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arcoPiccoli\Desktop\A.C. Cell\1 - Sito anno 2021\Codice ID - Fondi Comuni #1   (522)\"/>
    </mc:Choice>
  </mc:AlternateContent>
  <bookViews>
    <workbookView xWindow="0" yWindow="0" windowWidth="19200" windowHeight="11130" tabRatio="613"/>
  </bookViews>
  <sheets>
    <sheet name="Presentazione" sheetId="8" r:id="rId1"/>
    <sheet name="SPESA" sheetId="9" r:id="rId2"/>
    <sheet name="CASA" sheetId="10" r:id="rId3"/>
    <sheet name="PERSONALE" sheetId="11" r:id="rId4"/>
    <sheet name="ENTRATE" sheetId="12" r:id="rId5"/>
    <sheet name="REPORT" sheetId="13" r:id="rId6"/>
    <sheet name="Estratto Conto" sheetId="14" r:id="rId7"/>
  </sheets>
  <definedNames>
    <definedName name="_xlnm._FilterDatabase" localSheetId="2" hidden="1">CASA!$V$5:$Z$5</definedName>
    <definedName name="_xlnm._FilterDatabase" localSheetId="4" hidden="1">ENTRATE!$V$5:$Z$5</definedName>
    <definedName name="_xlnm._FilterDatabase" localSheetId="6" hidden="1">'Estratto Conto'!$D$5:$H$505</definedName>
    <definedName name="_xlnm._FilterDatabase" localSheetId="3" hidden="1">PERSONALE!$V$5:$Z$5</definedName>
    <definedName name="_xlnm._FilterDatabase" localSheetId="5" hidden="1">REPORT!$F$26:$Q$26</definedName>
    <definedName name="_xlnm._FilterDatabase" localSheetId="1" hidden="1">SPESA!$V$5:$AB$5006</definedName>
    <definedName name="_xlnm.Print_Area" localSheetId="2">CASA!$A$1:$T$78,CASA!$V$1:$AA$3509</definedName>
    <definedName name="_xlnm.Print_Area" localSheetId="4">ENTRATE!$A$1:$T$42,ENTRATE!$V$1:$AA$1009</definedName>
    <definedName name="_xlnm.Print_Area" localSheetId="6">'Estratto Conto'!$D$2:$H$516</definedName>
    <definedName name="_xlnm.Print_Area" localSheetId="3">PERSONALE!$A$1:$T$63,PERSONALE!$V$1:$AA$3509</definedName>
    <definedName name="_xlnm.Print_Area" localSheetId="0">Presentazione!$B$1:$N$147</definedName>
    <definedName name="_xlnm.Print_Area" localSheetId="5">REPORT!$A$1:$T$56</definedName>
    <definedName name="_xlnm.Print_Area" localSheetId="1">SPESA!$A$1:$T$78,SPESA!$V$1:$AC$5009</definedName>
    <definedName name="_xlnm.Print_Titles" localSheetId="6">'Estratto Conto'!$3:$5</definedName>
  </definedNames>
  <calcPr calcId="152511"/>
</workbook>
</file>

<file path=xl/calcChain.xml><?xml version="1.0" encoding="utf-8"?>
<calcChain xmlns="http://schemas.openxmlformats.org/spreadsheetml/2006/main">
  <c r="I55" i="13" l="1"/>
  <c r="B55" i="13"/>
  <c r="I40" i="12" l="1"/>
  <c r="B40" i="12"/>
  <c r="I62" i="11"/>
  <c r="B62" i="11"/>
  <c r="I77" i="10"/>
  <c r="B77" i="10"/>
  <c r="I77" i="9"/>
  <c r="AF8" i="12"/>
  <c r="AF7" i="12"/>
  <c r="AF8" i="11"/>
  <c r="AF7" i="11"/>
  <c r="AF8" i="10"/>
  <c r="AF7" i="10"/>
  <c r="AB3" i="10" s="1"/>
  <c r="O77" i="10" s="1"/>
  <c r="B3" i="10" s="1"/>
  <c r="AI8" i="9"/>
  <c r="AI7" i="9"/>
  <c r="AB3" i="11" l="1"/>
  <c r="O62" i="11" s="1"/>
  <c r="B3" i="11" s="1"/>
  <c r="AE3" i="9"/>
  <c r="O77" i="9" s="1"/>
  <c r="B3" i="9" s="1"/>
  <c r="U55" i="13"/>
  <c r="AB3" i="12"/>
  <c r="O40" i="12" s="1"/>
  <c r="B3" i="12" s="1"/>
  <c r="U54" i="13"/>
  <c r="F657" i="14"/>
  <c r="F621" i="14"/>
  <c r="F570" i="14"/>
  <c r="F519" i="14"/>
  <c r="O55" i="13" l="1"/>
  <c r="AD11" i="11"/>
  <c r="AD12" i="11"/>
  <c r="AD13" i="11"/>
  <c r="AD14" i="11"/>
  <c r="AD15" i="11"/>
  <c r="AD16" i="11"/>
  <c r="AD17" i="11"/>
  <c r="AD18" i="11"/>
  <c r="AD19" i="11"/>
  <c r="AD20" i="11"/>
  <c r="AD21" i="11"/>
  <c r="AD22" i="11"/>
  <c r="AD23" i="11"/>
  <c r="AD24" i="11"/>
  <c r="AD25" i="11"/>
  <c r="AD26" i="11"/>
  <c r="AD27" i="11"/>
  <c r="AE27" i="11" s="1"/>
  <c r="AD28" i="11"/>
  <c r="AE28" i="11" s="1"/>
  <c r="AD29" i="11"/>
  <c r="AE29" i="11" s="1"/>
  <c r="AD30" i="11"/>
  <c r="AE30" i="11" s="1"/>
  <c r="AD31" i="11"/>
  <c r="AE31" i="11"/>
  <c r="AD32" i="11"/>
  <c r="AE32" i="11" s="1"/>
  <c r="AD33" i="11"/>
  <c r="AE33" i="11" s="1"/>
  <c r="AD34" i="11"/>
  <c r="AE34" i="11" s="1"/>
  <c r="AD35" i="11"/>
  <c r="AE35" i="11"/>
  <c r="AD36" i="11"/>
  <c r="AE36" i="11" s="1"/>
  <c r="AD37" i="11"/>
  <c r="AE37" i="11" s="1"/>
  <c r="AD38" i="11"/>
  <c r="AE38" i="11" s="1"/>
  <c r="AD39" i="11"/>
  <c r="AE39" i="11" s="1"/>
  <c r="AD40" i="11"/>
  <c r="AE40" i="11" s="1"/>
  <c r="AD41" i="11"/>
  <c r="AE41" i="11" s="1"/>
  <c r="AD42" i="11"/>
  <c r="AE42" i="11" s="1"/>
  <c r="AD43" i="11"/>
  <c r="AE43" i="11"/>
  <c r="AD44" i="11"/>
  <c r="AE44" i="11" s="1"/>
  <c r="AD45" i="11"/>
  <c r="AE45" i="11" s="1"/>
  <c r="AD46" i="11"/>
  <c r="AE46" i="11" s="1"/>
  <c r="AD47" i="11"/>
  <c r="AE47" i="11" s="1"/>
  <c r="AD48" i="11"/>
  <c r="AE48" i="11" s="1"/>
  <c r="AD49" i="11"/>
  <c r="AE49" i="11" s="1"/>
  <c r="AD50" i="11"/>
  <c r="AE50" i="11" s="1"/>
  <c r="AD51" i="11"/>
  <c r="AE51" i="11" s="1"/>
  <c r="AD52" i="11"/>
  <c r="AE52" i="11" s="1"/>
  <c r="AD53" i="11"/>
  <c r="AE53" i="11" s="1"/>
  <c r="AD54" i="11"/>
  <c r="AE54" i="11" s="1"/>
  <c r="AD55" i="11"/>
  <c r="AE55" i="11" s="1"/>
  <c r="AD56" i="11"/>
  <c r="AE56" i="11" s="1"/>
  <c r="AD57" i="11"/>
  <c r="AE57" i="11"/>
  <c r="AD58" i="11"/>
  <c r="AE58" i="11" s="1"/>
  <c r="AD59" i="11"/>
  <c r="AE59" i="11" s="1"/>
  <c r="AD60" i="11"/>
  <c r="AE60" i="11" s="1"/>
  <c r="AD61" i="11"/>
  <c r="AE61" i="11" s="1"/>
  <c r="AD62" i="11"/>
  <c r="AE62" i="11" s="1"/>
  <c r="AD63" i="11"/>
  <c r="AE63" i="11"/>
  <c r="AD64" i="11"/>
  <c r="AE64" i="11" s="1"/>
  <c r="AD65" i="11"/>
  <c r="AE65" i="11" s="1"/>
  <c r="AD66" i="11"/>
  <c r="AE66" i="11" s="1"/>
  <c r="AD67" i="11"/>
  <c r="AE67" i="11" s="1"/>
  <c r="AD68" i="11"/>
  <c r="AE68" i="11" s="1"/>
  <c r="AD69" i="11"/>
  <c r="AE69" i="11" s="1"/>
  <c r="AD70" i="11"/>
  <c r="AE70" i="11" s="1"/>
  <c r="AD71" i="11"/>
  <c r="AE71" i="11" s="1"/>
  <c r="AD72" i="11"/>
  <c r="AE72" i="11" s="1"/>
  <c r="AD73" i="11"/>
  <c r="AE73" i="11" s="1"/>
  <c r="AD74" i="11"/>
  <c r="AE74" i="11" s="1"/>
  <c r="AD75" i="11"/>
  <c r="AE75" i="11"/>
  <c r="AD76" i="11"/>
  <c r="AE76" i="11" s="1"/>
  <c r="AD77" i="11"/>
  <c r="AE77" i="11" s="1"/>
  <c r="AD78" i="11"/>
  <c r="AE78" i="11" s="1"/>
  <c r="AD79" i="11"/>
  <c r="AE79" i="11" s="1"/>
  <c r="AD80" i="11"/>
  <c r="AE80" i="11" s="1"/>
  <c r="AD81" i="11"/>
  <c r="AE81" i="11" s="1"/>
  <c r="AD82" i="11"/>
  <c r="AE82" i="11" s="1"/>
  <c r="AD83" i="11"/>
  <c r="AE83" i="11" s="1"/>
  <c r="AD84" i="11"/>
  <c r="AE84" i="11" s="1"/>
  <c r="AD85" i="11"/>
  <c r="AE85" i="11" s="1"/>
  <c r="AD86" i="11"/>
  <c r="AE86" i="11" s="1"/>
  <c r="AD87" i="11"/>
  <c r="AE87" i="11" s="1"/>
  <c r="AD88" i="11"/>
  <c r="AE88" i="11" s="1"/>
  <c r="AD89" i="11"/>
  <c r="AE89" i="11"/>
  <c r="AD90" i="11"/>
  <c r="AE90" i="11" s="1"/>
  <c r="AD91" i="11"/>
  <c r="AE91" i="11"/>
  <c r="AD92" i="11"/>
  <c r="AE92" i="11" s="1"/>
  <c r="AD93" i="11"/>
  <c r="AE93" i="11" s="1"/>
  <c r="AD94" i="11"/>
  <c r="AE94" i="11" s="1"/>
  <c r="AD95" i="11"/>
  <c r="AE95" i="11"/>
  <c r="AD96" i="11"/>
  <c r="AE96" i="11" s="1"/>
  <c r="AD97" i="11"/>
  <c r="AE97" i="11"/>
  <c r="AD98" i="11"/>
  <c r="AE98" i="11" s="1"/>
  <c r="AD99" i="11"/>
  <c r="AE99" i="11"/>
  <c r="AD100" i="11"/>
  <c r="AE100" i="11" s="1"/>
  <c r="AD101" i="11"/>
  <c r="AE101" i="11" s="1"/>
  <c r="AD102" i="11"/>
  <c r="AE102" i="11" s="1"/>
  <c r="AD103" i="11"/>
  <c r="AE103" i="11"/>
  <c r="AD104" i="11"/>
  <c r="AE104" i="11" s="1"/>
  <c r="AD105" i="11"/>
  <c r="AE105" i="11" s="1"/>
  <c r="AD106" i="11"/>
  <c r="AE106" i="11" s="1"/>
  <c r="AD107" i="11"/>
  <c r="AE107" i="11"/>
  <c r="AD108" i="11"/>
  <c r="AE108" i="11" s="1"/>
  <c r="AD109" i="11"/>
  <c r="AE109" i="11" s="1"/>
  <c r="AD110" i="11"/>
  <c r="AE110" i="11" s="1"/>
  <c r="AD111" i="11"/>
  <c r="AE111" i="11" s="1"/>
  <c r="AD112" i="11"/>
  <c r="AE112" i="11" s="1"/>
  <c r="AD113" i="11"/>
  <c r="AE113" i="11" s="1"/>
  <c r="AD114" i="11"/>
  <c r="AE114" i="11" s="1"/>
  <c r="AD115" i="11"/>
  <c r="AE115" i="11" s="1"/>
  <c r="AD116" i="11"/>
  <c r="AE116" i="11" s="1"/>
  <c r="AD117" i="11"/>
  <c r="AE117" i="11" s="1"/>
  <c r="AD118" i="11"/>
  <c r="AE118" i="11" s="1"/>
  <c r="AD119" i="11"/>
  <c r="AE119" i="11" s="1"/>
  <c r="AD120" i="11"/>
  <c r="AE120" i="11" s="1"/>
  <c r="AD121" i="11"/>
  <c r="AE121" i="11"/>
  <c r="AD122" i="11"/>
  <c r="AE122" i="11" s="1"/>
  <c r="AD123" i="11"/>
  <c r="AE123" i="11" s="1"/>
  <c r="AD124" i="11"/>
  <c r="AE124" i="11" s="1"/>
  <c r="AD125" i="11"/>
  <c r="AE125" i="11" s="1"/>
  <c r="AD126" i="11"/>
  <c r="AE126" i="11" s="1"/>
  <c r="AD127" i="11"/>
  <c r="AE127" i="11"/>
  <c r="AD128" i="11"/>
  <c r="AE128" i="11" s="1"/>
  <c r="AD129" i="11"/>
  <c r="AE129" i="11" s="1"/>
  <c r="AD130" i="11"/>
  <c r="AE130" i="11" s="1"/>
  <c r="AD131" i="11"/>
  <c r="AE131" i="11"/>
  <c r="AD132" i="11"/>
  <c r="AE132" i="11" s="1"/>
  <c r="AD133" i="11"/>
  <c r="AE133" i="11" s="1"/>
  <c r="AD134" i="11"/>
  <c r="AE134" i="11" s="1"/>
  <c r="AD135" i="11"/>
  <c r="AE135" i="11" s="1"/>
  <c r="AD136" i="11"/>
  <c r="AE136" i="11" s="1"/>
  <c r="AD137" i="11"/>
  <c r="AE137" i="11" s="1"/>
  <c r="AD138" i="11"/>
  <c r="AE138" i="11" s="1"/>
  <c r="AD139" i="11"/>
  <c r="AE139" i="11"/>
  <c r="AD140" i="11"/>
  <c r="AE140" i="11" s="1"/>
  <c r="AD141" i="11"/>
  <c r="AE141" i="11" s="1"/>
  <c r="AD142" i="11"/>
  <c r="AE142" i="11" s="1"/>
  <c r="AD143" i="11"/>
  <c r="AE143" i="11" s="1"/>
  <c r="AD144" i="11"/>
  <c r="AE144" i="11" s="1"/>
  <c r="AD145" i="11"/>
  <c r="AE145" i="11" s="1"/>
  <c r="AD146" i="11"/>
  <c r="AE146" i="11" s="1"/>
  <c r="AD147" i="11"/>
  <c r="AE147" i="11" s="1"/>
  <c r="AD148" i="11"/>
  <c r="AE148" i="11" s="1"/>
  <c r="AD149" i="11"/>
  <c r="AE149" i="11" s="1"/>
  <c r="AD150" i="11"/>
  <c r="AE150" i="11" s="1"/>
  <c r="AD151" i="11"/>
  <c r="AE151" i="11" s="1"/>
  <c r="AD152" i="11"/>
  <c r="AE152" i="11" s="1"/>
  <c r="AD153" i="11"/>
  <c r="AE153" i="11"/>
  <c r="AD154" i="11"/>
  <c r="AE154" i="11" s="1"/>
  <c r="AD155" i="11"/>
  <c r="AE155" i="11" s="1"/>
  <c r="AD156" i="11"/>
  <c r="AE156" i="11" s="1"/>
  <c r="AD157" i="11"/>
  <c r="AE157" i="11" s="1"/>
  <c r="AD158" i="11"/>
  <c r="AE158" i="11" s="1"/>
  <c r="AD159" i="11"/>
  <c r="AE159" i="11"/>
  <c r="AD160" i="11"/>
  <c r="AE160" i="11" s="1"/>
  <c r="AD161" i="11"/>
  <c r="AE161" i="11" s="1"/>
  <c r="AD162" i="11"/>
  <c r="AE162" i="11" s="1"/>
  <c r="AD163" i="11"/>
  <c r="AE163" i="11"/>
  <c r="AD164" i="11"/>
  <c r="AE164" i="11" s="1"/>
  <c r="AD165" i="11"/>
  <c r="AE165" i="11" s="1"/>
  <c r="AD166" i="11"/>
  <c r="AE166" i="11" s="1"/>
  <c r="AD167" i="11"/>
  <c r="AE167" i="11" s="1"/>
  <c r="AD168" i="11"/>
  <c r="AE168" i="11" s="1"/>
  <c r="AD169" i="11"/>
  <c r="AE169" i="11" s="1"/>
  <c r="AD170" i="11"/>
  <c r="AE170" i="11" s="1"/>
  <c r="AD171" i="11"/>
  <c r="AE171" i="11"/>
  <c r="AD172" i="11"/>
  <c r="AE172" i="11" s="1"/>
  <c r="AD173" i="11"/>
  <c r="AE173" i="11" s="1"/>
  <c r="AD174" i="11"/>
  <c r="AE174" i="11" s="1"/>
  <c r="AD175" i="11"/>
  <c r="AE175" i="11" s="1"/>
  <c r="AD176" i="11"/>
  <c r="AE176" i="11" s="1"/>
  <c r="AD177" i="11"/>
  <c r="AE177" i="11" s="1"/>
  <c r="AD178" i="11"/>
  <c r="AE178" i="11" s="1"/>
  <c r="AD179" i="11"/>
  <c r="AE179" i="11" s="1"/>
  <c r="AD180" i="11"/>
  <c r="AE180" i="11" s="1"/>
  <c r="AD181" i="11"/>
  <c r="AE181" i="11" s="1"/>
  <c r="AD182" i="11"/>
  <c r="AE182" i="11" s="1"/>
  <c r="AD183" i="11"/>
  <c r="AE183" i="11" s="1"/>
  <c r="AD184" i="11"/>
  <c r="AE184" i="11" s="1"/>
  <c r="AD185" i="11"/>
  <c r="AE185" i="11"/>
  <c r="AD186" i="11"/>
  <c r="AE186" i="11" s="1"/>
  <c r="AD187" i="11"/>
  <c r="AE187" i="11" s="1"/>
  <c r="AD188" i="11"/>
  <c r="AE188" i="11" s="1"/>
  <c r="AD189" i="11"/>
  <c r="AE189" i="11" s="1"/>
  <c r="AD190" i="11"/>
  <c r="AE190" i="11" s="1"/>
  <c r="AD191" i="11"/>
  <c r="AE191" i="11"/>
  <c r="AD192" i="11"/>
  <c r="AE192" i="11" s="1"/>
  <c r="AD193" i="11"/>
  <c r="AE193" i="11" s="1"/>
  <c r="AD194" i="11"/>
  <c r="AE194" i="11" s="1"/>
  <c r="AD195" i="11"/>
  <c r="AE195" i="11" s="1"/>
  <c r="AD196" i="11"/>
  <c r="AE196" i="11" s="1"/>
  <c r="AD197" i="11"/>
  <c r="AE197" i="11" s="1"/>
  <c r="AD198" i="11"/>
  <c r="AE198" i="11" s="1"/>
  <c r="AD199" i="11"/>
  <c r="AE199" i="11" s="1"/>
  <c r="AD200" i="11"/>
  <c r="AE200" i="11" s="1"/>
  <c r="AD201" i="11"/>
  <c r="AE201" i="11"/>
  <c r="AD202" i="11"/>
  <c r="AE202" i="11" s="1"/>
  <c r="AD203" i="11"/>
  <c r="AE203" i="11" s="1"/>
  <c r="AD204" i="11"/>
  <c r="AE204" i="11" s="1"/>
  <c r="AD205" i="11"/>
  <c r="AE205" i="11" s="1"/>
  <c r="AD206" i="11"/>
  <c r="AE206" i="11" s="1"/>
  <c r="AD207" i="11"/>
  <c r="AE207" i="11" s="1"/>
  <c r="AD208" i="11"/>
  <c r="AE208" i="11" s="1"/>
  <c r="AD209" i="11"/>
  <c r="AE209" i="11"/>
  <c r="AD210" i="11"/>
  <c r="AE210" i="11" s="1"/>
  <c r="AD211" i="11"/>
  <c r="AE211" i="11" s="1"/>
  <c r="AD212" i="11"/>
  <c r="AE212" i="11" s="1"/>
  <c r="AD213" i="11"/>
  <c r="AE213" i="11" s="1"/>
  <c r="AD214" i="11"/>
  <c r="AE214" i="11" s="1"/>
  <c r="AD215" i="11"/>
  <c r="AE215" i="11" s="1"/>
  <c r="AD216" i="11"/>
  <c r="AE216" i="11" s="1"/>
  <c r="AD217" i="11"/>
  <c r="AE217" i="11" s="1"/>
  <c r="AD218" i="11"/>
  <c r="AE218" i="11" s="1"/>
  <c r="AD219" i="11"/>
  <c r="AE219" i="11" s="1"/>
  <c r="AD220" i="11"/>
  <c r="AE220" i="11" s="1"/>
  <c r="AD221" i="11"/>
  <c r="AE221" i="11" s="1"/>
  <c r="AD222" i="11"/>
  <c r="AE222" i="11" s="1"/>
  <c r="AD223" i="11"/>
  <c r="AE223" i="11" s="1"/>
  <c r="AD224" i="11"/>
  <c r="AE224" i="11" s="1"/>
  <c r="AD225" i="11"/>
  <c r="AE225" i="11"/>
  <c r="AD226" i="11"/>
  <c r="AE226" i="11" s="1"/>
  <c r="AD227" i="11"/>
  <c r="AE227" i="11" s="1"/>
  <c r="AD228" i="11"/>
  <c r="AE228" i="11" s="1"/>
  <c r="AD229" i="11"/>
  <c r="AE229" i="11" s="1"/>
  <c r="AD230" i="11"/>
  <c r="AE230" i="11" s="1"/>
  <c r="AD231" i="11"/>
  <c r="AE231" i="11" s="1"/>
  <c r="AD232" i="11"/>
  <c r="AE232" i="11" s="1"/>
  <c r="AD233" i="11"/>
  <c r="AE233" i="11" s="1"/>
  <c r="AD234" i="11"/>
  <c r="AE234" i="11" s="1"/>
  <c r="AD235" i="11"/>
  <c r="AE235" i="11" s="1"/>
  <c r="AD236" i="11"/>
  <c r="AE236" i="11" s="1"/>
  <c r="AD237" i="11"/>
  <c r="AE237" i="11" s="1"/>
  <c r="AD238" i="11"/>
  <c r="AE238" i="11" s="1"/>
  <c r="AD239" i="11"/>
  <c r="AE239" i="11" s="1"/>
  <c r="AD240" i="11"/>
  <c r="AE240" i="11" s="1"/>
  <c r="AD241" i="11"/>
  <c r="AE241" i="11"/>
  <c r="AD242" i="11"/>
  <c r="AE242" i="11" s="1"/>
  <c r="AD243" i="11"/>
  <c r="AE243" i="11" s="1"/>
  <c r="AD244" i="11"/>
  <c r="AE244" i="11" s="1"/>
  <c r="AD245" i="11"/>
  <c r="AE245" i="11" s="1"/>
  <c r="AD246" i="11"/>
  <c r="AE246" i="11" s="1"/>
  <c r="AD247" i="11"/>
  <c r="AE247" i="11" s="1"/>
  <c r="AD248" i="11"/>
  <c r="AE248" i="11" s="1"/>
  <c r="AD249" i="11"/>
  <c r="AE249" i="11"/>
  <c r="AD250" i="11"/>
  <c r="AE250" i="11" s="1"/>
  <c r="AD251" i="11"/>
  <c r="AE251" i="11" s="1"/>
  <c r="AD252" i="11"/>
  <c r="AE252" i="11" s="1"/>
  <c r="AD253" i="11"/>
  <c r="AE253" i="11" s="1"/>
  <c r="AD254" i="11"/>
  <c r="AE254" i="11" s="1"/>
  <c r="AD255" i="11"/>
  <c r="AE255" i="11" s="1"/>
  <c r="AD256" i="11"/>
  <c r="AE256" i="11" s="1"/>
  <c r="AD257" i="11"/>
  <c r="AE257" i="11"/>
  <c r="AD258" i="11"/>
  <c r="AE258" i="11" s="1"/>
  <c r="AD259" i="11"/>
  <c r="AE259" i="11" s="1"/>
  <c r="AD260" i="11"/>
  <c r="AE260" i="11" s="1"/>
  <c r="AD261" i="11"/>
  <c r="AE261" i="11" s="1"/>
  <c r="AD262" i="11"/>
  <c r="AE262" i="11" s="1"/>
  <c r="AD263" i="11"/>
  <c r="AE263" i="11" s="1"/>
  <c r="AD264" i="11"/>
  <c r="AE264" i="11" s="1"/>
  <c r="AD265" i="11"/>
  <c r="AE265" i="11" s="1"/>
  <c r="AD266" i="11"/>
  <c r="AE266" i="11" s="1"/>
  <c r="AD267" i="11"/>
  <c r="AE267" i="11" s="1"/>
  <c r="AD268" i="11"/>
  <c r="AE268" i="11" s="1"/>
  <c r="AD269" i="11"/>
  <c r="AE269" i="11" s="1"/>
  <c r="AD270" i="11"/>
  <c r="AE270" i="11" s="1"/>
  <c r="AD271" i="11"/>
  <c r="AE271" i="11"/>
  <c r="AD272" i="11"/>
  <c r="AE272" i="11" s="1"/>
  <c r="AD273" i="11"/>
  <c r="AE273" i="11" s="1"/>
  <c r="AD274" i="11"/>
  <c r="AE274" i="11" s="1"/>
  <c r="AD275" i="11"/>
  <c r="AE275" i="11" s="1"/>
  <c r="AD276" i="11"/>
  <c r="AE276" i="11" s="1"/>
  <c r="AD277" i="11"/>
  <c r="AE277" i="11" s="1"/>
  <c r="AD278" i="11"/>
  <c r="AE278" i="11" s="1"/>
  <c r="AD279" i="11"/>
  <c r="AE279" i="11" s="1"/>
  <c r="AD280" i="11"/>
  <c r="AE280" i="11" s="1"/>
  <c r="AD281" i="11"/>
  <c r="AE281" i="11"/>
  <c r="AD282" i="11"/>
  <c r="AE282" i="11" s="1"/>
  <c r="AD283" i="11"/>
  <c r="AE283" i="11" s="1"/>
  <c r="AD284" i="11"/>
  <c r="AE284" i="11" s="1"/>
  <c r="AD285" i="11"/>
  <c r="AE285" i="11" s="1"/>
  <c r="AD286" i="11"/>
  <c r="AE286" i="11" s="1"/>
  <c r="AD287" i="11"/>
  <c r="AE287" i="11" s="1"/>
  <c r="AD288" i="11"/>
  <c r="AE288" i="11" s="1"/>
  <c r="AD289" i="11"/>
  <c r="AE289" i="11" s="1"/>
  <c r="AD290" i="11"/>
  <c r="AE290" i="11" s="1"/>
  <c r="AD291" i="11"/>
  <c r="AE291" i="11" s="1"/>
  <c r="AD292" i="11"/>
  <c r="AE292" i="11" s="1"/>
  <c r="AD293" i="11"/>
  <c r="AE293" i="11" s="1"/>
  <c r="AD294" i="11"/>
  <c r="AE294" i="11" s="1"/>
  <c r="AD295" i="11"/>
  <c r="AE295" i="11" s="1"/>
  <c r="AD296" i="11"/>
  <c r="AE296" i="11" s="1"/>
  <c r="AD297" i="11"/>
  <c r="AE297" i="11"/>
  <c r="AD298" i="11"/>
  <c r="AE298" i="11" s="1"/>
  <c r="AD299" i="11"/>
  <c r="AE299" i="11" s="1"/>
  <c r="AD300" i="11"/>
  <c r="AE300" i="11" s="1"/>
  <c r="AD301" i="11"/>
  <c r="AE301" i="11" s="1"/>
  <c r="AD302" i="11"/>
  <c r="AE302" i="11" s="1"/>
  <c r="AD303" i="11"/>
  <c r="AE303" i="11" s="1"/>
  <c r="AD304" i="11"/>
  <c r="AE304" i="11" s="1"/>
  <c r="AD305" i="11"/>
  <c r="AE305" i="11"/>
  <c r="AD306" i="11"/>
  <c r="AE306" i="11" s="1"/>
  <c r="AD307" i="11"/>
  <c r="AE307" i="11" s="1"/>
  <c r="AD308" i="11"/>
  <c r="AE308" i="11" s="1"/>
  <c r="AD309" i="11"/>
  <c r="AE309" i="11" s="1"/>
  <c r="AD310" i="11"/>
  <c r="AE310" i="11" s="1"/>
  <c r="AD311" i="11"/>
  <c r="AE311" i="11" s="1"/>
  <c r="AD312" i="11"/>
  <c r="AE312" i="11" s="1"/>
  <c r="AD313" i="11"/>
  <c r="AE313" i="11"/>
  <c r="AD314" i="11"/>
  <c r="AE314" i="11" s="1"/>
  <c r="AD315" i="11"/>
  <c r="AE315" i="11" s="1"/>
  <c r="AD316" i="11"/>
  <c r="AE316" i="11" s="1"/>
  <c r="AD317" i="11"/>
  <c r="AE317" i="11" s="1"/>
  <c r="AD318" i="11"/>
  <c r="AE318" i="11" s="1"/>
  <c r="AD319" i="11"/>
  <c r="AE319" i="11" s="1"/>
  <c r="AD320" i="11"/>
  <c r="AE320" i="11" s="1"/>
  <c r="AD321" i="11"/>
  <c r="AE321" i="11"/>
  <c r="AD322" i="11"/>
  <c r="AE322" i="11" s="1"/>
  <c r="AD323" i="11"/>
  <c r="AE323" i="11" s="1"/>
  <c r="AD324" i="11"/>
  <c r="AE324" i="11" s="1"/>
  <c r="AD325" i="11"/>
  <c r="AE325" i="11" s="1"/>
  <c r="AD326" i="11"/>
  <c r="AE326" i="11" s="1"/>
  <c r="AD327" i="11"/>
  <c r="AE327" i="11" s="1"/>
  <c r="AD328" i="11"/>
  <c r="AE328" i="11" s="1"/>
  <c r="AD329" i="11"/>
  <c r="AE329" i="11"/>
  <c r="AD330" i="11"/>
  <c r="AE330" i="11" s="1"/>
  <c r="AD331" i="11"/>
  <c r="AE331" i="11" s="1"/>
  <c r="AD332" i="11"/>
  <c r="AE332" i="11" s="1"/>
  <c r="AD333" i="11"/>
  <c r="AE333" i="11" s="1"/>
  <c r="AD334" i="11"/>
  <c r="AE334" i="11" s="1"/>
  <c r="AD335" i="11"/>
  <c r="AE335" i="11"/>
  <c r="AD336" i="11"/>
  <c r="AE336" i="11" s="1"/>
  <c r="AD337" i="11"/>
  <c r="AE337" i="11" s="1"/>
  <c r="AD338" i="11"/>
  <c r="AE338" i="11" s="1"/>
  <c r="AD339" i="11"/>
  <c r="AE339" i="11" s="1"/>
  <c r="AD340" i="11"/>
  <c r="AE340" i="11" s="1"/>
  <c r="AD341" i="11"/>
  <c r="AE341" i="11" s="1"/>
  <c r="AD342" i="11"/>
  <c r="AE342" i="11" s="1"/>
  <c r="AD343" i="11"/>
  <c r="AE343" i="11" s="1"/>
  <c r="AD344" i="11"/>
  <c r="AE344" i="11" s="1"/>
  <c r="AD345" i="11"/>
  <c r="AE345" i="11"/>
  <c r="AD346" i="11"/>
  <c r="AE346" i="11" s="1"/>
  <c r="AD347" i="11"/>
  <c r="AE347" i="11" s="1"/>
  <c r="AD348" i="11"/>
  <c r="AE348" i="11" s="1"/>
  <c r="AD349" i="11"/>
  <c r="AE349" i="11" s="1"/>
  <c r="AD350" i="11"/>
  <c r="AE350" i="11" s="1"/>
  <c r="AD351" i="11"/>
  <c r="AE351" i="11" s="1"/>
  <c r="AD352" i="11"/>
  <c r="AE352" i="11" s="1"/>
  <c r="AD353" i="11"/>
  <c r="AE353" i="11"/>
  <c r="AD354" i="11"/>
  <c r="AE354" i="11" s="1"/>
  <c r="AD355" i="11"/>
  <c r="AE355" i="11" s="1"/>
  <c r="AD356" i="11"/>
  <c r="AE356" i="11" s="1"/>
  <c r="AD357" i="11"/>
  <c r="AE357" i="11" s="1"/>
  <c r="AD358" i="11"/>
  <c r="AE358" i="11" s="1"/>
  <c r="AD359" i="11"/>
  <c r="AE359" i="11" s="1"/>
  <c r="AD360" i="11"/>
  <c r="AE360" i="11" s="1"/>
  <c r="AD361" i="11"/>
  <c r="AE361" i="11"/>
  <c r="AD362" i="11"/>
  <c r="AE362" i="11" s="1"/>
  <c r="AD363" i="11"/>
  <c r="AE363" i="11" s="1"/>
  <c r="AD364" i="11"/>
  <c r="AE364" i="11" s="1"/>
  <c r="AD365" i="11"/>
  <c r="AE365" i="11" s="1"/>
  <c r="AD366" i="11"/>
  <c r="AE366" i="11" s="1"/>
  <c r="AD367" i="11"/>
  <c r="AE367" i="11" s="1"/>
  <c r="AD368" i="11"/>
  <c r="AE368" i="11" s="1"/>
  <c r="AD369" i="11"/>
  <c r="AE369" i="11" s="1"/>
  <c r="AD370" i="11"/>
  <c r="AE370" i="11" s="1"/>
  <c r="AD371" i="11"/>
  <c r="AE371" i="11" s="1"/>
  <c r="AD372" i="11"/>
  <c r="AE372" i="11" s="1"/>
  <c r="AD373" i="11"/>
  <c r="AE373" i="11" s="1"/>
  <c r="AD374" i="11"/>
  <c r="AE374" i="11" s="1"/>
  <c r="AD375" i="11"/>
  <c r="AE375" i="11" s="1"/>
  <c r="AD376" i="11"/>
  <c r="AE376" i="11" s="1"/>
  <c r="AD377" i="11"/>
  <c r="AE377" i="11"/>
  <c r="AD378" i="11"/>
  <c r="AE378" i="11" s="1"/>
  <c r="AD379" i="11"/>
  <c r="AE379" i="11" s="1"/>
  <c r="AD380" i="11"/>
  <c r="AE380" i="11" s="1"/>
  <c r="AD381" i="11"/>
  <c r="AE381" i="11" s="1"/>
  <c r="AD382" i="11"/>
  <c r="AE382" i="11" s="1"/>
  <c r="AD383" i="11"/>
  <c r="AE383" i="11" s="1"/>
  <c r="AD384" i="11"/>
  <c r="AE384" i="11" s="1"/>
  <c r="AD385" i="11"/>
  <c r="AE385" i="11"/>
  <c r="AD386" i="11"/>
  <c r="AE386" i="11" s="1"/>
  <c r="AD387" i="11"/>
  <c r="AE387" i="11" s="1"/>
  <c r="AD388" i="11"/>
  <c r="AE388" i="11" s="1"/>
  <c r="AD389" i="11"/>
  <c r="AE389" i="11" s="1"/>
  <c r="AD390" i="11"/>
  <c r="AE390" i="11" s="1"/>
  <c r="AD391" i="11"/>
  <c r="AE391" i="11" s="1"/>
  <c r="AD392" i="11"/>
  <c r="AE392" i="11" s="1"/>
  <c r="AD393" i="11"/>
  <c r="AE393" i="11"/>
  <c r="AD394" i="11"/>
  <c r="AE394" i="11" s="1"/>
  <c r="AD395" i="11"/>
  <c r="AE395" i="11" s="1"/>
  <c r="AD396" i="11"/>
  <c r="AE396" i="11" s="1"/>
  <c r="AD397" i="11"/>
  <c r="AE397" i="11" s="1"/>
  <c r="AD398" i="11"/>
  <c r="AE398" i="11" s="1"/>
  <c r="AD399" i="11"/>
  <c r="AE399" i="11"/>
  <c r="AD400" i="11"/>
  <c r="AE400" i="11" s="1"/>
  <c r="AD401" i="11"/>
  <c r="AE401" i="11"/>
  <c r="AD402" i="11"/>
  <c r="AE402" i="11" s="1"/>
  <c r="AD403" i="11"/>
  <c r="AE403" i="11" s="1"/>
  <c r="AD404" i="11"/>
  <c r="AE404" i="11" s="1"/>
  <c r="AD405" i="11"/>
  <c r="AE405" i="11" s="1"/>
  <c r="AD406" i="11"/>
  <c r="AE406" i="11" s="1"/>
  <c r="AD407" i="11"/>
  <c r="AE407" i="11" s="1"/>
  <c r="AD408" i="11"/>
  <c r="AE408" i="11" s="1"/>
  <c r="AD409" i="11"/>
  <c r="AE409" i="11"/>
  <c r="AD410" i="11"/>
  <c r="AE410" i="11" s="1"/>
  <c r="AD411" i="11"/>
  <c r="AE411" i="11" s="1"/>
  <c r="AD412" i="11"/>
  <c r="AE412" i="11" s="1"/>
  <c r="AD413" i="11"/>
  <c r="AE413" i="11" s="1"/>
  <c r="AD414" i="11"/>
  <c r="AE414" i="11" s="1"/>
  <c r="AD415" i="11"/>
  <c r="AE415" i="11" s="1"/>
  <c r="AD416" i="11"/>
  <c r="AE416" i="11" s="1"/>
  <c r="AD417" i="11"/>
  <c r="AE417" i="11"/>
  <c r="AD418" i="11"/>
  <c r="AE418" i="11" s="1"/>
  <c r="AD419" i="11"/>
  <c r="AE419" i="11" s="1"/>
  <c r="AD420" i="11"/>
  <c r="AE420" i="11" s="1"/>
  <c r="AD421" i="11"/>
  <c r="AE421" i="11" s="1"/>
  <c r="AD422" i="11"/>
  <c r="AE422" i="11" s="1"/>
  <c r="AD423" i="11"/>
  <c r="AE423" i="11" s="1"/>
  <c r="AD424" i="11"/>
  <c r="AE424" i="11" s="1"/>
  <c r="AD425" i="11"/>
  <c r="AE425" i="11" s="1"/>
  <c r="AD426" i="11"/>
  <c r="AE426" i="11" s="1"/>
  <c r="AD427" i="11"/>
  <c r="AE427" i="11" s="1"/>
  <c r="AD428" i="11"/>
  <c r="AE428" i="11" s="1"/>
  <c r="AD429" i="11"/>
  <c r="AE429" i="11" s="1"/>
  <c r="AD430" i="11"/>
  <c r="AE430" i="11" s="1"/>
  <c r="AD431" i="11"/>
  <c r="AE431" i="11" s="1"/>
  <c r="AD432" i="11"/>
  <c r="AE432" i="11" s="1"/>
  <c r="AD433" i="11"/>
  <c r="AE433" i="11"/>
  <c r="AD434" i="11"/>
  <c r="AE434" i="11" s="1"/>
  <c r="AD435" i="11"/>
  <c r="AE435" i="11" s="1"/>
  <c r="AD436" i="11"/>
  <c r="AE436" i="11" s="1"/>
  <c r="AD437" i="11"/>
  <c r="AE437" i="11" s="1"/>
  <c r="AD438" i="11"/>
  <c r="AE438" i="11" s="1"/>
  <c r="AD439" i="11"/>
  <c r="AE439" i="11" s="1"/>
  <c r="AD440" i="11"/>
  <c r="AE440" i="11" s="1"/>
  <c r="AD441" i="11"/>
  <c r="AE441" i="11"/>
  <c r="AD442" i="11"/>
  <c r="AE442" i="11" s="1"/>
  <c r="AD443" i="11"/>
  <c r="AE443" i="11" s="1"/>
  <c r="AD444" i="11"/>
  <c r="AE444" i="11" s="1"/>
  <c r="AD445" i="11"/>
  <c r="AE445" i="11" s="1"/>
  <c r="AD446" i="11"/>
  <c r="AE446" i="11" s="1"/>
  <c r="AD447" i="11"/>
  <c r="AE447" i="11"/>
  <c r="AD448" i="11"/>
  <c r="AE448" i="11" s="1"/>
  <c r="AD449" i="11"/>
  <c r="AE449" i="11" s="1"/>
  <c r="AD450" i="11"/>
  <c r="AE450" i="11" s="1"/>
  <c r="AD451" i="11"/>
  <c r="AE451" i="11" s="1"/>
  <c r="AD452" i="11"/>
  <c r="AE452" i="11" s="1"/>
  <c r="AD453" i="11"/>
  <c r="AE453" i="11" s="1"/>
  <c r="AD454" i="11"/>
  <c r="AE454" i="11" s="1"/>
  <c r="AD455" i="11"/>
  <c r="AE455" i="11" s="1"/>
  <c r="AD456" i="11"/>
  <c r="AE456" i="11" s="1"/>
  <c r="AD457" i="11"/>
  <c r="AE457" i="11"/>
  <c r="AD458" i="11"/>
  <c r="AE458" i="11" s="1"/>
  <c r="AD459" i="11"/>
  <c r="AE459" i="11" s="1"/>
  <c r="AD460" i="11"/>
  <c r="AE460" i="11" s="1"/>
  <c r="AD461" i="11"/>
  <c r="AE461" i="11" s="1"/>
  <c r="AD462" i="11"/>
  <c r="AE462" i="11" s="1"/>
  <c r="AD463" i="11"/>
  <c r="AE463" i="11" s="1"/>
  <c r="AD464" i="11"/>
  <c r="AE464" i="11" s="1"/>
  <c r="AD465" i="11"/>
  <c r="AE465" i="11"/>
  <c r="AD466" i="11"/>
  <c r="AE466" i="11" s="1"/>
  <c r="AD467" i="11"/>
  <c r="AE467" i="11" s="1"/>
  <c r="AD468" i="11"/>
  <c r="AE468" i="11" s="1"/>
  <c r="AD469" i="11"/>
  <c r="AE469" i="11" s="1"/>
  <c r="AD470" i="11"/>
  <c r="AE470" i="11" s="1"/>
  <c r="AD471" i="11"/>
  <c r="AE471" i="11" s="1"/>
  <c r="AD472" i="11"/>
  <c r="AE472" i="11" s="1"/>
  <c r="AD473" i="11"/>
  <c r="AE473" i="11" s="1"/>
  <c r="AD474" i="11"/>
  <c r="AE474" i="11" s="1"/>
  <c r="AD475" i="11"/>
  <c r="AE475" i="11" s="1"/>
  <c r="AD476" i="11"/>
  <c r="AE476" i="11" s="1"/>
  <c r="AD477" i="11"/>
  <c r="AE477" i="11" s="1"/>
  <c r="AD478" i="11"/>
  <c r="AE478" i="11" s="1"/>
  <c r="AD479" i="11"/>
  <c r="AE479" i="11" s="1"/>
  <c r="AD480" i="11"/>
  <c r="AE480" i="11" s="1"/>
  <c r="AD481" i="11"/>
  <c r="AE481" i="11"/>
  <c r="AD482" i="11"/>
  <c r="AE482" i="11" s="1"/>
  <c r="AD483" i="11"/>
  <c r="AE483" i="11" s="1"/>
  <c r="AD484" i="11"/>
  <c r="AE484" i="11" s="1"/>
  <c r="AD485" i="11"/>
  <c r="AE485" i="11" s="1"/>
  <c r="AD486" i="11"/>
  <c r="AE486" i="11" s="1"/>
  <c r="AD487" i="11"/>
  <c r="AE487" i="11" s="1"/>
  <c r="AD488" i="11"/>
  <c r="AE488" i="11" s="1"/>
  <c r="AD489" i="11"/>
  <c r="AE489" i="11"/>
  <c r="AD490" i="11"/>
  <c r="AE490" i="11" s="1"/>
  <c r="AD491" i="11"/>
  <c r="AE491" i="11" s="1"/>
  <c r="AD492" i="11"/>
  <c r="AE492" i="11" s="1"/>
  <c r="AD493" i="11"/>
  <c r="AE493" i="11" s="1"/>
  <c r="AD494" i="11"/>
  <c r="AE494" i="11" s="1"/>
  <c r="AD495" i="11"/>
  <c r="AE495" i="11" s="1"/>
  <c r="AD496" i="11"/>
  <c r="AE496" i="11"/>
  <c r="AD497" i="11"/>
  <c r="AE497" i="11" s="1"/>
  <c r="AD498" i="11"/>
  <c r="AE498" i="11" s="1"/>
  <c r="AD499" i="11"/>
  <c r="AE499" i="11" s="1"/>
  <c r="AD500" i="11"/>
  <c r="AE500" i="11" s="1"/>
  <c r="AD501" i="11"/>
  <c r="AE501" i="11" s="1"/>
  <c r="AD502" i="11"/>
  <c r="AE502" i="11" s="1"/>
  <c r="AD503" i="11"/>
  <c r="AE503" i="11" s="1"/>
  <c r="AD504" i="11"/>
  <c r="AE504" i="11" s="1"/>
  <c r="AD505" i="11"/>
  <c r="AE505" i="11" s="1"/>
  <c r="AD506" i="11"/>
  <c r="AE506" i="11" s="1"/>
  <c r="AD507" i="11"/>
  <c r="AE507" i="11" s="1"/>
  <c r="AD508" i="11"/>
  <c r="AE508" i="11" s="1"/>
  <c r="AD509" i="11"/>
  <c r="AE509" i="11" s="1"/>
  <c r="AD510" i="11"/>
  <c r="AE510" i="11" s="1"/>
  <c r="AD511" i="11"/>
  <c r="AE511" i="11" s="1"/>
  <c r="AD512" i="11"/>
  <c r="AE512" i="11"/>
  <c r="AD513" i="11"/>
  <c r="AE513" i="11" s="1"/>
  <c r="AD514" i="11"/>
  <c r="AE514" i="11" s="1"/>
  <c r="AD515" i="11"/>
  <c r="AE515" i="11" s="1"/>
  <c r="AD516" i="11"/>
  <c r="AE516" i="11" s="1"/>
  <c r="AD517" i="11"/>
  <c r="AE517" i="11" s="1"/>
  <c r="AD518" i="11"/>
  <c r="AE518" i="11" s="1"/>
  <c r="AD519" i="11"/>
  <c r="AE519" i="11" s="1"/>
  <c r="AD520" i="11"/>
  <c r="AE520" i="11"/>
  <c r="AD521" i="11"/>
  <c r="AE521" i="11" s="1"/>
  <c r="AD522" i="11"/>
  <c r="AE522" i="11" s="1"/>
  <c r="AD523" i="11"/>
  <c r="AE523" i="11" s="1"/>
  <c r="AD524" i="11"/>
  <c r="AE524" i="11" s="1"/>
  <c r="AD525" i="11"/>
  <c r="AE525" i="11" s="1"/>
  <c r="AD526" i="11"/>
  <c r="AE526" i="11" s="1"/>
  <c r="AD527" i="11"/>
  <c r="AE527" i="11" s="1"/>
  <c r="AD528" i="11"/>
  <c r="AE528" i="11"/>
  <c r="AD529" i="11"/>
  <c r="AE529" i="11" s="1"/>
  <c r="AD530" i="11"/>
  <c r="AE530" i="11" s="1"/>
  <c r="AD531" i="11"/>
  <c r="AE531" i="11" s="1"/>
  <c r="AD532" i="11"/>
  <c r="AE532" i="11" s="1"/>
  <c r="AD533" i="11"/>
  <c r="AE533" i="11" s="1"/>
  <c r="AD534" i="11"/>
  <c r="AE534" i="11" s="1"/>
  <c r="AD535" i="11"/>
  <c r="AE535" i="11" s="1"/>
  <c r="AD536" i="11"/>
  <c r="AE536" i="11" s="1"/>
  <c r="AD537" i="11"/>
  <c r="AE537" i="11" s="1"/>
  <c r="AD538" i="11"/>
  <c r="AE538" i="11" s="1"/>
  <c r="AD539" i="11"/>
  <c r="AE539" i="11" s="1"/>
  <c r="AD540" i="11"/>
  <c r="AE540" i="11" s="1"/>
  <c r="AD541" i="11"/>
  <c r="AE541" i="11" s="1"/>
  <c r="AD542" i="11"/>
  <c r="AE542" i="11"/>
  <c r="AD543" i="11"/>
  <c r="AE543" i="11" s="1"/>
  <c r="AD544" i="11"/>
  <c r="AE544" i="11"/>
  <c r="AD545" i="11"/>
  <c r="AE545" i="11" s="1"/>
  <c r="AD546" i="11"/>
  <c r="AE546" i="11" s="1"/>
  <c r="AD547" i="11"/>
  <c r="AE547" i="11" s="1"/>
  <c r="AD548" i="11"/>
  <c r="AE548" i="11" s="1"/>
  <c r="AD549" i="11"/>
  <c r="AE549" i="11" s="1"/>
  <c r="AD550" i="11"/>
  <c r="AE550" i="11" s="1"/>
  <c r="AD551" i="11"/>
  <c r="AE551" i="11" s="1"/>
  <c r="AD552" i="11"/>
  <c r="AE552" i="11"/>
  <c r="AD553" i="11"/>
  <c r="AE553" i="11" s="1"/>
  <c r="AD554" i="11"/>
  <c r="AE554" i="11" s="1"/>
  <c r="AD555" i="11"/>
  <c r="AE555" i="11" s="1"/>
  <c r="AD556" i="11"/>
  <c r="AE556" i="11" s="1"/>
  <c r="AD557" i="11"/>
  <c r="AE557" i="11" s="1"/>
  <c r="AD558" i="11"/>
  <c r="AE558" i="11" s="1"/>
  <c r="AD559" i="11"/>
  <c r="AE559" i="11" s="1"/>
  <c r="AD560" i="11"/>
  <c r="AE560" i="11"/>
  <c r="AD561" i="11"/>
  <c r="AE561" i="11" s="1"/>
  <c r="AD562" i="11"/>
  <c r="AE562" i="11" s="1"/>
  <c r="AD563" i="11"/>
  <c r="AE563" i="11" s="1"/>
  <c r="AD564" i="11"/>
  <c r="AE564" i="11" s="1"/>
  <c r="AD565" i="11"/>
  <c r="AE565" i="11" s="1"/>
  <c r="AD566" i="11"/>
  <c r="AE566" i="11" s="1"/>
  <c r="AD567" i="11"/>
  <c r="AE567" i="11" s="1"/>
  <c r="AD568" i="11"/>
  <c r="AE568" i="11"/>
  <c r="AD569" i="11"/>
  <c r="AE569" i="11" s="1"/>
  <c r="AD570" i="11"/>
  <c r="AE570" i="11" s="1"/>
  <c r="AD571" i="11"/>
  <c r="AE571" i="11" s="1"/>
  <c r="AD572" i="11"/>
  <c r="AE572" i="11" s="1"/>
  <c r="AD573" i="11"/>
  <c r="AE573" i="11" s="1"/>
  <c r="AD574" i="11"/>
  <c r="AE574" i="11" s="1"/>
  <c r="AD575" i="11"/>
  <c r="AE575" i="11" s="1"/>
  <c r="AD576" i="11"/>
  <c r="AE576" i="11"/>
  <c r="AD577" i="11"/>
  <c r="AE577" i="11" s="1"/>
  <c r="AD578" i="11"/>
  <c r="AE578" i="11" s="1"/>
  <c r="AD579" i="11"/>
  <c r="AE579" i="11" s="1"/>
  <c r="AD580" i="11"/>
  <c r="AE580" i="11" s="1"/>
  <c r="AD581" i="11"/>
  <c r="AE581" i="11" s="1"/>
  <c r="AD582" i="11"/>
  <c r="AE582" i="11" s="1"/>
  <c r="AD583" i="11"/>
  <c r="AE583" i="11" s="1"/>
  <c r="AD584" i="11"/>
  <c r="AE584" i="11" s="1"/>
  <c r="AD585" i="11"/>
  <c r="AE585" i="11" s="1"/>
  <c r="AD586" i="11"/>
  <c r="AE586" i="11" s="1"/>
  <c r="AD587" i="11"/>
  <c r="AE587" i="11" s="1"/>
  <c r="AD588" i="11"/>
  <c r="AE588" i="11" s="1"/>
  <c r="AD589" i="11"/>
  <c r="AE589" i="11" s="1"/>
  <c r="AD590" i="11"/>
  <c r="AE590" i="11" s="1"/>
  <c r="AD591" i="11"/>
  <c r="AE591" i="11" s="1"/>
  <c r="AD592" i="11"/>
  <c r="AE592" i="11"/>
  <c r="AD593" i="11"/>
  <c r="AE593" i="11" s="1"/>
  <c r="AD594" i="11"/>
  <c r="AE594" i="11" s="1"/>
  <c r="AD595" i="11"/>
  <c r="AE595" i="11" s="1"/>
  <c r="AD596" i="11"/>
  <c r="AE596" i="11" s="1"/>
  <c r="AD597" i="11"/>
  <c r="AE597" i="11" s="1"/>
  <c r="AD598" i="11"/>
  <c r="AE598" i="11" s="1"/>
  <c r="AD599" i="11"/>
  <c r="AE599" i="11" s="1"/>
  <c r="AD600" i="11"/>
  <c r="AE600" i="11"/>
  <c r="AD601" i="11"/>
  <c r="AE601" i="11" s="1"/>
  <c r="AD602" i="11"/>
  <c r="AE602" i="11" s="1"/>
  <c r="AD603" i="11"/>
  <c r="AE603" i="11" s="1"/>
  <c r="AD604" i="11"/>
  <c r="AE604" i="11" s="1"/>
  <c r="AD605" i="11"/>
  <c r="AE605" i="11" s="1"/>
  <c r="AD606" i="11"/>
  <c r="AE606" i="11"/>
  <c r="AD607" i="11"/>
  <c r="AE607" i="11" s="1"/>
  <c r="AD608" i="11"/>
  <c r="AE608" i="11" s="1"/>
  <c r="AD609" i="11"/>
  <c r="AE609" i="11" s="1"/>
  <c r="AD610" i="11"/>
  <c r="AE610" i="11" s="1"/>
  <c r="AD611" i="11"/>
  <c r="AE611" i="11" s="1"/>
  <c r="AD612" i="11"/>
  <c r="AE612" i="11" s="1"/>
  <c r="AD613" i="11"/>
  <c r="AE613" i="11" s="1"/>
  <c r="AD614" i="11"/>
  <c r="AE614" i="11" s="1"/>
  <c r="AD615" i="11"/>
  <c r="AE615" i="11" s="1"/>
  <c r="AD616" i="11"/>
  <c r="AE616" i="11"/>
  <c r="AD617" i="11"/>
  <c r="AE617" i="11" s="1"/>
  <c r="AD618" i="11"/>
  <c r="AE618" i="11" s="1"/>
  <c r="AD619" i="11"/>
  <c r="AE619" i="11" s="1"/>
  <c r="AD620" i="11"/>
  <c r="AE620" i="11" s="1"/>
  <c r="AD621" i="11"/>
  <c r="AE621" i="11" s="1"/>
  <c r="AD622" i="11"/>
  <c r="AE622" i="11" s="1"/>
  <c r="AD623" i="11"/>
  <c r="AE623" i="11" s="1"/>
  <c r="AD624" i="11"/>
  <c r="AE624" i="11"/>
  <c r="AD625" i="11"/>
  <c r="AE625" i="11" s="1"/>
  <c r="AD626" i="11"/>
  <c r="AE626" i="11" s="1"/>
  <c r="AD627" i="11"/>
  <c r="AE627" i="11" s="1"/>
  <c r="AD628" i="11"/>
  <c r="AE628" i="11" s="1"/>
  <c r="AD629" i="11"/>
  <c r="AE629" i="11" s="1"/>
  <c r="AD630" i="11"/>
  <c r="AE630" i="11" s="1"/>
  <c r="AD631" i="11"/>
  <c r="AE631" i="11" s="1"/>
  <c r="AD632" i="11"/>
  <c r="AE632" i="11" s="1"/>
  <c r="AD633" i="11"/>
  <c r="AE633" i="11" s="1"/>
  <c r="AD634" i="11"/>
  <c r="AE634" i="11" s="1"/>
  <c r="AD635" i="11"/>
  <c r="AE635" i="11" s="1"/>
  <c r="AD636" i="11"/>
  <c r="AE636" i="11" s="1"/>
  <c r="AD637" i="11"/>
  <c r="AE637" i="11" s="1"/>
  <c r="AD638" i="11"/>
  <c r="AE638" i="11" s="1"/>
  <c r="AD639" i="11"/>
  <c r="AE639" i="11" s="1"/>
  <c r="AD640" i="11"/>
  <c r="AE640" i="11"/>
  <c r="AD641" i="11"/>
  <c r="AE641" i="11" s="1"/>
  <c r="AD642" i="11"/>
  <c r="AE642" i="11" s="1"/>
  <c r="AD643" i="11"/>
  <c r="AE643" i="11" s="1"/>
  <c r="AD644" i="11"/>
  <c r="AE644" i="11" s="1"/>
  <c r="AD645" i="11"/>
  <c r="AE645" i="11" s="1"/>
  <c r="AD646" i="11"/>
  <c r="AE646" i="11" s="1"/>
  <c r="AD647" i="11"/>
  <c r="AE647" i="11" s="1"/>
  <c r="AD648" i="11"/>
  <c r="AE648" i="11"/>
  <c r="AD649" i="11"/>
  <c r="AE649" i="11" s="1"/>
  <c r="AD650" i="11"/>
  <c r="AE650" i="11" s="1"/>
  <c r="AD651" i="11"/>
  <c r="AE651" i="11" s="1"/>
  <c r="AD652" i="11"/>
  <c r="AE652" i="11" s="1"/>
  <c r="AD653" i="11"/>
  <c r="AE653" i="11" s="1"/>
  <c r="AD654" i="11"/>
  <c r="AE654" i="11" s="1"/>
  <c r="AD655" i="11"/>
  <c r="AE655" i="11" s="1"/>
  <c r="AD656" i="11"/>
  <c r="AE656" i="11"/>
  <c r="AD657" i="11"/>
  <c r="AE657" i="11" s="1"/>
  <c r="AD658" i="11"/>
  <c r="AE658" i="11" s="1"/>
  <c r="AD659" i="11"/>
  <c r="AE659" i="11" s="1"/>
  <c r="AD660" i="11"/>
  <c r="AE660" i="11" s="1"/>
  <c r="AD661" i="11"/>
  <c r="AE661" i="11" s="1"/>
  <c r="AD662" i="11"/>
  <c r="AE662" i="11" s="1"/>
  <c r="AD663" i="11"/>
  <c r="AE663" i="11" s="1"/>
  <c r="AD664" i="11"/>
  <c r="AE664" i="11" s="1"/>
  <c r="AD665" i="11"/>
  <c r="AE665" i="11" s="1"/>
  <c r="AD666" i="11"/>
  <c r="AE666" i="11" s="1"/>
  <c r="AD667" i="11"/>
  <c r="AE667" i="11" s="1"/>
  <c r="AD668" i="11"/>
  <c r="AE668" i="11" s="1"/>
  <c r="AD669" i="11"/>
  <c r="AE669" i="11" s="1"/>
  <c r="AD670" i="11"/>
  <c r="AE670" i="11"/>
  <c r="AD671" i="11"/>
  <c r="AE671" i="11" s="1"/>
  <c r="AD672" i="11"/>
  <c r="AE672" i="11" s="1"/>
  <c r="AD673" i="11"/>
  <c r="AE673" i="11" s="1"/>
  <c r="AD674" i="11"/>
  <c r="AE674" i="11" s="1"/>
  <c r="AD675" i="11"/>
  <c r="AE675" i="11" s="1"/>
  <c r="AD676" i="11"/>
  <c r="AE676" i="11" s="1"/>
  <c r="AD677" i="11"/>
  <c r="AE677" i="11" s="1"/>
  <c r="AD678" i="11"/>
  <c r="AE678" i="11" s="1"/>
  <c r="AD679" i="11"/>
  <c r="AE679" i="11" s="1"/>
  <c r="AD680" i="11"/>
  <c r="AE680" i="11"/>
  <c r="AD681" i="11"/>
  <c r="AE681" i="11" s="1"/>
  <c r="AD682" i="11"/>
  <c r="AE682" i="11" s="1"/>
  <c r="AD683" i="11"/>
  <c r="AE683" i="11" s="1"/>
  <c r="AD684" i="11"/>
  <c r="AE684" i="11" s="1"/>
  <c r="AD685" i="11"/>
  <c r="AE685" i="11" s="1"/>
  <c r="AD686" i="11"/>
  <c r="AE686" i="11" s="1"/>
  <c r="AD687" i="11"/>
  <c r="AE687" i="11" s="1"/>
  <c r="AD688" i="11"/>
  <c r="AE688" i="11"/>
  <c r="AD689" i="11"/>
  <c r="AE689" i="11" s="1"/>
  <c r="AD690" i="11"/>
  <c r="AE690" i="11" s="1"/>
  <c r="AD691" i="11"/>
  <c r="AE691" i="11" s="1"/>
  <c r="AD692" i="11"/>
  <c r="AE692" i="11" s="1"/>
  <c r="AD693" i="11"/>
  <c r="AE693" i="11" s="1"/>
  <c r="AD694" i="11"/>
  <c r="AE694" i="11" s="1"/>
  <c r="AD695" i="11"/>
  <c r="AE695" i="11" s="1"/>
  <c r="AD696" i="11"/>
  <c r="AE696" i="11" s="1"/>
  <c r="AD697" i="11"/>
  <c r="AE697" i="11" s="1"/>
  <c r="AD698" i="11"/>
  <c r="AE698" i="11" s="1"/>
  <c r="AD699" i="11"/>
  <c r="AE699" i="11" s="1"/>
  <c r="AD700" i="11"/>
  <c r="AE700" i="11" s="1"/>
  <c r="AD701" i="11"/>
  <c r="AE701" i="11" s="1"/>
  <c r="AD702" i="11"/>
  <c r="AE702" i="11" s="1"/>
  <c r="AD703" i="11"/>
  <c r="AE703" i="11" s="1"/>
  <c r="AD704" i="11"/>
  <c r="AE704" i="11"/>
  <c r="AD705" i="11"/>
  <c r="AE705" i="11" s="1"/>
  <c r="AD706" i="11"/>
  <c r="AE706" i="11" s="1"/>
  <c r="AD707" i="11"/>
  <c r="AE707" i="11" s="1"/>
  <c r="AD708" i="11"/>
  <c r="AE708" i="11" s="1"/>
  <c r="AD709" i="11"/>
  <c r="AE709" i="11" s="1"/>
  <c r="AD710" i="11"/>
  <c r="AE710" i="11" s="1"/>
  <c r="AD711" i="11"/>
  <c r="AE711" i="11" s="1"/>
  <c r="AD712" i="11"/>
  <c r="AE712" i="11" s="1"/>
  <c r="AD713" i="11"/>
  <c r="AE713" i="11" s="1"/>
  <c r="AD714" i="11"/>
  <c r="AE714" i="11" s="1"/>
  <c r="AD715" i="11"/>
  <c r="AE715" i="11" s="1"/>
  <c r="AD716" i="11"/>
  <c r="AE716" i="11" s="1"/>
  <c r="AD717" i="11"/>
  <c r="AE717" i="11" s="1"/>
  <c r="AD718" i="11"/>
  <c r="AE718" i="11" s="1"/>
  <c r="AD719" i="11"/>
  <c r="AE719" i="11" s="1"/>
  <c r="AD720" i="11"/>
  <c r="AE720" i="11"/>
  <c r="AD721" i="11"/>
  <c r="AE721" i="11" s="1"/>
  <c r="AD722" i="11"/>
  <c r="AE722" i="11" s="1"/>
  <c r="AD723" i="11"/>
  <c r="AE723" i="11" s="1"/>
  <c r="AD724" i="11"/>
  <c r="AE724" i="11" s="1"/>
  <c r="AD725" i="11"/>
  <c r="AE725" i="11" s="1"/>
  <c r="AD726" i="11"/>
  <c r="AE726" i="11" s="1"/>
  <c r="AD727" i="11"/>
  <c r="AE727" i="11" s="1"/>
  <c r="AD728" i="11"/>
  <c r="AE728" i="11"/>
  <c r="AD729" i="11"/>
  <c r="AE729" i="11" s="1"/>
  <c r="AD730" i="11"/>
  <c r="AE730" i="11" s="1"/>
  <c r="AD731" i="11"/>
  <c r="AE731" i="11" s="1"/>
  <c r="AD732" i="11"/>
  <c r="AE732" i="11" s="1"/>
  <c r="AD733" i="11"/>
  <c r="AE733" i="11" s="1"/>
  <c r="AD734" i="11"/>
  <c r="AE734" i="11"/>
  <c r="AD735" i="11"/>
  <c r="AE735" i="11" s="1"/>
  <c r="AD736" i="11"/>
  <c r="AE736" i="11" s="1"/>
  <c r="AD737" i="11"/>
  <c r="AE737" i="11" s="1"/>
  <c r="AD738" i="11"/>
  <c r="AE738" i="11" s="1"/>
  <c r="AD739" i="11"/>
  <c r="AE739" i="11" s="1"/>
  <c r="AD740" i="11"/>
  <c r="AE740" i="11" s="1"/>
  <c r="AD741" i="11"/>
  <c r="AE741" i="11" s="1"/>
  <c r="AD742" i="11"/>
  <c r="AE742" i="11" s="1"/>
  <c r="AD743" i="11"/>
  <c r="AE743" i="11" s="1"/>
  <c r="AD744" i="11"/>
  <c r="AE744" i="11"/>
  <c r="AD745" i="11"/>
  <c r="AE745" i="11" s="1"/>
  <c r="AD746" i="11"/>
  <c r="AE746" i="11" s="1"/>
  <c r="AD747" i="11"/>
  <c r="AE747" i="11" s="1"/>
  <c r="AD748" i="11"/>
  <c r="AE748" i="11" s="1"/>
  <c r="AD749" i="11"/>
  <c r="AE749" i="11" s="1"/>
  <c r="AD750" i="11"/>
  <c r="AE750" i="11" s="1"/>
  <c r="AD751" i="11"/>
  <c r="AE751" i="11" s="1"/>
  <c r="AD752" i="11"/>
  <c r="AE752" i="11"/>
  <c r="AD753" i="11"/>
  <c r="AE753" i="11" s="1"/>
  <c r="AD754" i="11"/>
  <c r="AE754" i="11" s="1"/>
  <c r="AD755" i="11"/>
  <c r="AE755" i="11" s="1"/>
  <c r="AD756" i="11"/>
  <c r="AE756" i="11" s="1"/>
  <c r="AD757" i="11"/>
  <c r="AE757" i="11" s="1"/>
  <c r="AD758" i="11"/>
  <c r="AE758" i="11" s="1"/>
  <c r="AD759" i="11"/>
  <c r="AE759" i="11" s="1"/>
  <c r="AD760" i="11"/>
  <c r="AE760" i="11" s="1"/>
  <c r="AD761" i="11"/>
  <c r="AE761" i="11" s="1"/>
  <c r="AD762" i="11"/>
  <c r="AE762" i="11" s="1"/>
  <c r="AD763" i="11"/>
  <c r="AE763" i="11" s="1"/>
  <c r="AD764" i="11"/>
  <c r="AE764" i="11" s="1"/>
  <c r="AD765" i="11"/>
  <c r="AE765" i="11" s="1"/>
  <c r="AD766" i="11"/>
  <c r="AE766" i="11" s="1"/>
  <c r="AD767" i="11"/>
  <c r="AE767" i="11" s="1"/>
  <c r="AD768" i="11"/>
  <c r="AE768" i="11"/>
  <c r="AD769" i="11"/>
  <c r="AE769" i="11" s="1"/>
  <c r="AD770" i="11"/>
  <c r="AE770" i="11" s="1"/>
  <c r="AD771" i="11"/>
  <c r="AE771" i="11" s="1"/>
  <c r="AD772" i="11"/>
  <c r="AE772" i="11" s="1"/>
  <c r="AD773" i="11"/>
  <c r="AE773" i="11" s="1"/>
  <c r="AD774" i="11"/>
  <c r="AE774" i="11" s="1"/>
  <c r="AD775" i="11"/>
  <c r="AE775" i="11" s="1"/>
  <c r="AD776" i="11"/>
  <c r="AE776" i="11"/>
  <c r="AD777" i="11"/>
  <c r="AE777" i="11" s="1"/>
  <c r="AD778" i="11"/>
  <c r="AE778" i="11" s="1"/>
  <c r="AD779" i="11"/>
  <c r="AE779" i="11" s="1"/>
  <c r="AD780" i="11"/>
  <c r="AE780" i="11" s="1"/>
  <c r="AD781" i="11"/>
  <c r="AE781" i="11" s="1"/>
  <c r="AD782" i="11"/>
  <c r="AE782" i="11" s="1"/>
  <c r="AD783" i="11"/>
  <c r="AE783" i="11" s="1"/>
  <c r="AD784" i="11"/>
  <c r="AE784" i="11"/>
  <c r="AD785" i="11"/>
  <c r="AE785" i="11" s="1"/>
  <c r="AD786" i="11"/>
  <c r="AE786" i="11" s="1"/>
  <c r="AD787" i="11"/>
  <c r="AE787" i="11" s="1"/>
  <c r="AD788" i="11"/>
  <c r="AE788" i="11" s="1"/>
  <c r="AD789" i="11"/>
  <c r="AE789" i="11" s="1"/>
  <c r="AD790" i="11"/>
  <c r="AE790" i="11" s="1"/>
  <c r="AD791" i="11"/>
  <c r="AE791" i="11" s="1"/>
  <c r="AD792" i="11"/>
  <c r="AE792" i="11" s="1"/>
  <c r="AD793" i="11"/>
  <c r="AE793" i="11" s="1"/>
  <c r="AD794" i="11"/>
  <c r="AE794" i="11" s="1"/>
  <c r="AD795" i="11"/>
  <c r="AE795" i="11" s="1"/>
  <c r="AD796" i="11"/>
  <c r="AE796" i="11" s="1"/>
  <c r="AD797" i="11"/>
  <c r="AE797" i="11" s="1"/>
  <c r="AD798" i="11"/>
  <c r="AE798" i="11"/>
  <c r="AD799" i="11"/>
  <c r="AE799" i="11" s="1"/>
  <c r="AD800" i="11"/>
  <c r="AE800" i="11" s="1"/>
  <c r="AD801" i="11"/>
  <c r="AE801" i="11" s="1"/>
  <c r="AD802" i="11"/>
  <c r="AE802" i="11" s="1"/>
  <c r="AD803" i="11"/>
  <c r="AE803" i="11" s="1"/>
  <c r="AD804" i="11"/>
  <c r="AE804" i="11" s="1"/>
  <c r="AD805" i="11"/>
  <c r="AE805" i="11" s="1"/>
  <c r="AD806" i="11"/>
  <c r="AE806" i="11" s="1"/>
  <c r="AD807" i="11"/>
  <c r="AE807" i="11" s="1"/>
  <c r="AD808" i="11"/>
  <c r="AE808" i="11"/>
  <c r="AD809" i="11"/>
  <c r="AE809" i="11" s="1"/>
  <c r="AD810" i="11"/>
  <c r="AE810" i="11" s="1"/>
  <c r="AD811" i="11"/>
  <c r="AE811" i="11" s="1"/>
  <c r="AD812" i="11"/>
  <c r="AE812" i="11" s="1"/>
  <c r="AD813" i="11"/>
  <c r="AE813" i="11" s="1"/>
  <c r="AD814" i="11"/>
  <c r="AE814" i="11" s="1"/>
  <c r="AD815" i="11"/>
  <c r="AE815" i="11" s="1"/>
  <c r="AD816" i="11"/>
  <c r="AE816" i="11"/>
  <c r="AD817" i="11"/>
  <c r="AE817" i="11" s="1"/>
  <c r="AD818" i="11"/>
  <c r="AE818" i="11" s="1"/>
  <c r="AD819" i="11"/>
  <c r="AE819" i="11" s="1"/>
  <c r="AD820" i="11"/>
  <c r="AE820" i="11" s="1"/>
  <c r="AD821" i="11"/>
  <c r="AE821" i="11" s="1"/>
  <c r="AD822" i="11"/>
  <c r="AE822" i="11" s="1"/>
  <c r="AD823" i="11"/>
  <c r="AE823" i="11" s="1"/>
  <c r="AD824" i="11"/>
  <c r="AE824" i="11" s="1"/>
  <c r="AD825" i="11"/>
  <c r="AE825" i="11" s="1"/>
  <c r="AD826" i="11"/>
  <c r="AE826" i="11" s="1"/>
  <c r="AD827" i="11"/>
  <c r="AE827" i="11" s="1"/>
  <c r="AD828" i="11"/>
  <c r="AE828" i="11" s="1"/>
  <c r="AD829" i="11"/>
  <c r="AE829" i="11" s="1"/>
  <c r="AD830" i="11"/>
  <c r="AE830" i="11" s="1"/>
  <c r="AD831" i="11"/>
  <c r="AE831" i="11" s="1"/>
  <c r="AD832" i="11"/>
  <c r="AE832" i="11"/>
  <c r="AD833" i="11"/>
  <c r="AE833" i="11" s="1"/>
  <c r="AD834" i="11"/>
  <c r="AE834" i="11" s="1"/>
  <c r="AD835" i="11"/>
  <c r="AE835" i="11" s="1"/>
  <c r="AD836" i="11"/>
  <c r="AE836" i="11" s="1"/>
  <c r="AD837" i="11"/>
  <c r="AE837" i="11" s="1"/>
  <c r="AD838" i="11"/>
  <c r="AE838" i="11" s="1"/>
  <c r="AD839" i="11"/>
  <c r="AE839" i="11" s="1"/>
  <c r="AD840" i="11"/>
  <c r="AE840" i="11" s="1"/>
  <c r="AD841" i="11"/>
  <c r="AE841" i="11" s="1"/>
  <c r="AD842" i="11"/>
  <c r="AE842" i="11" s="1"/>
  <c r="AD843" i="11"/>
  <c r="AE843" i="11" s="1"/>
  <c r="AD844" i="11"/>
  <c r="AE844" i="11" s="1"/>
  <c r="AD845" i="11"/>
  <c r="AE845" i="11" s="1"/>
  <c r="AD846" i="11"/>
  <c r="AE846" i="11" s="1"/>
  <c r="AD847" i="11"/>
  <c r="AE847" i="11" s="1"/>
  <c r="AD848" i="11"/>
  <c r="AE848" i="11"/>
  <c r="AD849" i="11"/>
  <c r="AE849" i="11" s="1"/>
  <c r="AD850" i="11"/>
  <c r="AE850" i="11" s="1"/>
  <c r="AD851" i="11"/>
  <c r="AE851" i="11" s="1"/>
  <c r="AD852" i="11"/>
  <c r="AE852" i="11" s="1"/>
  <c r="AD853" i="11"/>
  <c r="AE853" i="11" s="1"/>
  <c r="AD854" i="11"/>
  <c r="AE854" i="11" s="1"/>
  <c r="AD855" i="11"/>
  <c r="AE855" i="11" s="1"/>
  <c r="AD856" i="11"/>
  <c r="AE856" i="11" s="1"/>
  <c r="AD857" i="11"/>
  <c r="AE857" i="11" s="1"/>
  <c r="AD858" i="11"/>
  <c r="AE858" i="11" s="1"/>
  <c r="AD859" i="11"/>
  <c r="AE859" i="11" s="1"/>
  <c r="AD860" i="11"/>
  <c r="AE860" i="11" s="1"/>
  <c r="AD861" i="11"/>
  <c r="AE861" i="11" s="1"/>
  <c r="AD862" i="11"/>
  <c r="AE862" i="11"/>
  <c r="AD863" i="11"/>
  <c r="AE863" i="11" s="1"/>
  <c r="AD864" i="11"/>
  <c r="AE864" i="11" s="1"/>
  <c r="AD865" i="11"/>
  <c r="AE865" i="11" s="1"/>
  <c r="AD866" i="11"/>
  <c r="AE866" i="11" s="1"/>
  <c r="AD867" i="11"/>
  <c r="AE867" i="11" s="1"/>
  <c r="AD868" i="11"/>
  <c r="AE868" i="11" s="1"/>
  <c r="AD869" i="11"/>
  <c r="AE869" i="11" s="1"/>
  <c r="AD870" i="11"/>
  <c r="AE870" i="11" s="1"/>
  <c r="AD871" i="11"/>
  <c r="AE871" i="11" s="1"/>
  <c r="AD872" i="11"/>
  <c r="AE872" i="11"/>
  <c r="AD873" i="11"/>
  <c r="AE873" i="11" s="1"/>
  <c r="AD874" i="11"/>
  <c r="AE874" i="11" s="1"/>
  <c r="AD875" i="11"/>
  <c r="AE875" i="11" s="1"/>
  <c r="AD876" i="11"/>
  <c r="AE876" i="11" s="1"/>
  <c r="AD877" i="11"/>
  <c r="AE877" i="11" s="1"/>
  <c r="AD878" i="11"/>
  <c r="AE878" i="11" s="1"/>
  <c r="AD879" i="11"/>
  <c r="AE879" i="11" s="1"/>
  <c r="AD880" i="11"/>
  <c r="AE880" i="11"/>
  <c r="AD881" i="11"/>
  <c r="AE881" i="11" s="1"/>
  <c r="AD882" i="11"/>
  <c r="AE882" i="11" s="1"/>
  <c r="AD883" i="11"/>
  <c r="AE883" i="11" s="1"/>
  <c r="AD884" i="11"/>
  <c r="AE884" i="11" s="1"/>
  <c r="AD885" i="11"/>
  <c r="AE885" i="11" s="1"/>
  <c r="AD886" i="11"/>
  <c r="AE886" i="11" s="1"/>
  <c r="AD887" i="11"/>
  <c r="AE887" i="11" s="1"/>
  <c r="AD888" i="11"/>
  <c r="AE888" i="11" s="1"/>
  <c r="AD889" i="11"/>
  <c r="AE889" i="11" s="1"/>
  <c r="AD890" i="11"/>
  <c r="AE890" i="11" s="1"/>
  <c r="AD891" i="11"/>
  <c r="AE891" i="11" s="1"/>
  <c r="AD892" i="11"/>
  <c r="AE892" i="11" s="1"/>
  <c r="AD893" i="11"/>
  <c r="AE893" i="11" s="1"/>
  <c r="AD894" i="11"/>
  <c r="AE894" i="11" s="1"/>
  <c r="AD895" i="11"/>
  <c r="AE895" i="11" s="1"/>
  <c r="AD896" i="11"/>
  <c r="AE896" i="11" s="1"/>
  <c r="AD897" i="11"/>
  <c r="AE897" i="11" s="1"/>
  <c r="AD898" i="11"/>
  <c r="AE898" i="11" s="1"/>
  <c r="AD899" i="11"/>
  <c r="AE899" i="11" s="1"/>
  <c r="AD900" i="11"/>
  <c r="AE900" i="11" s="1"/>
  <c r="AD901" i="11"/>
  <c r="AE901" i="11" s="1"/>
  <c r="AD902" i="11"/>
  <c r="AE902" i="11" s="1"/>
  <c r="AD903" i="11"/>
  <c r="AE903" i="11" s="1"/>
  <c r="AD904" i="11"/>
  <c r="AE904" i="11" s="1"/>
  <c r="AD905" i="11"/>
  <c r="AE905" i="11" s="1"/>
  <c r="AD906" i="11"/>
  <c r="AE906" i="11" s="1"/>
  <c r="AD907" i="11"/>
  <c r="AE907" i="11" s="1"/>
  <c r="AD908" i="11"/>
  <c r="AE908" i="11" s="1"/>
  <c r="AD909" i="11"/>
  <c r="AE909" i="11" s="1"/>
  <c r="AD910" i="11"/>
  <c r="AE910" i="11" s="1"/>
  <c r="AD911" i="11"/>
  <c r="AE911" i="11" s="1"/>
  <c r="AD912" i="11"/>
  <c r="AE912" i="11"/>
  <c r="AD913" i="11"/>
  <c r="AE913" i="11" s="1"/>
  <c r="AD914" i="11"/>
  <c r="AE914" i="11" s="1"/>
  <c r="AD915" i="11"/>
  <c r="AE915" i="11" s="1"/>
  <c r="AD916" i="11"/>
  <c r="AE916" i="11" s="1"/>
  <c r="AD917" i="11"/>
  <c r="AE917" i="11" s="1"/>
  <c r="AD918" i="11"/>
  <c r="AE918" i="11" s="1"/>
  <c r="AD919" i="11"/>
  <c r="AE919" i="11" s="1"/>
  <c r="AD920" i="11"/>
  <c r="AE920" i="11" s="1"/>
  <c r="AD921" i="11"/>
  <c r="AE921" i="11" s="1"/>
  <c r="AD922" i="11"/>
  <c r="AE922" i="11" s="1"/>
  <c r="AD923" i="11"/>
  <c r="AE923" i="11" s="1"/>
  <c r="AD924" i="11"/>
  <c r="AE924" i="11" s="1"/>
  <c r="AD925" i="11"/>
  <c r="AE925" i="11" s="1"/>
  <c r="AD926" i="11"/>
  <c r="AE926" i="11"/>
  <c r="AD927" i="11"/>
  <c r="AE927" i="11" s="1"/>
  <c r="AD928" i="11"/>
  <c r="AE928" i="11" s="1"/>
  <c r="AD929" i="11"/>
  <c r="AE929" i="11" s="1"/>
  <c r="AD930" i="11"/>
  <c r="AE930" i="11" s="1"/>
  <c r="AD931" i="11"/>
  <c r="AE931" i="11" s="1"/>
  <c r="AD932" i="11"/>
  <c r="AE932" i="11" s="1"/>
  <c r="AD933" i="11"/>
  <c r="AE933" i="11" s="1"/>
  <c r="AD934" i="11"/>
  <c r="AE934" i="11" s="1"/>
  <c r="AD935" i="11"/>
  <c r="AE935" i="11" s="1"/>
  <c r="AD936" i="11"/>
  <c r="AE936" i="11"/>
  <c r="AD937" i="11"/>
  <c r="AE937" i="11" s="1"/>
  <c r="AD938" i="11"/>
  <c r="AE938" i="11" s="1"/>
  <c r="AD939" i="11"/>
  <c r="AE939" i="11" s="1"/>
  <c r="AD940" i="11"/>
  <c r="AE940" i="11" s="1"/>
  <c r="AD941" i="11"/>
  <c r="AE941" i="11" s="1"/>
  <c r="AD942" i="11"/>
  <c r="AE942" i="11" s="1"/>
  <c r="AD943" i="11"/>
  <c r="AE943" i="11" s="1"/>
  <c r="AD944" i="11"/>
  <c r="AE944" i="11"/>
  <c r="AD945" i="11"/>
  <c r="AE945" i="11" s="1"/>
  <c r="AD946" i="11"/>
  <c r="AE946" i="11" s="1"/>
  <c r="AD947" i="11"/>
  <c r="AE947" i="11" s="1"/>
  <c r="AD948" i="11"/>
  <c r="AE948" i="11" s="1"/>
  <c r="AD949" i="11"/>
  <c r="AE949" i="11" s="1"/>
  <c r="AD950" i="11"/>
  <c r="AE950" i="11" s="1"/>
  <c r="AD951" i="11"/>
  <c r="AE951" i="11" s="1"/>
  <c r="AD952" i="11"/>
  <c r="AE952" i="11" s="1"/>
  <c r="AD953" i="11"/>
  <c r="AE953" i="11" s="1"/>
  <c r="AD954" i="11"/>
  <c r="AE954" i="11" s="1"/>
  <c r="AD955" i="11"/>
  <c r="AE955" i="11" s="1"/>
  <c r="AD956" i="11"/>
  <c r="AE956" i="11" s="1"/>
  <c r="AD957" i="11"/>
  <c r="AE957" i="11" s="1"/>
  <c r="AD958" i="11"/>
  <c r="AE958" i="11" s="1"/>
  <c r="AD959" i="11"/>
  <c r="AE959" i="11" s="1"/>
  <c r="AD960" i="11"/>
  <c r="AE960" i="11"/>
  <c r="AD961" i="11"/>
  <c r="AE961" i="11" s="1"/>
  <c r="AD962" i="11"/>
  <c r="AE962" i="11" s="1"/>
  <c r="AD963" i="11"/>
  <c r="AE963" i="11" s="1"/>
  <c r="AD964" i="11"/>
  <c r="AE964" i="11" s="1"/>
  <c r="AD965" i="11"/>
  <c r="AE965" i="11" s="1"/>
  <c r="AD966" i="11"/>
  <c r="AE966" i="11" s="1"/>
  <c r="AD967" i="11"/>
  <c r="AE967" i="11" s="1"/>
  <c r="AD968" i="11"/>
  <c r="AE968" i="11" s="1"/>
  <c r="AD969" i="11"/>
  <c r="AE969" i="11" s="1"/>
  <c r="AD970" i="11"/>
  <c r="AE970" i="11" s="1"/>
  <c r="AD971" i="11"/>
  <c r="AE971" i="11" s="1"/>
  <c r="AD972" i="11"/>
  <c r="AE972" i="11" s="1"/>
  <c r="AD973" i="11"/>
  <c r="AE973" i="11" s="1"/>
  <c r="AD974" i="11"/>
  <c r="AE974" i="11" s="1"/>
  <c r="AD975" i="11"/>
  <c r="AE975" i="11" s="1"/>
  <c r="AD976" i="11"/>
  <c r="AE976" i="11"/>
  <c r="AD977" i="11"/>
  <c r="AE977" i="11" s="1"/>
  <c r="AD978" i="11"/>
  <c r="AE978" i="11" s="1"/>
  <c r="AD979" i="11"/>
  <c r="AE979" i="11" s="1"/>
  <c r="AD980" i="11"/>
  <c r="AE980" i="11" s="1"/>
  <c r="AD981" i="11"/>
  <c r="AE981" i="11" s="1"/>
  <c r="AD982" i="11"/>
  <c r="AE982" i="11" s="1"/>
  <c r="AD983" i="11"/>
  <c r="AE983" i="11" s="1"/>
  <c r="AD984" i="11"/>
  <c r="AE984" i="11" s="1"/>
  <c r="AD985" i="11"/>
  <c r="AE985" i="11" s="1"/>
  <c r="AD986" i="11"/>
  <c r="AE986" i="11" s="1"/>
  <c r="AD987" i="11"/>
  <c r="AE987" i="11" s="1"/>
  <c r="AD988" i="11"/>
  <c r="AE988" i="11" s="1"/>
  <c r="AD989" i="11"/>
  <c r="AE989" i="11" s="1"/>
  <c r="AD990" i="11"/>
  <c r="AE990" i="11"/>
  <c r="AD991" i="11"/>
  <c r="AE991" i="11" s="1"/>
  <c r="AD992" i="11"/>
  <c r="AE992" i="11" s="1"/>
  <c r="AD993" i="11"/>
  <c r="AE993" i="11" s="1"/>
  <c r="AD994" i="11"/>
  <c r="AE994" i="11" s="1"/>
  <c r="AD995" i="11"/>
  <c r="AE995" i="11" s="1"/>
  <c r="AD996" i="11"/>
  <c r="AE996" i="11" s="1"/>
  <c r="AD997" i="11"/>
  <c r="AE997" i="11" s="1"/>
  <c r="AD998" i="11"/>
  <c r="AE998" i="11" s="1"/>
  <c r="AD999" i="11"/>
  <c r="AE999" i="11" s="1"/>
  <c r="AD1000" i="11"/>
  <c r="AE1000" i="11"/>
  <c r="AD1001" i="11"/>
  <c r="AE1001" i="11" s="1"/>
  <c r="AD1002" i="11"/>
  <c r="AE1002" i="11" s="1"/>
  <c r="AD1003" i="11"/>
  <c r="AE1003" i="11" s="1"/>
  <c r="AD1004" i="11"/>
  <c r="AE1004" i="11" s="1"/>
  <c r="AD1005" i="11"/>
  <c r="AE1005" i="11" s="1"/>
  <c r="AD1006" i="11"/>
  <c r="AE1006" i="11" s="1"/>
  <c r="AD1007" i="11"/>
  <c r="AE1007" i="11" s="1"/>
  <c r="AD1008" i="11"/>
  <c r="AE1008" i="11"/>
  <c r="AD1009" i="11"/>
  <c r="AE1009" i="11" s="1"/>
  <c r="AD1010" i="11"/>
  <c r="AE1010" i="11" s="1"/>
  <c r="AD1011" i="11"/>
  <c r="AE1011" i="11" s="1"/>
  <c r="AD1012" i="11"/>
  <c r="AE1012" i="11" s="1"/>
  <c r="AD1013" i="11"/>
  <c r="AE1013" i="11" s="1"/>
  <c r="AD1014" i="11"/>
  <c r="AE1014" i="11" s="1"/>
  <c r="AD1015" i="11"/>
  <c r="AE1015" i="11" s="1"/>
  <c r="AD1016" i="11"/>
  <c r="AE1016" i="11" s="1"/>
  <c r="AD1017" i="11"/>
  <c r="AE1017" i="11" s="1"/>
  <c r="AD1018" i="11"/>
  <c r="AE1018" i="11" s="1"/>
  <c r="AD1019" i="11"/>
  <c r="AE1019" i="11" s="1"/>
  <c r="AD1020" i="11"/>
  <c r="AE1020" i="11" s="1"/>
  <c r="AD1021" i="11"/>
  <c r="AE1021" i="11" s="1"/>
  <c r="AD1022" i="11"/>
  <c r="AE1022" i="11" s="1"/>
  <c r="AD1023" i="11"/>
  <c r="AE1023" i="11" s="1"/>
  <c r="AD1024" i="11"/>
  <c r="AE1024" i="11"/>
  <c r="AD1025" i="11"/>
  <c r="AE1025" i="11" s="1"/>
  <c r="AD1026" i="11"/>
  <c r="AE1026" i="11" s="1"/>
  <c r="AD1027" i="11"/>
  <c r="AE1027" i="11" s="1"/>
  <c r="AD1028" i="11"/>
  <c r="AE1028" i="11" s="1"/>
  <c r="AD1029" i="11"/>
  <c r="AE1029" i="11" s="1"/>
  <c r="AD1030" i="11"/>
  <c r="AE1030" i="11" s="1"/>
  <c r="AD1031" i="11"/>
  <c r="AE1031" i="11" s="1"/>
  <c r="AD1032" i="11"/>
  <c r="AE1032" i="11" s="1"/>
  <c r="AD1033" i="11"/>
  <c r="AE1033" i="11" s="1"/>
  <c r="AD1034" i="11"/>
  <c r="AE1034" i="11" s="1"/>
  <c r="AD1035" i="11"/>
  <c r="AE1035" i="11" s="1"/>
  <c r="AD1036" i="11"/>
  <c r="AE1036" i="11" s="1"/>
  <c r="AD1037" i="11"/>
  <c r="AE1037" i="11" s="1"/>
  <c r="AD1038" i="11"/>
  <c r="AE1038" i="11" s="1"/>
  <c r="AD1039" i="11"/>
  <c r="AE1039" i="11" s="1"/>
  <c r="AD1040" i="11"/>
  <c r="AE1040" i="11"/>
  <c r="AD1041" i="11"/>
  <c r="AE1041" i="11" s="1"/>
  <c r="AD1042" i="11"/>
  <c r="AE1042" i="11" s="1"/>
  <c r="AD1043" i="11"/>
  <c r="AE1043" i="11" s="1"/>
  <c r="AD1044" i="11"/>
  <c r="AE1044" i="11" s="1"/>
  <c r="AD1045" i="11"/>
  <c r="AE1045" i="11" s="1"/>
  <c r="AD1046" i="11"/>
  <c r="AE1046" i="11" s="1"/>
  <c r="AD1047" i="11"/>
  <c r="AE1047" i="11" s="1"/>
  <c r="AD1048" i="11"/>
  <c r="AE1048" i="11" s="1"/>
  <c r="AD1049" i="11"/>
  <c r="AE1049" i="11" s="1"/>
  <c r="AD1050" i="11"/>
  <c r="AE1050" i="11" s="1"/>
  <c r="AD1051" i="11"/>
  <c r="AE1051" i="11" s="1"/>
  <c r="AD1052" i="11"/>
  <c r="AE1052" i="11" s="1"/>
  <c r="AD1053" i="11"/>
  <c r="AE1053" i="11" s="1"/>
  <c r="AD1054" i="11"/>
  <c r="AE1054" i="11"/>
  <c r="AD1055" i="11"/>
  <c r="AE1055" i="11" s="1"/>
  <c r="AD1056" i="11"/>
  <c r="AE1056" i="11" s="1"/>
  <c r="AD1057" i="11"/>
  <c r="AE1057" i="11" s="1"/>
  <c r="AD1058" i="11"/>
  <c r="AE1058" i="11" s="1"/>
  <c r="AD1059" i="11"/>
  <c r="AE1059" i="11" s="1"/>
  <c r="AD1060" i="11"/>
  <c r="AE1060" i="11" s="1"/>
  <c r="AD1061" i="11"/>
  <c r="AE1061" i="11" s="1"/>
  <c r="AD1062" i="11"/>
  <c r="AE1062" i="11" s="1"/>
  <c r="AD1063" i="11"/>
  <c r="AE1063" i="11" s="1"/>
  <c r="AD1064" i="11"/>
  <c r="AE1064" i="11"/>
  <c r="AD1065" i="11"/>
  <c r="AE1065" i="11" s="1"/>
  <c r="AD1066" i="11"/>
  <c r="AE1066" i="11" s="1"/>
  <c r="AD1067" i="11"/>
  <c r="AE1067" i="11" s="1"/>
  <c r="AD1068" i="11"/>
  <c r="AE1068" i="11" s="1"/>
  <c r="AD1069" i="11"/>
  <c r="AE1069" i="11" s="1"/>
  <c r="AD1070" i="11"/>
  <c r="AE1070" i="11" s="1"/>
  <c r="AD1071" i="11"/>
  <c r="AE1071" i="11" s="1"/>
  <c r="AD1072" i="11"/>
  <c r="AE1072" i="11"/>
  <c r="AD1073" i="11"/>
  <c r="AE1073" i="11" s="1"/>
  <c r="AD1074" i="11"/>
  <c r="AE1074" i="11" s="1"/>
  <c r="AD1075" i="11"/>
  <c r="AE1075" i="11" s="1"/>
  <c r="AD1076" i="11"/>
  <c r="AE1076" i="11" s="1"/>
  <c r="AD1077" i="11"/>
  <c r="AE1077" i="11" s="1"/>
  <c r="AD1078" i="11"/>
  <c r="AE1078" i="11" s="1"/>
  <c r="AD1079" i="11"/>
  <c r="AE1079" i="11" s="1"/>
  <c r="AD1080" i="11"/>
  <c r="AE1080" i="11" s="1"/>
  <c r="AD1081" i="11"/>
  <c r="AE1081" i="11" s="1"/>
  <c r="AD1082" i="11"/>
  <c r="AE1082" i="11" s="1"/>
  <c r="AD1083" i="11"/>
  <c r="AE1083" i="11" s="1"/>
  <c r="AD1084" i="11"/>
  <c r="AE1084" i="11" s="1"/>
  <c r="AD1085" i="11"/>
  <c r="AE1085" i="11" s="1"/>
  <c r="AD1086" i="11"/>
  <c r="AE1086" i="11" s="1"/>
  <c r="AD1087" i="11"/>
  <c r="AE1087" i="11" s="1"/>
  <c r="AD1088" i="11"/>
  <c r="AE1088" i="11" s="1"/>
  <c r="AD1089" i="11"/>
  <c r="AE1089" i="11" s="1"/>
  <c r="AD1090" i="11"/>
  <c r="AE1090" i="11"/>
  <c r="AD1091" i="11"/>
  <c r="AE1091" i="11" s="1"/>
  <c r="AD1092" i="11"/>
  <c r="AE1092" i="11" s="1"/>
  <c r="AD1093" i="11"/>
  <c r="AE1093" i="11" s="1"/>
  <c r="AD1094" i="11"/>
  <c r="AE1094" i="11" s="1"/>
  <c r="AD1095" i="11"/>
  <c r="AE1095" i="11" s="1"/>
  <c r="AD1096" i="11"/>
  <c r="AE1096" i="11" s="1"/>
  <c r="AD1097" i="11"/>
  <c r="AE1097" i="11" s="1"/>
  <c r="AD1098" i="11"/>
  <c r="AE1098" i="11" s="1"/>
  <c r="AD1099" i="11"/>
  <c r="AE1099" i="11" s="1"/>
  <c r="AD1100" i="11"/>
  <c r="AE1100" i="11"/>
  <c r="AD1101" i="11"/>
  <c r="AE1101" i="11" s="1"/>
  <c r="AD1102" i="11"/>
  <c r="AE1102" i="11" s="1"/>
  <c r="AD1103" i="11"/>
  <c r="AE1103" i="11" s="1"/>
  <c r="AD1104" i="11"/>
  <c r="AE1104" i="11" s="1"/>
  <c r="AD1105" i="11"/>
  <c r="AE1105" i="11" s="1"/>
  <c r="AD1106" i="11"/>
  <c r="AE1106" i="11" s="1"/>
  <c r="AD1107" i="11"/>
  <c r="AE1107" i="11" s="1"/>
  <c r="AD1108" i="11"/>
  <c r="AE1108" i="11"/>
  <c r="AD1109" i="11"/>
  <c r="AE1109" i="11" s="1"/>
  <c r="AD1110" i="11"/>
  <c r="AE1110" i="11" s="1"/>
  <c r="AD1111" i="11"/>
  <c r="AE1111" i="11" s="1"/>
  <c r="AD1112" i="11"/>
  <c r="AE1112" i="11" s="1"/>
  <c r="AD1113" i="11"/>
  <c r="AE1113" i="11" s="1"/>
  <c r="AD1114" i="11"/>
  <c r="AE1114" i="11" s="1"/>
  <c r="AD1115" i="11"/>
  <c r="AE1115" i="11" s="1"/>
  <c r="AD1116" i="11"/>
  <c r="AE1116" i="11" s="1"/>
  <c r="AD1117" i="11"/>
  <c r="AE1117" i="11" s="1"/>
  <c r="AD1118" i="11"/>
  <c r="AE1118" i="11" s="1"/>
  <c r="AD1119" i="11"/>
  <c r="AE1119" i="11" s="1"/>
  <c r="AD1120" i="11"/>
  <c r="AE1120" i="11" s="1"/>
  <c r="AD1121" i="11"/>
  <c r="AE1121" i="11" s="1"/>
  <c r="AD1122" i="11"/>
  <c r="AE1122" i="11"/>
  <c r="AD1123" i="11"/>
  <c r="AE1123" i="11" s="1"/>
  <c r="AD1124" i="11"/>
  <c r="AE1124" i="11" s="1"/>
  <c r="AD1125" i="11"/>
  <c r="AE1125" i="11" s="1"/>
  <c r="AD1126" i="11"/>
  <c r="AE1126" i="11" s="1"/>
  <c r="AD1127" i="11"/>
  <c r="AE1127" i="11" s="1"/>
  <c r="AD1128" i="11"/>
  <c r="AE1128" i="11" s="1"/>
  <c r="AD1129" i="11"/>
  <c r="AE1129" i="11" s="1"/>
  <c r="AD1130" i="11"/>
  <c r="AE1130" i="11" s="1"/>
  <c r="AD1131" i="11"/>
  <c r="AE1131" i="11" s="1"/>
  <c r="AD1132" i="11"/>
  <c r="AE1132" i="11"/>
  <c r="AD1133" i="11"/>
  <c r="AE1133" i="11" s="1"/>
  <c r="AD1134" i="11"/>
  <c r="AE1134" i="11" s="1"/>
  <c r="AD1135" i="11"/>
  <c r="AE1135" i="11" s="1"/>
  <c r="AD1136" i="11"/>
  <c r="AE1136" i="11" s="1"/>
  <c r="AD1137" i="11"/>
  <c r="AE1137" i="11" s="1"/>
  <c r="AD1138" i="11"/>
  <c r="AE1138" i="11" s="1"/>
  <c r="AD1139" i="11"/>
  <c r="AE1139" i="11" s="1"/>
  <c r="AD1140" i="11"/>
  <c r="AE1140" i="11"/>
  <c r="AD1141" i="11"/>
  <c r="AE1141" i="11" s="1"/>
  <c r="AD1142" i="11"/>
  <c r="AE1142" i="11" s="1"/>
  <c r="AD1143" i="11"/>
  <c r="AE1143" i="11" s="1"/>
  <c r="AD1144" i="11"/>
  <c r="AE1144" i="11" s="1"/>
  <c r="AD1145" i="11"/>
  <c r="AE1145" i="11" s="1"/>
  <c r="AD1146" i="11"/>
  <c r="AE1146" i="11" s="1"/>
  <c r="AD1147" i="11"/>
  <c r="AE1147" i="11" s="1"/>
  <c r="AD1148" i="11"/>
  <c r="AE1148" i="11" s="1"/>
  <c r="AD1149" i="11"/>
  <c r="AE1149" i="11" s="1"/>
  <c r="AD1150" i="11"/>
  <c r="AE1150" i="11" s="1"/>
  <c r="AD1151" i="11"/>
  <c r="AE1151" i="11" s="1"/>
  <c r="AD1152" i="11"/>
  <c r="AE1152" i="11" s="1"/>
  <c r="AD1153" i="11"/>
  <c r="AE1153" i="11" s="1"/>
  <c r="AD1154" i="11"/>
  <c r="AE1154" i="11"/>
  <c r="AD1155" i="11"/>
  <c r="AE1155" i="11" s="1"/>
  <c r="AD1156" i="11"/>
  <c r="AE1156" i="11" s="1"/>
  <c r="AD1157" i="11"/>
  <c r="AE1157" i="11" s="1"/>
  <c r="AD1158" i="11"/>
  <c r="AE1158" i="11" s="1"/>
  <c r="AD1159" i="11"/>
  <c r="AE1159" i="11" s="1"/>
  <c r="AD1160" i="11"/>
  <c r="AE1160" i="11" s="1"/>
  <c r="AD1161" i="11"/>
  <c r="AE1161" i="11" s="1"/>
  <c r="AD1162" i="11"/>
  <c r="AE1162" i="11" s="1"/>
  <c r="AD1163" i="11"/>
  <c r="AE1163" i="11" s="1"/>
  <c r="AD1164" i="11"/>
  <c r="AE1164" i="11"/>
  <c r="AD1165" i="11"/>
  <c r="AE1165" i="11" s="1"/>
  <c r="AD1166" i="11"/>
  <c r="AE1166" i="11" s="1"/>
  <c r="AD1167" i="11"/>
  <c r="AE1167" i="11" s="1"/>
  <c r="AD1168" i="11"/>
  <c r="AE1168" i="11" s="1"/>
  <c r="AD1169" i="11"/>
  <c r="AE1169" i="11" s="1"/>
  <c r="AD1170" i="11"/>
  <c r="AE1170" i="11" s="1"/>
  <c r="AD1171" i="11"/>
  <c r="AE1171" i="11" s="1"/>
  <c r="AD1172" i="11"/>
  <c r="AE1172" i="11"/>
  <c r="AD1173" i="11"/>
  <c r="AE1173" i="11" s="1"/>
  <c r="AD1174" i="11"/>
  <c r="AE1174" i="11" s="1"/>
  <c r="AD1175" i="11"/>
  <c r="AE1175" i="11" s="1"/>
  <c r="AD1176" i="11"/>
  <c r="AE1176" i="11" s="1"/>
  <c r="AD1177" i="11"/>
  <c r="AE1177" i="11" s="1"/>
  <c r="AD1178" i="11"/>
  <c r="AE1178" i="11" s="1"/>
  <c r="AD1179" i="11"/>
  <c r="AE1179" i="11" s="1"/>
  <c r="AD1180" i="11"/>
  <c r="AE1180" i="11" s="1"/>
  <c r="AD1181" i="11"/>
  <c r="AE1181" i="11" s="1"/>
  <c r="AD1182" i="11"/>
  <c r="AE1182" i="11" s="1"/>
  <c r="AD1183" i="11"/>
  <c r="AE1183" i="11" s="1"/>
  <c r="AD1184" i="11"/>
  <c r="AE1184" i="11" s="1"/>
  <c r="AD1185" i="11"/>
  <c r="AE1185" i="11" s="1"/>
  <c r="AD1186" i="11"/>
  <c r="AE1186" i="11"/>
  <c r="AD1187" i="11"/>
  <c r="AE1187" i="11" s="1"/>
  <c r="AD1188" i="11"/>
  <c r="AE1188" i="11" s="1"/>
  <c r="AD1189" i="11"/>
  <c r="AE1189" i="11" s="1"/>
  <c r="AD1190" i="11"/>
  <c r="AE1190" i="11" s="1"/>
  <c r="AD1191" i="11"/>
  <c r="AE1191" i="11" s="1"/>
  <c r="AD1192" i="11"/>
  <c r="AE1192" i="11" s="1"/>
  <c r="AD1193" i="11"/>
  <c r="AE1193" i="11" s="1"/>
  <c r="AD1194" i="11"/>
  <c r="AE1194" i="11" s="1"/>
  <c r="AD1195" i="11"/>
  <c r="AE1195" i="11" s="1"/>
  <c r="AD1196" i="11"/>
  <c r="AE1196" i="11"/>
  <c r="AD1197" i="11"/>
  <c r="AE1197" i="11" s="1"/>
  <c r="AD1198" i="11"/>
  <c r="AE1198" i="11" s="1"/>
  <c r="AD1199" i="11"/>
  <c r="AE1199" i="11" s="1"/>
  <c r="AD1200" i="11"/>
  <c r="AE1200" i="11" s="1"/>
  <c r="AD1201" i="11"/>
  <c r="AE1201" i="11" s="1"/>
  <c r="AD1202" i="11"/>
  <c r="AE1202" i="11" s="1"/>
  <c r="AD1203" i="11"/>
  <c r="AE1203" i="11" s="1"/>
  <c r="AD1204" i="11"/>
  <c r="AE1204" i="11"/>
  <c r="AD1205" i="11"/>
  <c r="AE1205" i="11" s="1"/>
  <c r="AD1206" i="11"/>
  <c r="AE1206" i="11" s="1"/>
  <c r="AD1207" i="11"/>
  <c r="AE1207" i="11" s="1"/>
  <c r="AD1208" i="11"/>
  <c r="AE1208" i="11" s="1"/>
  <c r="AD1209" i="11"/>
  <c r="AE1209" i="11" s="1"/>
  <c r="AD1210" i="11"/>
  <c r="AE1210" i="11" s="1"/>
  <c r="AD1211" i="11"/>
  <c r="AE1211" i="11" s="1"/>
  <c r="AD1212" i="11"/>
  <c r="AE1212" i="11" s="1"/>
  <c r="AD1213" i="11"/>
  <c r="AE1213" i="11" s="1"/>
  <c r="AD1214" i="11"/>
  <c r="AE1214" i="11" s="1"/>
  <c r="AD1215" i="11"/>
  <c r="AE1215" i="11" s="1"/>
  <c r="AD1216" i="11"/>
  <c r="AE1216" i="11" s="1"/>
  <c r="AD1217" i="11"/>
  <c r="AE1217" i="11" s="1"/>
  <c r="AD1218" i="11"/>
  <c r="AE1218" i="11"/>
  <c r="AD1219" i="11"/>
  <c r="AE1219" i="11" s="1"/>
  <c r="AD1220" i="11"/>
  <c r="AE1220" i="11" s="1"/>
  <c r="AD1221" i="11"/>
  <c r="AE1221" i="11" s="1"/>
  <c r="AD1222" i="11"/>
  <c r="AE1222" i="11" s="1"/>
  <c r="AD1223" i="11"/>
  <c r="AE1223" i="11" s="1"/>
  <c r="AD1224" i="11"/>
  <c r="AE1224" i="11" s="1"/>
  <c r="AD1225" i="11"/>
  <c r="AE1225" i="11" s="1"/>
  <c r="AD1226" i="11"/>
  <c r="AE1226" i="11" s="1"/>
  <c r="AD1227" i="11"/>
  <c r="AE1227" i="11" s="1"/>
  <c r="AD1228" i="11"/>
  <c r="AE1228" i="11"/>
  <c r="AD1229" i="11"/>
  <c r="AE1229" i="11" s="1"/>
  <c r="AD1230" i="11"/>
  <c r="AE1230" i="11" s="1"/>
  <c r="AD1231" i="11"/>
  <c r="AE1231" i="11" s="1"/>
  <c r="AD1232" i="11"/>
  <c r="AE1232" i="11" s="1"/>
  <c r="AD1233" i="11"/>
  <c r="AE1233" i="11" s="1"/>
  <c r="AD1234" i="11"/>
  <c r="AE1234" i="11" s="1"/>
  <c r="AD1235" i="11"/>
  <c r="AE1235" i="11" s="1"/>
  <c r="AD1236" i="11"/>
  <c r="AE1236" i="11"/>
  <c r="AD1237" i="11"/>
  <c r="AE1237" i="11" s="1"/>
  <c r="AD1238" i="11"/>
  <c r="AE1238" i="11" s="1"/>
  <c r="AD1239" i="11"/>
  <c r="AE1239" i="11" s="1"/>
  <c r="AD1240" i="11"/>
  <c r="AE1240" i="11" s="1"/>
  <c r="AD1241" i="11"/>
  <c r="AE1241" i="11" s="1"/>
  <c r="AD1242" i="11"/>
  <c r="AE1242" i="11" s="1"/>
  <c r="AD1243" i="11"/>
  <c r="AE1243" i="11" s="1"/>
  <c r="AD1244" i="11"/>
  <c r="AE1244" i="11" s="1"/>
  <c r="AD1245" i="11"/>
  <c r="AE1245" i="11" s="1"/>
  <c r="AD1246" i="11"/>
  <c r="AE1246" i="11" s="1"/>
  <c r="AD1247" i="11"/>
  <c r="AE1247" i="11" s="1"/>
  <c r="AD1248" i="11"/>
  <c r="AE1248" i="11" s="1"/>
  <c r="AD1249" i="11"/>
  <c r="AE1249" i="11" s="1"/>
  <c r="AD1250" i="11"/>
  <c r="AE1250" i="11"/>
  <c r="AD1251" i="11"/>
  <c r="AE1251" i="11" s="1"/>
  <c r="AD1252" i="11"/>
  <c r="AE1252" i="11" s="1"/>
  <c r="AD1253" i="11"/>
  <c r="AE1253" i="11" s="1"/>
  <c r="AD1254" i="11"/>
  <c r="AE1254" i="11" s="1"/>
  <c r="AD1255" i="11"/>
  <c r="AE1255" i="11" s="1"/>
  <c r="AD1256" i="11"/>
  <c r="AE1256" i="11" s="1"/>
  <c r="AD1257" i="11"/>
  <c r="AE1257" i="11" s="1"/>
  <c r="AD1258" i="11"/>
  <c r="AE1258" i="11" s="1"/>
  <c r="AD1259" i="11"/>
  <c r="AE1259" i="11" s="1"/>
  <c r="AD1260" i="11"/>
  <c r="AE1260" i="11"/>
  <c r="AD1261" i="11"/>
  <c r="AE1261" i="11" s="1"/>
  <c r="AD1262" i="11"/>
  <c r="AE1262" i="11" s="1"/>
  <c r="AD1263" i="11"/>
  <c r="AE1263" i="11" s="1"/>
  <c r="AD1264" i="11"/>
  <c r="AE1264" i="11" s="1"/>
  <c r="AD1265" i="11"/>
  <c r="AE1265" i="11" s="1"/>
  <c r="AD1266" i="11"/>
  <c r="AE1266" i="11" s="1"/>
  <c r="AD1267" i="11"/>
  <c r="AE1267" i="11" s="1"/>
  <c r="AD1268" i="11"/>
  <c r="AE1268" i="11"/>
  <c r="AD1269" i="11"/>
  <c r="AE1269" i="11" s="1"/>
  <c r="AD1270" i="11"/>
  <c r="AE1270" i="11" s="1"/>
  <c r="AD1271" i="11"/>
  <c r="AE1271" i="11" s="1"/>
  <c r="AD1272" i="11"/>
  <c r="AE1272" i="11" s="1"/>
  <c r="AD1273" i="11"/>
  <c r="AE1273" i="11" s="1"/>
  <c r="AD1274" i="11"/>
  <c r="AE1274" i="11" s="1"/>
  <c r="AD1275" i="11"/>
  <c r="AE1275" i="11" s="1"/>
  <c r="AD1276" i="11"/>
  <c r="AE1276" i="11" s="1"/>
  <c r="AD1277" i="11"/>
  <c r="AE1277" i="11" s="1"/>
  <c r="AD1278" i="11"/>
  <c r="AE1278" i="11" s="1"/>
  <c r="AD1279" i="11"/>
  <c r="AE1279" i="11" s="1"/>
  <c r="AD1280" i="11"/>
  <c r="AE1280" i="11" s="1"/>
  <c r="AD1281" i="11"/>
  <c r="AE1281" i="11" s="1"/>
  <c r="AD1282" i="11"/>
  <c r="AE1282" i="11"/>
  <c r="AD1283" i="11"/>
  <c r="AE1283" i="11" s="1"/>
  <c r="AD1284" i="11"/>
  <c r="AE1284" i="11" s="1"/>
  <c r="AD1285" i="11"/>
  <c r="AE1285" i="11" s="1"/>
  <c r="AD1286" i="11"/>
  <c r="AE1286" i="11" s="1"/>
  <c r="AD1287" i="11"/>
  <c r="AE1287" i="11" s="1"/>
  <c r="AD1288" i="11"/>
  <c r="AE1288" i="11" s="1"/>
  <c r="AD1289" i="11"/>
  <c r="AE1289" i="11" s="1"/>
  <c r="AD1290" i="11"/>
  <c r="AE1290" i="11" s="1"/>
  <c r="AD1291" i="11"/>
  <c r="AE1291" i="11" s="1"/>
  <c r="AD1292" i="11"/>
  <c r="AE1292" i="11"/>
  <c r="AD1293" i="11"/>
  <c r="AE1293" i="11" s="1"/>
  <c r="AD1294" i="11"/>
  <c r="AE1294" i="11" s="1"/>
  <c r="AD1295" i="11"/>
  <c r="AE1295" i="11" s="1"/>
  <c r="AD1296" i="11"/>
  <c r="AE1296" i="11" s="1"/>
  <c r="AD1297" i="11"/>
  <c r="AE1297" i="11" s="1"/>
  <c r="AD1298" i="11"/>
  <c r="AE1298" i="11" s="1"/>
  <c r="AD1299" i="11"/>
  <c r="AE1299" i="11" s="1"/>
  <c r="AD1300" i="11"/>
  <c r="AE1300" i="11"/>
  <c r="AD1301" i="11"/>
  <c r="AE1301" i="11" s="1"/>
  <c r="AD1302" i="11"/>
  <c r="AE1302" i="11" s="1"/>
  <c r="AD1303" i="11"/>
  <c r="AE1303" i="11" s="1"/>
  <c r="AD1304" i="11"/>
  <c r="AE1304" i="11" s="1"/>
  <c r="AD1305" i="11"/>
  <c r="AE1305" i="11" s="1"/>
  <c r="AD1306" i="11"/>
  <c r="AE1306" i="11" s="1"/>
  <c r="AD1307" i="11"/>
  <c r="AE1307" i="11" s="1"/>
  <c r="AD1308" i="11"/>
  <c r="AE1308" i="11" s="1"/>
  <c r="AD1309" i="11"/>
  <c r="AE1309" i="11" s="1"/>
  <c r="AD1310" i="11"/>
  <c r="AE1310" i="11" s="1"/>
  <c r="AD1311" i="11"/>
  <c r="AE1311" i="11" s="1"/>
  <c r="AD1312" i="11"/>
  <c r="AE1312" i="11" s="1"/>
  <c r="AD1313" i="11"/>
  <c r="AE1313" i="11" s="1"/>
  <c r="AD1314" i="11"/>
  <c r="AE1314" i="11"/>
  <c r="AD1315" i="11"/>
  <c r="AE1315" i="11" s="1"/>
  <c r="AD1316" i="11"/>
  <c r="AE1316" i="11" s="1"/>
  <c r="AD1317" i="11"/>
  <c r="AE1317" i="11" s="1"/>
  <c r="AD1318" i="11"/>
  <c r="AE1318" i="11" s="1"/>
  <c r="AD1319" i="11"/>
  <c r="AE1319" i="11" s="1"/>
  <c r="AD1320" i="11"/>
  <c r="AE1320" i="11" s="1"/>
  <c r="AD1321" i="11"/>
  <c r="AE1321" i="11" s="1"/>
  <c r="AD1322" i="11"/>
  <c r="AE1322" i="11" s="1"/>
  <c r="AD1323" i="11"/>
  <c r="AE1323" i="11" s="1"/>
  <c r="AD1324" i="11"/>
  <c r="AE1324" i="11"/>
  <c r="AD1325" i="11"/>
  <c r="AE1325" i="11" s="1"/>
  <c r="AD1326" i="11"/>
  <c r="AE1326" i="11" s="1"/>
  <c r="AD1327" i="11"/>
  <c r="AE1327" i="11" s="1"/>
  <c r="AD1328" i="11"/>
  <c r="AE1328" i="11" s="1"/>
  <c r="AD1329" i="11"/>
  <c r="AE1329" i="11" s="1"/>
  <c r="AD1330" i="11"/>
  <c r="AE1330" i="11" s="1"/>
  <c r="AD1331" i="11"/>
  <c r="AE1331" i="11" s="1"/>
  <c r="AD1332" i="11"/>
  <c r="AE1332" i="11"/>
  <c r="AD1333" i="11"/>
  <c r="AE1333" i="11" s="1"/>
  <c r="AD1334" i="11"/>
  <c r="AE1334" i="11" s="1"/>
  <c r="AD1335" i="11"/>
  <c r="AE1335" i="11" s="1"/>
  <c r="AD1336" i="11"/>
  <c r="AE1336" i="11" s="1"/>
  <c r="AD1337" i="11"/>
  <c r="AE1337" i="11" s="1"/>
  <c r="AD1338" i="11"/>
  <c r="AE1338" i="11" s="1"/>
  <c r="AD1339" i="11"/>
  <c r="AE1339" i="11" s="1"/>
  <c r="AD1340" i="11"/>
  <c r="AE1340" i="11" s="1"/>
  <c r="AD1341" i="11"/>
  <c r="AE1341" i="11" s="1"/>
  <c r="AD1342" i="11"/>
  <c r="AE1342" i="11" s="1"/>
  <c r="AD1343" i="11"/>
  <c r="AE1343" i="11" s="1"/>
  <c r="AD1344" i="11"/>
  <c r="AE1344" i="11" s="1"/>
  <c r="AD1345" i="11"/>
  <c r="AE1345" i="11" s="1"/>
  <c r="AD1346" i="11"/>
  <c r="AE1346" i="11"/>
  <c r="AD1347" i="11"/>
  <c r="AE1347" i="11" s="1"/>
  <c r="AD1348" i="11"/>
  <c r="AE1348" i="11" s="1"/>
  <c r="AD1349" i="11"/>
  <c r="AE1349" i="11" s="1"/>
  <c r="AD1350" i="11"/>
  <c r="AE1350" i="11" s="1"/>
  <c r="AD1351" i="11"/>
  <c r="AE1351" i="11" s="1"/>
  <c r="AD1352" i="11"/>
  <c r="AE1352" i="11" s="1"/>
  <c r="AD1353" i="11"/>
  <c r="AE1353" i="11" s="1"/>
  <c r="AD1354" i="11"/>
  <c r="AE1354" i="11" s="1"/>
  <c r="AD1355" i="11"/>
  <c r="AE1355" i="11" s="1"/>
  <c r="AD1356" i="11"/>
  <c r="AE1356" i="11"/>
  <c r="AD1357" i="11"/>
  <c r="AE1357" i="11" s="1"/>
  <c r="AD1358" i="11"/>
  <c r="AE1358" i="11" s="1"/>
  <c r="AD1359" i="11"/>
  <c r="AE1359" i="11" s="1"/>
  <c r="AD1360" i="11"/>
  <c r="AE1360" i="11" s="1"/>
  <c r="AD1361" i="11"/>
  <c r="AE1361" i="11" s="1"/>
  <c r="AD1362" i="11"/>
  <c r="AE1362" i="11" s="1"/>
  <c r="AD1363" i="11"/>
  <c r="AE1363" i="11" s="1"/>
  <c r="AD1364" i="11"/>
  <c r="AE1364" i="11"/>
  <c r="AD1365" i="11"/>
  <c r="AE1365" i="11" s="1"/>
  <c r="AD1366" i="11"/>
  <c r="AE1366" i="11" s="1"/>
  <c r="AD1367" i="11"/>
  <c r="AE1367" i="11" s="1"/>
  <c r="AD1368" i="11"/>
  <c r="AE1368" i="11" s="1"/>
  <c r="AD1369" i="11"/>
  <c r="AE1369" i="11" s="1"/>
  <c r="AD1370" i="11"/>
  <c r="AE1370" i="11" s="1"/>
  <c r="AD1371" i="11"/>
  <c r="AE1371" i="11" s="1"/>
  <c r="AD1372" i="11"/>
  <c r="AE1372" i="11" s="1"/>
  <c r="AD1373" i="11"/>
  <c r="AE1373" i="11" s="1"/>
  <c r="AD1374" i="11"/>
  <c r="AE1374" i="11" s="1"/>
  <c r="AD1375" i="11"/>
  <c r="AE1375" i="11" s="1"/>
  <c r="AD1376" i="11"/>
  <c r="AE1376" i="11" s="1"/>
  <c r="AD1377" i="11"/>
  <c r="AE1377" i="11" s="1"/>
  <c r="AD1378" i="11"/>
  <c r="AE1378" i="11"/>
  <c r="AD1379" i="11"/>
  <c r="AE1379" i="11" s="1"/>
  <c r="AD1380" i="11"/>
  <c r="AE1380" i="11" s="1"/>
  <c r="AD1381" i="11"/>
  <c r="AE1381" i="11" s="1"/>
  <c r="AD1382" i="11"/>
  <c r="AE1382" i="11" s="1"/>
  <c r="AD1383" i="11"/>
  <c r="AE1383" i="11" s="1"/>
  <c r="AD1384" i="11"/>
  <c r="AE1384" i="11" s="1"/>
  <c r="AD1385" i="11"/>
  <c r="AE1385" i="11" s="1"/>
  <c r="AD1386" i="11"/>
  <c r="AE1386" i="11" s="1"/>
  <c r="AD1387" i="11"/>
  <c r="AE1387" i="11" s="1"/>
  <c r="AD1388" i="11"/>
  <c r="AE1388" i="11"/>
  <c r="AD1389" i="11"/>
  <c r="AE1389" i="11" s="1"/>
  <c r="AD1390" i="11"/>
  <c r="AE1390" i="11" s="1"/>
  <c r="AD1391" i="11"/>
  <c r="AE1391" i="11" s="1"/>
  <c r="AD1392" i="11"/>
  <c r="AE1392" i="11" s="1"/>
  <c r="AD1393" i="11"/>
  <c r="AE1393" i="11" s="1"/>
  <c r="AD1394" i="11"/>
  <c r="AE1394" i="11" s="1"/>
  <c r="AD1395" i="11"/>
  <c r="AE1395" i="11" s="1"/>
  <c r="AD1396" i="11"/>
  <c r="AE1396" i="11"/>
  <c r="AD1397" i="11"/>
  <c r="AE1397" i="11" s="1"/>
  <c r="AD1398" i="11"/>
  <c r="AE1398" i="11" s="1"/>
  <c r="AD1399" i="11"/>
  <c r="AE1399" i="11" s="1"/>
  <c r="AD1400" i="11"/>
  <c r="AE1400" i="11" s="1"/>
  <c r="AD1401" i="11"/>
  <c r="AE1401" i="11" s="1"/>
  <c r="AD1402" i="11"/>
  <c r="AE1402" i="11" s="1"/>
  <c r="AD1403" i="11"/>
  <c r="AE1403" i="11" s="1"/>
  <c r="AD1404" i="11"/>
  <c r="AE1404" i="11" s="1"/>
  <c r="AD1405" i="11"/>
  <c r="AE1405" i="11" s="1"/>
  <c r="AD1406" i="11"/>
  <c r="AE1406" i="11" s="1"/>
  <c r="AD1407" i="11"/>
  <c r="AE1407" i="11" s="1"/>
  <c r="AD1408" i="11"/>
  <c r="AE1408" i="11" s="1"/>
  <c r="AD1409" i="11"/>
  <c r="AE1409" i="11" s="1"/>
  <c r="AD1410" i="11"/>
  <c r="AE1410" i="11"/>
  <c r="AD1411" i="11"/>
  <c r="AE1411" i="11" s="1"/>
  <c r="AD1412" i="11"/>
  <c r="AE1412" i="11" s="1"/>
  <c r="AD1413" i="11"/>
  <c r="AE1413" i="11" s="1"/>
  <c r="AD1414" i="11"/>
  <c r="AE1414" i="11" s="1"/>
  <c r="AD1415" i="11"/>
  <c r="AE1415" i="11" s="1"/>
  <c r="AD1416" i="11"/>
  <c r="AE1416" i="11" s="1"/>
  <c r="AD1417" i="11"/>
  <c r="AE1417" i="11" s="1"/>
  <c r="AD1418" i="11"/>
  <c r="AE1418" i="11" s="1"/>
  <c r="AD1419" i="11"/>
  <c r="AE1419" i="11" s="1"/>
  <c r="AD1420" i="11"/>
  <c r="AE1420" i="11"/>
  <c r="AD1421" i="11"/>
  <c r="AE1421" i="11" s="1"/>
  <c r="AD1422" i="11"/>
  <c r="AE1422" i="11" s="1"/>
  <c r="AD1423" i="11"/>
  <c r="AE1423" i="11" s="1"/>
  <c r="AD1424" i="11"/>
  <c r="AE1424" i="11" s="1"/>
  <c r="AD1425" i="11"/>
  <c r="AE1425" i="11" s="1"/>
  <c r="AD1426" i="11"/>
  <c r="AE1426" i="11" s="1"/>
  <c r="AD1427" i="11"/>
  <c r="AE1427" i="11" s="1"/>
  <c r="AD1428" i="11"/>
  <c r="AE1428" i="11"/>
  <c r="AD1429" i="11"/>
  <c r="AE1429" i="11" s="1"/>
  <c r="AD1430" i="11"/>
  <c r="AE1430" i="11" s="1"/>
  <c r="AD1431" i="11"/>
  <c r="AE1431" i="11" s="1"/>
  <c r="AD1432" i="11"/>
  <c r="AE1432" i="11" s="1"/>
  <c r="AD1433" i="11"/>
  <c r="AE1433" i="11" s="1"/>
  <c r="AD1434" i="11"/>
  <c r="AE1434" i="11" s="1"/>
  <c r="AD1435" i="11"/>
  <c r="AE1435" i="11" s="1"/>
  <c r="AD1436" i="11"/>
  <c r="AE1436" i="11" s="1"/>
  <c r="AD1437" i="11"/>
  <c r="AE1437" i="11" s="1"/>
  <c r="AD1438" i="11"/>
  <c r="AE1438" i="11" s="1"/>
  <c r="AD1439" i="11"/>
  <c r="AE1439" i="11" s="1"/>
  <c r="AD1440" i="11"/>
  <c r="AE1440" i="11" s="1"/>
  <c r="AD1441" i="11"/>
  <c r="AE1441" i="11" s="1"/>
  <c r="AD1442" i="11"/>
  <c r="AE1442" i="11"/>
  <c r="AD1443" i="11"/>
  <c r="AE1443" i="11" s="1"/>
  <c r="AD1444" i="11"/>
  <c r="AE1444" i="11"/>
  <c r="AD1445" i="11"/>
  <c r="AE1445" i="11" s="1"/>
  <c r="AD1446" i="11"/>
  <c r="AE1446" i="11" s="1"/>
  <c r="AD1447" i="11"/>
  <c r="AE1447" i="11" s="1"/>
  <c r="AD1448" i="11"/>
  <c r="AE1448" i="11" s="1"/>
  <c r="AD1449" i="11"/>
  <c r="AE1449" i="11" s="1"/>
  <c r="AD1450" i="11"/>
  <c r="AE1450" i="11" s="1"/>
  <c r="AD1451" i="11"/>
  <c r="AE1451" i="11" s="1"/>
  <c r="AD1452" i="11"/>
  <c r="AE1452" i="11"/>
  <c r="AD1453" i="11"/>
  <c r="AE1453" i="11" s="1"/>
  <c r="AD1454" i="11"/>
  <c r="AE1454" i="11" s="1"/>
  <c r="AD1455" i="11"/>
  <c r="AE1455" i="11" s="1"/>
  <c r="AD1456" i="11"/>
  <c r="AE1456" i="11" s="1"/>
  <c r="AD1457" i="11"/>
  <c r="AE1457" i="11" s="1"/>
  <c r="AD1458" i="11"/>
  <c r="AE1458" i="11"/>
  <c r="AD1459" i="11"/>
  <c r="AE1459" i="11" s="1"/>
  <c r="AD1460" i="11"/>
  <c r="AE1460" i="11"/>
  <c r="AD1461" i="11"/>
  <c r="AE1461" i="11" s="1"/>
  <c r="AD1462" i="11"/>
  <c r="AE1462" i="11" s="1"/>
  <c r="AD1463" i="11"/>
  <c r="AE1463" i="11" s="1"/>
  <c r="AD1464" i="11"/>
  <c r="AE1464" i="11" s="1"/>
  <c r="AD1465" i="11"/>
  <c r="AE1465" i="11" s="1"/>
  <c r="AD1466" i="11"/>
  <c r="AE1466" i="11" s="1"/>
  <c r="AD1467" i="11"/>
  <c r="AE1467" i="11" s="1"/>
  <c r="AD1468" i="11"/>
  <c r="AE1468" i="11"/>
  <c r="AD1469" i="11"/>
  <c r="AE1469" i="11" s="1"/>
  <c r="AD1470" i="11"/>
  <c r="AE1470" i="11" s="1"/>
  <c r="AD1471" i="11"/>
  <c r="AE1471" i="11" s="1"/>
  <c r="AD1472" i="11"/>
  <c r="AE1472" i="11" s="1"/>
  <c r="AD1473" i="11"/>
  <c r="AE1473" i="11" s="1"/>
  <c r="AD1474" i="11"/>
  <c r="AE1474" i="11"/>
  <c r="AD1475" i="11"/>
  <c r="AE1475" i="11" s="1"/>
  <c r="AD1476" i="11"/>
  <c r="AE1476" i="11" s="1"/>
  <c r="AD1477" i="11"/>
  <c r="AE1477" i="11" s="1"/>
  <c r="AD1478" i="11"/>
  <c r="AE1478" i="11" s="1"/>
  <c r="AD1479" i="11"/>
  <c r="AE1479" i="11" s="1"/>
  <c r="AD1480" i="11"/>
  <c r="AE1480" i="11" s="1"/>
  <c r="AD1481" i="11"/>
  <c r="AE1481" i="11" s="1"/>
  <c r="AD1482" i="11"/>
  <c r="AE1482" i="11" s="1"/>
  <c r="AD1483" i="11"/>
  <c r="AE1483" i="11" s="1"/>
  <c r="AD1484" i="11"/>
  <c r="AE1484" i="11"/>
  <c r="AD1485" i="11"/>
  <c r="AE1485" i="11" s="1"/>
  <c r="AD1486" i="11"/>
  <c r="AE1486" i="11" s="1"/>
  <c r="AD1487" i="11"/>
  <c r="AE1487" i="11" s="1"/>
  <c r="AD1488" i="11"/>
  <c r="AE1488" i="11" s="1"/>
  <c r="AD1489" i="11"/>
  <c r="AE1489" i="11" s="1"/>
  <c r="AD1490" i="11"/>
  <c r="AE1490" i="11" s="1"/>
  <c r="AD1491" i="11"/>
  <c r="AE1491" i="11" s="1"/>
  <c r="AD1492" i="11"/>
  <c r="AE1492" i="11"/>
  <c r="AD1493" i="11"/>
  <c r="AE1493" i="11" s="1"/>
  <c r="AD1494" i="11"/>
  <c r="AE1494" i="11" s="1"/>
  <c r="AD1495" i="11"/>
  <c r="AE1495" i="11" s="1"/>
  <c r="AD1496" i="11"/>
  <c r="AE1496" i="11" s="1"/>
  <c r="AD1497" i="11"/>
  <c r="AE1497" i="11" s="1"/>
  <c r="AD1498" i="11"/>
  <c r="AE1498" i="11" s="1"/>
  <c r="AD1499" i="11"/>
  <c r="AE1499" i="11" s="1"/>
  <c r="AD1500" i="11"/>
  <c r="AE1500" i="11" s="1"/>
  <c r="AD1501" i="11"/>
  <c r="AE1501" i="11" s="1"/>
  <c r="AD1502" i="11"/>
  <c r="AE1502" i="11" s="1"/>
  <c r="AD1503" i="11"/>
  <c r="AE1503" i="11" s="1"/>
  <c r="AD1504" i="11"/>
  <c r="AE1504" i="11" s="1"/>
  <c r="AD1505" i="11"/>
  <c r="AE1505" i="11" s="1"/>
  <c r="AD1506" i="11"/>
  <c r="AE1506" i="11"/>
  <c r="AD1507" i="11"/>
  <c r="AE1507" i="11" s="1"/>
  <c r="AD1508" i="11"/>
  <c r="AE1508" i="11" s="1"/>
  <c r="AD1509" i="11"/>
  <c r="AE1509" i="11" s="1"/>
  <c r="AD1510" i="11"/>
  <c r="AE1510" i="11" s="1"/>
  <c r="AD1511" i="11"/>
  <c r="AE1511" i="11" s="1"/>
  <c r="AD1512" i="11"/>
  <c r="AE1512" i="11" s="1"/>
  <c r="AD1513" i="11"/>
  <c r="AE1513" i="11" s="1"/>
  <c r="AD1514" i="11"/>
  <c r="AE1514" i="11" s="1"/>
  <c r="AD1515" i="11"/>
  <c r="AE1515" i="11" s="1"/>
  <c r="AD1516" i="11"/>
  <c r="AE1516" i="11"/>
  <c r="AD1517" i="11"/>
  <c r="AE1517" i="11" s="1"/>
  <c r="AD1518" i="11"/>
  <c r="AE1518" i="11" s="1"/>
  <c r="AD1519" i="11"/>
  <c r="AE1519" i="11" s="1"/>
  <c r="AD1520" i="11"/>
  <c r="AE1520" i="11" s="1"/>
  <c r="AD1521" i="11"/>
  <c r="AE1521" i="11" s="1"/>
  <c r="AD1522" i="11"/>
  <c r="AE1522" i="11" s="1"/>
  <c r="AD1523" i="11"/>
  <c r="AE1523" i="11" s="1"/>
  <c r="AD1524" i="11"/>
  <c r="AE1524" i="11"/>
  <c r="AD1525" i="11"/>
  <c r="AE1525" i="11" s="1"/>
  <c r="AD1526" i="11"/>
  <c r="AE1526" i="11" s="1"/>
  <c r="AD1527" i="11"/>
  <c r="AE1527" i="11" s="1"/>
  <c r="AD1528" i="11"/>
  <c r="AE1528" i="11" s="1"/>
  <c r="AD1529" i="11"/>
  <c r="AE1529" i="11" s="1"/>
  <c r="AD1530" i="11"/>
  <c r="AE1530" i="11" s="1"/>
  <c r="AD1531" i="11"/>
  <c r="AE1531" i="11" s="1"/>
  <c r="AD1532" i="11"/>
  <c r="AE1532" i="11" s="1"/>
  <c r="AD1533" i="11"/>
  <c r="AE1533" i="11" s="1"/>
  <c r="AD1534" i="11"/>
  <c r="AE1534" i="11" s="1"/>
  <c r="AD1535" i="11"/>
  <c r="AE1535" i="11" s="1"/>
  <c r="AD1536" i="11"/>
  <c r="AE1536" i="11" s="1"/>
  <c r="AD1537" i="11"/>
  <c r="AE1537" i="11" s="1"/>
  <c r="AD1538" i="11"/>
  <c r="AE1538" i="11"/>
  <c r="AD1539" i="11"/>
  <c r="AE1539" i="11" s="1"/>
  <c r="AD1540" i="11"/>
  <c r="AE1540" i="11" s="1"/>
  <c r="AD1541" i="11"/>
  <c r="AE1541" i="11" s="1"/>
  <c r="AD1542" i="11"/>
  <c r="AE1542" i="11" s="1"/>
  <c r="AD1543" i="11"/>
  <c r="AE1543" i="11" s="1"/>
  <c r="AD1544" i="11"/>
  <c r="AE1544" i="11" s="1"/>
  <c r="AD1545" i="11"/>
  <c r="AE1545" i="11" s="1"/>
  <c r="AD1546" i="11"/>
  <c r="AE1546" i="11" s="1"/>
  <c r="AD1547" i="11"/>
  <c r="AE1547" i="11" s="1"/>
  <c r="AD1548" i="11"/>
  <c r="AE1548" i="11"/>
  <c r="AD1549" i="11"/>
  <c r="AE1549" i="11" s="1"/>
  <c r="AD1550" i="11"/>
  <c r="AE1550" i="11" s="1"/>
  <c r="AD1551" i="11"/>
  <c r="AE1551" i="11" s="1"/>
  <c r="AD1552" i="11"/>
  <c r="AE1552" i="11" s="1"/>
  <c r="AD1553" i="11"/>
  <c r="AE1553" i="11" s="1"/>
  <c r="AD1554" i="11"/>
  <c r="AE1554" i="11" s="1"/>
  <c r="AD1555" i="11"/>
  <c r="AE1555" i="11" s="1"/>
  <c r="AD1556" i="11"/>
  <c r="AE1556" i="11"/>
  <c r="AD1557" i="11"/>
  <c r="AE1557" i="11" s="1"/>
  <c r="AD1558" i="11"/>
  <c r="AE1558" i="11" s="1"/>
  <c r="AD1559" i="11"/>
  <c r="AE1559" i="11" s="1"/>
  <c r="AD1560" i="11"/>
  <c r="AE1560" i="11" s="1"/>
  <c r="AD1561" i="11"/>
  <c r="AE1561" i="11" s="1"/>
  <c r="AD1562" i="11"/>
  <c r="AE1562" i="11" s="1"/>
  <c r="AD1563" i="11"/>
  <c r="AE1563" i="11" s="1"/>
  <c r="AD1564" i="11"/>
  <c r="AE1564" i="11" s="1"/>
  <c r="AD1565" i="11"/>
  <c r="AE1565" i="11" s="1"/>
  <c r="AD1566" i="11"/>
  <c r="AE1566" i="11" s="1"/>
  <c r="AD1567" i="11"/>
  <c r="AE1567" i="11" s="1"/>
  <c r="AD1568" i="11"/>
  <c r="AE1568" i="11" s="1"/>
  <c r="AD1569" i="11"/>
  <c r="AE1569" i="11" s="1"/>
  <c r="AD1570" i="11"/>
  <c r="AE1570" i="11"/>
  <c r="AD1571" i="11"/>
  <c r="AE1571" i="11" s="1"/>
  <c r="AD1572" i="11"/>
  <c r="AE1572" i="11" s="1"/>
  <c r="AD1573" i="11"/>
  <c r="AE1573" i="11" s="1"/>
  <c r="AD1574" i="11"/>
  <c r="AE1574" i="11" s="1"/>
  <c r="AD1575" i="11"/>
  <c r="AE1575" i="11" s="1"/>
  <c r="AD1576" i="11"/>
  <c r="AE1576" i="11" s="1"/>
  <c r="AD1577" i="11"/>
  <c r="AE1577" i="11" s="1"/>
  <c r="AD1578" i="11"/>
  <c r="AE1578" i="11" s="1"/>
  <c r="AD1579" i="11"/>
  <c r="AE1579" i="11" s="1"/>
  <c r="AD1580" i="11"/>
  <c r="AE1580" i="11"/>
  <c r="AD1581" i="11"/>
  <c r="AE1581" i="11" s="1"/>
  <c r="AD1582" i="11"/>
  <c r="AE1582" i="11" s="1"/>
  <c r="AD1583" i="11"/>
  <c r="AE1583" i="11" s="1"/>
  <c r="AD1584" i="11"/>
  <c r="AE1584" i="11" s="1"/>
  <c r="AD1585" i="11"/>
  <c r="AE1585" i="11" s="1"/>
  <c r="AD1586" i="11"/>
  <c r="AE1586" i="11" s="1"/>
  <c r="AD1587" i="11"/>
  <c r="AE1587" i="11" s="1"/>
  <c r="AD1588" i="11"/>
  <c r="AE1588" i="11"/>
  <c r="AD1589" i="11"/>
  <c r="AE1589" i="11" s="1"/>
  <c r="AD1590" i="11"/>
  <c r="AE1590" i="11" s="1"/>
  <c r="AD1591" i="11"/>
  <c r="AE1591" i="11" s="1"/>
  <c r="AD1592" i="11"/>
  <c r="AE1592" i="11" s="1"/>
  <c r="AD1593" i="11"/>
  <c r="AE1593" i="11" s="1"/>
  <c r="AD1594" i="11"/>
  <c r="AE1594" i="11" s="1"/>
  <c r="AD1595" i="11"/>
  <c r="AE1595" i="11" s="1"/>
  <c r="AD1596" i="11"/>
  <c r="AE1596" i="11" s="1"/>
  <c r="AD1597" i="11"/>
  <c r="AE1597" i="11" s="1"/>
  <c r="AD1598" i="11"/>
  <c r="AE1598" i="11" s="1"/>
  <c r="AD1599" i="11"/>
  <c r="AE1599" i="11" s="1"/>
  <c r="AD1600" i="11"/>
  <c r="AE1600" i="11" s="1"/>
  <c r="AD1601" i="11"/>
  <c r="AE1601" i="11" s="1"/>
  <c r="AD1602" i="11"/>
  <c r="AE1602" i="11"/>
  <c r="AD1603" i="11"/>
  <c r="AE1603" i="11" s="1"/>
  <c r="AD1604" i="11"/>
  <c r="AE1604" i="11" s="1"/>
  <c r="AD1605" i="11"/>
  <c r="AE1605" i="11" s="1"/>
  <c r="AD1606" i="11"/>
  <c r="AE1606" i="11" s="1"/>
  <c r="AD1607" i="11"/>
  <c r="AE1607" i="11" s="1"/>
  <c r="AD1608" i="11"/>
  <c r="AE1608" i="11" s="1"/>
  <c r="AD1609" i="11"/>
  <c r="AE1609" i="11" s="1"/>
  <c r="AD1610" i="11"/>
  <c r="AE1610" i="11" s="1"/>
  <c r="AD1611" i="11"/>
  <c r="AE1611" i="11" s="1"/>
  <c r="AD1612" i="11"/>
  <c r="AE1612" i="11"/>
  <c r="AD1613" i="11"/>
  <c r="AE1613" i="11" s="1"/>
  <c r="AD1614" i="11"/>
  <c r="AE1614" i="11" s="1"/>
  <c r="AD1615" i="11"/>
  <c r="AE1615" i="11" s="1"/>
  <c r="AD1616" i="11"/>
  <c r="AE1616" i="11" s="1"/>
  <c r="AD1617" i="11"/>
  <c r="AE1617" i="11" s="1"/>
  <c r="AD1618" i="11"/>
  <c r="AE1618" i="11" s="1"/>
  <c r="AD1619" i="11"/>
  <c r="AE1619" i="11" s="1"/>
  <c r="AD1620" i="11"/>
  <c r="AE1620" i="11"/>
  <c r="AD1621" i="11"/>
  <c r="AE1621" i="11" s="1"/>
  <c r="AD1622" i="11"/>
  <c r="AE1622" i="11" s="1"/>
  <c r="AD1623" i="11"/>
  <c r="AE1623" i="11" s="1"/>
  <c r="AD1624" i="11"/>
  <c r="AE1624" i="11" s="1"/>
  <c r="AD1625" i="11"/>
  <c r="AE1625" i="11" s="1"/>
  <c r="AD1626" i="11"/>
  <c r="AE1626" i="11" s="1"/>
  <c r="AD1627" i="11"/>
  <c r="AE1627" i="11" s="1"/>
  <c r="AD1628" i="11"/>
  <c r="AE1628" i="11" s="1"/>
  <c r="AD1629" i="11"/>
  <c r="AE1629" i="11" s="1"/>
  <c r="AD1630" i="11"/>
  <c r="AE1630" i="11" s="1"/>
  <c r="AD1631" i="11"/>
  <c r="AE1631" i="11" s="1"/>
  <c r="AD1632" i="11"/>
  <c r="AE1632" i="11" s="1"/>
  <c r="AD1633" i="11"/>
  <c r="AE1633" i="11" s="1"/>
  <c r="AD1634" i="11"/>
  <c r="AE1634" i="11"/>
  <c r="AD1635" i="11"/>
  <c r="AE1635" i="11" s="1"/>
  <c r="AD1636" i="11"/>
  <c r="AE1636" i="11" s="1"/>
  <c r="AD1637" i="11"/>
  <c r="AE1637" i="11" s="1"/>
  <c r="AD1638" i="11"/>
  <c r="AE1638" i="11" s="1"/>
  <c r="AD1639" i="11"/>
  <c r="AE1639" i="11" s="1"/>
  <c r="AD1640" i="11"/>
  <c r="AE1640" i="11" s="1"/>
  <c r="AD1641" i="11"/>
  <c r="AE1641" i="11" s="1"/>
  <c r="AD1642" i="11"/>
  <c r="AE1642" i="11" s="1"/>
  <c r="AD1643" i="11"/>
  <c r="AE1643" i="11" s="1"/>
  <c r="AD1644" i="11"/>
  <c r="AE1644" i="11"/>
  <c r="AD1645" i="11"/>
  <c r="AE1645" i="11" s="1"/>
  <c r="AD1646" i="11"/>
  <c r="AE1646" i="11" s="1"/>
  <c r="AD1647" i="11"/>
  <c r="AE1647" i="11" s="1"/>
  <c r="AD1648" i="11"/>
  <c r="AE1648" i="11" s="1"/>
  <c r="AD1649" i="11"/>
  <c r="AE1649" i="11" s="1"/>
  <c r="AD1650" i="11"/>
  <c r="AE1650" i="11" s="1"/>
  <c r="AD1651" i="11"/>
  <c r="AE1651" i="11" s="1"/>
  <c r="AD1652" i="11"/>
  <c r="AE1652" i="11"/>
  <c r="AD1653" i="11"/>
  <c r="AE1653" i="11" s="1"/>
  <c r="AD1654" i="11"/>
  <c r="AE1654" i="11" s="1"/>
  <c r="AD1655" i="11"/>
  <c r="AE1655" i="11" s="1"/>
  <c r="AD1656" i="11"/>
  <c r="AE1656" i="11" s="1"/>
  <c r="AD1657" i="11"/>
  <c r="AE1657" i="11" s="1"/>
  <c r="AD1658" i="11"/>
  <c r="AE1658" i="11" s="1"/>
  <c r="AD1659" i="11"/>
  <c r="AE1659" i="11" s="1"/>
  <c r="AD1660" i="11"/>
  <c r="AE1660" i="11" s="1"/>
  <c r="AD1661" i="11"/>
  <c r="AE1661" i="11" s="1"/>
  <c r="AD1662" i="11"/>
  <c r="AE1662" i="11" s="1"/>
  <c r="AD1663" i="11"/>
  <c r="AE1663" i="11" s="1"/>
  <c r="AD1664" i="11"/>
  <c r="AE1664" i="11" s="1"/>
  <c r="AD1665" i="11"/>
  <c r="AE1665" i="11" s="1"/>
  <c r="AD1666" i="11"/>
  <c r="AE1666" i="11"/>
  <c r="AD1667" i="11"/>
  <c r="AE1667" i="11" s="1"/>
  <c r="AD1668" i="11"/>
  <c r="AE1668" i="11" s="1"/>
  <c r="AD1669" i="11"/>
  <c r="AE1669" i="11" s="1"/>
  <c r="AD1670" i="11"/>
  <c r="AE1670" i="11" s="1"/>
  <c r="AD1671" i="11"/>
  <c r="AE1671" i="11" s="1"/>
  <c r="AD1672" i="11"/>
  <c r="AE1672" i="11" s="1"/>
  <c r="AD1673" i="11"/>
  <c r="AE1673" i="11" s="1"/>
  <c r="AD1674" i="11"/>
  <c r="AE1674" i="11" s="1"/>
  <c r="AD1675" i="11"/>
  <c r="AE1675" i="11" s="1"/>
  <c r="AD1676" i="11"/>
  <c r="AE1676" i="11"/>
  <c r="AD1677" i="11"/>
  <c r="AE1677" i="11" s="1"/>
  <c r="AD1678" i="11"/>
  <c r="AE1678" i="11" s="1"/>
  <c r="AD1679" i="11"/>
  <c r="AE1679" i="11" s="1"/>
  <c r="AD1680" i="11"/>
  <c r="AE1680" i="11" s="1"/>
  <c r="AD1681" i="11"/>
  <c r="AE1681" i="11" s="1"/>
  <c r="AD1682" i="11"/>
  <c r="AE1682" i="11" s="1"/>
  <c r="AD1683" i="11"/>
  <c r="AE1683" i="11" s="1"/>
  <c r="AD1684" i="11"/>
  <c r="AE1684" i="11"/>
  <c r="AD1685" i="11"/>
  <c r="AE1685" i="11" s="1"/>
  <c r="AD1686" i="11"/>
  <c r="AE1686" i="11" s="1"/>
  <c r="AD1687" i="11"/>
  <c r="AE1687" i="11" s="1"/>
  <c r="AD1688" i="11"/>
  <c r="AE1688" i="11" s="1"/>
  <c r="AD1689" i="11"/>
  <c r="AE1689" i="11" s="1"/>
  <c r="AD1690" i="11"/>
  <c r="AE1690" i="11" s="1"/>
  <c r="AD1691" i="11"/>
  <c r="AE1691" i="11" s="1"/>
  <c r="AD1692" i="11"/>
  <c r="AE1692" i="11" s="1"/>
  <c r="AD1693" i="11"/>
  <c r="AE1693" i="11" s="1"/>
  <c r="AD1694" i="11"/>
  <c r="AE1694" i="11" s="1"/>
  <c r="AD1695" i="11"/>
  <c r="AE1695" i="11" s="1"/>
  <c r="AD1696" i="11"/>
  <c r="AE1696" i="11" s="1"/>
  <c r="AD1697" i="11"/>
  <c r="AE1697" i="11" s="1"/>
  <c r="AD1698" i="11"/>
  <c r="AE1698" i="11"/>
  <c r="AD1699" i="11"/>
  <c r="AE1699" i="11" s="1"/>
  <c r="AD1700" i="11"/>
  <c r="AE1700" i="11" s="1"/>
  <c r="AD1701" i="11"/>
  <c r="AE1701" i="11" s="1"/>
  <c r="AD1702" i="11"/>
  <c r="AE1702" i="11" s="1"/>
  <c r="AD1703" i="11"/>
  <c r="AE1703" i="11" s="1"/>
  <c r="AD1704" i="11"/>
  <c r="AE1704" i="11" s="1"/>
  <c r="AD1705" i="11"/>
  <c r="AE1705" i="11" s="1"/>
  <c r="AD1706" i="11"/>
  <c r="AE1706" i="11" s="1"/>
  <c r="AD1707" i="11"/>
  <c r="AE1707" i="11" s="1"/>
  <c r="AD1708" i="11"/>
  <c r="AE1708" i="11"/>
  <c r="AD1709" i="11"/>
  <c r="AE1709" i="11" s="1"/>
  <c r="AD1710" i="11"/>
  <c r="AE1710" i="11" s="1"/>
  <c r="AD1711" i="11"/>
  <c r="AE1711" i="11" s="1"/>
  <c r="AD1712" i="11"/>
  <c r="AE1712" i="11" s="1"/>
  <c r="AD1713" i="11"/>
  <c r="AE1713" i="11" s="1"/>
  <c r="AD1714" i="11"/>
  <c r="AE1714" i="11" s="1"/>
  <c r="AD1715" i="11"/>
  <c r="AE1715" i="11" s="1"/>
  <c r="AD1716" i="11"/>
  <c r="AE1716" i="11"/>
  <c r="AD1717" i="11"/>
  <c r="AE1717" i="11" s="1"/>
  <c r="AD1718" i="11"/>
  <c r="AE1718" i="11" s="1"/>
  <c r="AD1719" i="11"/>
  <c r="AE1719" i="11" s="1"/>
  <c r="AD1720" i="11"/>
  <c r="AE1720" i="11" s="1"/>
  <c r="AD1721" i="11"/>
  <c r="AE1721" i="11" s="1"/>
  <c r="AD1722" i="11"/>
  <c r="AE1722" i="11" s="1"/>
  <c r="AD1723" i="11"/>
  <c r="AE1723" i="11" s="1"/>
  <c r="AD1724" i="11"/>
  <c r="AE1724" i="11" s="1"/>
  <c r="AD1725" i="11"/>
  <c r="AE1725" i="11" s="1"/>
  <c r="AD1726" i="11"/>
  <c r="AE1726" i="11" s="1"/>
  <c r="AD1727" i="11"/>
  <c r="AE1727" i="11" s="1"/>
  <c r="AD1728" i="11"/>
  <c r="AE1728" i="11" s="1"/>
  <c r="AD1729" i="11"/>
  <c r="AE1729" i="11" s="1"/>
  <c r="AD1730" i="11"/>
  <c r="AE1730" i="11"/>
  <c r="AD1731" i="11"/>
  <c r="AE1731" i="11" s="1"/>
  <c r="AD1732" i="11"/>
  <c r="AE1732" i="11" s="1"/>
  <c r="AD1733" i="11"/>
  <c r="AE1733" i="11" s="1"/>
  <c r="AD1734" i="11"/>
  <c r="AE1734" i="11" s="1"/>
  <c r="AD1735" i="11"/>
  <c r="AE1735" i="11" s="1"/>
  <c r="AD1736" i="11"/>
  <c r="AE1736" i="11"/>
  <c r="AD1737" i="11"/>
  <c r="AE1737" i="11" s="1"/>
  <c r="AD1738" i="11"/>
  <c r="AE1738" i="11" s="1"/>
  <c r="AD1739" i="11"/>
  <c r="AE1739" i="11" s="1"/>
  <c r="AD1740" i="11"/>
  <c r="AE1740" i="11"/>
  <c r="AD1741" i="11"/>
  <c r="AE1741" i="11" s="1"/>
  <c r="AD1742" i="11"/>
  <c r="AE1742" i="11" s="1"/>
  <c r="AD1743" i="11"/>
  <c r="AE1743" i="11" s="1"/>
  <c r="AD1744" i="11"/>
  <c r="AE1744" i="11" s="1"/>
  <c r="AD1745" i="11"/>
  <c r="AE1745" i="11" s="1"/>
  <c r="AD1746" i="11"/>
  <c r="AE1746" i="11" s="1"/>
  <c r="AD1747" i="11"/>
  <c r="AE1747" i="11" s="1"/>
  <c r="AD1748" i="11"/>
  <c r="AE1748" i="11"/>
  <c r="AD1749" i="11"/>
  <c r="AE1749" i="11" s="1"/>
  <c r="AD1750" i="11"/>
  <c r="AE1750" i="11" s="1"/>
  <c r="AD1751" i="11"/>
  <c r="AE1751" i="11" s="1"/>
  <c r="AD1752" i="11"/>
  <c r="AE1752" i="11" s="1"/>
  <c r="AD1753" i="11"/>
  <c r="AE1753" i="11" s="1"/>
  <c r="AD1754" i="11"/>
  <c r="AE1754" i="11" s="1"/>
  <c r="AD1755" i="11"/>
  <c r="AE1755" i="11" s="1"/>
  <c r="AD1756" i="11"/>
  <c r="AE1756" i="11"/>
  <c r="AD1757" i="11"/>
  <c r="AE1757" i="11" s="1"/>
  <c r="AD1758" i="11"/>
  <c r="AE1758" i="11" s="1"/>
  <c r="AD1759" i="11"/>
  <c r="AE1759" i="11" s="1"/>
  <c r="AD1760" i="11"/>
  <c r="AE1760" i="11" s="1"/>
  <c r="AD1761" i="11"/>
  <c r="AE1761" i="11" s="1"/>
  <c r="AD1762" i="11"/>
  <c r="AE1762" i="11"/>
  <c r="AD1763" i="11"/>
  <c r="AE1763" i="11" s="1"/>
  <c r="AD1764" i="11"/>
  <c r="AE1764" i="11" s="1"/>
  <c r="AD1765" i="11"/>
  <c r="AE1765" i="11" s="1"/>
  <c r="AD1766" i="11"/>
  <c r="AE1766" i="11" s="1"/>
  <c r="AD1767" i="11"/>
  <c r="AE1767" i="11" s="1"/>
  <c r="AD1768" i="11"/>
  <c r="AE1768" i="11"/>
  <c r="AD1769" i="11"/>
  <c r="AE1769" i="11" s="1"/>
  <c r="AD1770" i="11"/>
  <c r="AE1770" i="11" s="1"/>
  <c r="AD1771" i="11"/>
  <c r="AE1771" i="11" s="1"/>
  <c r="AD1772" i="11"/>
  <c r="AE1772" i="11"/>
  <c r="AD1773" i="11"/>
  <c r="AE1773" i="11" s="1"/>
  <c r="AD1774" i="11"/>
  <c r="AE1774" i="11" s="1"/>
  <c r="AD1775" i="11"/>
  <c r="AE1775" i="11" s="1"/>
  <c r="AD1776" i="11"/>
  <c r="AE1776" i="11" s="1"/>
  <c r="AD1777" i="11"/>
  <c r="AE1777" i="11" s="1"/>
  <c r="AD1778" i="11"/>
  <c r="AE1778" i="11" s="1"/>
  <c r="AD1779" i="11"/>
  <c r="AE1779" i="11" s="1"/>
  <c r="AD1780" i="11"/>
  <c r="AE1780" i="11"/>
  <c r="AD1781" i="11"/>
  <c r="AE1781" i="11" s="1"/>
  <c r="AD1782" i="11"/>
  <c r="AE1782" i="11" s="1"/>
  <c r="AD1783" i="11"/>
  <c r="AE1783" i="11" s="1"/>
  <c r="AD1784" i="11"/>
  <c r="AE1784" i="11" s="1"/>
  <c r="AD1785" i="11"/>
  <c r="AE1785" i="11" s="1"/>
  <c r="AD1786" i="11"/>
  <c r="AE1786" i="11" s="1"/>
  <c r="AD1787" i="11"/>
  <c r="AE1787" i="11" s="1"/>
  <c r="AD1788" i="11"/>
  <c r="AE1788" i="11"/>
  <c r="AD1789" i="11"/>
  <c r="AE1789" i="11" s="1"/>
  <c r="AD1790" i="11"/>
  <c r="AE1790" i="11" s="1"/>
  <c r="AD1791" i="11"/>
  <c r="AE1791" i="11" s="1"/>
  <c r="AD1792" i="11"/>
  <c r="AE1792" i="11" s="1"/>
  <c r="AD1793" i="11"/>
  <c r="AE1793" i="11" s="1"/>
  <c r="AD1794" i="11"/>
  <c r="AE1794" i="11"/>
  <c r="AD1795" i="11"/>
  <c r="AE1795" i="11" s="1"/>
  <c r="AD1796" i="11"/>
  <c r="AE1796" i="11" s="1"/>
  <c r="AD1797" i="11"/>
  <c r="AE1797" i="11" s="1"/>
  <c r="AD1798" i="11"/>
  <c r="AE1798" i="11" s="1"/>
  <c r="AD1799" i="11"/>
  <c r="AE1799" i="11" s="1"/>
  <c r="AD1800" i="11"/>
  <c r="AE1800" i="11"/>
  <c r="AD1801" i="11"/>
  <c r="AE1801" i="11" s="1"/>
  <c r="AD1802" i="11"/>
  <c r="AE1802" i="11" s="1"/>
  <c r="AD1803" i="11"/>
  <c r="AE1803" i="11" s="1"/>
  <c r="AD1804" i="11"/>
  <c r="AE1804" i="11"/>
  <c r="AD1805" i="11"/>
  <c r="AE1805" i="11" s="1"/>
  <c r="AD1806" i="11"/>
  <c r="AE1806" i="11" s="1"/>
  <c r="AD1807" i="11"/>
  <c r="AE1807" i="11" s="1"/>
  <c r="AD1808" i="11"/>
  <c r="AE1808" i="11" s="1"/>
  <c r="AD1809" i="11"/>
  <c r="AE1809" i="11" s="1"/>
  <c r="AD1810" i="11"/>
  <c r="AE1810" i="11" s="1"/>
  <c r="AD1811" i="11"/>
  <c r="AE1811" i="11" s="1"/>
  <c r="AD1812" i="11"/>
  <c r="AE1812" i="11"/>
  <c r="AD1813" i="11"/>
  <c r="AE1813" i="11" s="1"/>
  <c r="AD1814" i="11"/>
  <c r="AE1814" i="11" s="1"/>
  <c r="AD1815" i="11"/>
  <c r="AE1815" i="11" s="1"/>
  <c r="AD1816" i="11"/>
  <c r="AE1816" i="11" s="1"/>
  <c r="AD1817" i="11"/>
  <c r="AE1817" i="11" s="1"/>
  <c r="AD1818" i="11"/>
  <c r="AE1818" i="11" s="1"/>
  <c r="AD1819" i="11"/>
  <c r="AE1819" i="11" s="1"/>
  <c r="AD1820" i="11"/>
  <c r="AE1820" i="11"/>
  <c r="AD1821" i="11"/>
  <c r="AE1821" i="11" s="1"/>
  <c r="AD1822" i="11"/>
  <c r="AE1822" i="11" s="1"/>
  <c r="AD1823" i="11"/>
  <c r="AE1823" i="11" s="1"/>
  <c r="AD1824" i="11"/>
  <c r="AE1824" i="11" s="1"/>
  <c r="AD1825" i="11"/>
  <c r="AE1825" i="11" s="1"/>
  <c r="AD1826" i="11"/>
  <c r="AE1826" i="11"/>
  <c r="AD1827" i="11"/>
  <c r="AE1827" i="11" s="1"/>
  <c r="AD1828" i="11"/>
  <c r="AE1828" i="11" s="1"/>
  <c r="AD1829" i="11"/>
  <c r="AE1829" i="11" s="1"/>
  <c r="AD1830" i="11"/>
  <c r="AE1830" i="11" s="1"/>
  <c r="AD1831" i="11"/>
  <c r="AE1831" i="11" s="1"/>
  <c r="AD1832" i="11"/>
  <c r="AE1832" i="11"/>
  <c r="AD1833" i="11"/>
  <c r="AE1833" i="11" s="1"/>
  <c r="AD1834" i="11"/>
  <c r="AE1834" i="11" s="1"/>
  <c r="AD1835" i="11"/>
  <c r="AE1835" i="11" s="1"/>
  <c r="AD1836" i="11"/>
  <c r="AE1836" i="11"/>
  <c r="AD1837" i="11"/>
  <c r="AE1837" i="11" s="1"/>
  <c r="AD1838" i="11"/>
  <c r="AE1838" i="11" s="1"/>
  <c r="AD1839" i="11"/>
  <c r="AE1839" i="11" s="1"/>
  <c r="AD1840" i="11"/>
  <c r="AE1840" i="11" s="1"/>
  <c r="AD1841" i="11"/>
  <c r="AE1841" i="11" s="1"/>
  <c r="AD1842" i="11"/>
  <c r="AE1842" i="11" s="1"/>
  <c r="AD1843" i="11"/>
  <c r="AE1843" i="11" s="1"/>
  <c r="AD1844" i="11"/>
  <c r="AE1844" i="11"/>
  <c r="AD1845" i="11"/>
  <c r="AE1845" i="11" s="1"/>
  <c r="AD1846" i="11"/>
  <c r="AE1846" i="11" s="1"/>
  <c r="AD1847" i="11"/>
  <c r="AE1847" i="11" s="1"/>
  <c r="AD1848" i="11"/>
  <c r="AE1848" i="11" s="1"/>
  <c r="AD1849" i="11"/>
  <c r="AE1849" i="11" s="1"/>
  <c r="AD1850" i="11"/>
  <c r="AE1850" i="11" s="1"/>
  <c r="AD1851" i="11"/>
  <c r="AE1851" i="11" s="1"/>
  <c r="AD1852" i="11"/>
  <c r="AE1852" i="11"/>
  <c r="AD1853" i="11"/>
  <c r="AE1853" i="11" s="1"/>
  <c r="AD1854" i="11"/>
  <c r="AE1854" i="11" s="1"/>
  <c r="AD1855" i="11"/>
  <c r="AE1855" i="11" s="1"/>
  <c r="AD1856" i="11"/>
  <c r="AE1856" i="11" s="1"/>
  <c r="AD1857" i="11"/>
  <c r="AE1857" i="11" s="1"/>
  <c r="AD1858" i="11"/>
  <c r="AE1858" i="11"/>
  <c r="AD1859" i="11"/>
  <c r="AE1859" i="11" s="1"/>
  <c r="AD1860" i="11"/>
  <c r="AE1860" i="11" s="1"/>
  <c r="AD1861" i="11"/>
  <c r="AE1861" i="11" s="1"/>
  <c r="AD1862" i="11"/>
  <c r="AE1862" i="11" s="1"/>
  <c r="AD1863" i="11"/>
  <c r="AE1863" i="11" s="1"/>
  <c r="AD1864" i="11"/>
  <c r="AE1864" i="11"/>
  <c r="AD1865" i="11"/>
  <c r="AE1865" i="11" s="1"/>
  <c r="AD1866" i="11"/>
  <c r="AE1866" i="11" s="1"/>
  <c r="AD1867" i="11"/>
  <c r="AE1867" i="11" s="1"/>
  <c r="AD1868" i="11"/>
  <c r="AE1868" i="11"/>
  <c r="AD1869" i="11"/>
  <c r="AE1869" i="11" s="1"/>
  <c r="AD1870" i="11"/>
  <c r="AE1870" i="11" s="1"/>
  <c r="AD1871" i="11"/>
  <c r="AE1871" i="11" s="1"/>
  <c r="AD1872" i="11"/>
  <c r="AE1872" i="11" s="1"/>
  <c r="AD1873" i="11"/>
  <c r="AE1873" i="11" s="1"/>
  <c r="AD1874" i="11"/>
  <c r="AE1874" i="11" s="1"/>
  <c r="AD1875" i="11"/>
  <c r="AE1875" i="11" s="1"/>
  <c r="AD1876" i="11"/>
  <c r="AE1876" i="11"/>
  <c r="AD1877" i="11"/>
  <c r="AE1877" i="11" s="1"/>
  <c r="AD1878" i="11"/>
  <c r="AE1878" i="11" s="1"/>
  <c r="AD1879" i="11"/>
  <c r="AE1879" i="11" s="1"/>
  <c r="AD1880" i="11"/>
  <c r="AE1880" i="11" s="1"/>
  <c r="AD1881" i="11"/>
  <c r="AE1881" i="11" s="1"/>
  <c r="AD1882" i="11"/>
  <c r="AE1882" i="11" s="1"/>
  <c r="AD1883" i="11"/>
  <c r="AE1883" i="11" s="1"/>
  <c r="AD1884" i="11"/>
  <c r="AE1884" i="11"/>
  <c r="AD1885" i="11"/>
  <c r="AE1885" i="11" s="1"/>
  <c r="AD1886" i="11"/>
  <c r="AE1886" i="11" s="1"/>
  <c r="AD1887" i="11"/>
  <c r="AE1887" i="11" s="1"/>
  <c r="AD1888" i="11"/>
  <c r="AE1888" i="11" s="1"/>
  <c r="AD1889" i="11"/>
  <c r="AE1889" i="11" s="1"/>
  <c r="AD1890" i="11"/>
  <c r="AE1890" i="11"/>
  <c r="AD1891" i="11"/>
  <c r="AE1891" i="11" s="1"/>
  <c r="AD1892" i="11"/>
  <c r="AE1892" i="11" s="1"/>
  <c r="AD1893" i="11"/>
  <c r="AE1893" i="11" s="1"/>
  <c r="AD1894" i="11"/>
  <c r="AE1894" i="11" s="1"/>
  <c r="AD1895" i="11"/>
  <c r="AE1895" i="11" s="1"/>
  <c r="AD1896" i="11"/>
  <c r="AE1896" i="11"/>
  <c r="AD1897" i="11"/>
  <c r="AE1897" i="11" s="1"/>
  <c r="AD1898" i="11"/>
  <c r="AE1898" i="11" s="1"/>
  <c r="AD1899" i="11"/>
  <c r="AE1899" i="11" s="1"/>
  <c r="AD1900" i="11"/>
  <c r="AE1900" i="11"/>
  <c r="AD1901" i="11"/>
  <c r="AE1901" i="11" s="1"/>
  <c r="AD1902" i="11"/>
  <c r="AE1902" i="11" s="1"/>
  <c r="AD1903" i="11"/>
  <c r="AE1903" i="11" s="1"/>
  <c r="AD1904" i="11"/>
  <c r="AE1904" i="11" s="1"/>
  <c r="AD1905" i="11"/>
  <c r="AE1905" i="11" s="1"/>
  <c r="AD1906" i="11"/>
  <c r="AE1906" i="11" s="1"/>
  <c r="AD1907" i="11"/>
  <c r="AE1907" i="11" s="1"/>
  <c r="AD1908" i="11"/>
  <c r="AE1908" i="11" s="1"/>
  <c r="AD1909" i="11"/>
  <c r="AE1909" i="11" s="1"/>
  <c r="AD1910" i="11"/>
  <c r="AE1910" i="11" s="1"/>
  <c r="AD1911" i="11"/>
  <c r="AE1911" i="11" s="1"/>
  <c r="AD1912" i="11"/>
  <c r="AE1912" i="11" s="1"/>
  <c r="AD1913" i="11"/>
  <c r="AE1913" i="11" s="1"/>
  <c r="AD1914" i="11"/>
  <c r="AE1914" i="11" s="1"/>
  <c r="AD1915" i="11"/>
  <c r="AE1915" i="11" s="1"/>
  <c r="AD1916" i="11"/>
  <c r="AE1916" i="11"/>
  <c r="AD1917" i="11"/>
  <c r="AE1917" i="11" s="1"/>
  <c r="AD1918" i="11"/>
  <c r="AE1918" i="11" s="1"/>
  <c r="AD1919" i="11"/>
  <c r="AE1919" i="11" s="1"/>
  <c r="AD1920" i="11"/>
  <c r="AE1920" i="11" s="1"/>
  <c r="AD1921" i="11"/>
  <c r="AE1921" i="11" s="1"/>
  <c r="AD1922" i="11"/>
  <c r="AE1922" i="11" s="1"/>
  <c r="AD1923" i="11"/>
  <c r="AE1923" i="11" s="1"/>
  <c r="AD1924" i="11"/>
  <c r="AE1924" i="11"/>
  <c r="AD1925" i="11"/>
  <c r="AE1925" i="11" s="1"/>
  <c r="AD1926" i="11"/>
  <c r="AE1926" i="11" s="1"/>
  <c r="AD1927" i="11"/>
  <c r="AE1927" i="11" s="1"/>
  <c r="AD1928" i="11"/>
  <c r="AE1928" i="11" s="1"/>
  <c r="AD1929" i="11"/>
  <c r="AE1929" i="11" s="1"/>
  <c r="AD1930" i="11"/>
  <c r="AE1930" i="11"/>
  <c r="AD1931" i="11"/>
  <c r="AE1931" i="11" s="1"/>
  <c r="AD1932" i="11"/>
  <c r="AE1932" i="11"/>
  <c r="AD1933" i="11"/>
  <c r="AE1933" i="11" s="1"/>
  <c r="AD1934" i="11"/>
  <c r="AE1934" i="11" s="1"/>
  <c r="AD1935" i="11"/>
  <c r="AE1935" i="11" s="1"/>
  <c r="AD1936" i="11"/>
  <c r="AE1936" i="11"/>
  <c r="AD1937" i="11"/>
  <c r="AE1937" i="11" s="1"/>
  <c r="AD1938" i="11"/>
  <c r="AE1938" i="11" s="1"/>
  <c r="AD1939" i="11"/>
  <c r="AE1939" i="11" s="1"/>
  <c r="AD1940" i="11"/>
  <c r="AE1940" i="11" s="1"/>
  <c r="AD1941" i="11"/>
  <c r="AE1941" i="11" s="1"/>
  <c r="AD1942" i="11"/>
  <c r="AE1942" i="11" s="1"/>
  <c r="AD1943" i="11"/>
  <c r="AE1943" i="11" s="1"/>
  <c r="AD1944" i="11"/>
  <c r="AE1944" i="11" s="1"/>
  <c r="AD1945" i="11"/>
  <c r="AE1945" i="11" s="1"/>
  <c r="AD1946" i="11"/>
  <c r="AE1946" i="11" s="1"/>
  <c r="AD1947" i="11"/>
  <c r="AE1947" i="11" s="1"/>
  <c r="AD1948" i="11"/>
  <c r="AE1948" i="11"/>
  <c r="AD1949" i="11"/>
  <c r="AE1949" i="11" s="1"/>
  <c r="AD1950" i="11"/>
  <c r="AE1950" i="11" s="1"/>
  <c r="AD1951" i="11"/>
  <c r="AE1951" i="11" s="1"/>
  <c r="AD1952" i="11"/>
  <c r="AE1952" i="11" s="1"/>
  <c r="AD1953" i="11"/>
  <c r="AE1953" i="11" s="1"/>
  <c r="AD1954" i="11"/>
  <c r="AE1954" i="11" s="1"/>
  <c r="AD1955" i="11"/>
  <c r="AE1955" i="11" s="1"/>
  <c r="AD1956" i="11"/>
  <c r="AE1956" i="11"/>
  <c r="AD1957" i="11"/>
  <c r="AE1957" i="11" s="1"/>
  <c r="AD1958" i="11"/>
  <c r="AE1958" i="11" s="1"/>
  <c r="AD1959" i="11"/>
  <c r="AE1959" i="11" s="1"/>
  <c r="AD1960" i="11"/>
  <c r="AE1960" i="11" s="1"/>
  <c r="AD1961" i="11"/>
  <c r="AE1961" i="11" s="1"/>
  <c r="AD1962" i="11"/>
  <c r="AE1962" i="11"/>
  <c r="AD1963" i="11"/>
  <c r="AE1963" i="11" s="1"/>
  <c r="AD1964" i="11"/>
  <c r="AE1964" i="11"/>
  <c r="AD1965" i="11"/>
  <c r="AE1965" i="11" s="1"/>
  <c r="AD1966" i="11"/>
  <c r="AE1966" i="11" s="1"/>
  <c r="AD1967" i="11"/>
  <c r="AE1967" i="11" s="1"/>
  <c r="AD1968" i="11"/>
  <c r="AE1968" i="11"/>
  <c r="AD1969" i="11"/>
  <c r="AE1969" i="11" s="1"/>
  <c r="AD1970" i="11"/>
  <c r="AE1970" i="11" s="1"/>
  <c r="AD1971" i="11"/>
  <c r="AE1971" i="11" s="1"/>
  <c r="AD1972" i="11"/>
  <c r="AE1972" i="11" s="1"/>
  <c r="AD1973" i="11"/>
  <c r="AE1973" i="11" s="1"/>
  <c r="AD1974" i="11"/>
  <c r="AE1974" i="11" s="1"/>
  <c r="AD1975" i="11"/>
  <c r="AE1975" i="11" s="1"/>
  <c r="AD1976" i="11"/>
  <c r="AE1976" i="11" s="1"/>
  <c r="AD1977" i="11"/>
  <c r="AE1977" i="11" s="1"/>
  <c r="AD1978" i="11"/>
  <c r="AE1978" i="11" s="1"/>
  <c r="AD1979" i="11"/>
  <c r="AE1979" i="11" s="1"/>
  <c r="AD1980" i="11"/>
  <c r="AE1980" i="11"/>
  <c r="AD1981" i="11"/>
  <c r="AE1981" i="11" s="1"/>
  <c r="AD1982" i="11"/>
  <c r="AE1982" i="11" s="1"/>
  <c r="AD1983" i="11"/>
  <c r="AE1983" i="11" s="1"/>
  <c r="AD1984" i="11"/>
  <c r="AE1984" i="11" s="1"/>
  <c r="AD1985" i="11"/>
  <c r="AE1985" i="11" s="1"/>
  <c r="AD1986" i="11"/>
  <c r="AE1986" i="11" s="1"/>
  <c r="AD1987" i="11"/>
  <c r="AE1987" i="11" s="1"/>
  <c r="AD1988" i="11"/>
  <c r="AE1988" i="11"/>
  <c r="AD1989" i="11"/>
  <c r="AE1989" i="11" s="1"/>
  <c r="AD1990" i="11"/>
  <c r="AE1990" i="11" s="1"/>
  <c r="AD1991" i="11"/>
  <c r="AE1991" i="11" s="1"/>
  <c r="AD1992" i="11"/>
  <c r="AE1992" i="11" s="1"/>
  <c r="AD1993" i="11"/>
  <c r="AE1993" i="11" s="1"/>
  <c r="AD1994" i="11"/>
  <c r="AE1994" i="11"/>
  <c r="AD1995" i="11"/>
  <c r="AE1995" i="11" s="1"/>
  <c r="AD1996" i="11"/>
  <c r="AE1996" i="11"/>
  <c r="AD1997" i="11"/>
  <c r="AE1997" i="11" s="1"/>
  <c r="AD1998" i="11"/>
  <c r="AE1998" i="11" s="1"/>
  <c r="AD1999" i="11"/>
  <c r="AE1999" i="11" s="1"/>
  <c r="AD2000" i="11"/>
  <c r="AE2000" i="11"/>
  <c r="AD2001" i="11"/>
  <c r="AE2001" i="11" s="1"/>
  <c r="AD2002" i="11"/>
  <c r="AE2002" i="11" s="1"/>
  <c r="AD2003" i="11"/>
  <c r="AE2003" i="11" s="1"/>
  <c r="AD2004" i="11"/>
  <c r="AE2004" i="11" s="1"/>
  <c r="AD2005" i="11"/>
  <c r="AE2005" i="11" s="1"/>
  <c r="AD2006" i="11"/>
  <c r="AE2006" i="11" s="1"/>
  <c r="AD2007" i="11"/>
  <c r="AE2007" i="11" s="1"/>
  <c r="AD2008" i="11"/>
  <c r="AE2008" i="11" s="1"/>
  <c r="AD2009" i="11"/>
  <c r="AE2009" i="11" s="1"/>
  <c r="AD2010" i="11"/>
  <c r="AE2010" i="11" s="1"/>
  <c r="AD2011" i="11"/>
  <c r="AE2011" i="11" s="1"/>
  <c r="AD2012" i="11"/>
  <c r="AE2012" i="11"/>
  <c r="AD2013" i="11"/>
  <c r="AE2013" i="11" s="1"/>
  <c r="AD2014" i="11"/>
  <c r="AE2014" i="11" s="1"/>
  <c r="AD2015" i="11"/>
  <c r="AE2015" i="11" s="1"/>
  <c r="AD2016" i="11"/>
  <c r="AE2016" i="11" s="1"/>
  <c r="AD2017" i="11"/>
  <c r="AE2017" i="11" s="1"/>
  <c r="AD2018" i="11"/>
  <c r="AE2018" i="11" s="1"/>
  <c r="AD2019" i="11"/>
  <c r="AE2019" i="11" s="1"/>
  <c r="AD2020" i="11"/>
  <c r="AE2020" i="11"/>
  <c r="AD2021" i="11"/>
  <c r="AE2021" i="11" s="1"/>
  <c r="AD2022" i="11"/>
  <c r="AE2022" i="11" s="1"/>
  <c r="AD2023" i="11"/>
  <c r="AE2023" i="11" s="1"/>
  <c r="AD2024" i="11"/>
  <c r="AE2024" i="11" s="1"/>
  <c r="AD2025" i="11"/>
  <c r="AE2025" i="11" s="1"/>
  <c r="AD2026" i="11"/>
  <c r="AE2026" i="11"/>
  <c r="AD2027" i="11"/>
  <c r="AE2027" i="11" s="1"/>
  <c r="AD2028" i="11"/>
  <c r="AE2028" i="11"/>
  <c r="AD2029" i="11"/>
  <c r="AE2029" i="11" s="1"/>
  <c r="AD2030" i="11"/>
  <c r="AE2030" i="11" s="1"/>
  <c r="AD2031" i="11"/>
  <c r="AE2031" i="11" s="1"/>
  <c r="AD2032" i="11"/>
  <c r="AE2032" i="11" s="1"/>
  <c r="AD2033" i="11"/>
  <c r="AE2033" i="11" s="1"/>
  <c r="AD2034" i="11"/>
  <c r="AE2034" i="11" s="1"/>
  <c r="AD2035" i="11"/>
  <c r="AE2035" i="11" s="1"/>
  <c r="AD2036" i="11"/>
  <c r="AE2036" i="11"/>
  <c r="AD2037" i="11"/>
  <c r="AE2037" i="11" s="1"/>
  <c r="AD2038" i="11"/>
  <c r="AE2038" i="11" s="1"/>
  <c r="AD2039" i="11"/>
  <c r="AE2039" i="11" s="1"/>
  <c r="AD2040" i="11"/>
  <c r="AE2040" i="11" s="1"/>
  <c r="AD2041" i="11"/>
  <c r="AE2041" i="11" s="1"/>
  <c r="AD2042" i="11"/>
  <c r="AE2042" i="11"/>
  <c r="AD2043" i="11"/>
  <c r="AE2043" i="11" s="1"/>
  <c r="AD2044" i="11"/>
  <c r="AE2044" i="11"/>
  <c r="AD2045" i="11"/>
  <c r="AE2045" i="11" s="1"/>
  <c r="AD2046" i="11"/>
  <c r="AE2046" i="11" s="1"/>
  <c r="AD2047" i="11"/>
  <c r="AE2047" i="11" s="1"/>
  <c r="AD2048" i="11"/>
  <c r="AE2048" i="11" s="1"/>
  <c r="AD2049" i="11"/>
  <c r="AE2049" i="11" s="1"/>
  <c r="AD2050" i="11"/>
  <c r="AE2050" i="11" s="1"/>
  <c r="AD2051" i="11"/>
  <c r="AE2051" i="11" s="1"/>
  <c r="AD2052" i="11"/>
  <c r="AE2052" i="11"/>
  <c r="AD2053" i="11"/>
  <c r="AE2053" i="11" s="1"/>
  <c r="AD2054" i="11"/>
  <c r="AE2054" i="11" s="1"/>
  <c r="AD2055" i="11"/>
  <c r="AE2055" i="11" s="1"/>
  <c r="AD2056" i="11"/>
  <c r="AE2056" i="11" s="1"/>
  <c r="AD2057" i="11"/>
  <c r="AE2057" i="11" s="1"/>
  <c r="AD2058" i="11"/>
  <c r="AE2058" i="11"/>
  <c r="AD2059" i="11"/>
  <c r="AE2059" i="11" s="1"/>
  <c r="AD2060" i="11"/>
  <c r="AE2060" i="11"/>
  <c r="AD2061" i="11"/>
  <c r="AE2061" i="11" s="1"/>
  <c r="AD2062" i="11"/>
  <c r="AE2062" i="11" s="1"/>
  <c r="AD2063" i="11"/>
  <c r="AE2063" i="11" s="1"/>
  <c r="AD2064" i="11"/>
  <c r="AE2064" i="11" s="1"/>
  <c r="AD2065" i="11"/>
  <c r="AE2065" i="11" s="1"/>
  <c r="AD2066" i="11"/>
  <c r="AE2066" i="11" s="1"/>
  <c r="AD2067" i="11"/>
  <c r="AE2067" i="11" s="1"/>
  <c r="AD2068" i="11"/>
  <c r="AE2068" i="11"/>
  <c r="AD2069" i="11"/>
  <c r="AE2069" i="11" s="1"/>
  <c r="AD2070" i="11"/>
  <c r="AE2070" i="11" s="1"/>
  <c r="AD2071" i="11"/>
  <c r="AE2071" i="11" s="1"/>
  <c r="AD2072" i="11"/>
  <c r="AE2072" i="11" s="1"/>
  <c r="AD2073" i="11"/>
  <c r="AE2073" i="11" s="1"/>
  <c r="AD2074" i="11"/>
  <c r="AE2074" i="11"/>
  <c r="AD2075" i="11"/>
  <c r="AE2075" i="11" s="1"/>
  <c r="AD2076" i="11"/>
  <c r="AE2076" i="11"/>
  <c r="AD2077" i="11"/>
  <c r="AE2077" i="11" s="1"/>
  <c r="AD2078" i="11"/>
  <c r="AE2078" i="11" s="1"/>
  <c r="AD2079" i="11"/>
  <c r="AE2079" i="11" s="1"/>
  <c r="AD2080" i="11"/>
  <c r="AE2080" i="11" s="1"/>
  <c r="AD2081" i="11"/>
  <c r="AE2081" i="11" s="1"/>
  <c r="AD2082" i="11"/>
  <c r="AE2082" i="11" s="1"/>
  <c r="AD2083" i="11"/>
  <c r="AE2083" i="11" s="1"/>
  <c r="AD2084" i="11"/>
  <c r="AE2084" i="11"/>
  <c r="AD2085" i="11"/>
  <c r="AE2085" i="11" s="1"/>
  <c r="AD2086" i="11"/>
  <c r="AE2086" i="11" s="1"/>
  <c r="AD2087" i="11"/>
  <c r="AE2087" i="11" s="1"/>
  <c r="AD2088" i="11"/>
  <c r="AE2088" i="11" s="1"/>
  <c r="AD2089" i="11"/>
  <c r="AE2089" i="11" s="1"/>
  <c r="AD2090" i="11"/>
  <c r="AE2090" i="11"/>
  <c r="AD2091" i="11"/>
  <c r="AE2091" i="11" s="1"/>
  <c r="AD2092" i="11"/>
  <c r="AE2092" i="11"/>
  <c r="AD2093" i="11"/>
  <c r="AE2093" i="11" s="1"/>
  <c r="AD2094" i="11"/>
  <c r="AE2094" i="11" s="1"/>
  <c r="AD2095" i="11"/>
  <c r="AE2095" i="11" s="1"/>
  <c r="AD2096" i="11"/>
  <c r="AE2096" i="11" s="1"/>
  <c r="AD2097" i="11"/>
  <c r="AE2097" i="11" s="1"/>
  <c r="AD2098" i="11"/>
  <c r="AE2098" i="11" s="1"/>
  <c r="AD2099" i="11"/>
  <c r="AE2099" i="11" s="1"/>
  <c r="AD2100" i="11"/>
  <c r="AE2100" i="11"/>
  <c r="AD2101" i="11"/>
  <c r="AE2101" i="11" s="1"/>
  <c r="AD2102" i="11"/>
  <c r="AE2102" i="11" s="1"/>
  <c r="AD2103" i="11"/>
  <c r="AE2103" i="11" s="1"/>
  <c r="AD2104" i="11"/>
  <c r="AE2104" i="11" s="1"/>
  <c r="AD2105" i="11"/>
  <c r="AE2105" i="11" s="1"/>
  <c r="AD2106" i="11"/>
  <c r="AE2106" i="11"/>
  <c r="AD2107" i="11"/>
  <c r="AE2107" i="11" s="1"/>
  <c r="AD2108" i="11"/>
  <c r="AE2108" i="11"/>
  <c r="AD2109" i="11"/>
  <c r="AE2109" i="11" s="1"/>
  <c r="AD2110" i="11"/>
  <c r="AE2110" i="11" s="1"/>
  <c r="AD2111" i="11"/>
  <c r="AE2111" i="11" s="1"/>
  <c r="AD2112" i="11"/>
  <c r="AE2112" i="11" s="1"/>
  <c r="AD2113" i="11"/>
  <c r="AE2113" i="11" s="1"/>
  <c r="AD2114" i="11"/>
  <c r="AE2114" i="11" s="1"/>
  <c r="AD2115" i="11"/>
  <c r="AE2115" i="11" s="1"/>
  <c r="AD2116" i="11"/>
  <c r="AE2116" i="11"/>
  <c r="AD2117" i="11"/>
  <c r="AE2117" i="11" s="1"/>
  <c r="AD2118" i="11"/>
  <c r="AE2118" i="11" s="1"/>
  <c r="AD2119" i="11"/>
  <c r="AE2119" i="11" s="1"/>
  <c r="AD2120" i="11"/>
  <c r="AE2120" i="11" s="1"/>
  <c r="AD2121" i="11"/>
  <c r="AE2121" i="11" s="1"/>
  <c r="AD2122" i="11"/>
  <c r="AE2122" i="11"/>
  <c r="AD2123" i="11"/>
  <c r="AE2123" i="11" s="1"/>
  <c r="AD2124" i="11"/>
  <c r="AE2124" i="11"/>
  <c r="AD2125" i="11"/>
  <c r="AE2125" i="11" s="1"/>
  <c r="AD2126" i="11"/>
  <c r="AE2126" i="11" s="1"/>
  <c r="AD2127" i="11"/>
  <c r="AE2127" i="11" s="1"/>
  <c r="AD2128" i="11"/>
  <c r="AE2128" i="11" s="1"/>
  <c r="AD2129" i="11"/>
  <c r="AE2129" i="11" s="1"/>
  <c r="AD2130" i="11"/>
  <c r="AE2130" i="11" s="1"/>
  <c r="AD2131" i="11"/>
  <c r="AE2131" i="11" s="1"/>
  <c r="AD2132" i="11"/>
  <c r="AE2132" i="11"/>
  <c r="AD2133" i="11"/>
  <c r="AE2133" i="11" s="1"/>
  <c r="AD2134" i="11"/>
  <c r="AE2134" i="11" s="1"/>
  <c r="AD2135" i="11"/>
  <c r="AE2135" i="11" s="1"/>
  <c r="AD2136" i="11"/>
  <c r="AE2136" i="11" s="1"/>
  <c r="AD2137" i="11"/>
  <c r="AE2137" i="11" s="1"/>
  <c r="AD2138" i="11"/>
  <c r="AE2138" i="11"/>
  <c r="AD2139" i="11"/>
  <c r="AE2139" i="11" s="1"/>
  <c r="AD2140" i="11"/>
  <c r="AE2140" i="11"/>
  <c r="AD2141" i="11"/>
  <c r="AE2141" i="11" s="1"/>
  <c r="AD2142" i="11"/>
  <c r="AE2142" i="11" s="1"/>
  <c r="AD2143" i="11"/>
  <c r="AE2143" i="11" s="1"/>
  <c r="AD2144" i="11"/>
  <c r="AE2144" i="11" s="1"/>
  <c r="AD2145" i="11"/>
  <c r="AE2145" i="11" s="1"/>
  <c r="AD2146" i="11"/>
  <c r="AE2146" i="11" s="1"/>
  <c r="AD2147" i="11"/>
  <c r="AE2147" i="11" s="1"/>
  <c r="AD2148" i="11"/>
  <c r="AE2148" i="11"/>
  <c r="AD2149" i="11"/>
  <c r="AE2149" i="11" s="1"/>
  <c r="AD2150" i="11"/>
  <c r="AE2150" i="11" s="1"/>
  <c r="AD2151" i="11"/>
  <c r="AE2151" i="11" s="1"/>
  <c r="AD2152" i="11"/>
  <c r="AE2152" i="11" s="1"/>
  <c r="AD2153" i="11"/>
  <c r="AE2153" i="11" s="1"/>
  <c r="AD2154" i="11"/>
  <c r="AE2154" i="11"/>
  <c r="AD2155" i="11"/>
  <c r="AE2155" i="11" s="1"/>
  <c r="AD2156" i="11"/>
  <c r="AE2156" i="11"/>
  <c r="AD2157" i="11"/>
  <c r="AE2157" i="11" s="1"/>
  <c r="AD2158" i="11"/>
  <c r="AE2158" i="11" s="1"/>
  <c r="AD2159" i="11"/>
  <c r="AE2159" i="11" s="1"/>
  <c r="AD2160" i="11"/>
  <c r="AE2160" i="11" s="1"/>
  <c r="AD2161" i="11"/>
  <c r="AE2161" i="11" s="1"/>
  <c r="AD2162" i="11"/>
  <c r="AE2162" i="11" s="1"/>
  <c r="AD2163" i="11"/>
  <c r="AE2163" i="11" s="1"/>
  <c r="AD2164" i="11"/>
  <c r="AE2164" i="11"/>
  <c r="AD2165" i="11"/>
  <c r="AE2165" i="11" s="1"/>
  <c r="AD2166" i="11"/>
  <c r="AE2166" i="11" s="1"/>
  <c r="AD2167" i="11"/>
  <c r="AE2167" i="11" s="1"/>
  <c r="AD2168" i="11"/>
  <c r="AE2168" i="11" s="1"/>
  <c r="AD2169" i="11"/>
  <c r="AE2169" i="11" s="1"/>
  <c r="AD2170" i="11"/>
  <c r="AE2170" i="11"/>
  <c r="AD2171" i="11"/>
  <c r="AE2171" i="11" s="1"/>
  <c r="AD2172" i="11"/>
  <c r="AE2172" i="11"/>
  <c r="AD2173" i="11"/>
  <c r="AE2173" i="11" s="1"/>
  <c r="AD2174" i="11"/>
  <c r="AE2174" i="11" s="1"/>
  <c r="AD2175" i="11"/>
  <c r="AE2175" i="11" s="1"/>
  <c r="AD2176" i="11"/>
  <c r="AE2176" i="11" s="1"/>
  <c r="AD2177" i="11"/>
  <c r="AE2177" i="11" s="1"/>
  <c r="AD2178" i="11"/>
  <c r="AE2178" i="11" s="1"/>
  <c r="AD2179" i="11"/>
  <c r="AE2179" i="11" s="1"/>
  <c r="AD2180" i="11"/>
  <c r="AE2180" i="11"/>
  <c r="AD2181" i="11"/>
  <c r="AE2181" i="11" s="1"/>
  <c r="AD2182" i="11"/>
  <c r="AE2182" i="11" s="1"/>
  <c r="AD2183" i="11"/>
  <c r="AE2183" i="11" s="1"/>
  <c r="AD2184" i="11"/>
  <c r="AE2184" i="11" s="1"/>
  <c r="AD2185" i="11"/>
  <c r="AE2185" i="11" s="1"/>
  <c r="AD2186" i="11"/>
  <c r="AE2186" i="11"/>
  <c r="AD2187" i="11"/>
  <c r="AE2187" i="11" s="1"/>
  <c r="AD2188" i="11"/>
  <c r="AE2188" i="11"/>
  <c r="AD2189" i="11"/>
  <c r="AE2189" i="11" s="1"/>
  <c r="AD2190" i="11"/>
  <c r="AE2190" i="11" s="1"/>
  <c r="AD2191" i="11"/>
  <c r="AE2191" i="11" s="1"/>
  <c r="AD2192" i="11"/>
  <c r="AE2192" i="11" s="1"/>
  <c r="AD2193" i="11"/>
  <c r="AE2193" i="11" s="1"/>
  <c r="AD2194" i="11"/>
  <c r="AE2194" i="11" s="1"/>
  <c r="AD2195" i="11"/>
  <c r="AE2195" i="11" s="1"/>
  <c r="AD2196" i="11"/>
  <c r="AE2196" i="11"/>
  <c r="AD2197" i="11"/>
  <c r="AE2197" i="11" s="1"/>
  <c r="AD2198" i="11"/>
  <c r="AE2198" i="11" s="1"/>
  <c r="AD2199" i="11"/>
  <c r="AE2199" i="11" s="1"/>
  <c r="AD2200" i="11"/>
  <c r="AE2200" i="11" s="1"/>
  <c r="AD2201" i="11"/>
  <c r="AE2201" i="11" s="1"/>
  <c r="AD2202" i="11"/>
  <c r="AE2202" i="11"/>
  <c r="AD2203" i="11"/>
  <c r="AE2203" i="11" s="1"/>
  <c r="AD2204" i="11"/>
  <c r="AE2204" i="11"/>
  <c r="AD2205" i="11"/>
  <c r="AE2205" i="11" s="1"/>
  <c r="AD2206" i="11"/>
  <c r="AE2206" i="11" s="1"/>
  <c r="AD2207" i="11"/>
  <c r="AE2207" i="11" s="1"/>
  <c r="AD2208" i="11"/>
  <c r="AE2208" i="11" s="1"/>
  <c r="AD2209" i="11"/>
  <c r="AE2209" i="11" s="1"/>
  <c r="AD2210" i="11"/>
  <c r="AE2210" i="11" s="1"/>
  <c r="AD2211" i="11"/>
  <c r="AE2211" i="11" s="1"/>
  <c r="AD2212" i="11"/>
  <c r="AE2212" i="11"/>
  <c r="AD2213" i="11"/>
  <c r="AE2213" i="11" s="1"/>
  <c r="AD2214" i="11"/>
  <c r="AE2214" i="11" s="1"/>
  <c r="AD2215" i="11"/>
  <c r="AE2215" i="11" s="1"/>
  <c r="AD2216" i="11"/>
  <c r="AE2216" i="11" s="1"/>
  <c r="AD2217" i="11"/>
  <c r="AE2217" i="11" s="1"/>
  <c r="AD2218" i="11"/>
  <c r="AE2218" i="11"/>
  <c r="AD2219" i="11"/>
  <c r="AE2219" i="11" s="1"/>
  <c r="AD2220" i="11"/>
  <c r="AE2220" i="11"/>
  <c r="AD2221" i="11"/>
  <c r="AE2221" i="11" s="1"/>
  <c r="AD2222" i="11"/>
  <c r="AE2222" i="11" s="1"/>
  <c r="AD2223" i="11"/>
  <c r="AE2223" i="11" s="1"/>
  <c r="AD2224" i="11"/>
  <c r="AE2224" i="11" s="1"/>
  <c r="AD2225" i="11"/>
  <c r="AE2225" i="11" s="1"/>
  <c r="AD2226" i="11"/>
  <c r="AE2226" i="11" s="1"/>
  <c r="AD2227" i="11"/>
  <c r="AE2227" i="11" s="1"/>
  <c r="AD2228" i="11"/>
  <c r="AE2228" i="11"/>
  <c r="AD2229" i="11"/>
  <c r="AE2229" i="11" s="1"/>
  <c r="AD2230" i="11"/>
  <c r="AE2230" i="11" s="1"/>
  <c r="AD2231" i="11"/>
  <c r="AE2231" i="11" s="1"/>
  <c r="AD2232" i="11"/>
  <c r="AE2232" i="11" s="1"/>
  <c r="AD2233" i="11"/>
  <c r="AE2233" i="11" s="1"/>
  <c r="AD2234" i="11"/>
  <c r="AE2234" i="11"/>
  <c r="AD2235" i="11"/>
  <c r="AE2235" i="11" s="1"/>
  <c r="AD2236" i="11"/>
  <c r="AE2236" i="11"/>
  <c r="AD2237" i="11"/>
  <c r="AE2237" i="11" s="1"/>
  <c r="AD2238" i="11"/>
  <c r="AE2238" i="11" s="1"/>
  <c r="AD2239" i="11"/>
  <c r="AE2239" i="11" s="1"/>
  <c r="AD2240" i="11"/>
  <c r="AE2240" i="11" s="1"/>
  <c r="AD2241" i="11"/>
  <c r="AE2241" i="11" s="1"/>
  <c r="AD2242" i="11"/>
  <c r="AE2242" i="11" s="1"/>
  <c r="AD2243" i="11"/>
  <c r="AE2243" i="11" s="1"/>
  <c r="AD2244" i="11"/>
  <c r="AE2244" i="11"/>
  <c r="AD2245" i="11"/>
  <c r="AE2245" i="11" s="1"/>
  <c r="AD2246" i="11"/>
  <c r="AE2246" i="11" s="1"/>
  <c r="AD2247" i="11"/>
  <c r="AE2247" i="11" s="1"/>
  <c r="AD2248" i="11"/>
  <c r="AE2248" i="11" s="1"/>
  <c r="AD2249" i="11"/>
  <c r="AE2249" i="11" s="1"/>
  <c r="AD2250" i="11"/>
  <c r="AE2250" i="11"/>
  <c r="AD2251" i="11"/>
  <c r="AE2251" i="11" s="1"/>
  <c r="AD2252" i="11"/>
  <c r="AE2252" i="11"/>
  <c r="AD2253" i="11"/>
  <c r="AE2253" i="11" s="1"/>
  <c r="AD2254" i="11"/>
  <c r="AE2254" i="11" s="1"/>
  <c r="AD2255" i="11"/>
  <c r="AE2255" i="11" s="1"/>
  <c r="AD2256" i="11"/>
  <c r="AE2256" i="11" s="1"/>
  <c r="AD2257" i="11"/>
  <c r="AE2257" i="11" s="1"/>
  <c r="AD2258" i="11"/>
  <c r="AE2258" i="11" s="1"/>
  <c r="AD2259" i="11"/>
  <c r="AE2259" i="11" s="1"/>
  <c r="AD2260" i="11"/>
  <c r="AE2260" i="11"/>
  <c r="AD2261" i="11"/>
  <c r="AE2261" i="11" s="1"/>
  <c r="AD2262" i="11"/>
  <c r="AE2262" i="11"/>
  <c r="AD2263" i="11"/>
  <c r="AE2263" i="11" s="1"/>
  <c r="AD2264" i="11"/>
  <c r="AE2264" i="11"/>
  <c r="AD2265" i="11"/>
  <c r="AE2265" i="11" s="1"/>
  <c r="AD2266" i="11"/>
  <c r="AE2266" i="11" s="1"/>
  <c r="AD2267" i="11"/>
  <c r="AE2267" i="11" s="1"/>
  <c r="AD2268" i="11"/>
  <c r="AE2268" i="11"/>
  <c r="AD2269" i="11"/>
  <c r="AE2269" i="11" s="1"/>
  <c r="AD2270" i="11"/>
  <c r="AE2270" i="11"/>
  <c r="AD2271" i="11"/>
  <c r="AE2271" i="11" s="1"/>
  <c r="AD2272" i="11"/>
  <c r="AE2272" i="11"/>
  <c r="AD2273" i="11"/>
  <c r="AE2273" i="11" s="1"/>
  <c r="AD2274" i="11"/>
  <c r="AE2274" i="11" s="1"/>
  <c r="AD2275" i="11"/>
  <c r="AE2275" i="11" s="1"/>
  <c r="AD2276" i="11"/>
  <c r="AE2276" i="11"/>
  <c r="AD2277" i="11"/>
  <c r="AE2277" i="11" s="1"/>
  <c r="AD2278" i="11"/>
  <c r="AE2278" i="11"/>
  <c r="AD2279" i="11"/>
  <c r="AE2279" i="11" s="1"/>
  <c r="AD2280" i="11"/>
  <c r="AE2280" i="11"/>
  <c r="AD2281" i="11"/>
  <c r="AE2281" i="11" s="1"/>
  <c r="AD2282" i="11"/>
  <c r="AE2282" i="11" s="1"/>
  <c r="AD2283" i="11"/>
  <c r="AE2283" i="11" s="1"/>
  <c r="AD2284" i="11"/>
  <c r="AE2284" i="11"/>
  <c r="AD2285" i="11"/>
  <c r="AE2285" i="11" s="1"/>
  <c r="AD2286" i="11"/>
  <c r="AE2286" i="11"/>
  <c r="AD2287" i="11"/>
  <c r="AE2287" i="11" s="1"/>
  <c r="AD2288" i="11"/>
  <c r="AE2288" i="11"/>
  <c r="AD2289" i="11"/>
  <c r="AE2289" i="11" s="1"/>
  <c r="AD2290" i="11"/>
  <c r="AE2290" i="11" s="1"/>
  <c r="AD2291" i="11"/>
  <c r="AE2291" i="11" s="1"/>
  <c r="AD2292" i="11"/>
  <c r="AE2292" i="11"/>
  <c r="AD2293" i="11"/>
  <c r="AE2293" i="11" s="1"/>
  <c r="AD2294" i="11"/>
  <c r="AE2294" i="11"/>
  <c r="AD2295" i="11"/>
  <c r="AE2295" i="11" s="1"/>
  <c r="AD2296" i="11"/>
  <c r="AE2296" i="11"/>
  <c r="AD2297" i="11"/>
  <c r="AE2297" i="11" s="1"/>
  <c r="AD2298" i="11"/>
  <c r="AE2298" i="11" s="1"/>
  <c r="AD2299" i="11"/>
  <c r="AE2299" i="11" s="1"/>
  <c r="AD2300" i="11"/>
  <c r="AE2300" i="11"/>
  <c r="AD2301" i="11"/>
  <c r="AE2301" i="11" s="1"/>
  <c r="AD2302" i="11"/>
  <c r="AE2302" i="11"/>
  <c r="AD2303" i="11"/>
  <c r="AE2303" i="11" s="1"/>
  <c r="AD2304" i="11"/>
  <c r="AE2304" i="11"/>
  <c r="AD2305" i="11"/>
  <c r="AE2305" i="11" s="1"/>
  <c r="AD2306" i="11"/>
  <c r="AE2306" i="11" s="1"/>
  <c r="AD2307" i="11"/>
  <c r="AE2307" i="11" s="1"/>
  <c r="AD2308" i="11"/>
  <c r="AE2308" i="11"/>
  <c r="AD2309" i="11"/>
  <c r="AE2309" i="11" s="1"/>
  <c r="AD2310" i="11"/>
  <c r="AE2310" i="11"/>
  <c r="AD2311" i="11"/>
  <c r="AE2311" i="11" s="1"/>
  <c r="AD2312" i="11"/>
  <c r="AE2312" i="11"/>
  <c r="AD2313" i="11"/>
  <c r="AE2313" i="11" s="1"/>
  <c r="AD2314" i="11"/>
  <c r="AE2314" i="11" s="1"/>
  <c r="AD2315" i="11"/>
  <c r="AE2315" i="11" s="1"/>
  <c r="AD2316" i="11"/>
  <c r="AE2316" i="11"/>
  <c r="AD2317" i="11"/>
  <c r="AE2317" i="11" s="1"/>
  <c r="AD2318" i="11"/>
  <c r="AE2318" i="11"/>
  <c r="AD2319" i="11"/>
  <c r="AE2319" i="11" s="1"/>
  <c r="AD2320" i="11"/>
  <c r="AE2320" i="11"/>
  <c r="AD2321" i="11"/>
  <c r="AE2321" i="11" s="1"/>
  <c r="AD2322" i="11"/>
  <c r="AE2322" i="11" s="1"/>
  <c r="AD2323" i="11"/>
  <c r="AE2323" i="11" s="1"/>
  <c r="AD2324" i="11"/>
  <c r="AE2324" i="11"/>
  <c r="AD2325" i="11"/>
  <c r="AE2325" i="11" s="1"/>
  <c r="AD2326" i="11"/>
  <c r="AE2326" i="11"/>
  <c r="AD2327" i="11"/>
  <c r="AE2327" i="11" s="1"/>
  <c r="AD2328" i="11"/>
  <c r="AE2328" i="11"/>
  <c r="AD2329" i="11"/>
  <c r="AE2329" i="11" s="1"/>
  <c r="AD2330" i="11"/>
  <c r="AE2330" i="11" s="1"/>
  <c r="AD2331" i="11"/>
  <c r="AE2331" i="11" s="1"/>
  <c r="AD2332" i="11"/>
  <c r="AE2332" i="11"/>
  <c r="AD2333" i="11"/>
  <c r="AE2333" i="11" s="1"/>
  <c r="AD2334" i="11"/>
  <c r="AE2334" i="11"/>
  <c r="AD2335" i="11"/>
  <c r="AE2335" i="11" s="1"/>
  <c r="AD2336" i="11"/>
  <c r="AE2336" i="11"/>
  <c r="AD2337" i="11"/>
  <c r="AE2337" i="11" s="1"/>
  <c r="AD2338" i="11"/>
  <c r="AE2338" i="11" s="1"/>
  <c r="AD2339" i="11"/>
  <c r="AE2339" i="11" s="1"/>
  <c r="AD2340" i="11"/>
  <c r="AE2340" i="11"/>
  <c r="AD2341" i="11"/>
  <c r="AE2341" i="11" s="1"/>
  <c r="AD2342" i="11"/>
  <c r="AE2342" i="11"/>
  <c r="AD2343" i="11"/>
  <c r="AE2343" i="11" s="1"/>
  <c r="AD2344" i="11"/>
  <c r="AE2344" i="11"/>
  <c r="AD2345" i="11"/>
  <c r="AE2345" i="11" s="1"/>
  <c r="AD2346" i="11"/>
  <c r="AE2346" i="11" s="1"/>
  <c r="AD2347" i="11"/>
  <c r="AE2347" i="11" s="1"/>
  <c r="AD2348" i="11"/>
  <c r="AE2348" i="11"/>
  <c r="AD2349" i="11"/>
  <c r="AE2349" i="11" s="1"/>
  <c r="AD2350" i="11"/>
  <c r="AE2350" i="11"/>
  <c r="AD2351" i="11"/>
  <c r="AE2351" i="11" s="1"/>
  <c r="AD2352" i="11"/>
  <c r="AE2352" i="11"/>
  <c r="AD2353" i="11"/>
  <c r="AE2353" i="11" s="1"/>
  <c r="AD2354" i="11"/>
  <c r="AE2354" i="11" s="1"/>
  <c r="AD2355" i="11"/>
  <c r="AE2355" i="11" s="1"/>
  <c r="AD2356" i="11"/>
  <c r="AE2356" i="11"/>
  <c r="AD2357" i="11"/>
  <c r="AE2357" i="11" s="1"/>
  <c r="AD2358" i="11"/>
  <c r="AE2358" i="11"/>
  <c r="AD2359" i="11"/>
  <c r="AE2359" i="11" s="1"/>
  <c r="AD2360" i="11"/>
  <c r="AE2360" i="11"/>
  <c r="AD2361" i="11"/>
  <c r="AE2361" i="11" s="1"/>
  <c r="AD2362" i="11"/>
  <c r="AE2362" i="11" s="1"/>
  <c r="AD2363" i="11"/>
  <c r="AE2363" i="11" s="1"/>
  <c r="AD2364" i="11"/>
  <c r="AE2364" i="11"/>
  <c r="AD2365" i="11"/>
  <c r="AE2365" i="11" s="1"/>
  <c r="AD2366" i="11"/>
  <c r="AE2366" i="11"/>
  <c r="AD2367" i="11"/>
  <c r="AE2367" i="11" s="1"/>
  <c r="AD2368" i="11"/>
  <c r="AE2368" i="11"/>
  <c r="AD2369" i="11"/>
  <c r="AE2369" i="11" s="1"/>
  <c r="AD2370" i="11"/>
  <c r="AE2370" i="11" s="1"/>
  <c r="AD2371" i="11"/>
  <c r="AE2371" i="11" s="1"/>
  <c r="AD2372" i="11"/>
  <c r="AE2372" i="11"/>
  <c r="AD2373" i="11"/>
  <c r="AE2373" i="11" s="1"/>
  <c r="AD2374" i="11"/>
  <c r="AE2374" i="11"/>
  <c r="AD2375" i="11"/>
  <c r="AE2375" i="11" s="1"/>
  <c r="AD2376" i="11"/>
  <c r="AE2376" i="11"/>
  <c r="AD2377" i="11"/>
  <c r="AE2377" i="11" s="1"/>
  <c r="AD2378" i="11"/>
  <c r="AE2378" i="11" s="1"/>
  <c r="AD2379" i="11"/>
  <c r="AE2379" i="11" s="1"/>
  <c r="AD2380" i="11"/>
  <c r="AE2380" i="11"/>
  <c r="AD2381" i="11"/>
  <c r="AE2381" i="11" s="1"/>
  <c r="AD2382" i="11"/>
  <c r="AE2382" i="11"/>
  <c r="AD2383" i="11"/>
  <c r="AE2383" i="11" s="1"/>
  <c r="AD2384" i="11"/>
  <c r="AE2384" i="11"/>
  <c r="AD2385" i="11"/>
  <c r="AE2385" i="11" s="1"/>
  <c r="AD2386" i="11"/>
  <c r="AE2386" i="11" s="1"/>
  <c r="AD2387" i="11"/>
  <c r="AE2387" i="11" s="1"/>
  <c r="AD2388" i="11"/>
  <c r="AE2388" i="11"/>
  <c r="AD2389" i="11"/>
  <c r="AE2389" i="11" s="1"/>
  <c r="AD2390" i="11"/>
  <c r="AE2390" i="11"/>
  <c r="AD2391" i="11"/>
  <c r="AE2391" i="11" s="1"/>
  <c r="AD2392" i="11"/>
  <c r="AE2392" i="11"/>
  <c r="AD2393" i="11"/>
  <c r="AE2393" i="11" s="1"/>
  <c r="AD2394" i="11"/>
  <c r="AE2394" i="11" s="1"/>
  <c r="AD2395" i="11"/>
  <c r="AE2395" i="11" s="1"/>
  <c r="AD2396" i="11"/>
  <c r="AE2396" i="11"/>
  <c r="AD2397" i="11"/>
  <c r="AE2397" i="11" s="1"/>
  <c r="AD2398" i="11"/>
  <c r="AE2398" i="11"/>
  <c r="AD2399" i="11"/>
  <c r="AE2399" i="11" s="1"/>
  <c r="AD2400" i="11"/>
  <c r="AE2400" i="11"/>
  <c r="AD2401" i="11"/>
  <c r="AE2401" i="11" s="1"/>
  <c r="AD2402" i="11"/>
  <c r="AE2402" i="11" s="1"/>
  <c r="AD2403" i="11"/>
  <c r="AE2403" i="11" s="1"/>
  <c r="AD2404" i="11"/>
  <c r="AE2404" i="11"/>
  <c r="AD2405" i="11"/>
  <c r="AE2405" i="11" s="1"/>
  <c r="AD2406" i="11"/>
  <c r="AE2406" i="11"/>
  <c r="AD2407" i="11"/>
  <c r="AE2407" i="11" s="1"/>
  <c r="AD2408" i="11"/>
  <c r="AE2408" i="11"/>
  <c r="AD2409" i="11"/>
  <c r="AE2409" i="11" s="1"/>
  <c r="AD2410" i="11"/>
  <c r="AE2410" i="11" s="1"/>
  <c r="AD2411" i="11"/>
  <c r="AE2411" i="11" s="1"/>
  <c r="AD2412" i="11"/>
  <c r="AE2412" i="11"/>
  <c r="AD2413" i="11"/>
  <c r="AE2413" i="11" s="1"/>
  <c r="AD2414" i="11"/>
  <c r="AE2414" i="11"/>
  <c r="AD2415" i="11"/>
  <c r="AE2415" i="11" s="1"/>
  <c r="AD2416" i="11"/>
  <c r="AE2416" i="11"/>
  <c r="AD2417" i="11"/>
  <c r="AE2417" i="11" s="1"/>
  <c r="AD2418" i="11"/>
  <c r="AE2418" i="11" s="1"/>
  <c r="AD2419" i="11"/>
  <c r="AE2419" i="11" s="1"/>
  <c r="AD2420" i="11"/>
  <c r="AE2420" i="11"/>
  <c r="AD2421" i="11"/>
  <c r="AE2421" i="11" s="1"/>
  <c r="AD2422" i="11"/>
  <c r="AE2422" i="11"/>
  <c r="AD2423" i="11"/>
  <c r="AE2423" i="11" s="1"/>
  <c r="AD2424" i="11"/>
  <c r="AE2424" i="11"/>
  <c r="AD2425" i="11"/>
  <c r="AE2425" i="11" s="1"/>
  <c r="AD2426" i="11"/>
  <c r="AE2426" i="11" s="1"/>
  <c r="AD2427" i="11"/>
  <c r="AE2427" i="11" s="1"/>
  <c r="AD2428" i="11"/>
  <c r="AE2428" i="11"/>
  <c r="AD2429" i="11"/>
  <c r="AE2429" i="11" s="1"/>
  <c r="AD2430" i="11"/>
  <c r="AE2430" i="11"/>
  <c r="AD2431" i="11"/>
  <c r="AE2431" i="11" s="1"/>
  <c r="AD2432" i="11"/>
  <c r="AE2432" i="11"/>
  <c r="AD2433" i="11"/>
  <c r="AE2433" i="11" s="1"/>
  <c r="AD2434" i="11"/>
  <c r="AE2434" i="11" s="1"/>
  <c r="AD2435" i="11"/>
  <c r="AE2435" i="11" s="1"/>
  <c r="AD2436" i="11"/>
  <c r="AE2436" i="11"/>
  <c r="AD2437" i="11"/>
  <c r="AE2437" i="11" s="1"/>
  <c r="AD2438" i="11"/>
  <c r="AE2438" i="11"/>
  <c r="AD2439" i="11"/>
  <c r="AE2439" i="11" s="1"/>
  <c r="AD2440" i="11"/>
  <c r="AE2440" i="11"/>
  <c r="AD2441" i="11"/>
  <c r="AE2441" i="11" s="1"/>
  <c r="AD2442" i="11"/>
  <c r="AE2442" i="11" s="1"/>
  <c r="AD2443" i="11"/>
  <c r="AE2443" i="11" s="1"/>
  <c r="AD2444" i="11"/>
  <c r="AE2444" i="11"/>
  <c r="AD2445" i="11"/>
  <c r="AE2445" i="11" s="1"/>
  <c r="AD2446" i="11"/>
  <c r="AE2446" i="11" s="1"/>
  <c r="AD2447" i="11"/>
  <c r="AE2447" i="11" s="1"/>
  <c r="AD2448" i="11"/>
  <c r="AE2448" i="11"/>
  <c r="AD2449" i="11"/>
  <c r="AE2449" i="11" s="1"/>
  <c r="AD2450" i="11"/>
  <c r="AE2450" i="11" s="1"/>
  <c r="AD2451" i="11"/>
  <c r="AE2451" i="11" s="1"/>
  <c r="AD2452" i="11"/>
  <c r="AE2452" i="11"/>
  <c r="AD2453" i="11"/>
  <c r="AE2453" i="11" s="1"/>
  <c r="AD2454" i="11"/>
  <c r="AE2454" i="11" s="1"/>
  <c r="AD2455" i="11"/>
  <c r="AE2455" i="11" s="1"/>
  <c r="AD2456" i="11"/>
  <c r="AE2456" i="11"/>
  <c r="AD2457" i="11"/>
  <c r="AE2457" i="11" s="1"/>
  <c r="AD2458" i="11"/>
  <c r="AE2458" i="11" s="1"/>
  <c r="AD2459" i="11"/>
  <c r="AE2459" i="11" s="1"/>
  <c r="AD2460" i="11"/>
  <c r="AE2460" i="11"/>
  <c r="AD2461" i="11"/>
  <c r="AE2461" i="11" s="1"/>
  <c r="AD2462" i="11"/>
  <c r="AE2462" i="11" s="1"/>
  <c r="AD2463" i="11"/>
  <c r="AE2463" i="11" s="1"/>
  <c r="AD2464" i="11"/>
  <c r="AE2464" i="11"/>
  <c r="AD2465" i="11"/>
  <c r="AE2465" i="11" s="1"/>
  <c r="AD2466" i="11"/>
  <c r="AE2466" i="11" s="1"/>
  <c r="AD2467" i="11"/>
  <c r="AE2467" i="11" s="1"/>
  <c r="AD2468" i="11"/>
  <c r="AE2468" i="11"/>
  <c r="AD2469" i="11"/>
  <c r="AE2469" i="11" s="1"/>
  <c r="AD2470" i="11"/>
  <c r="AE2470" i="11" s="1"/>
  <c r="AD2471" i="11"/>
  <c r="AE2471" i="11" s="1"/>
  <c r="AD2472" i="11"/>
  <c r="AE2472" i="11"/>
  <c r="AD2473" i="11"/>
  <c r="AE2473" i="11" s="1"/>
  <c r="AD2474" i="11"/>
  <c r="AE2474" i="11" s="1"/>
  <c r="AD2475" i="11"/>
  <c r="AE2475" i="11" s="1"/>
  <c r="AD2476" i="11"/>
  <c r="AE2476" i="11"/>
  <c r="AD2477" i="11"/>
  <c r="AE2477" i="11" s="1"/>
  <c r="AD2478" i="11"/>
  <c r="AE2478" i="11" s="1"/>
  <c r="AD2479" i="11"/>
  <c r="AE2479" i="11" s="1"/>
  <c r="AD2480" i="11"/>
  <c r="AE2480" i="11"/>
  <c r="AD2481" i="11"/>
  <c r="AE2481" i="11" s="1"/>
  <c r="AD2482" i="11"/>
  <c r="AE2482" i="11" s="1"/>
  <c r="AD2483" i="11"/>
  <c r="AE2483" i="11" s="1"/>
  <c r="AD2484" i="11"/>
  <c r="AE2484" i="11"/>
  <c r="AD2485" i="11"/>
  <c r="AE2485" i="11" s="1"/>
  <c r="AD2486" i="11"/>
  <c r="AE2486" i="11" s="1"/>
  <c r="AD2487" i="11"/>
  <c r="AE2487" i="11" s="1"/>
  <c r="AD2488" i="11"/>
  <c r="AE2488" i="11"/>
  <c r="AD2489" i="11"/>
  <c r="AE2489" i="11" s="1"/>
  <c r="AD2490" i="11"/>
  <c r="AE2490" i="11" s="1"/>
  <c r="AD2491" i="11"/>
  <c r="AE2491" i="11" s="1"/>
  <c r="AD2492" i="11"/>
  <c r="AE2492" i="11"/>
  <c r="AD2493" i="11"/>
  <c r="AE2493" i="11" s="1"/>
  <c r="AD2494" i="11"/>
  <c r="AE2494" i="11" s="1"/>
  <c r="AD2495" i="11"/>
  <c r="AE2495" i="11" s="1"/>
  <c r="AD2496" i="11"/>
  <c r="AE2496" i="11"/>
  <c r="AD2497" i="11"/>
  <c r="AE2497" i="11" s="1"/>
  <c r="AD2498" i="11"/>
  <c r="AE2498" i="11" s="1"/>
  <c r="AD2499" i="11"/>
  <c r="AE2499" i="11" s="1"/>
  <c r="AD2500" i="11"/>
  <c r="AE2500" i="11"/>
  <c r="AD2501" i="11"/>
  <c r="AE2501" i="11" s="1"/>
  <c r="AD2502" i="11"/>
  <c r="AE2502" i="11" s="1"/>
  <c r="AD2503" i="11"/>
  <c r="AE2503" i="11" s="1"/>
  <c r="AD2504" i="11"/>
  <c r="AE2504" i="11"/>
  <c r="AD2505" i="11"/>
  <c r="AE2505" i="11" s="1"/>
  <c r="AD2506" i="11"/>
  <c r="AE2506" i="11" s="1"/>
  <c r="AD2507" i="11"/>
  <c r="AE2507" i="11" s="1"/>
  <c r="AD2508" i="11"/>
  <c r="AE2508" i="11"/>
  <c r="AD2509" i="11"/>
  <c r="AE2509" i="11" s="1"/>
  <c r="AD2510" i="11"/>
  <c r="AE2510" i="11" s="1"/>
  <c r="AD2511" i="11"/>
  <c r="AE2511" i="11" s="1"/>
  <c r="AD2512" i="11"/>
  <c r="AE2512" i="11"/>
  <c r="AD2513" i="11"/>
  <c r="AE2513" i="11" s="1"/>
  <c r="AD2514" i="11"/>
  <c r="AE2514" i="11" s="1"/>
  <c r="AD2515" i="11"/>
  <c r="AE2515" i="11" s="1"/>
  <c r="AD2516" i="11"/>
  <c r="AE2516" i="11"/>
  <c r="AD2517" i="11"/>
  <c r="AE2517" i="11" s="1"/>
  <c r="AD2518" i="11"/>
  <c r="AE2518" i="11" s="1"/>
  <c r="AD2519" i="11"/>
  <c r="AE2519" i="11" s="1"/>
  <c r="AD2520" i="11"/>
  <c r="AE2520" i="11"/>
  <c r="AD2521" i="11"/>
  <c r="AE2521" i="11" s="1"/>
  <c r="AD2522" i="11"/>
  <c r="AE2522" i="11" s="1"/>
  <c r="AD2523" i="11"/>
  <c r="AE2523" i="11" s="1"/>
  <c r="AD2524" i="11"/>
  <c r="AE2524" i="11"/>
  <c r="AD2525" i="11"/>
  <c r="AE2525" i="11" s="1"/>
  <c r="AD2526" i="11"/>
  <c r="AE2526" i="11" s="1"/>
  <c r="AD2527" i="11"/>
  <c r="AE2527" i="11" s="1"/>
  <c r="AD2528" i="11"/>
  <c r="AE2528" i="11"/>
  <c r="AD2529" i="11"/>
  <c r="AE2529" i="11" s="1"/>
  <c r="AD2530" i="11"/>
  <c r="AE2530" i="11" s="1"/>
  <c r="AD2531" i="11"/>
  <c r="AE2531" i="11" s="1"/>
  <c r="AD2532" i="11"/>
  <c r="AE2532" i="11"/>
  <c r="AD2533" i="11"/>
  <c r="AE2533" i="11" s="1"/>
  <c r="AD2534" i="11"/>
  <c r="AE2534" i="11" s="1"/>
  <c r="AD2535" i="11"/>
  <c r="AE2535" i="11" s="1"/>
  <c r="AD2536" i="11"/>
  <c r="AE2536" i="11"/>
  <c r="AD2537" i="11"/>
  <c r="AE2537" i="11" s="1"/>
  <c r="AD2538" i="11"/>
  <c r="AE2538" i="11" s="1"/>
  <c r="AD2539" i="11"/>
  <c r="AE2539" i="11" s="1"/>
  <c r="AD2540" i="11"/>
  <c r="AE2540" i="11"/>
  <c r="AD2541" i="11"/>
  <c r="AE2541" i="11" s="1"/>
  <c r="AD2542" i="11"/>
  <c r="AE2542" i="11" s="1"/>
  <c r="AD2543" i="11"/>
  <c r="AE2543" i="11" s="1"/>
  <c r="AD2544" i="11"/>
  <c r="AE2544" i="11"/>
  <c r="AD2545" i="11"/>
  <c r="AE2545" i="11" s="1"/>
  <c r="AD2546" i="11"/>
  <c r="AE2546" i="11" s="1"/>
  <c r="AD2547" i="11"/>
  <c r="AE2547" i="11" s="1"/>
  <c r="AD2548" i="11"/>
  <c r="AE2548" i="11"/>
  <c r="AD2549" i="11"/>
  <c r="AE2549" i="11" s="1"/>
  <c r="AD2550" i="11"/>
  <c r="AE2550" i="11" s="1"/>
  <c r="AD2551" i="11"/>
  <c r="AE2551" i="11" s="1"/>
  <c r="AD2552" i="11"/>
  <c r="AE2552" i="11"/>
  <c r="AD2553" i="11"/>
  <c r="AE2553" i="11" s="1"/>
  <c r="AD2554" i="11"/>
  <c r="AE2554" i="11" s="1"/>
  <c r="AD2555" i="11"/>
  <c r="AE2555" i="11" s="1"/>
  <c r="AD2556" i="11"/>
  <c r="AE2556" i="11"/>
  <c r="AD2557" i="11"/>
  <c r="AE2557" i="11" s="1"/>
  <c r="AD2558" i="11"/>
  <c r="AE2558" i="11" s="1"/>
  <c r="AD2559" i="11"/>
  <c r="AE2559" i="11" s="1"/>
  <c r="AD2560" i="11"/>
  <c r="AE2560" i="11"/>
  <c r="AD2561" i="11"/>
  <c r="AE2561" i="11" s="1"/>
  <c r="AD2562" i="11"/>
  <c r="AE2562" i="11" s="1"/>
  <c r="AD2563" i="11"/>
  <c r="AE2563" i="11" s="1"/>
  <c r="AD2564" i="11"/>
  <c r="AE2564" i="11"/>
  <c r="AD2565" i="11"/>
  <c r="AE2565" i="11" s="1"/>
  <c r="AD2566" i="11"/>
  <c r="AE2566" i="11" s="1"/>
  <c r="AD2567" i="11"/>
  <c r="AE2567" i="11" s="1"/>
  <c r="AD2568" i="11"/>
  <c r="AE2568" i="11"/>
  <c r="AD2569" i="11"/>
  <c r="AE2569" i="11" s="1"/>
  <c r="AD2570" i="11"/>
  <c r="AE2570" i="11" s="1"/>
  <c r="AD2571" i="11"/>
  <c r="AE2571" i="11" s="1"/>
  <c r="AD2572" i="11"/>
  <c r="AE2572" i="11"/>
  <c r="AD2573" i="11"/>
  <c r="AE2573" i="11" s="1"/>
  <c r="AD2574" i="11"/>
  <c r="AE2574" i="11" s="1"/>
  <c r="AD2575" i="11"/>
  <c r="AE2575" i="11" s="1"/>
  <c r="AD2576" i="11"/>
  <c r="AE2576" i="11"/>
  <c r="AD2577" i="11"/>
  <c r="AE2577" i="11" s="1"/>
  <c r="AD2578" i="11"/>
  <c r="AE2578" i="11" s="1"/>
  <c r="AD2579" i="11"/>
  <c r="AE2579" i="11" s="1"/>
  <c r="AD2580" i="11"/>
  <c r="AE2580" i="11"/>
  <c r="AD2581" i="11"/>
  <c r="AE2581" i="11" s="1"/>
  <c r="AD2582" i="11"/>
  <c r="AE2582" i="11" s="1"/>
  <c r="AD2583" i="11"/>
  <c r="AE2583" i="11" s="1"/>
  <c r="AD2584" i="11"/>
  <c r="AE2584" i="11"/>
  <c r="AD2585" i="11"/>
  <c r="AE2585" i="11" s="1"/>
  <c r="AD2586" i="11"/>
  <c r="AE2586" i="11" s="1"/>
  <c r="AD2587" i="11"/>
  <c r="AE2587" i="11" s="1"/>
  <c r="AD2588" i="11"/>
  <c r="AE2588" i="11"/>
  <c r="AD2589" i="11"/>
  <c r="AE2589" i="11" s="1"/>
  <c r="AD2590" i="11"/>
  <c r="AE2590" i="11" s="1"/>
  <c r="AD2591" i="11"/>
  <c r="AE2591" i="11" s="1"/>
  <c r="AD2592" i="11"/>
  <c r="AE2592" i="11"/>
  <c r="AD2593" i="11"/>
  <c r="AE2593" i="11" s="1"/>
  <c r="AD2594" i="11"/>
  <c r="AE2594" i="11" s="1"/>
  <c r="AD2595" i="11"/>
  <c r="AE2595" i="11" s="1"/>
  <c r="AD2596" i="11"/>
  <c r="AE2596" i="11"/>
  <c r="AD2597" i="11"/>
  <c r="AE2597" i="11" s="1"/>
  <c r="AD2598" i="11"/>
  <c r="AE2598" i="11" s="1"/>
  <c r="AD2599" i="11"/>
  <c r="AE2599" i="11" s="1"/>
  <c r="AD2600" i="11"/>
  <c r="AE2600" i="11"/>
  <c r="AD2601" i="11"/>
  <c r="AE2601" i="11" s="1"/>
  <c r="AD2602" i="11"/>
  <c r="AE2602" i="11" s="1"/>
  <c r="AD2603" i="11"/>
  <c r="AE2603" i="11" s="1"/>
  <c r="AD2604" i="11"/>
  <c r="AE2604" i="11"/>
  <c r="AD2605" i="11"/>
  <c r="AE2605" i="11" s="1"/>
  <c r="AD2606" i="11"/>
  <c r="AE2606" i="11" s="1"/>
  <c r="AD2607" i="11"/>
  <c r="AE2607" i="11" s="1"/>
  <c r="AD2608" i="11"/>
  <c r="AE2608" i="11"/>
  <c r="AD2609" i="11"/>
  <c r="AE2609" i="11" s="1"/>
  <c r="AD2610" i="11"/>
  <c r="AE2610" i="11" s="1"/>
  <c r="AD2611" i="11"/>
  <c r="AE2611" i="11" s="1"/>
  <c r="AD2612" i="11"/>
  <c r="AE2612" i="11"/>
  <c r="AD2613" i="11"/>
  <c r="AE2613" i="11" s="1"/>
  <c r="AD2614" i="11"/>
  <c r="AE2614" i="11" s="1"/>
  <c r="AD2615" i="11"/>
  <c r="AE2615" i="11" s="1"/>
  <c r="AD2616" i="11"/>
  <c r="AE2616" i="11"/>
  <c r="AD2617" i="11"/>
  <c r="AE2617" i="11" s="1"/>
  <c r="AD2618" i="11"/>
  <c r="AE2618" i="11" s="1"/>
  <c r="AD2619" i="11"/>
  <c r="AE2619" i="11" s="1"/>
  <c r="AD2620" i="11"/>
  <c r="AE2620" i="11"/>
  <c r="AD2621" i="11"/>
  <c r="AE2621" i="11" s="1"/>
  <c r="AD2622" i="11"/>
  <c r="AE2622" i="11" s="1"/>
  <c r="AD2623" i="11"/>
  <c r="AE2623" i="11" s="1"/>
  <c r="AD2624" i="11"/>
  <c r="AE2624" i="11"/>
  <c r="AD2625" i="11"/>
  <c r="AE2625" i="11" s="1"/>
  <c r="AD2626" i="11"/>
  <c r="AE2626" i="11" s="1"/>
  <c r="AD2627" i="11"/>
  <c r="AE2627" i="11" s="1"/>
  <c r="AD2628" i="11"/>
  <c r="AE2628" i="11"/>
  <c r="AD2629" i="11"/>
  <c r="AE2629" i="11" s="1"/>
  <c r="AD2630" i="11"/>
  <c r="AE2630" i="11" s="1"/>
  <c r="AD2631" i="11"/>
  <c r="AE2631" i="11" s="1"/>
  <c r="AD2632" i="11"/>
  <c r="AE2632" i="11"/>
  <c r="AD2633" i="11"/>
  <c r="AE2633" i="11" s="1"/>
  <c r="AD2634" i="11"/>
  <c r="AE2634" i="11" s="1"/>
  <c r="AD2635" i="11"/>
  <c r="AE2635" i="11" s="1"/>
  <c r="AD2636" i="11"/>
  <c r="AE2636" i="11"/>
  <c r="AD2637" i="11"/>
  <c r="AE2637" i="11" s="1"/>
  <c r="AD2638" i="11"/>
  <c r="AE2638" i="11" s="1"/>
  <c r="AD2639" i="11"/>
  <c r="AE2639" i="11" s="1"/>
  <c r="AD2640" i="11"/>
  <c r="AE2640" i="11"/>
  <c r="AD2641" i="11"/>
  <c r="AE2641" i="11" s="1"/>
  <c r="AD2642" i="11"/>
  <c r="AE2642" i="11" s="1"/>
  <c r="AD2643" i="11"/>
  <c r="AE2643" i="11" s="1"/>
  <c r="AD2644" i="11"/>
  <c r="AE2644" i="11"/>
  <c r="AD2645" i="11"/>
  <c r="AE2645" i="11" s="1"/>
  <c r="AD2646" i="11"/>
  <c r="AE2646" i="11" s="1"/>
  <c r="AD2647" i="11"/>
  <c r="AE2647" i="11" s="1"/>
  <c r="AD2648" i="11"/>
  <c r="AE2648" i="11"/>
  <c r="AD2649" i="11"/>
  <c r="AE2649" i="11" s="1"/>
  <c r="AD2650" i="11"/>
  <c r="AE2650" i="11" s="1"/>
  <c r="AD2651" i="11"/>
  <c r="AE2651" i="11" s="1"/>
  <c r="AD2652" i="11"/>
  <c r="AE2652" i="11"/>
  <c r="AD2653" i="11"/>
  <c r="AE2653" i="11" s="1"/>
  <c r="AD2654" i="11"/>
  <c r="AE2654" i="11" s="1"/>
  <c r="AD2655" i="11"/>
  <c r="AE2655" i="11" s="1"/>
  <c r="AD2656" i="11"/>
  <c r="AE2656" i="11"/>
  <c r="AD2657" i="11"/>
  <c r="AE2657" i="11" s="1"/>
  <c r="AD2658" i="11"/>
  <c r="AE2658" i="11" s="1"/>
  <c r="AD2659" i="11"/>
  <c r="AE2659" i="11" s="1"/>
  <c r="AD2660" i="11"/>
  <c r="AE2660" i="11"/>
  <c r="AD2661" i="11"/>
  <c r="AE2661" i="11" s="1"/>
  <c r="AD2662" i="11"/>
  <c r="AE2662" i="11" s="1"/>
  <c r="AD2663" i="11"/>
  <c r="AE2663" i="11" s="1"/>
  <c r="AD2664" i="11"/>
  <c r="AE2664" i="11"/>
  <c r="AD2665" i="11"/>
  <c r="AE2665" i="11" s="1"/>
  <c r="AD2666" i="11"/>
  <c r="AE2666" i="11" s="1"/>
  <c r="AD2667" i="11"/>
  <c r="AE2667" i="11" s="1"/>
  <c r="AD2668" i="11"/>
  <c r="AE2668" i="11"/>
  <c r="AD2669" i="11"/>
  <c r="AE2669" i="11" s="1"/>
  <c r="AD2670" i="11"/>
  <c r="AE2670" i="11" s="1"/>
  <c r="AD2671" i="11"/>
  <c r="AE2671" i="11" s="1"/>
  <c r="AD2672" i="11"/>
  <c r="AE2672" i="11"/>
  <c r="AD2673" i="11"/>
  <c r="AE2673" i="11" s="1"/>
  <c r="AD2674" i="11"/>
  <c r="AE2674" i="11" s="1"/>
  <c r="AD2675" i="11"/>
  <c r="AE2675" i="11" s="1"/>
  <c r="AD2676" i="11"/>
  <c r="AE2676" i="11"/>
  <c r="AD2677" i="11"/>
  <c r="AE2677" i="11" s="1"/>
  <c r="AD2678" i="11"/>
  <c r="AE2678" i="11" s="1"/>
  <c r="AD2679" i="11"/>
  <c r="AE2679" i="11" s="1"/>
  <c r="AD2680" i="11"/>
  <c r="AE2680" i="11"/>
  <c r="AD2681" i="11"/>
  <c r="AE2681" i="11" s="1"/>
  <c r="AD2682" i="11"/>
  <c r="AE2682" i="11" s="1"/>
  <c r="AD2683" i="11"/>
  <c r="AE2683" i="11" s="1"/>
  <c r="AD2684" i="11"/>
  <c r="AE2684" i="11"/>
  <c r="AD2685" i="11"/>
  <c r="AE2685" i="11" s="1"/>
  <c r="AD2686" i="11"/>
  <c r="AE2686" i="11" s="1"/>
  <c r="AD2687" i="11"/>
  <c r="AE2687" i="11" s="1"/>
  <c r="AD2688" i="11"/>
  <c r="AE2688" i="11"/>
  <c r="AD2689" i="11"/>
  <c r="AE2689" i="11" s="1"/>
  <c r="AD2690" i="11"/>
  <c r="AE2690" i="11" s="1"/>
  <c r="AD2691" i="11"/>
  <c r="AE2691" i="11" s="1"/>
  <c r="AD2692" i="11"/>
  <c r="AE2692" i="11"/>
  <c r="AD2693" i="11"/>
  <c r="AE2693" i="11" s="1"/>
  <c r="AD2694" i="11"/>
  <c r="AE2694" i="11" s="1"/>
  <c r="AD2695" i="11"/>
  <c r="AE2695" i="11" s="1"/>
  <c r="AD2696" i="11"/>
  <c r="AE2696" i="11"/>
  <c r="AD2697" i="11"/>
  <c r="AE2697" i="11" s="1"/>
  <c r="AD2698" i="11"/>
  <c r="AE2698" i="11" s="1"/>
  <c r="AD2699" i="11"/>
  <c r="AE2699" i="11" s="1"/>
  <c r="AD2700" i="11"/>
  <c r="AE2700" i="11"/>
  <c r="AD2701" i="11"/>
  <c r="AE2701" i="11" s="1"/>
  <c r="AD2702" i="11"/>
  <c r="AE2702" i="11" s="1"/>
  <c r="AD2703" i="11"/>
  <c r="AE2703" i="11" s="1"/>
  <c r="AD2704" i="11"/>
  <c r="AE2704" i="11"/>
  <c r="AD2705" i="11"/>
  <c r="AE2705" i="11" s="1"/>
  <c r="AD2706" i="11"/>
  <c r="AE2706" i="11" s="1"/>
  <c r="AD2707" i="11"/>
  <c r="AE2707" i="11" s="1"/>
  <c r="AD2708" i="11"/>
  <c r="AE2708" i="11"/>
  <c r="AD2709" i="11"/>
  <c r="AE2709" i="11" s="1"/>
  <c r="AD2710" i="11"/>
  <c r="AE2710" i="11" s="1"/>
  <c r="AD2711" i="11"/>
  <c r="AE2711" i="11" s="1"/>
  <c r="AD2712" i="11"/>
  <c r="AE2712" i="11"/>
  <c r="AD2713" i="11"/>
  <c r="AE2713" i="11" s="1"/>
  <c r="AD2714" i="11"/>
  <c r="AE2714" i="11" s="1"/>
  <c r="AD2715" i="11"/>
  <c r="AE2715" i="11" s="1"/>
  <c r="AD2716" i="11"/>
  <c r="AE2716" i="11"/>
  <c r="AD2717" i="11"/>
  <c r="AE2717" i="11" s="1"/>
  <c r="AD2718" i="11"/>
  <c r="AE2718" i="11" s="1"/>
  <c r="AD2719" i="11"/>
  <c r="AE2719" i="11" s="1"/>
  <c r="AD2720" i="11"/>
  <c r="AE2720" i="11"/>
  <c r="AD2721" i="11"/>
  <c r="AE2721" i="11" s="1"/>
  <c r="AD2722" i="11"/>
  <c r="AE2722" i="11" s="1"/>
  <c r="AD2723" i="11"/>
  <c r="AE2723" i="11" s="1"/>
  <c r="AD2724" i="11"/>
  <c r="AE2724" i="11"/>
  <c r="AD2725" i="11"/>
  <c r="AE2725" i="11" s="1"/>
  <c r="AD2726" i="11"/>
  <c r="AE2726" i="11" s="1"/>
  <c r="AD2727" i="11"/>
  <c r="AE2727" i="11" s="1"/>
  <c r="AD2728" i="11"/>
  <c r="AE2728" i="11"/>
  <c r="AD2729" i="11"/>
  <c r="AE2729" i="11" s="1"/>
  <c r="AD2730" i="11"/>
  <c r="AE2730" i="11" s="1"/>
  <c r="AD2731" i="11"/>
  <c r="AE2731" i="11" s="1"/>
  <c r="AD2732" i="11"/>
  <c r="AE2732" i="11"/>
  <c r="AD2733" i="11"/>
  <c r="AE2733" i="11" s="1"/>
  <c r="AD2734" i="11"/>
  <c r="AE2734" i="11" s="1"/>
  <c r="AD2735" i="11"/>
  <c r="AE2735" i="11" s="1"/>
  <c r="AD2736" i="11"/>
  <c r="AE2736" i="11"/>
  <c r="AD2737" i="11"/>
  <c r="AE2737" i="11" s="1"/>
  <c r="AD2738" i="11"/>
  <c r="AE2738" i="11" s="1"/>
  <c r="AD2739" i="11"/>
  <c r="AE2739" i="11" s="1"/>
  <c r="AD2740" i="11"/>
  <c r="AE2740" i="11"/>
  <c r="AD2741" i="11"/>
  <c r="AE2741" i="11" s="1"/>
  <c r="AD2742" i="11"/>
  <c r="AE2742" i="11" s="1"/>
  <c r="AD2743" i="11"/>
  <c r="AE2743" i="11" s="1"/>
  <c r="AD2744" i="11"/>
  <c r="AE2744" i="11"/>
  <c r="AD2745" i="11"/>
  <c r="AE2745" i="11" s="1"/>
  <c r="AD2746" i="11"/>
  <c r="AE2746" i="11" s="1"/>
  <c r="AD2747" i="11"/>
  <c r="AE2747" i="11" s="1"/>
  <c r="AD2748" i="11"/>
  <c r="AE2748" i="11"/>
  <c r="AD2749" i="11"/>
  <c r="AE2749" i="11" s="1"/>
  <c r="AD2750" i="11"/>
  <c r="AE2750" i="11" s="1"/>
  <c r="AD2751" i="11"/>
  <c r="AE2751" i="11" s="1"/>
  <c r="AD2752" i="11"/>
  <c r="AE2752" i="11"/>
  <c r="AD2753" i="11"/>
  <c r="AE2753" i="11" s="1"/>
  <c r="AD2754" i="11"/>
  <c r="AE2754" i="11" s="1"/>
  <c r="AD2755" i="11"/>
  <c r="AE2755" i="11" s="1"/>
  <c r="AD2756" i="11"/>
  <c r="AE2756" i="11"/>
  <c r="AD2757" i="11"/>
  <c r="AE2757" i="11" s="1"/>
  <c r="AD2758" i="11"/>
  <c r="AE2758" i="11" s="1"/>
  <c r="AD2759" i="11"/>
  <c r="AE2759" i="11" s="1"/>
  <c r="AD2760" i="11"/>
  <c r="AE2760" i="11"/>
  <c r="AD2761" i="11"/>
  <c r="AE2761" i="11" s="1"/>
  <c r="AD2762" i="11"/>
  <c r="AE2762" i="11" s="1"/>
  <c r="AD2763" i="11"/>
  <c r="AE2763" i="11" s="1"/>
  <c r="AD2764" i="11"/>
  <c r="AE2764" i="11"/>
  <c r="AD2765" i="11"/>
  <c r="AE2765" i="11" s="1"/>
  <c r="AD2766" i="11"/>
  <c r="AE2766" i="11" s="1"/>
  <c r="AD2767" i="11"/>
  <c r="AE2767" i="11" s="1"/>
  <c r="AD2768" i="11"/>
  <c r="AE2768" i="11"/>
  <c r="AD2769" i="11"/>
  <c r="AE2769" i="11" s="1"/>
  <c r="AD2770" i="11"/>
  <c r="AE2770" i="11" s="1"/>
  <c r="AD2771" i="11"/>
  <c r="AE2771" i="11" s="1"/>
  <c r="AD2772" i="11"/>
  <c r="AE2772" i="11"/>
  <c r="AD2773" i="11"/>
  <c r="AE2773" i="11" s="1"/>
  <c r="AD2774" i="11"/>
  <c r="AE2774" i="11" s="1"/>
  <c r="AD2775" i="11"/>
  <c r="AE2775" i="11" s="1"/>
  <c r="AD2776" i="11"/>
  <c r="AE2776" i="11"/>
  <c r="AD2777" i="11"/>
  <c r="AE2777" i="11" s="1"/>
  <c r="AD2778" i="11"/>
  <c r="AE2778" i="11" s="1"/>
  <c r="AD2779" i="11"/>
  <c r="AE2779" i="11" s="1"/>
  <c r="AD2780" i="11"/>
  <c r="AE2780" i="11"/>
  <c r="AD2781" i="11"/>
  <c r="AE2781" i="11" s="1"/>
  <c r="AD2782" i="11"/>
  <c r="AE2782" i="11" s="1"/>
  <c r="AD2783" i="11"/>
  <c r="AE2783" i="11" s="1"/>
  <c r="AD2784" i="11"/>
  <c r="AE2784" i="11"/>
  <c r="AD2785" i="11"/>
  <c r="AE2785" i="11" s="1"/>
  <c r="AD2786" i="11"/>
  <c r="AE2786" i="11" s="1"/>
  <c r="AD2787" i="11"/>
  <c r="AE2787" i="11" s="1"/>
  <c r="AD2788" i="11"/>
  <c r="AE2788" i="11"/>
  <c r="AD2789" i="11"/>
  <c r="AE2789" i="11" s="1"/>
  <c r="AD2790" i="11"/>
  <c r="AE2790" i="11" s="1"/>
  <c r="AD2791" i="11"/>
  <c r="AE2791" i="11" s="1"/>
  <c r="AD2792" i="11"/>
  <c r="AE2792" i="11"/>
  <c r="AD2793" i="11"/>
  <c r="AE2793" i="11" s="1"/>
  <c r="AD2794" i="11"/>
  <c r="AE2794" i="11" s="1"/>
  <c r="AD2795" i="11"/>
  <c r="AE2795" i="11" s="1"/>
  <c r="AD2796" i="11"/>
  <c r="AE2796" i="11"/>
  <c r="AD2797" i="11"/>
  <c r="AE2797" i="11" s="1"/>
  <c r="AD2798" i="11"/>
  <c r="AE2798" i="11" s="1"/>
  <c r="AD2799" i="11"/>
  <c r="AE2799" i="11" s="1"/>
  <c r="AD2800" i="11"/>
  <c r="AE2800" i="11"/>
  <c r="AD2801" i="11"/>
  <c r="AE2801" i="11" s="1"/>
  <c r="AD2802" i="11"/>
  <c r="AE2802" i="11" s="1"/>
  <c r="AD2803" i="11"/>
  <c r="AE2803" i="11" s="1"/>
  <c r="AD2804" i="11"/>
  <c r="AE2804" i="11"/>
  <c r="AD2805" i="11"/>
  <c r="AE2805" i="11" s="1"/>
  <c r="AD2806" i="11"/>
  <c r="AE2806" i="11" s="1"/>
  <c r="AD2807" i="11"/>
  <c r="AE2807" i="11" s="1"/>
  <c r="AD2808" i="11"/>
  <c r="AE2808" i="11"/>
  <c r="AD2809" i="11"/>
  <c r="AE2809" i="11" s="1"/>
  <c r="AD2810" i="11"/>
  <c r="AE2810" i="11" s="1"/>
  <c r="AD2811" i="11"/>
  <c r="AE2811" i="11" s="1"/>
  <c r="AD2812" i="11"/>
  <c r="AE2812" i="11"/>
  <c r="AD2813" i="11"/>
  <c r="AE2813" i="11" s="1"/>
  <c r="AD2814" i="11"/>
  <c r="AE2814" i="11" s="1"/>
  <c r="AD2815" i="11"/>
  <c r="AE2815" i="11" s="1"/>
  <c r="AD2816" i="11"/>
  <c r="AE2816" i="11"/>
  <c r="AD2817" i="11"/>
  <c r="AE2817" i="11" s="1"/>
  <c r="AD2818" i="11"/>
  <c r="AE2818" i="11" s="1"/>
  <c r="AD2819" i="11"/>
  <c r="AE2819" i="11" s="1"/>
  <c r="AD2820" i="11"/>
  <c r="AE2820" i="11"/>
  <c r="AD2821" i="11"/>
  <c r="AE2821" i="11" s="1"/>
  <c r="AD2822" i="11"/>
  <c r="AE2822" i="11" s="1"/>
  <c r="AD2823" i="11"/>
  <c r="AE2823" i="11" s="1"/>
  <c r="AD2824" i="11"/>
  <c r="AE2824" i="11"/>
  <c r="AD2825" i="11"/>
  <c r="AE2825" i="11" s="1"/>
  <c r="AD2826" i="11"/>
  <c r="AE2826" i="11" s="1"/>
  <c r="AD2827" i="11"/>
  <c r="AE2827" i="11" s="1"/>
  <c r="AD2828" i="11"/>
  <c r="AE2828" i="11"/>
  <c r="AD2829" i="11"/>
  <c r="AE2829" i="11" s="1"/>
  <c r="AD2830" i="11"/>
  <c r="AE2830" i="11" s="1"/>
  <c r="AD2831" i="11"/>
  <c r="AE2831" i="11" s="1"/>
  <c r="AD2832" i="11"/>
  <c r="AE2832" i="11"/>
  <c r="AD2833" i="11"/>
  <c r="AE2833" i="11" s="1"/>
  <c r="AD2834" i="11"/>
  <c r="AE2834" i="11" s="1"/>
  <c r="AD2835" i="11"/>
  <c r="AE2835" i="11" s="1"/>
  <c r="AD2836" i="11"/>
  <c r="AE2836" i="11"/>
  <c r="AD2837" i="11"/>
  <c r="AE2837" i="11" s="1"/>
  <c r="AD2838" i="11"/>
  <c r="AE2838" i="11"/>
  <c r="AD2839" i="11"/>
  <c r="AE2839" i="11" s="1"/>
  <c r="AD2840" i="11"/>
  <c r="AE2840" i="11"/>
  <c r="AD2841" i="11"/>
  <c r="AE2841" i="11" s="1"/>
  <c r="AD2842" i="11"/>
  <c r="AE2842" i="11" s="1"/>
  <c r="AD2843" i="11"/>
  <c r="AE2843" i="11" s="1"/>
  <c r="AD2844" i="11"/>
  <c r="AE2844" i="11"/>
  <c r="AD2845" i="11"/>
  <c r="AE2845" i="11" s="1"/>
  <c r="AD2846" i="11"/>
  <c r="AE2846" i="11"/>
  <c r="AD2847" i="11"/>
  <c r="AE2847" i="11" s="1"/>
  <c r="AD2848" i="11"/>
  <c r="AE2848" i="11"/>
  <c r="AD2849" i="11"/>
  <c r="AE2849" i="11" s="1"/>
  <c r="AD2850" i="11"/>
  <c r="AE2850" i="11" s="1"/>
  <c r="AD2851" i="11"/>
  <c r="AE2851" i="11" s="1"/>
  <c r="AD2852" i="11"/>
  <c r="AE2852" i="11"/>
  <c r="AD2853" i="11"/>
  <c r="AE2853" i="11" s="1"/>
  <c r="AD2854" i="11"/>
  <c r="AE2854" i="11" s="1"/>
  <c r="AD2855" i="11"/>
  <c r="AE2855" i="11" s="1"/>
  <c r="AD2856" i="11"/>
  <c r="AE2856" i="11"/>
  <c r="AD2857" i="11"/>
  <c r="AE2857" i="11" s="1"/>
  <c r="AD2858" i="11"/>
  <c r="AE2858" i="11" s="1"/>
  <c r="AD2859" i="11"/>
  <c r="AE2859" i="11" s="1"/>
  <c r="AD2860" i="11"/>
  <c r="AE2860" i="11"/>
  <c r="AD2861" i="11"/>
  <c r="AE2861" i="11" s="1"/>
  <c r="AD2862" i="11"/>
  <c r="AE2862" i="11" s="1"/>
  <c r="AD2863" i="11"/>
  <c r="AE2863" i="11" s="1"/>
  <c r="AD2864" i="11"/>
  <c r="AE2864" i="11"/>
  <c r="AD2865" i="11"/>
  <c r="AE2865" i="11" s="1"/>
  <c r="AD2866" i="11"/>
  <c r="AE2866" i="11" s="1"/>
  <c r="AD2867" i="11"/>
  <c r="AE2867" i="11" s="1"/>
  <c r="AD2868" i="11"/>
  <c r="AE2868" i="11"/>
  <c r="AD2869" i="11"/>
  <c r="AE2869" i="11" s="1"/>
  <c r="AD2870" i="11"/>
  <c r="AE2870" i="11" s="1"/>
  <c r="AD2871" i="11"/>
  <c r="AE2871" i="11" s="1"/>
  <c r="AD2872" i="11"/>
  <c r="AE2872" i="11"/>
  <c r="AD2873" i="11"/>
  <c r="AE2873" i="11" s="1"/>
  <c r="AD2874" i="11"/>
  <c r="AE2874" i="11" s="1"/>
  <c r="AD2875" i="11"/>
  <c r="AE2875" i="11" s="1"/>
  <c r="AD2876" i="11"/>
  <c r="AE2876" i="11"/>
  <c r="AD2877" i="11"/>
  <c r="AE2877" i="11" s="1"/>
  <c r="AD2878" i="11"/>
  <c r="AE2878" i="11" s="1"/>
  <c r="AD2879" i="11"/>
  <c r="AE2879" i="11" s="1"/>
  <c r="AD2880" i="11"/>
  <c r="AE2880" i="11"/>
  <c r="AD2881" i="11"/>
  <c r="AE2881" i="11" s="1"/>
  <c r="AD2882" i="11"/>
  <c r="AE2882" i="11" s="1"/>
  <c r="AD2883" i="11"/>
  <c r="AE2883" i="11" s="1"/>
  <c r="AD2884" i="11"/>
  <c r="AE2884" i="11"/>
  <c r="AD2885" i="11"/>
  <c r="AE2885" i="11" s="1"/>
  <c r="AD2886" i="11"/>
  <c r="AE2886" i="11" s="1"/>
  <c r="AD2887" i="11"/>
  <c r="AE2887" i="11" s="1"/>
  <c r="AD2888" i="11"/>
  <c r="AE2888" i="11"/>
  <c r="AD2889" i="11"/>
  <c r="AE2889" i="11" s="1"/>
  <c r="AD2890" i="11"/>
  <c r="AE2890" i="11" s="1"/>
  <c r="AD2891" i="11"/>
  <c r="AE2891" i="11" s="1"/>
  <c r="AD2892" i="11"/>
  <c r="AE2892" i="11"/>
  <c r="AD2893" i="11"/>
  <c r="AE2893" i="11" s="1"/>
  <c r="AD2894" i="11"/>
  <c r="AE2894" i="11" s="1"/>
  <c r="AD2895" i="11"/>
  <c r="AE2895" i="11" s="1"/>
  <c r="AD2896" i="11"/>
  <c r="AE2896" i="11"/>
  <c r="AD2897" i="11"/>
  <c r="AE2897" i="11" s="1"/>
  <c r="AD2898" i="11"/>
  <c r="AE2898" i="11" s="1"/>
  <c r="AD2899" i="11"/>
  <c r="AE2899" i="11" s="1"/>
  <c r="AD2900" i="11"/>
  <c r="AE2900" i="11"/>
  <c r="AD2901" i="11"/>
  <c r="AE2901" i="11" s="1"/>
  <c r="AD2902" i="11"/>
  <c r="AE2902" i="11" s="1"/>
  <c r="AD2903" i="11"/>
  <c r="AE2903" i="11" s="1"/>
  <c r="AD2904" i="11"/>
  <c r="AE2904" i="11"/>
  <c r="AD2905" i="11"/>
  <c r="AE2905" i="11" s="1"/>
  <c r="AD2906" i="11"/>
  <c r="AE2906" i="11" s="1"/>
  <c r="AD2907" i="11"/>
  <c r="AE2907" i="11" s="1"/>
  <c r="AD2908" i="11"/>
  <c r="AE2908" i="11"/>
  <c r="AD2909" i="11"/>
  <c r="AE2909" i="11" s="1"/>
  <c r="AD2910" i="11"/>
  <c r="AE2910" i="11" s="1"/>
  <c r="AD2911" i="11"/>
  <c r="AE2911" i="11" s="1"/>
  <c r="AD2912" i="11"/>
  <c r="AE2912" i="11"/>
  <c r="AD2913" i="11"/>
  <c r="AE2913" i="11" s="1"/>
  <c r="AD2914" i="11"/>
  <c r="AE2914" i="11" s="1"/>
  <c r="AD2915" i="11"/>
  <c r="AE2915" i="11" s="1"/>
  <c r="AD2916" i="11"/>
  <c r="AE2916" i="11"/>
  <c r="AD2917" i="11"/>
  <c r="AE2917" i="11" s="1"/>
  <c r="AD2918" i="11"/>
  <c r="AE2918" i="11" s="1"/>
  <c r="AD2919" i="11"/>
  <c r="AE2919" i="11" s="1"/>
  <c r="AD2920" i="11"/>
  <c r="AE2920" i="11"/>
  <c r="AD2921" i="11"/>
  <c r="AE2921" i="11" s="1"/>
  <c r="AD2922" i="11"/>
  <c r="AE2922" i="11" s="1"/>
  <c r="AD2923" i="11"/>
  <c r="AE2923" i="11" s="1"/>
  <c r="AD2924" i="11"/>
  <c r="AE2924" i="11"/>
  <c r="AD2925" i="11"/>
  <c r="AE2925" i="11" s="1"/>
  <c r="AD2926" i="11"/>
  <c r="AE2926" i="11" s="1"/>
  <c r="AD2927" i="11"/>
  <c r="AE2927" i="11" s="1"/>
  <c r="AD2928" i="11"/>
  <c r="AE2928" i="11"/>
  <c r="AD2929" i="11"/>
  <c r="AE2929" i="11" s="1"/>
  <c r="AD2930" i="11"/>
  <c r="AE2930" i="11" s="1"/>
  <c r="AD2931" i="11"/>
  <c r="AE2931" i="11" s="1"/>
  <c r="AD2932" i="11"/>
  <c r="AE2932" i="11"/>
  <c r="AD2933" i="11"/>
  <c r="AE2933" i="11" s="1"/>
  <c r="AD2934" i="11"/>
  <c r="AE2934" i="11" s="1"/>
  <c r="AD2935" i="11"/>
  <c r="AE2935" i="11" s="1"/>
  <c r="AD2936" i="11"/>
  <c r="AE2936" i="11"/>
  <c r="AD2937" i="11"/>
  <c r="AE2937" i="11" s="1"/>
  <c r="AD2938" i="11"/>
  <c r="AE2938" i="11" s="1"/>
  <c r="AD2939" i="11"/>
  <c r="AE2939" i="11" s="1"/>
  <c r="AD2940" i="11"/>
  <c r="AE2940" i="11"/>
  <c r="AD2941" i="11"/>
  <c r="AE2941" i="11" s="1"/>
  <c r="AD2942" i="11"/>
  <c r="AE2942" i="11" s="1"/>
  <c r="AD2943" i="11"/>
  <c r="AE2943" i="11" s="1"/>
  <c r="AD2944" i="11"/>
  <c r="AE2944" i="11"/>
  <c r="AD2945" i="11"/>
  <c r="AE2945" i="11" s="1"/>
  <c r="AD2946" i="11"/>
  <c r="AE2946" i="11" s="1"/>
  <c r="AD2947" i="11"/>
  <c r="AE2947" i="11" s="1"/>
  <c r="AD2948" i="11"/>
  <c r="AE2948" i="11"/>
  <c r="AD2949" i="11"/>
  <c r="AE2949" i="11" s="1"/>
  <c r="AD2950" i="11"/>
  <c r="AE2950" i="11" s="1"/>
  <c r="AD2951" i="11"/>
  <c r="AE2951" i="11" s="1"/>
  <c r="AD2952" i="11"/>
  <c r="AE2952" i="11"/>
  <c r="AD2953" i="11"/>
  <c r="AE2953" i="11" s="1"/>
  <c r="AD2954" i="11"/>
  <c r="AE2954" i="11" s="1"/>
  <c r="AD2955" i="11"/>
  <c r="AE2955" i="11" s="1"/>
  <c r="AD2956" i="11"/>
  <c r="AE2956" i="11"/>
  <c r="AD2957" i="11"/>
  <c r="AE2957" i="11" s="1"/>
  <c r="AD2958" i="11"/>
  <c r="AE2958" i="11" s="1"/>
  <c r="AD2959" i="11"/>
  <c r="AE2959" i="11" s="1"/>
  <c r="AD2960" i="11"/>
  <c r="AE2960" i="11"/>
  <c r="AD2961" i="11"/>
  <c r="AE2961" i="11" s="1"/>
  <c r="AD2962" i="11"/>
  <c r="AE2962" i="11" s="1"/>
  <c r="AD2963" i="11"/>
  <c r="AE2963" i="11" s="1"/>
  <c r="AD2964" i="11"/>
  <c r="AE2964" i="11"/>
  <c r="AD2965" i="11"/>
  <c r="AE2965" i="11" s="1"/>
  <c r="AD2966" i="11"/>
  <c r="AE2966" i="11" s="1"/>
  <c r="AD2967" i="11"/>
  <c r="AE2967" i="11" s="1"/>
  <c r="AD2968" i="11"/>
  <c r="AE2968" i="11"/>
  <c r="AD2969" i="11"/>
  <c r="AE2969" i="11" s="1"/>
  <c r="AD2970" i="11"/>
  <c r="AE2970" i="11" s="1"/>
  <c r="AD2971" i="11"/>
  <c r="AE2971" i="11" s="1"/>
  <c r="AD2972" i="11"/>
  <c r="AE2972" i="11"/>
  <c r="AD2973" i="11"/>
  <c r="AE2973" i="11" s="1"/>
  <c r="AD2974" i="11"/>
  <c r="AE2974" i="11" s="1"/>
  <c r="AD2975" i="11"/>
  <c r="AE2975" i="11" s="1"/>
  <c r="AD2976" i="11"/>
  <c r="AE2976" i="11"/>
  <c r="AD2977" i="11"/>
  <c r="AE2977" i="11" s="1"/>
  <c r="AD2978" i="11"/>
  <c r="AE2978" i="11" s="1"/>
  <c r="AD2979" i="11"/>
  <c r="AE2979" i="11" s="1"/>
  <c r="AD2980" i="11"/>
  <c r="AE2980" i="11"/>
  <c r="AD2981" i="11"/>
  <c r="AE2981" i="11" s="1"/>
  <c r="AD2982" i="11"/>
  <c r="AE2982" i="11" s="1"/>
  <c r="AD2983" i="11"/>
  <c r="AE2983" i="11" s="1"/>
  <c r="AD2984" i="11"/>
  <c r="AE2984" i="11"/>
  <c r="AD2985" i="11"/>
  <c r="AE2985" i="11" s="1"/>
  <c r="AD2986" i="11"/>
  <c r="AE2986" i="11" s="1"/>
  <c r="AD2987" i="11"/>
  <c r="AE2987" i="11" s="1"/>
  <c r="AD2988" i="11"/>
  <c r="AE2988" i="11"/>
  <c r="AD2989" i="11"/>
  <c r="AE2989" i="11" s="1"/>
  <c r="AD2990" i="11"/>
  <c r="AE2990" i="11" s="1"/>
  <c r="AD2991" i="11"/>
  <c r="AE2991" i="11" s="1"/>
  <c r="AD2992" i="11"/>
  <c r="AE2992" i="11"/>
  <c r="AD2993" i="11"/>
  <c r="AE2993" i="11" s="1"/>
  <c r="AD2994" i="11"/>
  <c r="AE2994" i="11" s="1"/>
  <c r="AD2995" i="11"/>
  <c r="AE2995" i="11" s="1"/>
  <c r="AD2996" i="11"/>
  <c r="AE2996" i="11"/>
  <c r="AD2997" i="11"/>
  <c r="AE2997" i="11" s="1"/>
  <c r="AD2998" i="11"/>
  <c r="AE2998" i="11" s="1"/>
  <c r="AD2999" i="11"/>
  <c r="AE2999" i="11" s="1"/>
  <c r="AD3000" i="11"/>
  <c r="AE3000" i="11"/>
  <c r="AD3001" i="11"/>
  <c r="AE3001" i="11" s="1"/>
  <c r="AD3002" i="11"/>
  <c r="AE3002" i="11" s="1"/>
  <c r="AD3003" i="11"/>
  <c r="AE3003" i="11" s="1"/>
  <c r="AD3004" i="11"/>
  <c r="AE3004" i="11"/>
  <c r="AD3005" i="11"/>
  <c r="AE3005" i="11" s="1"/>
  <c r="AD3006" i="11"/>
  <c r="AE3006" i="11" s="1"/>
  <c r="AD3007" i="11"/>
  <c r="AE3007" i="11" s="1"/>
  <c r="AD3008" i="11"/>
  <c r="AE3008" i="11"/>
  <c r="AD3009" i="11"/>
  <c r="AE3009" i="11" s="1"/>
  <c r="AD3010" i="11"/>
  <c r="AE3010" i="11" s="1"/>
  <c r="AD3011" i="11"/>
  <c r="AE3011" i="11" s="1"/>
  <c r="AD3012" i="11"/>
  <c r="AE3012" i="11"/>
  <c r="AD3013" i="11"/>
  <c r="AE3013" i="11" s="1"/>
  <c r="AD3014" i="11"/>
  <c r="AE3014" i="11" s="1"/>
  <c r="AD3015" i="11"/>
  <c r="AE3015" i="11" s="1"/>
  <c r="AD3016" i="11"/>
  <c r="AE3016" i="11"/>
  <c r="AD3017" i="11"/>
  <c r="AE3017" i="11" s="1"/>
  <c r="AD3018" i="11"/>
  <c r="AE3018" i="11" s="1"/>
  <c r="AD3019" i="11"/>
  <c r="AE3019" i="11" s="1"/>
  <c r="AD3020" i="11"/>
  <c r="AE3020" i="11"/>
  <c r="AD3021" i="11"/>
  <c r="AE3021" i="11" s="1"/>
  <c r="AD3022" i="11"/>
  <c r="AE3022" i="11" s="1"/>
  <c r="AD3023" i="11"/>
  <c r="AE3023" i="11" s="1"/>
  <c r="AD3024" i="11"/>
  <c r="AE3024" i="11"/>
  <c r="AD3025" i="11"/>
  <c r="AE3025" i="11" s="1"/>
  <c r="AD3026" i="11"/>
  <c r="AE3026" i="11" s="1"/>
  <c r="AD3027" i="11"/>
  <c r="AE3027" i="11" s="1"/>
  <c r="AD3028" i="11"/>
  <c r="AE3028" i="11"/>
  <c r="AD3029" i="11"/>
  <c r="AE3029" i="11" s="1"/>
  <c r="AD3030" i="11"/>
  <c r="AE3030" i="11" s="1"/>
  <c r="AD3031" i="11"/>
  <c r="AE3031" i="11" s="1"/>
  <c r="AD3032" i="11"/>
  <c r="AE3032" i="11"/>
  <c r="AD3033" i="11"/>
  <c r="AE3033" i="11" s="1"/>
  <c r="AD3034" i="11"/>
  <c r="AE3034" i="11" s="1"/>
  <c r="AD3035" i="11"/>
  <c r="AE3035" i="11" s="1"/>
  <c r="AD3036" i="11"/>
  <c r="AE3036" i="11"/>
  <c r="AD3037" i="11"/>
  <c r="AE3037" i="11" s="1"/>
  <c r="AD3038" i="11"/>
  <c r="AE3038" i="11" s="1"/>
  <c r="AD3039" i="11"/>
  <c r="AE3039" i="11" s="1"/>
  <c r="AD3040" i="11"/>
  <c r="AE3040" i="11"/>
  <c r="AD3041" i="11"/>
  <c r="AE3041" i="11" s="1"/>
  <c r="AD3042" i="11"/>
  <c r="AE3042" i="11" s="1"/>
  <c r="AD3043" i="11"/>
  <c r="AE3043" i="11" s="1"/>
  <c r="AD3044" i="11"/>
  <c r="AE3044" i="11"/>
  <c r="AD3045" i="11"/>
  <c r="AE3045" i="11" s="1"/>
  <c r="AD3046" i="11"/>
  <c r="AE3046" i="11" s="1"/>
  <c r="AD3047" i="11"/>
  <c r="AE3047" i="11" s="1"/>
  <c r="AD3048" i="11"/>
  <c r="AE3048" i="11"/>
  <c r="AD3049" i="11"/>
  <c r="AE3049" i="11" s="1"/>
  <c r="AD3050" i="11"/>
  <c r="AE3050" i="11" s="1"/>
  <c r="AD3051" i="11"/>
  <c r="AE3051" i="11" s="1"/>
  <c r="AD3052" i="11"/>
  <c r="AE3052" i="11"/>
  <c r="AD3053" i="11"/>
  <c r="AE3053" i="11" s="1"/>
  <c r="AD3054" i="11"/>
  <c r="AE3054" i="11" s="1"/>
  <c r="AD3055" i="11"/>
  <c r="AE3055" i="11" s="1"/>
  <c r="AD3056" i="11"/>
  <c r="AE3056" i="11"/>
  <c r="AD3057" i="11"/>
  <c r="AE3057" i="11" s="1"/>
  <c r="AD3058" i="11"/>
  <c r="AE3058" i="11" s="1"/>
  <c r="AD3059" i="11"/>
  <c r="AE3059" i="11" s="1"/>
  <c r="AD3060" i="11"/>
  <c r="AE3060" i="11"/>
  <c r="AD3061" i="11"/>
  <c r="AE3061" i="11" s="1"/>
  <c r="AD3062" i="11"/>
  <c r="AE3062" i="11" s="1"/>
  <c r="AD3063" i="11"/>
  <c r="AE3063" i="11" s="1"/>
  <c r="AD3064" i="11"/>
  <c r="AE3064" i="11"/>
  <c r="AD3065" i="11"/>
  <c r="AE3065" i="11" s="1"/>
  <c r="AD3066" i="11"/>
  <c r="AE3066" i="11" s="1"/>
  <c r="AD3067" i="11"/>
  <c r="AE3067" i="11" s="1"/>
  <c r="AD3068" i="11"/>
  <c r="AE3068" i="11"/>
  <c r="AD3069" i="11"/>
  <c r="AE3069" i="11" s="1"/>
  <c r="AD3070" i="11"/>
  <c r="AE3070" i="11" s="1"/>
  <c r="AD3071" i="11"/>
  <c r="AE3071" i="11" s="1"/>
  <c r="AD3072" i="11"/>
  <c r="AE3072" i="11"/>
  <c r="AD3073" i="11"/>
  <c r="AE3073" i="11" s="1"/>
  <c r="AD3074" i="11"/>
  <c r="AE3074" i="11" s="1"/>
  <c r="AD3075" i="11"/>
  <c r="AE3075" i="11" s="1"/>
  <c r="AD3076" i="11"/>
  <c r="AE3076" i="11"/>
  <c r="AD3077" i="11"/>
  <c r="AE3077" i="11" s="1"/>
  <c r="AD3078" i="11"/>
  <c r="AE3078" i="11" s="1"/>
  <c r="AD3079" i="11"/>
  <c r="AE3079" i="11" s="1"/>
  <c r="AD3080" i="11"/>
  <c r="AE3080" i="11"/>
  <c r="AD3081" i="11"/>
  <c r="AE3081" i="11" s="1"/>
  <c r="AD3082" i="11"/>
  <c r="AE3082" i="11" s="1"/>
  <c r="AD3083" i="11"/>
  <c r="AE3083" i="11" s="1"/>
  <c r="AD3084" i="11"/>
  <c r="AE3084" i="11"/>
  <c r="AD3085" i="11"/>
  <c r="AE3085" i="11" s="1"/>
  <c r="AD3086" i="11"/>
  <c r="AE3086" i="11" s="1"/>
  <c r="AD3087" i="11"/>
  <c r="AE3087" i="11" s="1"/>
  <c r="AD3088" i="11"/>
  <c r="AE3088" i="11"/>
  <c r="AD3089" i="11"/>
  <c r="AE3089" i="11" s="1"/>
  <c r="AD3090" i="11"/>
  <c r="AE3090" i="11" s="1"/>
  <c r="AD3091" i="11"/>
  <c r="AE3091" i="11" s="1"/>
  <c r="AD3092" i="11"/>
  <c r="AE3092" i="11"/>
  <c r="AD3093" i="11"/>
  <c r="AE3093" i="11" s="1"/>
  <c r="AD3094" i="11"/>
  <c r="AE3094" i="11" s="1"/>
  <c r="AD3095" i="11"/>
  <c r="AE3095" i="11" s="1"/>
  <c r="AD3096" i="11"/>
  <c r="AE3096" i="11"/>
  <c r="AD3097" i="11"/>
  <c r="AE3097" i="11" s="1"/>
  <c r="AD3098" i="11"/>
  <c r="AE3098" i="11" s="1"/>
  <c r="AD3099" i="11"/>
  <c r="AE3099" i="11" s="1"/>
  <c r="AD3100" i="11"/>
  <c r="AE3100" i="11"/>
  <c r="AD3101" i="11"/>
  <c r="AE3101" i="11" s="1"/>
  <c r="AD3102" i="11"/>
  <c r="AE3102" i="11" s="1"/>
  <c r="AD3103" i="11"/>
  <c r="AE3103" i="11" s="1"/>
  <c r="AD3104" i="11"/>
  <c r="AE3104" i="11"/>
  <c r="AD3105" i="11"/>
  <c r="AE3105" i="11" s="1"/>
  <c r="AD3106" i="11"/>
  <c r="AE3106" i="11" s="1"/>
  <c r="AD3107" i="11"/>
  <c r="AE3107" i="11" s="1"/>
  <c r="AD3108" i="11"/>
  <c r="AE3108" i="11"/>
  <c r="AD3109" i="11"/>
  <c r="AE3109" i="11" s="1"/>
  <c r="AD3110" i="11"/>
  <c r="AE3110" i="11" s="1"/>
  <c r="AD3111" i="11"/>
  <c r="AE3111" i="11" s="1"/>
  <c r="AD3112" i="11"/>
  <c r="AE3112" i="11"/>
  <c r="AD3113" i="11"/>
  <c r="AE3113" i="11" s="1"/>
  <c r="AD3114" i="11"/>
  <c r="AE3114" i="11" s="1"/>
  <c r="AD3115" i="11"/>
  <c r="AE3115" i="11" s="1"/>
  <c r="AD3116" i="11"/>
  <c r="AE3116" i="11"/>
  <c r="AD3117" i="11"/>
  <c r="AE3117" i="11" s="1"/>
  <c r="AD3118" i="11"/>
  <c r="AE3118" i="11" s="1"/>
  <c r="AD3119" i="11"/>
  <c r="AE3119" i="11" s="1"/>
  <c r="AD3120" i="11"/>
  <c r="AE3120" i="11"/>
  <c r="AD3121" i="11"/>
  <c r="AE3121" i="11" s="1"/>
  <c r="AD3122" i="11"/>
  <c r="AE3122" i="11" s="1"/>
  <c r="AD3123" i="11"/>
  <c r="AE3123" i="11" s="1"/>
  <c r="AD3124" i="11"/>
  <c r="AE3124" i="11"/>
  <c r="AD3125" i="11"/>
  <c r="AE3125" i="11" s="1"/>
  <c r="AD3126" i="11"/>
  <c r="AE3126" i="11" s="1"/>
  <c r="AD3127" i="11"/>
  <c r="AE3127" i="11" s="1"/>
  <c r="AD3128" i="11"/>
  <c r="AE3128" i="11"/>
  <c r="AD3129" i="11"/>
  <c r="AE3129" i="11" s="1"/>
  <c r="AD3130" i="11"/>
  <c r="AE3130" i="11" s="1"/>
  <c r="AD3131" i="11"/>
  <c r="AE3131" i="11" s="1"/>
  <c r="AD3132" i="11"/>
  <c r="AE3132" i="11"/>
  <c r="AD3133" i="11"/>
  <c r="AE3133" i="11" s="1"/>
  <c r="AD3134" i="11"/>
  <c r="AE3134" i="11" s="1"/>
  <c r="AD3135" i="11"/>
  <c r="AE3135" i="11" s="1"/>
  <c r="AD3136" i="11"/>
  <c r="AE3136" i="11"/>
  <c r="AD3137" i="11"/>
  <c r="AE3137" i="11" s="1"/>
  <c r="AD3138" i="11"/>
  <c r="AE3138" i="11" s="1"/>
  <c r="AD3139" i="11"/>
  <c r="AE3139" i="11" s="1"/>
  <c r="AD3140" i="11"/>
  <c r="AE3140" i="11" s="1"/>
  <c r="AD3141" i="11"/>
  <c r="AE3141" i="11" s="1"/>
  <c r="AD3142" i="11"/>
  <c r="AE3142" i="11"/>
  <c r="AD3143" i="11"/>
  <c r="AE3143" i="11" s="1"/>
  <c r="AD3144" i="11"/>
  <c r="AE3144" i="11"/>
  <c r="AD3145" i="11"/>
  <c r="AE3145" i="11" s="1"/>
  <c r="AD3146" i="11"/>
  <c r="AE3146" i="11" s="1"/>
  <c r="AD3147" i="11"/>
  <c r="AE3147" i="11" s="1"/>
  <c r="AD3148" i="11"/>
  <c r="AE3148" i="11"/>
  <c r="AD3149" i="11"/>
  <c r="AE3149" i="11" s="1"/>
  <c r="AD3150" i="11"/>
  <c r="AE3150" i="11" s="1"/>
  <c r="AD3151" i="11"/>
  <c r="AE3151" i="11" s="1"/>
  <c r="AD3152" i="11"/>
  <c r="AE3152" i="11"/>
  <c r="AD3153" i="11"/>
  <c r="AE3153" i="11" s="1"/>
  <c r="AD3154" i="11"/>
  <c r="AE3154" i="11" s="1"/>
  <c r="AD3155" i="11"/>
  <c r="AE3155" i="11" s="1"/>
  <c r="AD3156" i="11"/>
  <c r="AE3156" i="11" s="1"/>
  <c r="AD3157" i="11"/>
  <c r="AE3157" i="11" s="1"/>
  <c r="AD3158" i="11"/>
  <c r="AE3158" i="11"/>
  <c r="AD3159" i="11"/>
  <c r="AE3159" i="11" s="1"/>
  <c r="AD3160" i="11"/>
  <c r="AE3160" i="11"/>
  <c r="AD3161" i="11"/>
  <c r="AE3161" i="11" s="1"/>
  <c r="AD3162" i="11"/>
  <c r="AE3162" i="11" s="1"/>
  <c r="AD3163" i="11"/>
  <c r="AE3163" i="11" s="1"/>
  <c r="AD3164" i="11"/>
  <c r="AE3164" i="11"/>
  <c r="AD3165" i="11"/>
  <c r="AE3165" i="11" s="1"/>
  <c r="AD3166" i="11"/>
  <c r="AE3166" i="11" s="1"/>
  <c r="AD3167" i="11"/>
  <c r="AE3167" i="11" s="1"/>
  <c r="AD3168" i="11"/>
  <c r="AE3168" i="11"/>
  <c r="AD3169" i="11"/>
  <c r="AE3169" i="11" s="1"/>
  <c r="AD3170" i="11"/>
  <c r="AE3170" i="11" s="1"/>
  <c r="AD3171" i="11"/>
  <c r="AE3171" i="11" s="1"/>
  <c r="AD3172" i="11"/>
  <c r="AE3172" i="11" s="1"/>
  <c r="AD3173" i="11"/>
  <c r="AE3173" i="11" s="1"/>
  <c r="AD3174" i="11"/>
  <c r="AE3174" i="11"/>
  <c r="AD3175" i="11"/>
  <c r="AE3175" i="11" s="1"/>
  <c r="AD3176" i="11"/>
  <c r="AE3176" i="11"/>
  <c r="AD3177" i="11"/>
  <c r="AE3177" i="11" s="1"/>
  <c r="AD3178" i="11"/>
  <c r="AE3178" i="11" s="1"/>
  <c r="AD3179" i="11"/>
  <c r="AE3179" i="11" s="1"/>
  <c r="AD3180" i="11"/>
  <c r="AE3180" i="11"/>
  <c r="AD3181" i="11"/>
  <c r="AE3181" i="11" s="1"/>
  <c r="AD3182" i="11"/>
  <c r="AE3182" i="11" s="1"/>
  <c r="AD3183" i="11"/>
  <c r="AE3183" i="11" s="1"/>
  <c r="AD3184" i="11"/>
  <c r="AE3184" i="11"/>
  <c r="AD3185" i="11"/>
  <c r="AE3185" i="11" s="1"/>
  <c r="AD3186" i="11"/>
  <c r="AE3186" i="11" s="1"/>
  <c r="AD3187" i="11"/>
  <c r="AE3187" i="11" s="1"/>
  <c r="AD3188" i="11"/>
  <c r="AE3188" i="11" s="1"/>
  <c r="AD3189" i="11"/>
  <c r="AE3189" i="11" s="1"/>
  <c r="AD3190" i="11"/>
  <c r="AE3190" i="11"/>
  <c r="AD3191" i="11"/>
  <c r="AE3191" i="11" s="1"/>
  <c r="AD3192" i="11"/>
  <c r="AE3192" i="11"/>
  <c r="AD3193" i="11"/>
  <c r="AE3193" i="11" s="1"/>
  <c r="AD3194" i="11"/>
  <c r="AE3194" i="11"/>
  <c r="AD3195" i="11"/>
  <c r="AE3195" i="11" s="1"/>
  <c r="AD3196" i="11"/>
  <c r="AE3196" i="11" s="1"/>
  <c r="AD3197" i="11"/>
  <c r="AE3197" i="11" s="1"/>
  <c r="AD3198" i="11"/>
  <c r="AE3198" i="11"/>
  <c r="AD3199" i="11"/>
  <c r="AE3199" i="11" s="1"/>
  <c r="AD3200" i="11"/>
  <c r="AE3200" i="11" s="1"/>
  <c r="AD3201" i="11"/>
  <c r="AE3201" i="11" s="1"/>
  <c r="AD3202" i="11"/>
  <c r="AE3202" i="11"/>
  <c r="AD3203" i="11"/>
  <c r="AE3203" i="11" s="1"/>
  <c r="AD3204" i="11"/>
  <c r="AE3204" i="11" s="1"/>
  <c r="AD3205" i="11"/>
  <c r="AE3205" i="11" s="1"/>
  <c r="AD3206" i="11"/>
  <c r="AE3206" i="11"/>
  <c r="AD3207" i="11"/>
  <c r="AE3207" i="11" s="1"/>
  <c r="AD3208" i="11"/>
  <c r="AE3208" i="11" s="1"/>
  <c r="AD3209" i="11"/>
  <c r="AE3209" i="11" s="1"/>
  <c r="AD3210" i="11"/>
  <c r="AE3210" i="11"/>
  <c r="AD3211" i="11"/>
  <c r="AE3211" i="11" s="1"/>
  <c r="AD3212" i="11"/>
  <c r="AE3212" i="11" s="1"/>
  <c r="AD3213" i="11"/>
  <c r="AE3213" i="11" s="1"/>
  <c r="AD3214" i="11"/>
  <c r="AE3214" i="11"/>
  <c r="AD3215" i="11"/>
  <c r="AE3215" i="11" s="1"/>
  <c r="AD3216" i="11"/>
  <c r="AE3216" i="11" s="1"/>
  <c r="AD3217" i="11"/>
  <c r="AE3217" i="11" s="1"/>
  <c r="AD3218" i="11"/>
  <c r="AE3218" i="11"/>
  <c r="AD3219" i="11"/>
  <c r="AE3219" i="11" s="1"/>
  <c r="AD3220" i="11"/>
  <c r="AE3220" i="11" s="1"/>
  <c r="AD3221" i="11"/>
  <c r="AE3221" i="11" s="1"/>
  <c r="AD3222" i="11"/>
  <c r="AE3222" i="11"/>
  <c r="AD3223" i="11"/>
  <c r="AE3223" i="11" s="1"/>
  <c r="AD3224" i="11"/>
  <c r="AE3224" i="11" s="1"/>
  <c r="AD3225" i="11"/>
  <c r="AE3225" i="11" s="1"/>
  <c r="AD3226" i="11"/>
  <c r="AE3226" i="11"/>
  <c r="AD3227" i="11"/>
  <c r="AE3227" i="11" s="1"/>
  <c r="AD3228" i="11"/>
  <c r="AE3228" i="11" s="1"/>
  <c r="AD3229" i="11"/>
  <c r="AE3229" i="11" s="1"/>
  <c r="AD3230" i="11"/>
  <c r="AE3230" i="11"/>
  <c r="AD3231" i="11"/>
  <c r="AE3231" i="11" s="1"/>
  <c r="AD3232" i="11"/>
  <c r="AE3232" i="11" s="1"/>
  <c r="AD3233" i="11"/>
  <c r="AE3233" i="11" s="1"/>
  <c r="AD3234" i="11"/>
  <c r="AE3234" i="11"/>
  <c r="AD3235" i="11"/>
  <c r="AE3235" i="11" s="1"/>
  <c r="AD3236" i="11"/>
  <c r="AE3236" i="11" s="1"/>
  <c r="AD3237" i="11"/>
  <c r="AE3237" i="11" s="1"/>
  <c r="AD3238" i="11"/>
  <c r="AE3238" i="11"/>
  <c r="AD3239" i="11"/>
  <c r="AE3239" i="11" s="1"/>
  <c r="AD3240" i="11"/>
  <c r="AE3240" i="11" s="1"/>
  <c r="AD3241" i="11"/>
  <c r="AE3241" i="11" s="1"/>
  <c r="AD3242" i="11"/>
  <c r="AE3242" i="11"/>
  <c r="AD3243" i="11"/>
  <c r="AE3243" i="11" s="1"/>
  <c r="AD3244" i="11"/>
  <c r="AE3244" i="11" s="1"/>
  <c r="AD3245" i="11"/>
  <c r="AE3245" i="11" s="1"/>
  <c r="AD3246" i="11"/>
  <c r="AE3246" i="11"/>
  <c r="AD3247" i="11"/>
  <c r="AE3247" i="11" s="1"/>
  <c r="AD3248" i="11"/>
  <c r="AE3248" i="11" s="1"/>
  <c r="AD3249" i="11"/>
  <c r="AE3249" i="11" s="1"/>
  <c r="AD3250" i="11"/>
  <c r="AE3250" i="11"/>
  <c r="AD3251" i="11"/>
  <c r="AE3251" i="11" s="1"/>
  <c r="AD3252" i="11"/>
  <c r="AE3252" i="11" s="1"/>
  <c r="AD3253" i="11"/>
  <c r="AE3253" i="11" s="1"/>
  <c r="AD3254" i="11"/>
  <c r="AE3254" i="11"/>
  <c r="AD3255" i="11"/>
  <c r="AE3255" i="11" s="1"/>
  <c r="AD3256" i="11"/>
  <c r="AE3256" i="11" s="1"/>
  <c r="AD3257" i="11"/>
  <c r="AE3257" i="11" s="1"/>
  <c r="AD3258" i="11"/>
  <c r="AE3258" i="11"/>
  <c r="AD3259" i="11"/>
  <c r="AE3259" i="11" s="1"/>
  <c r="AD3260" i="11"/>
  <c r="AE3260" i="11" s="1"/>
  <c r="AD3261" i="11"/>
  <c r="AE3261" i="11" s="1"/>
  <c r="AD3262" i="11"/>
  <c r="AE3262" i="11"/>
  <c r="AD3263" i="11"/>
  <c r="AE3263" i="11" s="1"/>
  <c r="AD3264" i="11"/>
  <c r="AE3264" i="11" s="1"/>
  <c r="AD3265" i="11"/>
  <c r="AE3265" i="11" s="1"/>
  <c r="AD3266" i="11"/>
  <c r="AE3266" i="11"/>
  <c r="AD3267" i="11"/>
  <c r="AE3267" i="11" s="1"/>
  <c r="AD3268" i="11"/>
  <c r="AE3268" i="11" s="1"/>
  <c r="AD3269" i="11"/>
  <c r="AE3269" i="11" s="1"/>
  <c r="AD3270" i="11"/>
  <c r="AE3270" i="11"/>
  <c r="AD3271" i="11"/>
  <c r="AE3271" i="11" s="1"/>
  <c r="AD3272" i="11"/>
  <c r="AE3272" i="11" s="1"/>
  <c r="AD3273" i="11"/>
  <c r="AE3273" i="11" s="1"/>
  <c r="AD3274" i="11"/>
  <c r="AE3274" i="11"/>
  <c r="AD3275" i="11"/>
  <c r="AE3275" i="11" s="1"/>
  <c r="AD3276" i="11"/>
  <c r="AE3276" i="11" s="1"/>
  <c r="AD3277" i="11"/>
  <c r="AE3277" i="11" s="1"/>
  <c r="AD3278" i="11"/>
  <c r="AE3278" i="11"/>
  <c r="AD3279" i="11"/>
  <c r="AE3279" i="11" s="1"/>
  <c r="AD3280" i="11"/>
  <c r="AE3280" i="11" s="1"/>
  <c r="AD3281" i="11"/>
  <c r="AE3281" i="11" s="1"/>
  <c r="AD3282" i="11"/>
  <c r="AE3282" i="11"/>
  <c r="AD3283" i="11"/>
  <c r="AE3283" i="11" s="1"/>
  <c r="AD3284" i="11"/>
  <c r="AE3284" i="11" s="1"/>
  <c r="AD3285" i="11"/>
  <c r="AE3285" i="11" s="1"/>
  <c r="AD3286" i="11"/>
  <c r="AE3286" i="11"/>
  <c r="AD3287" i="11"/>
  <c r="AE3287" i="11" s="1"/>
  <c r="AD3288" i="11"/>
  <c r="AE3288" i="11" s="1"/>
  <c r="AD3289" i="11"/>
  <c r="AE3289" i="11" s="1"/>
  <c r="AD3290" i="11"/>
  <c r="AE3290" i="11"/>
  <c r="AD3291" i="11"/>
  <c r="AE3291" i="11" s="1"/>
  <c r="AD3292" i="11"/>
  <c r="AE3292" i="11" s="1"/>
  <c r="AD3293" i="11"/>
  <c r="AE3293" i="11" s="1"/>
  <c r="AD3294" i="11"/>
  <c r="AE3294" i="11"/>
  <c r="AD3295" i="11"/>
  <c r="AE3295" i="11" s="1"/>
  <c r="AD3296" i="11"/>
  <c r="AE3296" i="11" s="1"/>
  <c r="AD3297" i="11"/>
  <c r="AE3297" i="11" s="1"/>
  <c r="AD3298" i="11"/>
  <c r="AE3298" i="11"/>
  <c r="AD3299" i="11"/>
  <c r="AE3299" i="11" s="1"/>
  <c r="AD3300" i="11"/>
  <c r="AE3300" i="11" s="1"/>
  <c r="AD3301" i="11"/>
  <c r="AE3301" i="11" s="1"/>
  <c r="AD3302" i="11"/>
  <c r="AE3302" i="11"/>
  <c r="AD3303" i="11"/>
  <c r="AE3303" i="11" s="1"/>
  <c r="AD3304" i="11"/>
  <c r="AE3304" i="11" s="1"/>
  <c r="AD3305" i="11"/>
  <c r="AE3305" i="11" s="1"/>
  <c r="AD3306" i="11"/>
  <c r="AE3306" i="11"/>
  <c r="AD3307" i="11"/>
  <c r="AE3307" i="11" s="1"/>
  <c r="AD3308" i="11"/>
  <c r="AE3308" i="11" s="1"/>
  <c r="AD3309" i="11"/>
  <c r="AE3309" i="11" s="1"/>
  <c r="AD3310" i="11"/>
  <c r="AE3310" i="11"/>
  <c r="AD3311" i="11"/>
  <c r="AE3311" i="11" s="1"/>
  <c r="AD3312" i="11"/>
  <c r="AE3312" i="11" s="1"/>
  <c r="AD3313" i="11"/>
  <c r="AE3313" i="11" s="1"/>
  <c r="AD3314" i="11"/>
  <c r="AE3314" i="11"/>
  <c r="AD3315" i="11"/>
  <c r="AE3315" i="11" s="1"/>
  <c r="AD3316" i="11"/>
  <c r="AE3316" i="11" s="1"/>
  <c r="AD3317" i="11"/>
  <c r="AE3317" i="11" s="1"/>
  <c r="AD3318" i="11"/>
  <c r="AE3318" i="11"/>
  <c r="AD3319" i="11"/>
  <c r="AE3319" i="11" s="1"/>
  <c r="AD3320" i="11"/>
  <c r="AE3320" i="11" s="1"/>
  <c r="AD3321" i="11"/>
  <c r="AE3321" i="11" s="1"/>
  <c r="AD3322" i="11"/>
  <c r="AE3322" i="11"/>
  <c r="AD3323" i="11"/>
  <c r="AE3323" i="11" s="1"/>
  <c r="AD3324" i="11"/>
  <c r="AE3324" i="11" s="1"/>
  <c r="AD3325" i="11"/>
  <c r="AE3325" i="11" s="1"/>
  <c r="AD3326" i="11"/>
  <c r="AE3326" i="11"/>
  <c r="AD3327" i="11"/>
  <c r="AE3327" i="11" s="1"/>
  <c r="AD3328" i="11"/>
  <c r="AE3328" i="11" s="1"/>
  <c r="AD3329" i="11"/>
  <c r="AE3329" i="11" s="1"/>
  <c r="AD3330" i="11"/>
  <c r="AE3330" i="11"/>
  <c r="AD3331" i="11"/>
  <c r="AE3331" i="11" s="1"/>
  <c r="AD3332" i="11"/>
  <c r="AE3332" i="11" s="1"/>
  <c r="AD3333" i="11"/>
  <c r="AE3333" i="11" s="1"/>
  <c r="AD3334" i="11"/>
  <c r="AE3334" i="11"/>
  <c r="AD3335" i="11"/>
  <c r="AE3335" i="11" s="1"/>
  <c r="AD3336" i="11"/>
  <c r="AE3336" i="11" s="1"/>
  <c r="AD3337" i="11"/>
  <c r="AE3337" i="11" s="1"/>
  <c r="AD3338" i="11"/>
  <c r="AE3338" i="11"/>
  <c r="AD3339" i="11"/>
  <c r="AE3339" i="11" s="1"/>
  <c r="AD3340" i="11"/>
  <c r="AE3340" i="11" s="1"/>
  <c r="AD3341" i="11"/>
  <c r="AE3341" i="11" s="1"/>
  <c r="AD3342" i="11"/>
  <c r="AE3342" i="11"/>
  <c r="AD3343" i="11"/>
  <c r="AE3343" i="11" s="1"/>
  <c r="AD3344" i="11"/>
  <c r="AE3344" i="11" s="1"/>
  <c r="AD3345" i="11"/>
  <c r="AE3345" i="11" s="1"/>
  <c r="AD3346" i="11"/>
  <c r="AE3346" i="11"/>
  <c r="AD3347" i="11"/>
  <c r="AE3347" i="11" s="1"/>
  <c r="AD3348" i="11"/>
  <c r="AE3348" i="11" s="1"/>
  <c r="AD3349" i="11"/>
  <c r="AE3349" i="11" s="1"/>
  <c r="AD3350" i="11"/>
  <c r="AE3350" i="11"/>
  <c r="AD3351" i="11"/>
  <c r="AE3351" i="11" s="1"/>
  <c r="AD3352" i="11"/>
  <c r="AE3352" i="11" s="1"/>
  <c r="AD3353" i="11"/>
  <c r="AE3353" i="11" s="1"/>
  <c r="AD3354" i="11"/>
  <c r="AE3354" i="11"/>
  <c r="AD3355" i="11"/>
  <c r="AE3355" i="11" s="1"/>
  <c r="AD3356" i="11"/>
  <c r="AE3356" i="11" s="1"/>
  <c r="AD3357" i="11"/>
  <c r="AE3357" i="11" s="1"/>
  <c r="AD3358" i="11"/>
  <c r="AE3358" i="11"/>
  <c r="AD3359" i="11"/>
  <c r="AE3359" i="11" s="1"/>
  <c r="AD3360" i="11"/>
  <c r="AE3360" i="11" s="1"/>
  <c r="AD3361" i="11"/>
  <c r="AE3361" i="11" s="1"/>
  <c r="AD3362" i="11"/>
  <c r="AE3362" i="11"/>
  <c r="AD3363" i="11"/>
  <c r="AE3363" i="11" s="1"/>
  <c r="AD3364" i="11"/>
  <c r="AE3364" i="11" s="1"/>
  <c r="AD3365" i="11"/>
  <c r="AE3365" i="11" s="1"/>
  <c r="AD3366" i="11"/>
  <c r="AE3366" i="11"/>
  <c r="AD3367" i="11"/>
  <c r="AE3367" i="11" s="1"/>
  <c r="AD3368" i="11"/>
  <c r="AE3368" i="11" s="1"/>
  <c r="AD3369" i="11"/>
  <c r="AE3369" i="11" s="1"/>
  <c r="AD3370" i="11"/>
  <c r="AE3370" i="11"/>
  <c r="AD3371" i="11"/>
  <c r="AE3371" i="11" s="1"/>
  <c r="AD3372" i="11"/>
  <c r="AE3372" i="11" s="1"/>
  <c r="AD3373" i="11"/>
  <c r="AE3373" i="11" s="1"/>
  <c r="AD3374" i="11"/>
  <c r="AE3374" i="11"/>
  <c r="AD3375" i="11"/>
  <c r="AE3375" i="11" s="1"/>
  <c r="AD3376" i="11"/>
  <c r="AE3376" i="11" s="1"/>
  <c r="AD3377" i="11"/>
  <c r="AE3377" i="11" s="1"/>
  <c r="AD3378" i="11"/>
  <c r="AE3378" i="11"/>
  <c r="AD3379" i="11"/>
  <c r="AE3379" i="11" s="1"/>
  <c r="AD3380" i="11"/>
  <c r="AE3380" i="11" s="1"/>
  <c r="AD3381" i="11"/>
  <c r="AE3381" i="11" s="1"/>
  <c r="AD3382" i="11"/>
  <c r="AE3382" i="11"/>
  <c r="AD3383" i="11"/>
  <c r="AE3383" i="11" s="1"/>
  <c r="AD3384" i="11"/>
  <c r="AE3384" i="11" s="1"/>
  <c r="AD3385" i="11"/>
  <c r="AE3385" i="11" s="1"/>
  <c r="AD3386" i="11"/>
  <c r="AE3386" i="11"/>
  <c r="AD3387" i="11"/>
  <c r="AE3387" i="11" s="1"/>
  <c r="AD3388" i="11"/>
  <c r="AE3388" i="11" s="1"/>
  <c r="AD3389" i="11"/>
  <c r="AE3389" i="11" s="1"/>
  <c r="AD3390" i="11"/>
  <c r="AE3390" i="11"/>
  <c r="AD3391" i="11"/>
  <c r="AE3391" i="11" s="1"/>
  <c r="AD3392" i="11"/>
  <c r="AE3392" i="11" s="1"/>
  <c r="AD3393" i="11"/>
  <c r="AE3393" i="11" s="1"/>
  <c r="AD3394" i="11"/>
  <c r="AE3394" i="11"/>
  <c r="AD3395" i="11"/>
  <c r="AE3395" i="11" s="1"/>
  <c r="AD3396" i="11"/>
  <c r="AE3396" i="11" s="1"/>
  <c r="AD3397" i="11"/>
  <c r="AE3397" i="11" s="1"/>
  <c r="AD3398" i="11"/>
  <c r="AE3398" i="11"/>
  <c r="AD3399" i="11"/>
  <c r="AE3399" i="11" s="1"/>
  <c r="AD3400" i="11"/>
  <c r="AE3400" i="11" s="1"/>
  <c r="AD3401" i="11"/>
  <c r="AE3401" i="11" s="1"/>
  <c r="AD3402" i="11"/>
  <c r="AE3402" i="11"/>
  <c r="AD3403" i="11"/>
  <c r="AE3403" i="11" s="1"/>
  <c r="AD3404" i="11"/>
  <c r="AE3404" i="11" s="1"/>
  <c r="AD3405" i="11"/>
  <c r="AE3405" i="11" s="1"/>
  <c r="AD3406" i="11"/>
  <c r="AE3406" i="11"/>
  <c r="AD3407" i="11"/>
  <c r="AE3407" i="11" s="1"/>
  <c r="AD3408" i="11"/>
  <c r="AE3408" i="11" s="1"/>
  <c r="AD3409" i="11"/>
  <c r="AE3409" i="11" s="1"/>
  <c r="AD3410" i="11"/>
  <c r="AE3410" i="11"/>
  <c r="AD3411" i="11"/>
  <c r="AE3411" i="11" s="1"/>
  <c r="AD3412" i="11"/>
  <c r="AE3412" i="11" s="1"/>
  <c r="AD3413" i="11"/>
  <c r="AE3413" i="11" s="1"/>
  <c r="AD3414" i="11"/>
  <c r="AE3414" i="11"/>
  <c r="AD3415" i="11"/>
  <c r="AE3415" i="11" s="1"/>
  <c r="AD3416" i="11"/>
  <c r="AE3416" i="11" s="1"/>
  <c r="AD3417" i="11"/>
  <c r="AE3417" i="11" s="1"/>
  <c r="AD3418" i="11"/>
  <c r="AE3418" i="11"/>
  <c r="AD3419" i="11"/>
  <c r="AE3419" i="11" s="1"/>
  <c r="AD3420" i="11"/>
  <c r="AE3420" i="11" s="1"/>
  <c r="AD3421" i="11"/>
  <c r="AE3421" i="11" s="1"/>
  <c r="AD3422" i="11"/>
  <c r="AE3422" i="11"/>
  <c r="AD3423" i="11"/>
  <c r="AE3423" i="11" s="1"/>
  <c r="AD3424" i="11"/>
  <c r="AE3424" i="11" s="1"/>
  <c r="AD3425" i="11"/>
  <c r="AE3425" i="11" s="1"/>
  <c r="AD3426" i="11"/>
  <c r="AE3426" i="11"/>
  <c r="AD3427" i="11"/>
  <c r="AE3427" i="11" s="1"/>
  <c r="AD3428" i="11"/>
  <c r="AE3428" i="11" s="1"/>
  <c r="AD3429" i="11"/>
  <c r="AE3429" i="11" s="1"/>
  <c r="AD3430" i="11"/>
  <c r="AE3430" i="11"/>
  <c r="AD3431" i="11"/>
  <c r="AE3431" i="11" s="1"/>
  <c r="AD3432" i="11"/>
  <c r="AE3432" i="11" s="1"/>
  <c r="AD3433" i="11"/>
  <c r="AE3433" i="11" s="1"/>
  <c r="AD3434" i="11"/>
  <c r="AE3434" i="11"/>
  <c r="AD3435" i="11"/>
  <c r="AE3435" i="11" s="1"/>
  <c r="AD3436" i="11"/>
  <c r="AE3436" i="11" s="1"/>
  <c r="AD3437" i="11"/>
  <c r="AE3437" i="11" s="1"/>
  <c r="AD3438" i="11"/>
  <c r="AE3438" i="11"/>
  <c r="AD3439" i="11"/>
  <c r="AE3439" i="11" s="1"/>
  <c r="AD3440" i="11"/>
  <c r="AE3440" i="11" s="1"/>
  <c r="AD3441" i="11"/>
  <c r="AE3441" i="11" s="1"/>
  <c r="AD3442" i="11"/>
  <c r="AE3442" i="11"/>
  <c r="AD3443" i="11"/>
  <c r="AE3443" i="11" s="1"/>
  <c r="AD3444" i="11"/>
  <c r="AE3444" i="11" s="1"/>
  <c r="AD3445" i="11"/>
  <c r="AE3445" i="11" s="1"/>
  <c r="AD3446" i="11"/>
  <c r="AE3446" i="11"/>
  <c r="AD3447" i="11"/>
  <c r="AE3447" i="11" s="1"/>
  <c r="AD3448" i="11"/>
  <c r="AE3448" i="11" s="1"/>
  <c r="AD3449" i="11"/>
  <c r="AE3449" i="11" s="1"/>
  <c r="AD3450" i="11"/>
  <c r="AE3450" i="11"/>
  <c r="AD3451" i="11"/>
  <c r="AE3451" i="11" s="1"/>
  <c r="AD3452" i="11"/>
  <c r="AE3452" i="11" s="1"/>
  <c r="AD3453" i="11"/>
  <c r="AE3453" i="11" s="1"/>
  <c r="AD3454" i="11"/>
  <c r="AE3454" i="11"/>
  <c r="AD3455" i="11"/>
  <c r="AE3455" i="11" s="1"/>
  <c r="AD3456" i="11"/>
  <c r="AE3456" i="11" s="1"/>
  <c r="AD3457" i="11"/>
  <c r="AE3457" i="11" s="1"/>
  <c r="AD3458" i="11"/>
  <c r="AE3458" i="11"/>
  <c r="AD3459" i="11"/>
  <c r="AE3459" i="11" s="1"/>
  <c r="AD3460" i="11"/>
  <c r="AE3460" i="11" s="1"/>
  <c r="AD3461" i="11"/>
  <c r="AE3461" i="11" s="1"/>
  <c r="AD3462" i="11"/>
  <c r="AE3462" i="11"/>
  <c r="AD3463" i="11"/>
  <c r="AE3463" i="11" s="1"/>
  <c r="AD3464" i="11"/>
  <c r="AE3464" i="11" s="1"/>
  <c r="AD3465" i="11"/>
  <c r="AE3465" i="11" s="1"/>
  <c r="AD3466" i="11"/>
  <c r="AE3466" i="11"/>
  <c r="AD3467" i="11"/>
  <c r="AE3467" i="11" s="1"/>
  <c r="AD3468" i="11"/>
  <c r="AE3468" i="11" s="1"/>
  <c r="AD3469" i="11"/>
  <c r="AE3469" i="11" s="1"/>
  <c r="AD3470" i="11"/>
  <c r="AE3470" i="11"/>
  <c r="AD3471" i="11"/>
  <c r="AE3471" i="11" s="1"/>
  <c r="AD3472" i="11"/>
  <c r="AE3472" i="11" s="1"/>
  <c r="AD3473" i="11"/>
  <c r="AE3473" i="11" s="1"/>
  <c r="AD3474" i="11"/>
  <c r="AE3474" i="11"/>
  <c r="AD3475" i="11"/>
  <c r="AE3475" i="11" s="1"/>
  <c r="AD3476" i="11"/>
  <c r="AE3476" i="11" s="1"/>
  <c r="AD3477" i="11"/>
  <c r="AE3477" i="11" s="1"/>
  <c r="AD3478" i="11"/>
  <c r="AE3478" i="11"/>
  <c r="AD3479" i="11"/>
  <c r="AE3479" i="11" s="1"/>
  <c r="AD3480" i="11"/>
  <c r="AE3480" i="11" s="1"/>
  <c r="AD3481" i="11"/>
  <c r="AE3481" i="11" s="1"/>
  <c r="AD3482" i="11"/>
  <c r="AE3482" i="11"/>
  <c r="AD3483" i="11"/>
  <c r="AE3483" i="11" s="1"/>
  <c r="AD3484" i="11"/>
  <c r="AE3484" i="11" s="1"/>
  <c r="AD3485" i="11"/>
  <c r="AE3485" i="11" s="1"/>
  <c r="AD3486" i="11"/>
  <c r="AE3486" i="11"/>
  <c r="AD3487" i="11"/>
  <c r="AE3487" i="11" s="1"/>
  <c r="AD3488" i="11"/>
  <c r="AE3488" i="11" s="1"/>
  <c r="AD3489" i="11"/>
  <c r="AE3489" i="11" s="1"/>
  <c r="AD3490" i="11"/>
  <c r="AE3490" i="11"/>
  <c r="AD3491" i="11"/>
  <c r="AE3491" i="11" s="1"/>
  <c r="AD3492" i="11"/>
  <c r="AE3492" i="11" s="1"/>
  <c r="AD3493" i="11"/>
  <c r="AE3493" i="11" s="1"/>
  <c r="AD3494" i="11"/>
  <c r="AE3494" i="11"/>
  <c r="AD3495" i="11"/>
  <c r="AE3495" i="11" s="1"/>
  <c r="AD3496" i="11"/>
  <c r="AE3496" i="11" s="1"/>
  <c r="AD3497" i="11"/>
  <c r="AE3497" i="11" s="1"/>
  <c r="AD3498" i="11"/>
  <c r="AE3498" i="11"/>
  <c r="AD3499" i="11"/>
  <c r="AE3499" i="11" s="1"/>
  <c r="AD3500" i="11"/>
  <c r="AE3500" i="11" s="1"/>
  <c r="AD3501" i="11"/>
  <c r="AE3501" i="11" s="1"/>
  <c r="AD3502" i="11"/>
  <c r="AE3502" i="11"/>
  <c r="AD3503" i="11"/>
  <c r="AE3503" i="11" s="1"/>
  <c r="AD3504" i="11"/>
  <c r="AE3504" i="11" s="1"/>
  <c r="AD3505" i="11"/>
  <c r="AE3505" i="11" s="1"/>
  <c r="AD3506" i="11"/>
  <c r="AE3506" i="11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E30" i="10" s="1"/>
  <c r="AD31" i="10"/>
  <c r="AE31" i="10" s="1"/>
  <c r="AD32" i="10"/>
  <c r="AE32" i="10" s="1"/>
  <c r="AD33" i="10"/>
  <c r="AE33" i="10" s="1"/>
  <c r="AD34" i="10"/>
  <c r="AE34" i="10" s="1"/>
  <c r="AD35" i="10"/>
  <c r="AE35" i="10" s="1"/>
  <c r="AD36" i="10"/>
  <c r="AE36" i="10"/>
  <c r="AD37" i="10"/>
  <c r="AE37" i="10" s="1"/>
  <c r="AD38" i="10"/>
  <c r="AE38" i="10" s="1"/>
  <c r="AD39" i="10"/>
  <c r="AE39" i="10" s="1"/>
  <c r="AD40" i="10"/>
  <c r="AE40" i="10" s="1"/>
  <c r="AD41" i="10"/>
  <c r="AE41" i="10" s="1"/>
  <c r="AD42" i="10"/>
  <c r="AE42" i="10"/>
  <c r="AD43" i="10"/>
  <c r="AE43" i="10" s="1"/>
  <c r="AD44" i="10"/>
  <c r="AE44" i="10" s="1"/>
  <c r="AD45" i="10"/>
  <c r="AE45" i="10" s="1"/>
  <c r="AD46" i="10"/>
  <c r="AE46" i="10" s="1"/>
  <c r="AD47" i="10"/>
  <c r="AE47" i="10" s="1"/>
  <c r="AD48" i="10"/>
  <c r="AE48" i="10"/>
  <c r="AD49" i="10"/>
  <c r="AE49" i="10" s="1"/>
  <c r="AD50" i="10"/>
  <c r="AE50" i="10" s="1"/>
  <c r="AD51" i="10"/>
  <c r="AE51" i="10" s="1"/>
  <c r="AD52" i="10"/>
  <c r="AE52" i="10" s="1"/>
  <c r="AD53" i="10"/>
  <c r="AE53" i="10" s="1"/>
  <c r="AD54" i="10"/>
  <c r="AE54" i="10" s="1"/>
  <c r="AD55" i="10"/>
  <c r="AE55" i="10" s="1"/>
  <c r="AD56" i="10"/>
  <c r="AE56" i="10" s="1"/>
  <c r="AD57" i="10"/>
  <c r="AE57" i="10" s="1"/>
  <c r="AD58" i="10"/>
  <c r="AE58" i="10" s="1"/>
  <c r="AD59" i="10"/>
  <c r="AE59" i="10" s="1"/>
  <c r="AD60" i="10"/>
  <c r="AE60" i="10" s="1"/>
  <c r="AD61" i="10"/>
  <c r="AE61" i="10" s="1"/>
  <c r="AD62" i="10"/>
  <c r="AE62" i="10" s="1"/>
  <c r="AD63" i="10"/>
  <c r="AE63" i="10" s="1"/>
  <c r="AD64" i="10"/>
  <c r="AE64" i="10" s="1"/>
  <c r="AD65" i="10"/>
  <c r="AE65" i="10" s="1"/>
  <c r="AD66" i="10"/>
  <c r="AE66" i="10" s="1"/>
  <c r="AD67" i="10"/>
  <c r="AE67" i="10" s="1"/>
  <c r="AD68" i="10"/>
  <c r="AE68" i="10" s="1"/>
  <c r="AD69" i="10"/>
  <c r="AE69" i="10" s="1"/>
  <c r="AD70" i="10"/>
  <c r="AE70" i="10" s="1"/>
  <c r="AD71" i="10"/>
  <c r="AE71" i="10" s="1"/>
  <c r="AD72" i="10"/>
  <c r="AE72" i="10"/>
  <c r="AD73" i="10"/>
  <c r="AE73" i="10" s="1"/>
  <c r="AD74" i="10"/>
  <c r="AE74" i="10" s="1"/>
  <c r="AD75" i="10"/>
  <c r="AE75" i="10" s="1"/>
  <c r="AD76" i="10"/>
  <c r="AE76" i="10" s="1"/>
  <c r="AD77" i="10"/>
  <c r="AE77" i="10" s="1"/>
  <c r="AD78" i="10"/>
  <c r="AE78" i="10" s="1"/>
  <c r="AD79" i="10"/>
  <c r="AE79" i="10" s="1"/>
  <c r="AD80" i="10"/>
  <c r="AE80" i="10" s="1"/>
  <c r="AD81" i="10"/>
  <c r="AE81" i="10" s="1"/>
  <c r="AD82" i="10"/>
  <c r="AE82" i="10" s="1"/>
  <c r="AD83" i="10"/>
  <c r="AE83" i="10" s="1"/>
  <c r="AD84" i="10"/>
  <c r="AE84" i="10" s="1"/>
  <c r="AD85" i="10"/>
  <c r="AE85" i="10" s="1"/>
  <c r="AD86" i="10"/>
  <c r="AE86" i="10" s="1"/>
  <c r="AD87" i="10"/>
  <c r="AE87" i="10" s="1"/>
  <c r="AD88" i="10"/>
  <c r="AE88" i="10" s="1"/>
  <c r="AD89" i="10"/>
  <c r="AE89" i="10" s="1"/>
  <c r="AD90" i="10"/>
  <c r="AE90" i="10"/>
  <c r="AD91" i="10"/>
  <c r="AE91" i="10" s="1"/>
  <c r="AD92" i="10"/>
  <c r="AE92" i="10" s="1"/>
  <c r="AD93" i="10"/>
  <c r="AE93" i="10" s="1"/>
  <c r="AD94" i="10"/>
  <c r="AE94" i="10" s="1"/>
  <c r="AD95" i="10"/>
  <c r="AE95" i="10" s="1"/>
  <c r="AD96" i="10"/>
  <c r="AE96" i="10"/>
  <c r="AD97" i="10"/>
  <c r="AE97" i="10" s="1"/>
  <c r="AD98" i="10"/>
  <c r="AE98" i="10" s="1"/>
  <c r="AD99" i="10"/>
  <c r="AE99" i="10" s="1"/>
  <c r="AD100" i="10"/>
  <c r="AE100" i="10" s="1"/>
  <c r="AD101" i="10"/>
  <c r="AE101" i="10" s="1"/>
  <c r="AD102" i="10"/>
  <c r="AE102" i="10" s="1"/>
  <c r="AD103" i="10"/>
  <c r="AE103" i="10" s="1"/>
  <c r="AD104" i="10"/>
  <c r="AE104" i="10" s="1"/>
  <c r="AD105" i="10"/>
  <c r="AE105" i="10" s="1"/>
  <c r="AD106" i="10"/>
  <c r="AE106" i="10" s="1"/>
  <c r="AD107" i="10"/>
  <c r="AE107" i="10" s="1"/>
  <c r="AD108" i="10"/>
  <c r="AE108" i="10"/>
  <c r="AD109" i="10"/>
  <c r="AE109" i="10" s="1"/>
  <c r="AD110" i="10"/>
  <c r="AE110" i="10" s="1"/>
  <c r="AD111" i="10"/>
  <c r="AE111" i="10" s="1"/>
  <c r="AD112" i="10"/>
  <c r="AE112" i="10" s="1"/>
  <c r="AD113" i="10"/>
  <c r="AE113" i="10" s="1"/>
  <c r="AD114" i="10"/>
  <c r="AE114" i="10"/>
  <c r="AD115" i="10"/>
  <c r="AE115" i="10" s="1"/>
  <c r="AD116" i="10"/>
  <c r="AE116" i="10" s="1"/>
  <c r="AD117" i="10"/>
  <c r="AE117" i="10" s="1"/>
  <c r="AD118" i="10"/>
  <c r="AE118" i="10" s="1"/>
  <c r="AD119" i="10"/>
  <c r="AE119" i="10" s="1"/>
  <c r="AD120" i="10"/>
  <c r="AE120" i="10" s="1"/>
  <c r="AD121" i="10"/>
  <c r="AE121" i="10" s="1"/>
  <c r="AD122" i="10"/>
  <c r="AE122" i="10" s="1"/>
  <c r="AD123" i="10"/>
  <c r="AE123" i="10" s="1"/>
  <c r="AD124" i="10"/>
  <c r="AE124" i="10" s="1"/>
  <c r="AD125" i="10"/>
  <c r="AE125" i="10" s="1"/>
  <c r="AD126" i="10"/>
  <c r="AE126" i="10" s="1"/>
  <c r="AD127" i="10"/>
  <c r="AE127" i="10" s="1"/>
  <c r="AD128" i="10"/>
  <c r="AE128" i="10"/>
  <c r="AD129" i="10"/>
  <c r="AE129" i="10" s="1"/>
  <c r="AD130" i="10"/>
  <c r="AE130" i="10" s="1"/>
  <c r="AD131" i="10"/>
  <c r="AE131" i="10" s="1"/>
  <c r="AD132" i="10"/>
  <c r="AE132" i="10"/>
  <c r="AD133" i="10"/>
  <c r="AE133" i="10" s="1"/>
  <c r="AD134" i="10"/>
  <c r="AE134" i="10" s="1"/>
  <c r="AD135" i="10"/>
  <c r="AE135" i="10" s="1"/>
  <c r="AD136" i="10"/>
  <c r="AE136" i="10" s="1"/>
  <c r="AD137" i="10"/>
  <c r="AE137" i="10" s="1"/>
  <c r="AD138" i="10"/>
  <c r="AE138" i="10"/>
  <c r="AD139" i="10"/>
  <c r="AE139" i="10" s="1"/>
  <c r="AD140" i="10"/>
  <c r="AE140" i="10" s="1"/>
  <c r="AD141" i="10"/>
  <c r="AE141" i="10" s="1"/>
  <c r="AD142" i="10"/>
  <c r="AE142" i="10" s="1"/>
  <c r="AD143" i="10"/>
  <c r="AE143" i="10" s="1"/>
  <c r="AD144" i="10"/>
  <c r="AE144" i="10"/>
  <c r="AD145" i="10"/>
  <c r="AE145" i="10" s="1"/>
  <c r="AD146" i="10"/>
  <c r="AE146" i="10" s="1"/>
  <c r="AD147" i="10"/>
  <c r="AE147" i="10" s="1"/>
  <c r="AD148" i="10"/>
  <c r="AE148" i="10" s="1"/>
  <c r="AD149" i="10"/>
  <c r="AE149" i="10" s="1"/>
  <c r="AD150" i="10"/>
  <c r="AE150" i="10" s="1"/>
  <c r="AD151" i="10"/>
  <c r="AE151" i="10" s="1"/>
  <c r="AD152" i="10"/>
  <c r="AE152" i="10" s="1"/>
  <c r="AD153" i="10"/>
  <c r="AE153" i="10" s="1"/>
  <c r="AD154" i="10"/>
  <c r="AE154" i="10" s="1"/>
  <c r="AD155" i="10"/>
  <c r="AE155" i="10" s="1"/>
  <c r="AD156" i="10"/>
  <c r="AE156" i="10" s="1"/>
  <c r="AD157" i="10"/>
  <c r="AE157" i="10" s="1"/>
  <c r="AD158" i="10"/>
  <c r="AE158" i="10" s="1"/>
  <c r="AD159" i="10"/>
  <c r="AE159" i="10" s="1"/>
  <c r="AD160" i="10"/>
  <c r="AE160" i="10" s="1"/>
  <c r="AD161" i="10"/>
  <c r="AE161" i="10" s="1"/>
  <c r="AD162" i="10"/>
  <c r="AE162" i="10"/>
  <c r="AD163" i="10"/>
  <c r="AE163" i="10" s="1"/>
  <c r="AD164" i="10"/>
  <c r="AE164" i="10"/>
  <c r="AD165" i="10"/>
  <c r="AE165" i="10" s="1"/>
  <c r="AD166" i="10"/>
  <c r="AE166" i="10" s="1"/>
  <c r="AD167" i="10"/>
  <c r="AE167" i="10" s="1"/>
  <c r="AD168" i="10"/>
  <c r="AE168" i="10"/>
  <c r="AD169" i="10"/>
  <c r="AE169" i="10" s="1"/>
  <c r="AD170" i="10"/>
  <c r="AE170" i="10"/>
  <c r="AD171" i="10"/>
  <c r="AE171" i="10" s="1"/>
  <c r="AD172" i="10"/>
  <c r="AE172" i="10" s="1"/>
  <c r="AD173" i="10"/>
  <c r="AE173" i="10" s="1"/>
  <c r="AD174" i="10"/>
  <c r="AE174" i="10" s="1"/>
  <c r="AD175" i="10"/>
  <c r="AE175" i="10" s="1"/>
  <c r="AD176" i="10"/>
  <c r="AE176" i="10" s="1"/>
  <c r="AD177" i="10"/>
  <c r="AE177" i="10" s="1"/>
  <c r="AD178" i="10"/>
  <c r="AE178" i="10" s="1"/>
  <c r="AD179" i="10"/>
  <c r="AE179" i="10" s="1"/>
  <c r="AD180" i="10"/>
  <c r="AE180" i="10" s="1"/>
  <c r="AD181" i="10"/>
  <c r="AE181" i="10"/>
  <c r="AD182" i="10"/>
  <c r="AE182" i="10" s="1"/>
  <c r="AD183" i="10"/>
  <c r="AE183" i="10"/>
  <c r="AD184" i="10"/>
  <c r="AE184" i="10" s="1"/>
  <c r="AD185" i="10"/>
  <c r="AE185" i="10" s="1"/>
  <c r="AD186" i="10"/>
  <c r="AE186" i="10" s="1"/>
  <c r="AD187" i="10"/>
  <c r="AE187" i="10" s="1"/>
  <c r="AD188" i="10"/>
  <c r="AE188" i="10" s="1"/>
  <c r="AD189" i="10"/>
  <c r="AE189" i="10" s="1"/>
  <c r="AD190" i="10"/>
  <c r="AE190" i="10" s="1"/>
  <c r="AD191" i="10"/>
  <c r="AE191" i="10"/>
  <c r="AD192" i="10"/>
  <c r="AE192" i="10" s="1"/>
  <c r="AD193" i="10"/>
  <c r="AE193" i="10" s="1"/>
  <c r="AD194" i="10"/>
  <c r="AE194" i="10" s="1"/>
  <c r="AD195" i="10"/>
  <c r="AE195" i="10" s="1"/>
  <c r="AD196" i="10"/>
  <c r="AE196" i="10" s="1"/>
  <c r="AD197" i="10"/>
  <c r="AE197" i="10"/>
  <c r="AD198" i="10"/>
  <c r="AE198" i="10" s="1"/>
  <c r="AD199" i="10"/>
  <c r="AE199" i="10"/>
  <c r="AD200" i="10"/>
  <c r="AE200" i="10" s="1"/>
  <c r="AD201" i="10"/>
  <c r="AE201" i="10" s="1"/>
  <c r="AD202" i="10"/>
  <c r="AE202" i="10"/>
  <c r="AD203" i="10"/>
  <c r="AE203" i="10" s="1"/>
  <c r="AD204" i="10"/>
  <c r="AE204" i="10" s="1"/>
  <c r="AD205" i="10"/>
  <c r="AE205" i="10" s="1"/>
  <c r="AD206" i="10"/>
  <c r="AE206" i="10" s="1"/>
  <c r="AD207" i="10"/>
  <c r="AE207" i="10" s="1"/>
  <c r="AD208" i="10"/>
  <c r="AE208" i="10" s="1"/>
  <c r="AD209" i="10"/>
  <c r="AE209" i="10" s="1"/>
  <c r="AD210" i="10"/>
  <c r="AE210" i="10" s="1"/>
  <c r="AD211" i="10"/>
  <c r="AE211" i="10" s="1"/>
  <c r="AD212" i="10"/>
  <c r="AE212" i="10" s="1"/>
  <c r="AD213" i="10"/>
  <c r="AE213" i="10" s="1"/>
  <c r="AD214" i="10"/>
  <c r="AE214" i="10"/>
  <c r="AD215" i="10"/>
  <c r="AE215" i="10" s="1"/>
  <c r="AD216" i="10"/>
  <c r="AE216" i="10" s="1"/>
  <c r="AD217" i="10"/>
  <c r="AE217" i="10" s="1"/>
  <c r="AD218" i="10"/>
  <c r="AE218" i="10" s="1"/>
  <c r="AD219" i="10"/>
  <c r="AE219" i="10" s="1"/>
  <c r="AD220" i="10"/>
  <c r="AE220" i="10"/>
  <c r="AD221" i="10"/>
  <c r="AE221" i="10" s="1"/>
  <c r="AD222" i="10"/>
  <c r="AE222" i="10"/>
  <c r="AD223" i="10"/>
  <c r="AE223" i="10" s="1"/>
  <c r="AD224" i="10"/>
  <c r="AE224" i="10" s="1"/>
  <c r="AD225" i="10"/>
  <c r="AE225" i="10" s="1"/>
  <c r="AD226" i="10"/>
  <c r="AE226" i="10"/>
  <c r="AD227" i="10"/>
  <c r="AE227" i="10" s="1"/>
  <c r="AD228" i="10"/>
  <c r="AE228" i="10"/>
  <c r="AD229" i="10"/>
  <c r="AE229" i="10" s="1"/>
  <c r="AD230" i="10"/>
  <c r="AE230" i="10" s="1"/>
  <c r="AD231" i="10"/>
  <c r="AE231" i="10" s="1"/>
  <c r="AD232" i="10"/>
  <c r="AE232" i="10" s="1"/>
  <c r="AD233" i="10"/>
  <c r="AE233" i="10" s="1"/>
  <c r="AD234" i="10"/>
  <c r="AE234" i="10" s="1"/>
  <c r="AD235" i="10"/>
  <c r="AE235" i="10"/>
  <c r="AD236" i="10"/>
  <c r="AE236" i="10" s="1"/>
  <c r="AD237" i="10"/>
  <c r="AE237" i="10" s="1"/>
  <c r="AD238" i="10"/>
  <c r="AE238" i="10" s="1"/>
  <c r="AD239" i="10"/>
  <c r="AE239" i="10" s="1"/>
  <c r="AD240" i="10"/>
  <c r="AE240" i="10" s="1"/>
  <c r="AD241" i="10"/>
  <c r="AE241" i="10" s="1"/>
  <c r="AD242" i="10"/>
  <c r="AE242" i="10" s="1"/>
  <c r="AD243" i="10"/>
  <c r="AE243" i="10" s="1"/>
  <c r="AD244" i="10"/>
  <c r="AE244" i="10" s="1"/>
  <c r="AD245" i="10"/>
  <c r="AE245" i="10" s="1"/>
  <c r="AD246" i="10"/>
  <c r="AE246" i="10" s="1"/>
  <c r="AD247" i="10"/>
  <c r="AE247" i="10" s="1"/>
  <c r="AD248" i="10"/>
  <c r="AE248" i="10" s="1"/>
  <c r="AD249" i="10"/>
  <c r="AE249" i="10" s="1"/>
  <c r="AD250" i="10"/>
  <c r="AE250" i="10" s="1"/>
  <c r="AD251" i="10"/>
  <c r="AE251" i="10" s="1"/>
  <c r="AD252" i="10"/>
  <c r="AE252" i="10" s="1"/>
  <c r="AD253" i="10"/>
  <c r="AE253" i="10" s="1"/>
  <c r="AD254" i="10"/>
  <c r="AE254" i="10" s="1"/>
  <c r="AD255" i="10"/>
  <c r="AE255" i="10" s="1"/>
  <c r="AD256" i="10"/>
  <c r="AE256" i="10" s="1"/>
  <c r="AD257" i="10"/>
  <c r="AE257" i="10" s="1"/>
  <c r="AD258" i="10"/>
  <c r="AE258" i="10" s="1"/>
  <c r="AD259" i="10"/>
  <c r="AE259" i="10" s="1"/>
  <c r="AD260" i="10"/>
  <c r="AE260" i="10" s="1"/>
  <c r="AD261" i="10"/>
  <c r="AE261" i="10" s="1"/>
  <c r="AD262" i="10"/>
  <c r="AE262" i="10" s="1"/>
  <c r="AD263" i="10"/>
  <c r="AE263" i="10" s="1"/>
  <c r="AD264" i="10"/>
  <c r="AE264" i="10" s="1"/>
  <c r="AD265" i="10"/>
  <c r="AE265" i="10" s="1"/>
  <c r="AD266" i="10"/>
  <c r="AE266" i="10" s="1"/>
  <c r="AD267" i="10"/>
  <c r="AE267" i="10" s="1"/>
  <c r="AD268" i="10"/>
  <c r="AE268" i="10" s="1"/>
  <c r="AD269" i="10"/>
  <c r="AE269" i="10" s="1"/>
  <c r="AD270" i="10"/>
  <c r="AE270" i="10" s="1"/>
  <c r="AD271" i="10"/>
  <c r="AE271" i="10" s="1"/>
  <c r="AD272" i="10"/>
  <c r="AE272" i="10" s="1"/>
  <c r="AD273" i="10"/>
  <c r="AE273" i="10" s="1"/>
  <c r="AD274" i="10"/>
  <c r="AE274" i="10" s="1"/>
  <c r="AD275" i="10"/>
  <c r="AE275" i="10"/>
  <c r="AD276" i="10"/>
  <c r="AE276" i="10" s="1"/>
  <c r="AD277" i="10"/>
  <c r="AE277" i="10" s="1"/>
  <c r="AD278" i="10"/>
  <c r="AE278" i="10" s="1"/>
  <c r="AD279" i="10"/>
  <c r="AE279" i="10" s="1"/>
  <c r="AD280" i="10"/>
  <c r="AE280" i="10" s="1"/>
  <c r="AD281" i="10"/>
  <c r="AE281" i="10" s="1"/>
  <c r="AD282" i="10"/>
  <c r="AE282" i="10" s="1"/>
  <c r="AD283" i="10"/>
  <c r="AE283" i="10" s="1"/>
  <c r="AD284" i="10"/>
  <c r="AE284" i="10" s="1"/>
  <c r="AD285" i="10"/>
  <c r="AE285" i="10" s="1"/>
  <c r="AD286" i="10"/>
  <c r="AE286" i="10" s="1"/>
  <c r="AD287" i="10"/>
  <c r="AE287" i="10" s="1"/>
  <c r="AD288" i="10"/>
  <c r="AE288" i="10" s="1"/>
  <c r="AD289" i="10"/>
  <c r="AE289" i="10" s="1"/>
  <c r="AD290" i="10"/>
  <c r="AE290" i="10" s="1"/>
  <c r="AD291" i="10"/>
  <c r="AE291" i="10" s="1"/>
  <c r="AD292" i="10"/>
  <c r="AE292" i="10" s="1"/>
  <c r="AD293" i="10"/>
  <c r="AE293" i="10" s="1"/>
  <c r="AD294" i="10"/>
  <c r="AE294" i="10" s="1"/>
  <c r="AD295" i="10"/>
  <c r="AE295" i="10" s="1"/>
  <c r="AD296" i="10"/>
  <c r="AE296" i="10" s="1"/>
  <c r="AD297" i="10"/>
  <c r="AE297" i="10" s="1"/>
  <c r="AD298" i="10"/>
  <c r="AE298" i="10" s="1"/>
  <c r="AD299" i="10"/>
  <c r="AE299" i="10" s="1"/>
  <c r="AD300" i="10"/>
  <c r="AE300" i="10" s="1"/>
  <c r="AD301" i="10"/>
  <c r="AE301" i="10" s="1"/>
  <c r="AD302" i="10"/>
  <c r="AE302" i="10" s="1"/>
  <c r="AD303" i="10"/>
  <c r="AE303" i="10" s="1"/>
  <c r="AD304" i="10"/>
  <c r="AE304" i="10" s="1"/>
  <c r="AD305" i="10"/>
  <c r="AE305" i="10" s="1"/>
  <c r="AD306" i="10"/>
  <c r="AE306" i="10" s="1"/>
  <c r="AD307" i="10"/>
  <c r="AE307" i="10" s="1"/>
  <c r="AD308" i="10"/>
  <c r="AE308" i="10" s="1"/>
  <c r="AD309" i="10"/>
  <c r="AE309" i="10" s="1"/>
  <c r="AD310" i="10"/>
  <c r="AE310" i="10" s="1"/>
  <c r="AD311" i="10"/>
  <c r="AE311" i="10" s="1"/>
  <c r="AD312" i="10"/>
  <c r="AE312" i="10" s="1"/>
  <c r="AD313" i="10"/>
  <c r="AE313" i="10" s="1"/>
  <c r="AD314" i="10"/>
  <c r="AE314" i="10" s="1"/>
  <c r="AD315" i="10"/>
  <c r="AE315" i="10"/>
  <c r="AD316" i="10"/>
  <c r="AE316" i="10" s="1"/>
  <c r="AD317" i="10"/>
  <c r="AE317" i="10" s="1"/>
  <c r="AD318" i="10"/>
  <c r="AE318" i="10" s="1"/>
  <c r="AD319" i="10"/>
  <c r="AE319" i="10" s="1"/>
  <c r="AD320" i="10"/>
  <c r="AE320" i="10" s="1"/>
  <c r="AD321" i="10"/>
  <c r="AE321" i="10" s="1"/>
  <c r="AD322" i="10"/>
  <c r="AE322" i="10" s="1"/>
  <c r="AD323" i="10"/>
  <c r="AE323" i="10" s="1"/>
  <c r="AD324" i="10"/>
  <c r="AE324" i="10" s="1"/>
  <c r="AD325" i="10"/>
  <c r="AE325" i="10" s="1"/>
  <c r="AD326" i="10"/>
  <c r="AE326" i="10" s="1"/>
  <c r="AD327" i="10"/>
  <c r="AE327" i="10" s="1"/>
  <c r="AD328" i="10"/>
  <c r="AE328" i="10" s="1"/>
  <c r="AD329" i="10"/>
  <c r="AE329" i="10" s="1"/>
  <c r="AD330" i="10"/>
  <c r="AE330" i="10" s="1"/>
  <c r="AD331" i="10"/>
  <c r="AE331" i="10" s="1"/>
  <c r="AD332" i="10"/>
  <c r="AE332" i="10" s="1"/>
  <c r="AD333" i="10"/>
  <c r="AE333" i="10" s="1"/>
  <c r="AD334" i="10"/>
  <c r="AE334" i="10" s="1"/>
  <c r="AD335" i="10"/>
  <c r="AE335" i="10" s="1"/>
  <c r="AD336" i="10"/>
  <c r="AE336" i="10" s="1"/>
  <c r="AD337" i="10"/>
  <c r="AE337" i="10" s="1"/>
  <c r="AD338" i="10"/>
  <c r="AE338" i="10" s="1"/>
  <c r="AD339" i="10"/>
  <c r="AE339" i="10" s="1"/>
  <c r="AD340" i="10"/>
  <c r="AE340" i="10" s="1"/>
  <c r="AD341" i="10"/>
  <c r="AE341" i="10" s="1"/>
  <c r="AD342" i="10"/>
  <c r="AE342" i="10" s="1"/>
  <c r="AD343" i="10"/>
  <c r="AE343" i="10" s="1"/>
  <c r="AD344" i="10"/>
  <c r="AE344" i="10" s="1"/>
  <c r="AD345" i="10"/>
  <c r="AE345" i="10" s="1"/>
  <c r="AD346" i="10"/>
  <c r="AE346" i="10" s="1"/>
  <c r="AD347" i="10"/>
  <c r="AE347" i="10" s="1"/>
  <c r="AD348" i="10"/>
  <c r="AE348" i="10" s="1"/>
  <c r="AD349" i="10"/>
  <c r="AE349" i="10" s="1"/>
  <c r="AD350" i="10"/>
  <c r="AE350" i="10" s="1"/>
  <c r="AD351" i="10"/>
  <c r="AE351" i="10" s="1"/>
  <c r="AD352" i="10"/>
  <c r="AE352" i="10" s="1"/>
  <c r="AD353" i="10"/>
  <c r="AE353" i="10" s="1"/>
  <c r="AD354" i="10"/>
  <c r="AE354" i="10" s="1"/>
  <c r="AD355" i="10"/>
  <c r="AE355" i="10"/>
  <c r="AD356" i="10"/>
  <c r="AE356" i="10" s="1"/>
  <c r="AD357" i="10"/>
  <c r="AE357" i="10" s="1"/>
  <c r="AD358" i="10"/>
  <c r="AE358" i="10" s="1"/>
  <c r="AD359" i="10"/>
  <c r="AE359" i="10" s="1"/>
  <c r="AD360" i="10"/>
  <c r="AE360" i="10" s="1"/>
  <c r="AD361" i="10"/>
  <c r="AE361" i="10" s="1"/>
  <c r="AD362" i="10"/>
  <c r="AE362" i="10" s="1"/>
  <c r="AD363" i="10"/>
  <c r="AE363" i="10" s="1"/>
  <c r="AD364" i="10"/>
  <c r="AE364" i="10" s="1"/>
  <c r="AD365" i="10"/>
  <c r="AE365" i="10" s="1"/>
  <c r="AD366" i="10"/>
  <c r="AE366" i="10" s="1"/>
  <c r="AD367" i="10"/>
  <c r="AE367" i="10" s="1"/>
  <c r="AD368" i="10"/>
  <c r="AE368" i="10" s="1"/>
  <c r="AD369" i="10"/>
  <c r="AE369" i="10"/>
  <c r="AD370" i="10"/>
  <c r="AE370" i="10" s="1"/>
  <c r="AD371" i="10"/>
  <c r="AE371" i="10" s="1"/>
  <c r="AD372" i="10"/>
  <c r="AE372" i="10" s="1"/>
  <c r="AD373" i="10"/>
  <c r="AE373" i="10" s="1"/>
  <c r="AD374" i="10"/>
  <c r="AE374" i="10" s="1"/>
  <c r="AD375" i="10"/>
  <c r="AE375" i="10" s="1"/>
  <c r="AD376" i="10"/>
  <c r="AE376" i="10" s="1"/>
  <c r="AD377" i="10"/>
  <c r="AE377" i="10" s="1"/>
  <c r="AD378" i="10"/>
  <c r="AE378" i="10" s="1"/>
  <c r="AD379" i="10"/>
  <c r="AE379" i="10"/>
  <c r="AD380" i="10"/>
  <c r="AE380" i="10" s="1"/>
  <c r="AD381" i="10"/>
  <c r="AE381" i="10" s="1"/>
  <c r="AD382" i="10"/>
  <c r="AE382" i="10" s="1"/>
  <c r="AD383" i="10"/>
  <c r="AE383" i="10" s="1"/>
  <c r="AD384" i="10"/>
  <c r="AE384" i="10" s="1"/>
  <c r="AD385" i="10"/>
  <c r="AE385" i="10" s="1"/>
  <c r="AD386" i="10"/>
  <c r="AE386" i="10" s="1"/>
  <c r="AD387" i="10"/>
  <c r="AE387" i="10" s="1"/>
  <c r="AD388" i="10"/>
  <c r="AE388" i="10" s="1"/>
  <c r="AD389" i="10"/>
  <c r="AE389" i="10" s="1"/>
  <c r="AD390" i="10"/>
  <c r="AE390" i="10" s="1"/>
  <c r="AD391" i="10"/>
  <c r="AE391" i="10" s="1"/>
  <c r="AD392" i="10"/>
  <c r="AE392" i="10" s="1"/>
  <c r="AD393" i="10"/>
  <c r="AE393" i="10" s="1"/>
  <c r="AD394" i="10"/>
  <c r="AE394" i="10" s="1"/>
  <c r="AD395" i="10"/>
  <c r="AE395" i="10" s="1"/>
  <c r="AD396" i="10"/>
  <c r="AE396" i="10" s="1"/>
  <c r="AD397" i="10"/>
  <c r="AE397" i="10" s="1"/>
  <c r="AD398" i="10"/>
  <c r="AE398" i="10" s="1"/>
  <c r="AD399" i="10"/>
  <c r="AE399" i="10" s="1"/>
  <c r="AD400" i="10"/>
  <c r="AE400" i="10" s="1"/>
  <c r="AD401" i="10"/>
  <c r="AE401" i="10" s="1"/>
  <c r="AD402" i="10"/>
  <c r="AE402" i="10" s="1"/>
  <c r="AD403" i="10"/>
  <c r="AE403" i="10" s="1"/>
  <c r="AD404" i="10"/>
  <c r="AE404" i="10" s="1"/>
  <c r="AD405" i="10"/>
  <c r="AE405" i="10" s="1"/>
  <c r="AD406" i="10"/>
  <c r="AE406" i="10" s="1"/>
  <c r="AD407" i="10"/>
  <c r="AE407" i="10" s="1"/>
  <c r="AD408" i="10"/>
  <c r="AE408" i="10" s="1"/>
  <c r="AD409" i="10"/>
  <c r="AE409" i="10" s="1"/>
  <c r="AD410" i="10"/>
  <c r="AE410" i="10" s="1"/>
  <c r="AD411" i="10"/>
  <c r="AE411" i="10" s="1"/>
  <c r="AD412" i="10"/>
  <c r="AE412" i="10" s="1"/>
  <c r="AD413" i="10"/>
  <c r="AE413" i="10"/>
  <c r="AD414" i="10"/>
  <c r="AE414" i="10" s="1"/>
  <c r="AD415" i="10"/>
  <c r="AE415" i="10" s="1"/>
  <c r="AD416" i="10"/>
  <c r="AE416" i="10" s="1"/>
  <c r="AD417" i="10"/>
  <c r="AE417" i="10" s="1"/>
  <c r="AD418" i="10"/>
  <c r="AE418" i="10" s="1"/>
  <c r="AD419" i="10"/>
  <c r="AE419" i="10" s="1"/>
  <c r="AD420" i="10"/>
  <c r="AE420" i="10" s="1"/>
  <c r="AD421" i="10"/>
  <c r="AE421" i="10" s="1"/>
  <c r="AD422" i="10"/>
  <c r="AE422" i="10" s="1"/>
  <c r="AD423" i="10"/>
  <c r="AE423" i="10"/>
  <c r="AD424" i="10"/>
  <c r="AE424" i="10" s="1"/>
  <c r="AD425" i="10"/>
  <c r="AE425" i="10" s="1"/>
  <c r="AD426" i="10"/>
  <c r="AE426" i="10" s="1"/>
  <c r="AD427" i="10"/>
  <c r="AE427" i="10" s="1"/>
  <c r="AD428" i="10"/>
  <c r="AE428" i="10" s="1"/>
  <c r="AD429" i="10"/>
  <c r="AE429" i="10" s="1"/>
  <c r="AD430" i="10"/>
  <c r="AE430" i="10" s="1"/>
  <c r="AD431" i="10"/>
  <c r="AE431" i="10"/>
  <c r="AD432" i="10"/>
  <c r="AE432" i="10" s="1"/>
  <c r="AD433" i="10"/>
  <c r="AE433" i="10" s="1"/>
  <c r="AD434" i="10"/>
  <c r="AE434" i="10" s="1"/>
  <c r="AD435" i="10"/>
  <c r="AE435" i="10" s="1"/>
  <c r="AD436" i="10"/>
  <c r="AE436" i="10" s="1"/>
  <c r="AD437" i="10"/>
  <c r="AE437" i="10" s="1"/>
  <c r="AD438" i="10"/>
  <c r="AE438" i="10" s="1"/>
  <c r="AD439" i="10"/>
  <c r="AE439" i="10" s="1"/>
  <c r="AD440" i="10"/>
  <c r="AE440" i="10" s="1"/>
  <c r="AD441" i="10"/>
  <c r="AE441" i="10" s="1"/>
  <c r="AD442" i="10"/>
  <c r="AE442" i="10" s="1"/>
  <c r="AD443" i="10"/>
  <c r="AE443" i="10" s="1"/>
  <c r="AD444" i="10"/>
  <c r="AE444" i="10" s="1"/>
  <c r="AD445" i="10"/>
  <c r="AE445" i="10" s="1"/>
  <c r="AD446" i="10"/>
  <c r="AE446" i="10" s="1"/>
  <c r="AD447" i="10"/>
  <c r="AE447" i="10" s="1"/>
  <c r="AD448" i="10"/>
  <c r="AE448" i="10" s="1"/>
  <c r="AD449" i="10"/>
  <c r="AE449" i="10" s="1"/>
  <c r="AD450" i="10"/>
  <c r="AE450" i="10" s="1"/>
  <c r="AD451" i="10"/>
  <c r="AE451" i="10" s="1"/>
  <c r="AD452" i="10"/>
  <c r="AE452" i="10" s="1"/>
  <c r="AD453" i="10"/>
  <c r="AE453" i="10" s="1"/>
  <c r="AD454" i="10"/>
  <c r="AE454" i="10" s="1"/>
  <c r="AD455" i="10"/>
  <c r="AE455" i="10" s="1"/>
  <c r="AD456" i="10"/>
  <c r="AE456" i="10" s="1"/>
  <c r="AD457" i="10"/>
  <c r="AE457" i="10" s="1"/>
  <c r="AD458" i="10"/>
  <c r="AE458" i="10" s="1"/>
  <c r="AD459" i="10"/>
  <c r="AE459" i="10" s="1"/>
  <c r="AD460" i="10"/>
  <c r="AE460" i="10" s="1"/>
  <c r="AD461" i="10"/>
  <c r="AE461" i="10" s="1"/>
  <c r="AD462" i="10"/>
  <c r="AE462" i="10" s="1"/>
  <c r="AD463" i="10"/>
  <c r="AE463" i="10"/>
  <c r="AD464" i="10"/>
  <c r="AE464" i="10" s="1"/>
  <c r="AD465" i="10"/>
  <c r="AE465" i="10" s="1"/>
  <c r="AD466" i="10"/>
  <c r="AE466" i="10" s="1"/>
  <c r="AD467" i="10"/>
  <c r="AE467" i="10" s="1"/>
  <c r="AD468" i="10"/>
  <c r="AE468" i="10" s="1"/>
  <c r="AD469" i="10"/>
  <c r="AE469" i="10" s="1"/>
  <c r="AD470" i="10"/>
  <c r="AE470" i="10" s="1"/>
  <c r="AD471" i="10"/>
  <c r="AE471" i="10" s="1"/>
  <c r="AD472" i="10"/>
  <c r="AE472" i="10" s="1"/>
  <c r="AD473" i="10"/>
  <c r="AE473" i="10" s="1"/>
  <c r="AD474" i="10"/>
  <c r="AE474" i="10" s="1"/>
  <c r="AD475" i="10"/>
  <c r="AE475" i="10" s="1"/>
  <c r="AD476" i="10"/>
  <c r="AE476" i="10" s="1"/>
  <c r="AD477" i="10"/>
  <c r="AE477" i="10" s="1"/>
  <c r="AD478" i="10"/>
  <c r="AE478" i="10" s="1"/>
  <c r="AD479" i="10"/>
  <c r="AE479" i="10"/>
  <c r="AD480" i="10"/>
  <c r="AE480" i="10" s="1"/>
  <c r="AD481" i="10"/>
  <c r="AE481" i="10" s="1"/>
  <c r="AD482" i="10"/>
  <c r="AE482" i="10" s="1"/>
  <c r="AD483" i="10"/>
  <c r="AE483" i="10" s="1"/>
  <c r="AD484" i="10"/>
  <c r="AE484" i="10" s="1"/>
  <c r="AD485" i="10"/>
  <c r="AE485" i="10" s="1"/>
  <c r="AD486" i="10"/>
  <c r="AE486" i="10" s="1"/>
  <c r="AD487" i="10"/>
  <c r="AE487" i="10" s="1"/>
  <c r="AD488" i="10"/>
  <c r="AE488" i="10" s="1"/>
  <c r="AD489" i="10"/>
  <c r="AE489" i="10" s="1"/>
  <c r="AD490" i="10"/>
  <c r="AE490" i="10" s="1"/>
  <c r="AD491" i="10"/>
  <c r="AE491" i="10" s="1"/>
  <c r="AD492" i="10"/>
  <c r="AE492" i="10" s="1"/>
  <c r="AD493" i="10"/>
  <c r="AE493" i="10" s="1"/>
  <c r="AD494" i="10"/>
  <c r="AE494" i="10" s="1"/>
  <c r="AD495" i="10"/>
  <c r="AE495" i="10" s="1"/>
  <c r="AD496" i="10"/>
  <c r="AE496" i="10" s="1"/>
  <c r="AD497" i="10"/>
  <c r="AE497" i="10" s="1"/>
  <c r="AD498" i="10"/>
  <c r="AE498" i="10" s="1"/>
  <c r="AD499" i="10"/>
  <c r="AE499" i="10" s="1"/>
  <c r="AD500" i="10"/>
  <c r="AE500" i="10" s="1"/>
  <c r="AD501" i="10"/>
  <c r="AE501" i="10" s="1"/>
  <c r="AD502" i="10"/>
  <c r="AE502" i="10" s="1"/>
  <c r="AD503" i="10"/>
  <c r="AE503" i="10" s="1"/>
  <c r="AD504" i="10"/>
  <c r="AE504" i="10" s="1"/>
  <c r="AD505" i="10"/>
  <c r="AE505" i="10" s="1"/>
  <c r="AD506" i="10"/>
  <c r="AE506" i="10" s="1"/>
  <c r="AD507" i="10"/>
  <c r="AE507" i="10" s="1"/>
  <c r="AD508" i="10"/>
  <c r="AE508" i="10" s="1"/>
  <c r="AD509" i="10"/>
  <c r="AE509" i="10" s="1"/>
  <c r="AD510" i="10"/>
  <c r="AE510" i="10" s="1"/>
  <c r="AD511" i="10"/>
  <c r="AE511" i="10" s="1"/>
  <c r="AD512" i="10"/>
  <c r="AE512" i="10" s="1"/>
  <c r="AD513" i="10"/>
  <c r="AE513" i="10" s="1"/>
  <c r="AD514" i="10"/>
  <c r="AE514" i="10" s="1"/>
  <c r="AD515" i="10"/>
  <c r="AE515" i="10" s="1"/>
  <c r="AD516" i="10"/>
  <c r="AE516" i="10" s="1"/>
  <c r="AD517" i="10"/>
  <c r="AE517" i="10" s="1"/>
  <c r="AD518" i="10"/>
  <c r="AE518" i="10" s="1"/>
  <c r="AD519" i="10"/>
  <c r="AE519" i="10"/>
  <c r="AD520" i="10"/>
  <c r="AE520" i="10" s="1"/>
  <c r="AD521" i="10"/>
  <c r="AE521" i="10" s="1"/>
  <c r="AD522" i="10"/>
  <c r="AE522" i="10" s="1"/>
  <c r="AD523" i="10"/>
  <c r="AE523" i="10" s="1"/>
  <c r="AD524" i="10"/>
  <c r="AE524" i="10" s="1"/>
  <c r="AD525" i="10"/>
  <c r="AE525" i="10"/>
  <c r="AD526" i="10"/>
  <c r="AE526" i="10" s="1"/>
  <c r="AD527" i="10"/>
  <c r="AE527" i="10" s="1"/>
  <c r="AD528" i="10"/>
  <c r="AE528" i="10" s="1"/>
  <c r="AD529" i="10"/>
  <c r="AE529" i="10" s="1"/>
  <c r="AD530" i="10"/>
  <c r="AE530" i="10" s="1"/>
  <c r="AD531" i="10"/>
  <c r="AE531" i="10" s="1"/>
  <c r="AD532" i="10"/>
  <c r="AE532" i="10" s="1"/>
  <c r="AD533" i="10"/>
  <c r="AE533" i="10" s="1"/>
  <c r="AD534" i="10"/>
  <c r="AE534" i="10" s="1"/>
  <c r="AD535" i="10"/>
  <c r="AE535" i="10" s="1"/>
  <c r="AD536" i="10"/>
  <c r="AE536" i="10" s="1"/>
  <c r="AD537" i="10"/>
  <c r="AE537" i="10" s="1"/>
  <c r="AD538" i="10"/>
  <c r="AE538" i="10" s="1"/>
  <c r="AD539" i="10"/>
  <c r="AE539" i="10" s="1"/>
  <c r="AD540" i="10"/>
  <c r="AE540" i="10" s="1"/>
  <c r="AD541" i="10"/>
  <c r="AE541" i="10" s="1"/>
  <c r="AD542" i="10"/>
  <c r="AE542" i="10" s="1"/>
  <c r="AD543" i="10"/>
  <c r="AE543" i="10" s="1"/>
  <c r="AD544" i="10"/>
  <c r="AE544" i="10" s="1"/>
  <c r="AD545" i="10"/>
  <c r="AE545" i="10" s="1"/>
  <c r="AD546" i="10"/>
  <c r="AE546" i="10" s="1"/>
  <c r="AD547" i="10"/>
  <c r="AE547" i="10" s="1"/>
  <c r="AD548" i="10"/>
  <c r="AE548" i="10" s="1"/>
  <c r="AD549" i="10"/>
  <c r="AE549" i="10" s="1"/>
  <c r="AD550" i="10"/>
  <c r="AE550" i="10" s="1"/>
  <c r="AD551" i="10"/>
  <c r="AE551" i="10" s="1"/>
  <c r="AD552" i="10"/>
  <c r="AE552" i="10" s="1"/>
  <c r="AD553" i="10"/>
  <c r="AE553" i="10" s="1"/>
  <c r="AD554" i="10"/>
  <c r="AE554" i="10" s="1"/>
  <c r="AD555" i="10"/>
  <c r="AE555" i="10" s="1"/>
  <c r="AD556" i="10"/>
  <c r="AE556" i="10" s="1"/>
  <c r="AD557" i="10"/>
  <c r="AE557" i="10" s="1"/>
  <c r="AD558" i="10"/>
  <c r="AE558" i="10" s="1"/>
  <c r="AD559" i="10"/>
  <c r="AE559" i="10"/>
  <c r="AD560" i="10"/>
  <c r="AE560" i="10" s="1"/>
  <c r="AD561" i="10"/>
  <c r="AE561" i="10" s="1"/>
  <c r="AD562" i="10"/>
  <c r="AE562" i="10" s="1"/>
  <c r="AD563" i="10"/>
  <c r="AE563" i="10" s="1"/>
  <c r="AD564" i="10"/>
  <c r="AE564" i="10" s="1"/>
  <c r="AD565" i="10"/>
  <c r="AE565" i="10" s="1"/>
  <c r="AD566" i="10"/>
  <c r="AE566" i="10" s="1"/>
  <c r="AD567" i="10"/>
  <c r="AE567" i="10"/>
  <c r="AD568" i="10"/>
  <c r="AE568" i="10" s="1"/>
  <c r="AD569" i="10"/>
  <c r="AE569" i="10" s="1"/>
  <c r="AD570" i="10"/>
  <c r="AE570" i="10" s="1"/>
  <c r="AD571" i="10"/>
  <c r="AE571" i="10" s="1"/>
  <c r="AD572" i="10"/>
  <c r="AE572" i="10" s="1"/>
  <c r="AD573" i="10"/>
  <c r="AE573" i="10" s="1"/>
  <c r="AD574" i="10"/>
  <c r="AE574" i="10" s="1"/>
  <c r="AD575" i="10"/>
  <c r="AE575" i="10" s="1"/>
  <c r="AD576" i="10"/>
  <c r="AE576" i="10" s="1"/>
  <c r="AD577" i="10"/>
  <c r="AE577" i="10" s="1"/>
  <c r="AD578" i="10"/>
  <c r="AE578" i="10" s="1"/>
  <c r="AD579" i="10"/>
  <c r="AE579" i="10" s="1"/>
  <c r="AD580" i="10"/>
  <c r="AE580" i="10" s="1"/>
  <c r="AD581" i="10"/>
  <c r="AE581" i="10" s="1"/>
  <c r="AD582" i="10"/>
  <c r="AE582" i="10" s="1"/>
  <c r="AD583" i="10"/>
  <c r="AE583" i="10"/>
  <c r="AD584" i="10"/>
  <c r="AE584" i="10" s="1"/>
  <c r="AD585" i="10"/>
  <c r="AE585" i="10" s="1"/>
  <c r="AD586" i="10"/>
  <c r="AE586" i="10" s="1"/>
  <c r="AD587" i="10"/>
  <c r="AE587" i="10" s="1"/>
  <c r="AD588" i="10"/>
  <c r="AE588" i="10" s="1"/>
  <c r="AD589" i="10"/>
  <c r="AE589" i="10" s="1"/>
  <c r="AD590" i="10"/>
  <c r="AE590" i="10" s="1"/>
  <c r="AD591" i="10"/>
  <c r="AE591" i="10" s="1"/>
  <c r="AD592" i="10"/>
  <c r="AE592" i="10" s="1"/>
  <c r="AD593" i="10"/>
  <c r="AE593" i="10" s="1"/>
  <c r="AD594" i="10"/>
  <c r="AE594" i="10" s="1"/>
  <c r="AD595" i="10"/>
  <c r="AE595" i="10" s="1"/>
  <c r="AD596" i="10"/>
  <c r="AE596" i="10" s="1"/>
  <c r="AD597" i="10"/>
  <c r="AE597" i="10" s="1"/>
  <c r="AD598" i="10"/>
  <c r="AE598" i="10" s="1"/>
  <c r="AD599" i="10"/>
  <c r="AE599" i="10" s="1"/>
  <c r="AD600" i="10"/>
  <c r="AE600" i="10" s="1"/>
  <c r="AD601" i="10"/>
  <c r="AE601" i="10" s="1"/>
  <c r="AD602" i="10"/>
  <c r="AE602" i="10" s="1"/>
  <c r="AD603" i="10"/>
  <c r="AE603" i="10" s="1"/>
  <c r="AD604" i="10"/>
  <c r="AE604" i="10" s="1"/>
  <c r="AD605" i="10"/>
  <c r="AE605" i="10" s="1"/>
  <c r="AD606" i="10"/>
  <c r="AE606" i="10" s="1"/>
  <c r="AD607" i="10"/>
  <c r="AE607" i="10" s="1"/>
  <c r="AD608" i="10"/>
  <c r="AE608" i="10" s="1"/>
  <c r="AD609" i="10"/>
  <c r="AE609" i="10" s="1"/>
  <c r="AD610" i="10"/>
  <c r="AE610" i="10" s="1"/>
  <c r="AD611" i="10"/>
  <c r="AE611" i="10" s="1"/>
  <c r="AD612" i="10"/>
  <c r="AE612" i="10" s="1"/>
  <c r="AD613" i="10"/>
  <c r="AE613" i="10" s="1"/>
  <c r="AD614" i="10"/>
  <c r="AE614" i="10" s="1"/>
  <c r="AD615" i="10"/>
  <c r="AE615" i="10" s="1"/>
  <c r="AD616" i="10"/>
  <c r="AE616" i="10" s="1"/>
  <c r="AD617" i="10"/>
  <c r="AE617" i="10" s="1"/>
  <c r="AD618" i="10"/>
  <c r="AE618" i="10" s="1"/>
  <c r="AD619" i="10"/>
  <c r="AE619" i="10" s="1"/>
  <c r="AD620" i="10"/>
  <c r="AE620" i="10" s="1"/>
  <c r="AD621" i="10"/>
  <c r="AE621" i="10" s="1"/>
  <c r="AD622" i="10"/>
  <c r="AE622" i="10" s="1"/>
  <c r="AD623" i="10"/>
  <c r="AE623" i="10" s="1"/>
  <c r="AD624" i="10"/>
  <c r="AE624" i="10" s="1"/>
  <c r="AD625" i="10"/>
  <c r="AE625" i="10" s="1"/>
  <c r="AD626" i="10"/>
  <c r="AE626" i="10" s="1"/>
  <c r="AD627" i="10"/>
  <c r="AE627" i="10" s="1"/>
  <c r="AD628" i="10"/>
  <c r="AE628" i="10" s="1"/>
  <c r="AD629" i="10"/>
  <c r="AE629" i="10" s="1"/>
  <c r="AD630" i="10"/>
  <c r="AE630" i="10" s="1"/>
  <c r="AD631" i="10"/>
  <c r="AE631" i="10" s="1"/>
  <c r="AD632" i="10"/>
  <c r="AE632" i="10" s="1"/>
  <c r="AD633" i="10"/>
  <c r="AE633" i="10"/>
  <c r="AD634" i="10"/>
  <c r="AE634" i="10" s="1"/>
  <c r="AD635" i="10"/>
  <c r="AE635" i="10" s="1"/>
  <c r="AD636" i="10"/>
  <c r="AE636" i="10" s="1"/>
  <c r="AD637" i="10"/>
  <c r="AE637" i="10" s="1"/>
  <c r="AD638" i="10"/>
  <c r="AE638" i="10" s="1"/>
  <c r="AD639" i="10"/>
  <c r="AE639" i="10"/>
  <c r="AD640" i="10"/>
  <c r="AE640" i="10" s="1"/>
  <c r="AD641" i="10"/>
  <c r="AE641" i="10" s="1"/>
  <c r="AD642" i="10"/>
  <c r="AE642" i="10" s="1"/>
  <c r="AD643" i="10"/>
  <c r="AE643" i="10" s="1"/>
  <c r="AD644" i="10"/>
  <c r="AE644" i="10" s="1"/>
  <c r="AD645" i="10"/>
  <c r="AE645" i="10"/>
  <c r="AD646" i="10"/>
  <c r="AE646" i="10" s="1"/>
  <c r="AD647" i="10"/>
  <c r="AE647" i="10" s="1"/>
  <c r="AD648" i="10"/>
  <c r="AE648" i="10" s="1"/>
  <c r="AD649" i="10"/>
  <c r="AE649" i="10" s="1"/>
  <c r="AD650" i="10"/>
  <c r="AE650" i="10" s="1"/>
  <c r="AD651" i="10"/>
  <c r="AE651" i="10" s="1"/>
  <c r="AD652" i="10"/>
  <c r="AE652" i="10" s="1"/>
  <c r="AD653" i="10"/>
  <c r="AE653" i="10" s="1"/>
  <c r="AD654" i="10"/>
  <c r="AE654" i="10" s="1"/>
  <c r="AD655" i="10"/>
  <c r="AE655" i="10" s="1"/>
  <c r="AD656" i="10"/>
  <c r="AE656" i="10" s="1"/>
  <c r="AD657" i="10"/>
  <c r="AE657" i="10" s="1"/>
  <c r="AD658" i="10"/>
  <c r="AE658" i="10" s="1"/>
  <c r="AD659" i="10"/>
  <c r="AE659" i="10" s="1"/>
  <c r="AD660" i="10"/>
  <c r="AE660" i="10" s="1"/>
  <c r="AD661" i="10"/>
  <c r="AE661" i="10" s="1"/>
  <c r="AD662" i="10"/>
  <c r="AE662" i="10" s="1"/>
  <c r="AD663" i="10"/>
  <c r="AE663" i="10" s="1"/>
  <c r="AD664" i="10"/>
  <c r="AE664" i="10"/>
  <c r="AD665" i="10"/>
  <c r="AE665" i="10" s="1"/>
  <c r="AD666" i="10"/>
  <c r="AE666" i="10"/>
  <c r="AD667" i="10"/>
  <c r="AE667" i="10" s="1"/>
  <c r="AD668" i="10"/>
  <c r="AE668" i="10" s="1"/>
  <c r="AD669" i="10"/>
  <c r="AE669" i="10" s="1"/>
  <c r="AD670" i="10"/>
  <c r="AE670" i="10" s="1"/>
  <c r="AD671" i="10"/>
  <c r="AE671" i="10" s="1"/>
  <c r="AD672" i="10"/>
  <c r="AE672" i="10" s="1"/>
  <c r="AD673" i="10"/>
  <c r="AE673" i="10" s="1"/>
  <c r="AD674" i="10"/>
  <c r="AE674" i="10"/>
  <c r="AD675" i="10"/>
  <c r="AE675" i="10" s="1"/>
  <c r="AD676" i="10"/>
  <c r="AE676" i="10" s="1"/>
  <c r="AD677" i="10"/>
  <c r="AE677" i="10" s="1"/>
  <c r="AD678" i="10"/>
  <c r="AE678" i="10" s="1"/>
  <c r="AD679" i="10"/>
  <c r="AE679" i="10" s="1"/>
  <c r="AD680" i="10"/>
  <c r="AE680" i="10"/>
  <c r="AD681" i="10"/>
  <c r="AE681" i="10" s="1"/>
  <c r="AD682" i="10"/>
  <c r="AE682" i="10"/>
  <c r="AD683" i="10"/>
  <c r="AE683" i="10" s="1"/>
  <c r="AD684" i="10"/>
  <c r="AE684" i="10" s="1"/>
  <c r="AD685" i="10"/>
  <c r="AE685" i="10" s="1"/>
  <c r="AD686" i="10"/>
  <c r="AE686" i="10" s="1"/>
  <c r="AD687" i="10"/>
  <c r="AE687" i="10" s="1"/>
  <c r="AD688" i="10"/>
  <c r="AE688" i="10" s="1"/>
  <c r="AD689" i="10"/>
  <c r="AE689" i="10" s="1"/>
  <c r="AD690" i="10"/>
  <c r="AE690" i="10"/>
  <c r="AD691" i="10"/>
  <c r="AE691" i="10" s="1"/>
  <c r="AD692" i="10"/>
  <c r="AE692" i="10" s="1"/>
  <c r="AD693" i="10"/>
  <c r="AE693" i="10" s="1"/>
  <c r="AD694" i="10"/>
  <c r="AE694" i="10" s="1"/>
  <c r="AD695" i="10"/>
  <c r="AE695" i="10" s="1"/>
  <c r="AD696" i="10"/>
  <c r="AE696" i="10"/>
  <c r="AD697" i="10"/>
  <c r="AE697" i="10" s="1"/>
  <c r="AD698" i="10"/>
  <c r="AE698" i="10"/>
  <c r="AD699" i="10"/>
  <c r="AE699" i="10" s="1"/>
  <c r="AD700" i="10"/>
  <c r="AE700" i="10" s="1"/>
  <c r="AD701" i="10"/>
  <c r="AE701" i="10" s="1"/>
  <c r="AD702" i="10"/>
  <c r="AE702" i="10" s="1"/>
  <c r="AD703" i="10"/>
  <c r="AE703" i="10" s="1"/>
  <c r="AD704" i="10"/>
  <c r="AE704" i="10" s="1"/>
  <c r="AD705" i="10"/>
  <c r="AE705" i="10" s="1"/>
  <c r="AD706" i="10"/>
  <c r="AE706" i="10"/>
  <c r="AD707" i="10"/>
  <c r="AE707" i="10" s="1"/>
  <c r="AD708" i="10"/>
  <c r="AE708" i="10" s="1"/>
  <c r="AD709" i="10"/>
  <c r="AE709" i="10" s="1"/>
  <c r="AD710" i="10"/>
  <c r="AE710" i="10" s="1"/>
  <c r="AD711" i="10"/>
  <c r="AE711" i="10" s="1"/>
  <c r="AD712" i="10"/>
  <c r="AE712" i="10"/>
  <c r="AD713" i="10"/>
  <c r="AE713" i="10" s="1"/>
  <c r="AD714" i="10"/>
  <c r="AE714" i="10"/>
  <c r="AD715" i="10"/>
  <c r="AE715" i="10" s="1"/>
  <c r="AD716" i="10"/>
  <c r="AE716" i="10" s="1"/>
  <c r="AD717" i="10"/>
  <c r="AE717" i="10" s="1"/>
  <c r="AD718" i="10"/>
  <c r="AE718" i="10" s="1"/>
  <c r="AD719" i="10"/>
  <c r="AE719" i="10" s="1"/>
  <c r="AD720" i="10"/>
  <c r="AE720" i="10" s="1"/>
  <c r="AD721" i="10"/>
  <c r="AE721" i="10" s="1"/>
  <c r="AD722" i="10"/>
  <c r="AE722" i="10" s="1"/>
  <c r="AD723" i="10"/>
  <c r="AE723" i="10" s="1"/>
  <c r="AD724" i="10"/>
  <c r="AE724" i="10" s="1"/>
  <c r="AD725" i="10"/>
  <c r="AE725" i="10" s="1"/>
  <c r="AD726" i="10"/>
  <c r="AE726" i="10" s="1"/>
  <c r="AD727" i="10"/>
  <c r="AE727" i="10" s="1"/>
  <c r="AD728" i="10"/>
  <c r="AE728" i="10"/>
  <c r="AD729" i="10"/>
  <c r="AE729" i="10" s="1"/>
  <c r="AD730" i="10"/>
  <c r="AE730" i="10"/>
  <c r="AD731" i="10"/>
  <c r="AE731" i="10" s="1"/>
  <c r="AD732" i="10"/>
  <c r="AE732" i="10" s="1"/>
  <c r="AD733" i="10"/>
  <c r="AE733" i="10" s="1"/>
  <c r="AD734" i="10"/>
  <c r="AE734" i="10" s="1"/>
  <c r="AD735" i="10"/>
  <c r="AE735" i="10" s="1"/>
  <c r="AD736" i="10"/>
  <c r="AE736" i="10"/>
  <c r="AD737" i="10"/>
  <c r="AE737" i="10" s="1"/>
  <c r="AD738" i="10"/>
  <c r="AE738" i="10" s="1"/>
  <c r="AD739" i="10"/>
  <c r="AE739" i="10" s="1"/>
  <c r="AD740" i="10"/>
  <c r="AE740" i="10"/>
  <c r="AD741" i="10"/>
  <c r="AE741" i="10" s="1"/>
  <c r="AD742" i="10"/>
  <c r="AE742" i="10" s="1"/>
  <c r="AD743" i="10"/>
  <c r="AE743" i="10" s="1"/>
  <c r="AD744" i="10"/>
  <c r="AE744" i="10" s="1"/>
  <c r="AD745" i="10"/>
  <c r="AE745" i="10" s="1"/>
  <c r="AD746" i="10"/>
  <c r="AE746" i="10"/>
  <c r="AD747" i="10"/>
  <c r="AE747" i="10" s="1"/>
  <c r="AD748" i="10"/>
  <c r="AE748" i="10" s="1"/>
  <c r="AD749" i="10"/>
  <c r="AE749" i="10" s="1"/>
  <c r="AD750" i="10"/>
  <c r="AE750" i="10" s="1"/>
  <c r="AD751" i="10"/>
  <c r="AE751" i="10" s="1"/>
  <c r="AD752" i="10"/>
  <c r="AE752" i="10"/>
  <c r="AD753" i="10"/>
  <c r="AE753" i="10" s="1"/>
  <c r="AD754" i="10"/>
  <c r="AE754" i="10"/>
  <c r="AD755" i="10"/>
  <c r="AE755" i="10" s="1"/>
  <c r="AD756" i="10"/>
  <c r="AE756" i="10" s="1"/>
  <c r="AD757" i="10"/>
  <c r="AE757" i="10" s="1"/>
  <c r="AD758" i="10"/>
  <c r="AE758" i="10" s="1"/>
  <c r="AD759" i="10"/>
  <c r="AE759" i="10" s="1"/>
  <c r="AD760" i="10"/>
  <c r="AE760" i="10" s="1"/>
  <c r="AD761" i="10"/>
  <c r="AE761" i="10" s="1"/>
  <c r="AD762" i="10"/>
  <c r="AE762" i="10" s="1"/>
  <c r="AD763" i="10"/>
  <c r="AE763" i="10" s="1"/>
  <c r="AD764" i="10"/>
  <c r="AE764" i="10"/>
  <c r="AD765" i="10"/>
  <c r="AE765" i="10" s="1"/>
  <c r="AD766" i="10"/>
  <c r="AE766" i="10" s="1"/>
  <c r="AD767" i="10"/>
  <c r="AE767" i="10" s="1"/>
  <c r="AD768" i="10"/>
  <c r="AE768" i="10" s="1"/>
  <c r="AD769" i="10"/>
  <c r="AE769" i="10" s="1"/>
  <c r="AD770" i="10"/>
  <c r="AE770" i="10"/>
  <c r="AD771" i="10"/>
  <c r="AE771" i="10" s="1"/>
  <c r="AD772" i="10"/>
  <c r="AE772" i="10" s="1"/>
  <c r="AD773" i="10"/>
  <c r="AE773" i="10" s="1"/>
  <c r="AD774" i="10"/>
  <c r="AE774" i="10" s="1"/>
  <c r="AD775" i="10"/>
  <c r="AE775" i="10" s="1"/>
  <c r="AD776" i="10"/>
  <c r="AE776" i="10"/>
  <c r="AD777" i="10"/>
  <c r="AE777" i="10" s="1"/>
  <c r="AD778" i="10"/>
  <c r="AE778" i="10" s="1"/>
  <c r="AD779" i="10"/>
  <c r="AE779" i="10" s="1"/>
  <c r="AD780" i="10"/>
  <c r="AE780" i="10" s="1"/>
  <c r="AD781" i="10"/>
  <c r="AE781" i="10" s="1"/>
  <c r="AD782" i="10"/>
  <c r="AE782" i="10" s="1"/>
  <c r="AD783" i="10"/>
  <c r="AE783" i="10" s="1"/>
  <c r="AD784" i="10"/>
  <c r="AE784" i="10"/>
  <c r="AD785" i="10"/>
  <c r="AE785" i="10" s="1"/>
  <c r="AD786" i="10"/>
  <c r="AE786" i="10"/>
  <c r="AD787" i="10"/>
  <c r="AE787" i="10" s="1"/>
  <c r="AD788" i="10"/>
  <c r="AE788" i="10"/>
  <c r="AD789" i="10"/>
  <c r="AE789" i="10" s="1"/>
  <c r="AD790" i="10"/>
  <c r="AE790" i="10" s="1"/>
  <c r="AD791" i="10"/>
  <c r="AE791" i="10" s="1"/>
  <c r="AD792" i="10"/>
  <c r="AE792" i="10"/>
  <c r="AD793" i="10"/>
  <c r="AE793" i="10" s="1"/>
  <c r="AD794" i="10"/>
  <c r="AE794" i="10"/>
  <c r="AD795" i="10"/>
  <c r="AE795" i="10" s="1"/>
  <c r="AD796" i="10"/>
  <c r="AE796" i="10" s="1"/>
  <c r="AD797" i="10"/>
  <c r="AE797" i="10" s="1"/>
  <c r="AD798" i="10"/>
  <c r="AE798" i="10" s="1"/>
  <c r="AD799" i="10"/>
  <c r="AE799" i="10" s="1"/>
  <c r="AD800" i="10"/>
  <c r="AE800" i="10"/>
  <c r="AD801" i="10"/>
  <c r="AE801" i="10" s="1"/>
  <c r="AD802" i="10"/>
  <c r="AE802" i="10" s="1"/>
  <c r="AD803" i="10"/>
  <c r="AE803" i="10" s="1"/>
  <c r="AD804" i="10"/>
  <c r="AE804" i="10" s="1"/>
  <c r="AD805" i="10"/>
  <c r="AE805" i="10" s="1"/>
  <c r="AD806" i="10"/>
  <c r="AE806" i="10" s="1"/>
  <c r="AD807" i="10"/>
  <c r="AE807" i="10" s="1"/>
  <c r="AD808" i="10"/>
  <c r="AE808" i="10"/>
  <c r="AD809" i="10"/>
  <c r="AE809" i="10" s="1"/>
  <c r="AD810" i="10"/>
  <c r="AE810" i="10"/>
  <c r="AD811" i="10"/>
  <c r="AE811" i="10" s="1"/>
  <c r="AD812" i="10"/>
  <c r="AE812" i="10" s="1"/>
  <c r="AD813" i="10"/>
  <c r="AE813" i="10" s="1"/>
  <c r="AD814" i="10"/>
  <c r="AE814" i="10" s="1"/>
  <c r="AD815" i="10"/>
  <c r="AE815" i="10" s="1"/>
  <c r="AD816" i="10"/>
  <c r="AE816" i="10"/>
  <c r="AD817" i="10"/>
  <c r="AE817" i="10" s="1"/>
  <c r="AD818" i="10"/>
  <c r="AE818" i="10" s="1"/>
  <c r="AD819" i="10"/>
  <c r="AE819" i="10" s="1"/>
  <c r="AD820" i="10"/>
  <c r="AE820" i="10" s="1"/>
  <c r="AD821" i="10"/>
  <c r="AE821" i="10" s="1"/>
  <c r="AD822" i="10"/>
  <c r="AE822" i="10" s="1"/>
  <c r="AD823" i="10"/>
  <c r="AE823" i="10" s="1"/>
  <c r="AD824" i="10"/>
  <c r="AE824" i="10" s="1"/>
  <c r="AD825" i="10"/>
  <c r="AE825" i="10" s="1"/>
  <c r="AD826" i="10"/>
  <c r="AE826" i="10" s="1"/>
  <c r="AD827" i="10"/>
  <c r="AE827" i="10" s="1"/>
  <c r="AD828" i="10"/>
  <c r="AE828" i="10" s="1"/>
  <c r="AD829" i="10"/>
  <c r="AE829" i="10" s="1"/>
  <c r="AD830" i="10"/>
  <c r="AE830" i="10" s="1"/>
  <c r="AD831" i="10"/>
  <c r="AE831" i="10" s="1"/>
  <c r="AD832" i="10"/>
  <c r="AE832" i="10" s="1"/>
  <c r="AD833" i="10"/>
  <c r="AE833" i="10" s="1"/>
  <c r="AD834" i="10"/>
  <c r="AE834" i="10" s="1"/>
  <c r="AD835" i="10"/>
  <c r="AE835" i="10" s="1"/>
  <c r="AD836" i="10"/>
  <c r="AE836" i="10" s="1"/>
  <c r="AD837" i="10"/>
  <c r="AE837" i="10" s="1"/>
  <c r="AD838" i="10"/>
  <c r="AE838" i="10" s="1"/>
  <c r="AD839" i="10"/>
  <c r="AE839" i="10" s="1"/>
  <c r="AD840" i="10"/>
  <c r="AE840" i="10" s="1"/>
  <c r="AD841" i="10"/>
  <c r="AE841" i="10" s="1"/>
  <c r="AD842" i="10"/>
  <c r="AE842" i="10" s="1"/>
  <c r="AD843" i="10"/>
  <c r="AE843" i="10" s="1"/>
  <c r="AD844" i="10"/>
  <c r="AE844" i="10" s="1"/>
  <c r="AD845" i="10"/>
  <c r="AE845" i="10" s="1"/>
  <c r="AD846" i="10"/>
  <c r="AE846" i="10" s="1"/>
  <c r="AD847" i="10"/>
  <c r="AE847" i="10" s="1"/>
  <c r="AD848" i="10"/>
  <c r="AE848" i="10" s="1"/>
  <c r="AD849" i="10"/>
  <c r="AE849" i="10" s="1"/>
  <c r="AD850" i="10"/>
  <c r="AE850" i="10" s="1"/>
  <c r="AD851" i="10"/>
  <c r="AE851" i="10" s="1"/>
  <c r="AD852" i="10"/>
  <c r="AE852" i="10" s="1"/>
  <c r="AD853" i="10"/>
  <c r="AE853" i="10" s="1"/>
  <c r="AD854" i="10"/>
  <c r="AE854" i="10" s="1"/>
  <c r="AD855" i="10"/>
  <c r="AE855" i="10" s="1"/>
  <c r="AD856" i="10"/>
  <c r="AE856" i="10" s="1"/>
  <c r="AD857" i="10"/>
  <c r="AE857" i="10" s="1"/>
  <c r="AD858" i="10"/>
  <c r="AE858" i="10" s="1"/>
  <c r="AD859" i="10"/>
  <c r="AE859" i="10" s="1"/>
  <c r="AD860" i="10"/>
  <c r="AE860" i="10" s="1"/>
  <c r="AD861" i="10"/>
  <c r="AE861" i="10" s="1"/>
  <c r="AD862" i="10"/>
  <c r="AE862" i="10" s="1"/>
  <c r="AD863" i="10"/>
  <c r="AE863" i="10" s="1"/>
  <c r="AD864" i="10"/>
  <c r="AE864" i="10" s="1"/>
  <c r="AD865" i="10"/>
  <c r="AE865" i="10" s="1"/>
  <c r="AD866" i="10"/>
  <c r="AE866" i="10" s="1"/>
  <c r="AD867" i="10"/>
  <c r="AE867" i="10" s="1"/>
  <c r="AD868" i="10"/>
  <c r="AE868" i="10"/>
  <c r="AD869" i="10"/>
  <c r="AE869" i="10" s="1"/>
  <c r="AD870" i="10"/>
  <c r="AE870" i="10" s="1"/>
  <c r="AD871" i="10"/>
  <c r="AE871" i="10" s="1"/>
  <c r="AD872" i="10"/>
  <c r="AE872" i="10" s="1"/>
  <c r="AD873" i="10"/>
  <c r="AE873" i="10" s="1"/>
  <c r="AD874" i="10"/>
  <c r="AE874" i="10" s="1"/>
  <c r="AD875" i="10"/>
  <c r="AE875" i="10" s="1"/>
  <c r="AD876" i="10"/>
  <c r="AE876" i="10"/>
  <c r="AD877" i="10"/>
  <c r="AE877" i="10" s="1"/>
  <c r="AD878" i="10"/>
  <c r="AE878" i="10" s="1"/>
  <c r="AD879" i="10"/>
  <c r="AE879" i="10" s="1"/>
  <c r="AD880" i="10"/>
  <c r="AE880" i="10" s="1"/>
  <c r="AD881" i="10"/>
  <c r="AE881" i="10" s="1"/>
  <c r="AD882" i="10"/>
  <c r="AE882" i="10" s="1"/>
  <c r="AD883" i="10"/>
  <c r="AE883" i="10" s="1"/>
  <c r="AD884" i="10"/>
  <c r="AE884" i="10"/>
  <c r="AD885" i="10"/>
  <c r="AE885" i="10" s="1"/>
  <c r="AD886" i="10"/>
  <c r="AE886" i="10" s="1"/>
  <c r="AD887" i="10"/>
  <c r="AE887" i="10" s="1"/>
  <c r="AD888" i="10"/>
  <c r="AE888" i="10" s="1"/>
  <c r="AD889" i="10"/>
  <c r="AE889" i="10" s="1"/>
  <c r="AD890" i="10"/>
  <c r="AE890" i="10" s="1"/>
  <c r="AD891" i="10"/>
  <c r="AE891" i="10" s="1"/>
  <c r="AD892" i="10"/>
  <c r="AE892" i="10" s="1"/>
  <c r="AD893" i="10"/>
  <c r="AE893" i="10" s="1"/>
  <c r="AD894" i="10"/>
  <c r="AE894" i="10" s="1"/>
  <c r="AD895" i="10"/>
  <c r="AE895" i="10" s="1"/>
  <c r="AD896" i="10"/>
  <c r="AE896" i="10" s="1"/>
  <c r="AD897" i="10"/>
  <c r="AE897" i="10" s="1"/>
  <c r="AD898" i="10"/>
  <c r="AE898" i="10"/>
  <c r="AD899" i="10"/>
  <c r="AE899" i="10" s="1"/>
  <c r="AD900" i="10"/>
  <c r="AE900" i="10"/>
  <c r="AD901" i="10"/>
  <c r="AE901" i="10" s="1"/>
  <c r="AD902" i="10"/>
  <c r="AE902" i="10" s="1"/>
  <c r="AD903" i="10"/>
  <c r="AE903" i="10" s="1"/>
  <c r="AD904" i="10"/>
  <c r="AE904" i="10" s="1"/>
  <c r="AD905" i="10"/>
  <c r="AE905" i="10" s="1"/>
  <c r="AD906" i="10"/>
  <c r="AE906" i="10" s="1"/>
  <c r="AD907" i="10"/>
  <c r="AE907" i="10" s="1"/>
  <c r="AD908" i="10"/>
  <c r="AE908" i="10"/>
  <c r="AD909" i="10"/>
  <c r="AE909" i="10" s="1"/>
  <c r="AD910" i="10"/>
  <c r="AE910" i="10" s="1"/>
  <c r="AD911" i="10"/>
  <c r="AE911" i="10" s="1"/>
  <c r="AD912" i="10"/>
  <c r="AE912" i="10" s="1"/>
  <c r="AD913" i="10"/>
  <c r="AE913" i="10" s="1"/>
  <c r="AD914" i="10"/>
  <c r="AE914" i="10"/>
  <c r="AD915" i="10"/>
  <c r="AE915" i="10" s="1"/>
  <c r="AD916" i="10"/>
  <c r="AE916" i="10" s="1"/>
  <c r="AD917" i="10"/>
  <c r="AE917" i="10" s="1"/>
  <c r="AD918" i="10"/>
  <c r="AE918" i="10" s="1"/>
  <c r="AD919" i="10"/>
  <c r="AE919" i="10" s="1"/>
  <c r="AD920" i="10"/>
  <c r="AE920" i="10" s="1"/>
  <c r="AD921" i="10"/>
  <c r="AE921" i="10" s="1"/>
  <c r="AD922" i="10"/>
  <c r="AE922" i="10" s="1"/>
  <c r="AD923" i="10"/>
  <c r="AE923" i="10" s="1"/>
  <c r="AD924" i="10"/>
  <c r="AE924" i="10" s="1"/>
  <c r="AD925" i="10"/>
  <c r="AE925" i="10" s="1"/>
  <c r="AD926" i="10"/>
  <c r="AE926" i="10" s="1"/>
  <c r="AD927" i="10"/>
  <c r="AE927" i="10" s="1"/>
  <c r="AD928" i="10"/>
  <c r="AE928" i="10" s="1"/>
  <c r="AD929" i="10"/>
  <c r="AE929" i="10" s="1"/>
  <c r="AD930" i="10"/>
  <c r="AE930" i="10" s="1"/>
  <c r="AD931" i="10"/>
  <c r="AE931" i="10" s="1"/>
  <c r="AD932" i="10"/>
  <c r="AE932" i="10"/>
  <c r="AD933" i="10"/>
  <c r="AE933" i="10" s="1"/>
  <c r="AD934" i="10"/>
  <c r="AE934" i="10" s="1"/>
  <c r="AD935" i="10"/>
  <c r="AE935" i="10" s="1"/>
  <c r="AD936" i="10"/>
  <c r="AE936" i="10" s="1"/>
  <c r="AD937" i="10"/>
  <c r="AE937" i="10" s="1"/>
  <c r="AD938" i="10"/>
  <c r="AE938" i="10" s="1"/>
  <c r="AD939" i="10"/>
  <c r="AE939" i="10" s="1"/>
  <c r="AD940" i="10"/>
  <c r="AE940" i="10" s="1"/>
  <c r="AD941" i="10"/>
  <c r="AE941" i="10" s="1"/>
  <c r="AD942" i="10"/>
  <c r="AE942" i="10" s="1"/>
  <c r="AD943" i="10"/>
  <c r="AE943" i="10" s="1"/>
  <c r="AD944" i="10"/>
  <c r="AE944" i="10" s="1"/>
  <c r="AD945" i="10"/>
  <c r="AE945" i="10" s="1"/>
  <c r="AD946" i="10"/>
  <c r="AE946" i="10" s="1"/>
  <c r="AD947" i="10"/>
  <c r="AE947" i="10" s="1"/>
  <c r="AD948" i="10"/>
  <c r="AE948" i="10" s="1"/>
  <c r="AD949" i="10"/>
  <c r="AE949" i="10" s="1"/>
  <c r="AD950" i="10"/>
  <c r="AE950" i="10"/>
  <c r="AD951" i="10"/>
  <c r="AE951" i="10" s="1"/>
  <c r="AD952" i="10"/>
  <c r="AE952" i="10" s="1"/>
  <c r="AD953" i="10"/>
  <c r="AE953" i="10" s="1"/>
  <c r="AD954" i="10"/>
  <c r="AE954" i="10" s="1"/>
  <c r="AD955" i="10"/>
  <c r="AE955" i="10" s="1"/>
  <c r="AD956" i="10"/>
  <c r="AE956" i="10" s="1"/>
  <c r="AD957" i="10"/>
  <c r="AE957" i="10" s="1"/>
  <c r="AD958" i="10"/>
  <c r="AE958" i="10" s="1"/>
  <c r="AD959" i="10"/>
  <c r="AE959" i="10" s="1"/>
  <c r="AD960" i="10"/>
  <c r="AE960" i="10" s="1"/>
  <c r="AD961" i="10"/>
  <c r="AE961" i="10" s="1"/>
  <c r="AD962" i="10"/>
  <c r="AE962" i="10" s="1"/>
  <c r="AD963" i="10"/>
  <c r="AE963" i="10" s="1"/>
  <c r="AD964" i="10"/>
  <c r="AE964" i="10" s="1"/>
  <c r="AD965" i="10"/>
  <c r="AE965" i="10" s="1"/>
  <c r="AD966" i="10"/>
  <c r="AE966" i="10" s="1"/>
  <c r="AD967" i="10"/>
  <c r="AE967" i="10" s="1"/>
  <c r="AD968" i="10"/>
  <c r="AE968" i="10" s="1"/>
  <c r="AD969" i="10"/>
  <c r="AE969" i="10" s="1"/>
  <c r="AD970" i="10"/>
  <c r="AE970" i="10" s="1"/>
  <c r="AD971" i="10"/>
  <c r="AE971" i="10" s="1"/>
  <c r="AD972" i="10"/>
  <c r="AE972" i="10"/>
  <c r="AD973" i="10"/>
  <c r="AE973" i="10" s="1"/>
  <c r="AD974" i="10"/>
  <c r="AE974" i="10"/>
  <c r="AD975" i="10"/>
  <c r="AE975" i="10" s="1"/>
  <c r="AD976" i="10"/>
  <c r="AE976" i="10" s="1"/>
  <c r="AD977" i="10"/>
  <c r="AE977" i="10" s="1"/>
  <c r="AD978" i="10"/>
  <c r="AE978" i="10"/>
  <c r="AD979" i="10"/>
  <c r="AE979" i="10" s="1"/>
  <c r="AD980" i="10"/>
  <c r="AE980" i="10"/>
  <c r="AD981" i="10"/>
  <c r="AE981" i="10" s="1"/>
  <c r="AD982" i="10"/>
  <c r="AE982" i="10" s="1"/>
  <c r="AD983" i="10"/>
  <c r="AE983" i="10" s="1"/>
  <c r="AD984" i="10"/>
  <c r="AE984" i="10" s="1"/>
  <c r="AD985" i="10"/>
  <c r="AE985" i="10" s="1"/>
  <c r="AD986" i="10"/>
  <c r="AE986" i="10" s="1"/>
  <c r="AD987" i="10"/>
  <c r="AE987" i="10" s="1"/>
  <c r="AD988" i="10"/>
  <c r="AE988" i="10" s="1"/>
  <c r="AD989" i="10"/>
  <c r="AE989" i="10" s="1"/>
  <c r="AD990" i="10"/>
  <c r="AE990" i="10" s="1"/>
  <c r="AD991" i="10"/>
  <c r="AE991" i="10" s="1"/>
  <c r="AD992" i="10"/>
  <c r="AE992" i="10" s="1"/>
  <c r="AD993" i="10"/>
  <c r="AE993" i="10" s="1"/>
  <c r="AD994" i="10"/>
  <c r="AE994" i="10" s="1"/>
  <c r="AD995" i="10"/>
  <c r="AE995" i="10" s="1"/>
  <c r="AD996" i="10"/>
  <c r="AE996" i="10"/>
  <c r="AD997" i="10"/>
  <c r="AE997" i="10" s="1"/>
  <c r="AD998" i="10"/>
  <c r="AE998" i="10"/>
  <c r="AD999" i="10"/>
  <c r="AE999" i="10" s="1"/>
  <c r="AD1000" i="10"/>
  <c r="AE1000" i="10" s="1"/>
  <c r="AD1001" i="10"/>
  <c r="AE1001" i="10" s="1"/>
  <c r="AD1002" i="10"/>
  <c r="AE1002" i="10" s="1"/>
  <c r="AD1003" i="10"/>
  <c r="AE1003" i="10" s="1"/>
  <c r="AD1004" i="10"/>
  <c r="AE1004" i="10" s="1"/>
  <c r="AD1005" i="10"/>
  <c r="AE1005" i="10" s="1"/>
  <c r="AD1006" i="10"/>
  <c r="AE1006" i="10" s="1"/>
  <c r="AD1007" i="10"/>
  <c r="AE1007" i="10" s="1"/>
  <c r="AD1008" i="10"/>
  <c r="AE1008" i="10" s="1"/>
  <c r="AD1009" i="10"/>
  <c r="AE1009" i="10" s="1"/>
  <c r="AD1010" i="10"/>
  <c r="AE1010" i="10"/>
  <c r="AD1011" i="10"/>
  <c r="AE1011" i="10" s="1"/>
  <c r="AD1012" i="10"/>
  <c r="AE1012" i="10" s="1"/>
  <c r="AD1013" i="10"/>
  <c r="AE1013" i="10" s="1"/>
  <c r="AD1014" i="10"/>
  <c r="AE1014" i="10" s="1"/>
  <c r="AD1015" i="10"/>
  <c r="AE1015" i="10" s="1"/>
  <c r="AD1016" i="10"/>
  <c r="AE1016" i="10" s="1"/>
  <c r="AD1017" i="10"/>
  <c r="AE1017" i="10" s="1"/>
  <c r="AD1018" i="10"/>
  <c r="AE1018" i="10" s="1"/>
  <c r="AD1019" i="10"/>
  <c r="AE1019" i="10" s="1"/>
  <c r="AD1020" i="10"/>
  <c r="AE1020" i="10"/>
  <c r="AD1021" i="10"/>
  <c r="AE1021" i="10" s="1"/>
  <c r="AD1022" i="10"/>
  <c r="AE1022" i="10"/>
  <c r="AD1023" i="10"/>
  <c r="AE1023" i="10" s="1"/>
  <c r="AD1024" i="10"/>
  <c r="AE1024" i="10" s="1"/>
  <c r="AD1025" i="10"/>
  <c r="AE1025" i="10" s="1"/>
  <c r="AD1026" i="10"/>
  <c r="AE1026" i="10" s="1"/>
  <c r="AD1027" i="10"/>
  <c r="AE1027" i="10" s="1"/>
  <c r="AD1028" i="10"/>
  <c r="AE1028" i="10" s="1"/>
  <c r="AD1029" i="10"/>
  <c r="AE1029" i="10" s="1"/>
  <c r="AD1030" i="10"/>
  <c r="AE1030" i="10" s="1"/>
  <c r="AD1031" i="10"/>
  <c r="AE1031" i="10" s="1"/>
  <c r="AD1032" i="10"/>
  <c r="AE1032" i="10" s="1"/>
  <c r="AD1033" i="10"/>
  <c r="AE1033" i="10" s="1"/>
  <c r="AD1034" i="10"/>
  <c r="AE1034" i="10" s="1"/>
  <c r="AD1035" i="10"/>
  <c r="AE1035" i="10" s="1"/>
  <c r="AD1036" i="10"/>
  <c r="AE1036" i="10"/>
  <c r="AD1037" i="10"/>
  <c r="AE1037" i="10" s="1"/>
  <c r="AD1038" i="10"/>
  <c r="AE1038" i="10" s="1"/>
  <c r="AD1039" i="10"/>
  <c r="AE1039" i="10" s="1"/>
  <c r="AD1040" i="10"/>
  <c r="AE1040" i="10" s="1"/>
  <c r="AD1041" i="10"/>
  <c r="AE1041" i="10" s="1"/>
  <c r="AD1042" i="10"/>
  <c r="AE1042" i="10"/>
  <c r="AD1043" i="10"/>
  <c r="AE1043" i="10" s="1"/>
  <c r="AD1044" i="10"/>
  <c r="AE1044" i="10" s="1"/>
  <c r="AD1045" i="10"/>
  <c r="AE1045" i="10" s="1"/>
  <c r="AD1046" i="10"/>
  <c r="AE1046" i="10" s="1"/>
  <c r="AD1047" i="10"/>
  <c r="AE1047" i="10" s="1"/>
  <c r="AD1048" i="10"/>
  <c r="AE1048" i="10" s="1"/>
  <c r="AD1049" i="10"/>
  <c r="AE1049" i="10" s="1"/>
  <c r="AD1050" i="10"/>
  <c r="AE1050" i="10" s="1"/>
  <c r="AD1051" i="10"/>
  <c r="AE1051" i="10" s="1"/>
  <c r="AD1052" i="10"/>
  <c r="AE1052" i="10" s="1"/>
  <c r="AD1053" i="10"/>
  <c r="AE1053" i="10" s="1"/>
  <c r="AD1054" i="10"/>
  <c r="AE1054" i="10" s="1"/>
  <c r="AD1055" i="10"/>
  <c r="AE1055" i="10" s="1"/>
  <c r="AD1056" i="10"/>
  <c r="AE1056" i="10" s="1"/>
  <c r="AD1057" i="10"/>
  <c r="AE1057" i="10" s="1"/>
  <c r="AD1058" i="10"/>
  <c r="AE1058" i="10" s="1"/>
  <c r="AD1059" i="10"/>
  <c r="AE1059" i="10" s="1"/>
  <c r="AD1060" i="10"/>
  <c r="AE1060" i="10"/>
  <c r="AD1061" i="10"/>
  <c r="AE1061" i="10" s="1"/>
  <c r="AD1062" i="10"/>
  <c r="AE1062" i="10" s="1"/>
  <c r="AD1063" i="10"/>
  <c r="AE1063" i="10" s="1"/>
  <c r="AD1064" i="10"/>
  <c r="AE1064" i="10" s="1"/>
  <c r="AD1065" i="10"/>
  <c r="AE1065" i="10" s="1"/>
  <c r="AD1066" i="10"/>
  <c r="AE1066" i="10" s="1"/>
  <c r="AD1067" i="10"/>
  <c r="AE1067" i="10" s="1"/>
  <c r="AD1068" i="10"/>
  <c r="AE1068" i="10" s="1"/>
  <c r="AD1069" i="10"/>
  <c r="AE1069" i="10" s="1"/>
  <c r="AD1070" i="10"/>
  <c r="AE1070" i="10" s="1"/>
  <c r="AD1071" i="10"/>
  <c r="AE1071" i="10" s="1"/>
  <c r="AD1072" i="10"/>
  <c r="AE1072" i="10" s="1"/>
  <c r="AD1073" i="10"/>
  <c r="AE1073" i="10" s="1"/>
  <c r="AD1074" i="10"/>
  <c r="AE1074" i="10" s="1"/>
  <c r="AD1075" i="10"/>
  <c r="AE1075" i="10" s="1"/>
  <c r="AD1076" i="10"/>
  <c r="AE1076" i="10" s="1"/>
  <c r="AD1077" i="10"/>
  <c r="AE1077" i="10" s="1"/>
  <c r="AD1078" i="10"/>
  <c r="AE1078" i="10"/>
  <c r="AD1079" i="10"/>
  <c r="AE1079" i="10" s="1"/>
  <c r="AD1080" i="10"/>
  <c r="AE1080" i="10" s="1"/>
  <c r="AD1081" i="10"/>
  <c r="AE1081" i="10" s="1"/>
  <c r="AD1082" i="10"/>
  <c r="AE1082" i="10" s="1"/>
  <c r="AD1083" i="10"/>
  <c r="AE1083" i="10" s="1"/>
  <c r="AD1084" i="10"/>
  <c r="AE1084" i="10"/>
  <c r="AD1085" i="10"/>
  <c r="AE1085" i="10" s="1"/>
  <c r="AD1086" i="10"/>
  <c r="AE1086" i="10" s="1"/>
  <c r="AD1087" i="10"/>
  <c r="AE1087" i="10" s="1"/>
  <c r="AD1088" i="10"/>
  <c r="AE1088" i="10" s="1"/>
  <c r="AD1089" i="10"/>
  <c r="AE1089" i="10" s="1"/>
  <c r="AD1090" i="10"/>
  <c r="AE1090" i="10" s="1"/>
  <c r="AD1091" i="10"/>
  <c r="AE1091" i="10" s="1"/>
  <c r="AD1092" i="10"/>
  <c r="AE1092" i="10" s="1"/>
  <c r="AD1093" i="10"/>
  <c r="AE1093" i="10" s="1"/>
  <c r="AD1094" i="10"/>
  <c r="AE1094" i="10" s="1"/>
  <c r="AD1095" i="10"/>
  <c r="AE1095" i="10" s="1"/>
  <c r="AD1096" i="10"/>
  <c r="AE1096" i="10" s="1"/>
  <c r="AD1097" i="10"/>
  <c r="AE1097" i="10" s="1"/>
  <c r="AD1098" i="10"/>
  <c r="AE1098" i="10" s="1"/>
  <c r="AD1099" i="10"/>
  <c r="AE1099" i="10" s="1"/>
  <c r="AD1100" i="10"/>
  <c r="AE1100" i="10"/>
  <c r="AD1101" i="10"/>
  <c r="AE1101" i="10" s="1"/>
  <c r="AD1102" i="10"/>
  <c r="AE1102" i="10"/>
  <c r="AD1103" i="10"/>
  <c r="AE1103" i="10" s="1"/>
  <c r="AD1104" i="10"/>
  <c r="AE1104" i="10" s="1"/>
  <c r="AD1105" i="10"/>
  <c r="AE1105" i="10" s="1"/>
  <c r="AD1106" i="10"/>
  <c r="AE1106" i="10"/>
  <c r="AD1107" i="10"/>
  <c r="AE1107" i="10" s="1"/>
  <c r="AD1108" i="10"/>
  <c r="AE1108" i="10"/>
  <c r="AD1109" i="10"/>
  <c r="AE1109" i="10" s="1"/>
  <c r="AD1110" i="10"/>
  <c r="AE1110" i="10" s="1"/>
  <c r="AD1111" i="10"/>
  <c r="AE1111" i="10" s="1"/>
  <c r="AD1112" i="10"/>
  <c r="AE1112" i="10" s="1"/>
  <c r="AD1113" i="10"/>
  <c r="AE1113" i="10" s="1"/>
  <c r="AD1114" i="10"/>
  <c r="AE1114" i="10"/>
  <c r="AD1115" i="10"/>
  <c r="AE1115" i="10" s="1"/>
  <c r="AD1116" i="10"/>
  <c r="AE1116" i="10" s="1"/>
  <c r="AD1117" i="10"/>
  <c r="AE1117" i="10" s="1"/>
  <c r="AD1118" i="10"/>
  <c r="AE1118" i="10" s="1"/>
  <c r="AD1119" i="10"/>
  <c r="AE1119" i="10" s="1"/>
  <c r="AD1120" i="10"/>
  <c r="AE1120" i="10" s="1"/>
  <c r="AD1121" i="10"/>
  <c r="AE1121" i="10" s="1"/>
  <c r="AD1122" i="10"/>
  <c r="AE1122" i="10" s="1"/>
  <c r="AD1123" i="10"/>
  <c r="AE1123" i="10" s="1"/>
  <c r="AD1124" i="10"/>
  <c r="AE1124" i="10" s="1"/>
  <c r="AD1125" i="10"/>
  <c r="AE1125" i="10" s="1"/>
  <c r="AD1126" i="10"/>
  <c r="AE1126" i="10"/>
  <c r="AD1127" i="10"/>
  <c r="AE1127" i="10" s="1"/>
  <c r="AD1128" i="10"/>
  <c r="AE1128" i="10" s="1"/>
  <c r="AD1129" i="10"/>
  <c r="AE1129" i="10" s="1"/>
  <c r="AD1130" i="10"/>
  <c r="AE1130" i="10" s="1"/>
  <c r="AD1131" i="10"/>
  <c r="AE1131" i="10" s="1"/>
  <c r="AD1132" i="10"/>
  <c r="AE1132" i="10" s="1"/>
  <c r="AD1133" i="10"/>
  <c r="AE1133" i="10" s="1"/>
  <c r="AD1134" i="10"/>
  <c r="AE1134" i="10" s="1"/>
  <c r="AD1135" i="10"/>
  <c r="AE1135" i="10" s="1"/>
  <c r="AD1136" i="10"/>
  <c r="AE1136" i="10" s="1"/>
  <c r="AD1137" i="10"/>
  <c r="AE1137" i="10" s="1"/>
  <c r="AD1138" i="10"/>
  <c r="AE1138" i="10" s="1"/>
  <c r="AD1139" i="10"/>
  <c r="AE1139" i="10" s="1"/>
  <c r="AD1140" i="10"/>
  <c r="AE1140" i="10" s="1"/>
  <c r="AD1141" i="10"/>
  <c r="AE1141" i="10" s="1"/>
  <c r="AD1142" i="10"/>
  <c r="AE1142" i="10" s="1"/>
  <c r="AD1143" i="10"/>
  <c r="AE1143" i="10" s="1"/>
  <c r="AD1144" i="10"/>
  <c r="AE1144" i="10" s="1"/>
  <c r="AD1145" i="10"/>
  <c r="AE1145" i="10" s="1"/>
  <c r="AD1146" i="10"/>
  <c r="AE1146" i="10" s="1"/>
  <c r="AD1147" i="10"/>
  <c r="AE1147" i="10" s="1"/>
  <c r="AD1148" i="10"/>
  <c r="AE1148" i="10" s="1"/>
  <c r="AD1149" i="10"/>
  <c r="AE1149" i="10" s="1"/>
  <c r="AD1150" i="10"/>
  <c r="AE1150" i="10"/>
  <c r="AD1151" i="10"/>
  <c r="AE1151" i="10" s="1"/>
  <c r="AD1152" i="10"/>
  <c r="AE1152" i="10" s="1"/>
  <c r="AD1153" i="10"/>
  <c r="AE1153" i="10" s="1"/>
  <c r="AD1154" i="10"/>
  <c r="AE1154" i="10" s="1"/>
  <c r="AD1155" i="10"/>
  <c r="AE1155" i="10" s="1"/>
  <c r="AD1156" i="10"/>
  <c r="AE1156" i="10" s="1"/>
  <c r="AD1157" i="10"/>
  <c r="AE1157" i="10" s="1"/>
  <c r="AD1158" i="10"/>
  <c r="AE1158" i="10" s="1"/>
  <c r="AD1159" i="10"/>
  <c r="AE1159" i="10" s="1"/>
  <c r="AD1160" i="10"/>
  <c r="AE1160" i="10" s="1"/>
  <c r="AD1161" i="10"/>
  <c r="AE1161" i="10" s="1"/>
  <c r="AD1162" i="10"/>
  <c r="AE1162" i="10" s="1"/>
  <c r="AD1163" i="10"/>
  <c r="AE1163" i="10" s="1"/>
  <c r="AD1164" i="10"/>
  <c r="AE1164" i="10"/>
  <c r="AD1165" i="10"/>
  <c r="AE1165" i="10" s="1"/>
  <c r="AD1166" i="10"/>
  <c r="AE1166" i="10" s="1"/>
  <c r="AD1167" i="10"/>
  <c r="AE1167" i="10" s="1"/>
  <c r="AD1168" i="10"/>
  <c r="AE1168" i="10" s="1"/>
  <c r="AD1169" i="10"/>
  <c r="AE1169" i="10" s="1"/>
  <c r="AD1170" i="10"/>
  <c r="AE1170" i="10"/>
  <c r="AD1171" i="10"/>
  <c r="AE1171" i="10" s="1"/>
  <c r="AD1172" i="10"/>
  <c r="AE1172" i="10" s="1"/>
  <c r="AD1173" i="10"/>
  <c r="AE1173" i="10" s="1"/>
  <c r="AD1174" i="10"/>
  <c r="AE1174" i="10" s="1"/>
  <c r="AD1175" i="10"/>
  <c r="AE1175" i="10" s="1"/>
  <c r="AD1176" i="10"/>
  <c r="AE1176" i="10" s="1"/>
  <c r="AD1177" i="10"/>
  <c r="AE1177" i="10" s="1"/>
  <c r="AD1178" i="10"/>
  <c r="AE1178" i="10"/>
  <c r="AD1179" i="10"/>
  <c r="AE1179" i="10" s="1"/>
  <c r="AD1180" i="10"/>
  <c r="AE1180" i="10" s="1"/>
  <c r="AD1181" i="10"/>
  <c r="AE1181" i="10" s="1"/>
  <c r="AD1182" i="10"/>
  <c r="AE1182" i="10" s="1"/>
  <c r="AD1183" i="10"/>
  <c r="AE1183" i="10" s="1"/>
  <c r="AD1184" i="10"/>
  <c r="AE1184" i="10" s="1"/>
  <c r="AD1185" i="10"/>
  <c r="AE1185" i="10" s="1"/>
  <c r="AD1186" i="10"/>
  <c r="AE1186" i="10" s="1"/>
  <c r="AD1187" i="10"/>
  <c r="AE1187" i="10" s="1"/>
  <c r="AD1188" i="10"/>
  <c r="AE1188" i="10"/>
  <c r="AD1189" i="10"/>
  <c r="AE1189" i="10" s="1"/>
  <c r="AD1190" i="10"/>
  <c r="AE1190" i="10"/>
  <c r="AD1191" i="10"/>
  <c r="AE1191" i="10" s="1"/>
  <c r="AD1192" i="10"/>
  <c r="AE1192" i="10" s="1"/>
  <c r="AD1193" i="10"/>
  <c r="AE1193" i="10" s="1"/>
  <c r="AD1194" i="10"/>
  <c r="AE1194" i="10" s="1"/>
  <c r="AD1195" i="10"/>
  <c r="AE1195" i="10" s="1"/>
  <c r="AD1196" i="10"/>
  <c r="AE1196" i="10" s="1"/>
  <c r="AD1197" i="10"/>
  <c r="AE1197" i="10" s="1"/>
  <c r="AD1198" i="10"/>
  <c r="AE1198" i="10" s="1"/>
  <c r="AD1199" i="10"/>
  <c r="AE1199" i="10" s="1"/>
  <c r="AD1200" i="10"/>
  <c r="AE1200" i="10" s="1"/>
  <c r="AD1201" i="10"/>
  <c r="AE1201" i="10" s="1"/>
  <c r="AD1202" i="10"/>
  <c r="AE1202" i="10" s="1"/>
  <c r="AD1203" i="10"/>
  <c r="AE1203" i="10" s="1"/>
  <c r="AD1204" i="10"/>
  <c r="AE1204" i="10" s="1"/>
  <c r="AD1205" i="10"/>
  <c r="AE1205" i="10" s="1"/>
  <c r="AD1206" i="10"/>
  <c r="AE1206" i="10"/>
  <c r="AD1207" i="10"/>
  <c r="AE1207" i="10" s="1"/>
  <c r="AD1208" i="10"/>
  <c r="AE1208" i="10" s="1"/>
  <c r="AD1209" i="10"/>
  <c r="AE1209" i="10" s="1"/>
  <c r="AD1210" i="10"/>
  <c r="AE1210" i="10" s="1"/>
  <c r="AD1211" i="10"/>
  <c r="AE1211" i="10" s="1"/>
  <c r="AD1212" i="10"/>
  <c r="AE1212" i="10"/>
  <c r="AD1213" i="10"/>
  <c r="AE1213" i="10" s="1"/>
  <c r="AD1214" i="10"/>
  <c r="AE1214" i="10" s="1"/>
  <c r="AD1215" i="10"/>
  <c r="AE1215" i="10" s="1"/>
  <c r="AD1216" i="10"/>
  <c r="AE1216" i="10" s="1"/>
  <c r="AD1217" i="10"/>
  <c r="AE1217" i="10" s="1"/>
  <c r="AD1218" i="10"/>
  <c r="AE1218" i="10" s="1"/>
  <c r="AD1219" i="10"/>
  <c r="AE1219" i="10" s="1"/>
  <c r="AD1220" i="10"/>
  <c r="AE1220" i="10" s="1"/>
  <c r="AD1221" i="10"/>
  <c r="AE1221" i="10" s="1"/>
  <c r="AD1222" i="10"/>
  <c r="AE1222" i="10" s="1"/>
  <c r="AD1223" i="10"/>
  <c r="AE1223" i="10" s="1"/>
  <c r="AD1224" i="10"/>
  <c r="AE1224" i="10" s="1"/>
  <c r="AD1225" i="10"/>
  <c r="AE1225" i="10" s="1"/>
  <c r="AD1226" i="10"/>
  <c r="AE1226" i="10" s="1"/>
  <c r="AD1227" i="10"/>
  <c r="AE1227" i="10" s="1"/>
  <c r="AD1228" i="10"/>
  <c r="AE1228" i="10"/>
  <c r="AD1229" i="10"/>
  <c r="AE1229" i="10" s="1"/>
  <c r="AD1230" i="10"/>
  <c r="AE1230" i="10"/>
  <c r="AD1231" i="10"/>
  <c r="AE1231" i="10" s="1"/>
  <c r="AD1232" i="10"/>
  <c r="AE1232" i="10" s="1"/>
  <c r="AD1233" i="10"/>
  <c r="AE1233" i="10" s="1"/>
  <c r="AD1234" i="10"/>
  <c r="AE1234" i="10"/>
  <c r="AD1235" i="10"/>
  <c r="AE1235" i="10" s="1"/>
  <c r="AD1236" i="10"/>
  <c r="AE1236" i="10"/>
  <c r="AD1237" i="10"/>
  <c r="AE1237" i="10" s="1"/>
  <c r="AD1238" i="10"/>
  <c r="AE1238" i="10" s="1"/>
  <c r="AD1239" i="10"/>
  <c r="AE1239" i="10" s="1"/>
  <c r="AD1240" i="10"/>
  <c r="AE1240" i="10" s="1"/>
  <c r="AD1241" i="10"/>
  <c r="AE1241" i="10" s="1"/>
  <c r="AD1242" i="10"/>
  <c r="AE1242" i="10"/>
  <c r="AD1243" i="10"/>
  <c r="AE1243" i="10" s="1"/>
  <c r="AD1244" i="10"/>
  <c r="AE1244" i="10" s="1"/>
  <c r="AD1245" i="10"/>
  <c r="AE1245" i="10" s="1"/>
  <c r="AD1246" i="10"/>
  <c r="AE1246" i="10" s="1"/>
  <c r="AD1247" i="10"/>
  <c r="AE1247" i="10" s="1"/>
  <c r="AD1248" i="10"/>
  <c r="AE1248" i="10" s="1"/>
  <c r="AD1249" i="10"/>
  <c r="AE1249" i="10" s="1"/>
  <c r="AD1250" i="10"/>
  <c r="AE1250" i="10" s="1"/>
  <c r="AD1251" i="10"/>
  <c r="AE1251" i="10" s="1"/>
  <c r="AD1252" i="10"/>
  <c r="AE1252" i="10" s="1"/>
  <c r="AD1253" i="10"/>
  <c r="AE1253" i="10" s="1"/>
  <c r="AD1254" i="10"/>
  <c r="AE1254" i="10" s="1"/>
  <c r="AD1255" i="10"/>
  <c r="AE1255" i="10" s="1"/>
  <c r="AD1256" i="10"/>
  <c r="AE1256" i="10" s="1"/>
  <c r="AD1257" i="10"/>
  <c r="AE1257" i="10" s="1"/>
  <c r="AD1258" i="10"/>
  <c r="AE1258" i="10" s="1"/>
  <c r="AD1259" i="10"/>
  <c r="AE1259" i="10" s="1"/>
  <c r="AD1260" i="10"/>
  <c r="AE1260" i="10" s="1"/>
  <c r="AD1261" i="10"/>
  <c r="AE1261" i="10" s="1"/>
  <c r="AD1262" i="10"/>
  <c r="AE1262" i="10" s="1"/>
  <c r="AD1263" i="10"/>
  <c r="AE1263" i="10" s="1"/>
  <c r="AD1264" i="10"/>
  <c r="AE1264" i="10" s="1"/>
  <c r="AD1265" i="10"/>
  <c r="AE1265" i="10" s="1"/>
  <c r="AD1266" i="10"/>
  <c r="AE1266" i="10" s="1"/>
  <c r="AD1267" i="10"/>
  <c r="AE1267" i="10" s="1"/>
  <c r="AD1268" i="10"/>
  <c r="AE1268" i="10" s="1"/>
  <c r="AD1269" i="10"/>
  <c r="AE1269" i="10" s="1"/>
  <c r="AD1270" i="10"/>
  <c r="AE1270" i="10" s="1"/>
  <c r="AD1271" i="10"/>
  <c r="AE1271" i="10" s="1"/>
  <c r="AD1272" i="10"/>
  <c r="AE1272" i="10" s="1"/>
  <c r="AD1273" i="10"/>
  <c r="AE1273" i="10" s="1"/>
  <c r="AD1274" i="10"/>
  <c r="AE1274" i="10" s="1"/>
  <c r="AD1275" i="10"/>
  <c r="AE1275" i="10" s="1"/>
  <c r="AD1276" i="10"/>
  <c r="AE1276" i="10"/>
  <c r="AD1277" i="10"/>
  <c r="AE1277" i="10" s="1"/>
  <c r="AD1278" i="10"/>
  <c r="AE1278" i="10"/>
  <c r="AD1279" i="10"/>
  <c r="AE1279" i="10" s="1"/>
  <c r="AD1280" i="10"/>
  <c r="AE1280" i="10" s="1"/>
  <c r="AD1281" i="10"/>
  <c r="AE1281" i="10" s="1"/>
  <c r="AD1282" i="10"/>
  <c r="AE1282" i="10" s="1"/>
  <c r="AD1283" i="10"/>
  <c r="AE1283" i="10" s="1"/>
  <c r="AD1284" i="10"/>
  <c r="AE1284" i="10" s="1"/>
  <c r="AD1285" i="10"/>
  <c r="AE1285" i="10" s="1"/>
  <c r="AD1286" i="10"/>
  <c r="AE1286" i="10" s="1"/>
  <c r="AD1287" i="10"/>
  <c r="AE1287" i="10" s="1"/>
  <c r="AD1288" i="10"/>
  <c r="AE1288" i="10" s="1"/>
  <c r="AD1289" i="10"/>
  <c r="AE1289" i="10" s="1"/>
  <c r="AD1290" i="10"/>
  <c r="AE1290" i="10" s="1"/>
  <c r="AD1291" i="10"/>
  <c r="AE1291" i="10" s="1"/>
  <c r="AD1292" i="10"/>
  <c r="AE1292" i="10" s="1"/>
  <c r="AD1293" i="10"/>
  <c r="AE1293" i="10" s="1"/>
  <c r="AD1294" i="10"/>
  <c r="AE1294" i="10" s="1"/>
  <c r="AD1295" i="10"/>
  <c r="AE1295" i="10" s="1"/>
  <c r="AD1296" i="10"/>
  <c r="AE1296" i="10" s="1"/>
  <c r="AD1297" i="10"/>
  <c r="AE1297" i="10" s="1"/>
  <c r="AD1298" i="10"/>
  <c r="AE1298" i="10" s="1"/>
  <c r="AD1299" i="10"/>
  <c r="AE1299" i="10" s="1"/>
  <c r="AD1300" i="10"/>
  <c r="AE1300" i="10" s="1"/>
  <c r="AD1301" i="10"/>
  <c r="AE1301" i="10" s="1"/>
  <c r="AD1302" i="10"/>
  <c r="AE1302" i="10" s="1"/>
  <c r="AD1303" i="10"/>
  <c r="AE1303" i="10" s="1"/>
  <c r="AD1304" i="10"/>
  <c r="AE1304" i="10" s="1"/>
  <c r="AD1305" i="10"/>
  <c r="AE1305" i="10" s="1"/>
  <c r="AD1306" i="10"/>
  <c r="AE1306" i="10"/>
  <c r="AD1307" i="10"/>
  <c r="AE1307" i="10" s="1"/>
  <c r="AD1308" i="10"/>
  <c r="AE1308" i="10" s="1"/>
  <c r="AD1309" i="10"/>
  <c r="AE1309" i="10" s="1"/>
  <c r="AD1310" i="10"/>
  <c r="AE1310" i="10" s="1"/>
  <c r="AD1311" i="10"/>
  <c r="AE1311" i="10" s="1"/>
  <c r="AD1312" i="10"/>
  <c r="AE1312" i="10" s="1"/>
  <c r="AD1313" i="10"/>
  <c r="AE1313" i="10" s="1"/>
  <c r="AD1314" i="10"/>
  <c r="AE1314" i="10" s="1"/>
  <c r="AD1315" i="10"/>
  <c r="AE1315" i="10" s="1"/>
  <c r="AD1316" i="10"/>
  <c r="AE1316" i="10"/>
  <c r="AD1317" i="10"/>
  <c r="AE1317" i="10" s="1"/>
  <c r="AD1318" i="10"/>
  <c r="AE1318" i="10" s="1"/>
  <c r="AD1319" i="10"/>
  <c r="AE1319" i="10" s="1"/>
  <c r="AD1320" i="10"/>
  <c r="AE1320" i="10" s="1"/>
  <c r="AD1321" i="10"/>
  <c r="AE1321" i="10" s="1"/>
  <c r="AD1322" i="10"/>
  <c r="AE1322" i="10" s="1"/>
  <c r="AD1323" i="10"/>
  <c r="AE1323" i="10" s="1"/>
  <c r="AD1324" i="10"/>
  <c r="AE1324" i="10" s="1"/>
  <c r="AD1325" i="10"/>
  <c r="AE1325" i="10" s="1"/>
  <c r="AD1326" i="10"/>
  <c r="AE1326" i="10" s="1"/>
  <c r="AD1327" i="10"/>
  <c r="AE1327" i="10" s="1"/>
  <c r="AD1328" i="10"/>
  <c r="AE1328" i="10" s="1"/>
  <c r="AD1329" i="10"/>
  <c r="AE1329" i="10" s="1"/>
  <c r="AD1330" i="10"/>
  <c r="AE1330" i="10" s="1"/>
  <c r="AD1331" i="10"/>
  <c r="AE1331" i="10" s="1"/>
  <c r="AD1332" i="10"/>
  <c r="AE1332" i="10" s="1"/>
  <c r="AD1333" i="10"/>
  <c r="AE1333" i="10" s="1"/>
  <c r="AD1334" i="10"/>
  <c r="AE1334" i="10"/>
  <c r="AD1335" i="10"/>
  <c r="AE1335" i="10" s="1"/>
  <c r="AD1336" i="10"/>
  <c r="AE1336" i="10" s="1"/>
  <c r="AD1337" i="10"/>
  <c r="AE1337" i="10" s="1"/>
  <c r="AD1338" i="10"/>
  <c r="AE1338" i="10" s="1"/>
  <c r="AD1339" i="10"/>
  <c r="AE1339" i="10" s="1"/>
  <c r="AD1340" i="10"/>
  <c r="AE1340" i="10" s="1"/>
  <c r="AD1341" i="10"/>
  <c r="AE1341" i="10" s="1"/>
  <c r="AD1342" i="10"/>
  <c r="AE1342" i="10" s="1"/>
  <c r="AD1343" i="10"/>
  <c r="AE1343" i="10" s="1"/>
  <c r="AD1344" i="10"/>
  <c r="AE1344" i="10" s="1"/>
  <c r="AD1345" i="10"/>
  <c r="AE1345" i="10" s="1"/>
  <c r="AD1346" i="10"/>
  <c r="AE1346" i="10" s="1"/>
  <c r="AD1347" i="10"/>
  <c r="AE1347" i="10" s="1"/>
  <c r="AD1348" i="10"/>
  <c r="AE1348" i="10" s="1"/>
  <c r="AD1349" i="10"/>
  <c r="AE1349" i="10" s="1"/>
  <c r="AD1350" i="10"/>
  <c r="AE1350" i="10" s="1"/>
  <c r="AD1351" i="10"/>
  <c r="AE1351" i="10" s="1"/>
  <c r="AD1352" i="10"/>
  <c r="AE1352" i="10" s="1"/>
  <c r="AD1353" i="10"/>
  <c r="AE1353" i="10" s="1"/>
  <c r="AD1354" i="10"/>
  <c r="AE1354" i="10" s="1"/>
  <c r="AD1355" i="10"/>
  <c r="AE1355" i="10" s="1"/>
  <c r="AD1356" i="10"/>
  <c r="AE1356" i="10" s="1"/>
  <c r="AD1357" i="10"/>
  <c r="AE1357" i="10" s="1"/>
  <c r="AD1358" i="10"/>
  <c r="AE1358" i="10"/>
  <c r="AD1359" i="10"/>
  <c r="AE1359" i="10" s="1"/>
  <c r="AD1360" i="10"/>
  <c r="AE1360" i="10" s="1"/>
  <c r="AD1361" i="10"/>
  <c r="AE1361" i="10" s="1"/>
  <c r="AD1362" i="10"/>
  <c r="AE1362" i="10" s="1"/>
  <c r="AD1363" i="10"/>
  <c r="AE1363" i="10" s="1"/>
  <c r="AD1364" i="10"/>
  <c r="AE1364" i="10"/>
  <c r="AD1365" i="10"/>
  <c r="AE1365" i="10" s="1"/>
  <c r="AD1366" i="10"/>
  <c r="AE1366" i="10" s="1"/>
  <c r="AD1367" i="10"/>
  <c r="AE1367" i="10" s="1"/>
  <c r="AD1368" i="10"/>
  <c r="AE1368" i="10" s="1"/>
  <c r="AD1369" i="10"/>
  <c r="AE1369" i="10" s="1"/>
  <c r="AD1370" i="10"/>
  <c r="AE1370" i="10" s="1"/>
  <c r="AD1371" i="10"/>
  <c r="AE1371" i="10" s="1"/>
  <c r="AD1372" i="10"/>
  <c r="AE1372" i="10" s="1"/>
  <c r="AD1373" i="10"/>
  <c r="AE1373" i="10" s="1"/>
  <c r="AD1374" i="10"/>
  <c r="AE1374" i="10" s="1"/>
  <c r="AD1375" i="10"/>
  <c r="AE1375" i="10" s="1"/>
  <c r="AD1376" i="10"/>
  <c r="AE1376" i="10" s="1"/>
  <c r="AD1377" i="10"/>
  <c r="AE1377" i="10" s="1"/>
  <c r="AD1378" i="10"/>
  <c r="AE1378" i="10" s="1"/>
  <c r="AD1379" i="10"/>
  <c r="AE1379" i="10" s="1"/>
  <c r="AD1380" i="10"/>
  <c r="AE1380" i="10" s="1"/>
  <c r="AD1381" i="10"/>
  <c r="AE1381" i="10" s="1"/>
  <c r="AD1382" i="10"/>
  <c r="AE1382" i="10"/>
  <c r="AD1383" i="10"/>
  <c r="AE1383" i="10" s="1"/>
  <c r="AD1384" i="10"/>
  <c r="AE1384" i="10" s="1"/>
  <c r="AD1385" i="10"/>
  <c r="AE1385" i="10" s="1"/>
  <c r="AD1386" i="10"/>
  <c r="AE1386" i="10" s="1"/>
  <c r="AD1387" i="10"/>
  <c r="AE1387" i="10" s="1"/>
  <c r="AD1388" i="10"/>
  <c r="AE1388" i="10" s="1"/>
  <c r="AD1389" i="10"/>
  <c r="AE1389" i="10" s="1"/>
  <c r="AD1390" i="10"/>
  <c r="AE1390" i="10" s="1"/>
  <c r="AD1391" i="10"/>
  <c r="AE1391" i="10" s="1"/>
  <c r="AD1392" i="10"/>
  <c r="AE1392" i="10" s="1"/>
  <c r="AD1393" i="10"/>
  <c r="AE1393" i="10" s="1"/>
  <c r="AD1394" i="10"/>
  <c r="AE1394" i="10" s="1"/>
  <c r="AD1395" i="10"/>
  <c r="AE1395" i="10" s="1"/>
  <c r="AD1396" i="10"/>
  <c r="AE1396" i="10" s="1"/>
  <c r="AD1397" i="10"/>
  <c r="AE1397" i="10" s="1"/>
  <c r="AD1398" i="10"/>
  <c r="AE1398" i="10" s="1"/>
  <c r="AD1399" i="10"/>
  <c r="AE1399" i="10" s="1"/>
  <c r="AD1400" i="10"/>
  <c r="AE1400" i="10" s="1"/>
  <c r="AD1401" i="10"/>
  <c r="AE1401" i="10" s="1"/>
  <c r="AD1402" i="10"/>
  <c r="AE1402" i="10" s="1"/>
  <c r="AD1403" i="10"/>
  <c r="AE1403" i="10" s="1"/>
  <c r="AD1404" i="10"/>
  <c r="AE1404" i="10"/>
  <c r="AD1405" i="10"/>
  <c r="AE1405" i="10" s="1"/>
  <c r="AD1406" i="10"/>
  <c r="AE1406" i="10"/>
  <c r="AD1407" i="10"/>
  <c r="AE1407" i="10" s="1"/>
  <c r="AD1408" i="10"/>
  <c r="AE1408" i="10" s="1"/>
  <c r="AD1409" i="10"/>
  <c r="AE1409" i="10" s="1"/>
  <c r="AD1410" i="10"/>
  <c r="AE1410" i="10" s="1"/>
  <c r="AD1411" i="10"/>
  <c r="AE1411" i="10" s="1"/>
  <c r="AD1412" i="10"/>
  <c r="AE1412" i="10" s="1"/>
  <c r="AD1413" i="10"/>
  <c r="AE1413" i="10" s="1"/>
  <c r="AD1414" i="10"/>
  <c r="AE1414" i="10" s="1"/>
  <c r="AD1415" i="10"/>
  <c r="AE1415" i="10" s="1"/>
  <c r="AD1416" i="10"/>
  <c r="AE1416" i="10" s="1"/>
  <c r="AD1417" i="10"/>
  <c r="AE1417" i="10" s="1"/>
  <c r="AD1418" i="10"/>
  <c r="AE1418" i="10" s="1"/>
  <c r="AD1419" i="10"/>
  <c r="AE1419" i="10" s="1"/>
  <c r="AD1420" i="10"/>
  <c r="AE1420" i="10" s="1"/>
  <c r="AD1421" i="10"/>
  <c r="AE1421" i="10" s="1"/>
  <c r="AD1422" i="10"/>
  <c r="AE1422" i="10" s="1"/>
  <c r="AD1423" i="10"/>
  <c r="AE1423" i="10" s="1"/>
  <c r="AD1424" i="10"/>
  <c r="AE1424" i="10" s="1"/>
  <c r="AD1425" i="10"/>
  <c r="AE1425" i="10" s="1"/>
  <c r="AD1426" i="10"/>
  <c r="AE1426" i="10"/>
  <c r="AD1427" i="10"/>
  <c r="AE1427" i="10" s="1"/>
  <c r="AD1428" i="10"/>
  <c r="AE1428" i="10" s="1"/>
  <c r="AD1429" i="10"/>
  <c r="AE1429" i="10" s="1"/>
  <c r="AD1430" i="10"/>
  <c r="AE1430" i="10" s="1"/>
  <c r="AD1431" i="10"/>
  <c r="AE1431" i="10" s="1"/>
  <c r="AD1432" i="10"/>
  <c r="AE1432" i="10" s="1"/>
  <c r="AD1433" i="10"/>
  <c r="AE1433" i="10" s="1"/>
  <c r="AD1434" i="10"/>
  <c r="AE1434" i="10"/>
  <c r="AD1435" i="10"/>
  <c r="AE1435" i="10" s="1"/>
  <c r="AD1436" i="10"/>
  <c r="AE1436" i="10" s="1"/>
  <c r="AD1437" i="10"/>
  <c r="AE1437" i="10" s="1"/>
  <c r="AD1438" i="10"/>
  <c r="AE1438" i="10" s="1"/>
  <c r="AD1439" i="10"/>
  <c r="AE1439" i="10" s="1"/>
  <c r="AD1440" i="10"/>
  <c r="AE1440" i="10" s="1"/>
  <c r="AD1441" i="10"/>
  <c r="AE1441" i="10" s="1"/>
  <c r="AD1442" i="10"/>
  <c r="AE1442" i="10" s="1"/>
  <c r="AD1443" i="10"/>
  <c r="AE1443" i="10" s="1"/>
  <c r="AD1444" i="10"/>
  <c r="AE1444" i="10"/>
  <c r="AD1445" i="10"/>
  <c r="AE1445" i="10" s="1"/>
  <c r="AD1446" i="10"/>
  <c r="AE1446" i="10" s="1"/>
  <c r="AD1447" i="10"/>
  <c r="AE1447" i="10" s="1"/>
  <c r="AD1448" i="10"/>
  <c r="AE1448" i="10" s="1"/>
  <c r="AD1449" i="10"/>
  <c r="AE1449" i="10" s="1"/>
  <c r="AD1450" i="10"/>
  <c r="AE1450" i="10" s="1"/>
  <c r="AD1451" i="10"/>
  <c r="AE1451" i="10" s="1"/>
  <c r="AD1452" i="10"/>
  <c r="AE1452" i="10" s="1"/>
  <c r="AD1453" i="10"/>
  <c r="AE1453" i="10" s="1"/>
  <c r="AD1454" i="10"/>
  <c r="AE1454" i="10" s="1"/>
  <c r="AD1455" i="10"/>
  <c r="AE1455" i="10" s="1"/>
  <c r="AD1456" i="10"/>
  <c r="AE1456" i="10" s="1"/>
  <c r="AD1457" i="10"/>
  <c r="AE1457" i="10" s="1"/>
  <c r="AD1458" i="10"/>
  <c r="AE1458" i="10" s="1"/>
  <c r="AD1459" i="10"/>
  <c r="AE1459" i="10" s="1"/>
  <c r="AD1460" i="10"/>
  <c r="AE1460" i="10" s="1"/>
  <c r="AD1461" i="10"/>
  <c r="AE1461" i="10" s="1"/>
  <c r="AD1462" i="10"/>
  <c r="AE1462" i="10"/>
  <c r="AD1463" i="10"/>
  <c r="AE1463" i="10" s="1"/>
  <c r="AD1464" i="10"/>
  <c r="AE1464" i="10" s="1"/>
  <c r="AD1465" i="10"/>
  <c r="AE1465" i="10" s="1"/>
  <c r="AD1466" i="10"/>
  <c r="AE1466" i="10" s="1"/>
  <c r="AD1467" i="10"/>
  <c r="AE1467" i="10" s="1"/>
  <c r="AD1468" i="10"/>
  <c r="AE1468" i="10" s="1"/>
  <c r="AD1469" i="10"/>
  <c r="AE1469" i="10" s="1"/>
  <c r="AD1470" i="10"/>
  <c r="AE1470" i="10" s="1"/>
  <c r="AD1471" i="10"/>
  <c r="AE1471" i="10" s="1"/>
  <c r="AD1472" i="10"/>
  <c r="AE1472" i="10" s="1"/>
  <c r="AD1473" i="10"/>
  <c r="AE1473" i="10" s="1"/>
  <c r="AD1474" i="10"/>
  <c r="AE1474" i="10" s="1"/>
  <c r="AD1475" i="10"/>
  <c r="AE1475" i="10" s="1"/>
  <c r="AD1476" i="10"/>
  <c r="AE1476" i="10" s="1"/>
  <c r="AD1477" i="10"/>
  <c r="AE1477" i="10" s="1"/>
  <c r="AD1478" i="10"/>
  <c r="AE1478" i="10" s="1"/>
  <c r="AD1479" i="10"/>
  <c r="AE1479" i="10" s="1"/>
  <c r="AD1480" i="10"/>
  <c r="AE1480" i="10" s="1"/>
  <c r="AD1481" i="10"/>
  <c r="AE1481" i="10" s="1"/>
  <c r="AD1482" i="10"/>
  <c r="AE1482" i="10" s="1"/>
  <c r="AD1483" i="10"/>
  <c r="AE1483" i="10" s="1"/>
  <c r="AD1484" i="10"/>
  <c r="AE1484" i="10"/>
  <c r="AD1485" i="10"/>
  <c r="AE1485" i="10" s="1"/>
  <c r="AD1486" i="10"/>
  <c r="AE1486" i="10"/>
  <c r="AD1487" i="10"/>
  <c r="AE1487" i="10" s="1"/>
  <c r="AD1488" i="10"/>
  <c r="AE1488" i="10" s="1"/>
  <c r="AD1489" i="10"/>
  <c r="AE1489" i="10" s="1"/>
  <c r="AD1490" i="10"/>
  <c r="AE1490" i="10"/>
  <c r="AD1491" i="10"/>
  <c r="AE1491" i="10" s="1"/>
  <c r="AD1492" i="10"/>
  <c r="AE1492" i="10"/>
  <c r="AD1493" i="10"/>
  <c r="AE1493" i="10" s="1"/>
  <c r="AD1494" i="10"/>
  <c r="AE1494" i="10" s="1"/>
  <c r="AD1495" i="10"/>
  <c r="AE1495" i="10" s="1"/>
  <c r="AD1496" i="10"/>
  <c r="AE1496" i="10" s="1"/>
  <c r="AD1497" i="10"/>
  <c r="AE1497" i="10" s="1"/>
  <c r="AD1498" i="10"/>
  <c r="AE1498" i="10" s="1"/>
  <c r="AD1499" i="10"/>
  <c r="AE1499" i="10" s="1"/>
  <c r="AD1500" i="10"/>
  <c r="AE1500" i="10" s="1"/>
  <c r="AD1501" i="10"/>
  <c r="AE1501" i="10" s="1"/>
  <c r="AD1502" i="10"/>
  <c r="AE1502" i="10" s="1"/>
  <c r="AD1503" i="10"/>
  <c r="AE1503" i="10" s="1"/>
  <c r="AD1504" i="10"/>
  <c r="AE1504" i="10" s="1"/>
  <c r="AD1505" i="10"/>
  <c r="AE1505" i="10" s="1"/>
  <c r="AD1506" i="10"/>
  <c r="AE1506" i="10" s="1"/>
  <c r="AD1507" i="10"/>
  <c r="AE1507" i="10" s="1"/>
  <c r="AD1508" i="10"/>
  <c r="AE1508" i="10" s="1"/>
  <c r="AD1509" i="10"/>
  <c r="AE1509" i="10" s="1"/>
  <c r="AD1510" i="10"/>
  <c r="AE1510" i="10"/>
  <c r="AD1511" i="10"/>
  <c r="AE1511" i="10" s="1"/>
  <c r="AD1512" i="10"/>
  <c r="AE1512" i="10" s="1"/>
  <c r="AD1513" i="10"/>
  <c r="AE1513" i="10" s="1"/>
  <c r="AD1514" i="10"/>
  <c r="AE1514" i="10" s="1"/>
  <c r="AD1515" i="10"/>
  <c r="AE1515" i="10" s="1"/>
  <c r="AD1516" i="10"/>
  <c r="AE1516" i="10" s="1"/>
  <c r="AD1517" i="10"/>
  <c r="AE1517" i="10" s="1"/>
  <c r="AD1518" i="10"/>
  <c r="AE1518" i="10" s="1"/>
  <c r="AD1519" i="10"/>
  <c r="AE1519" i="10" s="1"/>
  <c r="AD1520" i="10"/>
  <c r="AE1520" i="10" s="1"/>
  <c r="AD1521" i="10"/>
  <c r="AE1521" i="10" s="1"/>
  <c r="AD1522" i="10"/>
  <c r="AE1522" i="10" s="1"/>
  <c r="AD1523" i="10"/>
  <c r="AE1523" i="10" s="1"/>
  <c r="AD1524" i="10"/>
  <c r="AE1524" i="10" s="1"/>
  <c r="AD1525" i="10"/>
  <c r="AE1525" i="10" s="1"/>
  <c r="AD1526" i="10"/>
  <c r="AE1526" i="10" s="1"/>
  <c r="AD1527" i="10"/>
  <c r="AE1527" i="10" s="1"/>
  <c r="AD1528" i="10"/>
  <c r="AE1528" i="10" s="1"/>
  <c r="AD1529" i="10"/>
  <c r="AE1529" i="10" s="1"/>
  <c r="AD1530" i="10"/>
  <c r="AE1530" i="10" s="1"/>
  <c r="AD1531" i="10"/>
  <c r="AE1531" i="10" s="1"/>
  <c r="AD1532" i="10"/>
  <c r="AE1532" i="10" s="1"/>
  <c r="AD1533" i="10"/>
  <c r="AE1533" i="10" s="1"/>
  <c r="AD1534" i="10"/>
  <c r="AE1534" i="10"/>
  <c r="AD1535" i="10"/>
  <c r="AE1535" i="10" s="1"/>
  <c r="AD1536" i="10"/>
  <c r="AE1536" i="10" s="1"/>
  <c r="AD1537" i="10"/>
  <c r="AE1537" i="10" s="1"/>
  <c r="AD1538" i="10"/>
  <c r="AE1538" i="10" s="1"/>
  <c r="AD1539" i="10"/>
  <c r="AE1539" i="10" s="1"/>
  <c r="AD1540" i="10"/>
  <c r="AE1540" i="10" s="1"/>
  <c r="AD1541" i="10"/>
  <c r="AE1541" i="10" s="1"/>
  <c r="AD1542" i="10"/>
  <c r="AE1542" i="10" s="1"/>
  <c r="AD1543" i="10"/>
  <c r="AE1543" i="10" s="1"/>
  <c r="AD1544" i="10"/>
  <c r="AE1544" i="10" s="1"/>
  <c r="AD1545" i="10"/>
  <c r="AE1545" i="10" s="1"/>
  <c r="AD1546" i="10"/>
  <c r="AE1546" i="10" s="1"/>
  <c r="AD1547" i="10"/>
  <c r="AE1547" i="10" s="1"/>
  <c r="AD1548" i="10"/>
  <c r="AE1548" i="10" s="1"/>
  <c r="AD1549" i="10"/>
  <c r="AE1549" i="10" s="1"/>
  <c r="AD1550" i="10"/>
  <c r="AE1550" i="10" s="1"/>
  <c r="AD1551" i="10"/>
  <c r="AE1551" i="10" s="1"/>
  <c r="AD1552" i="10"/>
  <c r="AE1552" i="10"/>
  <c r="AD1553" i="10"/>
  <c r="AE1553" i="10" s="1"/>
  <c r="AD1554" i="10"/>
  <c r="AE1554" i="10"/>
  <c r="AD1555" i="10"/>
  <c r="AE1555" i="10" s="1"/>
  <c r="AD1556" i="10"/>
  <c r="AE1556" i="10" s="1"/>
  <c r="AD1557" i="10"/>
  <c r="AE1557" i="10" s="1"/>
  <c r="AD1558" i="10"/>
  <c r="AE1558" i="10" s="1"/>
  <c r="AD1559" i="10"/>
  <c r="AE1559" i="10" s="1"/>
  <c r="AD1560" i="10"/>
  <c r="AE1560" i="10" s="1"/>
  <c r="AD1561" i="10"/>
  <c r="AE1561" i="10" s="1"/>
  <c r="AD1562" i="10"/>
  <c r="AE1562" i="10" s="1"/>
  <c r="AD1563" i="10"/>
  <c r="AE1563" i="10" s="1"/>
  <c r="AD1564" i="10"/>
  <c r="AE1564" i="10" s="1"/>
  <c r="AD1565" i="10"/>
  <c r="AE1565" i="10" s="1"/>
  <c r="AD1566" i="10"/>
  <c r="AE1566" i="10" s="1"/>
  <c r="AD1567" i="10"/>
  <c r="AE1567" i="10" s="1"/>
  <c r="AD1568" i="10"/>
  <c r="AE1568" i="10" s="1"/>
  <c r="AD1569" i="10"/>
  <c r="AE1569" i="10" s="1"/>
  <c r="AD1570" i="10"/>
  <c r="AE1570" i="10"/>
  <c r="AD1571" i="10"/>
  <c r="AE1571" i="10" s="1"/>
  <c r="AD1572" i="10"/>
  <c r="AE1572" i="10" s="1"/>
  <c r="AD1573" i="10"/>
  <c r="AE1573" i="10" s="1"/>
  <c r="AD1574" i="10"/>
  <c r="AE1574" i="10" s="1"/>
  <c r="AD1575" i="10"/>
  <c r="AE1575" i="10" s="1"/>
  <c r="AD1576" i="10"/>
  <c r="AE1576" i="10" s="1"/>
  <c r="AD1577" i="10"/>
  <c r="AE1577" i="10" s="1"/>
  <c r="AD1578" i="10"/>
  <c r="AE1578" i="10" s="1"/>
  <c r="AD1579" i="10"/>
  <c r="AE1579" i="10" s="1"/>
  <c r="AD1580" i="10"/>
  <c r="AE1580" i="10" s="1"/>
  <c r="AD1581" i="10"/>
  <c r="AE1581" i="10" s="1"/>
  <c r="AD1582" i="10"/>
  <c r="AE1582" i="10" s="1"/>
  <c r="AD1583" i="10"/>
  <c r="AE1583" i="10" s="1"/>
  <c r="AD1584" i="10"/>
  <c r="AE1584" i="10"/>
  <c r="AD1585" i="10"/>
  <c r="AE1585" i="10" s="1"/>
  <c r="AD1586" i="10"/>
  <c r="AE1586" i="10"/>
  <c r="AD1587" i="10"/>
  <c r="AE1587" i="10" s="1"/>
  <c r="AD1588" i="10"/>
  <c r="AE1588" i="10" s="1"/>
  <c r="AD1589" i="10"/>
  <c r="AE1589" i="10" s="1"/>
  <c r="AD1590" i="10"/>
  <c r="AE1590" i="10" s="1"/>
  <c r="AD1591" i="10"/>
  <c r="AE1591" i="10" s="1"/>
  <c r="AD1592" i="10"/>
  <c r="AE1592" i="10" s="1"/>
  <c r="AD1593" i="10"/>
  <c r="AE1593" i="10" s="1"/>
  <c r="AD1594" i="10"/>
  <c r="AE1594" i="10" s="1"/>
  <c r="AD1595" i="10"/>
  <c r="AE1595" i="10" s="1"/>
  <c r="AD1596" i="10"/>
  <c r="AE1596" i="10" s="1"/>
  <c r="AD1597" i="10"/>
  <c r="AE1597" i="10" s="1"/>
  <c r="AD1598" i="10"/>
  <c r="AE1598" i="10" s="1"/>
  <c r="AD1599" i="10"/>
  <c r="AE1599" i="10" s="1"/>
  <c r="AD1600" i="10"/>
  <c r="AE1600" i="10" s="1"/>
  <c r="AD1601" i="10"/>
  <c r="AE1601" i="10" s="1"/>
  <c r="AD1602" i="10"/>
  <c r="AE1602" i="10"/>
  <c r="AD1603" i="10"/>
  <c r="AE1603" i="10" s="1"/>
  <c r="AD1604" i="10"/>
  <c r="AE1604" i="10" s="1"/>
  <c r="AD1605" i="10"/>
  <c r="AE1605" i="10" s="1"/>
  <c r="AD1606" i="10"/>
  <c r="AE1606" i="10" s="1"/>
  <c r="AD1607" i="10"/>
  <c r="AE1607" i="10" s="1"/>
  <c r="AD1608" i="10"/>
  <c r="AE1608" i="10" s="1"/>
  <c r="AD1609" i="10"/>
  <c r="AE1609" i="10" s="1"/>
  <c r="AD1610" i="10"/>
  <c r="AE1610" i="10" s="1"/>
  <c r="AD1611" i="10"/>
  <c r="AE1611" i="10" s="1"/>
  <c r="AD1612" i="10"/>
  <c r="AE1612" i="10" s="1"/>
  <c r="AD1613" i="10"/>
  <c r="AE1613" i="10" s="1"/>
  <c r="AD1614" i="10"/>
  <c r="AE1614" i="10" s="1"/>
  <c r="AD1615" i="10"/>
  <c r="AE1615" i="10" s="1"/>
  <c r="AD1616" i="10"/>
  <c r="AE1616" i="10"/>
  <c r="AD1617" i="10"/>
  <c r="AE1617" i="10" s="1"/>
  <c r="AD1618" i="10"/>
  <c r="AE1618" i="10"/>
  <c r="AD1619" i="10"/>
  <c r="AE1619" i="10" s="1"/>
  <c r="AD1620" i="10"/>
  <c r="AE1620" i="10" s="1"/>
  <c r="AD1621" i="10"/>
  <c r="AE1621" i="10" s="1"/>
  <c r="AD1622" i="10"/>
  <c r="AE1622" i="10" s="1"/>
  <c r="AD1623" i="10"/>
  <c r="AE1623" i="10" s="1"/>
  <c r="AD1624" i="10"/>
  <c r="AE1624" i="10" s="1"/>
  <c r="AD1625" i="10"/>
  <c r="AE1625" i="10" s="1"/>
  <c r="AD1626" i="10"/>
  <c r="AE1626" i="10" s="1"/>
  <c r="AD1627" i="10"/>
  <c r="AE1627" i="10" s="1"/>
  <c r="AD1628" i="10"/>
  <c r="AE1628" i="10" s="1"/>
  <c r="AD1629" i="10"/>
  <c r="AE1629" i="10" s="1"/>
  <c r="AD1630" i="10"/>
  <c r="AE1630" i="10" s="1"/>
  <c r="AD1631" i="10"/>
  <c r="AE1631" i="10" s="1"/>
  <c r="AD1632" i="10"/>
  <c r="AE1632" i="10" s="1"/>
  <c r="AD1633" i="10"/>
  <c r="AE1633" i="10" s="1"/>
  <c r="AD1634" i="10"/>
  <c r="AE1634" i="10"/>
  <c r="AD1635" i="10"/>
  <c r="AE1635" i="10" s="1"/>
  <c r="AD1636" i="10"/>
  <c r="AE1636" i="10" s="1"/>
  <c r="AD1637" i="10"/>
  <c r="AE1637" i="10" s="1"/>
  <c r="AD1638" i="10"/>
  <c r="AE1638" i="10" s="1"/>
  <c r="AD1639" i="10"/>
  <c r="AE1639" i="10" s="1"/>
  <c r="AD1640" i="10"/>
  <c r="AE1640" i="10" s="1"/>
  <c r="AD1641" i="10"/>
  <c r="AE1641" i="10" s="1"/>
  <c r="AD1642" i="10"/>
  <c r="AE1642" i="10" s="1"/>
  <c r="AD1643" i="10"/>
  <c r="AE1643" i="10" s="1"/>
  <c r="AD1644" i="10"/>
  <c r="AE1644" i="10" s="1"/>
  <c r="AD1645" i="10"/>
  <c r="AE1645" i="10" s="1"/>
  <c r="AD1646" i="10"/>
  <c r="AE1646" i="10" s="1"/>
  <c r="AD1647" i="10"/>
  <c r="AE1647" i="10" s="1"/>
  <c r="AD1648" i="10"/>
  <c r="AE1648" i="10"/>
  <c r="AD1649" i="10"/>
  <c r="AE1649" i="10" s="1"/>
  <c r="AD1650" i="10"/>
  <c r="AE1650" i="10"/>
  <c r="AD1651" i="10"/>
  <c r="AE1651" i="10" s="1"/>
  <c r="AD1652" i="10"/>
  <c r="AE1652" i="10" s="1"/>
  <c r="AD1653" i="10"/>
  <c r="AE1653" i="10" s="1"/>
  <c r="AD1654" i="10"/>
  <c r="AE1654" i="10" s="1"/>
  <c r="AD1655" i="10"/>
  <c r="AE1655" i="10" s="1"/>
  <c r="AD1656" i="10"/>
  <c r="AE1656" i="10" s="1"/>
  <c r="AD1657" i="10"/>
  <c r="AE1657" i="10" s="1"/>
  <c r="AD1658" i="10"/>
  <c r="AE1658" i="10" s="1"/>
  <c r="AD1659" i="10"/>
  <c r="AE1659" i="10" s="1"/>
  <c r="AD1660" i="10"/>
  <c r="AE1660" i="10" s="1"/>
  <c r="AD1661" i="10"/>
  <c r="AE1661" i="10" s="1"/>
  <c r="AD1662" i="10"/>
  <c r="AE1662" i="10" s="1"/>
  <c r="AD1663" i="10"/>
  <c r="AE1663" i="10" s="1"/>
  <c r="AD1664" i="10"/>
  <c r="AE1664" i="10" s="1"/>
  <c r="AD1665" i="10"/>
  <c r="AE1665" i="10" s="1"/>
  <c r="AD1666" i="10"/>
  <c r="AE1666" i="10"/>
  <c r="AD1667" i="10"/>
  <c r="AE1667" i="10" s="1"/>
  <c r="AD1668" i="10"/>
  <c r="AE1668" i="10" s="1"/>
  <c r="AD1669" i="10"/>
  <c r="AE1669" i="10" s="1"/>
  <c r="AD1670" i="10"/>
  <c r="AE1670" i="10" s="1"/>
  <c r="AD1671" i="10"/>
  <c r="AE1671" i="10" s="1"/>
  <c r="AD1672" i="10"/>
  <c r="AE1672" i="10" s="1"/>
  <c r="AD1673" i="10"/>
  <c r="AE1673" i="10" s="1"/>
  <c r="AD1674" i="10"/>
  <c r="AE1674" i="10" s="1"/>
  <c r="AD1675" i="10"/>
  <c r="AE1675" i="10" s="1"/>
  <c r="AD1676" i="10"/>
  <c r="AE1676" i="10" s="1"/>
  <c r="AD1677" i="10"/>
  <c r="AE1677" i="10" s="1"/>
  <c r="AD1678" i="10"/>
  <c r="AE1678" i="10" s="1"/>
  <c r="AD1679" i="10"/>
  <c r="AE1679" i="10" s="1"/>
  <c r="AD1680" i="10"/>
  <c r="AE1680" i="10"/>
  <c r="AD1681" i="10"/>
  <c r="AE1681" i="10" s="1"/>
  <c r="AD1682" i="10"/>
  <c r="AE1682" i="10"/>
  <c r="AD1683" i="10"/>
  <c r="AE1683" i="10" s="1"/>
  <c r="AD1684" i="10"/>
  <c r="AE1684" i="10" s="1"/>
  <c r="AD1685" i="10"/>
  <c r="AE1685" i="10" s="1"/>
  <c r="AD1686" i="10"/>
  <c r="AE1686" i="10" s="1"/>
  <c r="AD1687" i="10"/>
  <c r="AE1687" i="10" s="1"/>
  <c r="AD1688" i="10"/>
  <c r="AE1688" i="10" s="1"/>
  <c r="AD1689" i="10"/>
  <c r="AE1689" i="10" s="1"/>
  <c r="AD1690" i="10"/>
  <c r="AE1690" i="10" s="1"/>
  <c r="AD1691" i="10"/>
  <c r="AE1691" i="10" s="1"/>
  <c r="AD1692" i="10"/>
  <c r="AE1692" i="10" s="1"/>
  <c r="AD1693" i="10"/>
  <c r="AE1693" i="10" s="1"/>
  <c r="AD1694" i="10"/>
  <c r="AE1694" i="10" s="1"/>
  <c r="AD1695" i="10"/>
  <c r="AE1695" i="10" s="1"/>
  <c r="AD1696" i="10"/>
  <c r="AE1696" i="10" s="1"/>
  <c r="AD1697" i="10"/>
  <c r="AE1697" i="10" s="1"/>
  <c r="AD1698" i="10"/>
  <c r="AE1698" i="10"/>
  <c r="AD1699" i="10"/>
  <c r="AE1699" i="10" s="1"/>
  <c r="AD1700" i="10"/>
  <c r="AE1700" i="10" s="1"/>
  <c r="AD1701" i="10"/>
  <c r="AE1701" i="10" s="1"/>
  <c r="AD1702" i="10"/>
  <c r="AE1702" i="10" s="1"/>
  <c r="AD1703" i="10"/>
  <c r="AE1703" i="10" s="1"/>
  <c r="AD1704" i="10"/>
  <c r="AE1704" i="10" s="1"/>
  <c r="AD1705" i="10"/>
  <c r="AE1705" i="10" s="1"/>
  <c r="AD1706" i="10"/>
  <c r="AE1706" i="10" s="1"/>
  <c r="AD1707" i="10"/>
  <c r="AE1707" i="10" s="1"/>
  <c r="AD1708" i="10"/>
  <c r="AE1708" i="10" s="1"/>
  <c r="AD1709" i="10"/>
  <c r="AE1709" i="10" s="1"/>
  <c r="AD1710" i="10"/>
  <c r="AE1710" i="10" s="1"/>
  <c r="AD1711" i="10"/>
  <c r="AE1711" i="10" s="1"/>
  <c r="AD1712" i="10"/>
  <c r="AE1712" i="10"/>
  <c r="AD1713" i="10"/>
  <c r="AE1713" i="10" s="1"/>
  <c r="AD1714" i="10"/>
  <c r="AE1714" i="10"/>
  <c r="AD1715" i="10"/>
  <c r="AE1715" i="10" s="1"/>
  <c r="AD1716" i="10"/>
  <c r="AE1716" i="10" s="1"/>
  <c r="AD1717" i="10"/>
  <c r="AE1717" i="10" s="1"/>
  <c r="AD1718" i="10"/>
  <c r="AE1718" i="10" s="1"/>
  <c r="AD1719" i="10"/>
  <c r="AE1719" i="10" s="1"/>
  <c r="AD1720" i="10"/>
  <c r="AE1720" i="10" s="1"/>
  <c r="AD1721" i="10"/>
  <c r="AE1721" i="10" s="1"/>
  <c r="AD1722" i="10"/>
  <c r="AE1722" i="10" s="1"/>
  <c r="AD1723" i="10"/>
  <c r="AE1723" i="10" s="1"/>
  <c r="AD1724" i="10"/>
  <c r="AE1724" i="10" s="1"/>
  <c r="AD1725" i="10"/>
  <c r="AE1725" i="10" s="1"/>
  <c r="AD1726" i="10"/>
  <c r="AE1726" i="10" s="1"/>
  <c r="AD1727" i="10"/>
  <c r="AE1727" i="10" s="1"/>
  <c r="AD1728" i="10"/>
  <c r="AE1728" i="10" s="1"/>
  <c r="AD1729" i="10"/>
  <c r="AE1729" i="10" s="1"/>
  <c r="AD1730" i="10"/>
  <c r="AE1730" i="10"/>
  <c r="AD1731" i="10"/>
  <c r="AE1731" i="10" s="1"/>
  <c r="AD1732" i="10"/>
  <c r="AE1732" i="10" s="1"/>
  <c r="AD1733" i="10"/>
  <c r="AE1733" i="10" s="1"/>
  <c r="AD1734" i="10"/>
  <c r="AE1734" i="10" s="1"/>
  <c r="AD1735" i="10"/>
  <c r="AE1735" i="10" s="1"/>
  <c r="AD1736" i="10"/>
  <c r="AE1736" i="10" s="1"/>
  <c r="AD1737" i="10"/>
  <c r="AE1737" i="10" s="1"/>
  <c r="AD1738" i="10"/>
  <c r="AE1738" i="10" s="1"/>
  <c r="AD1739" i="10"/>
  <c r="AE1739" i="10" s="1"/>
  <c r="AD1740" i="10"/>
  <c r="AE1740" i="10" s="1"/>
  <c r="AD1741" i="10"/>
  <c r="AE1741" i="10" s="1"/>
  <c r="AD1742" i="10"/>
  <c r="AE1742" i="10" s="1"/>
  <c r="AD1743" i="10"/>
  <c r="AE1743" i="10" s="1"/>
  <c r="AD1744" i="10"/>
  <c r="AE1744" i="10"/>
  <c r="AD1745" i="10"/>
  <c r="AE1745" i="10" s="1"/>
  <c r="AD1746" i="10"/>
  <c r="AE1746" i="10"/>
  <c r="AD1747" i="10"/>
  <c r="AE1747" i="10" s="1"/>
  <c r="AD1748" i="10"/>
  <c r="AE1748" i="10" s="1"/>
  <c r="AD1749" i="10"/>
  <c r="AE1749" i="10" s="1"/>
  <c r="AD1750" i="10"/>
  <c r="AE1750" i="10" s="1"/>
  <c r="AD1751" i="10"/>
  <c r="AE1751" i="10" s="1"/>
  <c r="AD1752" i="10"/>
  <c r="AE1752" i="10" s="1"/>
  <c r="AD1753" i="10"/>
  <c r="AE1753" i="10" s="1"/>
  <c r="AD1754" i="10"/>
  <c r="AE1754" i="10" s="1"/>
  <c r="AD1755" i="10"/>
  <c r="AE1755" i="10" s="1"/>
  <c r="AD1756" i="10"/>
  <c r="AE1756" i="10" s="1"/>
  <c r="AD1757" i="10"/>
  <c r="AE1757" i="10" s="1"/>
  <c r="AD1758" i="10"/>
  <c r="AE1758" i="10" s="1"/>
  <c r="AD1759" i="10"/>
  <c r="AE1759" i="10" s="1"/>
  <c r="AD1760" i="10"/>
  <c r="AE1760" i="10" s="1"/>
  <c r="AD1761" i="10"/>
  <c r="AE1761" i="10" s="1"/>
  <c r="AD1762" i="10"/>
  <c r="AE1762" i="10"/>
  <c r="AD1763" i="10"/>
  <c r="AE1763" i="10" s="1"/>
  <c r="AD1764" i="10"/>
  <c r="AE1764" i="10" s="1"/>
  <c r="AD1765" i="10"/>
  <c r="AE1765" i="10" s="1"/>
  <c r="AD1766" i="10"/>
  <c r="AE1766" i="10" s="1"/>
  <c r="AD1767" i="10"/>
  <c r="AE1767" i="10" s="1"/>
  <c r="AD1768" i="10"/>
  <c r="AE1768" i="10" s="1"/>
  <c r="AD1769" i="10"/>
  <c r="AE1769" i="10" s="1"/>
  <c r="AD1770" i="10"/>
  <c r="AE1770" i="10" s="1"/>
  <c r="AD1771" i="10"/>
  <c r="AE1771" i="10" s="1"/>
  <c r="AD1772" i="10"/>
  <c r="AE1772" i="10" s="1"/>
  <c r="AD1773" i="10"/>
  <c r="AE1773" i="10" s="1"/>
  <c r="AD1774" i="10"/>
  <c r="AE1774" i="10" s="1"/>
  <c r="AD1775" i="10"/>
  <c r="AE1775" i="10" s="1"/>
  <c r="AD1776" i="10"/>
  <c r="AE1776" i="10"/>
  <c r="AD1777" i="10"/>
  <c r="AE1777" i="10" s="1"/>
  <c r="AD1778" i="10"/>
  <c r="AE1778" i="10"/>
  <c r="AD1779" i="10"/>
  <c r="AE1779" i="10" s="1"/>
  <c r="AD1780" i="10"/>
  <c r="AE1780" i="10" s="1"/>
  <c r="AD1781" i="10"/>
  <c r="AE1781" i="10" s="1"/>
  <c r="AD1782" i="10"/>
  <c r="AE1782" i="10" s="1"/>
  <c r="AD1783" i="10"/>
  <c r="AE1783" i="10" s="1"/>
  <c r="AD1784" i="10"/>
  <c r="AE1784" i="10" s="1"/>
  <c r="AD1785" i="10"/>
  <c r="AE1785" i="10" s="1"/>
  <c r="AD1786" i="10"/>
  <c r="AE1786" i="10" s="1"/>
  <c r="AD1787" i="10"/>
  <c r="AE1787" i="10" s="1"/>
  <c r="AD1788" i="10"/>
  <c r="AE1788" i="10" s="1"/>
  <c r="AD1789" i="10"/>
  <c r="AE1789" i="10" s="1"/>
  <c r="AD1790" i="10"/>
  <c r="AE1790" i="10" s="1"/>
  <c r="AD1791" i="10"/>
  <c r="AE1791" i="10" s="1"/>
  <c r="AD1792" i="10"/>
  <c r="AE1792" i="10" s="1"/>
  <c r="AD1793" i="10"/>
  <c r="AE1793" i="10" s="1"/>
  <c r="AD1794" i="10"/>
  <c r="AE1794" i="10"/>
  <c r="AD1795" i="10"/>
  <c r="AE1795" i="10" s="1"/>
  <c r="AD1796" i="10"/>
  <c r="AE1796" i="10" s="1"/>
  <c r="AD1797" i="10"/>
  <c r="AE1797" i="10" s="1"/>
  <c r="AD1798" i="10"/>
  <c r="AE1798" i="10" s="1"/>
  <c r="AD1799" i="10"/>
  <c r="AE1799" i="10" s="1"/>
  <c r="AD1800" i="10"/>
  <c r="AE1800" i="10" s="1"/>
  <c r="AD1801" i="10"/>
  <c r="AE1801" i="10" s="1"/>
  <c r="AD1802" i="10"/>
  <c r="AE1802" i="10" s="1"/>
  <c r="AD1803" i="10"/>
  <c r="AE1803" i="10" s="1"/>
  <c r="AD1804" i="10"/>
  <c r="AE1804" i="10" s="1"/>
  <c r="AD1805" i="10"/>
  <c r="AE1805" i="10" s="1"/>
  <c r="AD1806" i="10"/>
  <c r="AE1806" i="10" s="1"/>
  <c r="AD1807" i="10"/>
  <c r="AE1807" i="10" s="1"/>
  <c r="AD1808" i="10"/>
  <c r="AE1808" i="10"/>
  <c r="AD1809" i="10"/>
  <c r="AE1809" i="10" s="1"/>
  <c r="AD1810" i="10"/>
  <c r="AE1810" i="10"/>
  <c r="AD1811" i="10"/>
  <c r="AE1811" i="10" s="1"/>
  <c r="AD1812" i="10"/>
  <c r="AE1812" i="10" s="1"/>
  <c r="AD1813" i="10"/>
  <c r="AE1813" i="10" s="1"/>
  <c r="AD1814" i="10"/>
  <c r="AE1814" i="10" s="1"/>
  <c r="AD1815" i="10"/>
  <c r="AE1815" i="10" s="1"/>
  <c r="AD1816" i="10"/>
  <c r="AE1816" i="10" s="1"/>
  <c r="AD1817" i="10"/>
  <c r="AE1817" i="10" s="1"/>
  <c r="AD1818" i="10"/>
  <c r="AE1818" i="10" s="1"/>
  <c r="AD1819" i="10"/>
  <c r="AE1819" i="10" s="1"/>
  <c r="AD1820" i="10"/>
  <c r="AE1820" i="10" s="1"/>
  <c r="AD1821" i="10"/>
  <c r="AE1821" i="10" s="1"/>
  <c r="AD1822" i="10"/>
  <c r="AE1822" i="10" s="1"/>
  <c r="AD1823" i="10"/>
  <c r="AE1823" i="10" s="1"/>
  <c r="AD1824" i="10"/>
  <c r="AE1824" i="10" s="1"/>
  <c r="AD1825" i="10"/>
  <c r="AE1825" i="10" s="1"/>
  <c r="AD1826" i="10"/>
  <c r="AE1826" i="10" s="1"/>
  <c r="AD1827" i="10"/>
  <c r="AE1827" i="10" s="1"/>
  <c r="AD1828" i="10"/>
  <c r="AE1828" i="10" s="1"/>
  <c r="AD1829" i="10"/>
  <c r="AE1829" i="10" s="1"/>
  <c r="AD1830" i="10"/>
  <c r="AE1830" i="10" s="1"/>
  <c r="AD1831" i="10"/>
  <c r="AE1831" i="10" s="1"/>
  <c r="AD1832" i="10"/>
  <c r="AE1832" i="10" s="1"/>
  <c r="AD1833" i="10"/>
  <c r="AE1833" i="10" s="1"/>
  <c r="AD1834" i="10"/>
  <c r="AE1834" i="10" s="1"/>
  <c r="AD1835" i="10"/>
  <c r="AE1835" i="10" s="1"/>
  <c r="AD1836" i="10"/>
  <c r="AE1836" i="10" s="1"/>
  <c r="AD1837" i="10"/>
  <c r="AE1837" i="10" s="1"/>
  <c r="AD1838" i="10"/>
  <c r="AE1838" i="10"/>
  <c r="AD1839" i="10"/>
  <c r="AE1839" i="10" s="1"/>
  <c r="AD1840" i="10"/>
  <c r="AE1840" i="10" s="1"/>
  <c r="AD1841" i="10"/>
  <c r="AE1841" i="10" s="1"/>
  <c r="AD1842" i="10"/>
  <c r="AE1842" i="10" s="1"/>
  <c r="AD1843" i="10"/>
  <c r="AE1843" i="10" s="1"/>
  <c r="AD1844" i="10"/>
  <c r="AE1844" i="10"/>
  <c r="AD1845" i="10"/>
  <c r="AE1845" i="10" s="1"/>
  <c r="AD1846" i="10"/>
  <c r="AE1846" i="10" s="1"/>
  <c r="AD1847" i="10"/>
  <c r="AE1847" i="10" s="1"/>
  <c r="AD1848" i="10"/>
  <c r="AE1848" i="10" s="1"/>
  <c r="AD1849" i="10"/>
  <c r="AE1849" i="10" s="1"/>
  <c r="AD1850" i="10"/>
  <c r="AE1850" i="10" s="1"/>
  <c r="AD1851" i="10"/>
  <c r="AE1851" i="10" s="1"/>
  <c r="AD1852" i="10"/>
  <c r="AE1852" i="10" s="1"/>
  <c r="AD1853" i="10"/>
  <c r="AE1853" i="10" s="1"/>
  <c r="AD1854" i="10"/>
  <c r="AE1854" i="10" s="1"/>
  <c r="AD1855" i="10"/>
  <c r="AE1855" i="10" s="1"/>
  <c r="AD1856" i="10"/>
  <c r="AE1856" i="10" s="1"/>
  <c r="AD1857" i="10"/>
  <c r="AE1857" i="10" s="1"/>
  <c r="AD1858" i="10"/>
  <c r="AE1858" i="10" s="1"/>
  <c r="AD1859" i="10"/>
  <c r="AE1859" i="10" s="1"/>
  <c r="AD1860" i="10"/>
  <c r="AE1860" i="10" s="1"/>
  <c r="AD1861" i="10"/>
  <c r="AE1861" i="10" s="1"/>
  <c r="AD1862" i="10"/>
  <c r="AE1862" i="10"/>
  <c r="AD1863" i="10"/>
  <c r="AE1863" i="10" s="1"/>
  <c r="AD1864" i="10"/>
  <c r="AE1864" i="10"/>
  <c r="AD1865" i="10"/>
  <c r="AE1865" i="10" s="1"/>
  <c r="AD1866" i="10"/>
  <c r="AE1866" i="10" s="1"/>
  <c r="AD1867" i="10"/>
  <c r="AE1867" i="10" s="1"/>
  <c r="AD1868" i="10"/>
  <c r="AE1868" i="10" s="1"/>
  <c r="AD1869" i="10"/>
  <c r="AE1869" i="10" s="1"/>
  <c r="AD1870" i="10"/>
  <c r="AE1870" i="10" s="1"/>
  <c r="AD1871" i="10"/>
  <c r="AE1871" i="10" s="1"/>
  <c r="AD1872" i="10"/>
  <c r="AE1872" i="10" s="1"/>
  <c r="AD1873" i="10"/>
  <c r="AE1873" i="10" s="1"/>
  <c r="AD1874" i="10"/>
  <c r="AE1874" i="10" s="1"/>
  <c r="AD1875" i="10"/>
  <c r="AE1875" i="10" s="1"/>
  <c r="AD1876" i="10"/>
  <c r="AE1876" i="10" s="1"/>
  <c r="AD1877" i="10"/>
  <c r="AE1877" i="10" s="1"/>
  <c r="AD1878" i="10"/>
  <c r="AE1878" i="10" s="1"/>
  <c r="AD1879" i="10"/>
  <c r="AE1879" i="10" s="1"/>
  <c r="AD1880" i="10"/>
  <c r="AE1880" i="10"/>
  <c r="AD1881" i="10"/>
  <c r="AE1881" i="10" s="1"/>
  <c r="AD1882" i="10"/>
  <c r="AE1882" i="10" s="1"/>
  <c r="AD1883" i="10"/>
  <c r="AE1883" i="10" s="1"/>
  <c r="AD1884" i="10"/>
  <c r="AE1884" i="10" s="1"/>
  <c r="AD1885" i="10"/>
  <c r="AE1885" i="10" s="1"/>
  <c r="AD1886" i="10"/>
  <c r="AE1886" i="10"/>
  <c r="AD1887" i="10"/>
  <c r="AE1887" i="10" s="1"/>
  <c r="AD1888" i="10"/>
  <c r="AE1888" i="10" s="1"/>
  <c r="AD1889" i="10"/>
  <c r="AE1889" i="10" s="1"/>
  <c r="AD1890" i="10"/>
  <c r="AE1890" i="10" s="1"/>
  <c r="AD1891" i="10"/>
  <c r="AE1891" i="10" s="1"/>
  <c r="AD1892" i="10"/>
  <c r="AE1892" i="10" s="1"/>
  <c r="AD1893" i="10"/>
  <c r="AE1893" i="10" s="1"/>
  <c r="AD1894" i="10"/>
  <c r="AE1894" i="10" s="1"/>
  <c r="AD1895" i="10"/>
  <c r="AE1895" i="10" s="1"/>
  <c r="AD1896" i="10"/>
  <c r="AE1896" i="10" s="1"/>
  <c r="AD1897" i="10"/>
  <c r="AE1897" i="10" s="1"/>
  <c r="AD1898" i="10"/>
  <c r="AE1898" i="10" s="1"/>
  <c r="AD1899" i="10"/>
  <c r="AE1899" i="10" s="1"/>
  <c r="AD1900" i="10"/>
  <c r="AE1900" i="10" s="1"/>
  <c r="AD1901" i="10"/>
  <c r="AE1901" i="10" s="1"/>
  <c r="AD1902" i="10"/>
  <c r="AE1902" i="10" s="1"/>
  <c r="AD1903" i="10"/>
  <c r="AE1903" i="10" s="1"/>
  <c r="AD1904" i="10"/>
  <c r="AE1904" i="10"/>
  <c r="AD1905" i="10"/>
  <c r="AE1905" i="10" s="1"/>
  <c r="AD1906" i="10"/>
  <c r="AE1906" i="10" s="1"/>
  <c r="AD1907" i="10"/>
  <c r="AE1907" i="10" s="1"/>
  <c r="AD1908" i="10"/>
  <c r="AE1908" i="10" s="1"/>
  <c r="AD1909" i="10"/>
  <c r="AE1909" i="10" s="1"/>
  <c r="AD1910" i="10"/>
  <c r="AE1910" i="10"/>
  <c r="AD1911" i="10"/>
  <c r="AE1911" i="10" s="1"/>
  <c r="AD1912" i="10"/>
  <c r="AE1912" i="10" s="1"/>
  <c r="AD1913" i="10"/>
  <c r="AE1913" i="10" s="1"/>
  <c r="AD1914" i="10"/>
  <c r="AE1914" i="10" s="1"/>
  <c r="AD1915" i="10"/>
  <c r="AE1915" i="10" s="1"/>
  <c r="AD1916" i="10"/>
  <c r="AE1916" i="10" s="1"/>
  <c r="AD1917" i="10"/>
  <c r="AE1917" i="10" s="1"/>
  <c r="AD1918" i="10"/>
  <c r="AE1918" i="10" s="1"/>
  <c r="AD1919" i="10"/>
  <c r="AE1919" i="10" s="1"/>
  <c r="AD1920" i="10"/>
  <c r="AE1920" i="10"/>
  <c r="AD1921" i="10"/>
  <c r="AE1921" i="10" s="1"/>
  <c r="AD1922" i="10"/>
  <c r="AE1922" i="10" s="1"/>
  <c r="AD1923" i="10"/>
  <c r="AE1923" i="10" s="1"/>
  <c r="AD1924" i="10"/>
  <c r="AE1924" i="10" s="1"/>
  <c r="AD1925" i="10"/>
  <c r="AE1925" i="10" s="1"/>
  <c r="AD1926" i="10"/>
  <c r="AE1926" i="10" s="1"/>
  <c r="AD1927" i="10"/>
  <c r="AE1927" i="10" s="1"/>
  <c r="AD1928" i="10"/>
  <c r="AE1928" i="10" s="1"/>
  <c r="AD1929" i="10"/>
  <c r="AE1929" i="10" s="1"/>
  <c r="AD1930" i="10"/>
  <c r="AE1930" i="10" s="1"/>
  <c r="AD1931" i="10"/>
  <c r="AE1931" i="10" s="1"/>
  <c r="AD1932" i="10"/>
  <c r="AE1932" i="10" s="1"/>
  <c r="AD1933" i="10"/>
  <c r="AE1933" i="10" s="1"/>
  <c r="AD1934" i="10"/>
  <c r="AE1934" i="10" s="1"/>
  <c r="AD1935" i="10"/>
  <c r="AE1935" i="10" s="1"/>
  <c r="AD1936" i="10"/>
  <c r="AE1936" i="10" s="1"/>
  <c r="AD1937" i="10"/>
  <c r="AE1937" i="10" s="1"/>
  <c r="AD1938" i="10"/>
  <c r="AE1938" i="10" s="1"/>
  <c r="AD1939" i="10"/>
  <c r="AE1939" i="10" s="1"/>
  <c r="AD1940" i="10"/>
  <c r="AE1940" i="10" s="1"/>
  <c r="AD1941" i="10"/>
  <c r="AE1941" i="10" s="1"/>
  <c r="AD1942" i="10"/>
  <c r="AE1942" i="10" s="1"/>
  <c r="AD1943" i="10"/>
  <c r="AE1943" i="10" s="1"/>
  <c r="AD1944" i="10"/>
  <c r="AE1944" i="10" s="1"/>
  <c r="AD1945" i="10"/>
  <c r="AE1945" i="10" s="1"/>
  <c r="AD1946" i="10"/>
  <c r="AE1946" i="10" s="1"/>
  <c r="AD1947" i="10"/>
  <c r="AE1947" i="10" s="1"/>
  <c r="AD1948" i="10"/>
  <c r="AE1948" i="10" s="1"/>
  <c r="AD1949" i="10"/>
  <c r="AE1949" i="10" s="1"/>
  <c r="AD1950" i="10"/>
  <c r="AE1950" i="10" s="1"/>
  <c r="AD1951" i="10"/>
  <c r="AE1951" i="10" s="1"/>
  <c r="AD1952" i="10"/>
  <c r="AE1952" i="10" s="1"/>
  <c r="AD1953" i="10"/>
  <c r="AE1953" i="10" s="1"/>
  <c r="AD1954" i="10"/>
  <c r="AE1954" i="10" s="1"/>
  <c r="AD1955" i="10"/>
  <c r="AE1955" i="10" s="1"/>
  <c r="AD1956" i="10"/>
  <c r="AE1956" i="10"/>
  <c r="AD1957" i="10"/>
  <c r="AE1957" i="10" s="1"/>
  <c r="AD1958" i="10"/>
  <c r="AE1958" i="10" s="1"/>
  <c r="AD1959" i="10"/>
  <c r="AE1959" i="10" s="1"/>
  <c r="AD1960" i="10"/>
  <c r="AE1960" i="10" s="1"/>
  <c r="AD1961" i="10"/>
  <c r="AE1961" i="10" s="1"/>
  <c r="AD1962" i="10"/>
  <c r="AE1962" i="10" s="1"/>
  <c r="AD1963" i="10"/>
  <c r="AE1963" i="10" s="1"/>
  <c r="AD1964" i="10"/>
  <c r="AE1964" i="10" s="1"/>
  <c r="AD1965" i="10"/>
  <c r="AE1965" i="10" s="1"/>
  <c r="AD1966" i="10"/>
  <c r="AE1966" i="10"/>
  <c r="AD1967" i="10"/>
  <c r="AE1967" i="10" s="1"/>
  <c r="AD1968" i="10"/>
  <c r="AE1968" i="10" s="1"/>
  <c r="AD1969" i="10"/>
  <c r="AE1969" i="10" s="1"/>
  <c r="AD1970" i="10"/>
  <c r="AE1970" i="10" s="1"/>
  <c r="AD1971" i="10"/>
  <c r="AE1971" i="10" s="1"/>
  <c r="AD1972" i="10"/>
  <c r="AE1972" i="10"/>
  <c r="AD1973" i="10"/>
  <c r="AE1973" i="10" s="1"/>
  <c r="AD1974" i="10"/>
  <c r="AE1974" i="10" s="1"/>
  <c r="AD1975" i="10"/>
  <c r="AE1975" i="10" s="1"/>
  <c r="AD1976" i="10"/>
  <c r="AE1976" i="10" s="1"/>
  <c r="AD1977" i="10"/>
  <c r="AE1977" i="10" s="1"/>
  <c r="AD1978" i="10"/>
  <c r="AE1978" i="10" s="1"/>
  <c r="AD1979" i="10"/>
  <c r="AE1979" i="10" s="1"/>
  <c r="AD1980" i="10"/>
  <c r="AE1980" i="10" s="1"/>
  <c r="AD1981" i="10"/>
  <c r="AE1981" i="10" s="1"/>
  <c r="AD1982" i="10"/>
  <c r="AE1982" i="10" s="1"/>
  <c r="AD1983" i="10"/>
  <c r="AE1983" i="10" s="1"/>
  <c r="AD1984" i="10"/>
  <c r="AE1984" i="10"/>
  <c r="AD1985" i="10"/>
  <c r="AE1985" i="10" s="1"/>
  <c r="AD1986" i="10"/>
  <c r="AE1986" i="10" s="1"/>
  <c r="AD1987" i="10"/>
  <c r="AE1987" i="10" s="1"/>
  <c r="AD1988" i="10"/>
  <c r="AE1988" i="10" s="1"/>
  <c r="AD1989" i="10"/>
  <c r="AE1989" i="10" s="1"/>
  <c r="AD1990" i="10"/>
  <c r="AE1990" i="10"/>
  <c r="AD1991" i="10"/>
  <c r="AE1991" i="10" s="1"/>
  <c r="AD1992" i="10"/>
  <c r="AE1992" i="10"/>
  <c r="AD1993" i="10"/>
  <c r="AE1993" i="10" s="1"/>
  <c r="AD1994" i="10"/>
  <c r="AE1994" i="10" s="1"/>
  <c r="AD1995" i="10"/>
  <c r="AE1995" i="10" s="1"/>
  <c r="AD1996" i="10"/>
  <c r="AE1996" i="10" s="1"/>
  <c r="AD1997" i="10"/>
  <c r="AE1997" i="10" s="1"/>
  <c r="AD1998" i="10"/>
  <c r="AE1998" i="10" s="1"/>
  <c r="AD1999" i="10"/>
  <c r="AE1999" i="10" s="1"/>
  <c r="AD2000" i="10"/>
  <c r="AE2000" i="10" s="1"/>
  <c r="AD2001" i="10"/>
  <c r="AE2001" i="10" s="1"/>
  <c r="AD2002" i="10"/>
  <c r="AE2002" i="10" s="1"/>
  <c r="AD2003" i="10"/>
  <c r="AE2003" i="10" s="1"/>
  <c r="AD2004" i="10"/>
  <c r="AE2004" i="10" s="1"/>
  <c r="AD2005" i="10"/>
  <c r="AE2005" i="10" s="1"/>
  <c r="AD2006" i="10"/>
  <c r="AE2006" i="10" s="1"/>
  <c r="AD2007" i="10"/>
  <c r="AE2007" i="10" s="1"/>
  <c r="AD2008" i="10"/>
  <c r="AE2008" i="10"/>
  <c r="AD2009" i="10"/>
  <c r="AE2009" i="10" s="1"/>
  <c r="AD2010" i="10"/>
  <c r="AE2010" i="10" s="1"/>
  <c r="AD2011" i="10"/>
  <c r="AE2011" i="10" s="1"/>
  <c r="AD2012" i="10"/>
  <c r="AE2012" i="10" s="1"/>
  <c r="AD2013" i="10"/>
  <c r="AE2013" i="10" s="1"/>
  <c r="AD2014" i="10"/>
  <c r="AE2014" i="10"/>
  <c r="AD2015" i="10"/>
  <c r="AE2015" i="10" s="1"/>
  <c r="AD2016" i="10"/>
  <c r="AE2016" i="10" s="1"/>
  <c r="AD2017" i="10"/>
  <c r="AE2017" i="10" s="1"/>
  <c r="AD2018" i="10"/>
  <c r="AE2018" i="10" s="1"/>
  <c r="AD2019" i="10"/>
  <c r="AE2019" i="10" s="1"/>
  <c r="AD2020" i="10"/>
  <c r="AE2020" i="10" s="1"/>
  <c r="AD2021" i="10"/>
  <c r="AE2021" i="10" s="1"/>
  <c r="AD2022" i="10"/>
  <c r="AE2022" i="10" s="1"/>
  <c r="AD2023" i="10"/>
  <c r="AE2023" i="10" s="1"/>
  <c r="AD2024" i="10"/>
  <c r="AE2024" i="10" s="1"/>
  <c r="AD2025" i="10"/>
  <c r="AE2025" i="10" s="1"/>
  <c r="AD2026" i="10"/>
  <c r="AE2026" i="10" s="1"/>
  <c r="AD2027" i="10"/>
  <c r="AE2027" i="10" s="1"/>
  <c r="AD2028" i="10"/>
  <c r="AE2028" i="10" s="1"/>
  <c r="AD2029" i="10"/>
  <c r="AE2029" i="10" s="1"/>
  <c r="AD2030" i="10"/>
  <c r="AE2030" i="10"/>
  <c r="AD2031" i="10"/>
  <c r="AE2031" i="10" s="1"/>
  <c r="AD2032" i="10"/>
  <c r="AE2032" i="10"/>
  <c r="AD2033" i="10"/>
  <c r="AE2033" i="10" s="1"/>
  <c r="AD2034" i="10"/>
  <c r="AE2034" i="10" s="1"/>
  <c r="AD2035" i="10"/>
  <c r="AE2035" i="10" s="1"/>
  <c r="AD2036" i="10"/>
  <c r="AE2036" i="10"/>
  <c r="AD2037" i="10"/>
  <c r="AE2037" i="10" s="1"/>
  <c r="AD2038" i="10"/>
  <c r="AE2038" i="10"/>
  <c r="AD2039" i="10"/>
  <c r="AE2039" i="10" s="1"/>
  <c r="AD2040" i="10"/>
  <c r="AE2040" i="10" s="1"/>
  <c r="AD2041" i="10"/>
  <c r="AE2041" i="10" s="1"/>
  <c r="AD2042" i="10"/>
  <c r="AE2042" i="10" s="1"/>
  <c r="AD2043" i="10"/>
  <c r="AE2043" i="10" s="1"/>
  <c r="AD2044" i="10"/>
  <c r="AE2044" i="10" s="1"/>
  <c r="AD2045" i="10"/>
  <c r="AE2045" i="10" s="1"/>
  <c r="AD2046" i="10"/>
  <c r="AE2046" i="10" s="1"/>
  <c r="AD2047" i="10"/>
  <c r="AE2047" i="10" s="1"/>
  <c r="AD2048" i="10"/>
  <c r="AE2048" i="10" s="1"/>
  <c r="AD2049" i="10"/>
  <c r="AE2049" i="10" s="1"/>
  <c r="AD2050" i="10"/>
  <c r="AE2050" i="10" s="1"/>
  <c r="AD2051" i="10"/>
  <c r="AE2051" i="10" s="1"/>
  <c r="AD2052" i="10"/>
  <c r="AE2052" i="10" s="1"/>
  <c r="AD2053" i="10"/>
  <c r="AE2053" i="10" s="1"/>
  <c r="AD2054" i="10"/>
  <c r="AE2054" i="10" s="1"/>
  <c r="AD2055" i="10"/>
  <c r="AE2055" i="10" s="1"/>
  <c r="AD2056" i="10"/>
  <c r="AE2056" i="10" s="1"/>
  <c r="AD2057" i="10"/>
  <c r="AE2057" i="10" s="1"/>
  <c r="AD2058" i="10"/>
  <c r="AE2058" i="10" s="1"/>
  <c r="AD2059" i="10"/>
  <c r="AE2059" i="10" s="1"/>
  <c r="AD2060" i="10"/>
  <c r="AE2060" i="10" s="1"/>
  <c r="AD2061" i="10"/>
  <c r="AE2061" i="10" s="1"/>
  <c r="AD2062" i="10"/>
  <c r="AE2062" i="10"/>
  <c r="AD2063" i="10"/>
  <c r="AE2063" i="10" s="1"/>
  <c r="AD2064" i="10"/>
  <c r="AE2064" i="10" s="1"/>
  <c r="AD2065" i="10"/>
  <c r="AE2065" i="10" s="1"/>
  <c r="AD2066" i="10"/>
  <c r="AE2066" i="10" s="1"/>
  <c r="AD2067" i="10"/>
  <c r="AE2067" i="10" s="1"/>
  <c r="AD2068" i="10"/>
  <c r="AE2068" i="10" s="1"/>
  <c r="AD2069" i="10"/>
  <c r="AE2069" i="10" s="1"/>
  <c r="AD2070" i="10"/>
  <c r="AE2070" i="10" s="1"/>
  <c r="AD2071" i="10"/>
  <c r="AE2071" i="10" s="1"/>
  <c r="AD2072" i="10"/>
  <c r="AE2072" i="10" s="1"/>
  <c r="AD2073" i="10"/>
  <c r="AE2073" i="10" s="1"/>
  <c r="AD2074" i="10"/>
  <c r="AE2074" i="10" s="1"/>
  <c r="AD2075" i="10"/>
  <c r="AE2075" i="10" s="1"/>
  <c r="AD2076" i="10"/>
  <c r="AE2076" i="10" s="1"/>
  <c r="AD2077" i="10"/>
  <c r="AE2077" i="10" s="1"/>
  <c r="AD2078" i="10"/>
  <c r="AE2078" i="10"/>
  <c r="AD2079" i="10"/>
  <c r="AE2079" i="10" s="1"/>
  <c r="AD2080" i="10"/>
  <c r="AE2080" i="10" s="1"/>
  <c r="AD2081" i="10"/>
  <c r="AE2081" i="10" s="1"/>
  <c r="AD2082" i="10"/>
  <c r="AE2082" i="10"/>
  <c r="AD2083" i="10"/>
  <c r="AE2083" i="10" s="1"/>
  <c r="AD2084" i="10"/>
  <c r="AE2084" i="10" s="1"/>
  <c r="AD2085" i="10"/>
  <c r="AE2085" i="10" s="1"/>
  <c r="AD2086" i="10"/>
  <c r="AE2086" i="10" s="1"/>
  <c r="AD2087" i="10"/>
  <c r="AE2087" i="10" s="1"/>
  <c r="AD2088" i="10"/>
  <c r="AE2088" i="10" s="1"/>
  <c r="AD2089" i="10"/>
  <c r="AE2089" i="10" s="1"/>
  <c r="AD2090" i="10"/>
  <c r="AE2090" i="10" s="1"/>
  <c r="AD2091" i="10"/>
  <c r="AE2091" i="10" s="1"/>
  <c r="AD2092" i="10"/>
  <c r="AE2092" i="10" s="1"/>
  <c r="AD2093" i="10"/>
  <c r="AE2093" i="10" s="1"/>
  <c r="AD2094" i="10"/>
  <c r="AE2094" i="10"/>
  <c r="AD2095" i="10"/>
  <c r="AE2095" i="10" s="1"/>
  <c r="AD2096" i="10"/>
  <c r="AE2096" i="10" s="1"/>
  <c r="AD2097" i="10"/>
  <c r="AE2097" i="10" s="1"/>
  <c r="AD2098" i="10"/>
  <c r="AE2098" i="10" s="1"/>
  <c r="AD2099" i="10"/>
  <c r="AE2099" i="10" s="1"/>
  <c r="AD2100" i="10"/>
  <c r="AE2100" i="10" s="1"/>
  <c r="AD2101" i="10"/>
  <c r="AE2101" i="10" s="1"/>
  <c r="AD2102" i="10"/>
  <c r="AE2102" i="10" s="1"/>
  <c r="AD2103" i="10"/>
  <c r="AE2103" i="10" s="1"/>
  <c r="AD2104" i="10"/>
  <c r="AE2104" i="10" s="1"/>
  <c r="AD2105" i="10"/>
  <c r="AE2105" i="10" s="1"/>
  <c r="AD2106" i="10"/>
  <c r="AE2106" i="10" s="1"/>
  <c r="AD2107" i="10"/>
  <c r="AE2107" i="10" s="1"/>
  <c r="AD2108" i="10"/>
  <c r="AE2108" i="10" s="1"/>
  <c r="AD2109" i="10"/>
  <c r="AE2109" i="10" s="1"/>
  <c r="AD2110" i="10"/>
  <c r="AE2110" i="10"/>
  <c r="AD2111" i="10"/>
  <c r="AE2111" i="10" s="1"/>
  <c r="AD2112" i="10"/>
  <c r="AE2112" i="10" s="1"/>
  <c r="AD2113" i="10"/>
  <c r="AE2113" i="10" s="1"/>
  <c r="AD2114" i="10"/>
  <c r="AE2114" i="10"/>
  <c r="AD2115" i="10"/>
  <c r="AE2115" i="10" s="1"/>
  <c r="AD2116" i="10"/>
  <c r="AE2116" i="10" s="1"/>
  <c r="AD2117" i="10"/>
  <c r="AE2117" i="10" s="1"/>
  <c r="AD2118" i="10"/>
  <c r="AE2118" i="10" s="1"/>
  <c r="AD2119" i="10"/>
  <c r="AE2119" i="10" s="1"/>
  <c r="AD2120" i="10"/>
  <c r="AE2120" i="10" s="1"/>
  <c r="AD2121" i="10"/>
  <c r="AE2121" i="10" s="1"/>
  <c r="AD2122" i="10"/>
  <c r="AE2122" i="10" s="1"/>
  <c r="AD2123" i="10"/>
  <c r="AE2123" i="10" s="1"/>
  <c r="AD2124" i="10"/>
  <c r="AE2124" i="10" s="1"/>
  <c r="AD2125" i="10"/>
  <c r="AE2125" i="10" s="1"/>
  <c r="AD2126" i="10"/>
  <c r="AE2126" i="10"/>
  <c r="AD2127" i="10"/>
  <c r="AE2127" i="10" s="1"/>
  <c r="AD2128" i="10"/>
  <c r="AE2128" i="10" s="1"/>
  <c r="AD2129" i="10"/>
  <c r="AE2129" i="10" s="1"/>
  <c r="AD2130" i="10"/>
  <c r="AE2130" i="10" s="1"/>
  <c r="AD2131" i="10"/>
  <c r="AE2131" i="10" s="1"/>
  <c r="AD2132" i="10"/>
  <c r="AE2132" i="10" s="1"/>
  <c r="AD2133" i="10"/>
  <c r="AE2133" i="10" s="1"/>
  <c r="AD2134" i="10"/>
  <c r="AE2134" i="10" s="1"/>
  <c r="AD2135" i="10"/>
  <c r="AE2135" i="10" s="1"/>
  <c r="AD2136" i="10"/>
  <c r="AE2136" i="10" s="1"/>
  <c r="AD2137" i="10"/>
  <c r="AE2137" i="10" s="1"/>
  <c r="AD2138" i="10"/>
  <c r="AE2138" i="10" s="1"/>
  <c r="AD2139" i="10"/>
  <c r="AE2139" i="10" s="1"/>
  <c r="AD2140" i="10"/>
  <c r="AE2140" i="10" s="1"/>
  <c r="AD2141" i="10"/>
  <c r="AE2141" i="10" s="1"/>
  <c r="AD2142" i="10"/>
  <c r="AE2142" i="10"/>
  <c r="AD2143" i="10"/>
  <c r="AE2143" i="10" s="1"/>
  <c r="AD2144" i="10"/>
  <c r="AE2144" i="10" s="1"/>
  <c r="AD2145" i="10"/>
  <c r="AE2145" i="10" s="1"/>
  <c r="AD2146" i="10"/>
  <c r="AE2146" i="10"/>
  <c r="AD2147" i="10"/>
  <c r="AE2147" i="10" s="1"/>
  <c r="AD2148" i="10"/>
  <c r="AE2148" i="10" s="1"/>
  <c r="AD2149" i="10"/>
  <c r="AE2149" i="10" s="1"/>
  <c r="AD2150" i="10"/>
  <c r="AE2150" i="10" s="1"/>
  <c r="AD2151" i="10"/>
  <c r="AE2151" i="10" s="1"/>
  <c r="AD2152" i="10"/>
  <c r="AE2152" i="10" s="1"/>
  <c r="AD2153" i="10"/>
  <c r="AE2153" i="10" s="1"/>
  <c r="AD2154" i="10"/>
  <c r="AE2154" i="10" s="1"/>
  <c r="AD2155" i="10"/>
  <c r="AE2155" i="10" s="1"/>
  <c r="AD2156" i="10"/>
  <c r="AE2156" i="10" s="1"/>
  <c r="AD2157" i="10"/>
  <c r="AE2157" i="10" s="1"/>
  <c r="AD2158" i="10"/>
  <c r="AE2158" i="10"/>
  <c r="AD2159" i="10"/>
  <c r="AE2159" i="10" s="1"/>
  <c r="AD2160" i="10"/>
  <c r="AE2160" i="10" s="1"/>
  <c r="AD2161" i="10"/>
  <c r="AE2161" i="10" s="1"/>
  <c r="AD2162" i="10"/>
  <c r="AE2162" i="10" s="1"/>
  <c r="AD2163" i="10"/>
  <c r="AE2163" i="10" s="1"/>
  <c r="AD2164" i="10"/>
  <c r="AE2164" i="10" s="1"/>
  <c r="AD2165" i="10"/>
  <c r="AE2165" i="10" s="1"/>
  <c r="AD2166" i="10"/>
  <c r="AE2166" i="10" s="1"/>
  <c r="AD2167" i="10"/>
  <c r="AE2167" i="10" s="1"/>
  <c r="AD2168" i="10"/>
  <c r="AE2168" i="10" s="1"/>
  <c r="AD2169" i="10"/>
  <c r="AE2169" i="10" s="1"/>
  <c r="AD2170" i="10"/>
  <c r="AE2170" i="10" s="1"/>
  <c r="AD2171" i="10"/>
  <c r="AE2171" i="10" s="1"/>
  <c r="AD2172" i="10"/>
  <c r="AE2172" i="10" s="1"/>
  <c r="AD2173" i="10"/>
  <c r="AE2173" i="10" s="1"/>
  <c r="AD2174" i="10"/>
  <c r="AE2174" i="10"/>
  <c r="AD2175" i="10"/>
  <c r="AE2175" i="10" s="1"/>
  <c r="AD2176" i="10"/>
  <c r="AE2176" i="10" s="1"/>
  <c r="AD2177" i="10"/>
  <c r="AE2177" i="10" s="1"/>
  <c r="AD2178" i="10"/>
  <c r="AE2178" i="10"/>
  <c r="AD2179" i="10"/>
  <c r="AE2179" i="10" s="1"/>
  <c r="AD2180" i="10"/>
  <c r="AE2180" i="10" s="1"/>
  <c r="AD2181" i="10"/>
  <c r="AE2181" i="10" s="1"/>
  <c r="AD2182" i="10"/>
  <c r="AE2182" i="10" s="1"/>
  <c r="AD2183" i="10"/>
  <c r="AE2183" i="10" s="1"/>
  <c r="AD2184" i="10"/>
  <c r="AE2184" i="10" s="1"/>
  <c r="AD2185" i="10"/>
  <c r="AE2185" i="10" s="1"/>
  <c r="AD2186" i="10"/>
  <c r="AE2186" i="10" s="1"/>
  <c r="AD2187" i="10"/>
  <c r="AE2187" i="10" s="1"/>
  <c r="AD2188" i="10"/>
  <c r="AE2188" i="10" s="1"/>
  <c r="AD2189" i="10"/>
  <c r="AE2189" i="10" s="1"/>
  <c r="AD2190" i="10"/>
  <c r="AE2190" i="10"/>
  <c r="AD2191" i="10"/>
  <c r="AE2191" i="10" s="1"/>
  <c r="AD2192" i="10"/>
  <c r="AE2192" i="10" s="1"/>
  <c r="AD2193" i="10"/>
  <c r="AE2193" i="10" s="1"/>
  <c r="AD2194" i="10"/>
  <c r="AE2194" i="10" s="1"/>
  <c r="AD2195" i="10"/>
  <c r="AE2195" i="10" s="1"/>
  <c r="AD2196" i="10"/>
  <c r="AE2196" i="10" s="1"/>
  <c r="AD2197" i="10"/>
  <c r="AE2197" i="10" s="1"/>
  <c r="AD2198" i="10"/>
  <c r="AE2198" i="10" s="1"/>
  <c r="AD2199" i="10"/>
  <c r="AE2199" i="10" s="1"/>
  <c r="AD2200" i="10"/>
  <c r="AE2200" i="10" s="1"/>
  <c r="AD2201" i="10"/>
  <c r="AE2201" i="10" s="1"/>
  <c r="AD2202" i="10"/>
  <c r="AE2202" i="10" s="1"/>
  <c r="AD2203" i="10"/>
  <c r="AE2203" i="10" s="1"/>
  <c r="AD2204" i="10"/>
  <c r="AE2204" i="10" s="1"/>
  <c r="AD2205" i="10"/>
  <c r="AE2205" i="10" s="1"/>
  <c r="AD2206" i="10"/>
  <c r="AE2206" i="10"/>
  <c r="AD2207" i="10"/>
  <c r="AE2207" i="10" s="1"/>
  <c r="AD2208" i="10"/>
  <c r="AE2208" i="10" s="1"/>
  <c r="AD2209" i="10"/>
  <c r="AE2209" i="10" s="1"/>
  <c r="AD2210" i="10"/>
  <c r="AE2210" i="10"/>
  <c r="AD2211" i="10"/>
  <c r="AE2211" i="10" s="1"/>
  <c r="AD2212" i="10"/>
  <c r="AE2212" i="10" s="1"/>
  <c r="AD2213" i="10"/>
  <c r="AE2213" i="10" s="1"/>
  <c r="AD2214" i="10"/>
  <c r="AE2214" i="10" s="1"/>
  <c r="AD2215" i="10"/>
  <c r="AE2215" i="10" s="1"/>
  <c r="AD2216" i="10"/>
  <c r="AE2216" i="10" s="1"/>
  <c r="AD2217" i="10"/>
  <c r="AE2217" i="10" s="1"/>
  <c r="AD2218" i="10"/>
  <c r="AE2218" i="10" s="1"/>
  <c r="AD2219" i="10"/>
  <c r="AE2219" i="10" s="1"/>
  <c r="AD2220" i="10"/>
  <c r="AE2220" i="10" s="1"/>
  <c r="AD2221" i="10"/>
  <c r="AE2221" i="10" s="1"/>
  <c r="AD2222" i="10"/>
  <c r="AE2222" i="10"/>
  <c r="AD2223" i="10"/>
  <c r="AE2223" i="10" s="1"/>
  <c r="AD2224" i="10"/>
  <c r="AE2224" i="10" s="1"/>
  <c r="AD2225" i="10"/>
  <c r="AE2225" i="10" s="1"/>
  <c r="AD2226" i="10"/>
  <c r="AE2226" i="10" s="1"/>
  <c r="AD2227" i="10"/>
  <c r="AE2227" i="10" s="1"/>
  <c r="AD2228" i="10"/>
  <c r="AE2228" i="10" s="1"/>
  <c r="AD2229" i="10"/>
  <c r="AE2229" i="10" s="1"/>
  <c r="AD2230" i="10"/>
  <c r="AE2230" i="10" s="1"/>
  <c r="AD2231" i="10"/>
  <c r="AE2231" i="10" s="1"/>
  <c r="AD2232" i="10"/>
  <c r="AE2232" i="10" s="1"/>
  <c r="AD2233" i="10"/>
  <c r="AE2233" i="10" s="1"/>
  <c r="AD2234" i="10"/>
  <c r="AE2234" i="10" s="1"/>
  <c r="AD2235" i="10"/>
  <c r="AE2235" i="10" s="1"/>
  <c r="AD2236" i="10"/>
  <c r="AE2236" i="10" s="1"/>
  <c r="AD2237" i="10"/>
  <c r="AE2237" i="10" s="1"/>
  <c r="AD2238" i="10"/>
  <c r="AE2238" i="10"/>
  <c r="AD2239" i="10"/>
  <c r="AE2239" i="10" s="1"/>
  <c r="AD2240" i="10"/>
  <c r="AE2240" i="10" s="1"/>
  <c r="AD2241" i="10"/>
  <c r="AE2241" i="10" s="1"/>
  <c r="AD2242" i="10"/>
  <c r="AE2242" i="10"/>
  <c r="AD2243" i="10"/>
  <c r="AE2243" i="10" s="1"/>
  <c r="AD2244" i="10"/>
  <c r="AE2244" i="10" s="1"/>
  <c r="AD2245" i="10"/>
  <c r="AE2245" i="10" s="1"/>
  <c r="AD2246" i="10"/>
  <c r="AE2246" i="10" s="1"/>
  <c r="AD2247" i="10"/>
  <c r="AE2247" i="10" s="1"/>
  <c r="AD2248" i="10"/>
  <c r="AE2248" i="10" s="1"/>
  <c r="AD2249" i="10"/>
  <c r="AE2249" i="10" s="1"/>
  <c r="AD2250" i="10"/>
  <c r="AE2250" i="10" s="1"/>
  <c r="AD2251" i="10"/>
  <c r="AE2251" i="10" s="1"/>
  <c r="AD2252" i="10"/>
  <c r="AE2252" i="10" s="1"/>
  <c r="AD2253" i="10"/>
  <c r="AE2253" i="10" s="1"/>
  <c r="AD2254" i="10"/>
  <c r="AE2254" i="10"/>
  <c r="AD2255" i="10"/>
  <c r="AE2255" i="10" s="1"/>
  <c r="AD2256" i="10"/>
  <c r="AE2256" i="10" s="1"/>
  <c r="AD2257" i="10"/>
  <c r="AE2257" i="10" s="1"/>
  <c r="AD2258" i="10"/>
  <c r="AE2258" i="10" s="1"/>
  <c r="AD2259" i="10"/>
  <c r="AE2259" i="10" s="1"/>
  <c r="AD2260" i="10"/>
  <c r="AE2260" i="10" s="1"/>
  <c r="AD2261" i="10"/>
  <c r="AE2261" i="10" s="1"/>
  <c r="AD2262" i="10"/>
  <c r="AE2262" i="10" s="1"/>
  <c r="AD2263" i="10"/>
  <c r="AE2263" i="10" s="1"/>
  <c r="AD2264" i="10"/>
  <c r="AE2264" i="10" s="1"/>
  <c r="AD2265" i="10"/>
  <c r="AE2265" i="10" s="1"/>
  <c r="AD2266" i="10"/>
  <c r="AE2266" i="10" s="1"/>
  <c r="AD2267" i="10"/>
  <c r="AE2267" i="10" s="1"/>
  <c r="AD2268" i="10"/>
  <c r="AE2268" i="10" s="1"/>
  <c r="AD2269" i="10"/>
  <c r="AE2269" i="10" s="1"/>
  <c r="AD2270" i="10"/>
  <c r="AE2270" i="10"/>
  <c r="AD2271" i="10"/>
  <c r="AE2271" i="10" s="1"/>
  <c r="AD2272" i="10"/>
  <c r="AE2272" i="10" s="1"/>
  <c r="AD2273" i="10"/>
  <c r="AE2273" i="10" s="1"/>
  <c r="AD2274" i="10"/>
  <c r="AE2274" i="10"/>
  <c r="AD2275" i="10"/>
  <c r="AE2275" i="10" s="1"/>
  <c r="AD2276" i="10"/>
  <c r="AE2276" i="10" s="1"/>
  <c r="AD2277" i="10"/>
  <c r="AE2277" i="10" s="1"/>
  <c r="AD2278" i="10"/>
  <c r="AE2278" i="10" s="1"/>
  <c r="AD2279" i="10"/>
  <c r="AE2279" i="10" s="1"/>
  <c r="AD2280" i="10"/>
  <c r="AE2280" i="10" s="1"/>
  <c r="AD2281" i="10"/>
  <c r="AE2281" i="10" s="1"/>
  <c r="AD2282" i="10"/>
  <c r="AE2282" i="10" s="1"/>
  <c r="AD2283" i="10"/>
  <c r="AE2283" i="10" s="1"/>
  <c r="AD2284" i="10"/>
  <c r="AE2284" i="10" s="1"/>
  <c r="AD2285" i="10"/>
  <c r="AE2285" i="10" s="1"/>
  <c r="AD2286" i="10"/>
  <c r="AE2286" i="10"/>
  <c r="AD2287" i="10"/>
  <c r="AE2287" i="10" s="1"/>
  <c r="AD2288" i="10"/>
  <c r="AE2288" i="10" s="1"/>
  <c r="AD2289" i="10"/>
  <c r="AE2289" i="10" s="1"/>
  <c r="AD2290" i="10"/>
  <c r="AE2290" i="10" s="1"/>
  <c r="AD2291" i="10"/>
  <c r="AE2291" i="10" s="1"/>
  <c r="AD2292" i="10"/>
  <c r="AE2292" i="10" s="1"/>
  <c r="AD2293" i="10"/>
  <c r="AE2293" i="10" s="1"/>
  <c r="AD2294" i="10"/>
  <c r="AE2294" i="10" s="1"/>
  <c r="AD2295" i="10"/>
  <c r="AE2295" i="10" s="1"/>
  <c r="AD2296" i="10"/>
  <c r="AE2296" i="10" s="1"/>
  <c r="AD2297" i="10"/>
  <c r="AE2297" i="10" s="1"/>
  <c r="AD2298" i="10"/>
  <c r="AE2298" i="10" s="1"/>
  <c r="AD2299" i="10"/>
  <c r="AE2299" i="10" s="1"/>
  <c r="AD2300" i="10"/>
  <c r="AE2300" i="10" s="1"/>
  <c r="AD2301" i="10"/>
  <c r="AE2301" i="10" s="1"/>
  <c r="AD2302" i="10"/>
  <c r="AE2302" i="10"/>
  <c r="AD2303" i="10"/>
  <c r="AE2303" i="10" s="1"/>
  <c r="AD2304" i="10"/>
  <c r="AE2304" i="10" s="1"/>
  <c r="AD2305" i="10"/>
  <c r="AE2305" i="10" s="1"/>
  <c r="AD2306" i="10"/>
  <c r="AE2306" i="10"/>
  <c r="AD2307" i="10"/>
  <c r="AE2307" i="10" s="1"/>
  <c r="AD2308" i="10"/>
  <c r="AE2308" i="10" s="1"/>
  <c r="AD2309" i="10"/>
  <c r="AE2309" i="10" s="1"/>
  <c r="AD2310" i="10"/>
  <c r="AE2310" i="10" s="1"/>
  <c r="AD2311" i="10"/>
  <c r="AE2311" i="10" s="1"/>
  <c r="AD2312" i="10"/>
  <c r="AE2312" i="10" s="1"/>
  <c r="AD2313" i="10"/>
  <c r="AE2313" i="10" s="1"/>
  <c r="AD2314" i="10"/>
  <c r="AE2314" i="10" s="1"/>
  <c r="AD2315" i="10"/>
  <c r="AE2315" i="10" s="1"/>
  <c r="AD2316" i="10"/>
  <c r="AE2316" i="10" s="1"/>
  <c r="AD2317" i="10"/>
  <c r="AE2317" i="10" s="1"/>
  <c r="AD2318" i="10"/>
  <c r="AE2318" i="10"/>
  <c r="AD2319" i="10"/>
  <c r="AE2319" i="10" s="1"/>
  <c r="AD2320" i="10"/>
  <c r="AE2320" i="10" s="1"/>
  <c r="AD2321" i="10"/>
  <c r="AE2321" i="10" s="1"/>
  <c r="AD2322" i="10"/>
  <c r="AE2322" i="10" s="1"/>
  <c r="AD2323" i="10"/>
  <c r="AE2323" i="10" s="1"/>
  <c r="AD2324" i="10"/>
  <c r="AE2324" i="10" s="1"/>
  <c r="AD2325" i="10"/>
  <c r="AE2325" i="10" s="1"/>
  <c r="AD2326" i="10"/>
  <c r="AE2326" i="10" s="1"/>
  <c r="AD2327" i="10"/>
  <c r="AE2327" i="10" s="1"/>
  <c r="AD2328" i="10"/>
  <c r="AE2328" i="10" s="1"/>
  <c r="AD2329" i="10"/>
  <c r="AE2329" i="10" s="1"/>
  <c r="AD2330" i="10"/>
  <c r="AE2330" i="10" s="1"/>
  <c r="AD2331" i="10"/>
  <c r="AE2331" i="10" s="1"/>
  <c r="AD2332" i="10"/>
  <c r="AE2332" i="10" s="1"/>
  <c r="AD2333" i="10"/>
  <c r="AE2333" i="10" s="1"/>
  <c r="AD2334" i="10"/>
  <c r="AE2334" i="10" s="1"/>
  <c r="AD2335" i="10"/>
  <c r="AE2335" i="10" s="1"/>
  <c r="AD2336" i="10"/>
  <c r="AE2336" i="10" s="1"/>
  <c r="AD2337" i="10"/>
  <c r="AE2337" i="10" s="1"/>
  <c r="AD2338" i="10"/>
  <c r="AE2338" i="10"/>
  <c r="AD2339" i="10"/>
  <c r="AE2339" i="10" s="1"/>
  <c r="AD2340" i="10"/>
  <c r="AE2340" i="10" s="1"/>
  <c r="AD2341" i="10"/>
  <c r="AE2341" i="10" s="1"/>
  <c r="AD2342" i="10"/>
  <c r="AE2342" i="10" s="1"/>
  <c r="AD2343" i="10"/>
  <c r="AE2343" i="10" s="1"/>
  <c r="AD2344" i="10"/>
  <c r="AE2344" i="10" s="1"/>
  <c r="AD2345" i="10"/>
  <c r="AE2345" i="10" s="1"/>
  <c r="AD2346" i="10"/>
  <c r="AE2346" i="10" s="1"/>
  <c r="AD2347" i="10"/>
  <c r="AE2347" i="10" s="1"/>
  <c r="AD2348" i="10"/>
  <c r="AE2348" i="10" s="1"/>
  <c r="AD2349" i="10"/>
  <c r="AE2349" i="10" s="1"/>
  <c r="AD2350" i="10"/>
  <c r="AE2350" i="10"/>
  <c r="AD2351" i="10"/>
  <c r="AE2351" i="10" s="1"/>
  <c r="AD2352" i="10"/>
  <c r="AE2352" i="10" s="1"/>
  <c r="AD2353" i="10"/>
  <c r="AE2353" i="10" s="1"/>
  <c r="AD2354" i="10"/>
  <c r="AE2354" i="10" s="1"/>
  <c r="AD2355" i="10"/>
  <c r="AE2355" i="10" s="1"/>
  <c r="AD2356" i="10"/>
  <c r="AE2356" i="10" s="1"/>
  <c r="AD2357" i="10"/>
  <c r="AE2357" i="10" s="1"/>
  <c r="AD2358" i="10"/>
  <c r="AE2358" i="10" s="1"/>
  <c r="AD2359" i="10"/>
  <c r="AE2359" i="10" s="1"/>
  <c r="AD2360" i="10"/>
  <c r="AE2360" i="10" s="1"/>
  <c r="AD2361" i="10"/>
  <c r="AE2361" i="10" s="1"/>
  <c r="AD2362" i="10"/>
  <c r="AE2362" i="10" s="1"/>
  <c r="AD2363" i="10"/>
  <c r="AE2363" i="10" s="1"/>
  <c r="AD2364" i="10"/>
  <c r="AE2364" i="10" s="1"/>
  <c r="AD2365" i="10"/>
  <c r="AE2365" i="10" s="1"/>
  <c r="AD2366" i="10"/>
  <c r="AE2366" i="10" s="1"/>
  <c r="AD2367" i="10"/>
  <c r="AE2367" i="10" s="1"/>
  <c r="AD2368" i="10"/>
  <c r="AE2368" i="10" s="1"/>
  <c r="AD2369" i="10"/>
  <c r="AE2369" i="10" s="1"/>
  <c r="AD2370" i="10"/>
  <c r="AE2370" i="10"/>
  <c r="AD2371" i="10"/>
  <c r="AE2371" i="10" s="1"/>
  <c r="AD2372" i="10"/>
  <c r="AE2372" i="10" s="1"/>
  <c r="AD2373" i="10"/>
  <c r="AE2373" i="10" s="1"/>
  <c r="AD2374" i="10"/>
  <c r="AE2374" i="10" s="1"/>
  <c r="AD2375" i="10"/>
  <c r="AE2375" i="10" s="1"/>
  <c r="AD2376" i="10"/>
  <c r="AE2376" i="10" s="1"/>
  <c r="AD2377" i="10"/>
  <c r="AE2377" i="10" s="1"/>
  <c r="AD2378" i="10"/>
  <c r="AE2378" i="10" s="1"/>
  <c r="AD2379" i="10"/>
  <c r="AE2379" i="10" s="1"/>
  <c r="AD2380" i="10"/>
  <c r="AE2380" i="10" s="1"/>
  <c r="AD2381" i="10"/>
  <c r="AE2381" i="10" s="1"/>
  <c r="AD2382" i="10"/>
  <c r="AE2382" i="10"/>
  <c r="AD2383" i="10"/>
  <c r="AE2383" i="10" s="1"/>
  <c r="AD2384" i="10"/>
  <c r="AE2384" i="10" s="1"/>
  <c r="AD2385" i="10"/>
  <c r="AE2385" i="10" s="1"/>
  <c r="AD2386" i="10"/>
  <c r="AE2386" i="10" s="1"/>
  <c r="AD2387" i="10"/>
  <c r="AE2387" i="10" s="1"/>
  <c r="AD2388" i="10"/>
  <c r="AE2388" i="10" s="1"/>
  <c r="AD2389" i="10"/>
  <c r="AE2389" i="10" s="1"/>
  <c r="AD2390" i="10"/>
  <c r="AE2390" i="10" s="1"/>
  <c r="AD2391" i="10"/>
  <c r="AE2391" i="10" s="1"/>
  <c r="AD2392" i="10"/>
  <c r="AE2392" i="10" s="1"/>
  <c r="AD2393" i="10"/>
  <c r="AE2393" i="10" s="1"/>
  <c r="AD2394" i="10"/>
  <c r="AE2394" i="10" s="1"/>
  <c r="AD2395" i="10"/>
  <c r="AE2395" i="10" s="1"/>
  <c r="AD2396" i="10"/>
  <c r="AE2396" i="10" s="1"/>
  <c r="AD2397" i="10"/>
  <c r="AE2397" i="10" s="1"/>
  <c r="AD2398" i="10"/>
  <c r="AE2398" i="10"/>
  <c r="AD2399" i="10"/>
  <c r="AE2399" i="10" s="1"/>
  <c r="AD2400" i="10"/>
  <c r="AE2400" i="10" s="1"/>
  <c r="AD2401" i="10"/>
  <c r="AE2401" i="10" s="1"/>
  <c r="AD2402" i="10"/>
  <c r="AE2402" i="10"/>
  <c r="AD2403" i="10"/>
  <c r="AE2403" i="10" s="1"/>
  <c r="AD2404" i="10"/>
  <c r="AE2404" i="10" s="1"/>
  <c r="AD2405" i="10"/>
  <c r="AE2405" i="10" s="1"/>
  <c r="AD2406" i="10"/>
  <c r="AE2406" i="10" s="1"/>
  <c r="AD2407" i="10"/>
  <c r="AE2407" i="10" s="1"/>
  <c r="AD2408" i="10"/>
  <c r="AE2408" i="10" s="1"/>
  <c r="AD2409" i="10"/>
  <c r="AE2409" i="10" s="1"/>
  <c r="AD2410" i="10"/>
  <c r="AE2410" i="10" s="1"/>
  <c r="AD2411" i="10"/>
  <c r="AE2411" i="10" s="1"/>
  <c r="AD2412" i="10"/>
  <c r="AE2412" i="10" s="1"/>
  <c r="AD2413" i="10"/>
  <c r="AE2413" i="10" s="1"/>
  <c r="AD2414" i="10"/>
  <c r="AE2414" i="10"/>
  <c r="AD2415" i="10"/>
  <c r="AE2415" i="10" s="1"/>
  <c r="AD2416" i="10"/>
  <c r="AE2416" i="10" s="1"/>
  <c r="AD2417" i="10"/>
  <c r="AE2417" i="10" s="1"/>
  <c r="AD2418" i="10"/>
  <c r="AE2418" i="10" s="1"/>
  <c r="AD2419" i="10"/>
  <c r="AE2419" i="10" s="1"/>
  <c r="AD2420" i="10"/>
  <c r="AE2420" i="10" s="1"/>
  <c r="AD2421" i="10"/>
  <c r="AE2421" i="10" s="1"/>
  <c r="AD2422" i="10"/>
  <c r="AE2422" i="10" s="1"/>
  <c r="AD2423" i="10"/>
  <c r="AE2423" i="10" s="1"/>
  <c r="AD2424" i="10"/>
  <c r="AE2424" i="10" s="1"/>
  <c r="AD2425" i="10"/>
  <c r="AE2425" i="10" s="1"/>
  <c r="AD2426" i="10"/>
  <c r="AE2426" i="10" s="1"/>
  <c r="AD2427" i="10"/>
  <c r="AE2427" i="10" s="1"/>
  <c r="AD2428" i="10"/>
  <c r="AE2428" i="10" s="1"/>
  <c r="AD2429" i="10"/>
  <c r="AE2429" i="10" s="1"/>
  <c r="AD2430" i="10"/>
  <c r="AE2430" i="10" s="1"/>
  <c r="AD2431" i="10"/>
  <c r="AE2431" i="10" s="1"/>
  <c r="AD2432" i="10"/>
  <c r="AE2432" i="10" s="1"/>
  <c r="AD2433" i="10"/>
  <c r="AE2433" i="10" s="1"/>
  <c r="AD2434" i="10"/>
  <c r="AE2434" i="10"/>
  <c r="AD2435" i="10"/>
  <c r="AE2435" i="10" s="1"/>
  <c r="AD2436" i="10"/>
  <c r="AE2436" i="10" s="1"/>
  <c r="AD2437" i="10"/>
  <c r="AE2437" i="10" s="1"/>
  <c r="AD2438" i="10"/>
  <c r="AE2438" i="10" s="1"/>
  <c r="AD2439" i="10"/>
  <c r="AE2439" i="10" s="1"/>
  <c r="AD2440" i="10"/>
  <c r="AE2440" i="10" s="1"/>
  <c r="AD2441" i="10"/>
  <c r="AE2441" i="10" s="1"/>
  <c r="AD2442" i="10"/>
  <c r="AE2442" i="10" s="1"/>
  <c r="AD2443" i="10"/>
  <c r="AE2443" i="10" s="1"/>
  <c r="AD2444" i="10"/>
  <c r="AE2444" i="10" s="1"/>
  <c r="AD2445" i="10"/>
  <c r="AE2445" i="10" s="1"/>
  <c r="AD2446" i="10"/>
  <c r="AE2446" i="10"/>
  <c r="AD2447" i="10"/>
  <c r="AE2447" i="10" s="1"/>
  <c r="AD2448" i="10"/>
  <c r="AE2448" i="10" s="1"/>
  <c r="AD2449" i="10"/>
  <c r="AE2449" i="10" s="1"/>
  <c r="AD2450" i="10"/>
  <c r="AE2450" i="10" s="1"/>
  <c r="AD2451" i="10"/>
  <c r="AE2451" i="10" s="1"/>
  <c r="AD2452" i="10"/>
  <c r="AE2452" i="10" s="1"/>
  <c r="AD2453" i="10"/>
  <c r="AE2453" i="10" s="1"/>
  <c r="AD2454" i="10"/>
  <c r="AE2454" i="10" s="1"/>
  <c r="AD2455" i="10"/>
  <c r="AE2455" i="10" s="1"/>
  <c r="AD2456" i="10"/>
  <c r="AE2456" i="10" s="1"/>
  <c r="AD2457" i="10"/>
  <c r="AE2457" i="10" s="1"/>
  <c r="AD2458" i="10"/>
  <c r="AE2458" i="10" s="1"/>
  <c r="AD2459" i="10"/>
  <c r="AE2459" i="10" s="1"/>
  <c r="AD2460" i="10"/>
  <c r="AE2460" i="10" s="1"/>
  <c r="AD2461" i="10"/>
  <c r="AE2461" i="10" s="1"/>
  <c r="AD2462" i="10"/>
  <c r="AE2462" i="10" s="1"/>
  <c r="AD2463" i="10"/>
  <c r="AE2463" i="10" s="1"/>
  <c r="AD2464" i="10"/>
  <c r="AE2464" i="10" s="1"/>
  <c r="AD2465" i="10"/>
  <c r="AE2465" i="10" s="1"/>
  <c r="AD2466" i="10"/>
  <c r="AE2466" i="10"/>
  <c r="AD2467" i="10"/>
  <c r="AE2467" i="10" s="1"/>
  <c r="AD2468" i="10"/>
  <c r="AE2468" i="10" s="1"/>
  <c r="AD2469" i="10"/>
  <c r="AE2469" i="10" s="1"/>
  <c r="AD2470" i="10"/>
  <c r="AE2470" i="10" s="1"/>
  <c r="AD2471" i="10"/>
  <c r="AE2471" i="10" s="1"/>
  <c r="AD2472" i="10"/>
  <c r="AE2472" i="10" s="1"/>
  <c r="AD2473" i="10"/>
  <c r="AE2473" i="10" s="1"/>
  <c r="AD2474" i="10"/>
  <c r="AE2474" i="10" s="1"/>
  <c r="AD2475" i="10"/>
  <c r="AE2475" i="10" s="1"/>
  <c r="AD2476" i="10"/>
  <c r="AE2476" i="10" s="1"/>
  <c r="AD2477" i="10"/>
  <c r="AE2477" i="10" s="1"/>
  <c r="AD2478" i="10"/>
  <c r="AE2478" i="10" s="1"/>
  <c r="AD2479" i="10"/>
  <c r="AE2479" i="10" s="1"/>
  <c r="AD2480" i="10"/>
  <c r="AE2480" i="10" s="1"/>
  <c r="AD2481" i="10"/>
  <c r="AE2481" i="10" s="1"/>
  <c r="AD2482" i="10"/>
  <c r="AE2482" i="10"/>
  <c r="AD2483" i="10"/>
  <c r="AE2483" i="10" s="1"/>
  <c r="AD2484" i="10"/>
  <c r="AE2484" i="10" s="1"/>
  <c r="AD2485" i="10"/>
  <c r="AE2485" i="10" s="1"/>
  <c r="AD2486" i="10"/>
  <c r="AE2486" i="10" s="1"/>
  <c r="AD2487" i="10"/>
  <c r="AE2487" i="10" s="1"/>
  <c r="AD2488" i="10"/>
  <c r="AE2488" i="10" s="1"/>
  <c r="AD2489" i="10"/>
  <c r="AE2489" i="10" s="1"/>
  <c r="AD2490" i="10"/>
  <c r="AE2490" i="10" s="1"/>
  <c r="AD2491" i="10"/>
  <c r="AE2491" i="10" s="1"/>
  <c r="AD2492" i="10"/>
  <c r="AE2492" i="10" s="1"/>
  <c r="AD2493" i="10"/>
  <c r="AE2493" i="10" s="1"/>
  <c r="AD2494" i="10"/>
  <c r="AE2494" i="10" s="1"/>
  <c r="AD2495" i="10"/>
  <c r="AE2495" i="10" s="1"/>
  <c r="AD2496" i="10"/>
  <c r="AE2496" i="10" s="1"/>
  <c r="AD2497" i="10"/>
  <c r="AE2497" i="10" s="1"/>
  <c r="AD2498" i="10"/>
  <c r="AE2498" i="10" s="1"/>
  <c r="AD2499" i="10"/>
  <c r="AE2499" i="10" s="1"/>
  <c r="AD2500" i="10"/>
  <c r="AE2500" i="10" s="1"/>
  <c r="AD2501" i="10"/>
  <c r="AE2501" i="10" s="1"/>
  <c r="AD2502" i="10"/>
  <c r="AE2502" i="10" s="1"/>
  <c r="AD2503" i="10"/>
  <c r="AE2503" i="10" s="1"/>
  <c r="AD2504" i="10"/>
  <c r="AE2504" i="10" s="1"/>
  <c r="AD2505" i="10"/>
  <c r="AE2505" i="10" s="1"/>
  <c r="AD2506" i="10"/>
  <c r="AE2506" i="10" s="1"/>
  <c r="AD2507" i="10"/>
  <c r="AE2507" i="10" s="1"/>
  <c r="AD2508" i="10"/>
  <c r="AE2508" i="10" s="1"/>
  <c r="AD2509" i="10"/>
  <c r="AE2509" i="10" s="1"/>
  <c r="AD2510" i="10"/>
  <c r="AE2510" i="10" s="1"/>
  <c r="AD2511" i="10"/>
  <c r="AE2511" i="10" s="1"/>
  <c r="AD2512" i="10"/>
  <c r="AE2512" i="10" s="1"/>
  <c r="AD2513" i="10"/>
  <c r="AE2513" i="10" s="1"/>
  <c r="AD2514" i="10"/>
  <c r="AE2514" i="10" s="1"/>
  <c r="AD2515" i="10"/>
  <c r="AE2515" i="10" s="1"/>
  <c r="AD2516" i="10"/>
  <c r="AE2516" i="10" s="1"/>
  <c r="AD2517" i="10"/>
  <c r="AE2517" i="10" s="1"/>
  <c r="AD2518" i="10"/>
  <c r="AE2518" i="10" s="1"/>
  <c r="AD2519" i="10"/>
  <c r="AE2519" i="10" s="1"/>
  <c r="AD2520" i="10"/>
  <c r="AE2520" i="10" s="1"/>
  <c r="AD2521" i="10"/>
  <c r="AE2521" i="10" s="1"/>
  <c r="AD2522" i="10"/>
  <c r="AE2522" i="10" s="1"/>
  <c r="AD2523" i="10"/>
  <c r="AE2523" i="10" s="1"/>
  <c r="AD2524" i="10"/>
  <c r="AE2524" i="10" s="1"/>
  <c r="AD2525" i="10"/>
  <c r="AE2525" i="10" s="1"/>
  <c r="AD2526" i="10"/>
  <c r="AE2526" i="10" s="1"/>
  <c r="AD2527" i="10"/>
  <c r="AE2527" i="10" s="1"/>
  <c r="AD2528" i="10"/>
  <c r="AE2528" i="10" s="1"/>
  <c r="AD2529" i="10"/>
  <c r="AE2529" i="10" s="1"/>
  <c r="AD2530" i="10"/>
  <c r="AE2530" i="10"/>
  <c r="AD2531" i="10"/>
  <c r="AE2531" i="10" s="1"/>
  <c r="AD2532" i="10"/>
  <c r="AE2532" i="10" s="1"/>
  <c r="AD2533" i="10"/>
  <c r="AE2533" i="10" s="1"/>
  <c r="AD2534" i="10"/>
  <c r="AE2534" i="10" s="1"/>
  <c r="AD2535" i="10"/>
  <c r="AE2535" i="10" s="1"/>
  <c r="AD2536" i="10"/>
  <c r="AE2536" i="10" s="1"/>
  <c r="AD2537" i="10"/>
  <c r="AE2537" i="10" s="1"/>
  <c r="AD2538" i="10"/>
  <c r="AE2538" i="10" s="1"/>
  <c r="AD2539" i="10"/>
  <c r="AE2539" i="10" s="1"/>
  <c r="AD2540" i="10"/>
  <c r="AE2540" i="10" s="1"/>
  <c r="AD2541" i="10"/>
  <c r="AE2541" i="10" s="1"/>
  <c r="AD2542" i="10"/>
  <c r="AE2542" i="10" s="1"/>
  <c r="AD2543" i="10"/>
  <c r="AE2543" i="10" s="1"/>
  <c r="AD2544" i="10"/>
  <c r="AE2544" i="10" s="1"/>
  <c r="AD2545" i="10"/>
  <c r="AE2545" i="10" s="1"/>
  <c r="AD2546" i="10"/>
  <c r="AE2546" i="10"/>
  <c r="AD2547" i="10"/>
  <c r="AE2547" i="10" s="1"/>
  <c r="AD2548" i="10"/>
  <c r="AE2548" i="10" s="1"/>
  <c r="AD2549" i="10"/>
  <c r="AE2549" i="10" s="1"/>
  <c r="AD2550" i="10"/>
  <c r="AE2550" i="10" s="1"/>
  <c r="AD2551" i="10"/>
  <c r="AE2551" i="10" s="1"/>
  <c r="AD2552" i="10"/>
  <c r="AE2552" i="10" s="1"/>
  <c r="AD2553" i="10"/>
  <c r="AE2553" i="10" s="1"/>
  <c r="AD2554" i="10"/>
  <c r="AE2554" i="10" s="1"/>
  <c r="AD2555" i="10"/>
  <c r="AE2555" i="10" s="1"/>
  <c r="AD2556" i="10"/>
  <c r="AE2556" i="10" s="1"/>
  <c r="AD2557" i="10"/>
  <c r="AE2557" i="10" s="1"/>
  <c r="AD2558" i="10"/>
  <c r="AE2558" i="10" s="1"/>
  <c r="AD2559" i="10"/>
  <c r="AE2559" i="10" s="1"/>
  <c r="AD2560" i="10"/>
  <c r="AE2560" i="10" s="1"/>
  <c r="AD2561" i="10"/>
  <c r="AE2561" i="10" s="1"/>
  <c r="AD2562" i="10"/>
  <c r="AE2562" i="10" s="1"/>
  <c r="AD2563" i="10"/>
  <c r="AE2563" i="10" s="1"/>
  <c r="AD2564" i="10"/>
  <c r="AE2564" i="10" s="1"/>
  <c r="AD2565" i="10"/>
  <c r="AE2565" i="10" s="1"/>
  <c r="AD2566" i="10"/>
  <c r="AE2566" i="10" s="1"/>
  <c r="AD2567" i="10"/>
  <c r="AE2567" i="10" s="1"/>
  <c r="AD2568" i="10"/>
  <c r="AE2568" i="10" s="1"/>
  <c r="AD2569" i="10"/>
  <c r="AE2569" i="10" s="1"/>
  <c r="AD2570" i="10"/>
  <c r="AE2570" i="10" s="1"/>
  <c r="AD2571" i="10"/>
  <c r="AE2571" i="10" s="1"/>
  <c r="AD2572" i="10"/>
  <c r="AE2572" i="10" s="1"/>
  <c r="AD2573" i="10"/>
  <c r="AE2573" i="10" s="1"/>
  <c r="AD2574" i="10"/>
  <c r="AE2574" i="10" s="1"/>
  <c r="AD2575" i="10"/>
  <c r="AE2575" i="10" s="1"/>
  <c r="AD2576" i="10"/>
  <c r="AE2576" i="10" s="1"/>
  <c r="AD2577" i="10"/>
  <c r="AE2577" i="10" s="1"/>
  <c r="AD2578" i="10"/>
  <c r="AE2578" i="10" s="1"/>
  <c r="AD2579" i="10"/>
  <c r="AE2579" i="10" s="1"/>
  <c r="AD2580" i="10"/>
  <c r="AE2580" i="10" s="1"/>
  <c r="AD2581" i="10"/>
  <c r="AE2581" i="10" s="1"/>
  <c r="AD2582" i="10"/>
  <c r="AE2582" i="10" s="1"/>
  <c r="AD2583" i="10"/>
  <c r="AE2583" i="10" s="1"/>
  <c r="AD2584" i="10"/>
  <c r="AE2584" i="10" s="1"/>
  <c r="AD2585" i="10"/>
  <c r="AE2585" i="10" s="1"/>
  <c r="AD2586" i="10"/>
  <c r="AE2586" i="10" s="1"/>
  <c r="AD2587" i="10"/>
  <c r="AE2587" i="10" s="1"/>
  <c r="AD2588" i="10"/>
  <c r="AE2588" i="10" s="1"/>
  <c r="AD2589" i="10"/>
  <c r="AE2589" i="10" s="1"/>
  <c r="AD2590" i="10"/>
  <c r="AE2590" i="10" s="1"/>
  <c r="AD2591" i="10"/>
  <c r="AE2591" i="10" s="1"/>
  <c r="AD2592" i="10"/>
  <c r="AE2592" i="10" s="1"/>
  <c r="AD2593" i="10"/>
  <c r="AE2593" i="10" s="1"/>
  <c r="AD2594" i="10"/>
  <c r="AE2594" i="10"/>
  <c r="AD2595" i="10"/>
  <c r="AE2595" i="10" s="1"/>
  <c r="AD2596" i="10"/>
  <c r="AE2596" i="10" s="1"/>
  <c r="AD2597" i="10"/>
  <c r="AE2597" i="10" s="1"/>
  <c r="AD2598" i="10"/>
  <c r="AE2598" i="10" s="1"/>
  <c r="AD2599" i="10"/>
  <c r="AE2599" i="10" s="1"/>
  <c r="AD2600" i="10"/>
  <c r="AE2600" i="10" s="1"/>
  <c r="AD2601" i="10"/>
  <c r="AE2601" i="10" s="1"/>
  <c r="AD2602" i="10"/>
  <c r="AE2602" i="10" s="1"/>
  <c r="AD2603" i="10"/>
  <c r="AE2603" i="10" s="1"/>
  <c r="AD2604" i="10"/>
  <c r="AE2604" i="10" s="1"/>
  <c r="AD2605" i="10"/>
  <c r="AE2605" i="10" s="1"/>
  <c r="AD2606" i="10"/>
  <c r="AE2606" i="10" s="1"/>
  <c r="AD2607" i="10"/>
  <c r="AE2607" i="10" s="1"/>
  <c r="AD2608" i="10"/>
  <c r="AE2608" i="10" s="1"/>
  <c r="AD2609" i="10"/>
  <c r="AE2609" i="10" s="1"/>
  <c r="AD2610" i="10"/>
  <c r="AE2610" i="10"/>
  <c r="AD2611" i="10"/>
  <c r="AE2611" i="10" s="1"/>
  <c r="AD2612" i="10"/>
  <c r="AE2612" i="10" s="1"/>
  <c r="AD2613" i="10"/>
  <c r="AE2613" i="10" s="1"/>
  <c r="AD2614" i="10"/>
  <c r="AE2614" i="10" s="1"/>
  <c r="AD2615" i="10"/>
  <c r="AE2615" i="10" s="1"/>
  <c r="AD2616" i="10"/>
  <c r="AE2616" i="10" s="1"/>
  <c r="AD2617" i="10"/>
  <c r="AE2617" i="10" s="1"/>
  <c r="AD2618" i="10"/>
  <c r="AE2618" i="10" s="1"/>
  <c r="AD2619" i="10"/>
  <c r="AE2619" i="10" s="1"/>
  <c r="AD2620" i="10"/>
  <c r="AE2620" i="10" s="1"/>
  <c r="AD2621" i="10"/>
  <c r="AE2621" i="10" s="1"/>
  <c r="AD2622" i="10"/>
  <c r="AE2622" i="10" s="1"/>
  <c r="AD2623" i="10"/>
  <c r="AE2623" i="10" s="1"/>
  <c r="AD2624" i="10"/>
  <c r="AE2624" i="10" s="1"/>
  <c r="AD2625" i="10"/>
  <c r="AE2625" i="10" s="1"/>
  <c r="AD2626" i="10"/>
  <c r="AE2626" i="10" s="1"/>
  <c r="AD2627" i="10"/>
  <c r="AE2627" i="10" s="1"/>
  <c r="AD2628" i="10"/>
  <c r="AE2628" i="10" s="1"/>
  <c r="AD2629" i="10"/>
  <c r="AE2629" i="10" s="1"/>
  <c r="AD2630" i="10"/>
  <c r="AE2630" i="10" s="1"/>
  <c r="AD2631" i="10"/>
  <c r="AE2631" i="10" s="1"/>
  <c r="AD2632" i="10"/>
  <c r="AE2632" i="10" s="1"/>
  <c r="AD2633" i="10"/>
  <c r="AE2633" i="10" s="1"/>
  <c r="AD2634" i="10"/>
  <c r="AE2634" i="10" s="1"/>
  <c r="AD2635" i="10"/>
  <c r="AE2635" i="10" s="1"/>
  <c r="AD2636" i="10"/>
  <c r="AE2636" i="10" s="1"/>
  <c r="AD2637" i="10"/>
  <c r="AE2637" i="10" s="1"/>
  <c r="AD2638" i="10"/>
  <c r="AE2638" i="10" s="1"/>
  <c r="AD2639" i="10"/>
  <c r="AE2639" i="10" s="1"/>
  <c r="AD2640" i="10"/>
  <c r="AE2640" i="10" s="1"/>
  <c r="AD2641" i="10"/>
  <c r="AE2641" i="10" s="1"/>
  <c r="AD2642" i="10"/>
  <c r="AE2642" i="10" s="1"/>
  <c r="AD2643" i="10"/>
  <c r="AE2643" i="10" s="1"/>
  <c r="AD2644" i="10"/>
  <c r="AE2644" i="10" s="1"/>
  <c r="AD2645" i="10"/>
  <c r="AE2645" i="10" s="1"/>
  <c r="AD2646" i="10"/>
  <c r="AE2646" i="10" s="1"/>
  <c r="AD2647" i="10"/>
  <c r="AE2647" i="10" s="1"/>
  <c r="AD2648" i="10"/>
  <c r="AE2648" i="10" s="1"/>
  <c r="AD2649" i="10"/>
  <c r="AE2649" i="10" s="1"/>
  <c r="AD2650" i="10"/>
  <c r="AE2650" i="10" s="1"/>
  <c r="AD2651" i="10"/>
  <c r="AE2651" i="10" s="1"/>
  <c r="AD2652" i="10"/>
  <c r="AE2652" i="10" s="1"/>
  <c r="AD2653" i="10"/>
  <c r="AE2653" i="10" s="1"/>
  <c r="AD2654" i="10"/>
  <c r="AE2654" i="10" s="1"/>
  <c r="AD2655" i="10"/>
  <c r="AE2655" i="10" s="1"/>
  <c r="AD2656" i="10"/>
  <c r="AE2656" i="10" s="1"/>
  <c r="AD2657" i="10"/>
  <c r="AE2657" i="10" s="1"/>
  <c r="AD2658" i="10"/>
  <c r="AE2658" i="10"/>
  <c r="AD2659" i="10"/>
  <c r="AE2659" i="10" s="1"/>
  <c r="AD2660" i="10"/>
  <c r="AE2660" i="10" s="1"/>
  <c r="AD2661" i="10"/>
  <c r="AE2661" i="10" s="1"/>
  <c r="AD2662" i="10"/>
  <c r="AE2662" i="10" s="1"/>
  <c r="AD2663" i="10"/>
  <c r="AE2663" i="10" s="1"/>
  <c r="AD2664" i="10"/>
  <c r="AE2664" i="10" s="1"/>
  <c r="AD2665" i="10"/>
  <c r="AE2665" i="10" s="1"/>
  <c r="AD2666" i="10"/>
  <c r="AE2666" i="10"/>
  <c r="AD2667" i="10"/>
  <c r="AE2667" i="10" s="1"/>
  <c r="AD2668" i="10"/>
  <c r="AE2668" i="10" s="1"/>
  <c r="AD2669" i="10"/>
  <c r="AE2669" i="10" s="1"/>
  <c r="AD2670" i="10"/>
  <c r="AE2670" i="10" s="1"/>
  <c r="AD2671" i="10"/>
  <c r="AE2671" i="10" s="1"/>
  <c r="AD2672" i="10"/>
  <c r="AE2672" i="10" s="1"/>
  <c r="AD2673" i="10"/>
  <c r="AE2673" i="10" s="1"/>
  <c r="AD2674" i="10"/>
  <c r="AE2674" i="10" s="1"/>
  <c r="AD2675" i="10"/>
  <c r="AE2675" i="10" s="1"/>
  <c r="AD2676" i="10"/>
  <c r="AE2676" i="10"/>
  <c r="AD2677" i="10"/>
  <c r="AE2677" i="10" s="1"/>
  <c r="AD2678" i="10"/>
  <c r="AE2678" i="10" s="1"/>
  <c r="AD2679" i="10"/>
  <c r="AE2679" i="10" s="1"/>
  <c r="AD2680" i="10"/>
  <c r="AE2680" i="10"/>
  <c r="AD2681" i="10"/>
  <c r="AE2681" i="10" s="1"/>
  <c r="AD2682" i="10"/>
  <c r="AE2682" i="10" s="1"/>
  <c r="AD2683" i="10"/>
  <c r="AE2683" i="10" s="1"/>
  <c r="AD2684" i="10"/>
  <c r="AE2684" i="10" s="1"/>
  <c r="AD2685" i="10"/>
  <c r="AE2685" i="10" s="1"/>
  <c r="AD2686" i="10"/>
  <c r="AE2686" i="10" s="1"/>
  <c r="AD2687" i="10"/>
  <c r="AE2687" i="10" s="1"/>
  <c r="AD2688" i="10"/>
  <c r="AE2688" i="10" s="1"/>
  <c r="AD2689" i="10"/>
  <c r="AE2689" i="10" s="1"/>
  <c r="AD2690" i="10"/>
  <c r="AE2690" i="10" s="1"/>
  <c r="AD2691" i="10"/>
  <c r="AE2691" i="10" s="1"/>
  <c r="AD2692" i="10"/>
  <c r="AE2692" i="10"/>
  <c r="AD2693" i="10"/>
  <c r="AE2693" i="10" s="1"/>
  <c r="AD2694" i="10"/>
  <c r="AE2694" i="10" s="1"/>
  <c r="AD2695" i="10"/>
  <c r="AE2695" i="10" s="1"/>
  <c r="AD2696" i="10"/>
  <c r="AE2696" i="10"/>
  <c r="AD2697" i="10"/>
  <c r="AE2697" i="10" s="1"/>
  <c r="AD2698" i="10"/>
  <c r="AE2698" i="10" s="1"/>
  <c r="AD2699" i="10"/>
  <c r="AE2699" i="10" s="1"/>
  <c r="AD2700" i="10"/>
  <c r="AE2700" i="10"/>
  <c r="AD2701" i="10"/>
  <c r="AE2701" i="10" s="1"/>
  <c r="AD2702" i="10"/>
  <c r="AE2702" i="10" s="1"/>
  <c r="AD2703" i="10"/>
  <c r="AE2703" i="10" s="1"/>
  <c r="AD2704" i="10"/>
  <c r="AE2704" i="10" s="1"/>
  <c r="AD2705" i="10"/>
  <c r="AE2705" i="10" s="1"/>
  <c r="AD2706" i="10"/>
  <c r="AE2706" i="10" s="1"/>
  <c r="AD2707" i="10"/>
  <c r="AE2707" i="10" s="1"/>
  <c r="AD2708" i="10"/>
  <c r="AE2708" i="10" s="1"/>
  <c r="AD2709" i="10"/>
  <c r="AE2709" i="10" s="1"/>
  <c r="AD2710" i="10"/>
  <c r="AE2710" i="10" s="1"/>
  <c r="AD2711" i="10"/>
  <c r="AE2711" i="10" s="1"/>
  <c r="AD2712" i="10"/>
  <c r="AE2712" i="10"/>
  <c r="AD2713" i="10"/>
  <c r="AE2713" i="10" s="1"/>
  <c r="AD2714" i="10"/>
  <c r="AE2714" i="10" s="1"/>
  <c r="AD2715" i="10"/>
  <c r="AE2715" i="10" s="1"/>
  <c r="AD2716" i="10"/>
  <c r="AE2716" i="10"/>
  <c r="AD2717" i="10"/>
  <c r="AE2717" i="10" s="1"/>
  <c r="AD2718" i="10"/>
  <c r="AE2718" i="10" s="1"/>
  <c r="AD2719" i="10"/>
  <c r="AE2719" i="10" s="1"/>
  <c r="AD2720" i="10"/>
  <c r="AE2720" i="10" s="1"/>
  <c r="AD2721" i="10"/>
  <c r="AE2721" i="10" s="1"/>
  <c r="AD2722" i="10"/>
  <c r="AE2722" i="10" s="1"/>
  <c r="AD2723" i="10"/>
  <c r="AE2723" i="10" s="1"/>
  <c r="AD2724" i="10"/>
  <c r="AE2724" i="10"/>
  <c r="AD2725" i="10"/>
  <c r="AE2725" i="10" s="1"/>
  <c r="AD2726" i="10"/>
  <c r="AE2726" i="10" s="1"/>
  <c r="AD2727" i="10"/>
  <c r="AE2727" i="10" s="1"/>
  <c r="AD2728" i="10"/>
  <c r="AE2728" i="10" s="1"/>
  <c r="AD2729" i="10"/>
  <c r="AE2729" i="10" s="1"/>
  <c r="AD2730" i="10"/>
  <c r="AE2730" i="10" s="1"/>
  <c r="AD2731" i="10"/>
  <c r="AE2731" i="10" s="1"/>
  <c r="AD2732" i="10"/>
  <c r="AE2732" i="10"/>
  <c r="AD2733" i="10"/>
  <c r="AE2733" i="10" s="1"/>
  <c r="AD2734" i="10"/>
  <c r="AE2734" i="10" s="1"/>
  <c r="AD2735" i="10"/>
  <c r="AE2735" i="10" s="1"/>
  <c r="AD2736" i="10"/>
  <c r="AE2736" i="10" s="1"/>
  <c r="AD2737" i="10"/>
  <c r="AE2737" i="10" s="1"/>
  <c r="AD2738" i="10"/>
  <c r="AE2738" i="10" s="1"/>
  <c r="AD2739" i="10"/>
  <c r="AE2739" i="10" s="1"/>
  <c r="AD2740" i="10"/>
  <c r="AE2740" i="10"/>
  <c r="AD2741" i="10"/>
  <c r="AE2741" i="10" s="1"/>
  <c r="AD2742" i="10"/>
  <c r="AE2742" i="10" s="1"/>
  <c r="AD2743" i="10"/>
  <c r="AE2743" i="10" s="1"/>
  <c r="AD2744" i="10"/>
  <c r="AE2744" i="10"/>
  <c r="AD2745" i="10"/>
  <c r="AE2745" i="10" s="1"/>
  <c r="AD2746" i="10"/>
  <c r="AE2746" i="10" s="1"/>
  <c r="AD2747" i="10"/>
  <c r="AE2747" i="10" s="1"/>
  <c r="AD2748" i="10"/>
  <c r="AE2748" i="10" s="1"/>
  <c r="AD2749" i="10"/>
  <c r="AE2749" i="10" s="1"/>
  <c r="AD2750" i="10"/>
  <c r="AE2750" i="10" s="1"/>
  <c r="AD2751" i="10"/>
  <c r="AE2751" i="10" s="1"/>
  <c r="AD2752" i="10"/>
  <c r="AE2752" i="10" s="1"/>
  <c r="AD2753" i="10"/>
  <c r="AE2753" i="10" s="1"/>
  <c r="AD2754" i="10"/>
  <c r="AE2754" i="10" s="1"/>
  <c r="AD2755" i="10"/>
  <c r="AE2755" i="10" s="1"/>
  <c r="AD2756" i="10"/>
  <c r="AE2756" i="10" s="1"/>
  <c r="AD2757" i="10"/>
  <c r="AE2757" i="10" s="1"/>
  <c r="AD2758" i="10"/>
  <c r="AE2758" i="10" s="1"/>
  <c r="AD2759" i="10"/>
  <c r="AE2759" i="10" s="1"/>
  <c r="AD2760" i="10"/>
  <c r="AE2760" i="10"/>
  <c r="AD2761" i="10"/>
  <c r="AE2761" i="10" s="1"/>
  <c r="AD2762" i="10"/>
  <c r="AE2762" i="10" s="1"/>
  <c r="AD2763" i="10"/>
  <c r="AE2763" i="10" s="1"/>
  <c r="AD2764" i="10"/>
  <c r="AE2764" i="10"/>
  <c r="AD2765" i="10"/>
  <c r="AE2765" i="10" s="1"/>
  <c r="AD2766" i="10"/>
  <c r="AE2766" i="10" s="1"/>
  <c r="AD2767" i="10"/>
  <c r="AE2767" i="10" s="1"/>
  <c r="AD2768" i="10"/>
  <c r="AE2768" i="10" s="1"/>
  <c r="AD2769" i="10"/>
  <c r="AE2769" i="10" s="1"/>
  <c r="AD2770" i="10"/>
  <c r="AE2770" i="10" s="1"/>
  <c r="AD2771" i="10"/>
  <c r="AE2771" i="10" s="1"/>
  <c r="AD2772" i="10"/>
  <c r="AE2772" i="10" s="1"/>
  <c r="AD2773" i="10"/>
  <c r="AE2773" i="10" s="1"/>
  <c r="AD2774" i="10"/>
  <c r="AE2774" i="10" s="1"/>
  <c r="AD2775" i="10"/>
  <c r="AE2775" i="10" s="1"/>
  <c r="AD2776" i="10"/>
  <c r="AE2776" i="10"/>
  <c r="AD2777" i="10"/>
  <c r="AE2777" i="10" s="1"/>
  <c r="AD2778" i="10"/>
  <c r="AE2778" i="10" s="1"/>
  <c r="AD2779" i="10"/>
  <c r="AE2779" i="10" s="1"/>
  <c r="AD2780" i="10"/>
  <c r="AE2780" i="10"/>
  <c r="AD2781" i="10"/>
  <c r="AE2781" i="10" s="1"/>
  <c r="AD2782" i="10"/>
  <c r="AE2782" i="10" s="1"/>
  <c r="AD2783" i="10"/>
  <c r="AE2783" i="10" s="1"/>
  <c r="AD2784" i="10"/>
  <c r="AE2784" i="10" s="1"/>
  <c r="AD2785" i="10"/>
  <c r="AE2785" i="10" s="1"/>
  <c r="AD2786" i="10"/>
  <c r="AE2786" i="10" s="1"/>
  <c r="AD2787" i="10"/>
  <c r="AE2787" i="10" s="1"/>
  <c r="AD2788" i="10"/>
  <c r="AE2788" i="10"/>
  <c r="AD2789" i="10"/>
  <c r="AE2789" i="10" s="1"/>
  <c r="AD2790" i="10"/>
  <c r="AE2790" i="10" s="1"/>
  <c r="AD2791" i="10"/>
  <c r="AE2791" i="10" s="1"/>
  <c r="AD2792" i="10"/>
  <c r="AE2792" i="10" s="1"/>
  <c r="AD2793" i="10"/>
  <c r="AE2793" i="10" s="1"/>
  <c r="AD2794" i="10"/>
  <c r="AE2794" i="10" s="1"/>
  <c r="AD2795" i="10"/>
  <c r="AE2795" i="10" s="1"/>
  <c r="AD2796" i="10"/>
  <c r="AE2796" i="10" s="1"/>
  <c r="AD2797" i="10"/>
  <c r="AE2797" i="10" s="1"/>
  <c r="AD2798" i="10"/>
  <c r="AE2798" i="10" s="1"/>
  <c r="AD2799" i="10"/>
  <c r="AE2799" i="10" s="1"/>
  <c r="AD2800" i="10"/>
  <c r="AE2800" i="10" s="1"/>
  <c r="AD2801" i="10"/>
  <c r="AE2801" i="10" s="1"/>
  <c r="AD2802" i="10"/>
  <c r="AE2802" i="10" s="1"/>
  <c r="AD2803" i="10"/>
  <c r="AE2803" i="10" s="1"/>
  <c r="AD2804" i="10"/>
  <c r="AE2804" i="10"/>
  <c r="AD2805" i="10"/>
  <c r="AE2805" i="10" s="1"/>
  <c r="AD2806" i="10"/>
  <c r="AE2806" i="10" s="1"/>
  <c r="AD2807" i="10"/>
  <c r="AE2807" i="10" s="1"/>
  <c r="AD2808" i="10"/>
  <c r="AE2808" i="10"/>
  <c r="AD2809" i="10"/>
  <c r="AE2809" i="10" s="1"/>
  <c r="AD2810" i="10"/>
  <c r="AE2810" i="10" s="1"/>
  <c r="AD2811" i="10"/>
  <c r="AE2811" i="10" s="1"/>
  <c r="AD2812" i="10"/>
  <c r="AE2812" i="10" s="1"/>
  <c r="AD2813" i="10"/>
  <c r="AE2813" i="10" s="1"/>
  <c r="AD2814" i="10"/>
  <c r="AE2814" i="10" s="1"/>
  <c r="AD2815" i="10"/>
  <c r="AE2815" i="10" s="1"/>
  <c r="AD2816" i="10"/>
  <c r="AE2816" i="10" s="1"/>
  <c r="AD2817" i="10"/>
  <c r="AE2817" i="10" s="1"/>
  <c r="AD2818" i="10"/>
  <c r="AE2818" i="10" s="1"/>
  <c r="AD2819" i="10"/>
  <c r="AE2819" i="10" s="1"/>
  <c r="AD2820" i="10"/>
  <c r="AE2820" i="10"/>
  <c r="AD2821" i="10"/>
  <c r="AE2821" i="10" s="1"/>
  <c r="AD2822" i="10"/>
  <c r="AE2822" i="10" s="1"/>
  <c r="AD2823" i="10"/>
  <c r="AE2823" i="10" s="1"/>
  <c r="AD2824" i="10"/>
  <c r="AE2824" i="10"/>
  <c r="AD2825" i="10"/>
  <c r="AE2825" i="10" s="1"/>
  <c r="AD2826" i="10"/>
  <c r="AE2826" i="10" s="1"/>
  <c r="AD2827" i="10"/>
  <c r="AE2827" i="10" s="1"/>
  <c r="AD2828" i="10"/>
  <c r="AE2828" i="10"/>
  <c r="AD2829" i="10"/>
  <c r="AE2829" i="10" s="1"/>
  <c r="AD2830" i="10"/>
  <c r="AE2830" i="10" s="1"/>
  <c r="AD2831" i="10"/>
  <c r="AE2831" i="10" s="1"/>
  <c r="AD2832" i="10"/>
  <c r="AE2832" i="10" s="1"/>
  <c r="AD2833" i="10"/>
  <c r="AE2833" i="10" s="1"/>
  <c r="AD2834" i="10"/>
  <c r="AE2834" i="10" s="1"/>
  <c r="AD2835" i="10"/>
  <c r="AE2835" i="10" s="1"/>
  <c r="AD2836" i="10"/>
  <c r="AE2836" i="10" s="1"/>
  <c r="AD2837" i="10"/>
  <c r="AE2837" i="10" s="1"/>
  <c r="AD2838" i="10"/>
  <c r="AE2838" i="10" s="1"/>
  <c r="AD2839" i="10"/>
  <c r="AE2839" i="10" s="1"/>
  <c r="AD2840" i="10"/>
  <c r="AE2840" i="10"/>
  <c r="AD2841" i="10"/>
  <c r="AE2841" i="10" s="1"/>
  <c r="AD2842" i="10"/>
  <c r="AE2842" i="10" s="1"/>
  <c r="AD2843" i="10"/>
  <c r="AE2843" i="10" s="1"/>
  <c r="AD2844" i="10"/>
  <c r="AE2844" i="10"/>
  <c r="AD2845" i="10"/>
  <c r="AE2845" i="10" s="1"/>
  <c r="AD2846" i="10"/>
  <c r="AE2846" i="10" s="1"/>
  <c r="AD2847" i="10"/>
  <c r="AE2847" i="10" s="1"/>
  <c r="AD2848" i="10"/>
  <c r="AE2848" i="10" s="1"/>
  <c r="AD2849" i="10"/>
  <c r="AE2849" i="10" s="1"/>
  <c r="AD2850" i="10"/>
  <c r="AE2850" i="10" s="1"/>
  <c r="AD2851" i="10"/>
  <c r="AE2851" i="10" s="1"/>
  <c r="AD2852" i="10"/>
  <c r="AE2852" i="10" s="1"/>
  <c r="AD2853" i="10"/>
  <c r="AE2853" i="10" s="1"/>
  <c r="AD2854" i="10"/>
  <c r="AE2854" i="10" s="1"/>
  <c r="AD2855" i="10"/>
  <c r="AE2855" i="10" s="1"/>
  <c r="AD2856" i="10"/>
  <c r="AE2856" i="10"/>
  <c r="AD2857" i="10"/>
  <c r="AE2857" i="10" s="1"/>
  <c r="AD2858" i="10"/>
  <c r="AE2858" i="10" s="1"/>
  <c r="AD2859" i="10"/>
  <c r="AE2859" i="10" s="1"/>
  <c r="AD2860" i="10"/>
  <c r="AE2860" i="10" s="1"/>
  <c r="AD2861" i="10"/>
  <c r="AE2861" i="10" s="1"/>
  <c r="AD2862" i="10"/>
  <c r="AE2862" i="10" s="1"/>
  <c r="AD2863" i="10"/>
  <c r="AE2863" i="10" s="1"/>
  <c r="AD2864" i="10"/>
  <c r="AE2864" i="10" s="1"/>
  <c r="AD2865" i="10"/>
  <c r="AE2865" i="10" s="1"/>
  <c r="AD2866" i="10"/>
  <c r="AE2866" i="10" s="1"/>
  <c r="AD2867" i="10"/>
  <c r="AE2867" i="10" s="1"/>
  <c r="AD2868" i="10"/>
  <c r="AE2868" i="10" s="1"/>
  <c r="AD2869" i="10"/>
  <c r="AE2869" i="10" s="1"/>
  <c r="AD2870" i="10"/>
  <c r="AE2870" i="10" s="1"/>
  <c r="AD2871" i="10"/>
  <c r="AE2871" i="10" s="1"/>
  <c r="AD2872" i="10"/>
  <c r="AE2872" i="10"/>
  <c r="AD2873" i="10"/>
  <c r="AE2873" i="10" s="1"/>
  <c r="AD2874" i="10"/>
  <c r="AE2874" i="10" s="1"/>
  <c r="AD2875" i="10"/>
  <c r="AE2875" i="10" s="1"/>
  <c r="AD2876" i="10"/>
  <c r="AE2876" i="10"/>
  <c r="AD2877" i="10"/>
  <c r="AE2877" i="10" s="1"/>
  <c r="AD2878" i="10"/>
  <c r="AE2878" i="10" s="1"/>
  <c r="AD2879" i="10"/>
  <c r="AE2879" i="10" s="1"/>
  <c r="AD2880" i="10"/>
  <c r="AE2880" i="10" s="1"/>
  <c r="AD2881" i="10"/>
  <c r="AE2881" i="10" s="1"/>
  <c r="AD2882" i="10"/>
  <c r="AE2882" i="10" s="1"/>
  <c r="AD2883" i="10"/>
  <c r="AE2883" i="10" s="1"/>
  <c r="AD2884" i="10"/>
  <c r="AE2884" i="10"/>
  <c r="AD2885" i="10"/>
  <c r="AE2885" i="10" s="1"/>
  <c r="AD2886" i="10"/>
  <c r="AE2886" i="10" s="1"/>
  <c r="AD2887" i="10"/>
  <c r="AE2887" i="10" s="1"/>
  <c r="AD2888" i="10"/>
  <c r="AE2888" i="10" s="1"/>
  <c r="AD2889" i="10"/>
  <c r="AE2889" i="10" s="1"/>
  <c r="AD2890" i="10"/>
  <c r="AE2890" i="10" s="1"/>
  <c r="AD2891" i="10"/>
  <c r="AE2891" i="10" s="1"/>
  <c r="AD2892" i="10"/>
  <c r="AE2892" i="10" s="1"/>
  <c r="AD2893" i="10"/>
  <c r="AE2893" i="10" s="1"/>
  <c r="AD2894" i="10"/>
  <c r="AE2894" i="10" s="1"/>
  <c r="AD2895" i="10"/>
  <c r="AE2895" i="10" s="1"/>
  <c r="AD2896" i="10"/>
  <c r="AE2896" i="10" s="1"/>
  <c r="AD2897" i="10"/>
  <c r="AE2897" i="10" s="1"/>
  <c r="AD2898" i="10"/>
  <c r="AE2898" i="10" s="1"/>
  <c r="AD2899" i="10"/>
  <c r="AE2899" i="10" s="1"/>
  <c r="AD2900" i="10"/>
  <c r="AE2900" i="10"/>
  <c r="AD2901" i="10"/>
  <c r="AE2901" i="10" s="1"/>
  <c r="AD2902" i="10"/>
  <c r="AE2902" i="10" s="1"/>
  <c r="AD2903" i="10"/>
  <c r="AE2903" i="10" s="1"/>
  <c r="AD2904" i="10"/>
  <c r="AE2904" i="10"/>
  <c r="AD2905" i="10"/>
  <c r="AE2905" i="10" s="1"/>
  <c r="AD2906" i="10"/>
  <c r="AE2906" i="10" s="1"/>
  <c r="AD2907" i="10"/>
  <c r="AE2907" i="10" s="1"/>
  <c r="AD2908" i="10"/>
  <c r="AE2908" i="10" s="1"/>
  <c r="AD2909" i="10"/>
  <c r="AE2909" i="10" s="1"/>
  <c r="AD2910" i="10"/>
  <c r="AE2910" i="10" s="1"/>
  <c r="AD2911" i="10"/>
  <c r="AE2911" i="10" s="1"/>
  <c r="AD2912" i="10"/>
  <c r="AE2912" i="10" s="1"/>
  <c r="AD2913" i="10"/>
  <c r="AE2913" i="10" s="1"/>
  <c r="AD2914" i="10"/>
  <c r="AE2914" i="10" s="1"/>
  <c r="AD2915" i="10"/>
  <c r="AE2915" i="10" s="1"/>
  <c r="AD2916" i="10"/>
  <c r="AE2916" i="10" s="1"/>
  <c r="AD2917" i="10"/>
  <c r="AE2917" i="10" s="1"/>
  <c r="AD2918" i="10"/>
  <c r="AE2918" i="10" s="1"/>
  <c r="AD2919" i="10"/>
  <c r="AE2919" i="10" s="1"/>
  <c r="AD2920" i="10"/>
  <c r="AE2920" i="10" s="1"/>
  <c r="AD2921" i="10"/>
  <c r="AE2921" i="10" s="1"/>
  <c r="AD2922" i="10"/>
  <c r="AE2922" i="10" s="1"/>
  <c r="AD2923" i="10"/>
  <c r="AE2923" i="10" s="1"/>
  <c r="AD2924" i="10"/>
  <c r="AE2924" i="10"/>
  <c r="AD2925" i="10"/>
  <c r="AE2925" i="10" s="1"/>
  <c r="AD2926" i="10"/>
  <c r="AE2926" i="10" s="1"/>
  <c r="AD2927" i="10"/>
  <c r="AE2927" i="10" s="1"/>
  <c r="AD2928" i="10"/>
  <c r="AE2928" i="10" s="1"/>
  <c r="AD2929" i="10"/>
  <c r="AE2929" i="10" s="1"/>
  <c r="AD2930" i="10"/>
  <c r="AE2930" i="10" s="1"/>
  <c r="AD2931" i="10"/>
  <c r="AE2931" i="10" s="1"/>
  <c r="AD2932" i="10"/>
  <c r="AE2932" i="10" s="1"/>
  <c r="AD2933" i="10"/>
  <c r="AE2933" i="10" s="1"/>
  <c r="AD2934" i="10"/>
  <c r="AE2934" i="10" s="1"/>
  <c r="AD2935" i="10"/>
  <c r="AE2935" i="10" s="1"/>
  <c r="AD2936" i="10"/>
  <c r="AE2936" i="10"/>
  <c r="AD2937" i="10"/>
  <c r="AE2937" i="10" s="1"/>
  <c r="AD2938" i="10"/>
  <c r="AE2938" i="10" s="1"/>
  <c r="AD2939" i="10"/>
  <c r="AE2939" i="10" s="1"/>
  <c r="AD2940" i="10"/>
  <c r="AE2940" i="10" s="1"/>
  <c r="AD2941" i="10"/>
  <c r="AE2941" i="10" s="1"/>
  <c r="AD2942" i="10"/>
  <c r="AE2942" i="10" s="1"/>
  <c r="AD2943" i="10"/>
  <c r="AE2943" i="10" s="1"/>
  <c r="AD2944" i="10"/>
  <c r="AE2944" i="10" s="1"/>
  <c r="AD2945" i="10"/>
  <c r="AE2945" i="10" s="1"/>
  <c r="AD2946" i="10"/>
  <c r="AE2946" i="10" s="1"/>
  <c r="AD2947" i="10"/>
  <c r="AE2947" i="10" s="1"/>
  <c r="AD2948" i="10"/>
  <c r="AE2948" i="10" s="1"/>
  <c r="AD2949" i="10"/>
  <c r="AE2949" i="10" s="1"/>
  <c r="AD2950" i="10"/>
  <c r="AE2950" i="10" s="1"/>
  <c r="AD2951" i="10"/>
  <c r="AE2951" i="10" s="1"/>
  <c r="AD2952" i="10"/>
  <c r="AE2952" i="10"/>
  <c r="AD2953" i="10"/>
  <c r="AE2953" i="10" s="1"/>
  <c r="AD2954" i="10"/>
  <c r="AE2954" i="10" s="1"/>
  <c r="AD2955" i="10"/>
  <c r="AE2955" i="10" s="1"/>
  <c r="AD2956" i="10"/>
  <c r="AE2956" i="10"/>
  <c r="AD2957" i="10"/>
  <c r="AE2957" i="10" s="1"/>
  <c r="AD2958" i="10"/>
  <c r="AE2958" i="10" s="1"/>
  <c r="AD2959" i="10"/>
  <c r="AE2959" i="10" s="1"/>
  <c r="AD2960" i="10"/>
  <c r="AE2960" i="10" s="1"/>
  <c r="AD2961" i="10"/>
  <c r="AE2961" i="10" s="1"/>
  <c r="AD2962" i="10"/>
  <c r="AE2962" i="10" s="1"/>
  <c r="AD2963" i="10"/>
  <c r="AE2963" i="10" s="1"/>
  <c r="AD2964" i="10"/>
  <c r="AE2964" i="10" s="1"/>
  <c r="AD2965" i="10"/>
  <c r="AE2965" i="10" s="1"/>
  <c r="AD2966" i="10"/>
  <c r="AE2966" i="10" s="1"/>
  <c r="AD2967" i="10"/>
  <c r="AE2967" i="10" s="1"/>
  <c r="AD2968" i="10"/>
  <c r="AE2968" i="10" s="1"/>
  <c r="AD2969" i="10"/>
  <c r="AE2969" i="10" s="1"/>
  <c r="AD2970" i="10"/>
  <c r="AE2970" i="10" s="1"/>
  <c r="AD2971" i="10"/>
  <c r="AE2971" i="10" s="1"/>
  <c r="AD2972" i="10"/>
  <c r="AE2972" i="10"/>
  <c r="AD2973" i="10"/>
  <c r="AE2973" i="10" s="1"/>
  <c r="AD2974" i="10"/>
  <c r="AE2974" i="10" s="1"/>
  <c r="AD2975" i="10"/>
  <c r="AE2975" i="10" s="1"/>
  <c r="AD2976" i="10"/>
  <c r="AE2976" i="10" s="1"/>
  <c r="AD2977" i="10"/>
  <c r="AE2977" i="10" s="1"/>
  <c r="AD2978" i="10"/>
  <c r="AE2978" i="10" s="1"/>
  <c r="AD2979" i="10"/>
  <c r="AE2979" i="10" s="1"/>
  <c r="AD2980" i="10"/>
  <c r="AE2980" i="10"/>
  <c r="AD2981" i="10"/>
  <c r="AE2981" i="10" s="1"/>
  <c r="AD2982" i="10"/>
  <c r="AE2982" i="10" s="1"/>
  <c r="AD2983" i="10"/>
  <c r="AE2983" i="10" s="1"/>
  <c r="AD2984" i="10"/>
  <c r="AE2984" i="10" s="1"/>
  <c r="AD2985" i="10"/>
  <c r="AE2985" i="10" s="1"/>
  <c r="AD2986" i="10"/>
  <c r="AE2986" i="10" s="1"/>
  <c r="AD2987" i="10"/>
  <c r="AE2987" i="10" s="1"/>
  <c r="AD2988" i="10"/>
  <c r="AE2988" i="10" s="1"/>
  <c r="AD2989" i="10"/>
  <c r="AE2989" i="10" s="1"/>
  <c r="AD2990" i="10"/>
  <c r="AE2990" i="10" s="1"/>
  <c r="AD2991" i="10"/>
  <c r="AE2991" i="10" s="1"/>
  <c r="AD2992" i="10"/>
  <c r="AE2992" i="10" s="1"/>
  <c r="AD2993" i="10"/>
  <c r="AE2993" i="10" s="1"/>
  <c r="AD2994" i="10"/>
  <c r="AE2994" i="10" s="1"/>
  <c r="AD2995" i="10"/>
  <c r="AE2995" i="10" s="1"/>
  <c r="AD2996" i="10"/>
  <c r="AE2996" i="10"/>
  <c r="AD2997" i="10"/>
  <c r="AE2997" i="10" s="1"/>
  <c r="AD2998" i="10"/>
  <c r="AE2998" i="10" s="1"/>
  <c r="AD2999" i="10"/>
  <c r="AE2999" i="10" s="1"/>
  <c r="AD3000" i="10"/>
  <c r="AE3000" i="10"/>
  <c r="AD3001" i="10"/>
  <c r="AE3001" i="10" s="1"/>
  <c r="AD3002" i="10"/>
  <c r="AE3002" i="10" s="1"/>
  <c r="AD3003" i="10"/>
  <c r="AE3003" i="10" s="1"/>
  <c r="AD3004" i="10"/>
  <c r="AE3004" i="10" s="1"/>
  <c r="AD3005" i="10"/>
  <c r="AE3005" i="10" s="1"/>
  <c r="AD3006" i="10"/>
  <c r="AE3006" i="10" s="1"/>
  <c r="AD3007" i="10"/>
  <c r="AE3007" i="10" s="1"/>
  <c r="AD3008" i="10"/>
  <c r="AE3008" i="10" s="1"/>
  <c r="AD3009" i="10"/>
  <c r="AE3009" i="10" s="1"/>
  <c r="AD3010" i="10"/>
  <c r="AE3010" i="10" s="1"/>
  <c r="AD3011" i="10"/>
  <c r="AE3011" i="10" s="1"/>
  <c r="AD3012" i="10"/>
  <c r="AE3012" i="10" s="1"/>
  <c r="AD3013" i="10"/>
  <c r="AE3013" i="10" s="1"/>
  <c r="AD3014" i="10"/>
  <c r="AE3014" i="10" s="1"/>
  <c r="AD3015" i="10"/>
  <c r="AE3015" i="10" s="1"/>
  <c r="AD3016" i="10"/>
  <c r="AE3016" i="10"/>
  <c r="AD3017" i="10"/>
  <c r="AE3017" i="10" s="1"/>
  <c r="AD3018" i="10"/>
  <c r="AE3018" i="10" s="1"/>
  <c r="AD3019" i="10"/>
  <c r="AE3019" i="10" s="1"/>
  <c r="AD3020" i="10"/>
  <c r="AE3020" i="10"/>
  <c r="AD3021" i="10"/>
  <c r="AE3021" i="10" s="1"/>
  <c r="AD3022" i="10"/>
  <c r="AE3022" i="10" s="1"/>
  <c r="AD3023" i="10"/>
  <c r="AE3023" i="10" s="1"/>
  <c r="AD3024" i="10"/>
  <c r="AE3024" i="10" s="1"/>
  <c r="AD3025" i="10"/>
  <c r="AE3025" i="10" s="1"/>
  <c r="AD3026" i="10"/>
  <c r="AE3026" i="10" s="1"/>
  <c r="AD3027" i="10"/>
  <c r="AE3027" i="10" s="1"/>
  <c r="AD3028" i="10"/>
  <c r="AE3028" i="10" s="1"/>
  <c r="AD3029" i="10"/>
  <c r="AE3029" i="10" s="1"/>
  <c r="AD3030" i="10"/>
  <c r="AE3030" i="10" s="1"/>
  <c r="AD3031" i="10"/>
  <c r="AE3031" i="10" s="1"/>
  <c r="AD3032" i="10"/>
  <c r="AE3032" i="10"/>
  <c r="AD3033" i="10"/>
  <c r="AE3033" i="10" s="1"/>
  <c r="AD3034" i="10"/>
  <c r="AE3034" i="10" s="1"/>
  <c r="AD3035" i="10"/>
  <c r="AE3035" i="10" s="1"/>
  <c r="AD3036" i="10"/>
  <c r="AE3036" i="10" s="1"/>
  <c r="AD3037" i="10"/>
  <c r="AE3037" i="10" s="1"/>
  <c r="AD3038" i="10"/>
  <c r="AE3038" i="10" s="1"/>
  <c r="AD3039" i="10"/>
  <c r="AE3039" i="10" s="1"/>
  <c r="AD3040" i="10"/>
  <c r="AE3040" i="10" s="1"/>
  <c r="AD3041" i="10"/>
  <c r="AE3041" i="10" s="1"/>
  <c r="AD3042" i="10"/>
  <c r="AE3042" i="10" s="1"/>
  <c r="AD3043" i="10"/>
  <c r="AE3043" i="10" s="1"/>
  <c r="AD3044" i="10"/>
  <c r="AE3044" i="10" s="1"/>
  <c r="AD3045" i="10"/>
  <c r="AE3045" i="10" s="1"/>
  <c r="AD3046" i="10"/>
  <c r="AE3046" i="10" s="1"/>
  <c r="AD3047" i="10"/>
  <c r="AE3047" i="10" s="1"/>
  <c r="AD3048" i="10"/>
  <c r="AE3048" i="10"/>
  <c r="AD3049" i="10"/>
  <c r="AE3049" i="10" s="1"/>
  <c r="AD3050" i="10"/>
  <c r="AE3050" i="10" s="1"/>
  <c r="AD3051" i="10"/>
  <c r="AE3051" i="10" s="1"/>
  <c r="AD3052" i="10"/>
  <c r="AE3052" i="10"/>
  <c r="AD3053" i="10"/>
  <c r="AE3053" i="10" s="1"/>
  <c r="AD3054" i="10"/>
  <c r="AE3054" i="10" s="1"/>
  <c r="AD3055" i="10"/>
  <c r="AE3055" i="10" s="1"/>
  <c r="AD3056" i="10"/>
  <c r="AE3056" i="10" s="1"/>
  <c r="AD3057" i="10"/>
  <c r="AE3057" i="10" s="1"/>
  <c r="AD3058" i="10"/>
  <c r="AE3058" i="10" s="1"/>
  <c r="AD3059" i="10"/>
  <c r="AE3059" i="10" s="1"/>
  <c r="AD3060" i="10"/>
  <c r="AE3060" i="10"/>
  <c r="AD3061" i="10"/>
  <c r="AE3061" i="10" s="1"/>
  <c r="AD3062" i="10"/>
  <c r="AE3062" i="10" s="1"/>
  <c r="AD3063" i="10"/>
  <c r="AE3063" i="10" s="1"/>
  <c r="AD3064" i="10"/>
  <c r="AE3064" i="10" s="1"/>
  <c r="AD3065" i="10"/>
  <c r="AE3065" i="10" s="1"/>
  <c r="AD3066" i="10"/>
  <c r="AE3066" i="10" s="1"/>
  <c r="AD3067" i="10"/>
  <c r="AE3067" i="10" s="1"/>
  <c r="AD3068" i="10"/>
  <c r="AE3068" i="10"/>
  <c r="AD3069" i="10"/>
  <c r="AE3069" i="10" s="1"/>
  <c r="AD3070" i="10"/>
  <c r="AE3070" i="10" s="1"/>
  <c r="AD3071" i="10"/>
  <c r="AE3071" i="10" s="1"/>
  <c r="AD3072" i="10"/>
  <c r="AE3072" i="10" s="1"/>
  <c r="AD3073" i="10"/>
  <c r="AE3073" i="10" s="1"/>
  <c r="AD3074" i="10"/>
  <c r="AE3074" i="10" s="1"/>
  <c r="AD3075" i="10"/>
  <c r="AE3075" i="10" s="1"/>
  <c r="AD3076" i="10"/>
  <c r="AE3076" i="10"/>
  <c r="AD3077" i="10"/>
  <c r="AE3077" i="10" s="1"/>
  <c r="AD3078" i="10"/>
  <c r="AE3078" i="10" s="1"/>
  <c r="AD3079" i="10"/>
  <c r="AE3079" i="10" s="1"/>
  <c r="AD3080" i="10"/>
  <c r="AE3080" i="10"/>
  <c r="AD3081" i="10"/>
  <c r="AE3081" i="10" s="1"/>
  <c r="AD3082" i="10"/>
  <c r="AE3082" i="10" s="1"/>
  <c r="AD3083" i="10"/>
  <c r="AE3083" i="10" s="1"/>
  <c r="AD3084" i="10"/>
  <c r="AE3084" i="10" s="1"/>
  <c r="AD3085" i="10"/>
  <c r="AE3085" i="10" s="1"/>
  <c r="AD3086" i="10"/>
  <c r="AE3086" i="10" s="1"/>
  <c r="AD3087" i="10"/>
  <c r="AE3087" i="10" s="1"/>
  <c r="AD3088" i="10"/>
  <c r="AE3088" i="10" s="1"/>
  <c r="AD3089" i="10"/>
  <c r="AE3089" i="10" s="1"/>
  <c r="AD3090" i="10"/>
  <c r="AE3090" i="10" s="1"/>
  <c r="AD3091" i="10"/>
  <c r="AE3091" i="10" s="1"/>
  <c r="AD3092" i="10"/>
  <c r="AE3092" i="10" s="1"/>
  <c r="AD3093" i="10"/>
  <c r="AE3093" i="10" s="1"/>
  <c r="AD3094" i="10"/>
  <c r="AE3094" i="10" s="1"/>
  <c r="AD3095" i="10"/>
  <c r="AE3095" i="10" s="1"/>
  <c r="AD3096" i="10"/>
  <c r="AE3096" i="10" s="1"/>
  <c r="AD3097" i="10"/>
  <c r="AE3097" i="10" s="1"/>
  <c r="AD3098" i="10"/>
  <c r="AE3098" i="10" s="1"/>
  <c r="AD3099" i="10"/>
  <c r="AE3099" i="10" s="1"/>
  <c r="AD3100" i="10"/>
  <c r="AE3100" i="10"/>
  <c r="AD3101" i="10"/>
  <c r="AE3101" i="10" s="1"/>
  <c r="AD3102" i="10"/>
  <c r="AE3102" i="10" s="1"/>
  <c r="AD3103" i="10"/>
  <c r="AE3103" i="10" s="1"/>
  <c r="AD3104" i="10"/>
  <c r="AE3104" i="10" s="1"/>
  <c r="AD3105" i="10"/>
  <c r="AE3105" i="10" s="1"/>
  <c r="AD3106" i="10"/>
  <c r="AE3106" i="10" s="1"/>
  <c r="AD3107" i="10"/>
  <c r="AE3107" i="10" s="1"/>
  <c r="AD3108" i="10"/>
  <c r="AE3108" i="10" s="1"/>
  <c r="AD3109" i="10"/>
  <c r="AE3109" i="10" s="1"/>
  <c r="AD3110" i="10"/>
  <c r="AE3110" i="10" s="1"/>
  <c r="AD3111" i="10"/>
  <c r="AE3111" i="10" s="1"/>
  <c r="AD3112" i="10"/>
  <c r="AE3112" i="10"/>
  <c r="AD3113" i="10"/>
  <c r="AE3113" i="10" s="1"/>
  <c r="AD3114" i="10"/>
  <c r="AE3114" i="10" s="1"/>
  <c r="AD3115" i="10"/>
  <c r="AE3115" i="10" s="1"/>
  <c r="AD3116" i="10"/>
  <c r="AE3116" i="10" s="1"/>
  <c r="AD3117" i="10"/>
  <c r="AE3117" i="10" s="1"/>
  <c r="AD3118" i="10"/>
  <c r="AE3118" i="10" s="1"/>
  <c r="AD3119" i="10"/>
  <c r="AE3119" i="10" s="1"/>
  <c r="AD3120" i="10"/>
  <c r="AE3120" i="10" s="1"/>
  <c r="AD3121" i="10"/>
  <c r="AE3121" i="10" s="1"/>
  <c r="AD3122" i="10"/>
  <c r="AE3122" i="10" s="1"/>
  <c r="AD3123" i="10"/>
  <c r="AE3123" i="10" s="1"/>
  <c r="AD3124" i="10"/>
  <c r="AE3124" i="10" s="1"/>
  <c r="AD3125" i="10"/>
  <c r="AE3125" i="10" s="1"/>
  <c r="AD3126" i="10"/>
  <c r="AE3126" i="10" s="1"/>
  <c r="AD3127" i="10"/>
  <c r="AE3127" i="10" s="1"/>
  <c r="AD3128" i="10"/>
  <c r="AE3128" i="10"/>
  <c r="AD3129" i="10"/>
  <c r="AE3129" i="10" s="1"/>
  <c r="AD3130" i="10"/>
  <c r="AE3130" i="10" s="1"/>
  <c r="AD3131" i="10"/>
  <c r="AE3131" i="10" s="1"/>
  <c r="AD3132" i="10"/>
  <c r="AE3132" i="10"/>
  <c r="AD3133" i="10"/>
  <c r="AE3133" i="10" s="1"/>
  <c r="AD3134" i="10"/>
  <c r="AE3134" i="10" s="1"/>
  <c r="AD3135" i="10"/>
  <c r="AE3135" i="10" s="1"/>
  <c r="AD3136" i="10"/>
  <c r="AE3136" i="10" s="1"/>
  <c r="AD3137" i="10"/>
  <c r="AE3137" i="10" s="1"/>
  <c r="AD3138" i="10"/>
  <c r="AE3138" i="10" s="1"/>
  <c r="AD3139" i="10"/>
  <c r="AE3139" i="10" s="1"/>
  <c r="AD3140" i="10"/>
  <c r="AE3140" i="10"/>
  <c r="AD3141" i="10"/>
  <c r="AE3141" i="10" s="1"/>
  <c r="AD3142" i="10"/>
  <c r="AE3142" i="10" s="1"/>
  <c r="AD3143" i="10"/>
  <c r="AE3143" i="10" s="1"/>
  <c r="AD3144" i="10"/>
  <c r="AE3144" i="10" s="1"/>
  <c r="AD3145" i="10"/>
  <c r="AE3145" i="10" s="1"/>
  <c r="AD3146" i="10"/>
  <c r="AE3146" i="10" s="1"/>
  <c r="AD3147" i="10"/>
  <c r="AE3147" i="10" s="1"/>
  <c r="AD3148" i="10"/>
  <c r="AE3148" i="10" s="1"/>
  <c r="AD3149" i="10"/>
  <c r="AE3149" i="10" s="1"/>
  <c r="AD3150" i="10"/>
  <c r="AE3150" i="10" s="1"/>
  <c r="AD3151" i="10"/>
  <c r="AE3151" i="10" s="1"/>
  <c r="AD3152" i="10"/>
  <c r="AE3152" i="10" s="1"/>
  <c r="AD3153" i="10"/>
  <c r="AE3153" i="10" s="1"/>
  <c r="AD3154" i="10"/>
  <c r="AE3154" i="10" s="1"/>
  <c r="AD3155" i="10"/>
  <c r="AE3155" i="10" s="1"/>
  <c r="AD3156" i="10"/>
  <c r="AE3156" i="10"/>
  <c r="AD3157" i="10"/>
  <c r="AE3157" i="10" s="1"/>
  <c r="AD3158" i="10"/>
  <c r="AE3158" i="10" s="1"/>
  <c r="AD3159" i="10"/>
  <c r="AE3159" i="10" s="1"/>
  <c r="AD3160" i="10"/>
  <c r="AE3160" i="10"/>
  <c r="AD3161" i="10"/>
  <c r="AE3161" i="10" s="1"/>
  <c r="AD3162" i="10"/>
  <c r="AE3162" i="10" s="1"/>
  <c r="AD3163" i="10"/>
  <c r="AE3163" i="10" s="1"/>
  <c r="AD3164" i="10"/>
  <c r="AE3164" i="10" s="1"/>
  <c r="AD3165" i="10"/>
  <c r="AE3165" i="10" s="1"/>
  <c r="AD3166" i="10"/>
  <c r="AE3166" i="10" s="1"/>
  <c r="AD3167" i="10"/>
  <c r="AE3167" i="10" s="1"/>
  <c r="AD3168" i="10"/>
  <c r="AE3168" i="10" s="1"/>
  <c r="AD3169" i="10"/>
  <c r="AE3169" i="10" s="1"/>
  <c r="AD3170" i="10"/>
  <c r="AE3170" i="10" s="1"/>
  <c r="AD3171" i="10"/>
  <c r="AE3171" i="10" s="1"/>
  <c r="AD3172" i="10"/>
  <c r="AE3172" i="10" s="1"/>
  <c r="AD3173" i="10"/>
  <c r="AE3173" i="10" s="1"/>
  <c r="AD3174" i="10"/>
  <c r="AE3174" i="10" s="1"/>
  <c r="AD3175" i="10"/>
  <c r="AE3175" i="10" s="1"/>
  <c r="AD3176" i="10"/>
  <c r="AE3176" i="10" s="1"/>
  <c r="AD3177" i="10"/>
  <c r="AE3177" i="10" s="1"/>
  <c r="AD3178" i="10"/>
  <c r="AE3178" i="10" s="1"/>
  <c r="AD3179" i="10"/>
  <c r="AE3179" i="10" s="1"/>
  <c r="AD3180" i="10"/>
  <c r="AE3180" i="10"/>
  <c r="AD3181" i="10"/>
  <c r="AE3181" i="10" s="1"/>
  <c r="AD3182" i="10"/>
  <c r="AE3182" i="10" s="1"/>
  <c r="AD3183" i="10"/>
  <c r="AE3183" i="10" s="1"/>
  <c r="AD3184" i="10"/>
  <c r="AE3184" i="10" s="1"/>
  <c r="AD3185" i="10"/>
  <c r="AE3185" i="10" s="1"/>
  <c r="AD3186" i="10"/>
  <c r="AE3186" i="10" s="1"/>
  <c r="AD3187" i="10"/>
  <c r="AE3187" i="10" s="1"/>
  <c r="AD3188" i="10"/>
  <c r="AE3188" i="10"/>
  <c r="AD3189" i="10"/>
  <c r="AE3189" i="10" s="1"/>
  <c r="AD3190" i="10"/>
  <c r="AE3190" i="10" s="1"/>
  <c r="AD3191" i="10"/>
  <c r="AE3191" i="10" s="1"/>
  <c r="AD3192" i="10"/>
  <c r="AE3192" i="10" s="1"/>
  <c r="AD3193" i="10"/>
  <c r="AE3193" i="10" s="1"/>
  <c r="AD3194" i="10"/>
  <c r="AE3194" i="10" s="1"/>
  <c r="AD3195" i="10"/>
  <c r="AE3195" i="10" s="1"/>
  <c r="AD3196" i="10"/>
  <c r="AE3196" i="10"/>
  <c r="AD3197" i="10"/>
  <c r="AE3197" i="10" s="1"/>
  <c r="AD3198" i="10"/>
  <c r="AE3198" i="10" s="1"/>
  <c r="AD3199" i="10"/>
  <c r="AE3199" i="10" s="1"/>
  <c r="AD3200" i="10"/>
  <c r="AE3200" i="10" s="1"/>
  <c r="AD3201" i="10"/>
  <c r="AE3201" i="10" s="1"/>
  <c r="AD3202" i="10"/>
  <c r="AE3202" i="10" s="1"/>
  <c r="AD3203" i="10"/>
  <c r="AE3203" i="10" s="1"/>
  <c r="AD3204" i="10"/>
  <c r="AE3204" i="10"/>
  <c r="AD3205" i="10"/>
  <c r="AE3205" i="10" s="1"/>
  <c r="AD3206" i="10"/>
  <c r="AE3206" i="10" s="1"/>
  <c r="AD3207" i="10"/>
  <c r="AE3207" i="10" s="1"/>
  <c r="AD3208" i="10"/>
  <c r="AE3208" i="10"/>
  <c r="AD3209" i="10"/>
  <c r="AE3209" i="10" s="1"/>
  <c r="AD3210" i="10"/>
  <c r="AE3210" i="10" s="1"/>
  <c r="AD3211" i="10"/>
  <c r="AE3211" i="10" s="1"/>
  <c r="AD3212" i="10"/>
  <c r="AE3212" i="10" s="1"/>
  <c r="AD3213" i="10"/>
  <c r="AE3213" i="10" s="1"/>
  <c r="AD3214" i="10"/>
  <c r="AE3214" i="10" s="1"/>
  <c r="AD3215" i="10"/>
  <c r="AE3215" i="10" s="1"/>
  <c r="AD3216" i="10"/>
  <c r="AE3216" i="10" s="1"/>
  <c r="AD3217" i="10"/>
  <c r="AE3217" i="10" s="1"/>
  <c r="AD3218" i="10"/>
  <c r="AE3218" i="10" s="1"/>
  <c r="AD3219" i="10"/>
  <c r="AE3219" i="10" s="1"/>
  <c r="AD3220" i="10"/>
  <c r="AE3220" i="10"/>
  <c r="AD3221" i="10"/>
  <c r="AE3221" i="10" s="1"/>
  <c r="AD3222" i="10"/>
  <c r="AE3222" i="10" s="1"/>
  <c r="AD3223" i="10"/>
  <c r="AE3223" i="10" s="1"/>
  <c r="AD3224" i="10"/>
  <c r="AE3224" i="10"/>
  <c r="AD3225" i="10"/>
  <c r="AE3225" i="10" s="1"/>
  <c r="AD3226" i="10"/>
  <c r="AE3226" i="10" s="1"/>
  <c r="AD3227" i="10"/>
  <c r="AE3227" i="10" s="1"/>
  <c r="AD3228" i="10"/>
  <c r="AE3228" i="10"/>
  <c r="AD3229" i="10"/>
  <c r="AE3229" i="10" s="1"/>
  <c r="AD3230" i="10"/>
  <c r="AE3230" i="10" s="1"/>
  <c r="AD3231" i="10"/>
  <c r="AE3231" i="10" s="1"/>
  <c r="AD3232" i="10"/>
  <c r="AE3232" i="10" s="1"/>
  <c r="AD3233" i="10"/>
  <c r="AE3233" i="10" s="1"/>
  <c r="AD3234" i="10"/>
  <c r="AE3234" i="10" s="1"/>
  <c r="AD3235" i="10"/>
  <c r="AE3235" i="10" s="1"/>
  <c r="AD3236" i="10"/>
  <c r="AE3236" i="10" s="1"/>
  <c r="AD3237" i="10"/>
  <c r="AE3237" i="10" s="1"/>
  <c r="AD3238" i="10"/>
  <c r="AE3238" i="10" s="1"/>
  <c r="AD3239" i="10"/>
  <c r="AE3239" i="10" s="1"/>
  <c r="AD3240" i="10"/>
  <c r="AE3240" i="10" s="1"/>
  <c r="AD3241" i="10"/>
  <c r="AE3241" i="10" s="1"/>
  <c r="AD3242" i="10"/>
  <c r="AE3242" i="10" s="1"/>
  <c r="AD3243" i="10"/>
  <c r="AE3243" i="10" s="1"/>
  <c r="AD3244" i="10"/>
  <c r="AE3244" i="10"/>
  <c r="AD3245" i="10"/>
  <c r="AE3245" i="10" s="1"/>
  <c r="AD3246" i="10"/>
  <c r="AE3246" i="10" s="1"/>
  <c r="AD3247" i="10"/>
  <c r="AE3247" i="10" s="1"/>
  <c r="AD3248" i="10"/>
  <c r="AE3248" i="10" s="1"/>
  <c r="AD3249" i="10"/>
  <c r="AE3249" i="10" s="1"/>
  <c r="AD3250" i="10"/>
  <c r="AE3250" i="10" s="1"/>
  <c r="AD3251" i="10"/>
  <c r="AE3251" i="10" s="1"/>
  <c r="AD3252" i="10"/>
  <c r="AE3252" i="10"/>
  <c r="AD3253" i="10"/>
  <c r="AE3253" i="10" s="1"/>
  <c r="AD3254" i="10"/>
  <c r="AE3254" i="10" s="1"/>
  <c r="AD3255" i="10"/>
  <c r="AE3255" i="10" s="1"/>
  <c r="AD3256" i="10"/>
  <c r="AE3256" i="10"/>
  <c r="AD3257" i="10"/>
  <c r="AE3257" i="10" s="1"/>
  <c r="AD3258" i="10"/>
  <c r="AE3258" i="10" s="1"/>
  <c r="AD3259" i="10"/>
  <c r="AE3259" i="10" s="1"/>
  <c r="AD3260" i="10"/>
  <c r="AE3260" i="10" s="1"/>
  <c r="AD3261" i="10"/>
  <c r="AE3261" i="10" s="1"/>
  <c r="AD3262" i="10"/>
  <c r="AE3262" i="10" s="1"/>
  <c r="AD3263" i="10"/>
  <c r="AE3263" i="10" s="1"/>
  <c r="AD3264" i="10"/>
  <c r="AE3264" i="10" s="1"/>
  <c r="AD3265" i="10"/>
  <c r="AE3265" i="10" s="1"/>
  <c r="AD3266" i="10"/>
  <c r="AE3266" i="10" s="1"/>
  <c r="AD3267" i="10"/>
  <c r="AE3267" i="10" s="1"/>
  <c r="AD3268" i="10"/>
  <c r="AE3268" i="10"/>
  <c r="AD3269" i="10"/>
  <c r="AE3269" i="10" s="1"/>
  <c r="AD3270" i="10"/>
  <c r="AE3270" i="10" s="1"/>
  <c r="AD3271" i="10"/>
  <c r="AE3271" i="10" s="1"/>
  <c r="AD3272" i="10"/>
  <c r="AE3272" i="10"/>
  <c r="AD3273" i="10"/>
  <c r="AE3273" i="10" s="1"/>
  <c r="AD3274" i="10"/>
  <c r="AE3274" i="10" s="1"/>
  <c r="AD3275" i="10"/>
  <c r="AE3275" i="10" s="1"/>
  <c r="AD3276" i="10"/>
  <c r="AE3276" i="10"/>
  <c r="AD3277" i="10"/>
  <c r="AE3277" i="10" s="1"/>
  <c r="AD3278" i="10"/>
  <c r="AE3278" i="10" s="1"/>
  <c r="AD3279" i="10"/>
  <c r="AE3279" i="10" s="1"/>
  <c r="AD3280" i="10"/>
  <c r="AE3280" i="10" s="1"/>
  <c r="AD3281" i="10"/>
  <c r="AE3281" i="10" s="1"/>
  <c r="AD3282" i="10"/>
  <c r="AE3282" i="10" s="1"/>
  <c r="AD3283" i="10"/>
  <c r="AE3283" i="10" s="1"/>
  <c r="AD3284" i="10"/>
  <c r="AE3284" i="10" s="1"/>
  <c r="AD3285" i="10"/>
  <c r="AE3285" i="10" s="1"/>
  <c r="AD3286" i="10"/>
  <c r="AE3286" i="10" s="1"/>
  <c r="AD3287" i="10"/>
  <c r="AE3287" i="10" s="1"/>
  <c r="AD3288" i="10"/>
  <c r="AE3288" i="10" s="1"/>
  <c r="AD3289" i="10"/>
  <c r="AE3289" i="10" s="1"/>
  <c r="AD3290" i="10"/>
  <c r="AE3290" i="10" s="1"/>
  <c r="AD3291" i="10"/>
  <c r="AE3291" i="10" s="1"/>
  <c r="AD3292" i="10"/>
  <c r="AE3292" i="10"/>
  <c r="AD3293" i="10"/>
  <c r="AE3293" i="10" s="1"/>
  <c r="AD3294" i="10"/>
  <c r="AE3294" i="10" s="1"/>
  <c r="AD3295" i="10"/>
  <c r="AE3295" i="10" s="1"/>
  <c r="AD3296" i="10"/>
  <c r="AE3296" i="10" s="1"/>
  <c r="AD3297" i="10"/>
  <c r="AE3297" i="10" s="1"/>
  <c r="AD3298" i="10"/>
  <c r="AE3298" i="10" s="1"/>
  <c r="AD3299" i="10"/>
  <c r="AE3299" i="10" s="1"/>
  <c r="AD3300" i="10"/>
  <c r="AE3300" i="10" s="1"/>
  <c r="AD3301" i="10"/>
  <c r="AE3301" i="10" s="1"/>
  <c r="AD3302" i="10"/>
  <c r="AE3302" i="10" s="1"/>
  <c r="AD3303" i="10"/>
  <c r="AE3303" i="10" s="1"/>
  <c r="AD3304" i="10"/>
  <c r="AE3304" i="10"/>
  <c r="AD3305" i="10"/>
  <c r="AE3305" i="10" s="1"/>
  <c r="AD3306" i="10"/>
  <c r="AE3306" i="10" s="1"/>
  <c r="AD3307" i="10"/>
  <c r="AE3307" i="10" s="1"/>
  <c r="AD3308" i="10"/>
  <c r="AE3308" i="10"/>
  <c r="AD3309" i="10"/>
  <c r="AE3309" i="10" s="1"/>
  <c r="AD3310" i="10"/>
  <c r="AE3310" i="10" s="1"/>
  <c r="AD3311" i="10"/>
  <c r="AE3311" i="10" s="1"/>
  <c r="AD3312" i="10"/>
  <c r="AE3312" i="10" s="1"/>
  <c r="AD3313" i="10"/>
  <c r="AE3313" i="10" s="1"/>
  <c r="AD3314" i="10"/>
  <c r="AE3314" i="10" s="1"/>
  <c r="AD3315" i="10"/>
  <c r="AE3315" i="10" s="1"/>
  <c r="AD3316" i="10"/>
  <c r="AE3316" i="10" s="1"/>
  <c r="AD3317" i="10"/>
  <c r="AE3317" i="10" s="1"/>
  <c r="AD3318" i="10"/>
  <c r="AE3318" i="10" s="1"/>
  <c r="AD3319" i="10"/>
  <c r="AE3319" i="10" s="1"/>
  <c r="AD3320" i="10"/>
  <c r="AE3320" i="10" s="1"/>
  <c r="AD3321" i="10"/>
  <c r="AE3321" i="10" s="1"/>
  <c r="AD3322" i="10"/>
  <c r="AE3322" i="10" s="1"/>
  <c r="AD3323" i="10"/>
  <c r="AE3323" i="10" s="1"/>
  <c r="AD3324" i="10"/>
  <c r="AE3324" i="10"/>
  <c r="AD3325" i="10"/>
  <c r="AE3325" i="10" s="1"/>
  <c r="AD3326" i="10"/>
  <c r="AE3326" i="10" s="1"/>
  <c r="AD3327" i="10"/>
  <c r="AE3327" i="10" s="1"/>
  <c r="AD3328" i="10"/>
  <c r="AE3328" i="10" s="1"/>
  <c r="AD3329" i="10"/>
  <c r="AE3329" i="10" s="1"/>
  <c r="AD3330" i="10"/>
  <c r="AE3330" i="10" s="1"/>
  <c r="AD3331" i="10"/>
  <c r="AE3331" i="10" s="1"/>
  <c r="AD3332" i="10"/>
  <c r="AE3332" i="10" s="1"/>
  <c r="AD3333" i="10"/>
  <c r="AE3333" i="10" s="1"/>
  <c r="AD3334" i="10"/>
  <c r="AE3334" i="10" s="1"/>
  <c r="AD3335" i="10"/>
  <c r="AE3335" i="10" s="1"/>
  <c r="AD3336" i="10"/>
  <c r="AE3336" i="10"/>
  <c r="AD3337" i="10"/>
  <c r="AE3337" i="10" s="1"/>
  <c r="AD3338" i="10"/>
  <c r="AE3338" i="10" s="1"/>
  <c r="AD3339" i="10"/>
  <c r="AE3339" i="10" s="1"/>
  <c r="AD3340" i="10"/>
  <c r="AE3340" i="10"/>
  <c r="AD3341" i="10"/>
  <c r="AE3341" i="10" s="1"/>
  <c r="AD3342" i="10"/>
  <c r="AE3342" i="10" s="1"/>
  <c r="AD3343" i="10"/>
  <c r="AE3343" i="10" s="1"/>
  <c r="AD3344" i="10"/>
  <c r="AE3344" i="10" s="1"/>
  <c r="AD3345" i="10"/>
  <c r="AE3345" i="10" s="1"/>
  <c r="AD3346" i="10"/>
  <c r="AE3346" i="10" s="1"/>
  <c r="AD3347" i="10"/>
  <c r="AE3347" i="10" s="1"/>
  <c r="AD3348" i="10"/>
  <c r="AE3348" i="10" s="1"/>
  <c r="AD3349" i="10"/>
  <c r="AE3349" i="10" s="1"/>
  <c r="AD3350" i="10"/>
  <c r="AE3350" i="10" s="1"/>
  <c r="AD3351" i="10"/>
  <c r="AE3351" i="10" s="1"/>
  <c r="AD3352" i="10"/>
  <c r="AE3352" i="10" s="1"/>
  <c r="AD3353" i="10"/>
  <c r="AE3353" i="10" s="1"/>
  <c r="AD3354" i="10"/>
  <c r="AE3354" i="10" s="1"/>
  <c r="AD3355" i="10"/>
  <c r="AE3355" i="10" s="1"/>
  <c r="AD3356" i="10"/>
  <c r="AE3356" i="10"/>
  <c r="AD3357" i="10"/>
  <c r="AE3357" i="10" s="1"/>
  <c r="AD3358" i="10"/>
  <c r="AE3358" i="10" s="1"/>
  <c r="AD3359" i="10"/>
  <c r="AE3359" i="10" s="1"/>
  <c r="AD3360" i="10"/>
  <c r="AE3360" i="10" s="1"/>
  <c r="AD3361" i="10"/>
  <c r="AE3361" i="10" s="1"/>
  <c r="AD3362" i="10"/>
  <c r="AE3362" i="10" s="1"/>
  <c r="AD3363" i="10"/>
  <c r="AE3363" i="10" s="1"/>
  <c r="AD3364" i="10"/>
  <c r="AE3364" i="10" s="1"/>
  <c r="AD3365" i="10"/>
  <c r="AE3365" i="10" s="1"/>
  <c r="AD3366" i="10"/>
  <c r="AE3366" i="10" s="1"/>
  <c r="AD3367" i="10"/>
  <c r="AE3367" i="10" s="1"/>
  <c r="AD3368" i="10"/>
  <c r="AE3368" i="10"/>
  <c r="AD3369" i="10"/>
  <c r="AE3369" i="10" s="1"/>
  <c r="AD3370" i="10"/>
  <c r="AE3370" i="10" s="1"/>
  <c r="AD3371" i="10"/>
  <c r="AE3371" i="10" s="1"/>
  <c r="AD3372" i="10"/>
  <c r="AE3372" i="10"/>
  <c r="AD3373" i="10"/>
  <c r="AE3373" i="10" s="1"/>
  <c r="AD3374" i="10"/>
  <c r="AE3374" i="10" s="1"/>
  <c r="AD3375" i="10"/>
  <c r="AE3375" i="10" s="1"/>
  <c r="AD3376" i="10"/>
  <c r="AE3376" i="10" s="1"/>
  <c r="AD3377" i="10"/>
  <c r="AE3377" i="10" s="1"/>
  <c r="AD3378" i="10"/>
  <c r="AE3378" i="10" s="1"/>
  <c r="AD3379" i="10"/>
  <c r="AE3379" i="10" s="1"/>
  <c r="AD3380" i="10"/>
  <c r="AE3380" i="10" s="1"/>
  <c r="AD3381" i="10"/>
  <c r="AE3381" i="10" s="1"/>
  <c r="AD3382" i="10"/>
  <c r="AE3382" i="10" s="1"/>
  <c r="AD3383" i="10"/>
  <c r="AE3383" i="10" s="1"/>
  <c r="AD3384" i="10"/>
  <c r="AE3384" i="10" s="1"/>
  <c r="AD3385" i="10"/>
  <c r="AE3385" i="10" s="1"/>
  <c r="AD3386" i="10"/>
  <c r="AE3386" i="10" s="1"/>
  <c r="AD3387" i="10"/>
  <c r="AE3387" i="10" s="1"/>
  <c r="AD3388" i="10"/>
  <c r="AE3388" i="10"/>
  <c r="AD3389" i="10"/>
  <c r="AE3389" i="10" s="1"/>
  <c r="AD3390" i="10"/>
  <c r="AE3390" i="10" s="1"/>
  <c r="AD3391" i="10"/>
  <c r="AE3391" i="10" s="1"/>
  <c r="AD3392" i="10"/>
  <c r="AE3392" i="10" s="1"/>
  <c r="AD3393" i="10"/>
  <c r="AE3393" i="10" s="1"/>
  <c r="AD3394" i="10"/>
  <c r="AE3394" i="10" s="1"/>
  <c r="AD3395" i="10"/>
  <c r="AE3395" i="10" s="1"/>
  <c r="AD3396" i="10"/>
  <c r="AE3396" i="10" s="1"/>
  <c r="AD3397" i="10"/>
  <c r="AE3397" i="10" s="1"/>
  <c r="AD3398" i="10"/>
  <c r="AE3398" i="10" s="1"/>
  <c r="AD3399" i="10"/>
  <c r="AE3399" i="10" s="1"/>
  <c r="AD3400" i="10"/>
  <c r="AE3400" i="10"/>
  <c r="AD3401" i="10"/>
  <c r="AE3401" i="10" s="1"/>
  <c r="AD3402" i="10"/>
  <c r="AE3402" i="10" s="1"/>
  <c r="AD3403" i="10"/>
  <c r="AE3403" i="10" s="1"/>
  <c r="AD3404" i="10"/>
  <c r="AE3404" i="10"/>
  <c r="AD3405" i="10"/>
  <c r="AE3405" i="10" s="1"/>
  <c r="AD3406" i="10"/>
  <c r="AE3406" i="10" s="1"/>
  <c r="AD3407" i="10"/>
  <c r="AE3407" i="10" s="1"/>
  <c r="AD3408" i="10"/>
  <c r="AE3408" i="10" s="1"/>
  <c r="AD3409" i="10"/>
  <c r="AE3409" i="10" s="1"/>
  <c r="AD3410" i="10"/>
  <c r="AE3410" i="10" s="1"/>
  <c r="AD3411" i="10"/>
  <c r="AE3411" i="10" s="1"/>
  <c r="AD3412" i="10"/>
  <c r="AE3412" i="10" s="1"/>
  <c r="AD3413" i="10"/>
  <c r="AE3413" i="10" s="1"/>
  <c r="AD3414" i="10"/>
  <c r="AE3414" i="10" s="1"/>
  <c r="AD3415" i="10"/>
  <c r="AE3415" i="10" s="1"/>
  <c r="AD3416" i="10"/>
  <c r="AE3416" i="10" s="1"/>
  <c r="AD3417" i="10"/>
  <c r="AE3417" i="10" s="1"/>
  <c r="AD3418" i="10"/>
  <c r="AE3418" i="10" s="1"/>
  <c r="AD3419" i="10"/>
  <c r="AE3419" i="10" s="1"/>
  <c r="AD3420" i="10"/>
  <c r="AE3420" i="10"/>
  <c r="AD3421" i="10"/>
  <c r="AE3421" i="10"/>
  <c r="AD3422" i="10"/>
  <c r="AE3422" i="10"/>
  <c r="AD3423" i="10"/>
  <c r="AE3423" i="10"/>
  <c r="AD3424" i="10"/>
  <c r="AE3424" i="10" s="1"/>
  <c r="AD3425" i="10"/>
  <c r="AE3425" i="10"/>
  <c r="AD3426" i="10"/>
  <c r="AE3426" i="10" s="1"/>
  <c r="AD3427" i="10"/>
  <c r="AE3427" i="10"/>
  <c r="AD3428" i="10"/>
  <c r="AE3428" i="10" s="1"/>
  <c r="AD3429" i="10"/>
  <c r="AE3429" i="10"/>
  <c r="AD3430" i="10"/>
  <c r="AE3430" i="10" s="1"/>
  <c r="AD3431" i="10"/>
  <c r="AE3431" i="10"/>
  <c r="AD3432" i="10"/>
  <c r="AE3432" i="10" s="1"/>
  <c r="AD3433" i="10"/>
  <c r="AE3433" i="10"/>
  <c r="AD3434" i="10"/>
  <c r="AE3434" i="10" s="1"/>
  <c r="AD3435" i="10"/>
  <c r="AE3435" i="10"/>
  <c r="AD3436" i="10"/>
  <c r="AE3436" i="10" s="1"/>
  <c r="AD3437" i="10"/>
  <c r="AE3437" i="10"/>
  <c r="AD3438" i="10"/>
  <c r="AE3438" i="10" s="1"/>
  <c r="AD3439" i="10"/>
  <c r="AE3439" i="10"/>
  <c r="AD3440" i="10"/>
  <c r="AE3440" i="10" s="1"/>
  <c r="AD3441" i="10"/>
  <c r="AE3441" i="10"/>
  <c r="AD3442" i="10"/>
  <c r="AE3442" i="10" s="1"/>
  <c r="AD3443" i="10"/>
  <c r="AE3443" i="10"/>
  <c r="AD3444" i="10"/>
  <c r="AE3444" i="10" s="1"/>
  <c r="AD3445" i="10"/>
  <c r="AE3445" i="10"/>
  <c r="AD3446" i="10"/>
  <c r="AE3446" i="10" s="1"/>
  <c r="AD3447" i="10"/>
  <c r="AE3447" i="10"/>
  <c r="AD3448" i="10"/>
  <c r="AE3448" i="10" s="1"/>
  <c r="AD3449" i="10"/>
  <c r="AE3449" i="10"/>
  <c r="AD3450" i="10"/>
  <c r="AE3450" i="10" s="1"/>
  <c r="AD3451" i="10"/>
  <c r="AE3451" i="10"/>
  <c r="AD3452" i="10"/>
  <c r="AE3452" i="10" s="1"/>
  <c r="AD3453" i="10"/>
  <c r="AE3453" i="10"/>
  <c r="AD3454" i="10"/>
  <c r="AE3454" i="10" s="1"/>
  <c r="AD3455" i="10"/>
  <c r="AE3455" i="10"/>
  <c r="AD3456" i="10"/>
  <c r="AE3456" i="10" s="1"/>
  <c r="AD3457" i="10"/>
  <c r="AE3457" i="10"/>
  <c r="AD3458" i="10"/>
  <c r="AE3458" i="10" s="1"/>
  <c r="AD3459" i="10"/>
  <c r="AE3459" i="10"/>
  <c r="AD3460" i="10"/>
  <c r="AE3460" i="10" s="1"/>
  <c r="AD3461" i="10"/>
  <c r="AE3461" i="10"/>
  <c r="AD3462" i="10"/>
  <c r="AE3462" i="10" s="1"/>
  <c r="AD3463" i="10"/>
  <c r="AE3463" i="10"/>
  <c r="AD3464" i="10"/>
  <c r="AE3464" i="10" s="1"/>
  <c r="AD3465" i="10"/>
  <c r="AE3465" i="10"/>
  <c r="AD3466" i="10"/>
  <c r="AE3466" i="10" s="1"/>
  <c r="AD3467" i="10"/>
  <c r="AE3467" i="10"/>
  <c r="AD3468" i="10"/>
  <c r="AE3468" i="10" s="1"/>
  <c r="AD3469" i="10"/>
  <c r="AE3469" i="10"/>
  <c r="AD3470" i="10"/>
  <c r="AE3470" i="10" s="1"/>
  <c r="AD3471" i="10"/>
  <c r="AE3471" i="10"/>
  <c r="AD3472" i="10"/>
  <c r="AE3472" i="10" s="1"/>
  <c r="AD3473" i="10"/>
  <c r="AE3473" i="10"/>
  <c r="AD3474" i="10"/>
  <c r="AE3474" i="10" s="1"/>
  <c r="AD3475" i="10"/>
  <c r="AE3475" i="10"/>
  <c r="AD3476" i="10"/>
  <c r="AE3476" i="10" s="1"/>
  <c r="AD3477" i="10"/>
  <c r="AE3477" i="10"/>
  <c r="AD3478" i="10"/>
  <c r="AE3478" i="10" s="1"/>
  <c r="AD3479" i="10"/>
  <c r="AE3479" i="10"/>
  <c r="AD3480" i="10"/>
  <c r="AE3480" i="10" s="1"/>
  <c r="AD3481" i="10"/>
  <c r="AE3481" i="10"/>
  <c r="AD3482" i="10"/>
  <c r="AE3482" i="10" s="1"/>
  <c r="AD3483" i="10"/>
  <c r="AE3483" i="10"/>
  <c r="AD3484" i="10"/>
  <c r="AE3484" i="10" s="1"/>
  <c r="AD3485" i="10"/>
  <c r="AE3485" i="10"/>
  <c r="AD3486" i="10"/>
  <c r="AE3486" i="10" s="1"/>
  <c r="AD3487" i="10"/>
  <c r="AE3487" i="10" s="1"/>
  <c r="AD3488" i="10"/>
  <c r="AE3488" i="10" s="1"/>
  <c r="AD3489" i="10"/>
  <c r="AE3489" i="10" s="1"/>
  <c r="AD3490" i="10"/>
  <c r="AE3490" i="10"/>
  <c r="AD3491" i="10"/>
  <c r="AE3491" i="10" s="1"/>
  <c r="AD3492" i="10"/>
  <c r="AE3492" i="10"/>
  <c r="AD3493" i="10"/>
  <c r="AE3493" i="10" s="1"/>
  <c r="AD3494" i="10"/>
  <c r="AE3494" i="10" s="1"/>
  <c r="AD3495" i="10"/>
  <c r="AE3495" i="10" s="1"/>
  <c r="AD3496" i="10"/>
  <c r="AE3496" i="10" s="1"/>
  <c r="AD3497" i="10"/>
  <c r="AE3497" i="10" s="1"/>
  <c r="AD3498" i="10"/>
  <c r="AE3498" i="10"/>
  <c r="AD3499" i="10"/>
  <c r="AE3499" i="10" s="1"/>
  <c r="AD3500" i="10"/>
  <c r="AE3500" i="10"/>
  <c r="AD3501" i="10"/>
  <c r="AE3501" i="10" s="1"/>
  <c r="AD3502" i="10"/>
  <c r="AE3502" i="10" s="1"/>
  <c r="AD3503" i="10"/>
  <c r="AE3503" i="10" s="1"/>
  <c r="AD3504" i="10"/>
  <c r="AE3504" i="10" s="1"/>
  <c r="AD3505" i="10"/>
  <c r="AE3505" i="10" s="1"/>
  <c r="AD3506" i="10"/>
  <c r="AE3506" i="10"/>
  <c r="AG10" i="9"/>
  <c r="AG11" i="9"/>
  <c r="AG12" i="9"/>
  <c r="AG13" i="9"/>
  <c r="AG14" i="9"/>
  <c r="AG15" i="9"/>
  <c r="AG16" i="9"/>
  <c r="AG17" i="9"/>
  <c r="AG18" i="9"/>
  <c r="AG19" i="9"/>
  <c r="AG20" i="9"/>
  <c r="AG21" i="9"/>
  <c r="AG22" i="9"/>
  <c r="AG23" i="9"/>
  <c r="AG24" i="9"/>
  <c r="AG25" i="9"/>
  <c r="AG26" i="9"/>
  <c r="AG27" i="9"/>
  <c r="AG28" i="9"/>
  <c r="AG29" i="9"/>
  <c r="AG30" i="9"/>
  <c r="AG31" i="9"/>
  <c r="AG32" i="9"/>
  <c r="AG33" i="9"/>
  <c r="AG34" i="9"/>
  <c r="AH34" i="9" s="1"/>
  <c r="AG35" i="9"/>
  <c r="AH35" i="9"/>
  <c r="AG36" i="9"/>
  <c r="AH36" i="9" s="1"/>
  <c r="AG37" i="9"/>
  <c r="AH37" i="9"/>
  <c r="AG38" i="9"/>
  <c r="AH38" i="9" s="1"/>
  <c r="AG39" i="9"/>
  <c r="AH39" i="9"/>
  <c r="AG40" i="9"/>
  <c r="AH40" i="9" s="1"/>
  <c r="AG41" i="9"/>
  <c r="AH41" i="9"/>
  <c r="AG42" i="9"/>
  <c r="AH42" i="9" s="1"/>
  <c r="AG43" i="9"/>
  <c r="AH43" i="9"/>
  <c r="AG44" i="9"/>
  <c r="AH44" i="9" s="1"/>
  <c r="AG45" i="9"/>
  <c r="AH45" i="9"/>
  <c r="AG46" i="9"/>
  <c r="AH46" i="9" s="1"/>
  <c r="AG47" i="9"/>
  <c r="AH47" i="9"/>
  <c r="AG48" i="9"/>
  <c r="AH48" i="9" s="1"/>
  <c r="AG49" i="9"/>
  <c r="AH49" i="9"/>
  <c r="AG50" i="9"/>
  <c r="AH50" i="9" s="1"/>
  <c r="AG51" i="9"/>
  <c r="AH51" i="9"/>
  <c r="AG52" i="9"/>
  <c r="AH52" i="9" s="1"/>
  <c r="AG53" i="9"/>
  <c r="AH53" i="9"/>
  <c r="AG54" i="9"/>
  <c r="AH54" i="9" s="1"/>
  <c r="AG55" i="9"/>
  <c r="AH55" i="9"/>
  <c r="AG56" i="9"/>
  <c r="AH56" i="9" s="1"/>
  <c r="AG57" i="9"/>
  <c r="AH57" i="9"/>
  <c r="AG58" i="9"/>
  <c r="AH58" i="9" s="1"/>
  <c r="AG59" i="9"/>
  <c r="AH59" i="9"/>
  <c r="AG60" i="9"/>
  <c r="AH60" i="9" s="1"/>
  <c r="AG61" i="9"/>
  <c r="AH61" i="9"/>
  <c r="AG62" i="9"/>
  <c r="AH62" i="9" s="1"/>
  <c r="AG63" i="9"/>
  <c r="AH63" i="9"/>
  <c r="AG64" i="9"/>
  <c r="AH64" i="9" s="1"/>
  <c r="AG65" i="9"/>
  <c r="AH65" i="9"/>
  <c r="AG66" i="9"/>
  <c r="AH66" i="9" s="1"/>
  <c r="AG67" i="9"/>
  <c r="AH67" i="9"/>
  <c r="AG68" i="9"/>
  <c r="AH68" i="9" s="1"/>
  <c r="AG69" i="9"/>
  <c r="AH69" i="9"/>
  <c r="AG70" i="9"/>
  <c r="AH70" i="9" s="1"/>
  <c r="AG71" i="9"/>
  <c r="AH71" i="9"/>
  <c r="AG72" i="9"/>
  <c r="AH72" i="9" s="1"/>
  <c r="AG73" i="9"/>
  <c r="AH73" i="9"/>
  <c r="AG74" i="9"/>
  <c r="AH74" i="9" s="1"/>
  <c r="AG75" i="9"/>
  <c r="AH75" i="9"/>
  <c r="AG76" i="9"/>
  <c r="AH76" i="9" s="1"/>
  <c r="AG77" i="9"/>
  <c r="AH77" i="9"/>
  <c r="AG78" i="9"/>
  <c r="AH78" i="9" s="1"/>
  <c r="AG79" i="9"/>
  <c r="AH79" i="9"/>
  <c r="AG80" i="9"/>
  <c r="AH80" i="9" s="1"/>
  <c r="AG81" i="9"/>
  <c r="AH81" i="9"/>
  <c r="AG82" i="9"/>
  <c r="AH82" i="9" s="1"/>
  <c r="AG83" i="9"/>
  <c r="AH83" i="9"/>
  <c r="AG84" i="9"/>
  <c r="AH84" i="9" s="1"/>
  <c r="AG85" i="9"/>
  <c r="AH85" i="9"/>
  <c r="AG86" i="9"/>
  <c r="AH86" i="9" s="1"/>
  <c r="AG87" i="9"/>
  <c r="AH87" i="9"/>
  <c r="AG88" i="9"/>
  <c r="AH88" i="9" s="1"/>
  <c r="AG89" i="9"/>
  <c r="AH89" i="9"/>
  <c r="AG90" i="9"/>
  <c r="AH90" i="9" s="1"/>
  <c r="AG91" i="9"/>
  <c r="AH91" i="9"/>
  <c r="AG92" i="9"/>
  <c r="AH92" i="9" s="1"/>
  <c r="AG93" i="9"/>
  <c r="AH93" i="9"/>
  <c r="AG94" i="9"/>
  <c r="AH94" i="9" s="1"/>
  <c r="AG95" i="9"/>
  <c r="AH95" i="9"/>
  <c r="AG96" i="9"/>
  <c r="AH96" i="9" s="1"/>
  <c r="AG97" i="9"/>
  <c r="AH97" i="9"/>
  <c r="AG98" i="9"/>
  <c r="AH98" i="9" s="1"/>
  <c r="AG99" i="9"/>
  <c r="AH99" i="9"/>
  <c r="AG100" i="9"/>
  <c r="AH100" i="9" s="1"/>
  <c r="AG101" i="9"/>
  <c r="AH101" i="9"/>
  <c r="AG102" i="9"/>
  <c r="AH102" i="9" s="1"/>
  <c r="AG103" i="9"/>
  <c r="AH103" i="9"/>
  <c r="AG104" i="9"/>
  <c r="AH104" i="9" s="1"/>
  <c r="AG105" i="9"/>
  <c r="AH105" i="9"/>
  <c r="AG106" i="9"/>
  <c r="AH106" i="9" s="1"/>
  <c r="AG107" i="9"/>
  <c r="AH107" i="9"/>
  <c r="AG108" i="9"/>
  <c r="AH108" i="9" s="1"/>
  <c r="AG109" i="9"/>
  <c r="AH109" i="9"/>
  <c r="AG110" i="9"/>
  <c r="AH110" i="9" s="1"/>
  <c r="AG111" i="9"/>
  <c r="AH111" i="9"/>
  <c r="AG112" i="9"/>
  <c r="AH112" i="9" s="1"/>
  <c r="AG113" i="9"/>
  <c r="AH113" i="9"/>
  <c r="AG114" i="9"/>
  <c r="AH114" i="9" s="1"/>
  <c r="AG115" i="9"/>
  <c r="AH115" i="9"/>
  <c r="AG116" i="9"/>
  <c r="AH116" i="9" s="1"/>
  <c r="AG117" i="9"/>
  <c r="AH117" i="9"/>
  <c r="AG118" i="9"/>
  <c r="AH118" i="9" s="1"/>
  <c r="AG119" i="9"/>
  <c r="AH119" i="9"/>
  <c r="AG120" i="9"/>
  <c r="AH120" i="9" s="1"/>
  <c r="AG121" i="9"/>
  <c r="AH121" i="9"/>
  <c r="AG122" i="9"/>
  <c r="AH122" i="9" s="1"/>
  <c r="AG123" i="9"/>
  <c r="AH123" i="9"/>
  <c r="AG124" i="9"/>
  <c r="AH124" i="9" s="1"/>
  <c r="AG125" i="9"/>
  <c r="AH125" i="9"/>
  <c r="AG126" i="9"/>
  <c r="AH126" i="9" s="1"/>
  <c r="AG127" i="9"/>
  <c r="AH127" i="9"/>
  <c r="AG128" i="9"/>
  <c r="AH128" i="9" s="1"/>
  <c r="AG129" i="9"/>
  <c r="AH129" i="9"/>
  <c r="AG130" i="9"/>
  <c r="AH130" i="9" s="1"/>
  <c r="AG131" i="9"/>
  <c r="AH131" i="9"/>
  <c r="AG132" i="9"/>
  <c r="AH132" i="9" s="1"/>
  <c r="AG133" i="9"/>
  <c r="AH133" i="9"/>
  <c r="AG134" i="9"/>
  <c r="AH134" i="9" s="1"/>
  <c r="AG135" i="9"/>
  <c r="AH135" i="9"/>
  <c r="AG136" i="9"/>
  <c r="AH136" i="9" s="1"/>
  <c r="AG137" i="9"/>
  <c r="AH137" i="9"/>
  <c r="AG138" i="9"/>
  <c r="AH138" i="9" s="1"/>
  <c r="AG139" i="9"/>
  <c r="AH139" i="9"/>
  <c r="AG140" i="9"/>
  <c r="AH140" i="9" s="1"/>
  <c r="AG141" i="9"/>
  <c r="AH141" i="9"/>
  <c r="AG142" i="9"/>
  <c r="AH142" i="9" s="1"/>
  <c r="AG143" i="9"/>
  <c r="AH143" i="9"/>
  <c r="AG144" i="9"/>
  <c r="AH144" i="9" s="1"/>
  <c r="AG145" i="9"/>
  <c r="AH145" i="9"/>
  <c r="AG146" i="9"/>
  <c r="AH146" i="9" s="1"/>
  <c r="AG147" i="9"/>
  <c r="AH147" i="9"/>
  <c r="AG148" i="9"/>
  <c r="AH148" i="9" s="1"/>
  <c r="AG149" i="9"/>
  <c r="AH149" i="9"/>
  <c r="AG150" i="9"/>
  <c r="AH150" i="9" s="1"/>
  <c r="AG151" i="9"/>
  <c r="AH151" i="9"/>
  <c r="AG152" i="9"/>
  <c r="AH152" i="9" s="1"/>
  <c r="AG153" i="9"/>
  <c r="AH153" i="9"/>
  <c r="AG154" i="9"/>
  <c r="AH154" i="9" s="1"/>
  <c r="AG155" i="9"/>
  <c r="AH155" i="9"/>
  <c r="AG156" i="9"/>
  <c r="AH156" i="9" s="1"/>
  <c r="AG157" i="9"/>
  <c r="AH157" i="9"/>
  <c r="AG158" i="9"/>
  <c r="AH158" i="9" s="1"/>
  <c r="AG159" i="9"/>
  <c r="AH159" i="9"/>
  <c r="AG160" i="9"/>
  <c r="AH160" i="9" s="1"/>
  <c r="AG161" i="9"/>
  <c r="AH161" i="9"/>
  <c r="AG162" i="9"/>
  <c r="AH162" i="9" s="1"/>
  <c r="AG163" i="9"/>
  <c r="AH163" i="9"/>
  <c r="AG164" i="9"/>
  <c r="AH164" i="9" s="1"/>
  <c r="AG165" i="9"/>
  <c r="AH165" i="9"/>
  <c r="AG166" i="9"/>
  <c r="AH166" i="9" s="1"/>
  <c r="AG167" i="9"/>
  <c r="AH167" i="9"/>
  <c r="AG168" i="9"/>
  <c r="AH168" i="9" s="1"/>
  <c r="AG169" i="9"/>
  <c r="AH169" i="9"/>
  <c r="AG170" i="9"/>
  <c r="AH170" i="9" s="1"/>
  <c r="AG171" i="9"/>
  <c r="AH171" i="9"/>
  <c r="AG172" i="9"/>
  <c r="AH172" i="9" s="1"/>
  <c r="AG173" i="9"/>
  <c r="AH173" i="9"/>
  <c r="AG174" i="9"/>
  <c r="AH174" i="9" s="1"/>
  <c r="AG175" i="9"/>
  <c r="AH175" i="9"/>
  <c r="AG176" i="9"/>
  <c r="AH176" i="9" s="1"/>
  <c r="AG177" i="9"/>
  <c r="AH177" i="9"/>
  <c r="AG178" i="9"/>
  <c r="AH178" i="9" s="1"/>
  <c r="AG179" i="9"/>
  <c r="AH179" i="9"/>
  <c r="AG180" i="9"/>
  <c r="AH180" i="9" s="1"/>
  <c r="AG181" i="9"/>
  <c r="AH181" i="9"/>
  <c r="AG182" i="9"/>
  <c r="AH182" i="9" s="1"/>
  <c r="AG183" i="9"/>
  <c r="AH183" i="9"/>
  <c r="AG184" i="9"/>
  <c r="AH184" i="9" s="1"/>
  <c r="AG185" i="9"/>
  <c r="AH185" i="9"/>
  <c r="AG186" i="9"/>
  <c r="AH186" i="9" s="1"/>
  <c r="AG187" i="9"/>
  <c r="AH187" i="9"/>
  <c r="AG188" i="9"/>
  <c r="AH188" i="9" s="1"/>
  <c r="AG189" i="9"/>
  <c r="AH189" i="9"/>
  <c r="AG190" i="9"/>
  <c r="AH190" i="9" s="1"/>
  <c r="AG191" i="9"/>
  <c r="AH191" i="9"/>
  <c r="AG192" i="9"/>
  <c r="AH192" i="9" s="1"/>
  <c r="AG193" i="9"/>
  <c r="AH193" i="9"/>
  <c r="AG194" i="9"/>
  <c r="AH194" i="9" s="1"/>
  <c r="AG195" i="9"/>
  <c r="AH195" i="9"/>
  <c r="AG196" i="9"/>
  <c r="AH196" i="9" s="1"/>
  <c r="AG197" i="9"/>
  <c r="AH197" i="9" s="1"/>
  <c r="AG198" i="9"/>
  <c r="AH198" i="9" s="1"/>
  <c r="AG199" i="9"/>
  <c r="AH199" i="9" s="1"/>
  <c r="AG200" i="9"/>
  <c r="AH200" i="9" s="1"/>
  <c r="AG201" i="9"/>
  <c r="AH201" i="9" s="1"/>
  <c r="AG202" i="9"/>
  <c r="AH202" i="9" s="1"/>
  <c r="AG203" i="9"/>
  <c r="AH203" i="9" s="1"/>
  <c r="AG204" i="9"/>
  <c r="AH204" i="9" s="1"/>
  <c r="AG205" i="9"/>
  <c r="AH205" i="9" s="1"/>
  <c r="AG206" i="9"/>
  <c r="AH206" i="9" s="1"/>
  <c r="AG207" i="9"/>
  <c r="AH207" i="9" s="1"/>
  <c r="AG208" i="9"/>
  <c r="AH208" i="9" s="1"/>
  <c r="AG209" i="9"/>
  <c r="AH209" i="9"/>
  <c r="AG210" i="9"/>
  <c r="AH210" i="9" s="1"/>
  <c r="AG211" i="9"/>
  <c r="AH211" i="9"/>
  <c r="AG212" i="9"/>
  <c r="AH212" i="9" s="1"/>
  <c r="AG213" i="9"/>
  <c r="AH213" i="9" s="1"/>
  <c r="AG214" i="9"/>
  <c r="AH214" i="9" s="1"/>
  <c r="AG215" i="9"/>
  <c r="AH215" i="9" s="1"/>
  <c r="AG216" i="9"/>
  <c r="AH216" i="9" s="1"/>
  <c r="AG217" i="9"/>
  <c r="AH217" i="9" s="1"/>
  <c r="AG218" i="9"/>
  <c r="AH218" i="9" s="1"/>
  <c r="AG219" i="9"/>
  <c r="AH219" i="9"/>
  <c r="AG220" i="9"/>
  <c r="AH220" i="9" s="1"/>
  <c r="AG221" i="9"/>
  <c r="AH221" i="9" s="1"/>
  <c r="AG222" i="9"/>
  <c r="AH222" i="9" s="1"/>
  <c r="AG223" i="9"/>
  <c r="AH223" i="9" s="1"/>
  <c r="AG224" i="9"/>
  <c r="AH224" i="9" s="1"/>
  <c r="AG225" i="9"/>
  <c r="AH225" i="9"/>
  <c r="AG226" i="9"/>
  <c r="AH226" i="9" s="1"/>
  <c r="AG227" i="9"/>
  <c r="AH227" i="9"/>
  <c r="AG228" i="9"/>
  <c r="AH228" i="9" s="1"/>
  <c r="AG229" i="9"/>
  <c r="AH229" i="9" s="1"/>
  <c r="AG230" i="9"/>
  <c r="AH230" i="9" s="1"/>
  <c r="AG231" i="9"/>
  <c r="AH231" i="9" s="1"/>
  <c r="AG232" i="9"/>
  <c r="AH232" i="9" s="1"/>
  <c r="AG233" i="9"/>
  <c r="AH233" i="9" s="1"/>
  <c r="AG234" i="9"/>
  <c r="AH234" i="9" s="1"/>
  <c r="AG235" i="9"/>
  <c r="AH235" i="9"/>
  <c r="AG236" i="9"/>
  <c r="AH236" i="9" s="1"/>
  <c r="AG237" i="9"/>
  <c r="AH237" i="9" s="1"/>
  <c r="AG238" i="9"/>
  <c r="AH238" i="9" s="1"/>
  <c r="AG239" i="9"/>
  <c r="AH239" i="9" s="1"/>
  <c r="AG240" i="9"/>
  <c r="AH240" i="9" s="1"/>
  <c r="AG241" i="9"/>
  <c r="AH241" i="9"/>
  <c r="AG242" i="9"/>
  <c r="AH242" i="9" s="1"/>
  <c r="AG243" i="9"/>
  <c r="AH243" i="9"/>
  <c r="AG244" i="9"/>
  <c r="AH244" i="9" s="1"/>
  <c r="AG245" i="9"/>
  <c r="AH245" i="9" s="1"/>
  <c r="AG246" i="9"/>
  <c r="AH246" i="9" s="1"/>
  <c r="AG247" i="9"/>
  <c r="AH247" i="9" s="1"/>
  <c r="AG248" i="9"/>
  <c r="AH248" i="9" s="1"/>
  <c r="AG249" i="9"/>
  <c r="AH249" i="9" s="1"/>
  <c r="AG250" i="9"/>
  <c r="AH250" i="9" s="1"/>
  <c r="AG251" i="9"/>
  <c r="AH251" i="9" s="1"/>
  <c r="AG252" i="9"/>
  <c r="AH252" i="9" s="1"/>
  <c r="AG253" i="9"/>
  <c r="AH253" i="9" s="1"/>
  <c r="AG254" i="9"/>
  <c r="AH254" i="9" s="1"/>
  <c r="AG255" i="9"/>
  <c r="AH255" i="9" s="1"/>
  <c r="AG256" i="9"/>
  <c r="AH256" i="9" s="1"/>
  <c r="AG257" i="9"/>
  <c r="AH257" i="9"/>
  <c r="AG258" i="9"/>
  <c r="AH258" i="9" s="1"/>
  <c r="AG259" i="9"/>
  <c r="AH259" i="9"/>
  <c r="AG260" i="9"/>
  <c r="AH260" i="9" s="1"/>
  <c r="AG261" i="9"/>
  <c r="AH261" i="9" s="1"/>
  <c r="AG262" i="9"/>
  <c r="AH262" i="9" s="1"/>
  <c r="AG263" i="9"/>
  <c r="AH263" i="9" s="1"/>
  <c r="AG264" i="9"/>
  <c r="AH264" i="9" s="1"/>
  <c r="AG265" i="9"/>
  <c r="AH265" i="9" s="1"/>
  <c r="AG266" i="9"/>
  <c r="AH266" i="9" s="1"/>
  <c r="AG267" i="9"/>
  <c r="AH267" i="9"/>
  <c r="AG268" i="9"/>
  <c r="AH268" i="9" s="1"/>
  <c r="AG269" i="9"/>
  <c r="AH269" i="9" s="1"/>
  <c r="AG270" i="9"/>
  <c r="AH270" i="9" s="1"/>
  <c r="AG271" i="9"/>
  <c r="AH271" i="9" s="1"/>
  <c r="AG272" i="9"/>
  <c r="AH272" i="9" s="1"/>
  <c r="AG273" i="9"/>
  <c r="AH273" i="9"/>
  <c r="AG274" i="9"/>
  <c r="AH274" i="9" s="1"/>
  <c r="AG275" i="9"/>
  <c r="AH275" i="9"/>
  <c r="AG276" i="9"/>
  <c r="AH276" i="9" s="1"/>
  <c r="AG277" i="9"/>
  <c r="AH277" i="9" s="1"/>
  <c r="AG278" i="9"/>
  <c r="AH278" i="9" s="1"/>
  <c r="AG279" i="9"/>
  <c r="AH279" i="9" s="1"/>
  <c r="AG280" i="9"/>
  <c r="AH280" i="9" s="1"/>
  <c r="AG281" i="9"/>
  <c r="AH281" i="9" s="1"/>
  <c r="AG282" i="9"/>
  <c r="AH282" i="9" s="1"/>
  <c r="AG283" i="9"/>
  <c r="AH283" i="9"/>
  <c r="AG284" i="9"/>
  <c r="AH284" i="9" s="1"/>
  <c r="AG285" i="9"/>
  <c r="AH285" i="9" s="1"/>
  <c r="AG286" i="9"/>
  <c r="AH286" i="9" s="1"/>
  <c r="AG287" i="9"/>
  <c r="AH287" i="9" s="1"/>
  <c r="AG288" i="9"/>
  <c r="AH288" i="9" s="1"/>
  <c r="AG289" i="9"/>
  <c r="AH289" i="9"/>
  <c r="AG290" i="9"/>
  <c r="AH290" i="9" s="1"/>
  <c r="AG291" i="9"/>
  <c r="AH291" i="9" s="1"/>
  <c r="AG292" i="9"/>
  <c r="AH292" i="9" s="1"/>
  <c r="AG293" i="9"/>
  <c r="AH293" i="9" s="1"/>
  <c r="AG294" i="9"/>
  <c r="AH294" i="9" s="1"/>
  <c r="AG295" i="9"/>
  <c r="AH295" i="9" s="1"/>
  <c r="AG296" i="9"/>
  <c r="AH296" i="9" s="1"/>
  <c r="AG297" i="9"/>
  <c r="AH297" i="9"/>
  <c r="AG298" i="9"/>
  <c r="AH298" i="9" s="1"/>
  <c r="AG299" i="9"/>
  <c r="AH299" i="9" s="1"/>
  <c r="AG300" i="9"/>
  <c r="AH300" i="9" s="1"/>
  <c r="AG301" i="9"/>
  <c r="AH301" i="9" s="1"/>
  <c r="AG302" i="9"/>
  <c r="AH302" i="9" s="1"/>
  <c r="AG303" i="9"/>
  <c r="AH303" i="9" s="1"/>
  <c r="AG304" i="9"/>
  <c r="AH304" i="9" s="1"/>
  <c r="AG305" i="9"/>
  <c r="AH305" i="9"/>
  <c r="AG306" i="9"/>
  <c r="AH306" i="9" s="1"/>
  <c r="AG307" i="9"/>
  <c r="AH307" i="9" s="1"/>
  <c r="AG308" i="9"/>
  <c r="AH308" i="9" s="1"/>
  <c r="AG309" i="9"/>
  <c r="AH309" i="9" s="1"/>
  <c r="AG310" i="9"/>
  <c r="AH310" i="9" s="1"/>
  <c r="AG311" i="9"/>
  <c r="AH311" i="9" s="1"/>
  <c r="AG312" i="9"/>
  <c r="AH312" i="9" s="1"/>
  <c r="AG313" i="9"/>
  <c r="AH313" i="9" s="1"/>
  <c r="AG314" i="9"/>
  <c r="AH314" i="9" s="1"/>
  <c r="AG315" i="9"/>
  <c r="AH315" i="9" s="1"/>
  <c r="AG316" i="9"/>
  <c r="AH316" i="9" s="1"/>
  <c r="AG317" i="9"/>
  <c r="AH317" i="9" s="1"/>
  <c r="AG318" i="9"/>
  <c r="AH318" i="9" s="1"/>
  <c r="AG319" i="9"/>
  <c r="AH319" i="9" s="1"/>
  <c r="AG320" i="9"/>
  <c r="AH320" i="9" s="1"/>
  <c r="AG321" i="9"/>
  <c r="AH321" i="9"/>
  <c r="AG322" i="9"/>
  <c r="AH322" i="9" s="1"/>
  <c r="AG323" i="9"/>
  <c r="AH323" i="9" s="1"/>
  <c r="AG324" i="9"/>
  <c r="AH324" i="9" s="1"/>
  <c r="AG325" i="9"/>
  <c r="AH325" i="9" s="1"/>
  <c r="AG326" i="9"/>
  <c r="AH326" i="9" s="1"/>
  <c r="AG327" i="9"/>
  <c r="AH327" i="9" s="1"/>
  <c r="AG328" i="9"/>
  <c r="AH328" i="9" s="1"/>
  <c r="AG329" i="9"/>
  <c r="AH329" i="9" s="1"/>
  <c r="AG330" i="9"/>
  <c r="AH330" i="9" s="1"/>
  <c r="AG331" i="9"/>
  <c r="AH331" i="9"/>
  <c r="AG332" i="9"/>
  <c r="AH332" i="9" s="1"/>
  <c r="AG333" i="9"/>
  <c r="AH333" i="9" s="1"/>
  <c r="AG334" i="9"/>
  <c r="AH334" i="9" s="1"/>
  <c r="AG335" i="9"/>
  <c r="AH335" i="9" s="1"/>
  <c r="AG336" i="9"/>
  <c r="AH336" i="9" s="1"/>
  <c r="AG337" i="9"/>
  <c r="AH337" i="9"/>
  <c r="AG338" i="9"/>
  <c r="AH338" i="9" s="1"/>
  <c r="AG339" i="9"/>
  <c r="AH339" i="9" s="1"/>
  <c r="AG340" i="9"/>
  <c r="AH340" i="9" s="1"/>
  <c r="AG341" i="9"/>
  <c r="AH341" i="9" s="1"/>
  <c r="AG342" i="9"/>
  <c r="AH342" i="9" s="1"/>
  <c r="AG343" i="9"/>
  <c r="AH343" i="9" s="1"/>
  <c r="AG344" i="9"/>
  <c r="AH344" i="9" s="1"/>
  <c r="AG345" i="9"/>
  <c r="AH345" i="9"/>
  <c r="AG346" i="9"/>
  <c r="AH346" i="9" s="1"/>
  <c r="AG347" i="9"/>
  <c r="AH347" i="9"/>
  <c r="AG348" i="9"/>
  <c r="AH348" i="9" s="1"/>
  <c r="AG349" i="9"/>
  <c r="AH349" i="9" s="1"/>
  <c r="AG350" i="9"/>
  <c r="AH350" i="9" s="1"/>
  <c r="AG351" i="9"/>
  <c r="AH351" i="9" s="1"/>
  <c r="AG352" i="9"/>
  <c r="AH352" i="9" s="1"/>
  <c r="AG353" i="9"/>
  <c r="AH353" i="9"/>
  <c r="AG354" i="9"/>
  <c r="AH354" i="9" s="1"/>
  <c r="AG355" i="9"/>
  <c r="AH355" i="9" s="1"/>
  <c r="AG356" i="9"/>
  <c r="AH356" i="9" s="1"/>
  <c r="AG357" i="9"/>
  <c r="AH357" i="9" s="1"/>
  <c r="AG358" i="9"/>
  <c r="AH358" i="9" s="1"/>
  <c r="AG359" i="9"/>
  <c r="AH359" i="9" s="1"/>
  <c r="AG360" i="9"/>
  <c r="AH360" i="9" s="1"/>
  <c r="AG361" i="9"/>
  <c r="AH361" i="9"/>
  <c r="AG362" i="9"/>
  <c r="AH362" i="9" s="1"/>
  <c r="AG363" i="9"/>
  <c r="AH363" i="9" s="1"/>
  <c r="AG364" i="9"/>
  <c r="AH364" i="9" s="1"/>
  <c r="AG365" i="9"/>
  <c r="AH365" i="9" s="1"/>
  <c r="AG366" i="9"/>
  <c r="AH366" i="9" s="1"/>
  <c r="AG367" i="9"/>
  <c r="AH367" i="9" s="1"/>
  <c r="AG368" i="9"/>
  <c r="AH368" i="9" s="1"/>
  <c r="AG369" i="9"/>
  <c r="AH369" i="9"/>
  <c r="AG370" i="9"/>
  <c r="AH370" i="9" s="1"/>
  <c r="AG371" i="9"/>
  <c r="AH371" i="9" s="1"/>
  <c r="AG372" i="9"/>
  <c r="AH372" i="9" s="1"/>
  <c r="AG373" i="9"/>
  <c r="AH373" i="9" s="1"/>
  <c r="AG374" i="9"/>
  <c r="AH374" i="9" s="1"/>
  <c r="AG375" i="9"/>
  <c r="AH375" i="9" s="1"/>
  <c r="AG376" i="9"/>
  <c r="AH376" i="9" s="1"/>
  <c r="AG377" i="9"/>
  <c r="AH377" i="9" s="1"/>
  <c r="AG378" i="9"/>
  <c r="AH378" i="9" s="1"/>
  <c r="AG379" i="9"/>
  <c r="AH379" i="9" s="1"/>
  <c r="AG380" i="9"/>
  <c r="AH380" i="9" s="1"/>
  <c r="AG381" i="9"/>
  <c r="AH381" i="9" s="1"/>
  <c r="AG382" i="9"/>
  <c r="AH382" i="9" s="1"/>
  <c r="AG383" i="9"/>
  <c r="AH383" i="9" s="1"/>
  <c r="AG384" i="9"/>
  <c r="AH384" i="9" s="1"/>
  <c r="AG385" i="9"/>
  <c r="AH385" i="9"/>
  <c r="AG386" i="9"/>
  <c r="AH386" i="9" s="1"/>
  <c r="AG387" i="9"/>
  <c r="AH387" i="9" s="1"/>
  <c r="AG388" i="9"/>
  <c r="AH388" i="9" s="1"/>
  <c r="AG389" i="9"/>
  <c r="AH389" i="9" s="1"/>
  <c r="AG390" i="9"/>
  <c r="AH390" i="9" s="1"/>
  <c r="AG391" i="9"/>
  <c r="AH391" i="9" s="1"/>
  <c r="AG392" i="9"/>
  <c r="AH392" i="9" s="1"/>
  <c r="AG393" i="9"/>
  <c r="AH393" i="9" s="1"/>
  <c r="AG394" i="9"/>
  <c r="AH394" i="9" s="1"/>
  <c r="AG395" i="9"/>
  <c r="AH395" i="9"/>
  <c r="AG396" i="9"/>
  <c r="AH396" i="9" s="1"/>
  <c r="AG397" i="9"/>
  <c r="AH397" i="9" s="1"/>
  <c r="AG398" i="9"/>
  <c r="AH398" i="9" s="1"/>
  <c r="AG399" i="9"/>
  <c r="AH399" i="9" s="1"/>
  <c r="AG400" i="9"/>
  <c r="AH400" i="9" s="1"/>
  <c r="AG401" i="9"/>
  <c r="AH401" i="9"/>
  <c r="AG402" i="9"/>
  <c r="AH402" i="9" s="1"/>
  <c r="AG403" i="9"/>
  <c r="AH403" i="9" s="1"/>
  <c r="AG404" i="9"/>
  <c r="AH404" i="9" s="1"/>
  <c r="AG405" i="9"/>
  <c r="AH405" i="9" s="1"/>
  <c r="AG406" i="9"/>
  <c r="AH406" i="9" s="1"/>
  <c r="AG407" i="9"/>
  <c r="AH407" i="9" s="1"/>
  <c r="AG408" i="9"/>
  <c r="AH408" i="9" s="1"/>
  <c r="AG409" i="9"/>
  <c r="AH409" i="9"/>
  <c r="AG410" i="9"/>
  <c r="AH410" i="9" s="1"/>
  <c r="AG411" i="9"/>
  <c r="AH411" i="9"/>
  <c r="AG412" i="9"/>
  <c r="AH412" i="9" s="1"/>
  <c r="AG413" i="9"/>
  <c r="AH413" i="9" s="1"/>
  <c r="AG414" i="9"/>
  <c r="AH414" i="9" s="1"/>
  <c r="AG415" i="9"/>
  <c r="AH415" i="9" s="1"/>
  <c r="AG416" i="9"/>
  <c r="AH416" i="9" s="1"/>
  <c r="AG417" i="9"/>
  <c r="AH417" i="9"/>
  <c r="AG418" i="9"/>
  <c r="AH418" i="9" s="1"/>
  <c r="AG419" i="9"/>
  <c r="AH419" i="9" s="1"/>
  <c r="AG420" i="9"/>
  <c r="AH420" i="9" s="1"/>
  <c r="AG421" i="9"/>
  <c r="AH421" i="9" s="1"/>
  <c r="AG422" i="9"/>
  <c r="AH422" i="9" s="1"/>
  <c r="AG423" i="9"/>
  <c r="AH423" i="9" s="1"/>
  <c r="AG424" i="9"/>
  <c r="AH424" i="9" s="1"/>
  <c r="AG425" i="9"/>
  <c r="AH425" i="9"/>
  <c r="AG426" i="9"/>
  <c r="AH426" i="9" s="1"/>
  <c r="AG427" i="9"/>
  <c r="AH427" i="9" s="1"/>
  <c r="AG428" i="9"/>
  <c r="AH428" i="9" s="1"/>
  <c r="AG429" i="9"/>
  <c r="AH429" i="9" s="1"/>
  <c r="AG430" i="9"/>
  <c r="AH430" i="9" s="1"/>
  <c r="AG431" i="9"/>
  <c r="AH431" i="9" s="1"/>
  <c r="AG432" i="9"/>
  <c r="AH432" i="9" s="1"/>
  <c r="AG433" i="9"/>
  <c r="AH433" i="9"/>
  <c r="AG434" i="9"/>
  <c r="AH434" i="9" s="1"/>
  <c r="AG435" i="9"/>
  <c r="AH435" i="9" s="1"/>
  <c r="AG436" i="9"/>
  <c r="AH436" i="9" s="1"/>
  <c r="AG437" i="9"/>
  <c r="AH437" i="9" s="1"/>
  <c r="AG438" i="9"/>
  <c r="AH438" i="9" s="1"/>
  <c r="AG439" i="9"/>
  <c r="AH439" i="9" s="1"/>
  <c r="AG440" i="9"/>
  <c r="AH440" i="9" s="1"/>
  <c r="AG441" i="9"/>
  <c r="AH441" i="9" s="1"/>
  <c r="AG442" i="9"/>
  <c r="AH442" i="9" s="1"/>
  <c r="AG443" i="9"/>
  <c r="AH443" i="9" s="1"/>
  <c r="AG444" i="9"/>
  <c r="AH444" i="9" s="1"/>
  <c r="AG445" i="9"/>
  <c r="AH445" i="9" s="1"/>
  <c r="AG446" i="9"/>
  <c r="AH446" i="9" s="1"/>
  <c r="AG447" i="9"/>
  <c r="AH447" i="9" s="1"/>
  <c r="AG448" i="9"/>
  <c r="AH448" i="9" s="1"/>
  <c r="AG449" i="9"/>
  <c r="AH449" i="9"/>
  <c r="AG450" i="9"/>
  <c r="AH450" i="9" s="1"/>
  <c r="AG451" i="9"/>
  <c r="AH451" i="9" s="1"/>
  <c r="AG452" i="9"/>
  <c r="AH452" i="9" s="1"/>
  <c r="AG453" i="9"/>
  <c r="AH453" i="9" s="1"/>
  <c r="AG454" i="9"/>
  <c r="AH454" i="9" s="1"/>
  <c r="AG455" i="9"/>
  <c r="AH455" i="9" s="1"/>
  <c r="AG456" i="9"/>
  <c r="AH456" i="9" s="1"/>
  <c r="AG457" i="9"/>
  <c r="AH457" i="9" s="1"/>
  <c r="AG458" i="9"/>
  <c r="AH458" i="9" s="1"/>
  <c r="AG459" i="9"/>
  <c r="AH459" i="9"/>
  <c r="AG460" i="9"/>
  <c r="AH460" i="9" s="1"/>
  <c r="AG461" i="9"/>
  <c r="AH461" i="9" s="1"/>
  <c r="AG462" i="9"/>
  <c r="AH462" i="9" s="1"/>
  <c r="AG463" i="9"/>
  <c r="AH463" i="9" s="1"/>
  <c r="AG464" i="9"/>
  <c r="AH464" i="9" s="1"/>
  <c r="AG465" i="9"/>
  <c r="AH465" i="9"/>
  <c r="AG466" i="9"/>
  <c r="AH466" i="9" s="1"/>
  <c r="AG467" i="9"/>
  <c r="AH467" i="9" s="1"/>
  <c r="AG468" i="9"/>
  <c r="AH468" i="9" s="1"/>
  <c r="AG469" i="9"/>
  <c r="AH469" i="9" s="1"/>
  <c r="AG470" i="9"/>
  <c r="AH470" i="9" s="1"/>
  <c r="AG471" i="9"/>
  <c r="AH471" i="9" s="1"/>
  <c r="AG472" i="9"/>
  <c r="AH472" i="9" s="1"/>
  <c r="AG473" i="9"/>
  <c r="AH473" i="9"/>
  <c r="AG474" i="9"/>
  <c r="AH474" i="9" s="1"/>
  <c r="AG475" i="9"/>
  <c r="AH475" i="9"/>
  <c r="AG476" i="9"/>
  <c r="AH476" i="9" s="1"/>
  <c r="AG477" i="9"/>
  <c r="AH477" i="9" s="1"/>
  <c r="AG478" i="9"/>
  <c r="AH478" i="9" s="1"/>
  <c r="AG479" i="9"/>
  <c r="AH479" i="9" s="1"/>
  <c r="AG480" i="9"/>
  <c r="AH480" i="9" s="1"/>
  <c r="AG481" i="9"/>
  <c r="AH481" i="9"/>
  <c r="AG482" i="9"/>
  <c r="AH482" i="9" s="1"/>
  <c r="AG483" i="9"/>
  <c r="AH483" i="9" s="1"/>
  <c r="AG484" i="9"/>
  <c r="AH484" i="9" s="1"/>
  <c r="AG485" i="9"/>
  <c r="AH485" i="9" s="1"/>
  <c r="AG486" i="9"/>
  <c r="AH486" i="9" s="1"/>
  <c r="AG487" i="9"/>
  <c r="AH487" i="9" s="1"/>
  <c r="AG488" i="9"/>
  <c r="AH488" i="9" s="1"/>
  <c r="AG489" i="9"/>
  <c r="AH489" i="9"/>
  <c r="AG490" i="9"/>
  <c r="AH490" i="9" s="1"/>
  <c r="AG491" i="9"/>
  <c r="AH491" i="9" s="1"/>
  <c r="AG492" i="9"/>
  <c r="AH492" i="9" s="1"/>
  <c r="AG493" i="9"/>
  <c r="AH493" i="9" s="1"/>
  <c r="AG494" i="9"/>
  <c r="AH494" i="9" s="1"/>
  <c r="AG495" i="9"/>
  <c r="AH495" i="9" s="1"/>
  <c r="AG496" i="9"/>
  <c r="AH496" i="9" s="1"/>
  <c r="AG497" i="9"/>
  <c r="AH497" i="9"/>
  <c r="AG498" i="9"/>
  <c r="AH498" i="9" s="1"/>
  <c r="AG499" i="9"/>
  <c r="AH499" i="9" s="1"/>
  <c r="AG500" i="9"/>
  <c r="AH500" i="9" s="1"/>
  <c r="AG501" i="9"/>
  <c r="AH501" i="9" s="1"/>
  <c r="AG502" i="9"/>
  <c r="AH502" i="9" s="1"/>
  <c r="AG503" i="9"/>
  <c r="AH503" i="9" s="1"/>
  <c r="AG504" i="9"/>
  <c r="AH504" i="9" s="1"/>
  <c r="AG505" i="9"/>
  <c r="AH505" i="9" s="1"/>
  <c r="AG506" i="9"/>
  <c r="AH506" i="9" s="1"/>
  <c r="AG507" i="9"/>
  <c r="AH507" i="9" s="1"/>
  <c r="AG508" i="9"/>
  <c r="AH508" i="9" s="1"/>
  <c r="AG509" i="9"/>
  <c r="AH509" i="9" s="1"/>
  <c r="AG510" i="9"/>
  <c r="AH510" i="9" s="1"/>
  <c r="AG511" i="9"/>
  <c r="AH511" i="9" s="1"/>
  <c r="AG512" i="9"/>
  <c r="AH512" i="9" s="1"/>
  <c r="AG513" i="9"/>
  <c r="AH513" i="9"/>
  <c r="AG514" i="9"/>
  <c r="AH514" i="9" s="1"/>
  <c r="AG515" i="9"/>
  <c r="AH515" i="9" s="1"/>
  <c r="AG516" i="9"/>
  <c r="AH516" i="9" s="1"/>
  <c r="AG517" i="9"/>
  <c r="AH517" i="9" s="1"/>
  <c r="AG518" i="9"/>
  <c r="AH518" i="9" s="1"/>
  <c r="AG519" i="9"/>
  <c r="AH519" i="9" s="1"/>
  <c r="AG520" i="9"/>
  <c r="AH520" i="9" s="1"/>
  <c r="AG521" i="9"/>
  <c r="AH521" i="9" s="1"/>
  <c r="AG522" i="9"/>
  <c r="AH522" i="9" s="1"/>
  <c r="AG523" i="9"/>
  <c r="AH523" i="9"/>
  <c r="AG524" i="9"/>
  <c r="AH524" i="9" s="1"/>
  <c r="AG525" i="9"/>
  <c r="AH525" i="9" s="1"/>
  <c r="AG526" i="9"/>
  <c r="AH526" i="9" s="1"/>
  <c r="AG527" i="9"/>
  <c r="AH527" i="9" s="1"/>
  <c r="AG528" i="9"/>
  <c r="AH528" i="9" s="1"/>
  <c r="AG529" i="9"/>
  <c r="AH529" i="9"/>
  <c r="AG530" i="9"/>
  <c r="AH530" i="9" s="1"/>
  <c r="AG531" i="9"/>
  <c r="AH531" i="9" s="1"/>
  <c r="AG532" i="9"/>
  <c r="AH532" i="9" s="1"/>
  <c r="AG533" i="9"/>
  <c r="AH533" i="9" s="1"/>
  <c r="AG534" i="9"/>
  <c r="AH534" i="9" s="1"/>
  <c r="AG535" i="9"/>
  <c r="AH535" i="9" s="1"/>
  <c r="AG536" i="9"/>
  <c r="AH536" i="9" s="1"/>
  <c r="AG537" i="9"/>
  <c r="AH537" i="9"/>
  <c r="AG538" i="9"/>
  <c r="AH538" i="9" s="1"/>
  <c r="AG539" i="9"/>
  <c r="AH539" i="9"/>
  <c r="AG540" i="9"/>
  <c r="AH540" i="9" s="1"/>
  <c r="AG541" i="9"/>
  <c r="AH541" i="9" s="1"/>
  <c r="AG542" i="9"/>
  <c r="AH542" i="9" s="1"/>
  <c r="AG543" i="9"/>
  <c r="AH543" i="9" s="1"/>
  <c r="AG544" i="9"/>
  <c r="AH544" i="9" s="1"/>
  <c r="AG545" i="9"/>
  <c r="AH545" i="9"/>
  <c r="AG546" i="9"/>
  <c r="AH546" i="9" s="1"/>
  <c r="AG547" i="9"/>
  <c r="AH547" i="9" s="1"/>
  <c r="AG548" i="9"/>
  <c r="AH548" i="9" s="1"/>
  <c r="AG549" i="9"/>
  <c r="AH549" i="9" s="1"/>
  <c r="AG550" i="9"/>
  <c r="AH550" i="9" s="1"/>
  <c r="AG551" i="9"/>
  <c r="AH551" i="9" s="1"/>
  <c r="AG552" i="9"/>
  <c r="AH552" i="9" s="1"/>
  <c r="AG553" i="9"/>
  <c r="AH553" i="9"/>
  <c r="AG554" i="9"/>
  <c r="AH554" i="9" s="1"/>
  <c r="AG555" i="9"/>
  <c r="AH555" i="9" s="1"/>
  <c r="AG556" i="9"/>
  <c r="AH556" i="9" s="1"/>
  <c r="AG557" i="9"/>
  <c r="AH557" i="9" s="1"/>
  <c r="AG558" i="9"/>
  <c r="AH558" i="9" s="1"/>
  <c r="AG559" i="9"/>
  <c r="AH559" i="9" s="1"/>
  <c r="AG560" i="9"/>
  <c r="AH560" i="9" s="1"/>
  <c r="AG561" i="9"/>
  <c r="AH561" i="9"/>
  <c r="AG562" i="9"/>
  <c r="AH562" i="9" s="1"/>
  <c r="AG563" i="9"/>
  <c r="AH563" i="9" s="1"/>
  <c r="AG564" i="9"/>
  <c r="AH564" i="9" s="1"/>
  <c r="AG565" i="9"/>
  <c r="AH565" i="9" s="1"/>
  <c r="AG566" i="9"/>
  <c r="AH566" i="9" s="1"/>
  <c r="AG567" i="9"/>
  <c r="AH567" i="9" s="1"/>
  <c r="AG568" i="9"/>
  <c r="AH568" i="9" s="1"/>
  <c r="AG569" i="9"/>
  <c r="AH569" i="9" s="1"/>
  <c r="AG570" i="9"/>
  <c r="AH570" i="9" s="1"/>
  <c r="AG571" i="9"/>
  <c r="AH571" i="9"/>
  <c r="AG572" i="9"/>
  <c r="AH572" i="9" s="1"/>
  <c r="AG573" i="9"/>
  <c r="AH573" i="9" s="1"/>
  <c r="AG574" i="9"/>
  <c r="AH574" i="9" s="1"/>
  <c r="AG575" i="9"/>
  <c r="AH575" i="9" s="1"/>
  <c r="AG576" i="9"/>
  <c r="AH576" i="9" s="1"/>
  <c r="AG577" i="9"/>
  <c r="AH577" i="9" s="1"/>
  <c r="AG578" i="9"/>
  <c r="AH578" i="9" s="1"/>
  <c r="AG579" i="9"/>
  <c r="AH579" i="9" s="1"/>
  <c r="AG580" i="9"/>
  <c r="AH580" i="9" s="1"/>
  <c r="AG581" i="9"/>
  <c r="AH581" i="9" s="1"/>
  <c r="AG582" i="9"/>
  <c r="AH582" i="9" s="1"/>
  <c r="AG583" i="9"/>
  <c r="AH583" i="9" s="1"/>
  <c r="AG584" i="9"/>
  <c r="AH584" i="9" s="1"/>
  <c r="AG585" i="9"/>
  <c r="AH585" i="9" s="1"/>
  <c r="AG586" i="9"/>
  <c r="AH586" i="9" s="1"/>
  <c r="AG587" i="9"/>
  <c r="AH587" i="9" s="1"/>
  <c r="AG588" i="9"/>
  <c r="AH588" i="9" s="1"/>
  <c r="AG589" i="9"/>
  <c r="AH589" i="9" s="1"/>
  <c r="AG590" i="9"/>
  <c r="AH590" i="9" s="1"/>
  <c r="AG591" i="9"/>
  <c r="AH591" i="9" s="1"/>
  <c r="AG592" i="9"/>
  <c r="AH592" i="9" s="1"/>
  <c r="AG593" i="9"/>
  <c r="AH593" i="9"/>
  <c r="AG594" i="9"/>
  <c r="AH594" i="9" s="1"/>
  <c r="AG595" i="9"/>
  <c r="AH595" i="9"/>
  <c r="AG596" i="9"/>
  <c r="AH596" i="9" s="1"/>
  <c r="AG597" i="9"/>
  <c r="AH597" i="9" s="1"/>
  <c r="AG598" i="9"/>
  <c r="AH598" i="9" s="1"/>
  <c r="AG599" i="9"/>
  <c r="AH599" i="9" s="1"/>
  <c r="AG600" i="9"/>
  <c r="AH600" i="9" s="1"/>
  <c r="AG601" i="9"/>
  <c r="AH601" i="9" s="1"/>
  <c r="AG602" i="9"/>
  <c r="AH602" i="9" s="1"/>
  <c r="AG603" i="9"/>
  <c r="AH603" i="9"/>
  <c r="AG604" i="9"/>
  <c r="AH604" i="9" s="1"/>
  <c r="AG605" i="9"/>
  <c r="AH605" i="9" s="1"/>
  <c r="AG606" i="9"/>
  <c r="AH606" i="9" s="1"/>
  <c r="AG607" i="9"/>
  <c r="AH607" i="9" s="1"/>
  <c r="AG608" i="9"/>
  <c r="AH608" i="9" s="1"/>
  <c r="AG609" i="9"/>
  <c r="AH609" i="9"/>
  <c r="AG610" i="9"/>
  <c r="AH610" i="9" s="1"/>
  <c r="AG611" i="9"/>
  <c r="AH611" i="9"/>
  <c r="AG612" i="9"/>
  <c r="AH612" i="9" s="1"/>
  <c r="AG613" i="9"/>
  <c r="AH613" i="9" s="1"/>
  <c r="AG614" i="9"/>
  <c r="AH614" i="9" s="1"/>
  <c r="AG615" i="9"/>
  <c r="AH615" i="9" s="1"/>
  <c r="AG616" i="9"/>
  <c r="AH616" i="9" s="1"/>
  <c r="AG617" i="9"/>
  <c r="AH617" i="9" s="1"/>
  <c r="AG618" i="9"/>
  <c r="AH618" i="9" s="1"/>
  <c r="AG619" i="9"/>
  <c r="AH619" i="9"/>
  <c r="AG620" i="9"/>
  <c r="AH620" i="9" s="1"/>
  <c r="AG621" i="9"/>
  <c r="AH621" i="9" s="1"/>
  <c r="AG622" i="9"/>
  <c r="AH622" i="9" s="1"/>
  <c r="AG623" i="9"/>
  <c r="AH623" i="9" s="1"/>
  <c r="AG624" i="9"/>
  <c r="AH624" i="9" s="1"/>
  <c r="AG625" i="9"/>
  <c r="AH625" i="9"/>
  <c r="AG626" i="9"/>
  <c r="AH626" i="9" s="1"/>
  <c r="AG627" i="9"/>
  <c r="AH627" i="9" s="1"/>
  <c r="AG628" i="9"/>
  <c r="AH628" i="9" s="1"/>
  <c r="AG629" i="9"/>
  <c r="AH629" i="9" s="1"/>
  <c r="AG630" i="9"/>
  <c r="AH630" i="9" s="1"/>
  <c r="AG631" i="9"/>
  <c r="AH631" i="9" s="1"/>
  <c r="AG632" i="9"/>
  <c r="AH632" i="9" s="1"/>
  <c r="AG633" i="9"/>
  <c r="AH633" i="9" s="1"/>
  <c r="AG634" i="9"/>
  <c r="AH634" i="9" s="1"/>
  <c r="AG635" i="9"/>
  <c r="AH635" i="9"/>
  <c r="AG636" i="9"/>
  <c r="AH636" i="9" s="1"/>
  <c r="AG637" i="9"/>
  <c r="AH637" i="9" s="1"/>
  <c r="AG638" i="9"/>
  <c r="AH638" i="9" s="1"/>
  <c r="AG639" i="9"/>
  <c r="AH639" i="9" s="1"/>
  <c r="AG640" i="9"/>
  <c r="AH640" i="9" s="1"/>
  <c r="AG641" i="9"/>
  <c r="AH641" i="9" s="1"/>
  <c r="AG642" i="9"/>
  <c r="AH642" i="9" s="1"/>
  <c r="AG643" i="9"/>
  <c r="AH643" i="9" s="1"/>
  <c r="AG644" i="9"/>
  <c r="AH644" i="9" s="1"/>
  <c r="AG645" i="9"/>
  <c r="AH645" i="9" s="1"/>
  <c r="AG646" i="9"/>
  <c r="AH646" i="9" s="1"/>
  <c r="AG647" i="9"/>
  <c r="AH647" i="9" s="1"/>
  <c r="AG648" i="9"/>
  <c r="AH648" i="9" s="1"/>
  <c r="AG649" i="9"/>
  <c r="AH649" i="9" s="1"/>
  <c r="AG650" i="9"/>
  <c r="AH650" i="9" s="1"/>
  <c r="AG651" i="9"/>
  <c r="AH651" i="9" s="1"/>
  <c r="AG652" i="9"/>
  <c r="AH652" i="9" s="1"/>
  <c r="AG653" i="9"/>
  <c r="AH653" i="9" s="1"/>
  <c r="AG654" i="9"/>
  <c r="AH654" i="9" s="1"/>
  <c r="AG655" i="9"/>
  <c r="AH655" i="9" s="1"/>
  <c r="AG656" i="9"/>
  <c r="AH656" i="9" s="1"/>
  <c r="AG657" i="9"/>
  <c r="AH657" i="9" s="1"/>
  <c r="AG658" i="9"/>
  <c r="AH658" i="9" s="1"/>
  <c r="AG659" i="9"/>
  <c r="AH659" i="9"/>
  <c r="AG660" i="9"/>
  <c r="AH660" i="9" s="1"/>
  <c r="AG661" i="9"/>
  <c r="AH661" i="9" s="1"/>
  <c r="AG662" i="9"/>
  <c r="AH662" i="9" s="1"/>
  <c r="AG663" i="9"/>
  <c r="AH663" i="9" s="1"/>
  <c r="AG664" i="9"/>
  <c r="AH664" i="9" s="1"/>
  <c r="AG665" i="9"/>
  <c r="AH665" i="9" s="1"/>
  <c r="AG666" i="9"/>
  <c r="AH666" i="9" s="1"/>
  <c r="AG667" i="9"/>
  <c r="AH667" i="9" s="1"/>
  <c r="AG668" i="9"/>
  <c r="AH668" i="9" s="1"/>
  <c r="AG669" i="9"/>
  <c r="AH669" i="9" s="1"/>
  <c r="AG670" i="9"/>
  <c r="AH670" i="9" s="1"/>
  <c r="AG671" i="9"/>
  <c r="AH671" i="9" s="1"/>
  <c r="AG672" i="9"/>
  <c r="AH672" i="9" s="1"/>
  <c r="AG673" i="9"/>
  <c r="AH673" i="9"/>
  <c r="AG674" i="9"/>
  <c r="AH674" i="9" s="1"/>
  <c r="AG675" i="9"/>
  <c r="AH675" i="9"/>
  <c r="AG676" i="9"/>
  <c r="AH676" i="9" s="1"/>
  <c r="AG677" i="9"/>
  <c r="AH677" i="9" s="1"/>
  <c r="AG678" i="9"/>
  <c r="AH678" i="9" s="1"/>
  <c r="AG679" i="9"/>
  <c r="AH679" i="9" s="1"/>
  <c r="AG680" i="9"/>
  <c r="AH680" i="9" s="1"/>
  <c r="AG681" i="9"/>
  <c r="AH681" i="9" s="1"/>
  <c r="AG682" i="9"/>
  <c r="AH682" i="9" s="1"/>
  <c r="AG683" i="9"/>
  <c r="AH683" i="9"/>
  <c r="AG684" i="9"/>
  <c r="AH684" i="9" s="1"/>
  <c r="AG685" i="9"/>
  <c r="AH685" i="9" s="1"/>
  <c r="AG686" i="9"/>
  <c r="AH686" i="9" s="1"/>
  <c r="AG687" i="9"/>
  <c r="AH687" i="9" s="1"/>
  <c r="AG688" i="9"/>
  <c r="AH688" i="9" s="1"/>
  <c r="AG689" i="9"/>
  <c r="AH689" i="9"/>
  <c r="AG690" i="9"/>
  <c r="AH690" i="9" s="1"/>
  <c r="AG691" i="9"/>
  <c r="AH691" i="9" s="1"/>
  <c r="AG692" i="9"/>
  <c r="AH692" i="9" s="1"/>
  <c r="AG693" i="9"/>
  <c r="AH693" i="9" s="1"/>
  <c r="AG694" i="9"/>
  <c r="AH694" i="9" s="1"/>
  <c r="AG695" i="9"/>
  <c r="AH695" i="9" s="1"/>
  <c r="AG696" i="9"/>
  <c r="AH696" i="9" s="1"/>
  <c r="AG697" i="9"/>
  <c r="AH697" i="9" s="1"/>
  <c r="AG698" i="9"/>
  <c r="AH698" i="9" s="1"/>
  <c r="AG699" i="9"/>
  <c r="AH699" i="9"/>
  <c r="AG700" i="9"/>
  <c r="AH700" i="9" s="1"/>
  <c r="AG701" i="9"/>
  <c r="AH701" i="9" s="1"/>
  <c r="AG702" i="9"/>
  <c r="AH702" i="9" s="1"/>
  <c r="AG703" i="9"/>
  <c r="AH703" i="9" s="1"/>
  <c r="AG704" i="9"/>
  <c r="AH704" i="9" s="1"/>
  <c r="AG705" i="9"/>
  <c r="AH705" i="9" s="1"/>
  <c r="AG706" i="9"/>
  <c r="AH706" i="9" s="1"/>
  <c r="AG707" i="9"/>
  <c r="AH707" i="9"/>
  <c r="AG708" i="9"/>
  <c r="AH708" i="9" s="1"/>
  <c r="AG709" i="9"/>
  <c r="AH709" i="9" s="1"/>
  <c r="AG710" i="9"/>
  <c r="AH710" i="9" s="1"/>
  <c r="AG711" i="9"/>
  <c r="AH711" i="9" s="1"/>
  <c r="AG712" i="9"/>
  <c r="AH712" i="9" s="1"/>
  <c r="AG713" i="9"/>
  <c r="AH713" i="9" s="1"/>
  <c r="AG714" i="9"/>
  <c r="AH714" i="9" s="1"/>
  <c r="AG715" i="9"/>
  <c r="AH715" i="9" s="1"/>
  <c r="AG716" i="9"/>
  <c r="AH716" i="9" s="1"/>
  <c r="AG717" i="9"/>
  <c r="AH717" i="9" s="1"/>
  <c r="AG718" i="9"/>
  <c r="AH718" i="9" s="1"/>
  <c r="AG719" i="9"/>
  <c r="AH719" i="9" s="1"/>
  <c r="AG720" i="9"/>
  <c r="AH720" i="9" s="1"/>
  <c r="AG721" i="9"/>
  <c r="AH721" i="9" s="1"/>
  <c r="AG722" i="9"/>
  <c r="AH722" i="9" s="1"/>
  <c r="AG723" i="9"/>
  <c r="AH723" i="9"/>
  <c r="AG724" i="9"/>
  <c r="AH724" i="9" s="1"/>
  <c r="AG725" i="9"/>
  <c r="AH725" i="9" s="1"/>
  <c r="AG726" i="9"/>
  <c r="AH726" i="9" s="1"/>
  <c r="AG727" i="9"/>
  <c r="AH727" i="9" s="1"/>
  <c r="AG728" i="9"/>
  <c r="AH728" i="9" s="1"/>
  <c r="AG729" i="9"/>
  <c r="AH729" i="9" s="1"/>
  <c r="AG730" i="9"/>
  <c r="AH730" i="9" s="1"/>
  <c r="AG731" i="9"/>
  <c r="AH731" i="9" s="1"/>
  <c r="AG732" i="9"/>
  <c r="AH732" i="9" s="1"/>
  <c r="AG733" i="9"/>
  <c r="AH733" i="9" s="1"/>
  <c r="AG734" i="9"/>
  <c r="AH734" i="9" s="1"/>
  <c r="AG735" i="9"/>
  <c r="AH735" i="9" s="1"/>
  <c r="AG736" i="9"/>
  <c r="AH736" i="9" s="1"/>
  <c r="AG737" i="9"/>
  <c r="AH737" i="9" s="1"/>
  <c r="AG738" i="9"/>
  <c r="AH738" i="9" s="1"/>
  <c r="AG739" i="9"/>
  <c r="AH739" i="9" s="1"/>
  <c r="AG740" i="9"/>
  <c r="AH740" i="9" s="1"/>
  <c r="AG741" i="9"/>
  <c r="AH741" i="9" s="1"/>
  <c r="AG742" i="9"/>
  <c r="AH742" i="9" s="1"/>
  <c r="AG743" i="9"/>
  <c r="AH743" i="9" s="1"/>
  <c r="AG744" i="9"/>
  <c r="AH744" i="9" s="1"/>
  <c r="AG745" i="9"/>
  <c r="AH745" i="9" s="1"/>
  <c r="AG746" i="9"/>
  <c r="AH746" i="9" s="1"/>
  <c r="AG747" i="9"/>
  <c r="AH747" i="9" s="1"/>
  <c r="AG748" i="9"/>
  <c r="AH748" i="9" s="1"/>
  <c r="AG749" i="9"/>
  <c r="AH749" i="9" s="1"/>
  <c r="AG750" i="9"/>
  <c r="AH750" i="9" s="1"/>
  <c r="AG751" i="9"/>
  <c r="AH751" i="9" s="1"/>
  <c r="AG752" i="9"/>
  <c r="AH752" i="9" s="1"/>
  <c r="AG753" i="9"/>
  <c r="AH753" i="9" s="1"/>
  <c r="AG754" i="9"/>
  <c r="AH754" i="9" s="1"/>
  <c r="AG755" i="9"/>
  <c r="AH755" i="9"/>
  <c r="AG756" i="9"/>
  <c r="AH756" i="9" s="1"/>
  <c r="AG757" i="9"/>
  <c r="AH757" i="9" s="1"/>
  <c r="AG758" i="9"/>
  <c r="AH758" i="9" s="1"/>
  <c r="AG759" i="9"/>
  <c r="AH759" i="9" s="1"/>
  <c r="AG760" i="9"/>
  <c r="AH760" i="9" s="1"/>
  <c r="AG761" i="9"/>
  <c r="AH761" i="9" s="1"/>
  <c r="AG762" i="9"/>
  <c r="AH762" i="9" s="1"/>
  <c r="AG763" i="9"/>
  <c r="AH763" i="9" s="1"/>
  <c r="AG764" i="9"/>
  <c r="AH764" i="9" s="1"/>
  <c r="AG765" i="9"/>
  <c r="AH765" i="9" s="1"/>
  <c r="AG766" i="9"/>
  <c r="AH766" i="9" s="1"/>
  <c r="AG767" i="9"/>
  <c r="AH767" i="9" s="1"/>
  <c r="AG768" i="9"/>
  <c r="AH768" i="9" s="1"/>
  <c r="AG769" i="9"/>
  <c r="AH769" i="9"/>
  <c r="AG770" i="9"/>
  <c r="AH770" i="9" s="1"/>
  <c r="AG771" i="9"/>
  <c r="AH771" i="9"/>
  <c r="AG772" i="9"/>
  <c r="AH772" i="9" s="1"/>
  <c r="AG773" i="9"/>
  <c r="AH773" i="9" s="1"/>
  <c r="AG774" i="9"/>
  <c r="AH774" i="9" s="1"/>
  <c r="AG775" i="9"/>
  <c r="AH775" i="9" s="1"/>
  <c r="AG776" i="9"/>
  <c r="AH776" i="9" s="1"/>
  <c r="AG777" i="9"/>
  <c r="AH777" i="9" s="1"/>
  <c r="AG778" i="9"/>
  <c r="AH778" i="9" s="1"/>
  <c r="AG779" i="9"/>
  <c r="AH779" i="9"/>
  <c r="AG780" i="9"/>
  <c r="AH780" i="9" s="1"/>
  <c r="AG781" i="9"/>
  <c r="AH781" i="9" s="1"/>
  <c r="AG782" i="9"/>
  <c r="AH782" i="9" s="1"/>
  <c r="AG783" i="9"/>
  <c r="AH783" i="9" s="1"/>
  <c r="AG784" i="9"/>
  <c r="AH784" i="9" s="1"/>
  <c r="AG785" i="9"/>
  <c r="AH785" i="9"/>
  <c r="AG786" i="9"/>
  <c r="AH786" i="9" s="1"/>
  <c r="AG787" i="9"/>
  <c r="AH787" i="9"/>
  <c r="AG788" i="9"/>
  <c r="AH788" i="9" s="1"/>
  <c r="AG789" i="9"/>
  <c r="AH789" i="9" s="1"/>
  <c r="AG790" i="9"/>
  <c r="AH790" i="9" s="1"/>
  <c r="AG791" i="9"/>
  <c r="AH791" i="9" s="1"/>
  <c r="AG792" i="9"/>
  <c r="AH792" i="9" s="1"/>
  <c r="AG793" i="9"/>
  <c r="AH793" i="9" s="1"/>
  <c r="AG794" i="9"/>
  <c r="AH794" i="9" s="1"/>
  <c r="AG795" i="9"/>
  <c r="AH795" i="9"/>
  <c r="AG796" i="9"/>
  <c r="AH796" i="9" s="1"/>
  <c r="AG797" i="9"/>
  <c r="AH797" i="9" s="1"/>
  <c r="AG798" i="9"/>
  <c r="AH798" i="9" s="1"/>
  <c r="AG799" i="9"/>
  <c r="AH799" i="9" s="1"/>
  <c r="AG800" i="9"/>
  <c r="AH800" i="9" s="1"/>
  <c r="AG801" i="9"/>
  <c r="AH801" i="9" s="1"/>
  <c r="AG802" i="9"/>
  <c r="AH802" i="9" s="1"/>
  <c r="AG803" i="9"/>
  <c r="AH803" i="9"/>
  <c r="AG804" i="9"/>
  <c r="AH804" i="9" s="1"/>
  <c r="AG805" i="9"/>
  <c r="AH805" i="9" s="1"/>
  <c r="AG806" i="9"/>
  <c r="AH806" i="9" s="1"/>
  <c r="AG807" i="9"/>
  <c r="AH807" i="9" s="1"/>
  <c r="AG808" i="9"/>
  <c r="AH808" i="9" s="1"/>
  <c r="AG809" i="9"/>
  <c r="AH809" i="9" s="1"/>
  <c r="AG810" i="9"/>
  <c r="AH810" i="9" s="1"/>
  <c r="AG811" i="9"/>
  <c r="AH811" i="9" s="1"/>
  <c r="AG812" i="9"/>
  <c r="AH812" i="9" s="1"/>
  <c r="AG813" i="9"/>
  <c r="AH813" i="9" s="1"/>
  <c r="AG814" i="9"/>
  <c r="AH814" i="9" s="1"/>
  <c r="AG815" i="9"/>
  <c r="AH815" i="9" s="1"/>
  <c r="AG816" i="9"/>
  <c r="AH816" i="9" s="1"/>
  <c r="AG817" i="9"/>
  <c r="AH817" i="9" s="1"/>
  <c r="AG818" i="9"/>
  <c r="AH818" i="9" s="1"/>
  <c r="AG819" i="9"/>
  <c r="AH819" i="9"/>
  <c r="AG820" i="9"/>
  <c r="AH820" i="9" s="1"/>
  <c r="AG821" i="9"/>
  <c r="AH821" i="9" s="1"/>
  <c r="AG822" i="9"/>
  <c r="AH822" i="9" s="1"/>
  <c r="AG823" i="9"/>
  <c r="AH823" i="9" s="1"/>
  <c r="AG824" i="9"/>
  <c r="AH824" i="9" s="1"/>
  <c r="AG825" i="9"/>
  <c r="AH825" i="9" s="1"/>
  <c r="AG826" i="9"/>
  <c r="AH826" i="9" s="1"/>
  <c r="AG827" i="9"/>
  <c r="AH827" i="9" s="1"/>
  <c r="AG828" i="9"/>
  <c r="AH828" i="9" s="1"/>
  <c r="AG829" i="9"/>
  <c r="AH829" i="9" s="1"/>
  <c r="AG830" i="9"/>
  <c r="AH830" i="9" s="1"/>
  <c r="AG831" i="9"/>
  <c r="AH831" i="9" s="1"/>
  <c r="AG832" i="9"/>
  <c r="AH832" i="9" s="1"/>
  <c r="AG833" i="9"/>
  <c r="AH833" i="9" s="1"/>
  <c r="AG834" i="9"/>
  <c r="AH834" i="9" s="1"/>
  <c r="AG835" i="9"/>
  <c r="AH835" i="9" s="1"/>
  <c r="AG836" i="9"/>
  <c r="AH836" i="9" s="1"/>
  <c r="AG837" i="9"/>
  <c r="AH837" i="9" s="1"/>
  <c r="AG838" i="9"/>
  <c r="AH838" i="9" s="1"/>
  <c r="AG839" i="9"/>
  <c r="AH839" i="9" s="1"/>
  <c r="AG840" i="9"/>
  <c r="AH840" i="9" s="1"/>
  <c r="AG841" i="9"/>
  <c r="AH841" i="9"/>
  <c r="AG842" i="9"/>
  <c r="AH842" i="9" s="1"/>
  <c r="AG843" i="9"/>
  <c r="AH843" i="9"/>
  <c r="AG844" i="9"/>
  <c r="AH844" i="9" s="1"/>
  <c r="AG845" i="9"/>
  <c r="AH845" i="9" s="1"/>
  <c r="AG846" i="9"/>
  <c r="AH846" i="9" s="1"/>
  <c r="AG847" i="9"/>
  <c r="AH847" i="9" s="1"/>
  <c r="AG848" i="9"/>
  <c r="AH848" i="9" s="1"/>
  <c r="AG849" i="9"/>
  <c r="AH849" i="9" s="1"/>
  <c r="AG850" i="9"/>
  <c r="AH850" i="9" s="1"/>
  <c r="AG851" i="9"/>
  <c r="AH851" i="9"/>
  <c r="AG852" i="9"/>
  <c r="AH852" i="9" s="1"/>
  <c r="AG853" i="9"/>
  <c r="AH853" i="9" s="1"/>
  <c r="AG854" i="9"/>
  <c r="AH854" i="9" s="1"/>
  <c r="AG855" i="9"/>
  <c r="AH855" i="9" s="1"/>
  <c r="AG856" i="9"/>
  <c r="AH856" i="9" s="1"/>
  <c r="AG857" i="9"/>
  <c r="AH857" i="9"/>
  <c r="AG858" i="9"/>
  <c r="AH858" i="9" s="1"/>
  <c r="AG859" i="9"/>
  <c r="AH859" i="9"/>
  <c r="AG860" i="9"/>
  <c r="AH860" i="9" s="1"/>
  <c r="AG861" i="9"/>
  <c r="AH861" i="9" s="1"/>
  <c r="AG862" i="9"/>
  <c r="AH862" i="9" s="1"/>
  <c r="AG863" i="9"/>
  <c r="AH863" i="9" s="1"/>
  <c r="AG864" i="9"/>
  <c r="AH864" i="9" s="1"/>
  <c r="AG865" i="9"/>
  <c r="AH865" i="9" s="1"/>
  <c r="AG866" i="9"/>
  <c r="AH866" i="9" s="1"/>
  <c r="AG867" i="9"/>
  <c r="AH867" i="9"/>
  <c r="AG868" i="9"/>
  <c r="AH868" i="9" s="1"/>
  <c r="AG869" i="9"/>
  <c r="AH869" i="9" s="1"/>
  <c r="AG870" i="9"/>
  <c r="AH870" i="9" s="1"/>
  <c r="AG871" i="9"/>
  <c r="AH871" i="9" s="1"/>
  <c r="AG872" i="9"/>
  <c r="AH872" i="9" s="1"/>
  <c r="AG873" i="9"/>
  <c r="AH873" i="9" s="1"/>
  <c r="AG874" i="9"/>
  <c r="AH874" i="9" s="1"/>
  <c r="AG875" i="9"/>
  <c r="AH875" i="9"/>
  <c r="AG876" i="9"/>
  <c r="AH876" i="9" s="1"/>
  <c r="AG877" i="9"/>
  <c r="AH877" i="9" s="1"/>
  <c r="AG878" i="9"/>
  <c r="AH878" i="9" s="1"/>
  <c r="AG879" i="9"/>
  <c r="AH879" i="9" s="1"/>
  <c r="AG880" i="9"/>
  <c r="AH880" i="9" s="1"/>
  <c r="AG881" i="9"/>
  <c r="AH881" i="9" s="1"/>
  <c r="AG882" i="9"/>
  <c r="AH882" i="9" s="1"/>
  <c r="AG883" i="9"/>
  <c r="AH883" i="9" s="1"/>
  <c r="AG884" i="9"/>
  <c r="AH884" i="9" s="1"/>
  <c r="AG885" i="9"/>
  <c r="AH885" i="9" s="1"/>
  <c r="AG886" i="9"/>
  <c r="AH886" i="9" s="1"/>
  <c r="AG887" i="9"/>
  <c r="AH887" i="9" s="1"/>
  <c r="AG888" i="9"/>
  <c r="AH888" i="9" s="1"/>
  <c r="AG889" i="9"/>
  <c r="AH889" i="9" s="1"/>
  <c r="AG890" i="9"/>
  <c r="AH890" i="9" s="1"/>
  <c r="AG891" i="9"/>
  <c r="AH891" i="9"/>
  <c r="AG892" i="9"/>
  <c r="AH892" i="9" s="1"/>
  <c r="AG893" i="9"/>
  <c r="AH893" i="9" s="1"/>
  <c r="AG894" i="9"/>
  <c r="AH894" i="9" s="1"/>
  <c r="AG895" i="9"/>
  <c r="AH895" i="9" s="1"/>
  <c r="AG896" i="9"/>
  <c r="AH896" i="9" s="1"/>
  <c r="AG897" i="9"/>
  <c r="AH897" i="9" s="1"/>
  <c r="AG898" i="9"/>
  <c r="AH898" i="9" s="1"/>
  <c r="AG899" i="9"/>
  <c r="AH899" i="9" s="1"/>
  <c r="AG900" i="9"/>
  <c r="AH900" i="9" s="1"/>
  <c r="AG901" i="9"/>
  <c r="AH901" i="9" s="1"/>
  <c r="AG902" i="9"/>
  <c r="AH902" i="9" s="1"/>
  <c r="AG903" i="9"/>
  <c r="AH903" i="9" s="1"/>
  <c r="AG904" i="9"/>
  <c r="AH904" i="9" s="1"/>
  <c r="AG905" i="9"/>
  <c r="AH905" i="9"/>
  <c r="AG906" i="9"/>
  <c r="AH906" i="9" s="1"/>
  <c r="AG907" i="9"/>
  <c r="AH907" i="9"/>
  <c r="AG908" i="9"/>
  <c r="AH908" i="9" s="1"/>
  <c r="AG909" i="9"/>
  <c r="AH909" i="9" s="1"/>
  <c r="AG910" i="9"/>
  <c r="AH910" i="9" s="1"/>
  <c r="AG911" i="9"/>
  <c r="AH911" i="9" s="1"/>
  <c r="AG912" i="9"/>
  <c r="AH912" i="9" s="1"/>
  <c r="AG913" i="9"/>
  <c r="AH913" i="9" s="1"/>
  <c r="AG914" i="9"/>
  <c r="AH914" i="9" s="1"/>
  <c r="AG915" i="9"/>
  <c r="AH915" i="9"/>
  <c r="AG916" i="9"/>
  <c r="AH916" i="9" s="1"/>
  <c r="AG917" i="9"/>
  <c r="AH917" i="9" s="1"/>
  <c r="AG918" i="9"/>
  <c r="AH918" i="9" s="1"/>
  <c r="AG919" i="9"/>
  <c r="AH919" i="9" s="1"/>
  <c r="AG920" i="9"/>
  <c r="AH920" i="9" s="1"/>
  <c r="AG921" i="9"/>
  <c r="AH921" i="9"/>
  <c r="AG922" i="9"/>
  <c r="AH922" i="9" s="1"/>
  <c r="AG923" i="9"/>
  <c r="AH923" i="9"/>
  <c r="AG924" i="9"/>
  <c r="AH924" i="9" s="1"/>
  <c r="AG925" i="9"/>
  <c r="AH925" i="9" s="1"/>
  <c r="AG926" i="9"/>
  <c r="AH926" i="9" s="1"/>
  <c r="AG927" i="9"/>
  <c r="AH927" i="9" s="1"/>
  <c r="AG928" i="9"/>
  <c r="AH928" i="9" s="1"/>
  <c r="AG929" i="9"/>
  <c r="AH929" i="9" s="1"/>
  <c r="AG930" i="9"/>
  <c r="AH930" i="9" s="1"/>
  <c r="AG931" i="9"/>
  <c r="AH931" i="9"/>
  <c r="AG932" i="9"/>
  <c r="AH932" i="9" s="1"/>
  <c r="AG933" i="9"/>
  <c r="AH933" i="9" s="1"/>
  <c r="AG934" i="9"/>
  <c r="AH934" i="9" s="1"/>
  <c r="AG935" i="9"/>
  <c r="AH935" i="9" s="1"/>
  <c r="AG936" i="9"/>
  <c r="AH936" i="9" s="1"/>
  <c r="AG937" i="9"/>
  <c r="AH937" i="9" s="1"/>
  <c r="AG938" i="9"/>
  <c r="AH938" i="9" s="1"/>
  <c r="AG939" i="9"/>
  <c r="AH939" i="9"/>
  <c r="AG940" i="9"/>
  <c r="AH940" i="9" s="1"/>
  <c r="AG941" i="9"/>
  <c r="AH941" i="9" s="1"/>
  <c r="AG942" i="9"/>
  <c r="AH942" i="9" s="1"/>
  <c r="AG943" i="9"/>
  <c r="AH943" i="9" s="1"/>
  <c r="AG944" i="9"/>
  <c r="AH944" i="9" s="1"/>
  <c r="AG945" i="9"/>
  <c r="AH945" i="9" s="1"/>
  <c r="AG946" i="9"/>
  <c r="AH946" i="9" s="1"/>
  <c r="AG947" i="9"/>
  <c r="AH947" i="9" s="1"/>
  <c r="AG948" i="9"/>
  <c r="AH948" i="9" s="1"/>
  <c r="AG949" i="9"/>
  <c r="AH949" i="9" s="1"/>
  <c r="AG950" i="9"/>
  <c r="AH950" i="9" s="1"/>
  <c r="AG951" i="9"/>
  <c r="AH951" i="9" s="1"/>
  <c r="AG952" i="9"/>
  <c r="AH952" i="9" s="1"/>
  <c r="AG953" i="9"/>
  <c r="AH953" i="9" s="1"/>
  <c r="AG954" i="9"/>
  <c r="AH954" i="9" s="1"/>
  <c r="AG955" i="9"/>
  <c r="AH955" i="9"/>
  <c r="AG956" i="9"/>
  <c r="AH956" i="9" s="1"/>
  <c r="AG957" i="9"/>
  <c r="AH957" i="9" s="1"/>
  <c r="AG958" i="9"/>
  <c r="AH958" i="9" s="1"/>
  <c r="AG959" i="9"/>
  <c r="AH959" i="9" s="1"/>
  <c r="AG960" i="9"/>
  <c r="AH960" i="9" s="1"/>
  <c r="AG961" i="9"/>
  <c r="AH961" i="9" s="1"/>
  <c r="AG962" i="9"/>
  <c r="AH962" i="9" s="1"/>
  <c r="AG963" i="9"/>
  <c r="AH963" i="9" s="1"/>
  <c r="AG964" i="9"/>
  <c r="AH964" i="9" s="1"/>
  <c r="AG965" i="9"/>
  <c r="AH965" i="9" s="1"/>
  <c r="AG966" i="9"/>
  <c r="AH966" i="9" s="1"/>
  <c r="AG967" i="9"/>
  <c r="AH967" i="9" s="1"/>
  <c r="AG968" i="9"/>
  <c r="AH968" i="9" s="1"/>
  <c r="AG969" i="9"/>
  <c r="AH969" i="9"/>
  <c r="AG970" i="9"/>
  <c r="AH970" i="9" s="1"/>
  <c r="AG971" i="9"/>
  <c r="AH971" i="9"/>
  <c r="AG972" i="9"/>
  <c r="AH972" i="9" s="1"/>
  <c r="AG973" i="9"/>
  <c r="AH973" i="9" s="1"/>
  <c r="AG974" i="9"/>
  <c r="AH974" i="9" s="1"/>
  <c r="AG975" i="9"/>
  <c r="AH975" i="9" s="1"/>
  <c r="AG976" i="9"/>
  <c r="AH976" i="9" s="1"/>
  <c r="AG977" i="9"/>
  <c r="AH977" i="9" s="1"/>
  <c r="AG978" i="9"/>
  <c r="AH978" i="9" s="1"/>
  <c r="AG979" i="9"/>
  <c r="AH979" i="9"/>
  <c r="AG980" i="9"/>
  <c r="AH980" i="9" s="1"/>
  <c r="AG981" i="9"/>
  <c r="AH981" i="9" s="1"/>
  <c r="AG982" i="9"/>
  <c r="AH982" i="9" s="1"/>
  <c r="AG983" i="9"/>
  <c r="AH983" i="9" s="1"/>
  <c r="AG984" i="9"/>
  <c r="AH984" i="9" s="1"/>
  <c r="AG985" i="9"/>
  <c r="AH985" i="9"/>
  <c r="AG986" i="9"/>
  <c r="AH986" i="9" s="1"/>
  <c r="AG987" i="9"/>
  <c r="AH987" i="9"/>
  <c r="AG988" i="9"/>
  <c r="AH988" i="9" s="1"/>
  <c r="AG989" i="9"/>
  <c r="AH989" i="9" s="1"/>
  <c r="AG990" i="9"/>
  <c r="AH990" i="9" s="1"/>
  <c r="AG991" i="9"/>
  <c r="AH991" i="9" s="1"/>
  <c r="AG992" i="9"/>
  <c r="AH992" i="9" s="1"/>
  <c r="AG993" i="9"/>
  <c r="AH993" i="9" s="1"/>
  <c r="AG994" i="9"/>
  <c r="AH994" i="9" s="1"/>
  <c r="AG995" i="9"/>
  <c r="AH995" i="9"/>
  <c r="AG996" i="9"/>
  <c r="AH996" i="9" s="1"/>
  <c r="AG997" i="9"/>
  <c r="AH997" i="9" s="1"/>
  <c r="AG998" i="9"/>
  <c r="AH998" i="9" s="1"/>
  <c r="AG999" i="9"/>
  <c r="AH999" i="9" s="1"/>
  <c r="AG1000" i="9"/>
  <c r="AH1000" i="9" s="1"/>
  <c r="AG1001" i="9"/>
  <c r="AH1001" i="9" s="1"/>
  <c r="AG1002" i="9"/>
  <c r="AH1002" i="9" s="1"/>
  <c r="AG1003" i="9"/>
  <c r="AH1003" i="9"/>
  <c r="AG1004" i="9"/>
  <c r="AH1004" i="9" s="1"/>
  <c r="AG1005" i="9"/>
  <c r="AH1005" i="9" s="1"/>
  <c r="AG1006" i="9"/>
  <c r="AH1006" i="9" s="1"/>
  <c r="AG1007" i="9"/>
  <c r="AH1007" i="9" s="1"/>
  <c r="AG1008" i="9"/>
  <c r="AH1008" i="9" s="1"/>
  <c r="AG1009" i="9"/>
  <c r="AH1009" i="9" s="1"/>
  <c r="AG1010" i="9"/>
  <c r="AH1010" i="9" s="1"/>
  <c r="AG1011" i="9"/>
  <c r="AH1011" i="9" s="1"/>
  <c r="AG1012" i="9"/>
  <c r="AH1012" i="9" s="1"/>
  <c r="AG1013" i="9"/>
  <c r="AH1013" i="9" s="1"/>
  <c r="AG1014" i="9"/>
  <c r="AH1014" i="9" s="1"/>
  <c r="AG1015" i="9"/>
  <c r="AH1015" i="9" s="1"/>
  <c r="AG1016" i="9"/>
  <c r="AH1016" i="9" s="1"/>
  <c r="AG1017" i="9"/>
  <c r="AH1017" i="9" s="1"/>
  <c r="AG1018" i="9"/>
  <c r="AH1018" i="9" s="1"/>
  <c r="AG1019" i="9"/>
  <c r="AH1019" i="9"/>
  <c r="AG1020" i="9"/>
  <c r="AH1020" i="9" s="1"/>
  <c r="AG1021" i="9"/>
  <c r="AH1021" i="9" s="1"/>
  <c r="AG1022" i="9"/>
  <c r="AH1022" i="9" s="1"/>
  <c r="AG1023" i="9"/>
  <c r="AH1023" i="9" s="1"/>
  <c r="AG1024" i="9"/>
  <c r="AH1024" i="9" s="1"/>
  <c r="AG1025" i="9"/>
  <c r="AH1025" i="9" s="1"/>
  <c r="AG1026" i="9"/>
  <c r="AH1026" i="9" s="1"/>
  <c r="AG1027" i="9"/>
  <c r="AH1027" i="9" s="1"/>
  <c r="AG1028" i="9"/>
  <c r="AH1028" i="9" s="1"/>
  <c r="AG1029" i="9"/>
  <c r="AH1029" i="9" s="1"/>
  <c r="AG1030" i="9"/>
  <c r="AH1030" i="9" s="1"/>
  <c r="AG1031" i="9"/>
  <c r="AH1031" i="9" s="1"/>
  <c r="AG1032" i="9"/>
  <c r="AH1032" i="9" s="1"/>
  <c r="AG1033" i="9"/>
  <c r="AH1033" i="9"/>
  <c r="AG1034" i="9"/>
  <c r="AH1034" i="9" s="1"/>
  <c r="AG1035" i="9"/>
  <c r="AH1035" i="9"/>
  <c r="AG1036" i="9"/>
  <c r="AH1036" i="9" s="1"/>
  <c r="AG1037" i="9"/>
  <c r="AH1037" i="9" s="1"/>
  <c r="AG1038" i="9"/>
  <c r="AH1038" i="9" s="1"/>
  <c r="AG1039" i="9"/>
  <c r="AH1039" i="9" s="1"/>
  <c r="AG1040" i="9"/>
  <c r="AH1040" i="9" s="1"/>
  <c r="AG1041" i="9"/>
  <c r="AH1041" i="9" s="1"/>
  <c r="AG1042" i="9"/>
  <c r="AH1042" i="9" s="1"/>
  <c r="AG1043" i="9"/>
  <c r="AH1043" i="9"/>
  <c r="AG1044" i="9"/>
  <c r="AH1044" i="9" s="1"/>
  <c r="AG1045" i="9"/>
  <c r="AH1045" i="9" s="1"/>
  <c r="AG1046" i="9"/>
  <c r="AH1046" i="9" s="1"/>
  <c r="AG1047" i="9"/>
  <c r="AH1047" i="9" s="1"/>
  <c r="AG1048" i="9"/>
  <c r="AH1048" i="9" s="1"/>
  <c r="AG1049" i="9"/>
  <c r="AH1049" i="9"/>
  <c r="AG1050" i="9"/>
  <c r="AH1050" i="9" s="1"/>
  <c r="AG1051" i="9"/>
  <c r="AH1051" i="9"/>
  <c r="AG1052" i="9"/>
  <c r="AH1052" i="9" s="1"/>
  <c r="AG1053" i="9"/>
  <c r="AH1053" i="9" s="1"/>
  <c r="AG1054" i="9"/>
  <c r="AH1054" i="9" s="1"/>
  <c r="AG1055" i="9"/>
  <c r="AH1055" i="9" s="1"/>
  <c r="AG1056" i="9"/>
  <c r="AH1056" i="9" s="1"/>
  <c r="AG1057" i="9"/>
  <c r="AH1057" i="9" s="1"/>
  <c r="AG1058" i="9"/>
  <c r="AH1058" i="9" s="1"/>
  <c r="AG1059" i="9"/>
  <c r="AH1059" i="9"/>
  <c r="AG1060" i="9"/>
  <c r="AH1060" i="9" s="1"/>
  <c r="AG1061" i="9"/>
  <c r="AH1061" i="9" s="1"/>
  <c r="AG1062" i="9"/>
  <c r="AH1062" i="9" s="1"/>
  <c r="AG1063" i="9"/>
  <c r="AH1063" i="9" s="1"/>
  <c r="AG1064" i="9"/>
  <c r="AH1064" i="9" s="1"/>
  <c r="AG1065" i="9"/>
  <c r="AH1065" i="9" s="1"/>
  <c r="AG1066" i="9"/>
  <c r="AH1066" i="9" s="1"/>
  <c r="AG1067" i="9"/>
  <c r="AH1067" i="9"/>
  <c r="AG1068" i="9"/>
  <c r="AH1068" i="9" s="1"/>
  <c r="AG1069" i="9"/>
  <c r="AH1069" i="9" s="1"/>
  <c r="AG1070" i="9"/>
  <c r="AH1070" i="9" s="1"/>
  <c r="AG1071" i="9"/>
  <c r="AH1071" i="9" s="1"/>
  <c r="AG1072" i="9"/>
  <c r="AH1072" i="9" s="1"/>
  <c r="AG1073" i="9"/>
  <c r="AH1073" i="9" s="1"/>
  <c r="AG1074" i="9"/>
  <c r="AH1074" i="9" s="1"/>
  <c r="AG1075" i="9"/>
  <c r="AH1075" i="9" s="1"/>
  <c r="AG1076" i="9"/>
  <c r="AH1076" i="9" s="1"/>
  <c r="AG1077" i="9"/>
  <c r="AH1077" i="9" s="1"/>
  <c r="AG1078" i="9"/>
  <c r="AH1078" i="9" s="1"/>
  <c r="AG1079" i="9"/>
  <c r="AH1079" i="9" s="1"/>
  <c r="AG1080" i="9"/>
  <c r="AH1080" i="9" s="1"/>
  <c r="AG1081" i="9"/>
  <c r="AH1081" i="9"/>
  <c r="AG1082" i="9"/>
  <c r="AH1082" i="9" s="1"/>
  <c r="AG1083" i="9"/>
  <c r="AH1083" i="9"/>
  <c r="AG1084" i="9"/>
  <c r="AH1084" i="9" s="1"/>
  <c r="AG1085" i="9"/>
  <c r="AH1085" i="9" s="1"/>
  <c r="AG1086" i="9"/>
  <c r="AH1086" i="9" s="1"/>
  <c r="AG1087" i="9"/>
  <c r="AH1087" i="9" s="1"/>
  <c r="AG1088" i="9"/>
  <c r="AH1088" i="9" s="1"/>
  <c r="AG1089" i="9"/>
  <c r="AH1089" i="9" s="1"/>
  <c r="AG1090" i="9"/>
  <c r="AH1090" i="9" s="1"/>
  <c r="AG1091" i="9"/>
  <c r="AH1091" i="9"/>
  <c r="AG1092" i="9"/>
  <c r="AH1092" i="9" s="1"/>
  <c r="AG1093" i="9"/>
  <c r="AH1093" i="9" s="1"/>
  <c r="AG1094" i="9"/>
  <c r="AH1094" i="9" s="1"/>
  <c r="AG1095" i="9"/>
  <c r="AH1095" i="9" s="1"/>
  <c r="AG1096" i="9"/>
  <c r="AH1096" i="9" s="1"/>
  <c r="AG1097" i="9"/>
  <c r="AH1097" i="9"/>
  <c r="AG1098" i="9"/>
  <c r="AH1098" i="9" s="1"/>
  <c r="AG1099" i="9"/>
  <c r="AH1099" i="9"/>
  <c r="AG1100" i="9"/>
  <c r="AH1100" i="9" s="1"/>
  <c r="AG1101" i="9"/>
  <c r="AH1101" i="9" s="1"/>
  <c r="AG1102" i="9"/>
  <c r="AH1102" i="9" s="1"/>
  <c r="AG1103" i="9"/>
  <c r="AH1103" i="9" s="1"/>
  <c r="AG1104" i="9"/>
  <c r="AH1104" i="9" s="1"/>
  <c r="AG1105" i="9"/>
  <c r="AH1105" i="9" s="1"/>
  <c r="AG1106" i="9"/>
  <c r="AH1106" i="9" s="1"/>
  <c r="AG1107" i="9"/>
  <c r="AH1107" i="9"/>
  <c r="AG1108" i="9"/>
  <c r="AH1108" i="9" s="1"/>
  <c r="AG1109" i="9"/>
  <c r="AH1109" i="9" s="1"/>
  <c r="AG1110" i="9"/>
  <c r="AH1110" i="9" s="1"/>
  <c r="AG1111" i="9"/>
  <c r="AH1111" i="9" s="1"/>
  <c r="AG1112" i="9"/>
  <c r="AH1112" i="9" s="1"/>
  <c r="AG1113" i="9"/>
  <c r="AH1113" i="9"/>
  <c r="AG1114" i="9"/>
  <c r="AH1114" i="9" s="1"/>
  <c r="AG1115" i="9"/>
  <c r="AH1115" i="9"/>
  <c r="AG1116" i="9"/>
  <c r="AH1116" i="9" s="1"/>
  <c r="AG1117" i="9"/>
  <c r="AH1117" i="9" s="1"/>
  <c r="AG1118" i="9"/>
  <c r="AH1118" i="9" s="1"/>
  <c r="AG1119" i="9"/>
  <c r="AH1119" i="9" s="1"/>
  <c r="AG1120" i="9"/>
  <c r="AH1120" i="9" s="1"/>
  <c r="AG1121" i="9"/>
  <c r="AH1121" i="9" s="1"/>
  <c r="AG1122" i="9"/>
  <c r="AH1122" i="9" s="1"/>
  <c r="AG1123" i="9"/>
  <c r="AH1123" i="9"/>
  <c r="AG1124" i="9"/>
  <c r="AH1124" i="9" s="1"/>
  <c r="AG1125" i="9"/>
  <c r="AH1125" i="9" s="1"/>
  <c r="AG1126" i="9"/>
  <c r="AH1126" i="9" s="1"/>
  <c r="AG1127" i="9"/>
  <c r="AH1127" i="9" s="1"/>
  <c r="AG1128" i="9"/>
  <c r="AH1128" i="9" s="1"/>
  <c r="AG1129" i="9"/>
  <c r="AH1129" i="9" s="1"/>
  <c r="AG1130" i="9"/>
  <c r="AH1130" i="9" s="1"/>
  <c r="AG1131" i="9"/>
  <c r="AH1131" i="9"/>
  <c r="AG1132" i="9"/>
  <c r="AH1132" i="9" s="1"/>
  <c r="AG1133" i="9"/>
  <c r="AH1133" i="9" s="1"/>
  <c r="AG1134" i="9"/>
  <c r="AH1134" i="9" s="1"/>
  <c r="AG1135" i="9"/>
  <c r="AH1135" i="9" s="1"/>
  <c r="AG1136" i="9"/>
  <c r="AH1136" i="9" s="1"/>
  <c r="AG1137" i="9"/>
  <c r="AH1137" i="9" s="1"/>
  <c r="AG1138" i="9"/>
  <c r="AH1138" i="9" s="1"/>
  <c r="AG1139" i="9"/>
  <c r="AH1139" i="9" s="1"/>
  <c r="AG1140" i="9"/>
  <c r="AH1140" i="9" s="1"/>
  <c r="AG1141" i="9"/>
  <c r="AH1141" i="9" s="1"/>
  <c r="AG1142" i="9"/>
  <c r="AH1142" i="9" s="1"/>
  <c r="AG1143" i="9"/>
  <c r="AH1143" i="9" s="1"/>
  <c r="AG1144" i="9"/>
  <c r="AH1144" i="9" s="1"/>
  <c r="AG1145" i="9"/>
  <c r="AH1145" i="9"/>
  <c r="AG1146" i="9"/>
  <c r="AH1146" i="9" s="1"/>
  <c r="AG1147" i="9"/>
  <c r="AH1147" i="9"/>
  <c r="AG1148" i="9"/>
  <c r="AH1148" i="9" s="1"/>
  <c r="AG1149" i="9"/>
  <c r="AH1149" i="9" s="1"/>
  <c r="AG1150" i="9"/>
  <c r="AH1150" i="9" s="1"/>
  <c r="AG1151" i="9"/>
  <c r="AH1151" i="9" s="1"/>
  <c r="AG1152" i="9"/>
  <c r="AH1152" i="9" s="1"/>
  <c r="AG1153" i="9"/>
  <c r="AH1153" i="9" s="1"/>
  <c r="AG1154" i="9"/>
  <c r="AH1154" i="9" s="1"/>
  <c r="AG1155" i="9"/>
  <c r="AH1155" i="9"/>
  <c r="AG1156" i="9"/>
  <c r="AH1156" i="9" s="1"/>
  <c r="AG1157" i="9"/>
  <c r="AH1157" i="9" s="1"/>
  <c r="AG1158" i="9"/>
  <c r="AH1158" i="9" s="1"/>
  <c r="AG1159" i="9"/>
  <c r="AH1159" i="9" s="1"/>
  <c r="AG1160" i="9"/>
  <c r="AH1160" i="9" s="1"/>
  <c r="AG1161" i="9"/>
  <c r="AH1161" i="9"/>
  <c r="AG1162" i="9"/>
  <c r="AH1162" i="9" s="1"/>
  <c r="AG1163" i="9"/>
  <c r="AH1163" i="9"/>
  <c r="AG1164" i="9"/>
  <c r="AH1164" i="9" s="1"/>
  <c r="AG1165" i="9"/>
  <c r="AH1165" i="9" s="1"/>
  <c r="AG1166" i="9"/>
  <c r="AH1166" i="9" s="1"/>
  <c r="AG1167" i="9"/>
  <c r="AH1167" i="9" s="1"/>
  <c r="AG1168" i="9"/>
  <c r="AH1168" i="9" s="1"/>
  <c r="AG1169" i="9"/>
  <c r="AH1169" i="9" s="1"/>
  <c r="AG1170" i="9"/>
  <c r="AH1170" i="9" s="1"/>
  <c r="AG1171" i="9"/>
  <c r="AH1171" i="9"/>
  <c r="AG1172" i="9"/>
  <c r="AH1172" i="9" s="1"/>
  <c r="AG1173" i="9"/>
  <c r="AH1173" i="9" s="1"/>
  <c r="AG1174" i="9"/>
  <c r="AH1174" i="9" s="1"/>
  <c r="AG1175" i="9"/>
  <c r="AH1175" i="9" s="1"/>
  <c r="AG1176" i="9"/>
  <c r="AH1176" i="9" s="1"/>
  <c r="AG1177" i="9"/>
  <c r="AH1177" i="9"/>
  <c r="AG1178" i="9"/>
  <c r="AH1178" i="9" s="1"/>
  <c r="AG1179" i="9"/>
  <c r="AH1179" i="9"/>
  <c r="AG1180" i="9"/>
  <c r="AH1180" i="9" s="1"/>
  <c r="AG1181" i="9"/>
  <c r="AH1181" i="9" s="1"/>
  <c r="AG1182" i="9"/>
  <c r="AH1182" i="9" s="1"/>
  <c r="AG1183" i="9"/>
  <c r="AH1183" i="9" s="1"/>
  <c r="AG1184" i="9"/>
  <c r="AH1184" i="9" s="1"/>
  <c r="AG1185" i="9"/>
  <c r="AH1185" i="9" s="1"/>
  <c r="AG1186" i="9"/>
  <c r="AH1186" i="9" s="1"/>
  <c r="AG1187" i="9"/>
  <c r="AH1187" i="9"/>
  <c r="AG1188" i="9"/>
  <c r="AH1188" i="9" s="1"/>
  <c r="AG1189" i="9"/>
  <c r="AH1189" i="9" s="1"/>
  <c r="AG1190" i="9"/>
  <c r="AH1190" i="9" s="1"/>
  <c r="AG1191" i="9"/>
  <c r="AH1191" i="9" s="1"/>
  <c r="AG1192" i="9"/>
  <c r="AH1192" i="9" s="1"/>
  <c r="AG1193" i="9"/>
  <c r="AH1193" i="9" s="1"/>
  <c r="AG1194" i="9"/>
  <c r="AH1194" i="9" s="1"/>
  <c r="AG1195" i="9"/>
  <c r="AH1195" i="9"/>
  <c r="AG1196" i="9"/>
  <c r="AH1196" i="9" s="1"/>
  <c r="AG1197" i="9"/>
  <c r="AH1197" i="9" s="1"/>
  <c r="AG1198" i="9"/>
  <c r="AH1198" i="9" s="1"/>
  <c r="AG1199" i="9"/>
  <c r="AH1199" i="9" s="1"/>
  <c r="AG1200" i="9"/>
  <c r="AH1200" i="9" s="1"/>
  <c r="AG1201" i="9"/>
  <c r="AH1201" i="9" s="1"/>
  <c r="AG1202" i="9"/>
  <c r="AH1202" i="9" s="1"/>
  <c r="AG1203" i="9"/>
  <c r="AH1203" i="9" s="1"/>
  <c r="AG1204" i="9"/>
  <c r="AH1204" i="9" s="1"/>
  <c r="AG1205" i="9"/>
  <c r="AH1205" i="9" s="1"/>
  <c r="AG1206" i="9"/>
  <c r="AH1206" i="9" s="1"/>
  <c r="AG1207" i="9"/>
  <c r="AH1207" i="9" s="1"/>
  <c r="AG1208" i="9"/>
  <c r="AH1208" i="9" s="1"/>
  <c r="AG1209" i="9"/>
  <c r="AH1209" i="9"/>
  <c r="AG1210" i="9"/>
  <c r="AH1210" i="9" s="1"/>
  <c r="AG1211" i="9"/>
  <c r="AH1211" i="9" s="1"/>
  <c r="AG1212" i="9"/>
  <c r="AH1212" i="9" s="1"/>
  <c r="AG1213" i="9"/>
  <c r="AH1213" i="9" s="1"/>
  <c r="AG1214" i="9"/>
  <c r="AH1214" i="9" s="1"/>
  <c r="AG1215" i="9"/>
  <c r="AH1215" i="9" s="1"/>
  <c r="AG1216" i="9"/>
  <c r="AH1216" i="9" s="1"/>
  <c r="AG1217" i="9"/>
  <c r="AH1217" i="9" s="1"/>
  <c r="AG1218" i="9"/>
  <c r="AH1218" i="9" s="1"/>
  <c r="AG1219" i="9"/>
  <c r="AH1219" i="9"/>
  <c r="AG1220" i="9"/>
  <c r="AH1220" i="9" s="1"/>
  <c r="AG1221" i="9"/>
  <c r="AH1221" i="9" s="1"/>
  <c r="AG1222" i="9"/>
  <c r="AH1222" i="9" s="1"/>
  <c r="AG1223" i="9"/>
  <c r="AH1223" i="9" s="1"/>
  <c r="AG1224" i="9"/>
  <c r="AH1224" i="9" s="1"/>
  <c r="AG1225" i="9"/>
  <c r="AH1225" i="9"/>
  <c r="AG1226" i="9"/>
  <c r="AH1226" i="9" s="1"/>
  <c r="AG1227" i="9"/>
  <c r="AH1227" i="9" s="1"/>
  <c r="AG1228" i="9"/>
  <c r="AH1228" i="9" s="1"/>
  <c r="AG1229" i="9"/>
  <c r="AH1229" i="9" s="1"/>
  <c r="AG1230" i="9"/>
  <c r="AH1230" i="9" s="1"/>
  <c r="AG1231" i="9"/>
  <c r="AH1231" i="9" s="1"/>
  <c r="AG1232" i="9"/>
  <c r="AH1232" i="9" s="1"/>
  <c r="AG1233" i="9"/>
  <c r="AH1233" i="9"/>
  <c r="AG1234" i="9"/>
  <c r="AH1234" i="9" s="1"/>
  <c r="AG1235" i="9"/>
  <c r="AH1235" i="9"/>
  <c r="AG1236" i="9"/>
  <c r="AH1236" i="9" s="1"/>
  <c r="AG1237" i="9"/>
  <c r="AH1237" i="9" s="1"/>
  <c r="AG1238" i="9"/>
  <c r="AH1238" i="9" s="1"/>
  <c r="AG1239" i="9"/>
  <c r="AH1239" i="9" s="1"/>
  <c r="AG1240" i="9"/>
  <c r="AH1240" i="9" s="1"/>
  <c r="AG1241" i="9"/>
  <c r="AH1241" i="9"/>
  <c r="AG1242" i="9"/>
  <c r="AH1242" i="9" s="1"/>
  <c r="AG1243" i="9"/>
  <c r="AH1243" i="9" s="1"/>
  <c r="AG1244" i="9"/>
  <c r="AH1244" i="9" s="1"/>
  <c r="AG1245" i="9"/>
  <c r="AH1245" i="9" s="1"/>
  <c r="AG1246" i="9"/>
  <c r="AH1246" i="9" s="1"/>
  <c r="AG1247" i="9"/>
  <c r="AH1247" i="9" s="1"/>
  <c r="AG1248" i="9"/>
  <c r="AH1248" i="9" s="1"/>
  <c r="AG1249" i="9"/>
  <c r="AH1249" i="9"/>
  <c r="AG1250" i="9"/>
  <c r="AH1250" i="9" s="1"/>
  <c r="AG1251" i="9"/>
  <c r="AH1251" i="9"/>
  <c r="AG1252" i="9"/>
  <c r="AH1252" i="9" s="1"/>
  <c r="AG1253" i="9"/>
  <c r="AH1253" i="9" s="1"/>
  <c r="AG1254" i="9"/>
  <c r="AH1254" i="9" s="1"/>
  <c r="AG1255" i="9"/>
  <c r="AH1255" i="9" s="1"/>
  <c r="AG1256" i="9"/>
  <c r="AH1256" i="9" s="1"/>
  <c r="AG1257" i="9"/>
  <c r="AH1257" i="9"/>
  <c r="AG1258" i="9"/>
  <c r="AH1258" i="9" s="1"/>
  <c r="AG1259" i="9"/>
  <c r="AH1259" i="9" s="1"/>
  <c r="AG1260" i="9"/>
  <c r="AH1260" i="9" s="1"/>
  <c r="AG1261" i="9"/>
  <c r="AH1261" i="9" s="1"/>
  <c r="AG1262" i="9"/>
  <c r="AH1262" i="9" s="1"/>
  <c r="AG1263" i="9"/>
  <c r="AH1263" i="9" s="1"/>
  <c r="AG1264" i="9"/>
  <c r="AH1264" i="9" s="1"/>
  <c r="AG1265" i="9"/>
  <c r="AH1265" i="9"/>
  <c r="AG1266" i="9"/>
  <c r="AH1266" i="9" s="1"/>
  <c r="AG1267" i="9"/>
  <c r="AH1267" i="9" s="1"/>
  <c r="AG1268" i="9"/>
  <c r="AH1268" i="9" s="1"/>
  <c r="AG1269" i="9"/>
  <c r="AH1269" i="9" s="1"/>
  <c r="AG1270" i="9"/>
  <c r="AH1270" i="9" s="1"/>
  <c r="AG1271" i="9"/>
  <c r="AH1271" i="9" s="1"/>
  <c r="AG1272" i="9"/>
  <c r="AH1272" i="9" s="1"/>
  <c r="AG1273" i="9"/>
  <c r="AH1273" i="9"/>
  <c r="AG1274" i="9"/>
  <c r="AH1274" i="9" s="1"/>
  <c r="AG1275" i="9"/>
  <c r="AH1275" i="9" s="1"/>
  <c r="AG1276" i="9"/>
  <c r="AH1276" i="9" s="1"/>
  <c r="AG1277" i="9"/>
  <c r="AH1277" i="9" s="1"/>
  <c r="AG1278" i="9"/>
  <c r="AH1278" i="9" s="1"/>
  <c r="AG1279" i="9"/>
  <c r="AH1279" i="9" s="1"/>
  <c r="AG1280" i="9"/>
  <c r="AH1280" i="9" s="1"/>
  <c r="AG1281" i="9"/>
  <c r="AH1281" i="9" s="1"/>
  <c r="AG1282" i="9"/>
  <c r="AH1282" i="9" s="1"/>
  <c r="AG1283" i="9"/>
  <c r="AH1283" i="9"/>
  <c r="AG1284" i="9"/>
  <c r="AH1284" i="9" s="1"/>
  <c r="AG1285" i="9"/>
  <c r="AH1285" i="9" s="1"/>
  <c r="AG1286" i="9"/>
  <c r="AH1286" i="9" s="1"/>
  <c r="AG1287" i="9"/>
  <c r="AH1287" i="9" s="1"/>
  <c r="AG1288" i="9"/>
  <c r="AH1288" i="9" s="1"/>
  <c r="AG1289" i="9"/>
  <c r="AH1289" i="9"/>
  <c r="AG1290" i="9"/>
  <c r="AH1290" i="9" s="1"/>
  <c r="AG1291" i="9"/>
  <c r="AH1291" i="9" s="1"/>
  <c r="AG1292" i="9"/>
  <c r="AH1292" i="9" s="1"/>
  <c r="AG1293" i="9"/>
  <c r="AH1293" i="9" s="1"/>
  <c r="AG1294" i="9"/>
  <c r="AH1294" i="9" s="1"/>
  <c r="AG1295" i="9"/>
  <c r="AH1295" i="9" s="1"/>
  <c r="AG1296" i="9"/>
  <c r="AH1296" i="9" s="1"/>
  <c r="AG1297" i="9"/>
  <c r="AH1297" i="9"/>
  <c r="AG1298" i="9"/>
  <c r="AH1298" i="9" s="1"/>
  <c r="AG1299" i="9"/>
  <c r="AH1299" i="9"/>
  <c r="AG1300" i="9"/>
  <c r="AH1300" i="9" s="1"/>
  <c r="AG1301" i="9"/>
  <c r="AH1301" i="9" s="1"/>
  <c r="AG1302" i="9"/>
  <c r="AH1302" i="9" s="1"/>
  <c r="AG1303" i="9"/>
  <c r="AH1303" i="9" s="1"/>
  <c r="AG1304" i="9"/>
  <c r="AH1304" i="9" s="1"/>
  <c r="AG1305" i="9"/>
  <c r="AH1305" i="9"/>
  <c r="AG1306" i="9"/>
  <c r="AH1306" i="9" s="1"/>
  <c r="AG1307" i="9"/>
  <c r="AH1307" i="9" s="1"/>
  <c r="AG1308" i="9"/>
  <c r="AH1308" i="9" s="1"/>
  <c r="AG1309" i="9"/>
  <c r="AH1309" i="9" s="1"/>
  <c r="AG1310" i="9"/>
  <c r="AH1310" i="9" s="1"/>
  <c r="AG1311" i="9"/>
  <c r="AH1311" i="9" s="1"/>
  <c r="AG1312" i="9"/>
  <c r="AH1312" i="9" s="1"/>
  <c r="AG1313" i="9"/>
  <c r="AH1313" i="9"/>
  <c r="AG1314" i="9"/>
  <c r="AH1314" i="9" s="1"/>
  <c r="AG1315" i="9"/>
  <c r="AH1315" i="9"/>
  <c r="AG1316" i="9"/>
  <c r="AH1316" i="9" s="1"/>
  <c r="AG1317" i="9"/>
  <c r="AH1317" i="9" s="1"/>
  <c r="AG1318" i="9"/>
  <c r="AH1318" i="9" s="1"/>
  <c r="AG1319" i="9"/>
  <c r="AH1319" i="9" s="1"/>
  <c r="AG1320" i="9"/>
  <c r="AH1320" i="9" s="1"/>
  <c r="AG1321" i="9"/>
  <c r="AH1321" i="9"/>
  <c r="AG1322" i="9"/>
  <c r="AH1322" i="9" s="1"/>
  <c r="AG1323" i="9"/>
  <c r="AH1323" i="9" s="1"/>
  <c r="AG1324" i="9"/>
  <c r="AH1324" i="9" s="1"/>
  <c r="AG1325" i="9"/>
  <c r="AH1325" i="9" s="1"/>
  <c r="AG1326" i="9"/>
  <c r="AH1326" i="9" s="1"/>
  <c r="AG1327" i="9"/>
  <c r="AH1327" i="9" s="1"/>
  <c r="AG1328" i="9"/>
  <c r="AH1328" i="9" s="1"/>
  <c r="AG1329" i="9"/>
  <c r="AH1329" i="9"/>
  <c r="AG1330" i="9"/>
  <c r="AH1330" i="9" s="1"/>
  <c r="AG1331" i="9"/>
  <c r="AH1331" i="9" s="1"/>
  <c r="AG1332" i="9"/>
  <c r="AH1332" i="9" s="1"/>
  <c r="AG1333" i="9"/>
  <c r="AH1333" i="9" s="1"/>
  <c r="AG1334" i="9"/>
  <c r="AH1334" i="9" s="1"/>
  <c r="AG1335" i="9"/>
  <c r="AH1335" i="9" s="1"/>
  <c r="AG1336" i="9"/>
  <c r="AH1336" i="9" s="1"/>
  <c r="AG1337" i="9"/>
  <c r="AH1337" i="9"/>
  <c r="AG1338" i="9"/>
  <c r="AH1338" i="9" s="1"/>
  <c r="AG1339" i="9"/>
  <c r="AH1339" i="9" s="1"/>
  <c r="AG1340" i="9"/>
  <c r="AH1340" i="9" s="1"/>
  <c r="AG1341" i="9"/>
  <c r="AH1341" i="9" s="1"/>
  <c r="AG1342" i="9"/>
  <c r="AH1342" i="9" s="1"/>
  <c r="AG1343" i="9"/>
  <c r="AH1343" i="9" s="1"/>
  <c r="AG1344" i="9"/>
  <c r="AH1344" i="9" s="1"/>
  <c r="AG1345" i="9"/>
  <c r="AH1345" i="9" s="1"/>
  <c r="AG1346" i="9"/>
  <c r="AH1346" i="9" s="1"/>
  <c r="AG1347" i="9"/>
  <c r="AH1347" i="9"/>
  <c r="AG1348" i="9"/>
  <c r="AH1348" i="9" s="1"/>
  <c r="AG1349" i="9"/>
  <c r="AH1349" i="9" s="1"/>
  <c r="AG1350" i="9"/>
  <c r="AH1350" i="9" s="1"/>
  <c r="AG1351" i="9"/>
  <c r="AH1351" i="9" s="1"/>
  <c r="AG1352" i="9"/>
  <c r="AH1352" i="9" s="1"/>
  <c r="AG1353" i="9"/>
  <c r="AH1353" i="9"/>
  <c r="AG1354" i="9"/>
  <c r="AH1354" i="9" s="1"/>
  <c r="AG1355" i="9"/>
  <c r="AH1355" i="9" s="1"/>
  <c r="AG1356" i="9"/>
  <c r="AH1356" i="9" s="1"/>
  <c r="AG1357" i="9"/>
  <c r="AH1357" i="9" s="1"/>
  <c r="AG1358" i="9"/>
  <c r="AH1358" i="9" s="1"/>
  <c r="AG1359" i="9"/>
  <c r="AH1359" i="9" s="1"/>
  <c r="AG1360" i="9"/>
  <c r="AH1360" i="9" s="1"/>
  <c r="AG1361" i="9"/>
  <c r="AH1361" i="9"/>
  <c r="AG1362" i="9"/>
  <c r="AH1362" i="9" s="1"/>
  <c r="AG1363" i="9"/>
  <c r="AH1363" i="9"/>
  <c r="AG1364" i="9"/>
  <c r="AH1364" i="9" s="1"/>
  <c r="AG1365" i="9"/>
  <c r="AH1365" i="9" s="1"/>
  <c r="AG1366" i="9"/>
  <c r="AH1366" i="9" s="1"/>
  <c r="AG1367" i="9"/>
  <c r="AH1367" i="9" s="1"/>
  <c r="AG1368" i="9"/>
  <c r="AH1368" i="9" s="1"/>
  <c r="AG1369" i="9"/>
  <c r="AH1369" i="9"/>
  <c r="AG1370" i="9"/>
  <c r="AH1370" i="9" s="1"/>
  <c r="AG1371" i="9"/>
  <c r="AH1371" i="9" s="1"/>
  <c r="AG1372" i="9"/>
  <c r="AH1372" i="9" s="1"/>
  <c r="AG1373" i="9"/>
  <c r="AH1373" i="9" s="1"/>
  <c r="AG1374" i="9"/>
  <c r="AH1374" i="9" s="1"/>
  <c r="AG1375" i="9"/>
  <c r="AH1375" i="9" s="1"/>
  <c r="AG1376" i="9"/>
  <c r="AH1376" i="9" s="1"/>
  <c r="AG1377" i="9"/>
  <c r="AH1377" i="9"/>
  <c r="AG1378" i="9"/>
  <c r="AH1378" i="9" s="1"/>
  <c r="AG1379" i="9"/>
  <c r="AH1379" i="9"/>
  <c r="AG1380" i="9"/>
  <c r="AH1380" i="9" s="1"/>
  <c r="AG1381" i="9"/>
  <c r="AH1381" i="9" s="1"/>
  <c r="AG1382" i="9"/>
  <c r="AH1382" i="9" s="1"/>
  <c r="AG1383" i="9"/>
  <c r="AH1383" i="9" s="1"/>
  <c r="AG1384" i="9"/>
  <c r="AH1384" i="9" s="1"/>
  <c r="AG1385" i="9"/>
  <c r="AH1385" i="9"/>
  <c r="AG1386" i="9"/>
  <c r="AH1386" i="9" s="1"/>
  <c r="AG1387" i="9"/>
  <c r="AH1387" i="9" s="1"/>
  <c r="AG1388" i="9"/>
  <c r="AH1388" i="9" s="1"/>
  <c r="AG1389" i="9"/>
  <c r="AH1389" i="9" s="1"/>
  <c r="AG1390" i="9"/>
  <c r="AH1390" i="9" s="1"/>
  <c r="AG1391" i="9"/>
  <c r="AH1391" i="9" s="1"/>
  <c r="AG1392" i="9"/>
  <c r="AH1392" i="9" s="1"/>
  <c r="AG1393" i="9"/>
  <c r="AH1393" i="9"/>
  <c r="AG1394" i="9"/>
  <c r="AH1394" i="9" s="1"/>
  <c r="AG1395" i="9"/>
  <c r="AH1395" i="9" s="1"/>
  <c r="AG1396" i="9"/>
  <c r="AH1396" i="9" s="1"/>
  <c r="AG1397" i="9"/>
  <c r="AH1397" i="9" s="1"/>
  <c r="AG1398" i="9"/>
  <c r="AH1398" i="9" s="1"/>
  <c r="AG1399" i="9"/>
  <c r="AH1399" i="9" s="1"/>
  <c r="AG1400" i="9"/>
  <c r="AH1400" i="9" s="1"/>
  <c r="AG1401" i="9"/>
  <c r="AH1401" i="9"/>
  <c r="AG1402" i="9"/>
  <c r="AH1402" i="9" s="1"/>
  <c r="AG1403" i="9"/>
  <c r="AH1403" i="9" s="1"/>
  <c r="AG1404" i="9"/>
  <c r="AH1404" i="9" s="1"/>
  <c r="AG1405" i="9"/>
  <c r="AH1405" i="9" s="1"/>
  <c r="AG1406" i="9"/>
  <c r="AH1406" i="9" s="1"/>
  <c r="AG1407" i="9"/>
  <c r="AH1407" i="9" s="1"/>
  <c r="AG1408" i="9"/>
  <c r="AH1408" i="9" s="1"/>
  <c r="AG1409" i="9"/>
  <c r="AH1409" i="9" s="1"/>
  <c r="AG1410" i="9"/>
  <c r="AH1410" i="9" s="1"/>
  <c r="AG1411" i="9"/>
  <c r="AH1411" i="9"/>
  <c r="AG1412" i="9"/>
  <c r="AH1412" i="9" s="1"/>
  <c r="AG1413" i="9"/>
  <c r="AH1413" i="9" s="1"/>
  <c r="AG1414" i="9"/>
  <c r="AH1414" i="9" s="1"/>
  <c r="AG1415" i="9"/>
  <c r="AH1415" i="9" s="1"/>
  <c r="AG1416" i="9"/>
  <c r="AH1416" i="9" s="1"/>
  <c r="AG1417" i="9"/>
  <c r="AH1417" i="9"/>
  <c r="AG1418" i="9"/>
  <c r="AH1418" i="9" s="1"/>
  <c r="AG1419" i="9"/>
  <c r="AH1419" i="9" s="1"/>
  <c r="AG1420" i="9"/>
  <c r="AH1420" i="9" s="1"/>
  <c r="AG1421" i="9"/>
  <c r="AH1421" i="9" s="1"/>
  <c r="AG1422" i="9"/>
  <c r="AH1422" i="9" s="1"/>
  <c r="AG1423" i="9"/>
  <c r="AH1423" i="9" s="1"/>
  <c r="AG1424" i="9"/>
  <c r="AH1424" i="9" s="1"/>
  <c r="AG1425" i="9"/>
  <c r="AH1425" i="9"/>
  <c r="AG1426" i="9"/>
  <c r="AH1426" i="9" s="1"/>
  <c r="AG1427" i="9"/>
  <c r="AH1427" i="9"/>
  <c r="AG1428" i="9"/>
  <c r="AH1428" i="9" s="1"/>
  <c r="AG1429" i="9"/>
  <c r="AH1429" i="9" s="1"/>
  <c r="AG1430" i="9"/>
  <c r="AH1430" i="9" s="1"/>
  <c r="AG1431" i="9"/>
  <c r="AH1431" i="9" s="1"/>
  <c r="AG1432" i="9"/>
  <c r="AH1432" i="9" s="1"/>
  <c r="AG1433" i="9"/>
  <c r="AH1433" i="9"/>
  <c r="AG1434" i="9"/>
  <c r="AH1434" i="9" s="1"/>
  <c r="AG1435" i="9"/>
  <c r="AH1435" i="9" s="1"/>
  <c r="AG1436" i="9"/>
  <c r="AH1436" i="9" s="1"/>
  <c r="AG1437" i="9"/>
  <c r="AH1437" i="9" s="1"/>
  <c r="AG1438" i="9"/>
  <c r="AH1438" i="9" s="1"/>
  <c r="AG1439" i="9"/>
  <c r="AH1439" i="9" s="1"/>
  <c r="AG1440" i="9"/>
  <c r="AH1440" i="9" s="1"/>
  <c r="AG1441" i="9"/>
  <c r="AH1441" i="9"/>
  <c r="AG1442" i="9"/>
  <c r="AH1442" i="9" s="1"/>
  <c r="AG1443" i="9"/>
  <c r="AH1443" i="9"/>
  <c r="AG1444" i="9"/>
  <c r="AH1444" i="9" s="1"/>
  <c r="AG1445" i="9"/>
  <c r="AH1445" i="9" s="1"/>
  <c r="AG1446" i="9"/>
  <c r="AH1446" i="9" s="1"/>
  <c r="AG1447" i="9"/>
  <c r="AH1447" i="9" s="1"/>
  <c r="AG1448" i="9"/>
  <c r="AH1448" i="9" s="1"/>
  <c r="AG1449" i="9"/>
  <c r="AH1449" i="9"/>
  <c r="AG1450" i="9"/>
  <c r="AH1450" i="9" s="1"/>
  <c r="AG1451" i="9"/>
  <c r="AH1451" i="9" s="1"/>
  <c r="AG1452" i="9"/>
  <c r="AH1452" i="9" s="1"/>
  <c r="AG1453" i="9"/>
  <c r="AH1453" i="9" s="1"/>
  <c r="AG1454" i="9"/>
  <c r="AH1454" i="9" s="1"/>
  <c r="AG1455" i="9"/>
  <c r="AH1455" i="9" s="1"/>
  <c r="AG1456" i="9"/>
  <c r="AH1456" i="9" s="1"/>
  <c r="AG1457" i="9"/>
  <c r="AH1457" i="9"/>
  <c r="AG1458" i="9"/>
  <c r="AH1458" i="9" s="1"/>
  <c r="AG1459" i="9"/>
  <c r="AH1459" i="9" s="1"/>
  <c r="AG1460" i="9"/>
  <c r="AH1460" i="9" s="1"/>
  <c r="AG1461" i="9"/>
  <c r="AH1461" i="9" s="1"/>
  <c r="AG1462" i="9"/>
  <c r="AH1462" i="9" s="1"/>
  <c r="AG1463" i="9"/>
  <c r="AH1463" i="9" s="1"/>
  <c r="AG1464" i="9"/>
  <c r="AH1464" i="9" s="1"/>
  <c r="AG1465" i="9"/>
  <c r="AH1465" i="9"/>
  <c r="AG1466" i="9"/>
  <c r="AH1466" i="9" s="1"/>
  <c r="AG1467" i="9"/>
  <c r="AH1467" i="9" s="1"/>
  <c r="AG1468" i="9"/>
  <c r="AH1468" i="9" s="1"/>
  <c r="AG1469" i="9"/>
  <c r="AH1469" i="9" s="1"/>
  <c r="AG1470" i="9"/>
  <c r="AH1470" i="9" s="1"/>
  <c r="AG1471" i="9"/>
  <c r="AH1471" i="9" s="1"/>
  <c r="AG1472" i="9"/>
  <c r="AH1472" i="9" s="1"/>
  <c r="AG1473" i="9"/>
  <c r="AH1473" i="9" s="1"/>
  <c r="AG1474" i="9"/>
  <c r="AH1474" i="9" s="1"/>
  <c r="AG1475" i="9"/>
  <c r="AH1475" i="9"/>
  <c r="AG1476" i="9"/>
  <c r="AH1476" i="9" s="1"/>
  <c r="AG1477" i="9"/>
  <c r="AH1477" i="9" s="1"/>
  <c r="AG1478" i="9"/>
  <c r="AH1478" i="9" s="1"/>
  <c r="AG1479" i="9"/>
  <c r="AH1479" i="9" s="1"/>
  <c r="AG1480" i="9"/>
  <c r="AH1480" i="9" s="1"/>
  <c r="AG1481" i="9"/>
  <c r="AH1481" i="9"/>
  <c r="AG1482" i="9"/>
  <c r="AH1482" i="9" s="1"/>
  <c r="AG1483" i="9"/>
  <c r="AH1483" i="9" s="1"/>
  <c r="AG1484" i="9"/>
  <c r="AH1484" i="9" s="1"/>
  <c r="AG1485" i="9"/>
  <c r="AH1485" i="9" s="1"/>
  <c r="AG1486" i="9"/>
  <c r="AH1486" i="9" s="1"/>
  <c r="AG1487" i="9"/>
  <c r="AH1487" i="9" s="1"/>
  <c r="AG1488" i="9"/>
  <c r="AH1488" i="9" s="1"/>
  <c r="AG1489" i="9"/>
  <c r="AH1489" i="9"/>
  <c r="AG1490" i="9"/>
  <c r="AH1490" i="9" s="1"/>
  <c r="AG1491" i="9"/>
  <c r="AH1491" i="9"/>
  <c r="AG1492" i="9"/>
  <c r="AH1492" i="9" s="1"/>
  <c r="AG1493" i="9"/>
  <c r="AH1493" i="9" s="1"/>
  <c r="AG1494" i="9"/>
  <c r="AH1494" i="9" s="1"/>
  <c r="AG1495" i="9"/>
  <c r="AH1495" i="9" s="1"/>
  <c r="AG1496" i="9"/>
  <c r="AH1496" i="9" s="1"/>
  <c r="AG1497" i="9"/>
  <c r="AH1497" i="9"/>
  <c r="AG1498" i="9"/>
  <c r="AH1498" i="9" s="1"/>
  <c r="AG1499" i="9"/>
  <c r="AH1499" i="9" s="1"/>
  <c r="AG1500" i="9"/>
  <c r="AH1500" i="9" s="1"/>
  <c r="AG1501" i="9"/>
  <c r="AH1501" i="9" s="1"/>
  <c r="AG1502" i="9"/>
  <c r="AH1502" i="9" s="1"/>
  <c r="AG1503" i="9"/>
  <c r="AH1503" i="9" s="1"/>
  <c r="AG1504" i="9"/>
  <c r="AH1504" i="9" s="1"/>
  <c r="AG1505" i="9"/>
  <c r="AH1505" i="9"/>
  <c r="AG1506" i="9"/>
  <c r="AH1506" i="9" s="1"/>
  <c r="AG1507" i="9"/>
  <c r="AH1507" i="9"/>
  <c r="AG1508" i="9"/>
  <c r="AH1508" i="9" s="1"/>
  <c r="AG1509" i="9"/>
  <c r="AH1509" i="9" s="1"/>
  <c r="AG1510" i="9"/>
  <c r="AH1510" i="9" s="1"/>
  <c r="AG1511" i="9"/>
  <c r="AH1511" i="9" s="1"/>
  <c r="AG1512" i="9"/>
  <c r="AH1512" i="9" s="1"/>
  <c r="AG1513" i="9"/>
  <c r="AH1513" i="9"/>
  <c r="AG1514" i="9"/>
  <c r="AH1514" i="9" s="1"/>
  <c r="AG1515" i="9"/>
  <c r="AH1515" i="9" s="1"/>
  <c r="AG1516" i="9"/>
  <c r="AH1516" i="9" s="1"/>
  <c r="AG1517" i="9"/>
  <c r="AH1517" i="9" s="1"/>
  <c r="AG1518" i="9"/>
  <c r="AH1518" i="9" s="1"/>
  <c r="AG1519" i="9"/>
  <c r="AH1519" i="9" s="1"/>
  <c r="AG1520" i="9"/>
  <c r="AH1520" i="9" s="1"/>
  <c r="AG1521" i="9"/>
  <c r="AH1521" i="9"/>
  <c r="AG1522" i="9"/>
  <c r="AH1522" i="9" s="1"/>
  <c r="AG1523" i="9"/>
  <c r="AH1523" i="9" s="1"/>
  <c r="AG1524" i="9"/>
  <c r="AH1524" i="9" s="1"/>
  <c r="AG1525" i="9"/>
  <c r="AH1525" i="9" s="1"/>
  <c r="AG1526" i="9"/>
  <c r="AH1526" i="9" s="1"/>
  <c r="AG1527" i="9"/>
  <c r="AH1527" i="9" s="1"/>
  <c r="AG1528" i="9"/>
  <c r="AH1528" i="9" s="1"/>
  <c r="AG1529" i="9"/>
  <c r="AH1529" i="9"/>
  <c r="AG1530" i="9"/>
  <c r="AH1530" i="9" s="1"/>
  <c r="AG1531" i="9"/>
  <c r="AH1531" i="9" s="1"/>
  <c r="AG1532" i="9"/>
  <c r="AH1532" i="9" s="1"/>
  <c r="AG1533" i="9"/>
  <c r="AH1533" i="9" s="1"/>
  <c r="AG1534" i="9"/>
  <c r="AH1534" i="9" s="1"/>
  <c r="AG1535" i="9"/>
  <c r="AH1535" i="9" s="1"/>
  <c r="AG1536" i="9"/>
  <c r="AH1536" i="9" s="1"/>
  <c r="AG1537" i="9"/>
  <c r="AH1537" i="9" s="1"/>
  <c r="AG1538" i="9"/>
  <c r="AH1538" i="9" s="1"/>
  <c r="AG1539" i="9"/>
  <c r="AH1539" i="9"/>
  <c r="AG1540" i="9"/>
  <c r="AH1540" i="9" s="1"/>
  <c r="AG1541" i="9"/>
  <c r="AH1541" i="9" s="1"/>
  <c r="AG1542" i="9"/>
  <c r="AH1542" i="9" s="1"/>
  <c r="AG1543" i="9"/>
  <c r="AH1543" i="9" s="1"/>
  <c r="AG1544" i="9"/>
  <c r="AH1544" i="9" s="1"/>
  <c r="AG1545" i="9"/>
  <c r="AH1545" i="9"/>
  <c r="AG1546" i="9"/>
  <c r="AH1546" i="9" s="1"/>
  <c r="AG1547" i="9"/>
  <c r="AH1547" i="9" s="1"/>
  <c r="AG1548" i="9"/>
  <c r="AH1548" i="9" s="1"/>
  <c r="AG1549" i="9"/>
  <c r="AH1549" i="9" s="1"/>
  <c r="AG1550" i="9"/>
  <c r="AH1550" i="9" s="1"/>
  <c r="AG1551" i="9"/>
  <c r="AH1551" i="9" s="1"/>
  <c r="AG1552" i="9"/>
  <c r="AH1552" i="9" s="1"/>
  <c r="AG1553" i="9"/>
  <c r="AH1553" i="9"/>
  <c r="AG1554" i="9"/>
  <c r="AH1554" i="9" s="1"/>
  <c r="AG1555" i="9"/>
  <c r="AH1555" i="9"/>
  <c r="AG1556" i="9"/>
  <c r="AH1556" i="9" s="1"/>
  <c r="AG1557" i="9"/>
  <c r="AH1557" i="9" s="1"/>
  <c r="AG1558" i="9"/>
  <c r="AH1558" i="9"/>
  <c r="AG1559" i="9"/>
  <c r="AH1559" i="9" s="1"/>
  <c r="AG1560" i="9"/>
  <c r="AH1560" i="9"/>
  <c r="AG1561" i="9"/>
  <c r="AH1561" i="9" s="1"/>
  <c r="AG1562" i="9"/>
  <c r="AH1562" i="9" s="1"/>
  <c r="AG1563" i="9"/>
  <c r="AH1563" i="9" s="1"/>
  <c r="AG1564" i="9"/>
  <c r="AH1564" i="9" s="1"/>
  <c r="AG1565" i="9"/>
  <c r="AH1565" i="9" s="1"/>
  <c r="AG1566" i="9"/>
  <c r="AH1566" i="9" s="1"/>
  <c r="AG1567" i="9"/>
  <c r="AH1567" i="9" s="1"/>
  <c r="AG1568" i="9"/>
  <c r="AH1568" i="9"/>
  <c r="AG1569" i="9"/>
  <c r="AH1569" i="9" s="1"/>
  <c r="AG1570" i="9"/>
  <c r="AH1570" i="9" s="1"/>
  <c r="AG1571" i="9"/>
  <c r="AH1571" i="9" s="1"/>
  <c r="AG1572" i="9"/>
  <c r="AH1572" i="9" s="1"/>
  <c r="AG1573" i="9"/>
  <c r="AH1573" i="9" s="1"/>
  <c r="AG1574" i="9"/>
  <c r="AH1574" i="9"/>
  <c r="AG1575" i="9"/>
  <c r="AH1575" i="9" s="1"/>
  <c r="AG1576" i="9"/>
  <c r="AH1576" i="9"/>
  <c r="AG1577" i="9"/>
  <c r="AH1577" i="9" s="1"/>
  <c r="AG1578" i="9"/>
  <c r="AH1578" i="9" s="1"/>
  <c r="AG1579" i="9"/>
  <c r="AH1579" i="9" s="1"/>
  <c r="AG1580" i="9"/>
  <c r="AH1580" i="9"/>
  <c r="AG1581" i="9"/>
  <c r="AH1581" i="9" s="1"/>
  <c r="AG1582" i="9"/>
  <c r="AH1582" i="9"/>
  <c r="AG1583" i="9"/>
  <c r="AH1583" i="9" s="1"/>
  <c r="AG1584" i="9"/>
  <c r="AH1584" i="9" s="1"/>
  <c r="AG1585" i="9"/>
  <c r="AH1585" i="9" s="1"/>
  <c r="AG1586" i="9"/>
  <c r="AH1586" i="9" s="1"/>
  <c r="AG1587" i="9"/>
  <c r="AH1587" i="9" s="1"/>
  <c r="AG1588" i="9"/>
  <c r="AH1588" i="9"/>
  <c r="AG1589" i="9"/>
  <c r="AH1589" i="9" s="1"/>
  <c r="AG1590" i="9"/>
  <c r="AH1590" i="9" s="1"/>
  <c r="AG1591" i="9"/>
  <c r="AH1591" i="9" s="1"/>
  <c r="AG1592" i="9"/>
  <c r="AH1592" i="9" s="1"/>
  <c r="AG1593" i="9"/>
  <c r="AH1593" i="9" s="1"/>
  <c r="AG1594" i="9"/>
  <c r="AH1594" i="9" s="1"/>
  <c r="AG1595" i="9"/>
  <c r="AH1595" i="9" s="1"/>
  <c r="AG1596" i="9"/>
  <c r="AH1596" i="9" s="1"/>
  <c r="AG1597" i="9"/>
  <c r="AH1597" i="9" s="1"/>
  <c r="AG1598" i="9"/>
  <c r="AH1598" i="9"/>
  <c r="AG1599" i="9"/>
  <c r="AH1599" i="9" s="1"/>
  <c r="AG1600" i="9"/>
  <c r="AH1600" i="9"/>
  <c r="AG1601" i="9"/>
  <c r="AH1601" i="9" s="1"/>
  <c r="AG1602" i="9"/>
  <c r="AH1602" i="9" s="1"/>
  <c r="AG1603" i="9"/>
  <c r="AH1603" i="9" s="1"/>
  <c r="AG1604" i="9"/>
  <c r="AH1604" i="9" s="1"/>
  <c r="AG1605" i="9"/>
  <c r="AH1605" i="9" s="1"/>
  <c r="AG1606" i="9"/>
  <c r="AH1606" i="9" s="1"/>
  <c r="AG1607" i="9"/>
  <c r="AH1607" i="9" s="1"/>
  <c r="AG1608" i="9"/>
  <c r="AH1608" i="9"/>
  <c r="AG1609" i="9"/>
  <c r="AH1609" i="9" s="1"/>
  <c r="AG1610" i="9"/>
  <c r="AH1610" i="9" s="1"/>
  <c r="AG1611" i="9"/>
  <c r="AH1611" i="9" s="1"/>
  <c r="AG1612" i="9"/>
  <c r="AH1612" i="9" s="1"/>
  <c r="AG1613" i="9"/>
  <c r="AH1613" i="9" s="1"/>
  <c r="AG1614" i="9"/>
  <c r="AH1614" i="9"/>
  <c r="AG1615" i="9"/>
  <c r="AH1615" i="9" s="1"/>
  <c r="AG1616" i="9"/>
  <c r="AH1616" i="9"/>
  <c r="AG1617" i="9"/>
  <c r="AH1617" i="9" s="1"/>
  <c r="AG1618" i="9"/>
  <c r="AH1618" i="9" s="1"/>
  <c r="AG1619" i="9"/>
  <c r="AH1619" i="9" s="1"/>
  <c r="AG1620" i="9"/>
  <c r="AH1620" i="9"/>
  <c r="AG1621" i="9"/>
  <c r="AH1621" i="9" s="1"/>
  <c r="AG1622" i="9"/>
  <c r="AH1622" i="9"/>
  <c r="AG1623" i="9"/>
  <c r="AH1623" i="9" s="1"/>
  <c r="AG1624" i="9"/>
  <c r="AH1624" i="9"/>
  <c r="AG1625" i="9"/>
  <c r="AH1625" i="9" s="1"/>
  <c r="AG1626" i="9"/>
  <c r="AH1626" i="9" s="1"/>
  <c r="AG1627" i="9"/>
  <c r="AH1627" i="9" s="1"/>
  <c r="AG1628" i="9"/>
  <c r="AH1628" i="9" s="1"/>
  <c r="AG1629" i="9"/>
  <c r="AH1629" i="9" s="1"/>
  <c r="AG1630" i="9"/>
  <c r="AH1630" i="9" s="1"/>
  <c r="AG1631" i="9"/>
  <c r="AH1631" i="9" s="1"/>
  <c r="AG1632" i="9"/>
  <c r="AH1632" i="9"/>
  <c r="AG1633" i="9"/>
  <c r="AH1633" i="9" s="1"/>
  <c r="AG1634" i="9"/>
  <c r="AH1634" i="9" s="1"/>
  <c r="AG1635" i="9"/>
  <c r="AH1635" i="9" s="1"/>
  <c r="AG1636" i="9"/>
  <c r="AH1636" i="9" s="1"/>
  <c r="AG1637" i="9"/>
  <c r="AH1637" i="9" s="1"/>
  <c r="AG1638" i="9"/>
  <c r="AH1638" i="9" s="1"/>
  <c r="AG1639" i="9"/>
  <c r="AH1639" i="9" s="1"/>
  <c r="AG1640" i="9"/>
  <c r="AH1640" i="9"/>
  <c r="AG1641" i="9"/>
  <c r="AH1641" i="9" s="1"/>
  <c r="AG1642" i="9"/>
  <c r="AH1642" i="9" s="1"/>
  <c r="AG1643" i="9"/>
  <c r="AH1643" i="9" s="1"/>
  <c r="AG1644" i="9"/>
  <c r="AH1644" i="9" s="1"/>
  <c r="AG1645" i="9"/>
  <c r="AH1645" i="9" s="1"/>
  <c r="AG1646" i="9"/>
  <c r="AH1646" i="9"/>
  <c r="AG1647" i="9"/>
  <c r="AH1647" i="9" s="1"/>
  <c r="AG1648" i="9"/>
  <c r="AH1648" i="9" s="1"/>
  <c r="AG1649" i="9"/>
  <c r="AH1649" i="9" s="1"/>
  <c r="AG1650" i="9"/>
  <c r="AH1650" i="9" s="1"/>
  <c r="AG1651" i="9"/>
  <c r="AH1651" i="9" s="1"/>
  <c r="AG1652" i="9"/>
  <c r="AH1652" i="9"/>
  <c r="AG1653" i="9"/>
  <c r="AH1653" i="9" s="1"/>
  <c r="AG1654" i="9"/>
  <c r="AH1654" i="9" s="1"/>
  <c r="AG1655" i="9"/>
  <c r="AH1655" i="9" s="1"/>
  <c r="AG1656" i="9"/>
  <c r="AH1656" i="9"/>
  <c r="AG1657" i="9"/>
  <c r="AH1657" i="9" s="1"/>
  <c r="AG1658" i="9"/>
  <c r="AH1658" i="9" s="1"/>
  <c r="AG1659" i="9"/>
  <c r="AH1659" i="9" s="1"/>
  <c r="AG1660" i="9"/>
  <c r="AH1660" i="9" s="1"/>
  <c r="AG1661" i="9"/>
  <c r="AH1661" i="9" s="1"/>
  <c r="AG1662" i="9"/>
  <c r="AH1662" i="9"/>
  <c r="AG1663" i="9"/>
  <c r="AH1663" i="9" s="1"/>
  <c r="AG1664" i="9"/>
  <c r="AH1664" i="9"/>
  <c r="AG1665" i="9"/>
  <c r="AH1665" i="9" s="1"/>
  <c r="AG1666" i="9"/>
  <c r="AH1666" i="9" s="1"/>
  <c r="AG1667" i="9"/>
  <c r="AH1667" i="9" s="1"/>
  <c r="AG1668" i="9"/>
  <c r="AH1668" i="9" s="1"/>
  <c r="AG1669" i="9"/>
  <c r="AH1669" i="9" s="1"/>
  <c r="AG1670" i="9"/>
  <c r="AH1670" i="9" s="1"/>
  <c r="AG1671" i="9"/>
  <c r="AH1671" i="9" s="1"/>
  <c r="AG1672" i="9"/>
  <c r="AH1672" i="9"/>
  <c r="AG1673" i="9"/>
  <c r="AH1673" i="9" s="1"/>
  <c r="AG1674" i="9"/>
  <c r="AH1674" i="9" s="1"/>
  <c r="AG1675" i="9"/>
  <c r="AH1675" i="9" s="1"/>
  <c r="AG1676" i="9"/>
  <c r="AH1676" i="9" s="1"/>
  <c r="AG1677" i="9"/>
  <c r="AH1677" i="9" s="1"/>
  <c r="AG1678" i="9"/>
  <c r="AH1678" i="9"/>
  <c r="AG1679" i="9"/>
  <c r="AH1679" i="9" s="1"/>
  <c r="AG1680" i="9"/>
  <c r="AH1680" i="9" s="1"/>
  <c r="AG1681" i="9"/>
  <c r="AH1681" i="9" s="1"/>
  <c r="AG1682" i="9"/>
  <c r="AH1682" i="9" s="1"/>
  <c r="AG1683" i="9"/>
  <c r="AH1683" i="9" s="1"/>
  <c r="AG1684" i="9"/>
  <c r="AH1684" i="9"/>
  <c r="AG1685" i="9"/>
  <c r="AH1685" i="9" s="1"/>
  <c r="AG1686" i="9"/>
  <c r="AH1686" i="9" s="1"/>
  <c r="AG1687" i="9"/>
  <c r="AH1687" i="9" s="1"/>
  <c r="AG1688" i="9"/>
  <c r="AH1688" i="9"/>
  <c r="AG1689" i="9"/>
  <c r="AH1689" i="9" s="1"/>
  <c r="AG1690" i="9"/>
  <c r="AH1690" i="9" s="1"/>
  <c r="AG1691" i="9"/>
  <c r="AH1691" i="9" s="1"/>
  <c r="AG1692" i="9"/>
  <c r="AH1692" i="9" s="1"/>
  <c r="AG1693" i="9"/>
  <c r="AH1693" i="9" s="1"/>
  <c r="AG1694" i="9"/>
  <c r="AH1694" i="9" s="1"/>
  <c r="AG1695" i="9"/>
  <c r="AH1695" i="9" s="1"/>
  <c r="AG1696" i="9"/>
  <c r="AH1696" i="9" s="1"/>
  <c r="AG1697" i="9"/>
  <c r="AH1697" i="9" s="1"/>
  <c r="AG1698" i="9"/>
  <c r="AH1698" i="9" s="1"/>
  <c r="AG1699" i="9"/>
  <c r="AH1699" i="9" s="1"/>
  <c r="AG1700" i="9"/>
  <c r="AH1700" i="9" s="1"/>
  <c r="AG1701" i="9"/>
  <c r="AH1701" i="9" s="1"/>
  <c r="AG1702" i="9"/>
  <c r="AH1702" i="9"/>
  <c r="AG1703" i="9"/>
  <c r="AH1703" i="9" s="1"/>
  <c r="AG1704" i="9"/>
  <c r="AH1704" i="9"/>
  <c r="AG1705" i="9"/>
  <c r="AH1705" i="9" s="1"/>
  <c r="AG1706" i="9"/>
  <c r="AH1706" i="9" s="1"/>
  <c r="AG1707" i="9"/>
  <c r="AH1707" i="9" s="1"/>
  <c r="AG1708" i="9"/>
  <c r="AH1708" i="9"/>
  <c r="AG1709" i="9"/>
  <c r="AH1709" i="9" s="1"/>
  <c r="AG1710" i="9"/>
  <c r="AH1710" i="9"/>
  <c r="AG1711" i="9"/>
  <c r="AH1711" i="9" s="1"/>
  <c r="AG1712" i="9"/>
  <c r="AH1712" i="9" s="1"/>
  <c r="AG1713" i="9"/>
  <c r="AH1713" i="9" s="1"/>
  <c r="AG1714" i="9"/>
  <c r="AH1714" i="9" s="1"/>
  <c r="AG1715" i="9"/>
  <c r="AH1715" i="9" s="1"/>
  <c r="AG1716" i="9"/>
  <c r="AH1716" i="9"/>
  <c r="AG1717" i="9"/>
  <c r="AH1717" i="9" s="1"/>
  <c r="AG1718" i="9"/>
  <c r="AH1718" i="9" s="1"/>
  <c r="AG1719" i="9"/>
  <c r="AH1719" i="9" s="1"/>
  <c r="AG1720" i="9"/>
  <c r="AH1720" i="9"/>
  <c r="AG1721" i="9"/>
  <c r="AH1721" i="9" s="1"/>
  <c r="AG1722" i="9"/>
  <c r="AH1722" i="9" s="1"/>
  <c r="AG1723" i="9"/>
  <c r="AH1723" i="9" s="1"/>
  <c r="AG1724" i="9"/>
  <c r="AH1724" i="9" s="1"/>
  <c r="AG1725" i="9"/>
  <c r="AH1725" i="9" s="1"/>
  <c r="AG1726" i="9"/>
  <c r="AH1726" i="9"/>
  <c r="AG1727" i="9"/>
  <c r="AH1727" i="9" s="1"/>
  <c r="AG1728" i="9"/>
  <c r="AH1728" i="9"/>
  <c r="AG1729" i="9"/>
  <c r="AH1729" i="9" s="1"/>
  <c r="AG1730" i="9"/>
  <c r="AH1730" i="9" s="1"/>
  <c r="AG1731" i="9"/>
  <c r="AH1731" i="9" s="1"/>
  <c r="AG1732" i="9"/>
  <c r="AH1732" i="9" s="1"/>
  <c r="AG1733" i="9"/>
  <c r="AH1733" i="9" s="1"/>
  <c r="AG1734" i="9"/>
  <c r="AH1734" i="9" s="1"/>
  <c r="AG1735" i="9"/>
  <c r="AH1735" i="9" s="1"/>
  <c r="AG1736" i="9"/>
  <c r="AH1736" i="9"/>
  <c r="AG1737" i="9"/>
  <c r="AH1737" i="9" s="1"/>
  <c r="AG1738" i="9"/>
  <c r="AH1738" i="9" s="1"/>
  <c r="AG1739" i="9"/>
  <c r="AH1739" i="9" s="1"/>
  <c r="AG1740" i="9"/>
  <c r="AH1740" i="9" s="1"/>
  <c r="AG1741" i="9"/>
  <c r="AH1741" i="9" s="1"/>
  <c r="AG1742" i="9"/>
  <c r="AH1742" i="9" s="1"/>
  <c r="AG1743" i="9"/>
  <c r="AH1743" i="9" s="1"/>
  <c r="AG1744" i="9"/>
  <c r="AH1744" i="9"/>
  <c r="AG1745" i="9"/>
  <c r="AH1745" i="9" s="1"/>
  <c r="AG1746" i="9"/>
  <c r="AH1746" i="9" s="1"/>
  <c r="AG1747" i="9"/>
  <c r="AH1747" i="9" s="1"/>
  <c r="AG1748" i="9"/>
  <c r="AH1748" i="9" s="1"/>
  <c r="AG1749" i="9"/>
  <c r="AH1749" i="9" s="1"/>
  <c r="AG1750" i="9"/>
  <c r="AH1750" i="9"/>
  <c r="AG1751" i="9"/>
  <c r="AH1751" i="9" s="1"/>
  <c r="AG1752" i="9"/>
  <c r="AH1752" i="9"/>
  <c r="AG1753" i="9"/>
  <c r="AH1753" i="9" s="1"/>
  <c r="AG1754" i="9"/>
  <c r="AH1754" i="9" s="1"/>
  <c r="AG1755" i="9"/>
  <c r="AH1755" i="9" s="1"/>
  <c r="AG1756" i="9"/>
  <c r="AH1756" i="9" s="1"/>
  <c r="AG1757" i="9"/>
  <c r="AH1757" i="9" s="1"/>
  <c r="AG1758" i="9"/>
  <c r="AH1758" i="9" s="1"/>
  <c r="AG1759" i="9"/>
  <c r="AH1759" i="9" s="1"/>
  <c r="AG1760" i="9"/>
  <c r="AH1760" i="9"/>
  <c r="AG1761" i="9"/>
  <c r="AH1761" i="9" s="1"/>
  <c r="AG1762" i="9"/>
  <c r="AH1762" i="9" s="1"/>
  <c r="AG1763" i="9"/>
  <c r="AH1763" i="9" s="1"/>
  <c r="AG1764" i="9"/>
  <c r="AH1764" i="9" s="1"/>
  <c r="AG1765" i="9"/>
  <c r="AH1765" i="9" s="1"/>
  <c r="AG1766" i="9"/>
  <c r="AH1766" i="9"/>
  <c r="AG1767" i="9"/>
  <c r="AH1767" i="9" s="1"/>
  <c r="AG1768" i="9"/>
  <c r="AH1768" i="9"/>
  <c r="AG1769" i="9"/>
  <c r="AH1769" i="9" s="1"/>
  <c r="AG1770" i="9"/>
  <c r="AH1770" i="9" s="1"/>
  <c r="AG1771" i="9"/>
  <c r="AH1771" i="9" s="1"/>
  <c r="AG1772" i="9"/>
  <c r="AH1772" i="9"/>
  <c r="AG1773" i="9"/>
  <c r="AH1773" i="9" s="1"/>
  <c r="AG1774" i="9"/>
  <c r="AH1774" i="9"/>
  <c r="AG1775" i="9"/>
  <c r="AH1775" i="9" s="1"/>
  <c r="AG1776" i="9"/>
  <c r="AH1776" i="9" s="1"/>
  <c r="AG1777" i="9"/>
  <c r="AH1777" i="9" s="1"/>
  <c r="AG1778" i="9"/>
  <c r="AH1778" i="9" s="1"/>
  <c r="AG1779" i="9"/>
  <c r="AH1779" i="9" s="1"/>
  <c r="AG1780" i="9"/>
  <c r="AH1780" i="9"/>
  <c r="AG1781" i="9"/>
  <c r="AH1781" i="9" s="1"/>
  <c r="AG1782" i="9"/>
  <c r="AH1782" i="9" s="1"/>
  <c r="AG1783" i="9"/>
  <c r="AH1783" i="9" s="1"/>
  <c r="AG1784" i="9"/>
  <c r="AH1784" i="9"/>
  <c r="AG1785" i="9"/>
  <c r="AH1785" i="9" s="1"/>
  <c r="AG1786" i="9"/>
  <c r="AH1786" i="9" s="1"/>
  <c r="AG1787" i="9"/>
  <c r="AH1787" i="9" s="1"/>
  <c r="AG1788" i="9"/>
  <c r="AH1788" i="9" s="1"/>
  <c r="AG1789" i="9"/>
  <c r="AH1789" i="9" s="1"/>
  <c r="AG1790" i="9"/>
  <c r="AH1790" i="9" s="1"/>
  <c r="AG1791" i="9"/>
  <c r="AH1791" i="9" s="1"/>
  <c r="AG1792" i="9"/>
  <c r="AH1792" i="9"/>
  <c r="AG1793" i="9"/>
  <c r="AH1793" i="9" s="1"/>
  <c r="AG1794" i="9"/>
  <c r="AH1794" i="9" s="1"/>
  <c r="AG1795" i="9"/>
  <c r="AH1795" i="9" s="1"/>
  <c r="AG1796" i="9"/>
  <c r="AH1796" i="9" s="1"/>
  <c r="AG1797" i="9"/>
  <c r="AH1797" i="9" s="1"/>
  <c r="AG1798" i="9"/>
  <c r="AH1798" i="9" s="1"/>
  <c r="AG1799" i="9"/>
  <c r="AH1799" i="9" s="1"/>
  <c r="AG1800" i="9"/>
  <c r="AH1800" i="9" s="1"/>
  <c r="AG1801" i="9"/>
  <c r="AH1801" i="9" s="1"/>
  <c r="AG1802" i="9"/>
  <c r="AH1802" i="9" s="1"/>
  <c r="AG1803" i="9"/>
  <c r="AH1803" i="9" s="1"/>
  <c r="AG1804" i="9"/>
  <c r="AH1804" i="9" s="1"/>
  <c r="AG1805" i="9"/>
  <c r="AH1805" i="9" s="1"/>
  <c r="AG1806" i="9"/>
  <c r="AH1806" i="9"/>
  <c r="AG1807" i="9"/>
  <c r="AH1807" i="9" s="1"/>
  <c r="AG1808" i="9"/>
  <c r="AH1808" i="9"/>
  <c r="AG1809" i="9"/>
  <c r="AH1809" i="9" s="1"/>
  <c r="AG1810" i="9"/>
  <c r="AH1810" i="9" s="1"/>
  <c r="AG1811" i="9"/>
  <c r="AH1811" i="9" s="1"/>
  <c r="AG1812" i="9"/>
  <c r="AH1812" i="9"/>
  <c r="AG1813" i="9"/>
  <c r="AH1813" i="9" s="1"/>
  <c r="AG1814" i="9"/>
  <c r="AH1814" i="9"/>
  <c r="AG1815" i="9"/>
  <c r="AH1815" i="9" s="1"/>
  <c r="AG1816" i="9"/>
  <c r="AH1816" i="9"/>
  <c r="AG1817" i="9"/>
  <c r="AH1817" i="9" s="1"/>
  <c r="AG1818" i="9"/>
  <c r="AH1818" i="9" s="1"/>
  <c r="AG1819" i="9"/>
  <c r="AH1819" i="9" s="1"/>
  <c r="AG1820" i="9"/>
  <c r="AH1820" i="9" s="1"/>
  <c r="AG1821" i="9"/>
  <c r="AH1821" i="9" s="1"/>
  <c r="AG1822" i="9"/>
  <c r="AH1822" i="9" s="1"/>
  <c r="AG1823" i="9"/>
  <c r="AH1823" i="9" s="1"/>
  <c r="AG1824" i="9"/>
  <c r="AH1824" i="9"/>
  <c r="AG1825" i="9"/>
  <c r="AH1825" i="9" s="1"/>
  <c r="AG1826" i="9"/>
  <c r="AH1826" i="9" s="1"/>
  <c r="AG1827" i="9"/>
  <c r="AH1827" i="9" s="1"/>
  <c r="AG1828" i="9"/>
  <c r="AH1828" i="9" s="1"/>
  <c r="AG1829" i="9"/>
  <c r="AH1829" i="9" s="1"/>
  <c r="AG1830" i="9"/>
  <c r="AH1830" i="9"/>
  <c r="AG1831" i="9"/>
  <c r="AH1831" i="9" s="1"/>
  <c r="AG1832" i="9"/>
  <c r="AH1832" i="9"/>
  <c r="AG1833" i="9"/>
  <c r="AH1833" i="9" s="1"/>
  <c r="AG1834" i="9"/>
  <c r="AH1834" i="9" s="1"/>
  <c r="AG1835" i="9"/>
  <c r="AH1835" i="9" s="1"/>
  <c r="AG1836" i="9"/>
  <c r="AH1836" i="9"/>
  <c r="AG1837" i="9"/>
  <c r="AH1837" i="9" s="1"/>
  <c r="AG1838" i="9"/>
  <c r="AH1838" i="9"/>
  <c r="AG1839" i="9"/>
  <c r="AH1839" i="9" s="1"/>
  <c r="AG1840" i="9"/>
  <c r="AH1840" i="9" s="1"/>
  <c r="AG1841" i="9"/>
  <c r="AH1841" i="9" s="1"/>
  <c r="AG1842" i="9"/>
  <c r="AH1842" i="9" s="1"/>
  <c r="AG1843" i="9"/>
  <c r="AH1843" i="9" s="1"/>
  <c r="AG1844" i="9"/>
  <c r="AH1844" i="9"/>
  <c r="AG1845" i="9"/>
  <c r="AH1845" i="9" s="1"/>
  <c r="AG1846" i="9"/>
  <c r="AH1846" i="9" s="1"/>
  <c r="AG1847" i="9"/>
  <c r="AH1847" i="9" s="1"/>
  <c r="AG1848" i="9"/>
  <c r="AH1848" i="9" s="1"/>
  <c r="AG1849" i="9"/>
  <c r="AH1849" i="9" s="1"/>
  <c r="AG1850" i="9"/>
  <c r="AH1850" i="9" s="1"/>
  <c r="AG1851" i="9"/>
  <c r="AH1851" i="9" s="1"/>
  <c r="AG1852" i="9"/>
  <c r="AH1852" i="9" s="1"/>
  <c r="AG1853" i="9"/>
  <c r="AH1853" i="9" s="1"/>
  <c r="AG1854" i="9"/>
  <c r="AH1854" i="9"/>
  <c r="AG1855" i="9"/>
  <c r="AH1855" i="9" s="1"/>
  <c r="AG1856" i="9"/>
  <c r="AH1856" i="9"/>
  <c r="AG1857" i="9"/>
  <c r="AH1857" i="9" s="1"/>
  <c r="AG1858" i="9"/>
  <c r="AH1858" i="9" s="1"/>
  <c r="AG1859" i="9"/>
  <c r="AH1859" i="9" s="1"/>
  <c r="AG1860" i="9"/>
  <c r="AH1860" i="9" s="1"/>
  <c r="AG1861" i="9"/>
  <c r="AH1861" i="9" s="1"/>
  <c r="AG1862" i="9"/>
  <c r="AH1862" i="9" s="1"/>
  <c r="AG1863" i="9"/>
  <c r="AH1863" i="9" s="1"/>
  <c r="AG1864" i="9"/>
  <c r="AH1864" i="9"/>
  <c r="AG1865" i="9"/>
  <c r="AH1865" i="9" s="1"/>
  <c r="AG1866" i="9"/>
  <c r="AH1866" i="9" s="1"/>
  <c r="AG1867" i="9"/>
  <c r="AH1867" i="9" s="1"/>
  <c r="AG1868" i="9"/>
  <c r="AH1868" i="9" s="1"/>
  <c r="AG1869" i="9"/>
  <c r="AH1869" i="9" s="1"/>
  <c r="AG1870" i="9"/>
  <c r="AH1870" i="9"/>
  <c r="AG1871" i="9"/>
  <c r="AH1871" i="9" s="1"/>
  <c r="AG1872" i="9"/>
  <c r="AH1872" i="9"/>
  <c r="AG1873" i="9"/>
  <c r="AH1873" i="9" s="1"/>
  <c r="AG1874" i="9"/>
  <c r="AH1874" i="9" s="1"/>
  <c r="AG1875" i="9"/>
  <c r="AH1875" i="9" s="1"/>
  <c r="AG1876" i="9"/>
  <c r="AH1876" i="9"/>
  <c r="AG1877" i="9"/>
  <c r="AH1877" i="9" s="1"/>
  <c r="AG1878" i="9"/>
  <c r="AH1878" i="9"/>
  <c r="AG1879" i="9"/>
  <c r="AH1879" i="9" s="1"/>
  <c r="AG1880" i="9"/>
  <c r="AH1880" i="9"/>
  <c r="AG1881" i="9"/>
  <c r="AH1881" i="9" s="1"/>
  <c r="AG1882" i="9"/>
  <c r="AH1882" i="9" s="1"/>
  <c r="AG1883" i="9"/>
  <c r="AH1883" i="9" s="1"/>
  <c r="AG1884" i="9"/>
  <c r="AH1884" i="9" s="1"/>
  <c r="AG1885" i="9"/>
  <c r="AH1885" i="9" s="1"/>
  <c r="AG1886" i="9"/>
  <c r="AH1886" i="9" s="1"/>
  <c r="AG1887" i="9"/>
  <c r="AH1887" i="9" s="1"/>
  <c r="AG1888" i="9"/>
  <c r="AH1888" i="9"/>
  <c r="AG1889" i="9"/>
  <c r="AH1889" i="9" s="1"/>
  <c r="AG1890" i="9"/>
  <c r="AH1890" i="9" s="1"/>
  <c r="AG1891" i="9"/>
  <c r="AH1891" i="9" s="1"/>
  <c r="AG1892" i="9"/>
  <c r="AH1892" i="9" s="1"/>
  <c r="AG1893" i="9"/>
  <c r="AH1893" i="9" s="1"/>
  <c r="AG1894" i="9"/>
  <c r="AH1894" i="9" s="1"/>
  <c r="AG1895" i="9"/>
  <c r="AH1895" i="9" s="1"/>
  <c r="AG1896" i="9"/>
  <c r="AH1896" i="9"/>
  <c r="AG1897" i="9"/>
  <c r="AH1897" i="9" s="1"/>
  <c r="AG1898" i="9"/>
  <c r="AH1898" i="9" s="1"/>
  <c r="AG1899" i="9"/>
  <c r="AH1899" i="9" s="1"/>
  <c r="AG1900" i="9"/>
  <c r="AH1900" i="9" s="1"/>
  <c r="AG1901" i="9"/>
  <c r="AH1901" i="9" s="1"/>
  <c r="AG1902" i="9"/>
  <c r="AH1902" i="9"/>
  <c r="AG1903" i="9"/>
  <c r="AH1903" i="9" s="1"/>
  <c r="AG1904" i="9"/>
  <c r="AH1904" i="9" s="1"/>
  <c r="AG1905" i="9"/>
  <c r="AH1905" i="9" s="1"/>
  <c r="AG1906" i="9"/>
  <c r="AH1906" i="9" s="1"/>
  <c r="AG1907" i="9"/>
  <c r="AH1907" i="9" s="1"/>
  <c r="AG1908" i="9"/>
  <c r="AH1908" i="9"/>
  <c r="AG1909" i="9"/>
  <c r="AH1909" i="9" s="1"/>
  <c r="AG1910" i="9"/>
  <c r="AH1910" i="9" s="1"/>
  <c r="AG1911" i="9"/>
  <c r="AH1911" i="9" s="1"/>
  <c r="AG1912" i="9"/>
  <c r="AH1912" i="9"/>
  <c r="AG1913" i="9"/>
  <c r="AH1913" i="9" s="1"/>
  <c r="AG1914" i="9"/>
  <c r="AH1914" i="9" s="1"/>
  <c r="AG1915" i="9"/>
  <c r="AH1915" i="9" s="1"/>
  <c r="AG1916" i="9"/>
  <c r="AH1916" i="9" s="1"/>
  <c r="AG1917" i="9"/>
  <c r="AH1917" i="9" s="1"/>
  <c r="AG1918" i="9"/>
  <c r="AH1918" i="9"/>
  <c r="AG1919" i="9"/>
  <c r="AH1919" i="9" s="1"/>
  <c r="AG1920" i="9"/>
  <c r="AH1920" i="9"/>
  <c r="AG1921" i="9"/>
  <c r="AH1921" i="9" s="1"/>
  <c r="AG1922" i="9"/>
  <c r="AH1922" i="9" s="1"/>
  <c r="AG1923" i="9"/>
  <c r="AH1923" i="9" s="1"/>
  <c r="AG1924" i="9"/>
  <c r="AH1924" i="9" s="1"/>
  <c r="AG1925" i="9"/>
  <c r="AH1925" i="9" s="1"/>
  <c r="AG1926" i="9"/>
  <c r="AH1926" i="9" s="1"/>
  <c r="AG1927" i="9"/>
  <c r="AH1927" i="9" s="1"/>
  <c r="AG1928" i="9"/>
  <c r="AH1928" i="9"/>
  <c r="AG1929" i="9"/>
  <c r="AH1929" i="9" s="1"/>
  <c r="AG1930" i="9"/>
  <c r="AH1930" i="9" s="1"/>
  <c r="AG1931" i="9"/>
  <c r="AH1931" i="9" s="1"/>
  <c r="AG1932" i="9"/>
  <c r="AH1932" i="9" s="1"/>
  <c r="AG1933" i="9"/>
  <c r="AH1933" i="9" s="1"/>
  <c r="AG1934" i="9"/>
  <c r="AH1934" i="9"/>
  <c r="AG1935" i="9"/>
  <c r="AH1935" i="9" s="1"/>
  <c r="AG1936" i="9"/>
  <c r="AH1936" i="9" s="1"/>
  <c r="AG1937" i="9"/>
  <c r="AH1937" i="9" s="1"/>
  <c r="AG1938" i="9"/>
  <c r="AH1938" i="9" s="1"/>
  <c r="AG1939" i="9"/>
  <c r="AH1939" i="9" s="1"/>
  <c r="AG1940" i="9"/>
  <c r="AH1940" i="9"/>
  <c r="AG1941" i="9"/>
  <c r="AH1941" i="9" s="1"/>
  <c r="AG1942" i="9"/>
  <c r="AH1942" i="9" s="1"/>
  <c r="AG1943" i="9"/>
  <c r="AH1943" i="9" s="1"/>
  <c r="AG1944" i="9"/>
  <c r="AH1944" i="9"/>
  <c r="AG1945" i="9"/>
  <c r="AH1945" i="9" s="1"/>
  <c r="AG1946" i="9"/>
  <c r="AH1946" i="9" s="1"/>
  <c r="AG1947" i="9"/>
  <c r="AH1947" i="9" s="1"/>
  <c r="AG1948" i="9"/>
  <c r="AH1948" i="9" s="1"/>
  <c r="AG1949" i="9"/>
  <c r="AH1949" i="9" s="1"/>
  <c r="AG1950" i="9"/>
  <c r="AH1950" i="9" s="1"/>
  <c r="AG1951" i="9"/>
  <c r="AH1951" i="9" s="1"/>
  <c r="AG1952" i="9"/>
  <c r="AH1952" i="9" s="1"/>
  <c r="AG1953" i="9"/>
  <c r="AH1953" i="9" s="1"/>
  <c r="AG1954" i="9"/>
  <c r="AH1954" i="9" s="1"/>
  <c r="AG1955" i="9"/>
  <c r="AH1955" i="9" s="1"/>
  <c r="AG1956" i="9"/>
  <c r="AH1956" i="9" s="1"/>
  <c r="AG1957" i="9"/>
  <c r="AH1957" i="9" s="1"/>
  <c r="AG1958" i="9"/>
  <c r="AH1958" i="9"/>
  <c r="AG1959" i="9"/>
  <c r="AH1959" i="9" s="1"/>
  <c r="AG1960" i="9"/>
  <c r="AH1960" i="9"/>
  <c r="AG1961" i="9"/>
  <c r="AH1961" i="9" s="1"/>
  <c r="AG1962" i="9"/>
  <c r="AH1962" i="9" s="1"/>
  <c r="AG1963" i="9"/>
  <c r="AH1963" i="9" s="1"/>
  <c r="AG1964" i="9"/>
  <c r="AH1964" i="9"/>
  <c r="AG1965" i="9"/>
  <c r="AH1965" i="9" s="1"/>
  <c r="AG1966" i="9"/>
  <c r="AH1966" i="9"/>
  <c r="AG1967" i="9"/>
  <c r="AH1967" i="9" s="1"/>
  <c r="AG1968" i="9"/>
  <c r="AH1968" i="9" s="1"/>
  <c r="AG1969" i="9"/>
  <c r="AH1969" i="9" s="1"/>
  <c r="AG1970" i="9"/>
  <c r="AH1970" i="9" s="1"/>
  <c r="AG1971" i="9"/>
  <c r="AH1971" i="9" s="1"/>
  <c r="AG1972" i="9"/>
  <c r="AH1972" i="9"/>
  <c r="AG1973" i="9"/>
  <c r="AH1973" i="9" s="1"/>
  <c r="AG1974" i="9"/>
  <c r="AH1974" i="9" s="1"/>
  <c r="AG1975" i="9"/>
  <c r="AH1975" i="9" s="1"/>
  <c r="AG1976" i="9"/>
  <c r="AH1976" i="9"/>
  <c r="AG1977" i="9"/>
  <c r="AH1977" i="9" s="1"/>
  <c r="AG1978" i="9"/>
  <c r="AH1978" i="9" s="1"/>
  <c r="AG1979" i="9"/>
  <c r="AH1979" i="9" s="1"/>
  <c r="AG1980" i="9"/>
  <c r="AH1980" i="9" s="1"/>
  <c r="AG1981" i="9"/>
  <c r="AH1981" i="9" s="1"/>
  <c r="AG1982" i="9"/>
  <c r="AH1982" i="9"/>
  <c r="AG1983" i="9"/>
  <c r="AH1983" i="9" s="1"/>
  <c r="AG1984" i="9"/>
  <c r="AH1984" i="9"/>
  <c r="AG1985" i="9"/>
  <c r="AH1985" i="9" s="1"/>
  <c r="AG1986" i="9"/>
  <c r="AH1986" i="9" s="1"/>
  <c r="AG1987" i="9"/>
  <c r="AH1987" i="9" s="1"/>
  <c r="AG1988" i="9"/>
  <c r="AH1988" i="9" s="1"/>
  <c r="AG1989" i="9"/>
  <c r="AH1989" i="9" s="1"/>
  <c r="AG1990" i="9"/>
  <c r="AH1990" i="9" s="1"/>
  <c r="AG1991" i="9"/>
  <c r="AH1991" i="9" s="1"/>
  <c r="AG1992" i="9"/>
  <c r="AH1992" i="9"/>
  <c r="AG1993" i="9"/>
  <c r="AH1993" i="9" s="1"/>
  <c r="AG1994" i="9"/>
  <c r="AH1994" i="9" s="1"/>
  <c r="AG1995" i="9"/>
  <c r="AH1995" i="9" s="1"/>
  <c r="AG1996" i="9"/>
  <c r="AH1996" i="9" s="1"/>
  <c r="AG1997" i="9"/>
  <c r="AH1997" i="9" s="1"/>
  <c r="AG1998" i="9"/>
  <c r="AH1998" i="9" s="1"/>
  <c r="AG1999" i="9"/>
  <c r="AH1999" i="9" s="1"/>
  <c r="AG2000" i="9"/>
  <c r="AH2000" i="9"/>
  <c r="AG2001" i="9"/>
  <c r="AH2001" i="9" s="1"/>
  <c r="AG2002" i="9"/>
  <c r="AH2002" i="9" s="1"/>
  <c r="AG2003" i="9"/>
  <c r="AH2003" i="9" s="1"/>
  <c r="AG2004" i="9"/>
  <c r="AH2004" i="9" s="1"/>
  <c r="AG2005" i="9"/>
  <c r="AH2005" i="9" s="1"/>
  <c r="AG2006" i="9"/>
  <c r="AH2006" i="9"/>
  <c r="AG2007" i="9"/>
  <c r="AH2007" i="9" s="1"/>
  <c r="AG2008" i="9"/>
  <c r="AH2008" i="9"/>
  <c r="AG2009" i="9"/>
  <c r="AH2009" i="9" s="1"/>
  <c r="AG2010" i="9"/>
  <c r="AH2010" i="9" s="1"/>
  <c r="AG2011" i="9"/>
  <c r="AH2011" i="9" s="1"/>
  <c r="AG2012" i="9"/>
  <c r="AH2012" i="9" s="1"/>
  <c r="AG2013" i="9"/>
  <c r="AH2013" i="9" s="1"/>
  <c r="AG2014" i="9"/>
  <c r="AH2014" i="9" s="1"/>
  <c r="AG2015" i="9"/>
  <c r="AH2015" i="9" s="1"/>
  <c r="AG2016" i="9"/>
  <c r="AH2016" i="9"/>
  <c r="AG2017" i="9"/>
  <c r="AH2017" i="9" s="1"/>
  <c r="AG2018" i="9"/>
  <c r="AH2018" i="9" s="1"/>
  <c r="AG2019" i="9"/>
  <c r="AH2019" i="9" s="1"/>
  <c r="AG2020" i="9"/>
  <c r="AH2020" i="9" s="1"/>
  <c r="AG2021" i="9"/>
  <c r="AH2021" i="9" s="1"/>
  <c r="AG2022" i="9"/>
  <c r="AH2022" i="9"/>
  <c r="AG2023" i="9"/>
  <c r="AH2023" i="9" s="1"/>
  <c r="AG2024" i="9"/>
  <c r="AH2024" i="9"/>
  <c r="AG2025" i="9"/>
  <c r="AH2025" i="9" s="1"/>
  <c r="AG2026" i="9"/>
  <c r="AH2026" i="9" s="1"/>
  <c r="AG2027" i="9"/>
  <c r="AH2027" i="9" s="1"/>
  <c r="AG2028" i="9"/>
  <c r="AH2028" i="9"/>
  <c r="AG2029" i="9"/>
  <c r="AH2029" i="9" s="1"/>
  <c r="AG2030" i="9"/>
  <c r="AH2030" i="9"/>
  <c r="AG2031" i="9"/>
  <c r="AH2031" i="9" s="1"/>
  <c r="AG2032" i="9"/>
  <c r="AH2032" i="9" s="1"/>
  <c r="AG2033" i="9"/>
  <c r="AH2033" i="9" s="1"/>
  <c r="AG2034" i="9"/>
  <c r="AH2034" i="9" s="1"/>
  <c r="AG2035" i="9"/>
  <c r="AH2035" i="9" s="1"/>
  <c r="AG2036" i="9"/>
  <c r="AH2036" i="9"/>
  <c r="AG2037" i="9"/>
  <c r="AH2037" i="9" s="1"/>
  <c r="AG2038" i="9"/>
  <c r="AH2038" i="9" s="1"/>
  <c r="AG2039" i="9"/>
  <c r="AH2039" i="9" s="1"/>
  <c r="AG2040" i="9"/>
  <c r="AH2040" i="9"/>
  <c r="AG2041" i="9"/>
  <c r="AH2041" i="9" s="1"/>
  <c r="AG2042" i="9"/>
  <c r="AH2042" i="9" s="1"/>
  <c r="AG2043" i="9"/>
  <c r="AH2043" i="9" s="1"/>
  <c r="AG2044" i="9"/>
  <c r="AH2044" i="9" s="1"/>
  <c r="AG2045" i="9"/>
  <c r="AH2045" i="9" s="1"/>
  <c r="AG2046" i="9"/>
  <c r="AH2046" i="9" s="1"/>
  <c r="AG2047" i="9"/>
  <c r="AH2047" i="9" s="1"/>
  <c r="AG2048" i="9"/>
  <c r="AH2048" i="9"/>
  <c r="AG2049" i="9"/>
  <c r="AH2049" i="9" s="1"/>
  <c r="AG2050" i="9"/>
  <c r="AH2050" i="9" s="1"/>
  <c r="AG2051" i="9"/>
  <c r="AH2051" i="9" s="1"/>
  <c r="AG2052" i="9"/>
  <c r="AH2052" i="9" s="1"/>
  <c r="AG2053" i="9"/>
  <c r="AH2053" i="9" s="1"/>
  <c r="AG2054" i="9"/>
  <c r="AH2054" i="9" s="1"/>
  <c r="AG2055" i="9"/>
  <c r="AH2055" i="9" s="1"/>
  <c r="AG2056" i="9"/>
  <c r="AH2056" i="9" s="1"/>
  <c r="AG2057" i="9"/>
  <c r="AH2057" i="9" s="1"/>
  <c r="AG2058" i="9"/>
  <c r="AH2058" i="9" s="1"/>
  <c r="AG2059" i="9"/>
  <c r="AH2059" i="9" s="1"/>
  <c r="AG2060" i="9"/>
  <c r="AH2060" i="9" s="1"/>
  <c r="AG2061" i="9"/>
  <c r="AH2061" i="9" s="1"/>
  <c r="AG2062" i="9"/>
  <c r="AH2062" i="9"/>
  <c r="AG2063" i="9"/>
  <c r="AH2063" i="9" s="1"/>
  <c r="AG2064" i="9"/>
  <c r="AH2064" i="9"/>
  <c r="AG2065" i="9"/>
  <c r="AH2065" i="9" s="1"/>
  <c r="AG2066" i="9"/>
  <c r="AH2066" i="9" s="1"/>
  <c r="AG2067" i="9"/>
  <c r="AH2067" i="9" s="1"/>
  <c r="AG2068" i="9"/>
  <c r="AH2068" i="9"/>
  <c r="AG2069" i="9"/>
  <c r="AH2069" i="9" s="1"/>
  <c r="AG2070" i="9"/>
  <c r="AH2070" i="9"/>
  <c r="AG2071" i="9"/>
  <c r="AH2071" i="9" s="1"/>
  <c r="AG2072" i="9"/>
  <c r="AH2072" i="9"/>
  <c r="AG2073" i="9"/>
  <c r="AH2073" i="9" s="1"/>
  <c r="AG2074" i="9"/>
  <c r="AH2074" i="9" s="1"/>
  <c r="AG2075" i="9"/>
  <c r="AH2075" i="9" s="1"/>
  <c r="AG2076" i="9"/>
  <c r="AH2076" i="9" s="1"/>
  <c r="AG2077" i="9"/>
  <c r="AH2077" i="9" s="1"/>
  <c r="AG2078" i="9"/>
  <c r="AH2078" i="9" s="1"/>
  <c r="AG2079" i="9"/>
  <c r="AH2079" i="9" s="1"/>
  <c r="AG2080" i="9"/>
  <c r="AH2080" i="9"/>
  <c r="AG2081" i="9"/>
  <c r="AH2081" i="9" s="1"/>
  <c r="AG2082" i="9"/>
  <c r="AH2082" i="9" s="1"/>
  <c r="AG2083" i="9"/>
  <c r="AH2083" i="9" s="1"/>
  <c r="AG2084" i="9"/>
  <c r="AH2084" i="9" s="1"/>
  <c r="AG2085" i="9"/>
  <c r="AH2085" i="9" s="1"/>
  <c r="AG2086" i="9"/>
  <c r="AH2086" i="9"/>
  <c r="AG2087" i="9"/>
  <c r="AH2087" i="9" s="1"/>
  <c r="AG2088" i="9"/>
  <c r="AH2088" i="9"/>
  <c r="AG2089" i="9"/>
  <c r="AH2089" i="9" s="1"/>
  <c r="AG2090" i="9"/>
  <c r="AH2090" i="9" s="1"/>
  <c r="AG2091" i="9"/>
  <c r="AH2091" i="9" s="1"/>
  <c r="AG2092" i="9"/>
  <c r="AH2092" i="9"/>
  <c r="AG2093" i="9"/>
  <c r="AH2093" i="9" s="1"/>
  <c r="AG2094" i="9"/>
  <c r="AH2094" i="9"/>
  <c r="AG2095" i="9"/>
  <c r="AH2095" i="9" s="1"/>
  <c r="AG2096" i="9"/>
  <c r="AH2096" i="9" s="1"/>
  <c r="AG2097" i="9"/>
  <c r="AH2097" i="9" s="1"/>
  <c r="AG2098" i="9"/>
  <c r="AH2098" i="9" s="1"/>
  <c r="AG2099" i="9"/>
  <c r="AH2099" i="9" s="1"/>
  <c r="AG2100" i="9"/>
  <c r="AH2100" i="9"/>
  <c r="AG2101" i="9"/>
  <c r="AH2101" i="9" s="1"/>
  <c r="AG2102" i="9"/>
  <c r="AH2102" i="9" s="1"/>
  <c r="AG2103" i="9"/>
  <c r="AH2103" i="9" s="1"/>
  <c r="AG2104" i="9"/>
  <c r="AH2104" i="9" s="1"/>
  <c r="AG2105" i="9"/>
  <c r="AH2105" i="9" s="1"/>
  <c r="AG2106" i="9"/>
  <c r="AH2106" i="9" s="1"/>
  <c r="AG2107" i="9"/>
  <c r="AH2107" i="9" s="1"/>
  <c r="AG2108" i="9"/>
  <c r="AH2108" i="9" s="1"/>
  <c r="AG2109" i="9"/>
  <c r="AH2109" i="9" s="1"/>
  <c r="AG2110" i="9"/>
  <c r="AH2110" i="9"/>
  <c r="AG2111" i="9"/>
  <c r="AH2111" i="9" s="1"/>
  <c r="AG2112" i="9"/>
  <c r="AH2112" i="9"/>
  <c r="AG2113" i="9"/>
  <c r="AH2113" i="9" s="1"/>
  <c r="AG2114" i="9"/>
  <c r="AH2114" i="9" s="1"/>
  <c r="AG2115" i="9"/>
  <c r="AH2115" i="9" s="1"/>
  <c r="AG2116" i="9"/>
  <c r="AH2116" i="9" s="1"/>
  <c r="AG2117" i="9"/>
  <c r="AH2117" i="9" s="1"/>
  <c r="AG2118" i="9"/>
  <c r="AH2118" i="9" s="1"/>
  <c r="AG2119" i="9"/>
  <c r="AH2119" i="9" s="1"/>
  <c r="AG2120" i="9"/>
  <c r="AH2120" i="9"/>
  <c r="AG2121" i="9"/>
  <c r="AH2121" i="9" s="1"/>
  <c r="AG2122" i="9"/>
  <c r="AH2122" i="9" s="1"/>
  <c r="AG2123" i="9"/>
  <c r="AH2123" i="9" s="1"/>
  <c r="AG2124" i="9"/>
  <c r="AH2124" i="9" s="1"/>
  <c r="AG2125" i="9"/>
  <c r="AH2125" i="9" s="1"/>
  <c r="AG2126" i="9"/>
  <c r="AH2126" i="9"/>
  <c r="AG2127" i="9"/>
  <c r="AH2127" i="9" s="1"/>
  <c r="AG2128" i="9"/>
  <c r="AH2128" i="9"/>
  <c r="AG2129" i="9"/>
  <c r="AH2129" i="9" s="1"/>
  <c r="AG2130" i="9"/>
  <c r="AH2130" i="9" s="1"/>
  <c r="AG2131" i="9"/>
  <c r="AH2131" i="9" s="1"/>
  <c r="AG2132" i="9"/>
  <c r="AH2132" i="9"/>
  <c r="AG2133" i="9"/>
  <c r="AH2133" i="9" s="1"/>
  <c r="AG2134" i="9"/>
  <c r="AH2134" i="9"/>
  <c r="AG2135" i="9"/>
  <c r="AH2135" i="9" s="1"/>
  <c r="AG2136" i="9"/>
  <c r="AH2136" i="9"/>
  <c r="AG2137" i="9"/>
  <c r="AH2137" i="9" s="1"/>
  <c r="AG2138" i="9"/>
  <c r="AH2138" i="9" s="1"/>
  <c r="AG2139" i="9"/>
  <c r="AH2139" i="9" s="1"/>
  <c r="AG2140" i="9"/>
  <c r="AH2140" i="9" s="1"/>
  <c r="AG2141" i="9"/>
  <c r="AH2141" i="9" s="1"/>
  <c r="AG2142" i="9"/>
  <c r="AH2142" i="9" s="1"/>
  <c r="AG2143" i="9"/>
  <c r="AH2143" i="9" s="1"/>
  <c r="AG2144" i="9"/>
  <c r="AH2144" i="9"/>
  <c r="AG2145" i="9"/>
  <c r="AH2145" i="9" s="1"/>
  <c r="AG2146" i="9"/>
  <c r="AH2146" i="9" s="1"/>
  <c r="AG2147" i="9"/>
  <c r="AH2147" i="9" s="1"/>
  <c r="AG2148" i="9"/>
  <c r="AH2148" i="9" s="1"/>
  <c r="AG2149" i="9"/>
  <c r="AH2149" i="9" s="1"/>
  <c r="AG2150" i="9"/>
  <c r="AH2150" i="9" s="1"/>
  <c r="AG2151" i="9"/>
  <c r="AH2151" i="9" s="1"/>
  <c r="AG2152" i="9"/>
  <c r="AH2152" i="9"/>
  <c r="AG2153" i="9"/>
  <c r="AH2153" i="9" s="1"/>
  <c r="AG2154" i="9"/>
  <c r="AH2154" i="9" s="1"/>
  <c r="AG2155" i="9"/>
  <c r="AH2155" i="9" s="1"/>
  <c r="AG2156" i="9"/>
  <c r="AH2156" i="9" s="1"/>
  <c r="AG2157" i="9"/>
  <c r="AH2157" i="9" s="1"/>
  <c r="AG2158" i="9"/>
  <c r="AH2158" i="9"/>
  <c r="AG2159" i="9"/>
  <c r="AH2159" i="9" s="1"/>
  <c r="AG2160" i="9"/>
  <c r="AH2160" i="9" s="1"/>
  <c r="AG2161" i="9"/>
  <c r="AH2161" i="9" s="1"/>
  <c r="AG2162" i="9"/>
  <c r="AH2162" i="9" s="1"/>
  <c r="AG2163" i="9"/>
  <c r="AH2163" i="9" s="1"/>
  <c r="AG2164" i="9"/>
  <c r="AH2164" i="9"/>
  <c r="AG2165" i="9"/>
  <c r="AH2165" i="9" s="1"/>
  <c r="AG2166" i="9"/>
  <c r="AH2166" i="9" s="1"/>
  <c r="AG2167" i="9"/>
  <c r="AH2167" i="9" s="1"/>
  <c r="AG2168" i="9"/>
  <c r="AH2168" i="9"/>
  <c r="AG2169" i="9"/>
  <c r="AH2169" i="9" s="1"/>
  <c r="AG2170" i="9"/>
  <c r="AH2170" i="9" s="1"/>
  <c r="AG2171" i="9"/>
  <c r="AH2171" i="9" s="1"/>
  <c r="AG2172" i="9"/>
  <c r="AH2172" i="9" s="1"/>
  <c r="AG2173" i="9"/>
  <c r="AH2173" i="9" s="1"/>
  <c r="AG2174" i="9"/>
  <c r="AH2174" i="9"/>
  <c r="AG2175" i="9"/>
  <c r="AH2175" i="9" s="1"/>
  <c r="AG2176" i="9"/>
  <c r="AH2176" i="9"/>
  <c r="AG2177" i="9"/>
  <c r="AH2177" i="9" s="1"/>
  <c r="AG2178" i="9"/>
  <c r="AH2178" i="9" s="1"/>
  <c r="AG2179" i="9"/>
  <c r="AH2179" i="9" s="1"/>
  <c r="AG2180" i="9"/>
  <c r="AH2180" i="9" s="1"/>
  <c r="AG2181" i="9"/>
  <c r="AH2181" i="9" s="1"/>
  <c r="AG2182" i="9"/>
  <c r="AH2182" i="9" s="1"/>
  <c r="AG2183" i="9"/>
  <c r="AH2183" i="9" s="1"/>
  <c r="AG2184" i="9"/>
  <c r="AH2184" i="9"/>
  <c r="AG2185" i="9"/>
  <c r="AH2185" i="9" s="1"/>
  <c r="AG2186" i="9"/>
  <c r="AH2186" i="9" s="1"/>
  <c r="AG2187" i="9"/>
  <c r="AH2187" i="9" s="1"/>
  <c r="AG2188" i="9"/>
  <c r="AH2188" i="9" s="1"/>
  <c r="AG2189" i="9"/>
  <c r="AH2189" i="9" s="1"/>
  <c r="AG2190" i="9"/>
  <c r="AH2190" i="9"/>
  <c r="AG2191" i="9"/>
  <c r="AH2191" i="9" s="1"/>
  <c r="AG2192" i="9"/>
  <c r="AH2192" i="9" s="1"/>
  <c r="AG2193" i="9"/>
  <c r="AH2193" i="9" s="1"/>
  <c r="AG2194" i="9"/>
  <c r="AH2194" i="9" s="1"/>
  <c r="AG2195" i="9"/>
  <c r="AH2195" i="9" s="1"/>
  <c r="AG2196" i="9"/>
  <c r="AH2196" i="9"/>
  <c r="AG2197" i="9"/>
  <c r="AH2197" i="9" s="1"/>
  <c r="AG2198" i="9"/>
  <c r="AH2198" i="9" s="1"/>
  <c r="AG2199" i="9"/>
  <c r="AH2199" i="9" s="1"/>
  <c r="AG2200" i="9"/>
  <c r="AH2200" i="9"/>
  <c r="AG2201" i="9"/>
  <c r="AH2201" i="9" s="1"/>
  <c r="AG2202" i="9"/>
  <c r="AH2202" i="9" s="1"/>
  <c r="AG2203" i="9"/>
  <c r="AH2203" i="9" s="1"/>
  <c r="AG2204" i="9"/>
  <c r="AH2204" i="9" s="1"/>
  <c r="AG2205" i="9"/>
  <c r="AH2205" i="9" s="1"/>
  <c r="AG2206" i="9"/>
  <c r="AH2206" i="9" s="1"/>
  <c r="AG2207" i="9"/>
  <c r="AH2207" i="9" s="1"/>
  <c r="AG2208" i="9"/>
  <c r="AH2208" i="9" s="1"/>
  <c r="AG2209" i="9"/>
  <c r="AH2209" i="9" s="1"/>
  <c r="AG2210" i="9"/>
  <c r="AH2210" i="9" s="1"/>
  <c r="AG2211" i="9"/>
  <c r="AH2211" i="9" s="1"/>
  <c r="AG2212" i="9"/>
  <c r="AH2212" i="9" s="1"/>
  <c r="AG2213" i="9"/>
  <c r="AH2213" i="9" s="1"/>
  <c r="AG2214" i="9"/>
  <c r="AH2214" i="9"/>
  <c r="AG2215" i="9"/>
  <c r="AH2215" i="9" s="1"/>
  <c r="AG2216" i="9"/>
  <c r="AH2216" i="9"/>
  <c r="AG2217" i="9"/>
  <c r="AH2217" i="9" s="1"/>
  <c r="AG2218" i="9"/>
  <c r="AH2218" i="9" s="1"/>
  <c r="AG2219" i="9"/>
  <c r="AH2219" i="9" s="1"/>
  <c r="AG2220" i="9"/>
  <c r="AH2220" i="9"/>
  <c r="AG2221" i="9"/>
  <c r="AH2221" i="9" s="1"/>
  <c r="AG2222" i="9"/>
  <c r="AH2222" i="9"/>
  <c r="AG2223" i="9"/>
  <c r="AH2223" i="9" s="1"/>
  <c r="AG2224" i="9"/>
  <c r="AH2224" i="9" s="1"/>
  <c r="AG2225" i="9"/>
  <c r="AH2225" i="9" s="1"/>
  <c r="AG2226" i="9"/>
  <c r="AH2226" i="9" s="1"/>
  <c r="AG2227" i="9"/>
  <c r="AH2227" i="9" s="1"/>
  <c r="AG2228" i="9"/>
  <c r="AH2228" i="9"/>
  <c r="AG2229" i="9"/>
  <c r="AH2229" i="9" s="1"/>
  <c r="AG2230" i="9"/>
  <c r="AH2230" i="9" s="1"/>
  <c r="AG2231" i="9"/>
  <c r="AH2231" i="9" s="1"/>
  <c r="AG2232" i="9"/>
  <c r="AH2232" i="9"/>
  <c r="AG2233" i="9"/>
  <c r="AH2233" i="9" s="1"/>
  <c r="AG2234" i="9"/>
  <c r="AH2234" i="9" s="1"/>
  <c r="AG2235" i="9"/>
  <c r="AH2235" i="9" s="1"/>
  <c r="AG2236" i="9"/>
  <c r="AH2236" i="9" s="1"/>
  <c r="AG2237" i="9"/>
  <c r="AH2237" i="9" s="1"/>
  <c r="AG2238" i="9"/>
  <c r="AH2238" i="9"/>
  <c r="AG2239" i="9"/>
  <c r="AH2239" i="9" s="1"/>
  <c r="AG2240" i="9"/>
  <c r="AH2240" i="9"/>
  <c r="AG2241" i="9"/>
  <c r="AH2241" i="9" s="1"/>
  <c r="AG2242" i="9"/>
  <c r="AH2242" i="9" s="1"/>
  <c r="AG2243" i="9"/>
  <c r="AH2243" i="9" s="1"/>
  <c r="AG2244" i="9"/>
  <c r="AH2244" i="9" s="1"/>
  <c r="AG2245" i="9"/>
  <c r="AH2245" i="9" s="1"/>
  <c r="AG2246" i="9"/>
  <c r="AH2246" i="9" s="1"/>
  <c r="AG2247" i="9"/>
  <c r="AH2247" i="9" s="1"/>
  <c r="AG2248" i="9"/>
  <c r="AH2248" i="9"/>
  <c r="AG2249" i="9"/>
  <c r="AH2249" i="9" s="1"/>
  <c r="AG2250" i="9"/>
  <c r="AH2250" i="9" s="1"/>
  <c r="AG2251" i="9"/>
  <c r="AH2251" i="9" s="1"/>
  <c r="AG2252" i="9"/>
  <c r="AH2252" i="9" s="1"/>
  <c r="AG2253" i="9"/>
  <c r="AH2253" i="9" s="1"/>
  <c r="AG2254" i="9"/>
  <c r="AH2254" i="9" s="1"/>
  <c r="AG2255" i="9"/>
  <c r="AH2255" i="9" s="1"/>
  <c r="AG2256" i="9"/>
  <c r="AH2256" i="9"/>
  <c r="AG2257" i="9"/>
  <c r="AH2257" i="9" s="1"/>
  <c r="AG2258" i="9"/>
  <c r="AH2258" i="9" s="1"/>
  <c r="AG2259" i="9"/>
  <c r="AH2259" i="9" s="1"/>
  <c r="AG2260" i="9"/>
  <c r="AH2260" i="9" s="1"/>
  <c r="AG2261" i="9"/>
  <c r="AH2261" i="9" s="1"/>
  <c r="AG2262" i="9"/>
  <c r="AH2262" i="9"/>
  <c r="AG2263" i="9"/>
  <c r="AH2263" i="9" s="1"/>
  <c r="AG2264" i="9"/>
  <c r="AH2264" i="9"/>
  <c r="AG2265" i="9"/>
  <c r="AH2265" i="9" s="1"/>
  <c r="AG2266" i="9"/>
  <c r="AH2266" i="9" s="1"/>
  <c r="AG2267" i="9"/>
  <c r="AH2267" i="9" s="1"/>
  <c r="AG2268" i="9"/>
  <c r="AH2268" i="9" s="1"/>
  <c r="AG2269" i="9"/>
  <c r="AH2269" i="9" s="1"/>
  <c r="AG2270" i="9"/>
  <c r="AH2270" i="9" s="1"/>
  <c r="AG2271" i="9"/>
  <c r="AH2271" i="9" s="1"/>
  <c r="AG2272" i="9"/>
  <c r="AH2272" i="9"/>
  <c r="AG2273" i="9"/>
  <c r="AH2273" i="9" s="1"/>
  <c r="AG2274" i="9"/>
  <c r="AH2274" i="9" s="1"/>
  <c r="AG2275" i="9"/>
  <c r="AH2275" i="9" s="1"/>
  <c r="AG2276" i="9"/>
  <c r="AH2276" i="9" s="1"/>
  <c r="AG2277" i="9"/>
  <c r="AH2277" i="9" s="1"/>
  <c r="AG2278" i="9"/>
  <c r="AH2278" i="9"/>
  <c r="AG2279" i="9"/>
  <c r="AH2279" i="9" s="1"/>
  <c r="AG2280" i="9"/>
  <c r="AH2280" i="9"/>
  <c r="AG2281" i="9"/>
  <c r="AH2281" i="9" s="1"/>
  <c r="AG2282" i="9"/>
  <c r="AH2282" i="9" s="1"/>
  <c r="AG2283" i="9"/>
  <c r="AH2283" i="9" s="1"/>
  <c r="AG2284" i="9"/>
  <c r="AH2284" i="9"/>
  <c r="AG2285" i="9"/>
  <c r="AH2285" i="9" s="1"/>
  <c r="AG2286" i="9"/>
  <c r="AH2286" i="9"/>
  <c r="AG2287" i="9"/>
  <c r="AH2287" i="9" s="1"/>
  <c r="AG2288" i="9"/>
  <c r="AH2288" i="9" s="1"/>
  <c r="AG2289" i="9"/>
  <c r="AH2289" i="9" s="1"/>
  <c r="AG2290" i="9"/>
  <c r="AH2290" i="9" s="1"/>
  <c r="AG2291" i="9"/>
  <c r="AH2291" i="9" s="1"/>
  <c r="AG2292" i="9"/>
  <c r="AH2292" i="9"/>
  <c r="AG2293" i="9"/>
  <c r="AH2293" i="9" s="1"/>
  <c r="AG2294" i="9"/>
  <c r="AH2294" i="9" s="1"/>
  <c r="AG2295" i="9"/>
  <c r="AH2295" i="9" s="1"/>
  <c r="AG2296" i="9"/>
  <c r="AH2296" i="9"/>
  <c r="AG2297" i="9"/>
  <c r="AH2297" i="9" s="1"/>
  <c r="AG2298" i="9"/>
  <c r="AH2298" i="9" s="1"/>
  <c r="AG2299" i="9"/>
  <c r="AH2299" i="9" s="1"/>
  <c r="AG2300" i="9"/>
  <c r="AH2300" i="9" s="1"/>
  <c r="AG2301" i="9"/>
  <c r="AH2301" i="9" s="1"/>
  <c r="AG2302" i="9"/>
  <c r="AH2302" i="9" s="1"/>
  <c r="AG2303" i="9"/>
  <c r="AH2303" i="9" s="1"/>
  <c r="AG2304" i="9"/>
  <c r="AH2304" i="9"/>
  <c r="AG2305" i="9"/>
  <c r="AH2305" i="9" s="1"/>
  <c r="AG2306" i="9"/>
  <c r="AH2306" i="9" s="1"/>
  <c r="AG2307" i="9"/>
  <c r="AH2307" i="9" s="1"/>
  <c r="AG2308" i="9"/>
  <c r="AH2308" i="9" s="1"/>
  <c r="AG2309" i="9"/>
  <c r="AH2309" i="9" s="1"/>
  <c r="AG2310" i="9"/>
  <c r="AH2310" i="9" s="1"/>
  <c r="AG2311" i="9"/>
  <c r="AH2311" i="9" s="1"/>
  <c r="AG2312" i="9"/>
  <c r="AH2312" i="9" s="1"/>
  <c r="AG2313" i="9"/>
  <c r="AH2313" i="9" s="1"/>
  <c r="AG2314" i="9"/>
  <c r="AH2314" i="9" s="1"/>
  <c r="AG2315" i="9"/>
  <c r="AH2315" i="9" s="1"/>
  <c r="AG2316" i="9"/>
  <c r="AH2316" i="9" s="1"/>
  <c r="AG2317" i="9"/>
  <c r="AH2317" i="9" s="1"/>
  <c r="AG2318" i="9"/>
  <c r="AH2318" i="9"/>
  <c r="AG2319" i="9"/>
  <c r="AH2319" i="9" s="1"/>
  <c r="AG2320" i="9"/>
  <c r="AH2320" i="9"/>
  <c r="AG2321" i="9"/>
  <c r="AH2321" i="9" s="1"/>
  <c r="AG2322" i="9"/>
  <c r="AH2322" i="9" s="1"/>
  <c r="AG2323" i="9"/>
  <c r="AH2323" i="9" s="1"/>
  <c r="AG2324" i="9"/>
  <c r="AH2324" i="9"/>
  <c r="AG2325" i="9"/>
  <c r="AH2325" i="9" s="1"/>
  <c r="AG2326" i="9"/>
  <c r="AH2326" i="9"/>
  <c r="AG2327" i="9"/>
  <c r="AH2327" i="9" s="1"/>
  <c r="AG2328" i="9"/>
  <c r="AH2328" i="9"/>
  <c r="AG2329" i="9"/>
  <c r="AH2329" i="9" s="1"/>
  <c r="AG2330" i="9"/>
  <c r="AH2330" i="9" s="1"/>
  <c r="AG2331" i="9"/>
  <c r="AH2331" i="9" s="1"/>
  <c r="AG2332" i="9"/>
  <c r="AH2332" i="9" s="1"/>
  <c r="AG2333" i="9"/>
  <c r="AH2333" i="9" s="1"/>
  <c r="AG2334" i="9"/>
  <c r="AH2334" i="9" s="1"/>
  <c r="AG2335" i="9"/>
  <c r="AH2335" i="9" s="1"/>
  <c r="AG2336" i="9"/>
  <c r="AH2336" i="9"/>
  <c r="AG2337" i="9"/>
  <c r="AH2337" i="9" s="1"/>
  <c r="AG2338" i="9"/>
  <c r="AH2338" i="9" s="1"/>
  <c r="AG2339" i="9"/>
  <c r="AH2339" i="9" s="1"/>
  <c r="AG2340" i="9"/>
  <c r="AH2340" i="9" s="1"/>
  <c r="AG2341" i="9"/>
  <c r="AH2341" i="9" s="1"/>
  <c r="AG2342" i="9"/>
  <c r="AH2342" i="9"/>
  <c r="AG2343" i="9"/>
  <c r="AH2343" i="9" s="1"/>
  <c r="AG2344" i="9"/>
  <c r="AH2344" i="9"/>
  <c r="AG2345" i="9"/>
  <c r="AH2345" i="9" s="1"/>
  <c r="AG2346" i="9"/>
  <c r="AH2346" i="9" s="1"/>
  <c r="AG2347" i="9"/>
  <c r="AH2347" i="9" s="1"/>
  <c r="AG2348" i="9"/>
  <c r="AH2348" i="9"/>
  <c r="AG2349" i="9"/>
  <c r="AH2349" i="9" s="1"/>
  <c r="AG2350" i="9"/>
  <c r="AH2350" i="9"/>
  <c r="AG2351" i="9"/>
  <c r="AH2351" i="9" s="1"/>
  <c r="AG2352" i="9"/>
  <c r="AH2352" i="9" s="1"/>
  <c r="AG2353" i="9"/>
  <c r="AH2353" i="9" s="1"/>
  <c r="AG2354" i="9"/>
  <c r="AH2354" i="9" s="1"/>
  <c r="AG2355" i="9"/>
  <c r="AH2355" i="9" s="1"/>
  <c r="AG2356" i="9"/>
  <c r="AH2356" i="9"/>
  <c r="AG2357" i="9"/>
  <c r="AH2357" i="9" s="1"/>
  <c r="AG2358" i="9"/>
  <c r="AH2358" i="9" s="1"/>
  <c r="AG2359" i="9"/>
  <c r="AH2359" i="9" s="1"/>
  <c r="AG2360" i="9"/>
  <c r="AH2360" i="9" s="1"/>
  <c r="AG2361" i="9"/>
  <c r="AH2361" i="9" s="1"/>
  <c r="AG2362" i="9"/>
  <c r="AH2362" i="9" s="1"/>
  <c r="AG2363" i="9"/>
  <c r="AH2363" i="9" s="1"/>
  <c r="AG2364" i="9"/>
  <c r="AH2364" i="9" s="1"/>
  <c r="AG2365" i="9"/>
  <c r="AH2365" i="9" s="1"/>
  <c r="AG2366" i="9"/>
  <c r="AH2366" i="9"/>
  <c r="AG2367" i="9"/>
  <c r="AH2367" i="9" s="1"/>
  <c r="AG2368" i="9"/>
  <c r="AH2368" i="9"/>
  <c r="AG2369" i="9"/>
  <c r="AH2369" i="9" s="1"/>
  <c r="AG2370" i="9"/>
  <c r="AH2370" i="9" s="1"/>
  <c r="AG2371" i="9"/>
  <c r="AH2371" i="9" s="1"/>
  <c r="AG2372" i="9"/>
  <c r="AH2372" i="9" s="1"/>
  <c r="AG2373" i="9"/>
  <c r="AH2373" i="9" s="1"/>
  <c r="AG2374" i="9"/>
  <c r="AH2374" i="9" s="1"/>
  <c r="AG2375" i="9"/>
  <c r="AH2375" i="9" s="1"/>
  <c r="AG2376" i="9"/>
  <c r="AH2376" i="9"/>
  <c r="AG2377" i="9"/>
  <c r="AH2377" i="9" s="1"/>
  <c r="AG2378" i="9"/>
  <c r="AH2378" i="9" s="1"/>
  <c r="AG2379" i="9"/>
  <c r="AH2379" i="9" s="1"/>
  <c r="AG2380" i="9"/>
  <c r="AH2380" i="9" s="1"/>
  <c r="AG2381" i="9"/>
  <c r="AH2381" i="9" s="1"/>
  <c r="AG2382" i="9"/>
  <c r="AH2382" i="9"/>
  <c r="AG2383" i="9"/>
  <c r="AH2383" i="9" s="1"/>
  <c r="AG2384" i="9"/>
  <c r="AH2384" i="9"/>
  <c r="AG2385" i="9"/>
  <c r="AH2385" i="9" s="1"/>
  <c r="AG2386" i="9"/>
  <c r="AH2386" i="9" s="1"/>
  <c r="AG2387" i="9"/>
  <c r="AH2387" i="9" s="1"/>
  <c r="AG2388" i="9"/>
  <c r="AH2388" i="9"/>
  <c r="AG2389" i="9"/>
  <c r="AH2389" i="9" s="1"/>
  <c r="AG2390" i="9"/>
  <c r="AH2390" i="9"/>
  <c r="AG2391" i="9"/>
  <c r="AH2391" i="9" s="1"/>
  <c r="AG2392" i="9"/>
  <c r="AH2392" i="9"/>
  <c r="AG2393" i="9"/>
  <c r="AH2393" i="9" s="1"/>
  <c r="AG2394" i="9"/>
  <c r="AH2394" i="9" s="1"/>
  <c r="AG2395" i="9"/>
  <c r="AH2395" i="9" s="1"/>
  <c r="AG2396" i="9"/>
  <c r="AH2396" i="9" s="1"/>
  <c r="AG2397" i="9"/>
  <c r="AH2397" i="9" s="1"/>
  <c r="AG2398" i="9"/>
  <c r="AH2398" i="9" s="1"/>
  <c r="AG2399" i="9"/>
  <c r="AH2399" i="9" s="1"/>
  <c r="AG2400" i="9"/>
  <c r="AH2400" i="9"/>
  <c r="AG2401" i="9"/>
  <c r="AH2401" i="9" s="1"/>
  <c r="AG2402" i="9"/>
  <c r="AH2402" i="9" s="1"/>
  <c r="AG2403" i="9"/>
  <c r="AH2403" i="9" s="1"/>
  <c r="AG2404" i="9"/>
  <c r="AH2404" i="9" s="1"/>
  <c r="AG2405" i="9"/>
  <c r="AH2405" i="9" s="1"/>
  <c r="AG2406" i="9"/>
  <c r="AH2406" i="9" s="1"/>
  <c r="AG2407" i="9"/>
  <c r="AH2407" i="9" s="1"/>
  <c r="AG2408" i="9"/>
  <c r="AH2408" i="9"/>
  <c r="AG2409" i="9"/>
  <c r="AH2409" i="9" s="1"/>
  <c r="AG2410" i="9"/>
  <c r="AH2410" i="9" s="1"/>
  <c r="AG2411" i="9"/>
  <c r="AH2411" i="9" s="1"/>
  <c r="AG2412" i="9"/>
  <c r="AH2412" i="9" s="1"/>
  <c r="AG2413" i="9"/>
  <c r="AH2413" i="9" s="1"/>
  <c r="AG2414" i="9"/>
  <c r="AH2414" i="9"/>
  <c r="AG2415" i="9"/>
  <c r="AH2415" i="9" s="1"/>
  <c r="AG2416" i="9"/>
  <c r="AH2416" i="9" s="1"/>
  <c r="AG2417" i="9"/>
  <c r="AH2417" i="9" s="1"/>
  <c r="AG2418" i="9"/>
  <c r="AH2418" i="9" s="1"/>
  <c r="AG2419" i="9"/>
  <c r="AH2419" i="9" s="1"/>
  <c r="AG2420" i="9"/>
  <c r="AH2420" i="9"/>
  <c r="AG2421" i="9"/>
  <c r="AH2421" i="9" s="1"/>
  <c r="AG2422" i="9"/>
  <c r="AH2422" i="9" s="1"/>
  <c r="AG2423" i="9"/>
  <c r="AH2423" i="9" s="1"/>
  <c r="AG2424" i="9"/>
  <c r="AH2424" i="9"/>
  <c r="AG2425" i="9"/>
  <c r="AH2425" i="9" s="1"/>
  <c r="AG2426" i="9"/>
  <c r="AH2426" i="9" s="1"/>
  <c r="AG2427" i="9"/>
  <c r="AH2427" i="9" s="1"/>
  <c r="AG2428" i="9"/>
  <c r="AH2428" i="9" s="1"/>
  <c r="AG2429" i="9"/>
  <c r="AH2429" i="9" s="1"/>
  <c r="AG2430" i="9"/>
  <c r="AH2430" i="9"/>
  <c r="AG2431" i="9"/>
  <c r="AH2431" i="9" s="1"/>
  <c r="AG2432" i="9"/>
  <c r="AH2432" i="9"/>
  <c r="AG2433" i="9"/>
  <c r="AH2433" i="9" s="1"/>
  <c r="AG2434" i="9"/>
  <c r="AH2434" i="9" s="1"/>
  <c r="AG2435" i="9"/>
  <c r="AH2435" i="9" s="1"/>
  <c r="AG2436" i="9"/>
  <c r="AH2436" i="9" s="1"/>
  <c r="AG2437" i="9"/>
  <c r="AH2437" i="9" s="1"/>
  <c r="AG2438" i="9"/>
  <c r="AH2438" i="9" s="1"/>
  <c r="AG2439" i="9"/>
  <c r="AH2439" i="9" s="1"/>
  <c r="AG2440" i="9"/>
  <c r="AH2440" i="9"/>
  <c r="AG2441" i="9"/>
  <c r="AH2441" i="9" s="1"/>
  <c r="AG2442" i="9"/>
  <c r="AH2442" i="9" s="1"/>
  <c r="AG2443" i="9"/>
  <c r="AH2443" i="9" s="1"/>
  <c r="AG2444" i="9"/>
  <c r="AH2444" i="9" s="1"/>
  <c r="AG2445" i="9"/>
  <c r="AH2445" i="9" s="1"/>
  <c r="AG2446" i="9"/>
  <c r="AH2446" i="9"/>
  <c r="AG2447" i="9"/>
  <c r="AH2447" i="9" s="1"/>
  <c r="AG2448" i="9"/>
  <c r="AH2448" i="9" s="1"/>
  <c r="AG2449" i="9"/>
  <c r="AH2449" i="9" s="1"/>
  <c r="AG2450" i="9"/>
  <c r="AH2450" i="9" s="1"/>
  <c r="AG2451" i="9"/>
  <c r="AH2451" i="9" s="1"/>
  <c r="AG2452" i="9"/>
  <c r="AH2452" i="9"/>
  <c r="AG2453" i="9"/>
  <c r="AH2453" i="9" s="1"/>
  <c r="AG2454" i="9"/>
  <c r="AH2454" i="9" s="1"/>
  <c r="AG2455" i="9"/>
  <c r="AH2455" i="9" s="1"/>
  <c r="AG2456" i="9"/>
  <c r="AH2456" i="9"/>
  <c r="AG2457" i="9"/>
  <c r="AH2457" i="9" s="1"/>
  <c r="AG2458" i="9"/>
  <c r="AH2458" i="9" s="1"/>
  <c r="AG2459" i="9"/>
  <c r="AH2459" i="9" s="1"/>
  <c r="AG2460" i="9"/>
  <c r="AH2460" i="9" s="1"/>
  <c r="AG2461" i="9"/>
  <c r="AH2461" i="9" s="1"/>
  <c r="AG2462" i="9"/>
  <c r="AH2462" i="9" s="1"/>
  <c r="AG2463" i="9"/>
  <c r="AH2463" i="9" s="1"/>
  <c r="AG2464" i="9"/>
  <c r="AH2464" i="9" s="1"/>
  <c r="AG2465" i="9"/>
  <c r="AH2465" i="9" s="1"/>
  <c r="AG2466" i="9"/>
  <c r="AH2466" i="9" s="1"/>
  <c r="AG2467" i="9"/>
  <c r="AH2467" i="9" s="1"/>
  <c r="AG2468" i="9"/>
  <c r="AH2468" i="9" s="1"/>
  <c r="AG2469" i="9"/>
  <c r="AH2469" i="9" s="1"/>
  <c r="AG2470" i="9"/>
  <c r="AH2470" i="9"/>
  <c r="AG2471" i="9"/>
  <c r="AH2471" i="9" s="1"/>
  <c r="AG2472" i="9"/>
  <c r="AH2472" i="9"/>
  <c r="AG2473" i="9"/>
  <c r="AH2473" i="9" s="1"/>
  <c r="AG2474" i="9"/>
  <c r="AH2474" i="9" s="1"/>
  <c r="AG2475" i="9"/>
  <c r="AH2475" i="9" s="1"/>
  <c r="AG2476" i="9"/>
  <c r="AH2476" i="9"/>
  <c r="AG2477" i="9"/>
  <c r="AH2477" i="9" s="1"/>
  <c r="AG2478" i="9"/>
  <c r="AH2478" i="9"/>
  <c r="AG2479" i="9"/>
  <c r="AH2479" i="9" s="1"/>
  <c r="AG2480" i="9"/>
  <c r="AH2480" i="9" s="1"/>
  <c r="AG2481" i="9"/>
  <c r="AH2481" i="9" s="1"/>
  <c r="AG2482" i="9"/>
  <c r="AH2482" i="9" s="1"/>
  <c r="AG2483" i="9"/>
  <c r="AH2483" i="9" s="1"/>
  <c r="AG2484" i="9"/>
  <c r="AH2484" i="9"/>
  <c r="AG2485" i="9"/>
  <c r="AH2485" i="9" s="1"/>
  <c r="AG2486" i="9"/>
  <c r="AH2486" i="9" s="1"/>
  <c r="AG2487" i="9"/>
  <c r="AH2487" i="9" s="1"/>
  <c r="AG2488" i="9"/>
  <c r="AH2488" i="9"/>
  <c r="AG2489" i="9"/>
  <c r="AH2489" i="9" s="1"/>
  <c r="AG2490" i="9"/>
  <c r="AH2490" i="9" s="1"/>
  <c r="AG2491" i="9"/>
  <c r="AH2491" i="9" s="1"/>
  <c r="AG2492" i="9"/>
  <c r="AH2492" i="9" s="1"/>
  <c r="AG2493" i="9"/>
  <c r="AH2493" i="9" s="1"/>
  <c r="AG2494" i="9"/>
  <c r="AH2494" i="9"/>
  <c r="AG2495" i="9"/>
  <c r="AH2495" i="9" s="1"/>
  <c r="AG2496" i="9"/>
  <c r="AH2496" i="9"/>
  <c r="AG2497" i="9"/>
  <c r="AH2497" i="9" s="1"/>
  <c r="AG2498" i="9"/>
  <c r="AH2498" i="9" s="1"/>
  <c r="AG2499" i="9"/>
  <c r="AH2499" i="9" s="1"/>
  <c r="AG2500" i="9"/>
  <c r="AH2500" i="9" s="1"/>
  <c r="AG2501" i="9"/>
  <c r="AH2501" i="9" s="1"/>
  <c r="AG2502" i="9"/>
  <c r="AH2502" i="9" s="1"/>
  <c r="AG2503" i="9"/>
  <c r="AH2503" i="9" s="1"/>
  <c r="AG2504" i="9"/>
  <c r="AH2504" i="9"/>
  <c r="AG2505" i="9"/>
  <c r="AH2505" i="9" s="1"/>
  <c r="AG2506" i="9"/>
  <c r="AH2506" i="9" s="1"/>
  <c r="AG2507" i="9"/>
  <c r="AH2507" i="9" s="1"/>
  <c r="AG2508" i="9"/>
  <c r="AH2508" i="9" s="1"/>
  <c r="AG2509" i="9"/>
  <c r="AH2509" i="9" s="1"/>
  <c r="AG2510" i="9"/>
  <c r="AH2510" i="9" s="1"/>
  <c r="AG2511" i="9"/>
  <c r="AH2511" i="9" s="1"/>
  <c r="AG2512" i="9"/>
  <c r="AH2512" i="9"/>
  <c r="AG2513" i="9"/>
  <c r="AH2513" i="9" s="1"/>
  <c r="AG2514" i="9"/>
  <c r="AH2514" i="9" s="1"/>
  <c r="AG2515" i="9"/>
  <c r="AH2515" i="9" s="1"/>
  <c r="AG2516" i="9"/>
  <c r="AH2516" i="9" s="1"/>
  <c r="AG2517" i="9"/>
  <c r="AH2517" i="9" s="1"/>
  <c r="AG2518" i="9"/>
  <c r="AH2518" i="9"/>
  <c r="AG2519" i="9"/>
  <c r="AH2519" i="9" s="1"/>
  <c r="AG2520" i="9"/>
  <c r="AH2520" i="9"/>
  <c r="AG2521" i="9"/>
  <c r="AH2521" i="9" s="1"/>
  <c r="AG2522" i="9"/>
  <c r="AH2522" i="9" s="1"/>
  <c r="AG2523" i="9"/>
  <c r="AH2523" i="9" s="1"/>
  <c r="AG2524" i="9"/>
  <c r="AH2524" i="9" s="1"/>
  <c r="AG2525" i="9"/>
  <c r="AH2525" i="9" s="1"/>
  <c r="AG2526" i="9"/>
  <c r="AH2526" i="9" s="1"/>
  <c r="AG2527" i="9"/>
  <c r="AH2527" i="9" s="1"/>
  <c r="AG2528" i="9"/>
  <c r="AH2528" i="9"/>
  <c r="AG2529" i="9"/>
  <c r="AH2529" i="9" s="1"/>
  <c r="AG2530" i="9"/>
  <c r="AH2530" i="9" s="1"/>
  <c r="AG2531" i="9"/>
  <c r="AH2531" i="9" s="1"/>
  <c r="AG2532" i="9"/>
  <c r="AH2532" i="9" s="1"/>
  <c r="AG2533" i="9"/>
  <c r="AH2533" i="9" s="1"/>
  <c r="AG2534" i="9"/>
  <c r="AH2534" i="9"/>
  <c r="AG2535" i="9"/>
  <c r="AH2535" i="9" s="1"/>
  <c r="AG2536" i="9"/>
  <c r="AH2536" i="9"/>
  <c r="AG2537" i="9"/>
  <c r="AH2537" i="9" s="1"/>
  <c r="AG2538" i="9"/>
  <c r="AH2538" i="9" s="1"/>
  <c r="AG2539" i="9"/>
  <c r="AH2539" i="9" s="1"/>
  <c r="AG2540" i="9"/>
  <c r="AH2540" i="9"/>
  <c r="AG2541" i="9"/>
  <c r="AH2541" i="9" s="1"/>
  <c r="AG2542" i="9"/>
  <c r="AH2542" i="9"/>
  <c r="AG2543" i="9"/>
  <c r="AH2543" i="9" s="1"/>
  <c r="AG2544" i="9"/>
  <c r="AH2544" i="9" s="1"/>
  <c r="AG2545" i="9"/>
  <c r="AH2545" i="9" s="1"/>
  <c r="AG2546" i="9"/>
  <c r="AH2546" i="9" s="1"/>
  <c r="AG2547" i="9"/>
  <c r="AH2547" i="9" s="1"/>
  <c r="AG2548" i="9"/>
  <c r="AH2548" i="9"/>
  <c r="AG2549" i="9"/>
  <c r="AH2549" i="9" s="1"/>
  <c r="AG2550" i="9"/>
  <c r="AH2550" i="9" s="1"/>
  <c r="AG2551" i="9"/>
  <c r="AH2551" i="9" s="1"/>
  <c r="AG2552" i="9"/>
  <c r="AH2552" i="9"/>
  <c r="AG2553" i="9"/>
  <c r="AH2553" i="9" s="1"/>
  <c r="AG2554" i="9"/>
  <c r="AH2554" i="9" s="1"/>
  <c r="AG2555" i="9"/>
  <c r="AH2555" i="9" s="1"/>
  <c r="AG2556" i="9"/>
  <c r="AH2556" i="9" s="1"/>
  <c r="AG2557" i="9"/>
  <c r="AH2557" i="9" s="1"/>
  <c r="AG2558" i="9"/>
  <c r="AH2558" i="9" s="1"/>
  <c r="AG2559" i="9"/>
  <c r="AH2559" i="9" s="1"/>
  <c r="AG2560" i="9"/>
  <c r="AH2560" i="9"/>
  <c r="AG2561" i="9"/>
  <c r="AH2561" i="9" s="1"/>
  <c r="AG2562" i="9"/>
  <c r="AH2562" i="9" s="1"/>
  <c r="AG2563" i="9"/>
  <c r="AH2563" i="9" s="1"/>
  <c r="AG2564" i="9"/>
  <c r="AH2564" i="9" s="1"/>
  <c r="AG2565" i="9"/>
  <c r="AH2565" i="9" s="1"/>
  <c r="AG2566" i="9"/>
  <c r="AH2566" i="9" s="1"/>
  <c r="AG2567" i="9"/>
  <c r="AH2567" i="9" s="1"/>
  <c r="AG2568" i="9"/>
  <c r="AH2568" i="9" s="1"/>
  <c r="AG2569" i="9"/>
  <c r="AH2569" i="9" s="1"/>
  <c r="AG2570" i="9"/>
  <c r="AH2570" i="9" s="1"/>
  <c r="AG2571" i="9"/>
  <c r="AH2571" i="9" s="1"/>
  <c r="AG2572" i="9"/>
  <c r="AH2572" i="9" s="1"/>
  <c r="AG2573" i="9"/>
  <c r="AH2573" i="9" s="1"/>
  <c r="AG2574" i="9"/>
  <c r="AH2574" i="9"/>
  <c r="AG2575" i="9"/>
  <c r="AH2575" i="9" s="1"/>
  <c r="AG2576" i="9"/>
  <c r="AH2576" i="9"/>
  <c r="AG2577" i="9"/>
  <c r="AH2577" i="9" s="1"/>
  <c r="AG2578" i="9"/>
  <c r="AH2578" i="9" s="1"/>
  <c r="AG2579" i="9"/>
  <c r="AH2579" i="9" s="1"/>
  <c r="AG2580" i="9"/>
  <c r="AH2580" i="9"/>
  <c r="AG2581" i="9"/>
  <c r="AH2581" i="9" s="1"/>
  <c r="AG2582" i="9"/>
  <c r="AH2582" i="9"/>
  <c r="AG2583" i="9"/>
  <c r="AH2583" i="9" s="1"/>
  <c r="AG2584" i="9"/>
  <c r="AH2584" i="9"/>
  <c r="AG2585" i="9"/>
  <c r="AH2585" i="9" s="1"/>
  <c r="AG2586" i="9"/>
  <c r="AH2586" i="9" s="1"/>
  <c r="AG2587" i="9"/>
  <c r="AH2587" i="9" s="1"/>
  <c r="AG2588" i="9"/>
  <c r="AH2588" i="9" s="1"/>
  <c r="AG2589" i="9"/>
  <c r="AH2589" i="9" s="1"/>
  <c r="AG2590" i="9"/>
  <c r="AH2590" i="9" s="1"/>
  <c r="AG2591" i="9"/>
  <c r="AH2591" i="9" s="1"/>
  <c r="AG2592" i="9"/>
  <c r="AH2592" i="9"/>
  <c r="AG2593" i="9"/>
  <c r="AH2593" i="9" s="1"/>
  <c r="AG2594" i="9"/>
  <c r="AH2594" i="9" s="1"/>
  <c r="AG2595" i="9"/>
  <c r="AH2595" i="9" s="1"/>
  <c r="AG2596" i="9"/>
  <c r="AH2596" i="9" s="1"/>
  <c r="AG2597" i="9"/>
  <c r="AH2597" i="9" s="1"/>
  <c r="AG2598" i="9"/>
  <c r="AH2598" i="9"/>
  <c r="AG2599" i="9"/>
  <c r="AH2599" i="9" s="1"/>
  <c r="AG2600" i="9"/>
  <c r="AH2600" i="9"/>
  <c r="AG2601" i="9"/>
  <c r="AH2601" i="9" s="1"/>
  <c r="AG2602" i="9"/>
  <c r="AH2602" i="9" s="1"/>
  <c r="AG2603" i="9"/>
  <c r="AH2603" i="9" s="1"/>
  <c r="AG2604" i="9"/>
  <c r="AH2604" i="9"/>
  <c r="AG2605" i="9"/>
  <c r="AH2605" i="9" s="1"/>
  <c r="AG2606" i="9"/>
  <c r="AH2606" i="9"/>
  <c r="AG2607" i="9"/>
  <c r="AH2607" i="9" s="1"/>
  <c r="AG2608" i="9"/>
  <c r="AH2608" i="9" s="1"/>
  <c r="AG2609" i="9"/>
  <c r="AH2609" i="9" s="1"/>
  <c r="AG2610" i="9"/>
  <c r="AH2610" i="9" s="1"/>
  <c r="AG2611" i="9"/>
  <c r="AH2611" i="9" s="1"/>
  <c r="AG2612" i="9"/>
  <c r="AH2612" i="9"/>
  <c r="AG2613" i="9"/>
  <c r="AH2613" i="9" s="1"/>
  <c r="AG2614" i="9"/>
  <c r="AH2614" i="9" s="1"/>
  <c r="AG2615" i="9"/>
  <c r="AH2615" i="9" s="1"/>
  <c r="AG2616" i="9"/>
  <c r="AH2616" i="9" s="1"/>
  <c r="AG2617" i="9"/>
  <c r="AH2617" i="9" s="1"/>
  <c r="AG2618" i="9"/>
  <c r="AH2618" i="9" s="1"/>
  <c r="AG2619" i="9"/>
  <c r="AH2619" i="9" s="1"/>
  <c r="AG2620" i="9"/>
  <c r="AH2620" i="9" s="1"/>
  <c r="AG2621" i="9"/>
  <c r="AH2621" i="9" s="1"/>
  <c r="AG2622" i="9"/>
  <c r="AH2622" i="9"/>
  <c r="AG2623" i="9"/>
  <c r="AH2623" i="9" s="1"/>
  <c r="AG2624" i="9"/>
  <c r="AH2624" i="9"/>
  <c r="AG2625" i="9"/>
  <c r="AH2625" i="9" s="1"/>
  <c r="AG2626" i="9"/>
  <c r="AH2626" i="9" s="1"/>
  <c r="AG2627" i="9"/>
  <c r="AH2627" i="9" s="1"/>
  <c r="AG2628" i="9"/>
  <c r="AH2628" i="9" s="1"/>
  <c r="AG2629" i="9"/>
  <c r="AH2629" i="9" s="1"/>
  <c r="AG2630" i="9"/>
  <c r="AH2630" i="9" s="1"/>
  <c r="AG2631" i="9"/>
  <c r="AH2631" i="9" s="1"/>
  <c r="AG2632" i="9"/>
  <c r="AH2632" i="9"/>
  <c r="AG2633" i="9"/>
  <c r="AH2633" i="9" s="1"/>
  <c r="AG2634" i="9"/>
  <c r="AH2634" i="9" s="1"/>
  <c r="AG2635" i="9"/>
  <c r="AH2635" i="9" s="1"/>
  <c r="AG2636" i="9"/>
  <c r="AH2636" i="9" s="1"/>
  <c r="AG2637" i="9"/>
  <c r="AH2637" i="9" s="1"/>
  <c r="AG2638" i="9"/>
  <c r="AH2638" i="9"/>
  <c r="AG2639" i="9"/>
  <c r="AH2639" i="9" s="1"/>
  <c r="AG2640" i="9"/>
  <c r="AH2640" i="9"/>
  <c r="AG2641" i="9"/>
  <c r="AH2641" i="9" s="1"/>
  <c r="AG2642" i="9"/>
  <c r="AH2642" i="9" s="1"/>
  <c r="AG2643" i="9"/>
  <c r="AH2643" i="9" s="1"/>
  <c r="AG2644" i="9"/>
  <c r="AH2644" i="9"/>
  <c r="AG2645" i="9"/>
  <c r="AH2645" i="9" s="1"/>
  <c r="AG2646" i="9"/>
  <c r="AH2646" i="9"/>
  <c r="AG2647" i="9"/>
  <c r="AH2647" i="9" s="1"/>
  <c r="AG2648" i="9"/>
  <c r="AH2648" i="9"/>
  <c r="AG2649" i="9"/>
  <c r="AH2649" i="9" s="1"/>
  <c r="AG2650" i="9"/>
  <c r="AH2650" i="9" s="1"/>
  <c r="AG2651" i="9"/>
  <c r="AH2651" i="9" s="1"/>
  <c r="AG2652" i="9"/>
  <c r="AH2652" i="9" s="1"/>
  <c r="AG2653" i="9"/>
  <c r="AH2653" i="9" s="1"/>
  <c r="AG2654" i="9"/>
  <c r="AH2654" i="9" s="1"/>
  <c r="AG2655" i="9"/>
  <c r="AH2655" i="9" s="1"/>
  <c r="AG2656" i="9"/>
  <c r="AH2656" i="9"/>
  <c r="AG2657" i="9"/>
  <c r="AH2657" i="9" s="1"/>
  <c r="AG2658" i="9"/>
  <c r="AH2658" i="9" s="1"/>
  <c r="AG2659" i="9"/>
  <c r="AH2659" i="9" s="1"/>
  <c r="AG2660" i="9"/>
  <c r="AH2660" i="9" s="1"/>
  <c r="AG2661" i="9"/>
  <c r="AH2661" i="9" s="1"/>
  <c r="AG2662" i="9"/>
  <c r="AH2662" i="9" s="1"/>
  <c r="AG2663" i="9"/>
  <c r="AH2663" i="9" s="1"/>
  <c r="AG2664" i="9"/>
  <c r="AH2664" i="9"/>
  <c r="AG2665" i="9"/>
  <c r="AH2665" i="9" s="1"/>
  <c r="AG2666" i="9"/>
  <c r="AH2666" i="9" s="1"/>
  <c r="AG2667" i="9"/>
  <c r="AH2667" i="9" s="1"/>
  <c r="AG2668" i="9"/>
  <c r="AH2668" i="9" s="1"/>
  <c r="AG2669" i="9"/>
  <c r="AH2669" i="9" s="1"/>
  <c r="AG2670" i="9"/>
  <c r="AH2670" i="9"/>
  <c r="AG2671" i="9"/>
  <c r="AH2671" i="9" s="1"/>
  <c r="AG2672" i="9"/>
  <c r="AH2672" i="9" s="1"/>
  <c r="AG2673" i="9"/>
  <c r="AH2673" i="9" s="1"/>
  <c r="AG2674" i="9"/>
  <c r="AH2674" i="9" s="1"/>
  <c r="AG2675" i="9"/>
  <c r="AH2675" i="9" s="1"/>
  <c r="AG2676" i="9"/>
  <c r="AH2676" i="9"/>
  <c r="AG2677" i="9"/>
  <c r="AH2677" i="9" s="1"/>
  <c r="AG2678" i="9"/>
  <c r="AH2678" i="9" s="1"/>
  <c r="AG2679" i="9"/>
  <c r="AH2679" i="9" s="1"/>
  <c r="AG2680" i="9"/>
  <c r="AH2680" i="9"/>
  <c r="AG2681" i="9"/>
  <c r="AH2681" i="9" s="1"/>
  <c r="AG2682" i="9"/>
  <c r="AH2682" i="9" s="1"/>
  <c r="AG2683" i="9"/>
  <c r="AH2683" i="9" s="1"/>
  <c r="AG2684" i="9"/>
  <c r="AH2684" i="9" s="1"/>
  <c r="AG2685" i="9"/>
  <c r="AH2685" i="9" s="1"/>
  <c r="AG2686" i="9"/>
  <c r="AH2686" i="9"/>
  <c r="AG2687" i="9"/>
  <c r="AH2687" i="9" s="1"/>
  <c r="AG2688" i="9"/>
  <c r="AH2688" i="9"/>
  <c r="AG2689" i="9"/>
  <c r="AH2689" i="9" s="1"/>
  <c r="AG2690" i="9"/>
  <c r="AH2690" i="9" s="1"/>
  <c r="AG2691" i="9"/>
  <c r="AH2691" i="9" s="1"/>
  <c r="AG2692" i="9"/>
  <c r="AH2692" i="9" s="1"/>
  <c r="AG2693" i="9"/>
  <c r="AH2693" i="9" s="1"/>
  <c r="AG2694" i="9"/>
  <c r="AH2694" i="9" s="1"/>
  <c r="AG2695" i="9"/>
  <c r="AH2695" i="9" s="1"/>
  <c r="AG2696" i="9"/>
  <c r="AH2696" i="9"/>
  <c r="AG2697" i="9"/>
  <c r="AH2697" i="9" s="1"/>
  <c r="AG2698" i="9"/>
  <c r="AH2698" i="9" s="1"/>
  <c r="AG2699" i="9"/>
  <c r="AH2699" i="9" s="1"/>
  <c r="AG2700" i="9"/>
  <c r="AH2700" i="9" s="1"/>
  <c r="AG2701" i="9"/>
  <c r="AH2701" i="9" s="1"/>
  <c r="AG2702" i="9"/>
  <c r="AH2702" i="9"/>
  <c r="AG2703" i="9"/>
  <c r="AH2703" i="9" s="1"/>
  <c r="AG2704" i="9"/>
  <c r="AH2704" i="9" s="1"/>
  <c r="AG2705" i="9"/>
  <c r="AH2705" i="9" s="1"/>
  <c r="AG2706" i="9"/>
  <c r="AH2706" i="9" s="1"/>
  <c r="AG2707" i="9"/>
  <c r="AH2707" i="9" s="1"/>
  <c r="AG2708" i="9"/>
  <c r="AH2708" i="9"/>
  <c r="AG2709" i="9"/>
  <c r="AH2709" i="9" s="1"/>
  <c r="AG2710" i="9"/>
  <c r="AH2710" i="9" s="1"/>
  <c r="AG2711" i="9"/>
  <c r="AH2711" i="9" s="1"/>
  <c r="AG2712" i="9"/>
  <c r="AH2712" i="9"/>
  <c r="AG2713" i="9"/>
  <c r="AH2713" i="9" s="1"/>
  <c r="AG2714" i="9"/>
  <c r="AH2714" i="9" s="1"/>
  <c r="AG2715" i="9"/>
  <c r="AH2715" i="9" s="1"/>
  <c r="AG2716" i="9"/>
  <c r="AH2716" i="9" s="1"/>
  <c r="AG2717" i="9"/>
  <c r="AH2717" i="9" s="1"/>
  <c r="AG2718" i="9"/>
  <c r="AH2718" i="9" s="1"/>
  <c r="AG2719" i="9"/>
  <c r="AH2719" i="9" s="1"/>
  <c r="AG2720" i="9"/>
  <c r="AH2720" i="9" s="1"/>
  <c r="AG2721" i="9"/>
  <c r="AH2721" i="9" s="1"/>
  <c r="AG2722" i="9"/>
  <c r="AH2722" i="9" s="1"/>
  <c r="AG2723" i="9"/>
  <c r="AH2723" i="9" s="1"/>
  <c r="AG2724" i="9"/>
  <c r="AH2724" i="9" s="1"/>
  <c r="AG2725" i="9"/>
  <c r="AH2725" i="9" s="1"/>
  <c r="AG2726" i="9"/>
  <c r="AH2726" i="9"/>
  <c r="AG2727" i="9"/>
  <c r="AH2727" i="9" s="1"/>
  <c r="AG2728" i="9"/>
  <c r="AH2728" i="9"/>
  <c r="AG2729" i="9"/>
  <c r="AH2729" i="9" s="1"/>
  <c r="AG2730" i="9"/>
  <c r="AH2730" i="9" s="1"/>
  <c r="AG2731" i="9"/>
  <c r="AH2731" i="9" s="1"/>
  <c r="AG2732" i="9"/>
  <c r="AH2732" i="9"/>
  <c r="AG2733" i="9"/>
  <c r="AH2733" i="9" s="1"/>
  <c r="AG2734" i="9"/>
  <c r="AH2734" i="9"/>
  <c r="AG2735" i="9"/>
  <c r="AH2735" i="9" s="1"/>
  <c r="AG2736" i="9"/>
  <c r="AH2736" i="9" s="1"/>
  <c r="AG2737" i="9"/>
  <c r="AH2737" i="9" s="1"/>
  <c r="AG2738" i="9"/>
  <c r="AH2738" i="9" s="1"/>
  <c r="AG2739" i="9"/>
  <c r="AH2739" i="9" s="1"/>
  <c r="AG2740" i="9"/>
  <c r="AH2740" i="9"/>
  <c r="AG2741" i="9"/>
  <c r="AH2741" i="9" s="1"/>
  <c r="AG2742" i="9"/>
  <c r="AH2742" i="9" s="1"/>
  <c r="AG2743" i="9"/>
  <c r="AH2743" i="9" s="1"/>
  <c r="AG2744" i="9"/>
  <c r="AH2744" i="9"/>
  <c r="AG2745" i="9"/>
  <c r="AH2745" i="9" s="1"/>
  <c r="AG2746" i="9"/>
  <c r="AH2746" i="9" s="1"/>
  <c r="AG2747" i="9"/>
  <c r="AH2747" i="9" s="1"/>
  <c r="AG2748" i="9"/>
  <c r="AH2748" i="9" s="1"/>
  <c r="AG2749" i="9"/>
  <c r="AH2749" i="9" s="1"/>
  <c r="AG2750" i="9"/>
  <c r="AH2750" i="9"/>
  <c r="AG2751" i="9"/>
  <c r="AH2751" i="9" s="1"/>
  <c r="AG2752" i="9"/>
  <c r="AH2752" i="9"/>
  <c r="AG2753" i="9"/>
  <c r="AH2753" i="9" s="1"/>
  <c r="AG2754" i="9"/>
  <c r="AH2754" i="9" s="1"/>
  <c r="AG2755" i="9"/>
  <c r="AH2755" i="9" s="1"/>
  <c r="AG2756" i="9"/>
  <c r="AH2756" i="9" s="1"/>
  <c r="AG2757" i="9"/>
  <c r="AH2757" i="9" s="1"/>
  <c r="AG2758" i="9"/>
  <c r="AH2758" i="9" s="1"/>
  <c r="AG2759" i="9"/>
  <c r="AH2759" i="9" s="1"/>
  <c r="AG2760" i="9"/>
  <c r="AH2760" i="9"/>
  <c r="AG2761" i="9"/>
  <c r="AH2761" i="9" s="1"/>
  <c r="AG2762" i="9"/>
  <c r="AH2762" i="9" s="1"/>
  <c r="AG2763" i="9"/>
  <c r="AH2763" i="9" s="1"/>
  <c r="AG2764" i="9"/>
  <c r="AH2764" i="9"/>
  <c r="AG2765" i="9"/>
  <c r="AH2765" i="9" s="1"/>
  <c r="AG2766" i="9"/>
  <c r="AH2766" i="9"/>
  <c r="AG2767" i="9"/>
  <c r="AH2767" i="9" s="1"/>
  <c r="AG2768" i="9"/>
  <c r="AH2768" i="9" s="1"/>
  <c r="AG2769" i="9"/>
  <c r="AH2769" i="9" s="1"/>
  <c r="AG2770" i="9"/>
  <c r="AH2770" i="9" s="1"/>
  <c r="AG2771" i="9"/>
  <c r="AH2771" i="9" s="1"/>
  <c r="AG2772" i="9"/>
  <c r="AH2772" i="9"/>
  <c r="AG2773" i="9"/>
  <c r="AH2773" i="9" s="1"/>
  <c r="AG2774" i="9"/>
  <c r="AH2774" i="9" s="1"/>
  <c r="AG2775" i="9"/>
  <c r="AH2775" i="9" s="1"/>
  <c r="AG2776" i="9"/>
  <c r="AH2776" i="9"/>
  <c r="AG2777" i="9"/>
  <c r="AH2777" i="9" s="1"/>
  <c r="AG2778" i="9"/>
  <c r="AH2778" i="9" s="1"/>
  <c r="AG2779" i="9"/>
  <c r="AH2779" i="9" s="1"/>
  <c r="AG2780" i="9"/>
  <c r="AH2780" i="9" s="1"/>
  <c r="AG2781" i="9"/>
  <c r="AH2781" i="9" s="1"/>
  <c r="AG2782" i="9"/>
  <c r="AH2782" i="9"/>
  <c r="AG2783" i="9"/>
  <c r="AH2783" i="9" s="1"/>
  <c r="AG2784" i="9"/>
  <c r="AH2784" i="9"/>
  <c r="AG2785" i="9"/>
  <c r="AH2785" i="9" s="1"/>
  <c r="AG2786" i="9"/>
  <c r="AH2786" i="9" s="1"/>
  <c r="AG2787" i="9"/>
  <c r="AH2787" i="9" s="1"/>
  <c r="AG2788" i="9"/>
  <c r="AH2788" i="9" s="1"/>
  <c r="AG2789" i="9"/>
  <c r="AH2789" i="9" s="1"/>
  <c r="AG2790" i="9"/>
  <c r="AH2790" i="9" s="1"/>
  <c r="AG2791" i="9"/>
  <c r="AH2791" i="9" s="1"/>
  <c r="AG2792" i="9"/>
  <c r="AH2792" i="9"/>
  <c r="AG2793" i="9"/>
  <c r="AH2793" i="9" s="1"/>
  <c r="AG2794" i="9"/>
  <c r="AH2794" i="9" s="1"/>
  <c r="AG2795" i="9"/>
  <c r="AH2795" i="9" s="1"/>
  <c r="AG2796" i="9"/>
  <c r="AH2796" i="9" s="1"/>
  <c r="AG2797" i="9"/>
  <c r="AH2797" i="9" s="1"/>
  <c r="AG2798" i="9"/>
  <c r="AH2798" i="9"/>
  <c r="AG2799" i="9"/>
  <c r="AH2799" i="9" s="1"/>
  <c r="AG2800" i="9"/>
  <c r="AH2800" i="9"/>
  <c r="AG2801" i="9"/>
  <c r="AH2801" i="9" s="1"/>
  <c r="AG2802" i="9"/>
  <c r="AH2802" i="9" s="1"/>
  <c r="AG2803" i="9"/>
  <c r="AH2803" i="9" s="1"/>
  <c r="AG2804" i="9"/>
  <c r="AH2804" i="9"/>
  <c r="AG2805" i="9"/>
  <c r="AH2805" i="9" s="1"/>
  <c r="AG2806" i="9"/>
  <c r="AH2806" i="9"/>
  <c r="AG2807" i="9"/>
  <c r="AH2807" i="9" s="1"/>
  <c r="AG2808" i="9"/>
  <c r="AH2808" i="9"/>
  <c r="AG2809" i="9"/>
  <c r="AH2809" i="9" s="1"/>
  <c r="AG2810" i="9"/>
  <c r="AH2810" i="9" s="1"/>
  <c r="AG2811" i="9"/>
  <c r="AH2811" i="9" s="1"/>
  <c r="AG2812" i="9"/>
  <c r="AH2812" i="9" s="1"/>
  <c r="AG2813" i="9"/>
  <c r="AH2813" i="9" s="1"/>
  <c r="AG2814" i="9"/>
  <c r="AH2814" i="9" s="1"/>
  <c r="AG2815" i="9"/>
  <c r="AH2815" i="9" s="1"/>
  <c r="AG2816" i="9"/>
  <c r="AH2816" i="9"/>
  <c r="AG2817" i="9"/>
  <c r="AH2817" i="9" s="1"/>
  <c r="AG2818" i="9"/>
  <c r="AH2818" i="9" s="1"/>
  <c r="AG2819" i="9"/>
  <c r="AH2819" i="9" s="1"/>
  <c r="AG2820" i="9"/>
  <c r="AH2820" i="9" s="1"/>
  <c r="AG2821" i="9"/>
  <c r="AH2821" i="9" s="1"/>
  <c r="AG2822" i="9"/>
  <c r="AH2822" i="9"/>
  <c r="AG2823" i="9"/>
  <c r="AH2823" i="9" s="1"/>
  <c r="AG2824" i="9"/>
  <c r="AH2824" i="9"/>
  <c r="AG2825" i="9"/>
  <c r="AH2825" i="9" s="1"/>
  <c r="AG2826" i="9"/>
  <c r="AH2826" i="9" s="1"/>
  <c r="AG2827" i="9"/>
  <c r="AH2827" i="9" s="1"/>
  <c r="AG2828" i="9"/>
  <c r="AH2828" i="9"/>
  <c r="AG2829" i="9"/>
  <c r="AH2829" i="9" s="1"/>
  <c r="AG2830" i="9"/>
  <c r="AH2830" i="9"/>
  <c r="AG2831" i="9"/>
  <c r="AH2831" i="9" s="1"/>
  <c r="AG2832" i="9"/>
  <c r="AH2832" i="9" s="1"/>
  <c r="AG2833" i="9"/>
  <c r="AH2833" i="9" s="1"/>
  <c r="AG2834" i="9"/>
  <c r="AH2834" i="9" s="1"/>
  <c r="AG2835" i="9"/>
  <c r="AH2835" i="9" s="1"/>
  <c r="AG2836" i="9"/>
  <c r="AH2836" i="9"/>
  <c r="AG2837" i="9"/>
  <c r="AH2837" i="9" s="1"/>
  <c r="AG2838" i="9"/>
  <c r="AH2838" i="9" s="1"/>
  <c r="AG2839" i="9"/>
  <c r="AH2839" i="9" s="1"/>
  <c r="AG2840" i="9"/>
  <c r="AH2840" i="9"/>
  <c r="AG2841" i="9"/>
  <c r="AH2841" i="9" s="1"/>
  <c r="AG2842" i="9"/>
  <c r="AH2842" i="9" s="1"/>
  <c r="AG2843" i="9"/>
  <c r="AH2843" i="9" s="1"/>
  <c r="AG2844" i="9"/>
  <c r="AH2844" i="9" s="1"/>
  <c r="AG2845" i="9"/>
  <c r="AH2845" i="9" s="1"/>
  <c r="AG2846" i="9"/>
  <c r="AH2846" i="9"/>
  <c r="AG2847" i="9"/>
  <c r="AH2847" i="9" s="1"/>
  <c r="AG2848" i="9"/>
  <c r="AH2848" i="9"/>
  <c r="AG2849" i="9"/>
  <c r="AH2849" i="9" s="1"/>
  <c r="AG2850" i="9"/>
  <c r="AH2850" i="9" s="1"/>
  <c r="AG2851" i="9"/>
  <c r="AH2851" i="9" s="1"/>
  <c r="AG2852" i="9"/>
  <c r="AH2852" i="9" s="1"/>
  <c r="AG2853" i="9"/>
  <c r="AH2853" i="9" s="1"/>
  <c r="AG2854" i="9"/>
  <c r="AH2854" i="9" s="1"/>
  <c r="AG2855" i="9"/>
  <c r="AH2855" i="9" s="1"/>
  <c r="AG2856" i="9"/>
  <c r="AH2856" i="9"/>
  <c r="AG2857" i="9"/>
  <c r="AH2857" i="9" s="1"/>
  <c r="AG2858" i="9"/>
  <c r="AH2858" i="9" s="1"/>
  <c r="AG2859" i="9"/>
  <c r="AH2859" i="9" s="1"/>
  <c r="AG2860" i="9"/>
  <c r="AH2860" i="9" s="1"/>
  <c r="AG2861" i="9"/>
  <c r="AH2861" i="9" s="1"/>
  <c r="AG2862" i="9"/>
  <c r="AH2862" i="9"/>
  <c r="AG2863" i="9"/>
  <c r="AH2863" i="9" s="1"/>
  <c r="AG2864" i="9"/>
  <c r="AH2864" i="9"/>
  <c r="AG2865" i="9"/>
  <c r="AH2865" i="9" s="1"/>
  <c r="AG2866" i="9"/>
  <c r="AH2866" i="9" s="1"/>
  <c r="AG2867" i="9"/>
  <c r="AH2867" i="9" s="1"/>
  <c r="AG2868" i="9"/>
  <c r="AH2868" i="9"/>
  <c r="AG2869" i="9"/>
  <c r="AH2869" i="9" s="1"/>
  <c r="AG2870" i="9"/>
  <c r="AH2870" i="9"/>
  <c r="AG2871" i="9"/>
  <c r="AH2871" i="9" s="1"/>
  <c r="AG2872" i="9"/>
  <c r="AH2872" i="9"/>
  <c r="AG2873" i="9"/>
  <c r="AH2873" i="9" s="1"/>
  <c r="AG2874" i="9"/>
  <c r="AH2874" i="9" s="1"/>
  <c r="AG2875" i="9"/>
  <c r="AH2875" i="9" s="1"/>
  <c r="AG2876" i="9"/>
  <c r="AH2876" i="9" s="1"/>
  <c r="AG2877" i="9"/>
  <c r="AH2877" i="9" s="1"/>
  <c r="AG2878" i="9"/>
  <c r="AH2878" i="9" s="1"/>
  <c r="AG2879" i="9"/>
  <c r="AH2879" i="9" s="1"/>
  <c r="AG2880" i="9"/>
  <c r="AH2880" i="9"/>
  <c r="AG2881" i="9"/>
  <c r="AH2881" i="9" s="1"/>
  <c r="AG2882" i="9"/>
  <c r="AH2882" i="9" s="1"/>
  <c r="AG2883" i="9"/>
  <c r="AH2883" i="9" s="1"/>
  <c r="AG2884" i="9"/>
  <c r="AH2884" i="9" s="1"/>
  <c r="AG2885" i="9"/>
  <c r="AH2885" i="9" s="1"/>
  <c r="AG2886" i="9"/>
  <c r="AH2886" i="9"/>
  <c r="AG2887" i="9"/>
  <c r="AH2887" i="9" s="1"/>
  <c r="AG2888" i="9"/>
  <c r="AH2888" i="9"/>
  <c r="AG2889" i="9"/>
  <c r="AH2889" i="9" s="1"/>
  <c r="AG2890" i="9"/>
  <c r="AH2890" i="9" s="1"/>
  <c r="AG2891" i="9"/>
  <c r="AH2891" i="9" s="1"/>
  <c r="AG2892" i="9"/>
  <c r="AH2892" i="9"/>
  <c r="AG2893" i="9"/>
  <c r="AH2893" i="9" s="1"/>
  <c r="AG2894" i="9"/>
  <c r="AH2894" i="9"/>
  <c r="AG2895" i="9"/>
  <c r="AH2895" i="9" s="1"/>
  <c r="AG2896" i="9"/>
  <c r="AH2896" i="9" s="1"/>
  <c r="AG2897" i="9"/>
  <c r="AH2897" i="9" s="1"/>
  <c r="AG2898" i="9"/>
  <c r="AH2898" i="9" s="1"/>
  <c r="AG2899" i="9"/>
  <c r="AH2899" i="9" s="1"/>
  <c r="AG2900" i="9"/>
  <c r="AH2900" i="9"/>
  <c r="AG2901" i="9"/>
  <c r="AH2901" i="9" s="1"/>
  <c r="AG2902" i="9"/>
  <c r="AH2902" i="9" s="1"/>
  <c r="AG2903" i="9"/>
  <c r="AH2903" i="9" s="1"/>
  <c r="AG2904" i="9"/>
  <c r="AH2904" i="9"/>
  <c r="AG2905" i="9"/>
  <c r="AH2905" i="9" s="1"/>
  <c r="AG2906" i="9"/>
  <c r="AH2906" i="9" s="1"/>
  <c r="AG2907" i="9"/>
  <c r="AH2907" i="9" s="1"/>
  <c r="AG2908" i="9"/>
  <c r="AH2908" i="9" s="1"/>
  <c r="AG2909" i="9"/>
  <c r="AH2909" i="9" s="1"/>
  <c r="AG2910" i="9"/>
  <c r="AH2910" i="9"/>
  <c r="AG2911" i="9"/>
  <c r="AH2911" i="9" s="1"/>
  <c r="AG2912" i="9"/>
  <c r="AH2912" i="9"/>
  <c r="AG2913" i="9"/>
  <c r="AH2913" i="9" s="1"/>
  <c r="AG2914" i="9"/>
  <c r="AH2914" i="9" s="1"/>
  <c r="AG2915" i="9"/>
  <c r="AH2915" i="9" s="1"/>
  <c r="AG2916" i="9"/>
  <c r="AH2916" i="9" s="1"/>
  <c r="AG2917" i="9"/>
  <c r="AH2917" i="9" s="1"/>
  <c r="AG2918" i="9"/>
  <c r="AH2918" i="9" s="1"/>
  <c r="AG2919" i="9"/>
  <c r="AH2919" i="9" s="1"/>
  <c r="AG2920" i="9"/>
  <c r="AH2920" i="9"/>
  <c r="AG2921" i="9"/>
  <c r="AH2921" i="9" s="1"/>
  <c r="AG2922" i="9"/>
  <c r="AH2922" i="9" s="1"/>
  <c r="AG2923" i="9"/>
  <c r="AH2923" i="9" s="1"/>
  <c r="AG2924" i="9"/>
  <c r="AH2924" i="9" s="1"/>
  <c r="AG2925" i="9"/>
  <c r="AH2925" i="9" s="1"/>
  <c r="AG2926" i="9"/>
  <c r="AH2926" i="9"/>
  <c r="AG2927" i="9"/>
  <c r="AH2927" i="9" s="1"/>
  <c r="AG2928" i="9"/>
  <c r="AH2928" i="9"/>
  <c r="AG2929" i="9"/>
  <c r="AH2929" i="9" s="1"/>
  <c r="AG2930" i="9"/>
  <c r="AH2930" i="9" s="1"/>
  <c r="AG2931" i="9"/>
  <c r="AH2931" i="9" s="1"/>
  <c r="AG2932" i="9"/>
  <c r="AH2932" i="9"/>
  <c r="AG2933" i="9"/>
  <c r="AH2933" i="9" s="1"/>
  <c r="AG2934" i="9"/>
  <c r="AH2934" i="9"/>
  <c r="AG2935" i="9"/>
  <c r="AH2935" i="9" s="1"/>
  <c r="AG2936" i="9"/>
  <c r="AH2936" i="9"/>
  <c r="AG2937" i="9"/>
  <c r="AH2937" i="9" s="1"/>
  <c r="AG2938" i="9"/>
  <c r="AH2938" i="9" s="1"/>
  <c r="AG2939" i="9"/>
  <c r="AH2939" i="9" s="1"/>
  <c r="AG2940" i="9"/>
  <c r="AH2940" i="9" s="1"/>
  <c r="AG2941" i="9"/>
  <c r="AH2941" i="9" s="1"/>
  <c r="AG2942" i="9"/>
  <c r="AH2942" i="9" s="1"/>
  <c r="AG2943" i="9"/>
  <c r="AH2943" i="9" s="1"/>
  <c r="AG2944" i="9"/>
  <c r="AH2944" i="9"/>
  <c r="AG2945" i="9"/>
  <c r="AH2945" i="9" s="1"/>
  <c r="AG2946" i="9"/>
  <c r="AH2946" i="9" s="1"/>
  <c r="AG2947" i="9"/>
  <c r="AH2947" i="9" s="1"/>
  <c r="AG2948" i="9"/>
  <c r="AH2948" i="9" s="1"/>
  <c r="AG2949" i="9"/>
  <c r="AH2949" i="9" s="1"/>
  <c r="AG2950" i="9"/>
  <c r="AH2950" i="9"/>
  <c r="AG2951" i="9"/>
  <c r="AH2951" i="9" s="1"/>
  <c r="AG2952" i="9"/>
  <c r="AH2952" i="9"/>
  <c r="AG2953" i="9"/>
  <c r="AH2953" i="9" s="1"/>
  <c r="AG2954" i="9"/>
  <c r="AH2954" i="9" s="1"/>
  <c r="AG2955" i="9"/>
  <c r="AH2955" i="9" s="1"/>
  <c r="AG2956" i="9"/>
  <c r="AH2956" i="9"/>
  <c r="AG2957" i="9"/>
  <c r="AH2957" i="9" s="1"/>
  <c r="AG2958" i="9"/>
  <c r="AH2958" i="9"/>
  <c r="AG2959" i="9"/>
  <c r="AH2959" i="9" s="1"/>
  <c r="AG2960" i="9"/>
  <c r="AH2960" i="9" s="1"/>
  <c r="AG2961" i="9"/>
  <c r="AH2961" i="9" s="1"/>
  <c r="AG2962" i="9"/>
  <c r="AH2962" i="9" s="1"/>
  <c r="AG2963" i="9"/>
  <c r="AH2963" i="9" s="1"/>
  <c r="AG2964" i="9"/>
  <c r="AH2964" i="9"/>
  <c r="AG2965" i="9"/>
  <c r="AH2965" i="9" s="1"/>
  <c r="AG2966" i="9"/>
  <c r="AH2966" i="9" s="1"/>
  <c r="AG2967" i="9"/>
  <c r="AH2967" i="9" s="1"/>
  <c r="AG2968" i="9"/>
  <c r="AH2968" i="9"/>
  <c r="AG2969" i="9"/>
  <c r="AH2969" i="9" s="1"/>
  <c r="AG2970" i="9"/>
  <c r="AH2970" i="9" s="1"/>
  <c r="AG2971" i="9"/>
  <c r="AH2971" i="9" s="1"/>
  <c r="AG2972" i="9"/>
  <c r="AH2972" i="9" s="1"/>
  <c r="AG2973" i="9"/>
  <c r="AH2973" i="9" s="1"/>
  <c r="AG2974" i="9"/>
  <c r="AH2974" i="9"/>
  <c r="AG2975" i="9"/>
  <c r="AH2975" i="9" s="1"/>
  <c r="AG2976" i="9"/>
  <c r="AH2976" i="9"/>
  <c r="AG2977" i="9"/>
  <c r="AH2977" i="9" s="1"/>
  <c r="AG2978" i="9"/>
  <c r="AH2978" i="9" s="1"/>
  <c r="AG2979" i="9"/>
  <c r="AH2979" i="9" s="1"/>
  <c r="AG2980" i="9"/>
  <c r="AH2980" i="9" s="1"/>
  <c r="AG2981" i="9"/>
  <c r="AH2981" i="9" s="1"/>
  <c r="AG2982" i="9"/>
  <c r="AH2982" i="9" s="1"/>
  <c r="AG2983" i="9"/>
  <c r="AH2983" i="9" s="1"/>
  <c r="AG2984" i="9"/>
  <c r="AH2984" i="9"/>
  <c r="AG2985" i="9"/>
  <c r="AH2985" i="9" s="1"/>
  <c r="AG2986" i="9"/>
  <c r="AH2986" i="9" s="1"/>
  <c r="AG2987" i="9"/>
  <c r="AH2987" i="9" s="1"/>
  <c r="AG2988" i="9"/>
  <c r="AH2988" i="9" s="1"/>
  <c r="AG2989" i="9"/>
  <c r="AH2989" i="9" s="1"/>
  <c r="AG2990" i="9"/>
  <c r="AH2990" i="9"/>
  <c r="AG2991" i="9"/>
  <c r="AH2991" i="9" s="1"/>
  <c r="AG2992" i="9"/>
  <c r="AH2992" i="9"/>
  <c r="AG2993" i="9"/>
  <c r="AH2993" i="9" s="1"/>
  <c r="AG2994" i="9"/>
  <c r="AH2994" i="9" s="1"/>
  <c r="AG2995" i="9"/>
  <c r="AH2995" i="9" s="1"/>
  <c r="AG2996" i="9"/>
  <c r="AH2996" i="9"/>
  <c r="AG2997" i="9"/>
  <c r="AH2997" i="9" s="1"/>
  <c r="AG2998" i="9"/>
  <c r="AH2998" i="9"/>
  <c r="AG2999" i="9"/>
  <c r="AH2999" i="9" s="1"/>
  <c r="AG3000" i="9"/>
  <c r="AH3000" i="9"/>
  <c r="AG3001" i="9"/>
  <c r="AH3001" i="9" s="1"/>
  <c r="AG3002" i="9"/>
  <c r="AH3002" i="9" s="1"/>
  <c r="AG3003" i="9"/>
  <c r="AH3003" i="9" s="1"/>
  <c r="AG3004" i="9"/>
  <c r="AH3004" i="9" s="1"/>
  <c r="AG3005" i="9"/>
  <c r="AH3005" i="9" s="1"/>
  <c r="AG3006" i="9"/>
  <c r="AH3006" i="9" s="1"/>
  <c r="AG3007" i="9"/>
  <c r="AH3007" i="9" s="1"/>
  <c r="AG3008" i="9"/>
  <c r="AH3008" i="9"/>
  <c r="AG3009" i="9"/>
  <c r="AH3009" i="9" s="1"/>
  <c r="AG3010" i="9"/>
  <c r="AH3010" i="9" s="1"/>
  <c r="AG3011" i="9"/>
  <c r="AH3011" i="9" s="1"/>
  <c r="AG3012" i="9"/>
  <c r="AH3012" i="9" s="1"/>
  <c r="AG3013" i="9"/>
  <c r="AH3013" i="9" s="1"/>
  <c r="AG3014" i="9"/>
  <c r="AH3014" i="9"/>
  <c r="AG3015" i="9"/>
  <c r="AH3015" i="9" s="1"/>
  <c r="AG3016" i="9"/>
  <c r="AH3016" i="9"/>
  <c r="AG3017" i="9"/>
  <c r="AH3017" i="9" s="1"/>
  <c r="AG3018" i="9"/>
  <c r="AH3018" i="9" s="1"/>
  <c r="AG3019" i="9"/>
  <c r="AH3019" i="9" s="1"/>
  <c r="AG3020" i="9"/>
  <c r="AH3020" i="9"/>
  <c r="AG3021" i="9"/>
  <c r="AH3021" i="9" s="1"/>
  <c r="AG3022" i="9"/>
  <c r="AH3022" i="9"/>
  <c r="AG3023" i="9"/>
  <c r="AH3023" i="9" s="1"/>
  <c r="AG3024" i="9"/>
  <c r="AH3024" i="9" s="1"/>
  <c r="AG3025" i="9"/>
  <c r="AH3025" i="9" s="1"/>
  <c r="AG3026" i="9"/>
  <c r="AH3026" i="9" s="1"/>
  <c r="AG3027" i="9"/>
  <c r="AH3027" i="9" s="1"/>
  <c r="AG3028" i="9"/>
  <c r="AH3028" i="9"/>
  <c r="AG3029" i="9"/>
  <c r="AH3029" i="9" s="1"/>
  <c r="AG3030" i="9"/>
  <c r="AH3030" i="9" s="1"/>
  <c r="AG3031" i="9"/>
  <c r="AH3031" i="9" s="1"/>
  <c r="AG3032" i="9"/>
  <c r="AH3032" i="9"/>
  <c r="AG3033" i="9"/>
  <c r="AH3033" i="9" s="1"/>
  <c r="AG3034" i="9"/>
  <c r="AH3034" i="9" s="1"/>
  <c r="AG3035" i="9"/>
  <c r="AH3035" i="9" s="1"/>
  <c r="AG3036" i="9"/>
  <c r="AH3036" i="9" s="1"/>
  <c r="AG3037" i="9"/>
  <c r="AH3037" i="9" s="1"/>
  <c r="AG3038" i="9"/>
  <c r="AH3038" i="9"/>
  <c r="AG3039" i="9"/>
  <c r="AH3039" i="9" s="1"/>
  <c r="AG3040" i="9"/>
  <c r="AH3040" i="9"/>
  <c r="AG3041" i="9"/>
  <c r="AH3041" i="9" s="1"/>
  <c r="AG3042" i="9"/>
  <c r="AH3042" i="9" s="1"/>
  <c r="AG3043" i="9"/>
  <c r="AH3043" i="9" s="1"/>
  <c r="AG3044" i="9"/>
  <c r="AH3044" i="9" s="1"/>
  <c r="AG3045" i="9"/>
  <c r="AH3045" i="9" s="1"/>
  <c r="AG3046" i="9"/>
  <c r="AH3046" i="9" s="1"/>
  <c r="AG3047" i="9"/>
  <c r="AH3047" i="9" s="1"/>
  <c r="AG3048" i="9"/>
  <c r="AH3048" i="9"/>
  <c r="AG3049" i="9"/>
  <c r="AH3049" i="9" s="1"/>
  <c r="AG3050" i="9"/>
  <c r="AH3050" i="9" s="1"/>
  <c r="AG3051" i="9"/>
  <c r="AH3051" i="9" s="1"/>
  <c r="AG3052" i="9"/>
  <c r="AH3052" i="9" s="1"/>
  <c r="AG3053" i="9"/>
  <c r="AH3053" i="9" s="1"/>
  <c r="AG3054" i="9"/>
  <c r="AH3054" i="9"/>
  <c r="AG3055" i="9"/>
  <c r="AH3055" i="9" s="1"/>
  <c r="AG3056" i="9"/>
  <c r="AH3056" i="9"/>
  <c r="AG3057" i="9"/>
  <c r="AH3057" i="9" s="1"/>
  <c r="AG3058" i="9"/>
  <c r="AH3058" i="9" s="1"/>
  <c r="AG3059" i="9"/>
  <c r="AH3059" i="9" s="1"/>
  <c r="AG3060" i="9"/>
  <c r="AH3060" i="9"/>
  <c r="AG3061" i="9"/>
  <c r="AH3061" i="9" s="1"/>
  <c r="AG3062" i="9"/>
  <c r="AH3062" i="9"/>
  <c r="AG3063" i="9"/>
  <c r="AH3063" i="9" s="1"/>
  <c r="AG3064" i="9"/>
  <c r="AH3064" i="9"/>
  <c r="AG3065" i="9"/>
  <c r="AH3065" i="9" s="1"/>
  <c r="AG3066" i="9"/>
  <c r="AH3066" i="9" s="1"/>
  <c r="AG3067" i="9"/>
  <c r="AH3067" i="9" s="1"/>
  <c r="AG3068" i="9"/>
  <c r="AH3068" i="9" s="1"/>
  <c r="AG3069" i="9"/>
  <c r="AH3069" i="9" s="1"/>
  <c r="AG3070" i="9"/>
  <c r="AH3070" i="9" s="1"/>
  <c r="AG3071" i="9"/>
  <c r="AH3071" i="9" s="1"/>
  <c r="AG3072" i="9"/>
  <c r="AH3072" i="9"/>
  <c r="AG3073" i="9"/>
  <c r="AH3073" i="9" s="1"/>
  <c r="AG3074" i="9"/>
  <c r="AH3074" i="9" s="1"/>
  <c r="AG3075" i="9"/>
  <c r="AH3075" i="9" s="1"/>
  <c r="AG3076" i="9"/>
  <c r="AH3076" i="9" s="1"/>
  <c r="AG3077" i="9"/>
  <c r="AH3077" i="9" s="1"/>
  <c r="AG3078" i="9"/>
  <c r="AH3078" i="9"/>
  <c r="AG3079" i="9"/>
  <c r="AH3079" i="9" s="1"/>
  <c r="AG3080" i="9"/>
  <c r="AH3080" i="9"/>
  <c r="AG3081" i="9"/>
  <c r="AH3081" i="9" s="1"/>
  <c r="AG3082" i="9"/>
  <c r="AH3082" i="9" s="1"/>
  <c r="AG3083" i="9"/>
  <c r="AH3083" i="9" s="1"/>
  <c r="AG3084" i="9"/>
  <c r="AH3084" i="9"/>
  <c r="AG3085" i="9"/>
  <c r="AH3085" i="9" s="1"/>
  <c r="AG3086" i="9"/>
  <c r="AH3086" i="9"/>
  <c r="AG3087" i="9"/>
  <c r="AH3087" i="9" s="1"/>
  <c r="AG3088" i="9"/>
  <c r="AH3088" i="9" s="1"/>
  <c r="AG3089" i="9"/>
  <c r="AH3089" i="9" s="1"/>
  <c r="AG3090" i="9"/>
  <c r="AH3090" i="9" s="1"/>
  <c r="AG3091" i="9"/>
  <c r="AH3091" i="9" s="1"/>
  <c r="AG3092" i="9"/>
  <c r="AH3092" i="9"/>
  <c r="AG3093" i="9"/>
  <c r="AH3093" i="9" s="1"/>
  <c r="AG3094" i="9"/>
  <c r="AH3094" i="9" s="1"/>
  <c r="AG3095" i="9"/>
  <c r="AH3095" i="9" s="1"/>
  <c r="AG3096" i="9"/>
  <c r="AH3096" i="9"/>
  <c r="AG3097" i="9"/>
  <c r="AH3097" i="9" s="1"/>
  <c r="AG3098" i="9"/>
  <c r="AH3098" i="9" s="1"/>
  <c r="AG3099" i="9"/>
  <c r="AH3099" i="9" s="1"/>
  <c r="AG3100" i="9"/>
  <c r="AH3100" i="9" s="1"/>
  <c r="AG3101" i="9"/>
  <c r="AH3101" i="9" s="1"/>
  <c r="AG3102" i="9"/>
  <c r="AH3102" i="9"/>
  <c r="AG3103" i="9"/>
  <c r="AH3103" i="9" s="1"/>
  <c r="AG3104" i="9"/>
  <c r="AH3104" i="9"/>
  <c r="AG3105" i="9"/>
  <c r="AH3105" i="9" s="1"/>
  <c r="AG3106" i="9"/>
  <c r="AH3106" i="9" s="1"/>
  <c r="AG3107" i="9"/>
  <c r="AH3107" i="9" s="1"/>
  <c r="AG3108" i="9"/>
  <c r="AH3108" i="9" s="1"/>
  <c r="AG3109" i="9"/>
  <c r="AH3109" i="9" s="1"/>
  <c r="AG3110" i="9"/>
  <c r="AH3110" i="9" s="1"/>
  <c r="AG3111" i="9"/>
  <c r="AH3111" i="9" s="1"/>
  <c r="AG3112" i="9"/>
  <c r="AH3112" i="9"/>
  <c r="AG3113" i="9"/>
  <c r="AH3113" i="9" s="1"/>
  <c r="AG3114" i="9"/>
  <c r="AH3114" i="9" s="1"/>
  <c r="AG3115" i="9"/>
  <c r="AH3115" i="9" s="1"/>
  <c r="AG3116" i="9"/>
  <c r="AH3116" i="9" s="1"/>
  <c r="AG3117" i="9"/>
  <c r="AH3117" i="9" s="1"/>
  <c r="AG3118" i="9"/>
  <c r="AH3118" i="9"/>
  <c r="AG3119" i="9"/>
  <c r="AH3119" i="9" s="1"/>
  <c r="AG3120" i="9"/>
  <c r="AH3120" i="9"/>
  <c r="AG3121" i="9"/>
  <c r="AH3121" i="9" s="1"/>
  <c r="AG3122" i="9"/>
  <c r="AH3122" i="9" s="1"/>
  <c r="AG3123" i="9"/>
  <c r="AH3123" i="9" s="1"/>
  <c r="AG3124" i="9"/>
  <c r="AH3124" i="9"/>
  <c r="AG3125" i="9"/>
  <c r="AH3125" i="9" s="1"/>
  <c r="AG3126" i="9"/>
  <c r="AH3126" i="9"/>
  <c r="AG3127" i="9"/>
  <c r="AH3127" i="9" s="1"/>
  <c r="AG3128" i="9"/>
  <c r="AH3128" i="9"/>
  <c r="AG3129" i="9"/>
  <c r="AH3129" i="9" s="1"/>
  <c r="AG3130" i="9"/>
  <c r="AH3130" i="9" s="1"/>
  <c r="AG3131" i="9"/>
  <c r="AH3131" i="9" s="1"/>
  <c r="AG3132" i="9"/>
  <c r="AH3132" i="9" s="1"/>
  <c r="AG3133" i="9"/>
  <c r="AH3133" i="9" s="1"/>
  <c r="AG3134" i="9"/>
  <c r="AH3134" i="9" s="1"/>
  <c r="AG3135" i="9"/>
  <c r="AH3135" i="9" s="1"/>
  <c r="AG3136" i="9"/>
  <c r="AH3136" i="9"/>
  <c r="AG3137" i="9"/>
  <c r="AH3137" i="9" s="1"/>
  <c r="AG3138" i="9"/>
  <c r="AH3138" i="9" s="1"/>
  <c r="AG3139" i="9"/>
  <c r="AH3139" i="9" s="1"/>
  <c r="AG3140" i="9"/>
  <c r="AH3140" i="9" s="1"/>
  <c r="AG3141" i="9"/>
  <c r="AH3141" i="9" s="1"/>
  <c r="AG3142" i="9"/>
  <c r="AH3142" i="9"/>
  <c r="AG3143" i="9"/>
  <c r="AH3143" i="9" s="1"/>
  <c r="AG3144" i="9"/>
  <c r="AH3144" i="9"/>
  <c r="AG3145" i="9"/>
  <c r="AH3145" i="9" s="1"/>
  <c r="AG3146" i="9"/>
  <c r="AH3146" i="9" s="1"/>
  <c r="AG3147" i="9"/>
  <c r="AH3147" i="9" s="1"/>
  <c r="AG3148" i="9"/>
  <c r="AH3148" i="9"/>
  <c r="AG3149" i="9"/>
  <c r="AH3149" i="9" s="1"/>
  <c r="AG3150" i="9"/>
  <c r="AH3150" i="9"/>
  <c r="AG3151" i="9"/>
  <c r="AH3151" i="9" s="1"/>
  <c r="AG3152" i="9"/>
  <c r="AH3152" i="9" s="1"/>
  <c r="AG3153" i="9"/>
  <c r="AH3153" i="9" s="1"/>
  <c r="AG3154" i="9"/>
  <c r="AH3154" i="9" s="1"/>
  <c r="AG3155" i="9"/>
  <c r="AH3155" i="9" s="1"/>
  <c r="AG3156" i="9"/>
  <c r="AH3156" i="9"/>
  <c r="AG3157" i="9"/>
  <c r="AH3157" i="9" s="1"/>
  <c r="AG3158" i="9"/>
  <c r="AH3158" i="9" s="1"/>
  <c r="AG3159" i="9"/>
  <c r="AH3159" i="9" s="1"/>
  <c r="AG3160" i="9"/>
  <c r="AH3160" i="9"/>
  <c r="AG3161" i="9"/>
  <c r="AH3161" i="9" s="1"/>
  <c r="AG3162" i="9"/>
  <c r="AH3162" i="9" s="1"/>
  <c r="AG3163" i="9"/>
  <c r="AH3163" i="9" s="1"/>
  <c r="AG3164" i="9"/>
  <c r="AH3164" i="9" s="1"/>
  <c r="AG3165" i="9"/>
  <c r="AH3165" i="9" s="1"/>
  <c r="AG3166" i="9"/>
  <c r="AH3166" i="9"/>
  <c r="AG3167" i="9"/>
  <c r="AH3167" i="9" s="1"/>
  <c r="AG3168" i="9"/>
  <c r="AH3168" i="9"/>
  <c r="AG3169" i="9"/>
  <c r="AH3169" i="9" s="1"/>
  <c r="AG3170" i="9"/>
  <c r="AH3170" i="9" s="1"/>
  <c r="AG3171" i="9"/>
  <c r="AH3171" i="9" s="1"/>
  <c r="AG3172" i="9"/>
  <c r="AH3172" i="9" s="1"/>
  <c r="AG3173" i="9"/>
  <c r="AH3173" i="9" s="1"/>
  <c r="AG3174" i="9"/>
  <c r="AH3174" i="9" s="1"/>
  <c r="AG3175" i="9"/>
  <c r="AH3175" i="9" s="1"/>
  <c r="AG3176" i="9"/>
  <c r="AH3176" i="9"/>
  <c r="AG3177" i="9"/>
  <c r="AH3177" i="9" s="1"/>
  <c r="AG3178" i="9"/>
  <c r="AH3178" i="9" s="1"/>
  <c r="AG3179" i="9"/>
  <c r="AH3179" i="9" s="1"/>
  <c r="AG3180" i="9"/>
  <c r="AH3180" i="9" s="1"/>
  <c r="AG3181" i="9"/>
  <c r="AH3181" i="9" s="1"/>
  <c r="AG3182" i="9"/>
  <c r="AH3182" i="9"/>
  <c r="AG3183" i="9"/>
  <c r="AH3183" i="9" s="1"/>
  <c r="AG3184" i="9"/>
  <c r="AH3184" i="9"/>
  <c r="AG3185" i="9"/>
  <c r="AH3185" i="9" s="1"/>
  <c r="AG3186" i="9"/>
  <c r="AH3186" i="9" s="1"/>
  <c r="AG3187" i="9"/>
  <c r="AH3187" i="9" s="1"/>
  <c r="AG3188" i="9"/>
  <c r="AH3188" i="9"/>
  <c r="AG3189" i="9"/>
  <c r="AH3189" i="9" s="1"/>
  <c r="AG3190" i="9"/>
  <c r="AH3190" i="9"/>
  <c r="AG3191" i="9"/>
  <c r="AH3191" i="9" s="1"/>
  <c r="AG3192" i="9"/>
  <c r="AH3192" i="9"/>
  <c r="AG3193" i="9"/>
  <c r="AH3193" i="9" s="1"/>
  <c r="AG3194" i="9"/>
  <c r="AH3194" i="9" s="1"/>
  <c r="AG3195" i="9"/>
  <c r="AH3195" i="9" s="1"/>
  <c r="AG3196" i="9"/>
  <c r="AH3196" i="9" s="1"/>
  <c r="AG3197" i="9"/>
  <c r="AH3197" i="9" s="1"/>
  <c r="AG3198" i="9"/>
  <c r="AH3198" i="9" s="1"/>
  <c r="AG3199" i="9"/>
  <c r="AH3199" i="9" s="1"/>
  <c r="AG3200" i="9"/>
  <c r="AH3200" i="9"/>
  <c r="AG3201" i="9"/>
  <c r="AH3201" i="9" s="1"/>
  <c r="AG3202" i="9"/>
  <c r="AH3202" i="9" s="1"/>
  <c r="AG3203" i="9"/>
  <c r="AH3203" i="9" s="1"/>
  <c r="AG3204" i="9"/>
  <c r="AH3204" i="9" s="1"/>
  <c r="AG3205" i="9"/>
  <c r="AH3205" i="9" s="1"/>
  <c r="AG3206" i="9"/>
  <c r="AH3206" i="9"/>
  <c r="AG3207" i="9"/>
  <c r="AH3207" i="9" s="1"/>
  <c r="AG3208" i="9"/>
  <c r="AH3208" i="9"/>
  <c r="AG3209" i="9"/>
  <c r="AH3209" i="9" s="1"/>
  <c r="AG3210" i="9"/>
  <c r="AH3210" i="9" s="1"/>
  <c r="AG3211" i="9"/>
  <c r="AH3211" i="9" s="1"/>
  <c r="AG3212" i="9"/>
  <c r="AH3212" i="9"/>
  <c r="AG3213" i="9"/>
  <c r="AH3213" i="9" s="1"/>
  <c r="AG3214" i="9"/>
  <c r="AH3214" i="9"/>
  <c r="AG3215" i="9"/>
  <c r="AH3215" i="9" s="1"/>
  <c r="AG3216" i="9"/>
  <c r="AH3216" i="9" s="1"/>
  <c r="AG3217" i="9"/>
  <c r="AH3217" i="9" s="1"/>
  <c r="AG3218" i="9"/>
  <c r="AH3218" i="9" s="1"/>
  <c r="AG3219" i="9"/>
  <c r="AH3219" i="9" s="1"/>
  <c r="AG3220" i="9"/>
  <c r="AH3220" i="9"/>
  <c r="AG3221" i="9"/>
  <c r="AH3221" i="9" s="1"/>
  <c r="AG3222" i="9"/>
  <c r="AH3222" i="9" s="1"/>
  <c r="AG3223" i="9"/>
  <c r="AH3223" i="9" s="1"/>
  <c r="AG3224" i="9"/>
  <c r="AH3224" i="9"/>
  <c r="AG3225" i="9"/>
  <c r="AH3225" i="9" s="1"/>
  <c r="AG3226" i="9"/>
  <c r="AH3226" i="9" s="1"/>
  <c r="AG3227" i="9"/>
  <c r="AH3227" i="9" s="1"/>
  <c r="AG3228" i="9"/>
  <c r="AH3228" i="9" s="1"/>
  <c r="AG3229" i="9"/>
  <c r="AH3229" i="9" s="1"/>
  <c r="AG3230" i="9"/>
  <c r="AH3230" i="9"/>
  <c r="AG3231" i="9"/>
  <c r="AH3231" i="9" s="1"/>
  <c r="AG3232" i="9"/>
  <c r="AH3232" i="9"/>
  <c r="AG3233" i="9"/>
  <c r="AH3233" i="9" s="1"/>
  <c r="AG3234" i="9"/>
  <c r="AH3234" i="9" s="1"/>
  <c r="AG3235" i="9"/>
  <c r="AH3235" i="9" s="1"/>
  <c r="AG3236" i="9"/>
  <c r="AH3236" i="9" s="1"/>
  <c r="AG3237" i="9"/>
  <c r="AH3237" i="9" s="1"/>
  <c r="AG3238" i="9"/>
  <c r="AH3238" i="9" s="1"/>
  <c r="AG3239" i="9"/>
  <c r="AH3239" i="9" s="1"/>
  <c r="AG3240" i="9"/>
  <c r="AH3240" i="9"/>
  <c r="AG3241" i="9"/>
  <c r="AH3241" i="9" s="1"/>
  <c r="AG3242" i="9"/>
  <c r="AH3242" i="9" s="1"/>
  <c r="AG3243" i="9"/>
  <c r="AH3243" i="9" s="1"/>
  <c r="AG3244" i="9"/>
  <c r="AH3244" i="9" s="1"/>
  <c r="AG3245" i="9"/>
  <c r="AH3245" i="9" s="1"/>
  <c r="AG3246" i="9"/>
  <c r="AH3246" i="9"/>
  <c r="AG3247" i="9"/>
  <c r="AH3247" i="9" s="1"/>
  <c r="AG3248" i="9"/>
  <c r="AH3248" i="9"/>
  <c r="AG3249" i="9"/>
  <c r="AH3249" i="9" s="1"/>
  <c r="AG3250" i="9"/>
  <c r="AH3250" i="9" s="1"/>
  <c r="AG3251" i="9"/>
  <c r="AH3251" i="9" s="1"/>
  <c r="AG3252" i="9"/>
  <c r="AH3252" i="9"/>
  <c r="AG3253" i="9"/>
  <c r="AH3253" i="9" s="1"/>
  <c r="AG3254" i="9"/>
  <c r="AH3254" i="9"/>
  <c r="AG3255" i="9"/>
  <c r="AH3255" i="9" s="1"/>
  <c r="AG3256" i="9"/>
  <c r="AH3256" i="9"/>
  <c r="AG3257" i="9"/>
  <c r="AH3257" i="9" s="1"/>
  <c r="AG3258" i="9"/>
  <c r="AH3258" i="9" s="1"/>
  <c r="AG3259" i="9"/>
  <c r="AH3259" i="9" s="1"/>
  <c r="AG3260" i="9"/>
  <c r="AH3260" i="9" s="1"/>
  <c r="AG3261" i="9"/>
  <c r="AH3261" i="9" s="1"/>
  <c r="AG3262" i="9"/>
  <c r="AH3262" i="9" s="1"/>
  <c r="AG3263" i="9"/>
  <c r="AH3263" i="9" s="1"/>
  <c r="AG3264" i="9"/>
  <c r="AH3264" i="9"/>
  <c r="AG3265" i="9"/>
  <c r="AH3265" i="9" s="1"/>
  <c r="AG3266" i="9"/>
  <c r="AH3266" i="9" s="1"/>
  <c r="AG3267" i="9"/>
  <c r="AH3267" i="9" s="1"/>
  <c r="AG3268" i="9"/>
  <c r="AH3268" i="9" s="1"/>
  <c r="AG3269" i="9"/>
  <c r="AH3269" i="9" s="1"/>
  <c r="AG3270" i="9"/>
  <c r="AH3270" i="9"/>
  <c r="AG3271" i="9"/>
  <c r="AH3271" i="9" s="1"/>
  <c r="AG3272" i="9"/>
  <c r="AH3272" i="9"/>
  <c r="AG3273" i="9"/>
  <c r="AH3273" i="9" s="1"/>
  <c r="AG3274" i="9"/>
  <c r="AH3274" i="9" s="1"/>
  <c r="AG3275" i="9"/>
  <c r="AH3275" i="9" s="1"/>
  <c r="AG3276" i="9"/>
  <c r="AH3276" i="9"/>
  <c r="AG3277" i="9"/>
  <c r="AH3277" i="9" s="1"/>
  <c r="AG3278" i="9"/>
  <c r="AH3278" i="9"/>
  <c r="AG3279" i="9"/>
  <c r="AH3279" i="9" s="1"/>
  <c r="AG3280" i="9"/>
  <c r="AH3280" i="9" s="1"/>
  <c r="AG3281" i="9"/>
  <c r="AH3281" i="9" s="1"/>
  <c r="AG3282" i="9"/>
  <c r="AH3282" i="9" s="1"/>
  <c r="AG3283" i="9"/>
  <c r="AH3283" i="9" s="1"/>
  <c r="AG3284" i="9"/>
  <c r="AH3284" i="9"/>
  <c r="AG3285" i="9"/>
  <c r="AH3285" i="9" s="1"/>
  <c r="AG3286" i="9"/>
  <c r="AH3286" i="9" s="1"/>
  <c r="AG3287" i="9"/>
  <c r="AH3287" i="9" s="1"/>
  <c r="AG3288" i="9"/>
  <c r="AH3288" i="9"/>
  <c r="AG3289" i="9"/>
  <c r="AH3289" i="9" s="1"/>
  <c r="AG3290" i="9"/>
  <c r="AH3290" i="9" s="1"/>
  <c r="AG3291" i="9"/>
  <c r="AH3291" i="9" s="1"/>
  <c r="AG3292" i="9"/>
  <c r="AH3292" i="9" s="1"/>
  <c r="AG3293" i="9"/>
  <c r="AH3293" i="9" s="1"/>
  <c r="AG3294" i="9"/>
  <c r="AH3294" i="9"/>
  <c r="AG3295" i="9"/>
  <c r="AH3295" i="9" s="1"/>
  <c r="AG3296" i="9"/>
  <c r="AH3296" i="9"/>
  <c r="AG3297" i="9"/>
  <c r="AH3297" i="9" s="1"/>
  <c r="AG3298" i="9"/>
  <c r="AH3298" i="9" s="1"/>
  <c r="AG3299" i="9"/>
  <c r="AH3299" i="9" s="1"/>
  <c r="AG3300" i="9"/>
  <c r="AH3300" i="9" s="1"/>
  <c r="AG3301" i="9"/>
  <c r="AH3301" i="9" s="1"/>
  <c r="AG3302" i="9"/>
  <c r="AH3302" i="9" s="1"/>
  <c r="AG3303" i="9"/>
  <c r="AH3303" i="9" s="1"/>
  <c r="AG3304" i="9"/>
  <c r="AH3304" i="9"/>
  <c r="AG3305" i="9"/>
  <c r="AH3305" i="9" s="1"/>
  <c r="AG3306" i="9"/>
  <c r="AH3306" i="9" s="1"/>
  <c r="AG3307" i="9"/>
  <c r="AH3307" i="9" s="1"/>
  <c r="AG3308" i="9"/>
  <c r="AH3308" i="9" s="1"/>
  <c r="AG3309" i="9"/>
  <c r="AH3309" i="9" s="1"/>
  <c r="AG3310" i="9"/>
  <c r="AH3310" i="9"/>
  <c r="AG3311" i="9"/>
  <c r="AH3311" i="9" s="1"/>
  <c r="AG3312" i="9"/>
  <c r="AH3312" i="9"/>
  <c r="AG3313" i="9"/>
  <c r="AH3313" i="9" s="1"/>
  <c r="AG3314" i="9"/>
  <c r="AH3314" i="9" s="1"/>
  <c r="AG3315" i="9"/>
  <c r="AH3315" i="9" s="1"/>
  <c r="AG3316" i="9"/>
  <c r="AH3316" i="9"/>
  <c r="AG3317" i="9"/>
  <c r="AH3317" i="9" s="1"/>
  <c r="AG3318" i="9"/>
  <c r="AH3318" i="9"/>
  <c r="AG3319" i="9"/>
  <c r="AH3319" i="9" s="1"/>
  <c r="AG3320" i="9"/>
  <c r="AH3320" i="9"/>
  <c r="AG3321" i="9"/>
  <c r="AH3321" i="9" s="1"/>
  <c r="AG3322" i="9"/>
  <c r="AH3322" i="9" s="1"/>
  <c r="AG3323" i="9"/>
  <c r="AH3323" i="9" s="1"/>
  <c r="AG3324" i="9"/>
  <c r="AH3324" i="9" s="1"/>
  <c r="AG3325" i="9"/>
  <c r="AH3325" i="9" s="1"/>
  <c r="AG3326" i="9"/>
  <c r="AH3326" i="9" s="1"/>
  <c r="AG3327" i="9"/>
  <c r="AH3327" i="9" s="1"/>
  <c r="AG3328" i="9"/>
  <c r="AH3328" i="9"/>
  <c r="AG3329" i="9"/>
  <c r="AH3329" i="9" s="1"/>
  <c r="AG3330" i="9"/>
  <c r="AH3330" i="9" s="1"/>
  <c r="AG3331" i="9"/>
  <c r="AH3331" i="9" s="1"/>
  <c r="AG3332" i="9"/>
  <c r="AH3332" i="9" s="1"/>
  <c r="AG3333" i="9"/>
  <c r="AH3333" i="9" s="1"/>
  <c r="AG3334" i="9"/>
  <c r="AH3334" i="9"/>
  <c r="AG3335" i="9"/>
  <c r="AH3335" i="9" s="1"/>
  <c r="AG3336" i="9"/>
  <c r="AH3336" i="9"/>
  <c r="AG3337" i="9"/>
  <c r="AH3337" i="9" s="1"/>
  <c r="AG3338" i="9"/>
  <c r="AH3338" i="9" s="1"/>
  <c r="AG3339" i="9"/>
  <c r="AH3339" i="9" s="1"/>
  <c r="AG3340" i="9"/>
  <c r="AH3340" i="9"/>
  <c r="AG3341" i="9"/>
  <c r="AH3341" i="9" s="1"/>
  <c r="AG3342" i="9"/>
  <c r="AH3342" i="9"/>
  <c r="AG3343" i="9"/>
  <c r="AH3343" i="9" s="1"/>
  <c r="AG3344" i="9"/>
  <c r="AH3344" i="9" s="1"/>
  <c r="AG3345" i="9"/>
  <c r="AH3345" i="9" s="1"/>
  <c r="AG3346" i="9"/>
  <c r="AH3346" i="9" s="1"/>
  <c r="AG3347" i="9"/>
  <c r="AH3347" i="9" s="1"/>
  <c r="AG3348" i="9"/>
  <c r="AH3348" i="9"/>
  <c r="AG3349" i="9"/>
  <c r="AH3349" i="9" s="1"/>
  <c r="AG3350" i="9"/>
  <c r="AH3350" i="9" s="1"/>
  <c r="AG3351" i="9"/>
  <c r="AH3351" i="9" s="1"/>
  <c r="AG3352" i="9"/>
  <c r="AH3352" i="9"/>
  <c r="AG3353" i="9"/>
  <c r="AH3353" i="9" s="1"/>
  <c r="AG3354" i="9"/>
  <c r="AH3354" i="9" s="1"/>
  <c r="AG3355" i="9"/>
  <c r="AH3355" i="9" s="1"/>
  <c r="AG3356" i="9"/>
  <c r="AH3356" i="9" s="1"/>
  <c r="AG3357" i="9"/>
  <c r="AH3357" i="9" s="1"/>
  <c r="AG3358" i="9"/>
  <c r="AH3358" i="9"/>
  <c r="AG3359" i="9"/>
  <c r="AH3359" i="9" s="1"/>
  <c r="AG3360" i="9"/>
  <c r="AH3360" i="9"/>
  <c r="AG3361" i="9"/>
  <c r="AH3361" i="9" s="1"/>
  <c r="AG3362" i="9"/>
  <c r="AH3362" i="9" s="1"/>
  <c r="AG3363" i="9"/>
  <c r="AH3363" i="9" s="1"/>
  <c r="AG3364" i="9"/>
  <c r="AH3364" i="9" s="1"/>
  <c r="AG3365" i="9"/>
  <c r="AH3365" i="9" s="1"/>
  <c r="AG3366" i="9"/>
  <c r="AH3366" i="9" s="1"/>
  <c r="AG3367" i="9"/>
  <c r="AH3367" i="9" s="1"/>
  <c r="AG3368" i="9"/>
  <c r="AH3368" i="9"/>
  <c r="AG3369" i="9"/>
  <c r="AH3369" i="9" s="1"/>
  <c r="AG3370" i="9"/>
  <c r="AH3370" i="9" s="1"/>
  <c r="AG3371" i="9"/>
  <c r="AH3371" i="9" s="1"/>
  <c r="AG3372" i="9"/>
  <c r="AH3372" i="9" s="1"/>
  <c r="AG3373" i="9"/>
  <c r="AH3373" i="9" s="1"/>
  <c r="AG3374" i="9"/>
  <c r="AH3374" i="9"/>
  <c r="AG3375" i="9"/>
  <c r="AH3375" i="9" s="1"/>
  <c r="AG3376" i="9"/>
  <c r="AH3376" i="9"/>
  <c r="AG3377" i="9"/>
  <c r="AH3377" i="9" s="1"/>
  <c r="AG3378" i="9"/>
  <c r="AH3378" i="9" s="1"/>
  <c r="AG3379" i="9"/>
  <c r="AH3379" i="9" s="1"/>
  <c r="AG3380" i="9"/>
  <c r="AH3380" i="9"/>
  <c r="AG3381" i="9"/>
  <c r="AH3381" i="9" s="1"/>
  <c r="AG3382" i="9"/>
  <c r="AH3382" i="9"/>
  <c r="AG3383" i="9"/>
  <c r="AH3383" i="9" s="1"/>
  <c r="AG3384" i="9"/>
  <c r="AH3384" i="9"/>
  <c r="AG3385" i="9"/>
  <c r="AH3385" i="9" s="1"/>
  <c r="AG3386" i="9"/>
  <c r="AH3386" i="9" s="1"/>
  <c r="AG3387" i="9"/>
  <c r="AH3387" i="9" s="1"/>
  <c r="AG3388" i="9"/>
  <c r="AH3388" i="9" s="1"/>
  <c r="AG3389" i="9"/>
  <c r="AH3389" i="9" s="1"/>
  <c r="AG3390" i="9"/>
  <c r="AH3390" i="9" s="1"/>
  <c r="AG3391" i="9"/>
  <c r="AH3391" i="9" s="1"/>
  <c r="AG3392" i="9"/>
  <c r="AH3392" i="9"/>
  <c r="AG3393" i="9"/>
  <c r="AH3393" i="9" s="1"/>
  <c r="AG3394" i="9"/>
  <c r="AH3394" i="9" s="1"/>
  <c r="AG3395" i="9"/>
  <c r="AH3395" i="9" s="1"/>
  <c r="AG3396" i="9"/>
  <c r="AH3396" i="9" s="1"/>
  <c r="AG3397" i="9"/>
  <c r="AH3397" i="9" s="1"/>
  <c r="AG3398" i="9"/>
  <c r="AH3398" i="9"/>
  <c r="AG3399" i="9"/>
  <c r="AH3399" i="9" s="1"/>
  <c r="AG3400" i="9"/>
  <c r="AH3400" i="9"/>
  <c r="AG3401" i="9"/>
  <c r="AH3401" i="9" s="1"/>
  <c r="AG3402" i="9"/>
  <c r="AH3402" i="9" s="1"/>
  <c r="AG3403" i="9"/>
  <c r="AH3403" i="9" s="1"/>
  <c r="AG3404" i="9"/>
  <c r="AH3404" i="9"/>
  <c r="AG3405" i="9"/>
  <c r="AH3405" i="9" s="1"/>
  <c r="AG3406" i="9"/>
  <c r="AH3406" i="9"/>
  <c r="AG3407" i="9"/>
  <c r="AH3407" i="9" s="1"/>
  <c r="AG3408" i="9"/>
  <c r="AH3408" i="9" s="1"/>
  <c r="AG3409" i="9"/>
  <c r="AH3409" i="9" s="1"/>
  <c r="AG3410" i="9"/>
  <c r="AH3410" i="9" s="1"/>
  <c r="AG3411" i="9"/>
  <c r="AH3411" i="9" s="1"/>
  <c r="AG3412" i="9"/>
  <c r="AH3412" i="9"/>
  <c r="AG3413" i="9"/>
  <c r="AH3413" i="9" s="1"/>
  <c r="AG3414" i="9"/>
  <c r="AH3414" i="9" s="1"/>
  <c r="AG3415" i="9"/>
  <c r="AH3415" i="9" s="1"/>
  <c r="AG3416" i="9"/>
  <c r="AH3416" i="9"/>
  <c r="AG3417" i="9"/>
  <c r="AH3417" i="9" s="1"/>
  <c r="AG3418" i="9"/>
  <c r="AH3418" i="9" s="1"/>
  <c r="AG3419" i="9"/>
  <c r="AH3419" i="9" s="1"/>
  <c r="AG3420" i="9"/>
  <c r="AH3420" i="9" s="1"/>
  <c r="AG3421" i="9"/>
  <c r="AH3421" i="9" s="1"/>
  <c r="AG3422" i="9"/>
  <c r="AH3422" i="9"/>
  <c r="AG3423" i="9"/>
  <c r="AH3423" i="9" s="1"/>
  <c r="AG3424" i="9"/>
  <c r="AH3424" i="9"/>
  <c r="AG3425" i="9"/>
  <c r="AH3425" i="9" s="1"/>
  <c r="AG3426" i="9"/>
  <c r="AH3426" i="9" s="1"/>
  <c r="AG3427" i="9"/>
  <c r="AH3427" i="9" s="1"/>
  <c r="AG3428" i="9"/>
  <c r="AH3428" i="9" s="1"/>
  <c r="AG3429" i="9"/>
  <c r="AH3429" i="9" s="1"/>
  <c r="AG3430" i="9"/>
  <c r="AH3430" i="9" s="1"/>
  <c r="AG3431" i="9"/>
  <c r="AH3431" i="9" s="1"/>
  <c r="AG3432" i="9"/>
  <c r="AH3432" i="9"/>
  <c r="AG3433" i="9"/>
  <c r="AH3433" i="9" s="1"/>
  <c r="AG3434" i="9"/>
  <c r="AH3434" i="9" s="1"/>
  <c r="AG3435" i="9"/>
  <c r="AH3435" i="9" s="1"/>
  <c r="AG3436" i="9"/>
  <c r="AH3436" i="9" s="1"/>
  <c r="AG3437" i="9"/>
  <c r="AH3437" i="9" s="1"/>
  <c r="AG3438" i="9"/>
  <c r="AH3438" i="9"/>
  <c r="AG3439" i="9"/>
  <c r="AH3439" i="9" s="1"/>
  <c r="AG3440" i="9"/>
  <c r="AH3440" i="9"/>
  <c r="AG3441" i="9"/>
  <c r="AH3441" i="9" s="1"/>
  <c r="AG3442" i="9"/>
  <c r="AH3442" i="9" s="1"/>
  <c r="AG3443" i="9"/>
  <c r="AH3443" i="9" s="1"/>
  <c r="AG3444" i="9"/>
  <c r="AH3444" i="9"/>
  <c r="AG3445" i="9"/>
  <c r="AH3445" i="9" s="1"/>
  <c r="AG3446" i="9"/>
  <c r="AH3446" i="9"/>
  <c r="AG3447" i="9"/>
  <c r="AH3447" i="9" s="1"/>
  <c r="AG3448" i="9"/>
  <c r="AH3448" i="9"/>
  <c r="AG3449" i="9"/>
  <c r="AH3449" i="9" s="1"/>
  <c r="AG3450" i="9"/>
  <c r="AH3450" i="9" s="1"/>
  <c r="AG3451" i="9"/>
  <c r="AH3451" i="9" s="1"/>
  <c r="AG3452" i="9"/>
  <c r="AH3452" i="9" s="1"/>
  <c r="AG3453" i="9"/>
  <c r="AH3453" i="9" s="1"/>
  <c r="AG3454" i="9"/>
  <c r="AH3454" i="9" s="1"/>
  <c r="AG3455" i="9"/>
  <c r="AH3455" i="9" s="1"/>
  <c r="AG3456" i="9"/>
  <c r="AH3456" i="9"/>
  <c r="AG3457" i="9"/>
  <c r="AH3457" i="9" s="1"/>
  <c r="AG3458" i="9"/>
  <c r="AH3458" i="9" s="1"/>
  <c r="AG3459" i="9"/>
  <c r="AH3459" i="9" s="1"/>
  <c r="AG3460" i="9"/>
  <c r="AH3460" i="9" s="1"/>
  <c r="AG3461" i="9"/>
  <c r="AH3461" i="9" s="1"/>
  <c r="AG3462" i="9"/>
  <c r="AH3462" i="9"/>
  <c r="AG3463" i="9"/>
  <c r="AH3463" i="9" s="1"/>
  <c r="AG3464" i="9"/>
  <c r="AH3464" i="9"/>
  <c r="AG3465" i="9"/>
  <c r="AH3465" i="9" s="1"/>
  <c r="AG3466" i="9"/>
  <c r="AH3466" i="9" s="1"/>
  <c r="AG3467" i="9"/>
  <c r="AH3467" i="9" s="1"/>
  <c r="AG3468" i="9"/>
  <c r="AH3468" i="9"/>
  <c r="AG3469" i="9"/>
  <c r="AH3469" i="9" s="1"/>
  <c r="AG3470" i="9"/>
  <c r="AH3470" i="9"/>
  <c r="AG3471" i="9"/>
  <c r="AH3471" i="9" s="1"/>
  <c r="AG3472" i="9"/>
  <c r="AH3472" i="9" s="1"/>
  <c r="AG3473" i="9"/>
  <c r="AH3473" i="9" s="1"/>
  <c r="AG3474" i="9"/>
  <c r="AH3474" i="9" s="1"/>
  <c r="AG3475" i="9"/>
  <c r="AH3475" i="9" s="1"/>
  <c r="AG3476" i="9"/>
  <c r="AH3476" i="9"/>
  <c r="AG3477" i="9"/>
  <c r="AH3477" i="9" s="1"/>
  <c r="AG3478" i="9"/>
  <c r="AH3478" i="9" s="1"/>
  <c r="AG3479" i="9"/>
  <c r="AH3479" i="9" s="1"/>
  <c r="AG3480" i="9"/>
  <c r="AH3480" i="9"/>
  <c r="AG3481" i="9"/>
  <c r="AH3481" i="9" s="1"/>
  <c r="AG3482" i="9"/>
  <c r="AH3482" i="9" s="1"/>
  <c r="AG3483" i="9"/>
  <c r="AH3483" i="9" s="1"/>
  <c r="AG3484" i="9"/>
  <c r="AH3484" i="9" s="1"/>
  <c r="AG3485" i="9"/>
  <c r="AH3485" i="9" s="1"/>
  <c r="AG3486" i="9"/>
  <c r="AH3486" i="9"/>
  <c r="AG3487" i="9"/>
  <c r="AH3487" i="9" s="1"/>
  <c r="AG3488" i="9"/>
  <c r="AH3488" i="9"/>
  <c r="AG3489" i="9"/>
  <c r="AH3489" i="9" s="1"/>
  <c r="AG3490" i="9"/>
  <c r="AH3490" i="9" s="1"/>
  <c r="AG3491" i="9"/>
  <c r="AH3491" i="9" s="1"/>
  <c r="AG3492" i="9"/>
  <c r="AH3492" i="9" s="1"/>
  <c r="AG3493" i="9"/>
  <c r="AH3493" i="9" s="1"/>
  <c r="AG3494" i="9"/>
  <c r="AH3494" i="9" s="1"/>
  <c r="AG3495" i="9"/>
  <c r="AH3495" i="9" s="1"/>
  <c r="AG3496" i="9"/>
  <c r="AH3496" i="9"/>
  <c r="AG3497" i="9"/>
  <c r="AH3497" i="9" s="1"/>
  <c r="AG3498" i="9"/>
  <c r="AH3498" i="9" s="1"/>
  <c r="AG3499" i="9"/>
  <c r="AH3499" i="9" s="1"/>
  <c r="AG3500" i="9"/>
  <c r="AH3500" i="9" s="1"/>
  <c r="AG3501" i="9"/>
  <c r="AH3501" i="9" s="1"/>
  <c r="AG3502" i="9"/>
  <c r="AH3502" i="9"/>
  <c r="AG3503" i="9"/>
  <c r="AH3503" i="9" s="1"/>
  <c r="AG3504" i="9"/>
  <c r="AH3504" i="9"/>
  <c r="AG3505" i="9"/>
  <c r="AH3505" i="9" s="1"/>
  <c r="AG3506" i="9"/>
  <c r="AH3506" i="9" s="1"/>
  <c r="AG3507" i="9"/>
  <c r="AH3507" i="9" s="1"/>
  <c r="AG3508" i="9"/>
  <c r="AH3508" i="9"/>
  <c r="AG3509" i="9"/>
  <c r="AH3509" i="9" s="1"/>
  <c r="AG3510" i="9"/>
  <c r="AH3510" i="9"/>
  <c r="AG3511" i="9"/>
  <c r="AH3511" i="9" s="1"/>
  <c r="AG3512" i="9"/>
  <c r="AH3512" i="9"/>
  <c r="AG3513" i="9"/>
  <c r="AH3513" i="9" s="1"/>
  <c r="AG3514" i="9"/>
  <c r="AH3514" i="9" s="1"/>
  <c r="AG3515" i="9"/>
  <c r="AH3515" i="9" s="1"/>
  <c r="AG3516" i="9"/>
  <c r="AH3516" i="9" s="1"/>
  <c r="AG3517" i="9"/>
  <c r="AH3517" i="9" s="1"/>
  <c r="AG3518" i="9"/>
  <c r="AH3518" i="9" s="1"/>
  <c r="AG3519" i="9"/>
  <c r="AH3519" i="9" s="1"/>
  <c r="AG3520" i="9"/>
  <c r="AH3520" i="9"/>
  <c r="AG3521" i="9"/>
  <c r="AH3521" i="9" s="1"/>
  <c r="AG3522" i="9"/>
  <c r="AH3522" i="9" s="1"/>
  <c r="AG3523" i="9"/>
  <c r="AH3523" i="9" s="1"/>
  <c r="AG3524" i="9"/>
  <c r="AH3524" i="9" s="1"/>
  <c r="AG3525" i="9"/>
  <c r="AH3525" i="9" s="1"/>
  <c r="AG3526" i="9"/>
  <c r="AH3526" i="9"/>
  <c r="AG3527" i="9"/>
  <c r="AH3527" i="9" s="1"/>
  <c r="AG3528" i="9"/>
  <c r="AH3528" i="9"/>
  <c r="AG3529" i="9"/>
  <c r="AH3529" i="9" s="1"/>
  <c r="AG3530" i="9"/>
  <c r="AH3530" i="9" s="1"/>
  <c r="AG3531" i="9"/>
  <c r="AH3531" i="9" s="1"/>
  <c r="AG3532" i="9"/>
  <c r="AH3532" i="9"/>
  <c r="AG3533" i="9"/>
  <c r="AH3533" i="9" s="1"/>
  <c r="AG3534" i="9"/>
  <c r="AH3534" i="9"/>
  <c r="AG3535" i="9"/>
  <c r="AH3535" i="9" s="1"/>
  <c r="AG3536" i="9"/>
  <c r="AH3536" i="9" s="1"/>
  <c r="AG3537" i="9"/>
  <c r="AH3537" i="9" s="1"/>
  <c r="AG3538" i="9"/>
  <c r="AH3538" i="9" s="1"/>
  <c r="AG3539" i="9"/>
  <c r="AH3539" i="9" s="1"/>
  <c r="AG3540" i="9"/>
  <c r="AH3540" i="9"/>
  <c r="AG3541" i="9"/>
  <c r="AH3541" i="9" s="1"/>
  <c r="AG3542" i="9"/>
  <c r="AH3542" i="9" s="1"/>
  <c r="AG3543" i="9"/>
  <c r="AH3543" i="9" s="1"/>
  <c r="AG3544" i="9"/>
  <c r="AH3544" i="9"/>
  <c r="AG3545" i="9"/>
  <c r="AH3545" i="9" s="1"/>
  <c r="AG3546" i="9"/>
  <c r="AH3546" i="9" s="1"/>
  <c r="AG3547" i="9"/>
  <c r="AH3547" i="9" s="1"/>
  <c r="AG3548" i="9"/>
  <c r="AH3548" i="9" s="1"/>
  <c r="AG3549" i="9"/>
  <c r="AH3549" i="9" s="1"/>
  <c r="AG3550" i="9"/>
  <c r="AH3550" i="9"/>
  <c r="AG3551" i="9"/>
  <c r="AH3551" i="9" s="1"/>
  <c r="AG3552" i="9"/>
  <c r="AH3552" i="9"/>
  <c r="AG3553" i="9"/>
  <c r="AH3553" i="9" s="1"/>
  <c r="AG3554" i="9"/>
  <c r="AH3554" i="9" s="1"/>
  <c r="AG3555" i="9"/>
  <c r="AH3555" i="9" s="1"/>
  <c r="AG3556" i="9"/>
  <c r="AH3556" i="9" s="1"/>
  <c r="AG3557" i="9"/>
  <c r="AH3557" i="9" s="1"/>
  <c r="AG3558" i="9"/>
  <c r="AH3558" i="9" s="1"/>
  <c r="AG3559" i="9"/>
  <c r="AH3559" i="9" s="1"/>
  <c r="AG3560" i="9"/>
  <c r="AH3560" i="9"/>
  <c r="AG3561" i="9"/>
  <c r="AH3561" i="9" s="1"/>
  <c r="AG3562" i="9"/>
  <c r="AH3562" i="9" s="1"/>
  <c r="AG3563" i="9"/>
  <c r="AH3563" i="9" s="1"/>
  <c r="AG3564" i="9"/>
  <c r="AH3564" i="9" s="1"/>
  <c r="AG3565" i="9"/>
  <c r="AH3565" i="9" s="1"/>
  <c r="AG3566" i="9"/>
  <c r="AH3566" i="9"/>
  <c r="AG3567" i="9"/>
  <c r="AH3567" i="9" s="1"/>
  <c r="AG3568" i="9"/>
  <c r="AH3568" i="9"/>
  <c r="AG3569" i="9"/>
  <c r="AH3569" i="9" s="1"/>
  <c r="AG3570" i="9"/>
  <c r="AH3570" i="9" s="1"/>
  <c r="AG3571" i="9"/>
  <c r="AH3571" i="9" s="1"/>
  <c r="AG3572" i="9"/>
  <c r="AH3572" i="9"/>
  <c r="AG3573" i="9"/>
  <c r="AH3573" i="9" s="1"/>
  <c r="AG3574" i="9"/>
  <c r="AH3574" i="9"/>
  <c r="AG3575" i="9"/>
  <c r="AH3575" i="9" s="1"/>
  <c r="AG3576" i="9"/>
  <c r="AH3576" i="9"/>
  <c r="AG3577" i="9"/>
  <c r="AH3577" i="9" s="1"/>
  <c r="AG3578" i="9"/>
  <c r="AH3578" i="9" s="1"/>
  <c r="AG3579" i="9"/>
  <c r="AH3579" i="9" s="1"/>
  <c r="AG3580" i="9"/>
  <c r="AH3580" i="9" s="1"/>
  <c r="AG3581" i="9"/>
  <c r="AH3581" i="9" s="1"/>
  <c r="AG3582" i="9"/>
  <c r="AH3582" i="9" s="1"/>
  <c r="AG3583" i="9"/>
  <c r="AH3583" i="9" s="1"/>
  <c r="AG3584" i="9"/>
  <c r="AH3584" i="9"/>
  <c r="AG3585" i="9"/>
  <c r="AH3585" i="9" s="1"/>
  <c r="AG3586" i="9"/>
  <c r="AH3586" i="9" s="1"/>
  <c r="AG3587" i="9"/>
  <c r="AH3587" i="9" s="1"/>
  <c r="AG3588" i="9"/>
  <c r="AH3588" i="9" s="1"/>
  <c r="AG3589" i="9"/>
  <c r="AH3589" i="9" s="1"/>
  <c r="AG3590" i="9"/>
  <c r="AH3590" i="9"/>
  <c r="AG3591" i="9"/>
  <c r="AH3591" i="9" s="1"/>
  <c r="AG3592" i="9"/>
  <c r="AH3592" i="9"/>
  <c r="AG3593" i="9"/>
  <c r="AH3593" i="9" s="1"/>
  <c r="AG3594" i="9"/>
  <c r="AH3594" i="9" s="1"/>
  <c r="AG3595" i="9"/>
  <c r="AH3595" i="9" s="1"/>
  <c r="AG3596" i="9"/>
  <c r="AH3596" i="9"/>
  <c r="AG3597" i="9"/>
  <c r="AH3597" i="9" s="1"/>
  <c r="AG3598" i="9"/>
  <c r="AH3598" i="9"/>
  <c r="AG3599" i="9"/>
  <c r="AH3599" i="9" s="1"/>
  <c r="AG3600" i="9"/>
  <c r="AH3600" i="9"/>
  <c r="AG3601" i="9"/>
  <c r="AH3601" i="9" s="1"/>
  <c r="AG3602" i="9"/>
  <c r="AH3602" i="9" s="1"/>
  <c r="AG3603" i="9"/>
  <c r="AH3603" i="9" s="1"/>
  <c r="AG3604" i="9"/>
  <c r="AH3604" i="9"/>
  <c r="AG3605" i="9"/>
  <c r="AH3605" i="9" s="1"/>
  <c r="AG3606" i="9"/>
  <c r="AH3606" i="9"/>
  <c r="AG3607" i="9"/>
  <c r="AH3607" i="9" s="1"/>
  <c r="AG3608" i="9"/>
  <c r="AH3608" i="9" s="1"/>
  <c r="AG3609" i="9"/>
  <c r="AH3609" i="9" s="1"/>
  <c r="AG3610" i="9"/>
  <c r="AH3610" i="9" s="1"/>
  <c r="AG3611" i="9"/>
  <c r="AH3611" i="9" s="1"/>
  <c r="AG3612" i="9"/>
  <c r="AH3612" i="9" s="1"/>
  <c r="AG3613" i="9"/>
  <c r="AH3613" i="9" s="1"/>
  <c r="AG3614" i="9"/>
  <c r="AH3614" i="9"/>
  <c r="AG3615" i="9"/>
  <c r="AH3615" i="9" s="1"/>
  <c r="AG3616" i="9"/>
  <c r="AH3616" i="9"/>
  <c r="AG3617" i="9"/>
  <c r="AH3617" i="9" s="1"/>
  <c r="AG3618" i="9"/>
  <c r="AH3618" i="9" s="1"/>
  <c r="AG3619" i="9"/>
  <c r="AH3619" i="9" s="1"/>
  <c r="AG3620" i="9"/>
  <c r="AH3620" i="9"/>
  <c r="AG3621" i="9"/>
  <c r="AH3621" i="9" s="1"/>
  <c r="AG3622" i="9"/>
  <c r="AH3622" i="9"/>
  <c r="AG3623" i="9"/>
  <c r="AH3623" i="9" s="1"/>
  <c r="AG3624" i="9"/>
  <c r="AH3624" i="9"/>
  <c r="AG3625" i="9"/>
  <c r="AH3625" i="9" s="1"/>
  <c r="AG3626" i="9"/>
  <c r="AH3626" i="9" s="1"/>
  <c r="AG3627" i="9"/>
  <c r="AH3627" i="9" s="1"/>
  <c r="AG3628" i="9"/>
  <c r="AH3628" i="9"/>
  <c r="AG3629" i="9"/>
  <c r="AH3629" i="9" s="1"/>
  <c r="AG3630" i="9"/>
  <c r="AH3630" i="9"/>
  <c r="AG3631" i="9"/>
  <c r="AH3631" i="9" s="1"/>
  <c r="AG3632" i="9"/>
  <c r="AH3632" i="9" s="1"/>
  <c r="AG3633" i="9"/>
  <c r="AH3633" i="9" s="1"/>
  <c r="AG3634" i="9"/>
  <c r="AH3634" i="9" s="1"/>
  <c r="AG3635" i="9"/>
  <c r="AH3635" i="9" s="1"/>
  <c r="AG3636" i="9"/>
  <c r="AH3636" i="9"/>
  <c r="AG3637" i="9"/>
  <c r="AH3637" i="9" s="1"/>
  <c r="AG3638" i="9"/>
  <c r="AH3638" i="9" s="1"/>
  <c r="AG3639" i="9"/>
  <c r="AH3639" i="9" s="1"/>
  <c r="AG3640" i="9"/>
  <c r="AH3640" i="9"/>
  <c r="AG3641" i="9"/>
  <c r="AH3641" i="9" s="1"/>
  <c r="AG3642" i="9"/>
  <c r="AH3642" i="9" s="1"/>
  <c r="AG3643" i="9"/>
  <c r="AH3643" i="9" s="1"/>
  <c r="AG3644" i="9"/>
  <c r="AH3644" i="9" s="1"/>
  <c r="AG3645" i="9"/>
  <c r="AH3645" i="9" s="1"/>
  <c r="AG3646" i="9"/>
  <c r="AH3646" i="9"/>
  <c r="AG3647" i="9"/>
  <c r="AH3647" i="9" s="1"/>
  <c r="AG3648" i="9"/>
  <c r="AH3648" i="9"/>
  <c r="AG3649" i="9"/>
  <c r="AH3649" i="9" s="1"/>
  <c r="AG3650" i="9"/>
  <c r="AH3650" i="9" s="1"/>
  <c r="AG3651" i="9"/>
  <c r="AH3651" i="9" s="1"/>
  <c r="AG3652" i="9"/>
  <c r="AH3652" i="9"/>
  <c r="AG3653" i="9"/>
  <c r="AH3653" i="9" s="1"/>
  <c r="AG3654" i="9"/>
  <c r="AH3654" i="9"/>
  <c r="AG3655" i="9"/>
  <c r="AH3655" i="9" s="1"/>
  <c r="AG3656" i="9"/>
  <c r="AH3656" i="9" s="1"/>
  <c r="AG3657" i="9"/>
  <c r="AH3657" i="9" s="1"/>
  <c r="AG3658" i="9"/>
  <c r="AH3658" i="9" s="1"/>
  <c r="AG3659" i="9"/>
  <c r="AH3659" i="9" s="1"/>
  <c r="AG3660" i="9"/>
  <c r="AH3660" i="9"/>
  <c r="AG3661" i="9"/>
  <c r="AH3661" i="9" s="1"/>
  <c r="AG3662" i="9"/>
  <c r="AH3662" i="9" s="1"/>
  <c r="AG3663" i="9"/>
  <c r="AH3663" i="9" s="1"/>
  <c r="AG3664" i="9"/>
  <c r="AH3664" i="9"/>
  <c r="AG3665" i="9"/>
  <c r="AH3665" i="9" s="1"/>
  <c r="AG3666" i="9"/>
  <c r="AH3666" i="9" s="1"/>
  <c r="AG3667" i="9"/>
  <c r="AH3667" i="9" s="1"/>
  <c r="AG3668" i="9"/>
  <c r="AH3668" i="9" s="1"/>
  <c r="AG3669" i="9"/>
  <c r="AH3669" i="9" s="1"/>
  <c r="AG3670" i="9"/>
  <c r="AH3670" i="9"/>
  <c r="AG3671" i="9"/>
  <c r="AH3671" i="9" s="1"/>
  <c r="AG3672" i="9"/>
  <c r="AH3672" i="9"/>
  <c r="AG3673" i="9"/>
  <c r="AH3673" i="9" s="1"/>
  <c r="AG3674" i="9"/>
  <c r="AH3674" i="9" s="1"/>
  <c r="AG3675" i="9"/>
  <c r="AH3675" i="9" s="1"/>
  <c r="AG3676" i="9"/>
  <c r="AH3676" i="9" s="1"/>
  <c r="AG3677" i="9"/>
  <c r="AH3677" i="9" s="1"/>
  <c r="AG3678" i="9"/>
  <c r="AH3678" i="9"/>
  <c r="AG3679" i="9"/>
  <c r="AH3679" i="9" s="1"/>
  <c r="AG3680" i="9"/>
  <c r="AH3680" i="9" s="1"/>
  <c r="AG3681" i="9"/>
  <c r="AH3681" i="9" s="1"/>
  <c r="AG3682" i="9"/>
  <c r="AH3682" i="9" s="1"/>
  <c r="AG3683" i="9"/>
  <c r="AH3683" i="9" s="1"/>
  <c r="AG3684" i="9"/>
  <c r="AH3684" i="9"/>
  <c r="AG3685" i="9"/>
  <c r="AH3685" i="9" s="1"/>
  <c r="AG3686" i="9"/>
  <c r="AH3686" i="9" s="1"/>
  <c r="AG3687" i="9"/>
  <c r="AH3687" i="9" s="1"/>
  <c r="AG3688" i="9"/>
  <c r="AH3688" i="9"/>
  <c r="AG3689" i="9"/>
  <c r="AH3689" i="9" s="1"/>
  <c r="AG3690" i="9"/>
  <c r="AH3690" i="9" s="1"/>
  <c r="AG3691" i="9"/>
  <c r="AH3691" i="9" s="1"/>
  <c r="AG3692" i="9"/>
  <c r="AH3692" i="9" s="1"/>
  <c r="AG3693" i="9"/>
  <c r="AH3693" i="9" s="1"/>
  <c r="AG3694" i="9"/>
  <c r="AH3694" i="9"/>
  <c r="AG3695" i="9"/>
  <c r="AH3695" i="9" s="1"/>
  <c r="AG3696" i="9"/>
  <c r="AH3696" i="9"/>
  <c r="AG3697" i="9"/>
  <c r="AH3697" i="9" s="1"/>
  <c r="AG3698" i="9"/>
  <c r="AH3698" i="9" s="1"/>
  <c r="AG3699" i="9"/>
  <c r="AH3699" i="9" s="1"/>
  <c r="AG3700" i="9"/>
  <c r="AH3700" i="9"/>
  <c r="AG3701" i="9"/>
  <c r="AH3701" i="9" s="1"/>
  <c r="AG3702" i="9"/>
  <c r="AH3702" i="9"/>
  <c r="AG3703" i="9"/>
  <c r="AH3703" i="9" s="1"/>
  <c r="AG3704" i="9"/>
  <c r="AH3704" i="9"/>
  <c r="AG3705" i="9"/>
  <c r="AH3705" i="9" s="1"/>
  <c r="AG3706" i="9"/>
  <c r="AH3706" i="9" s="1"/>
  <c r="AG3707" i="9"/>
  <c r="AH3707" i="9" s="1"/>
  <c r="AG3708" i="9"/>
  <c r="AH3708" i="9" s="1"/>
  <c r="AG3709" i="9"/>
  <c r="AH3709" i="9" s="1"/>
  <c r="AG3710" i="9"/>
  <c r="AH3710" i="9" s="1"/>
  <c r="AG3711" i="9"/>
  <c r="AH3711" i="9" s="1"/>
  <c r="AG3712" i="9"/>
  <c r="AH3712" i="9"/>
  <c r="AG3713" i="9"/>
  <c r="AH3713" i="9" s="1"/>
  <c r="AG3714" i="9"/>
  <c r="AH3714" i="9" s="1"/>
  <c r="AG3715" i="9"/>
  <c r="AH3715" i="9" s="1"/>
  <c r="AG3716" i="9"/>
  <c r="AH3716" i="9" s="1"/>
  <c r="AG3717" i="9"/>
  <c r="AH3717" i="9" s="1"/>
  <c r="AG3718" i="9"/>
  <c r="AH3718" i="9"/>
  <c r="AG3719" i="9"/>
  <c r="AH3719" i="9" s="1"/>
  <c r="AG3720" i="9"/>
  <c r="AH3720" i="9"/>
  <c r="AG3721" i="9"/>
  <c r="AH3721" i="9" s="1"/>
  <c r="AG3722" i="9"/>
  <c r="AH3722" i="9" s="1"/>
  <c r="AG3723" i="9"/>
  <c r="AH3723" i="9" s="1"/>
  <c r="AG3724" i="9"/>
  <c r="AH3724" i="9"/>
  <c r="AG3725" i="9"/>
  <c r="AH3725" i="9" s="1"/>
  <c r="AG3726" i="9"/>
  <c r="AH3726" i="9"/>
  <c r="AG3727" i="9"/>
  <c r="AH3727" i="9" s="1"/>
  <c r="AG3728" i="9"/>
  <c r="AH3728" i="9"/>
  <c r="AG3729" i="9"/>
  <c r="AH3729" i="9" s="1"/>
  <c r="AG3730" i="9"/>
  <c r="AH3730" i="9" s="1"/>
  <c r="AG3731" i="9"/>
  <c r="AH3731" i="9" s="1"/>
  <c r="AG3732" i="9"/>
  <c r="AH3732" i="9"/>
  <c r="AG3733" i="9"/>
  <c r="AH3733" i="9" s="1"/>
  <c r="AG3734" i="9"/>
  <c r="AH3734" i="9"/>
  <c r="AG3735" i="9"/>
  <c r="AH3735" i="9" s="1"/>
  <c r="AG3736" i="9"/>
  <c r="AH3736" i="9" s="1"/>
  <c r="AG3737" i="9"/>
  <c r="AH3737" i="9" s="1"/>
  <c r="AG3738" i="9"/>
  <c r="AH3738" i="9" s="1"/>
  <c r="AG3739" i="9"/>
  <c r="AH3739" i="9" s="1"/>
  <c r="AG3740" i="9"/>
  <c r="AH3740" i="9" s="1"/>
  <c r="AG3741" i="9"/>
  <c r="AH3741" i="9" s="1"/>
  <c r="AG3742" i="9"/>
  <c r="AH3742" i="9"/>
  <c r="AG3743" i="9"/>
  <c r="AH3743" i="9" s="1"/>
  <c r="AG3744" i="9"/>
  <c r="AH3744" i="9"/>
  <c r="AG3745" i="9"/>
  <c r="AH3745" i="9" s="1"/>
  <c r="AG3746" i="9"/>
  <c r="AH3746" i="9" s="1"/>
  <c r="AG3747" i="9"/>
  <c r="AH3747" i="9" s="1"/>
  <c r="AG3748" i="9"/>
  <c r="AH3748" i="9"/>
  <c r="AG3749" i="9"/>
  <c r="AH3749" i="9" s="1"/>
  <c r="AG3750" i="9"/>
  <c r="AH3750" i="9"/>
  <c r="AG3751" i="9"/>
  <c r="AH3751" i="9" s="1"/>
  <c r="AG3752" i="9"/>
  <c r="AH3752" i="9"/>
  <c r="AG3753" i="9"/>
  <c r="AH3753" i="9" s="1"/>
  <c r="AG3754" i="9"/>
  <c r="AH3754" i="9" s="1"/>
  <c r="AG3755" i="9"/>
  <c r="AH3755" i="9" s="1"/>
  <c r="AG3756" i="9"/>
  <c r="AH3756" i="9"/>
  <c r="AG3757" i="9"/>
  <c r="AH3757" i="9" s="1"/>
  <c r="AG3758" i="9"/>
  <c r="AH3758" i="9"/>
  <c r="AG3759" i="9"/>
  <c r="AH3759" i="9" s="1"/>
  <c r="AG3760" i="9"/>
  <c r="AH3760" i="9" s="1"/>
  <c r="AG3761" i="9"/>
  <c r="AH3761" i="9" s="1"/>
  <c r="AG3762" i="9"/>
  <c r="AH3762" i="9" s="1"/>
  <c r="AG3763" i="9"/>
  <c r="AH3763" i="9" s="1"/>
  <c r="AG3764" i="9"/>
  <c r="AH3764" i="9"/>
  <c r="AG3765" i="9"/>
  <c r="AH3765" i="9" s="1"/>
  <c r="AG3766" i="9"/>
  <c r="AH3766" i="9" s="1"/>
  <c r="AG3767" i="9"/>
  <c r="AH3767" i="9" s="1"/>
  <c r="AG3768" i="9"/>
  <c r="AH3768" i="9"/>
  <c r="AG3769" i="9"/>
  <c r="AH3769" i="9" s="1"/>
  <c r="AG3770" i="9"/>
  <c r="AH3770" i="9" s="1"/>
  <c r="AG3771" i="9"/>
  <c r="AH3771" i="9" s="1"/>
  <c r="AG3772" i="9"/>
  <c r="AH3772" i="9" s="1"/>
  <c r="AG3773" i="9"/>
  <c r="AH3773" i="9" s="1"/>
  <c r="AG3774" i="9"/>
  <c r="AH3774" i="9"/>
  <c r="AG3775" i="9"/>
  <c r="AH3775" i="9" s="1"/>
  <c r="AG3776" i="9"/>
  <c r="AH3776" i="9"/>
  <c r="AG3777" i="9"/>
  <c r="AH3777" i="9" s="1"/>
  <c r="AG3778" i="9"/>
  <c r="AH3778" i="9" s="1"/>
  <c r="AG3779" i="9"/>
  <c r="AH3779" i="9" s="1"/>
  <c r="AG3780" i="9"/>
  <c r="AH3780" i="9"/>
  <c r="AG3781" i="9"/>
  <c r="AH3781" i="9" s="1"/>
  <c r="AG3782" i="9"/>
  <c r="AH3782" i="9"/>
  <c r="AG3783" i="9"/>
  <c r="AH3783" i="9" s="1"/>
  <c r="AG3784" i="9"/>
  <c r="AH3784" i="9" s="1"/>
  <c r="AG3785" i="9"/>
  <c r="AH3785" i="9" s="1"/>
  <c r="AG3786" i="9"/>
  <c r="AH3786" i="9" s="1"/>
  <c r="AG3787" i="9"/>
  <c r="AH3787" i="9" s="1"/>
  <c r="AG3788" i="9"/>
  <c r="AH3788" i="9"/>
  <c r="AG3789" i="9"/>
  <c r="AH3789" i="9" s="1"/>
  <c r="AG3790" i="9"/>
  <c r="AH3790" i="9" s="1"/>
  <c r="AG3791" i="9"/>
  <c r="AH3791" i="9" s="1"/>
  <c r="AG3792" i="9"/>
  <c r="AH3792" i="9"/>
  <c r="AG3793" i="9"/>
  <c r="AH3793" i="9" s="1"/>
  <c r="AG3794" i="9"/>
  <c r="AH3794" i="9" s="1"/>
  <c r="AG3795" i="9"/>
  <c r="AH3795" i="9" s="1"/>
  <c r="AG3796" i="9"/>
  <c r="AH3796" i="9" s="1"/>
  <c r="AG3797" i="9"/>
  <c r="AH3797" i="9" s="1"/>
  <c r="AG3798" i="9"/>
  <c r="AH3798" i="9"/>
  <c r="AG3799" i="9"/>
  <c r="AH3799" i="9" s="1"/>
  <c r="AG3800" i="9"/>
  <c r="AH3800" i="9"/>
  <c r="AG3801" i="9"/>
  <c r="AH3801" i="9" s="1"/>
  <c r="AG3802" i="9"/>
  <c r="AH3802" i="9" s="1"/>
  <c r="AG3803" i="9"/>
  <c r="AH3803" i="9" s="1"/>
  <c r="AG3804" i="9"/>
  <c r="AH3804" i="9" s="1"/>
  <c r="AG3805" i="9"/>
  <c r="AH3805" i="9" s="1"/>
  <c r="AG3806" i="9"/>
  <c r="AH3806" i="9"/>
  <c r="AG3807" i="9"/>
  <c r="AH3807" i="9" s="1"/>
  <c r="AG3808" i="9"/>
  <c r="AH3808" i="9" s="1"/>
  <c r="AG3809" i="9"/>
  <c r="AH3809" i="9" s="1"/>
  <c r="AG3810" i="9"/>
  <c r="AH3810" i="9" s="1"/>
  <c r="AG3811" i="9"/>
  <c r="AH3811" i="9" s="1"/>
  <c r="AG3812" i="9"/>
  <c r="AH3812" i="9"/>
  <c r="AG3813" i="9"/>
  <c r="AH3813" i="9" s="1"/>
  <c r="AG3814" i="9"/>
  <c r="AH3814" i="9" s="1"/>
  <c r="AG3815" i="9"/>
  <c r="AH3815" i="9" s="1"/>
  <c r="AG3816" i="9"/>
  <c r="AH3816" i="9"/>
  <c r="AG3817" i="9"/>
  <c r="AH3817" i="9" s="1"/>
  <c r="AG3818" i="9"/>
  <c r="AH3818" i="9" s="1"/>
  <c r="AG3819" i="9"/>
  <c r="AH3819" i="9" s="1"/>
  <c r="AG3820" i="9"/>
  <c r="AH3820" i="9" s="1"/>
  <c r="AG3821" i="9"/>
  <c r="AH3821" i="9" s="1"/>
  <c r="AG3822" i="9"/>
  <c r="AH3822" i="9"/>
  <c r="AG3823" i="9"/>
  <c r="AH3823" i="9" s="1"/>
  <c r="AG3824" i="9"/>
  <c r="AH3824" i="9"/>
  <c r="AG3825" i="9"/>
  <c r="AH3825" i="9" s="1"/>
  <c r="AG3826" i="9"/>
  <c r="AH3826" i="9" s="1"/>
  <c r="AG3827" i="9"/>
  <c r="AH3827" i="9" s="1"/>
  <c r="AG3828" i="9"/>
  <c r="AH3828" i="9"/>
  <c r="AG3829" i="9"/>
  <c r="AH3829" i="9" s="1"/>
  <c r="AG3830" i="9"/>
  <c r="AH3830" i="9"/>
  <c r="AG3831" i="9"/>
  <c r="AH3831" i="9" s="1"/>
  <c r="AG3832" i="9"/>
  <c r="AH3832" i="9"/>
  <c r="AG3833" i="9"/>
  <c r="AH3833" i="9" s="1"/>
  <c r="AG3834" i="9"/>
  <c r="AH3834" i="9" s="1"/>
  <c r="AG3835" i="9"/>
  <c r="AH3835" i="9" s="1"/>
  <c r="AG3836" i="9"/>
  <c r="AH3836" i="9" s="1"/>
  <c r="AG3837" i="9"/>
  <c r="AH3837" i="9" s="1"/>
  <c r="AG3838" i="9"/>
  <c r="AH3838" i="9" s="1"/>
  <c r="AG3839" i="9"/>
  <c r="AH3839" i="9" s="1"/>
  <c r="AG3840" i="9"/>
  <c r="AH3840" i="9"/>
  <c r="AG3841" i="9"/>
  <c r="AH3841" i="9" s="1"/>
  <c r="AG3842" i="9"/>
  <c r="AH3842" i="9" s="1"/>
  <c r="AG3843" i="9"/>
  <c r="AH3843" i="9" s="1"/>
  <c r="AG3844" i="9"/>
  <c r="AH3844" i="9" s="1"/>
  <c r="AG3845" i="9"/>
  <c r="AH3845" i="9" s="1"/>
  <c r="AG3846" i="9"/>
  <c r="AH3846" i="9"/>
  <c r="AG3847" i="9"/>
  <c r="AH3847" i="9" s="1"/>
  <c r="AG3848" i="9"/>
  <c r="AH3848" i="9"/>
  <c r="AG3849" i="9"/>
  <c r="AH3849" i="9" s="1"/>
  <c r="AG3850" i="9"/>
  <c r="AH3850" i="9" s="1"/>
  <c r="AG3851" i="9"/>
  <c r="AH3851" i="9" s="1"/>
  <c r="AG3852" i="9"/>
  <c r="AH3852" i="9"/>
  <c r="AG3853" i="9"/>
  <c r="AH3853" i="9" s="1"/>
  <c r="AG3854" i="9"/>
  <c r="AH3854" i="9"/>
  <c r="AG3855" i="9"/>
  <c r="AH3855" i="9" s="1"/>
  <c r="AG3856" i="9"/>
  <c r="AH3856" i="9"/>
  <c r="AG3857" i="9"/>
  <c r="AH3857" i="9" s="1"/>
  <c r="AG3858" i="9"/>
  <c r="AH3858" i="9" s="1"/>
  <c r="AG3859" i="9"/>
  <c r="AH3859" i="9" s="1"/>
  <c r="AG3860" i="9"/>
  <c r="AH3860" i="9"/>
  <c r="AG3861" i="9"/>
  <c r="AH3861" i="9" s="1"/>
  <c r="AG3862" i="9"/>
  <c r="AH3862" i="9"/>
  <c r="AG3863" i="9"/>
  <c r="AH3863" i="9" s="1"/>
  <c r="AG3864" i="9"/>
  <c r="AH3864" i="9" s="1"/>
  <c r="AG3865" i="9"/>
  <c r="AH3865" i="9" s="1"/>
  <c r="AG3866" i="9"/>
  <c r="AH3866" i="9" s="1"/>
  <c r="AG3867" i="9"/>
  <c r="AH3867" i="9" s="1"/>
  <c r="AG3868" i="9"/>
  <c r="AH3868" i="9" s="1"/>
  <c r="AG3869" i="9"/>
  <c r="AH3869" i="9" s="1"/>
  <c r="AG3870" i="9"/>
  <c r="AH3870" i="9"/>
  <c r="AG3871" i="9"/>
  <c r="AH3871" i="9" s="1"/>
  <c r="AG3872" i="9"/>
  <c r="AH3872" i="9"/>
  <c r="AG3873" i="9"/>
  <c r="AH3873" i="9" s="1"/>
  <c r="AG3874" i="9"/>
  <c r="AH3874" i="9" s="1"/>
  <c r="AG3875" i="9"/>
  <c r="AH3875" i="9" s="1"/>
  <c r="AG3876" i="9"/>
  <c r="AH3876" i="9"/>
  <c r="AG3877" i="9"/>
  <c r="AH3877" i="9" s="1"/>
  <c r="AG3878" i="9"/>
  <c r="AH3878" i="9"/>
  <c r="AG3879" i="9"/>
  <c r="AH3879" i="9" s="1"/>
  <c r="AG3880" i="9"/>
  <c r="AH3880" i="9"/>
  <c r="AG3881" i="9"/>
  <c r="AH3881" i="9" s="1"/>
  <c r="AG3882" i="9"/>
  <c r="AH3882" i="9" s="1"/>
  <c r="AG3883" i="9"/>
  <c r="AH3883" i="9" s="1"/>
  <c r="AG3884" i="9"/>
  <c r="AH3884" i="9"/>
  <c r="AG3885" i="9"/>
  <c r="AH3885" i="9" s="1"/>
  <c r="AG3886" i="9"/>
  <c r="AH3886" i="9"/>
  <c r="AG3887" i="9"/>
  <c r="AH3887" i="9" s="1"/>
  <c r="AG3888" i="9"/>
  <c r="AH3888" i="9" s="1"/>
  <c r="AG3889" i="9"/>
  <c r="AH3889" i="9" s="1"/>
  <c r="AG3890" i="9"/>
  <c r="AH3890" i="9" s="1"/>
  <c r="AG3891" i="9"/>
  <c r="AH3891" i="9" s="1"/>
  <c r="AG3892" i="9"/>
  <c r="AH3892" i="9"/>
  <c r="AG3893" i="9"/>
  <c r="AH3893" i="9" s="1"/>
  <c r="AG3894" i="9"/>
  <c r="AH3894" i="9" s="1"/>
  <c r="AG3895" i="9"/>
  <c r="AH3895" i="9" s="1"/>
  <c r="AG3896" i="9"/>
  <c r="AH3896" i="9"/>
  <c r="AG3897" i="9"/>
  <c r="AH3897" i="9" s="1"/>
  <c r="AG3898" i="9"/>
  <c r="AH3898" i="9" s="1"/>
  <c r="AG3899" i="9"/>
  <c r="AH3899" i="9" s="1"/>
  <c r="AG3900" i="9"/>
  <c r="AH3900" i="9" s="1"/>
  <c r="AG3901" i="9"/>
  <c r="AH3901" i="9" s="1"/>
  <c r="AG3902" i="9"/>
  <c r="AH3902" i="9"/>
  <c r="AG3903" i="9"/>
  <c r="AH3903" i="9" s="1"/>
  <c r="AG3904" i="9"/>
  <c r="AH3904" i="9"/>
  <c r="AG3905" i="9"/>
  <c r="AH3905" i="9" s="1"/>
  <c r="AG3906" i="9"/>
  <c r="AH3906" i="9" s="1"/>
  <c r="AG3907" i="9"/>
  <c r="AH3907" i="9" s="1"/>
  <c r="AG3908" i="9"/>
  <c r="AH3908" i="9"/>
  <c r="AG3909" i="9"/>
  <c r="AH3909" i="9" s="1"/>
  <c r="AG3910" i="9"/>
  <c r="AH3910" i="9"/>
  <c r="AG3911" i="9"/>
  <c r="AH3911" i="9" s="1"/>
  <c r="AG3912" i="9"/>
  <c r="AH3912" i="9" s="1"/>
  <c r="AG3913" i="9"/>
  <c r="AH3913" i="9" s="1"/>
  <c r="AG3914" i="9"/>
  <c r="AH3914" i="9" s="1"/>
  <c r="AG3915" i="9"/>
  <c r="AH3915" i="9" s="1"/>
  <c r="AG3916" i="9"/>
  <c r="AH3916" i="9"/>
  <c r="AG3917" i="9"/>
  <c r="AH3917" i="9" s="1"/>
  <c r="AG3918" i="9"/>
  <c r="AH3918" i="9" s="1"/>
  <c r="AG3919" i="9"/>
  <c r="AH3919" i="9" s="1"/>
  <c r="AG3920" i="9"/>
  <c r="AH3920" i="9"/>
  <c r="AG3921" i="9"/>
  <c r="AH3921" i="9" s="1"/>
  <c r="AG3922" i="9"/>
  <c r="AH3922" i="9" s="1"/>
  <c r="AG3923" i="9"/>
  <c r="AH3923" i="9" s="1"/>
  <c r="AG3924" i="9"/>
  <c r="AH3924" i="9" s="1"/>
  <c r="AG3925" i="9"/>
  <c r="AH3925" i="9" s="1"/>
  <c r="AG3926" i="9"/>
  <c r="AH3926" i="9"/>
  <c r="AG3927" i="9"/>
  <c r="AH3927" i="9" s="1"/>
  <c r="AG3928" i="9"/>
  <c r="AH3928" i="9"/>
  <c r="AG3929" i="9"/>
  <c r="AH3929" i="9" s="1"/>
  <c r="AG3930" i="9"/>
  <c r="AH3930" i="9" s="1"/>
  <c r="AG3931" i="9"/>
  <c r="AH3931" i="9" s="1"/>
  <c r="AG3932" i="9"/>
  <c r="AH3932" i="9" s="1"/>
  <c r="AG3933" i="9"/>
  <c r="AH3933" i="9" s="1"/>
  <c r="AG3934" i="9"/>
  <c r="AH3934" i="9"/>
  <c r="AG3935" i="9"/>
  <c r="AH3935" i="9" s="1"/>
  <c r="AG3936" i="9"/>
  <c r="AH3936" i="9" s="1"/>
  <c r="AG3937" i="9"/>
  <c r="AH3937" i="9" s="1"/>
  <c r="AG3938" i="9"/>
  <c r="AH3938" i="9" s="1"/>
  <c r="AG3939" i="9"/>
  <c r="AH3939" i="9" s="1"/>
  <c r="AG3940" i="9"/>
  <c r="AH3940" i="9"/>
  <c r="AG3941" i="9"/>
  <c r="AH3941" i="9" s="1"/>
  <c r="AG3942" i="9"/>
  <c r="AH3942" i="9" s="1"/>
  <c r="AG3943" i="9"/>
  <c r="AH3943" i="9" s="1"/>
  <c r="AG3944" i="9"/>
  <c r="AH3944" i="9"/>
  <c r="AG3945" i="9"/>
  <c r="AH3945" i="9" s="1"/>
  <c r="AG3946" i="9"/>
  <c r="AH3946" i="9" s="1"/>
  <c r="AG3947" i="9"/>
  <c r="AH3947" i="9"/>
  <c r="AG3948" i="9"/>
  <c r="AH3948" i="9" s="1"/>
  <c r="AG3949" i="9"/>
  <c r="AH3949" i="9"/>
  <c r="AG3950" i="9"/>
  <c r="AH3950" i="9" s="1"/>
  <c r="AG3951" i="9"/>
  <c r="AH3951" i="9"/>
  <c r="AG3952" i="9"/>
  <c r="AH3952" i="9" s="1"/>
  <c r="AG3953" i="9"/>
  <c r="AH3953" i="9" s="1"/>
  <c r="AG3954" i="9"/>
  <c r="AH3954" i="9" s="1"/>
  <c r="AG3955" i="9"/>
  <c r="AH3955" i="9"/>
  <c r="AG3956" i="9"/>
  <c r="AH3956" i="9" s="1"/>
  <c r="AG3957" i="9"/>
  <c r="AH3957" i="9"/>
  <c r="AG3958" i="9"/>
  <c r="AH3958" i="9" s="1"/>
  <c r="AG3959" i="9"/>
  <c r="AH3959" i="9"/>
  <c r="AG3960" i="9"/>
  <c r="AH3960" i="9" s="1"/>
  <c r="AG3961" i="9"/>
  <c r="AH3961" i="9" s="1"/>
  <c r="AG3962" i="9"/>
  <c r="AH3962" i="9" s="1"/>
  <c r="AG3963" i="9"/>
  <c r="AH3963" i="9"/>
  <c r="AG3964" i="9"/>
  <c r="AH3964" i="9" s="1"/>
  <c r="AG3965" i="9"/>
  <c r="AH3965" i="9"/>
  <c r="AG3966" i="9"/>
  <c r="AH3966" i="9" s="1"/>
  <c r="AG3967" i="9"/>
  <c r="AH3967" i="9"/>
  <c r="AG3968" i="9"/>
  <c r="AH3968" i="9" s="1"/>
  <c r="AG3969" i="9"/>
  <c r="AH3969" i="9" s="1"/>
  <c r="AG3970" i="9"/>
  <c r="AH3970" i="9" s="1"/>
  <c r="AG3971" i="9"/>
  <c r="AH3971" i="9"/>
  <c r="AG3972" i="9"/>
  <c r="AH3972" i="9" s="1"/>
  <c r="AG3973" i="9"/>
  <c r="AH3973" i="9"/>
  <c r="AG3974" i="9"/>
  <c r="AH3974" i="9" s="1"/>
  <c r="AG3975" i="9"/>
  <c r="AH3975" i="9"/>
  <c r="AG3976" i="9"/>
  <c r="AH3976" i="9" s="1"/>
  <c r="AG3977" i="9"/>
  <c r="AH3977" i="9" s="1"/>
  <c r="AG3978" i="9"/>
  <c r="AH3978" i="9" s="1"/>
  <c r="AG3979" i="9"/>
  <c r="AH3979" i="9"/>
  <c r="AG3980" i="9"/>
  <c r="AH3980" i="9" s="1"/>
  <c r="AG3981" i="9"/>
  <c r="AH3981" i="9"/>
  <c r="AG3982" i="9"/>
  <c r="AH3982" i="9" s="1"/>
  <c r="AG3983" i="9"/>
  <c r="AH3983" i="9"/>
  <c r="AG3984" i="9"/>
  <c r="AH3984" i="9" s="1"/>
  <c r="AG3985" i="9"/>
  <c r="AH3985" i="9" s="1"/>
  <c r="AG3986" i="9"/>
  <c r="AH3986" i="9" s="1"/>
  <c r="AG3987" i="9"/>
  <c r="AH3987" i="9"/>
  <c r="AG3988" i="9"/>
  <c r="AH3988" i="9" s="1"/>
  <c r="AG3989" i="9"/>
  <c r="AH3989" i="9"/>
  <c r="AG3990" i="9"/>
  <c r="AH3990" i="9" s="1"/>
  <c r="AG3991" i="9"/>
  <c r="AH3991" i="9"/>
  <c r="AG3992" i="9"/>
  <c r="AH3992" i="9" s="1"/>
  <c r="AG3993" i="9"/>
  <c r="AH3993" i="9" s="1"/>
  <c r="AG3994" i="9"/>
  <c r="AH3994" i="9" s="1"/>
  <c r="AG3995" i="9"/>
  <c r="AH3995" i="9"/>
  <c r="AG3996" i="9"/>
  <c r="AH3996" i="9" s="1"/>
  <c r="AG3997" i="9"/>
  <c r="AH3997" i="9"/>
  <c r="AG3998" i="9"/>
  <c r="AH3998" i="9" s="1"/>
  <c r="AG3999" i="9"/>
  <c r="AH3999" i="9"/>
  <c r="AG4000" i="9"/>
  <c r="AH4000" i="9" s="1"/>
  <c r="AG4001" i="9"/>
  <c r="AH4001" i="9" s="1"/>
  <c r="AG4002" i="9"/>
  <c r="AH4002" i="9" s="1"/>
  <c r="AG4003" i="9"/>
  <c r="AH4003" i="9"/>
  <c r="AG4004" i="9"/>
  <c r="AH4004" i="9" s="1"/>
  <c r="AG4005" i="9"/>
  <c r="AH4005" i="9"/>
  <c r="AG4006" i="9"/>
  <c r="AH4006" i="9" s="1"/>
  <c r="AG4007" i="9"/>
  <c r="AH4007" i="9"/>
  <c r="AG4008" i="9"/>
  <c r="AH4008" i="9" s="1"/>
  <c r="AG4009" i="9"/>
  <c r="AH4009" i="9" s="1"/>
  <c r="AG4010" i="9"/>
  <c r="AH4010" i="9" s="1"/>
  <c r="AG4011" i="9"/>
  <c r="AH4011" i="9"/>
  <c r="AG4012" i="9"/>
  <c r="AH4012" i="9" s="1"/>
  <c r="AG4013" i="9"/>
  <c r="AH4013" i="9"/>
  <c r="AG4014" i="9"/>
  <c r="AH4014" i="9" s="1"/>
  <c r="AG4015" i="9"/>
  <c r="AH4015" i="9"/>
  <c r="AG4016" i="9"/>
  <c r="AH4016" i="9" s="1"/>
  <c r="AG4017" i="9"/>
  <c r="AH4017" i="9" s="1"/>
  <c r="AG4018" i="9"/>
  <c r="AH4018" i="9" s="1"/>
  <c r="AG4019" i="9"/>
  <c r="AH4019" i="9"/>
  <c r="AG4020" i="9"/>
  <c r="AH4020" i="9" s="1"/>
  <c r="AG4021" i="9"/>
  <c r="AH4021" i="9"/>
  <c r="AG4022" i="9"/>
  <c r="AH4022" i="9" s="1"/>
  <c r="AG4023" i="9"/>
  <c r="AH4023" i="9"/>
  <c r="AG4024" i="9"/>
  <c r="AH4024" i="9" s="1"/>
  <c r="AG4025" i="9"/>
  <c r="AH4025" i="9" s="1"/>
  <c r="AG4026" i="9"/>
  <c r="AH4026" i="9" s="1"/>
  <c r="AG4027" i="9"/>
  <c r="AH4027" i="9"/>
  <c r="AG4028" i="9"/>
  <c r="AH4028" i="9" s="1"/>
  <c r="AG4029" i="9"/>
  <c r="AH4029" i="9"/>
  <c r="AG4030" i="9"/>
  <c r="AH4030" i="9" s="1"/>
  <c r="AG4031" i="9"/>
  <c r="AH4031" i="9"/>
  <c r="AG4032" i="9"/>
  <c r="AH4032" i="9" s="1"/>
  <c r="AG4033" i="9"/>
  <c r="AH4033" i="9" s="1"/>
  <c r="AG4034" i="9"/>
  <c r="AH4034" i="9" s="1"/>
  <c r="AG4035" i="9"/>
  <c r="AH4035" i="9"/>
  <c r="AG4036" i="9"/>
  <c r="AH4036" i="9" s="1"/>
  <c r="AG4037" i="9"/>
  <c r="AH4037" i="9"/>
  <c r="AG4038" i="9"/>
  <c r="AH4038" i="9" s="1"/>
  <c r="AG4039" i="9"/>
  <c r="AH4039" i="9"/>
  <c r="AG4040" i="9"/>
  <c r="AH4040" i="9" s="1"/>
  <c r="AG4041" i="9"/>
  <c r="AH4041" i="9" s="1"/>
  <c r="AG4042" i="9"/>
  <c r="AH4042" i="9" s="1"/>
  <c r="AG4043" i="9"/>
  <c r="AH4043" i="9"/>
  <c r="AG4044" i="9"/>
  <c r="AH4044" i="9" s="1"/>
  <c r="AG4045" i="9"/>
  <c r="AH4045" i="9"/>
  <c r="AG4046" i="9"/>
  <c r="AH4046" i="9" s="1"/>
  <c r="AG4047" i="9"/>
  <c r="AH4047" i="9"/>
  <c r="AG4048" i="9"/>
  <c r="AH4048" i="9" s="1"/>
  <c r="AG4049" i="9"/>
  <c r="AH4049" i="9" s="1"/>
  <c r="AG4050" i="9"/>
  <c r="AH4050" i="9" s="1"/>
  <c r="AG4051" i="9"/>
  <c r="AH4051" i="9"/>
  <c r="AG4052" i="9"/>
  <c r="AH4052" i="9" s="1"/>
  <c r="AG4053" i="9"/>
  <c r="AH4053" i="9"/>
  <c r="AG4054" i="9"/>
  <c r="AH4054" i="9" s="1"/>
  <c r="AG4055" i="9"/>
  <c r="AH4055" i="9"/>
  <c r="AG4056" i="9"/>
  <c r="AH4056" i="9" s="1"/>
  <c r="AG4057" i="9"/>
  <c r="AH4057" i="9" s="1"/>
  <c r="AG4058" i="9"/>
  <c r="AH4058" i="9" s="1"/>
  <c r="AG4059" i="9"/>
  <c r="AH4059" i="9"/>
  <c r="AG4060" i="9"/>
  <c r="AH4060" i="9" s="1"/>
  <c r="AG4061" i="9"/>
  <c r="AH4061" i="9"/>
  <c r="AG4062" i="9"/>
  <c r="AH4062" i="9" s="1"/>
  <c r="AG4063" i="9"/>
  <c r="AH4063" i="9"/>
  <c r="AG4064" i="9"/>
  <c r="AH4064" i="9" s="1"/>
  <c r="AG4065" i="9"/>
  <c r="AH4065" i="9" s="1"/>
  <c r="AG4066" i="9"/>
  <c r="AH4066" i="9" s="1"/>
  <c r="AG4067" i="9"/>
  <c r="AH4067" i="9"/>
  <c r="AG4068" i="9"/>
  <c r="AH4068" i="9" s="1"/>
  <c r="AG4069" i="9"/>
  <c r="AH4069" i="9"/>
  <c r="AG4070" i="9"/>
  <c r="AH4070" i="9" s="1"/>
  <c r="AG4071" i="9"/>
  <c r="AH4071" i="9"/>
  <c r="AG4072" i="9"/>
  <c r="AH4072" i="9" s="1"/>
  <c r="AG4073" i="9"/>
  <c r="AH4073" i="9" s="1"/>
  <c r="AG4074" i="9"/>
  <c r="AH4074" i="9" s="1"/>
  <c r="AG4075" i="9"/>
  <c r="AH4075" i="9"/>
  <c r="AG4076" i="9"/>
  <c r="AH4076" i="9" s="1"/>
  <c r="AG4077" i="9"/>
  <c r="AH4077" i="9"/>
  <c r="AG4078" i="9"/>
  <c r="AH4078" i="9" s="1"/>
  <c r="AG4079" i="9"/>
  <c r="AH4079" i="9"/>
  <c r="AG4080" i="9"/>
  <c r="AH4080" i="9" s="1"/>
  <c r="AG4081" i="9"/>
  <c r="AH4081" i="9" s="1"/>
  <c r="AG4082" i="9"/>
  <c r="AH4082" i="9" s="1"/>
  <c r="AG4083" i="9"/>
  <c r="AH4083" i="9"/>
  <c r="AG4084" i="9"/>
  <c r="AH4084" i="9" s="1"/>
  <c r="AG4085" i="9"/>
  <c r="AH4085" i="9"/>
  <c r="AG4086" i="9"/>
  <c r="AH4086" i="9" s="1"/>
  <c r="AG4087" i="9"/>
  <c r="AH4087" i="9"/>
  <c r="AG4088" i="9"/>
  <c r="AH4088" i="9" s="1"/>
  <c r="AG4089" i="9"/>
  <c r="AH4089" i="9" s="1"/>
  <c r="AG4090" i="9"/>
  <c r="AH4090" i="9" s="1"/>
  <c r="AG4091" i="9"/>
  <c r="AH4091" i="9"/>
  <c r="AG4092" i="9"/>
  <c r="AH4092" i="9" s="1"/>
  <c r="AG4093" i="9"/>
  <c r="AH4093" i="9"/>
  <c r="AG4094" i="9"/>
  <c r="AH4094" i="9" s="1"/>
  <c r="AG4095" i="9"/>
  <c r="AH4095" i="9"/>
  <c r="AG4096" i="9"/>
  <c r="AH4096" i="9" s="1"/>
  <c r="AG4097" i="9"/>
  <c r="AH4097" i="9" s="1"/>
  <c r="AG4098" i="9"/>
  <c r="AH4098" i="9" s="1"/>
  <c r="AG4099" i="9"/>
  <c r="AH4099" i="9"/>
  <c r="AG4100" i="9"/>
  <c r="AH4100" i="9" s="1"/>
  <c r="AG4101" i="9"/>
  <c r="AH4101" i="9"/>
  <c r="AG4102" i="9"/>
  <c r="AH4102" i="9" s="1"/>
  <c r="AG4103" i="9"/>
  <c r="AH4103" i="9"/>
  <c r="AG4104" i="9"/>
  <c r="AH4104" i="9" s="1"/>
  <c r="AG4105" i="9"/>
  <c r="AH4105" i="9" s="1"/>
  <c r="AG4106" i="9"/>
  <c r="AH4106" i="9" s="1"/>
  <c r="AG4107" i="9"/>
  <c r="AH4107" i="9"/>
  <c r="AG4108" i="9"/>
  <c r="AH4108" i="9" s="1"/>
  <c r="AG4109" i="9"/>
  <c r="AH4109" i="9"/>
  <c r="AG4110" i="9"/>
  <c r="AH4110" i="9" s="1"/>
  <c r="AG4111" i="9"/>
  <c r="AH4111" i="9"/>
  <c r="AG4112" i="9"/>
  <c r="AH4112" i="9" s="1"/>
  <c r="AG4113" i="9"/>
  <c r="AH4113" i="9" s="1"/>
  <c r="AG4114" i="9"/>
  <c r="AH4114" i="9" s="1"/>
  <c r="AG4115" i="9"/>
  <c r="AH4115" i="9"/>
  <c r="AG4116" i="9"/>
  <c r="AH4116" i="9" s="1"/>
  <c r="AG4117" i="9"/>
  <c r="AH4117" i="9"/>
  <c r="AG4118" i="9"/>
  <c r="AH4118" i="9" s="1"/>
  <c r="AG4119" i="9"/>
  <c r="AH4119" i="9"/>
  <c r="AG4120" i="9"/>
  <c r="AH4120" i="9" s="1"/>
  <c r="AG4121" i="9"/>
  <c r="AH4121" i="9" s="1"/>
  <c r="AG4122" i="9"/>
  <c r="AH4122" i="9" s="1"/>
  <c r="AG4123" i="9"/>
  <c r="AH4123" i="9"/>
  <c r="AG4124" i="9"/>
  <c r="AH4124" i="9" s="1"/>
  <c r="AG4125" i="9"/>
  <c r="AH4125" i="9"/>
  <c r="AG4126" i="9"/>
  <c r="AH4126" i="9" s="1"/>
  <c r="AG4127" i="9"/>
  <c r="AH4127" i="9"/>
  <c r="AG4128" i="9"/>
  <c r="AH4128" i="9" s="1"/>
  <c r="AG4129" i="9"/>
  <c r="AH4129" i="9" s="1"/>
  <c r="AG4130" i="9"/>
  <c r="AH4130" i="9" s="1"/>
  <c r="AG4131" i="9"/>
  <c r="AH4131" i="9"/>
  <c r="AG4132" i="9"/>
  <c r="AH4132" i="9" s="1"/>
  <c r="AG4133" i="9"/>
  <c r="AH4133" i="9"/>
  <c r="AG4134" i="9"/>
  <c r="AH4134" i="9" s="1"/>
  <c r="AG4135" i="9"/>
  <c r="AH4135" i="9"/>
  <c r="AG4136" i="9"/>
  <c r="AH4136" i="9" s="1"/>
  <c r="AG4137" i="9"/>
  <c r="AH4137" i="9" s="1"/>
  <c r="AG4138" i="9"/>
  <c r="AH4138" i="9" s="1"/>
  <c r="AG4139" i="9"/>
  <c r="AH4139" i="9"/>
  <c r="AG4140" i="9"/>
  <c r="AH4140" i="9" s="1"/>
  <c r="AG4141" i="9"/>
  <c r="AH4141" i="9"/>
  <c r="AG4142" i="9"/>
  <c r="AH4142" i="9" s="1"/>
  <c r="AG4143" i="9"/>
  <c r="AH4143" i="9"/>
  <c r="AG4144" i="9"/>
  <c r="AH4144" i="9" s="1"/>
  <c r="AG4145" i="9"/>
  <c r="AH4145" i="9" s="1"/>
  <c r="AG4146" i="9"/>
  <c r="AH4146" i="9" s="1"/>
  <c r="AG4147" i="9"/>
  <c r="AH4147" i="9"/>
  <c r="AG4148" i="9"/>
  <c r="AH4148" i="9" s="1"/>
  <c r="AG4149" i="9"/>
  <c r="AH4149" i="9"/>
  <c r="AG4150" i="9"/>
  <c r="AH4150" i="9" s="1"/>
  <c r="AG4151" i="9"/>
  <c r="AH4151" i="9"/>
  <c r="AG4152" i="9"/>
  <c r="AH4152" i="9" s="1"/>
  <c r="AG4153" i="9"/>
  <c r="AH4153" i="9" s="1"/>
  <c r="AG4154" i="9"/>
  <c r="AH4154" i="9" s="1"/>
  <c r="AG4155" i="9"/>
  <c r="AH4155" i="9"/>
  <c r="AG4156" i="9"/>
  <c r="AH4156" i="9" s="1"/>
  <c r="AG4157" i="9"/>
  <c r="AH4157" i="9"/>
  <c r="AG4158" i="9"/>
  <c r="AH4158" i="9" s="1"/>
  <c r="AG4159" i="9"/>
  <c r="AH4159" i="9"/>
  <c r="AG4160" i="9"/>
  <c r="AH4160" i="9" s="1"/>
  <c r="AG4161" i="9"/>
  <c r="AH4161" i="9" s="1"/>
  <c r="AG4162" i="9"/>
  <c r="AH4162" i="9" s="1"/>
  <c r="AG4163" i="9"/>
  <c r="AH4163" i="9"/>
  <c r="AG4164" i="9"/>
  <c r="AH4164" i="9" s="1"/>
  <c r="AG4165" i="9"/>
  <c r="AH4165" i="9"/>
  <c r="AG4166" i="9"/>
  <c r="AH4166" i="9" s="1"/>
  <c r="AG4167" i="9"/>
  <c r="AH4167" i="9"/>
  <c r="AG4168" i="9"/>
  <c r="AH4168" i="9" s="1"/>
  <c r="AG4169" i="9"/>
  <c r="AH4169" i="9" s="1"/>
  <c r="AG4170" i="9"/>
  <c r="AH4170" i="9" s="1"/>
  <c r="AG4171" i="9"/>
  <c r="AH4171" i="9"/>
  <c r="AG4172" i="9"/>
  <c r="AH4172" i="9" s="1"/>
  <c r="AG4173" i="9"/>
  <c r="AH4173" i="9"/>
  <c r="AG4174" i="9"/>
  <c r="AH4174" i="9" s="1"/>
  <c r="AG4175" i="9"/>
  <c r="AH4175" i="9"/>
  <c r="AG4176" i="9"/>
  <c r="AH4176" i="9" s="1"/>
  <c r="AG4177" i="9"/>
  <c r="AH4177" i="9" s="1"/>
  <c r="AG4178" i="9"/>
  <c r="AH4178" i="9" s="1"/>
  <c r="AG4179" i="9"/>
  <c r="AH4179" i="9"/>
  <c r="AG4180" i="9"/>
  <c r="AH4180" i="9" s="1"/>
  <c r="AG4181" i="9"/>
  <c r="AH4181" i="9"/>
  <c r="AG4182" i="9"/>
  <c r="AH4182" i="9" s="1"/>
  <c r="AG4183" i="9"/>
  <c r="AH4183" i="9"/>
  <c r="AG4184" i="9"/>
  <c r="AH4184" i="9" s="1"/>
  <c r="AG4185" i="9"/>
  <c r="AH4185" i="9" s="1"/>
  <c r="AG4186" i="9"/>
  <c r="AH4186" i="9" s="1"/>
  <c r="AG4187" i="9"/>
  <c r="AH4187" i="9"/>
  <c r="AG4188" i="9"/>
  <c r="AH4188" i="9" s="1"/>
  <c r="AG4189" i="9"/>
  <c r="AH4189" i="9"/>
  <c r="AG4190" i="9"/>
  <c r="AH4190" i="9" s="1"/>
  <c r="AG4191" i="9"/>
  <c r="AH4191" i="9"/>
  <c r="AG4192" i="9"/>
  <c r="AH4192" i="9" s="1"/>
  <c r="AG4193" i="9"/>
  <c r="AH4193" i="9" s="1"/>
  <c r="AG4194" i="9"/>
  <c r="AH4194" i="9" s="1"/>
  <c r="AG4195" i="9"/>
  <c r="AH4195" i="9"/>
  <c r="AG4196" i="9"/>
  <c r="AH4196" i="9" s="1"/>
  <c r="AG4197" i="9"/>
  <c r="AH4197" i="9"/>
  <c r="AG4198" i="9"/>
  <c r="AH4198" i="9" s="1"/>
  <c r="AG4199" i="9"/>
  <c r="AH4199" i="9"/>
  <c r="AG4200" i="9"/>
  <c r="AH4200" i="9" s="1"/>
  <c r="AG4201" i="9"/>
  <c r="AH4201" i="9" s="1"/>
  <c r="AG4202" i="9"/>
  <c r="AH4202" i="9" s="1"/>
  <c r="AG4203" i="9"/>
  <c r="AH4203" i="9"/>
  <c r="AG4204" i="9"/>
  <c r="AH4204" i="9" s="1"/>
  <c r="AG4205" i="9"/>
  <c r="AH4205" i="9"/>
  <c r="AG4206" i="9"/>
  <c r="AH4206" i="9" s="1"/>
  <c r="AG4207" i="9"/>
  <c r="AH4207" i="9"/>
  <c r="AG4208" i="9"/>
  <c r="AH4208" i="9" s="1"/>
  <c r="AG4209" i="9"/>
  <c r="AH4209" i="9" s="1"/>
  <c r="AG4210" i="9"/>
  <c r="AH4210" i="9" s="1"/>
  <c r="AG4211" i="9"/>
  <c r="AH4211" i="9"/>
  <c r="AG4212" i="9"/>
  <c r="AH4212" i="9" s="1"/>
  <c r="AG4213" i="9"/>
  <c r="AH4213" i="9"/>
  <c r="AG4214" i="9"/>
  <c r="AH4214" i="9" s="1"/>
  <c r="AG4215" i="9"/>
  <c r="AH4215" i="9"/>
  <c r="AG4216" i="9"/>
  <c r="AH4216" i="9" s="1"/>
  <c r="AG4217" i="9"/>
  <c r="AH4217" i="9" s="1"/>
  <c r="AG4218" i="9"/>
  <c r="AH4218" i="9" s="1"/>
  <c r="AG4219" i="9"/>
  <c r="AH4219" i="9"/>
  <c r="AG4220" i="9"/>
  <c r="AH4220" i="9" s="1"/>
  <c r="AG4221" i="9"/>
  <c r="AH4221" i="9"/>
  <c r="AG4222" i="9"/>
  <c r="AH4222" i="9" s="1"/>
  <c r="AG4223" i="9"/>
  <c r="AH4223" i="9"/>
  <c r="AG4224" i="9"/>
  <c r="AH4224" i="9" s="1"/>
  <c r="AG4225" i="9"/>
  <c r="AH4225" i="9" s="1"/>
  <c r="AG4226" i="9"/>
  <c r="AH4226" i="9" s="1"/>
  <c r="AG4227" i="9"/>
  <c r="AH4227" i="9"/>
  <c r="AG4228" i="9"/>
  <c r="AH4228" i="9" s="1"/>
  <c r="AG4229" i="9"/>
  <c r="AH4229" i="9"/>
  <c r="AG4230" i="9"/>
  <c r="AH4230" i="9" s="1"/>
  <c r="AG4231" i="9"/>
  <c r="AH4231" i="9"/>
  <c r="AG4232" i="9"/>
  <c r="AH4232" i="9" s="1"/>
  <c r="AG4233" i="9"/>
  <c r="AH4233" i="9" s="1"/>
  <c r="AG4234" i="9"/>
  <c r="AH4234" i="9" s="1"/>
  <c r="AG4235" i="9"/>
  <c r="AH4235" i="9"/>
  <c r="AG4236" i="9"/>
  <c r="AH4236" i="9" s="1"/>
  <c r="AG4237" i="9"/>
  <c r="AH4237" i="9"/>
  <c r="AG4238" i="9"/>
  <c r="AH4238" i="9" s="1"/>
  <c r="AG4239" i="9"/>
  <c r="AH4239" i="9"/>
  <c r="AG4240" i="9"/>
  <c r="AH4240" i="9" s="1"/>
  <c r="AG4241" i="9"/>
  <c r="AH4241" i="9" s="1"/>
  <c r="AG4242" i="9"/>
  <c r="AH4242" i="9" s="1"/>
  <c r="AG4243" i="9"/>
  <c r="AH4243" i="9"/>
  <c r="AG4244" i="9"/>
  <c r="AH4244" i="9" s="1"/>
  <c r="AG4245" i="9"/>
  <c r="AH4245" i="9"/>
  <c r="AG4246" i="9"/>
  <c r="AH4246" i="9" s="1"/>
  <c r="AG4247" i="9"/>
  <c r="AH4247" i="9"/>
  <c r="AG4248" i="9"/>
  <c r="AH4248" i="9" s="1"/>
  <c r="AG4249" i="9"/>
  <c r="AH4249" i="9" s="1"/>
  <c r="AG4250" i="9"/>
  <c r="AH4250" i="9" s="1"/>
  <c r="AG4251" i="9"/>
  <c r="AH4251" i="9"/>
  <c r="AG4252" i="9"/>
  <c r="AH4252" i="9" s="1"/>
  <c r="AG4253" i="9"/>
  <c r="AH4253" i="9"/>
  <c r="AG4254" i="9"/>
  <c r="AH4254" i="9" s="1"/>
  <c r="AG4255" i="9"/>
  <c r="AH4255" i="9"/>
  <c r="AG4256" i="9"/>
  <c r="AH4256" i="9" s="1"/>
  <c r="AG4257" i="9"/>
  <c r="AH4257" i="9" s="1"/>
  <c r="AG4258" i="9"/>
  <c r="AH4258" i="9" s="1"/>
  <c r="AG4259" i="9"/>
  <c r="AH4259" i="9"/>
  <c r="AG4260" i="9"/>
  <c r="AH4260" i="9" s="1"/>
  <c r="AG4261" i="9"/>
  <c r="AH4261" i="9"/>
  <c r="AG4262" i="9"/>
  <c r="AH4262" i="9" s="1"/>
  <c r="AG4263" i="9"/>
  <c r="AH4263" i="9"/>
  <c r="AG4264" i="9"/>
  <c r="AH4264" i="9" s="1"/>
  <c r="AG4265" i="9"/>
  <c r="AH4265" i="9" s="1"/>
  <c r="AG4266" i="9"/>
  <c r="AH4266" i="9" s="1"/>
  <c r="AG4267" i="9"/>
  <c r="AH4267" i="9"/>
  <c r="AG4268" i="9"/>
  <c r="AH4268" i="9" s="1"/>
  <c r="AG4269" i="9"/>
  <c r="AH4269" i="9"/>
  <c r="AG4270" i="9"/>
  <c r="AH4270" i="9" s="1"/>
  <c r="AG4271" i="9"/>
  <c r="AH4271" i="9"/>
  <c r="AG4272" i="9"/>
  <c r="AH4272" i="9" s="1"/>
  <c r="AG4273" i="9"/>
  <c r="AH4273" i="9" s="1"/>
  <c r="AG4274" i="9"/>
  <c r="AH4274" i="9" s="1"/>
  <c r="AG4275" i="9"/>
  <c r="AH4275" i="9"/>
  <c r="AG4276" i="9"/>
  <c r="AH4276" i="9" s="1"/>
  <c r="AG4277" i="9"/>
  <c r="AH4277" i="9"/>
  <c r="AG4278" i="9"/>
  <c r="AH4278" i="9" s="1"/>
  <c r="AG4279" i="9"/>
  <c r="AH4279" i="9"/>
  <c r="AG4280" i="9"/>
  <c r="AH4280" i="9" s="1"/>
  <c r="AG4281" i="9"/>
  <c r="AH4281" i="9" s="1"/>
  <c r="AG4282" i="9"/>
  <c r="AH4282" i="9" s="1"/>
  <c r="AG4283" i="9"/>
  <c r="AH4283" i="9"/>
  <c r="AG4284" i="9"/>
  <c r="AH4284" i="9" s="1"/>
  <c r="AG4285" i="9"/>
  <c r="AH4285" i="9"/>
  <c r="AG4286" i="9"/>
  <c r="AH4286" i="9" s="1"/>
  <c r="AG4287" i="9"/>
  <c r="AH4287" i="9"/>
  <c r="AG4288" i="9"/>
  <c r="AH4288" i="9" s="1"/>
  <c r="AG4289" i="9"/>
  <c r="AH4289" i="9" s="1"/>
  <c r="AG4290" i="9"/>
  <c r="AH4290" i="9" s="1"/>
  <c r="AG4291" i="9"/>
  <c r="AH4291" i="9"/>
  <c r="AG4292" i="9"/>
  <c r="AH4292" i="9" s="1"/>
  <c r="AG4293" i="9"/>
  <c r="AH4293" i="9"/>
  <c r="AG4294" i="9"/>
  <c r="AH4294" i="9" s="1"/>
  <c r="AG4295" i="9"/>
  <c r="AH4295" i="9"/>
  <c r="AG4296" i="9"/>
  <c r="AH4296" i="9" s="1"/>
  <c r="AG4297" i="9"/>
  <c r="AH4297" i="9" s="1"/>
  <c r="AG4298" i="9"/>
  <c r="AH4298" i="9" s="1"/>
  <c r="AG4299" i="9"/>
  <c r="AH4299" i="9"/>
  <c r="AG4300" i="9"/>
  <c r="AH4300" i="9" s="1"/>
  <c r="AG4301" i="9"/>
  <c r="AH4301" i="9"/>
  <c r="AG4302" i="9"/>
  <c r="AH4302" i="9" s="1"/>
  <c r="AG4303" i="9"/>
  <c r="AH4303" i="9"/>
  <c r="AG4304" i="9"/>
  <c r="AH4304" i="9" s="1"/>
  <c r="AG4305" i="9"/>
  <c r="AH4305" i="9" s="1"/>
  <c r="AG4306" i="9"/>
  <c r="AH4306" i="9" s="1"/>
  <c r="AG4307" i="9"/>
  <c r="AH4307" i="9"/>
  <c r="AG4308" i="9"/>
  <c r="AH4308" i="9" s="1"/>
  <c r="AG4309" i="9"/>
  <c r="AH4309" i="9"/>
  <c r="AG4310" i="9"/>
  <c r="AH4310" i="9" s="1"/>
  <c r="AG4311" i="9"/>
  <c r="AH4311" i="9"/>
  <c r="AG4312" i="9"/>
  <c r="AH4312" i="9" s="1"/>
  <c r="AG4313" i="9"/>
  <c r="AH4313" i="9" s="1"/>
  <c r="AG4314" i="9"/>
  <c r="AH4314" i="9" s="1"/>
  <c r="AG4315" i="9"/>
  <c r="AH4315" i="9"/>
  <c r="AG4316" i="9"/>
  <c r="AH4316" i="9" s="1"/>
  <c r="AG4317" i="9"/>
  <c r="AH4317" i="9"/>
  <c r="AG4318" i="9"/>
  <c r="AH4318" i="9" s="1"/>
  <c r="AG4319" i="9"/>
  <c r="AH4319" i="9"/>
  <c r="AG4320" i="9"/>
  <c r="AH4320" i="9" s="1"/>
  <c r="AG4321" i="9"/>
  <c r="AH4321" i="9" s="1"/>
  <c r="AG4322" i="9"/>
  <c r="AH4322" i="9" s="1"/>
  <c r="AG4323" i="9"/>
  <c r="AH4323" i="9"/>
  <c r="AG4324" i="9"/>
  <c r="AH4324" i="9" s="1"/>
  <c r="AG4325" i="9"/>
  <c r="AH4325" i="9"/>
  <c r="AG4326" i="9"/>
  <c r="AH4326" i="9" s="1"/>
  <c r="AG4327" i="9"/>
  <c r="AH4327" i="9"/>
  <c r="AG4328" i="9"/>
  <c r="AH4328" i="9" s="1"/>
  <c r="AG4329" i="9"/>
  <c r="AH4329" i="9" s="1"/>
  <c r="AG4330" i="9"/>
  <c r="AH4330" i="9" s="1"/>
  <c r="AG4331" i="9"/>
  <c r="AH4331" i="9"/>
  <c r="AG4332" i="9"/>
  <c r="AH4332" i="9" s="1"/>
  <c r="AG4333" i="9"/>
  <c r="AH4333" i="9"/>
  <c r="AG4334" i="9"/>
  <c r="AH4334" i="9" s="1"/>
  <c r="AG4335" i="9"/>
  <c r="AH4335" i="9"/>
  <c r="AG4336" i="9"/>
  <c r="AH4336" i="9" s="1"/>
  <c r="AG4337" i="9"/>
  <c r="AH4337" i="9" s="1"/>
  <c r="AG4338" i="9"/>
  <c r="AH4338" i="9" s="1"/>
  <c r="AG4339" i="9"/>
  <c r="AH4339" i="9"/>
  <c r="AG4340" i="9"/>
  <c r="AH4340" i="9" s="1"/>
  <c r="AG4341" i="9"/>
  <c r="AH4341" i="9"/>
  <c r="AG4342" i="9"/>
  <c r="AH4342" i="9" s="1"/>
  <c r="AG4343" i="9"/>
  <c r="AH4343" i="9"/>
  <c r="AG4344" i="9"/>
  <c r="AH4344" i="9" s="1"/>
  <c r="AG4345" i="9"/>
  <c r="AH4345" i="9" s="1"/>
  <c r="AG4346" i="9"/>
  <c r="AH4346" i="9" s="1"/>
  <c r="AG4347" i="9"/>
  <c r="AH4347" i="9"/>
  <c r="AG4348" i="9"/>
  <c r="AH4348" i="9" s="1"/>
  <c r="AG4349" i="9"/>
  <c r="AH4349" i="9"/>
  <c r="AG4350" i="9"/>
  <c r="AH4350" i="9" s="1"/>
  <c r="AG4351" i="9"/>
  <c r="AH4351" i="9"/>
  <c r="AG4352" i="9"/>
  <c r="AH4352" i="9" s="1"/>
  <c r="AG4353" i="9"/>
  <c r="AH4353" i="9" s="1"/>
  <c r="AG4354" i="9"/>
  <c r="AH4354" i="9" s="1"/>
  <c r="AG4355" i="9"/>
  <c r="AH4355" i="9"/>
  <c r="AG4356" i="9"/>
  <c r="AH4356" i="9" s="1"/>
  <c r="AG4357" i="9"/>
  <c r="AH4357" i="9"/>
  <c r="AG4358" i="9"/>
  <c r="AH4358" i="9" s="1"/>
  <c r="AG4359" i="9"/>
  <c r="AH4359" i="9"/>
  <c r="AG4360" i="9"/>
  <c r="AH4360" i="9" s="1"/>
  <c r="AG4361" i="9"/>
  <c r="AH4361" i="9" s="1"/>
  <c r="AG4362" i="9"/>
  <c r="AH4362" i="9" s="1"/>
  <c r="AG4363" i="9"/>
  <c r="AH4363" i="9"/>
  <c r="AG4364" i="9"/>
  <c r="AH4364" i="9" s="1"/>
  <c r="AG4365" i="9"/>
  <c r="AH4365" i="9"/>
  <c r="AG4366" i="9"/>
  <c r="AH4366" i="9" s="1"/>
  <c r="AG4367" i="9"/>
  <c r="AH4367" i="9"/>
  <c r="AG4368" i="9"/>
  <c r="AH4368" i="9" s="1"/>
  <c r="AG4369" i="9"/>
  <c r="AH4369" i="9" s="1"/>
  <c r="AG4370" i="9"/>
  <c r="AH4370" i="9" s="1"/>
  <c r="AG4371" i="9"/>
  <c r="AH4371" i="9"/>
  <c r="AG4372" i="9"/>
  <c r="AH4372" i="9" s="1"/>
  <c r="AG4373" i="9"/>
  <c r="AH4373" i="9"/>
  <c r="AG4374" i="9"/>
  <c r="AH4374" i="9" s="1"/>
  <c r="AG4375" i="9"/>
  <c r="AH4375" i="9"/>
  <c r="AG4376" i="9"/>
  <c r="AH4376" i="9" s="1"/>
  <c r="AG4377" i="9"/>
  <c r="AH4377" i="9" s="1"/>
  <c r="AG4378" i="9"/>
  <c r="AH4378" i="9" s="1"/>
  <c r="AG4379" i="9"/>
  <c r="AH4379" i="9"/>
  <c r="AG4380" i="9"/>
  <c r="AH4380" i="9" s="1"/>
  <c r="AG4381" i="9"/>
  <c r="AH4381" i="9"/>
  <c r="AG4382" i="9"/>
  <c r="AH4382" i="9" s="1"/>
  <c r="AG4383" i="9"/>
  <c r="AH4383" i="9"/>
  <c r="AG4384" i="9"/>
  <c r="AH4384" i="9" s="1"/>
  <c r="AG4385" i="9"/>
  <c r="AH4385" i="9" s="1"/>
  <c r="AG4386" i="9"/>
  <c r="AH4386" i="9" s="1"/>
  <c r="AG4387" i="9"/>
  <c r="AH4387" i="9"/>
  <c r="AG4388" i="9"/>
  <c r="AH4388" i="9" s="1"/>
  <c r="AG4389" i="9"/>
  <c r="AH4389" i="9"/>
  <c r="AG4390" i="9"/>
  <c r="AH4390" i="9" s="1"/>
  <c r="AG4391" i="9"/>
  <c r="AH4391" i="9"/>
  <c r="AG4392" i="9"/>
  <c r="AH4392" i="9" s="1"/>
  <c r="AG4393" i="9"/>
  <c r="AH4393" i="9" s="1"/>
  <c r="AG4394" i="9"/>
  <c r="AH4394" i="9" s="1"/>
  <c r="AG4395" i="9"/>
  <c r="AH4395" i="9"/>
  <c r="AG4396" i="9"/>
  <c r="AH4396" i="9" s="1"/>
  <c r="AG4397" i="9"/>
  <c r="AH4397" i="9"/>
  <c r="AG4398" i="9"/>
  <c r="AH4398" i="9" s="1"/>
  <c r="AG4399" i="9"/>
  <c r="AH4399" i="9"/>
  <c r="AG4400" i="9"/>
  <c r="AH4400" i="9" s="1"/>
  <c r="AG4401" i="9"/>
  <c r="AH4401" i="9" s="1"/>
  <c r="AG4402" i="9"/>
  <c r="AH4402" i="9" s="1"/>
  <c r="AG4403" i="9"/>
  <c r="AH4403" i="9"/>
  <c r="AG4404" i="9"/>
  <c r="AH4404" i="9" s="1"/>
  <c r="AG4405" i="9"/>
  <c r="AH4405" i="9"/>
  <c r="AG4406" i="9"/>
  <c r="AH4406" i="9" s="1"/>
  <c r="AG4407" i="9"/>
  <c r="AH4407" i="9"/>
  <c r="AG4408" i="9"/>
  <c r="AH4408" i="9" s="1"/>
  <c r="AG4409" i="9"/>
  <c r="AH4409" i="9" s="1"/>
  <c r="AG4410" i="9"/>
  <c r="AH4410" i="9" s="1"/>
  <c r="AG4411" i="9"/>
  <c r="AH4411" i="9"/>
  <c r="AG4412" i="9"/>
  <c r="AH4412" i="9" s="1"/>
  <c r="AG4413" i="9"/>
  <c r="AH4413" i="9" s="1"/>
  <c r="AG4414" i="9"/>
  <c r="AH4414" i="9" s="1"/>
  <c r="AG4415" i="9"/>
  <c r="AH4415" i="9" s="1"/>
  <c r="AG4416" i="9"/>
  <c r="AH4416" i="9" s="1"/>
  <c r="AG4417" i="9"/>
  <c r="AH4417" i="9"/>
  <c r="AG4418" i="9"/>
  <c r="AH4418" i="9" s="1"/>
  <c r="AG4419" i="9"/>
  <c r="AH4419" i="9"/>
  <c r="AG4420" i="9"/>
  <c r="AH4420" i="9" s="1"/>
  <c r="AG4421" i="9"/>
  <c r="AH4421" i="9" s="1"/>
  <c r="AG4422" i="9"/>
  <c r="AH4422" i="9" s="1"/>
  <c r="AG4423" i="9"/>
  <c r="AH4423" i="9"/>
  <c r="AG4424" i="9"/>
  <c r="AH4424" i="9" s="1"/>
  <c r="AG4425" i="9"/>
  <c r="AH4425" i="9"/>
  <c r="AG4426" i="9"/>
  <c r="AH4426" i="9" s="1"/>
  <c r="AG4427" i="9"/>
  <c r="AH4427" i="9"/>
  <c r="AG4428" i="9"/>
  <c r="AH4428" i="9" s="1"/>
  <c r="AG4429" i="9"/>
  <c r="AH4429" i="9" s="1"/>
  <c r="AG4430" i="9"/>
  <c r="AH4430" i="9" s="1"/>
  <c r="AG4431" i="9"/>
  <c r="AH4431" i="9"/>
  <c r="AG4432" i="9"/>
  <c r="AH4432" i="9" s="1"/>
  <c r="AG4433" i="9"/>
  <c r="AH4433" i="9"/>
  <c r="AG4434" i="9"/>
  <c r="AH4434" i="9" s="1"/>
  <c r="AG4435" i="9"/>
  <c r="AH4435" i="9" s="1"/>
  <c r="AG4436" i="9"/>
  <c r="AH4436" i="9" s="1"/>
  <c r="AG4437" i="9"/>
  <c r="AH4437" i="9" s="1"/>
  <c r="AG4438" i="9"/>
  <c r="AH4438" i="9" s="1"/>
  <c r="AG4439" i="9"/>
  <c r="AH4439" i="9"/>
  <c r="AG4440" i="9"/>
  <c r="AH4440" i="9" s="1"/>
  <c r="AG4441" i="9"/>
  <c r="AH4441" i="9" s="1"/>
  <c r="AG4442" i="9"/>
  <c r="AH4442" i="9" s="1"/>
  <c r="AG4443" i="9"/>
  <c r="AH4443" i="9"/>
  <c r="AG4444" i="9"/>
  <c r="AH4444" i="9" s="1"/>
  <c r="AG4445" i="9"/>
  <c r="AH4445" i="9" s="1"/>
  <c r="AG4446" i="9"/>
  <c r="AH4446" i="9" s="1"/>
  <c r="AG4447" i="9"/>
  <c r="AH4447" i="9" s="1"/>
  <c r="AG4448" i="9"/>
  <c r="AH4448" i="9" s="1"/>
  <c r="AG4449" i="9"/>
  <c r="AH4449" i="9"/>
  <c r="AG4450" i="9"/>
  <c r="AH4450" i="9" s="1"/>
  <c r="AG4451" i="9"/>
  <c r="AH4451" i="9"/>
  <c r="AG4452" i="9"/>
  <c r="AH4452" i="9" s="1"/>
  <c r="AG4453" i="9"/>
  <c r="AH4453" i="9" s="1"/>
  <c r="AG4454" i="9"/>
  <c r="AH4454" i="9" s="1"/>
  <c r="AG4455" i="9"/>
  <c r="AH4455" i="9"/>
  <c r="AG4456" i="9"/>
  <c r="AH4456" i="9" s="1"/>
  <c r="AG4457" i="9"/>
  <c r="AH4457" i="9"/>
  <c r="AG4458" i="9"/>
  <c r="AH4458" i="9" s="1"/>
  <c r="AG4459" i="9"/>
  <c r="AH4459" i="9"/>
  <c r="AG4460" i="9"/>
  <c r="AH4460" i="9" s="1"/>
  <c r="AG4461" i="9"/>
  <c r="AH4461" i="9" s="1"/>
  <c r="AG4462" i="9"/>
  <c r="AH4462" i="9" s="1"/>
  <c r="AG4463" i="9"/>
  <c r="AH4463" i="9"/>
  <c r="AG4464" i="9"/>
  <c r="AH4464" i="9" s="1"/>
  <c r="AG4465" i="9"/>
  <c r="AH4465" i="9"/>
  <c r="AG4466" i="9"/>
  <c r="AH4466" i="9" s="1"/>
  <c r="AG4467" i="9"/>
  <c r="AH4467" i="9" s="1"/>
  <c r="AG4468" i="9"/>
  <c r="AH4468" i="9" s="1"/>
  <c r="AG4469" i="9"/>
  <c r="AH4469" i="9" s="1"/>
  <c r="AG4470" i="9"/>
  <c r="AH4470" i="9" s="1"/>
  <c r="AG4471" i="9"/>
  <c r="AH4471" i="9"/>
  <c r="AG4472" i="9"/>
  <c r="AH4472" i="9" s="1"/>
  <c r="AG4473" i="9"/>
  <c r="AH4473" i="9" s="1"/>
  <c r="AG4474" i="9"/>
  <c r="AH4474" i="9" s="1"/>
  <c r="AG4475" i="9"/>
  <c r="AH4475" i="9"/>
  <c r="AG4476" i="9"/>
  <c r="AH4476" i="9" s="1"/>
  <c r="AG4477" i="9"/>
  <c r="AH4477" i="9" s="1"/>
  <c r="AG4478" i="9"/>
  <c r="AH4478" i="9" s="1"/>
  <c r="AG4479" i="9"/>
  <c r="AH4479" i="9" s="1"/>
  <c r="AG4480" i="9"/>
  <c r="AH4480" i="9" s="1"/>
  <c r="AG4481" i="9"/>
  <c r="AH4481" i="9"/>
  <c r="AG4482" i="9"/>
  <c r="AH4482" i="9" s="1"/>
  <c r="AG4483" i="9"/>
  <c r="AH4483" i="9"/>
  <c r="AG4484" i="9"/>
  <c r="AH4484" i="9" s="1"/>
  <c r="AG4485" i="9"/>
  <c r="AH4485" i="9" s="1"/>
  <c r="AG4486" i="9"/>
  <c r="AH4486" i="9" s="1"/>
  <c r="AG4487" i="9"/>
  <c r="AH4487" i="9"/>
  <c r="AG4488" i="9"/>
  <c r="AH4488" i="9" s="1"/>
  <c r="AG4489" i="9"/>
  <c r="AH4489" i="9"/>
  <c r="AG4490" i="9"/>
  <c r="AH4490" i="9" s="1"/>
  <c r="AG4491" i="9"/>
  <c r="AH4491" i="9"/>
  <c r="AG4492" i="9"/>
  <c r="AH4492" i="9" s="1"/>
  <c r="AG4493" i="9"/>
  <c r="AH4493" i="9" s="1"/>
  <c r="AG4494" i="9"/>
  <c r="AH4494" i="9" s="1"/>
  <c r="AG4495" i="9"/>
  <c r="AH4495" i="9"/>
  <c r="AG4496" i="9"/>
  <c r="AH4496" i="9" s="1"/>
  <c r="AG4497" i="9"/>
  <c r="AH4497" i="9"/>
  <c r="AG4498" i="9"/>
  <c r="AH4498" i="9" s="1"/>
  <c r="AG4499" i="9"/>
  <c r="AH4499" i="9" s="1"/>
  <c r="AG4500" i="9"/>
  <c r="AH4500" i="9" s="1"/>
  <c r="AG4501" i="9"/>
  <c r="AH4501" i="9" s="1"/>
  <c r="AG4502" i="9"/>
  <c r="AH4502" i="9" s="1"/>
  <c r="AG4503" i="9"/>
  <c r="AH4503" i="9"/>
  <c r="AG4504" i="9"/>
  <c r="AH4504" i="9" s="1"/>
  <c r="AG4505" i="9"/>
  <c r="AH4505" i="9" s="1"/>
  <c r="AG4506" i="9"/>
  <c r="AH4506" i="9" s="1"/>
  <c r="AG4507" i="9"/>
  <c r="AH4507" i="9"/>
  <c r="AG4508" i="9"/>
  <c r="AH4508" i="9" s="1"/>
  <c r="AG4509" i="9"/>
  <c r="AH4509" i="9" s="1"/>
  <c r="AG4510" i="9"/>
  <c r="AH4510" i="9" s="1"/>
  <c r="AG4511" i="9"/>
  <c r="AH4511" i="9" s="1"/>
  <c r="AG4512" i="9"/>
  <c r="AH4512" i="9" s="1"/>
  <c r="AG4513" i="9"/>
  <c r="AH4513" i="9"/>
  <c r="AG4514" i="9"/>
  <c r="AH4514" i="9" s="1"/>
  <c r="AG4515" i="9"/>
  <c r="AH4515" i="9"/>
  <c r="AG4516" i="9"/>
  <c r="AH4516" i="9" s="1"/>
  <c r="AG4517" i="9"/>
  <c r="AH4517" i="9" s="1"/>
  <c r="AG4518" i="9"/>
  <c r="AH4518" i="9" s="1"/>
  <c r="AG4519" i="9"/>
  <c r="AH4519" i="9"/>
  <c r="AG4520" i="9"/>
  <c r="AH4520" i="9" s="1"/>
  <c r="AG4521" i="9"/>
  <c r="AH4521" i="9"/>
  <c r="AG4522" i="9"/>
  <c r="AH4522" i="9" s="1"/>
  <c r="AG4523" i="9"/>
  <c r="AH4523" i="9"/>
  <c r="AG4524" i="9"/>
  <c r="AH4524" i="9" s="1"/>
  <c r="AG4525" i="9"/>
  <c r="AH4525" i="9" s="1"/>
  <c r="AG4526" i="9"/>
  <c r="AH4526" i="9" s="1"/>
  <c r="AG4527" i="9"/>
  <c r="AH4527" i="9"/>
  <c r="AG4528" i="9"/>
  <c r="AH4528" i="9" s="1"/>
  <c r="AG4529" i="9"/>
  <c r="AH4529" i="9"/>
  <c r="AG4530" i="9"/>
  <c r="AH4530" i="9" s="1"/>
  <c r="AG4531" i="9"/>
  <c r="AH4531" i="9" s="1"/>
  <c r="AG4532" i="9"/>
  <c r="AH4532" i="9" s="1"/>
  <c r="AG4533" i="9"/>
  <c r="AH4533" i="9" s="1"/>
  <c r="AG4534" i="9"/>
  <c r="AH4534" i="9" s="1"/>
  <c r="AG4535" i="9"/>
  <c r="AH4535" i="9"/>
  <c r="AG4536" i="9"/>
  <c r="AH4536" i="9" s="1"/>
  <c r="AG4537" i="9"/>
  <c r="AH4537" i="9" s="1"/>
  <c r="AG4538" i="9"/>
  <c r="AH4538" i="9" s="1"/>
  <c r="AG4539" i="9"/>
  <c r="AH4539" i="9"/>
  <c r="AG4540" i="9"/>
  <c r="AH4540" i="9" s="1"/>
  <c r="AG4541" i="9"/>
  <c r="AH4541" i="9" s="1"/>
  <c r="AG4542" i="9"/>
  <c r="AH4542" i="9" s="1"/>
  <c r="AG4543" i="9"/>
  <c r="AH4543" i="9" s="1"/>
  <c r="AG4544" i="9"/>
  <c r="AH4544" i="9" s="1"/>
  <c r="AG4545" i="9"/>
  <c r="AH4545" i="9"/>
  <c r="AG4546" i="9"/>
  <c r="AH4546" i="9" s="1"/>
  <c r="AG4547" i="9"/>
  <c r="AH4547" i="9"/>
  <c r="AG4548" i="9"/>
  <c r="AH4548" i="9" s="1"/>
  <c r="AG4549" i="9"/>
  <c r="AH4549" i="9" s="1"/>
  <c r="AG4550" i="9"/>
  <c r="AH4550" i="9" s="1"/>
  <c r="AG4551" i="9"/>
  <c r="AH4551" i="9"/>
  <c r="AG4552" i="9"/>
  <c r="AH4552" i="9" s="1"/>
  <c r="AG4553" i="9"/>
  <c r="AH4553" i="9"/>
  <c r="AG4554" i="9"/>
  <c r="AH4554" i="9" s="1"/>
  <c r="AG4555" i="9"/>
  <c r="AH4555" i="9"/>
  <c r="AG4556" i="9"/>
  <c r="AH4556" i="9" s="1"/>
  <c r="AG4557" i="9"/>
  <c r="AH4557" i="9" s="1"/>
  <c r="AG4558" i="9"/>
  <c r="AH4558" i="9" s="1"/>
  <c r="AG4559" i="9"/>
  <c r="AH4559" i="9"/>
  <c r="AG4560" i="9"/>
  <c r="AH4560" i="9" s="1"/>
  <c r="AG4561" i="9"/>
  <c r="AH4561" i="9"/>
  <c r="AG4562" i="9"/>
  <c r="AH4562" i="9" s="1"/>
  <c r="AG4563" i="9"/>
  <c r="AH4563" i="9" s="1"/>
  <c r="AG4564" i="9"/>
  <c r="AH4564" i="9" s="1"/>
  <c r="AG4565" i="9"/>
  <c r="AH4565" i="9" s="1"/>
  <c r="AG4566" i="9"/>
  <c r="AH4566" i="9" s="1"/>
  <c r="AG4567" i="9"/>
  <c r="AH4567" i="9"/>
  <c r="AG4568" i="9"/>
  <c r="AH4568" i="9" s="1"/>
  <c r="AG4569" i="9"/>
  <c r="AH4569" i="9" s="1"/>
  <c r="AG4570" i="9"/>
  <c r="AH4570" i="9" s="1"/>
  <c r="AG4571" i="9"/>
  <c r="AH4571" i="9"/>
  <c r="AG4572" i="9"/>
  <c r="AH4572" i="9" s="1"/>
  <c r="AG4573" i="9"/>
  <c r="AH4573" i="9" s="1"/>
  <c r="AG4574" i="9"/>
  <c r="AH4574" i="9" s="1"/>
  <c r="AG4575" i="9"/>
  <c r="AH4575" i="9" s="1"/>
  <c r="AG4576" i="9"/>
  <c r="AH4576" i="9" s="1"/>
  <c r="AG4577" i="9"/>
  <c r="AH4577" i="9"/>
  <c r="AG4578" i="9"/>
  <c r="AH4578" i="9" s="1"/>
  <c r="AG4579" i="9"/>
  <c r="AH4579" i="9"/>
  <c r="AG4580" i="9"/>
  <c r="AH4580" i="9" s="1"/>
  <c r="AG4581" i="9"/>
  <c r="AH4581" i="9" s="1"/>
  <c r="AG4582" i="9"/>
  <c r="AH4582" i="9" s="1"/>
  <c r="AG4583" i="9"/>
  <c r="AH4583" i="9"/>
  <c r="AG4584" i="9"/>
  <c r="AH4584" i="9" s="1"/>
  <c r="AG4585" i="9"/>
  <c r="AH4585" i="9"/>
  <c r="AG4586" i="9"/>
  <c r="AH4586" i="9" s="1"/>
  <c r="AG4587" i="9"/>
  <c r="AH4587" i="9"/>
  <c r="AG4588" i="9"/>
  <c r="AH4588" i="9" s="1"/>
  <c r="AG4589" i="9"/>
  <c r="AH4589" i="9" s="1"/>
  <c r="AG4590" i="9"/>
  <c r="AH4590" i="9" s="1"/>
  <c r="AG4591" i="9"/>
  <c r="AH4591" i="9"/>
  <c r="AG4592" i="9"/>
  <c r="AH4592" i="9" s="1"/>
  <c r="AG4593" i="9"/>
  <c r="AH4593" i="9"/>
  <c r="AG4594" i="9"/>
  <c r="AH4594" i="9" s="1"/>
  <c r="AG4595" i="9"/>
  <c r="AH4595" i="9" s="1"/>
  <c r="AG4596" i="9"/>
  <c r="AH4596" i="9" s="1"/>
  <c r="AG4597" i="9"/>
  <c r="AH4597" i="9" s="1"/>
  <c r="AG4598" i="9"/>
  <c r="AH4598" i="9" s="1"/>
  <c r="AG4599" i="9"/>
  <c r="AH4599" i="9"/>
  <c r="AG4600" i="9"/>
  <c r="AH4600" i="9" s="1"/>
  <c r="AG4601" i="9"/>
  <c r="AH4601" i="9" s="1"/>
  <c r="AG4602" i="9"/>
  <c r="AH4602" i="9" s="1"/>
  <c r="AG4603" i="9"/>
  <c r="AH4603" i="9"/>
  <c r="AG4604" i="9"/>
  <c r="AH4604" i="9" s="1"/>
  <c r="AG4605" i="9"/>
  <c r="AH4605" i="9" s="1"/>
  <c r="AG4606" i="9"/>
  <c r="AH4606" i="9" s="1"/>
  <c r="AG4607" i="9"/>
  <c r="AH4607" i="9" s="1"/>
  <c r="AG4608" i="9"/>
  <c r="AH4608" i="9" s="1"/>
  <c r="AG4609" i="9"/>
  <c r="AH4609" i="9"/>
  <c r="AG4610" i="9"/>
  <c r="AH4610" i="9" s="1"/>
  <c r="AG4611" i="9"/>
  <c r="AH4611" i="9"/>
  <c r="AG4612" i="9"/>
  <c r="AH4612" i="9" s="1"/>
  <c r="AG4613" i="9"/>
  <c r="AH4613" i="9" s="1"/>
  <c r="AG4614" i="9"/>
  <c r="AH4614" i="9" s="1"/>
  <c r="AG4615" i="9"/>
  <c r="AH4615" i="9"/>
  <c r="AG4616" i="9"/>
  <c r="AH4616" i="9" s="1"/>
  <c r="AG4617" i="9"/>
  <c r="AH4617" i="9"/>
  <c r="AG4618" i="9"/>
  <c r="AH4618" i="9" s="1"/>
  <c r="AG4619" i="9"/>
  <c r="AH4619" i="9"/>
  <c r="AG4620" i="9"/>
  <c r="AH4620" i="9" s="1"/>
  <c r="AG4621" i="9"/>
  <c r="AH4621" i="9" s="1"/>
  <c r="AG4622" i="9"/>
  <c r="AH4622" i="9" s="1"/>
  <c r="AG4623" i="9"/>
  <c r="AH4623" i="9"/>
  <c r="AG4624" i="9"/>
  <c r="AH4624" i="9" s="1"/>
  <c r="AG4625" i="9"/>
  <c r="AH4625" i="9"/>
  <c r="AG4626" i="9"/>
  <c r="AH4626" i="9" s="1"/>
  <c r="AG4627" i="9"/>
  <c r="AH4627" i="9" s="1"/>
  <c r="AG4628" i="9"/>
  <c r="AH4628" i="9" s="1"/>
  <c r="AG4629" i="9"/>
  <c r="AH4629" i="9" s="1"/>
  <c r="AG4630" i="9"/>
  <c r="AH4630" i="9" s="1"/>
  <c r="AG4631" i="9"/>
  <c r="AH4631" i="9"/>
  <c r="AG4632" i="9"/>
  <c r="AH4632" i="9" s="1"/>
  <c r="AG4633" i="9"/>
  <c r="AH4633" i="9" s="1"/>
  <c r="AG4634" i="9"/>
  <c r="AH4634" i="9" s="1"/>
  <c r="AG4635" i="9"/>
  <c r="AH4635" i="9"/>
  <c r="AG4636" i="9"/>
  <c r="AH4636" i="9" s="1"/>
  <c r="AG4637" i="9"/>
  <c r="AH4637" i="9" s="1"/>
  <c r="AG4638" i="9"/>
  <c r="AH4638" i="9" s="1"/>
  <c r="AG4639" i="9"/>
  <c r="AH4639" i="9" s="1"/>
  <c r="AG4640" i="9"/>
  <c r="AH4640" i="9" s="1"/>
  <c r="AG4641" i="9"/>
  <c r="AH4641" i="9"/>
  <c r="AG4642" i="9"/>
  <c r="AH4642" i="9" s="1"/>
  <c r="AG4643" i="9"/>
  <c r="AH4643" i="9"/>
  <c r="AG4644" i="9"/>
  <c r="AH4644" i="9" s="1"/>
  <c r="AG4645" i="9"/>
  <c r="AH4645" i="9" s="1"/>
  <c r="AG4646" i="9"/>
  <c r="AH4646" i="9" s="1"/>
  <c r="AG4647" i="9"/>
  <c r="AH4647" i="9"/>
  <c r="AG4648" i="9"/>
  <c r="AH4648" i="9" s="1"/>
  <c r="AG4649" i="9"/>
  <c r="AH4649" i="9"/>
  <c r="AG4650" i="9"/>
  <c r="AH4650" i="9" s="1"/>
  <c r="AG4651" i="9"/>
  <c r="AH4651" i="9"/>
  <c r="AG4652" i="9"/>
  <c r="AH4652" i="9" s="1"/>
  <c r="AG4653" i="9"/>
  <c r="AH4653" i="9" s="1"/>
  <c r="AG4654" i="9"/>
  <c r="AH4654" i="9" s="1"/>
  <c r="AG4655" i="9"/>
  <c r="AH4655" i="9"/>
  <c r="AG4656" i="9"/>
  <c r="AH4656" i="9" s="1"/>
  <c r="AG4657" i="9"/>
  <c r="AH4657" i="9"/>
  <c r="AG4658" i="9"/>
  <c r="AH4658" i="9" s="1"/>
  <c r="AG4659" i="9"/>
  <c r="AH4659" i="9" s="1"/>
  <c r="AG4660" i="9"/>
  <c r="AH4660" i="9" s="1"/>
  <c r="AG4661" i="9"/>
  <c r="AH4661" i="9" s="1"/>
  <c r="AG4662" i="9"/>
  <c r="AH4662" i="9" s="1"/>
  <c r="AG4663" i="9"/>
  <c r="AH4663" i="9"/>
  <c r="AG4664" i="9"/>
  <c r="AH4664" i="9" s="1"/>
  <c r="AG4665" i="9"/>
  <c r="AH4665" i="9" s="1"/>
  <c r="AG4666" i="9"/>
  <c r="AH4666" i="9" s="1"/>
  <c r="AG4667" i="9"/>
  <c r="AH4667" i="9"/>
  <c r="AG4668" i="9"/>
  <c r="AH4668" i="9" s="1"/>
  <c r="AG4669" i="9"/>
  <c r="AH4669" i="9" s="1"/>
  <c r="AG4670" i="9"/>
  <c r="AH4670" i="9" s="1"/>
  <c r="AG4671" i="9"/>
  <c r="AH4671" i="9" s="1"/>
  <c r="AG4672" i="9"/>
  <c r="AH4672" i="9" s="1"/>
  <c r="AG4673" i="9"/>
  <c r="AH4673" i="9"/>
  <c r="AG4674" i="9"/>
  <c r="AH4674" i="9" s="1"/>
  <c r="AG4675" i="9"/>
  <c r="AH4675" i="9"/>
  <c r="AG4676" i="9"/>
  <c r="AH4676" i="9" s="1"/>
  <c r="AG4677" i="9"/>
  <c r="AH4677" i="9" s="1"/>
  <c r="AG4678" i="9"/>
  <c r="AH4678" i="9" s="1"/>
  <c r="AG4679" i="9"/>
  <c r="AH4679" i="9"/>
  <c r="AG4680" i="9"/>
  <c r="AH4680" i="9" s="1"/>
  <c r="AG4681" i="9"/>
  <c r="AH4681" i="9"/>
  <c r="AG4682" i="9"/>
  <c r="AH4682" i="9" s="1"/>
  <c r="AG4683" i="9"/>
  <c r="AH4683" i="9"/>
  <c r="AG4684" i="9"/>
  <c r="AH4684" i="9" s="1"/>
  <c r="AG4685" i="9"/>
  <c r="AH4685" i="9" s="1"/>
  <c r="AG4686" i="9"/>
  <c r="AH4686" i="9" s="1"/>
  <c r="AG4687" i="9"/>
  <c r="AH4687" i="9"/>
  <c r="AG4688" i="9"/>
  <c r="AH4688" i="9" s="1"/>
  <c r="AG4689" i="9"/>
  <c r="AH4689" i="9"/>
  <c r="AG4690" i="9"/>
  <c r="AH4690" i="9" s="1"/>
  <c r="AG4691" i="9"/>
  <c r="AH4691" i="9" s="1"/>
  <c r="AG4692" i="9"/>
  <c r="AH4692" i="9" s="1"/>
  <c r="AG4693" i="9"/>
  <c r="AH4693" i="9" s="1"/>
  <c r="AG4694" i="9"/>
  <c r="AH4694" i="9" s="1"/>
  <c r="AG4695" i="9"/>
  <c r="AH4695" i="9"/>
  <c r="AG4696" i="9"/>
  <c r="AH4696" i="9" s="1"/>
  <c r="AG4697" i="9"/>
  <c r="AH4697" i="9" s="1"/>
  <c r="AG4698" i="9"/>
  <c r="AH4698" i="9" s="1"/>
  <c r="AG4699" i="9"/>
  <c r="AH4699" i="9"/>
  <c r="AG4700" i="9"/>
  <c r="AH4700" i="9" s="1"/>
  <c r="AG4701" i="9"/>
  <c r="AH4701" i="9" s="1"/>
  <c r="AG4702" i="9"/>
  <c r="AH4702" i="9" s="1"/>
  <c r="AG4703" i="9"/>
  <c r="AH4703" i="9" s="1"/>
  <c r="AG4704" i="9"/>
  <c r="AH4704" i="9" s="1"/>
  <c r="AG4705" i="9"/>
  <c r="AH4705" i="9"/>
  <c r="AG4706" i="9"/>
  <c r="AH4706" i="9" s="1"/>
  <c r="AG4707" i="9"/>
  <c r="AH4707" i="9"/>
  <c r="AG4708" i="9"/>
  <c r="AH4708" i="9" s="1"/>
  <c r="AG4709" i="9"/>
  <c r="AH4709" i="9" s="1"/>
  <c r="AG4710" i="9"/>
  <c r="AH4710" i="9" s="1"/>
  <c r="AG4711" i="9"/>
  <c r="AH4711" i="9"/>
  <c r="AG4712" i="9"/>
  <c r="AH4712" i="9" s="1"/>
  <c r="AG4713" i="9"/>
  <c r="AH4713" i="9"/>
  <c r="AG4714" i="9"/>
  <c r="AH4714" i="9" s="1"/>
  <c r="AG4715" i="9"/>
  <c r="AH4715" i="9"/>
  <c r="AG4716" i="9"/>
  <c r="AH4716" i="9" s="1"/>
  <c r="AG4717" i="9"/>
  <c r="AH4717" i="9" s="1"/>
  <c r="AG4718" i="9"/>
  <c r="AH4718" i="9" s="1"/>
  <c r="AG4719" i="9"/>
  <c r="AH4719" i="9"/>
  <c r="AG4720" i="9"/>
  <c r="AH4720" i="9" s="1"/>
  <c r="AG4721" i="9"/>
  <c r="AH4721" i="9"/>
  <c r="AG4722" i="9"/>
  <c r="AH4722" i="9" s="1"/>
  <c r="AG4723" i="9"/>
  <c r="AH4723" i="9"/>
  <c r="AG4724" i="9"/>
  <c r="AH4724" i="9" s="1"/>
  <c r="AG4725" i="9"/>
  <c r="AH4725" i="9" s="1"/>
  <c r="AG4726" i="9"/>
  <c r="AH4726" i="9" s="1"/>
  <c r="AG4727" i="9"/>
  <c r="AH4727" i="9"/>
  <c r="AG4728" i="9"/>
  <c r="AH4728" i="9" s="1"/>
  <c r="AG4729" i="9"/>
  <c r="AH4729" i="9"/>
  <c r="AG4730" i="9"/>
  <c r="AH4730" i="9" s="1"/>
  <c r="AG4731" i="9"/>
  <c r="AH4731" i="9"/>
  <c r="AG4732" i="9"/>
  <c r="AH4732" i="9" s="1"/>
  <c r="AG4733" i="9"/>
  <c r="AH4733" i="9" s="1"/>
  <c r="AG4734" i="9"/>
  <c r="AH4734" i="9" s="1"/>
  <c r="AG4735" i="9"/>
  <c r="AH4735" i="9"/>
  <c r="AG4736" i="9"/>
  <c r="AH4736" i="9" s="1"/>
  <c r="AG4737" i="9"/>
  <c r="AH4737" i="9"/>
  <c r="AG4738" i="9"/>
  <c r="AH4738" i="9" s="1"/>
  <c r="AG4739" i="9"/>
  <c r="AH4739" i="9"/>
  <c r="AG4740" i="9"/>
  <c r="AH4740" i="9" s="1"/>
  <c r="AG4741" i="9"/>
  <c r="AH4741" i="9" s="1"/>
  <c r="AG4742" i="9"/>
  <c r="AH4742" i="9" s="1"/>
  <c r="AG4743" i="9"/>
  <c r="AH4743" i="9"/>
  <c r="AG4744" i="9"/>
  <c r="AH4744" i="9" s="1"/>
  <c r="AG4745" i="9"/>
  <c r="AH4745" i="9"/>
  <c r="AG4746" i="9"/>
  <c r="AH4746" i="9" s="1"/>
  <c r="AG4747" i="9"/>
  <c r="AH4747" i="9"/>
  <c r="AG4748" i="9"/>
  <c r="AH4748" i="9" s="1"/>
  <c r="AG4749" i="9"/>
  <c r="AH4749" i="9" s="1"/>
  <c r="AG4750" i="9"/>
  <c r="AH4750" i="9" s="1"/>
  <c r="AG4751" i="9"/>
  <c r="AH4751" i="9"/>
  <c r="AG4752" i="9"/>
  <c r="AH4752" i="9" s="1"/>
  <c r="AG4753" i="9"/>
  <c r="AH4753" i="9"/>
  <c r="AG4754" i="9"/>
  <c r="AH4754" i="9" s="1"/>
  <c r="AG4755" i="9"/>
  <c r="AH4755" i="9"/>
  <c r="AG4756" i="9"/>
  <c r="AH4756" i="9" s="1"/>
  <c r="AG4757" i="9"/>
  <c r="AH4757" i="9" s="1"/>
  <c r="AG4758" i="9"/>
  <c r="AH4758" i="9" s="1"/>
  <c r="AG4759" i="9"/>
  <c r="AH4759" i="9"/>
  <c r="AG4760" i="9"/>
  <c r="AH4760" i="9" s="1"/>
  <c r="AG4761" i="9"/>
  <c r="AH4761" i="9"/>
  <c r="AG4762" i="9"/>
  <c r="AH4762" i="9" s="1"/>
  <c r="AG4763" i="9"/>
  <c r="AH4763" i="9"/>
  <c r="AG4764" i="9"/>
  <c r="AH4764" i="9" s="1"/>
  <c r="AG4765" i="9"/>
  <c r="AH4765" i="9" s="1"/>
  <c r="AG4766" i="9"/>
  <c r="AH4766" i="9" s="1"/>
  <c r="AG4767" i="9"/>
  <c r="AH4767" i="9"/>
  <c r="AG4768" i="9"/>
  <c r="AH4768" i="9" s="1"/>
  <c r="AG4769" i="9"/>
  <c r="AH4769" i="9"/>
  <c r="AG4770" i="9"/>
  <c r="AH4770" i="9" s="1"/>
  <c r="AG4771" i="9"/>
  <c r="AH4771" i="9"/>
  <c r="AG4772" i="9"/>
  <c r="AH4772" i="9" s="1"/>
  <c r="AG4773" i="9"/>
  <c r="AH4773" i="9" s="1"/>
  <c r="AG4774" i="9"/>
  <c r="AH4774" i="9" s="1"/>
  <c r="AG4775" i="9"/>
  <c r="AH4775" i="9"/>
  <c r="AG4776" i="9"/>
  <c r="AH4776" i="9" s="1"/>
  <c r="AG4777" i="9"/>
  <c r="AH4777" i="9"/>
  <c r="AG4778" i="9"/>
  <c r="AH4778" i="9" s="1"/>
  <c r="AG4779" i="9"/>
  <c r="AH4779" i="9"/>
  <c r="AG4780" i="9"/>
  <c r="AH4780" i="9" s="1"/>
  <c r="AG4781" i="9"/>
  <c r="AH4781" i="9" s="1"/>
  <c r="AG4782" i="9"/>
  <c r="AH4782" i="9" s="1"/>
  <c r="AG4783" i="9"/>
  <c r="AH4783" i="9"/>
  <c r="AG4784" i="9"/>
  <c r="AH4784" i="9" s="1"/>
  <c r="AG4785" i="9"/>
  <c r="AH4785" i="9"/>
  <c r="AG4786" i="9"/>
  <c r="AH4786" i="9" s="1"/>
  <c r="AG4787" i="9"/>
  <c r="AH4787" i="9"/>
  <c r="AG4788" i="9"/>
  <c r="AH4788" i="9" s="1"/>
  <c r="AG4789" i="9"/>
  <c r="AH4789" i="9" s="1"/>
  <c r="AG4790" i="9"/>
  <c r="AH4790" i="9" s="1"/>
  <c r="AG4791" i="9"/>
  <c r="AH4791" i="9"/>
  <c r="AG4792" i="9"/>
  <c r="AH4792" i="9" s="1"/>
  <c r="AG4793" i="9"/>
  <c r="AH4793" i="9"/>
  <c r="AG4794" i="9"/>
  <c r="AH4794" i="9" s="1"/>
  <c r="AG4795" i="9"/>
  <c r="AH4795" i="9"/>
  <c r="AG4796" i="9"/>
  <c r="AH4796" i="9" s="1"/>
  <c r="AG4797" i="9"/>
  <c r="AH4797" i="9" s="1"/>
  <c r="AG4798" i="9"/>
  <c r="AH4798" i="9" s="1"/>
  <c r="AG4799" i="9"/>
  <c r="AH4799" i="9"/>
  <c r="AG4800" i="9"/>
  <c r="AH4800" i="9" s="1"/>
  <c r="AG4801" i="9"/>
  <c r="AH4801" i="9"/>
  <c r="AG4802" i="9"/>
  <c r="AH4802" i="9" s="1"/>
  <c r="AG4803" i="9"/>
  <c r="AH4803" i="9"/>
  <c r="AG4804" i="9"/>
  <c r="AH4804" i="9" s="1"/>
  <c r="AG4805" i="9"/>
  <c r="AH4805" i="9" s="1"/>
  <c r="AG4806" i="9"/>
  <c r="AH4806" i="9" s="1"/>
  <c r="AG4807" i="9"/>
  <c r="AH4807" i="9"/>
  <c r="AG4808" i="9"/>
  <c r="AH4808" i="9" s="1"/>
  <c r="AG4809" i="9"/>
  <c r="AH4809" i="9"/>
  <c r="AG4810" i="9"/>
  <c r="AH4810" i="9" s="1"/>
  <c r="AG4811" i="9"/>
  <c r="AH4811" i="9"/>
  <c r="AG4812" i="9"/>
  <c r="AH4812" i="9" s="1"/>
  <c r="AG4813" i="9"/>
  <c r="AH4813" i="9" s="1"/>
  <c r="AG4814" i="9"/>
  <c r="AH4814" i="9" s="1"/>
  <c r="AG4815" i="9"/>
  <c r="AH4815" i="9"/>
  <c r="AG4816" i="9"/>
  <c r="AH4816" i="9" s="1"/>
  <c r="AG4817" i="9"/>
  <c r="AH4817" i="9"/>
  <c r="AG4818" i="9"/>
  <c r="AH4818" i="9" s="1"/>
  <c r="AG4819" i="9"/>
  <c r="AH4819" i="9"/>
  <c r="AG4820" i="9"/>
  <c r="AH4820" i="9" s="1"/>
  <c r="AG4821" i="9"/>
  <c r="AH4821" i="9" s="1"/>
  <c r="AG4822" i="9"/>
  <c r="AH4822" i="9" s="1"/>
  <c r="AG4823" i="9"/>
  <c r="AH4823" i="9"/>
  <c r="AG4824" i="9"/>
  <c r="AH4824" i="9" s="1"/>
  <c r="AG4825" i="9"/>
  <c r="AH4825" i="9"/>
  <c r="AG4826" i="9"/>
  <c r="AH4826" i="9" s="1"/>
  <c r="AG4827" i="9"/>
  <c r="AH4827" i="9"/>
  <c r="AG4828" i="9"/>
  <c r="AH4828" i="9" s="1"/>
  <c r="AG4829" i="9"/>
  <c r="AH4829" i="9" s="1"/>
  <c r="AG4830" i="9"/>
  <c r="AH4830" i="9" s="1"/>
  <c r="AG4831" i="9"/>
  <c r="AH4831" i="9"/>
  <c r="AG4832" i="9"/>
  <c r="AH4832" i="9" s="1"/>
  <c r="AG4833" i="9"/>
  <c r="AH4833" i="9"/>
  <c r="AG4834" i="9"/>
  <c r="AH4834" i="9" s="1"/>
  <c r="AG4835" i="9"/>
  <c r="AH4835" i="9"/>
  <c r="AG4836" i="9"/>
  <c r="AH4836" i="9" s="1"/>
  <c r="AG4837" i="9"/>
  <c r="AH4837" i="9" s="1"/>
  <c r="AG4838" i="9"/>
  <c r="AH4838" i="9" s="1"/>
  <c r="AG4839" i="9"/>
  <c r="AH4839" i="9"/>
  <c r="AG4840" i="9"/>
  <c r="AH4840" i="9" s="1"/>
  <c r="AG4841" i="9"/>
  <c r="AH4841" i="9"/>
  <c r="AG4842" i="9"/>
  <c r="AH4842" i="9" s="1"/>
  <c r="AG4843" i="9"/>
  <c r="AH4843" i="9"/>
  <c r="AG4844" i="9"/>
  <c r="AH4844" i="9" s="1"/>
  <c r="AG4845" i="9"/>
  <c r="AH4845" i="9" s="1"/>
  <c r="AG4846" i="9"/>
  <c r="AH4846" i="9" s="1"/>
  <c r="AG4847" i="9"/>
  <c r="AH4847" i="9"/>
  <c r="AG4848" i="9"/>
  <c r="AH4848" i="9" s="1"/>
  <c r="AG4849" i="9"/>
  <c r="AH4849" i="9"/>
  <c r="AG4850" i="9"/>
  <c r="AH4850" i="9" s="1"/>
  <c r="AG4851" i="9"/>
  <c r="AH4851" i="9"/>
  <c r="AG4852" i="9"/>
  <c r="AH4852" i="9" s="1"/>
  <c r="AG4853" i="9"/>
  <c r="AH4853" i="9" s="1"/>
  <c r="AG4854" i="9"/>
  <c r="AH4854" i="9" s="1"/>
  <c r="AG4855" i="9"/>
  <c r="AH4855" i="9"/>
  <c r="AG4856" i="9"/>
  <c r="AH4856" i="9" s="1"/>
  <c r="AG4857" i="9"/>
  <c r="AH4857" i="9"/>
  <c r="AG4858" i="9"/>
  <c r="AH4858" i="9" s="1"/>
  <c r="AG4859" i="9"/>
  <c r="AH4859" i="9"/>
  <c r="AG4860" i="9"/>
  <c r="AH4860" i="9" s="1"/>
  <c r="AG4861" i="9"/>
  <c r="AH4861" i="9" s="1"/>
  <c r="AG4862" i="9"/>
  <c r="AH4862" i="9" s="1"/>
  <c r="AG4863" i="9"/>
  <c r="AH4863" i="9"/>
  <c r="AG4864" i="9"/>
  <c r="AH4864" i="9" s="1"/>
  <c r="AG4865" i="9"/>
  <c r="AH4865" i="9"/>
  <c r="AG4866" i="9"/>
  <c r="AH4866" i="9" s="1"/>
  <c r="AG4867" i="9"/>
  <c r="AH4867" i="9"/>
  <c r="AG4868" i="9"/>
  <c r="AH4868" i="9" s="1"/>
  <c r="AG4869" i="9"/>
  <c r="AH4869" i="9" s="1"/>
  <c r="AG4870" i="9"/>
  <c r="AH4870" i="9" s="1"/>
  <c r="AG4871" i="9"/>
  <c r="AH4871" i="9"/>
  <c r="AG4872" i="9"/>
  <c r="AH4872" i="9" s="1"/>
  <c r="AG4873" i="9"/>
  <c r="AH4873" i="9"/>
  <c r="AG4874" i="9"/>
  <c r="AH4874" i="9" s="1"/>
  <c r="AG4875" i="9"/>
  <c r="AH4875" i="9"/>
  <c r="AG4876" i="9"/>
  <c r="AH4876" i="9" s="1"/>
  <c r="AG4877" i="9"/>
  <c r="AH4877" i="9" s="1"/>
  <c r="AG4878" i="9"/>
  <c r="AH4878" i="9" s="1"/>
  <c r="AG4879" i="9"/>
  <c r="AH4879" i="9"/>
  <c r="AG4880" i="9"/>
  <c r="AH4880" i="9" s="1"/>
  <c r="AG4881" i="9"/>
  <c r="AH4881" i="9"/>
  <c r="AG4882" i="9"/>
  <c r="AH4882" i="9" s="1"/>
  <c r="AG4883" i="9"/>
  <c r="AH4883" i="9"/>
  <c r="AG4884" i="9"/>
  <c r="AH4884" i="9" s="1"/>
  <c r="AG4885" i="9"/>
  <c r="AH4885" i="9" s="1"/>
  <c r="AG4886" i="9"/>
  <c r="AH4886" i="9" s="1"/>
  <c r="AG4887" i="9"/>
  <c r="AH4887" i="9"/>
  <c r="AG4888" i="9"/>
  <c r="AH4888" i="9" s="1"/>
  <c r="AG4889" i="9"/>
  <c r="AH4889" i="9"/>
  <c r="AG4890" i="9"/>
  <c r="AH4890" i="9" s="1"/>
  <c r="AG4891" i="9"/>
  <c r="AH4891" i="9"/>
  <c r="AG4892" i="9"/>
  <c r="AH4892" i="9" s="1"/>
  <c r="AG4893" i="9"/>
  <c r="AH4893" i="9" s="1"/>
  <c r="AG4894" i="9"/>
  <c r="AH4894" i="9" s="1"/>
  <c r="AG4895" i="9"/>
  <c r="AH4895" i="9"/>
  <c r="AG4896" i="9"/>
  <c r="AH4896" i="9" s="1"/>
  <c r="AG4897" i="9"/>
  <c r="AH4897" i="9"/>
  <c r="AG4898" i="9"/>
  <c r="AH4898" i="9" s="1"/>
  <c r="AG4899" i="9"/>
  <c r="AH4899" i="9"/>
  <c r="AG4900" i="9"/>
  <c r="AH4900" i="9" s="1"/>
  <c r="AG4901" i="9"/>
  <c r="AH4901" i="9" s="1"/>
  <c r="AG4902" i="9"/>
  <c r="AH4902" i="9" s="1"/>
  <c r="AG4903" i="9"/>
  <c r="AH4903" i="9"/>
  <c r="AG4904" i="9"/>
  <c r="AH4904" i="9" s="1"/>
  <c r="AG4905" i="9"/>
  <c r="AH4905" i="9"/>
  <c r="AG4906" i="9"/>
  <c r="AH4906" i="9" s="1"/>
  <c r="AG4907" i="9"/>
  <c r="AH4907" i="9"/>
  <c r="AG4908" i="9"/>
  <c r="AH4908" i="9" s="1"/>
  <c r="AG4909" i="9"/>
  <c r="AH4909" i="9" s="1"/>
  <c r="AG4910" i="9"/>
  <c r="AH4910" i="9" s="1"/>
  <c r="AG4911" i="9"/>
  <c r="AH4911" i="9"/>
  <c r="AG4912" i="9"/>
  <c r="AH4912" i="9" s="1"/>
  <c r="AG4913" i="9"/>
  <c r="AH4913" i="9"/>
  <c r="AG4914" i="9"/>
  <c r="AH4914" i="9" s="1"/>
  <c r="AG4915" i="9"/>
  <c r="AH4915" i="9"/>
  <c r="AG4916" i="9"/>
  <c r="AH4916" i="9" s="1"/>
  <c r="AG4917" i="9"/>
  <c r="AH4917" i="9" s="1"/>
  <c r="AG4918" i="9"/>
  <c r="AH4918" i="9" s="1"/>
  <c r="AG4919" i="9"/>
  <c r="AH4919" i="9"/>
  <c r="AG4920" i="9"/>
  <c r="AH4920" i="9" s="1"/>
  <c r="AG4921" i="9"/>
  <c r="AH4921" i="9"/>
  <c r="AG4922" i="9"/>
  <c r="AH4922" i="9" s="1"/>
  <c r="AG4923" i="9"/>
  <c r="AH4923" i="9"/>
  <c r="AG4924" i="9"/>
  <c r="AH4924" i="9" s="1"/>
  <c r="AG4925" i="9"/>
  <c r="AH4925" i="9" s="1"/>
  <c r="AG4926" i="9"/>
  <c r="AH4926" i="9" s="1"/>
  <c r="AG4927" i="9"/>
  <c r="AH4927" i="9"/>
  <c r="AG4928" i="9"/>
  <c r="AH4928" i="9" s="1"/>
  <c r="AG4929" i="9"/>
  <c r="AH4929" i="9"/>
  <c r="AG4930" i="9"/>
  <c r="AH4930" i="9" s="1"/>
  <c r="AG4931" i="9"/>
  <c r="AH4931" i="9"/>
  <c r="AG4932" i="9"/>
  <c r="AH4932" i="9" s="1"/>
  <c r="AG4933" i="9"/>
  <c r="AH4933" i="9" s="1"/>
  <c r="AG4934" i="9"/>
  <c r="AH4934" i="9" s="1"/>
  <c r="AG4935" i="9"/>
  <c r="AH4935" i="9"/>
  <c r="AG4936" i="9"/>
  <c r="AH4936" i="9" s="1"/>
  <c r="AG4937" i="9"/>
  <c r="AH4937" i="9"/>
  <c r="AG4938" i="9"/>
  <c r="AH4938" i="9" s="1"/>
  <c r="AG4939" i="9"/>
  <c r="AH4939" i="9"/>
  <c r="AG4940" i="9"/>
  <c r="AH4940" i="9" s="1"/>
  <c r="AG4941" i="9"/>
  <c r="AH4941" i="9" s="1"/>
  <c r="AG4942" i="9"/>
  <c r="AH4942" i="9" s="1"/>
  <c r="AG4943" i="9"/>
  <c r="AH4943" i="9"/>
  <c r="AG4944" i="9"/>
  <c r="AH4944" i="9" s="1"/>
  <c r="AG4945" i="9"/>
  <c r="AH4945" i="9"/>
  <c r="AG4946" i="9"/>
  <c r="AH4946" i="9" s="1"/>
  <c r="AG4947" i="9"/>
  <c r="AH4947" i="9"/>
  <c r="AG4948" i="9"/>
  <c r="AH4948" i="9" s="1"/>
  <c r="AG4949" i="9"/>
  <c r="AH4949" i="9" s="1"/>
  <c r="AG4950" i="9"/>
  <c r="AH4950" i="9" s="1"/>
  <c r="AG4951" i="9"/>
  <c r="AH4951" i="9"/>
  <c r="AG4952" i="9"/>
  <c r="AH4952" i="9" s="1"/>
  <c r="AG4953" i="9"/>
  <c r="AH4953" i="9"/>
  <c r="AG4954" i="9"/>
  <c r="AH4954" i="9" s="1"/>
  <c r="AG4955" i="9"/>
  <c r="AH4955" i="9"/>
  <c r="AG4956" i="9"/>
  <c r="AH4956" i="9" s="1"/>
  <c r="AG4957" i="9"/>
  <c r="AH4957" i="9" s="1"/>
  <c r="AG4958" i="9"/>
  <c r="AH4958" i="9" s="1"/>
  <c r="AG4959" i="9"/>
  <c r="AH4959" i="9"/>
  <c r="AG4960" i="9"/>
  <c r="AH4960" i="9" s="1"/>
  <c r="AG4961" i="9"/>
  <c r="AH4961" i="9"/>
  <c r="AG4962" i="9"/>
  <c r="AH4962" i="9" s="1"/>
  <c r="AG4963" i="9"/>
  <c r="AH4963" i="9"/>
  <c r="AG4964" i="9"/>
  <c r="AH4964" i="9" s="1"/>
  <c r="AG4965" i="9"/>
  <c r="AH4965" i="9" s="1"/>
  <c r="AG4966" i="9"/>
  <c r="AH4966" i="9" s="1"/>
  <c r="AG4967" i="9"/>
  <c r="AH4967" i="9"/>
  <c r="AG4968" i="9"/>
  <c r="AH4968" i="9" s="1"/>
  <c r="AG4969" i="9"/>
  <c r="AH4969" i="9"/>
  <c r="AG4970" i="9"/>
  <c r="AH4970" i="9" s="1"/>
  <c r="AG4971" i="9"/>
  <c r="AH4971" i="9"/>
  <c r="AG4972" i="9"/>
  <c r="AH4972" i="9" s="1"/>
  <c r="AG4973" i="9"/>
  <c r="AH4973" i="9" s="1"/>
  <c r="AG4974" i="9"/>
  <c r="AH4974" i="9" s="1"/>
  <c r="AG4975" i="9"/>
  <c r="AH4975" i="9"/>
  <c r="AG4976" i="9"/>
  <c r="AH4976" i="9" s="1"/>
  <c r="AG4977" i="9"/>
  <c r="AH4977" i="9"/>
  <c r="AG4978" i="9"/>
  <c r="AH4978" i="9" s="1"/>
  <c r="AG4979" i="9"/>
  <c r="AH4979" i="9"/>
  <c r="AG4980" i="9"/>
  <c r="AH4980" i="9" s="1"/>
  <c r="AG4981" i="9"/>
  <c r="AH4981" i="9" s="1"/>
  <c r="AG4982" i="9"/>
  <c r="AH4982" i="9" s="1"/>
  <c r="AG4983" i="9"/>
  <c r="AH4983" i="9"/>
  <c r="AG4984" i="9"/>
  <c r="AH4984" i="9" s="1"/>
  <c r="AG4985" i="9"/>
  <c r="AH4985" i="9"/>
  <c r="AG4986" i="9"/>
  <c r="AH4986" i="9" s="1"/>
  <c r="AG4987" i="9"/>
  <c r="AH4987" i="9"/>
  <c r="AG4988" i="9"/>
  <c r="AH4988" i="9" s="1"/>
  <c r="AG4989" i="9"/>
  <c r="AH4989" i="9" s="1"/>
  <c r="AG4990" i="9"/>
  <c r="AH4990" i="9" s="1"/>
  <c r="AG4991" i="9"/>
  <c r="AH4991" i="9"/>
  <c r="AG4992" i="9"/>
  <c r="AH4992" i="9" s="1"/>
  <c r="AG4993" i="9"/>
  <c r="AH4993" i="9"/>
  <c r="AG4994" i="9"/>
  <c r="AH4994" i="9" s="1"/>
  <c r="AG4995" i="9"/>
  <c r="AH4995" i="9"/>
  <c r="AG4996" i="9"/>
  <c r="AH4996" i="9" s="1"/>
  <c r="AG4997" i="9"/>
  <c r="AH4997" i="9" s="1"/>
  <c r="AG4998" i="9"/>
  <c r="AH4998" i="9" s="1"/>
  <c r="AG4999" i="9"/>
  <c r="AH4999" i="9"/>
  <c r="AG5000" i="9"/>
  <c r="AH5000" i="9" s="1"/>
  <c r="AG5001" i="9"/>
  <c r="AH5001" i="9"/>
  <c r="AG5002" i="9"/>
  <c r="AH5002" i="9" s="1"/>
  <c r="AG5003" i="9"/>
  <c r="AH5003" i="9"/>
  <c r="AG5004" i="9"/>
  <c r="AH5004" i="9" s="1"/>
  <c r="AG5005" i="9"/>
  <c r="AH5005" i="9" s="1"/>
  <c r="AG5006" i="9"/>
  <c r="AH5006" i="9" s="1"/>
  <c r="AG8" i="9"/>
  <c r="AG9" i="9"/>
  <c r="AG7" i="9"/>
  <c r="AD9" i="10"/>
  <c r="AD8" i="10"/>
  <c r="AD7" i="10"/>
  <c r="AE7" i="10" s="1"/>
  <c r="AD10" i="11"/>
  <c r="AD9" i="11"/>
  <c r="AD8" i="11"/>
  <c r="AD7" i="11"/>
  <c r="AE7" i="11" s="1"/>
  <c r="AE526" i="12"/>
  <c r="AE678" i="12"/>
  <c r="AE679" i="12"/>
  <c r="AE759" i="12"/>
  <c r="AE794" i="12"/>
  <c r="AE879" i="12"/>
  <c r="AE899" i="12"/>
  <c r="AD8" i="12"/>
  <c r="AE8" i="12" s="1"/>
  <c r="AD9" i="12"/>
  <c r="AD10" i="12"/>
  <c r="AD11" i="12"/>
  <c r="AD12" i="12"/>
  <c r="AD13" i="12"/>
  <c r="AD14" i="12"/>
  <c r="AD15" i="12"/>
  <c r="AD16" i="12"/>
  <c r="AD17" i="12"/>
  <c r="AD18" i="12"/>
  <c r="AD19" i="12"/>
  <c r="AD20" i="12"/>
  <c r="AD21" i="12"/>
  <c r="AD22" i="12"/>
  <c r="AD23" i="12"/>
  <c r="AD24" i="12"/>
  <c r="AD25" i="12"/>
  <c r="AD26" i="12"/>
  <c r="AD27" i="12"/>
  <c r="AD28" i="12"/>
  <c r="AD29" i="12"/>
  <c r="AD30" i="12"/>
  <c r="AD31" i="12"/>
  <c r="AD32" i="12"/>
  <c r="AD33" i="12"/>
  <c r="AD34" i="12"/>
  <c r="AD35" i="12"/>
  <c r="AD36" i="12"/>
  <c r="AD37" i="12"/>
  <c r="AD38" i="12"/>
  <c r="AD39" i="12"/>
  <c r="AD40" i="12"/>
  <c r="AD41" i="12"/>
  <c r="AD42" i="12"/>
  <c r="AD43" i="12"/>
  <c r="AD44" i="12"/>
  <c r="AD45" i="12"/>
  <c r="AD46" i="12"/>
  <c r="AD47" i="12"/>
  <c r="AD48" i="12"/>
  <c r="AD49" i="12"/>
  <c r="AD50" i="12"/>
  <c r="AD51" i="12"/>
  <c r="AD52" i="12"/>
  <c r="AD53" i="12"/>
  <c r="AD54" i="12"/>
  <c r="AD55" i="12"/>
  <c r="AD56" i="12"/>
  <c r="AD57" i="12"/>
  <c r="AD58" i="12"/>
  <c r="AD59" i="12"/>
  <c r="AD60" i="12"/>
  <c r="AD61" i="12"/>
  <c r="AD62" i="12"/>
  <c r="AD63" i="12"/>
  <c r="AD64" i="12"/>
  <c r="AD65" i="12"/>
  <c r="AD66" i="12"/>
  <c r="AD67" i="12"/>
  <c r="AD68" i="12"/>
  <c r="AD69" i="12"/>
  <c r="AD70" i="12"/>
  <c r="AD71" i="12"/>
  <c r="AD72" i="12"/>
  <c r="AD73" i="12"/>
  <c r="AD74" i="12"/>
  <c r="AD75" i="12"/>
  <c r="AD76" i="12"/>
  <c r="AD77" i="12"/>
  <c r="AD78" i="12"/>
  <c r="AD79" i="12"/>
  <c r="AD80" i="12"/>
  <c r="AD81" i="12"/>
  <c r="AD82" i="12"/>
  <c r="AD83" i="12"/>
  <c r="AD84" i="12"/>
  <c r="AD85" i="12"/>
  <c r="AD86" i="12"/>
  <c r="AD87" i="12"/>
  <c r="AD88" i="12"/>
  <c r="AD89" i="12"/>
  <c r="AD90" i="12"/>
  <c r="AD91" i="12"/>
  <c r="AD92" i="12"/>
  <c r="AD93" i="12"/>
  <c r="AD94" i="12"/>
  <c r="AD95" i="12"/>
  <c r="AD96" i="12"/>
  <c r="AD97" i="12"/>
  <c r="AD98" i="12"/>
  <c r="AD99" i="12"/>
  <c r="AD100" i="12"/>
  <c r="AD101" i="12"/>
  <c r="AD102" i="12"/>
  <c r="AD103" i="12"/>
  <c r="AD104" i="12"/>
  <c r="AD105" i="12"/>
  <c r="AD106" i="12"/>
  <c r="AD107" i="12"/>
  <c r="AD108" i="12"/>
  <c r="AD109" i="12"/>
  <c r="AD110" i="12"/>
  <c r="AD111" i="12"/>
  <c r="AD112" i="12"/>
  <c r="AD113" i="12"/>
  <c r="AD114" i="12"/>
  <c r="AD115" i="12"/>
  <c r="AD116" i="12"/>
  <c r="AD117" i="12"/>
  <c r="AD118" i="12"/>
  <c r="AD119" i="12"/>
  <c r="AD120" i="12"/>
  <c r="AD121" i="12"/>
  <c r="AD122" i="12"/>
  <c r="AD123" i="12"/>
  <c r="AD124" i="12"/>
  <c r="AD125" i="12"/>
  <c r="AD126" i="12"/>
  <c r="AD127" i="12"/>
  <c r="AD128" i="12"/>
  <c r="AD129" i="12"/>
  <c r="AD130" i="12"/>
  <c r="AD131" i="12"/>
  <c r="AD132" i="12"/>
  <c r="AD133" i="12"/>
  <c r="AD134" i="12"/>
  <c r="AD135" i="12"/>
  <c r="AD136" i="12"/>
  <c r="AD137" i="12"/>
  <c r="AD138" i="12"/>
  <c r="AD139" i="12"/>
  <c r="AD140" i="12"/>
  <c r="AD141" i="12"/>
  <c r="AD142" i="12"/>
  <c r="AD143" i="12"/>
  <c r="AD144" i="12"/>
  <c r="AD145" i="12"/>
  <c r="AD146" i="12"/>
  <c r="AD147" i="12"/>
  <c r="AD148" i="12"/>
  <c r="AD149" i="12"/>
  <c r="AD150" i="12"/>
  <c r="AD151" i="12"/>
  <c r="AD152" i="12"/>
  <c r="AD153" i="12"/>
  <c r="AD154" i="12"/>
  <c r="AD155" i="12"/>
  <c r="AD156" i="12"/>
  <c r="AD157" i="12"/>
  <c r="AD158" i="12"/>
  <c r="AD159" i="12"/>
  <c r="AD160" i="12"/>
  <c r="AD161" i="12"/>
  <c r="AD162" i="12"/>
  <c r="AD163" i="12"/>
  <c r="AD164" i="12"/>
  <c r="AD165" i="12"/>
  <c r="AD166" i="12"/>
  <c r="AD167" i="12"/>
  <c r="AD168" i="12"/>
  <c r="AD169" i="12"/>
  <c r="AD170" i="12"/>
  <c r="AD171" i="12"/>
  <c r="AD172" i="12"/>
  <c r="AD173" i="12"/>
  <c r="AD174" i="12"/>
  <c r="AD175" i="12"/>
  <c r="AD176" i="12"/>
  <c r="AD177" i="12"/>
  <c r="AD178" i="12"/>
  <c r="AD179" i="12"/>
  <c r="AD180" i="12"/>
  <c r="AD181" i="12"/>
  <c r="AD182" i="12"/>
  <c r="AD183" i="12"/>
  <c r="AD184" i="12"/>
  <c r="AD185" i="12"/>
  <c r="AD186" i="12"/>
  <c r="AD187" i="12"/>
  <c r="AD188" i="12"/>
  <c r="AD189" i="12"/>
  <c r="AD190" i="12"/>
  <c r="AD191" i="12"/>
  <c r="AD192" i="12"/>
  <c r="AD193" i="12"/>
  <c r="AD194" i="12"/>
  <c r="AD195" i="12"/>
  <c r="AD196" i="12"/>
  <c r="AD197" i="12"/>
  <c r="AD198" i="12"/>
  <c r="AD199" i="12"/>
  <c r="AD200" i="12"/>
  <c r="AD201" i="12"/>
  <c r="AD202" i="12"/>
  <c r="AD203" i="12"/>
  <c r="AD204" i="12"/>
  <c r="AD205" i="12"/>
  <c r="AD206" i="12"/>
  <c r="AD207" i="12"/>
  <c r="AD208" i="12"/>
  <c r="AD209" i="12"/>
  <c r="AD210" i="12"/>
  <c r="AD211" i="12"/>
  <c r="AD212" i="12"/>
  <c r="AD213" i="12"/>
  <c r="AD214" i="12"/>
  <c r="AD215" i="12"/>
  <c r="AD216" i="12"/>
  <c r="AD217" i="12"/>
  <c r="AD218" i="12"/>
  <c r="AD219" i="12"/>
  <c r="AD220" i="12"/>
  <c r="AD221" i="12"/>
  <c r="AD222" i="12"/>
  <c r="AD223" i="12"/>
  <c r="AD224" i="12"/>
  <c r="AD225" i="12"/>
  <c r="AD226" i="12"/>
  <c r="AD227" i="12"/>
  <c r="AD228" i="12"/>
  <c r="AD229" i="12"/>
  <c r="AD230" i="12"/>
  <c r="AD231" i="12"/>
  <c r="AD232" i="12"/>
  <c r="AD233" i="12"/>
  <c r="AD234" i="12"/>
  <c r="AD235" i="12"/>
  <c r="AD236" i="12"/>
  <c r="AD237" i="12"/>
  <c r="AD238" i="12"/>
  <c r="AD239" i="12"/>
  <c r="AD240" i="12"/>
  <c r="AD241" i="12"/>
  <c r="AD242" i="12"/>
  <c r="AD243" i="12"/>
  <c r="AD244" i="12"/>
  <c r="AD245" i="12"/>
  <c r="AD246" i="12"/>
  <c r="AD247" i="12"/>
  <c r="AD248" i="12"/>
  <c r="AD249" i="12"/>
  <c r="AD250" i="12"/>
  <c r="AD251" i="12"/>
  <c r="AD252" i="12"/>
  <c r="AD253" i="12"/>
  <c r="AD254" i="12"/>
  <c r="AD255" i="12"/>
  <c r="AD256" i="12"/>
  <c r="AD257" i="12"/>
  <c r="AD258" i="12"/>
  <c r="AD259" i="12"/>
  <c r="AD260" i="12"/>
  <c r="AD261" i="12"/>
  <c r="AD262" i="12"/>
  <c r="AD263" i="12"/>
  <c r="AD264" i="12"/>
  <c r="AD265" i="12"/>
  <c r="AD266" i="12"/>
  <c r="AD267" i="12"/>
  <c r="AD268" i="12"/>
  <c r="AD269" i="12"/>
  <c r="AD270" i="12"/>
  <c r="AD271" i="12"/>
  <c r="AD272" i="12"/>
  <c r="AD273" i="12"/>
  <c r="AD274" i="12"/>
  <c r="AD275" i="12"/>
  <c r="AD276" i="12"/>
  <c r="AD277" i="12"/>
  <c r="AD278" i="12"/>
  <c r="AD279" i="12"/>
  <c r="AD280" i="12"/>
  <c r="AD281" i="12"/>
  <c r="AD282" i="12"/>
  <c r="AD283" i="12"/>
  <c r="AD284" i="12"/>
  <c r="AD285" i="12"/>
  <c r="AD286" i="12"/>
  <c r="AD287" i="12"/>
  <c r="AD288" i="12"/>
  <c r="AD289" i="12"/>
  <c r="AD290" i="12"/>
  <c r="AD291" i="12"/>
  <c r="AD292" i="12"/>
  <c r="AD293" i="12"/>
  <c r="AD294" i="12"/>
  <c r="AD295" i="12"/>
  <c r="AD296" i="12"/>
  <c r="AD297" i="12"/>
  <c r="AD298" i="12"/>
  <c r="AD299" i="12"/>
  <c r="AD300" i="12"/>
  <c r="AD301" i="12"/>
  <c r="AD302" i="12"/>
  <c r="AD303" i="12"/>
  <c r="AD304" i="12"/>
  <c r="AD305" i="12"/>
  <c r="AD306" i="12"/>
  <c r="AD307" i="12"/>
  <c r="AD308" i="12"/>
  <c r="AD309" i="12"/>
  <c r="AD310" i="12"/>
  <c r="AD311" i="12"/>
  <c r="AD312" i="12"/>
  <c r="AD313" i="12"/>
  <c r="AD314" i="12"/>
  <c r="AD315" i="12"/>
  <c r="AD316" i="12"/>
  <c r="AD317" i="12"/>
  <c r="AD318" i="12"/>
  <c r="AD319" i="12"/>
  <c r="AD320" i="12"/>
  <c r="AD321" i="12"/>
  <c r="AD322" i="12"/>
  <c r="AD323" i="12"/>
  <c r="AD324" i="12"/>
  <c r="AD325" i="12"/>
  <c r="AD326" i="12"/>
  <c r="AD327" i="12"/>
  <c r="AD328" i="12"/>
  <c r="AD329" i="12"/>
  <c r="AD330" i="12"/>
  <c r="AD331" i="12"/>
  <c r="AD332" i="12"/>
  <c r="AD333" i="12"/>
  <c r="AD334" i="12"/>
  <c r="AD335" i="12"/>
  <c r="AD336" i="12"/>
  <c r="AD337" i="12"/>
  <c r="AD338" i="12"/>
  <c r="AD339" i="12"/>
  <c r="AD340" i="12"/>
  <c r="AD341" i="12"/>
  <c r="AD342" i="12"/>
  <c r="AD343" i="12"/>
  <c r="AD344" i="12"/>
  <c r="AD345" i="12"/>
  <c r="AD346" i="12"/>
  <c r="AD347" i="12"/>
  <c r="AD348" i="12"/>
  <c r="AD349" i="12"/>
  <c r="AD350" i="12"/>
  <c r="AD351" i="12"/>
  <c r="AD352" i="12"/>
  <c r="AD353" i="12"/>
  <c r="AD354" i="12"/>
  <c r="AD355" i="12"/>
  <c r="AD356" i="12"/>
  <c r="AD357" i="12"/>
  <c r="AD358" i="12"/>
  <c r="AD359" i="12"/>
  <c r="AD360" i="12"/>
  <c r="AD361" i="12"/>
  <c r="AD362" i="12"/>
  <c r="AD363" i="12"/>
  <c r="AD364" i="12"/>
  <c r="AD365" i="12"/>
  <c r="AD366" i="12"/>
  <c r="AD367" i="12"/>
  <c r="AD368" i="12"/>
  <c r="AD369" i="12"/>
  <c r="AD370" i="12"/>
  <c r="AD371" i="12"/>
  <c r="AD372" i="12"/>
  <c r="AD373" i="12"/>
  <c r="AD374" i="12"/>
  <c r="AD375" i="12"/>
  <c r="AD376" i="12"/>
  <c r="AD377" i="12"/>
  <c r="AD378" i="12"/>
  <c r="AD379" i="12"/>
  <c r="AD380" i="12"/>
  <c r="AD381" i="12"/>
  <c r="AD382" i="12"/>
  <c r="AD383" i="12"/>
  <c r="AD384" i="12"/>
  <c r="AD385" i="12"/>
  <c r="AD386" i="12"/>
  <c r="AD387" i="12"/>
  <c r="AD388" i="12"/>
  <c r="AD389" i="12"/>
  <c r="AD390" i="12"/>
  <c r="AD391" i="12"/>
  <c r="AD392" i="12"/>
  <c r="AD393" i="12"/>
  <c r="AD394" i="12"/>
  <c r="AD395" i="12"/>
  <c r="AD396" i="12"/>
  <c r="AD397" i="12"/>
  <c r="AD398" i="12"/>
  <c r="AD399" i="12"/>
  <c r="AD400" i="12"/>
  <c r="AD401" i="12"/>
  <c r="AD402" i="12"/>
  <c r="AD403" i="12"/>
  <c r="AD404" i="12"/>
  <c r="AD405" i="12"/>
  <c r="AD406" i="12"/>
  <c r="AD407" i="12"/>
  <c r="AD408" i="12"/>
  <c r="AD409" i="12"/>
  <c r="AD410" i="12"/>
  <c r="AD411" i="12"/>
  <c r="AD412" i="12"/>
  <c r="AD413" i="12"/>
  <c r="AD414" i="12"/>
  <c r="AD415" i="12"/>
  <c r="AD416" i="12"/>
  <c r="AD417" i="12"/>
  <c r="AD418" i="12"/>
  <c r="AD419" i="12"/>
  <c r="AD420" i="12"/>
  <c r="AD421" i="12"/>
  <c r="AD422" i="12"/>
  <c r="AD423" i="12"/>
  <c r="AD424" i="12"/>
  <c r="AD425" i="12"/>
  <c r="AD426" i="12"/>
  <c r="AD427" i="12"/>
  <c r="AD428" i="12"/>
  <c r="AD429" i="12"/>
  <c r="AD430" i="12"/>
  <c r="AD431" i="12"/>
  <c r="AD432" i="12"/>
  <c r="AD433" i="12"/>
  <c r="AD434" i="12"/>
  <c r="AD435" i="12"/>
  <c r="AD436" i="12"/>
  <c r="AD437" i="12"/>
  <c r="AD438" i="12"/>
  <c r="AD439" i="12"/>
  <c r="AD440" i="12"/>
  <c r="AD441" i="12"/>
  <c r="AD442" i="12"/>
  <c r="AD443" i="12"/>
  <c r="AD444" i="12"/>
  <c r="AD445" i="12"/>
  <c r="AD446" i="12"/>
  <c r="AD447" i="12"/>
  <c r="AD448" i="12"/>
  <c r="AD449" i="12"/>
  <c r="AD450" i="12"/>
  <c r="AD451" i="12"/>
  <c r="AD452" i="12"/>
  <c r="AD453" i="12"/>
  <c r="AD454" i="12"/>
  <c r="AD455" i="12"/>
  <c r="AD456" i="12"/>
  <c r="AD457" i="12"/>
  <c r="AD458" i="12"/>
  <c r="AD459" i="12"/>
  <c r="AD460" i="12"/>
  <c r="AD461" i="12"/>
  <c r="AD462" i="12"/>
  <c r="AD463" i="12"/>
  <c r="AD464" i="12"/>
  <c r="AD465" i="12"/>
  <c r="AD466" i="12"/>
  <c r="AD467" i="12"/>
  <c r="AD468" i="12"/>
  <c r="AD469" i="12"/>
  <c r="AD470" i="12"/>
  <c r="AD471" i="12"/>
  <c r="AD472" i="12"/>
  <c r="AD473" i="12"/>
  <c r="AD474" i="12"/>
  <c r="AD475" i="12"/>
  <c r="AD476" i="12"/>
  <c r="AD477" i="12"/>
  <c r="AD478" i="12"/>
  <c r="AD479" i="12"/>
  <c r="AD480" i="12"/>
  <c r="AD481" i="12"/>
  <c r="AD482" i="12"/>
  <c r="AD483" i="12"/>
  <c r="AD484" i="12"/>
  <c r="AD485" i="12"/>
  <c r="AD486" i="12"/>
  <c r="AD487" i="12"/>
  <c r="AD488" i="12"/>
  <c r="AD489" i="12"/>
  <c r="AD490" i="12"/>
  <c r="AD491" i="12"/>
  <c r="AD492" i="12"/>
  <c r="AD493" i="12"/>
  <c r="AD494" i="12"/>
  <c r="AD495" i="12"/>
  <c r="AD496" i="12"/>
  <c r="AD497" i="12"/>
  <c r="AD498" i="12"/>
  <c r="AD499" i="12"/>
  <c r="AD500" i="12"/>
  <c r="AD501" i="12"/>
  <c r="AD502" i="12"/>
  <c r="AD503" i="12"/>
  <c r="AD504" i="12"/>
  <c r="AD505" i="12"/>
  <c r="AD506" i="12"/>
  <c r="AD507" i="12"/>
  <c r="AD508" i="12"/>
  <c r="AD509" i="12"/>
  <c r="AD510" i="12"/>
  <c r="AD511" i="12"/>
  <c r="AD512" i="12"/>
  <c r="AD513" i="12"/>
  <c r="AD514" i="12"/>
  <c r="AD515" i="12"/>
  <c r="AE515" i="12" s="1"/>
  <c r="AD516" i="12"/>
  <c r="AE516" i="12" s="1"/>
  <c r="AD517" i="12"/>
  <c r="AE517" i="12" s="1"/>
  <c r="AD518" i="12"/>
  <c r="AE518" i="12" s="1"/>
  <c r="AD519" i="12"/>
  <c r="AE519" i="12" s="1"/>
  <c r="AD520" i="12"/>
  <c r="AE520" i="12" s="1"/>
  <c r="AD521" i="12"/>
  <c r="AE521" i="12" s="1"/>
  <c r="AD522" i="12"/>
  <c r="AE522" i="12" s="1"/>
  <c r="AD523" i="12"/>
  <c r="AE523" i="12" s="1"/>
  <c r="AD524" i="12"/>
  <c r="AE524" i="12" s="1"/>
  <c r="AD525" i="12"/>
  <c r="AE525" i="12" s="1"/>
  <c r="AD526" i="12"/>
  <c r="AD527" i="12"/>
  <c r="AE527" i="12" s="1"/>
  <c r="AD528" i="12"/>
  <c r="AE528" i="12" s="1"/>
  <c r="AD529" i="12"/>
  <c r="AE529" i="12" s="1"/>
  <c r="AD530" i="12"/>
  <c r="AE530" i="12" s="1"/>
  <c r="AD531" i="12"/>
  <c r="AE531" i="12" s="1"/>
  <c r="AD532" i="12"/>
  <c r="AE532" i="12" s="1"/>
  <c r="AD533" i="12"/>
  <c r="AE533" i="12" s="1"/>
  <c r="AD534" i="12"/>
  <c r="AE534" i="12" s="1"/>
  <c r="AD535" i="12"/>
  <c r="AE535" i="12" s="1"/>
  <c r="AD536" i="12"/>
  <c r="AE536" i="12" s="1"/>
  <c r="AD537" i="12"/>
  <c r="AE537" i="12" s="1"/>
  <c r="AD538" i="12"/>
  <c r="AE538" i="12" s="1"/>
  <c r="AD539" i="12"/>
  <c r="AE539" i="12" s="1"/>
  <c r="AD540" i="12"/>
  <c r="AE540" i="12" s="1"/>
  <c r="AD541" i="12"/>
  <c r="AE541" i="12" s="1"/>
  <c r="AD542" i="12"/>
  <c r="AE542" i="12" s="1"/>
  <c r="AD543" i="12"/>
  <c r="AE543" i="12" s="1"/>
  <c r="AD544" i="12"/>
  <c r="AE544" i="12" s="1"/>
  <c r="AD545" i="12"/>
  <c r="AE545" i="12" s="1"/>
  <c r="AD546" i="12"/>
  <c r="AE546" i="12" s="1"/>
  <c r="AD547" i="12"/>
  <c r="AE547" i="12" s="1"/>
  <c r="AD548" i="12"/>
  <c r="AE548" i="12" s="1"/>
  <c r="AD549" i="12"/>
  <c r="AE549" i="12" s="1"/>
  <c r="AD550" i="12"/>
  <c r="AE550" i="12" s="1"/>
  <c r="AD551" i="12"/>
  <c r="AE551" i="12" s="1"/>
  <c r="AD552" i="12"/>
  <c r="AE552" i="12" s="1"/>
  <c r="AD553" i="12"/>
  <c r="AE553" i="12" s="1"/>
  <c r="AD554" i="12"/>
  <c r="AE554" i="12" s="1"/>
  <c r="AD555" i="12"/>
  <c r="AE555" i="12" s="1"/>
  <c r="AD556" i="12"/>
  <c r="AE556" i="12" s="1"/>
  <c r="AD557" i="12"/>
  <c r="AE557" i="12" s="1"/>
  <c r="AD558" i="12"/>
  <c r="AE558" i="12" s="1"/>
  <c r="AD559" i="12"/>
  <c r="AE559" i="12" s="1"/>
  <c r="AD560" i="12"/>
  <c r="AE560" i="12" s="1"/>
  <c r="AD561" i="12"/>
  <c r="AE561" i="12" s="1"/>
  <c r="AD562" i="12"/>
  <c r="AE562" i="12" s="1"/>
  <c r="AD563" i="12"/>
  <c r="AE563" i="12" s="1"/>
  <c r="AD564" i="12"/>
  <c r="AE564" i="12" s="1"/>
  <c r="AD565" i="12"/>
  <c r="AE565" i="12" s="1"/>
  <c r="AD566" i="12"/>
  <c r="AE566" i="12" s="1"/>
  <c r="AD567" i="12"/>
  <c r="AE567" i="12" s="1"/>
  <c r="AD568" i="12"/>
  <c r="AE568" i="12" s="1"/>
  <c r="AD569" i="12"/>
  <c r="AE569" i="12" s="1"/>
  <c r="AD570" i="12"/>
  <c r="AE570" i="12" s="1"/>
  <c r="AD571" i="12"/>
  <c r="AE571" i="12" s="1"/>
  <c r="AD572" i="12"/>
  <c r="AE572" i="12" s="1"/>
  <c r="AD573" i="12"/>
  <c r="AE573" i="12" s="1"/>
  <c r="AD574" i="12"/>
  <c r="AE574" i="12" s="1"/>
  <c r="AD575" i="12"/>
  <c r="AE575" i="12" s="1"/>
  <c r="AD576" i="12"/>
  <c r="AE576" i="12" s="1"/>
  <c r="AD577" i="12"/>
  <c r="AE577" i="12" s="1"/>
  <c r="AD578" i="12"/>
  <c r="AE578" i="12" s="1"/>
  <c r="AD579" i="12"/>
  <c r="AE579" i="12" s="1"/>
  <c r="AD580" i="12"/>
  <c r="AE580" i="12" s="1"/>
  <c r="AD581" i="12"/>
  <c r="AE581" i="12" s="1"/>
  <c r="AD582" i="12"/>
  <c r="AE582" i="12" s="1"/>
  <c r="AD583" i="12"/>
  <c r="AE583" i="12" s="1"/>
  <c r="AD584" i="12"/>
  <c r="AE584" i="12" s="1"/>
  <c r="AD585" i="12"/>
  <c r="AE585" i="12" s="1"/>
  <c r="AD586" i="12"/>
  <c r="AE586" i="12" s="1"/>
  <c r="AD587" i="12"/>
  <c r="AE587" i="12" s="1"/>
  <c r="AD588" i="12"/>
  <c r="AE588" i="12" s="1"/>
  <c r="AD589" i="12"/>
  <c r="AE589" i="12" s="1"/>
  <c r="AD590" i="12"/>
  <c r="AE590" i="12" s="1"/>
  <c r="AD591" i="12"/>
  <c r="AE591" i="12" s="1"/>
  <c r="AD592" i="12"/>
  <c r="AE592" i="12" s="1"/>
  <c r="AD593" i="12"/>
  <c r="AE593" i="12" s="1"/>
  <c r="AD594" i="12"/>
  <c r="AE594" i="12" s="1"/>
  <c r="AD595" i="12"/>
  <c r="AE595" i="12" s="1"/>
  <c r="AD596" i="12"/>
  <c r="AE596" i="12" s="1"/>
  <c r="AD597" i="12"/>
  <c r="AE597" i="12" s="1"/>
  <c r="AD598" i="12"/>
  <c r="AE598" i="12" s="1"/>
  <c r="AD599" i="12"/>
  <c r="AE599" i="12" s="1"/>
  <c r="AD600" i="12"/>
  <c r="AE600" i="12" s="1"/>
  <c r="AD601" i="12"/>
  <c r="AE601" i="12" s="1"/>
  <c r="AD602" i="12"/>
  <c r="AE602" i="12" s="1"/>
  <c r="AD603" i="12"/>
  <c r="AE603" i="12" s="1"/>
  <c r="AD604" i="12"/>
  <c r="AE604" i="12" s="1"/>
  <c r="AD605" i="12"/>
  <c r="AE605" i="12" s="1"/>
  <c r="AD606" i="12"/>
  <c r="AE606" i="12" s="1"/>
  <c r="AD607" i="12"/>
  <c r="AE607" i="12" s="1"/>
  <c r="AD608" i="12"/>
  <c r="AE608" i="12" s="1"/>
  <c r="AD609" i="12"/>
  <c r="AE609" i="12" s="1"/>
  <c r="AD610" i="12"/>
  <c r="AE610" i="12" s="1"/>
  <c r="AD611" i="12"/>
  <c r="AE611" i="12" s="1"/>
  <c r="AD612" i="12"/>
  <c r="AE612" i="12" s="1"/>
  <c r="AD613" i="12"/>
  <c r="AE613" i="12" s="1"/>
  <c r="AD614" i="12"/>
  <c r="AE614" i="12" s="1"/>
  <c r="AD615" i="12"/>
  <c r="AE615" i="12" s="1"/>
  <c r="AD616" i="12"/>
  <c r="AE616" i="12" s="1"/>
  <c r="AD617" i="12"/>
  <c r="AE617" i="12" s="1"/>
  <c r="AD618" i="12"/>
  <c r="AE618" i="12" s="1"/>
  <c r="AD619" i="12"/>
  <c r="AE619" i="12" s="1"/>
  <c r="AD620" i="12"/>
  <c r="AE620" i="12" s="1"/>
  <c r="AD621" i="12"/>
  <c r="AE621" i="12" s="1"/>
  <c r="AD622" i="12"/>
  <c r="AE622" i="12" s="1"/>
  <c r="AD623" i="12"/>
  <c r="AE623" i="12" s="1"/>
  <c r="AD624" i="12"/>
  <c r="AE624" i="12" s="1"/>
  <c r="AD625" i="12"/>
  <c r="AE625" i="12" s="1"/>
  <c r="AD626" i="12"/>
  <c r="AE626" i="12" s="1"/>
  <c r="AD627" i="12"/>
  <c r="AE627" i="12" s="1"/>
  <c r="AD628" i="12"/>
  <c r="AE628" i="12" s="1"/>
  <c r="AD629" i="12"/>
  <c r="AE629" i="12" s="1"/>
  <c r="AD630" i="12"/>
  <c r="AE630" i="12" s="1"/>
  <c r="AD631" i="12"/>
  <c r="AE631" i="12" s="1"/>
  <c r="AD632" i="12"/>
  <c r="AE632" i="12" s="1"/>
  <c r="AD633" i="12"/>
  <c r="AE633" i="12" s="1"/>
  <c r="AD634" i="12"/>
  <c r="AE634" i="12" s="1"/>
  <c r="AD635" i="12"/>
  <c r="AE635" i="12" s="1"/>
  <c r="AD636" i="12"/>
  <c r="AE636" i="12" s="1"/>
  <c r="AD637" i="12"/>
  <c r="AE637" i="12" s="1"/>
  <c r="AD638" i="12"/>
  <c r="AE638" i="12" s="1"/>
  <c r="AD639" i="12"/>
  <c r="AE639" i="12" s="1"/>
  <c r="AD640" i="12"/>
  <c r="AE640" i="12" s="1"/>
  <c r="AD641" i="12"/>
  <c r="AE641" i="12" s="1"/>
  <c r="AD642" i="12"/>
  <c r="AE642" i="12" s="1"/>
  <c r="AD643" i="12"/>
  <c r="AE643" i="12" s="1"/>
  <c r="AD644" i="12"/>
  <c r="AE644" i="12" s="1"/>
  <c r="AD645" i="12"/>
  <c r="AE645" i="12" s="1"/>
  <c r="AD646" i="12"/>
  <c r="AE646" i="12" s="1"/>
  <c r="AD647" i="12"/>
  <c r="AE647" i="12" s="1"/>
  <c r="AD648" i="12"/>
  <c r="AE648" i="12" s="1"/>
  <c r="AD649" i="12"/>
  <c r="AE649" i="12" s="1"/>
  <c r="AD650" i="12"/>
  <c r="AE650" i="12" s="1"/>
  <c r="AD651" i="12"/>
  <c r="AE651" i="12" s="1"/>
  <c r="AD652" i="12"/>
  <c r="AE652" i="12" s="1"/>
  <c r="AD653" i="12"/>
  <c r="AE653" i="12" s="1"/>
  <c r="AD654" i="12"/>
  <c r="AE654" i="12" s="1"/>
  <c r="AD655" i="12"/>
  <c r="AE655" i="12" s="1"/>
  <c r="AD656" i="12"/>
  <c r="AE656" i="12" s="1"/>
  <c r="AD657" i="12"/>
  <c r="AE657" i="12" s="1"/>
  <c r="AD658" i="12"/>
  <c r="AE658" i="12" s="1"/>
  <c r="AD659" i="12"/>
  <c r="AE659" i="12" s="1"/>
  <c r="AD660" i="12"/>
  <c r="AE660" i="12" s="1"/>
  <c r="AD661" i="12"/>
  <c r="AE661" i="12" s="1"/>
  <c r="AD662" i="12"/>
  <c r="AE662" i="12" s="1"/>
  <c r="AD663" i="12"/>
  <c r="AE663" i="12" s="1"/>
  <c r="AD664" i="12"/>
  <c r="AE664" i="12" s="1"/>
  <c r="AD665" i="12"/>
  <c r="AE665" i="12" s="1"/>
  <c r="AD666" i="12"/>
  <c r="AE666" i="12" s="1"/>
  <c r="AD667" i="12"/>
  <c r="AE667" i="12" s="1"/>
  <c r="AD668" i="12"/>
  <c r="AE668" i="12" s="1"/>
  <c r="AD669" i="12"/>
  <c r="AE669" i="12" s="1"/>
  <c r="AD670" i="12"/>
  <c r="AE670" i="12" s="1"/>
  <c r="AD671" i="12"/>
  <c r="AE671" i="12" s="1"/>
  <c r="AD672" i="12"/>
  <c r="AE672" i="12" s="1"/>
  <c r="AD673" i="12"/>
  <c r="AE673" i="12" s="1"/>
  <c r="AD674" i="12"/>
  <c r="AE674" i="12" s="1"/>
  <c r="AD675" i="12"/>
  <c r="AE675" i="12" s="1"/>
  <c r="AD676" i="12"/>
  <c r="AE676" i="12" s="1"/>
  <c r="AD677" i="12"/>
  <c r="AE677" i="12" s="1"/>
  <c r="AD678" i="12"/>
  <c r="AD679" i="12"/>
  <c r="AD680" i="12"/>
  <c r="AE680" i="12" s="1"/>
  <c r="AD681" i="12"/>
  <c r="AE681" i="12" s="1"/>
  <c r="AD682" i="12"/>
  <c r="AE682" i="12" s="1"/>
  <c r="AD683" i="12"/>
  <c r="AE683" i="12" s="1"/>
  <c r="AD684" i="12"/>
  <c r="AE684" i="12" s="1"/>
  <c r="AD685" i="12"/>
  <c r="AE685" i="12" s="1"/>
  <c r="AD686" i="12"/>
  <c r="AE686" i="12" s="1"/>
  <c r="AD687" i="12"/>
  <c r="AE687" i="12" s="1"/>
  <c r="AD688" i="12"/>
  <c r="AE688" i="12" s="1"/>
  <c r="AD689" i="12"/>
  <c r="AE689" i="12" s="1"/>
  <c r="AD690" i="12"/>
  <c r="AE690" i="12" s="1"/>
  <c r="AD691" i="12"/>
  <c r="AE691" i="12" s="1"/>
  <c r="AD692" i="12"/>
  <c r="AE692" i="12" s="1"/>
  <c r="AD693" i="12"/>
  <c r="AE693" i="12" s="1"/>
  <c r="AD694" i="12"/>
  <c r="AE694" i="12" s="1"/>
  <c r="AD695" i="12"/>
  <c r="AE695" i="12" s="1"/>
  <c r="AD696" i="12"/>
  <c r="AE696" i="12" s="1"/>
  <c r="AD697" i="12"/>
  <c r="AE697" i="12" s="1"/>
  <c r="AD698" i="12"/>
  <c r="AE698" i="12" s="1"/>
  <c r="AD699" i="12"/>
  <c r="AE699" i="12" s="1"/>
  <c r="AD700" i="12"/>
  <c r="AE700" i="12" s="1"/>
  <c r="AD701" i="12"/>
  <c r="AE701" i="12" s="1"/>
  <c r="AD702" i="12"/>
  <c r="AE702" i="12" s="1"/>
  <c r="AD703" i="12"/>
  <c r="AE703" i="12" s="1"/>
  <c r="AD704" i="12"/>
  <c r="AE704" i="12" s="1"/>
  <c r="AD705" i="12"/>
  <c r="AE705" i="12" s="1"/>
  <c r="AD706" i="12"/>
  <c r="AE706" i="12" s="1"/>
  <c r="AD707" i="12"/>
  <c r="AE707" i="12" s="1"/>
  <c r="AD708" i="12"/>
  <c r="AE708" i="12" s="1"/>
  <c r="AD709" i="12"/>
  <c r="AE709" i="12" s="1"/>
  <c r="AD710" i="12"/>
  <c r="AE710" i="12" s="1"/>
  <c r="AD711" i="12"/>
  <c r="AE711" i="12" s="1"/>
  <c r="AD712" i="12"/>
  <c r="AE712" i="12" s="1"/>
  <c r="AD713" i="12"/>
  <c r="AE713" i="12" s="1"/>
  <c r="AD714" i="12"/>
  <c r="AE714" i="12" s="1"/>
  <c r="AD715" i="12"/>
  <c r="AE715" i="12" s="1"/>
  <c r="AD716" i="12"/>
  <c r="AE716" i="12" s="1"/>
  <c r="AD717" i="12"/>
  <c r="AE717" i="12" s="1"/>
  <c r="AD718" i="12"/>
  <c r="AE718" i="12" s="1"/>
  <c r="AD719" i="12"/>
  <c r="AE719" i="12" s="1"/>
  <c r="AD720" i="12"/>
  <c r="AE720" i="12" s="1"/>
  <c r="AD721" i="12"/>
  <c r="AE721" i="12" s="1"/>
  <c r="AD722" i="12"/>
  <c r="AE722" i="12" s="1"/>
  <c r="AD723" i="12"/>
  <c r="AE723" i="12" s="1"/>
  <c r="AD724" i="12"/>
  <c r="AE724" i="12" s="1"/>
  <c r="AD725" i="12"/>
  <c r="AE725" i="12" s="1"/>
  <c r="AD726" i="12"/>
  <c r="AE726" i="12" s="1"/>
  <c r="AD727" i="12"/>
  <c r="AE727" i="12" s="1"/>
  <c r="AD728" i="12"/>
  <c r="AE728" i="12" s="1"/>
  <c r="AD729" i="12"/>
  <c r="AE729" i="12" s="1"/>
  <c r="AD730" i="12"/>
  <c r="AE730" i="12" s="1"/>
  <c r="AD731" i="12"/>
  <c r="AE731" i="12" s="1"/>
  <c r="AD732" i="12"/>
  <c r="AE732" i="12" s="1"/>
  <c r="AD733" i="12"/>
  <c r="AE733" i="12" s="1"/>
  <c r="AD734" i="12"/>
  <c r="AE734" i="12" s="1"/>
  <c r="AD735" i="12"/>
  <c r="AE735" i="12" s="1"/>
  <c r="AD736" i="12"/>
  <c r="AE736" i="12" s="1"/>
  <c r="AD737" i="12"/>
  <c r="AE737" i="12" s="1"/>
  <c r="AD738" i="12"/>
  <c r="AE738" i="12" s="1"/>
  <c r="AD739" i="12"/>
  <c r="AE739" i="12" s="1"/>
  <c r="AD740" i="12"/>
  <c r="AE740" i="12" s="1"/>
  <c r="AD741" i="12"/>
  <c r="AE741" i="12" s="1"/>
  <c r="AD742" i="12"/>
  <c r="AE742" i="12" s="1"/>
  <c r="AD743" i="12"/>
  <c r="AE743" i="12" s="1"/>
  <c r="AD744" i="12"/>
  <c r="AE744" i="12" s="1"/>
  <c r="AD745" i="12"/>
  <c r="AE745" i="12" s="1"/>
  <c r="AD746" i="12"/>
  <c r="AE746" i="12" s="1"/>
  <c r="AD747" i="12"/>
  <c r="AE747" i="12" s="1"/>
  <c r="AD748" i="12"/>
  <c r="AE748" i="12" s="1"/>
  <c r="AD749" i="12"/>
  <c r="AE749" i="12" s="1"/>
  <c r="AD750" i="12"/>
  <c r="AE750" i="12" s="1"/>
  <c r="AD751" i="12"/>
  <c r="AE751" i="12" s="1"/>
  <c r="AD752" i="12"/>
  <c r="AE752" i="12" s="1"/>
  <c r="AD753" i="12"/>
  <c r="AE753" i="12" s="1"/>
  <c r="AD754" i="12"/>
  <c r="AE754" i="12" s="1"/>
  <c r="AD755" i="12"/>
  <c r="AE755" i="12" s="1"/>
  <c r="AD756" i="12"/>
  <c r="AE756" i="12" s="1"/>
  <c r="AD757" i="12"/>
  <c r="AE757" i="12" s="1"/>
  <c r="AD758" i="12"/>
  <c r="AE758" i="12" s="1"/>
  <c r="AD759" i="12"/>
  <c r="AD760" i="12"/>
  <c r="AE760" i="12" s="1"/>
  <c r="AD761" i="12"/>
  <c r="AE761" i="12" s="1"/>
  <c r="AD762" i="12"/>
  <c r="AE762" i="12" s="1"/>
  <c r="AD763" i="12"/>
  <c r="AE763" i="12" s="1"/>
  <c r="AD764" i="12"/>
  <c r="AE764" i="12" s="1"/>
  <c r="AD765" i="12"/>
  <c r="AE765" i="12" s="1"/>
  <c r="AD766" i="12"/>
  <c r="AE766" i="12" s="1"/>
  <c r="AD767" i="12"/>
  <c r="AE767" i="12" s="1"/>
  <c r="AD768" i="12"/>
  <c r="AE768" i="12" s="1"/>
  <c r="AD769" i="12"/>
  <c r="AE769" i="12" s="1"/>
  <c r="AD770" i="12"/>
  <c r="AE770" i="12" s="1"/>
  <c r="AD771" i="12"/>
  <c r="AE771" i="12" s="1"/>
  <c r="AD772" i="12"/>
  <c r="AE772" i="12" s="1"/>
  <c r="AD773" i="12"/>
  <c r="AE773" i="12" s="1"/>
  <c r="AD774" i="12"/>
  <c r="AE774" i="12" s="1"/>
  <c r="AD775" i="12"/>
  <c r="AE775" i="12" s="1"/>
  <c r="AD776" i="12"/>
  <c r="AE776" i="12" s="1"/>
  <c r="AD777" i="12"/>
  <c r="AE777" i="12" s="1"/>
  <c r="AD778" i="12"/>
  <c r="AE778" i="12" s="1"/>
  <c r="AD779" i="12"/>
  <c r="AE779" i="12" s="1"/>
  <c r="AD780" i="12"/>
  <c r="AE780" i="12" s="1"/>
  <c r="AD781" i="12"/>
  <c r="AE781" i="12" s="1"/>
  <c r="AD782" i="12"/>
  <c r="AE782" i="12" s="1"/>
  <c r="AD783" i="12"/>
  <c r="AE783" i="12" s="1"/>
  <c r="AD784" i="12"/>
  <c r="AE784" i="12" s="1"/>
  <c r="AD785" i="12"/>
  <c r="AE785" i="12" s="1"/>
  <c r="AD786" i="12"/>
  <c r="AE786" i="12" s="1"/>
  <c r="AD787" i="12"/>
  <c r="AE787" i="12" s="1"/>
  <c r="AD788" i="12"/>
  <c r="AE788" i="12" s="1"/>
  <c r="AD789" i="12"/>
  <c r="AE789" i="12" s="1"/>
  <c r="AD790" i="12"/>
  <c r="AE790" i="12" s="1"/>
  <c r="AD791" i="12"/>
  <c r="AE791" i="12" s="1"/>
  <c r="AD792" i="12"/>
  <c r="AE792" i="12" s="1"/>
  <c r="AD793" i="12"/>
  <c r="AE793" i="12" s="1"/>
  <c r="AD794" i="12"/>
  <c r="AD795" i="12"/>
  <c r="AE795" i="12" s="1"/>
  <c r="AD796" i="12"/>
  <c r="AE796" i="12" s="1"/>
  <c r="AD797" i="12"/>
  <c r="AE797" i="12" s="1"/>
  <c r="AD798" i="12"/>
  <c r="AE798" i="12" s="1"/>
  <c r="AD799" i="12"/>
  <c r="AE799" i="12" s="1"/>
  <c r="AD800" i="12"/>
  <c r="AE800" i="12" s="1"/>
  <c r="AD801" i="12"/>
  <c r="AE801" i="12" s="1"/>
  <c r="AD802" i="12"/>
  <c r="AE802" i="12" s="1"/>
  <c r="AD803" i="12"/>
  <c r="AE803" i="12" s="1"/>
  <c r="AD804" i="12"/>
  <c r="AE804" i="12" s="1"/>
  <c r="AD805" i="12"/>
  <c r="AE805" i="12" s="1"/>
  <c r="AD806" i="12"/>
  <c r="AE806" i="12" s="1"/>
  <c r="AD807" i="12"/>
  <c r="AE807" i="12" s="1"/>
  <c r="AD808" i="12"/>
  <c r="AE808" i="12" s="1"/>
  <c r="AD809" i="12"/>
  <c r="AE809" i="12" s="1"/>
  <c r="AD810" i="12"/>
  <c r="AE810" i="12" s="1"/>
  <c r="AD811" i="12"/>
  <c r="AE811" i="12" s="1"/>
  <c r="AD812" i="12"/>
  <c r="AE812" i="12" s="1"/>
  <c r="AD813" i="12"/>
  <c r="AE813" i="12" s="1"/>
  <c r="AD814" i="12"/>
  <c r="AE814" i="12" s="1"/>
  <c r="AD815" i="12"/>
  <c r="AE815" i="12" s="1"/>
  <c r="AD816" i="12"/>
  <c r="AE816" i="12" s="1"/>
  <c r="AD817" i="12"/>
  <c r="AE817" i="12" s="1"/>
  <c r="AD818" i="12"/>
  <c r="AE818" i="12" s="1"/>
  <c r="AD819" i="12"/>
  <c r="AE819" i="12" s="1"/>
  <c r="AD820" i="12"/>
  <c r="AE820" i="12" s="1"/>
  <c r="AD821" i="12"/>
  <c r="AE821" i="12" s="1"/>
  <c r="AD822" i="12"/>
  <c r="AE822" i="12" s="1"/>
  <c r="AD823" i="12"/>
  <c r="AE823" i="12" s="1"/>
  <c r="AD824" i="12"/>
  <c r="AE824" i="12" s="1"/>
  <c r="AD825" i="12"/>
  <c r="AE825" i="12" s="1"/>
  <c r="AD826" i="12"/>
  <c r="AE826" i="12" s="1"/>
  <c r="AD827" i="12"/>
  <c r="AE827" i="12" s="1"/>
  <c r="AD828" i="12"/>
  <c r="AE828" i="12" s="1"/>
  <c r="AD829" i="12"/>
  <c r="AE829" i="12" s="1"/>
  <c r="AD830" i="12"/>
  <c r="AE830" i="12" s="1"/>
  <c r="AD831" i="12"/>
  <c r="AE831" i="12" s="1"/>
  <c r="AD832" i="12"/>
  <c r="AE832" i="12" s="1"/>
  <c r="AD833" i="12"/>
  <c r="AE833" i="12" s="1"/>
  <c r="AD834" i="12"/>
  <c r="AE834" i="12" s="1"/>
  <c r="AD835" i="12"/>
  <c r="AE835" i="12" s="1"/>
  <c r="AD836" i="12"/>
  <c r="AE836" i="12" s="1"/>
  <c r="AD837" i="12"/>
  <c r="AE837" i="12" s="1"/>
  <c r="AD838" i="12"/>
  <c r="AE838" i="12" s="1"/>
  <c r="AD839" i="12"/>
  <c r="AE839" i="12" s="1"/>
  <c r="AD840" i="12"/>
  <c r="AE840" i="12" s="1"/>
  <c r="AD841" i="12"/>
  <c r="AE841" i="12" s="1"/>
  <c r="AD842" i="12"/>
  <c r="AE842" i="12" s="1"/>
  <c r="AD843" i="12"/>
  <c r="AE843" i="12" s="1"/>
  <c r="AD844" i="12"/>
  <c r="AE844" i="12" s="1"/>
  <c r="AD845" i="12"/>
  <c r="AE845" i="12" s="1"/>
  <c r="AD846" i="12"/>
  <c r="AE846" i="12" s="1"/>
  <c r="AD847" i="12"/>
  <c r="AE847" i="12" s="1"/>
  <c r="AD848" i="12"/>
  <c r="AE848" i="12" s="1"/>
  <c r="AD849" i="12"/>
  <c r="AE849" i="12" s="1"/>
  <c r="AD850" i="12"/>
  <c r="AE850" i="12" s="1"/>
  <c r="AD851" i="12"/>
  <c r="AE851" i="12" s="1"/>
  <c r="AD852" i="12"/>
  <c r="AE852" i="12" s="1"/>
  <c r="AD853" i="12"/>
  <c r="AE853" i="12" s="1"/>
  <c r="AD854" i="12"/>
  <c r="AE854" i="12" s="1"/>
  <c r="AD855" i="12"/>
  <c r="AE855" i="12" s="1"/>
  <c r="AD856" i="12"/>
  <c r="AE856" i="12" s="1"/>
  <c r="AD857" i="12"/>
  <c r="AE857" i="12" s="1"/>
  <c r="AD858" i="12"/>
  <c r="AE858" i="12" s="1"/>
  <c r="AD859" i="12"/>
  <c r="AE859" i="12" s="1"/>
  <c r="AD860" i="12"/>
  <c r="AE860" i="12" s="1"/>
  <c r="AD861" i="12"/>
  <c r="AE861" i="12" s="1"/>
  <c r="AD862" i="12"/>
  <c r="AE862" i="12" s="1"/>
  <c r="AD863" i="12"/>
  <c r="AE863" i="12" s="1"/>
  <c r="AD864" i="12"/>
  <c r="AE864" i="12" s="1"/>
  <c r="AD865" i="12"/>
  <c r="AE865" i="12" s="1"/>
  <c r="AD866" i="12"/>
  <c r="AE866" i="12" s="1"/>
  <c r="AD867" i="12"/>
  <c r="AE867" i="12" s="1"/>
  <c r="AD868" i="12"/>
  <c r="AE868" i="12" s="1"/>
  <c r="AD869" i="12"/>
  <c r="AE869" i="12" s="1"/>
  <c r="AD870" i="12"/>
  <c r="AE870" i="12" s="1"/>
  <c r="AD871" i="12"/>
  <c r="AE871" i="12" s="1"/>
  <c r="AD872" i="12"/>
  <c r="AE872" i="12" s="1"/>
  <c r="AD873" i="12"/>
  <c r="AE873" i="12" s="1"/>
  <c r="AD874" i="12"/>
  <c r="AE874" i="12" s="1"/>
  <c r="AD875" i="12"/>
  <c r="AE875" i="12" s="1"/>
  <c r="AD876" i="12"/>
  <c r="AE876" i="12" s="1"/>
  <c r="AD877" i="12"/>
  <c r="AE877" i="12" s="1"/>
  <c r="AD878" i="12"/>
  <c r="AE878" i="12" s="1"/>
  <c r="AD879" i="12"/>
  <c r="AD880" i="12"/>
  <c r="AE880" i="12" s="1"/>
  <c r="AD881" i="12"/>
  <c r="AE881" i="12" s="1"/>
  <c r="AD882" i="12"/>
  <c r="AE882" i="12" s="1"/>
  <c r="AD883" i="12"/>
  <c r="AE883" i="12" s="1"/>
  <c r="AD884" i="12"/>
  <c r="AE884" i="12" s="1"/>
  <c r="AD885" i="12"/>
  <c r="AE885" i="12" s="1"/>
  <c r="AD886" i="12"/>
  <c r="AE886" i="12" s="1"/>
  <c r="AD887" i="12"/>
  <c r="AE887" i="12" s="1"/>
  <c r="AD888" i="12"/>
  <c r="AE888" i="12" s="1"/>
  <c r="AD889" i="12"/>
  <c r="AE889" i="12" s="1"/>
  <c r="AD890" i="12"/>
  <c r="AE890" i="12" s="1"/>
  <c r="AD891" i="12"/>
  <c r="AE891" i="12" s="1"/>
  <c r="AD892" i="12"/>
  <c r="AE892" i="12" s="1"/>
  <c r="AD893" i="12"/>
  <c r="AE893" i="12" s="1"/>
  <c r="AD894" i="12"/>
  <c r="AE894" i="12" s="1"/>
  <c r="AD895" i="12"/>
  <c r="AE895" i="12" s="1"/>
  <c r="AD896" i="12"/>
  <c r="AE896" i="12" s="1"/>
  <c r="AD897" i="12"/>
  <c r="AE897" i="12" s="1"/>
  <c r="AD898" i="12"/>
  <c r="AE898" i="12" s="1"/>
  <c r="AD899" i="12"/>
  <c r="AD900" i="12"/>
  <c r="AE900" i="12" s="1"/>
  <c r="AD901" i="12"/>
  <c r="AE901" i="12" s="1"/>
  <c r="AD902" i="12"/>
  <c r="AE902" i="12" s="1"/>
  <c r="AD903" i="12"/>
  <c r="AE903" i="12" s="1"/>
  <c r="AD904" i="12"/>
  <c r="AE904" i="12" s="1"/>
  <c r="AD905" i="12"/>
  <c r="AE905" i="12" s="1"/>
  <c r="AD906" i="12"/>
  <c r="AE906" i="12" s="1"/>
  <c r="AD907" i="12"/>
  <c r="AE907" i="12" s="1"/>
  <c r="AD908" i="12"/>
  <c r="AE908" i="12" s="1"/>
  <c r="AD909" i="12"/>
  <c r="AE909" i="12" s="1"/>
  <c r="AD910" i="12"/>
  <c r="AE910" i="12" s="1"/>
  <c r="AD911" i="12"/>
  <c r="AE911" i="12" s="1"/>
  <c r="AD912" i="12"/>
  <c r="AE912" i="12" s="1"/>
  <c r="AD913" i="12"/>
  <c r="AE913" i="12" s="1"/>
  <c r="AD914" i="12"/>
  <c r="AE914" i="12" s="1"/>
  <c r="AD915" i="12"/>
  <c r="AE915" i="12" s="1"/>
  <c r="AD916" i="12"/>
  <c r="AE916" i="12" s="1"/>
  <c r="AD917" i="12"/>
  <c r="AE917" i="12" s="1"/>
  <c r="AD918" i="12"/>
  <c r="AE918" i="12" s="1"/>
  <c r="AD919" i="12"/>
  <c r="AE919" i="12" s="1"/>
  <c r="AD920" i="12"/>
  <c r="AE920" i="12" s="1"/>
  <c r="AD921" i="12"/>
  <c r="AE921" i="12" s="1"/>
  <c r="AD922" i="12"/>
  <c r="AE922" i="12" s="1"/>
  <c r="AD923" i="12"/>
  <c r="AE923" i="12" s="1"/>
  <c r="AD924" i="12"/>
  <c r="AE924" i="12" s="1"/>
  <c r="AD925" i="12"/>
  <c r="AE925" i="12" s="1"/>
  <c r="AD926" i="12"/>
  <c r="AE926" i="12" s="1"/>
  <c r="AD927" i="12"/>
  <c r="AE927" i="12" s="1"/>
  <c r="AD928" i="12"/>
  <c r="AE928" i="12" s="1"/>
  <c r="AD929" i="12"/>
  <c r="AE929" i="12" s="1"/>
  <c r="AD930" i="12"/>
  <c r="AE930" i="12" s="1"/>
  <c r="AD931" i="12"/>
  <c r="AE931" i="12" s="1"/>
  <c r="AD932" i="12"/>
  <c r="AE932" i="12" s="1"/>
  <c r="AD933" i="12"/>
  <c r="AE933" i="12" s="1"/>
  <c r="AD934" i="12"/>
  <c r="AE934" i="12" s="1"/>
  <c r="AD935" i="12"/>
  <c r="AE935" i="12" s="1"/>
  <c r="AD936" i="12"/>
  <c r="AE936" i="12" s="1"/>
  <c r="AD937" i="12"/>
  <c r="AE937" i="12" s="1"/>
  <c r="AD938" i="12"/>
  <c r="AE938" i="12" s="1"/>
  <c r="AD939" i="12"/>
  <c r="AE939" i="12" s="1"/>
  <c r="AD940" i="12"/>
  <c r="AE940" i="12" s="1"/>
  <c r="AD941" i="12"/>
  <c r="AE941" i="12" s="1"/>
  <c r="AD942" i="12"/>
  <c r="AE942" i="12" s="1"/>
  <c r="AD943" i="12"/>
  <c r="AE943" i="12" s="1"/>
  <c r="AD944" i="12"/>
  <c r="AE944" i="12" s="1"/>
  <c r="AD945" i="12"/>
  <c r="AE945" i="12" s="1"/>
  <c r="AD946" i="12"/>
  <c r="AE946" i="12" s="1"/>
  <c r="AD947" i="12"/>
  <c r="AE947" i="12" s="1"/>
  <c r="AD948" i="12"/>
  <c r="AE948" i="12" s="1"/>
  <c r="AD949" i="12"/>
  <c r="AE949" i="12" s="1"/>
  <c r="AD950" i="12"/>
  <c r="AE950" i="12" s="1"/>
  <c r="AD951" i="12"/>
  <c r="AE951" i="12" s="1"/>
  <c r="AD952" i="12"/>
  <c r="AE952" i="12" s="1"/>
  <c r="AD953" i="12"/>
  <c r="AE953" i="12" s="1"/>
  <c r="AD954" i="12"/>
  <c r="AE954" i="12" s="1"/>
  <c r="AD955" i="12"/>
  <c r="AE955" i="12" s="1"/>
  <c r="AD956" i="12"/>
  <c r="AE956" i="12" s="1"/>
  <c r="AD957" i="12"/>
  <c r="AE957" i="12" s="1"/>
  <c r="AD958" i="12"/>
  <c r="AE958" i="12" s="1"/>
  <c r="AD959" i="12"/>
  <c r="AE959" i="12" s="1"/>
  <c r="AD960" i="12"/>
  <c r="AE960" i="12" s="1"/>
  <c r="AD961" i="12"/>
  <c r="AE961" i="12" s="1"/>
  <c r="AD962" i="12"/>
  <c r="AE962" i="12" s="1"/>
  <c r="AD963" i="12"/>
  <c r="AE963" i="12" s="1"/>
  <c r="AD964" i="12"/>
  <c r="AE964" i="12" s="1"/>
  <c r="AD965" i="12"/>
  <c r="AE965" i="12" s="1"/>
  <c r="AD966" i="12"/>
  <c r="AE966" i="12" s="1"/>
  <c r="AD967" i="12"/>
  <c r="AE967" i="12" s="1"/>
  <c r="AD968" i="12"/>
  <c r="AE968" i="12" s="1"/>
  <c r="AD969" i="12"/>
  <c r="AE969" i="12" s="1"/>
  <c r="AD970" i="12"/>
  <c r="AE970" i="12" s="1"/>
  <c r="AD971" i="12"/>
  <c r="AE971" i="12" s="1"/>
  <c r="AD972" i="12"/>
  <c r="AE972" i="12" s="1"/>
  <c r="AD973" i="12"/>
  <c r="AE973" i="12" s="1"/>
  <c r="AD974" i="12"/>
  <c r="AE974" i="12" s="1"/>
  <c r="AD975" i="12"/>
  <c r="AE975" i="12" s="1"/>
  <c r="AD976" i="12"/>
  <c r="AE976" i="12" s="1"/>
  <c r="AD977" i="12"/>
  <c r="AE977" i="12" s="1"/>
  <c r="AD978" i="12"/>
  <c r="AE978" i="12" s="1"/>
  <c r="AD979" i="12"/>
  <c r="AE979" i="12" s="1"/>
  <c r="AD980" i="12"/>
  <c r="AE980" i="12" s="1"/>
  <c r="AD981" i="12"/>
  <c r="AE981" i="12" s="1"/>
  <c r="AD982" i="12"/>
  <c r="AE982" i="12" s="1"/>
  <c r="AD983" i="12"/>
  <c r="AE983" i="12" s="1"/>
  <c r="AD984" i="12"/>
  <c r="AE984" i="12" s="1"/>
  <c r="AD985" i="12"/>
  <c r="AE985" i="12" s="1"/>
  <c r="AD986" i="12"/>
  <c r="AE986" i="12" s="1"/>
  <c r="AD987" i="12"/>
  <c r="AE987" i="12" s="1"/>
  <c r="AD988" i="12"/>
  <c r="AE988" i="12" s="1"/>
  <c r="AD989" i="12"/>
  <c r="AE989" i="12" s="1"/>
  <c r="AD990" i="12"/>
  <c r="AE990" i="12" s="1"/>
  <c r="AD991" i="12"/>
  <c r="AE991" i="12" s="1"/>
  <c r="AD992" i="12"/>
  <c r="AE992" i="12" s="1"/>
  <c r="AD993" i="12"/>
  <c r="AE993" i="12" s="1"/>
  <c r="AD994" i="12"/>
  <c r="AE994" i="12" s="1"/>
  <c r="AD995" i="12"/>
  <c r="AE995" i="12" s="1"/>
  <c r="AD996" i="12"/>
  <c r="AE996" i="12" s="1"/>
  <c r="AD997" i="12"/>
  <c r="AE997" i="12" s="1"/>
  <c r="AD998" i="12"/>
  <c r="AE998" i="12" s="1"/>
  <c r="AD999" i="12"/>
  <c r="AE999" i="12" s="1"/>
  <c r="AD1000" i="12"/>
  <c r="AE1000" i="12" s="1"/>
  <c r="AD1001" i="12"/>
  <c r="AE1001" i="12" s="1"/>
  <c r="AD1002" i="12"/>
  <c r="AE1002" i="12" s="1"/>
  <c r="AD1003" i="12"/>
  <c r="AE1003" i="12" s="1"/>
  <c r="AD1004" i="12"/>
  <c r="AE1004" i="12" s="1"/>
  <c r="AD1005" i="12"/>
  <c r="AE1005" i="12" s="1"/>
  <c r="AD1006" i="12"/>
  <c r="AE1006" i="12" s="1"/>
  <c r="AD7" i="12"/>
  <c r="AE7" i="12" s="1"/>
  <c r="AE12" i="10" l="1"/>
  <c r="AE8" i="10"/>
  <c r="AE10" i="10"/>
  <c r="AE27" i="10"/>
  <c r="AE29" i="10"/>
  <c r="AE13" i="10"/>
  <c r="AE9" i="10"/>
  <c r="AE28" i="10"/>
  <c r="AE25" i="11"/>
  <c r="AE21" i="11"/>
  <c r="AE8" i="11"/>
  <c r="AE26" i="11"/>
  <c r="AE16" i="11"/>
  <c r="AE513" i="12"/>
  <c r="AE509" i="12"/>
  <c r="AE505" i="12"/>
  <c r="AE501" i="12"/>
  <c r="AE497" i="12"/>
  <c r="AE493" i="12"/>
  <c r="AE489" i="12"/>
  <c r="AE485" i="12"/>
  <c r="AE481" i="12"/>
  <c r="AE477" i="12"/>
  <c r="AE473" i="12"/>
  <c r="AE469" i="12"/>
  <c r="AE465" i="12"/>
  <c r="AE461" i="12"/>
  <c r="AE457" i="12"/>
  <c r="AE453" i="12"/>
  <c r="AE449" i="12"/>
  <c r="AE445" i="12"/>
  <c r="AE441" i="12"/>
  <c r="AE437" i="12"/>
  <c r="AE433" i="12"/>
  <c r="AE429" i="12"/>
  <c r="AE425" i="12"/>
  <c r="AE421" i="12"/>
  <c r="AE417" i="12"/>
  <c r="AE413" i="12"/>
  <c r="AE409" i="12"/>
  <c r="AE405" i="12"/>
  <c r="AE401" i="12"/>
  <c r="AE397" i="12"/>
  <c r="AE393" i="12"/>
  <c r="AE389" i="12"/>
  <c r="AE385" i="12"/>
  <c r="AE381" i="12"/>
  <c r="AE377" i="12"/>
  <c r="AE373" i="12"/>
  <c r="AE369" i="12"/>
  <c r="AE365" i="12"/>
  <c r="AE361" i="12"/>
  <c r="AE357" i="12"/>
  <c r="AE353" i="12"/>
  <c r="AE349" i="12"/>
  <c r="AE345" i="12"/>
  <c r="AE341" i="12"/>
  <c r="AE337" i="12"/>
  <c r="AE333" i="12"/>
  <c r="AE329" i="12"/>
  <c r="AE325" i="12"/>
  <c r="AE321" i="12"/>
  <c r="AE317" i="12"/>
  <c r="AE313" i="12"/>
  <c r="AE309" i="12"/>
  <c r="AE305" i="12"/>
  <c r="AE301" i="12"/>
  <c r="AE297" i="12"/>
  <c r="AE293" i="12"/>
  <c r="AE289" i="12"/>
  <c r="AE285" i="12"/>
  <c r="AE281" i="12"/>
  <c r="AE277" i="12"/>
  <c r="AE273" i="12"/>
  <c r="AE269" i="12"/>
  <c r="AE265" i="12"/>
  <c r="AE261" i="12"/>
  <c r="AE257" i="12"/>
  <c r="AE253" i="12"/>
  <c r="AE249" i="12"/>
  <c r="AE245" i="12"/>
  <c r="AE241" i="12"/>
  <c r="AE237" i="12"/>
  <c r="AE233" i="12"/>
  <c r="AE229" i="12"/>
  <c r="AE225" i="12"/>
  <c r="AE221" i="12"/>
  <c r="AE217" i="12"/>
  <c r="AE213" i="12"/>
  <c r="AE209" i="12"/>
  <c r="AE205" i="12"/>
  <c r="AE201" i="12"/>
  <c r="AE197" i="12"/>
  <c r="AE193" i="12"/>
  <c r="AE189" i="12"/>
  <c r="AE185" i="12"/>
  <c r="AE181" i="12"/>
  <c r="AE177" i="12"/>
  <c r="AE173" i="12"/>
  <c r="AE169" i="12"/>
  <c r="AE165" i="12"/>
  <c r="AE161" i="12"/>
  <c r="AE157" i="12"/>
  <c r="AE153" i="12"/>
  <c r="AE149" i="12"/>
  <c r="AE145" i="12"/>
  <c r="AE141" i="12"/>
  <c r="AE137" i="12"/>
  <c r="AE133" i="12"/>
  <c r="AE129" i="12"/>
  <c r="AE125" i="12"/>
  <c r="AE121" i="12"/>
  <c r="AE117" i="12"/>
  <c r="AE113" i="12"/>
  <c r="AE109" i="12"/>
  <c r="AE105" i="12"/>
  <c r="AE101" i="12"/>
  <c r="AE97" i="12"/>
  <c r="AE93" i="12"/>
  <c r="AE89" i="12"/>
  <c r="AE85" i="12"/>
  <c r="AE81" i="12"/>
  <c r="AE77" i="12"/>
  <c r="AE73" i="12"/>
  <c r="AE69" i="12"/>
  <c r="AE65" i="12"/>
  <c r="AE61" i="12"/>
  <c r="AE57" i="12"/>
  <c r="AE53" i="12"/>
  <c r="AE49" i="12"/>
  <c r="AE45" i="12"/>
  <c r="AE41" i="12"/>
  <c r="AE37" i="12"/>
  <c r="AE33" i="12"/>
  <c r="AE29" i="12"/>
  <c r="AE25" i="12"/>
  <c r="AE167" i="12"/>
  <c r="AE506" i="12"/>
  <c r="AE490" i="12"/>
  <c r="AE478" i="12"/>
  <c r="AE470" i="12"/>
  <c r="AE462" i="12"/>
  <c r="AE454" i="12"/>
  <c r="AE442" i="12"/>
  <c r="AE426" i="12"/>
  <c r="AE414" i="12"/>
  <c r="AE406" i="12"/>
  <c r="AE398" i="12"/>
  <c r="AE390" i="12"/>
  <c r="AE378" i="12"/>
  <c r="AE362" i="12"/>
  <c r="AE350" i="12"/>
  <c r="AE342" i="12"/>
  <c r="AE334" i="12"/>
  <c r="AE318" i="12"/>
  <c r="AE306" i="12"/>
  <c r="AE298" i="12"/>
  <c r="AE290" i="12"/>
  <c r="AE282" i="12"/>
  <c r="AE270" i="12"/>
  <c r="AE254" i="12"/>
  <c r="AE242" i="12"/>
  <c r="AE234" i="12"/>
  <c r="AE226" i="12"/>
  <c r="AE218" i="12"/>
  <c r="AE206" i="12"/>
  <c r="AE190" i="12"/>
  <c r="AE178" i="12"/>
  <c r="AE170" i="12"/>
  <c r="AE162" i="12"/>
  <c r="AE154" i="12"/>
  <c r="AE142" i="12"/>
  <c r="AE126" i="12"/>
  <c r="AE114" i="12"/>
  <c r="AE106" i="12"/>
  <c r="AE98" i="12"/>
  <c r="AE90" i="12"/>
  <c r="AE78" i="12"/>
  <c r="AE62" i="12"/>
  <c r="AE50" i="12"/>
  <c r="AE42" i="12"/>
  <c r="AE34" i="12"/>
  <c r="AE26" i="12"/>
  <c r="AE499" i="12"/>
  <c r="AE491" i="12"/>
  <c r="AE463" i="12"/>
  <c r="AE435" i="12"/>
  <c r="AE427" i="12"/>
  <c r="AE399" i="12"/>
  <c r="AE371" i="12"/>
  <c r="AE363" i="12"/>
  <c r="AE327" i="12"/>
  <c r="AE319" i="12"/>
  <c r="AE291" i="12"/>
  <c r="AE263" i="12"/>
  <c r="AE255" i="12"/>
  <c r="AE227" i="12"/>
  <c r="AE199" i="12"/>
  <c r="AE191" i="12"/>
  <c r="AE163" i="12"/>
  <c r="AE135" i="12"/>
  <c r="AE127" i="12"/>
  <c r="AE99" i="12"/>
  <c r="AE71" i="12"/>
  <c r="AE63" i="12"/>
  <c r="AE35" i="12"/>
  <c r="AE9" i="12"/>
  <c r="AE24" i="12"/>
  <c r="AE31" i="12"/>
  <c r="AE39" i="12"/>
  <c r="AE46" i="12"/>
  <c r="AE52" i="12"/>
  <c r="AE60" i="12"/>
  <c r="AE67" i="12"/>
  <c r="AE74" i="12"/>
  <c r="AE82" i="12"/>
  <c r="AE88" i="12"/>
  <c r="AE95" i="12"/>
  <c r="AE103" i="12"/>
  <c r="AE110" i="12"/>
  <c r="AE116" i="12"/>
  <c r="AE124" i="12"/>
  <c r="AE131" i="12"/>
  <c r="AE138" i="12"/>
  <c r="AE146" i="12"/>
  <c r="AE152" i="12"/>
  <c r="AE159" i="12"/>
  <c r="AE174" i="12"/>
  <c r="AE180" i="12"/>
  <c r="AE188" i="12"/>
  <c r="AE195" i="12"/>
  <c r="AE202" i="12"/>
  <c r="AE210" i="12"/>
  <c r="AE216" i="12"/>
  <c r="AE223" i="12"/>
  <c r="AE231" i="12"/>
  <c r="AE238" i="12"/>
  <c r="AE244" i="12"/>
  <c r="AE252" i="12"/>
  <c r="AE259" i="12"/>
  <c r="AE266" i="12"/>
  <c r="AE274" i="12"/>
  <c r="AE280" i="12"/>
  <c r="AE287" i="12"/>
  <c r="AE295" i="12"/>
  <c r="AE302" i="12"/>
  <c r="AE308" i="12"/>
  <c r="AE316" i="12"/>
  <c r="AE323" i="12"/>
  <c r="AE330" i="12"/>
  <c r="AE339" i="12"/>
  <c r="AE346" i="12"/>
  <c r="AE352" i="12"/>
  <c r="AE360" i="12"/>
  <c r="AE367" i="12"/>
  <c r="AE374" i="12"/>
  <c r="AE382" i="12"/>
  <c r="AE388" i="12"/>
  <c r="AE395" i="12"/>
  <c r="AE403" i="12"/>
  <c r="AE410" i="12"/>
  <c r="AE416" i="12"/>
  <c r="AE424" i="12"/>
  <c r="AE431" i="12"/>
  <c r="AE438" i="12"/>
  <c r="AE446" i="12"/>
  <c r="AE452" i="12"/>
  <c r="AE459" i="12"/>
  <c r="AE467" i="12"/>
  <c r="AE474" i="12"/>
  <c r="AE480" i="12"/>
  <c r="AE488" i="12"/>
  <c r="AE495" i="12"/>
  <c r="AE502" i="12"/>
  <c r="AE510" i="12"/>
  <c r="AE512" i="12"/>
  <c r="AE504" i="12"/>
  <c r="AE500" i="12"/>
  <c r="AE496" i="12"/>
  <c r="AE484" i="12"/>
  <c r="AE472" i="12"/>
  <c r="AE468" i="12"/>
  <c r="AE464" i="12"/>
  <c r="AE456" i="12"/>
  <c r="AE448" i="12"/>
  <c r="AE440" i="12"/>
  <c r="AE436" i="12"/>
  <c r="AE432" i="12"/>
  <c r="AE420" i="12"/>
  <c r="AE408" i="12"/>
  <c r="AE404" i="12"/>
  <c r="AE400" i="12"/>
  <c r="AE392" i="12"/>
  <c r="AE384" i="12"/>
  <c r="AE376" i="12"/>
  <c r="AE372" i="12"/>
  <c r="AE368" i="12"/>
  <c r="AE356" i="12"/>
  <c r="AE344" i="12"/>
  <c r="AE340" i="12"/>
  <c r="AE332" i="12"/>
  <c r="AE328" i="12"/>
  <c r="AE324" i="12"/>
  <c r="AE312" i="12"/>
  <c r="AE300" i="12"/>
  <c r="AE296" i="12"/>
  <c r="AE292" i="12"/>
  <c r="AE284" i="12"/>
  <c r="AE276" i="12"/>
  <c r="AE268" i="12"/>
  <c r="AE264" i="12"/>
  <c r="AE260" i="12"/>
  <c r="AE248" i="12"/>
  <c r="AE236" i="12"/>
  <c r="AE232" i="12"/>
  <c r="AE228" i="12"/>
  <c r="AE220" i="12"/>
  <c r="AE212" i="12"/>
  <c r="AE204" i="12"/>
  <c r="AE200" i="12"/>
  <c r="AE196" i="12"/>
  <c r="AE184" i="12"/>
  <c r="AE172" i="12"/>
  <c r="AE168" i="12"/>
  <c r="AE164" i="12"/>
  <c r="AE156" i="12"/>
  <c r="AE148" i="12"/>
  <c r="AE140" i="12"/>
  <c r="AE136" i="12"/>
  <c r="AE132" i="12"/>
  <c r="AE120" i="12"/>
  <c r="AE108" i="12"/>
  <c r="AE104" i="12"/>
  <c r="AE100" i="12"/>
  <c r="AE92" i="12"/>
  <c r="AE84" i="12"/>
  <c r="AE76" i="12"/>
  <c r="AE72" i="12"/>
  <c r="AE68" i="12"/>
  <c r="AE56" i="12"/>
  <c r="AE44" i="12"/>
  <c r="AE40" i="12"/>
  <c r="AE36" i="12"/>
  <c r="AE28" i="12"/>
  <c r="AE508" i="12"/>
  <c r="AE492" i="12"/>
  <c r="AE476" i="12"/>
  <c r="AE460" i="12"/>
  <c r="AE444" i="12"/>
  <c r="AE428" i="12"/>
  <c r="AE412" i="12"/>
  <c r="AE396" i="12"/>
  <c r="AE380" i="12"/>
  <c r="AE364" i="12"/>
  <c r="AE348" i="12"/>
  <c r="AE336" i="12"/>
  <c r="AE320" i="12"/>
  <c r="AE304" i="12"/>
  <c r="AE288" i="12"/>
  <c r="AE272" i="12"/>
  <c r="AE256" i="12"/>
  <c r="AE240" i="12"/>
  <c r="AE224" i="12"/>
  <c r="AE208" i="12"/>
  <c r="AE192" i="12"/>
  <c r="AE176" i="12"/>
  <c r="AE160" i="12"/>
  <c r="AE144" i="12"/>
  <c r="AE128" i="12"/>
  <c r="AE112" i="12"/>
  <c r="AE96" i="12"/>
  <c r="AE80" i="12"/>
  <c r="AE64" i="12"/>
  <c r="AE48" i="12"/>
  <c r="AE32" i="12"/>
  <c r="AE12" i="12"/>
  <c r="AE507" i="12"/>
  <c r="AE494" i="12"/>
  <c r="AE486" i="12"/>
  <c r="AE479" i="12"/>
  <c r="AE458" i="12"/>
  <c r="AE451" i="12"/>
  <c r="AE443" i="12"/>
  <c r="AE430" i="12"/>
  <c r="AE422" i="12"/>
  <c r="AE415" i="12"/>
  <c r="AE394" i="12"/>
  <c r="AE387" i="12"/>
  <c r="AE379" i="12"/>
  <c r="AE366" i="12"/>
  <c r="AE358" i="12"/>
  <c r="AE351" i="12"/>
  <c r="AE335" i="12"/>
  <c r="AE322" i="12"/>
  <c r="AE314" i="12"/>
  <c r="AE307" i="12"/>
  <c r="AE286" i="12"/>
  <c r="AE279" i="12"/>
  <c r="AE271" i="12"/>
  <c r="AE258" i="12"/>
  <c r="AE250" i="12"/>
  <c r="AE243" i="12"/>
  <c r="AE222" i="12"/>
  <c r="AE215" i="12"/>
  <c r="AE207" i="12"/>
  <c r="AE194" i="12"/>
  <c r="AE186" i="12"/>
  <c r="AE179" i="12"/>
  <c r="AE158" i="12"/>
  <c r="AE151" i="12"/>
  <c r="AE143" i="12"/>
  <c r="AE130" i="12"/>
  <c r="AE122" i="12"/>
  <c r="AE115" i="12"/>
  <c r="AE94" i="12"/>
  <c r="AE87" i="12"/>
  <c r="AE79" i="12"/>
  <c r="AE66" i="12"/>
  <c r="AE58" i="12"/>
  <c r="AE51" i="12"/>
  <c r="AE30" i="12"/>
  <c r="AE23" i="12"/>
  <c r="AE503" i="12"/>
  <c r="AE487" i="12"/>
  <c r="AE471" i="12"/>
  <c r="AE455" i="12"/>
  <c r="AE439" i="12"/>
  <c r="AE423" i="12"/>
  <c r="AE407" i="12"/>
  <c r="AE391" i="12"/>
  <c r="AE375" i="12"/>
  <c r="AE359" i="12"/>
  <c r="AE343" i="12"/>
  <c r="AE331" i="12"/>
  <c r="AE315" i="12"/>
  <c r="AE299" i="12"/>
  <c r="AE283" i="12"/>
  <c r="AE267" i="12"/>
  <c r="AE251" i="12"/>
  <c r="AE235" i="12"/>
  <c r="AE219" i="12"/>
  <c r="AE203" i="12"/>
  <c r="AE187" i="12"/>
  <c r="AE171" i="12"/>
  <c r="AE155" i="12"/>
  <c r="AE139" i="12"/>
  <c r="AE123" i="12"/>
  <c r="AE107" i="12"/>
  <c r="AE91" i="12"/>
  <c r="AE75" i="12"/>
  <c r="AE59" i="12"/>
  <c r="AE43" i="12"/>
  <c r="AE27" i="12"/>
  <c r="AE514" i="12"/>
  <c r="AE498" i="12"/>
  <c r="AE482" i="12"/>
  <c r="AE466" i="12"/>
  <c r="AE450" i="12"/>
  <c r="AE434" i="12"/>
  <c r="AE418" i="12"/>
  <c r="AE402" i="12"/>
  <c r="AE386" i="12"/>
  <c r="AE370" i="12"/>
  <c r="AE354" i="12"/>
  <c r="AE338" i="12"/>
  <c r="AE326" i="12"/>
  <c r="AE310" i="12"/>
  <c r="AE294" i="12"/>
  <c r="AE278" i="12"/>
  <c r="AE262" i="12"/>
  <c r="AE246" i="12"/>
  <c r="AE230" i="12"/>
  <c r="AE214" i="12"/>
  <c r="AE198" i="12"/>
  <c r="AE182" i="12"/>
  <c r="AE166" i="12"/>
  <c r="AE150" i="12"/>
  <c r="AE134" i="12"/>
  <c r="AE118" i="12"/>
  <c r="AE102" i="12"/>
  <c r="AE86" i="12"/>
  <c r="AE70" i="12"/>
  <c r="AE54" i="12"/>
  <c r="AE38" i="12"/>
  <c r="AE22" i="12"/>
  <c r="AE18" i="12"/>
  <c r="AE14" i="12"/>
  <c r="AE10" i="12"/>
  <c r="AE511" i="12"/>
  <c r="AE483" i="12"/>
  <c r="AE475" i="12"/>
  <c r="AE447" i="12"/>
  <c r="AE419" i="12"/>
  <c r="AE411" i="12"/>
  <c r="AE383" i="12"/>
  <c r="AE355" i="12"/>
  <c r="AE347" i="12"/>
  <c r="AE311" i="12"/>
  <c r="AE303" i="12"/>
  <c r="AE275" i="12"/>
  <c r="AE247" i="12"/>
  <c r="AE239" i="12"/>
  <c r="AE211" i="12"/>
  <c r="AE183" i="12"/>
  <c r="AE175" i="12"/>
  <c r="AE147" i="12"/>
  <c r="AE119" i="12"/>
  <c r="AE111" i="12"/>
  <c r="AE83" i="12"/>
  <c r="AE55" i="12"/>
  <c r="AE47" i="12"/>
  <c r="AH32" i="9"/>
  <c r="AH33" i="9"/>
  <c r="AH10" i="9"/>
  <c r="AH13" i="9"/>
  <c r="AH28" i="9"/>
  <c r="AH24" i="9"/>
  <c r="AH20" i="9"/>
  <c r="AH16" i="9"/>
  <c r="AH12" i="9"/>
  <c r="AH31" i="9"/>
  <c r="AH18" i="9"/>
  <c r="AH30" i="9"/>
  <c r="AH25" i="9"/>
  <c r="AH22" i="9"/>
  <c r="AH17" i="9"/>
  <c r="AH14" i="9"/>
  <c r="AH27" i="9"/>
  <c r="AH19" i="9"/>
  <c r="AH11" i="9"/>
  <c r="AH29" i="9"/>
  <c r="AH26" i="9"/>
  <c r="AH21" i="9"/>
  <c r="AH23" i="9"/>
  <c r="AH15" i="9"/>
  <c r="AE15" i="11"/>
  <c r="AE9" i="11"/>
  <c r="AE24" i="11"/>
  <c r="AE20" i="11"/>
  <c r="AE10" i="11"/>
  <c r="AE23" i="11"/>
  <c r="AE19" i="11"/>
  <c r="AE22" i="11"/>
  <c r="AE18" i="11"/>
  <c r="AE17" i="11"/>
  <c r="AE13" i="11"/>
  <c r="AE14" i="11"/>
  <c r="AE12" i="11"/>
  <c r="AE11" i="11"/>
  <c r="AE20" i="12"/>
  <c r="AE21" i="12"/>
  <c r="AE17" i="12"/>
  <c r="AE13" i="12"/>
  <c r="AE16" i="12"/>
  <c r="AE19" i="12"/>
  <c r="AE15" i="12"/>
  <c r="AE11" i="12"/>
  <c r="AE24" i="10"/>
  <c r="AE16" i="10"/>
  <c r="AE11" i="10"/>
  <c r="AE20" i="10"/>
  <c r="AE14" i="10"/>
  <c r="AE18" i="10"/>
  <c r="AE26" i="10"/>
  <c r="AE19" i="10"/>
  <c r="AE21" i="10"/>
  <c r="AE22" i="10"/>
  <c r="AE25" i="10"/>
  <c r="AE17" i="10"/>
  <c r="AE23" i="10"/>
  <c r="AE15" i="10"/>
  <c r="AH9" i="9"/>
  <c r="AH7" i="9"/>
  <c r="AH8" i="9"/>
  <c r="AB1033" i="9"/>
  <c r="AB1034" i="9"/>
  <c r="AB1035" i="9"/>
  <c r="AB1036" i="9"/>
  <c r="AB1037" i="9"/>
  <c r="AB1038" i="9"/>
  <c r="AB1039" i="9"/>
  <c r="AB1040" i="9"/>
  <c r="AB1041" i="9"/>
  <c r="AB1042" i="9"/>
  <c r="AB1043" i="9"/>
  <c r="AB1044" i="9"/>
  <c r="AB1045" i="9"/>
  <c r="AB1046" i="9"/>
  <c r="AB1047" i="9"/>
  <c r="AB1048" i="9"/>
  <c r="AB1049" i="9"/>
  <c r="AB1050" i="9"/>
  <c r="AB1051" i="9"/>
  <c r="AB1052" i="9"/>
  <c r="AB1053" i="9"/>
  <c r="AB1054" i="9"/>
  <c r="AB1055" i="9"/>
  <c r="AB1056" i="9"/>
  <c r="AB1057" i="9"/>
  <c r="AB1058" i="9"/>
  <c r="AB1059" i="9"/>
  <c r="AB1060" i="9"/>
  <c r="AB1061" i="9"/>
  <c r="AB1062" i="9"/>
  <c r="AB1063" i="9"/>
  <c r="AB1064" i="9"/>
  <c r="AB1065" i="9"/>
  <c r="AB1066" i="9"/>
  <c r="AB1067" i="9"/>
  <c r="AB1068" i="9"/>
  <c r="AB1069" i="9"/>
  <c r="AB1070" i="9"/>
  <c r="AB1071" i="9"/>
  <c r="AB1072" i="9"/>
  <c r="AB1073" i="9"/>
  <c r="AB1074" i="9"/>
  <c r="AB1075" i="9"/>
  <c r="AB1076" i="9"/>
  <c r="AB1077" i="9"/>
  <c r="AB1078" i="9"/>
  <c r="AB1079" i="9"/>
  <c r="AB1080" i="9"/>
  <c r="AB1081" i="9"/>
  <c r="AB1082" i="9"/>
  <c r="AB1083" i="9"/>
  <c r="AB1084" i="9"/>
  <c r="AB1085" i="9"/>
  <c r="AB1086" i="9"/>
  <c r="AB1087" i="9"/>
  <c r="AB1088" i="9"/>
  <c r="AB1089" i="9"/>
  <c r="AB1090" i="9"/>
  <c r="AB1091" i="9"/>
  <c r="AB1092" i="9"/>
  <c r="AB1093" i="9"/>
  <c r="AB1094" i="9"/>
  <c r="AB1095" i="9"/>
  <c r="AB1096" i="9"/>
  <c r="AB1097" i="9"/>
  <c r="AB1098" i="9"/>
  <c r="AB1099" i="9"/>
  <c r="AB1100" i="9"/>
  <c r="AB1101" i="9"/>
  <c r="AB1102" i="9"/>
  <c r="AB1103" i="9"/>
  <c r="AB1104" i="9"/>
  <c r="AB1105" i="9"/>
  <c r="AB1106" i="9"/>
  <c r="AB1107" i="9"/>
  <c r="AB1108" i="9"/>
  <c r="AB1109" i="9"/>
  <c r="AB1110" i="9"/>
  <c r="AB1111" i="9"/>
  <c r="AB1112" i="9"/>
  <c r="AB1113" i="9"/>
  <c r="AB1114" i="9"/>
  <c r="AB1115" i="9"/>
  <c r="AB1116" i="9"/>
  <c r="AB1117" i="9"/>
  <c r="AB1118" i="9"/>
  <c r="AB1119" i="9"/>
  <c r="AB1120" i="9"/>
  <c r="AB1121" i="9"/>
  <c r="AB1122" i="9"/>
  <c r="AB1123" i="9"/>
  <c r="AB1124" i="9"/>
  <c r="AB1125" i="9"/>
  <c r="AB1126" i="9"/>
  <c r="AB1127" i="9"/>
  <c r="AB1128" i="9"/>
  <c r="AB1129" i="9"/>
  <c r="AB1130" i="9"/>
  <c r="AB1131" i="9"/>
  <c r="AB1132" i="9"/>
  <c r="AB1133" i="9"/>
  <c r="AB1134" i="9"/>
  <c r="AB1135" i="9"/>
  <c r="AB1136" i="9"/>
  <c r="AB1137" i="9"/>
  <c r="AB1138" i="9"/>
  <c r="AB1139" i="9"/>
  <c r="AB1140" i="9"/>
  <c r="AB1141" i="9"/>
  <c r="AB1142" i="9"/>
  <c r="AB1143" i="9"/>
  <c r="AB1144" i="9"/>
  <c r="AB1145" i="9"/>
  <c r="AB1146" i="9"/>
  <c r="AB1147" i="9"/>
  <c r="AB1148" i="9"/>
  <c r="AB1149" i="9"/>
  <c r="AB1150" i="9"/>
  <c r="AB1151" i="9"/>
  <c r="AB1152" i="9"/>
  <c r="AB1153" i="9"/>
  <c r="AB1154" i="9"/>
  <c r="AB1155" i="9"/>
  <c r="AB1156" i="9"/>
  <c r="AB1157" i="9"/>
  <c r="AB1158" i="9"/>
  <c r="AB1159" i="9"/>
  <c r="AB1160" i="9"/>
  <c r="AB1161" i="9"/>
  <c r="AB1162" i="9"/>
  <c r="AB1163" i="9"/>
  <c r="AB1164" i="9"/>
  <c r="AB1165" i="9"/>
  <c r="AB1166" i="9"/>
  <c r="AB1167" i="9"/>
  <c r="AB1168" i="9"/>
  <c r="AB1169" i="9"/>
  <c r="AB1170" i="9"/>
  <c r="AB1171" i="9"/>
  <c r="AB1172" i="9"/>
  <c r="AB1173" i="9"/>
  <c r="AB1174" i="9"/>
  <c r="AB1175" i="9"/>
  <c r="AB1176" i="9"/>
  <c r="AB1177" i="9"/>
  <c r="AB1178" i="9"/>
  <c r="AB1179" i="9"/>
  <c r="AB1180" i="9"/>
  <c r="AB1181" i="9"/>
  <c r="AB1182" i="9"/>
  <c r="AB1183" i="9"/>
  <c r="AB1184" i="9"/>
  <c r="AB1185" i="9"/>
  <c r="AB1186" i="9"/>
  <c r="AB1187" i="9"/>
  <c r="AB1188" i="9"/>
  <c r="AB1189" i="9"/>
  <c r="AB1190" i="9"/>
  <c r="AB1191" i="9"/>
  <c r="AB1192" i="9"/>
  <c r="AB1193" i="9"/>
  <c r="AB1194" i="9"/>
  <c r="AB1195" i="9"/>
  <c r="AB1196" i="9"/>
  <c r="AB1197" i="9"/>
  <c r="AB1198" i="9"/>
  <c r="AB1199" i="9"/>
  <c r="AB1200" i="9"/>
  <c r="AB1201" i="9"/>
  <c r="AB1202" i="9"/>
  <c r="AB1203" i="9"/>
  <c r="AB1204" i="9"/>
  <c r="AB1205" i="9"/>
  <c r="AB1206" i="9"/>
  <c r="AB1207" i="9"/>
  <c r="AB1208" i="9"/>
  <c r="AB1209" i="9"/>
  <c r="AB1210" i="9"/>
  <c r="AB1211" i="9"/>
  <c r="AB1212" i="9"/>
  <c r="AB1213" i="9"/>
  <c r="AB1214" i="9"/>
  <c r="AB1215" i="9"/>
  <c r="AB1216" i="9"/>
  <c r="AB1217" i="9"/>
  <c r="AB1218" i="9"/>
  <c r="AB1219" i="9"/>
  <c r="AB1220" i="9"/>
  <c r="AB1221" i="9"/>
  <c r="AB1222" i="9"/>
  <c r="AB1223" i="9"/>
  <c r="AB1224" i="9"/>
  <c r="AB1225" i="9"/>
  <c r="AB1226" i="9"/>
  <c r="AB1227" i="9"/>
  <c r="AB1228" i="9"/>
  <c r="AB1229" i="9"/>
  <c r="AB1230" i="9"/>
  <c r="AB1231" i="9"/>
  <c r="AB1232" i="9"/>
  <c r="AB1233" i="9"/>
  <c r="AB1234" i="9"/>
  <c r="AB1235" i="9"/>
  <c r="AB1236" i="9"/>
  <c r="AB1237" i="9"/>
  <c r="AB1238" i="9"/>
  <c r="AB1239" i="9"/>
  <c r="AB1240" i="9"/>
  <c r="AB1241" i="9"/>
  <c r="AB1242" i="9"/>
  <c r="AB1243" i="9"/>
  <c r="AB1244" i="9"/>
  <c r="AB1245" i="9"/>
  <c r="AB1246" i="9"/>
  <c r="AB1247" i="9"/>
  <c r="AB1248" i="9"/>
  <c r="AB1249" i="9"/>
  <c r="AB1250" i="9"/>
  <c r="AB1251" i="9"/>
  <c r="AB1252" i="9"/>
  <c r="AB1253" i="9"/>
  <c r="AB1254" i="9"/>
  <c r="AB1255" i="9"/>
  <c r="AB1256" i="9"/>
  <c r="AB1257" i="9"/>
  <c r="AB1258" i="9"/>
  <c r="AB1259" i="9"/>
  <c r="AB1260" i="9"/>
  <c r="AB1261" i="9"/>
  <c r="AB1262" i="9"/>
  <c r="AB1263" i="9"/>
  <c r="AB1264" i="9"/>
  <c r="AB1265" i="9"/>
  <c r="AB1266" i="9"/>
  <c r="AB1267" i="9"/>
  <c r="AB1268" i="9"/>
  <c r="AB1269" i="9"/>
  <c r="AB1270" i="9"/>
  <c r="AB1271" i="9"/>
  <c r="AB1272" i="9"/>
  <c r="AB1273" i="9"/>
  <c r="AB1274" i="9"/>
  <c r="AB1275" i="9"/>
  <c r="AB1276" i="9"/>
  <c r="AB1277" i="9"/>
  <c r="AB1278" i="9"/>
  <c r="AB1279" i="9"/>
  <c r="AB1280" i="9"/>
  <c r="AB1281" i="9"/>
  <c r="AB1282" i="9"/>
  <c r="AB1283" i="9"/>
  <c r="AB1284" i="9"/>
  <c r="AB1285" i="9"/>
  <c r="AB1286" i="9"/>
  <c r="AB1287" i="9"/>
  <c r="AB1288" i="9"/>
  <c r="AB1289" i="9"/>
  <c r="AB1290" i="9"/>
  <c r="AB1291" i="9"/>
  <c r="AB1292" i="9"/>
  <c r="AB1293" i="9"/>
  <c r="AB1294" i="9"/>
  <c r="AB1295" i="9"/>
  <c r="AB1296" i="9"/>
  <c r="AB1297" i="9"/>
  <c r="AB1298" i="9"/>
  <c r="AB1299" i="9"/>
  <c r="AB1300" i="9"/>
  <c r="AB1301" i="9"/>
  <c r="AB1302" i="9"/>
  <c r="AB1303" i="9"/>
  <c r="AB1304" i="9"/>
  <c r="AB1305" i="9"/>
  <c r="AB1306" i="9"/>
  <c r="AB1307" i="9"/>
  <c r="AB1308" i="9"/>
  <c r="AB1309" i="9"/>
  <c r="AB1310" i="9"/>
  <c r="AB1311" i="9"/>
  <c r="AB1312" i="9"/>
  <c r="AB1313" i="9"/>
  <c r="AB1314" i="9"/>
  <c r="AB1315" i="9"/>
  <c r="AB1316" i="9"/>
  <c r="AB1317" i="9"/>
  <c r="AB1318" i="9"/>
  <c r="AB1319" i="9"/>
  <c r="AB1320" i="9"/>
  <c r="AB1321" i="9"/>
  <c r="AB1322" i="9"/>
  <c r="AB1323" i="9"/>
  <c r="AB1324" i="9"/>
  <c r="AB1325" i="9"/>
  <c r="AB1326" i="9"/>
  <c r="AB1327" i="9"/>
  <c r="AB1328" i="9"/>
  <c r="AB1329" i="9"/>
  <c r="AB1330" i="9"/>
  <c r="AB1331" i="9"/>
  <c r="AB1332" i="9"/>
  <c r="AB1333" i="9"/>
  <c r="AB1334" i="9"/>
  <c r="AB1335" i="9"/>
  <c r="AB1336" i="9"/>
  <c r="AB1337" i="9"/>
  <c r="AB1338" i="9"/>
  <c r="AB1339" i="9"/>
  <c r="AB1340" i="9"/>
  <c r="AB1341" i="9"/>
  <c r="AB1342" i="9"/>
  <c r="AB1343" i="9"/>
  <c r="AB1344" i="9"/>
  <c r="AB1345" i="9"/>
  <c r="AB1346" i="9"/>
  <c r="AB1347" i="9"/>
  <c r="AB1348" i="9"/>
  <c r="AB1349" i="9"/>
  <c r="AB1350" i="9"/>
  <c r="AB1351" i="9"/>
  <c r="AB1352" i="9"/>
  <c r="AB1353" i="9"/>
  <c r="AB1354" i="9"/>
  <c r="AB1355" i="9"/>
  <c r="AB1356" i="9"/>
  <c r="AB1357" i="9"/>
  <c r="AB1358" i="9"/>
  <c r="AB1359" i="9"/>
  <c r="AB1360" i="9"/>
  <c r="AB1361" i="9"/>
  <c r="AB1362" i="9"/>
  <c r="AB1363" i="9"/>
  <c r="AB1364" i="9"/>
  <c r="AB1365" i="9"/>
  <c r="AB1366" i="9"/>
  <c r="AB1367" i="9"/>
  <c r="AB1368" i="9"/>
  <c r="AB1369" i="9"/>
  <c r="AB1370" i="9"/>
  <c r="AB1371" i="9"/>
  <c r="AB1372" i="9"/>
  <c r="AB1373" i="9"/>
  <c r="AB1374" i="9"/>
  <c r="AB1375" i="9"/>
  <c r="AB1376" i="9"/>
  <c r="AB1377" i="9"/>
  <c r="AB1378" i="9"/>
  <c r="AB1379" i="9"/>
  <c r="AB1380" i="9"/>
  <c r="AB1381" i="9"/>
  <c r="AB1382" i="9"/>
  <c r="AB1383" i="9"/>
  <c r="AB1384" i="9"/>
  <c r="AB1385" i="9"/>
  <c r="AB1386" i="9"/>
  <c r="AB1387" i="9"/>
  <c r="AB1388" i="9"/>
  <c r="AB1389" i="9"/>
  <c r="AB1390" i="9"/>
  <c r="AB1391" i="9"/>
  <c r="AB1392" i="9"/>
  <c r="AB1393" i="9"/>
  <c r="AB1394" i="9"/>
  <c r="AB1395" i="9"/>
  <c r="AB1396" i="9"/>
  <c r="AB1397" i="9"/>
  <c r="AB1398" i="9"/>
  <c r="AB1399" i="9"/>
  <c r="AB1400" i="9"/>
  <c r="AB1401" i="9"/>
  <c r="AB1402" i="9"/>
  <c r="AB1403" i="9"/>
  <c r="AB1404" i="9"/>
  <c r="AB1405" i="9"/>
  <c r="AB1406" i="9"/>
  <c r="AB1407" i="9"/>
  <c r="AB1408" i="9"/>
  <c r="AB1409" i="9"/>
  <c r="AB1410" i="9"/>
  <c r="AB1411" i="9"/>
  <c r="AB1412" i="9"/>
  <c r="AB1413" i="9"/>
  <c r="AB1414" i="9"/>
  <c r="AB1415" i="9"/>
  <c r="AB1416" i="9"/>
  <c r="AB1417" i="9"/>
  <c r="AB1418" i="9"/>
  <c r="AB1419" i="9"/>
  <c r="AB1420" i="9"/>
  <c r="AB1421" i="9"/>
  <c r="AB1422" i="9"/>
  <c r="AB1423" i="9"/>
  <c r="AB1424" i="9"/>
  <c r="AB1425" i="9"/>
  <c r="AB1426" i="9"/>
  <c r="AB1427" i="9"/>
  <c r="AB1428" i="9"/>
  <c r="AB1429" i="9"/>
  <c r="AB1430" i="9"/>
  <c r="AB1431" i="9"/>
  <c r="AB1432" i="9"/>
  <c r="AB1433" i="9"/>
  <c r="AB1434" i="9"/>
  <c r="AB1435" i="9"/>
  <c r="AB1436" i="9"/>
  <c r="AB1437" i="9"/>
  <c r="AB1438" i="9"/>
  <c r="AB1439" i="9"/>
  <c r="AB1440" i="9"/>
  <c r="AB1441" i="9"/>
  <c r="AB1442" i="9"/>
  <c r="AB1443" i="9"/>
  <c r="AB1444" i="9"/>
  <c r="AB1445" i="9"/>
  <c r="AB1446" i="9"/>
  <c r="AB1447" i="9"/>
  <c r="AB1448" i="9"/>
  <c r="AB1449" i="9"/>
  <c r="AB1450" i="9"/>
  <c r="AB1451" i="9"/>
  <c r="AB1452" i="9"/>
  <c r="AB1453" i="9"/>
  <c r="AB1454" i="9"/>
  <c r="AB1455" i="9"/>
  <c r="AB1456" i="9"/>
  <c r="AB1457" i="9"/>
  <c r="AB1458" i="9"/>
  <c r="AB1459" i="9"/>
  <c r="AB1460" i="9"/>
  <c r="AB1461" i="9"/>
  <c r="AB1462" i="9"/>
  <c r="AB1463" i="9"/>
  <c r="AB1464" i="9"/>
  <c r="AB1465" i="9"/>
  <c r="AB1466" i="9"/>
  <c r="AB1467" i="9"/>
  <c r="AB1468" i="9"/>
  <c r="AB1469" i="9"/>
  <c r="AB1470" i="9"/>
  <c r="AB1471" i="9"/>
  <c r="AB1472" i="9"/>
  <c r="AB1473" i="9"/>
  <c r="AB1474" i="9"/>
  <c r="AB1475" i="9"/>
  <c r="AB1476" i="9"/>
  <c r="AB1477" i="9"/>
  <c r="AB1478" i="9"/>
  <c r="AB1479" i="9"/>
  <c r="AB1480" i="9"/>
  <c r="AB1481" i="9"/>
  <c r="AB1482" i="9"/>
  <c r="AB1483" i="9"/>
  <c r="AB1484" i="9"/>
  <c r="AB1485" i="9"/>
  <c r="AB1486" i="9"/>
  <c r="AB1487" i="9"/>
  <c r="AB1488" i="9"/>
  <c r="AB1489" i="9"/>
  <c r="AB1490" i="9"/>
  <c r="AB1491" i="9"/>
  <c r="AB1492" i="9"/>
  <c r="AB1493" i="9"/>
  <c r="AB1494" i="9"/>
  <c r="AB1495" i="9"/>
  <c r="AB1496" i="9"/>
  <c r="AB1497" i="9"/>
  <c r="AB1498" i="9"/>
  <c r="AB1499" i="9"/>
  <c r="AB1500" i="9"/>
  <c r="AB1501" i="9"/>
  <c r="AB1502" i="9"/>
  <c r="AB1503" i="9"/>
  <c r="AB1504" i="9"/>
  <c r="AB1505" i="9"/>
  <c r="AB1506" i="9"/>
  <c r="AB1507" i="9"/>
  <c r="AB1508" i="9"/>
  <c r="AB1509" i="9"/>
  <c r="AB1510" i="9"/>
  <c r="AB1511" i="9"/>
  <c r="AB1512" i="9"/>
  <c r="AB1513" i="9"/>
  <c r="AB1514" i="9"/>
  <c r="AB1515" i="9"/>
  <c r="AB1516" i="9"/>
  <c r="AB1517" i="9"/>
  <c r="AB1518" i="9"/>
  <c r="AB1519" i="9"/>
  <c r="AB1520" i="9"/>
  <c r="AB1521" i="9"/>
  <c r="AB1522" i="9"/>
  <c r="AB1523" i="9"/>
  <c r="AB1524" i="9"/>
  <c r="AB1525" i="9"/>
  <c r="AB1526" i="9"/>
  <c r="AB1527" i="9"/>
  <c r="AB1528" i="9"/>
  <c r="AB1529" i="9"/>
  <c r="AB1530" i="9"/>
  <c r="AB1531" i="9"/>
  <c r="AB1532" i="9"/>
  <c r="AB1533" i="9"/>
  <c r="AB1534" i="9"/>
  <c r="AB1535" i="9"/>
  <c r="AB1536" i="9"/>
  <c r="AB1537" i="9"/>
  <c r="AB1538" i="9"/>
  <c r="AB1539" i="9"/>
  <c r="AB1540" i="9"/>
  <c r="AB1541" i="9"/>
  <c r="AB1542" i="9"/>
  <c r="AB1543" i="9"/>
  <c r="AB1544" i="9"/>
  <c r="AB1545" i="9"/>
  <c r="AB1546" i="9"/>
  <c r="AB1547" i="9"/>
  <c r="AB1548" i="9"/>
  <c r="AB1549" i="9"/>
  <c r="AB1550" i="9"/>
  <c r="AB1551" i="9"/>
  <c r="AB1552" i="9"/>
  <c r="AB1553" i="9"/>
  <c r="AB1554" i="9"/>
  <c r="AB1555" i="9"/>
  <c r="AB1556" i="9"/>
  <c r="AB1557" i="9"/>
  <c r="AB1558" i="9"/>
  <c r="AB1559" i="9"/>
  <c r="AB1560" i="9"/>
  <c r="AB1561" i="9"/>
  <c r="AB1562" i="9"/>
  <c r="AB1563" i="9"/>
  <c r="AB1564" i="9"/>
  <c r="AB1565" i="9"/>
  <c r="AB1566" i="9"/>
  <c r="AB1567" i="9"/>
  <c r="AB1568" i="9"/>
  <c r="AB1569" i="9"/>
  <c r="AB1570" i="9"/>
  <c r="AB1571" i="9"/>
  <c r="AB1572" i="9"/>
  <c r="AB1573" i="9"/>
  <c r="AB1574" i="9"/>
  <c r="AB1575" i="9"/>
  <c r="AB1576" i="9"/>
  <c r="AB1577" i="9"/>
  <c r="AB1578" i="9"/>
  <c r="AB1579" i="9"/>
  <c r="AB1580" i="9"/>
  <c r="AB1581" i="9"/>
  <c r="AB1582" i="9"/>
  <c r="AB1583" i="9"/>
  <c r="AB1584" i="9"/>
  <c r="AB1585" i="9"/>
  <c r="AB1586" i="9"/>
  <c r="AB1587" i="9"/>
  <c r="AB1588" i="9"/>
  <c r="AB1589" i="9"/>
  <c r="AB1590" i="9"/>
  <c r="AB1591" i="9"/>
  <c r="AB1592" i="9"/>
  <c r="AB1593" i="9"/>
  <c r="AB1594" i="9"/>
  <c r="AB1595" i="9"/>
  <c r="AB1596" i="9"/>
  <c r="AB1597" i="9"/>
  <c r="AB1598" i="9"/>
  <c r="AB1599" i="9"/>
  <c r="AB1600" i="9"/>
  <c r="AB1601" i="9"/>
  <c r="AB1602" i="9"/>
  <c r="AB1603" i="9"/>
  <c r="AB1604" i="9"/>
  <c r="AB1605" i="9"/>
  <c r="AB1606" i="9"/>
  <c r="AB1607" i="9"/>
  <c r="AB1608" i="9"/>
  <c r="AB1609" i="9"/>
  <c r="AB1610" i="9"/>
  <c r="AB1611" i="9"/>
  <c r="AB1612" i="9"/>
  <c r="AB1613" i="9"/>
  <c r="AB1614" i="9"/>
  <c r="AB1615" i="9"/>
  <c r="AB1616" i="9"/>
  <c r="AB1617" i="9"/>
  <c r="AB1618" i="9"/>
  <c r="AB1619" i="9"/>
  <c r="AB1620" i="9"/>
  <c r="AB1621" i="9"/>
  <c r="AB1622" i="9"/>
  <c r="AB1623" i="9"/>
  <c r="AB1624" i="9"/>
  <c r="AB1625" i="9"/>
  <c r="AB1626" i="9"/>
  <c r="AB1627" i="9"/>
  <c r="AB1628" i="9"/>
  <c r="AB1629" i="9"/>
  <c r="AB1630" i="9"/>
  <c r="AB1631" i="9"/>
  <c r="AB1632" i="9"/>
  <c r="AB1633" i="9"/>
  <c r="AB1634" i="9"/>
  <c r="AB1635" i="9"/>
  <c r="AB1636" i="9"/>
  <c r="AB1637" i="9"/>
  <c r="AB1638" i="9"/>
  <c r="AB1639" i="9"/>
  <c r="AB1640" i="9"/>
  <c r="AB1641" i="9"/>
  <c r="AB1642" i="9"/>
  <c r="AB1643" i="9"/>
  <c r="AB1644" i="9"/>
  <c r="AB1645" i="9"/>
  <c r="AB1646" i="9"/>
  <c r="AB1647" i="9"/>
  <c r="AB1648" i="9"/>
  <c r="AB1649" i="9"/>
  <c r="AB1650" i="9"/>
  <c r="AB1651" i="9"/>
  <c r="AB1652" i="9"/>
  <c r="AB1653" i="9"/>
  <c r="AB1654" i="9"/>
  <c r="AB1655" i="9"/>
  <c r="AB1656" i="9"/>
  <c r="AB1657" i="9"/>
  <c r="AB1658" i="9"/>
  <c r="AB1659" i="9"/>
  <c r="AB1660" i="9"/>
  <c r="AB1661" i="9"/>
  <c r="AB1662" i="9"/>
  <c r="AB1663" i="9"/>
  <c r="AB1664" i="9"/>
  <c r="AB1665" i="9"/>
  <c r="AB1666" i="9"/>
  <c r="AB1667" i="9"/>
  <c r="AB1668" i="9"/>
  <c r="AB1669" i="9"/>
  <c r="AB1670" i="9"/>
  <c r="AB1671" i="9"/>
  <c r="AB1672" i="9"/>
  <c r="AB1673" i="9"/>
  <c r="AB1674" i="9"/>
  <c r="AB1675" i="9"/>
  <c r="AB1676" i="9"/>
  <c r="AB1677" i="9"/>
  <c r="AB1678" i="9"/>
  <c r="AB1679" i="9"/>
  <c r="AB1680" i="9"/>
  <c r="AB1681" i="9"/>
  <c r="AB1682" i="9"/>
  <c r="AB1683" i="9"/>
  <c r="AB1684" i="9"/>
  <c r="AB1685" i="9"/>
  <c r="AB1686" i="9"/>
  <c r="AB1687" i="9"/>
  <c r="AB1688" i="9"/>
  <c r="AB1689" i="9"/>
  <c r="AB1690" i="9"/>
  <c r="AB1691" i="9"/>
  <c r="AB1692" i="9"/>
  <c r="AB1693" i="9"/>
  <c r="AB1694" i="9"/>
  <c r="AB1695" i="9"/>
  <c r="AB1696" i="9"/>
  <c r="AB1697" i="9"/>
  <c r="AB1698" i="9"/>
  <c r="AB1699" i="9"/>
  <c r="AB1700" i="9"/>
  <c r="AB1701" i="9"/>
  <c r="AB1702" i="9"/>
  <c r="AB1703" i="9"/>
  <c r="AB1704" i="9"/>
  <c r="AB1705" i="9"/>
  <c r="AB1706" i="9"/>
  <c r="AB1707" i="9"/>
  <c r="AB1708" i="9"/>
  <c r="AB1709" i="9"/>
  <c r="AB1710" i="9"/>
  <c r="AB1711" i="9"/>
  <c r="AB1712" i="9"/>
  <c r="AB1713" i="9"/>
  <c r="AB1714" i="9"/>
  <c r="AB1715" i="9"/>
  <c r="AB1716" i="9"/>
  <c r="AB1717" i="9"/>
  <c r="AB1718" i="9"/>
  <c r="AB1719" i="9"/>
  <c r="AB1720" i="9"/>
  <c r="AB1721" i="9"/>
  <c r="AB1722" i="9"/>
  <c r="AB1723" i="9"/>
  <c r="AB1724" i="9"/>
  <c r="AB1725" i="9"/>
  <c r="AB1726" i="9"/>
  <c r="AB1727" i="9"/>
  <c r="AB1728" i="9"/>
  <c r="AB1729" i="9"/>
  <c r="AB1730" i="9"/>
  <c r="AB1731" i="9"/>
  <c r="AB1732" i="9"/>
  <c r="AB1733" i="9"/>
  <c r="AB1734" i="9"/>
  <c r="AB1735" i="9"/>
  <c r="AB1736" i="9"/>
  <c r="AB1737" i="9"/>
  <c r="AB1738" i="9"/>
  <c r="AB1739" i="9"/>
  <c r="AB1740" i="9"/>
  <c r="AB1741" i="9"/>
  <c r="AB1742" i="9"/>
  <c r="AB1743" i="9"/>
  <c r="AB1744" i="9"/>
  <c r="AB1745" i="9"/>
  <c r="AB1746" i="9"/>
  <c r="AB1747" i="9"/>
  <c r="AB1748" i="9"/>
  <c r="AB1749" i="9"/>
  <c r="AB1750" i="9"/>
  <c r="AB1751" i="9"/>
  <c r="AB1752" i="9"/>
  <c r="AB1753" i="9"/>
  <c r="AB1754" i="9"/>
  <c r="AB1755" i="9"/>
  <c r="AB1756" i="9"/>
  <c r="AB1757" i="9"/>
  <c r="AB1758" i="9"/>
  <c r="AB1759" i="9"/>
  <c r="AB1760" i="9"/>
  <c r="AB1761" i="9"/>
  <c r="AB1762" i="9"/>
  <c r="AB1763" i="9"/>
  <c r="AB1764" i="9"/>
  <c r="AB1765" i="9"/>
  <c r="AB1766" i="9"/>
  <c r="AB1767" i="9"/>
  <c r="AB1768" i="9"/>
  <c r="AB1769" i="9"/>
  <c r="AB1770" i="9"/>
  <c r="AB1771" i="9"/>
  <c r="AB1772" i="9"/>
  <c r="AB1773" i="9"/>
  <c r="AB1774" i="9"/>
  <c r="AB1775" i="9"/>
  <c r="AB1776" i="9"/>
  <c r="AB1777" i="9"/>
  <c r="AB1778" i="9"/>
  <c r="AB1779" i="9"/>
  <c r="AB1780" i="9"/>
  <c r="AB1781" i="9"/>
  <c r="AB1782" i="9"/>
  <c r="AB1783" i="9"/>
  <c r="AB1784" i="9"/>
  <c r="AB1785" i="9"/>
  <c r="AB1786" i="9"/>
  <c r="AB1787" i="9"/>
  <c r="AB1788" i="9"/>
  <c r="AB1789" i="9"/>
  <c r="AB1790" i="9"/>
  <c r="AB1791" i="9"/>
  <c r="AB1792" i="9"/>
  <c r="AB1793" i="9"/>
  <c r="AB1794" i="9"/>
  <c r="AB1795" i="9"/>
  <c r="AB1796" i="9"/>
  <c r="AB1797" i="9"/>
  <c r="AB1798" i="9"/>
  <c r="AB1799" i="9"/>
  <c r="AB1800" i="9"/>
  <c r="AB1801" i="9"/>
  <c r="AB1802" i="9"/>
  <c r="AB1803" i="9"/>
  <c r="AB1804" i="9"/>
  <c r="AB1805" i="9"/>
  <c r="AB1806" i="9"/>
  <c r="AB1807" i="9"/>
  <c r="AB1808" i="9"/>
  <c r="AB1809" i="9"/>
  <c r="AB1810" i="9"/>
  <c r="AB1811" i="9"/>
  <c r="AB1812" i="9"/>
  <c r="AB1813" i="9"/>
  <c r="AB1814" i="9"/>
  <c r="AB1815" i="9"/>
  <c r="AB1816" i="9"/>
  <c r="AB1817" i="9"/>
  <c r="AB1818" i="9"/>
  <c r="AB1819" i="9"/>
  <c r="AB1820" i="9"/>
  <c r="AB1821" i="9"/>
  <c r="AB1822" i="9"/>
  <c r="AB1823" i="9"/>
  <c r="AB1824" i="9"/>
  <c r="AB1825" i="9"/>
  <c r="AB1826" i="9"/>
  <c r="AB1827" i="9"/>
  <c r="AB1828" i="9"/>
  <c r="AB1829" i="9"/>
  <c r="AB1830" i="9"/>
  <c r="AB1831" i="9"/>
  <c r="AB1832" i="9"/>
  <c r="AB1833" i="9"/>
  <c r="AB1834" i="9"/>
  <c r="AB1835" i="9"/>
  <c r="AB1836" i="9"/>
  <c r="AB1837" i="9"/>
  <c r="AB1838" i="9"/>
  <c r="AB1839" i="9"/>
  <c r="AB1840" i="9"/>
  <c r="AB1841" i="9"/>
  <c r="AB1842" i="9"/>
  <c r="AB1843" i="9"/>
  <c r="AB1844" i="9"/>
  <c r="AB1845" i="9"/>
  <c r="AB1846" i="9"/>
  <c r="AB1847" i="9"/>
  <c r="AB1848" i="9"/>
  <c r="AB1849" i="9"/>
  <c r="AB1850" i="9"/>
  <c r="AB1851" i="9"/>
  <c r="AB1852" i="9"/>
  <c r="AB1853" i="9"/>
  <c r="AB1854" i="9"/>
  <c r="AB1855" i="9"/>
  <c r="AB1856" i="9"/>
  <c r="AB1857" i="9"/>
  <c r="AB1858" i="9"/>
  <c r="AB1859" i="9"/>
  <c r="AB1860" i="9"/>
  <c r="AB1861" i="9"/>
  <c r="AB1862" i="9"/>
  <c r="AB1863" i="9"/>
  <c r="AB1864" i="9"/>
  <c r="AB1865" i="9"/>
  <c r="AB1866" i="9"/>
  <c r="AB1867" i="9"/>
  <c r="AB1868" i="9"/>
  <c r="AB1869" i="9"/>
  <c r="AB1870" i="9"/>
  <c r="AB1871" i="9"/>
  <c r="AB1872" i="9"/>
  <c r="AB1873" i="9"/>
  <c r="AB1874" i="9"/>
  <c r="AB1875" i="9"/>
  <c r="AB1876" i="9"/>
  <c r="AB1877" i="9"/>
  <c r="AB1878" i="9"/>
  <c r="AB1879" i="9"/>
  <c r="AB1880" i="9"/>
  <c r="AB1881" i="9"/>
  <c r="AB1882" i="9"/>
  <c r="AB1883" i="9"/>
  <c r="AB1884" i="9"/>
  <c r="AB1885" i="9"/>
  <c r="AB1886" i="9"/>
  <c r="AB1887" i="9"/>
  <c r="AB1888" i="9"/>
  <c r="AB1889" i="9"/>
  <c r="AB1890" i="9"/>
  <c r="AB1891" i="9"/>
  <c r="AB1892" i="9"/>
  <c r="AB1893" i="9"/>
  <c r="AB1894" i="9"/>
  <c r="AB1895" i="9"/>
  <c r="AB1896" i="9"/>
  <c r="AB1897" i="9"/>
  <c r="AB1898" i="9"/>
  <c r="AB1899" i="9"/>
  <c r="AB1900" i="9"/>
  <c r="AB1901" i="9"/>
  <c r="AB1902" i="9"/>
  <c r="AB1903" i="9"/>
  <c r="AB1904" i="9"/>
  <c r="AB1905" i="9"/>
  <c r="AB1906" i="9"/>
  <c r="AB1907" i="9"/>
  <c r="AB1908" i="9"/>
  <c r="AB1909" i="9"/>
  <c r="AB1910" i="9"/>
  <c r="AB1911" i="9"/>
  <c r="AB1912" i="9"/>
  <c r="AB1913" i="9"/>
  <c r="AB1914" i="9"/>
  <c r="AB1915" i="9"/>
  <c r="AB1916" i="9"/>
  <c r="AB1917" i="9"/>
  <c r="AB1918" i="9"/>
  <c r="AB1919" i="9"/>
  <c r="AB1920" i="9"/>
  <c r="AB1921" i="9"/>
  <c r="AB1922" i="9"/>
  <c r="AB1923" i="9"/>
  <c r="AB1924" i="9"/>
  <c r="AB1925" i="9"/>
  <c r="AB1926" i="9"/>
  <c r="AB1927" i="9"/>
  <c r="AB1928" i="9"/>
  <c r="AB1929" i="9"/>
  <c r="AB1930" i="9"/>
  <c r="AB1931" i="9"/>
  <c r="AB1932" i="9"/>
  <c r="AB1933" i="9"/>
  <c r="AB1934" i="9"/>
  <c r="AB1935" i="9"/>
  <c r="AB1936" i="9"/>
  <c r="AB1937" i="9"/>
  <c r="AB1938" i="9"/>
  <c r="AB1939" i="9"/>
  <c r="AB1940" i="9"/>
  <c r="AB1941" i="9"/>
  <c r="AB1942" i="9"/>
  <c r="AB1943" i="9"/>
  <c r="AB1944" i="9"/>
  <c r="AB1945" i="9"/>
  <c r="AB1946" i="9"/>
  <c r="AB1947" i="9"/>
  <c r="AB1948" i="9"/>
  <c r="AB1949" i="9"/>
  <c r="AB1950" i="9"/>
  <c r="AB1951" i="9"/>
  <c r="AB1952" i="9"/>
  <c r="AB1953" i="9"/>
  <c r="AB1954" i="9"/>
  <c r="AB1955" i="9"/>
  <c r="AB1956" i="9"/>
  <c r="AB1957" i="9"/>
  <c r="AB1958" i="9"/>
  <c r="AB1959" i="9"/>
  <c r="AB1960" i="9"/>
  <c r="AB1961" i="9"/>
  <c r="AB1962" i="9"/>
  <c r="AB1963" i="9"/>
  <c r="AB1964" i="9"/>
  <c r="AB1965" i="9"/>
  <c r="AB1966" i="9"/>
  <c r="AB1967" i="9"/>
  <c r="AB1968" i="9"/>
  <c r="AB1969" i="9"/>
  <c r="AB1970" i="9"/>
  <c r="AB1971" i="9"/>
  <c r="AB1972" i="9"/>
  <c r="AB1973" i="9"/>
  <c r="AB1974" i="9"/>
  <c r="AB1975" i="9"/>
  <c r="AB1976" i="9"/>
  <c r="AB1977" i="9"/>
  <c r="AB1978" i="9"/>
  <c r="AB1979" i="9"/>
  <c r="AB1980" i="9"/>
  <c r="AB1981" i="9"/>
  <c r="AB1982" i="9"/>
  <c r="AB1983" i="9"/>
  <c r="AB1984" i="9"/>
  <c r="AB1985" i="9"/>
  <c r="AB1986" i="9"/>
  <c r="AB1987" i="9"/>
  <c r="AB1988" i="9"/>
  <c r="AB1989" i="9"/>
  <c r="AB1990" i="9"/>
  <c r="AB1991" i="9"/>
  <c r="AB1992" i="9"/>
  <c r="AB1993" i="9"/>
  <c r="AB1994" i="9"/>
  <c r="AB1995" i="9"/>
  <c r="AB1996" i="9"/>
  <c r="AB1997" i="9"/>
  <c r="AB1998" i="9"/>
  <c r="AB1999" i="9"/>
  <c r="AB2000" i="9"/>
  <c r="AB2001" i="9"/>
  <c r="AB2002" i="9"/>
  <c r="AB2003" i="9"/>
  <c r="AB2004" i="9"/>
  <c r="AB2005" i="9"/>
  <c r="AB2006" i="9"/>
  <c r="AB2007" i="9"/>
  <c r="AB2008" i="9"/>
  <c r="AB2009" i="9"/>
  <c r="AB2010" i="9"/>
  <c r="AB2011" i="9"/>
  <c r="AB2012" i="9"/>
  <c r="AB2013" i="9"/>
  <c r="AB2014" i="9"/>
  <c r="AB2015" i="9"/>
  <c r="AB2016" i="9"/>
  <c r="AB2017" i="9"/>
  <c r="AB2018" i="9"/>
  <c r="AB2019" i="9"/>
  <c r="AB2020" i="9"/>
  <c r="AB2021" i="9"/>
  <c r="AB2022" i="9"/>
  <c r="AB2023" i="9"/>
  <c r="AB2024" i="9"/>
  <c r="AB2025" i="9"/>
  <c r="AB2026" i="9"/>
  <c r="AB2027" i="9"/>
  <c r="AB2028" i="9"/>
  <c r="AB2029" i="9"/>
  <c r="AB2030" i="9"/>
  <c r="AB2031" i="9"/>
  <c r="AB2032" i="9"/>
  <c r="AB2033" i="9"/>
  <c r="AB2034" i="9"/>
  <c r="AB2035" i="9"/>
  <c r="AB2036" i="9"/>
  <c r="AB2037" i="9"/>
  <c r="AB2038" i="9"/>
  <c r="AB2039" i="9"/>
  <c r="AB2040" i="9"/>
  <c r="AB2041" i="9"/>
  <c r="AB2042" i="9"/>
  <c r="AB2043" i="9"/>
  <c r="AB2044" i="9"/>
  <c r="AB2045" i="9"/>
  <c r="AB2046" i="9"/>
  <c r="AB2047" i="9"/>
  <c r="AB2048" i="9"/>
  <c r="AB2049" i="9"/>
  <c r="AB2050" i="9"/>
  <c r="AB2051" i="9"/>
  <c r="AB2052" i="9"/>
  <c r="AB2053" i="9"/>
  <c r="AB2054" i="9"/>
  <c r="AB2055" i="9"/>
  <c r="AB2056" i="9"/>
  <c r="AB2057" i="9"/>
  <c r="AB2058" i="9"/>
  <c r="AB2059" i="9"/>
  <c r="AB2060" i="9"/>
  <c r="AB2061" i="9"/>
  <c r="AB2062" i="9"/>
  <c r="AB2063" i="9"/>
  <c r="AB2064" i="9"/>
  <c r="AB2065" i="9"/>
  <c r="AB2066" i="9"/>
  <c r="AB2067" i="9"/>
  <c r="AB2068" i="9"/>
  <c r="AB2069" i="9"/>
  <c r="AB2070" i="9"/>
  <c r="AB2071" i="9"/>
  <c r="AB2072" i="9"/>
  <c r="AB2073" i="9"/>
  <c r="AB2074" i="9"/>
  <c r="AB2075" i="9"/>
  <c r="AB2076" i="9"/>
  <c r="AB2077" i="9"/>
  <c r="AB2078" i="9"/>
  <c r="AB2079" i="9"/>
  <c r="AB2080" i="9"/>
  <c r="AB2081" i="9"/>
  <c r="AB2082" i="9"/>
  <c r="AB2083" i="9"/>
  <c r="AB2084" i="9"/>
  <c r="AB2085" i="9"/>
  <c r="AB2086" i="9"/>
  <c r="AB2087" i="9"/>
  <c r="AB2088" i="9"/>
  <c r="AB2089" i="9"/>
  <c r="AB2090" i="9"/>
  <c r="AB2091" i="9"/>
  <c r="AB2092" i="9"/>
  <c r="AB2093" i="9"/>
  <c r="AB2094" i="9"/>
  <c r="AB2095" i="9"/>
  <c r="AB2096" i="9"/>
  <c r="AB2097" i="9"/>
  <c r="AB2098" i="9"/>
  <c r="AB2099" i="9"/>
  <c r="AB2100" i="9"/>
  <c r="AB2101" i="9"/>
  <c r="AB2102" i="9"/>
  <c r="AB2103" i="9"/>
  <c r="AB2104" i="9"/>
  <c r="AB2105" i="9"/>
  <c r="AB2106" i="9"/>
  <c r="AB2107" i="9"/>
  <c r="AB2108" i="9"/>
  <c r="AB2109" i="9"/>
  <c r="AB2110" i="9"/>
  <c r="AB2111" i="9"/>
  <c r="AB2112" i="9"/>
  <c r="AB2113" i="9"/>
  <c r="AB2114" i="9"/>
  <c r="AB2115" i="9"/>
  <c r="AB2116" i="9"/>
  <c r="AB2117" i="9"/>
  <c r="AB2118" i="9"/>
  <c r="AB2119" i="9"/>
  <c r="AB2120" i="9"/>
  <c r="AB2121" i="9"/>
  <c r="AB2122" i="9"/>
  <c r="AB2123" i="9"/>
  <c r="AB2124" i="9"/>
  <c r="AB2125" i="9"/>
  <c r="AB2126" i="9"/>
  <c r="AB2127" i="9"/>
  <c r="AB2128" i="9"/>
  <c r="AB2129" i="9"/>
  <c r="AB2130" i="9"/>
  <c r="AB2131" i="9"/>
  <c r="AB2132" i="9"/>
  <c r="AB2133" i="9"/>
  <c r="AB2134" i="9"/>
  <c r="AB2135" i="9"/>
  <c r="AB2136" i="9"/>
  <c r="AB2137" i="9"/>
  <c r="AB2138" i="9"/>
  <c r="AB2139" i="9"/>
  <c r="AB2140" i="9"/>
  <c r="AB2141" i="9"/>
  <c r="AB2142" i="9"/>
  <c r="AB2143" i="9"/>
  <c r="AB2144" i="9"/>
  <c r="AB2145" i="9"/>
  <c r="AB2146" i="9"/>
  <c r="AB2147" i="9"/>
  <c r="AB2148" i="9"/>
  <c r="AB2149" i="9"/>
  <c r="AB2150" i="9"/>
  <c r="AB2151" i="9"/>
  <c r="AB2152" i="9"/>
  <c r="AB2153" i="9"/>
  <c r="AB2154" i="9"/>
  <c r="AB2155" i="9"/>
  <c r="AB2156" i="9"/>
  <c r="AB2157" i="9"/>
  <c r="AB2158" i="9"/>
  <c r="AB2159" i="9"/>
  <c r="AB2160" i="9"/>
  <c r="AB2161" i="9"/>
  <c r="AB2162" i="9"/>
  <c r="AB2163" i="9"/>
  <c r="AB2164" i="9"/>
  <c r="AB2165" i="9"/>
  <c r="AB2166" i="9"/>
  <c r="AB2167" i="9"/>
  <c r="AB2168" i="9"/>
  <c r="AB2169" i="9"/>
  <c r="AB2170" i="9"/>
  <c r="AB2171" i="9"/>
  <c r="AB2172" i="9"/>
  <c r="AB2173" i="9"/>
  <c r="AB2174" i="9"/>
  <c r="AB2175" i="9"/>
  <c r="AB2176" i="9"/>
  <c r="AB2177" i="9"/>
  <c r="AB2178" i="9"/>
  <c r="AB2179" i="9"/>
  <c r="AB2180" i="9"/>
  <c r="AB2181" i="9"/>
  <c r="AB2182" i="9"/>
  <c r="AB2183" i="9"/>
  <c r="AB2184" i="9"/>
  <c r="AB2185" i="9"/>
  <c r="AB2186" i="9"/>
  <c r="AB2187" i="9"/>
  <c r="AB2188" i="9"/>
  <c r="AB2189" i="9"/>
  <c r="AB2190" i="9"/>
  <c r="AB2191" i="9"/>
  <c r="AB2192" i="9"/>
  <c r="AB2193" i="9"/>
  <c r="AB2194" i="9"/>
  <c r="AB2195" i="9"/>
  <c r="AB2196" i="9"/>
  <c r="AB2197" i="9"/>
  <c r="AB2198" i="9"/>
  <c r="AB2199" i="9"/>
  <c r="AB2200" i="9"/>
  <c r="AB2201" i="9"/>
  <c r="AB2202" i="9"/>
  <c r="AB2203" i="9"/>
  <c r="AB2204" i="9"/>
  <c r="AB2205" i="9"/>
  <c r="AB2206" i="9"/>
  <c r="AB2207" i="9"/>
  <c r="AB2208" i="9"/>
  <c r="AB2209" i="9"/>
  <c r="AB2210" i="9"/>
  <c r="AB2211" i="9"/>
  <c r="AB2212" i="9"/>
  <c r="AB2213" i="9"/>
  <c r="AB2214" i="9"/>
  <c r="AB2215" i="9"/>
  <c r="AB2216" i="9"/>
  <c r="AB2217" i="9"/>
  <c r="AB2218" i="9"/>
  <c r="AB2219" i="9"/>
  <c r="AB2220" i="9"/>
  <c r="AB2221" i="9"/>
  <c r="AB2222" i="9"/>
  <c r="AB2223" i="9"/>
  <c r="AB2224" i="9"/>
  <c r="AB2225" i="9"/>
  <c r="AB2226" i="9"/>
  <c r="AB2227" i="9"/>
  <c r="AB2228" i="9"/>
  <c r="AB2229" i="9"/>
  <c r="AB2230" i="9"/>
  <c r="AB2231" i="9"/>
  <c r="AB2232" i="9"/>
  <c r="AB2233" i="9"/>
  <c r="AB2234" i="9"/>
  <c r="AB2235" i="9"/>
  <c r="AB2236" i="9"/>
  <c r="AB2237" i="9"/>
  <c r="AB2238" i="9"/>
  <c r="AB2239" i="9"/>
  <c r="AB2240" i="9"/>
  <c r="AB2241" i="9"/>
  <c r="AB2242" i="9"/>
  <c r="AB2243" i="9"/>
  <c r="AB2244" i="9"/>
  <c r="AB2245" i="9"/>
  <c r="AB2246" i="9"/>
  <c r="AB2247" i="9"/>
  <c r="AB2248" i="9"/>
  <c r="AB2249" i="9"/>
  <c r="AB2250" i="9"/>
  <c r="AB2251" i="9"/>
  <c r="AB2252" i="9"/>
  <c r="AB2253" i="9"/>
  <c r="AB2254" i="9"/>
  <c r="AB2255" i="9"/>
  <c r="AB2256" i="9"/>
  <c r="AB2257" i="9"/>
  <c r="AB2258" i="9"/>
  <c r="AB2259" i="9"/>
  <c r="AB2260" i="9"/>
  <c r="AB2261" i="9"/>
  <c r="AB2262" i="9"/>
  <c r="AB2263" i="9"/>
  <c r="AB2264" i="9"/>
  <c r="AB2265" i="9"/>
  <c r="AB2266" i="9"/>
  <c r="AB2267" i="9"/>
  <c r="AB2268" i="9"/>
  <c r="AB2269" i="9"/>
  <c r="AB2270" i="9"/>
  <c r="AB2271" i="9"/>
  <c r="AB2272" i="9"/>
  <c r="AB2273" i="9"/>
  <c r="AB2274" i="9"/>
  <c r="AB2275" i="9"/>
  <c r="AB2276" i="9"/>
  <c r="AB2277" i="9"/>
  <c r="AB2278" i="9"/>
  <c r="AB2279" i="9"/>
  <c r="AB2280" i="9"/>
  <c r="AB2281" i="9"/>
  <c r="AB2282" i="9"/>
  <c r="AB2283" i="9"/>
  <c r="AB2284" i="9"/>
  <c r="AB2285" i="9"/>
  <c r="AB2286" i="9"/>
  <c r="AB2287" i="9"/>
  <c r="AB2288" i="9"/>
  <c r="AB2289" i="9"/>
  <c r="AB2290" i="9"/>
  <c r="AB2291" i="9"/>
  <c r="AB2292" i="9"/>
  <c r="AB2293" i="9"/>
  <c r="AB2294" i="9"/>
  <c r="AB2295" i="9"/>
  <c r="AB2296" i="9"/>
  <c r="AB2297" i="9"/>
  <c r="AB2298" i="9"/>
  <c r="AB2299" i="9"/>
  <c r="AB2300" i="9"/>
  <c r="AB2301" i="9"/>
  <c r="AB2302" i="9"/>
  <c r="AB2303" i="9"/>
  <c r="AB2304" i="9"/>
  <c r="AB2305" i="9"/>
  <c r="AB2306" i="9"/>
  <c r="AB2307" i="9"/>
  <c r="AB2308" i="9"/>
  <c r="AB2309" i="9"/>
  <c r="AB2310" i="9"/>
  <c r="AB2311" i="9"/>
  <c r="AB2312" i="9"/>
  <c r="AB2313" i="9"/>
  <c r="AB2314" i="9"/>
  <c r="AB2315" i="9"/>
  <c r="AB2316" i="9"/>
  <c r="AB2317" i="9"/>
  <c r="AB2318" i="9"/>
  <c r="AB2319" i="9"/>
  <c r="AB2320" i="9"/>
  <c r="AB2321" i="9"/>
  <c r="AB2322" i="9"/>
  <c r="AB2323" i="9"/>
  <c r="AB2324" i="9"/>
  <c r="AB2325" i="9"/>
  <c r="AB2326" i="9"/>
  <c r="AB2327" i="9"/>
  <c r="AB2328" i="9"/>
  <c r="AB2329" i="9"/>
  <c r="AB2330" i="9"/>
  <c r="AB2331" i="9"/>
  <c r="AB2332" i="9"/>
  <c r="AB2333" i="9"/>
  <c r="AB2334" i="9"/>
  <c r="AB2335" i="9"/>
  <c r="AB2336" i="9"/>
  <c r="AB2337" i="9"/>
  <c r="AB2338" i="9"/>
  <c r="AB2339" i="9"/>
  <c r="AB2340" i="9"/>
  <c r="AB2341" i="9"/>
  <c r="AB2342" i="9"/>
  <c r="AB2343" i="9"/>
  <c r="AB2344" i="9"/>
  <c r="AB2345" i="9"/>
  <c r="AB2346" i="9"/>
  <c r="AB2347" i="9"/>
  <c r="AB2348" i="9"/>
  <c r="AB2349" i="9"/>
  <c r="AB2350" i="9"/>
  <c r="AB2351" i="9"/>
  <c r="AB2352" i="9"/>
  <c r="AB2353" i="9"/>
  <c r="AB2354" i="9"/>
  <c r="AB2355" i="9"/>
  <c r="AB2356" i="9"/>
  <c r="AB2357" i="9"/>
  <c r="AB2358" i="9"/>
  <c r="AB2359" i="9"/>
  <c r="AB2360" i="9"/>
  <c r="AB2361" i="9"/>
  <c r="AB2362" i="9"/>
  <c r="AB2363" i="9"/>
  <c r="AB2364" i="9"/>
  <c r="AB2365" i="9"/>
  <c r="AB2366" i="9"/>
  <c r="AB2367" i="9"/>
  <c r="AB2368" i="9"/>
  <c r="AB2369" i="9"/>
  <c r="AB2370" i="9"/>
  <c r="AB2371" i="9"/>
  <c r="AB2372" i="9"/>
  <c r="AB2373" i="9"/>
  <c r="AB2374" i="9"/>
  <c r="AB2375" i="9"/>
  <c r="AB2376" i="9"/>
  <c r="AB2377" i="9"/>
  <c r="AB2378" i="9"/>
  <c r="AB2379" i="9"/>
  <c r="AB2380" i="9"/>
  <c r="AB2381" i="9"/>
  <c r="AB2382" i="9"/>
  <c r="AB2383" i="9"/>
  <c r="AB2384" i="9"/>
  <c r="AB2385" i="9"/>
  <c r="AB2386" i="9"/>
  <c r="AB2387" i="9"/>
  <c r="AB2388" i="9"/>
  <c r="AB2389" i="9"/>
  <c r="AB2390" i="9"/>
  <c r="AB2391" i="9"/>
  <c r="AB2392" i="9"/>
  <c r="AB2393" i="9"/>
  <c r="AB2394" i="9"/>
  <c r="AB2395" i="9"/>
  <c r="AB2396" i="9"/>
  <c r="AB2397" i="9"/>
  <c r="AB2398" i="9"/>
  <c r="AB2399" i="9"/>
  <c r="AB2400" i="9"/>
  <c r="AB2401" i="9"/>
  <c r="AB2402" i="9"/>
  <c r="AB2403" i="9"/>
  <c r="AB2404" i="9"/>
  <c r="AB2405" i="9"/>
  <c r="AB2406" i="9"/>
  <c r="AB2407" i="9"/>
  <c r="AB2408" i="9"/>
  <c r="AB2409" i="9"/>
  <c r="AB2410" i="9"/>
  <c r="AB2411" i="9"/>
  <c r="AB2412" i="9"/>
  <c r="AB2413" i="9"/>
  <c r="AB2414" i="9"/>
  <c r="AB2415" i="9"/>
  <c r="AB2416" i="9"/>
  <c r="AB2417" i="9"/>
  <c r="AB2418" i="9"/>
  <c r="AB2419" i="9"/>
  <c r="AB2420" i="9"/>
  <c r="AB2421" i="9"/>
  <c r="AB2422" i="9"/>
  <c r="AB2423" i="9"/>
  <c r="AB2424" i="9"/>
  <c r="AB2425" i="9"/>
  <c r="AB2426" i="9"/>
  <c r="AB2427" i="9"/>
  <c r="AB2428" i="9"/>
  <c r="AB2429" i="9"/>
  <c r="AB2430" i="9"/>
  <c r="AB2431" i="9"/>
  <c r="AB2432" i="9"/>
  <c r="AB2433" i="9"/>
  <c r="AB2434" i="9"/>
  <c r="AB2435" i="9"/>
  <c r="AB2436" i="9"/>
  <c r="AB2437" i="9"/>
  <c r="AB2438" i="9"/>
  <c r="AB2439" i="9"/>
  <c r="AB2440" i="9"/>
  <c r="AB2441" i="9"/>
  <c r="AB2442" i="9"/>
  <c r="AB2443" i="9"/>
  <c r="AB2444" i="9"/>
  <c r="AB2445" i="9"/>
  <c r="AB2446" i="9"/>
  <c r="AB2447" i="9"/>
  <c r="AB2448" i="9"/>
  <c r="AB2449" i="9"/>
  <c r="AB2450" i="9"/>
  <c r="AB2451" i="9"/>
  <c r="AB2452" i="9"/>
  <c r="AB2453" i="9"/>
  <c r="AB2454" i="9"/>
  <c r="AB2455" i="9"/>
  <c r="AB2456" i="9"/>
  <c r="AB2457" i="9"/>
  <c r="AB2458" i="9"/>
  <c r="AB2459" i="9"/>
  <c r="AB2460" i="9"/>
  <c r="AB2461" i="9"/>
  <c r="AB2462" i="9"/>
  <c r="AB2463" i="9"/>
  <c r="AB2464" i="9"/>
  <c r="AB2465" i="9"/>
  <c r="AB2466" i="9"/>
  <c r="AB2467" i="9"/>
  <c r="AB2468" i="9"/>
  <c r="AB2469" i="9"/>
  <c r="AB2470" i="9"/>
  <c r="AB2471" i="9"/>
  <c r="AB2472" i="9"/>
  <c r="AB2473" i="9"/>
  <c r="AB2474" i="9"/>
  <c r="AB2475" i="9"/>
  <c r="AB2476" i="9"/>
  <c r="AB2477" i="9"/>
  <c r="AB2478" i="9"/>
  <c r="AB2479" i="9"/>
  <c r="AB2480" i="9"/>
  <c r="AB2481" i="9"/>
  <c r="AB2482" i="9"/>
  <c r="AB2483" i="9"/>
  <c r="AB2484" i="9"/>
  <c r="AB2485" i="9"/>
  <c r="AB2486" i="9"/>
  <c r="AB2487" i="9"/>
  <c r="AB2488" i="9"/>
  <c r="AB2489" i="9"/>
  <c r="AB2490" i="9"/>
  <c r="AB2491" i="9"/>
  <c r="AB2492" i="9"/>
  <c r="AB2493" i="9"/>
  <c r="AB2494" i="9"/>
  <c r="AB2495" i="9"/>
  <c r="AB2496" i="9"/>
  <c r="AB2497" i="9"/>
  <c r="AB2498" i="9"/>
  <c r="AB2499" i="9"/>
  <c r="AB2500" i="9"/>
  <c r="AB2501" i="9"/>
  <c r="AB2502" i="9"/>
  <c r="AB2503" i="9"/>
  <c r="AB2504" i="9"/>
  <c r="AB2505" i="9"/>
  <c r="AB2506" i="9"/>
  <c r="AB2507" i="9"/>
  <c r="AB2508" i="9"/>
  <c r="AB2509" i="9"/>
  <c r="AB2510" i="9"/>
  <c r="AB2511" i="9"/>
  <c r="AB2512" i="9"/>
  <c r="AB2513" i="9"/>
  <c r="AB2514" i="9"/>
  <c r="AB2515" i="9"/>
  <c r="AB2516" i="9"/>
  <c r="AB2517" i="9"/>
  <c r="AB2518" i="9"/>
  <c r="AB2519" i="9"/>
  <c r="AB2520" i="9"/>
  <c r="AB2521" i="9"/>
  <c r="AB2522" i="9"/>
  <c r="AB2523" i="9"/>
  <c r="AB2524" i="9"/>
  <c r="AB2525" i="9"/>
  <c r="AB2526" i="9"/>
  <c r="AB2527" i="9"/>
  <c r="AB2528" i="9"/>
  <c r="AB2529" i="9"/>
  <c r="AB2530" i="9"/>
  <c r="AB2531" i="9"/>
  <c r="AB2532" i="9"/>
  <c r="AB2533" i="9"/>
  <c r="AB2534" i="9"/>
  <c r="AB2535" i="9"/>
  <c r="AB2536" i="9"/>
  <c r="AB2537" i="9"/>
  <c r="AB2538" i="9"/>
  <c r="AB2539" i="9"/>
  <c r="AB2540" i="9"/>
  <c r="AB2541" i="9"/>
  <c r="AB2542" i="9"/>
  <c r="AB2543" i="9"/>
  <c r="AB2544" i="9"/>
  <c r="AB2545" i="9"/>
  <c r="AB2546" i="9"/>
  <c r="AB2547" i="9"/>
  <c r="AB2548" i="9"/>
  <c r="AB2549" i="9"/>
  <c r="AB2550" i="9"/>
  <c r="AB2551" i="9"/>
  <c r="AB2552" i="9"/>
  <c r="AB2553" i="9"/>
  <c r="AB2554" i="9"/>
  <c r="AB2555" i="9"/>
  <c r="AB2556" i="9"/>
  <c r="AB2557" i="9"/>
  <c r="AB2558" i="9"/>
  <c r="AB2559" i="9"/>
  <c r="AB2560" i="9"/>
  <c r="AB2561" i="9"/>
  <c r="AB2562" i="9"/>
  <c r="AB2563" i="9"/>
  <c r="AB2564" i="9"/>
  <c r="AB2565" i="9"/>
  <c r="AB2566" i="9"/>
  <c r="AB2567" i="9"/>
  <c r="AB2568" i="9"/>
  <c r="AB2569" i="9"/>
  <c r="AB2570" i="9"/>
  <c r="AB2571" i="9"/>
  <c r="AB2572" i="9"/>
  <c r="AB2573" i="9"/>
  <c r="AB2574" i="9"/>
  <c r="AB2575" i="9"/>
  <c r="AB2576" i="9"/>
  <c r="AB2577" i="9"/>
  <c r="AB2578" i="9"/>
  <c r="AB2579" i="9"/>
  <c r="AB2580" i="9"/>
  <c r="AB2581" i="9"/>
  <c r="AB2582" i="9"/>
  <c r="AB2583" i="9"/>
  <c r="AB2584" i="9"/>
  <c r="AB2585" i="9"/>
  <c r="AB2586" i="9"/>
  <c r="AB2587" i="9"/>
  <c r="AB2588" i="9"/>
  <c r="AB2589" i="9"/>
  <c r="AB2590" i="9"/>
  <c r="AB2591" i="9"/>
  <c r="AB2592" i="9"/>
  <c r="AB2593" i="9"/>
  <c r="AB2594" i="9"/>
  <c r="AB2595" i="9"/>
  <c r="AB2596" i="9"/>
  <c r="AB2597" i="9"/>
  <c r="AB2598" i="9"/>
  <c r="AB2599" i="9"/>
  <c r="AB2600" i="9"/>
  <c r="AB2601" i="9"/>
  <c r="AB2602" i="9"/>
  <c r="AB2603" i="9"/>
  <c r="AB2604" i="9"/>
  <c r="AB2605" i="9"/>
  <c r="AB2606" i="9"/>
  <c r="AB2607" i="9"/>
  <c r="AB2608" i="9"/>
  <c r="AB2609" i="9"/>
  <c r="AB2610" i="9"/>
  <c r="AB2611" i="9"/>
  <c r="AB2612" i="9"/>
  <c r="AB2613" i="9"/>
  <c r="AB2614" i="9"/>
  <c r="AB2615" i="9"/>
  <c r="AB2616" i="9"/>
  <c r="AB2617" i="9"/>
  <c r="AB2618" i="9"/>
  <c r="AB2619" i="9"/>
  <c r="AB2620" i="9"/>
  <c r="AB2621" i="9"/>
  <c r="AB2622" i="9"/>
  <c r="AB2623" i="9"/>
  <c r="AB2624" i="9"/>
  <c r="AB2625" i="9"/>
  <c r="AB2626" i="9"/>
  <c r="AB2627" i="9"/>
  <c r="AB2628" i="9"/>
  <c r="AB2629" i="9"/>
  <c r="AB2630" i="9"/>
  <c r="AB2631" i="9"/>
  <c r="AB2632" i="9"/>
  <c r="AB2633" i="9"/>
  <c r="AB2634" i="9"/>
  <c r="AB2635" i="9"/>
  <c r="AB2636" i="9"/>
  <c r="AB2637" i="9"/>
  <c r="AB2638" i="9"/>
  <c r="AB2639" i="9"/>
  <c r="AB2640" i="9"/>
  <c r="AB2641" i="9"/>
  <c r="AB2642" i="9"/>
  <c r="AB2643" i="9"/>
  <c r="AB2644" i="9"/>
  <c r="AB2645" i="9"/>
  <c r="AB2646" i="9"/>
  <c r="AB2647" i="9"/>
  <c r="AB2648" i="9"/>
  <c r="AB2649" i="9"/>
  <c r="AB2650" i="9"/>
  <c r="AB2651" i="9"/>
  <c r="AB2652" i="9"/>
  <c r="AB2653" i="9"/>
  <c r="AB2654" i="9"/>
  <c r="AB2655" i="9"/>
  <c r="AB2656" i="9"/>
  <c r="AB2657" i="9"/>
  <c r="AB2658" i="9"/>
  <c r="AB2659" i="9"/>
  <c r="AB2660" i="9"/>
  <c r="AB2661" i="9"/>
  <c r="AB2662" i="9"/>
  <c r="AB2663" i="9"/>
  <c r="AB2664" i="9"/>
  <c r="AB2665" i="9"/>
  <c r="AB2666" i="9"/>
  <c r="AB2667" i="9"/>
  <c r="AB2668" i="9"/>
  <c r="AB2669" i="9"/>
  <c r="AB2670" i="9"/>
  <c r="AB2671" i="9"/>
  <c r="AB2672" i="9"/>
  <c r="AB2673" i="9"/>
  <c r="AB2674" i="9"/>
  <c r="AB2675" i="9"/>
  <c r="AB2676" i="9"/>
  <c r="AB2677" i="9"/>
  <c r="AB2678" i="9"/>
  <c r="AB2679" i="9"/>
  <c r="AB2680" i="9"/>
  <c r="AB2681" i="9"/>
  <c r="AB2682" i="9"/>
  <c r="AB2683" i="9"/>
  <c r="AB2684" i="9"/>
  <c r="AB2685" i="9"/>
  <c r="AB2686" i="9"/>
  <c r="AB2687" i="9"/>
  <c r="AB2688" i="9"/>
  <c r="AB2689" i="9"/>
  <c r="AB2690" i="9"/>
  <c r="AB2691" i="9"/>
  <c r="AB2692" i="9"/>
  <c r="AB2693" i="9"/>
  <c r="AB2694" i="9"/>
  <c r="AB2695" i="9"/>
  <c r="AB2696" i="9"/>
  <c r="AB2697" i="9"/>
  <c r="AB2698" i="9"/>
  <c r="AB2699" i="9"/>
  <c r="AB2700" i="9"/>
  <c r="AB2701" i="9"/>
  <c r="AB2702" i="9"/>
  <c r="AB2703" i="9"/>
  <c r="AB2704" i="9"/>
  <c r="AB2705" i="9"/>
  <c r="AB2706" i="9"/>
  <c r="AB2707" i="9"/>
  <c r="AB2708" i="9"/>
  <c r="AB2709" i="9"/>
  <c r="AB2710" i="9"/>
  <c r="AB2711" i="9"/>
  <c r="AB2712" i="9"/>
  <c r="AB2713" i="9"/>
  <c r="AB2714" i="9"/>
  <c r="AB2715" i="9"/>
  <c r="AB2716" i="9"/>
  <c r="AB2717" i="9"/>
  <c r="AB2718" i="9"/>
  <c r="AB2719" i="9"/>
  <c r="AB2720" i="9"/>
  <c r="AB2721" i="9"/>
  <c r="AB2722" i="9"/>
  <c r="AB2723" i="9"/>
  <c r="AB2724" i="9"/>
  <c r="AB2725" i="9"/>
  <c r="AB2726" i="9"/>
  <c r="AB2727" i="9"/>
  <c r="AB2728" i="9"/>
  <c r="AB2729" i="9"/>
  <c r="AB2730" i="9"/>
  <c r="AB2731" i="9"/>
  <c r="AB2732" i="9"/>
  <c r="AB2733" i="9"/>
  <c r="AB2734" i="9"/>
  <c r="AB2735" i="9"/>
  <c r="AB2736" i="9"/>
  <c r="AB2737" i="9"/>
  <c r="AB2738" i="9"/>
  <c r="AB2739" i="9"/>
  <c r="AB2740" i="9"/>
  <c r="AB2741" i="9"/>
  <c r="AB2742" i="9"/>
  <c r="AB2743" i="9"/>
  <c r="AB2744" i="9"/>
  <c r="AB2745" i="9"/>
  <c r="AB2746" i="9"/>
  <c r="AB2747" i="9"/>
  <c r="AB2748" i="9"/>
  <c r="AB2749" i="9"/>
  <c r="AB2750" i="9"/>
  <c r="AB2751" i="9"/>
  <c r="AB2752" i="9"/>
  <c r="AB2753" i="9"/>
  <c r="AB2754" i="9"/>
  <c r="AB2755" i="9"/>
  <c r="AB2756" i="9"/>
  <c r="AB2757" i="9"/>
  <c r="AB2758" i="9"/>
  <c r="AB2759" i="9"/>
  <c r="AB2760" i="9"/>
  <c r="AB2761" i="9"/>
  <c r="AB2762" i="9"/>
  <c r="AB2763" i="9"/>
  <c r="AB2764" i="9"/>
  <c r="AB2765" i="9"/>
  <c r="AB2766" i="9"/>
  <c r="AB2767" i="9"/>
  <c r="AB2768" i="9"/>
  <c r="AB2769" i="9"/>
  <c r="AB2770" i="9"/>
  <c r="AB2771" i="9"/>
  <c r="AB2772" i="9"/>
  <c r="AB2773" i="9"/>
  <c r="AB2774" i="9"/>
  <c r="AB2775" i="9"/>
  <c r="AB2776" i="9"/>
  <c r="AB2777" i="9"/>
  <c r="AB2778" i="9"/>
  <c r="AB2779" i="9"/>
  <c r="AB2780" i="9"/>
  <c r="AB2781" i="9"/>
  <c r="AB2782" i="9"/>
  <c r="AB2783" i="9"/>
  <c r="AB2784" i="9"/>
  <c r="AB2785" i="9"/>
  <c r="AB2786" i="9"/>
  <c r="AB2787" i="9"/>
  <c r="AB2788" i="9"/>
  <c r="AB2789" i="9"/>
  <c r="AB2790" i="9"/>
  <c r="AB2791" i="9"/>
  <c r="AB2792" i="9"/>
  <c r="AB2793" i="9"/>
  <c r="AB2794" i="9"/>
  <c r="AB2795" i="9"/>
  <c r="AB2796" i="9"/>
  <c r="AB2797" i="9"/>
  <c r="AB2798" i="9"/>
  <c r="AB2799" i="9"/>
  <c r="AB2800" i="9"/>
  <c r="AB2801" i="9"/>
  <c r="AB2802" i="9"/>
  <c r="AB2803" i="9"/>
  <c r="AB2804" i="9"/>
  <c r="AB2805" i="9"/>
  <c r="AB2806" i="9"/>
  <c r="AB2807" i="9"/>
  <c r="AB2808" i="9"/>
  <c r="AB2809" i="9"/>
  <c r="AB2810" i="9"/>
  <c r="AB2811" i="9"/>
  <c r="AB2812" i="9"/>
  <c r="AB2813" i="9"/>
  <c r="AB2814" i="9"/>
  <c r="AB2815" i="9"/>
  <c r="AB2816" i="9"/>
  <c r="AB2817" i="9"/>
  <c r="AB2818" i="9"/>
  <c r="AB2819" i="9"/>
  <c r="AB2820" i="9"/>
  <c r="AB2821" i="9"/>
  <c r="AB2822" i="9"/>
  <c r="AB2823" i="9"/>
  <c r="AB2824" i="9"/>
  <c r="AB2825" i="9"/>
  <c r="AB2826" i="9"/>
  <c r="AB2827" i="9"/>
  <c r="AB2828" i="9"/>
  <c r="AB2829" i="9"/>
  <c r="AB2830" i="9"/>
  <c r="AB2831" i="9"/>
  <c r="AB2832" i="9"/>
  <c r="AB2833" i="9"/>
  <c r="AB2834" i="9"/>
  <c r="AB2835" i="9"/>
  <c r="AB2836" i="9"/>
  <c r="AB2837" i="9"/>
  <c r="AB2838" i="9"/>
  <c r="AB2839" i="9"/>
  <c r="AB2840" i="9"/>
  <c r="AB2841" i="9"/>
  <c r="AB2842" i="9"/>
  <c r="AB2843" i="9"/>
  <c r="AB2844" i="9"/>
  <c r="AB2845" i="9"/>
  <c r="AB2846" i="9"/>
  <c r="AB2847" i="9"/>
  <c r="AB2848" i="9"/>
  <c r="AB2849" i="9"/>
  <c r="AB2850" i="9"/>
  <c r="AB2851" i="9"/>
  <c r="AB2852" i="9"/>
  <c r="AB2853" i="9"/>
  <c r="AB2854" i="9"/>
  <c r="AB2855" i="9"/>
  <c r="AB2856" i="9"/>
  <c r="AB2857" i="9"/>
  <c r="AB2858" i="9"/>
  <c r="AB2859" i="9"/>
  <c r="AB2860" i="9"/>
  <c r="AB2861" i="9"/>
  <c r="AB2862" i="9"/>
  <c r="AB2863" i="9"/>
  <c r="AB2864" i="9"/>
  <c r="AB2865" i="9"/>
  <c r="AB2866" i="9"/>
  <c r="AB2867" i="9"/>
  <c r="AB2868" i="9"/>
  <c r="AB2869" i="9"/>
  <c r="AB2870" i="9"/>
  <c r="AB2871" i="9"/>
  <c r="AB2872" i="9"/>
  <c r="AB2873" i="9"/>
  <c r="AB2874" i="9"/>
  <c r="AB2875" i="9"/>
  <c r="AB2876" i="9"/>
  <c r="AB2877" i="9"/>
  <c r="AB2878" i="9"/>
  <c r="AB2879" i="9"/>
  <c r="AB2880" i="9"/>
  <c r="AB2881" i="9"/>
  <c r="AB2882" i="9"/>
  <c r="AB2883" i="9"/>
  <c r="AB2884" i="9"/>
  <c r="AB2885" i="9"/>
  <c r="AB2886" i="9"/>
  <c r="AB2887" i="9"/>
  <c r="AB2888" i="9"/>
  <c r="AB2889" i="9"/>
  <c r="AB2890" i="9"/>
  <c r="AB2891" i="9"/>
  <c r="AB2892" i="9"/>
  <c r="AB2893" i="9"/>
  <c r="AB2894" i="9"/>
  <c r="AB2895" i="9"/>
  <c r="AB2896" i="9"/>
  <c r="AB2897" i="9"/>
  <c r="AB2898" i="9"/>
  <c r="AB2899" i="9"/>
  <c r="AB2900" i="9"/>
  <c r="AB2901" i="9"/>
  <c r="AB2902" i="9"/>
  <c r="AB2903" i="9"/>
  <c r="AB2904" i="9"/>
  <c r="AB2905" i="9"/>
  <c r="AB2906" i="9"/>
  <c r="AB2907" i="9"/>
  <c r="AB2908" i="9"/>
  <c r="AB2909" i="9"/>
  <c r="AB2910" i="9"/>
  <c r="AB2911" i="9"/>
  <c r="AB2912" i="9"/>
  <c r="AB2913" i="9"/>
  <c r="AB2914" i="9"/>
  <c r="AB2915" i="9"/>
  <c r="AB2916" i="9"/>
  <c r="AB2917" i="9"/>
  <c r="AB2918" i="9"/>
  <c r="AB2919" i="9"/>
  <c r="AB2920" i="9"/>
  <c r="AB2921" i="9"/>
  <c r="AB2922" i="9"/>
  <c r="AB2923" i="9"/>
  <c r="AB2924" i="9"/>
  <c r="AB2925" i="9"/>
  <c r="AB2926" i="9"/>
  <c r="AB2927" i="9"/>
  <c r="AB2928" i="9"/>
  <c r="AB2929" i="9"/>
  <c r="AB2930" i="9"/>
  <c r="AB2931" i="9"/>
  <c r="AB2932" i="9"/>
  <c r="AB2933" i="9"/>
  <c r="AB2934" i="9"/>
  <c r="AB2935" i="9"/>
  <c r="AB2936" i="9"/>
  <c r="AB2937" i="9"/>
  <c r="AB2938" i="9"/>
  <c r="AB2939" i="9"/>
  <c r="AB2940" i="9"/>
  <c r="AB2941" i="9"/>
  <c r="AB2942" i="9"/>
  <c r="AB2943" i="9"/>
  <c r="AB2944" i="9"/>
  <c r="AB2945" i="9"/>
  <c r="AB2946" i="9"/>
  <c r="AB2947" i="9"/>
  <c r="AB2948" i="9"/>
  <c r="AB2949" i="9"/>
  <c r="AB2950" i="9"/>
  <c r="AB2951" i="9"/>
  <c r="AB2952" i="9"/>
  <c r="AB2953" i="9"/>
  <c r="AB2954" i="9"/>
  <c r="AB2955" i="9"/>
  <c r="AB2956" i="9"/>
  <c r="AB2957" i="9"/>
  <c r="AB2958" i="9"/>
  <c r="AB2959" i="9"/>
  <c r="AB2960" i="9"/>
  <c r="AB2961" i="9"/>
  <c r="AB2962" i="9"/>
  <c r="AB2963" i="9"/>
  <c r="AB2964" i="9"/>
  <c r="AB2965" i="9"/>
  <c r="AB2966" i="9"/>
  <c r="AB2967" i="9"/>
  <c r="AB2968" i="9"/>
  <c r="AB2969" i="9"/>
  <c r="AB2970" i="9"/>
  <c r="AB2971" i="9"/>
  <c r="AB2972" i="9"/>
  <c r="AB2973" i="9"/>
  <c r="AB2974" i="9"/>
  <c r="AB2975" i="9"/>
  <c r="AB2976" i="9"/>
  <c r="AB2977" i="9"/>
  <c r="AB2978" i="9"/>
  <c r="AB2979" i="9"/>
  <c r="AB2980" i="9"/>
  <c r="AB2981" i="9"/>
  <c r="AB2982" i="9"/>
  <c r="AB2983" i="9"/>
  <c r="AB2984" i="9"/>
  <c r="AB2985" i="9"/>
  <c r="AB2986" i="9"/>
  <c r="AB2987" i="9"/>
  <c r="AB2988" i="9"/>
  <c r="AB2989" i="9"/>
  <c r="AB2990" i="9"/>
  <c r="AB2991" i="9"/>
  <c r="AB2992" i="9"/>
  <c r="AB2993" i="9"/>
  <c r="AB2994" i="9"/>
  <c r="AB2995" i="9"/>
  <c r="AB2996" i="9"/>
  <c r="AB2997" i="9"/>
  <c r="AB2998" i="9"/>
  <c r="AB2999" i="9"/>
  <c r="AB3000" i="9"/>
  <c r="AB3001" i="9"/>
  <c r="AB3002" i="9"/>
  <c r="AB3003" i="9"/>
  <c r="AB3004" i="9"/>
  <c r="AB3005" i="9"/>
  <c r="AB3006" i="9"/>
  <c r="AB3007" i="9"/>
  <c r="AB3008" i="9"/>
  <c r="AB3009" i="9"/>
  <c r="AB3010" i="9"/>
  <c r="AB3011" i="9"/>
  <c r="AB3012" i="9"/>
  <c r="AB3013" i="9"/>
  <c r="AB3014" i="9"/>
  <c r="AB3015" i="9"/>
  <c r="AB3016" i="9"/>
  <c r="AB3017" i="9"/>
  <c r="AB3018" i="9"/>
  <c r="AB3019" i="9"/>
  <c r="AB3020" i="9"/>
  <c r="AB3021" i="9"/>
  <c r="AB3022" i="9"/>
  <c r="AB3023" i="9"/>
  <c r="AB3024" i="9"/>
  <c r="AB3025" i="9"/>
  <c r="AB3026" i="9"/>
  <c r="AB3027" i="9"/>
  <c r="AB3028" i="9"/>
  <c r="AB3029" i="9"/>
  <c r="AB3030" i="9"/>
  <c r="AB3031" i="9"/>
  <c r="AB3032" i="9"/>
  <c r="AB3033" i="9"/>
  <c r="AB3034" i="9"/>
  <c r="AB3035" i="9"/>
  <c r="AB3036" i="9"/>
  <c r="AB3037" i="9"/>
  <c r="AB3038" i="9"/>
  <c r="AB3039" i="9"/>
  <c r="AB3040" i="9"/>
  <c r="AB3041" i="9"/>
  <c r="AB3042" i="9"/>
  <c r="AB3043" i="9"/>
  <c r="AB3044" i="9"/>
  <c r="AB3045" i="9"/>
  <c r="AB3046" i="9"/>
  <c r="AB3047" i="9"/>
  <c r="AB3048" i="9"/>
  <c r="AB3049" i="9"/>
  <c r="AB3050" i="9"/>
  <c r="AB3051" i="9"/>
  <c r="AB3052" i="9"/>
  <c r="AB3053" i="9"/>
  <c r="AB3054" i="9"/>
  <c r="AB3055" i="9"/>
  <c r="AB3056" i="9"/>
  <c r="AB3057" i="9"/>
  <c r="AB3058" i="9"/>
  <c r="AB3059" i="9"/>
  <c r="AB3060" i="9"/>
  <c r="AB3061" i="9"/>
  <c r="AB3062" i="9"/>
  <c r="AB3063" i="9"/>
  <c r="AB3064" i="9"/>
  <c r="AB3065" i="9"/>
  <c r="AB3066" i="9"/>
  <c r="AB3067" i="9"/>
  <c r="AB3068" i="9"/>
  <c r="AB3069" i="9"/>
  <c r="AB3070" i="9"/>
  <c r="AB3071" i="9"/>
  <c r="AB3072" i="9"/>
  <c r="AB3073" i="9"/>
  <c r="AB3074" i="9"/>
  <c r="AB3075" i="9"/>
  <c r="AB3076" i="9"/>
  <c r="AB3077" i="9"/>
  <c r="AB3078" i="9"/>
  <c r="AB3079" i="9"/>
  <c r="AB3080" i="9"/>
  <c r="AB3081" i="9"/>
  <c r="AB3082" i="9"/>
  <c r="AB3083" i="9"/>
  <c r="AB3084" i="9"/>
  <c r="AB3085" i="9"/>
  <c r="AB3086" i="9"/>
  <c r="AB3087" i="9"/>
  <c r="AB3088" i="9"/>
  <c r="AB3089" i="9"/>
  <c r="AB3090" i="9"/>
  <c r="AB3091" i="9"/>
  <c r="AB3092" i="9"/>
  <c r="AB3093" i="9"/>
  <c r="AB3094" i="9"/>
  <c r="AB3095" i="9"/>
  <c r="AB3096" i="9"/>
  <c r="AB3097" i="9"/>
  <c r="AB3098" i="9"/>
  <c r="AB3099" i="9"/>
  <c r="AB3100" i="9"/>
  <c r="AB3101" i="9"/>
  <c r="AB3102" i="9"/>
  <c r="AB3103" i="9"/>
  <c r="AB3104" i="9"/>
  <c r="AB3105" i="9"/>
  <c r="AB3106" i="9"/>
  <c r="AB3107" i="9"/>
  <c r="AB3108" i="9"/>
  <c r="AB3109" i="9"/>
  <c r="AB3110" i="9"/>
  <c r="AB3111" i="9"/>
  <c r="AB3112" i="9"/>
  <c r="AB3113" i="9"/>
  <c r="AB3114" i="9"/>
  <c r="AB3115" i="9"/>
  <c r="AB3116" i="9"/>
  <c r="AB3117" i="9"/>
  <c r="AB3118" i="9"/>
  <c r="AB3119" i="9"/>
  <c r="AB3120" i="9"/>
  <c r="AB3121" i="9"/>
  <c r="AB3122" i="9"/>
  <c r="AB3123" i="9"/>
  <c r="AB3124" i="9"/>
  <c r="AB3125" i="9"/>
  <c r="AB3126" i="9"/>
  <c r="AB3127" i="9"/>
  <c r="AB3128" i="9"/>
  <c r="AB3129" i="9"/>
  <c r="AB3130" i="9"/>
  <c r="AB3131" i="9"/>
  <c r="AB3132" i="9"/>
  <c r="AB3133" i="9"/>
  <c r="AB3134" i="9"/>
  <c r="AB3135" i="9"/>
  <c r="AB3136" i="9"/>
  <c r="AB3137" i="9"/>
  <c r="AB3138" i="9"/>
  <c r="AB3139" i="9"/>
  <c r="AB3140" i="9"/>
  <c r="AB3141" i="9"/>
  <c r="AB3142" i="9"/>
  <c r="AB3143" i="9"/>
  <c r="AB3144" i="9"/>
  <c r="AB3145" i="9"/>
  <c r="AB3146" i="9"/>
  <c r="AB3147" i="9"/>
  <c r="AB3148" i="9"/>
  <c r="AB3149" i="9"/>
  <c r="AB3150" i="9"/>
  <c r="AB3151" i="9"/>
  <c r="AB3152" i="9"/>
  <c r="AB3153" i="9"/>
  <c r="AB3154" i="9"/>
  <c r="AB3155" i="9"/>
  <c r="AB3156" i="9"/>
  <c r="AB3157" i="9"/>
  <c r="AB3158" i="9"/>
  <c r="AB3159" i="9"/>
  <c r="AB3160" i="9"/>
  <c r="AB3161" i="9"/>
  <c r="AB3162" i="9"/>
  <c r="AB3163" i="9"/>
  <c r="AB3164" i="9"/>
  <c r="AB3165" i="9"/>
  <c r="AB3166" i="9"/>
  <c r="AB3167" i="9"/>
  <c r="AB3168" i="9"/>
  <c r="AB3169" i="9"/>
  <c r="AB3170" i="9"/>
  <c r="AB3171" i="9"/>
  <c r="AB3172" i="9"/>
  <c r="AB3173" i="9"/>
  <c r="AB3174" i="9"/>
  <c r="AB3175" i="9"/>
  <c r="AB3176" i="9"/>
  <c r="AB3177" i="9"/>
  <c r="AB3178" i="9"/>
  <c r="AB3179" i="9"/>
  <c r="AB3180" i="9"/>
  <c r="AB3181" i="9"/>
  <c r="AB3182" i="9"/>
  <c r="AB3183" i="9"/>
  <c r="AB3184" i="9"/>
  <c r="AB3185" i="9"/>
  <c r="AB3186" i="9"/>
  <c r="AB3187" i="9"/>
  <c r="AB3188" i="9"/>
  <c r="AB3189" i="9"/>
  <c r="AB3190" i="9"/>
  <c r="AB3191" i="9"/>
  <c r="AB3192" i="9"/>
  <c r="AB3193" i="9"/>
  <c r="AB3194" i="9"/>
  <c r="AB3195" i="9"/>
  <c r="AB3196" i="9"/>
  <c r="AB3197" i="9"/>
  <c r="AB3198" i="9"/>
  <c r="AB3199" i="9"/>
  <c r="AB3200" i="9"/>
  <c r="AB3201" i="9"/>
  <c r="AB3202" i="9"/>
  <c r="AB3203" i="9"/>
  <c r="AB3204" i="9"/>
  <c r="AB3205" i="9"/>
  <c r="AB3206" i="9"/>
  <c r="AB3207" i="9"/>
  <c r="AB3208" i="9"/>
  <c r="AB3209" i="9"/>
  <c r="AB3210" i="9"/>
  <c r="AB3211" i="9"/>
  <c r="AB3212" i="9"/>
  <c r="AB3213" i="9"/>
  <c r="AB3214" i="9"/>
  <c r="AB3215" i="9"/>
  <c r="AB3216" i="9"/>
  <c r="AB3217" i="9"/>
  <c r="AB3218" i="9"/>
  <c r="AB3219" i="9"/>
  <c r="AB3220" i="9"/>
  <c r="AB3221" i="9"/>
  <c r="AB3222" i="9"/>
  <c r="AB3223" i="9"/>
  <c r="AB3224" i="9"/>
  <c r="AB3225" i="9"/>
  <c r="AB3226" i="9"/>
  <c r="AB3227" i="9"/>
  <c r="AB3228" i="9"/>
  <c r="AB3229" i="9"/>
  <c r="AB3230" i="9"/>
  <c r="AB3231" i="9"/>
  <c r="AB3232" i="9"/>
  <c r="AB3233" i="9"/>
  <c r="AB3234" i="9"/>
  <c r="AB3235" i="9"/>
  <c r="AB3236" i="9"/>
  <c r="AB3237" i="9"/>
  <c r="AB3238" i="9"/>
  <c r="AB3239" i="9"/>
  <c r="AB3240" i="9"/>
  <c r="AB3241" i="9"/>
  <c r="AB3242" i="9"/>
  <c r="AB3243" i="9"/>
  <c r="AB3244" i="9"/>
  <c r="AB3245" i="9"/>
  <c r="AB3246" i="9"/>
  <c r="AB3247" i="9"/>
  <c r="AB3248" i="9"/>
  <c r="AB3249" i="9"/>
  <c r="AB3250" i="9"/>
  <c r="AB3251" i="9"/>
  <c r="AB3252" i="9"/>
  <c r="AB3253" i="9"/>
  <c r="AB3254" i="9"/>
  <c r="AB3255" i="9"/>
  <c r="AB3256" i="9"/>
  <c r="AB3257" i="9"/>
  <c r="AB3258" i="9"/>
  <c r="AB3259" i="9"/>
  <c r="AB3260" i="9"/>
  <c r="AB3261" i="9"/>
  <c r="AB3262" i="9"/>
  <c r="AB3263" i="9"/>
  <c r="AB3264" i="9"/>
  <c r="AB3265" i="9"/>
  <c r="AB3266" i="9"/>
  <c r="AB3267" i="9"/>
  <c r="AB3268" i="9"/>
  <c r="AB3269" i="9"/>
  <c r="AB3270" i="9"/>
  <c r="AB3271" i="9"/>
  <c r="AB3272" i="9"/>
  <c r="AB3273" i="9"/>
  <c r="AB3274" i="9"/>
  <c r="AB3275" i="9"/>
  <c r="AB3276" i="9"/>
  <c r="AB3277" i="9"/>
  <c r="AB3278" i="9"/>
  <c r="AB3279" i="9"/>
  <c r="AB3280" i="9"/>
  <c r="AB3281" i="9"/>
  <c r="AB3282" i="9"/>
  <c r="AB3283" i="9"/>
  <c r="AB3284" i="9"/>
  <c r="AB3285" i="9"/>
  <c r="AB3286" i="9"/>
  <c r="AB3287" i="9"/>
  <c r="AB3288" i="9"/>
  <c r="AB3289" i="9"/>
  <c r="AB3290" i="9"/>
  <c r="AB3291" i="9"/>
  <c r="AB3292" i="9"/>
  <c r="AB3293" i="9"/>
  <c r="AB3294" i="9"/>
  <c r="AB3295" i="9"/>
  <c r="AB3296" i="9"/>
  <c r="AB3297" i="9"/>
  <c r="AB3298" i="9"/>
  <c r="AB3299" i="9"/>
  <c r="AB3300" i="9"/>
  <c r="AB3301" i="9"/>
  <c r="AB3302" i="9"/>
  <c r="AB3303" i="9"/>
  <c r="AB3304" i="9"/>
  <c r="AB3305" i="9"/>
  <c r="AB3306" i="9"/>
  <c r="AB3307" i="9"/>
  <c r="AB3308" i="9"/>
  <c r="AB3309" i="9"/>
  <c r="AB3310" i="9"/>
  <c r="AB3311" i="9"/>
  <c r="AB3312" i="9"/>
  <c r="AB3313" i="9"/>
  <c r="AB3314" i="9"/>
  <c r="AB3315" i="9"/>
  <c r="AB3316" i="9"/>
  <c r="AB3317" i="9"/>
  <c r="AB3318" i="9"/>
  <c r="AB3319" i="9"/>
  <c r="AB3320" i="9"/>
  <c r="AB3321" i="9"/>
  <c r="AB3322" i="9"/>
  <c r="AB3323" i="9"/>
  <c r="AB3324" i="9"/>
  <c r="AB3325" i="9"/>
  <c r="AB3326" i="9"/>
  <c r="AB3327" i="9"/>
  <c r="AB3328" i="9"/>
  <c r="AB3329" i="9"/>
  <c r="AB3330" i="9"/>
  <c r="AB3331" i="9"/>
  <c r="AB3332" i="9"/>
  <c r="AB3333" i="9"/>
  <c r="AB3334" i="9"/>
  <c r="AB3335" i="9"/>
  <c r="AB3336" i="9"/>
  <c r="AB3337" i="9"/>
  <c r="AB3338" i="9"/>
  <c r="AB3339" i="9"/>
  <c r="AB3340" i="9"/>
  <c r="AB3341" i="9"/>
  <c r="AB3342" i="9"/>
  <c r="AB3343" i="9"/>
  <c r="AB3344" i="9"/>
  <c r="AB3345" i="9"/>
  <c r="AB3346" i="9"/>
  <c r="AB3347" i="9"/>
  <c r="AB3348" i="9"/>
  <c r="AB3349" i="9"/>
  <c r="AB3350" i="9"/>
  <c r="AB3351" i="9"/>
  <c r="AB3352" i="9"/>
  <c r="AB3353" i="9"/>
  <c r="AB3354" i="9"/>
  <c r="AB3355" i="9"/>
  <c r="AB3356" i="9"/>
  <c r="AB3357" i="9"/>
  <c r="AB3358" i="9"/>
  <c r="AB3359" i="9"/>
  <c r="AB3360" i="9"/>
  <c r="AB3361" i="9"/>
  <c r="AB3362" i="9"/>
  <c r="AB3363" i="9"/>
  <c r="AB3364" i="9"/>
  <c r="AB3365" i="9"/>
  <c r="AB3366" i="9"/>
  <c r="AB3367" i="9"/>
  <c r="AB3368" i="9"/>
  <c r="AB3369" i="9"/>
  <c r="AB3370" i="9"/>
  <c r="AB3371" i="9"/>
  <c r="AB3372" i="9"/>
  <c r="AB3373" i="9"/>
  <c r="AB3374" i="9"/>
  <c r="AB3375" i="9"/>
  <c r="AB3376" i="9"/>
  <c r="AB3377" i="9"/>
  <c r="AB3378" i="9"/>
  <c r="AB3379" i="9"/>
  <c r="AB3380" i="9"/>
  <c r="AB3381" i="9"/>
  <c r="AB3382" i="9"/>
  <c r="AB3383" i="9"/>
  <c r="AB3384" i="9"/>
  <c r="AB3385" i="9"/>
  <c r="AB3386" i="9"/>
  <c r="AB3387" i="9"/>
  <c r="AB3388" i="9"/>
  <c r="AB3389" i="9"/>
  <c r="AB3390" i="9"/>
  <c r="AB3391" i="9"/>
  <c r="AB3392" i="9"/>
  <c r="AB3393" i="9"/>
  <c r="AB3394" i="9"/>
  <c r="AB3395" i="9"/>
  <c r="AB3396" i="9"/>
  <c r="AB3397" i="9"/>
  <c r="AB3398" i="9"/>
  <c r="AB3399" i="9"/>
  <c r="AB3400" i="9"/>
  <c r="AB3401" i="9"/>
  <c r="AB3402" i="9"/>
  <c r="AB3403" i="9"/>
  <c r="AB3404" i="9"/>
  <c r="AB3405" i="9"/>
  <c r="AB3406" i="9"/>
  <c r="AB3407" i="9"/>
  <c r="AB3408" i="9"/>
  <c r="AB3409" i="9"/>
  <c r="AB3410" i="9"/>
  <c r="AB3411" i="9"/>
  <c r="AB3412" i="9"/>
  <c r="AB3413" i="9"/>
  <c r="AB3414" i="9"/>
  <c r="AB3415" i="9"/>
  <c r="AB3416" i="9"/>
  <c r="AB3417" i="9"/>
  <c r="AB3418" i="9"/>
  <c r="AB3419" i="9"/>
  <c r="AB3420" i="9"/>
  <c r="AB3421" i="9"/>
  <c r="AB3422" i="9"/>
  <c r="AB3423" i="9"/>
  <c r="AB3424" i="9"/>
  <c r="AB3425" i="9"/>
  <c r="AB3426" i="9"/>
  <c r="AB3427" i="9"/>
  <c r="AB3428" i="9"/>
  <c r="AB3429" i="9"/>
  <c r="AB3430" i="9"/>
  <c r="AB3431" i="9"/>
  <c r="AB3432" i="9"/>
  <c r="AB3433" i="9"/>
  <c r="AB3434" i="9"/>
  <c r="AB3435" i="9"/>
  <c r="AB3436" i="9"/>
  <c r="AB3437" i="9"/>
  <c r="AB3438" i="9"/>
  <c r="AB3439" i="9"/>
  <c r="AB3440" i="9"/>
  <c r="AB3441" i="9"/>
  <c r="AB3442" i="9"/>
  <c r="AB3443" i="9"/>
  <c r="AB3444" i="9"/>
  <c r="AB3445" i="9"/>
  <c r="AB3446" i="9"/>
  <c r="AB3447" i="9"/>
  <c r="AB3448" i="9"/>
  <c r="AB3449" i="9"/>
  <c r="AB3450" i="9"/>
  <c r="AB3451" i="9"/>
  <c r="AB3452" i="9"/>
  <c r="AB3453" i="9"/>
  <c r="AB3454" i="9"/>
  <c r="AB3455" i="9"/>
  <c r="AB3456" i="9"/>
  <c r="AB3457" i="9"/>
  <c r="AB3458" i="9"/>
  <c r="AB3459" i="9"/>
  <c r="AB3460" i="9"/>
  <c r="AB3461" i="9"/>
  <c r="AB3462" i="9"/>
  <c r="AB3463" i="9"/>
  <c r="AB3464" i="9"/>
  <c r="AB3465" i="9"/>
  <c r="AB3466" i="9"/>
  <c r="AB3467" i="9"/>
  <c r="AB3468" i="9"/>
  <c r="AB3469" i="9"/>
  <c r="AB3470" i="9"/>
  <c r="AB3471" i="9"/>
  <c r="AB3472" i="9"/>
  <c r="AB3473" i="9"/>
  <c r="AB3474" i="9"/>
  <c r="AB3475" i="9"/>
  <c r="AB3476" i="9"/>
  <c r="AB3477" i="9"/>
  <c r="AB3478" i="9"/>
  <c r="AB3479" i="9"/>
  <c r="AB3480" i="9"/>
  <c r="AB3481" i="9"/>
  <c r="AB3482" i="9"/>
  <c r="AB3483" i="9"/>
  <c r="AB3484" i="9"/>
  <c r="AB3485" i="9"/>
  <c r="AB3486" i="9"/>
  <c r="AB3487" i="9"/>
  <c r="AB3488" i="9"/>
  <c r="AB3489" i="9"/>
  <c r="AB3490" i="9"/>
  <c r="AB3491" i="9"/>
  <c r="AB3492" i="9"/>
  <c r="AB3493" i="9"/>
  <c r="AB3494" i="9"/>
  <c r="AB3495" i="9"/>
  <c r="AB3496" i="9"/>
  <c r="AB3497" i="9"/>
  <c r="AB3498" i="9"/>
  <c r="AB3499" i="9"/>
  <c r="AB3500" i="9"/>
  <c r="AB3501" i="9"/>
  <c r="AB3502" i="9"/>
  <c r="AB3503" i="9"/>
  <c r="AB3504" i="9"/>
  <c r="AB3505" i="9"/>
  <c r="AB3506" i="9"/>
  <c r="AB3507" i="9"/>
  <c r="AB3508" i="9"/>
  <c r="AB3509" i="9"/>
  <c r="AB3510" i="9"/>
  <c r="AB3511" i="9"/>
  <c r="AB3512" i="9"/>
  <c r="AB3513" i="9"/>
  <c r="AB3514" i="9"/>
  <c r="AB3515" i="9"/>
  <c r="AB3516" i="9"/>
  <c r="AB3517" i="9"/>
  <c r="AB3518" i="9"/>
  <c r="AB3519" i="9"/>
  <c r="AB3520" i="9"/>
  <c r="AB3521" i="9"/>
  <c r="AB3522" i="9"/>
  <c r="AB3523" i="9"/>
  <c r="AB3524" i="9"/>
  <c r="AB3525" i="9"/>
  <c r="AB3526" i="9"/>
  <c r="AB3527" i="9"/>
  <c r="AB3528" i="9"/>
  <c r="AB3529" i="9"/>
  <c r="AB3530" i="9"/>
  <c r="AB3531" i="9"/>
  <c r="AB3532" i="9"/>
  <c r="AB3533" i="9"/>
  <c r="AB3534" i="9"/>
  <c r="AB3535" i="9"/>
  <c r="AB3536" i="9"/>
  <c r="AB3537" i="9"/>
  <c r="AB3538" i="9"/>
  <c r="AB3539" i="9"/>
  <c r="AB3540" i="9"/>
  <c r="AB3541" i="9"/>
  <c r="AB3542" i="9"/>
  <c r="AB3543" i="9"/>
  <c r="AB3544" i="9"/>
  <c r="AB3545" i="9"/>
  <c r="AB3546" i="9"/>
  <c r="AB3547" i="9"/>
  <c r="AB3548" i="9"/>
  <c r="AB3549" i="9"/>
  <c r="AB3550" i="9"/>
  <c r="AB3551" i="9"/>
  <c r="AB3552" i="9"/>
  <c r="AB3553" i="9"/>
  <c r="AB3554" i="9"/>
  <c r="AB3555" i="9"/>
  <c r="AB3556" i="9"/>
  <c r="AB3557" i="9"/>
  <c r="AB3558" i="9"/>
  <c r="AB3559" i="9"/>
  <c r="AB3560" i="9"/>
  <c r="AB3561" i="9"/>
  <c r="AB3562" i="9"/>
  <c r="AB3563" i="9"/>
  <c r="AB3564" i="9"/>
  <c r="AB3565" i="9"/>
  <c r="AB3566" i="9"/>
  <c r="AB3567" i="9"/>
  <c r="AB3568" i="9"/>
  <c r="AB3569" i="9"/>
  <c r="AB3570" i="9"/>
  <c r="AB3571" i="9"/>
  <c r="AB3572" i="9"/>
  <c r="AB3573" i="9"/>
  <c r="AB3574" i="9"/>
  <c r="AB3575" i="9"/>
  <c r="AB3576" i="9"/>
  <c r="AB3577" i="9"/>
  <c r="AB3578" i="9"/>
  <c r="AB3579" i="9"/>
  <c r="AB3580" i="9"/>
  <c r="AB3581" i="9"/>
  <c r="AB3582" i="9"/>
  <c r="AB3583" i="9"/>
  <c r="AB3584" i="9"/>
  <c r="AB3585" i="9"/>
  <c r="AB3586" i="9"/>
  <c r="AB3587" i="9"/>
  <c r="AB3588" i="9"/>
  <c r="AB3589" i="9"/>
  <c r="AB3590" i="9"/>
  <c r="AB3591" i="9"/>
  <c r="AB3592" i="9"/>
  <c r="AB3593" i="9"/>
  <c r="AB3594" i="9"/>
  <c r="AB3595" i="9"/>
  <c r="AB3596" i="9"/>
  <c r="AB3597" i="9"/>
  <c r="AB3598" i="9"/>
  <c r="AB3599" i="9"/>
  <c r="AB3600" i="9"/>
  <c r="AB3601" i="9"/>
  <c r="AB3602" i="9"/>
  <c r="AB3603" i="9"/>
  <c r="AB3604" i="9"/>
  <c r="AB3605" i="9"/>
  <c r="AB3606" i="9"/>
  <c r="AB3607" i="9"/>
  <c r="AB3608" i="9"/>
  <c r="AB3609" i="9"/>
  <c r="AB3610" i="9"/>
  <c r="AB3611" i="9"/>
  <c r="AB3612" i="9"/>
  <c r="AB3613" i="9"/>
  <c r="AB3614" i="9"/>
  <c r="AB3615" i="9"/>
  <c r="AB3616" i="9"/>
  <c r="AB3617" i="9"/>
  <c r="AB3618" i="9"/>
  <c r="AB3619" i="9"/>
  <c r="AB3620" i="9"/>
  <c r="AB3621" i="9"/>
  <c r="AB3622" i="9"/>
  <c r="AB3623" i="9"/>
  <c r="AB3624" i="9"/>
  <c r="AB3625" i="9"/>
  <c r="AB3626" i="9"/>
  <c r="AB3627" i="9"/>
  <c r="AB3628" i="9"/>
  <c r="AB3629" i="9"/>
  <c r="AB3630" i="9"/>
  <c r="AB3631" i="9"/>
  <c r="AB3632" i="9"/>
  <c r="AB3633" i="9"/>
  <c r="AB3634" i="9"/>
  <c r="AB3635" i="9"/>
  <c r="AB3636" i="9"/>
  <c r="AB3637" i="9"/>
  <c r="AB3638" i="9"/>
  <c r="AB3639" i="9"/>
  <c r="AB3640" i="9"/>
  <c r="AB3641" i="9"/>
  <c r="AB3642" i="9"/>
  <c r="AB3643" i="9"/>
  <c r="AB3644" i="9"/>
  <c r="AB3645" i="9"/>
  <c r="AB3646" i="9"/>
  <c r="AB3647" i="9"/>
  <c r="AB3648" i="9"/>
  <c r="AB3649" i="9"/>
  <c r="AB3650" i="9"/>
  <c r="AB3651" i="9"/>
  <c r="AB3652" i="9"/>
  <c r="AB3653" i="9"/>
  <c r="AB3654" i="9"/>
  <c r="AB3655" i="9"/>
  <c r="AB3656" i="9"/>
  <c r="AB3657" i="9"/>
  <c r="AB3658" i="9"/>
  <c r="AB3659" i="9"/>
  <c r="AB3660" i="9"/>
  <c r="AB3661" i="9"/>
  <c r="AB3662" i="9"/>
  <c r="AB3663" i="9"/>
  <c r="AB3664" i="9"/>
  <c r="AB3665" i="9"/>
  <c r="AB3666" i="9"/>
  <c r="AB3667" i="9"/>
  <c r="AB3668" i="9"/>
  <c r="AB3669" i="9"/>
  <c r="AB3670" i="9"/>
  <c r="AB3671" i="9"/>
  <c r="AB3672" i="9"/>
  <c r="AB3673" i="9"/>
  <c r="AB3674" i="9"/>
  <c r="AB3675" i="9"/>
  <c r="AB3676" i="9"/>
  <c r="AB3677" i="9"/>
  <c r="AB3678" i="9"/>
  <c r="AB3679" i="9"/>
  <c r="AB3680" i="9"/>
  <c r="AB3681" i="9"/>
  <c r="AB3682" i="9"/>
  <c r="AB3683" i="9"/>
  <c r="AB3684" i="9"/>
  <c r="AB3685" i="9"/>
  <c r="AB3686" i="9"/>
  <c r="AB3687" i="9"/>
  <c r="AB3688" i="9"/>
  <c r="AB3689" i="9"/>
  <c r="AB3690" i="9"/>
  <c r="AB3691" i="9"/>
  <c r="AB3692" i="9"/>
  <c r="AB3693" i="9"/>
  <c r="AB3694" i="9"/>
  <c r="AB3695" i="9"/>
  <c r="AB3696" i="9"/>
  <c r="AB3697" i="9"/>
  <c r="AB3698" i="9"/>
  <c r="AB3699" i="9"/>
  <c r="AB3700" i="9"/>
  <c r="AB3701" i="9"/>
  <c r="AB3702" i="9"/>
  <c r="AB3703" i="9"/>
  <c r="AB3704" i="9"/>
  <c r="AB3705" i="9"/>
  <c r="AB3706" i="9"/>
  <c r="AB3707" i="9"/>
  <c r="AB3708" i="9"/>
  <c r="AB3709" i="9"/>
  <c r="AB3710" i="9"/>
  <c r="AB3711" i="9"/>
  <c r="AB3712" i="9"/>
  <c r="AB3713" i="9"/>
  <c r="AB3714" i="9"/>
  <c r="AB3715" i="9"/>
  <c r="AB3716" i="9"/>
  <c r="AB3717" i="9"/>
  <c r="AB3718" i="9"/>
  <c r="AB3719" i="9"/>
  <c r="AB3720" i="9"/>
  <c r="AB3721" i="9"/>
  <c r="AB3722" i="9"/>
  <c r="AB3723" i="9"/>
  <c r="AB3724" i="9"/>
  <c r="AB3725" i="9"/>
  <c r="AB3726" i="9"/>
  <c r="AB3727" i="9"/>
  <c r="AB3728" i="9"/>
  <c r="AB3729" i="9"/>
  <c r="AB3730" i="9"/>
  <c r="AB3731" i="9"/>
  <c r="AB3732" i="9"/>
  <c r="AB3733" i="9"/>
  <c r="AB3734" i="9"/>
  <c r="AB3735" i="9"/>
  <c r="AB3736" i="9"/>
  <c r="AB3737" i="9"/>
  <c r="AB3738" i="9"/>
  <c r="AB3739" i="9"/>
  <c r="AB3740" i="9"/>
  <c r="AB3741" i="9"/>
  <c r="AB3742" i="9"/>
  <c r="AB3743" i="9"/>
  <c r="AB3744" i="9"/>
  <c r="AB3745" i="9"/>
  <c r="AB3746" i="9"/>
  <c r="AB3747" i="9"/>
  <c r="AB3748" i="9"/>
  <c r="AB3749" i="9"/>
  <c r="AB3750" i="9"/>
  <c r="AB3751" i="9"/>
  <c r="AB3752" i="9"/>
  <c r="AB3753" i="9"/>
  <c r="AB3754" i="9"/>
  <c r="AB3755" i="9"/>
  <c r="AB3756" i="9"/>
  <c r="AB3757" i="9"/>
  <c r="AB3758" i="9"/>
  <c r="AB3759" i="9"/>
  <c r="AB3760" i="9"/>
  <c r="AB3761" i="9"/>
  <c r="AB3762" i="9"/>
  <c r="AB3763" i="9"/>
  <c r="AB3764" i="9"/>
  <c r="AB3765" i="9"/>
  <c r="AB3766" i="9"/>
  <c r="AB3767" i="9"/>
  <c r="AB3768" i="9"/>
  <c r="AB3769" i="9"/>
  <c r="AB3770" i="9"/>
  <c r="AB3771" i="9"/>
  <c r="AB3772" i="9"/>
  <c r="AB3773" i="9"/>
  <c r="AB3774" i="9"/>
  <c r="AB3775" i="9"/>
  <c r="AB3776" i="9"/>
  <c r="AB3777" i="9"/>
  <c r="AB3778" i="9"/>
  <c r="AB3779" i="9"/>
  <c r="AB3780" i="9"/>
  <c r="AB3781" i="9"/>
  <c r="AB3782" i="9"/>
  <c r="AB3783" i="9"/>
  <c r="AB3784" i="9"/>
  <c r="AB3785" i="9"/>
  <c r="AB3786" i="9"/>
  <c r="AB3787" i="9"/>
  <c r="AB3788" i="9"/>
  <c r="AB3789" i="9"/>
  <c r="AB3790" i="9"/>
  <c r="AB3791" i="9"/>
  <c r="AB3792" i="9"/>
  <c r="AB3793" i="9"/>
  <c r="AB3794" i="9"/>
  <c r="AB3795" i="9"/>
  <c r="AB3796" i="9"/>
  <c r="AB3797" i="9"/>
  <c r="AB3798" i="9"/>
  <c r="AB3799" i="9"/>
  <c r="AB3800" i="9"/>
  <c r="AB3801" i="9"/>
  <c r="AB3802" i="9"/>
  <c r="AB3803" i="9"/>
  <c r="AB3804" i="9"/>
  <c r="AB3805" i="9"/>
  <c r="AB3806" i="9"/>
  <c r="AB3807" i="9"/>
  <c r="AB3808" i="9"/>
  <c r="AB3809" i="9"/>
  <c r="AB3810" i="9"/>
  <c r="AB3811" i="9"/>
  <c r="AB3812" i="9"/>
  <c r="AB3813" i="9"/>
  <c r="AB3814" i="9"/>
  <c r="AB3815" i="9"/>
  <c r="AB3816" i="9"/>
  <c r="AB3817" i="9"/>
  <c r="AB3818" i="9"/>
  <c r="AB3819" i="9"/>
  <c r="AB3820" i="9"/>
  <c r="AB3821" i="9"/>
  <c r="AB3822" i="9"/>
  <c r="AB3823" i="9"/>
  <c r="AB3824" i="9"/>
  <c r="AB3825" i="9"/>
  <c r="AB3826" i="9"/>
  <c r="AB3827" i="9"/>
  <c r="AB3828" i="9"/>
  <c r="AB3829" i="9"/>
  <c r="AB3830" i="9"/>
  <c r="AB3831" i="9"/>
  <c r="AB3832" i="9"/>
  <c r="AB3833" i="9"/>
  <c r="AB3834" i="9"/>
  <c r="AB3835" i="9"/>
  <c r="AB3836" i="9"/>
  <c r="AB3837" i="9"/>
  <c r="AB3838" i="9"/>
  <c r="AB3839" i="9"/>
  <c r="AB3840" i="9"/>
  <c r="AB3841" i="9"/>
  <c r="AB3842" i="9"/>
  <c r="AB3843" i="9"/>
  <c r="AB3844" i="9"/>
  <c r="AB3845" i="9"/>
  <c r="AB3846" i="9"/>
  <c r="AB3847" i="9"/>
  <c r="AB3848" i="9"/>
  <c r="AB3849" i="9"/>
  <c r="AB3850" i="9"/>
  <c r="AB3851" i="9"/>
  <c r="AB3852" i="9"/>
  <c r="AB3853" i="9"/>
  <c r="AB3854" i="9"/>
  <c r="AB3855" i="9"/>
  <c r="AB3856" i="9"/>
  <c r="AB3857" i="9"/>
  <c r="AB3858" i="9"/>
  <c r="AB3859" i="9"/>
  <c r="AB3860" i="9"/>
  <c r="AB3861" i="9"/>
  <c r="AB3862" i="9"/>
  <c r="AB3863" i="9"/>
  <c r="AB3864" i="9"/>
  <c r="AB3865" i="9"/>
  <c r="AB3866" i="9"/>
  <c r="AB3867" i="9"/>
  <c r="AB3868" i="9"/>
  <c r="AB3869" i="9"/>
  <c r="AB3870" i="9"/>
  <c r="AB3871" i="9"/>
  <c r="AB3872" i="9"/>
  <c r="AB3873" i="9"/>
  <c r="AB3874" i="9"/>
  <c r="AB3875" i="9"/>
  <c r="AB3876" i="9"/>
  <c r="AB3877" i="9"/>
  <c r="AB3878" i="9"/>
  <c r="AB3879" i="9"/>
  <c r="AB3880" i="9"/>
  <c r="AB3881" i="9"/>
  <c r="AB3882" i="9"/>
  <c r="AB3883" i="9"/>
  <c r="AB3884" i="9"/>
  <c r="AB3885" i="9"/>
  <c r="AB3886" i="9"/>
  <c r="AB3887" i="9"/>
  <c r="AB3888" i="9"/>
  <c r="AB3889" i="9"/>
  <c r="AB3890" i="9"/>
  <c r="AB3891" i="9"/>
  <c r="AB3892" i="9"/>
  <c r="AB3893" i="9"/>
  <c r="AB3894" i="9"/>
  <c r="AB3895" i="9"/>
  <c r="AB3896" i="9"/>
  <c r="AB3897" i="9"/>
  <c r="AB3898" i="9"/>
  <c r="AB3899" i="9"/>
  <c r="AB3900" i="9"/>
  <c r="AB3901" i="9"/>
  <c r="AB3902" i="9"/>
  <c r="AB3903" i="9"/>
  <c r="AB3904" i="9"/>
  <c r="AB3905" i="9"/>
  <c r="AB3906" i="9"/>
  <c r="AB3907" i="9"/>
  <c r="AB3908" i="9"/>
  <c r="AB3909" i="9"/>
  <c r="AB3910" i="9"/>
  <c r="AB3911" i="9"/>
  <c r="AB3912" i="9"/>
  <c r="AB3913" i="9"/>
  <c r="AB3914" i="9"/>
  <c r="AB3915" i="9"/>
  <c r="AB3916" i="9"/>
  <c r="AB3917" i="9"/>
  <c r="AB3918" i="9"/>
  <c r="AB3919" i="9"/>
  <c r="AB3920" i="9"/>
  <c r="AB3921" i="9"/>
  <c r="AB3922" i="9"/>
  <c r="AB3923" i="9"/>
  <c r="AB3924" i="9"/>
  <c r="AB3925" i="9"/>
  <c r="AB3926" i="9"/>
  <c r="AB3927" i="9"/>
  <c r="AB3928" i="9"/>
  <c r="AB3929" i="9"/>
  <c r="AB3930" i="9"/>
  <c r="AB3931" i="9"/>
  <c r="AB3932" i="9"/>
  <c r="AB3933" i="9"/>
  <c r="AB3934" i="9"/>
  <c r="AB3935" i="9"/>
  <c r="AB3936" i="9"/>
  <c r="AB3937" i="9"/>
  <c r="AB3938" i="9"/>
  <c r="AB3939" i="9"/>
  <c r="AB3940" i="9"/>
  <c r="AB3941" i="9"/>
  <c r="AB3942" i="9"/>
  <c r="AB3943" i="9"/>
  <c r="AB3944" i="9"/>
  <c r="AB3945" i="9"/>
  <c r="AB3946" i="9"/>
  <c r="AB3947" i="9"/>
  <c r="AB3948" i="9"/>
  <c r="AB3949" i="9"/>
  <c r="AB3950" i="9"/>
  <c r="AB3951" i="9"/>
  <c r="AB3952" i="9"/>
  <c r="AB3953" i="9"/>
  <c r="AB3954" i="9"/>
  <c r="AB3955" i="9"/>
  <c r="AB3956" i="9"/>
  <c r="AB3957" i="9"/>
  <c r="AB3958" i="9"/>
  <c r="AB3959" i="9"/>
  <c r="AB3960" i="9"/>
  <c r="AB3961" i="9"/>
  <c r="AB3962" i="9"/>
  <c r="AB3963" i="9"/>
  <c r="AB3964" i="9"/>
  <c r="AB3965" i="9"/>
  <c r="AB3966" i="9"/>
  <c r="AB3967" i="9"/>
  <c r="AB3968" i="9"/>
  <c r="AB3969" i="9"/>
  <c r="AB3970" i="9"/>
  <c r="AB3971" i="9"/>
  <c r="AB3972" i="9"/>
  <c r="AB3973" i="9"/>
  <c r="AB3974" i="9"/>
  <c r="AB3975" i="9"/>
  <c r="AB3976" i="9"/>
  <c r="AB3977" i="9"/>
  <c r="AB3978" i="9"/>
  <c r="AB3979" i="9"/>
  <c r="AB3980" i="9"/>
  <c r="AB3981" i="9"/>
  <c r="AB3982" i="9"/>
  <c r="AB3983" i="9"/>
  <c r="AB3984" i="9"/>
  <c r="AB3985" i="9"/>
  <c r="AB3986" i="9"/>
  <c r="AB3987" i="9"/>
  <c r="AB3988" i="9"/>
  <c r="AB3989" i="9"/>
  <c r="AB3990" i="9"/>
  <c r="AB3991" i="9"/>
  <c r="AB3992" i="9"/>
  <c r="AB3993" i="9"/>
  <c r="AB3994" i="9"/>
  <c r="AB3995" i="9"/>
  <c r="AB3996" i="9"/>
  <c r="AB3997" i="9"/>
  <c r="AB3998" i="9"/>
  <c r="AB3999" i="9"/>
  <c r="AB4000" i="9"/>
  <c r="AB4001" i="9"/>
  <c r="AB4002" i="9"/>
  <c r="AB4003" i="9"/>
  <c r="AB4004" i="9"/>
  <c r="AB4005" i="9"/>
  <c r="AB4006" i="9"/>
  <c r="AB4007" i="9"/>
  <c r="AB4008" i="9"/>
  <c r="AB4009" i="9"/>
  <c r="AB4010" i="9"/>
  <c r="AB4011" i="9"/>
  <c r="AB4012" i="9"/>
  <c r="AB4013" i="9"/>
  <c r="AB4014" i="9"/>
  <c r="AB4015" i="9"/>
  <c r="AB4016" i="9"/>
  <c r="AB4017" i="9"/>
  <c r="AB4018" i="9"/>
  <c r="AB4019" i="9"/>
  <c r="AB4020" i="9"/>
  <c r="AB4021" i="9"/>
  <c r="AB4022" i="9"/>
  <c r="AB4023" i="9"/>
  <c r="AB4024" i="9"/>
  <c r="AB4025" i="9"/>
  <c r="AB4026" i="9"/>
  <c r="AB4027" i="9"/>
  <c r="AB4028" i="9"/>
  <c r="AB4029" i="9"/>
  <c r="AB4030" i="9"/>
  <c r="AB4031" i="9"/>
  <c r="AB4032" i="9"/>
  <c r="AB4033" i="9"/>
  <c r="AB4034" i="9"/>
  <c r="AB4035" i="9"/>
  <c r="AB4036" i="9"/>
  <c r="AB4037" i="9"/>
  <c r="AB4038" i="9"/>
  <c r="AB4039" i="9"/>
  <c r="AB4040" i="9"/>
  <c r="AB4041" i="9"/>
  <c r="AB4042" i="9"/>
  <c r="AB4043" i="9"/>
  <c r="AB4044" i="9"/>
  <c r="AB4045" i="9"/>
  <c r="AB4046" i="9"/>
  <c r="AB4047" i="9"/>
  <c r="AB4048" i="9"/>
  <c r="AB4049" i="9"/>
  <c r="AB4050" i="9"/>
  <c r="AB4051" i="9"/>
  <c r="AB4052" i="9"/>
  <c r="AB4053" i="9"/>
  <c r="AB4054" i="9"/>
  <c r="AB4055" i="9"/>
  <c r="AB4056" i="9"/>
  <c r="AB4057" i="9"/>
  <c r="AB4058" i="9"/>
  <c r="AB4059" i="9"/>
  <c r="AB4060" i="9"/>
  <c r="AB4061" i="9"/>
  <c r="AB4062" i="9"/>
  <c r="AB4063" i="9"/>
  <c r="AB4064" i="9"/>
  <c r="AB4065" i="9"/>
  <c r="AB4066" i="9"/>
  <c r="AB4067" i="9"/>
  <c r="AB4068" i="9"/>
  <c r="AB4069" i="9"/>
  <c r="AB4070" i="9"/>
  <c r="AB4071" i="9"/>
  <c r="AB4072" i="9"/>
  <c r="AB4073" i="9"/>
  <c r="AB4074" i="9"/>
  <c r="AB4075" i="9"/>
  <c r="AB4076" i="9"/>
  <c r="AB4077" i="9"/>
  <c r="AB4078" i="9"/>
  <c r="AB4079" i="9"/>
  <c r="AB4080" i="9"/>
  <c r="AB4081" i="9"/>
  <c r="AB4082" i="9"/>
  <c r="AB4083" i="9"/>
  <c r="AB4084" i="9"/>
  <c r="AB4085" i="9"/>
  <c r="AB4086" i="9"/>
  <c r="AB4087" i="9"/>
  <c r="AB4088" i="9"/>
  <c r="AB4089" i="9"/>
  <c r="AB4090" i="9"/>
  <c r="AB4091" i="9"/>
  <c r="AB4092" i="9"/>
  <c r="AB4093" i="9"/>
  <c r="AB4094" i="9"/>
  <c r="AB4095" i="9"/>
  <c r="AB4096" i="9"/>
  <c r="AB4097" i="9"/>
  <c r="AB4098" i="9"/>
  <c r="AB4099" i="9"/>
  <c r="AB4100" i="9"/>
  <c r="AB4101" i="9"/>
  <c r="AB4102" i="9"/>
  <c r="AB4103" i="9"/>
  <c r="AB4104" i="9"/>
  <c r="AB4105" i="9"/>
  <c r="AB4106" i="9"/>
  <c r="AB4107" i="9"/>
  <c r="AB4108" i="9"/>
  <c r="AB4109" i="9"/>
  <c r="AB4110" i="9"/>
  <c r="AB4111" i="9"/>
  <c r="AB4112" i="9"/>
  <c r="AB4113" i="9"/>
  <c r="AB4114" i="9"/>
  <c r="AB4115" i="9"/>
  <c r="AB4116" i="9"/>
  <c r="AB4117" i="9"/>
  <c r="AB4118" i="9"/>
  <c r="AB4119" i="9"/>
  <c r="AB4120" i="9"/>
  <c r="AB4121" i="9"/>
  <c r="AB4122" i="9"/>
  <c r="AB4123" i="9"/>
  <c r="AB4124" i="9"/>
  <c r="AB4125" i="9"/>
  <c r="AB4126" i="9"/>
  <c r="AB4127" i="9"/>
  <c r="AB4128" i="9"/>
  <c r="AB4129" i="9"/>
  <c r="AB4130" i="9"/>
  <c r="AB4131" i="9"/>
  <c r="AB4132" i="9"/>
  <c r="AB4133" i="9"/>
  <c r="AB4134" i="9"/>
  <c r="AB4135" i="9"/>
  <c r="AB4136" i="9"/>
  <c r="AB4137" i="9"/>
  <c r="AB4138" i="9"/>
  <c r="AB4139" i="9"/>
  <c r="AB4140" i="9"/>
  <c r="AB4141" i="9"/>
  <c r="AB4142" i="9"/>
  <c r="AB4143" i="9"/>
  <c r="AB4144" i="9"/>
  <c r="AB4145" i="9"/>
  <c r="AB4146" i="9"/>
  <c r="AB4147" i="9"/>
  <c r="AB4148" i="9"/>
  <c r="AB4149" i="9"/>
  <c r="AB4150" i="9"/>
  <c r="AB4151" i="9"/>
  <c r="AB4152" i="9"/>
  <c r="AB4153" i="9"/>
  <c r="AB4154" i="9"/>
  <c r="AB4155" i="9"/>
  <c r="AB4156" i="9"/>
  <c r="AB4157" i="9"/>
  <c r="AB4158" i="9"/>
  <c r="AB4159" i="9"/>
  <c r="AB4160" i="9"/>
  <c r="AB4161" i="9"/>
  <c r="AB4162" i="9"/>
  <c r="AB4163" i="9"/>
  <c r="AB4164" i="9"/>
  <c r="AB4165" i="9"/>
  <c r="AB4166" i="9"/>
  <c r="AB4167" i="9"/>
  <c r="AB4168" i="9"/>
  <c r="AB4169" i="9"/>
  <c r="AB4170" i="9"/>
  <c r="AB4171" i="9"/>
  <c r="AB4172" i="9"/>
  <c r="AB4173" i="9"/>
  <c r="AB4174" i="9"/>
  <c r="AB4175" i="9"/>
  <c r="AB4176" i="9"/>
  <c r="AB4177" i="9"/>
  <c r="AB4178" i="9"/>
  <c r="AB4179" i="9"/>
  <c r="AB4180" i="9"/>
  <c r="AB4181" i="9"/>
  <c r="AB4182" i="9"/>
  <c r="AB4183" i="9"/>
  <c r="AB4184" i="9"/>
  <c r="AB4185" i="9"/>
  <c r="AB4186" i="9"/>
  <c r="AB4187" i="9"/>
  <c r="AB4188" i="9"/>
  <c r="AB4189" i="9"/>
  <c r="AB4190" i="9"/>
  <c r="AB4191" i="9"/>
  <c r="AB4192" i="9"/>
  <c r="AB4193" i="9"/>
  <c r="AB4194" i="9"/>
  <c r="AB4195" i="9"/>
  <c r="AB4196" i="9"/>
  <c r="AB4197" i="9"/>
  <c r="AB4198" i="9"/>
  <c r="AB4199" i="9"/>
  <c r="AB4200" i="9"/>
  <c r="AB4201" i="9"/>
  <c r="AB4202" i="9"/>
  <c r="AB4203" i="9"/>
  <c r="AB4204" i="9"/>
  <c r="AB4205" i="9"/>
  <c r="AB4206" i="9"/>
  <c r="AB4207" i="9"/>
  <c r="AB4208" i="9"/>
  <c r="AB4209" i="9"/>
  <c r="AB4210" i="9"/>
  <c r="AB4211" i="9"/>
  <c r="AB4212" i="9"/>
  <c r="AB4213" i="9"/>
  <c r="AB4214" i="9"/>
  <c r="AB4215" i="9"/>
  <c r="AB4216" i="9"/>
  <c r="AB4217" i="9"/>
  <c r="AB4218" i="9"/>
  <c r="AB4219" i="9"/>
  <c r="AB4220" i="9"/>
  <c r="AB4221" i="9"/>
  <c r="AB4222" i="9"/>
  <c r="AB4223" i="9"/>
  <c r="AB4224" i="9"/>
  <c r="AB4225" i="9"/>
  <c r="AB4226" i="9"/>
  <c r="AB4227" i="9"/>
  <c r="AB4228" i="9"/>
  <c r="AB4229" i="9"/>
  <c r="AB4230" i="9"/>
  <c r="AB4231" i="9"/>
  <c r="AB4232" i="9"/>
  <c r="AB4233" i="9"/>
  <c r="AB4234" i="9"/>
  <c r="AB4235" i="9"/>
  <c r="AB4236" i="9"/>
  <c r="AB4237" i="9"/>
  <c r="AB4238" i="9"/>
  <c r="AB4239" i="9"/>
  <c r="AB4240" i="9"/>
  <c r="AB4241" i="9"/>
  <c r="AB4242" i="9"/>
  <c r="AB4243" i="9"/>
  <c r="AB4244" i="9"/>
  <c r="AB4245" i="9"/>
  <c r="AB4246" i="9"/>
  <c r="AB4247" i="9"/>
  <c r="AB4248" i="9"/>
  <c r="AB4249" i="9"/>
  <c r="AB4250" i="9"/>
  <c r="AB4251" i="9"/>
  <c r="AB4252" i="9"/>
  <c r="AB4253" i="9"/>
  <c r="AB4254" i="9"/>
  <c r="AB4255" i="9"/>
  <c r="AB4256" i="9"/>
  <c r="AB4257" i="9"/>
  <c r="AB4258" i="9"/>
  <c r="AB4259" i="9"/>
  <c r="AB4260" i="9"/>
  <c r="AB4261" i="9"/>
  <c r="AB4262" i="9"/>
  <c r="AB4263" i="9"/>
  <c r="AB4264" i="9"/>
  <c r="AB4265" i="9"/>
  <c r="AB4266" i="9"/>
  <c r="AB4267" i="9"/>
  <c r="AB4268" i="9"/>
  <c r="AB4269" i="9"/>
  <c r="AB4270" i="9"/>
  <c r="AB4271" i="9"/>
  <c r="AB4272" i="9"/>
  <c r="AB4273" i="9"/>
  <c r="AB4274" i="9"/>
  <c r="AB4275" i="9"/>
  <c r="AB4276" i="9"/>
  <c r="AB4277" i="9"/>
  <c r="AB4278" i="9"/>
  <c r="AB4279" i="9"/>
  <c r="AB4280" i="9"/>
  <c r="AB4281" i="9"/>
  <c r="AB4282" i="9"/>
  <c r="AB4283" i="9"/>
  <c r="AB4284" i="9"/>
  <c r="AB4285" i="9"/>
  <c r="AB4286" i="9"/>
  <c r="AB4287" i="9"/>
  <c r="AB4288" i="9"/>
  <c r="AB4289" i="9"/>
  <c r="AB4290" i="9"/>
  <c r="AB4291" i="9"/>
  <c r="AB4292" i="9"/>
  <c r="AB4293" i="9"/>
  <c r="AB4294" i="9"/>
  <c r="AB4295" i="9"/>
  <c r="AB4296" i="9"/>
  <c r="AB4297" i="9"/>
  <c r="AB4298" i="9"/>
  <c r="AB4299" i="9"/>
  <c r="AB4300" i="9"/>
  <c r="AB4301" i="9"/>
  <c r="AB4302" i="9"/>
  <c r="AB4303" i="9"/>
  <c r="AB4304" i="9"/>
  <c r="AB4305" i="9"/>
  <c r="AB4306" i="9"/>
  <c r="AB4307" i="9"/>
  <c r="AB4308" i="9"/>
  <c r="AB4309" i="9"/>
  <c r="AB4310" i="9"/>
  <c r="AB4311" i="9"/>
  <c r="AB4312" i="9"/>
  <c r="AB4313" i="9"/>
  <c r="AB4314" i="9"/>
  <c r="AB4315" i="9"/>
  <c r="AB4316" i="9"/>
  <c r="AB4317" i="9"/>
  <c r="AB4318" i="9"/>
  <c r="AB4319" i="9"/>
  <c r="AB4320" i="9"/>
  <c r="AB4321" i="9"/>
  <c r="AB4322" i="9"/>
  <c r="AB4323" i="9"/>
  <c r="AB4324" i="9"/>
  <c r="AB4325" i="9"/>
  <c r="AB4326" i="9"/>
  <c r="AB4327" i="9"/>
  <c r="AB4328" i="9"/>
  <c r="AB4329" i="9"/>
  <c r="AB4330" i="9"/>
  <c r="AB4331" i="9"/>
  <c r="AB4332" i="9"/>
  <c r="AB4333" i="9"/>
  <c r="AB4334" i="9"/>
  <c r="AB4335" i="9"/>
  <c r="AB4336" i="9"/>
  <c r="AB4337" i="9"/>
  <c r="AB4338" i="9"/>
  <c r="AB4339" i="9"/>
  <c r="AB4340" i="9"/>
  <c r="AB4341" i="9"/>
  <c r="AB4342" i="9"/>
  <c r="AB4343" i="9"/>
  <c r="AB4344" i="9"/>
  <c r="AB4345" i="9"/>
  <c r="AB4346" i="9"/>
  <c r="AB4347" i="9"/>
  <c r="AB4348" i="9"/>
  <c r="AB4349" i="9"/>
  <c r="AB4350" i="9"/>
  <c r="AB4351" i="9"/>
  <c r="AB4352" i="9"/>
  <c r="AB4353" i="9"/>
  <c r="AB4354" i="9"/>
  <c r="AB4355" i="9"/>
  <c r="AB4356" i="9"/>
  <c r="AB4357" i="9"/>
  <c r="AB4358" i="9"/>
  <c r="AB4359" i="9"/>
  <c r="AB4360" i="9"/>
  <c r="AB4361" i="9"/>
  <c r="AB4362" i="9"/>
  <c r="AB4363" i="9"/>
  <c r="AB4364" i="9"/>
  <c r="AB4365" i="9"/>
  <c r="AB4366" i="9"/>
  <c r="AB4367" i="9"/>
  <c r="AB4368" i="9"/>
  <c r="AB4369" i="9"/>
  <c r="AB4370" i="9"/>
  <c r="AB4371" i="9"/>
  <c r="AB4372" i="9"/>
  <c r="AB4373" i="9"/>
  <c r="AB4374" i="9"/>
  <c r="AB4375" i="9"/>
  <c r="AB4376" i="9"/>
  <c r="AB4377" i="9"/>
  <c r="AB4378" i="9"/>
  <c r="AB4379" i="9"/>
  <c r="AB4380" i="9"/>
  <c r="AB4381" i="9"/>
  <c r="AB4382" i="9"/>
  <c r="AB4383" i="9"/>
  <c r="AB4384" i="9"/>
  <c r="AB4385" i="9"/>
  <c r="AB4386" i="9"/>
  <c r="AB4387" i="9"/>
  <c r="AB4388" i="9"/>
  <c r="AB4389" i="9"/>
  <c r="AB4390" i="9"/>
  <c r="AB4391" i="9"/>
  <c r="AB4392" i="9"/>
  <c r="AB4393" i="9"/>
  <c r="AB4394" i="9"/>
  <c r="AB4395" i="9"/>
  <c r="AB4396" i="9"/>
  <c r="AB4397" i="9"/>
  <c r="AB4398" i="9"/>
  <c r="AB4399" i="9"/>
  <c r="AB4400" i="9"/>
  <c r="AB4401" i="9"/>
  <c r="AB4402" i="9"/>
  <c r="AB4403" i="9"/>
  <c r="AB4404" i="9"/>
  <c r="AB4405" i="9"/>
  <c r="AB4406" i="9"/>
  <c r="AB4407" i="9"/>
  <c r="AB4408" i="9"/>
  <c r="AB4409" i="9"/>
  <c r="AB4410" i="9"/>
  <c r="AB4411" i="9"/>
  <c r="AB4412" i="9"/>
  <c r="AB4413" i="9"/>
  <c r="AB4414" i="9"/>
  <c r="AB4415" i="9"/>
  <c r="AB4416" i="9"/>
  <c r="AB4417" i="9"/>
  <c r="AB4418" i="9"/>
  <c r="AB4419" i="9"/>
  <c r="AB4420" i="9"/>
  <c r="AB4421" i="9"/>
  <c r="AB4422" i="9"/>
  <c r="AB4423" i="9"/>
  <c r="AB4424" i="9"/>
  <c r="AB4425" i="9"/>
  <c r="AB4426" i="9"/>
  <c r="AB4427" i="9"/>
  <c r="AB4428" i="9"/>
  <c r="AB4429" i="9"/>
  <c r="AB4430" i="9"/>
  <c r="AB4431" i="9"/>
  <c r="AB4432" i="9"/>
  <c r="AB4433" i="9"/>
  <c r="AB4434" i="9"/>
  <c r="AB4435" i="9"/>
  <c r="AB4436" i="9"/>
  <c r="AB4437" i="9"/>
  <c r="AB4438" i="9"/>
  <c r="AB4439" i="9"/>
  <c r="AB4440" i="9"/>
  <c r="AB4441" i="9"/>
  <c r="AB4442" i="9"/>
  <c r="AB4443" i="9"/>
  <c r="AB4444" i="9"/>
  <c r="AB4445" i="9"/>
  <c r="AB4446" i="9"/>
  <c r="AB4447" i="9"/>
  <c r="AB4448" i="9"/>
  <c r="AB4449" i="9"/>
  <c r="AB4450" i="9"/>
  <c r="AB4451" i="9"/>
  <c r="AB4452" i="9"/>
  <c r="AB4453" i="9"/>
  <c r="AB4454" i="9"/>
  <c r="AB4455" i="9"/>
  <c r="AB4456" i="9"/>
  <c r="AB4457" i="9"/>
  <c r="AB4458" i="9"/>
  <c r="AB4459" i="9"/>
  <c r="AB4460" i="9"/>
  <c r="AB4461" i="9"/>
  <c r="AB4462" i="9"/>
  <c r="AB4463" i="9"/>
  <c r="AB4464" i="9"/>
  <c r="AB4465" i="9"/>
  <c r="AB4466" i="9"/>
  <c r="AB4467" i="9"/>
  <c r="AB4468" i="9"/>
  <c r="AB4469" i="9"/>
  <c r="AB4470" i="9"/>
  <c r="AB4471" i="9"/>
  <c r="AB4472" i="9"/>
  <c r="AB4473" i="9"/>
  <c r="AB4474" i="9"/>
  <c r="AB4475" i="9"/>
  <c r="AB4476" i="9"/>
  <c r="AB4477" i="9"/>
  <c r="AB4478" i="9"/>
  <c r="AB4479" i="9"/>
  <c r="AB4480" i="9"/>
  <c r="AB4481" i="9"/>
  <c r="AB4482" i="9"/>
  <c r="AB4483" i="9"/>
  <c r="AB4484" i="9"/>
  <c r="AB4485" i="9"/>
  <c r="AB4486" i="9"/>
  <c r="AB4487" i="9"/>
  <c r="AB4488" i="9"/>
  <c r="AB4489" i="9"/>
  <c r="AB4490" i="9"/>
  <c r="AB4491" i="9"/>
  <c r="AB4492" i="9"/>
  <c r="AB4493" i="9"/>
  <c r="AB4494" i="9"/>
  <c r="AB4495" i="9"/>
  <c r="AB4496" i="9"/>
  <c r="AB4497" i="9"/>
  <c r="AB4498" i="9"/>
  <c r="AB4499" i="9"/>
  <c r="AB4500" i="9"/>
  <c r="AB4501" i="9"/>
  <c r="AB4502" i="9"/>
  <c r="AB4503" i="9"/>
  <c r="AB4504" i="9"/>
  <c r="AB4505" i="9"/>
  <c r="AB4506" i="9"/>
  <c r="AB4507" i="9"/>
  <c r="AB4508" i="9"/>
  <c r="AB4509" i="9"/>
  <c r="AB4510" i="9"/>
  <c r="AB4511" i="9"/>
  <c r="AB4512" i="9"/>
  <c r="AB4513" i="9"/>
  <c r="AB4514" i="9"/>
  <c r="AB4515" i="9"/>
  <c r="AB4516" i="9"/>
  <c r="AB4517" i="9"/>
  <c r="AB4518" i="9"/>
  <c r="AB4519" i="9"/>
  <c r="AB4520" i="9"/>
  <c r="AB4521" i="9"/>
  <c r="AB4522" i="9"/>
  <c r="AB4523" i="9"/>
  <c r="AB4524" i="9"/>
  <c r="AB4525" i="9"/>
  <c r="AB4526" i="9"/>
  <c r="AB4527" i="9"/>
  <c r="AB4528" i="9"/>
  <c r="AB4529" i="9"/>
  <c r="AB4530" i="9"/>
  <c r="AB4531" i="9"/>
  <c r="AB4532" i="9"/>
  <c r="AB4533" i="9"/>
  <c r="AB4534" i="9"/>
  <c r="AB4535" i="9"/>
  <c r="AB4536" i="9"/>
  <c r="AB4537" i="9"/>
  <c r="AB4538" i="9"/>
  <c r="AB4539" i="9"/>
  <c r="AB4540" i="9"/>
  <c r="AB4541" i="9"/>
  <c r="AB4542" i="9"/>
  <c r="AB4543" i="9"/>
  <c r="AB4544" i="9"/>
  <c r="AB4545" i="9"/>
  <c r="AB4546" i="9"/>
  <c r="AB4547" i="9"/>
  <c r="AB4548" i="9"/>
  <c r="AB4549" i="9"/>
  <c r="AB4550" i="9"/>
  <c r="AB4551" i="9"/>
  <c r="AB4552" i="9"/>
  <c r="AB4553" i="9"/>
  <c r="AB4554" i="9"/>
  <c r="AB4555" i="9"/>
  <c r="AB4556" i="9"/>
  <c r="AB4557" i="9"/>
  <c r="AB4558" i="9"/>
  <c r="AB4559" i="9"/>
  <c r="AB4560" i="9"/>
  <c r="AB4561" i="9"/>
  <c r="AB4562" i="9"/>
  <c r="AB4563" i="9"/>
  <c r="AB4564" i="9"/>
  <c r="AB4565" i="9"/>
  <c r="AB4566" i="9"/>
  <c r="AB4567" i="9"/>
  <c r="AB4568" i="9"/>
  <c r="AB4569" i="9"/>
  <c r="AB4570" i="9"/>
  <c r="AB4571" i="9"/>
  <c r="AB4572" i="9"/>
  <c r="AB4573" i="9"/>
  <c r="AB4574" i="9"/>
  <c r="AB4575" i="9"/>
  <c r="AB4576" i="9"/>
  <c r="AB4577" i="9"/>
  <c r="AB4578" i="9"/>
  <c r="AB4579" i="9"/>
  <c r="AB4580" i="9"/>
  <c r="AB4581" i="9"/>
  <c r="AB4582" i="9"/>
  <c r="AB4583" i="9"/>
  <c r="AB4584" i="9"/>
  <c r="AB4585" i="9"/>
  <c r="AB4586" i="9"/>
  <c r="AB4587" i="9"/>
  <c r="AB4588" i="9"/>
  <c r="AB4589" i="9"/>
  <c r="AB4590" i="9"/>
  <c r="AB4591" i="9"/>
  <c r="AB4592" i="9"/>
  <c r="AB4593" i="9"/>
  <c r="AB4594" i="9"/>
  <c r="AB4595" i="9"/>
  <c r="AB4596" i="9"/>
  <c r="AB4597" i="9"/>
  <c r="AB4598" i="9"/>
  <c r="AB4599" i="9"/>
  <c r="AB4600" i="9"/>
  <c r="AB4601" i="9"/>
  <c r="AB4602" i="9"/>
  <c r="AB4603" i="9"/>
  <c r="AB4604" i="9"/>
  <c r="AB4605" i="9"/>
  <c r="AB4606" i="9"/>
  <c r="AB4607" i="9"/>
  <c r="AB4608" i="9"/>
  <c r="AB4609" i="9"/>
  <c r="AB4610" i="9"/>
  <c r="AB4611" i="9"/>
  <c r="AB4612" i="9"/>
  <c r="AB4613" i="9"/>
  <c r="AB4614" i="9"/>
  <c r="AB4615" i="9"/>
  <c r="AB4616" i="9"/>
  <c r="AB4617" i="9"/>
  <c r="AB4618" i="9"/>
  <c r="AB4619" i="9"/>
  <c r="AB4620" i="9"/>
  <c r="AB4621" i="9"/>
  <c r="AB4622" i="9"/>
  <c r="AB4623" i="9"/>
  <c r="AB4624" i="9"/>
  <c r="AB4625" i="9"/>
  <c r="AB4626" i="9"/>
  <c r="AB4627" i="9"/>
  <c r="AB4628" i="9"/>
  <c r="AB4629" i="9"/>
  <c r="AB4630" i="9"/>
  <c r="AB4631" i="9"/>
  <c r="AB4632" i="9"/>
  <c r="AB4633" i="9"/>
  <c r="AB4634" i="9"/>
  <c r="AB4635" i="9"/>
  <c r="AB4636" i="9"/>
  <c r="AB4637" i="9"/>
  <c r="AB4638" i="9"/>
  <c r="AB4639" i="9"/>
  <c r="AB4640" i="9"/>
  <c r="AB4641" i="9"/>
  <c r="AB4642" i="9"/>
  <c r="AB4643" i="9"/>
  <c r="AB4644" i="9"/>
  <c r="AB4645" i="9"/>
  <c r="AB4646" i="9"/>
  <c r="AB4647" i="9"/>
  <c r="AB4648" i="9"/>
  <c r="AB4649" i="9"/>
  <c r="AB4650" i="9"/>
  <c r="AB4651" i="9"/>
  <c r="AB4652" i="9"/>
  <c r="AB4653" i="9"/>
  <c r="AB4654" i="9"/>
  <c r="AB4655" i="9"/>
  <c r="AB4656" i="9"/>
  <c r="AB4657" i="9"/>
  <c r="AB4658" i="9"/>
  <c r="AB4659" i="9"/>
  <c r="AB4660" i="9"/>
  <c r="AB4661" i="9"/>
  <c r="AB4662" i="9"/>
  <c r="AB4663" i="9"/>
  <c r="AB4664" i="9"/>
  <c r="AB4665" i="9"/>
  <c r="AB4666" i="9"/>
  <c r="AB4667" i="9"/>
  <c r="AB4668" i="9"/>
  <c r="AB4669" i="9"/>
  <c r="AB4670" i="9"/>
  <c r="AB4671" i="9"/>
  <c r="AB4672" i="9"/>
  <c r="AB4673" i="9"/>
  <c r="AB4674" i="9"/>
  <c r="AB4675" i="9"/>
  <c r="AB4676" i="9"/>
  <c r="AB4677" i="9"/>
  <c r="AB4678" i="9"/>
  <c r="AB4679" i="9"/>
  <c r="AB4680" i="9"/>
  <c r="AB4681" i="9"/>
  <c r="AB4682" i="9"/>
  <c r="AB4683" i="9"/>
  <c r="AB4684" i="9"/>
  <c r="AB4685" i="9"/>
  <c r="AB4686" i="9"/>
  <c r="AB4687" i="9"/>
  <c r="AB4688" i="9"/>
  <c r="AB4689" i="9"/>
  <c r="AB4690" i="9"/>
  <c r="AB4691" i="9"/>
  <c r="AB4692" i="9"/>
  <c r="AB4693" i="9"/>
  <c r="AB4694" i="9"/>
  <c r="AB4695" i="9"/>
  <c r="AB4696" i="9"/>
  <c r="AB4697" i="9"/>
  <c r="AB4698" i="9"/>
  <c r="AB4699" i="9"/>
  <c r="AB4700" i="9"/>
  <c r="AB4701" i="9"/>
  <c r="AB4702" i="9"/>
  <c r="AB4703" i="9"/>
  <c r="AB4704" i="9"/>
  <c r="AB4705" i="9"/>
  <c r="AB4706" i="9"/>
  <c r="AB4707" i="9"/>
  <c r="AB4708" i="9"/>
  <c r="AB4709" i="9"/>
  <c r="AB4710" i="9"/>
  <c r="AB4711" i="9"/>
  <c r="AB4712" i="9"/>
  <c r="AB4713" i="9"/>
  <c r="AB4714" i="9"/>
  <c r="AB4715" i="9"/>
  <c r="AB4716" i="9"/>
  <c r="AB4717" i="9"/>
  <c r="AB4718" i="9"/>
  <c r="AB4719" i="9"/>
  <c r="AB4720" i="9"/>
  <c r="AB4721" i="9"/>
  <c r="AB4722" i="9"/>
  <c r="AB4723" i="9"/>
  <c r="AB4724" i="9"/>
  <c r="AB4725" i="9"/>
  <c r="AB4726" i="9"/>
  <c r="AB4727" i="9"/>
  <c r="AB4728" i="9"/>
  <c r="AB4729" i="9"/>
  <c r="AB4730" i="9"/>
  <c r="AB4731" i="9"/>
  <c r="AB4732" i="9"/>
  <c r="AB4733" i="9"/>
  <c r="AB4734" i="9"/>
  <c r="AB4735" i="9"/>
  <c r="AB4736" i="9"/>
  <c r="AB4737" i="9"/>
  <c r="AB4738" i="9"/>
  <c r="AB4739" i="9"/>
  <c r="AB4740" i="9"/>
  <c r="AB4741" i="9"/>
  <c r="AB4742" i="9"/>
  <c r="AB4743" i="9"/>
  <c r="AB4744" i="9"/>
  <c r="AB4745" i="9"/>
  <c r="AB4746" i="9"/>
  <c r="AB4747" i="9"/>
  <c r="AB4748" i="9"/>
  <c r="AB4749" i="9"/>
  <c r="AB4750" i="9"/>
  <c r="AB4751" i="9"/>
  <c r="AB4752" i="9"/>
  <c r="AB4753" i="9"/>
  <c r="AB4754" i="9"/>
  <c r="AB4755" i="9"/>
  <c r="AB4756" i="9"/>
  <c r="AB4757" i="9"/>
  <c r="AB4758" i="9"/>
  <c r="AB4759" i="9"/>
  <c r="AB4760" i="9"/>
  <c r="AB4761" i="9"/>
  <c r="AB4762" i="9"/>
  <c r="AB4763" i="9"/>
  <c r="AB4764" i="9"/>
  <c r="AB4765" i="9"/>
  <c r="AB4766" i="9"/>
  <c r="AB4767" i="9"/>
  <c r="AB4768" i="9"/>
  <c r="AB4769" i="9"/>
  <c r="AB4770" i="9"/>
  <c r="AB4771" i="9"/>
  <c r="AB4772" i="9"/>
  <c r="AB4773" i="9"/>
  <c r="AB4774" i="9"/>
  <c r="AB4775" i="9"/>
  <c r="AB4776" i="9"/>
  <c r="AB4777" i="9"/>
  <c r="AB4778" i="9"/>
  <c r="AB4779" i="9"/>
  <c r="AB4780" i="9"/>
  <c r="AB4781" i="9"/>
  <c r="AB4782" i="9"/>
  <c r="AB4783" i="9"/>
  <c r="AB4784" i="9"/>
  <c r="AB4785" i="9"/>
  <c r="AB4786" i="9"/>
  <c r="AB4787" i="9"/>
  <c r="AB4788" i="9"/>
  <c r="AB4789" i="9"/>
  <c r="AB4790" i="9"/>
  <c r="AB4791" i="9"/>
  <c r="AB4792" i="9"/>
  <c r="AB4793" i="9"/>
  <c r="AB4794" i="9"/>
  <c r="AB4795" i="9"/>
  <c r="AB4796" i="9"/>
  <c r="AB4797" i="9"/>
  <c r="AB4798" i="9"/>
  <c r="AB4799" i="9"/>
  <c r="AB4800" i="9"/>
  <c r="AB4801" i="9"/>
  <c r="AB4802" i="9"/>
  <c r="AB4803" i="9"/>
  <c r="AB4804" i="9"/>
  <c r="AB4805" i="9"/>
  <c r="AB4806" i="9"/>
  <c r="AB4807" i="9"/>
  <c r="AB4808" i="9"/>
  <c r="AB4809" i="9"/>
  <c r="AB4810" i="9"/>
  <c r="AB4811" i="9"/>
  <c r="AB4812" i="9"/>
  <c r="AB4813" i="9"/>
  <c r="AB4814" i="9"/>
  <c r="AB4815" i="9"/>
  <c r="AB4816" i="9"/>
  <c r="AB4817" i="9"/>
  <c r="AB4818" i="9"/>
  <c r="AB4819" i="9"/>
  <c r="AB4820" i="9"/>
  <c r="AB4821" i="9"/>
  <c r="AB4822" i="9"/>
  <c r="AB4823" i="9"/>
  <c r="AB4824" i="9"/>
  <c r="AB4825" i="9"/>
  <c r="AB4826" i="9"/>
  <c r="AB4827" i="9"/>
  <c r="AB4828" i="9"/>
  <c r="AB4829" i="9"/>
  <c r="AB4830" i="9"/>
  <c r="AB4831" i="9"/>
  <c r="AB4832" i="9"/>
  <c r="AB4833" i="9"/>
  <c r="AB4834" i="9"/>
  <c r="AB4835" i="9"/>
  <c r="AB4836" i="9"/>
  <c r="AB4837" i="9"/>
  <c r="AB4838" i="9"/>
  <c r="AB4839" i="9"/>
  <c r="AB4840" i="9"/>
  <c r="AB4841" i="9"/>
  <c r="AB4842" i="9"/>
  <c r="AB4843" i="9"/>
  <c r="AB4844" i="9"/>
  <c r="AB4845" i="9"/>
  <c r="AB4846" i="9"/>
  <c r="AB4847" i="9"/>
  <c r="AB4848" i="9"/>
  <c r="AB4849" i="9"/>
  <c r="AB4850" i="9"/>
  <c r="AB4851" i="9"/>
  <c r="AB4852" i="9"/>
  <c r="AB4853" i="9"/>
  <c r="AB4854" i="9"/>
  <c r="AB4855" i="9"/>
  <c r="AB4856" i="9"/>
  <c r="AB4857" i="9"/>
  <c r="AB4858" i="9"/>
  <c r="AB4859" i="9"/>
  <c r="AB4860" i="9"/>
  <c r="AB4861" i="9"/>
  <c r="AB4862" i="9"/>
  <c r="AB4863" i="9"/>
  <c r="AB4864" i="9"/>
  <c r="AB4865" i="9"/>
  <c r="AB4866" i="9"/>
  <c r="AB4867" i="9"/>
  <c r="AB4868" i="9"/>
  <c r="AB4869" i="9"/>
  <c r="AB4870" i="9"/>
  <c r="AB4871" i="9"/>
  <c r="AB4872" i="9"/>
  <c r="AB4873" i="9"/>
  <c r="AB4874" i="9"/>
  <c r="AB4875" i="9"/>
  <c r="AB4876" i="9"/>
  <c r="AB4877" i="9"/>
  <c r="AB4878" i="9"/>
  <c r="AB4879" i="9"/>
  <c r="AB4880" i="9"/>
  <c r="AB4881" i="9"/>
  <c r="AB4882" i="9"/>
  <c r="AB4883" i="9"/>
  <c r="AB4884" i="9"/>
  <c r="AB4885" i="9"/>
  <c r="AB4886" i="9"/>
  <c r="AB4887" i="9"/>
  <c r="AB4888" i="9"/>
  <c r="AB4889" i="9"/>
  <c r="AB4890" i="9"/>
  <c r="AB4891" i="9"/>
  <c r="AB4892" i="9"/>
  <c r="AB4893" i="9"/>
  <c r="AB4894" i="9"/>
  <c r="AB4895" i="9"/>
  <c r="AB4896" i="9"/>
  <c r="AB4897" i="9"/>
  <c r="AB4898" i="9"/>
  <c r="AB4899" i="9"/>
  <c r="AB4900" i="9"/>
  <c r="AB4901" i="9"/>
  <c r="AB4902" i="9"/>
  <c r="AB4903" i="9"/>
  <c r="AB4904" i="9"/>
  <c r="AB4905" i="9"/>
  <c r="AB4906" i="9"/>
  <c r="AB4907" i="9"/>
  <c r="AB4908" i="9"/>
  <c r="AB4909" i="9"/>
  <c r="AB4910" i="9"/>
  <c r="AB4911" i="9"/>
  <c r="AB4912" i="9"/>
  <c r="AB4913" i="9"/>
  <c r="AB4914" i="9"/>
  <c r="AB4915" i="9"/>
  <c r="AB4916" i="9"/>
  <c r="AB4917" i="9"/>
  <c r="AB4918" i="9"/>
  <c r="AB4919" i="9"/>
  <c r="AB4920" i="9"/>
  <c r="AB4921" i="9"/>
  <c r="AB4922" i="9"/>
  <c r="AB4923" i="9"/>
  <c r="AB4924" i="9"/>
  <c r="AB4925" i="9"/>
  <c r="AB4926" i="9"/>
  <c r="AB4927" i="9"/>
  <c r="AB4928" i="9"/>
  <c r="AB4929" i="9"/>
  <c r="AB4930" i="9"/>
  <c r="AB4931" i="9"/>
  <c r="AB4932" i="9"/>
  <c r="AB4933" i="9"/>
  <c r="AB4934" i="9"/>
  <c r="AB4935" i="9"/>
  <c r="AB4936" i="9"/>
  <c r="AB4937" i="9"/>
  <c r="AB4938" i="9"/>
  <c r="AB4939" i="9"/>
  <c r="AB4940" i="9"/>
  <c r="AB4941" i="9"/>
  <c r="AB4942" i="9"/>
  <c r="AB4943" i="9"/>
  <c r="AB4944" i="9"/>
  <c r="AB4945" i="9"/>
  <c r="AB4946" i="9"/>
  <c r="AB4947" i="9"/>
  <c r="AB4948" i="9"/>
  <c r="AB4949" i="9"/>
  <c r="AB4950" i="9"/>
  <c r="AB4951" i="9"/>
  <c r="AB4952" i="9"/>
  <c r="AB4953" i="9"/>
  <c r="AB4954" i="9"/>
  <c r="AB4955" i="9"/>
  <c r="AB4956" i="9"/>
  <c r="AB4957" i="9"/>
  <c r="AB4958" i="9"/>
  <c r="AB4959" i="9"/>
  <c r="AB4960" i="9"/>
  <c r="AB4961" i="9"/>
  <c r="AB4962" i="9"/>
  <c r="AB4963" i="9"/>
  <c r="AB4964" i="9"/>
  <c r="AB4965" i="9"/>
  <c r="AB4966" i="9"/>
  <c r="AB4967" i="9"/>
  <c r="AB4968" i="9"/>
  <c r="AB4969" i="9"/>
  <c r="AB4970" i="9"/>
  <c r="AB4971" i="9"/>
  <c r="AB4972" i="9"/>
  <c r="AB4973" i="9"/>
  <c r="AB4974" i="9"/>
  <c r="AB4975" i="9"/>
  <c r="AB4976" i="9"/>
  <c r="AB4977" i="9"/>
  <c r="AB4978" i="9"/>
  <c r="AB4979" i="9"/>
  <c r="AB4980" i="9"/>
  <c r="AB4981" i="9"/>
  <c r="AB4982" i="9"/>
  <c r="AB4983" i="9"/>
  <c r="AB4984" i="9"/>
  <c r="AB4985" i="9"/>
  <c r="AB4986" i="9"/>
  <c r="AB4987" i="9"/>
  <c r="AB4988" i="9"/>
  <c r="AB4989" i="9"/>
  <c r="AB4990" i="9"/>
  <c r="AB4991" i="9"/>
  <c r="AB4992" i="9"/>
  <c r="AB4993" i="9"/>
  <c r="AB4994" i="9"/>
  <c r="AB4995" i="9"/>
  <c r="AB4996" i="9"/>
  <c r="AB4997" i="9"/>
  <c r="AB4998" i="9"/>
  <c r="AB4999" i="9"/>
  <c r="AB5000" i="9"/>
  <c r="AB5001" i="9"/>
  <c r="AB5002" i="9"/>
  <c r="AB5003" i="9"/>
  <c r="AB5004" i="9"/>
  <c r="AB5005" i="9"/>
  <c r="AB5006" i="9"/>
  <c r="AB8" i="12"/>
  <c r="AB9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57" i="12"/>
  <c r="AB58" i="12"/>
  <c r="AB59" i="12"/>
  <c r="AB60" i="12"/>
  <c r="AB61" i="12"/>
  <c r="AB62" i="12"/>
  <c r="AB63" i="12"/>
  <c r="AB64" i="12"/>
  <c r="AB65" i="12"/>
  <c r="AB66" i="12"/>
  <c r="AB67" i="12"/>
  <c r="AB68" i="12"/>
  <c r="AB69" i="12"/>
  <c r="AB70" i="12"/>
  <c r="AB71" i="12"/>
  <c r="AB72" i="12"/>
  <c r="AB73" i="12"/>
  <c r="AB74" i="12"/>
  <c r="AB75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8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11" i="12"/>
  <c r="AB112" i="12"/>
  <c r="AB113" i="12"/>
  <c r="AB114" i="12"/>
  <c r="AB115" i="12"/>
  <c r="AB116" i="12"/>
  <c r="AB117" i="12"/>
  <c r="AB118" i="12"/>
  <c r="AB119" i="12"/>
  <c r="AB120" i="12"/>
  <c r="AB121" i="12"/>
  <c r="AB122" i="12"/>
  <c r="AB123" i="12"/>
  <c r="AB124" i="12"/>
  <c r="AB125" i="12"/>
  <c r="AB126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3" i="12"/>
  <c r="AB144" i="12"/>
  <c r="AB145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3" i="12"/>
  <c r="AB164" i="12"/>
  <c r="AB165" i="12"/>
  <c r="AB166" i="12"/>
  <c r="AB167" i="12"/>
  <c r="AB168" i="12"/>
  <c r="AB169" i="12"/>
  <c r="AB170" i="12"/>
  <c r="AB171" i="12"/>
  <c r="AB172" i="12"/>
  <c r="AB173" i="12"/>
  <c r="AB174" i="12"/>
  <c r="AB175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4" i="12"/>
  <c r="AB195" i="12"/>
  <c r="AB196" i="12"/>
  <c r="AB197" i="12"/>
  <c r="AB198" i="12"/>
  <c r="AB199" i="12"/>
  <c r="AB200" i="12"/>
  <c r="AB201" i="12"/>
  <c r="AB202" i="12"/>
  <c r="AB203" i="12"/>
  <c r="AB204" i="12"/>
  <c r="AB205" i="12"/>
  <c r="AB206" i="12"/>
  <c r="AB207" i="12"/>
  <c r="AB208" i="12"/>
  <c r="AB209" i="12"/>
  <c r="AB210" i="12"/>
  <c r="AB211" i="12"/>
  <c r="AB212" i="12"/>
  <c r="AB213" i="12"/>
  <c r="AB214" i="12"/>
  <c r="AB215" i="12"/>
  <c r="AB216" i="12"/>
  <c r="AB217" i="12"/>
  <c r="AB218" i="12"/>
  <c r="AB219" i="12"/>
  <c r="AB220" i="12"/>
  <c r="AB221" i="12"/>
  <c r="AB222" i="12"/>
  <c r="AB223" i="12"/>
  <c r="AB224" i="12"/>
  <c r="AB225" i="12"/>
  <c r="AB226" i="12"/>
  <c r="AB227" i="12"/>
  <c r="AB228" i="12"/>
  <c r="AB229" i="12"/>
  <c r="AB230" i="12"/>
  <c r="AB231" i="12"/>
  <c r="AB232" i="12"/>
  <c r="AB233" i="12"/>
  <c r="AB234" i="12"/>
  <c r="AB235" i="12"/>
  <c r="AB236" i="12"/>
  <c r="AB237" i="12"/>
  <c r="AB238" i="12"/>
  <c r="AB239" i="12"/>
  <c r="AB240" i="12"/>
  <c r="AB241" i="12"/>
  <c r="AB242" i="12"/>
  <c r="AB243" i="12"/>
  <c r="AB244" i="12"/>
  <c r="AB245" i="12"/>
  <c r="AB246" i="12"/>
  <c r="AB247" i="12"/>
  <c r="AB248" i="12"/>
  <c r="AB249" i="12"/>
  <c r="AB250" i="12"/>
  <c r="AB251" i="12"/>
  <c r="AB252" i="12"/>
  <c r="AB253" i="12"/>
  <c r="AB254" i="12"/>
  <c r="AB255" i="12"/>
  <c r="AB256" i="12"/>
  <c r="AB257" i="12"/>
  <c r="AB258" i="12"/>
  <c r="AB259" i="12"/>
  <c r="AB260" i="12"/>
  <c r="AB261" i="12"/>
  <c r="AB262" i="12"/>
  <c r="AB263" i="12"/>
  <c r="AB264" i="12"/>
  <c r="AB265" i="12"/>
  <c r="AB266" i="12"/>
  <c r="AB267" i="12"/>
  <c r="AB268" i="12"/>
  <c r="AB269" i="12"/>
  <c r="AB270" i="12"/>
  <c r="AB271" i="12"/>
  <c r="AB272" i="12"/>
  <c r="AB273" i="12"/>
  <c r="AB274" i="12"/>
  <c r="AB275" i="12"/>
  <c r="AB276" i="12"/>
  <c r="AB277" i="12"/>
  <c r="AB278" i="12"/>
  <c r="AB279" i="12"/>
  <c r="AB280" i="12"/>
  <c r="AB281" i="12"/>
  <c r="AB282" i="12"/>
  <c r="AB283" i="12"/>
  <c r="AB284" i="12"/>
  <c r="AB285" i="12"/>
  <c r="AB286" i="12"/>
  <c r="AB287" i="12"/>
  <c r="AB288" i="12"/>
  <c r="AB289" i="12"/>
  <c r="AB290" i="12"/>
  <c r="AB291" i="12"/>
  <c r="AB292" i="12"/>
  <c r="AB293" i="12"/>
  <c r="AB294" i="12"/>
  <c r="AB295" i="12"/>
  <c r="AB296" i="12"/>
  <c r="AB297" i="12"/>
  <c r="AB298" i="12"/>
  <c r="AB299" i="12"/>
  <c r="AB300" i="12"/>
  <c r="AB301" i="12"/>
  <c r="AB302" i="12"/>
  <c r="AB303" i="12"/>
  <c r="AB304" i="12"/>
  <c r="AB305" i="12"/>
  <c r="AB306" i="12"/>
  <c r="AB307" i="12"/>
  <c r="AB308" i="12"/>
  <c r="AB309" i="12"/>
  <c r="AB310" i="12"/>
  <c r="AB311" i="12"/>
  <c r="AB312" i="12"/>
  <c r="AB313" i="12"/>
  <c r="AB314" i="12"/>
  <c r="AB315" i="12"/>
  <c r="AB316" i="12"/>
  <c r="AB317" i="12"/>
  <c r="AB318" i="12"/>
  <c r="AB319" i="12"/>
  <c r="AB320" i="12"/>
  <c r="AB321" i="12"/>
  <c r="AB322" i="12"/>
  <c r="AB323" i="12"/>
  <c r="AB324" i="12"/>
  <c r="AB325" i="12"/>
  <c r="AB326" i="12"/>
  <c r="AB327" i="12"/>
  <c r="AB328" i="12"/>
  <c r="AB329" i="12"/>
  <c r="AB330" i="12"/>
  <c r="AB331" i="12"/>
  <c r="AB332" i="12"/>
  <c r="AB333" i="12"/>
  <c r="AB334" i="12"/>
  <c r="AB335" i="12"/>
  <c r="AB336" i="12"/>
  <c r="AB337" i="12"/>
  <c r="AB338" i="12"/>
  <c r="AB339" i="12"/>
  <c r="AB340" i="12"/>
  <c r="AB341" i="12"/>
  <c r="AB342" i="12"/>
  <c r="AB343" i="12"/>
  <c r="AB344" i="12"/>
  <c r="AB345" i="12"/>
  <c r="AB346" i="12"/>
  <c r="AB347" i="12"/>
  <c r="AB348" i="12"/>
  <c r="AB349" i="12"/>
  <c r="AB350" i="12"/>
  <c r="AB351" i="12"/>
  <c r="AB352" i="12"/>
  <c r="AB353" i="12"/>
  <c r="AB354" i="12"/>
  <c r="AB355" i="12"/>
  <c r="AB356" i="12"/>
  <c r="AB357" i="12"/>
  <c r="AB358" i="12"/>
  <c r="AB359" i="12"/>
  <c r="AB360" i="12"/>
  <c r="AB361" i="12"/>
  <c r="AB362" i="12"/>
  <c r="AB363" i="12"/>
  <c r="AB364" i="12"/>
  <c r="AB365" i="12"/>
  <c r="AB366" i="12"/>
  <c r="AB367" i="12"/>
  <c r="AB368" i="12"/>
  <c r="AB369" i="12"/>
  <c r="AB370" i="12"/>
  <c r="AB371" i="12"/>
  <c r="AB372" i="12"/>
  <c r="AB373" i="12"/>
  <c r="AB374" i="12"/>
  <c r="AB375" i="12"/>
  <c r="AB376" i="12"/>
  <c r="AB377" i="12"/>
  <c r="AB378" i="12"/>
  <c r="AB379" i="12"/>
  <c r="AB380" i="12"/>
  <c r="AB381" i="12"/>
  <c r="AB382" i="12"/>
  <c r="AB383" i="12"/>
  <c r="AB384" i="12"/>
  <c r="AB385" i="12"/>
  <c r="AB386" i="12"/>
  <c r="AB387" i="12"/>
  <c r="AB388" i="12"/>
  <c r="AB389" i="12"/>
  <c r="AB390" i="12"/>
  <c r="AB391" i="12"/>
  <c r="AB392" i="12"/>
  <c r="AB393" i="12"/>
  <c r="AB394" i="12"/>
  <c r="AB395" i="12"/>
  <c r="AB396" i="12"/>
  <c r="AB397" i="12"/>
  <c r="AB398" i="12"/>
  <c r="AB399" i="12"/>
  <c r="AB400" i="12"/>
  <c r="AB401" i="12"/>
  <c r="AB402" i="12"/>
  <c r="AB403" i="12"/>
  <c r="AB404" i="12"/>
  <c r="AB405" i="12"/>
  <c r="AB406" i="12"/>
  <c r="AB407" i="12"/>
  <c r="AB408" i="12"/>
  <c r="AB409" i="12"/>
  <c r="AB410" i="12"/>
  <c r="AB411" i="12"/>
  <c r="AB412" i="12"/>
  <c r="AB413" i="12"/>
  <c r="AB414" i="12"/>
  <c r="AB415" i="12"/>
  <c r="AB416" i="12"/>
  <c r="AB417" i="12"/>
  <c r="AB418" i="12"/>
  <c r="AB419" i="12"/>
  <c r="AB420" i="12"/>
  <c r="AB421" i="12"/>
  <c r="AB422" i="12"/>
  <c r="AB423" i="12"/>
  <c r="AB424" i="12"/>
  <c r="AB425" i="12"/>
  <c r="AB426" i="12"/>
  <c r="AB427" i="12"/>
  <c r="AB428" i="12"/>
  <c r="AB429" i="12"/>
  <c r="AB430" i="12"/>
  <c r="AB431" i="12"/>
  <c r="AB432" i="12"/>
  <c r="AB433" i="12"/>
  <c r="AB434" i="12"/>
  <c r="AB435" i="12"/>
  <c r="AB436" i="12"/>
  <c r="AB437" i="12"/>
  <c r="AB438" i="12"/>
  <c r="AB439" i="12"/>
  <c r="AB440" i="12"/>
  <c r="AB441" i="12"/>
  <c r="AB442" i="12"/>
  <c r="AB443" i="12"/>
  <c r="AB444" i="12"/>
  <c r="AB445" i="12"/>
  <c r="AB446" i="12"/>
  <c r="AB447" i="12"/>
  <c r="AB448" i="12"/>
  <c r="AB449" i="12"/>
  <c r="AB450" i="12"/>
  <c r="AB451" i="12"/>
  <c r="AB452" i="12"/>
  <c r="AB453" i="12"/>
  <c r="AB454" i="12"/>
  <c r="AB455" i="12"/>
  <c r="AB456" i="12"/>
  <c r="AB457" i="12"/>
  <c r="AB458" i="12"/>
  <c r="AB459" i="12"/>
  <c r="AB460" i="12"/>
  <c r="AB461" i="12"/>
  <c r="AB462" i="12"/>
  <c r="AB463" i="12"/>
  <c r="AB464" i="12"/>
  <c r="AB465" i="12"/>
  <c r="AB466" i="12"/>
  <c r="AB467" i="12"/>
  <c r="AB468" i="12"/>
  <c r="AB469" i="12"/>
  <c r="AB470" i="12"/>
  <c r="AB471" i="12"/>
  <c r="AB472" i="12"/>
  <c r="AB473" i="12"/>
  <c r="AB474" i="12"/>
  <c r="AB475" i="12"/>
  <c r="AB476" i="12"/>
  <c r="AB477" i="12"/>
  <c r="AB478" i="12"/>
  <c r="AB479" i="12"/>
  <c r="AB480" i="12"/>
  <c r="AB481" i="12"/>
  <c r="AB482" i="12"/>
  <c r="AB483" i="12"/>
  <c r="AB484" i="12"/>
  <c r="AB485" i="12"/>
  <c r="AB486" i="12"/>
  <c r="AB487" i="12"/>
  <c r="AB488" i="12"/>
  <c r="AB489" i="12"/>
  <c r="AB490" i="12"/>
  <c r="AB491" i="12"/>
  <c r="AB492" i="12"/>
  <c r="AB493" i="12"/>
  <c r="AB494" i="12"/>
  <c r="AB495" i="12"/>
  <c r="AB496" i="12"/>
  <c r="AB497" i="12"/>
  <c r="AB498" i="12"/>
  <c r="AB499" i="12"/>
  <c r="AB500" i="12"/>
  <c r="AB501" i="12"/>
  <c r="AB502" i="12"/>
  <c r="AB503" i="12"/>
  <c r="AB504" i="12"/>
  <c r="AB505" i="12"/>
  <c r="AB506" i="12"/>
  <c r="AB507" i="12"/>
  <c r="AB508" i="12"/>
  <c r="AB509" i="12"/>
  <c r="AB510" i="12"/>
  <c r="AB511" i="12"/>
  <c r="AB512" i="12"/>
  <c r="AB513" i="12"/>
  <c r="AB514" i="12"/>
  <c r="AB515" i="12"/>
  <c r="AB516" i="12"/>
  <c r="AB517" i="12"/>
  <c r="AB518" i="12"/>
  <c r="AB519" i="12"/>
  <c r="AB520" i="12"/>
  <c r="AB521" i="12"/>
  <c r="AB522" i="12"/>
  <c r="AB523" i="12"/>
  <c r="AB524" i="12"/>
  <c r="AB525" i="12"/>
  <c r="AB526" i="12"/>
  <c r="AB527" i="12"/>
  <c r="AB528" i="12"/>
  <c r="AB529" i="12"/>
  <c r="AB530" i="12"/>
  <c r="AB531" i="12"/>
  <c r="AB532" i="12"/>
  <c r="AB533" i="12"/>
  <c r="AB534" i="12"/>
  <c r="AB535" i="12"/>
  <c r="AB536" i="12"/>
  <c r="AB537" i="12"/>
  <c r="AB538" i="12"/>
  <c r="AB539" i="12"/>
  <c r="AB540" i="12"/>
  <c r="AB541" i="12"/>
  <c r="AB542" i="12"/>
  <c r="AB543" i="12"/>
  <c r="AB544" i="12"/>
  <c r="AB545" i="12"/>
  <c r="AB546" i="12"/>
  <c r="AB547" i="12"/>
  <c r="AB548" i="12"/>
  <c r="AB549" i="12"/>
  <c r="AB550" i="12"/>
  <c r="AB551" i="12"/>
  <c r="AB552" i="12"/>
  <c r="AB553" i="12"/>
  <c r="AB554" i="12"/>
  <c r="AB555" i="12"/>
  <c r="AB556" i="12"/>
  <c r="AB557" i="12"/>
  <c r="AB558" i="12"/>
  <c r="AB559" i="12"/>
  <c r="AB560" i="12"/>
  <c r="AB561" i="12"/>
  <c r="AB562" i="12"/>
  <c r="AB563" i="12"/>
  <c r="AB564" i="12"/>
  <c r="AB565" i="12"/>
  <c r="AB566" i="12"/>
  <c r="AB567" i="12"/>
  <c r="AB568" i="12"/>
  <c r="AB569" i="12"/>
  <c r="AB570" i="12"/>
  <c r="AB571" i="12"/>
  <c r="AB572" i="12"/>
  <c r="AB573" i="12"/>
  <c r="AB574" i="12"/>
  <c r="AB575" i="12"/>
  <c r="AB576" i="12"/>
  <c r="AB577" i="12"/>
  <c r="AB578" i="12"/>
  <c r="AB579" i="12"/>
  <c r="AB580" i="12"/>
  <c r="AB581" i="12"/>
  <c r="AB582" i="12"/>
  <c r="AB583" i="12"/>
  <c r="AB584" i="12"/>
  <c r="AB585" i="12"/>
  <c r="AB586" i="12"/>
  <c r="AB587" i="12"/>
  <c r="AB588" i="12"/>
  <c r="AB589" i="12"/>
  <c r="AB590" i="12"/>
  <c r="AB591" i="12"/>
  <c r="AB592" i="12"/>
  <c r="AB593" i="12"/>
  <c r="AB594" i="12"/>
  <c r="AB595" i="12"/>
  <c r="AB596" i="12"/>
  <c r="AB597" i="12"/>
  <c r="AB598" i="12"/>
  <c r="AB599" i="12"/>
  <c r="AB600" i="12"/>
  <c r="AB601" i="12"/>
  <c r="AB602" i="12"/>
  <c r="AB603" i="12"/>
  <c r="AB604" i="12"/>
  <c r="AB605" i="12"/>
  <c r="AB606" i="12"/>
  <c r="AB607" i="12"/>
  <c r="AB608" i="12"/>
  <c r="AB609" i="12"/>
  <c r="AB610" i="12"/>
  <c r="AB611" i="12"/>
  <c r="AB612" i="12"/>
  <c r="AB613" i="12"/>
  <c r="AB614" i="12"/>
  <c r="AB615" i="12"/>
  <c r="AB616" i="12"/>
  <c r="AB617" i="12"/>
  <c r="AB618" i="12"/>
  <c r="AB619" i="12"/>
  <c r="AB620" i="12"/>
  <c r="AB621" i="12"/>
  <c r="AB622" i="12"/>
  <c r="AB623" i="12"/>
  <c r="AB624" i="12"/>
  <c r="AB625" i="12"/>
  <c r="AB626" i="12"/>
  <c r="AB627" i="12"/>
  <c r="AB628" i="12"/>
  <c r="AB629" i="12"/>
  <c r="AB630" i="12"/>
  <c r="AB631" i="12"/>
  <c r="AB632" i="12"/>
  <c r="AB633" i="12"/>
  <c r="AB634" i="12"/>
  <c r="AB635" i="12"/>
  <c r="AB636" i="12"/>
  <c r="AB637" i="12"/>
  <c r="AB638" i="12"/>
  <c r="AB639" i="12"/>
  <c r="AB640" i="12"/>
  <c r="AB641" i="12"/>
  <c r="AB642" i="12"/>
  <c r="AB643" i="12"/>
  <c r="AB644" i="12"/>
  <c r="AB645" i="12"/>
  <c r="AB646" i="12"/>
  <c r="AB647" i="12"/>
  <c r="AB648" i="12"/>
  <c r="AB649" i="12"/>
  <c r="AB650" i="12"/>
  <c r="AB651" i="12"/>
  <c r="AB652" i="12"/>
  <c r="AB653" i="12"/>
  <c r="AB654" i="12"/>
  <c r="AB655" i="12"/>
  <c r="AB656" i="12"/>
  <c r="AB657" i="12"/>
  <c r="AB658" i="12"/>
  <c r="AB659" i="12"/>
  <c r="AB660" i="12"/>
  <c r="AB661" i="12"/>
  <c r="AB662" i="12"/>
  <c r="AB663" i="12"/>
  <c r="AB664" i="12"/>
  <c r="AB665" i="12"/>
  <c r="AB666" i="12"/>
  <c r="AB667" i="12"/>
  <c r="AB668" i="12"/>
  <c r="AB669" i="12"/>
  <c r="AB670" i="12"/>
  <c r="AB671" i="12"/>
  <c r="AB672" i="12"/>
  <c r="AB673" i="12"/>
  <c r="AB674" i="12"/>
  <c r="AB675" i="12"/>
  <c r="AB676" i="12"/>
  <c r="AB677" i="12"/>
  <c r="AB678" i="12"/>
  <c r="AB679" i="12"/>
  <c r="AB680" i="12"/>
  <c r="AB681" i="12"/>
  <c r="AB682" i="12"/>
  <c r="AB683" i="12"/>
  <c r="AB684" i="12"/>
  <c r="AB685" i="12"/>
  <c r="AB686" i="12"/>
  <c r="AB687" i="12"/>
  <c r="AB688" i="12"/>
  <c r="AB689" i="12"/>
  <c r="AB690" i="12"/>
  <c r="AB691" i="12"/>
  <c r="AB692" i="12"/>
  <c r="AB693" i="12"/>
  <c r="AB694" i="12"/>
  <c r="AB695" i="12"/>
  <c r="AB696" i="12"/>
  <c r="AB697" i="12"/>
  <c r="AB698" i="12"/>
  <c r="AB699" i="12"/>
  <c r="AB700" i="12"/>
  <c r="AB701" i="12"/>
  <c r="AB702" i="12"/>
  <c r="AB703" i="12"/>
  <c r="AB704" i="12"/>
  <c r="AB705" i="12"/>
  <c r="AB706" i="12"/>
  <c r="AB707" i="12"/>
  <c r="AB708" i="12"/>
  <c r="AB709" i="12"/>
  <c r="AB710" i="12"/>
  <c r="AB711" i="12"/>
  <c r="AB712" i="12"/>
  <c r="AB713" i="12"/>
  <c r="AB714" i="12"/>
  <c r="AB715" i="12"/>
  <c r="AB716" i="12"/>
  <c r="AB717" i="12"/>
  <c r="AB718" i="12"/>
  <c r="AB719" i="12"/>
  <c r="AB720" i="12"/>
  <c r="AB721" i="12"/>
  <c r="AB722" i="12"/>
  <c r="AB723" i="12"/>
  <c r="AB724" i="12"/>
  <c r="AB725" i="12"/>
  <c r="AB726" i="12"/>
  <c r="AB727" i="12"/>
  <c r="AB728" i="12"/>
  <c r="AB729" i="12"/>
  <c r="AB730" i="12"/>
  <c r="AB731" i="12"/>
  <c r="AB732" i="12"/>
  <c r="AB733" i="12"/>
  <c r="AB734" i="12"/>
  <c r="AB735" i="12"/>
  <c r="AB736" i="12"/>
  <c r="AB737" i="12"/>
  <c r="AB738" i="12"/>
  <c r="AB739" i="12"/>
  <c r="AB740" i="12"/>
  <c r="AB741" i="12"/>
  <c r="AB742" i="12"/>
  <c r="AB743" i="12"/>
  <c r="AB744" i="12"/>
  <c r="AB745" i="12"/>
  <c r="AB746" i="12"/>
  <c r="AB747" i="12"/>
  <c r="AB748" i="12"/>
  <c r="AB749" i="12"/>
  <c r="AB750" i="12"/>
  <c r="AB751" i="12"/>
  <c r="AB752" i="12"/>
  <c r="AB753" i="12"/>
  <c r="AB754" i="12"/>
  <c r="AB755" i="12"/>
  <c r="AB756" i="12"/>
  <c r="AB757" i="12"/>
  <c r="AB758" i="12"/>
  <c r="AB759" i="12"/>
  <c r="AB760" i="12"/>
  <c r="AB761" i="12"/>
  <c r="AB762" i="12"/>
  <c r="AB763" i="12"/>
  <c r="AB764" i="12"/>
  <c r="AB765" i="12"/>
  <c r="AB766" i="12"/>
  <c r="AB767" i="12"/>
  <c r="AB768" i="12"/>
  <c r="AB769" i="12"/>
  <c r="AB770" i="12"/>
  <c r="AB771" i="12"/>
  <c r="AB772" i="12"/>
  <c r="AB773" i="12"/>
  <c r="AB774" i="12"/>
  <c r="AB775" i="12"/>
  <c r="AB776" i="12"/>
  <c r="AB777" i="12"/>
  <c r="AB778" i="12"/>
  <c r="AB779" i="12"/>
  <c r="AB780" i="12"/>
  <c r="AB781" i="12"/>
  <c r="AB782" i="12"/>
  <c r="AB783" i="12"/>
  <c r="AB784" i="12"/>
  <c r="AB785" i="12"/>
  <c r="AB786" i="12"/>
  <c r="AB787" i="12"/>
  <c r="AB788" i="12"/>
  <c r="AB789" i="12"/>
  <c r="AB790" i="12"/>
  <c r="AB791" i="12"/>
  <c r="AB792" i="12"/>
  <c r="AB793" i="12"/>
  <c r="AB794" i="12"/>
  <c r="AB795" i="12"/>
  <c r="AB796" i="12"/>
  <c r="AB797" i="12"/>
  <c r="AB798" i="12"/>
  <c r="AB799" i="12"/>
  <c r="AB800" i="12"/>
  <c r="AB801" i="12"/>
  <c r="AB802" i="12"/>
  <c r="AB803" i="12"/>
  <c r="AB804" i="12"/>
  <c r="AB805" i="12"/>
  <c r="AB806" i="12"/>
  <c r="AB807" i="12"/>
  <c r="AB808" i="12"/>
  <c r="AB809" i="12"/>
  <c r="AB810" i="12"/>
  <c r="AB811" i="12"/>
  <c r="AB812" i="12"/>
  <c r="AB813" i="12"/>
  <c r="AB814" i="12"/>
  <c r="AB815" i="12"/>
  <c r="AB816" i="12"/>
  <c r="AB817" i="12"/>
  <c r="AB818" i="12"/>
  <c r="AB819" i="12"/>
  <c r="AB820" i="12"/>
  <c r="AB821" i="12"/>
  <c r="AB822" i="12"/>
  <c r="AB823" i="12"/>
  <c r="AB824" i="12"/>
  <c r="AB825" i="12"/>
  <c r="AB826" i="12"/>
  <c r="AB827" i="12"/>
  <c r="AB828" i="12"/>
  <c r="AB829" i="12"/>
  <c r="AB830" i="12"/>
  <c r="AB831" i="12"/>
  <c r="AB832" i="12"/>
  <c r="AB833" i="12"/>
  <c r="AB834" i="12"/>
  <c r="AB835" i="12"/>
  <c r="AB836" i="12"/>
  <c r="AB837" i="12"/>
  <c r="AB838" i="12"/>
  <c r="AB839" i="12"/>
  <c r="AB840" i="12"/>
  <c r="AB841" i="12"/>
  <c r="AB842" i="12"/>
  <c r="AB843" i="12"/>
  <c r="AB844" i="12"/>
  <c r="AB845" i="12"/>
  <c r="AB846" i="12"/>
  <c r="AB847" i="12"/>
  <c r="AB848" i="12"/>
  <c r="AB849" i="12"/>
  <c r="AB850" i="12"/>
  <c r="AB851" i="12"/>
  <c r="AB852" i="12"/>
  <c r="AB853" i="12"/>
  <c r="AB854" i="12"/>
  <c r="AB855" i="12"/>
  <c r="AB856" i="12"/>
  <c r="AB857" i="12"/>
  <c r="AB858" i="12"/>
  <c r="AB859" i="12"/>
  <c r="AB860" i="12"/>
  <c r="AB861" i="12"/>
  <c r="AB862" i="12"/>
  <c r="AB863" i="12"/>
  <c r="AB864" i="12"/>
  <c r="AB865" i="12"/>
  <c r="AB866" i="12"/>
  <c r="AB867" i="12"/>
  <c r="AB868" i="12"/>
  <c r="AB869" i="12"/>
  <c r="AB870" i="12"/>
  <c r="AB871" i="12"/>
  <c r="AB872" i="12"/>
  <c r="AB873" i="12"/>
  <c r="AB874" i="12"/>
  <c r="AB875" i="12"/>
  <c r="AB876" i="12"/>
  <c r="AB877" i="12"/>
  <c r="AB878" i="12"/>
  <c r="AB879" i="12"/>
  <c r="AB880" i="12"/>
  <c r="AB881" i="12"/>
  <c r="AB882" i="12"/>
  <c r="AB883" i="12"/>
  <c r="AB884" i="12"/>
  <c r="AB885" i="12"/>
  <c r="AB886" i="12"/>
  <c r="AB887" i="12"/>
  <c r="AB888" i="12"/>
  <c r="AB889" i="12"/>
  <c r="AB890" i="12"/>
  <c r="AB891" i="12"/>
  <c r="AB892" i="12"/>
  <c r="AB893" i="12"/>
  <c r="AB894" i="12"/>
  <c r="AB895" i="12"/>
  <c r="AB896" i="12"/>
  <c r="AB897" i="12"/>
  <c r="AB898" i="12"/>
  <c r="AB899" i="12"/>
  <c r="AB900" i="12"/>
  <c r="AB901" i="12"/>
  <c r="AB902" i="12"/>
  <c r="AB903" i="12"/>
  <c r="AB904" i="12"/>
  <c r="AB905" i="12"/>
  <c r="AB906" i="12"/>
  <c r="AB907" i="12"/>
  <c r="AB908" i="12"/>
  <c r="AB909" i="12"/>
  <c r="AB910" i="12"/>
  <c r="AB911" i="12"/>
  <c r="AB912" i="12"/>
  <c r="AB913" i="12"/>
  <c r="AB914" i="12"/>
  <c r="AB915" i="12"/>
  <c r="AB916" i="12"/>
  <c r="AB917" i="12"/>
  <c r="AB918" i="12"/>
  <c r="AB919" i="12"/>
  <c r="AB920" i="12"/>
  <c r="AB921" i="12"/>
  <c r="AB922" i="12"/>
  <c r="AB923" i="12"/>
  <c r="AB924" i="12"/>
  <c r="AB925" i="12"/>
  <c r="AB926" i="12"/>
  <c r="AB927" i="12"/>
  <c r="AB928" i="12"/>
  <c r="AB929" i="12"/>
  <c r="AB930" i="12"/>
  <c r="AB931" i="12"/>
  <c r="AB932" i="12"/>
  <c r="AB933" i="12"/>
  <c r="AB934" i="12"/>
  <c r="AB935" i="12"/>
  <c r="AB936" i="12"/>
  <c r="AB937" i="12"/>
  <c r="AB938" i="12"/>
  <c r="AB939" i="12"/>
  <c r="AB940" i="12"/>
  <c r="AB941" i="12"/>
  <c r="AB942" i="12"/>
  <c r="AB943" i="12"/>
  <c r="AB944" i="12"/>
  <c r="AB945" i="12"/>
  <c r="AB946" i="12"/>
  <c r="AB947" i="12"/>
  <c r="AB948" i="12"/>
  <c r="AB949" i="12"/>
  <c r="AB950" i="12"/>
  <c r="AB951" i="12"/>
  <c r="AB952" i="12"/>
  <c r="AB953" i="12"/>
  <c r="AB954" i="12"/>
  <c r="AB955" i="12"/>
  <c r="AB956" i="12"/>
  <c r="AB957" i="12"/>
  <c r="AB958" i="12"/>
  <c r="AB959" i="12"/>
  <c r="AB960" i="12"/>
  <c r="AB961" i="12"/>
  <c r="AB962" i="12"/>
  <c r="AB963" i="12"/>
  <c r="AB964" i="12"/>
  <c r="AB965" i="12"/>
  <c r="AB966" i="12"/>
  <c r="AB967" i="12"/>
  <c r="AB968" i="12"/>
  <c r="AB969" i="12"/>
  <c r="AB970" i="12"/>
  <c r="AB971" i="12"/>
  <c r="AB972" i="12"/>
  <c r="AB973" i="12"/>
  <c r="AB974" i="12"/>
  <c r="AB975" i="12"/>
  <c r="AB976" i="12"/>
  <c r="AB977" i="12"/>
  <c r="AB978" i="12"/>
  <c r="AB979" i="12"/>
  <c r="AB980" i="12"/>
  <c r="AB981" i="12"/>
  <c r="AB982" i="12"/>
  <c r="AB983" i="12"/>
  <c r="AB984" i="12"/>
  <c r="AB985" i="12"/>
  <c r="AB986" i="12"/>
  <c r="AB987" i="12"/>
  <c r="AB988" i="12"/>
  <c r="AB989" i="12"/>
  <c r="AB990" i="12"/>
  <c r="AB991" i="12"/>
  <c r="AB992" i="12"/>
  <c r="AB993" i="12"/>
  <c r="AB994" i="12"/>
  <c r="AB995" i="12"/>
  <c r="AB996" i="12"/>
  <c r="AB997" i="12"/>
  <c r="AB998" i="12"/>
  <c r="AB999" i="12"/>
  <c r="AB1000" i="12"/>
  <c r="AB1001" i="12"/>
  <c r="AB1002" i="12"/>
  <c r="AB1003" i="12"/>
  <c r="AB1004" i="12"/>
  <c r="AB1005" i="12"/>
  <c r="AB1006" i="12"/>
  <c r="AB7" i="12"/>
  <c r="AB8" i="11"/>
  <c r="AB9" i="11"/>
  <c r="AB10" i="11"/>
  <c r="AB11" i="11"/>
  <c r="AB12" i="11"/>
  <c r="AB13" i="11"/>
  <c r="AB14" i="11"/>
  <c r="AB15" i="11"/>
  <c r="AB16" i="11"/>
  <c r="AB17" i="11"/>
  <c r="AB18" i="11"/>
  <c r="AB19" i="11"/>
  <c r="AB20" i="11"/>
  <c r="AB21" i="11"/>
  <c r="AB22" i="11"/>
  <c r="AB23" i="11"/>
  <c r="AB24" i="11"/>
  <c r="AB25" i="11"/>
  <c r="AB26" i="11"/>
  <c r="AB27" i="11"/>
  <c r="AB28" i="11"/>
  <c r="AB29" i="11"/>
  <c r="AB30" i="11"/>
  <c r="AB31" i="11"/>
  <c r="AB32" i="11"/>
  <c r="AB33" i="11"/>
  <c r="AB34" i="11"/>
  <c r="AB35" i="11"/>
  <c r="AB36" i="11"/>
  <c r="AB37" i="11"/>
  <c r="AB38" i="11"/>
  <c r="AB39" i="11"/>
  <c r="AB40" i="11"/>
  <c r="AB41" i="11"/>
  <c r="AB42" i="11"/>
  <c r="AB43" i="11"/>
  <c r="AB44" i="11"/>
  <c r="AB45" i="11"/>
  <c r="AB46" i="11"/>
  <c r="AB47" i="11"/>
  <c r="AB48" i="11"/>
  <c r="AB49" i="11"/>
  <c r="AB50" i="11"/>
  <c r="AB51" i="11"/>
  <c r="AB52" i="11"/>
  <c r="AB53" i="11"/>
  <c r="AB54" i="11"/>
  <c r="AB55" i="11"/>
  <c r="AB56" i="11"/>
  <c r="AB57" i="11"/>
  <c r="AB58" i="11"/>
  <c r="AB59" i="11"/>
  <c r="AB60" i="11"/>
  <c r="AB61" i="11"/>
  <c r="AB62" i="11"/>
  <c r="AB63" i="11"/>
  <c r="AB64" i="11"/>
  <c r="AB65" i="11"/>
  <c r="AB66" i="11"/>
  <c r="AB67" i="11"/>
  <c r="AB68" i="11"/>
  <c r="AB69" i="11"/>
  <c r="AB70" i="11"/>
  <c r="AB71" i="11"/>
  <c r="AB72" i="11"/>
  <c r="AB73" i="11"/>
  <c r="AB74" i="11"/>
  <c r="AB75" i="11"/>
  <c r="AB76" i="11"/>
  <c r="AB77" i="11"/>
  <c r="AB78" i="11"/>
  <c r="AB79" i="11"/>
  <c r="AB80" i="11"/>
  <c r="AB81" i="11"/>
  <c r="AB82" i="11"/>
  <c r="AB83" i="11"/>
  <c r="AB84" i="11"/>
  <c r="AB85" i="11"/>
  <c r="AB86" i="11"/>
  <c r="AB87" i="11"/>
  <c r="AB88" i="11"/>
  <c r="AB89" i="11"/>
  <c r="AB90" i="11"/>
  <c r="AB91" i="11"/>
  <c r="AB92" i="11"/>
  <c r="AB93" i="11"/>
  <c r="AB94" i="11"/>
  <c r="AB95" i="11"/>
  <c r="AB96" i="11"/>
  <c r="AB97" i="11"/>
  <c r="AB98" i="11"/>
  <c r="AB99" i="11"/>
  <c r="AB100" i="11"/>
  <c r="AB101" i="11"/>
  <c r="AB102" i="11"/>
  <c r="AB103" i="11"/>
  <c r="AB104" i="11"/>
  <c r="AB105" i="11"/>
  <c r="AB106" i="11"/>
  <c r="AB107" i="11"/>
  <c r="AB108" i="11"/>
  <c r="AB109" i="11"/>
  <c r="AB110" i="11"/>
  <c r="AB111" i="11"/>
  <c r="AB112" i="11"/>
  <c r="AB113" i="11"/>
  <c r="AB114" i="11"/>
  <c r="AB115" i="11"/>
  <c r="AB116" i="11"/>
  <c r="AB117" i="11"/>
  <c r="AB118" i="11"/>
  <c r="AB119" i="11"/>
  <c r="AB120" i="11"/>
  <c r="AB121" i="11"/>
  <c r="AB122" i="11"/>
  <c r="AB123" i="11"/>
  <c r="AB124" i="11"/>
  <c r="AB125" i="11"/>
  <c r="AB126" i="11"/>
  <c r="AB127" i="11"/>
  <c r="AB128" i="11"/>
  <c r="AB129" i="11"/>
  <c r="AB130" i="11"/>
  <c r="AB131" i="11"/>
  <c r="AB132" i="11"/>
  <c r="AB133" i="11"/>
  <c r="AB134" i="11"/>
  <c r="AB135" i="11"/>
  <c r="AB136" i="11"/>
  <c r="AB137" i="11"/>
  <c r="AB138" i="11"/>
  <c r="AB139" i="11"/>
  <c r="AB140" i="11"/>
  <c r="AB141" i="11"/>
  <c r="AB142" i="11"/>
  <c r="AB143" i="11"/>
  <c r="AB144" i="11"/>
  <c r="AB145" i="11"/>
  <c r="AB146" i="11"/>
  <c r="AB147" i="11"/>
  <c r="AB148" i="11"/>
  <c r="AB149" i="11"/>
  <c r="AB150" i="11"/>
  <c r="AB151" i="11"/>
  <c r="AB152" i="11"/>
  <c r="AB153" i="11"/>
  <c r="AB154" i="11"/>
  <c r="AB155" i="11"/>
  <c r="AB156" i="11"/>
  <c r="AB157" i="11"/>
  <c r="AB158" i="11"/>
  <c r="AB159" i="11"/>
  <c r="AB160" i="11"/>
  <c r="AB161" i="11"/>
  <c r="AB162" i="11"/>
  <c r="AB163" i="11"/>
  <c r="AB164" i="11"/>
  <c r="AB165" i="11"/>
  <c r="AB166" i="11"/>
  <c r="AB167" i="11"/>
  <c r="AB168" i="11"/>
  <c r="AB169" i="11"/>
  <c r="AB170" i="11"/>
  <c r="AB171" i="11"/>
  <c r="AB172" i="11"/>
  <c r="AB173" i="11"/>
  <c r="AB174" i="11"/>
  <c r="AB175" i="11"/>
  <c r="AB176" i="11"/>
  <c r="AB177" i="11"/>
  <c r="AB178" i="11"/>
  <c r="AB179" i="11"/>
  <c r="AB180" i="11"/>
  <c r="AB181" i="11"/>
  <c r="AB182" i="11"/>
  <c r="AB183" i="11"/>
  <c r="AB184" i="11"/>
  <c r="AB185" i="11"/>
  <c r="AB186" i="11"/>
  <c r="AB187" i="11"/>
  <c r="AB188" i="11"/>
  <c r="AB189" i="11"/>
  <c r="AB190" i="11"/>
  <c r="AB191" i="11"/>
  <c r="AB192" i="11"/>
  <c r="AB193" i="11"/>
  <c r="AB194" i="11"/>
  <c r="AB195" i="11"/>
  <c r="AB196" i="11"/>
  <c r="AB197" i="11"/>
  <c r="AB198" i="11"/>
  <c r="AB199" i="11"/>
  <c r="AB200" i="11"/>
  <c r="AB201" i="11"/>
  <c r="AB202" i="11"/>
  <c r="AB203" i="11"/>
  <c r="AB204" i="11"/>
  <c r="AB205" i="11"/>
  <c r="AB206" i="11"/>
  <c r="AB207" i="11"/>
  <c r="AB208" i="11"/>
  <c r="AB209" i="11"/>
  <c r="AB210" i="11"/>
  <c r="AB211" i="11"/>
  <c r="AB212" i="11"/>
  <c r="AB213" i="11"/>
  <c r="AB214" i="11"/>
  <c r="AB215" i="11"/>
  <c r="AB216" i="11"/>
  <c r="AB217" i="11"/>
  <c r="AB218" i="11"/>
  <c r="AB219" i="11"/>
  <c r="AB220" i="11"/>
  <c r="AB221" i="11"/>
  <c r="AB222" i="11"/>
  <c r="AB223" i="11"/>
  <c r="AB224" i="11"/>
  <c r="AB225" i="11"/>
  <c r="AB226" i="11"/>
  <c r="AB227" i="11"/>
  <c r="AB228" i="11"/>
  <c r="AB229" i="11"/>
  <c r="AB230" i="11"/>
  <c r="AB231" i="11"/>
  <c r="AB232" i="11"/>
  <c r="AB233" i="11"/>
  <c r="AB234" i="11"/>
  <c r="AB235" i="11"/>
  <c r="AB236" i="11"/>
  <c r="AB237" i="11"/>
  <c r="AB238" i="11"/>
  <c r="AB239" i="11"/>
  <c r="AB240" i="11"/>
  <c r="AB241" i="11"/>
  <c r="AB242" i="11"/>
  <c r="AB243" i="11"/>
  <c r="AB244" i="11"/>
  <c r="AB245" i="11"/>
  <c r="AB246" i="11"/>
  <c r="AB247" i="11"/>
  <c r="AB248" i="11"/>
  <c r="AB249" i="11"/>
  <c r="AB250" i="11"/>
  <c r="AB251" i="11"/>
  <c r="AB252" i="11"/>
  <c r="AB253" i="11"/>
  <c r="AB254" i="11"/>
  <c r="AB255" i="11"/>
  <c r="AB256" i="11"/>
  <c r="AB257" i="11"/>
  <c r="AB258" i="11"/>
  <c r="AB259" i="11"/>
  <c r="AB260" i="11"/>
  <c r="AB261" i="11"/>
  <c r="AB262" i="11"/>
  <c r="AB263" i="11"/>
  <c r="AB264" i="11"/>
  <c r="AB265" i="11"/>
  <c r="AB266" i="11"/>
  <c r="AB267" i="11"/>
  <c r="AB268" i="11"/>
  <c r="AB269" i="11"/>
  <c r="AB270" i="11"/>
  <c r="AB271" i="11"/>
  <c r="AB272" i="11"/>
  <c r="AB273" i="11"/>
  <c r="AB274" i="11"/>
  <c r="AB275" i="11"/>
  <c r="AB276" i="11"/>
  <c r="AB277" i="11"/>
  <c r="AB278" i="11"/>
  <c r="AB279" i="11"/>
  <c r="AB280" i="11"/>
  <c r="AB281" i="11"/>
  <c r="AB282" i="11"/>
  <c r="AB283" i="11"/>
  <c r="AB284" i="11"/>
  <c r="AB285" i="11"/>
  <c r="AB286" i="11"/>
  <c r="AB287" i="11"/>
  <c r="AB288" i="11"/>
  <c r="AB289" i="11"/>
  <c r="AB290" i="11"/>
  <c r="AB291" i="11"/>
  <c r="AB292" i="11"/>
  <c r="AB293" i="11"/>
  <c r="AB294" i="11"/>
  <c r="AB295" i="11"/>
  <c r="AB296" i="11"/>
  <c r="AB297" i="11"/>
  <c r="AB298" i="11"/>
  <c r="AB299" i="11"/>
  <c r="AB300" i="11"/>
  <c r="AB301" i="11"/>
  <c r="AB302" i="11"/>
  <c r="AB303" i="11"/>
  <c r="AB304" i="11"/>
  <c r="AB305" i="11"/>
  <c r="AB306" i="11"/>
  <c r="AB307" i="11"/>
  <c r="AB308" i="11"/>
  <c r="AB309" i="11"/>
  <c r="AB310" i="11"/>
  <c r="AB311" i="11"/>
  <c r="AB312" i="11"/>
  <c r="AB313" i="11"/>
  <c r="AB314" i="11"/>
  <c r="AB315" i="11"/>
  <c r="AB316" i="11"/>
  <c r="AB317" i="11"/>
  <c r="AB318" i="11"/>
  <c r="AB319" i="11"/>
  <c r="AB320" i="11"/>
  <c r="AB321" i="11"/>
  <c r="AB322" i="11"/>
  <c r="AB323" i="11"/>
  <c r="AB324" i="11"/>
  <c r="AB325" i="11"/>
  <c r="AB326" i="11"/>
  <c r="AB327" i="11"/>
  <c r="AB328" i="11"/>
  <c r="AB329" i="11"/>
  <c r="AB330" i="11"/>
  <c r="AB331" i="11"/>
  <c r="AB332" i="11"/>
  <c r="AB333" i="11"/>
  <c r="AB334" i="11"/>
  <c r="AB335" i="11"/>
  <c r="AB336" i="11"/>
  <c r="AB337" i="11"/>
  <c r="AB338" i="11"/>
  <c r="AB339" i="11"/>
  <c r="AB340" i="11"/>
  <c r="AB341" i="11"/>
  <c r="AB342" i="11"/>
  <c r="AB343" i="11"/>
  <c r="AB344" i="11"/>
  <c r="AB345" i="11"/>
  <c r="AB346" i="11"/>
  <c r="AB347" i="11"/>
  <c r="AB348" i="11"/>
  <c r="AB349" i="11"/>
  <c r="AB350" i="11"/>
  <c r="AB351" i="11"/>
  <c r="AB352" i="11"/>
  <c r="AB353" i="11"/>
  <c r="AB354" i="11"/>
  <c r="AB355" i="11"/>
  <c r="AB356" i="11"/>
  <c r="AB357" i="11"/>
  <c r="AB358" i="11"/>
  <c r="AB359" i="11"/>
  <c r="AB360" i="11"/>
  <c r="AB361" i="11"/>
  <c r="AB362" i="11"/>
  <c r="AB363" i="11"/>
  <c r="AB364" i="11"/>
  <c r="AB365" i="11"/>
  <c r="AB366" i="11"/>
  <c r="AB367" i="11"/>
  <c r="AB368" i="11"/>
  <c r="AB369" i="11"/>
  <c r="AB370" i="11"/>
  <c r="AB371" i="11"/>
  <c r="AB372" i="11"/>
  <c r="AB373" i="11"/>
  <c r="AB374" i="11"/>
  <c r="AB375" i="11"/>
  <c r="AB376" i="11"/>
  <c r="AB377" i="11"/>
  <c r="AB378" i="11"/>
  <c r="AB379" i="11"/>
  <c r="AB380" i="11"/>
  <c r="AB381" i="11"/>
  <c r="AB382" i="11"/>
  <c r="AB383" i="11"/>
  <c r="AB384" i="11"/>
  <c r="AB385" i="11"/>
  <c r="AB386" i="11"/>
  <c r="AB387" i="11"/>
  <c r="AB388" i="11"/>
  <c r="AB389" i="11"/>
  <c r="AB390" i="11"/>
  <c r="AB391" i="11"/>
  <c r="AB392" i="11"/>
  <c r="AB393" i="11"/>
  <c r="AB394" i="11"/>
  <c r="AB395" i="11"/>
  <c r="AB396" i="11"/>
  <c r="AB397" i="11"/>
  <c r="AB398" i="11"/>
  <c r="AB399" i="11"/>
  <c r="AB400" i="11"/>
  <c r="AB401" i="11"/>
  <c r="AB402" i="11"/>
  <c r="AB403" i="11"/>
  <c r="AB404" i="11"/>
  <c r="AB405" i="11"/>
  <c r="AB406" i="11"/>
  <c r="AB407" i="11"/>
  <c r="AB408" i="11"/>
  <c r="AB409" i="11"/>
  <c r="AB410" i="11"/>
  <c r="AB411" i="11"/>
  <c r="AB412" i="11"/>
  <c r="AB413" i="11"/>
  <c r="AB414" i="11"/>
  <c r="AB415" i="11"/>
  <c r="AB416" i="11"/>
  <c r="AB417" i="11"/>
  <c r="AB418" i="11"/>
  <c r="AB419" i="11"/>
  <c r="AB420" i="11"/>
  <c r="AB421" i="11"/>
  <c r="AB422" i="11"/>
  <c r="AB423" i="11"/>
  <c r="AB424" i="11"/>
  <c r="AB425" i="11"/>
  <c r="AB426" i="11"/>
  <c r="AB427" i="11"/>
  <c r="AB428" i="11"/>
  <c r="AB429" i="11"/>
  <c r="AB430" i="11"/>
  <c r="AB431" i="11"/>
  <c r="AB432" i="11"/>
  <c r="AB433" i="11"/>
  <c r="AB434" i="11"/>
  <c r="AB435" i="11"/>
  <c r="AB436" i="11"/>
  <c r="AB437" i="11"/>
  <c r="AB438" i="11"/>
  <c r="AB439" i="11"/>
  <c r="AB440" i="11"/>
  <c r="AB441" i="11"/>
  <c r="AB442" i="11"/>
  <c r="AB443" i="11"/>
  <c r="AB444" i="11"/>
  <c r="AB445" i="11"/>
  <c r="AB446" i="11"/>
  <c r="AB447" i="11"/>
  <c r="AB448" i="11"/>
  <c r="AB449" i="11"/>
  <c r="AB450" i="11"/>
  <c r="AB451" i="11"/>
  <c r="AB452" i="11"/>
  <c r="AB453" i="11"/>
  <c r="AB454" i="11"/>
  <c r="AB455" i="11"/>
  <c r="AB456" i="11"/>
  <c r="AB457" i="11"/>
  <c r="AB458" i="11"/>
  <c r="AB459" i="11"/>
  <c r="AB460" i="11"/>
  <c r="AB461" i="11"/>
  <c r="AB462" i="11"/>
  <c r="AB463" i="11"/>
  <c r="AB464" i="11"/>
  <c r="AB465" i="11"/>
  <c r="AB466" i="11"/>
  <c r="AB467" i="11"/>
  <c r="AB468" i="11"/>
  <c r="AB469" i="11"/>
  <c r="AB470" i="11"/>
  <c r="AB471" i="11"/>
  <c r="AB472" i="11"/>
  <c r="AB473" i="11"/>
  <c r="AB474" i="11"/>
  <c r="AB475" i="11"/>
  <c r="AB476" i="11"/>
  <c r="AB477" i="11"/>
  <c r="AB478" i="11"/>
  <c r="AB479" i="11"/>
  <c r="AB480" i="11"/>
  <c r="AB481" i="11"/>
  <c r="AB482" i="11"/>
  <c r="AB483" i="11"/>
  <c r="AB484" i="11"/>
  <c r="AB485" i="11"/>
  <c r="AB486" i="11"/>
  <c r="AB487" i="11"/>
  <c r="AB488" i="11"/>
  <c r="AB489" i="11"/>
  <c r="AB490" i="11"/>
  <c r="AB491" i="11"/>
  <c r="AB492" i="11"/>
  <c r="AB493" i="11"/>
  <c r="AB494" i="11"/>
  <c r="AB495" i="11"/>
  <c r="AB496" i="11"/>
  <c r="AB497" i="11"/>
  <c r="AB498" i="11"/>
  <c r="AB499" i="11"/>
  <c r="AB500" i="11"/>
  <c r="AB501" i="11"/>
  <c r="AB502" i="11"/>
  <c r="AB503" i="11"/>
  <c r="AB504" i="11"/>
  <c r="AB505" i="11"/>
  <c r="AB506" i="11"/>
  <c r="AB507" i="11"/>
  <c r="AB508" i="11"/>
  <c r="AB509" i="11"/>
  <c r="AB510" i="11"/>
  <c r="AB511" i="11"/>
  <c r="AB512" i="11"/>
  <c r="AB513" i="11"/>
  <c r="AB514" i="11"/>
  <c r="AB515" i="11"/>
  <c r="AB516" i="11"/>
  <c r="AB517" i="11"/>
  <c r="AB518" i="11"/>
  <c r="AB519" i="11"/>
  <c r="AB520" i="11"/>
  <c r="AB521" i="11"/>
  <c r="AB522" i="11"/>
  <c r="AB523" i="11"/>
  <c r="AB524" i="11"/>
  <c r="AB525" i="11"/>
  <c r="AB526" i="11"/>
  <c r="AB527" i="11"/>
  <c r="AB528" i="11"/>
  <c r="AB529" i="11"/>
  <c r="AB530" i="11"/>
  <c r="AB531" i="11"/>
  <c r="AB532" i="11"/>
  <c r="AB533" i="11"/>
  <c r="AB534" i="11"/>
  <c r="AB535" i="11"/>
  <c r="AB536" i="11"/>
  <c r="AB537" i="11"/>
  <c r="AB538" i="11"/>
  <c r="AB539" i="11"/>
  <c r="AB540" i="11"/>
  <c r="AB541" i="11"/>
  <c r="AB542" i="11"/>
  <c r="AB543" i="11"/>
  <c r="AB544" i="11"/>
  <c r="AB545" i="11"/>
  <c r="AB546" i="11"/>
  <c r="AB547" i="11"/>
  <c r="AB548" i="11"/>
  <c r="AB549" i="11"/>
  <c r="AB550" i="11"/>
  <c r="AB551" i="11"/>
  <c r="AB552" i="11"/>
  <c r="AB553" i="11"/>
  <c r="AB554" i="11"/>
  <c r="AB555" i="11"/>
  <c r="AB556" i="11"/>
  <c r="AB557" i="11"/>
  <c r="AB558" i="11"/>
  <c r="AB559" i="11"/>
  <c r="AB560" i="11"/>
  <c r="AB561" i="11"/>
  <c r="AB562" i="11"/>
  <c r="AB563" i="11"/>
  <c r="AB564" i="11"/>
  <c r="AB565" i="11"/>
  <c r="AB566" i="11"/>
  <c r="AB567" i="11"/>
  <c r="AB568" i="11"/>
  <c r="AB569" i="11"/>
  <c r="AB570" i="11"/>
  <c r="AB571" i="11"/>
  <c r="AB572" i="11"/>
  <c r="AB573" i="11"/>
  <c r="AB574" i="11"/>
  <c r="AB575" i="11"/>
  <c r="AB576" i="11"/>
  <c r="AB577" i="11"/>
  <c r="AB578" i="11"/>
  <c r="AB579" i="11"/>
  <c r="AB580" i="11"/>
  <c r="AB581" i="11"/>
  <c r="AB582" i="11"/>
  <c r="AB583" i="11"/>
  <c r="AB584" i="11"/>
  <c r="AB585" i="11"/>
  <c r="AB586" i="11"/>
  <c r="AB587" i="11"/>
  <c r="AB588" i="11"/>
  <c r="AB589" i="11"/>
  <c r="AB590" i="11"/>
  <c r="AB591" i="11"/>
  <c r="AB592" i="11"/>
  <c r="AB593" i="11"/>
  <c r="AB594" i="11"/>
  <c r="AB595" i="11"/>
  <c r="AB596" i="11"/>
  <c r="AB597" i="11"/>
  <c r="AB598" i="11"/>
  <c r="AB599" i="11"/>
  <c r="AB600" i="11"/>
  <c r="AB601" i="11"/>
  <c r="AB602" i="11"/>
  <c r="AB603" i="11"/>
  <c r="AB604" i="11"/>
  <c r="AB605" i="11"/>
  <c r="AB606" i="11"/>
  <c r="AB607" i="11"/>
  <c r="AB608" i="11"/>
  <c r="AB609" i="11"/>
  <c r="AB610" i="11"/>
  <c r="AB611" i="11"/>
  <c r="AB612" i="11"/>
  <c r="AB613" i="11"/>
  <c r="AB614" i="11"/>
  <c r="AB615" i="11"/>
  <c r="AB616" i="11"/>
  <c r="AB617" i="11"/>
  <c r="AB618" i="11"/>
  <c r="AB619" i="11"/>
  <c r="AB620" i="11"/>
  <c r="AB621" i="11"/>
  <c r="AB622" i="11"/>
  <c r="AB623" i="11"/>
  <c r="AB624" i="11"/>
  <c r="AB625" i="11"/>
  <c r="AB626" i="11"/>
  <c r="AB627" i="11"/>
  <c r="AB628" i="11"/>
  <c r="AB629" i="11"/>
  <c r="AB630" i="11"/>
  <c r="AB631" i="11"/>
  <c r="AB632" i="11"/>
  <c r="AB633" i="11"/>
  <c r="AB634" i="11"/>
  <c r="AB635" i="11"/>
  <c r="AB636" i="11"/>
  <c r="AB637" i="11"/>
  <c r="AB638" i="11"/>
  <c r="AB639" i="11"/>
  <c r="AB640" i="11"/>
  <c r="AB641" i="11"/>
  <c r="AB642" i="11"/>
  <c r="AB643" i="11"/>
  <c r="AB644" i="11"/>
  <c r="AB645" i="11"/>
  <c r="AB646" i="11"/>
  <c r="AB647" i="11"/>
  <c r="AB648" i="11"/>
  <c r="AB649" i="11"/>
  <c r="AB650" i="11"/>
  <c r="AB651" i="11"/>
  <c r="AB652" i="11"/>
  <c r="AB653" i="11"/>
  <c r="AB654" i="11"/>
  <c r="AB655" i="11"/>
  <c r="AB656" i="11"/>
  <c r="AB657" i="11"/>
  <c r="AB658" i="11"/>
  <c r="AB659" i="11"/>
  <c r="AB660" i="11"/>
  <c r="AB661" i="11"/>
  <c r="AB662" i="11"/>
  <c r="AB663" i="11"/>
  <c r="AB664" i="11"/>
  <c r="AB665" i="11"/>
  <c r="AB666" i="11"/>
  <c r="AB667" i="11"/>
  <c r="AB668" i="11"/>
  <c r="AB669" i="11"/>
  <c r="AB670" i="11"/>
  <c r="AB671" i="11"/>
  <c r="AB672" i="11"/>
  <c r="AB673" i="11"/>
  <c r="AB674" i="11"/>
  <c r="AB675" i="11"/>
  <c r="AB676" i="11"/>
  <c r="AB677" i="11"/>
  <c r="AB678" i="11"/>
  <c r="AB679" i="11"/>
  <c r="AB680" i="11"/>
  <c r="AB681" i="11"/>
  <c r="AB682" i="11"/>
  <c r="AB683" i="11"/>
  <c r="AB684" i="11"/>
  <c r="AB685" i="11"/>
  <c r="AB686" i="11"/>
  <c r="AB687" i="11"/>
  <c r="AB688" i="11"/>
  <c r="AB689" i="11"/>
  <c r="AB690" i="11"/>
  <c r="AB691" i="11"/>
  <c r="AB692" i="11"/>
  <c r="AB693" i="11"/>
  <c r="AB694" i="11"/>
  <c r="AB695" i="11"/>
  <c r="AB696" i="11"/>
  <c r="AB697" i="11"/>
  <c r="AB698" i="11"/>
  <c r="AB699" i="11"/>
  <c r="AB700" i="11"/>
  <c r="AB701" i="11"/>
  <c r="AB702" i="11"/>
  <c r="AB703" i="11"/>
  <c r="AB704" i="11"/>
  <c r="AB705" i="11"/>
  <c r="AB706" i="11"/>
  <c r="AB707" i="11"/>
  <c r="AB708" i="11"/>
  <c r="AB709" i="11"/>
  <c r="AB710" i="11"/>
  <c r="AB711" i="11"/>
  <c r="AB712" i="11"/>
  <c r="AB713" i="11"/>
  <c r="AB714" i="11"/>
  <c r="AB715" i="11"/>
  <c r="AB716" i="11"/>
  <c r="AB717" i="11"/>
  <c r="AB718" i="11"/>
  <c r="AB719" i="11"/>
  <c r="AB720" i="11"/>
  <c r="AB721" i="11"/>
  <c r="AB722" i="11"/>
  <c r="AB723" i="11"/>
  <c r="AB724" i="11"/>
  <c r="AB725" i="11"/>
  <c r="AB726" i="11"/>
  <c r="AB727" i="11"/>
  <c r="AB728" i="11"/>
  <c r="AB729" i="11"/>
  <c r="AB730" i="11"/>
  <c r="AB731" i="11"/>
  <c r="AB732" i="11"/>
  <c r="AB733" i="11"/>
  <c r="AB734" i="11"/>
  <c r="AB735" i="11"/>
  <c r="AB736" i="11"/>
  <c r="AB737" i="11"/>
  <c r="AB738" i="11"/>
  <c r="AB739" i="11"/>
  <c r="AB740" i="11"/>
  <c r="AB741" i="11"/>
  <c r="AB742" i="11"/>
  <c r="AB743" i="11"/>
  <c r="AB744" i="11"/>
  <c r="AB745" i="11"/>
  <c r="AB746" i="11"/>
  <c r="AB747" i="11"/>
  <c r="AB748" i="11"/>
  <c r="AB749" i="11"/>
  <c r="AB750" i="11"/>
  <c r="AB751" i="11"/>
  <c r="AB752" i="11"/>
  <c r="AB753" i="11"/>
  <c r="AB754" i="11"/>
  <c r="AB755" i="11"/>
  <c r="AB756" i="11"/>
  <c r="AB757" i="11"/>
  <c r="AB758" i="11"/>
  <c r="AB759" i="11"/>
  <c r="AB760" i="11"/>
  <c r="AB761" i="11"/>
  <c r="AB762" i="11"/>
  <c r="AB763" i="11"/>
  <c r="AB764" i="11"/>
  <c r="AB765" i="11"/>
  <c r="AB766" i="11"/>
  <c r="AB767" i="11"/>
  <c r="AB768" i="11"/>
  <c r="AB769" i="11"/>
  <c r="AB770" i="11"/>
  <c r="AB771" i="11"/>
  <c r="AB772" i="11"/>
  <c r="AB773" i="11"/>
  <c r="AB774" i="11"/>
  <c r="AB775" i="11"/>
  <c r="AB776" i="11"/>
  <c r="AB777" i="11"/>
  <c r="AB778" i="11"/>
  <c r="AB779" i="11"/>
  <c r="AB780" i="11"/>
  <c r="AB781" i="11"/>
  <c r="AB782" i="11"/>
  <c r="AB783" i="11"/>
  <c r="AB784" i="11"/>
  <c r="AB785" i="11"/>
  <c r="AB786" i="11"/>
  <c r="AB787" i="11"/>
  <c r="AB788" i="11"/>
  <c r="AB789" i="11"/>
  <c r="AB790" i="11"/>
  <c r="AB791" i="11"/>
  <c r="AB792" i="11"/>
  <c r="AB793" i="11"/>
  <c r="AB794" i="11"/>
  <c r="AB795" i="11"/>
  <c r="AB796" i="11"/>
  <c r="AB797" i="11"/>
  <c r="AB798" i="11"/>
  <c r="AB799" i="11"/>
  <c r="AB800" i="11"/>
  <c r="AB801" i="11"/>
  <c r="AB802" i="11"/>
  <c r="AB803" i="11"/>
  <c r="AB804" i="11"/>
  <c r="AB805" i="11"/>
  <c r="AB806" i="11"/>
  <c r="AB807" i="11"/>
  <c r="AB808" i="11"/>
  <c r="AB809" i="11"/>
  <c r="AB810" i="11"/>
  <c r="AB811" i="11"/>
  <c r="AB812" i="11"/>
  <c r="AB813" i="11"/>
  <c r="AB814" i="11"/>
  <c r="AB815" i="11"/>
  <c r="AB816" i="11"/>
  <c r="AB817" i="11"/>
  <c r="AB818" i="11"/>
  <c r="AB819" i="11"/>
  <c r="AB820" i="11"/>
  <c r="AB821" i="11"/>
  <c r="AB822" i="11"/>
  <c r="AB823" i="11"/>
  <c r="AB824" i="11"/>
  <c r="AB825" i="11"/>
  <c r="AB826" i="11"/>
  <c r="AB827" i="11"/>
  <c r="AB828" i="11"/>
  <c r="AB829" i="11"/>
  <c r="AB830" i="11"/>
  <c r="AB831" i="11"/>
  <c r="AB832" i="11"/>
  <c r="AB833" i="11"/>
  <c r="AB834" i="11"/>
  <c r="AB835" i="11"/>
  <c r="AB836" i="11"/>
  <c r="AB837" i="11"/>
  <c r="AB838" i="11"/>
  <c r="AB839" i="11"/>
  <c r="AB840" i="11"/>
  <c r="AB841" i="11"/>
  <c r="AB842" i="11"/>
  <c r="AB843" i="11"/>
  <c r="AB844" i="11"/>
  <c r="AB845" i="11"/>
  <c r="AB846" i="11"/>
  <c r="AB847" i="11"/>
  <c r="AB848" i="11"/>
  <c r="AB849" i="11"/>
  <c r="AB850" i="11"/>
  <c r="AB851" i="11"/>
  <c r="AB852" i="11"/>
  <c r="AB853" i="11"/>
  <c r="AB854" i="11"/>
  <c r="AB855" i="11"/>
  <c r="AB856" i="11"/>
  <c r="AB857" i="11"/>
  <c r="AB858" i="11"/>
  <c r="AB859" i="11"/>
  <c r="AB860" i="11"/>
  <c r="AB861" i="11"/>
  <c r="AB862" i="11"/>
  <c r="AB863" i="11"/>
  <c r="AB864" i="11"/>
  <c r="AB865" i="11"/>
  <c r="AB866" i="11"/>
  <c r="AB867" i="11"/>
  <c r="AB868" i="11"/>
  <c r="AB869" i="11"/>
  <c r="AB870" i="11"/>
  <c r="AB871" i="11"/>
  <c r="AB872" i="11"/>
  <c r="AB873" i="11"/>
  <c r="AB874" i="11"/>
  <c r="AB875" i="11"/>
  <c r="AB876" i="11"/>
  <c r="AB877" i="11"/>
  <c r="AB878" i="11"/>
  <c r="AB879" i="11"/>
  <c r="AB880" i="11"/>
  <c r="AB881" i="11"/>
  <c r="AB882" i="11"/>
  <c r="AB883" i="11"/>
  <c r="AB884" i="11"/>
  <c r="AB885" i="11"/>
  <c r="AB886" i="11"/>
  <c r="AB887" i="11"/>
  <c r="AB888" i="11"/>
  <c r="AB889" i="11"/>
  <c r="AB890" i="11"/>
  <c r="AB891" i="11"/>
  <c r="AB892" i="11"/>
  <c r="AB893" i="11"/>
  <c r="AB894" i="11"/>
  <c r="AB895" i="11"/>
  <c r="AB896" i="11"/>
  <c r="AB897" i="11"/>
  <c r="AB898" i="11"/>
  <c r="AB899" i="11"/>
  <c r="AB900" i="11"/>
  <c r="AB901" i="11"/>
  <c r="AB902" i="11"/>
  <c r="AB903" i="11"/>
  <c r="AB904" i="11"/>
  <c r="AB905" i="11"/>
  <c r="AB906" i="11"/>
  <c r="AB907" i="11"/>
  <c r="AB908" i="11"/>
  <c r="AB909" i="11"/>
  <c r="AB910" i="11"/>
  <c r="AB911" i="11"/>
  <c r="AB912" i="11"/>
  <c r="AB913" i="11"/>
  <c r="AB914" i="11"/>
  <c r="AB915" i="11"/>
  <c r="AB916" i="11"/>
  <c r="AB917" i="11"/>
  <c r="AB918" i="11"/>
  <c r="AB919" i="11"/>
  <c r="AB920" i="11"/>
  <c r="AB921" i="11"/>
  <c r="AB922" i="11"/>
  <c r="AB923" i="11"/>
  <c r="AB924" i="11"/>
  <c r="AB925" i="11"/>
  <c r="AB926" i="11"/>
  <c r="AB927" i="11"/>
  <c r="AB928" i="11"/>
  <c r="AB929" i="11"/>
  <c r="AB930" i="11"/>
  <c r="AB931" i="11"/>
  <c r="AB932" i="11"/>
  <c r="AB933" i="11"/>
  <c r="AB934" i="11"/>
  <c r="AB935" i="11"/>
  <c r="AB936" i="11"/>
  <c r="AB937" i="11"/>
  <c r="AB938" i="11"/>
  <c r="AB939" i="11"/>
  <c r="AB940" i="11"/>
  <c r="AB941" i="11"/>
  <c r="AB942" i="11"/>
  <c r="AB943" i="11"/>
  <c r="AB944" i="11"/>
  <c r="AB945" i="11"/>
  <c r="AB946" i="11"/>
  <c r="AB947" i="11"/>
  <c r="AB948" i="11"/>
  <c r="AB949" i="11"/>
  <c r="AB950" i="11"/>
  <c r="AB951" i="11"/>
  <c r="AB952" i="11"/>
  <c r="AB953" i="11"/>
  <c r="AB954" i="11"/>
  <c r="AB955" i="11"/>
  <c r="AB956" i="11"/>
  <c r="AB957" i="11"/>
  <c r="AB958" i="11"/>
  <c r="AB959" i="11"/>
  <c r="AB960" i="11"/>
  <c r="AB961" i="11"/>
  <c r="AB962" i="11"/>
  <c r="AB963" i="11"/>
  <c r="AB964" i="11"/>
  <c r="AB965" i="11"/>
  <c r="AB966" i="11"/>
  <c r="AB967" i="11"/>
  <c r="AB968" i="11"/>
  <c r="AB969" i="11"/>
  <c r="AB970" i="11"/>
  <c r="AB971" i="11"/>
  <c r="AB972" i="11"/>
  <c r="AB973" i="11"/>
  <c r="AB974" i="11"/>
  <c r="AB975" i="11"/>
  <c r="AB976" i="11"/>
  <c r="AB977" i="11"/>
  <c r="AB978" i="11"/>
  <c r="AB979" i="11"/>
  <c r="AB980" i="11"/>
  <c r="AB981" i="11"/>
  <c r="AB982" i="11"/>
  <c r="AB983" i="11"/>
  <c r="AB984" i="11"/>
  <c r="AB985" i="11"/>
  <c r="AB986" i="11"/>
  <c r="AB987" i="11"/>
  <c r="AB988" i="11"/>
  <c r="AB989" i="11"/>
  <c r="AB990" i="11"/>
  <c r="AB991" i="11"/>
  <c r="AB992" i="11"/>
  <c r="AB993" i="11"/>
  <c r="AB994" i="11"/>
  <c r="AB995" i="11"/>
  <c r="AB996" i="11"/>
  <c r="AB997" i="11"/>
  <c r="AB998" i="11"/>
  <c r="AB999" i="11"/>
  <c r="AB1000" i="11"/>
  <c r="AB1001" i="11"/>
  <c r="AB1002" i="11"/>
  <c r="AB1003" i="11"/>
  <c r="AB1004" i="11"/>
  <c r="AB1005" i="11"/>
  <c r="AB1006" i="11"/>
  <c r="AB1007" i="11"/>
  <c r="AB1008" i="11"/>
  <c r="AB1009" i="11"/>
  <c r="AB1010" i="11"/>
  <c r="AB1011" i="11"/>
  <c r="AB1012" i="11"/>
  <c r="AB1013" i="11"/>
  <c r="AB1014" i="11"/>
  <c r="AB1015" i="11"/>
  <c r="AB1016" i="11"/>
  <c r="AB1017" i="11"/>
  <c r="AB1018" i="11"/>
  <c r="AB1019" i="11"/>
  <c r="AB1020" i="11"/>
  <c r="AB1021" i="11"/>
  <c r="AB1022" i="11"/>
  <c r="AB1023" i="11"/>
  <c r="AB1024" i="11"/>
  <c r="AB1025" i="11"/>
  <c r="AB1026" i="11"/>
  <c r="AB1027" i="11"/>
  <c r="AB1028" i="11"/>
  <c r="AB1029" i="11"/>
  <c r="AB1030" i="11"/>
  <c r="AB1031" i="11"/>
  <c r="AB1032" i="11"/>
  <c r="AB1033" i="11"/>
  <c r="AB1034" i="11"/>
  <c r="AB1035" i="11"/>
  <c r="AB1036" i="11"/>
  <c r="AB1037" i="11"/>
  <c r="AB1038" i="11"/>
  <c r="AB1039" i="11"/>
  <c r="AB1040" i="11"/>
  <c r="AB1041" i="11"/>
  <c r="AB1042" i="11"/>
  <c r="AB1043" i="11"/>
  <c r="AB1044" i="11"/>
  <c r="AB1045" i="11"/>
  <c r="AB1046" i="11"/>
  <c r="AB1047" i="11"/>
  <c r="AB1048" i="11"/>
  <c r="AB1049" i="11"/>
  <c r="AB1050" i="11"/>
  <c r="AB1051" i="11"/>
  <c r="AB1052" i="11"/>
  <c r="AB1053" i="11"/>
  <c r="AB1054" i="11"/>
  <c r="AB1055" i="11"/>
  <c r="AB1056" i="11"/>
  <c r="AB1057" i="11"/>
  <c r="AB1058" i="11"/>
  <c r="AB1059" i="11"/>
  <c r="AB1060" i="11"/>
  <c r="AB1061" i="11"/>
  <c r="AB1062" i="11"/>
  <c r="AB1063" i="11"/>
  <c r="AB1064" i="11"/>
  <c r="AB1065" i="11"/>
  <c r="AB1066" i="11"/>
  <c r="AB1067" i="11"/>
  <c r="AB1068" i="11"/>
  <c r="AB1069" i="11"/>
  <c r="AB1070" i="11"/>
  <c r="AB1071" i="11"/>
  <c r="AB1072" i="11"/>
  <c r="AB1073" i="11"/>
  <c r="AB1074" i="11"/>
  <c r="AB1075" i="11"/>
  <c r="AB1076" i="11"/>
  <c r="AB1077" i="11"/>
  <c r="AB1078" i="11"/>
  <c r="AB1079" i="11"/>
  <c r="AB1080" i="11"/>
  <c r="AB1081" i="11"/>
  <c r="AB1082" i="11"/>
  <c r="AB1083" i="11"/>
  <c r="AB1084" i="11"/>
  <c r="AB1085" i="11"/>
  <c r="AB1086" i="11"/>
  <c r="AB1087" i="11"/>
  <c r="AB1088" i="11"/>
  <c r="AB1089" i="11"/>
  <c r="AB1090" i="11"/>
  <c r="AB1091" i="11"/>
  <c r="AB1092" i="11"/>
  <c r="AB1093" i="11"/>
  <c r="AB1094" i="11"/>
  <c r="AB1095" i="11"/>
  <c r="AB1096" i="11"/>
  <c r="AB1097" i="11"/>
  <c r="AB1098" i="11"/>
  <c r="AB1099" i="11"/>
  <c r="AB1100" i="11"/>
  <c r="AB1101" i="11"/>
  <c r="AB1102" i="11"/>
  <c r="AB1103" i="11"/>
  <c r="AB1104" i="11"/>
  <c r="AB1105" i="11"/>
  <c r="AB1106" i="11"/>
  <c r="AB1107" i="11"/>
  <c r="AB1108" i="11"/>
  <c r="AB1109" i="11"/>
  <c r="AB1110" i="11"/>
  <c r="AB1111" i="11"/>
  <c r="AB1112" i="11"/>
  <c r="AB1113" i="11"/>
  <c r="AB1114" i="11"/>
  <c r="AB1115" i="11"/>
  <c r="AB1116" i="11"/>
  <c r="AB1117" i="11"/>
  <c r="AB1118" i="11"/>
  <c r="AB1119" i="11"/>
  <c r="AB1120" i="11"/>
  <c r="AB1121" i="11"/>
  <c r="AB1122" i="11"/>
  <c r="AB1123" i="11"/>
  <c r="AB1124" i="11"/>
  <c r="AB1125" i="11"/>
  <c r="AB1126" i="11"/>
  <c r="AB1127" i="11"/>
  <c r="AB1128" i="11"/>
  <c r="AB1129" i="11"/>
  <c r="AB1130" i="11"/>
  <c r="AB1131" i="11"/>
  <c r="AB1132" i="11"/>
  <c r="AB1133" i="11"/>
  <c r="AB1134" i="11"/>
  <c r="AB1135" i="11"/>
  <c r="AB1136" i="11"/>
  <c r="AB1137" i="11"/>
  <c r="AB1138" i="11"/>
  <c r="AB1139" i="11"/>
  <c r="AB1140" i="11"/>
  <c r="AB1141" i="11"/>
  <c r="AB1142" i="11"/>
  <c r="AB1143" i="11"/>
  <c r="AB1144" i="11"/>
  <c r="AB1145" i="11"/>
  <c r="AB1146" i="11"/>
  <c r="AB1147" i="11"/>
  <c r="AB1148" i="11"/>
  <c r="AB1149" i="11"/>
  <c r="AB1150" i="11"/>
  <c r="AB1151" i="11"/>
  <c r="AB1152" i="11"/>
  <c r="AB1153" i="11"/>
  <c r="AB1154" i="11"/>
  <c r="AB1155" i="11"/>
  <c r="AB1156" i="11"/>
  <c r="AB1157" i="11"/>
  <c r="AB1158" i="11"/>
  <c r="AB1159" i="11"/>
  <c r="AB1160" i="11"/>
  <c r="AB1161" i="11"/>
  <c r="AB1162" i="11"/>
  <c r="AB1163" i="11"/>
  <c r="AB1164" i="11"/>
  <c r="AB1165" i="11"/>
  <c r="AB1166" i="11"/>
  <c r="AB1167" i="11"/>
  <c r="AB1168" i="11"/>
  <c r="AB1169" i="11"/>
  <c r="AB1170" i="11"/>
  <c r="AB1171" i="11"/>
  <c r="AB1172" i="11"/>
  <c r="AB1173" i="11"/>
  <c r="AB1174" i="11"/>
  <c r="AB1175" i="11"/>
  <c r="AB1176" i="11"/>
  <c r="AB1177" i="11"/>
  <c r="AB1178" i="11"/>
  <c r="AB1179" i="11"/>
  <c r="AB1180" i="11"/>
  <c r="AB1181" i="11"/>
  <c r="AB1182" i="11"/>
  <c r="AB1183" i="11"/>
  <c r="AB1184" i="11"/>
  <c r="AB1185" i="11"/>
  <c r="AB1186" i="11"/>
  <c r="AB1187" i="11"/>
  <c r="AB1188" i="11"/>
  <c r="AB1189" i="11"/>
  <c r="AB1190" i="11"/>
  <c r="AB1191" i="11"/>
  <c r="AB1192" i="11"/>
  <c r="AB1193" i="11"/>
  <c r="AB1194" i="11"/>
  <c r="AB1195" i="11"/>
  <c r="AB1196" i="11"/>
  <c r="AB1197" i="11"/>
  <c r="AB1198" i="11"/>
  <c r="AB1199" i="11"/>
  <c r="AB1200" i="11"/>
  <c r="AB1201" i="11"/>
  <c r="AB1202" i="11"/>
  <c r="AB1203" i="11"/>
  <c r="AB1204" i="11"/>
  <c r="AB1205" i="11"/>
  <c r="AB1206" i="11"/>
  <c r="AB1207" i="11"/>
  <c r="AB1208" i="11"/>
  <c r="AB1209" i="11"/>
  <c r="AB1210" i="11"/>
  <c r="AB1211" i="11"/>
  <c r="AB1212" i="11"/>
  <c r="AB1213" i="11"/>
  <c r="AB1214" i="11"/>
  <c r="AB1215" i="11"/>
  <c r="AB1216" i="11"/>
  <c r="AB1217" i="11"/>
  <c r="AB1218" i="11"/>
  <c r="AB1219" i="11"/>
  <c r="AB1220" i="11"/>
  <c r="AB1221" i="11"/>
  <c r="AB1222" i="11"/>
  <c r="AB1223" i="11"/>
  <c r="AB1224" i="11"/>
  <c r="AB1225" i="11"/>
  <c r="AB1226" i="11"/>
  <c r="AB1227" i="11"/>
  <c r="AB1228" i="11"/>
  <c r="AB1229" i="11"/>
  <c r="AB1230" i="11"/>
  <c r="AB1231" i="11"/>
  <c r="AB1232" i="11"/>
  <c r="AB1233" i="11"/>
  <c r="AB1234" i="11"/>
  <c r="AB1235" i="11"/>
  <c r="AB1236" i="11"/>
  <c r="AB1237" i="11"/>
  <c r="AB1238" i="11"/>
  <c r="AB1239" i="11"/>
  <c r="AB1240" i="11"/>
  <c r="AB1241" i="11"/>
  <c r="AB1242" i="11"/>
  <c r="AB1243" i="11"/>
  <c r="AB1244" i="11"/>
  <c r="AB1245" i="11"/>
  <c r="AB1246" i="11"/>
  <c r="AB1247" i="11"/>
  <c r="AB1248" i="11"/>
  <c r="AB1249" i="11"/>
  <c r="AB1250" i="11"/>
  <c r="AB1251" i="11"/>
  <c r="AB1252" i="11"/>
  <c r="AB1253" i="11"/>
  <c r="AB1254" i="11"/>
  <c r="AB1255" i="11"/>
  <c r="AB1256" i="11"/>
  <c r="AB1257" i="11"/>
  <c r="AB1258" i="11"/>
  <c r="AB1259" i="11"/>
  <c r="AB1260" i="11"/>
  <c r="AB1261" i="11"/>
  <c r="AB1262" i="11"/>
  <c r="AB1263" i="11"/>
  <c r="AB1264" i="11"/>
  <c r="AB1265" i="11"/>
  <c r="AB1266" i="11"/>
  <c r="AB1267" i="11"/>
  <c r="AB1268" i="11"/>
  <c r="AB1269" i="11"/>
  <c r="AB1270" i="11"/>
  <c r="AB1271" i="11"/>
  <c r="AB1272" i="11"/>
  <c r="AB1273" i="11"/>
  <c r="AB1274" i="11"/>
  <c r="AB1275" i="11"/>
  <c r="AB1276" i="11"/>
  <c r="AB1277" i="11"/>
  <c r="AB1278" i="11"/>
  <c r="AB1279" i="11"/>
  <c r="AB1280" i="11"/>
  <c r="AB1281" i="11"/>
  <c r="AB1282" i="11"/>
  <c r="AB1283" i="11"/>
  <c r="AB1284" i="11"/>
  <c r="AB1285" i="11"/>
  <c r="AB1286" i="11"/>
  <c r="AB1287" i="11"/>
  <c r="AB1288" i="11"/>
  <c r="AB1289" i="11"/>
  <c r="AB1290" i="11"/>
  <c r="AB1291" i="11"/>
  <c r="AB1292" i="11"/>
  <c r="AB1293" i="11"/>
  <c r="AB1294" i="11"/>
  <c r="AB1295" i="11"/>
  <c r="AB1296" i="11"/>
  <c r="AB1297" i="11"/>
  <c r="AB1298" i="11"/>
  <c r="AB1299" i="11"/>
  <c r="AB1300" i="11"/>
  <c r="AB1301" i="11"/>
  <c r="AB1302" i="11"/>
  <c r="AB1303" i="11"/>
  <c r="AB1304" i="11"/>
  <c r="AB1305" i="11"/>
  <c r="AB1306" i="11"/>
  <c r="AB1307" i="11"/>
  <c r="AB1308" i="11"/>
  <c r="AB1309" i="11"/>
  <c r="AB1310" i="11"/>
  <c r="AB1311" i="11"/>
  <c r="AB1312" i="11"/>
  <c r="AB1313" i="11"/>
  <c r="AB1314" i="11"/>
  <c r="AB1315" i="11"/>
  <c r="AB1316" i="11"/>
  <c r="AB1317" i="11"/>
  <c r="AB1318" i="11"/>
  <c r="AB1319" i="11"/>
  <c r="AB1320" i="11"/>
  <c r="AB1321" i="11"/>
  <c r="AB1322" i="11"/>
  <c r="AB1323" i="11"/>
  <c r="AB1324" i="11"/>
  <c r="AB1325" i="11"/>
  <c r="AB1326" i="11"/>
  <c r="AB1327" i="11"/>
  <c r="AB1328" i="11"/>
  <c r="AB1329" i="11"/>
  <c r="AB1330" i="11"/>
  <c r="AB1331" i="11"/>
  <c r="AB1332" i="11"/>
  <c r="AB1333" i="11"/>
  <c r="AB1334" i="11"/>
  <c r="AB1335" i="11"/>
  <c r="AB1336" i="11"/>
  <c r="AB1337" i="11"/>
  <c r="AB1338" i="11"/>
  <c r="AB1339" i="11"/>
  <c r="AB1340" i="11"/>
  <c r="AB1341" i="11"/>
  <c r="AB1342" i="11"/>
  <c r="AB1343" i="11"/>
  <c r="AB1344" i="11"/>
  <c r="AB1345" i="11"/>
  <c r="AB1346" i="11"/>
  <c r="AB1347" i="11"/>
  <c r="AB1348" i="11"/>
  <c r="AB1349" i="11"/>
  <c r="AB1350" i="11"/>
  <c r="AB1351" i="11"/>
  <c r="AB1352" i="11"/>
  <c r="AB1353" i="11"/>
  <c r="AB1354" i="11"/>
  <c r="AB1355" i="11"/>
  <c r="AB1356" i="11"/>
  <c r="AB1357" i="11"/>
  <c r="AB1358" i="11"/>
  <c r="AB1359" i="11"/>
  <c r="AB1360" i="11"/>
  <c r="AB1361" i="11"/>
  <c r="AB1362" i="11"/>
  <c r="AB1363" i="11"/>
  <c r="AB1364" i="11"/>
  <c r="AB1365" i="11"/>
  <c r="AB1366" i="11"/>
  <c r="AB1367" i="11"/>
  <c r="AB1368" i="11"/>
  <c r="AB1369" i="11"/>
  <c r="AB1370" i="11"/>
  <c r="AB1371" i="11"/>
  <c r="AB1372" i="11"/>
  <c r="AB1373" i="11"/>
  <c r="AB1374" i="11"/>
  <c r="AB1375" i="11"/>
  <c r="AB1376" i="11"/>
  <c r="AB1377" i="11"/>
  <c r="AB1378" i="11"/>
  <c r="AB1379" i="11"/>
  <c r="AB1380" i="11"/>
  <c r="AB1381" i="11"/>
  <c r="AB1382" i="11"/>
  <c r="AB1383" i="11"/>
  <c r="AB1384" i="11"/>
  <c r="AB1385" i="11"/>
  <c r="AB1386" i="11"/>
  <c r="AB1387" i="11"/>
  <c r="AB1388" i="11"/>
  <c r="AB1389" i="11"/>
  <c r="AB1390" i="11"/>
  <c r="AB1391" i="11"/>
  <c r="AB1392" i="11"/>
  <c r="AB1393" i="11"/>
  <c r="AB1394" i="11"/>
  <c r="AB1395" i="11"/>
  <c r="AB1396" i="11"/>
  <c r="AB1397" i="11"/>
  <c r="AB1398" i="11"/>
  <c r="AB1399" i="11"/>
  <c r="AB1400" i="11"/>
  <c r="AB1401" i="11"/>
  <c r="AB1402" i="11"/>
  <c r="AB1403" i="11"/>
  <c r="AB1404" i="11"/>
  <c r="AB1405" i="11"/>
  <c r="AB1406" i="11"/>
  <c r="AB1407" i="11"/>
  <c r="AB1408" i="11"/>
  <c r="AB1409" i="11"/>
  <c r="AB1410" i="11"/>
  <c r="AB1411" i="11"/>
  <c r="AB1412" i="11"/>
  <c r="AB1413" i="11"/>
  <c r="AB1414" i="11"/>
  <c r="AB1415" i="11"/>
  <c r="AB1416" i="11"/>
  <c r="AB1417" i="11"/>
  <c r="AB1418" i="11"/>
  <c r="AB1419" i="11"/>
  <c r="AB1420" i="11"/>
  <c r="AB1421" i="11"/>
  <c r="AB1422" i="11"/>
  <c r="AB1423" i="11"/>
  <c r="AB1424" i="11"/>
  <c r="AB1425" i="11"/>
  <c r="AB1426" i="11"/>
  <c r="AB1427" i="11"/>
  <c r="AB1428" i="11"/>
  <c r="AB1429" i="11"/>
  <c r="AB1430" i="11"/>
  <c r="AB1431" i="11"/>
  <c r="AB1432" i="11"/>
  <c r="AB1433" i="11"/>
  <c r="AB1434" i="11"/>
  <c r="AB1435" i="11"/>
  <c r="AB1436" i="11"/>
  <c r="AB1437" i="11"/>
  <c r="AB1438" i="11"/>
  <c r="AB1439" i="11"/>
  <c r="AB1440" i="11"/>
  <c r="AB1441" i="11"/>
  <c r="AB1442" i="11"/>
  <c r="AB1443" i="11"/>
  <c r="AB1444" i="11"/>
  <c r="AB1445" i="11"/>
  <c r="AB1446" i="11"/>
  <c r="AB1447" i="11"/>
  <c r="AB1448" i="11"/>
  <c r="AB1449" i="11"/>
  <c r="AB1450" i="11"/>
  <c r="AB1451" i="11"/>
  <c r="AB1452" i="11"/>
  <c r="AB1453" i="11"/>
  <c r="AB1454" i="11"/>
  <c r="AB1455" i="11"/>
  <c r="AB1456" i="11"/>
  <c r="AB1457" i="11"/>
  <c r="AB1458" i="11"/>
  <c r="AB1459" i="11"/>
  <c r="AB1460" i="11"/>
  <c r="AB1461" i="11"/>
  <c r="AB1462" i="11"/>
  <c r="AB1463" i="11"/>
  <c r="AB1464" i="11"/>
  <c r="AB1465" i="11"/>
  <c r="AB1466" i="11"/>
  <c r="AB1467" i="11"/>
  <c r="AB1468" i="11"/>
  <c r="AB1469" i="11"/>
  <c r="AB1470" i="11"/>
  <c r="AB1471" i="11"/>
  <c r="AB1472" i="11"/>
  <c r="AB1473" i="11"/>
  <c r="AB1474" i="11"/>
  <c r="AB1475" i="11"/>
  <c r="AB1476" i="11"/>
  <c r="AB1477" i="11"/>
  <c r="AB1478" i="11"/>
  <c r="AB1479" i="11"/>
  <c r="AB1480" i="11"/>
  <c r="AB1481" i="11"/>
  <c r="AB1482" i="11"/>
  <c r="AB1483" i="11"/>
  <c r="AB1484" i="11"/>
  <c r="AB1485" i="11"/>
  <c r="AB1486" i="11"/>
  <c r="AB1487" i="11"/>
  <c r="AB1488" i="11"/>
  <c r="AB1489" i="11"/>
  <c r="AB1490" i="11"/>
  <c r="AB1491" i="11"/>
  <c r="AB1492" i="11"/>
  <c r="AB1493" i="11"/>
  <c r="AB1494" i="11"/>
  <c r="AB1495" i="11"/>
  <c r="AB1496" i="11"/>
  <c r="AB1497" i="11"/>
  <c r="AB1498" i="11"/>
  <c r="AB1499" i="11"/>
  <c r="AB1500" i="11"/>
  <c r="AB1501" i="11"/>
  <c r="AB1502" i="11"/>
  <c r="AB1503" i="11"/>
  <c r="AB1504" i="11"/>
  <c r="AB1505" i="11"/>
  <c r="AB1506" i="11"/>
  <c r="AB1507" i="11"/>
  <c r="AB1508" i="11"/>
  <c r="AB1509" i="11"/>
  <c r="AB1510" i="11"/>
  <c r="AB1511" i="11"/>
  <c r="AB1512" i="11"/>
  <c r="AB1513" i="11"/>
  <c r="AB1514" i="11"/>
  <c r="AB1515" i="11"/>
  <c r="AB1516" i="11"/>
  <c r="AB1517" i="11"/>
  <c r="AB1518" i="11"/>
  <c r="AB1519" i="11"/>
  <c r="AB1520" i="11"/>
  <c r="AB1521" i="11"/>
  <c r="AB1522" i="11"/>
  <c r="AB1523" i="11"/>
  <c r="AB1524" i="11"/>
  <c r="AB1525" i="11"/>
  <c r="AB1526" i="11"/>
  <c r="AB1527" i="11"/>
  <c r="AB1528" i="11"/>
  <c r="AB1529" i="11"/>
  <c r="AB1530" i="11"/>
  <c r="AB1531" i="11"/>
  <c r="AB1532" i="11"/>
  <c r="AB1533" i="11"/>
  <c r="AB1534" i="11"/>
  <c r="AB1535" i="11"/>
  <c r="AB1536" i="11"/>
  <c r="AB1537" i="11"/>
  <c r="AB1538" i="11"/>
  <c r="AB1539" i="11"/>
  <c r="AB1540" i="11"/>
  <c r="AB1541" i="11"/>
  <c r="AB1542" i="11"/>
  <c r="AB1543" i="11"/>
  <c r="AB1544" i="11"/>
  <c r="AB1545" i="11"/>
  <c r="AB1546" i="11"/>
  <c r="AB1547" i="11"/>
  <c r="AB1548" i="11"/>
  <c r="AB1549" i="11"/>
  <c r="AB1550" i="11"/>
  <c r="AB1551" i="11"/>
  <c r="AB1552" i="11"/>
  <c r="AB1553" i="11"/>
  <c r="AB1554" i="11"/>
  <c r="AB1555" i="11"/>
  <c r="AB1556" i="11"/>
  <c r="AB1557" i="11"/>
  <c r="AB1558" i="11"/>
  <c r="AB1559" i="11"/>
  <c r="AB1560" i="11"/>
  <c r="AB1561" i="11"/>
  <c r="AB1562" i="11"/>
  <c r="AB1563" i="11"/>
  <c r="AB1564" i="11"/>
  <c r="AB1565" i="11"/>
  <c r="AB1566" i="11"/>
  <c r="AB1567" i="11"/>
  <c r="AB1568" i="11"/>
  <c r="AB1569" i="11"/>
  <c r="AB1570" i="11"/>
  <c r="AB1571" i="11"/>
  <c r="AB1572" i="11"/>
  <c r="AB1573" i="11"/>
  <c r="AB1574" i="11"/>
  <c r="AB1575" i="11"/>
  <c r="AB1576" i="11"/>
  <c r="AB1577" i="11"/>
  <c r="AB1578" i="11"/>
  <c r="AB1579" i="11"/>
  <c r="AB1580" i="11"/>
  <c r="AB1581" i="11"/>
  <c r="AB1582" i="11"/>
  <c r="AB1583" i="11"/>
  <c r="AB1584" i="11"/>
  <c r="AB1585" i="11"/>
  <c r="AB1586" i="11"/>
  <c r="AB1587" i="11"/>
  <c r="AB1588" i="11"/>
  <c r="AB1589" i="11"/>
  <c r="AB1590" i="11"/>
  <c r="AB1591" i="11"/>
  <c r="AB1592" i="11"/>
  <c r="AB1593" i="11"/>
  <c r="AB1594" i="11"/>
  <c r="AB1595" i="11"/>
  <c r="AB1596" i="11"/>
  <c r="AB1597" i="11"/>
  <c r="AB1598" i="11"/>
  <c r="AB1599" i="11"/>
  <c r="AB1600" i="11"/>
  <c r="AB1601" i="11"/>
  <c r="AB1602" i="11"/>
  <c r="AB1603" i="11"/>
  <c r="AB1604" i="11"/>
  <c r="AB1605" i="11"/>
  <c r="AB1606" i="11"/>
  <c r="AB1607" i="11"/>
  <c r="AB1608" i="11"/>
  <c r="AB1609" i="11"/>
  <c r="AB1610" i="11"/>
  <c r="AB1611" i="11"/>
  <c r="AB1612" i="11"/>
  <c r="AB1613" i="11"/>
  <c r="AB1614" i="11"/>
  <c r="AB1615" i="11"/>
  <c r="AB1616" i="11"/>
  <c r="AB1617" i="11"/>
  <c r="AB1618" i="11"/>
  <c r="AB1619" i="11"/>
  <c r="AB1620" i="11"/>
  <c r="AB1621" i="11"/>
  <c r="AB1622" i="11"/>
  <c r="AB1623" i="11"/>
  <c r="AB1624" i="11"/>
  <c r="AB1625" i="11"/>
  <c r="AB1626" i="11"/>
  <c r="AB1627" i="11"/>
  <c r="AB1628" i="11"/>
  <c r="AB1629" i="11"/>
  <c r="AB1630" i="11"/>
  <c r="AB1631" i="11"/>
  <c r="AB1632" i="11"/>
  <c r="AB1633" i="11"/>
  <c r="AB1634" i="11"/>
  <c r="AB1635" i="11"/>
  <c r="AB1636" i="11"/>
  <c r="AB1637" i="11"/>
  <c r="AB1638" i="11"/>
  <c r="AB1639" i="11"/>
  <c r="AB1640" i="11"/>
  <c r="AB1641" i="11"/>
  <c r="AB1642" i="11"/>
  <c r="AB1643" i="11"/>
  <c r="AB1644" i="11"/>
  <c r="AB1645" i="11"/>
  <c r="AB1646" i="11"/>
  <c r="AB1647" i="11"/>
  <c r="AB1648" i="11"/>
  <c r="AB1649" i="11"/>
  <c r="AB1650" i="11"/>
  <c r="AB1651" i="11"/>
  <c r="AB1652" i="11"/>
  <c r="AB1653" i="11"/>
  <c r="AB1654" i="11"/>
  <c r="AB1655" i="11"/>
  <c r="AB1656" i="11"/>
  <c r="AB1657" i="11"/>
  <c r="AB1658" i="11"/>
  <c r="AB1659" i="11"/>
  <c r="AB1660" i="11"/>
  <c r="AB1661" i="11"/>
  <c r="AB1662" i="11"/>
  <c r="AB1663" i="11"/>
  <c r="AB1664" i="11"/>
  <c r="AB1665" i="11"/>
  <c r="AB1666" i="11"/>
  <c r="AB1667" i="11"/>
  <c r="AB1668" i="11"/>
  <c r="AB1669" i="11"/>
  <c r="AB1670" i="11"/>
  <c r="AB1671" i="11"/>
  <c r="AB1672" i="11"/>
  <c r="AB1673" i="11"/>
  <c r="AB1674" i="11"/>
  <c r="AB1675" i="11"/>
  <c r="AB1676" i="11"/>
  <c r="AB1677" i="11"/>
  <c r="AB1678" i="11"/>
  <c r="AB1679" i="11"/>
  <c r="AB1680" i="11"/>
  <c r="AB1681" i="11"/>
  <c r="AB1682" i="11"/>
  <c r="AB1683" i="11"/>
  <c r="AB1684" i="11"/>
  <c r="AB1685" i="11"/>
  <c r="AB1686" i="11"/>
  <c r="AB1687" i="11"/>
  <c r="AB1688" i="11"/>
  <c r="AB1689" i="11"/>
  <c r="AB1690" i="11"/>
  <c r="AB1691" i="11"/>
  <c r="AB1692" i="11"/>
  <c r="AB1693" i="11"/>
  <c r="AB1694" i="11"/>
  <c r="AB1695" i="11"/>
  <c r="AB1696" i="11"/>
  <c r="AB1697" i="11"/>
  <c r="AB1698" i="11"/>
  <c r="AB1699" i="11"/>
  <c r="AB1700" i="11"/>
  <c r="AB1701" i="11"/>
  <c r="AB1702" i="11"/>
  <c r="AB1703" i="11"/>
  <c r="AB1704" i="11"/>
  <c r="AB1705" i="11"/>
  <c r="AB1706" i="11"/>
  <c r="AB1707" i="11"/>
  <c r="AB1708" i="11"/>
  <c r="AB1709" i="11"/>
  <c r="AB1710" i="11"/>
  <c r="AB1711" i="11"/>
  <c r="AB1712" i="11"/>
  <c r="AB1713" i="11"/>
  <c r="AB1714" i="11"/>
  <c r="AB1715" i="11"/>
  <c r="AB1716" i="11"/>
  <c r="AB1717" i="11"/>
  <c r="AB1718" i="11"/>
  <c r="AB1719" i="11"/>
  <c r="AB1720" i="11"/>
  <c r="AB1721" i="11"/>
  <c r="AB1722" i="11"/>
  <c r="AB1723" i="11"/>
  <c r="AB1724" i="11"/>
  <c r="AB1725" i="11"/>
  <c r="AB1726" i="11"/>
  <c r="AB1727" i="11"/>
  <c r="AB1728" i="11"/>
  <c r="AB1729" i="11"/>
  <c r="AB1730" i="11"/>
  <c r="AB1731" i="11"/>
  <c r="AB1732" i="11"/>
  <c r="AB1733" i="11"/>
  <c r="AB1734" i="11"/>
  <c r="AB1735" i="11"/>
  <c r="AB1736" i="11"/>
  <c r="AB1737" i="11"/>
  <c r="AB1738" i="11"/>
  <c r="AB1739" i="11"/>
  <c r="AB1740" i="11"/>
  <c r="AB1741" i="11"/>
  <c r="AB1742" i="11"/>
  <c r="AB1743" i="11"/>
  <c r="AB1744" i="11"/>
  <c r="AB1745" i="11"/>
  <c r="AB1746" i="11"/>
  <c r="AB1747" i="11"/>
  <c r="AB1748" i="11"/>
  <c r="AB1749" i="11"/>
  <c r="AB1750" i="11"/>
  <c r="AB1751" i="11"/>
  <c r="AB1752" i="11"/>
  <c r="AB1753" i="11"/>
  <c r="AB1754" i="11"/>
  <c r="AB1755" i="11"/>
  <c r="AB1756" i="11"/>
  <c r="AB1757" i="11"/>
  <c r="AB1758" i="11"/>
  <c r="AB1759" i="11"/>
  <c r="AB1760" i="11"/>
  <c r="AB1761" i="11"/>
  <c r="AB1762" i="11"/>
  <c r="AB1763" i="11"/>
  <c r="AB1764" i="11"/>
  <c r="AB1765" i="11"/>
  <c r="AB1766" i="11"/>
  <c r="AB1767" i="11"/>
  <c r="AB1768" i="11"/>
  <c r="AB1769" i="11"/>
  <c r="AB1770" i="11"/>
  <c r="AB1771" i="11"/>
  <c r="AB1772" i="11"/>
  <c r="AB1773" i="11"/>
  <c r="AB1774" i="11"/>
  <c r="AB1775" i="11"/>
  <c r="AB1776" i="11"/>
  <c r="AB1777" i="11"/>
  <c r="AB1778" i="11"/>
  <c r="AB1779" i="11"/>
  <c r="AB1780" i="11"/>
  <c r="AB1781" i="11"/>
  <c r="AB1782" i="11"/>
  <c r="AB1783" i="11"/>
  <c r="AB1784" i="11"/>
  <c r="AB1785" i="11"/>
  <c r="AB1786" i="11"/>
  <c r="AB1787" i="11"/>
  <c r="AB1788" i="11"/>
  <c r="AB1789" i="11"/>
  <c r="AB1790" i="11"/>
  <c r="AB1791" i="11"/>
  <c r="AB1792" i="11"/>
  <c r="AB1793" i="11"/>
  <c r="AB1794" i="11"/>
  <c r="AB1795" i="11"/>
  <c r="AB1796" i="11"/>
  <c r="AB1797" i="11"/>
  <c r="AB1798" i="11"/>
  <c r="AB1799" i="11"/>
  <c r="AB1800" i="11"/>
  <c r="AB1801" i="11"/>
  <c r="AB1802" i="11"/>
  <c r="AB1803" i="11"/>
  <c r="AB1804" i="11"/>
  <c r="AB1805" i="11"/>
  <c r="AB1806" i="11"/>
  <c r="AB1807" i="11"/>
  <c r="AB1808" i="11"/>
  <c r="AB1809" i="11"/>
  <c r="AB1810" i="11"/>
  <c r="AB1811" i="11"/>
  <c r="AB1812" i="11"/>
  <c r="AB1813" i="11"/>
  <c r="AB1814" i="11"/>
  <c r="AB1815" i="11"/>
  <c r="AB1816" i="11"/>
  <c r="AB1817" i="11"/>
  <c r="AB1818" i="11"/>
  <c r="AB1819" i="11"/>
  <c r="AB1820" i="11"/>
  <c r="AB1821" i="11"/>
  <c r="AB1822" i="11"/>
  <c r="AB1823" i="11"/>
  <c r="AB1824" i="11"/>
  <c r="AB1825" i="11"/>
  <c r="AB1826" i="11"/>
  <c r="AB1827" i="11"/>
  <c r="AB1828" i="11"/>
  <c r="AB1829" i="11"/>
  <c r="AB1830" i="11"/>
  <c r="AB1831" i="11"/>
  <c r="AB1832" i="11"/>
  <c r="AB1833" i="11"/>
  <c r="AB1834" i="11"/>
  <c r="AB1835" i="11"/>
  <c r="AB1836" i="11"/>
  <c r="AB1837" i="11"/>
  <c r="AB1838" i="11"/>
  <c r="AB1839" i="11"/>
  <c r="AB1840" i="11"/>
  <c r="AB1841" i="11"/>
  <c r="AB1842" i="11"/>
  <c r="AB1843" i="11"/>
  <c r="AB1844" i="11"/>
  <c r="AB1845" i="11"/>
  <c r="AB1846" i="11"/>
  <c r="AB1847" i="11"/>
  <c r="AB1848" i="11"/>
  <c r="AB1849" i="11"/>
  <c r="AB1850" i="11"/>
  <c r="AB1851" i="11"/>
  <c r="AB1852" i="11"/>
  <c r="AB1853" i="11"/>
  <c r="AB1854" i="11"/>
  <c r="AB1855" i="11"/>
  <c r="AB1856" i="11"/>
  <c r="AB1857" i="11"/>
  <c r="AB1858" i="11"/>
  <c r="AB1859" i="11"/>
  <c r="AB1860" i="11"/>
  <c r="AB1861" i="11"/>
  <c r="AB1862" i="11"/>
  <c r="AB1863" i="11"/>
  <c r="AB1864" i="11"/>
  <c r="AB1865" i="11"/>
  <c r="AB1866" i="11"/>
  <c r="AB1867" i="11"/>
  <c r="AB1868" i="11"/>
  <c r="AB1869" i="11"/>
  <c r="AB1870" i="11"/>
  <c r="AB1871" i="11"/>
  <c r="AB1872" i="11"/>
  <c r="AB1873" i="11"/>
  <c r="AB1874" i="11"/>
  <c r="AB1875" i="11"/>
  <c r="AB1876" i="11"/>
  <c r="AB1877" i="11"/>
  <c r="AB1878" i="11"/>
  <c r="AB1879" i="11"/>
  <c r="AB1880" i="11"/>
  <c r="AB1881" i="11"/>
  <c r="AB1882" i="11"/>
  <c r="AB1883" i="11"/>
  <c r="AB1884" i="11"/>
  <c r="AB1885" i="11"/>
  <c r="AB1886" i="11"/>
  <c r="AB1887" i="11"/>
  <c r="AB1888" i="11"/>
  <c r="AB1889" i="11"/>
  <c r="AB1890" i="11"/>
  <c r="AB1891" i="11"/>
  <c r="AB1892" i="11"/>
  <c r="AB1893" i="11"/>
  <c r="AB1894" i="11"/>
  <c r="AB1895" i="11"/>
  <c r="AB1896" i="11"/>
  <c r="AB1897" i="11"/>
  <c r="AB1898" i="11"/>
  <c r="AB1899" i="11"/>
  <c r="AB1900" i="11"/>
  <c r="AB1901" i="11"/>
  <c r="AB1902" i="11"/>
  <c r="AB1903" i="11"/>
  <c r="AB1904" i="11"/>
  <c r="AB1905" i="11"/>
  <c r="AB1906" i="11"/>
  <c r="AB1907" i="11"/>
  <c r="AB1908" i="11"/>
  <c r="AB1909" i="11"/>
  <c r="AB1910" i="11"/>
  <c r="AB1911" i="11"/>
  <c r="AB1912" i="11"/>
  <c r="AB1913" i="11"/>
  <c r="AB1914" i="11"/>
  <c r="AB1915" i="11"/>
  <c r="AB1916" i="11"/>
  <c r="AB1917" i="11"/>
  <c r="AB1918" i="11"/>
  <c r="AB1919" i="11"/>
  <c r="AB1920" i="11"/>
  <c r="AB1921" i="11"/>
  <c r="AB1922" i="11"/>
  <c r="AB1923" i="11"/>
  <c r="AB1924" i="11"/>
  <c r="AB1925" i="11"/>
  <c r="AB1926" i="11"/>
  <c r="AB1927" i="11"/>
  <c r="AB1928" i="11"/>
  <c r="AB1929" i="11"/>
  <c r="AB1930" i="11"/>
  <c r="AB1931" i="11"/>
  <c r="AB1932" i="11"/>
  <c r="AB1933" i="11"/>
  <c r="AB1934" i="11"/>
  <c r="AB1935" i="11"/>
  <c r="AB1936" i="11"/>
  <c r="AB1937" i="11"/>
  <c r="AB1938" i="11"/>
  <c r="AB1939" i="11"/>
  <c r="AB1940" i="11"/>
  <c r="AB1941" i="11"/>
  <c r="AB1942" i="11"/>
  <c r="AB1943" i="11"/>
  <c r="AB1944" i="11"/>
  <c r="AB1945" i="11"/>
  <c r="AB1946" i="11"/>
  <c r="AB1947" i="11"/>
  <c r="AB1948" i="11"/>
  <c r="AB1949" i="11"/>
  <c r="AB1950" i="11"/>
  <c r="AB1951" i="11"/>
  <c r="AB1952" i="11"/>
  <c r="AB1953" i="11"/>
  <c r="AB1954" i="11"/>
  <c r="AB1955" i="11"/>
  <c r="AB1956" i="11"/>
  <c r="AB1957" i="11"/>
  <c r="AB1958" i="11"/>
  <c r="AB1959" i="11"/>
  <c r="AB1960" i="11"/>
  <c r="AB1961" i="11"/>
  <c r="AB1962" i="11"/>
  <c r="AB1963" i="11"/>
  <c r="AB1964" i="11"/>
  <c r="AB1965" i="11"/>
  <c r="AB1966" i="11"/>
  <c r="AB1967" i="11"/>
  <c r="AB1968" i="11"/>
  <c r="AB1969" i="11"/>
  <c r="AB1970" i="11"/>
  <c r="AB1971" i="11"/>
  <c r="AB1972" i="11"/>
  <c r="AB1973" i="11"/>
  <c r="AB1974" i="11"/>
  <c r="AB1975" i="11"/>
  <c r="AB1976" i="11"/>
  <c r="AB1977" i="11"/>
  <c r="AB1978" i="11"/>
  <c r="AB1979" i="11"/>
  <c r="AB1980" i="11"/>
  <c r="AB1981" i="11"/>
  <c r="AB1982" i="11"/>
  <c r="AB1983" i="11"/>
  <c r="AB1984" i="11"/>
  <c r="AB1985" i="11"/>
  <c r="AB1986" i="11"/>
  <c r="AB1987" i="11"/>
  <c r="AB1988" i="11"/>
  <c r="AB1989" i="11"/>
  <c r="AB1990" i="11"/>
  <c r="AB1991" i="11"/>
  <c r="AB1992" i="11"/>
  <c r="AB1993" i="11"/>
  <c r="AB1994" i="11"/>
  <c r="AB1995" i="11"/>
  <c r="AB1996" i="11"/>
  <c r="AB1997" i="11"/>
  <c r="AB1998" i="11"/>
  <c r="AB1999" i="11"/>
  <c r="AB2000" i="11"/>
  <c r="AB2001" i="11"/>
  <c r="AB2002" i="11"/>
  <c r="AB2003" i="11"/>
  <c r="AB2004" i="11"/>
  <c r="AB2005" i="11"/>
  <c r="AB2006" i="11"/>
  <c r="AB2007" i="11"/>
  <c r="AB2008" i="11"/>
  <c r="AB2009" i="11"/>
  <c r="AB2010" i="11"/>
  <c r="AB2011" i="11"/>
  <c r="AB2012" i="11"/>
  <c r="AB2013" i="11"/>
  <c r="AB2014" i="11"/>
  <c r="AB2015" i="11"/>
  <c r="AB2016" i="11"/>
  <c r="AB2017" i="11"/>
  <c r="AB2018" i="11"/>
  <c r="AB2019" i="11"/>
  <c r="AB2020" i="11"/>
  <c r="AB2021" i="11"/>
  <c r="AB2022" i="11"/>
  <c r="AB2023" i="11"/>
  <c r="AB2024" i="11"/>
  <c r="AB2025" i="11"/>
  <c r="AB2026" i="11"/>
  <c r="AB2027" i="11"/>
  <c r="AB2028" i="11"/>
  <c r="AB2029" i="11"/>
  <c r="AB2030" i="11"/>
  <c r="AB2031" i="11"/>
  <c r="AB2032" i="11"/>
  <c r="AB2033" i="11"/>
  <c r="AB2034" i="11"/>
  <c r="AB2035" i="11"/>
  <c r="AB2036" i="11"/>
  <c r="AB2037" i="11"/>
  <c r="AB2038" i="11"/>
  <c r="AB2039" i="11"/>
  <c r="AB2040" i="11"/>
  <c r="AB2041" i="11"/>
  <c r="AB2042" i="11"/>
  <c r="AB2043" i="11"/>
  <c r="AB2044" i="11"/>
  <c r="AB2045" i="11"/>
  <c r="AB2046" i="11"/>
  <c r="AB2047" i="11"/>
  <c r="AB2048" i="11"/>
  <c r="AB2049" i="11"/>
  <c r="AB2050" i="11"/>
  <c r="AB2051" i="11"/>
  <c r="AB2052" i="11"/>
  <c r="AB2053" i="11"/>
  <c r="AB2054" i="11"/>
  <c r="AB2055" i="11"/>
  <c r="AB2056" i="11"/>
  <c r="AB2057" i="11"/>
  <c r="AB2058" i="11"/>
  <c r="AB2059" i="11"/>
  <c r="AB2060" i="11"/>
  <c r="AB2061" i="11"/>
  <c r="AB2062" i="11"/>
  <c r="AB2063" i="11"/>
  <c r="AB2064" i="11"/>
  <c r="AB2065" i="11"/>
  <c r="AB2066" i="11"/>
  <c r="AB2067" i="11"/>
  <c r="AB2068" i="11"/>
  <c r="AB2069" i="11"/>
  <c r="AB2070" i="11"/>
  <c r="AB2071" i="11"/>
  <c r="AB2072" i="11"/>
  <c r="AB2073" i="11"/>
  <c r="AB2074" i="11"/>
  <c r="AB2075" i="11"/>
  <c r="AB2076" i="11"/>
  <c r="AB2077" i="11"/>
  <c r="AB2078" i="11"/>
  <c r="AB2079" i="11"/>
  <c r="AB2080" i="11"/>
  <c r="AB2081" i="11"/>
  <c r="AB2082" i="11"/>
  <c r="AB2083" i="11"/>
  <c r="AB2084" i="11"/>
  <c r="AB2085" i="11"/>
  <c r="AB2086" i="11"/>
  <c r="AB2087" i="11"/>
  <c r="AB2088" i="11"/>
  <c r="AB2089" i="11"/>
  <c r="AB2090" i="11"/>
  <c r="AB2091" i="11"/>
  <c r="AB2092" i="11"/>
  <c r="AB2093" i="11"/>
  <c r="AB2094" i="11"/>
  <c r="AB2095" i="11"/>
  <c r="AB2096" i="11"/>
  <c r="AB2097" i="11"/>
  <c r="AB2098" i="11"/>
  <c r="AB2099" i="11"/>
  <c r="AB2100" i="11"/>
  <c r="AB2101" i="11"/>
  <c r="AB2102" i="11"/>
  <c r="AB2103" i="11"/>
  <c r="AB2104" i="11"/>
  <c r="AB2105" i="11"/>
  <c r="AB2106" i="11"/>
  <c r="AB2107" i="11"/>
  <c r="AB2108" i="11"/>
  <c r="AB2109" i="11"/>
  <c r="AB2110" i="11"/>
  <c r="AB2111" i="11"/>
  <c r="AB2112" i="11"/>
  <c r="AB2113" i="11"/>
  <c r="AB2114" i="11"/>
  <c r="AB2115" i="11"/>
  <c r="AB2116" i="11"/>
  <c r="AB2117" i="11"/>
  <c r="AB2118" i="11"/>
  <c r="AB2119" i="11"/>
  <c r="AB2120" i="11"/>
  <c r="AB2121" i="11"/>
  <c r="AB2122" i="11"/>
  <c r="AB2123" i="11"/>
  <c r="AB2124" i="11"/>
  <c r="AB2125" i="11"/>
  <c r="AB2126" i="11"/>
  <c r="AB2127" i="11"/>
  <c r="AB2128" i="11"/>
  <c r="AB2129" i="11"/>
  <c r="AB2130" i="11"/>
  <c r="AB2131" i="11"/>
  <c r="AB2132" i="11"/>
  <c r="AB2133" i="11"/>
  <c r="AB2134" i="11"/>
  <c r="AB2135" i="11"/>
  <c r="AB2136" i="11"/>
  <c r="AB2137" i="11"/>
  <c r="AB2138" i="11"/>
  <c r="AB2139" i="11"/>
  <c r="AB2140" i="11"/>
  <c r="AB2141" i="11"/>
  <c r="AB2142" i="11"/>
  <c r="AB2143" i="11"/>
  <c r="AB2144" i="11"/>
  <c r="AB2145" i="11"/>
  <c r="AB2146" i="11"/>
  <c r="AB2147" i="11"/>
  <c r="AB2148" i="11"/>
  <c r="AB2149" i="11"/>
  <c r="AB2150" i="11"/>
  <c r="AB2151" i="11"/>
  <c r="AB2152" i="11"/>
  <c r="AB2153" i="11"/>
  <c r="AB2154" i="11"/>
  <c r="AB2155" i="11"/>
  <c r="AB2156" i="11"/>
  <c r="AB2157" i="11"/>
  <c r="AB2158" i="11"/>
  <c r="AB2159" i="11"/>
  <c r="AB2160" i="11"/>
  <c r="AB2161" i="11"/>
  <c r="AB2162" i="11"/>
  <c r="AB2163" i="11"/>
  <c r="AB2164" i="11"/>
  <c r="AB2165" i="11"/>
  <c r="AB2166" i="11"/>
  <c r="AB2167" i="11"/>
  <c r="AB2168" i="11"/>
  <c r="AB2169" i="11"/>
  <c r="AB2170" i="11"/>
  <c r="AB2171" i="11"/>
  <c r="AB2172" i="11"/>
  <c r="AB2173" i="11"/>
  <c r="AB2174" i="11"/>
  <c r="AB2175" i="11"/>
  <c r="AB2176" i="11"/>
  <c r="AB2177" i="11"/>
  <c r="AB2178" i="11"/>
  <c r="AB2179" i="11"/>
  <c r="AB2180" i="11"/>
  <c r="AB2181" i="11"/>
  <c r="AB2182" i="11"/>
  <c r="AB2183" i="11"/>
  <c r="AB2184" i="11"/>
  <c r="AB2185" i="11"/>
  <c r="AB2186" i="11"/>
  <c r="AB2187" i="11"/>
  <c r="AB2188" i="11"/>
  <c r="AB2189" i="11"/>
  <c r="AB2190" i="11"/>
  <c r="AB2191" i="11"/>
  <c r="AB2192" i="11"/>
  <c r="AB2193" i="11"/>
  <c r="AB2194" i="11"/>
  <c r="AB2195" i="11"/>
  <c r="AB2196" i="11"/>
  <c r="AB2197" i="11"/>
  <c r="AB2198" i="11"/>
  <c r="AB2199" i="11"/>
  <c r="AB2200" i="11"/>
  <c r="AB2201" i="11"/>
  <c r="AB2202" i="11"/>
  <c r="AB2203" i="11"/>
  <c r="AB2204" i="11"/>
  <c r="AB2205" i="11"/>
  <c r="AB2206" i="11"/>
  <c r="AB2207" i="11"/>
  <c r="AB2208" i="11"/>
  <c r="AB2209" i="11"/>
  <c r="AB2210" i="11"/>
  <c r="AB2211" i="11"/>
  <c r="AB2212" i="11"/>
  <c r="AB2213" i="11"/>
  <c r="AB2214" i="11"/>
  <c r="AB2215" i="11"/>
  <c r="AB2216" i="11"/>
  <c r="AB2217" i="11"/>
  <c r="AB2218" i="11"/>
  <c r="AB2219" i="11"/>
  <c r="AB2220" i="11"/>
  <c r="AB2221" i="11"/>
  <c r="AB2222" i="11"/>
  <c r="AB2223" i="11"/>
  <c r="AB2224" i="11"/>
  <c r="AB2225" i="11"/>
  <c r="AB2226" i="11"/>
  <c r="AB2227" i="11"/>
  <c r="AB2228" i="11"/>
  <c r="AB2229" i="11"/>
  <c r="AB2230" i="11"/>
  <c r="AB2231" i="11"/>
  <c r="AB2232" i="11"/>
  <c r="AB2233" i="11"/>
  <c r="AB2234" i="11"/>
  <c r="AB2235" i="11"/>
  <c r="AB2236" i="11"/>
  <c r="AB2237" i="11"/>
  <c r="AB2238" i="11"/>
  <c r="AB2239" i="11"/>
  <c r="AB2240" i="11"/>
  <c r="AB2241" i="11"/>
  <c r="AB2242" i="11"/>
  <c r="AB2243" i="11"/>
  <c r="AB2244" i="11"/>
  <c r="AB2245" i="11"/>
  <c r="AB2246" i="11"/>
  <c r="AB2247" i="11"/>
  <c r="AB2248" i="11"/>
  <c r="AB2249" i="11"/>
  <c r="AB2250" i="11"/>
  <c r="AB2251" i="11"/>
  <c r="AB2252" i="11"/>
  <c r="AB2253" i="11"/>
  <c r="AB2254" i="11"/>
  <c r="AB2255" i="11"/>
  <c r="AB2256" i="11"/>
  <c r="AB2257" i="11"/>
  <c r="AB2258" i="11"/>
  <c r="AB2259" i="11"/>
  <c r="AB2260" i="11"/>
  <c r="AB2261" i="11"/>
  <c r="AB2262" i="11"/>
  <c r="AB2263" i="11"/>
  <c r="AB2264" i="11"/>
  <c r="AB2265" i="11"/>
  <c r="AB2266" i="11"/>
  <c r="AB2267" i="11"/>
  <c r="AB2268" i="11"/>
  <c r="AB2269" i="11"/>
  <c r="AB2270" i="11"/>
  <c r="AB2271" i="11"/>
  <c r="AB2272" i="11"/>
  <c r="AB2273" i="11"/>
  <c r="AB2274" i="11"/>
  <c r="AB2275" i="11"/>
  <c r="AB2276" i="11"/>
  <c r="AB2277" i="11"/>
  <c r="AB2278" i="11"/>
  <c r="AB2279" i="11"/>
  <c r="AB2280" i="11"/>
  <c r="AB2281" i="11"/>
  <c r="AB2282" i="11"/>
  <c r="AB2283" i="11"/>
  <c r="AB2284" i="11"/>
  <c r="AB2285" i="11"/>
  <c r="AB2286" i="11"/>
  <c r="AB2287" i="11"/>
  <c r="AB2288" i="11"/>
  <c r="AB2289" i="11"/>
  <c r="AB2290" i="11"/>
  <c r="AB2291" i="11"/>
  <c r="AB2292" i="11"/>
  <c r="AB2293" i="11"/>
  <c r="AB2294" i="11"/>
  <c r="AB2295" i="11"/>
  <c r="AB2296" i="11"/>
  <c r="AB2297" i="11"/>
  <c r="AB2298" i="11"/>
  <c r="AB2299" i="11"/>
  <c r="AB2300" i="11"/>
  <c r="AB2301" i="11"/>
  <c r="AB2302" i="11"/>
  <c r="AB2303" i="11"/>
  <c r="AB2304" i="11"/>
  <c r="AB2305" i="11"/>
  <c r="AB2306" i="11"/>
  <c r="AB2307" i="11"/>
  <c r="AB2308" i="11"/>
  <c r="AB2309" i="11"/>
  <c r="AB2310" i="11"/>
  <c r="AB2311" i="11"/>
  <c r="AB2312" i="11"/>
  <c r="AB2313" i="11"/>
  <c r="AB2314" i="11"/>
  <c r="AB2315" i="11"/>
  <c r="AB2316" i="11"/>
  <c r="AB2317" i="11"/>
  <c r="AB2318" i="11"/>
  <c r="AB2319" i="11"/>
  <c r="AB2320" i="11"/>
  <c r="AB2321" i="11"/>
  <c r="AB2322" i="11"/>
  <c r="AB2323" i="11"/>
  <c r="AB2324" i="11"/>
  <c r="AB2325" i="11"/>
  <c r="AB2326" i="11"/>
  <c r="AB2327" i="11"/>
  <c r="AB2328" i="11"/>
  <c r="AB2329" i="11"/>
  <c r="AB2330" i="11"/>
  <c r="AB2331" i="11"/>
  <c r="AB2332" i="11"/>
  <c r="AB2333" i="11"/>
  <c r="AB2334" i="11"/>
  <c r="AB2335" i="11"/>
  <c r="AB2336" i="11"/>
  <c r="AB2337" i="11"/>
  <c r="AB2338" i="11"/>
  <c r="AB2339" i="11"/>
  <c r="AB2340" i="11"/>
  <c r="AB2341" i="11"/>
  <c r="AB2342" i="11"/>
  <c r="AB2343" i="11"/>
  <c r="AB2344" i="11"/>
  <c r="AB2345" i="11"/>
  <c r="AB2346" i="11"/>
  <c r="AB2347" i="11"/>
  <c r="AB2348" i="11"/>
  <c r="AB2349" i="11"/>
  <c r="AB2350" i="11"/>
  <c r="AB2351" i="11"/>
  <c r="AB2352" i="11"/>
  <c r="AB2353" i="11"/>
  <c r="AB2354" i="11"/>
  <c r="AB2355" i="11"/>
  <c r="AB2356" i="11"/>
  <c r="AB2357" i="11"/>
  <c r="AB2358" i="11"/>
  <c r="AB2359" i="11"/>
  <c r="AB2360" i="11"/>
  <c r="AB2361" i="11"/>
  <c r="AB2362" i="11"/>
  <c r="AB2363" i="11"/>
  <c r="AB2364" i="11"/>
  <c r="AB2365" i="11"/>
  <c r="AB2366" i="11"/>
  <c r="AB2367" i="11"/>
  <c r="AB2368" i="11"/>
  <c r="AB2369" i="11"/>
  <c r="AB2370" i="11"/>
  <c r="AB2371" i="11"/>
  <c r="AB2372" i="11"/>
  <c r="AB2373" i="11"/>
  <c r="AB2374" i="11"/>
  <c r="AB2375" i="11"/>
  <c r="AB2376" i="11"/>
  <c r="AB2377" i="11"/>
  <c r="AB2378" i="11"/>
  <c r="AB2379" i="11"/>
  <c r="AB2380" i="11"/>
  <c r="AB2381" i="11"/>
  <c r="AB2382" i="11"/>
  <c r="AB2383" i="11"/>
  <c r="AB2384" i="11"/>
  <c r="AB2385" i="11"/>
  <c r="AB2386" i="11"/>
  <c r="AB2387" i="11"/>
  <c r="AB2388" i="11"/>
  <c r="AB2389" i="11"/>
  <c r="AB2390" i="11"/>
  <c r="AB2391" i="11"/>
  <c r="AB2392" i="11"/>
  <c r="AB2393" i="11"/>
  <c r="AB2394" i="11"/>
  <c r="AB2395" i="11"/>
  <c r="AB2396" i="11"/>
  <c r="AB2397" i="11"/>
  <c r="AB2398" i="11"/>
  <c r="AB2399" i="11"/>
  <c r="AB2400" i="11"/>
  <c r="AB2401" i="11"/>
  <c r="AB2402" i="11"/>
  <c r="AB2403" i="11"/>
  <c r="AB2404" i="11"/>
  <c r="AB2405" i="11"/>
  <c r="AB2406" i="11"/>
  <c r="AB2407" i="11"/>
  <c r="AB2408" i="11"/>
  <c r="AB2409" i="11"/>
  <c r="AB2410" i="11"/>
  <c r="AB2411" i="11"/>
  <c r="AB2412" i="11"/>
  <c r="AB2413" i="11"/>
  <c r="AB2414" i="11"/>
  <c r="AB2415" i="11"/>
  <c r="AB2416" i="11"/>
  <c r="AB2417" i="11"/>
  <c r="AB2418" i="11"/>
  <c r="AB2419" i="11"/>
  <c r="AB2420" i="11"/>
  <c r="AB2421" i="11"/>
  <c r="AB2422" i="11"/>
  <c r="AB2423" i="11"/>
  <c r="AB2424" i="11"/>
  <c r="AB2425" i="11"/>
  <c r="AB2426" i="11"/>
  <c r="AB2427" i="11"/>
  <c r="AB2428" i="11"/>
  <c r="AB2429" i="11"/>
  <c r="AB2430" i="11"/>
  <c r="AB2431" i="11"/>
  <c r="AB2432" i="11"/>
  <c r="AB2433" i="11"/>
  <c r="AB2434" i="11"/>
  <c r="AB2435" i="11"/>
  <c r="AB2436" i="11"/>
  <c r="AB2437" i="11"/>
  <c r="AB2438" i="11"/>
  <c r="AB2439" i="11"/>
  <c r="AB2440" i="11"/>
  <c r="AB2441" i="11"/>
  <c r="AB2442" i="11"/>
  <c r="AB2443" i="11"/>
  <c r="AB2444" i="11"/>
  <c r="AB2445" i="11"/>
  <c r="AB2446" i="11"/>
  <c r="AB2447" i="11"/>
  <c r="AB2448" i="11"/>
  <c r="AB2449" i="11"/>
  <c r="AB2450" i="11"/>
  <c r="AB2451" i="11"/>
  <c r="AB2452" i="11"/>
  <c r="AB2453" i="11"/>
  <c r="AB2454" i="11"/>
  <c r="AB2455" i="11"/>
  <c r="AB2456" i="11"/>
  <c r="AB2457" i="11"/>
  <c r="AB2458" i="11"/>
  <c r="AB2459" i="11"/>
  <c r="AB2460" i="11"/>
  <c r="AB2461" i="11"/>
  <c r="AB2462" i="11"/>
  <c r="AB2463" i="11"/>
  <c r="AB2464" i="11"/>
  <c r="AB2465" i="11"/>
  <c r="AB2466" i="11"/>
  <c r="AB2467" i="11"/>
  <c r="AB2468" i="11"/>
  <c r="AB2469" i="11"/>
  <c r="AB2470" i="11"/>
  <c r="AB2471" i="11"/>
  <c r="AB2472" i="11"/>
  <c r="AB2473" i="11"/>
  <c r="AB2474" i="11"/>
  <c r="AB2475" i="11"/>
  <c r="AB2476" i="11"/>
  <c r="AB2477" i="11"/>
  <c r="AB2478" i="11"/>
  <c r="AB2479" i="11"/>
  <c r="AB2480" i="11"/>
  <c r="AB2481" i="11"/>
  <c r="AB2482" i="11"/>
  <c r="AB2483" i="11"/>
  <c r="AB2484" i="11"/>
  <c r="AB2485" i="11"/>
  <c r="AB2486" i="11"/>
  <c r="AB2487" i="11"/>
  <c r="AB2488" i="11"/>
  <c r="AB2489" i="11"/>
  <c r="AB2490" i="11"/>
  <c r="AB2491" i="11"/>
  <c r="AB2492" i="11"/>
  <c r="AB2493" i="11"/>
  <c r="AB2494" i="11"/>
  <c r="AB2495" i="11"/>
  <c r="AB2496" i="11"/>
  <c r="AB2497" i="11"/>
  <c r="AB2498" i="11"/>
  <c r="AB2499" i="11"/>
  <c r="AB2500" i="11"/>
  <c r="AB2501" i="11"/>
  <c r="AB2502" i="11"/>
  <c r="AB2503" i="11"/>
  <c r="AB2504" i="11"/>
  <c r="AB2505" i="11"/>
  <c r="AB2506" i="11"/>
  <c r="AB2507" i="11"/>
  <c r="AB2508" i="11"/>
  <c r="AB2509" i="11"/>
  <c r="AB2510" i="11"/>
  <c r="AB2511" i="11"/>
  <c r="AB2512" i="11"/>
  <c r="AB2513" i="11"/>
  <c r="AB2514" i="11"/>
  <c r="AB2515" i="11"/>
  <c r="AB2516" i="11"/>
  <c r="AB2517" i="11"/>
  <c r="AB2518" i="11"/>
  <c r="AB2519" i="11"/>
  <c r="AB2520" i="11"/>
  <c r="AB2521" i="11"/>
  <c r="AB2522" i="11"/>
  <c r="AB2523" i="11"/>
  <c r="AB2524" i="11"/>
  <c r="AB2525" i="11"/>
  <c r="AB2526" i="11"/>
  <c r="AB2527" i="11"/>
  <c r="AB2528" i="11"/>
  <c r="AB2529" i="11"/>
  <c r="AB2530" i="11"/>
  <c r="AB2531" i="11"/>
  <c r="AB2532" i="11"/>
  <c r="AB2533" i="11"/>
  <c r="AB2534" i="11"/>
  <c r="AB2535" i="11"/>
  <c r="AB2536" i="11"/>
  <c r="AB2537" i="11"/>
  <c r="AB2538" i="11"/>
  <c r="AB2539" i="11"/>
  <c r="AB2540" i="11"/>
  <c r="AB2541" i="11"/>
  <c r="AB2542" i="11"/>
  <c r="AB2543" i="11"/>
  <c r="AB2544" i="11"/>
  <c r="AB2545" i="11"/>
  <c r="AB2546" i="11"/>
  <c r="AB2547" i="11"/>
  <c r="AB2548" i="11"/>
  <c r="AB2549" i="11"/>
  <c r="AB2550" i="11"/>
  <c r="AB2551" i="11"/>
  <c r="AB2552" i="11"/>
  <c r="AB2553" i="11"/>
  <c r="AB2554" i="11"/>
  <c r="AB2555" i="11"/>
  <c r="AB2556" i="11"/>
  <c r="AB2557" i="11"/>
  <c r="AB2558" i="11"/>
  <c r="AB2559" i="11"/>
  <c r="AB2560" i="11"/>
  <c r="AB2561" i="11"/>
  <c r="AB2562" i="11"/>
  <c r="AB2563" i="11"/>
  <c r="AB2564" i="11"/>
  <c r="AB2565" i="11"/>
  <c r="AB2566" i="11"/>
  <c r="AB2567" i="11"/>
  <c r="AB2568" i="11"/>
  <c r="AB2569" i="11"/>
  <c r="AB2570" i="11"/>
  <c r="AB2571" i="11"/>
  <c r="AB2572" i="11"/>
  <c r="AB2573" i="11"/>
  <c r="AB2574" i="11"/>
  <c r="AB2575" i="11"/>
  <c r="AB2576" i="11"/>
  <c r="AB2577" i="11"/>
  <c r="AB2578" i="11"/>
  <c r="AB2579" i="11"/>
  <c r="AB2580" i="11"/>
  <c r="AB2581" i="11"/>
  <c r="AB2582" i="11"/>
  <c r="AB2583" i="11"/>
  <c r="AB2584" i="11"/>
  <c r="AB2585" i="11"/>
  <c r="AB2586" i="11"/>
  <c r="AB2587" i="11"/>
  <c r="AB2588" i="11"/>
  <c r="AB2589" i="11"/>
  <c r="AB2590" i="11"/>
  <c r="AB2591" i="11"/>
  <c r="AB2592" i="11"/>
  <c r="AB2593" i="11"/>
  <c r="AB2594" i="11"/>
  <c r="AB2595" i="11"/>
  <c r="AB2596" i="11"/>
  <c r="AB2597" i="11"/>
  <c r="AB2598" i="11"/>
  <c r="AB2599" i="11"/>
  <c r="AB2600" i="11"/>
  <c r="AB2601" i="11"/>
  <c r="AB2602" i="11"/>
  <c r="AB2603" i="11"/>
  <c r="AB2604" i="11"/>
  <c r="AB2605" i="11"/>
  <c r="AB2606" i="11"/>
  <c r="AB2607" i="11"/>
  <c r="AB2608" i="11"/>
  <c r="AB2609" i="11"/>
  <c r="AB2610" i="11"/>
  <c r="AB2611" i="11"/>
  <c r="AB2612" i="11"/>
  <c r="AB2613" i="11"/>
  <c r="AB2614" i="11"/>
  <c r="AB2615" i="11"/>
  <c r="AB2616" i="11"/>
  <c r="AB2617" i="11"/>
  <c r="AB2618" i="11"/>
  <c r="AB2619" i="11"/>
  <c r="AB2620" i="11"/>
  <c r="AB2621" i="11"/>
  <c r="AB2622" i="11"/>
  <c r="AB2623" i="11"/>
  <c r="AB2624" i="11"/>
  <c r="AB2625" i="11"/>
  <c r="AB2626" i="11"/>
  <c r="AB2627" i="11"/>
  <c r="AB2628" i="11"/>
  <c r="AB2629" i="11"/>
  <c r="AB2630" i="11"/>
  <c r="AB2631" i="11"/>
  <c r="AB2632" i="11"/>
  <c r="AB2633" i="11"/>
  <c r="AB2634" i="11"/>
  <c r="AB2635" i="11"/>
  <c r="AB2636" i="11"/>
  <c r="AB2637" i="11"/>
  <c r="AB2638" i="11"/>
  <c r="AB2639" i="11"/>
  <c r="AB2640" i="11"/>
  <c r="AB2641" i="11"/>
  <c r="AB2642" i="11"/>
  <c r="AB2643" i="11"/>
  <c r="AB2644" i="11"/>
  <c r="AB2645" i="11"/>
  <c r="AB2646" i="11"/>
  <c r="AB2647" i="11"/>
  <c r="AB2648" i="11"/>
  <c r="AB2649" i="11"/>
  <c r="AB2650" i="11"/>
  <c r="AB2651" i="11"/>
  <c r="AB2652" i="11"/>
  <c r="AB2653" i="11"/>
  <c r="AB2654" i="11"/>
  <c r="AB2655" i="11"/>
  <c r="AB2656" i="11"/>
  <c r="AB2657" i="11"/>
  <c r="AB2658" i="11"/>
  <c r="AB2659" i="11"/>
  <c r="AB2660" i="11"/>
  <c r="AB2661" i="11"/>
  <c r="AB2662" i="11"/>
  <c r="AB2663" i="11"/>
  <c r="AB2664" i="11"/>
  <c r="AB2665" i="11"/>
  <c r="AB2666" i="11"/>
  <c r="AB2667" i="11"/>
  <c r="AB2668" i="11"/>
  <c r="AB2669" i="11"/>
  <c r="AB2670" i="11"/>
  <c r="AB2671" i="11"/>
  <c r="AB2672" i="11"/>
  <c r="AB2673" i="11"/>
  <c r="AB2674" i="11"/>
  <c r="AB2675" i="11"/>
  <c r="AB2676" i="11"/>
  <c r="AB2677" i="11"/>
  <c r="AB2678" i="11"/>
  <c r="AB2679" i="11"/>
  <c r="AB2680" i="11"/>
  <c r="AB2681" i="11"/>
  <c r="AB2682" i="11"/>
  <c r="AB2683" i="11"/>
  <c r="AB2684" i="11"/>
  <c r="AB2685" i="11"/>
  <c r="AB2686" i="11"/>
  <c r="AB2687" i="11"/>
  <c r="AB2688" i="11"/>
  <c r="AB2689" i="11"/>
  <c r="AB2690" i="11"/>
  <c r="AB2691" i="11"/>
  <c r="AB2692" i="11"/>
  <c r="AB2693" i="11"/>
  <c r="AB2694" i="11"/>
  <c r="AB2695" i="11"/>
  <c r="AB2696" i="11"/>
  <c r="AB2697" i="11"/>
  <c r="AB2698" i="11"/>
  <c r="AB2699" i="11"/>
  <c r="AB2700" i="11"/>
  <c r="AB2701" i="11"/>
  <c r="AB2702" i="11"/>
  <c r="AB2703" i="11"/>
  <c r="AB2704" i="11"/>
  <c r="AB2705" i="11"/>
  <c r="AB2706" i="11"/>
  <c r="AB2707" i="11"/>
  <c r="AB2708" i="11"/>
  <c r="AB2709" i="11"/>
  <c r="AB2710" i="11"/>
  <c r="AB2711" i="11"/>
  <c r="AB2712" i="11"/>
  <c r="AB2713" i="11"/>
  <c r="AB2714" i="11"/>
  <c r="AB2715" i="11"/>
  <c r="AB2716" i="11"/>
  <c r="AB2717" i="11"/>
  <c r="AB2718" i="11"/>
  <c r="AB2719" i="11"/>
  <c r="AB2720" i="11"/>
  <c r="AB2721" i="11"/>
  <c r="AB2722" i="11"/>
  <c r="AB2723" i="11"/>
  <c r="AB2724" i="11"/>
  <c r="AB2725" i="11"/>
  <c r="AB2726" i="11"/>
  <c r="AB2727" i="11"/>
  <c r="AB2728" i="11"/>
  <c r="AB2729" i="11"/>
  <c r="AB2730" i="11"/>
  <c r="AB2731" i="11"/>
  <c r="AB2732" i="11"/>
  <c r="AB2733" i="11"/>
  <c r="AB2734" i="11"/>
  <c r="AB2735" i="11"/>
  <c r="AB2736" i="11"/>
  <c r="AB2737" i="11"/>
  <c r="AB2738" i="11"/>
  <c r="AB2739" i="11"/>
  <c r="AB2740" i="11"/>
  <c r="AB2741" i="11"/>
  <c r="AB2742" i="11"/>
  <c r="AB2743" i="11"/>
  <c r="AB2744" i="11"/>
  <c r="AB2745" i="11"/>
  <c r="AB2746" i="11"/>
  <c r="AB2747" i="11"/>
  <c r="AB2748" i="11"/>
  <c r="AB2749" i="11"/>
  <c r="AB2750" i="11"/>
  <c r="AB2751" i="11"/>
  <c r="AB2752" i="11"/>
  <c r="AB2753" i="11"/>
  <c r="AB2754" i="11"/>
  <c r="AB2755" i="11"/>
  <c r="AB2756" i="11"/>
  <c r="AB2757" i="11"/>
  <c r="AB2758" i="11"/>
  <c r="AB2759" i="11"/>
  <c r="AB2760" i="11"/>
  <c r="AB2761" i="11"/>
  <c r="AB2762" i="11"/>
  <c r="AB2763" i="11"/>
  <c r="AB2764" i="11"/>
  <c r="AB2765" i="11"/>
  <c r="AB2766" i="11"/>
  <c r="AB2767" i="11"/>
  <c r="AB2768" i="11"/>
  <c r="AB2769" i="11"/>
  <c r="AB2770" i="11"/>
  <c r="AB2771" i="11"/>
  <c r="AB2772" i="11"/>
  <c r="AB2773" i="11"/>
  <c r="AB2774" i="11"/>
  <c r="AB2775" i="11"/>
  <c r="AB2776" i="11"/>
  <c r="AB2777" i="11"/>
  <c r="AB2778" i="11"/>
  <c r="AB2779" i="11"/>
  <c r="AB2780" i="11"/>
  <c r="AB2781" i="11"/>
  <c r="AB2782" i="11"/>
  <c r="AB2783" i="11"/>
  <c r="AB2784" i="11"/>
  <c r="AB2785" i="11"/>
  <c r="AB2786" i="11"/>
  <c r="AB2787" i="11"/>
  <c r="AB2788" i="11"/>
  <c r="AB2789" i="11"/>
  <c r="AB2790" i="11"/>
  <c r="AB2791" i="11"/>
  <c r="AB2792" i="11"/>
  <c r="AB2793" i="11"/>
  <c r="AB2794" i="11"/>
  <c r="AB2795" i="11"/>
  <c r="AB2796" i="11"/>
  <c r="AB2797" i="11"/>
  <c r="AB2798" i="11"/>
  <c r="AB2799" i="11"/>
  <c r="AB2800" i="11"/>
  <c r="AB2801" i="11"/>
  <c r="AB2802" i="11"/>
  <c r="AB2803" i="11"/>
  <c r="AB2804" i="11"/>
  <c r="AB2805" i="11"/>
  <c r="AB2806" i="11"/>
  <c r="AB2807" i="11"/>
  <c r="AB2808" i="11"/>
  <c r="AB2809" i="11"/>
  <c r="AB2810" i="11"/>
  <c r="AB2811" i="11"/>
  <c r="AB2812" i="11"/>
  <c r="AB2813" i="11"/>
  <c r="AB2814" i="11"/>
  <c r="AB2815" i="11"/>
  <c r="AB2816" i="11"/>
  <c r="AB2817" i="11"/>
  <c r="AB2818" i="11"/>
  <c r="AB2819" i="11"/>
  <c r="AB2820" i="11"/>
  <c r="AB2821" i="11"/>
  <c r="AB2822" i="11"/>
  <c r="AB2823" i="11"/>
  <c r="AB2824" i="11"/>
  <c r="AB2825" i="11"/>
  <c r="AB2826" i="11"/>
  <c r="AB2827" i="11"/>
  <c r="AB2828" i="11"/>
  <c r="AB2829" i="11"/>
  <c r="AB2830" i="11"/>
  <c r="AB2831" i="11"/>
  <c r="AB2832" i="11"/>
  <c r="AB2833" i="11"/>
  <c r="AB2834" i="11"/>
  <c r="AB2835" i="11"/>
  <c r="AB2836" i="11"/>
  <c r="AB2837" i="11"/>
  <c r="AB2838" i="11"/>
  <c r="AB2839" i="11"/>
  <c r="AB2840" i="11"/>
  <c r="AB2841" i="11"/>
  <c r="AB2842" i="11"/>
  <c r="AB2843" i="11"/>
  <c r="AB2844" i="11"/>
  <c r="AB2845" i="11"/>
  <c r="AB2846" i="11"/>
  <c r="AB2847" i="11"/>
  <c r="AB2848" i="11"/>
  <c r="AB2849" i="11"/>
  <c r="AB2850" i="11"/>
  <c r="AB2851" i="11"/>
  <c r="AB2852" i="11"/>
  <c r="AB2853" i="11"/>
  <c r="AB2854" i="11"/>
  <c r="AB2855" i="11"/>
  <c r="AB2856" i="11"/>
  <c r="AB2857" i="11"/>
  <c r="AB2858" i="11"/>
  <c r="AB2859" i="11"/>
  <c r="AB2860" i="11"/>
  <c r="AB2861" i="11"/>
  <c r="AB2862" i="11"/>
  <c r="AB2863" i="11"/>
  <c r="AB2864" i="11"/>
  <c r="AB2865" i="11"/>
  <c r="AB2866" i="11"/>
  <c r="AB2867" i="11"/>
  <c r="AB2868" i="11"/>
  <c r="AB2869" i="11"/>
  <c r="AB2870" i="11"/>
  <c r="AB2871" i="11"/>
  <c r="AB2872" i="11"/>
  <c r="AB2873" i="11"/>
  <c r="AB2874" i="11"/>
  <c r="AB2875" i="11"/>
  <c r="AB2876" i="11"/>
  <c r="AB2877" i="11"/>
  <c r="AB2878" i="11"/>
  <c r="AB2879" i="11"/>
  <c r="AB2880" i="11"/>
  <c r="AB2881" i="11"/>
  <c r="AB2882" i="11"/>
  <c r="AB2883" i="11"/>
  <c r="AB2884" i="11"/>
  <c r="AB2885" i="11"/>
  <c r="AB2886" i="11"/>
  <c r="AB2887" i="11"/>
  <c r="AB2888" i="11"/>
  <c r="AB2889" i="11"/>
  <c r="AB2890" i="11"/>
  <c r="AB2891" i="11"/>
  <c r="AB2892" i="11"/>
  <c r="AB2893" i="11"/>
  <c r="AB2894" i="11"/>
  <c r="AB2895" i="11"/>
  <c r="AB2896" i="11"/>
  <c r="AB2897" i="11"/>
  <c r="AB2898" i="11"/>
  <c r="AB2899" i="11"/>
  <c r="AB2900" i="11"/>
  <c r="AB2901" i="11"/>
  <c r="AB2902" i="11"/>
  <c r="AB2903" i="11"/>
  <c r="AB2904" i="11"/>
  <c r="AB2905" i="11"/>
  <c r="AB2906" i="11"/>
  <c r="AB2907" i="11"/>
  <c r="AB2908" i="11"/>
  <c r="AB2909" i="11"/>
  <c r="AB2910" i="11"/>
  <c r="AB2911" i="11"/>
  <c r="AB2912" i="11"/>
  <c r="AB2913" i="11"/>
  <c r="AB2914" i="11"/>
  <c r="AB2915" i="11"/>
  <c r="AB2916" i="11"/>
  <c r="AB2917" i="11"/>
  <c r="AB2918" i="11"/>
  <c r="AB2919" i="11"/>
  <c r="AB2920" i="11"/>
  <c r="AB2921" i="11"/>
  <c r="AB2922" i="11"/>
  <c r="AB2923" i="11"/>
  <c r="AB2924" i="11"/>
  <c r="AB2925" i="11"/>
  <c r="AB2926" i="11"/>
  <c r="AB2927" i="11"/>
  <c r="AB2928" i="11"/>
  <c r="AB2929" i="11"/>
  <c r="AB2930" i="11"/>
  <c r="AB2931" i="11"/>
  <c r="AB2932" i="11"/>
  <c r="AB2933" i="11"/>
  <c r="AB2934" i="11"/>
  <c r="AB2935" i="11"/>
  <c r="AB2936" i="11"/>
  <c r="AB2937" i="11"/>
  <c r="AB2938" i="11"/>
  <c r="AB2939" i="11"/>
  <c r="AB2940" i="11"/>
  <c r="AB2941" i="11"/>
  <c r="AB2942" i="11"/>
  <c r="AB2943" i="11"/>
  <c r="AB2944" i="11"/>
  <c r="AB2945" i="11"/>
  <c r="AB2946" i="11"/>
  <c r="AB2947" i="11"/>
  <c r="AB2948" i="11"/>
  <c r="AB2949" i="11"/>
  <c r="AB2950" i="11"/>
  <c r="AB2951" i="11"/>
  <c r="AB2952" i="11"/>
  <c r="AB2953" i="11"/>
  <c r="AB2954" i="11"/>
  <c r="AB2955" i="11"/>
  <c r="AB2956" i="11"/>
  <c r="AB2957" i="11"/>
  <c r="AB2958" i="11"/>
  <c r="AB2959" i="11"/>
  <c r="AB2960" i="11"/>
  <c r="AB2961" i="11"/>
  <c r="AB2962" i="11"/>
  <c r="AB2963" i="11"/>
  <c r="AB2964" i="11"/>
  <c r="AB2965" i="11"/>
  <c r="AB2966" i="11"/>
  <c r="AB2967" i="11"/>
  <c r="AB2968" i="11"/>
  <c r="AB2969" i="11"/>
  <c r="AB2970" i="11"/>
  <c r="AB2971" i="11"/>
  <c r="AB2972" i="11"/>
  <c r="AB2973" i="11"/>
  <c r="AB2974" i="11"/>
  <c r="AB2975" i="11"/>
  <c r="AB2976" i="11"/>
  <c r="AB2977" i="11"/>
  <c r="AB2978" i="11"/>
  <c r="AB2979" i="11"/>
  <c r="AB2980" i="11"/>
  <c r="AB2981" i="11"/>
  <c r="AB2982" i="11"/>
  <c r="AB2983" i="11"/>
  <c r="AB2984" i="11"/>
  <c r="AB2985" i="11"/>
  <c r="AB2986" i="11"/>
  <c r="AB2987" i="11"/>
  <c r="AB2988" i="11"/>
  <c r="AB2989" i="11"/>
  <c r="AB2990" i="11"/>
  <c r="AB2991" i="11"/>
  <c r="AB2992" i="11"/>
  <c r="AB2993" i="11"/>
  <c r="AB2994" i="11"/>
  <c r="AB2995" i="11"/>
  <c r="AB2996" i="11"/>
  <c r="AB2997" i="11"/>
  <c r="AB2998" i="11"/>
  <c r="AB2999" i="11"/>
  <c r="AB3000" i="11"/>
  <c r="AB3001" i="11"/>
  <c r="AB3002" i="11"/>
  <c r="AB3003" i="11"/>
  <c r="AB3004" i="11"/>
  <c r="AB3005" i="11"/>
  <c r="AB3006" i="11"/>
  <c r="AB3007" i="11"/>
  <c r="AB3008" i="11"/>
  <c r="AB3009" i="11"/>
  <c r="AB3010" i="11"/>
  <c r="AB3011" i="11"/>
  <c r="AB3012" i="11"/>
  <c r="AB3013" i="11"/>
  <c r="AB3014" i="11"/>
  <c r="AB3015" i="11"/>
  <c r="AB3016" i="11"/>
  <c r="AB3017" i="11"/>
  <c r="AB3018" i="11"/>
  <c r="AB3019" i="11"/>
  <c r="AB3020" i="11"/>
  <c r="AB3021" i="11"/>
  <c r="AB3022" i="11"/>
  <c r="AB3023" i="11"/>
  <c r="AB3024" i="11"/>
  <c r="AB3025" i="11"/>
  <c r="AB3026" i="11"/>
  <c r="AB3027" i="11"/>
  <c r="AB3028" i="11"/>
  <c r="AB3029" i="11"/>
  <c r="AB3030" i="11"/>
  <c r="AB3031" i="11"/>
  <c r="AB3032" i="11"/>
  <c r="AB3033" i="11"/>
  <c r="AB3034" i="11"/>
  <c r="AB3035" i="11"/>
  <c r="AB3036" i="11"/>
  <c r="AB3037" i="11"/>
  <c r="AB3038" i="11"/>
  <c r="AB3039" i="11"/>
  <c r="AB3040" i="11"/>
  <c r="AB3041" i="11"/>
  <c r="AB3042" i="11"/>
  <c r="AB3043" i="11"/>
  <c r="AB3044" i="11"/>
  <c r="AB3045" i="11"/>
  <c r="AB3046" i="11"/>
  <c r="AB3047" i="11"/>
  <c r="AB3048" i="11"/>
  <c r="AB3049" i="11"/>
  <c r="AB3050" i="11"/>
  <c r="AB3051" i="11"/>
  <c r="AB3052" i="11"/>
  <c r="AB3053" i="11"/>
  <c r="AB3054" i="11"/>
  <c r="AB3055" i="11"/>
  <c r="AB3056" i="11"/>
  <c r="AB3057" i="11"/>
  <c r="AB3058" i="11"/>
  <c r="AB3059" i="11"/>
  <c r="AB3060" i="11"/>
  <c r="AB3061" i="11"/>
  <c r="AB3062" i="11"/>
  <c r="AB3063" i="11"/>
  <c r="AB3064" i="11"/>
  <c r="AB3065" i="11"/>
  <c r="AB3066" i="11"/>
  <c r="AB3067" i="11"/>
  <c r="AB3068" i="11"/>
  <c r="AB3069" i="11"/>
  <c r="AB3070" i="11"/>
  <c r="AB3071" i="11"/>
  <c r="AB3072" i="11"/>
  <c r="AB3073" i="11"/>
  <c r="AB3074" i="11"/>
  <c r="AB3075" i="11"/>
  <c r="AB3076" i="11"/>
  <c r="AB3077" i="11"/>
  <c r="AB3078" i="11"/>
  <c r="AB3079" i="11"/>
  <c r="AB3080" i="11"/>
  <c r="AB3081" i="11"/>
  <c r="AB3082" i="11"/>
  <c r="AB3083" i="11"/>
  <c r="AB3084" i="11"/>
  <c r="AB3085" i="11"/>
  <c r="AB3086" i="11"/>
  <c r="AB3087" i="11"/>
  <c r="AB3088" i="11"/>
  <c r="AB3089" i="11"/>
  <c r="AB3090" i="11"/>
  <c r="AB3091" i="11"/>
  <c r="AB3092" i="11"/>
  <c r="AB3093" i="11"/>
  <c r="AB3094" i="11"/>
  <c r="AB3095" i="11"/>
  <c r="AB3096" i="11"/>
  <c r="AB3097" i="11"/>
  <c r="AB3098" i="11"/>
  <c r="AB3099" i="11"/>
  <c r="AB3100" i="11"/>
  <c r="AB3101" i="11"/>
  <c r="AB3102" i="11"/>
  <c r="AB3103" i="11"/>
  <c r="AB3104" i="11"/>
  <c r="AB3105" i="11"/>
  <c r="AB3106" i="11"/>
  <c r="AB3107" i="11"/>
  <c r="AB3108" i="11"/>
  <c r="AB3109" i="11"/>
  <c r="AB3110" i="11"/>
  <c r="AB3111" i="11"/>
  <c r="AB3112" i="11"/>
  <c r="AB3113" i="11"/>
  <c r="AB3114" i="11"/>
  <c r="AB3115" i="11"/>
  <c r="AB3116" i="11"/>
  <c r="AB3117" i="11"/>
  <c r="AB3118" i="11"/>
  <c r="AB3119" i="11"/>
  <c r="AB3120" i="11"/>
  <c r="AB3121" i="11"/>
  <c r="AB3122" i="11"/>
  <c r="AB3123" i="11"/>
  <c r="AB3124" i="11"/>
  <c r="AB3125" i="11"/>
  <c r="AB3126" i="11"/>
  <c r="AB3127" i="11"/>
  <c r="AB3128" i="11"/>
  <c r="AB3129" i="11"/>
  <c r="AB3130" i="11"/>
  <c r="AB3131" i="11"/>
  <c r="AB3132" i="11"/>
  <c r="AB3133" i="11"/>
  <c r="AB3134" i="11"/>
  <c r="AB3135" i="11"/>
  <c r="AB3136" i="11"/>
  <c r="AB3137" i="11"/>
  <c r="AB3138" i="11"/>
  <c r="AB3139" i="11"/>
  <c r="AB3140" i="11"/>
  <c r="AB3141" i="11"/>
  <c r="AB3142" i="11"/>
  <c r="AB3143" i="11"/>
  <c r="AB3144" i="11"/>
  <c r="AB3145" i="11"/>
  <c r="AB3146" i="11"/>
  <c r="AB3147" i="11"/>
  <c r="AB3148" i="11"/>
  <c r="AB3149" i="11"/>
  <c r="AB3150" i="11"/>
  <c r="AB3151" i="11"/>
  <c r="AB3152" i="11"/>
  <c r="AB3153" i="11"/>
  <c r="AB3154" i="11"/>
  <c r="AB3155" i="11"/>
  <c r="AB3156" i="11"/>
  <c r="AB3157" i="11"/>
  <c r="AB3158" i="11"/>
  <c r="AB3159" i="11"/>
  <c r="AB3160" i="11"/>
  <c r="AB3161" i="11"/>
  <c r="AB3162" i="11"/>
  <c r="AB3163" i="11"/>
  <c r="AB3164" i="11"/>
  <c r="AB3165" i="11"/>
  <c r="AB3166" i="11"/>
  <c r="AB3167" i="11"/>
  <c r="AB3168" i="11"/>
  <c r="AB3169" i="11"/>
  <c r="AB3170" i="11"/>
  <c r="AB3171" i="11"/>
  <c r="AB3172" i="11"/>
  <c r="AB3173" i="11"/>
  <c r="AB3174" i="11"/>
  <c r="AB3175" i="11"/>
  <c r="AB3176" i="11"/>
  <c r="AB3177" i="11"/>
  <c r="AB3178" i="11"/>
  <c r="AB3179" i="11"/>
  <c r="AB3180" i="11"/>
  <c r="AB3181" i="11"/>
  <c r="AB3182" i="11"/>
  <c r="AB3183" i="11"/>
  <c r="AB3184" i="11"/>
  <c r="AB3185" i="11"/>
  <c r="AB3186" i="11"/>
  <c r="AB3187" i="11"/>
  <c r="AB3188" i="11"/>
  <c r="AB3189" i="11"/>
  <c r="AB3190" i="11"/>
  <c r="AB3191" i="11"/>
  <c r="AB3192" i="11"/>
  <c r="AB3193" i="11"/>
  <c r="AB3194" i="11"/>
  <c r="AB3195" i="11"/>
  <c r="AB3196" i="11"/>
  <c r="AB3197" i="11"/>
  <c r="AB3198" i="11"/>
  <c r="AB3199" i="11"/>
  <c r="AB3200" i="11"/>
  <c r="AB3201" i="11"/>
  <c r="AB3202" i="11"/>
  <c r="AB3203" i="11"/>
  <c r="AB3204" i="11"/>
  <c r="AB3205" i="11"/>
  <c r="AB3206" i="11"/>
  <c r="AB3207" i="11"/>
  <c r="AB3208" i="11"/>
  <c r="AB3209" i="11"/>
  <c r="AB3210" i="11"/>
  <c r="AB3211" i="11"/>
  <c r="AB3212" i="11"/>
  <c r="AB3213" i="11"/>
  <c r="AB3214" i="11"/>
  <c r="AB3215" i="11"/>
  <c r="AB3216" i="11"/>
  <c r="AB3217" i="11"/>
  <c r="AB3218" i="11"/>
  <c r="AB3219" i="11"/>
  <c r="AB3220" i="11"/>
  <c r="AB3221" i="11"/>
  <c r="AB3222" i="11"/>
  <c r="AB3223" i="11"/>
  <c r="AB3224" i="11"/>
  <c r="AB3225" i="11"/>
  <c r="AB3226" i="11"/>
  <c r="AB3227" i="11"/>
  <c r="AB3228" i="11"/>
  <c r="AB3229" i="11"/>
  <c r="AB3230" i="11"/>
  <c r="AB3231" i="11"/>
  <c r="AB3232" i="11"/>
  <c r="AB3233" i="11"/>
  <c r="AB3234" i="11"/>
  <c r="AB3235" i="11"/>
  <c r="AB3236" i="11"/>
  <c r="AB3237" i="11"/>
  <c r="AB3238" i="11"/>
  <c r="AB3239" i="11"/>
  <c r="AB3240" i="11"/>
  <c r="AB3241" i="11"/>
  <c r="AB3242" i="11"/>
  <c r="AB3243" i="11"/>
  <c r="AB3244" i="11"/>
  <c r="AB3245" i="11"/>
  <c r="AB3246" i="11"/>
  <c r="AB3247" i="11"/>
  <c r="AB3248" i="11"/>
  <c r="AB3249" i="11"/>
  <c r="AB3250" i="11"/>
  <c r="AB3251" i="11"/>
  <c r="AB3252" i="11"/>
  <c r="AB3253" i="11"/>
  <c r="AB3254" i="11"/>
  <c r="AB3255" i="11"/>
  <c r="AB3256" i="11"/>
  <c r="AB3257" i="11"/>
  <c r="AB3258" i="11"/>
  <c r="AB3259" i="11"/>
  <c r="AB3260" i="11"/>
  <c r="AB3261" i="11"/>
  <c r="AB3262" i="11"/>
  <c r="AB3263" i="11"/>
  <c r="AB3264" i="11"/>
  <c r="AB3265" i="11"/>
  <c r="AB3266" i="11"/>
  <c r="AB3267" i="11"/>
  <c r="AB3268" i="11"/>
  <c r="AB3269" i="11"/>
  <c r="AB3270" i="11"/>
  <c r="AB3271" i="11"/>
  <c r="AB3272" i="11"/>
  <c r="AB3273" i="11"/>
  <c r="AB3274" i="11"/>
  <c r="AB3275" i="11"/>
  <c r="AB3276" i="11"/>
  <c r="AB3277" i="11"/>
  <c r="AB3278" i="11"/>
  <c r="AB3279" i="11"/>
  <c r="AB3280" i="11"/>
  <c r="AB3281" i="11"/>
  <c r="AB3282" i="11"/>
  <c r="AB3283" i="11"/>
  <c r="AB3284" i="11"/>
  <c r="AB3285" i="11"/>
  <c r="AB3286" i="11"/>
  <c r="AB3287" i="11"/>
  <c r="AB3288" i="11"/>
  <c r="AB3289" i="11"/>
  <c r="AB3290" i="11"/>
  <c r="AB3291" i="11"/>
  <c r="AB3292" i="11"/>
  <c r="AB3293" i="11"/>
  <c r="AB3294" i="11"/>
  <c r="AB3295" i="11"/>
  <c r="AB3296" i="11"/>
  <c r="AB3297" i="11"/>
  <c r="AB3298" i="11"/>
  <c r="AB3299" i="11"/>
  <c r="AB3300" i="11"/>
  <c r="AB3301" i="11"/>
  <c r="AB3302" i="11"/>
  <c r="AB3303" i="11"/>
  <c r="AB3304" i="11"/>
  <c r="AB3305" i="11"/>
  <c r="AB3306" i="11"/>
  <c r="AB3307" i="11"/>
  <c r="AB3308" i="11"/>
  <c r="AB3309" i="11"/>
  <c r="AB3310" i="11"/>
  <c r="AB3311" i="11"/>
  <c r="AB3312" i="11"/>
  <c r="AB3313" i="11"/>
  <c r="AB3314" i="11"/>
  <c r="AB3315" i="11"/>
  <c r="AB3316" i="11"/>
  <c r="AB3317" i="11"/>
  <c r="AB3318" i="11"/>
  <c r="AB3319" i="11"/>
  <c r="AB3320" i="11"/>
  <c r="AB3321" i="11"/>
  <c r="AB3322" i="11"/>
  <c r="AB3323" i="11"/>
  <c r="AB3324" i="11"/>
  <c r="AB3325" i="11"/>
  <c r="AB3326" i="11"/>
  <c r="AB3327" i="11"/>
  <c r="AB3328" i="11"/>
  <c r="AB3329" i="11"/>
  <c r="AB3330" i="11"/>
  <c r="AB3331" i="11"/>
  <c r="AB3332" i="11"/>
  <c r="AB3333" i="11"/>
  <c r="AB3334" i="11"/>
  <c r="AB3335" i="11"/>
  <c r="AB3336" i="11"/>
  <c r="AB3337" i="11"/>
  <c r="AB3338" i="11"/>
  <c r="AB3339" i="11"/>
  <c r="AB3340" i="11"/>
  <c r="AB3341" i="11"/>
  <c r="AB3342" i="11"/>
  <c r="AB3343" i="11"/>
  <c r="AB3344" i="11"/>
  <c r="AB3345" i="11"/>
  <c r="AB3346" i="11"/>
  <c r="AB3347" i="11"/>
  <c r="AB3348" i="11"/>
  <c r="AB3349" i="11"/>
  <c r="AB3350" i="11"/>
  <c r="AB3351" i="11"/>
  <c r="AB3352" i="11"/>
  <c r="AB3353" i="11"/>
  <c r="AB3354" i="11"/>
  <c r="AB3355" i="11"/>
  <c r="AB3356" i="11"/>
  <c r="AB3357" i="11"/>
  <c r="AB3358" i="11"/>
  <c r="AB3359" i="11"/>
  <c r="AB3360" i="11"/>
  <c r="AB3361" i="11"/>
  <c r="AB3362" i="11"/>
  <c r="AB3363" i="11"/>
  <c r="AB3364" i="11"/>
  <c r="AB3365" i="11"/>
  <c r="AB3366" i="11"/>
  <c r="AB3367" i="11"/>
  <c r="AB3368" i="11"/>
  <c r="AB3369" i="11"/>
  <c r="AB3370" i="11"/>
  <c r="AB3371" i="11"/>
  <c r="AB3372" i="11"/>
  <c r="AB3373" i="11"/>
  <c r="AB3374" i="11"/>
  <c r="AB3375" i="11"/>
  <c r="AB3376" i="11"/>
  <c r="AB3377" i="11"/>
  <c r="AB3378" i="11"/>
  <c r="AB3379" i="11"/>
  <c r="AB3380" i="11"/>
  <c r="AB3381" i="11"/>
  <c r="AB3382" i="11"/>
  <c r="AB3383" i="11"/>
  <c r="AB3384" i="11"/>
  <c r="AB3385" i="11"/>
  <c r="AB3386" i="11"/>
  <c r="AB3387" i="11"/>
  <c r="AB3388" i="11"/>
  <c r="AB3389" i="11"/>
  <c r="AB3390" i="11"/>
  <c r="AB3391" i="11"/>
  <c r="AB3392" i="11"/>
  <c r="AB3393" i="11"/>
  <c r="AB3394" i="11"/>
  <c r="AB3395" i="11"/>
  <c r="AB3396" i="11"/>
  <c r="AB3397" i="11"/>
  <c r="AB3398" i="11"/>
  <c r="AB3399" i="11"/>
  <c r="AB3400" i="11"/>
  <c r="AB3401" i="11"/>
  <c r="AB3402" i="11"/>
  <c r="AB3403" i="11"/>
  <c r="AB3404" i="11"/>
  <c r="AB3405" i="11"/>
  <c r="AB3406" i="11"/>
  <c r="AB3407" i="11"/>
  <c r="AB3408" i="11"/>
  <c r="AB3409" i="11"/>
  <c r="AB3410" i="11"/>
  <c r="AB3411" i="11"/>
  <c r="AB3412" i="11"/>
  <c r="AB3413" i="11"/>
  <c r="AB3414" i="11"/>
  <c r="AB3415" i="11"/>
  <c r="AB3416" i="11"/>
  <c r="AB3417" i="11"/>
  <c r="AB3418" i="11"/>
  <c r="AB3419" i="11"/>
  <c r="AB3420" i="11"/>
  <c r="AB3421" i="11"/>
  <c r="AB3422" i="11"/>
  <c r="AB3423" i="11"/>
  <c r="AB3424" i="11"/>
  <c r="AB3425" i="11"/>
  <c r="AB3426" i="11"/>
  <c r="AB3427" i="11"/>
  <c r="AB3428" i="11"/>
  <c r="AB3429" i="11"/>
  <c r="AB3430" i="11"/>
  <c r="AB3431" i="11"/>
  <c r="AB3432" i="11"/>
  <c r="AB3433" i="11"/>
  <c r="AB3434" i="11"/>
  <c r="AB3435" i="11"/>
  <c r="AB3436" i="11"/>
  <c r="AB3437" i="11"/>
  <c r="AB3438" i="11"/>
  <c r="AB3439" i="11"/>
  <c r="AB3440" i="11"/>
  <c r="AB3441" i="11"/>
  <c r="AB3442" i="11"/>
  <c r="AB3443" i="11"/>
  <c r="AB3444" i="11"/>
  <c r="AB3445" i="11"/>
  <c r="AB3446" i="11"/>
  <c r="AB3447" i="11"/>
  <c r="AB3448" i="11"/>
  <c r="AB3449" i="11"/>
  <c r="AB3450" i="11"/>
  <c r="AB3451" i="11"/>
  <c r="AB3452" i="11"/>
  <c r="AB3453" i="11"/>
  <c r="AB3454" i="11"/>
  <c r="AB3455" i="11"/>
  <c r="AB3456" i="11"/>
  <c r="AB3457" i="11"/>
  <c r="AB3458" i="11"/>
  <c r="AB3459" i="11"/>
  <c r="AB3460" i="11"/>
  <c r="AB3461" i="11"/>
  <c r="AB3462" i="11"/>
  <c r="AB3463" i="11"/>
  <c r="AB3464" i="11"/>
  <c r="AB3465" i="11"/>
  <c r="AB3466" i="11"/>
  <c r="AB3467" i="11"/>
  <c r="AB3468" i="11"/>
  <c r="AB3469" i="11"/>
  <c r="AB3470" i="11"/>
  <c r="AB3471" i="11"/>
  <c r="AB3472" i="11"/>
  <c r="AB3473" i="11"/>
  <c r="AB3474" i="11"/>
  <c r="AB3475" i="11"/>
  <c r="AB3476" i="11"/>
  <c r="AB3477" i="11"/>
  <c r="AB3478" i="11"/>
  <c r="AB3479" i="11"/>
  <c r="AB3480" i="11"/>
  <c r="AB3481" i="11"/>
  <c r="AB3482" i="11"/>
  <c r="AB3483" i="11"/>
  <c r="AB3484" i="11"/>
  <c r="AB3485" i="11"/>
  <c r="AB3486" i="11"/>
  <c r="AB3487" i="11"/>
  <c r="AB3488" i="11"/>
  <c r="AB3489" i="11"/>
  <c r="AB3490" i="11"/>
  <c r="AB3491" i="11"/>
  <c r="AB3492" i="11"/>
  <c r="AB3493" i="11"/>
  <c r="AB3494" i="11"/>
  <c r="AB3495" i="11"/>
  <c r="AB3496" i="11"/>
  <c r="AB3497" i="11"/>
  <c r="AB3498" i="11"/>
  <c r="AB3499" i="11"/>
  <c r="AB3500" i="11"/>
  <c r="AB3501" i="11"/>
  <c r="AB3502" i="11"/>
  <c r="AB3503" i="11"/>
  <c r="AB3504" i="11"/>
  <c r="AB3505" i="11"/>
  <c r="AB3506" i="11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B99" i="10"/>
  <c r="AB100" i="10"/>
  <c r="AB101" i="10"/>
  <c r="AB102" i="10"/>
  <c r="AB103" i="10"/>
  <c r="AB104" i="10"/>
  <c r="AB105" i="10"/>
  <c r="AB106" i="10"/>
  <c r="AB107" i="10"/>
  <c r="AB108" i="10"/>
  <c r="AB109" i="10"/>
  <c r="AB110" i="10"/>
  <c r="AB111" i="10"/>
  <c r="AB112" i="10"/>
  <c r="AB113" i="10"/>
  <c r="AB114" i="10"/>
  <c r="AB115" i="10"/>
  <c r="AB116" i="10"/>
  <c r="AB117" i="10"/>
  <c r="AB118" i="10"/>
  <c r="AB119" i="10"/>
  <c r="AB120" i="10"/>
  <c r="AB121" i="10"/>
  <c r="AB122" i="10"/>
  <c r="AB123" i="10"/>
  <c r="AB124" i="10"/>
  <c r="AB125" i="10"/>
  <c r="AB126" i="10"/>
  <c r="AB127" i="10"/>
  <c r="AB128" i="10"/>
  <c r="AB129" i="10"/>
  <c r="AB130" i="10"/>
  <c r="AB131" i="10"/>
  <c r="AB132" i="10"/>
  <c r="AB133" i="10"/>
  <c r="AB134" i="10"/>
  <c r="AB135" i="10"/>
  <c r="AB136" i="10"/>
  <c r="AB137" i="10"/>
  <c r="AB138" i="10"/>
  <c r="AB139" i="10"/>
  <c r="AB140" i="10"/>
  <c r="AB141" i="10"/>
  <c r="AB142" i="10"/>
  <c r="AB143" i="10"/>
  <c r="AB144" i="10"/>
  <c r="AB145" i="10"/>
  <c r="AB146" i="10"/>
  <c r="AB147" i="10"/>
  <c r="AB148" i="10"/>
  <c r="AB149" i="10"/>
  <c r="AB150" i="10"/>
  <c r="AB151" i="10"/>
  <c r="AB152" i="10"/>
  <c r="AB153" i="10"/>
  <c r="AB154" i="10"/>
  <c r="AB155" i="10"/>
  <c r="AB156" i="10"/>
  <c r="AB157" i="10"/>
  <c r="AB158" i="10"/>
  <c r="AB159" i="10"/>
  <c r="AB160" i="10"/>
  <c r="AB161" i="10"/>
  <c r="AB162" i="10"/>
  <c r="AB163" i="10"/>
  <c r="AB164" i="10"/>
  <c r="AB165" i="10"/>
  <c r="AB166" i="10"/>
  <c r="AB167" i="10"/>
  <c r="AB168" i="10"/>
  <c r="AB169" i="10"/>
  <c r="AB170" i="10"/>
  <c r="AB171" i="10"/>
  <c r="AB172" i="10"/>
  <c r="AB173" i="10"/>
  <c r="AB174" i="10"/>
  <c r="AB175" i="10"/>
  <c r="AB176" i="10"/>
  <c r="AB177" i="10"/>
  <c r="AB178" i="10"/>
  <c r="AB179" i="10"/>
  <c r="AB180" i="10"/>
  <c r="AB181" i="10"/>
  <c r="AB182" i="10"/>
  <c r="AB183" i="10"/>
  <c r="AB184" i="10"/>
  <c r="AB185" i="10"/>
  <c r="AB186" i="10"/>
  <c r="AB187" i="10"/>
  <c r="AB188" i="10"/>
  <c r="AB189" i="10"/>
  <c r="AB190" i="10"/>
  <c r="AB191" i="10"/>
  <c r="AB192" i="10"/>
  <c r="AB193" i="10"/>
  <c r="AB194" i="10"/>
  <c r="AB195" i="10"/>
  <c r="AB196" i="10"/>
  <c r="AB197" i="10"/>
  <c r="AB198" i="10"/>
  <c r="AB199" i="10"/>
  <c r="AB200" i="10"/>
  <c r="AB201" i="10"/>
  <c r="AB202" i="10"/>
  <c r="AB203" i="10"/>
  <c r="AB204" i="10"/>
  <c r="AB205" i="10"/>
  <c r="AB206" i="10"/>
  <c r="AB207" i="10"/>
  <c r="AB208" i="10"/>
  <c r="AB209" i="10"/>
  <c r="AB210" i="10"/>
  <c r="AB211" i="10"/>
  <c r="AB212" i="10"/>
  <c r="AB213" i="10"/>
  <c r="AB214" i="10"/>
  <c r="AB215" i="10"/>
  <c r="AB216" i="10"/>
  <c r="AB217" i="10"/>
  <c r="AB218" i="10"/>
  <c r="AB219" i="10"/>
  <c r="AB220" i="10"/>
  <c r="AB221" i="10"/>
  <c r="AB222" i="10"/>
  <c r="AB223" i="10"/>
  <c r="AB224" i="10"/>
  <c r="AB225" i="10"/>
  <c r="AB226" i="10"/>
  <c r="AB227" i="10"/>
  <c r="AB228" i="10"/>
  <c r="AB229" i="10"/>
  <c r="AB230" i="10"/>
  <c r="AB231" i="10"/>
  <c r="AB232" i="10"/>
  <c r="AB233" i="10"/>
  <c r="AB234" i="10"/>
  <c r="AB235" i="10"/>
  <c r="AB236" i="10"/>
  <c r="AB237" i="10"/>
  <c r="AB238" i="10"/>
  <c r="AB239" i="10"/>
  <c r="AB240" i="10"/>
  <c r="AB241" i="10"/>
  <c r="AB242" i="10"/>
  <c r="AB243" i="10"/>
  <c r="AB244" i="10"/>
  <c r="AB245" i="10"/>
  <c r="AB246" i="10"/>
  <c r="AB247" i="10"/>
  <c r="AB248" i="10"/>
  <c r="AB249" i="10"/>
  <c r="AB250" i="10"/>
  <c r="AB251" i="10"/>
  <c r="AB252" i="10"/>
  <c r="AB253" i="10"/>
  <c r="AB254" i="10"/>
  <c r="AB255" i="10"/>
  <c r="AB256" i="10"/>
  <c r="AB257" i="10"/>
  <c r="AB258" i="10"/>
  <c r="AB259" i="10"/>
  <c r="AB260" i="10"/>
  <c r="AB261" i="10"/>
  <c r="AB262" i="10"/>
  <c r="AB263" i="10"/>
  <c r="AB264" i="10"/>
  <c r="AB265" i="10"/>
  <c r="AB266" i="10"/>
  <c r="AB267" i="10"/>
  <c r="AB268" i="10"/>
  <c r="AB269" i="10"/>
  <c r="AB270" i="10"/>
  <c r="AB271" i="10"/>
  <c r="AB272" i="10"/>
  <c r="AB273" i="10"/>
  <c r="AB274" i="10"/>
  <c r="AB275" i="10"/>
  <c r="AB276" i="10"/>
  <c r="AB277" i="10"/>
  <c r="AB278" i="10"/>
  <c r="AB279" i="10"/>
  <c r="AB280" i="10"/>
  <c r="AB281" i="10"/>
  <c r="AB282" i="10"/>
  <c r="AB283" i="10"/>
  <c r="AB284" i="10"/>
  <c r="AB285" i="10"/>
  <c r="AB286" i="10"/>
  <c r="AB287" i="10"/>
  <c r="AB288" i="10"/>
  <c r="AB289" i="10"/>
  <c r="AB290" i="10"/>
  <c r="AB291" i="10"/>
  <c r="AB292" i="10"/>
  <c r="AB293" i="10"/>
  <c r="AB294" i="10"/>
  <c r="AB295" i="10"/>
  <c r="AB296" i="10"/>
  <c r="AB297" i="10"/>
  <c r="AB298" i="10"/>
  <c r="AB299" i="10"/>
  <c r="AB300" i="10"/>
  <c r="AB301" i="10"/>
  <c r="AB302" i="10"/>
  <c r="AB303" i="10"/>
  <c r="AB304" i="10"/>
  <c r="AB305" i="10"/>
  <c r="AB306" i="10"/>
  <c r="AB307" i="10"/>
  <c r="AB308" i="10"/>
  <c r="AB309" i="10"/>
  <c r="AB310" i="10"/>
  <c r="AB311" i="10"/>
  <c r="AB312" i="10"/>
  <c r="AB313" i="10"/>
  <c r="AB314" i="10"/>
  <c r="AB315" i="10"/>
  <c r="AB316" i="10"/>
  <c r="AB317" i="10"/>
  <c r="AB318" i="10"/>
  <c r="AB319" i="10"/>
  <c r="AB320" i="10"/>
  <c r="AB321" i="10"/>
  <c r="AB322" i="10"/>
  <c r="AB323" i="10"/>
  <c r="AB324" i="10"/>
  <c r="AB325" i="10"/>
  <c r="AB326" i="10"/>
  <c r="AB327" i="10"/>
  <c r="AB328" i="10"/>
  <c r="AB329" i="10"/>
  <c r="AB330" i="10"/>
  <c r="AB331" i="10"/>
  <c r="AB332" i="10"/>
  <c r="AB333" i="10"/>
  <c r="AB334" i="10"/>
  <c r="AB335" i="10"/>
  <c r="AB336" i="10"/>
  <c r="AB337" i="10"/>
  <c r="AB338" i="10"/>
  <c r="AB339" i="10"/>
  <c r="AB340" i="10"/>
  <c r="AB341" i="10"/>
  <c r="AB342" i="10"/>
  <c r="AB343" i="10"/>
  <c r="AB344" i="10"/>
  <c r="AB345" i="10"/>
  <c r="AB346" i="10"/>
  <c r="AB347" i="10"/>
  <c r="AB348" i="10"/>
  <c r="AB349" i="10"/>
  <c r="AB350" i="10"/>
  <c r="AB351" i="10"/>
  <c r="AB352" i="10"/>
  <c r="AB353" i="10"/>
  <c r="AB354" i="10"/>
  <c r="AB355" i="10"/>
  <c r="AB356" i="10"/>
  <c r="AB357" i="10"/>
  <c r="AB358" i="10"/>
  <c r="AB359" i="10"/>
  <c r="AB360" i="10"/>
  <c r="AB361" i="10"/>
  <c r="AB362" i="10"/>
  <c r="AB363" i="10"/>
  <c r="AB364" i="10"/>
  <c r="AB365" i="10"/>
  <c r="AB366" i="10"/>
  <c r="AB367" i="10"/>
  <c r="AB368" i="10"/>
  <c r="AB369" i="10"/>
  <c r="AB370" i="10"/>
  <c r="AB371" i="10"/>
  <c r="AB372" i="10"/>
  <c r="AB373" i="10"/>
  <c r="AB374" i="10"/>
  <c r="AB375" i="10"/>
  <c r="AB376" i="10"/>
  <c r="AB377" i="10"/>
  <c r="AB378" i="10"/>
  <c r="AB379" i="10"/>
  <c r="AB380" i="10"/>
  <c r="AB381" i="10"/>
  <c r="AB382" i="10"/>
  <c r="AB383" i="10"/>
  <c r="AB384" i="10"/>
  <c r="AB385" i="10"/>
  <c r="AB386" i="10"/>
  <c r="AB387" i="10"/>
  <c r="AB388" i="10"/>
  <c r="AB389" i="10"/>
  <c r="AB390" i="10"/>
  <c r="AB391" i="10"/>
  <c r="AB392" i="10"/>
  <c r="AB393" i="10"/>
  <c r="AB394" i="10"/>
  <c r="AB395" i="10"/>
  <c r="AB396" i="10"/>
  <c r="AB397" i="10"/>
  <c r="AB398" i="10"/>
  <c r="AB399" i="10"/>
  <c r="AB400" i="10"/>
  <c r="AB401" i="10"/>
  <c r="AB402" i="10"/>
  <c r="AB403" i="10"/>
  <c r="AB404" i="10"/>
  <c r="AB405" i="10"/>
  <c r="AB406" i="10"/>
  <c r="AB407" i="10"/>
  <c r="AB408" i="10"/>
  <c r="AB409" i="10"/>
  <c r="AB410" i="10"/>
  <c r="AB411" i="10"/>
  <c r="AB412" i="10"/>
  <c r="AB413" i="10"/>
  <c r="AB414" i="10"/>
  <c r="AB415" i="10"/>
  <c r="AB416" i="10"/>
  <c r="AB417" i="10"/>
  <c r="AB418" i="10"/>
  <c r="AB419" i="10"/>
  <c r="AB420" i="10"/>
  <c r="AB421" i="10"/>
  <c r="AB422" i="10"/>
  <c r="AB423" i="10"/>
  <c r="AB424" i="10"/>
  <c r="AB425" i="10"/>
  <c r="AB426" i="10"/>
  <c r="AB427" i="10"/>
  <c r="AB428" i="10"/>
  <c r="AB429" i="10"/>
  <c r="AB430" i="10"/>
  <c r="AB431" i="10"/>
  <c r="AB432" i="10"/>
  <c r="AB433" i="10"/>
  <c r="AB434" i="10"/>
  <c r="AB435" i="10"/>
  <c r="AB436" i="10"/>
  <c r="AB437" i="10"/>
  <c r="AB438" i="10"/>
  <c r="AB439" i="10"/>
  <c r="AB440" i="10"/>
  <c r="AB441" i="10"/>
  <c r="AB442" i="10"/>
  <c r="AB443" i="10"/>
  <c r="AB444" i="10"/>
  <c r="AB445" i="10"/>
  <c r="AB446" i="10"/>
  <c r="AB447" i="10"/>
  <c r="AB448" i="10"/>
  <c r="AB449" i="10"/>
  <c r="AB450" i="10"/>
  <c r="AB451" i="10"/>
  <c r="AB452" i="10"/>
  <c r="AB453" i="10"/>
  <c r="AB454" i="10"/>
  <c r="AB455" i="10"/>
  <c r="AB456" i="10"/>
  <c r="AB457" i="10"/>
  <c r="AB458" i="10"/>
  <c r="AB459" i="10"/>
  <c r="AB460" i="10"/>
  <c r="AB461" i="10"/>
  <c r="AB462" i="10"/>
  <c r="AB463" i="10"/>
  <c r="AB464" i="10"/>
  <c r="AB465" i="10"/>
  <c r="AB466" i="10"/>
  <c r="AB467" i="10"/>
  <c r="AB468" i="10"/>
  <c r="AB469" i="10"/>
  <c r="AB470" i="10"/>
  <c r="AB471" i="10"/>
  <c r="AB472" i="10"/>
  <c r="AB473" i="10"/>
  <c r="AB474" i="10"/>
  <c r="AB475" i="10"/>
  <c r="AB476" i="10"/>
  <c r="AB477" i="10"/>
  <c r="AB478" i="10"/>
  <c r="AB479" i="10"/>
  <c r="AB480" i="10"/>
  <c r="AB481" i="10"/>
  <c r="AB482" i="10"/>
  <c r="AB483" i="10"/>
  <c r="AB484" i="10"/>
  <c r="AB485" i="10"/>
  <c r="AB486" i="10"/>
  <c r="AB487" i="10"/>
  <c r="AB488" i="10"/>
  <c r="AB489" i="10"/>
  <c r="AB490" i="10"/>
  <c r="AB491" i="10"/>
  <c r="AB492" i="10"/>
  <c r="AB493" i="10"/>
  <c r="AB494" i="10"/>
  <c r="AB495" i="10"/>
  <c r="AB496" i="10"/>
  <c r="AB497" i="10"/>
  <c r="AB498" i="10"/>
  <c r="AB499" i="10"/>
  <c r="AB500" i="10"/>
  <c r="AB501" i="10"/>
  <c r="AB502" i="10"/>
  <c r="AB503" i="10"/>
  <c r="AB504" i="10"/>
  <c r="AB505" i="10"/>
  <c r="AB506" i="10"/>
  <c r="AB507" i="10"/>
  <c r="AB508" i="10"/>
  <c r="AB509" i="10"/>
  <c r="AB510" i="10"/>
  <c r="AB511" i="10"/>
  <c r="AB512" i="10"/>
  <c r="AB513" i="10"/>
  <c r="AB514" i="10"/>
  <c r="AB515" i="10"/>
  <c r="AB516" i="10"/>
  <c r="AB517" i="10"/>
  <c r="AB518" i="10"/>
  <c r="AB519" i="10"/>
  <c r="AB520" i="10"/>
  <c r="AB521" i="10"/>
  <c r="AB522" i="10"/>
  <c r="AB523" i="10"/>
  <c r="AB524" i="10"/>
  <c r="AB525" i="10"/>
  <c r="AB526" i="10"/>
  <c r="AB527" i="10"/>
  <c r="AB528" i="10"/>
  <c r="AB529" i="10"/>
  <c r="AB530" i="10"/>
  <c r="AB531" i="10"/>
  <c r="AB532" i="10"/>
  <c r="AB533" i="10"/>
  <c r="AB534" i="10"/>
  <c r="AB535" i="10"/>
  <c r="AB536" i="10"/>
  <c r="AB537" i="10"/>
  <c r="AB538" i="10"/>
  <c r="AB539" i="10"/>
  <c r="AB540" i="10"/>
  <c r="AB541" i="10"/>
  <c r="AB542" i="10"/>
  <c r="AB543" i="10"/>
  <c r="AB544" i="10"/>
  <c r="AB545" i="10"/>
  <c r="AB546" i="10"/>
  <c r="AB547" i="10"/>
  <c r="AB548" i="10"/>
  <c r="AB549" i="10"/>
  <c r="AB550" i="10"/>
  <c r="AB551" i="10"/>
  <c r="AB552" i="10"/>
  <c r="AB553" i="10"/>
  <c r="AB554" i="10"/>
  <c r="AB555" i="10"/>
  <c r="AB556" i="10"/>
  <c r="AB557" i="10"/>
  <c r="AB558" i="10"/>
  <c r="AB559" i="10"/>
  <c r="AB560" i="10"/>
  <c r="AB561" i="10"/>
  <c r="AB562" i="10"/>
  <c r="AB563" i="10"/>
  <c r="AB564" i="10"/>
  <c r="AB565" i="10"/>
  <c r="AB566" i="10"/>
  <c r="AB567" i="10"/>
  <c r="AB568" i="10"/>
  <c r="AB569" i="10"/>
  <c r="AB570" i="10"/>
  <c r="AB571" i="10"/>
  <c r="AB572" i="10"/>
  <c r="AB573" i="10"/>
  <c r="AB574" i="10"/>
  <c r="AB575" i="10"/>
  <c r="AB576" i="10"/>
  <c r="AB577" i="10"/>
  <c r="AB578" i="10"/>
  <c r="AB579" i="10"/>
  <c r="AB580" i="10"/>
  <c r="AB581" i="10"/>
  <c r="AB582" i="10"/>
  <c r="AB583" i="10"/>
  <c r="AB584" i="10"/>
  <c r="AB585" i="10"/>
  <c r="AB586" i="10"/>
  <c r="AB587" i="10"/>
  <c r="AB588" i="10"/>
  <c r="AB589" i="10"/>
  <c r="AB590" i="10"/>
  <c r="AB591" i="10"/>
  <c r="AB592" i="10"/>
  <c r="AB593" i="10"/>
  <c r="AB594" i="10"/>
  <c r="AB595" i="10"/>
  <c r="AB596" i="10"/>
  <c r="AB597" i="10"/>
  <c r="AB598" i="10"/>
  <c r="AB599" i="10"/>
  <c r="AB600" i="10"/>
  <c r="AB601" i="10"/>
  <c r="AB602" i="10"/>
  <c r="AB603" i="10"/>
  <c r="AB604" i="10"/>
  <c r="AB605" i="10"/>
  <c r="AB606" i="10"/>
  <c r="AB607" i="10"/>
  <c r="AB608" i="10"/>
  <c r="AB609" i="10"/>
  <c r="AB610" i="10"/>
  <c r="AB611" i="10"/>
  <c r="AB612" i="10"/>
  <c r="AB613" i="10"/>
  <c r="AB614" i="10"/>
  <c r="AB615" i="10"/>
  <c r="AB616" i="10"/>
  <c r="AB617" i="10"/>
  <c r="AB618" i="10"/>
  <c r="AB619" i="10"/>
  <c r="AB620" i="10"/>
  <c r="AB621" i="10"/>
  <c r="AB622" i="10"/>
  <c r="AB623" i="10"/>
  <c r="AB624" i="10"/>
  <c r="AB625" i="10"/>
  <c r="AB626" i="10"/>
  <c r="AB627" i="10"/>
  <c r="AB628" i="10"/>
  <c r="AB629" i="10"/>
  <c r="AB630" i="10"/>
  <c r="AB631" i="10"/>
  <c r="AB632" i="10"/>
  <c r="AB633" i="10"/>
  <c r="AB634" i="10"/>
  <c r="AB635" i="10"/>
  <c r="AB636" i="10"/>
  <c r="AB637" i="10"/>
  <c r="AB638" i="10"/>
  <c r="AB639" i="10"/>
  <c r="AB640" i="10"/>
  <c r="AB641" i="10"/>
  <c r="AB642" i="10"/>
  <c r="AB643" i="10"/>
  <c r="AB644" i="10"/>
  <c r="AB645" i="10"/>
  <c r="AB646" i="10"/>
  <c r="AB647" i="10"/>
  <c r="AB648" i="10"/>
  <c r="AB649" i="10"/>
  <c r="AB650" i="10"/>
  <c r="AB651" i="10"/>
  <c r="AB652" i="10"/>
  <c r="AB653" i="10"/>
  <c r="AB654" i="10"/>
  <c r="AB655" i="10"/>
  <c r="AB656" i="10"/>
  <c r="AB657" i="10"/>
  <c r="AB658" i="10"/>
  <c r="AB659" i="10"/>
  <c r="AB660" i="10"/>
  <c r="AB661" i="10"/>
  <c r="AB662" i="10"/>
  <c r="AB663" i="10"/>
  <c r="AB664" i="10"/>
  <c r="AB665" i="10"/>
  <c r="AB666" i="10"/>
  <c r="AB667" i="10"/>
  <c r="AB668" i="10"/>
  <c r="AB669" i="10"/>
  <c r="AB670" i="10"/>
  <c r="AB671" i="10"/>
  <c r="AB672" i="10"/>
  <c r="AB673" i="10"/>
  <c r="AB674" i="10"/>
  <c r="AB675" i="10"/>
  <c r="AB676" i="10"/>
  <c r="AB677" i="10"/>
  <c r="AB678" i="10"/>
  <c r="AB679" i="10"/>
  <c r="AB680" i="10"/>
  <c r="AB681" i="10"/>
  <c r="AB682" i="10"/>
  <c r="AB683" i="10"/>
  <c r="AB684" i="10"/>
  <c r="AB685" i="10"/>
  <c r="AB686" i="10"/>
  <c r="AB687" i="10"/>
  <c r="AB688" i="10"/>
  <c r="AB689" i="10"/>
  <c r="AB690" i="10"/>
  <c r="AB691" i="10"/>
  <c r="AB692" i="10"/>
  <c r="AB693" i="10"/>
  <c r="AB694" i="10"/>
  <c r="AB695" i="10"/>
  <c r="AB696" i="10"/>
  <c r="AB697" i="10"/>
  <c r="AB698" i="10"/>
  <c r="AB699" i="10"/>
  <c r="AB700" i="10"/>
  <c r="AB701" i="10"/>
  <c r="AB702" i="10"/>
  <c r="AB703" i="10"/>
  <c r="AB704" i="10"/>
  <c r="AB705" i="10"/>
  <c r="AB706" i="10"/>
  <c r="AB707" i="10"/>
  <c r="AB708" i="10"/>
  <c r="AB709" i="10"/>
  <c r="AB710" i="10"/>
  <c r="AB711" i="10"/>
  <c r="AB712" i="10"/>
  <c r="AB713" i="10"/>
  <c r="AB714" i="10"/>
  <c r="AB715" i="10"/>
  <c r="AB716" i="10"/>
  <c r="AB717" i="10"/>
  <c r="AB718" i="10"/>
  <c r="AB719" i="10"/>
  <c r="AB720" i="10"/>
  <c r="AB721" i="10"/>
  <c r="AB722" i="10"/>
  <c r="AB723" i="10"/>
  <c r="AB724" i="10"/>
  <c r="AB725" i="10"/>
  <c r="AB726" i="10"/>
  <c r="AB727" i="10"/>
  <c r="AB728" i="10"/>
  <c r="AB729" i="10"/>
  <c r="AB730" i="10"/>
  <c r="AB731" i="10"/>
  <c r="AB732" i="10"/>
  <c r="AB733" i="10"/>
  <c r="AB734" i="10"/>
  <c r="AB735" i="10"/>
  <c r="AB736" i="10"/>
  <c r="AB737" i="10"/>
  <c r="AB738" i="10"/>
  <c r="AB739" i="10"/>
  <c r="AB740" i="10"/>
  <c r="AB741" i="10"/>
  <c r="AB742" i="10"/>
  <c r="AB743" i="10"/>
  <c r="AB744" i="10"/>
  <c r="AB745" i="10"/>
  <c r="AB746" i="10"/>
  <c r="AB747" i="10"/>
  <c r="AB748" i="10"/>
  <c r="AB749" i="10"/>
  <c r="AB750" i="10"/>
  <c r="AB751" i="10"/>
  <c r="AB752" i="10"/>
  <c r="AB753" i="10"/>
  <c r="AB754" i="10"/>
  <c r="AB755" i="10"/>
  <c r="AB756" i="10"/>
  <c r="AB757" i="10"/>
  <c r="AB758" i="10"/>
  <c r="AB759" i="10"/>
  <c r="AB760" i="10"/>
  <c r="AB761" i="10"/>
  <c r="AB762" i="10"/>
  <c r="AB763" i="10"/>
  <c r="AB764" i="10"/>
  <c r="AB765" i="10"/>
  <c r="AB766" i="10"/>
  <c r="AB767" i="10"/>
  <c r="AB768" i="10"/>
  <c r="AB769" i="10"/>
  <c r="AB770" i="10"/>
  <c r="AB771" i="10"/>
  <c r="AB772" i="10"/>
  <c r="AB773" i="10"/>
  <c r="AB774" i="10"/>
  <c r="AB775" i="10"/>
  <c r="AB776" i="10"/>
  <c r="AB777" i="10"/>
  <c r="AB778" i="10"/>
  <c r="AB779" i="10"/>
  <c r="AB780" i="10"/>
  <c r="AB781" i="10"/>
  <c r="AB782" i="10"/>
  <c r="AB783" i="10"/>
  <c r="AB784" i="10"/>
  <c r="AB785" i="10"/>
  <c r="AB786" i="10"/>
  <c r="AB787" i="10"/>
  <c r="AB788" i="10"/>
  <c r="AB789" i="10"/>
  <c r="AB790" i="10"/>
  <c r="AB791" i="10"/>
  <c r="AB792" i="10"/>
  <c r="AB793" i="10"/>
  <c r="AB794" i="10"/>
  <c r="AB795" i="10"/>
  <c r="AB796" i="10"/>
  <c r="AB797" i="10"/>
  <c r="AB798" i="10"/>
  <c r="AB799" i="10"/>
  <c r="AB800" i="10"/>
  <c r="AB801" i="10"/>
  <c r="AB802" i="10"/>
  <c r="AB803" i="10"/>
  <c r="AB804" i="10"/>
  <c r="AB805" i="10"/>
  <c r="AB806" i="10"/>
  <c r="AB807" i="10"/>
  <c r="AB808" i="10"/>
  <c r="AB809" i="10"/>
  <c r="AB810" i="10"/>
  <c r="AB811" i="10"/>
  <c r="AB812" i="10"/>
  <c r="AB813" i="10"/>
  <c r="AB814" i="10"/>
  <c r="AB815" i="10"/>
  <c r="AB816" i="10"/>
  <c r="AB817" i="10"/>
  <c r="AB818" i="10"/>
  <c r="AB819" i="10"/>
  <c r="AB820" i="10"/>
  <c r="AB821" i="10"/>
  <c r="AB822" i="10"/>
  <c r="AB823" i="10"/>
  <c r="AB824" i="10"/>
  <c r="AB825" i="10"/>
  <c r="AB826" i="10"/>
  <c r="AB827" i="10"/>
  <c r="AB828" i="10"/>
  <c r="AB829" i="10"/>
  <c r="AB830" i="10"/>
  <c r="AB831" i="10"/>
  <c r="AB832" i="10"/>
  <c r="AB833" i="10"/>
  <c r="AB834" i="10"/>
  <c r="AB835" i="10"/>
  <c r="AB836" i="10"/>
  <c r="AB837" i="10"/>
  <c r="AB838" i="10"/>
  <c r="AB839" i="10"/>
  <c r="AB840" i="10"/>
  <c r="AB841" i="10"/>
  <c r="AB842" i="10"/>
  <c r="AB843" i="10"/>
  <c r="AB844" i="10"/>
  <c r="AB845" i="10"/>
  <c r="AB846" i="10"/>
  <c r="AB847" i="10"/>
  <c r="AB848" i="10"/>
  <c r="AB849" i="10"/>
  <c r="AB850" i="10"/>
  <c r="AB851" i="10"/>
  <c r="AB852" i="10"/>
  <c r="AB853" i="10"/>
  <c r="AB854" i="10"/>
  <c r="AB855" i="10"/>
  <c r="AB856" i="10"/>
  <c r="AB857" i="10"/>
  <c r="AB858" i="10"/>
  <c r="AB859" i="10"/>
  <c r="AB860" i="10"/>
  <c r="AB861" i="10"/>
  <c r="AB862" i="10"/>
  <c r="AB863" i="10"/>
  <c r="AB864" i="10"/>
  <c r="AB865" i="10"/>
  <c r="AB866" i="10"/>
  <c r="AB867" i="10"/>
  <c r="AB868" i="10"/>
  <c r="AB869" i="10"/>
  <c r="AB870" i="10"/>
  <c r="AB871" i="10"/>
  <c r="AB872" i="10"/>
  <c r="AB873" i="10"/>
  <c r="AB874" i="10"/>
  <c r="AB875" i="10"/>
  <c r="AB876" i="10"/>
  <c r="AB877" i="10"/>
  <c r="AB878" i="10"/>
  <c r="AB879" i="10"/>
  <c r="AB880" i="10"/>
  <c r="AB881" i="10"/>
  <c r="AB882" i="10"/>
  <c r="AB883" i="10"/>
  <c r="AB884" i="10"/>
  <c r="AB885" i="10"/>
  <c r="AB886" i="10"/>
  <c r="AB887" i="10"/>
  <c r="AB888" i="10"/>
  <c r="AB889" i="10"/>
  <c r="AB890" i="10"/>
  <c r="AB891" i="10"/>
  <c r="AB892" i="10"/>
  <c r="AB893" i="10"/>
  <c r="AB894" i="10"/>
  <c r="AB895" i="10"/>
  <c r="AB896" i="10"/>
  <c r="AB897" i="10"/>
  <c r="AB898" i="10"/>
  <c r="AB899" i="10"/>
  <c r="AB900" i="10"/>
  <c r="AB901" i="10"/>
  <c r="AB902" i="10"/>
  <c r="AB903" i="10"/>
  <c r="AB904" i="10"/>
  <c r="AB905" i="10"/>
  <c r="AB906" i="10"/>
  <c r="AB907" i="10"/>
  <c r="AB908" i="10"/>
  <c r="AB909" i="10"/>
  <c r="AB910" i="10"/>
  <c r="AB911" i="10"/>
  <c r="AB912" i="10"/>
  <c r="AB913" i="10"/>
  <c r="AB914" i="10"/>
  <c r="AB915" i="10"/>
  <c r="AB916" i="10"/>
  <c r="AB917" i="10"/>
  <c r="AB918" i="10"/>
  <c r="AB919" i="10"/>
  <c r="AB920" i="10"/>
  <c r="AB921" i="10"/>
  <c r="AB922" i="10"/>
  <c r="AB923" i="10"/>
  <c r="AB924" i="10"/>
  <c r="AB925" i="10"/>
  <c r="AB926" i="10"/>
  <c r="AB927" i="10"/>
  <c r="AB928" i="10"/>
  <c r="AB929" i="10"/>
  <c r="AB930" i="10"/>
  <c r="AB931" i="10"/>
  <c r="AB932" i="10"/>
  <c r="AB933" i="10"/>
  <c r="AB934" i="10"/>
  <c r="AB935" i="10"/>
  <c r="AB936" i="10"/>
  <c r="AB937" i="10"/>
  <c r="AB938" i="10"/>
  <c r="AB939" i="10"/>
  <c r="AB940" i="10"/>
  <c r="AB941" i="10"/>
  <c r="AB942" i="10"/>
  <c r="AB943" i="10"/>
  <c r="AB944" i="10"/>
  <c r="AB945" i="10"/>
  <c r="AB946" i="10"/>
  <c r="AB947" i="10"/>
  <c r="AB948" i="10"/>
  <c r="AB949" i="10"/>
  <c r="AB950" i="10"/>
  <c r="AB951" i="10"/>
  <c r="AB952" i="10"/>
  <c r="AB953" i="10"/>
  <c r="AB954" i="10"/>
  <c r="AB955" i="10"/>
  <c r="AB956" i="10"/>
  <c r="AB957" i="10"/>
  <c r="AB958" i="10"/>
  <c r="AB959" i="10"/>
  <c r="AB960" i="10"/>
  <c r="AB961" i="10"/>
  <c r="AB962" i="10"/>
  <c r="AB963" i="10"/>
  <c r="AB964" i="10"/>
  <c r="AB965" i="10"/>
  <c r="AB966" i="10"/>
  <c r="AB967" i="10"/>
  <c r="AB968" i="10"/>
  <c r="AB969" i="10"/>
  <c r="AB970" i="10"/>
  <c r="AB971" i="10"/>
  <c r="AB972" i="10"/>
  <c r="AB973" i="10"/>
  <c r="AB974" i="10"/>
  <c r="AB975" i="10"/>
  <c r="AB976" i="10"/>
  <c r="AB977" i="10"/>
  <c r="AB978" i="10"/>
  <c r="AB979" i="10"/>
  <c r="AB980" i="10"/>
  <c r="AB981" i="10"/>
  <c r="AB982" i="10"/>
  <c r="AB983" i="10"/>
  <c r="AB984" i="10"/>
  <c r="AB985" i="10"/>
  <c r="AB986" i="10"/>
  <c r="AB987" i="10"/>
  <c r="AB988" i="10"/>
  <c r="AB989" i="10"/>
  <c r="AB990" i="10"/>
  <c r="AB991" i="10"/>
  <c r="AB992" i="10"/>
  <c r="AB993" i="10"/>
  <c r="AB994" i="10"/>
  <c r="AB995" i="10"/>
  <c r="AB996" i="10"/>
  <c r="AB997" i="10"/>
  <c r="AB998" i="10"/>
  <c r="AB999" i="10"/>
  <c r="AB1000" i="10"/>
  <c r="AB1001" i="10"/>
  <c r="AB1002" i="10"/>
  <c r="AB1003" i="10"/>
  <c r="AB1004" i="10"/>
  <c r="AB1005" i="10"/>
  <c r="AB1006" i="10"/>
  <c r="AB1007" i="10"/>
  <c r="AB1008" i="10"/>
  <c r="AB1009" i="10"/>
  <c r="AB1010" i="10"/>
  <c r="AB1011" i="10"/>
  <c r="AB1012" i="10"/>
  <c r="AB1013" i="10"/>
  <c r="AB1014" i="10"/>
  <c r="AB1015" i="10"/>
  <c r="AB1016" i="10"/>
  <c r="AB1017" i="10"/>
  <c r="AB1018" i="10"/>
  <c r="AB1019" i="10"/>
  <c r="AB1020" i="10"/>
  <c r="AB1021" i="10"/>
  <c r="AB1022" i="10"/>
  <c r="AB1023" i="10"/>
  <c r="AB1024" i="10"/>
  <c r="AB1025" i="10"/>
  <c r="AB1026" i="10"/>
  <c r="AB1027" i="10"/>
  <c r="AB1028" i="10"/>
  <c r="AB1029" i="10"/>
  <c r="AB1030" i="10"/>
  <c r="AB1031" i="10"/>
  <c r="AB1032" i="10"/>
  <c r="AB1033" i="10"/>
  <c r="AB1034" i="10"/>
  <c r="AB1035" i="10"/>
  <c r="AB1036" i="10"/>
  <c r="AB1037" i="10"/>
  <c r="AB1038" i="10"/>
  <c r="AB1039" i="10"/>
  <c r="AB1040" i="10"/>
  <c r="AB1041" i="10"/>
  <c r="AB1042" i="10"/>
  <c r="AB1043" i="10"/>
  <c r="AB1044" i="10"/>
  <c r="AB1045" i="10"/>
  <c r="AB1046" i="10"/>
  <c r="AB1047" i="10"/>
  <c r="AB1048" i="10"/>
  <c r="AB1049" i="10"/>
  <c r="AB1050" i="10"/>
  <c r="AB1051" i="10"/>
  <c r="AB1052" i="10"/>
  <c r="AB1053" i="10"/>
  <c r="AB1054" i="10"/>
  <c r="AB1055" i="10"/>
  <c r="AB1056" i="10"/>
  <c r="AB1057" i="10"/>
  <c r="AB1058" i="10"/>
  <c r="AB1059" i="10"/>
  <c r="AB1060" i="10"/>
  <c r="AB1061" i="10"/>
  <c r="AB1062" i="10"/>
  <c r="AB1063" i="10"/>
  <c r="AB1064" i="10"/>
  <c r="AB1065" i="10"/>
  <c r="AB1066" i="10"/>
  <c r="AB1067" i="10"/>
  <c r="AB1068" i="10"/>
  <c r="AB1069" i="10"/>
  <c r="AB1070" i="10"/>
  <c r="AB1071" i="10"/>
  <c r="AB1072" i="10"/>
  <c r="AB1073" i="10"/>
  <c r="AB1074" i="10"/>
  <c r="AB1075" i="10"/>
  <c r="AB1076" i="10"/>
  <c r="AB1077" i="10"/>
  <c r="AB1078" i="10"/>
  <c r="AB1079" i="10"/>
  <c r="AB1080" i="10"/>
  <c r="AB1081" i="10"/>
  <c r="AB1082" i="10"/>
  <c r="AB1083" i="10"/>
  <c r="AB1084" i="10"/>
  <c r="AB1085" i="10"/>
  <c r="AB1086" i="10"/>
  <c r="AB1087" i="10"/>
  <c r="AB1088" i="10"/>
  <c r="AB1089" i="10"/>
  <c r="AB1090" i="10"/>
  <c r="AB1091" i="10"/>
  <c r="AB1092" i="10"/>
  <c r="AB1093" i="10"/>
  <c r="AB1094" i="10"/>
  <c r="AB1095" i="10"/>
  <c r="AB1096" i="10"/>
  <c r="AB1097" i="10"/>
  <c r="AB1098" i="10"/>
  <c r="AB1099" i="10"/>
  <c r="AB1100" i="10"/>
  <c r="AB1101" i="10"/>
  <c r="AB1102" i="10"/>
  <c r="AB1103" i="10"/>
  <c r="AB1104" i="10"/>
  <c r="AB1105" i="10"/>
  <c r="AB1106" i="10"/>
  <c r="AB1107" i="10"/>
  <c r="AB1108" i="10"/>
  <c r="AB1109" i="10"/>
  <c r="AB1110" i="10"/>
  <c r="AB1111" i="10"/>
  <c r="AB1112" i="10"/>
  <c r="AB1113" i="10"/>
  <c r="AB1114" i="10"/>
  <c r="AB1115" i="10"/>
  <c r="AB1116" i="10"/>
  <c r="AB1117" i="10"/>
  <c r="AB1118" i="10"/>
  <c r="AB1119" i="10"/>
  <c r="AB1120" i="10"/>
  <c r="AB1121" i="10"/>
  <c r="AB1122" i="10"/>
  <c r="AB1123" i="10"/>
  <c r="AB1124" i="10"/>
  <c r="AB1125" i="10"/>
  <c r="AB1126" i="10"/>
  <c r="AB1127" i="10"/>
  <c r="AB1128" i="10"/>
  <c r="AB1129" i="10"/>
  <c r="AB1130" i="10"/>
  <c r="AB1131" i="10"/>
  <c r="AB1132" i="10"/>
  <c r="AB1133" i="10"/>
  <c r="AB1134" i="10"/>
  <c r="AB1135" i="10"/>
  <c r="AB1136" i="10"/>
  <c r="AB1137" i="10"/>
  <c r="AB1138" i="10"/>
  <c r="AB1139" i="10"/>
  <c r="AB1140" i="10"/>
  <c r="AB1141" i="10"/>
  <c r="AB1142" i="10"/>
  <c r="AB1143" i="10"/>
  <c r="AB1144" i="10"/>
  <c r="AB1145" i="10"/>
  <c r="AB1146" i="10"/>
  <c r="AB1147" i="10"/>
  <c r="AB1148" i="10"/>
  <c r="AB1149" i="10"/>
  <c r="AB1150" i="10"/>
  <c r="AB1151" i="10"/>
  <c r="AB1152" i="10"/>
  <c r="AB1153" i="10"/>
  <c r="AB1154" i="10"/>
  <c r="AB1155" i="10"/>
  <c r="AB1156" i="10"/>
  <c r="AB1157" i="10"/>
  <c r="AB1158" i="10"/>
  <c r="AB1159" i="10"/>
  <c r="AB1160" i="10"/>
  <c r="AB1161" i="10"/>
  <c r="AB1162" i="10"/>
  <c r="AB1163" i="10"/>
  <c r="AB1164" i="10"/>
  <c r="AB1165" i="10"/>
  <c r="AB1166" i="10"/>
  <c r="AB1167" i="10"/>
  <c r="AB1168" i="10"/>
  <c r="AB1169" i="10"/>
  <c r="AB1170" i="10"/>
  <c r="AB1171" i="10"/>
  <c r="AB1172" i="10"/>
  <c r="AB1173" i="10"/>
  <c r="AB1174" i="10"/>
  <c r="AB1175" i="10"/>
  <c r="AB1176" i="10"/>
  <c r="AB1177" i="10"/>
  <c r="AB1178" i="10"/>
  <c r="AB1179" i="10"/>
  <c r="AB1180" i="10"/>
  <c r="AB1181" i="10"/>
  <c r="AB1182" i="10"/>
  <c r="AB1183" i="10"/>
  <c r="AB1184" i="10"/>
  <c r="AB1185" i="10"/>
  <c r="AB1186" i="10"/>
  <c r="AB1187" i="10"/>
  <c r="AB1188" i="10"/>
  <c r="AB1189" i="10"/>
  <c r="AB1190" i="10"/>
  <c r="AB1191" i="10"/>
  <c r="AB1192" i="10"/>
  <c r="AB1193" i="10"/>
  <c r="AB1194" i="10"/>
  <c r="AB1195" i="10"/>
  <c r="AB1196" i="10"/>
  <c r="AB1197" i="10"/>
  <c r="AB1198" i="10"/>
  <c r="AB1199" i="10"/>
  <c r="AB1200" i="10"/>
  <c r="AB1201" i="10"/>
  <c r="AB1202" i="10"/>
  <c r="AB1203" i="10"/>
  <c r="AB1204" i="10"/>
  <c r="AB1205" i="10"/>
  <c r="AB1206" i="10"/>
  <c r="AB1207" i="10"/>
  <c r="AB1208" i="10"/>
  <c r="AB1209" i="10"/>
  <c r="AB1210" i="10"/>
  <c r="AB1211" i="10"/>
  <c r="AB1212" i="10"/>
  <c r="AB1213" i="10"/>
  <c r="AB1214" i="10"/>
  <c r="AB1215" i="10"/>
  <c r="AB1216" i="10"/>
  <c r="AB1217" i="10"/>
  <c r="AB1218" i="10"/>
  <c r="AB1219" i="10"/>
  <c r="AB1220" i="10"/>
  <c r="AB1221" i="10"/>
  <c r="AB1222" i="10"/>
  <c r="AB1223" i="10"/>
  <c r="AB1224" i="10"/>
  <c r="AB1225" i="10"/>
  <c r="AB1226" i="10"/>
  <c r="AB1227" i="10"/>
  <c r="AB1228" i="10"/>
  <c r="AB1229" i="10"/>
  <c r="AB1230" i="10"/>
  <c r="AB1231" i="10"/>
  <c r="AB1232" i="10"/>
  <c r="AB1233" i="10"/>
  <c r="AB1234" i="10"/>
  <c r="AB1235" i="10"/>
  <c r="AB1236" i="10"/>
  <c r="AB1237" i="10"/>
  <c r="AB1238" i="10"/>
  <c r="AB1239" i="10"/>
  <c r="AB1240" i="10"/>
  <c r="AB1241" i="10"/>
  <c r="AB1242" i="10"/>
  <c r="AB1243" i="10"/>
  <c r="AB1244" i="10"/>
  <c r="AB1245" i="10"/>
  <c r="AB1246" i="10"/>
  <c r="AB1247" i="10"/>
  <c r="AB1248" i="10"/>
  <c r="AB1249" i="10"/>
  <c r="AB1250" i="10"/>
  <c r="AB1251" i="10"/>
  <c r="AB1252" i="10"/>
  <c r="AB1253" i="10"/>
  <c r="AB1254" i="10"/>
  <c r="AB1255" i="10"/>
  <c r="AB1256" i="10"/>
  <c r="AB1257" i="10"/>
  <c r="AB1258" i="10"/>
  <c r="AB1259" i="10"/>
  <c r="AB1260" i="10"/>
  <c r="AB1261" i="10"/>
  <c r="AB1262" i="10"/>
  <c r="AB1263" i="10"/>
  <c r="AB1264" i="10"/>
  <c r="AB1265" i="10"/>
  <c r="AB1266" i="10"/>
  <c r="AB1267" i="10"/>
  <c r="AB1268" i="10"/>
  <c r="AB1269" i="10"/>
  <c r="AB1270" i="10"/>
  <c r="AB1271" i="10"/>
  <c r="AB1272" i="10"/>
  <c r="AB1273" i="10"/>
  <c r="AB1274" i="10"/>
  <c r="AB1275" i="10"/>
  <c r="AB1276" i="10"/>
  <c r="AB1277" i="10"/>
  <c r="AB1278" i="10"/>
  <c r="AB1279" i="10"/>
  <c r="AB1280" i="10"/>
  <c r="AB1281" i="10"/>
  <c r="AB1282" i="10"/>
  <c r="AB1283" i="10"/>
  <c r="AB1284" i="10"/>
  <c r="AB1285" i="10"/>
  <c r="AB1286" i="10"/>
  <c r="AB1287" i="10"/>
  <c r="AB1288" i="10"/>
  <c r="AB1289" i="10"/>
  <c r="AB1290" i="10"/>
  <c r="AB1291" i="10"/>
  <c r="AB1292" i="10"/>
  <c r="AB1293" i="10"/>
  <c r="AB1294" i="10"/>
  <c r="AB1295" i="10"/>
  <c r="AB1296" i="10"/>
  <c r="AB1297" i="10"/>
  <c r="AB1298" i="10"/>
  <c r="AB1299" i="10"/>
  <c r="AB1300" i="10"/>
  <c r="AB1301" i="10"/>
  <c r="AB1302" i="10"/>
  <c r="AB1303" i="10"/>
  <c r="AB1304" i="10"/>
  <c r="AB1305" i="10"/>
  <c r="AB1306" i="10"/>
  <c r="AB1307" i="10"/>
  <c r="AB1308" i="10"/>
  <c r="AB1309" i="10"/>
  <c r="AB1310" i="10"/>
  <c r="AB1311" i="10"/>
  <c r="AB1312" i="10"/>
  <c r="AB1313" i="10"/>
  <c r="AB1314" i="10"/>
  <c r="AB1315" i="10"/>
  <c r="AB1316" i="10"/>
  <c r="AB1317" i="10"/>
  <c r="AB1318" i="10"/>
  <c r="AB1319" i="10"/>
  <c r="AB1320" i="10"/>
  <c r="AB1321" i="10"/>
  <c r="AB1322" i="10"/>
  <c r="AB1323" i="10"/>
  <c r="AB1324" i="10"/>
  <c r="AB1325" i="10"/>
  <c r="AB1326" i="10"/>
  <c r="AB1327" i="10"/>
  <c r="AB1328" i="10"/>
  <c r="AB1329" i="10"/>
  <c r="AB1330" i="10"/>
  <c r="AB1331" i="10"/>
  <c r="AB1332" i="10"/>
  <c r="AB1333" i="10"/>
  <c r="AB1334" i="10"/>
  <c r="AB1335" i="10"/>
  <c r="AB1336" i="10"/>
  <c r="AB1337" i="10"/>
  <c r="AB1338" i="10"/>
  <c r="AB1339" i="10"/>
  <c r="AB1340" i="10"/>
  <c r="AB1341" i="10"/>
  <c r="AB1342" i="10"/>
  <c r="AB1343" i="10"/>
  <c r="AB1344" i="10"/>
  <c r="AB1345" i="10"/>
  <c r="AB1346" i="10"/>
  <c r="AB1347" i="10"/>
  <c r="AB1348" i="10"/>
  <c r="AB1349" i="10"/>
  <c r="AB1350" i="10"/>
  <c r="AB1351" i="10"/>
  <c r="AB1352" i="10"/>
  <c r="AB1353" i="10"/>
  <c r="AB1354" i="10"/>
  <c r="AB1355" i="10"/>
  <c r="AB1356" i="10"/>
  <c r="AB1357" i="10"/>
  <c r="AB1358" i="10"/>
  <c r="AB1359" i="10"/>
  <c r="AB1360" i="10"/>
  <c r="AB1361" i="10"/>
  <c r="AB1362" i="10"/>
  <c r="AB1363" i="10"/>
  <c r="AB1364" i="10"/>
  <c r="AB1365" i="10"/>
  <c r="AB1366" i="10"/>
  <c r="AB1367" i="10"/>
  <c r="AB1368" i="10"/>
  <c r="AB1369" i="10"/>
  <c r="AB1370" i="10"/>
  <c r="AB1371" i="10"/>
  <c r="AB1372" i="10"/>
  <c r="AB1373" i="10"/>
  <c r="AB1374" i="10"/>
  <c r="AB1375" i="10"/>
  <c r="AB1376" i="10"/>
  <c r="AB1377" i="10"/>
  <c r="AB1378" i="10"/>
  <c r="AB1379" i="10"/>
  <c r="AB1380" i="10"/>
  <c r="AB1381" i="10"/>
  <c r="AB1382" i="10"/>
  <c r="AB1383" i="10"/>
  <c r="AB1384" i="10"/>
  <c r="AB1385" i="10"/>
  <c r="AB1386" i="10"/>
  <c r="AB1387" i="10"/>
  <c r="AB1388" i="10"/>
  <c r="AB1389" i="10"/>
  <c r="AB1390" i="10"/>
  <c r="AB1391" i="10"/>
  <c r="AB1392" i="10"/>
  <c r="AB1393" i="10"/>
  <c r="AB1394" i="10"/>
  <c r="AB1395" i="10"/>
  <c r="AB1396" i="10"/>
  <c r="AB1397" i="10"/>
  <c r="AB1398" i="10"/>
  <c r="AB1399" i="10"/>
  <c r="AB1400" i="10"/>
  <c r="AB1401" i="10"/>
  <c r="AB1402" i="10"/>
  <c r="AB1403" i="10"/>
  <c r="AB1404" i="10"/>
  <c r="AB1405" i="10"/>
  <c r="AB1406" i="10"/>
  <c r="AB1407" i="10"/>
  <c r="AB1408" i="10"/>
  <c r="AB1409" i="10"/>
  <c r="AB1410" i="10"/>
  <c r="AB1411" i="10"/>
  <c r="AB1412" i="10"/>
  <c r="AB1413" i="10"/>
  <c r="AB1414" i="10"/>
  <c r="AB1415" i="10"/>
  <c r="AB1416" i="10"/>
  <c r="AB1417" i="10"/>
  <c r="AB1418" i="10"/>
  <c r="AB1419" i="10"/>
  <c r="AB1420" i="10"/>
  <c r="AB1421" i="10"/>
  <c r="AB1422" i="10"/>
  <c r="AB1423" i="10"/>
  <c r="AB1424" i="10"/>
  <c r="AB1425" i="10"/>
  <c r="AB1426" i="10"/>
  <c r="AB1427" i="10"/>
  <c r="AB1428" i="10"/>
  <c r="AB1429" i="10"/>
  <c r="AB1430" i="10"/>
  <c r="AB1431" i="10"/>
  <c r="AB1432" i="10"/>
  <c r="AB1433" i="10"/>
  <c r="AB1434" i="10"/>
  <c r="AB1435" i="10"/>
  <c r="AB1436" i="10"/>
  <c r="AB1437" i="10"/>
  <c r="AB1438" i="10"/>
  <c r="AB1439" i="10"/>
  <c r="AB1440" i="10"/>
  <c r="AB1441" i="10"/>
  <c r="AB1442" i="10"/>
  <c r="AB1443" i="10"/>
  <c r="AB1444" i="10"/>
  <c r="AB1445" i="10"/>
  <c r="AB1446" i="10"/>
  <c r="AB1447" i="10"/>
  <c r="AB1448" i="10"/>
  <c r="AB1449" i="10"/>
  <c r="AB1450" i="10"/>
  <c r="AB1451" i="10"/>
  <c r="AB1452" i="10"/>
  <c r="AB1453" i="10"/>
  <c r="AB1454" i="10"/>
  <c r="AB1455" i="10"/>
  <c r="AB1456" i="10"/>
  <c r="AB1457" i="10"/>
  <c r="AB1458" i="10"/>
  <c r="AB1459" i="10"/>
  <c r="AB1460" i="10"/>
  <c r="AB1461" i="10"/>
  <c r="AB1462" i="10"/>
  <c r="AB1463" i="10"/>
  <c r="AB1464" i="10"/>
  <c r="AB1465" i="10"/>
  <c r="AB1466" i="10"/>
  <c r="AB1467" i="10"/>
  <c r="AB1468" i="10"/>
  <c r="AB1469" i="10"/>
  <c r="AB1470" i="10"/>
  <c r="AB1471" i="10"/>
  <c r="AB1472" i="10"/>
  <c r="AB1473" i="10"/>
  <c r="AB1474" i="10"/>
  <c r="AB1475" i="10"/>
  <c r="AB1476" i="10"/>
  <c r="AB1477" i="10"/>
  <c r="AB1478" i="10"/>
  <c r="AB1479" i="10"/>
  <c r="AB1480" i="10"/>
  <c r="AB1481" i="10"/>
  <c r="AB1482" i="10"/>
  <c r="AB1483" i="10"/>
  <c r="AB1484" i="10"/>
  <c r="AB1485" i="10"/>
  <c r="AB1486" i="10"/>
  <c r="AB1487" i="10"/>
  <c r="AB1488" i="10"/>
  <c r="AB1489" i="10"/>
  <c r="AB1490" i="10"/>
  <c r="AB1491" i="10"/>
  <c r="AB1492" i="10"/>
  <c r="AB1493" i="10"/>
  <c r="AB1494" i="10"/>
  <c r="AB1495" i="10"/>
  <c r="AB1496" i="10"/>
  <c r="AB1497" i="10"/>
  <c r="AB1498" i="10"/>
  <c r="AB1499" i="10"/>
  <c r="AB1500" i="10"/>
  <c r="AB1501" i="10"/>
  <c r="AB1502" i="10"/>
  <c r="AB1503" i="10"/>
  <c r="AB1504" i="10"/>
  <c r="AB1505" i="10"/>
  <c r="AB1506" i="10"/>
  <c r="AB1507" i="10"/>
  <c r="AB1508" i="10"/>
  <c r="AB1509" i="10"/>
  <c r="AB1510" i="10"/>
  <c r="AB1511" i="10"/>
  <c r="AB1512" i="10"/>
  <c r="AB1513" i="10"/>
  <c r="AB1514" i="10"/>
  <c r="AB1515" i="10"/>
  <c r="AB1516" i="10"/>
  <c r="AB1517" i="10"/>
  <c r="AB1518" i="10"/>
  <c r="AB1519" i="10"/>
  <c r="AB1520" i="10"/>
  <c r="AB1521" i="10"/>
  <c r="AB1522" i="10"/>
  <c r="AB1523" i="10"/>
  <c r="AB1524" i="10"/>
  <c r="AB1525" i="10"/>
  <c r="AB1526" i="10"/>
  <c r="AB1527" i="10"/>
  <c r="AB1528" i="10"/>
  <c r="AB1529" i="10"/>
  <c r="AB1530" i="10"/>
  <c r="AB1531" i="10"/>
  <c r="AB1532" i="10"/>
  <c r="AB1533" i="10"/>
  <c r="AB1534" i="10"/>
  <c r="AB1535" i="10"/>
  <c r="AB1536" i="10"/>
  <c r="AB1537" i="10"/>
  <c r="AB1538" i="10"/>
  <c r="AB1539" i="10"/>
  <c r="AB1540" i="10"/>
  <c r="AB1541" i="10"/>
  <c r="AB1542" i="10"/>
  <c r="AB1543" i="10"/>
  <c r="AB1544" i="10"/>
  <c r="AB1545" i="10"/>
  <c r="AB1546" i="10"/>
  <c r="AB1547" i="10"/>
  <c r="AB1548" i="10"/>
  <c r="AB1549" i="10"/>
  <c r="AB1550" i="10"/>
  <c r="AB1551" i="10"/>
  <c r="AB1552" i="10"/>
  <c r="AB1553" i="10"/>
  <c r="AB1554" i="10"/>
  <c r="AB1555" i="10"/>
  <c r="AB1556" i="10"/>
  <c r="AB1557" i="10"/>
  <c r="AB1558" i="10"/>
  <c r="AB1559" i="10"/>
  <c r="AB1560" i="10"/>
  <c r="AB1561" i="10"/>
  <c r="AB1562" i="10"/>
  <c r="AB1563" i="10"/>
  <c r="AB1564" i="10"/>
  <c r="AB1565" i="10"/>
  <c r="AB1566" i="10"/>
  <c r="AB1567" i="10"/>
  <c r="AB1568" i="10"/>
  <c r="AB1569" i="10"/>
  <c r="AB1570" i="10"/>
  <c r="AB1571" i="10"/>
  <c r="AB1572" i="10"/>
  <c r="AB1573" i="10"/>
  <c r="AB1574" i="10"/>
  <c r="AB1575" i="10"/>
  <c r="AB1576" i="10"/>
  <c r="AB1577" i="10"/>
  <c r="AB1578" i="10"/>
  <c r="AB1579" i="10"/>
  <c r="AB1580" i="10"/>
  <c r="AB1581" i="10"/>
  <c r="AB1582" i="10"/>
  <c r="AB1583" i="10"/>
  <c r="AB1584" i="10"/>
  <c r="AB1585" i="10"/>
  <c r="AB1586" i="10"/>
  <c r="AB1587" i="10"/>
  <c r="AB1588" i="10"/>
  <c r="AB1589" i="10"/>
  <c r="AB1590" i="10"/>
  <c r="AB1591" i="10"/>
  <c r="AB1592" i="10"/>
  <c r="AB1593" i="10"/>
  <c r="AB1594" i="10"/>
  <c r="AB1595" i="10"/>
  <c r="AB1596" i="10"/>
  <c r="AB1597" i="10"/>
  <c r="AB1598" i="10"/>
  <c r="AB1599" i="10"/>
  <c r="AB1600" i="10"/>
  <c r="AB1601" i="10"/>
  <c r="AB1602" i="10"/>
  <c r="AB1603" i="10"/>
  <c r="AB1604" i="10"/>
  <c r="AB1605" i="10"/>
  <c r="AB1606" i="10"/>
  <c r="AB1607" i="10"/>
  <c r="AB1608" i="10"/>
  <c r="AB1609" i="10"/>
  <c r="AB1610" i="10"/>
  <c r="AB1611" i="10"/>
  <c r="AB1612" i="10"/>
  <c r="AB1613" i="10"/>
  <c r="AB1614" i="10"/>
  <c r="AB1615" i="10"/>
  <c r="AB1616" i="10"/>
  <c r="AB1617" i="10"/>
  <c r="AB1618" i="10"/>
  <c r="AB1619" i="10"/>
  <c r="AB1620" i="10"/>
  <c r="AB1621" i="10"/>
  <c r="AB1622" i="10"/>
  <c r="AB1623" i="10"/>
  <c r="AB1624" i="10"/>
  <c r="AB1625" i="10"/>
  <c r="AB1626" i="10"/>
  <c r="AB1627" i="10"/>
  <c r="AB1628" i="10"/>
  <c r="AB1629" i="10"/>
  <c r="AB1630" i="10"/>
  <c r="AB1631" i="10"/>
  <c r="AB1632" i="10"/>
  <c r="AB1633" i="10"/>
  <c r="AB1634" i="10"/>
  <c r="AB1635" i="10"/>
  <c r="AB1636" i="10"/>
  <c r="AB1637" i="10"/>
  <c r="AB1638" i="10"/>
  <c r="AB1639" i="10"/>
  <c r="AB1640" i="10"/>
  <c r="AB1641" i="10"/>
  <c r="AB1642" i="10"/>
  <c r="AB1643" i="10"/>
  <c r="AB1644" i="10"/>
  <c r="AB1645" i="10"/>
  <c r="AB1646" i="10"/>
  <c r="AB1647" i="10"/>
  <c r="AB1648" i="10"/>
  <c r="AB1649" i="10"/>
  <c r="AB1650" i="10"/>
  <c r="AB1651" i="10"/>
  <c r="AB1652" i="10"/>
  <c r="AB1653" i="10"/>
  <c r="AB1654" i="10"/>
  <c r="AB1655" i="10"/>
  <c r="AB1656" i="10"/>
  <c r="AB1657" i="10"/>
  <c r="AB1658" i="10"/>
  <c r="AB1659" i="10"/>
  <c r="AB1660" i="10"/>
  <c r="AB1661" i="10"/>
  <c r="AB1662" i="10"/>
  <c r="AB1663" i="10"/>
  <c r="AB1664" i="10"/>
  <c r="AB1665" i="10"/>
  <c r="AB1666" i="10"/>
  <c r="AB1667" i="10"/>
  <c r="AB1668" i="10"/>
  <c r="AB1669" i="10"/>
  <c r="AB1670" i="10"/>
  <c r="AB1671" i="10"/>
  <c r="AB1672" i="10"/>
  <c r="AB1673" i="10"/>
  <c r="AB1674" i="10"/>
  <c r="AB1675" i="10"/>
  <c r="AB1676" i="10"/>
  <c r="AB1677" i="10"/>
  <c r="AB1678" i="10"/>
  <c r="AB1679" i="10"/>
  <c r="AB1680" i="10"/>
  <c r="AB1681" i="10"/>
  <c r="AB1682" i="10"/>
  <c r="AB1683" i="10"/>
  <c r="AB1684" i="10"/>
  <c r="AB1685" i="10"/>
  <c r="AB1686" i="10"/>
  <c r="AB1687" i="10"/>
  <c r="AB1688" i="10"/>
  <c r="AB1689" i="10"/>
  <c r="AB1690" i="10"/>
  <c r="AB1691" i="10"/>
  <c r="AB1692" i="10"/>
  <c r="AB1693" i="10"/>
  <c r="AB1694" i="10"/>
  <c r="AB1695" i="10"/>
  <c r="AB1696" i="10"/>
  <c r="AB1697" i="10"/>
  <c r="AB1698" i="10"/>
  <c r="AB1699" i="10"/>
  <c r="AB1700" i="10"/>
  <c r="AB1701" i="10"/>
  <c r="AB1702" i="10"/>
  <c r="AB1703" i="10"/>
  <c r="AB1704" i="10"/>
  <c r="AB1705" i="10"/>
  <c r="AB1706" i="10"/>
  <c r="AB1707" i="10"/>
  <c r="AB1708" i="10"/>
  <c r="AB1709" i="10"/>
  <c r="AB1710" i="10"/>
  <c r="AB1711" i="10"/>
  <c r="AB1712" i="10"/>
  <c r="AB1713" i="10"/>
  <c r="AB1714" i="10"/>
  <c r="AB1715" i="10"/>
  <c r="AB1716" i="10"/>
  <c r="AB1717" i="10"/>
  <c r="AB1718" i="10"/>
  <c r="AB1719" i="10"/>
  <c r="AB1720" i="10"/>
  <c r="AB1721" i="10"/>
  <c r="AB1722" i="10"/>
  <c r="AB1723" i="10"/>
  <c r="AB1724" i="10"/>
  <c r="AB1725" i="10"/>
  <c r="AB1726" i="10"/>
  <c r="AB1727" i="10"/>
  <c r="AB1728" i="10"/>
  <c r="AB1729" i="10"/>
  <c r="AB1730" i="10"/>
  <c r="AB1731" i="10"/>
  <c r="AB1732" i="10"/>
  <c r="AB1733" i="10"/>
  <c r="AB1734" i="10"/>
  <c r="AB1735" i="10"/>
  <c r="AB1736" i="10"/>
  <c r="AB1737" i="10"/>
  <c r="AB1738" i="10"/>
  <c r="AB1739" i="10"/>
  <c r="AB1740" i="10"/>
  <c r="AB1741" i="10"/>
  <c r="AB1742" i="10"/>
  <c r="AB1743" i="10"/>
  <c r="AB1744" i="10"/>
  <c r="AB1745" i="10"/>
  <c r="AB1746" i="10"/>
  <c r="AB1747" i="10"/>
  <c r="AB1748" i="10"/>
  <c r="AB1749" i="10"/>
  <c r="AB1750" i="10"/>
  <c r="AB1751" i="10"/>
  <c r="AB1752" i="10"/>
  <c r="AB1753" i="10"/>
  <c r="AB1754" i="10"/>
  <c r="AB1755" i="10"/>
  <c r="AB1756" i="10"/>
  <c r="AB1757" i="10"/>
  <c r="AB1758" i="10"/>
  <c r="AB1759" i="10"/>
  <c r="AB1760" i="10"/>
  <c r="AB1761" i="10"/>
  <c r="AB1762" i="10"/>
  <c r="AB1763" i="10"/>
  <c r="AB1764" i="10"/>
  <c r="AB1765" i="10"/>
  <c r="AB1766" i="10"/>
  <c r="AB1767" i="10"/>
  <c r="AB1768" i="10"/>
  <c r="AB1769" i="10"/>
  <c r="AB1770" i="10"/>
  <c r="AB1771" i="10"/>
  <c r="AB1772" i="10"/>
  <c r="AB1773" i="10"/>
  <c r="AB1774" i="10"/>
  <c r="AB1775" i="10"/>
  <c r="AB1776" i="10"/>
  <c r="AB1777" i="10"/>
  <c r="AB1778" i="10"/>
  <c r="AB1779" i="10"/>
  <c r="AB1780" i="10"/>
  <c r="AB1781" i="10"/>
  <c r="AB1782" i="10"/>
  <c r="AB1783" i="10"/>
  <c r="AB1784" i="10"/>
  <c r="AB1785" i="10"/>
  <c r="AB1786" i="10"/>
  <c r="AB1787" i="10"/>
  <c r="AB1788" i="10"/>
  <c r="AB1789" i="10"/>
  <c r="AB1790" i="10"/>
  <c r="AB1791" i="10"/>
  <c r="AB1792" i="10"/>
  <c r="AB1793" i="10"/>
  <c r="AB1794" i="10"/>
  <c r="AB1795" i="10"/>
  <c r="AB1796" i="10"/>
  <c r="AB1797" i="10"/>
  <c r="AB1798" i="10"/>
  <c r="AB1799" i="10"/>
  <c r="AB1800" i="10"/>
  <c r="AB1801" i="10"/>
  <c r="AB1802" i="10"/>
  <c r="AB1803" i="10"/>
  <c r="AB1804" i="10"/>
  <c r="AB1805" i="10"/>
  <c r="AB1806" i="10"/>
  <c r="AB1807" i="10"/>
  <c r="AB1808" i="10"/>
  <c r="AB1809" i="10"/>
  <c r="AB1810" i="10"/>
  <c r="AB1811" i="10"/>
  <c r="AB1812" i="10"/>
  <c r="AB1813" i="10"/>
  <c r="AB1814" i="10"/>
  <c r="AB1815" i="10"/>
  <c r="AB1816" i="10"/>
  <c r="AB1817" i="10"/>
  <c r="AB1818" i="10"/>
  <c r="AB1819" i="10"/>
  <c r="AB1820" i="10"/>
  <c r="AB1821" i="10"/>
  <c r="AB1822" i="10"/>
  <c r="AB1823" i="10"/>
  <c r="AB1824" i="10"/>
  <c r="AB1825" i="10"/>
  <c r="AB1826" i="10"/>
  <c r="AB1827" i="10"/>
  <c r="AB1828" i="10"/>
  <c r="AB1829" i="10"/>
  <c r="AB1830" i="10"/>
  <c r="AB1831" i="10"/>
  <c r="AB1832" i="10"/>
  <c r="AB1833" i="10"/>
  <c r="AB1834" i="10"/>
  <c r="AB1835" i="10"/>
  <c r="AB1836" i="10"/>
  <c r="AB1837" i="10"/>
  <c r="AB1838" i="10"/>
  <c r="AB1839" i="10"/>
  <c r="AB1840" i="10"/>
  <c r="AB1841" i="10"/>
  <c r="AB1842" i="10"/>
  <c r="AB1843" i="10"/>
  <c r="AB1844" i="10"/>
  <c r="AB1845" i="10"/>
  <c r="AB1846" i="10"/>
  <c r="AB1847" i="10"/>
  <c r="AB1848" i="10"/>
  <c r="AB1849" i="10"/>
  <c r="AB1850" i="10"/>
  <c r="AB1851" i="10"/>
  <c r="AB1852" i="10"/>
  <c r="AB1853" i="10"/>
  <c r="AB1854" i="10"/>
  <c r="AB1855" i="10"/>
  <c r="AB1856" i="10"/>
  <c r="AB1857" i="10"/>
  <c r="AB1858" i="10"/>
  <c r="AB1859" i="10"/>
  <c r="AB1860" i="10"/>
  <c r="AB1861" i="10"/>
  <c r="AB1862" i="10"/>
  <c r="AB1863" i="10"/>
  <c r="AB1864" i="10"/>
  <c r="AB1865" i="10"/>
  <c r="AB1866" i="10"/>
  <c r="AB1867" i="10"/>
  <c r="AB1868" i="10"/>
  <c r="AB1869" i="10"/>
  <c r="AB1870" i="10"/>
  <c r="AB1871" i="10"/>
  <c r="AB1872" i="10"/>
  <c r="AB1873" i="10"/>
  <c r="AB1874" i="10"/>
  <c r="AB1875" i="10"/>
  <c r="AB1876" i="10"/>
  <c r="AB1877" i="10"/>
  <c r="AB1878" i="10"/>
  <c r="AB1879" i="10"/>
  <c r="AB1880" i="10"/>
  <c r="AB1881" i="10"/>
  <c r="AB1882" i="10"/>
  <c r="AB1883" i="10"/>
  <c r="AB1884" i="10"/>
  <c r="AB1885" i="10"/>
  <c r="AB1886" i="10"/>
  <c r="AB1887" i="10"/>
  <c r="AB1888" i="10"/>
  <c r="AB1889" i="10"/>
  <c r="AB1890" i="10"/>
  <c r="AB1891" i="10"/>
  <c r="AB1892" i="10"/>
  <c r="AB1893" i="10"/>
  <c r="AB1894" i="10"/>
  <c r="AB1895" i="10"/>
  <c r="AB1896" i="10"/>
  <c r="AB1897" i="10"/>
  <c r="AB1898" i="10"/>
  <c r="AB1899" i="10"/>
  <c r="AB1900" i="10"/>
  <c r="AB1901" i="10"/>
  <c r="AB1902" i="10"/>
  <c r="AB1903" i="10"/>
  <c r="AB1904" i="10"/>
  <c r="AB1905" i="10"/>
  <c r="AB1906" i="10"/>
  <c r="AB1907" i="10"/>
  <c r="AB1908" i="10"/>
  <c r="AB1909" i="10"/>
  <c r="AB1910" i="10"/>
  <c r="AB1911" i="10"/>
  <c r="AB1912" i="10"/>
  <c r="AB1913" i="10"/>
  <c r="AB1914" i="10"/>
  <c r="AB1915" i="10"/>
  <c r="AB1916" i="10"/>
  <c r="AB1917" i="10"/>
  <c r="AB1918" i="10"/>
  <c r="AB1919" i="10"/>
  <c r="AB1920" i="10"/>
  <c r="AB1921" i="10"/>
  <c r="AB1922" i="10"/>
  <c r="AB1923" i="10"/>
  <c r="AB1924" i="10"/>
  <c r="AB1925" i="10"/>
  <c r="AB1926" i="10"/>
  <c r="AB1927" i="10"/>
  <c r="AB1928" i="10"/>
  <c r="AB1929" i="10"/>
  <c r="AB1930" i="10"/>
  <c r="AB1931" i="10"/>
  <c r="AB1932" i="10"/>
  <c r="AB1933" i="10"/>
  <c r="AB1934" i="10"/>
  <c r="AB1935" i="10"/>
  <c r="AB1936" i="10"/>
  <c r="AB1937" i="10"/>
  <c r="AB1938" i="10"/>
  <c r="AB1939" i="10"/>
  <c r="AB1940" i="10"/>
  <c r="AB1941" i="10"/>
  <c r="AB1942" i="10"/>
  <c r="AB1943" i="10"/>
  <c r="AB1944" i="10"/>
  <c r="AB1945" i="10"/>
  <c r="AB1946" i="10"/>
  <c r="AB1947" i="10"/>
  <c r="AB1948" i="10"/>
  <c r="AB1949" i="10"/>
  <c r="AB1950" i="10"/>
  <c r="AB1951" i="10"/>
  <c r="AB1952" i="10"/>
  <c r="AB1953" i="10"/>
  <c r="AB1954" i="10"/>
  <c r="AB1955" i="10"/>
  <c r="AB1956" i="10"/>
  <c r="AB1957" i="10"/>
  <c r="AB1958" i="10"/>
  <c r="AB1959" i="10"/>
  <c r="AB1960" i="10"/>
  <c r="AB1961" i="10"/>
  <c r="AB1962" i="10"/>
  <c r="AB1963" i="10"/>
  <c r="AB1964" i="10"/>
  <c r="AB1965" i="10"/>
  <c r="AB1966" i="10"/>
  <c r="AB1967" i="10"/>
  <c r="AB1968" i="10"/>
  <c r="AB1969" i="10"/>
  <c r="AB1970" i="10"/>
  <c r="AB1971" i="10"/>
  <c r="AB1972" i="10"/>
  <c r="AB1973" i="10"/>
  <c r="AB1974" i="10"/>
  <c r="AB1975" i="10"/>
  <c r="AB1976" i="10"/>
  <c r="AB1977" i="10"/>
  <c r="AB1978" i="10"/>
  <c r="AB1979" i="10"/>
  <c r="AB1980" i="10"/>
  <c r="AB1981" i="10"/>
  <c r="AB1982" i="10"/>
  <c r="AB1983" i="10"/>
  <c r="AB1984" i="10"/>
  <c r="AB1985" i="10"/>
  <c r="AB1986" i="10"/>
  <c r="AB1987" i="10"/>
  <c r="AB1988" i="10"/>
  <c r="AB1989" i="10"/>
  <c r="AB1990" i="10"/>
  <c r="AB1991" i="10"/>
  <c r="AB1992" i="10"/>
  <c r="AB1993" i="10"/>
  <c r="AB1994" i="10"/>
  <c r="AB1995" i="10"/>
  <c r="AB1996" i="10"/>
  <c r="AB1997" i="10"/>
  <c r="AB1998" i="10"/>
  <c r="AB1999" i="10"/>
  <c r="AB2000" i="10"/>
  <c r="AB2001" i="10"/>
  <c r="AB2002" i="10"/>
  <c r="AB2003" i="10"/>
  <c r="AB2004" i="10"/>
  <c r="AB2005" i="10"/>
  <c r="AB2006" i="10"/>
  <c r="AB2007" i="10"/>
  <c r="AB2008" i="10"/>
  <c r="AB2009" i="10"/>
  <c r="AB2010" i="10"/>
  <c r="AB2011" i="10"/>
  <c r="AB2012" i="10"/>
  <c r="AB2013" i="10"/>
  <c r="AB2014" i="10"/>
  <c r="AB2015" i="10"/>
  <c r="AB2016" i="10"/>
  <c r="AB2017" i="10"/>
  <c r="AB2018" i="10"/>
  <c r="AB2019" i="10"/>
  <c r="AB2020" i="10"/>
  <c r="AB2021" i="10"/>
  <c r="AB2022" i="10"/>
  <c r="AB2023" i="10"/>
  <c r="AB2024" i="10"/>
  <c r="AB2025" i="10"/>
  <c r="AB2026" i="10"/>
  <c r="AB2027" i="10"/>
  <c r="AB2028" i="10"/>
  <c r="AB2029" i="10"/>
  <c r="AB2030" i="10"/>
  <c r="AB2031" i="10"/>
  <c r="AB2032" i="10"/>
  <c r="AB2033" i="10"/>
  <c r="AB2034" i="10"/>
  <c r="AB2035" i="10"/>
  <c r="AB2036" i="10"/>
  <c r="AB2037" i="10"/>
  <c r="AB2038" i="10"/>
  <c r="AB2039" i="10"/>
  <c r="AB2040" i="10"/>
  <c r="AB2041" i="10"/>
  <c r="AB2042" i="10"/>
  <c r="AB2043" i="10"/>
  <c r="AB2044" i="10"/>
  <c r="AB2045" i="10"/>
  <c r="AB2046" i="10"/>
  <c r="AB2047" i="10"/>
  <c r="AB2048" i="10"/>
  <c r="AB2049" i="10"/>
  <c r="AB2050" i="10"/>
  <c r="AB2051" i="10"/>
  <c r="AB2052" i="10"/>
  <c r="AB2053" i="10"/>
  <c r="AB2054" i="10"/>
  <c r="AB2055" i="10"/>
  <c r="AB2056" i="10"/>
  <c r="AB2057" i="10"/>
  <c r="AB2058" i="10"/>
  <c r="AB2059" i="10"/>
  <c r="AB2060" i="10"/>
  <c r="AB2061" i="10"/>
  <c r="AB2062" i="10"/>
  <c r="AB2063" i="10"/>
  <c r="AB2064" i="10"/>
  <c r="AB2065" i="10"/>
  <c r="AB2066" i="10"/>
  <c r="AB2067" i="10"/>
  <c r="AB2068" i="10"/>
  <c r="AB2069" i="10"/>
  <c r="AB2070" i="10"/>
  <c r="AB2071" i="10"/>
  <c r="AB2072" i="10"/>
  <c r="AB2073" i="10"/>
  <c r="AB2074" i="10"/>
  <c r="AB2075" i="10"/>
  <c r="AB2076" i="10"/>
  <c r="AB2077" i="10"/>
  <c r="AB2078" i="10"/>
  <c r="AB2079" i="10"/>
  <c r="AB2080" i="10"/>
  <c r="AB2081" i="10"/>
  <c r="AB2082" i="10"/>
  <c r="AB2083" i="10"/>
  <c r="AB2084" i="10"/>
  <c r="AB2085" i="10"/>
  <c r="AB2086" i="10"/>
  <c r="AB2087" i="10"/>
  <c r="AB2088" i="10"/>
  <c r="AB2089" i="10"/>
  <c r="AB2090" i="10"/>
  <c r="AB2091" i="10"/>
  <c r="AB2092" i="10"/>
  <c r="AB2093" i="10"/>
  <c r="AB2094" i="10"/>
  <c r="AB2095" i="10"/>
  <c r="AB2096" i="10"/>
  <c r="AB2097" i="10"/>
  <c r="AB2098" i="10"/>
  <c r="AB2099" i="10"/>
  <c r="AB2100" i="10"/>
  <c r="AB2101" i="10"/>
  <c r="AB2102" i="10"/>
  <c r="AB2103" i="10"/>
  <c r="AB2104" i="10"/>
  <c r="AB2105" i="10"/>
  <c r="AB2106" i="10"/>
  <c r="AB2107" i="10"/>
  <c r="AB2108" i="10"/>
  <c r="AB2109" i="10"/>
  <c r="AB2110" i="10"/>
  <c r="AB2111" i="10"/>
  <c r="AB2112" i="10"/>
  <c r="AB2113" i="10"/>
  <c r="AB2114" i="10"/>
  <c r="AB2115" i="10"/>
  <c r="AB2116" i="10"/>
  <c r="AB2117" i="10"/>
  <c r="AB2118" i="10"/>
  <c r="AB2119" i="10"/>
  <c r="AB2120" i="10"/>
  <c r="AB2121" i="10"/>
  <c r="AB2122" i="10"/>
  <c r="AB2123" i="10"/>
  <c r="AB2124" i="10"/>
  <c r="AB2125" i="10"/>
  <c r="AB2126" i="10"/>
  <c r="AB2127" i="10"/>
  <c r="AB2128" i="10"/>
  <c r="AB2129" i="10"/>
  <c r="AB2130" i="10"/>
  <c r="AB2131" i="10"/>
  <c r="AB2132" i="10"/>
  <c r="AB2133" i="10"/>
  <c r="AB2134" i="10"/>
  <c r="AB2135" i="10"/>
  <c r="AB2136" i="10"/>
  <c r="AB2137" i="10"/>
  <c r="AB2138" i="10"/>
  <c r="AB2139" i="10"/>
  <c r="AB2140" i="10"/>
  <c r="AB2141" i="10"/>
  <c r="AB2142" i="10"/>
  <c r="AB2143" i="10"/>
  <c r="AB2144" i="10"/>
  <c r="AB2145" i="10"/>
  <c r="AB2146" i="10"/>
  <c r="AB2147" i="10"/>
  <c r="AB2148" i="10"/>
  <c r="AB2149" i="10"/>
  <c r="AB2150" i="10"/>
  <c r="AB2151" i="10"/>
  <c r="AB2152" i="10"/>
  <c r="AB2153" i="10"/>
  <c r="AB2154" i="10"/>
  <c r="AB2155" i="10"/>
  <c r="AB2156" i="10"/>
  <c r="AB2157" i="10"/>
  <c r="AB2158" i="10"/>
  <c r="AB2159" i="10"/>
  <c r="AB2160" i="10"/>
  <c r="AB2161" i="10"/>
  <c r="AB2162" i="10"/>
  <c r="AB2163" i="10"/>
  <c r="AB2164" i="10"/>
  <c r="AB2165" i="10"/>
  <c r="AB2166" i="10"/>
  <c r="AB2167" i="10"/>
  <c r="AB2168" i="10"/>
  <c r="AB2169" i="10"/>
  <c r="AB2170" i="10"/>
  <c r="AB2171" i="10"/>
  <c r="AB2172" i="10"/>
  <c r="AB2173" i="10"/>
  <c r="AB2174" i="10"/>
  <c r="AB2175" i="10"/>
  <c r="AB2176" i="10"/>
  <c r="AB2177" i="10"/>
  <c r="AB2178" i="10"/>
  <c r="AB2179" i="10"/>
  <c r="AB2180" i="10"/>
  <c r="AB2181" i="10"/>
  <c r="AB2182" i="10"/>
  <c r="AB2183" i="10"/>
  <c r="AB2184" i="10"/>
  <c r="AB2185" i="10"/>
  <c r="AB2186" i="10"/>
  <c r="AB2187" i="10"/>
  <c r="AB2188" i="10"/>
  <c r="AB2189" i="10"/>
  <c r="AB2190" i="10"/>
  <c r="AB2191" i="10"/>
  <c r="AB2192" i="10"/>
  <c r="AB2193" i="10"/>
  <c r="AB2194" i="10"/>
  <c r="AB2195" i="10"/>
  <c r="AB2196" i="10"/>
  <c r="AB2197" i="10"/>
  <c r="AB2198" i="10"/>
  <c r="AB2199" i="10"/>
  <c r="AB2200" i="10"/>
  <c r="AB2201" i="10"/>
  <c r="AB2202" i="10"/>
  <c r="AB2203" i="10"/>
  <c r="AB2204" i="10"/>
  <c r="AB2205" i="10"/>
  <c r="AB2206" i="10"/>
  <c r="AB2207" i="10"/>
  <c r="AB2208" i="10"/>
  <c r="AB2209" i="10"/>
  <c r="AB2210" i="10"/>
  <c r="AB2211" i="10"/>
  <c r="AB2212" i="10"/>
  <c r="AB2213" i="10"/>
  <c r="AB2214" i="10"/>
  <c r="AB2215" i="10"/>
  <c r="AB2216" i="10"/>
  <c r="AB2217" i="10"/>
  <c r="AB2218" i="10"/>
  <c r="AB2219" i="10"/>
  <c r="AB2220" i="10"/>
  <c r="AB2221" i="10"/>
  <c r="AB2222" i="10"/>
  <c r="AB2223" i="10"/>
  <c r="AB2224" i="10"/>
  <c r="AB2225" i="10"/>
  <c r="AB2226" i="10"/>
  <c r="AB2227" i="10"/>
  <c r="AB2228" i="10"/>
  <c r="AB2229" i="10"/>
  <c r="AB2230" i="10"/>
  <c r="AB2231" i="10"/>
  <c r="AB2232" i="10"/>
  <c r="AB2233" i="10"/>
  <c r="AB2234" i="10"/>
  <c r="AB2235" i="10"/>
  <c r="AB2236" i="10"/>
  <c r="AB2237" i="10"/>
  <c r="AB2238" i="10"/>
  <c r="AB2239" i="10"/>
  <c r="AB2240" i="10"/>
  <c r="AB2241" i="10"/>
  <c r="AB2242" i="10"/>
  <c r="AB2243" i="10"/>
  <c r="AB2244" i="10"/>
  <c r="AB2245" i="10"/>
  <c r="AB2246" i="10"/>
  <c r="AB2247" i="10"/>
  <c r="AB2248" i="10"/>
  <c r="AB2249" i="10"/>
  <c r="AB2250" i="10"/>
  <c r="AB2251" i="10"/>
  <c r="AB2252" i="10"/>
  <c r="AB2253" i="10"/>
  <c r="AB2254" i="10"/>
  <c r="AB2255" i="10"/>
  <c r="AB2256" i="10"/>
  <c r="AB2257" i="10"/>
  <c r="AB2258" i="10"/>
  <c r="AB2259" i="10"/>
  <c r="AB2260" i="10"/>
  <c r="AB2261" i="10"/>
  <c r="AB2262" i="10"/>
  <c r="AB2263" i="10"/>
  <c r="AB2264" i="10"/>
  <c r="AB2265" i="10"/>
  <c r="AB2266" i="10"/>
  <c r="AB2267" i="10"/>
  <c r="AB2268" i="10"/>
  <c r="AB2269" i="10"/>
  <c r="AB2270" i="10"/>
  <c r="AB2271" i="10"/>
  <c r="AB2272" i="10"/>
  <c r="AB2273" i="10"/>
  <c r="AB2274" i="10"/>
  <c r="AB2275" i="10"/>
  <c r="AB2276" i="10"/>
  <c r="AB2277" i="10"/>
  <c r="AB2278" i="10"/>
  <c r="AB2279" i="10"/>
  <c r="AB2280" i="10"/>
  <c r="AB2281" i="10"/>
  <c r="AB2282" i="10"/>
  <c r="AB2283" i="10"/>
  <c r="AB2284" i="10"/>
  <c r="AB2285" i="10"/>
  <c r="AB2286" i="10"/>
  <c r="AB2287" i="10"/>
  <c r="AB2288" i="10"/>
  <c r="AB2289" i="10"/>
  <c r="AB2290" i="10"/>
  <c r="AB2291" i="10"/>
  <c r="AB2292" i="10"/>
  <c r="AB2293" i="10"/>
  <c r="AB2294" i="10"/>
  <c r="AB2295" i="10"/>
  <c r="AB2296" i="10"/>
  <c r="AB2297" i="10"/>
  <c r="AB2298" i="10"/>
  <c r="AB2299" i="10"/>
  <c r="AB2300" i="10"/>
  <c r="AB2301" i="10"/>
  <c r="AB2302" i="10"/>
  <c r="AB2303" i="10"/>
  <c r="AB2304" i="10"/>
  <c r="AB2305" i="10"/>
  <c r="AB2306" i="10"/>
  <c r="AB2307" i="10"/>
  <c r="AB2308" i="10"/>
  <c r="AB2309" i="10"/>
  <c r="AB2310" i="10"/>
  <c r="AB2311" i="10"/>
  <c r="AB2312" i="10"/>
  <c r="AB2313" i="10"/>
  <c r="AB2314" i="10"/>
  <c r="AB2315" i="10"/>
  <c r="AB2316" i="10"/>
  <c r="AB2317" i="10"/>
  <c r="AB2318" i="10"/>
  <c r="AB2319" i="10"/>
  <c r="AB2320" i="10"/>
  <c r="AB2321" i="10"/>
  <c r="AB2322" i="10"/>
  <c r="AB2323" i="10"/>
  <c r="AB2324" i="10"/>
  <c r="AB2325" i="10"/>
  <c r="AB2326" i="10"/>
  <c r="AB2327" i="10"/>
  <c r="AB2328" i="10"/>
  <c r="AB2329" i="10"/>
  <c r="AB2330" i="10"/>
  <c r="AB2331" i="10"/>
  <c r="AB2332" i="10"/>
  <c r="AB2333" i="10"/>
  <c r="AB2334" i="10"/>
  <c r="AB2335" i="10"/>
  <c r="AB2336" i="10"/>
  <c r="AB2337" i="10"/>
  <c r="AB2338" i="10"/>
  <c r="AB2339" i="10"/>
  <c r="AB2340" i="10"/>
  <c r="AB2341" i="10"/>
  <c r="AB2342" i="10"/>
  <c r="AB2343" i="10"/>
  <c r="AB2344" i="10"/>
  <c r="AB2345" i="10"/>
  <c r="AB2346" i="10"/>
  <c r="AB2347" i="10"/>
  <c r="AB2348" i="10"/>
  <c r="AB2349" i="10"/>
  <c r="AB2350" i="10"/>
  <c r="AB2351" i="10"/>
  <c r="AB2352" i="10"/>
  <c r="AB2353" i="10"/>
  <c r="AB2354" i="10"/>
  <c r="AB2355" i="10"/>
  <c r="AB2356" i="10"/>
  <c r="AB2357" i="10"/>
  <c r="AB2358" i="10"/>
  <c r="AB2359" i="10"/>
  <c r="AB2360" i="10"/>
  <c r="AB2361" i="10"/>
  <c r="AB2362" i="10"/>
  <c r="AB2363" i="10"/>
  <c r="AB2364" i="10"/>
  <c r="AB2365" i="10"/>
  <c r="AB2366" i="10"/>
  <c r="AB2367" i="10"/>
  <c r="AB2368" i="10"/>
  <c r="AB2369" i="10"/>
  <c r="AB2370" i="10"/>
  <c r="AB2371" i="10"/>
  <c r="AB2372" i="10"/>
  <c r="AB2373" i="10"/>
  <c r="AB2374" i="10"/>
  <c r="AB2375" i="10"/>
  <c r="AB2376" i="10"/>
  <c r="AB2377" i="10"/>
  <c r="AB2378" i="10"/>
  <c r="AB2379" i="10"/>
  <c r="AB2380" i="10"/>
  <c r="AB2381" i="10"/>
  <c r="AB2382" i="10"/>
  <c r="AB2383" i="10"/>
  <c r="AB2384" i="10"/>
  <c r="AB2385" i="10"/>
  <c r="AB2386" i="10"/>
  <c r="AB2387" i="10"/>
  <c r="AB2388" i="10"/>
  <c r="AB2389" i="10"/>
  <c r="AB2390" i="10"/>
  <c r="AB2391" i="10"/>
  <c r="AB2392" i="10"/>
  <c r="AB2393" i="10"/>
  <c r="AB2394" i="10"/>
  <c r="AB2395" i="10"/>
  <c r="AB2396" i="10"/>
  <c r="AB2397" i="10"/>
  <c r="AB2398" i="10"/>
  <c r="AB2399" i="10"/>
  <c r="AB2400" i="10"/>
  <c r="AB2401" i="10"/>
  <c r="AB2402" i="10"/>
  <c r="AB2403" i="10"/>
  <c r="AB2404" i="10"/>
  <c r="AB2405" i="10"/>
  <c r="AB2406" i="10"/>
  <c r="AB2407" i="10"/>
  <c r="AB2408" i="10"/>
  <c r="AB2409" i="10"/>
  <c r="AB2410" i="10"/>
  <c r="AB2411" i="10"/>
  <c r="AB2412" i="10"/>
  <c r="AB2413" i="10"/>
  <c r="AB2414" i="10"/>
  <c r="AB2415" i="10"/>
  <c r="AB2416" i="10"/>
  <c r="AB2417" i="10"/>
  <c r="AB2418" i="10"/>
  <c r="AB2419" i="10"/>
  <c r="AB2420" i="10"/>
  <c r="AB2421" i="10"/>
  <c r="AB2422" i="10"/>
  <c r="AB2423" i="10"/>
  <c r="AB2424" i="10"/>
  <c r="AB2425" i="10"/>
  <c r="AB2426" i="10"/>
  <c r="AB2427" i="10"/>
  <c r="AB2428" i="10"/>
  <c r="AB2429" i="10"/>
  <c r="AB2430" i="10"/>
  <c r="AB2431" i="10"/>
  <c r="AB2432" i="10"/>
  <c r="AB2433" i="10"/>
  <c r="AB2434" i="10"/>
  <c r="AB2435" i="10"/>
  <c r="AB2436" i="10"/>
  <c r="AB2437" i="10"/>
  <c r="AB2438" i="10"/>
  <c r="AB2439" i="10"/>
  <c r="AB2440" i="10"/>
  <c r="AB2441" i="10"/>
  <c r="AB2442" i="10"/>
  <c r="AB2443" i="10"/>
  <c r="AB2444" i="10"/>
  <c r="AB2445" i="10"/>
  <c r="AB2446" i="10"/>
  <c r="AB2447" i="10"/>
  <c r="AB2448" i="10"/>
  <c r="AB2449" i="10"/>
  <c r="AB2450" i="10"/>
  <c r="AB2451" i="10"/>
  <c r="AB2452" i="10"/>
  <c r="AB2453" i="10"/>
  <c r="AB2454" i="10"/>
  <c r="AB2455" i="10"/>
  <c r="AB2456" i="10"/>
  <c r="AB2457" i="10"/>
  <c r="AB2458" i="10"/>
  <c r="AB2459" i="10"/>
  <c r="AB2460" i="10"/>
  <c r="AB2461" i="10"/>
  <c r="AB2462" i="10"/>
  <c r="AB2463" i="10"/>
  <c r="AB2464" i="10"/>
  <c r="AB2465" i="10"/>
  <c r="AB2466" i="10"/>
  <c r="AB2467" i="10"/>
  <c r="AB2468" i="10"/>
  <c r="AB2469" i="10"/>
  <c r="AB2470" i="10"/>
  <c r="AB2471" i="10"/>
  <c r="AB2472" i="10"/>
  <c r="AB2473" i="10"/>
  <c r="AB2474" i="10"/>
  <c r="AB2475" i="10"/>
  <c r="AB2476" i="10"/>
  <c r="AB2477" i="10"/>
  <c r="AB2478" i="10"/>
  <c r="AB2479" i="10"/>
  <c r="AB2480" i="10"/>
  <c r="AB2481" i="10"/>
  <c r="AB2482" i="10"/>
  <c r="AB2483" i="10"/>
  <c r="AB2484" i="10"/>
  <c r="AB2485" i="10"/>
  <c r="AB2486" i="10"/>
  <c r="AB2487" i="10"/>
  <c r="AB2488" i="10"/>
  <c r="AB2489" i="10"/>
  <c r="AB2490" i="10"/>
  <c r="AB2491" i="10"/>
  <c r="AB2492" i="10"/>
  <c r="AB2493" i="10"/>
  <c r="AB2494" i="10"/>
  <c r="AB2495" i="10"/>
  <c r="AB2496" i="10"/>
  <c r="AB2497" i="10"/>
  <c r="AB2498" i="10"/>
  <c r="AB2499" i="10"/>
  <c r="AB2500" i="10"/>
  <c r="AB2501" i="10"/>
  <c r="AB2502" i="10"/>
  <c r="AB2503" i="10"/>
  <c r="AB2504" i="10"/>
  <c r="AB2505" i="10"/>
  <c r="AB2506" i="10"/>
  <c r="AB2507" i="10"/>
  <c r="AB2508" i="10"/>
  <c r="AB2509" i="10"/>
  <c r="AB2510" i="10"/>
  <c r="AB2511" i="10"/>
  <c r="AB2512" i="10"/>
  <c r="AB2513" i="10"/>
  <c r="AB2514" i="10"/>
  <c r="AB2515" i="10"/>
  <c r="AB2516" i="10"/>
  <c r="AB2517" i="10"/>
  <c r="AB2518" i="10"/>
  <c r="AB2519" i="10"/>
  <c r="AB2520" i="10"/>
  <c r="AB2521" i="10"/>
  <c r="AB2522" i="10"/>
  <c r="AB2523" i="10"/>
  <c r="AB2524" i="10"/>
  <c r="AB2525" i="10"/>
  <c r="AB2526" i="10"/>
  <c r="AB2527" i="10"/>
  <c r="AB2528" i="10"/>
  <c r="AB2529" i="10"/>
  <c r="AB2530" i="10"/>
  <c r="AB2531" i="10"/>
  <c r="AB2532" i="10"/>
  <c r="AB2533" i="10"/>
  <c r="AB2534" i="10"/>
  <c r="AB2535" i="10"/>
  <c r="AB2536" i="10"/>
  <c r="AB2537" i="10"/>
  <c r="AB2538" i="10"/>
  <c r="AB2539" i="10"/>
  <c r="AB2540" i="10"/>
  <c r="AB2541" i="10"/>
  <c r="AB2542" i="10"/>
  <c r="AB2543" i="10"/>
  <c r="AB2544" i="10"/>
  <c r="AB2545" i="10"/>
  <c r="AB2546" i="10"/>
  <c r="AB2547" i="10"/>
  <c r="AB2548" i="10"/>
  <c r="AB2549" i="10"/>
  <c r="AB2550" i="10"/>
  <c r="AB2551" i="10"/>
  <c r="AB2552" i="10"/>
  <c r="AB2553" i="10"/>
  <c r="AB2554" i="10"/>
  <c r="AB2555" i="10"/>
  <c r="AB2556" i="10"/>
  <c r="AB2557" i="10"/>
  <c r="AB2558" i="10"/>
  <c r="AB2559" i="10"/>
  <c r="AB2560" i="10"/>
  <c r="AB2561" i="10"/>
  <c r="AB2562" i="10"/>
  <c r="AB2563" i="10"/>
  <c r="AB2564" i="10"/>
  <c r="AB2565" i="10"/>
  <c r="AB2566" i="10"/>
  <c r="AB2567" i="10"/>
  <c r="AB2568" i="10"/>
  <c r="AB2569" i="10"/>
  <c r="AB2570" i="10"/>
  <c r="AB2571" i="10"/>
  <c r="AB2572" i="10"/>
  <c r="AB2573" i="10"/>
  <c r="AB2574" i="10"/>
  <c r="AB2575" i="10"/>
  <c r="AB2576" i="10"/>
  <c r="AB2577" i="10"/>
  <c r="AB2578" i="10"/>
  <c r="AB2579" i="10"/>
  <c r="AB2580" i="10"/>
  <c r="AB2581" i="10"/>
  <c r="AB2582" i="10"/>
  <c r="AB2583" i="10"/>
  <c r="AB2584" i="10"/>
  <c r="AB2585" i="10"/>
  <c r="AB2586" i="10"/>
  <c r="AB2587" i="10"/>
  <c r="AB2588" i="10"/>
  <c r="AB2589" i="10"/>
  <c r="AB2590" i="10"/>
  <c r="AB2591" i="10"/>
  <c r="AB2592" i="10"/>
  <c r="AB2593" i="10"/>
  <c r="AB2594" i="10"/>
  <c r="AB2595" i="10"/>
  <c r="AB2596" i="10"/>
  <c r="AB2597" i="10"/>
  <c r="AB2598" i="10"/>
  <c r="AB2599" i="10"/>
  <c r="AB2600" i="10"/>
  <c r="AB2601" i="10"/>
  <c r="AB2602" i="10"/>
  <c r="AB2603" i="10"/>
  <c r="AB2604" i="10"/>
  <c r="AB2605" i="10"/>
  <c r="AB2606" i="10"/>
  <c r="AB2607" i="10"/>
  <c r="AB2608" i="10"/>
  <c r="AB2609" i="10"/>
  <c r="AB2610" i="10"/>
  <c r="AB2611" i="10"/>
  <c r="AB2612" i="10"/>
  <c r="AB2613" i="10"/>
  <c r="AB2614" i="10"/>
  <c r="AB2615" i="10"/>
  <c r="AB2616" i="10"/>
  <c r="AB2617" i="10"/>
  <c r="AB2618" i="10"/>
  <c r="AB2619" i="10"/>
  <c r="AB2620" i="10"/>
  <c r="AB2621" i="10"/>
  <c r="AB2622" i="10"/>
  <c r="AB2623" i="10"/>
  <c r="AB2624" i="10"/>
  <c r="AB2625" i="10"/>
  <c r="AB2626" i="10"/>
  <c r="AB2627" i="10"/>
  <c r="AB2628" i="10"/>
  <c r="AB2629" i="10"/>
  <c r="AB2630" i="10"/>
  <c r="AB2631" i="10"/>
  <c r="AB2632" i="10"/>
  <c r="AB2633" i="10"/>
  <c r="AB2634" i="10"/>
  <c r="AB2635" i="10"/>
  <c r="AB2636" i="10"/>
  <c r="AB2637" i="10"/>
  <c r="AB2638" i="10"/>
  <c r="AB2639" i="10"/>
  <c r="AB2640" i="10"/>
  <c r="AB2641" i="10"/>
  <c r="AB2642" i="10"/>
  <c r="AB2643" i="10"/>
  <c r="AB2644" i="10"/>
  <c r="AB2645" i="10"/>
  <c r="AB2646" i="10"/>
  <c r="AB2647" i="10"/>
  <c r="AB2648" i="10"/>
  <c r="AB2649" i="10"/>
  <c r="AB2650" i="10"/>
  <c r="AB2651" i="10"/>
  <c r="AB2652" i="10"/>
  <c r="AB2653" i="10"/>
  <c r="AB2654" i="10"/>
  <c r="AB2655" i="10"/>
  <c r="AB2656" i="10"/>
  <c r="AB2657" i="10"/>
  <c r="AB2658" i="10"/>
  <c r="AB2659" i="10"/>
  <c r="AB2660" i="10"/>
  <c r="AB2661" i="10"/>
  <c r="AB2662" i="10"/>
  <c r="AB2663" i="10"/>
  <c r="AB2664" i="10"/>
  <c r="AB2665" i="10"/>
  <c r="AB2666" i="10"/>
  <c r="AB2667" i="10"/>
  <c r="AB2668" i="10"/>
  <c r="AB2669" i="10"/>
  <c r="AB2670" i="10"/>
  <c r="AB2671" i="10"/>
  <c r="AB2672" i="10"/>
  <c r="AB2673" i="10"/>
  <c r="AB2674" i="10"/>
  <c r="AB2675" i="10"/>
  <c r="AB2676" i="10"/>
  <c r="AB2677" i="10"/>
  <c r="AB2678" i="10"/>
  <c r="AB2679" i="10"/>
  <c r="AB2680" i="10"/>
  <c r="AB2681" i="10"/>
  <c r="AB2682" i="10"/>
  <c r="AB2683" i="10"/>
  <c r="AB2684" i="10"/>
  <c r="AB2685" i="10"/>
  <c r="AB2686" i="10"/>
  <c r="AB2687" i="10"/>
  <c r="AB2688" i="10"/>
  <c r="AB2689" i="10"/>
  <c r="AB2690" i="10"/>
  <c r="AB2691" i="10"/>
  <c r="AB2692" i="10"/>
  <c r="AB2693" i="10"/>
  <c r="AB2694" i="10"/>
  <c r="AB2695" i="10"/>
  <c r="AB2696" i="10"/>
  <c r="AB2697" i="10"/>
  <c r="AB2698" i="10"/>
  <c r="AB2699" i="10"/>
  <c r="AB2700" i="10"/>
  <c r="AB2701" i="10"/>
  <c r="AB2702" i="10"/>
  <c r="AB2703" i="10"/>
  <c r="AB2704" i="10"/>
  <c r="AB2705" i="10"/>
  <c r="AB2706" i="10"/>
  <c r="AB2707" i="10"/>
  <c r="AB2708" i="10"/>
  <c r="AB2709" i="10"/>
  <c r="AB2710" i="10"/>
  <c r="AB2711" i="10"/>
  <c r="AB2712" i="10"/>
  <c r="AB2713" i="10"/>
  <c r="AB2714" i="10"/>
  <c r="AB2715" i="10"/>
  <c r="AB2716" i="10"/>
  <c r="AB2717" i="10"/>
  <c r="AB2718" i="10"/>
  <c r="AB2719" i="10"/>
  <c r="AB2720" i="10"/>
  <c r="AB2721" i="10"/>
  <c r="AB2722" i="10"/>
  <c r="AB2723" i="10"/>
  <c r="AB2724" i="10"/>
  <c r="AB2725" i="10"/>
  <c r="AB2726" i="10"/>
  <c r="AB2727" i="10"/>
  <c r="AB2728" i="10"/>
  <c r="AB2729" i="10"/>
  <c r="AB2730" i="10"/>
  <c r="AB2731" i="10"/>
  <c r="AB2732" i="10"/>
  <c r="AB2733" i="10"/>
  <c r="AB2734" i="10"/>
  <c r="AB2735" i="10"/>
  <c r="AB2736" i="10"/>
  <c r="AB2737" i="10"/>
  <c r="AB2738" i="10"/>
  <c r="AB2739" i="10"/>
  <c r="AB2740" i="10"/>
  <c r="AB2741" i="10"/>
  <c r="AB2742" i="10"/>
  <c r="AB2743" i="10"/>
  <c r="AB2744" i="10"/>
  <c r="AB2745" i="10"/>
  <c r="AB2746" i="10"/>
  <c r="AB2747" i="10"/>
  <c r="AB2748" i="10"/>
  <c r="AB2749" i="10"/>
  <c r="AB2750" i="10"/>
  <c r="AB2751" i="10"/>
  <c r="AB2752" i="10"/>
  <c r="AB2753" i="10"/>
  <c r="AB2754" i="10"/>
  <c r="AB2755" i="10"/>
  <c r="AB2756" i="10"/>
  <c r="AB2757" i="10"/>
  <c r="AB2758" i="10"/>
  <c r="AB2759" i="10"/>
  <c r="AB2760" i="10"/>
  <c r="AB2761" i="10"/>
  <c r="AB2762" i="10"/>
  <c r="AB2763" i="10"/>
  <c r="AB2764" i="10"/>
  <c r="AB2765" i="10"/>
  <c r="AB2766" i="10"/>
  <c r="AB2767" i="10"/>
  <c r="AB2768" i="10"/>
  <c r="AB2769" i="10"/>
  <c r="AB2770" i="10"/>
  <c r="AB2771" i="10"/>
  <c r="AB2772" i="10"/>
  <c r="AB2773" i="10"/>
  <c r="AB2774" i="10"/>
  <c r="AB2775" i="10"/>
  <c r="AB2776" i="10"/>
  <c r="AB2777" i="10"/>
  <c r="AB2778" i="10"/>
  <c r="AB2779" i="10"/>
  <c r="AB2780" i="10"/>
  <c r="AB2781" i="10"/>
  <c r="AB2782" i="10"/>
  <c r="AB2783" i="10"/>
  <c r="AB2784" i="10"/>
  <c r="AB2785" i="10"/>
  <c r="AB2786" i="10"/>
  <c r="AB2787" i="10"/>
  <c r="AB2788" i="10"/>
  <c r="AB2789" i="10"/>
  <c r="AB2790" i="10"/>
  <c r="AB2791" i="10"/>
  <c r="AB2792" i="10"/>
  <c r="AB2793" i="10"/>
  <c r="AB2794" i="10"/>
  <c r="AB2795" i="10"/>
  <c r="AB2796" i="10"/>
  <c r="AB2797" i="10"/>
  <c r="AB2798" i="10"/>
  <c r="AB2799" i="10"/>
  <c r="AB2800" i="10"/>
  <c r="AB2801" i="10"/>
  <c r="AB2802" i="10"/>
  <c r="AB2803" i="10"/>
  <c r="AB2804" i="10"/>
  <c r="AB2805" i="10"/>
  <c r="AB2806" i="10"/>
  <c r="AB2807" i="10"/>
  <c r="AB2808" i="10"/>
  <c r="AB2809" i="10"/>
  <c r="AB2810" i="10"/>
  <c r="AB2811" i="10"/>
  <c r="AB2812" i="10"/>
  <c r="AB2813" i="10"/>
  <c r="AB2814" i="10"/>
  <c r="AB2815" i="10"/>
  <c r="AB2816" i="10"/>
  <c r="AB2817" i="10"/>
  <c r="AB2818" i="10"/>
  <c r="AB2819" i="10"/>
  <c r="AB2820" i="10"/>
  <c r="AB2821" i="10"/>
  <c r="AB2822" i="10"/>
  <c r="AB2823" i="10"/>
  <c r="AB2824" i="10"/>
  <c r="AB2825" i="10"/>
  <c r="AB2826" i="10"/>
  <c r="AB2827" i="10"/>
  <c r="AB2828" i="10"/>
  <c r="AB2829" i="10"/>
  <c r="AB2830" i="10"/>
  <c r="AB2831" i="10"/>
  <c r="AB2832" i="10"/>
  <c r="AB2833" i="10"/>
  <c r="AB2834" i="10"/>
  <c r="AB2835" i="10"/>
  <c r="AB2836" i="10"/>
  <c r="AB2837" i="10"/>
  <c r="AB2838" i="10"/>
  <c r="AB2839" i="10"/>
  <c r="AB2840" i="10"/>
  <c r="AB2841" i="10"/>
  <c r="AB2842" i="10"/>
  <c r="AB2843" i="10"/>
  <c r="AB2844" i="10"/>
  <c r="AB2845" i="10"/>
  <c r="AB2846" i="10"/>
  <c r="AB2847" i="10"/>
  <c r="AB2848" i="10"/>
  <c r="AB2849" i="10"/>
  <c r="AB2850" i="10"/>
  <c r="AB2851" i="10"/>
  <c r="AB2852" i="10"/>
  <c r="AB2853" i="10"/>
  <c r="AB2854" i="10"/>
  <c r="AB2855" i="10"/>
  <c r="AB2856" i="10"/>
  <c r="AB2857" i="10"/>
  <c r="AB2858" i="10"/>
  <c r="AB2859" i="10"/>
  <c r="AB2860" i="10"/>
  <c r="AB2861" i="10"/>
  <c r="AB2862" i="10"/>
  <c r="AB2863" i="10"/>
  <c r="AB2864" i="10"/>
  <c r="AB2865" i="10"/>
  <c r="AB2866" i="10"/>
  <c r="AB2867" i="10"/>
  <c r="AB2868" i="10"/>
  <c r="AB2869" i="10"/>
  <c r="AB2870" i="10"/>
  <c r="AB2871" i="10"/>
  <c r="AB2872" i="10"/>
  <c r="AB2873" i="10"/>
  <c r="AB2874" i="10"/>
  <c r="AB2875" i="10"/>
  <c r="AB2876" i="10"/>
  <c r="AB2877" i="10"/>
  <c r="AB2878" i="10"/>
  <c r="AB2879" i="10"/>
  <c r="AB2880" i="10"/>
  <c r="AB2881" i="10"/>
  <c r="AB2882" i="10"/>
  <c r="AB2883" i="10"/>
  <c r="AB2884" i="10"/>
  <c r="AB2885" i="10"/>
  <c r="AB2886" i="10"/>
  <c r="AB2887" i="10"/>
  <c r="AB2888" i="10"/>
  <c r="AB2889" i="10"/>
  <c r="AB2890" i="10"/>
  <c r="AB2891" i="10"/>
  <c r="AB2892" i="10"/>
  <c r="AB2893" i="10"/>
  <c r="AB2894" i="10"/>
  <c r="AB2895" i="10"/>
  <c r="AB2896" i="10"/>
  <c r="AB2897" i="10"/>
  <c r="AB2898" i="10"/>
  <c r="AB2899" i="10"/>
  <c r="AB2900" i="10"/>
  <c r="AB2901" i="10"/>
  <c r="AB2902" i="10"/>
  <c r="AB2903" i="10"/>
  <c r="AB2904" i="10"/>
  <c r="AB2905" i="10"/>
  <c r="AB2906" i="10"/>
  <c r="AB2907" i="10"/>
  <c r="AB2908" i="10"/>
  <c r="AB2909" i="10"/>
  <c r="AB2910" i="10"/>
  <c r="AB2911" i="10"/>
  <c r="AB2912" i="10"/>
  <c r="AB2913" i="10"/>
  <c r="AB2914" i="10"/>
  <c r="AB2915" i="10"/>
  <c r="AB2916" i="10"/>
  <c r="AB2917" i="10"/>
  <c r="AB2918" i="10"/>
  <c r="AB2919" i="10"/>
  <c r="AB2920" i="10"/>
  <c r="AB2921" i="10"/>
  <c r="AB2922" i="10"/>
  <c r="AB2923" i="10"/>
  <c r="AB2924" i="10"/>
  <c r="AB2925" i="10"/>
  <c r="AB2926" i="10"/>
  <c r="AB2927" i="10"/>
  <c r="AB2928" i="10"/>
  <c r="AB2929" i="10"/>
  <c r="AB2930" i="10"/>
  <c r="AB2931" i="10"/>
  <c r="AB2932" i="10"/>
  <c r="AB2933" i="10"/>
  <c r="AB2934" i="10"/>
  <c r="AB2935" i="10"/>
  <c r="AB2936" i="10"/>
  <c r="AB2937" i="10"/>
  <c r="AB2938" i="10"/>
  <c r="AB2939" i="10"/>
  <c r="AB2940" i="10"/>
  <c r="AB2941" i="10"/>
  <c r="AB2942" i="10"/>
  <c r="AB2943" i="10"/>
  <c r="AB2944" i="10"/>
  <c r="AB2945" i="10"/>
  <c r="AB2946" i="10"/>
  <c r="AB2947" i="10"/>
  <c r="AB2948" i="10"/>
  <c r="AB2949" i="10"/>
  <c r="AB2950" i="10"/>
  <c r="AB2951" i="10"/>
  <c r="AB2952" i="10"/>
  <c r="AB2953" i="10"/>
  <c r="AB2954" i="10"/>
  <c r="AB2955" i="10"/>
  <c r="AB2956" i="10"/>
  <c r="AB2957" i="10"/>
  <c r="AB2958" i="10"/>
  <c r="AB2959" i="10"/>
  <c r="AB2960" i="10"/>
  <c r="AB2961" i="10"/>
  <c r="AB2962" i="10"/>
  <c r="AB2963" i="10"/>
  <c r="AB2964" i="10"/>
  <c r="AB2965" i="10"/>
  <c r="AB2966" i="10"/>
  <c r="AB2967" i="10"/>
  <c r="AB2968" i="10"/>
  <c r="AB2969" i="10"/>
  <c r="AB2970" i="10"/>
  <c r="AB2971" i="10"/>
  <c r="AB2972" i="10"/>
  <c r="AB2973" i="10"/>
  <c r="AB2974" i="10"/>
  <c r="AB2975" i="10"/>
  <c r="AB2976" i="10"/>
  <c r="AB2977" i="10"/>
  <c r="AB2978" i="10"/>
  <c r="AB2979" i="10"/>
  <c r="AB2980" i="10"/>
  <c r="AB2981" i="10"/>
  <c r="AB2982" i="10"/>
  <c r="AB2983" i="10"/>
  <c r="AB2984" i="10"/>
  <c r="AB2985" i="10"/>
  <c r="AB2986" i="10"/>
  <c r="AB2987" i="10"/>
  <c r="AB2988" i="10"/>
  <c r="AB2989" i="10"/>
  <c r="AB2990" i="10"/>
  <c r="AB2991" i="10"/>
  <c r="AB2992" i="10"/>
  <c r="AB2993" i="10"/>
  <c r="AB2994" i="10"/>
  <c r="AB2995" i="10"/>
  <c r="AB2996" i="10"/>
  <c r="AB2997" i="10"/>
  <c r="AB2998" i="10"/>
  <c r="AB2999" i="10"/>
  <c r="AB3000" i="10"/>
  <c r="AB3001" i="10"/>
  <c r="AB3002" i="10"/>
  <c r="AB3003" i="10"/>
  <c r="AB3004" i="10"/>
  <c r="AB3005" i="10"/>
  <c r="AB3006" i="10"/>
  <c r="AB3007" i="10"/>
  <c r="AB3008" i="10"/>
  <c r="AB3009" i="10"/>
  <c r="AB3010" i="10"/>
  <c r="AB3011" i="10"/>
  <c r="AB3012" i="10"/>
  <c r="AB3013" i="10"/>
  <c r="AB3014" i="10"/>
  <c r="AB3015" i="10"/>
  <c r="AB3016" i="10"/>
  <c r="AB3017" i="10"/>
  <c r="AB3018" i="10"/>
  <c r="AB3019" i="10"/>
  <c r="AB3020" i="10"/>
  <c r="AB3021" i="10"/>
  <c r="AB3022" i="10"/>
  <c r="AB3023" i="10"/>
  <c r="AB3024" i="10"/>
  <c r="AB3025" i="10"/>
  <c r="AB3026" i="10"/>
  <c r="AB3027" i="10"/>
  <c r="AB3028" i="10"/>
  <c r="AB3029" i="10"/>
  <c r="AB3030" i="10"/>
  <c r="AB3031" i="10"/>
  <c r="AB3032" i="10"/>
  <c r="AB3033" i="10"/>
  <c r="AB3034" i="10"/>
  <c r="AB3035" i="10"/>
  <c r="AB3036" i="10"/>
  <c r="AB3037" i="10"/>
  <c r="AB3038" i="10"/>
  <c r="AB3039" i="10"/>
  <c r="AB3040" i="10"/>
  <c r="AB3041" i="10"/>
  <c r="AB3042" i="10"/>
  <c r="AB3043" i="10"/>
  <c r="AB3044" i="10"/>
  <c r="AB3045" i="10"/>
  <c r="AB3046" i="10"/>
  <c r="AB3047" i="10"/>
  <c r="AB3048" i="10"/>
  <c r="AB3049" i="10"/>
  <c r="AB3050" i="10"/>
  <c r="AB3051" i="10"/>
  <c r="AB3052" i="10"/>
  <c r="AB3053" i="10"/>
  <c r="AB3054" i="10"/>
  <c r="AB3055" i="10"/>
  <c r="AB3056" i="10"/>
  <c r="AB3057" i="10"/>
  <c r="AB3058" i="10"/>
  <c r="AB3059" i="10"/>
  <c r="AB3060" i="10"/>
  <c r="AB3061" i="10"/>
  <c r="AB3062" i="10"/>
  <c r="AB3063" i="10"/>
  <c r="AB3064" i="10"/>
  <c r="AB3065" i="10"/>
  <c r="AB3066" i="10"/>
  <c r="AB3067" i="10"/>
  <c r="AB3068" i="10"/>
  <c r="AB3069" i="10"/>
  <c r="AB3070" i="10"/>
  <c r="AB3071" i="10"/>
  <c r="AB3072" i="10"/>
  <c r="AB3073" i="10"/>
  <c r="AB3074" i="10"/>
  <c r="AB3075" i="10"/>
  <c r="AB3076" i="10"/>
  <c r="AB3077" i="10"/>
  <c r="AB3078" i="10"/>
  <c r="AB3079" i="10"/>
  <c r="AB3080" i="10"/>
  <c r="AB3081" i="10"/>
  <c r="AB3082" i="10"/>
  <c r="AB3083" i="10"/>
  <c r="AB3084" i="10"/>
  <c r="AB3085" i="10"/>
  <c r="AB3086" i="10"/>
  <c r="AB3087" i="10"/>
  <c r="AB3088" i="10"/>
  <c r="AB3089" i="10"/>
  <c r="AB3090" i="10"/>
  <c r="AB3091" i="10"/>
  <c r="AB3092" i="10"/>
  <c r="AB3093" i="10"/>
  <c r="AB3094" i="10"/>
  <c r="AB3095" i="10"/>
  <c r="AB3096" i="10"/>
  <c r="AB3097" i="10"/>
  <c r="AB3098" i="10"/>
  <c r="AB3099" i="10"/>
  <c r="AB3100" i="10"/>
  <c r="AB3101" i="10"/>
  <c r="AB3102" i="10"/>
  <c r="AB3103" i="10"/>
  <c r="AB3104" i="10"/>
  <c r="AB3105" i="10"/>
  <c r="AB3106" i="10"/>
  <c r="AB3107" i="10"/>
  <c r="AB3108" i="10"/>
  <c r="AB3109" i="10"/>
  <c r="AB3110" i="10"/>
  <c r="AB3111" i="10"/>
  <c r="AB3112" i="10"/>
  <c r="AB3113" i="10"/>
  <c r="AB3114" i="10"/>
  <c r="AB3115" i="10"/>
  <c r="AB3116" i="10"/>
  <c r="AB3117" i="10"/>
  <c r="AB3118" i="10"/>
  <c r="AB3119" i="10"/>
  <c r="AB3120" i="10"/>
  <c r="AB3121" i="10"/>
  <c r="AB3122" i="10"/>
  <c r="AB3123" i="10"/>
  <c r="AB3124" i="10"/>
  <c r="AB3125" i="10"/>
  <c r="AB3126" i="10"/>
  <c r="AB3127" i="10"/>
  <c r="AB3128" i="10"/>
  <c r="AB3129" i="10"/>
  <c r="AB3130" i="10"/>
  <c r="AB3131" i="10"/>
  <c r="AB3132" i="10"/>
  <c r="AB3133" i="10"/>
  <c r="AB3134" i="10"/>
  <c r="AB3135" i="10"/>
  <c r="AB3136" i="10"/>
  <c r="AB3137" i="10"/>
  <c r="AB3138" i="10"/>
  <c r="AB3139" i="10"/>
  <c r="AB3140" i="10"/>
  <c r="AB3141" i="10"/>
  <c r="AB3142" i="10"/>
  <c r="AB3143" i="10"/>
  <c r="AB3144" i="10"/>
  <c r="AB3145" i="10"/>
  <c r="AB3146" i="10"/>
  <c r="AB3147" i="10"/>
  <c r="AB3148" i="10"/>
  <c r="AB3149" i="10"/>
  <c r="AB3150" i="10"/>
  <c r="AB3151" i="10"/>
  <c r="AB3152" i="10"/>
  <c r="AB3153" i="10"/>
  <c r="AB3154" i="10"/>
  <c r="AB3155" i="10"/>
  <c r="AB3156" i="10"/>
  <c r="AB3157" i="10"/>
  <c r="AB3158" i="10"/>
  <c r="AB3159" i="10"/>
  <c r="AB3160" i="10"/>
  <c r="AB3161" i="10"/>
  <c r="AB3162" i="10"/>
  <c r="AB3163" i="10"/>
  <c r="AB3164" i="10"/>
  <c r="AB3165" i="10"/>
  <c r="AB3166" i="10"/>
  <c r="AB3167" i="10"/>
  <c r="AB3168" i="10"/>
  <c r="AB3169" i="10"/>
  <c r="AB3170" i="10"/>
  <c r="AB3171" i="10"/>
  <c r="AB3172" i="10"/>
  <c r="AB3173" i="10"/>
  <c r="AB3174" i="10"/>
  <c r="AB3175" i="10"/>
  <c r="AB3176" i="10"/>
  <c r="AB3177" i="10"/>
  <c r="AB3178" i="10"/>
  <c r="AB3179" i="10"/>
  <c r="AB3180" i="10"/>
  <c r="AB3181" i="10"/>
  <c r="AB3182" i="10"/>
  <c r="AB3183" i="10"/>
  <c r="AB3184" i="10"/>
  <c r="AB3185" i="10"/>
  <c r="AB3186" i="10"/>
  <c r="AB3187" i="10"/>
  <c r="AB3188" i="10"/>
  <c r="AB3189" i="10"/>
  <c r="AB3190" i="10"/>
  <c r="AB3191" i="10"/>
  <c r="AB3192" i="10"/>
  <c r="AB3193" i="10"/>
  <c r="AB3194" i="10"/>
  <c r="AB3195" i="10"/>
  <c r="AB3196" i="10"/>
  <c r="AB3197" i="10"/>
  <c r="AB3198" i="10"/>
  <c r="AB3199" i="10"/>
  <c r="AB3200" i="10"/>
  <c r="AB3201" i="10"/>
  <c r="AB3202" i="10"/>
  <c r="AB3203" i="10"/>
  <c r="AB3204" i="10"/>
  <c r="AB3205" i="10"/>
  <c r="AB3206" i="10"/>
  <c r="AB3207" i="10"/>
  <c r="AB3208" i="10"/>
  <c r="AB3209" i="10"/>
  <c r="AB3210" i="10"/>
  <c r="AB3211" i="10"/>
  <c r="AB3212" i="10"/>
  <c r="AB3213" i="10"/>
  <c r="AB3214" i="10"/>
  <c r="AB3215" i="10"/>
  <c r="AB3216" i="10"/>
  <c r="AB3217" i="10"/>
  <c r="AB3218" i="10"/>
  <c r="AB3219" i="10"/>
  <c r="AB3220" i="10"/>
  <c r="AB3221" i="10"/>
  <c r="AB3222" i="10"/>
  <c r="AB3223" i="10"/>
  <c r="AB3224" i="10"/>
  <c r="AB3225" i="10"/>
  <c r="AB3226" i="10"/>
  <c r="AB3227" i="10"/>
  <c r="AB3228" i="10"/>
  <c r="AB3229" i="10"/>
  <c r="AB3230" i="10"/>
  <c r="AB3231" i="10"/>
  <c r="AB3232" i="10"/>
  <c r="AB3233" i="10"/>
  <c r="AB3234" i="10"/>
  <c r="AB3235" i="10"/>
  <c r="AB3236" i="10"/>
  <c r="AB3237" i="10"/>
  <c r="AB3238" i="10"/>
  <c r="AB3239" i="10"/>
  <c r="AB3240" i="10"/>
  <c r="AB3241" i="10"/>
  <c r="AB3242" i="10"/>
  <c r="AB3243" i="10"/>
  <c r="AB3244" i="10"/>
  <c r="AB3245" i="10"/>
  <c r="AB3246" i="10"/>
  <c r="AB3247" i="10"/>
  <c r="AB3248" i="10"/>
  <c r="AB3249" i="10"/>
  <c r="AB3250" i="10"/>
  <c r="AB3251" i="10"/>
  <c r="AB3252" i="10"/>
  <c r="AB3253" i="10"/>
  <c r="AB3254" i="10"/>
  <c r="AB3255" i="10"/>
  <c r="AB3256" i="10"/>
  <c r="AB3257" i="10"/>
  <c r="AB3258" i="10"/>
  <c r="AB3259" i="10"/>
  <c r="AB3260" i="10"/>
  <c r="AB3261" i="10"/>
  <c r="AB3262" i="10"/>
  <c r="AB3263" i="10"/>
  <c r="AB3264" i="10"/>
  <c r="AB3265" i="10"/>
  <c r="AB3266" i="10"/>
  <c r="AB3267" i="10"/>
  <c r="AB3268" i="10"/>
  <c r="AB3269" i="10"/>
  <c r="AB3270" i="10"/>
  <c r="AB3271" i="10"/>
  <c r="AB3272" i="10"/>
  <c r="AB3273" i="10"/>
  <c r="AB3274" i="10"/>
  <c r="AB3275" i="10"/>
  <c r="AB3276" i="10"/>
  <c r="AB3277" i="10"/>
  <c r="AB3278" i="10"/>
  <c r="AB3279" i="10"/>
  <c r="AB3280" i="10"/>
  <c r="AB3281" i="10"/>
  <c r="AB3282" i="10"/>
  <c r="AB3283" i="10"/>
  <c r="AB3284" i="10"/>
  <c r="AB3285" i="10"/>
  <c r="AB3286" i="10"/>
  <c r="AB3287" i="10"/>
  <c r="AB3288" i="10"/>
  <c r="AB3289" i="10"/>
  <c r="AB3290" i="10"/>
  <c r="AB3291" i="10"/>
  <c r="AB3292" i="10"/>
  <c r="AB3293" i="10"/>
  <c r="AB3294" i="10"/>
  <c r="AB3295" i="10"/>
  <c r="AB3296" i="10"/>
  <c r="AB3297" i="10"/>
  <c r="AB3298" i="10"/>
  <c r="AB3299" i="10"/>
  <c r="AB3300" i="10"/>
  <c r="AB3301" i="10"/>
  <c r="AB3302" i="10"/>
  <c r="AB3303" i="10"/>
  <c r="AB3304" i="10"/>
  <c r="AB3305" i="10"/>
  <c r="AB3306" i="10"/>
  <c r="AB3307" i="10"/>
  <c r="AB3308" i="10"/>
  <c r="AB3309" i="10"/>
  <c r="AB3310" i="10"/>
  <c r="AB3311" i="10"/>
  <c r="AB3312" i="10"/>
  <c r="AB3313" i="10"/>
  <c r="AB3314" i="10"/>
  <c r="AB3315" i="10"/>
  <c r="AB3316" i="10"/>
  <c r="AB3317" i="10"/>
  <c r="AB3318" i="10"/>
  <c r="AB3319" i="10"/>
  <c r="AB3320" i="10"/>
  <c r="AB3321" i="10"/>
  <c r="AB3322" i="10"/>
  <c r="AB3323" i="10"/>
  <c r="AB3324" i="10"/>
  <c r="AB3325" i="10"/>
  <c r="AB3326" i="10"/>
  <c r="AB3327" i="10"/>
  <c r="AB3328" i="10"/>
  <c r="AB3329" i="10"/>
  <c r="AB3330" i="10"/>
  <c r="AB3331" i="10"/>
  <c r="AB3332" i="10"/>
  <c r="AB3333" i="10"/>
  <c r="AB3334" i="10"/>
  <c r="AB3335" i="10"/>
  <c r="AB3336" i="10"/>
  <c r="AB3337" i="10"/>
  <c r="AB3338" i="10"/>
  <c r="AB3339" i="10"/>
  <c r="AB3340" i="10"/>
  <c r="AB3341" i="10"/>
  <c r="AB3342" i="10"/>
  <c r="AB3343" i="10"/>
  <c r="AB3344" i="10"/>
  <c r="AB3345" i="10"/>
  <c r="AB3346" i="10"/>
  <c r="AB3347" i="10"/>
  <c r="AB3348" i="10"/>
  <c r="AB3349" i="10"/>
  <c r="AB3350" i="10"/>
  <c r="AB3351" i="10"/>
  <c r="AB3352" i="10"/>
  <c r="AB3353" i="10"/>
  <c r="AB3354" i="10"/>
  <c r="AB3355" i="10"/>
  <c r="AB3356" i="10"/>
  <c r="AB3357" i="10"/>
  <c r="AB3358" i="10"/>
  <c r="AB3359" i="10"/>
  <c r="AB3360" i="10"/>
  <c r="AB3361" i="10"/>
  <c r="AB3362" i="10"/>
  <c r="AB3363" i="10"/>
  <c r="AB3364" i="10"/>
  <c r="AB3365" i="10"/>
  <c r="AB3366" i="10"/>
  <c r="AB3367" i="10"/>
  <c r="AB3368" i="10"/>
  <c r="AB3369" i="10"/>
  <c r="AB3370" i="10"/>
  <c r="AB3371" i="10"/>
  <c r="AB3372" i="10"/>
  <c r="AB3373" i="10"/>
  <c r="AB3374" i="10"/>
  <c r="AB3375" i="10"/>
  <c r="AB3376" i="10"/>
  <c r="AB3377" i="10"/>
  <c r="AB3378" i="10"/>
  <c r="AB3379" i="10"/>
  <c r="AB3380" i="10"/>
  <c r="AB3381" i="10"/>
  <c r="AB3382" i="10"/>
  <c r="AB3383" i="10"/>
  <c r="AB3384" i="10"/>
  <c r="AB3385" i="10"/>
  <c r="AB3386" i="10"/>
  <c r="AB3387" i="10"/>
  <c r="AB3388" i="10"/>
  <c r="AB3389" i="10"/>
  <c r="AB3390" i="10"/>
  <c r="AB3391" i="10"/>
  <c r="AB3392" i="10"/>
  <c r="AB3393" i="10"/>
  <c r="AB3394" i="10"/>
  <c r="AB3395" i="10"/>
  <c r="AB3396" i="10"/>
  <c r="AB3397" i="10"/>
  <c r="AB3398" i="10"/>
  <c r="AB3399" i="10"/>
  <c r="AB3400" i="10"/>
  <c r="AB3401" i="10"/>
  <c r="AB3402" i="10"/>
  <c r="AB3403" i="10"/>
  <c r="AB3404" i="10"/>
  <c r="AB3405" i="10"/>
  <c r="AB3406" i="10"/>
  <c r="AB3407" i="10"/>
  <c r="AB3408" i="10"/>
  <c r="AB3409" i="10"/>
  <c r="AB3410" i="10"/>
  <c r="AB3411" i="10"/>
  <c r="AB3412" i="10"/>
  <c r="AB3413" i="10"/>
  <c r="AB3414" i="10"/>
  <c r="AB3415" i="10"/>
  <c r="AB3416" i="10"/>
  <c r="AB3417" i="10"/>
  <c r="AB3418" i="10"/>
  <c r="AB3419" i="10"/>
  <c r="AB3420" i="10"/>
  <c r="AB3421" i="10"/>
  <c r="AB3422" i="10"/>
  <c r="AB3423" i="10"/>
  <c r="AB3424" i="10"/>
  <c r="AB3425" i="10"/>
  <c r="AB3426" i="10"/>
  <c r="AB3427" i="10"/>
  <c r="AB3428" i="10"/>
  <c r="AB3429" i="10"/>
  <c r="AB3430" i="10"/>
  <c r="AB3431" i="10"/>
  <c r="AB3432" i="10"/>
  <c r="AB3433" i="10"/>
  <c r="AB3434" i="10"/>
  <c r="AB3435" i="10"/>
  <c r="AB3436" i="10"/>
  <c r="AB3437" i="10"/>
  <c r="AB3438" i="10"/>
  <c r="AB3439" i="10"/>
  <c r="AB3440" i="10"/>
  <c r="AB3441" i="10"/>
  <c r="AB3442" i="10"/>
  <c r="AB3443" i="10"/>
  <c r="AB3444" i="10"/>
  <c r="AB3445" i="10"/>
  <c r="AB3446" i="10"/>
  <c r="AB3447" i="10"/>
  <c r="AB3448" i="10"/>
  <c r="AB3449" i="10"/>
  <c r="AB3450" i="10"/>
  <c r="AB3451" i="10"/>
  <c r="AB3452" i="10"/>
  <c r="AB3453" i="10"/>
  <c r="AB3454" i="10"/>
  <c r="AB3455" i="10"/>
  <c r="AB3456" i="10"/>
  <c r="AB3457" i="10"/>
  <c r="AB3458" i="10"/>
  <c r="AB3459" i="10"/>
  <c r="AB3460" i="10"/>
  <c r="AB3461" i="10"/>
  <c r="AB3462" i="10"/>
  <c r="AB3463" i="10"/>
  <c r="AB3464" i="10"/>
  <c r="AB3465" i="10"/>
  <c r="AB3466" i="10"/>
  <c r="AB3467" i="10"/>
  <c r="AB3468" i="10"/>
  <c r="AB3469" i="10"/>
  <c r="AB3470" i="10"/>
  <c r="AB3471" i="10"/>
  <c r="AB3472" i="10"/>
  <c r="AB3473" i="10"/>
  <c r="AB3474" i="10"/>
  <c r="AB3475" i="10"/>
  <c r="AB3476" i="10"/>
  <c r="AB3477" i="10"/>
  <c r="AB3478" i="10"/>
  <c r="AB3479" i="10"/>
  <c r="AB3480" i="10"/>
  <c r="AB3481" i="10"/>
  <c r="AB3482" i="10"/>
  <c r="AB3483" i="10"/>
  <c r="AB3484" i="10"/>
  <c r="AB3485" i="10"/>
  <c r="AB3486" i="10"/>
  <c r="AB3487" i="10"/>
  <c r="AB3488" i="10"/>
  <c r="AB3489" i="10"/>
  <c r="AB3490" i="10"/>
  <c r="AB3491" i="10"/>
  <c r="AB3492" i="10"/>
  <c r="AB3493" i="10"/>
  <c r="AB3494" i="10"/>
  <c r="AB3495" i="10"/>
  <c r="AB3496" i="10"/>
  <c r="AB3497" i="10"/>
  <c r="AB3498" i="10"/>
  <c r="AB3499" i="10"/>
  <c r="AB3500" i="10"/>
  <c r="AB3501" i="10"/>
  <c r="AB3502" i="10"/>
  <c r="AB3503" i="10"/>
  <c r="AB3504" i="10"/>
  <c r="AB3505" i="10"/>
  <c r="AB3506" i="10"/>
  <c r="AE1041" i="9"/>
  <c r="AE1042" i="9"/>
  <c r="AE1043" i="9"/>
  <c r="AE1044" i="9"/>
  <c r="AE1045" i="9"/>
  <c r="AE1046" i="9"/>
  <c r="AE1047" i="9"/>
  <c r="AE1048" i="9"/>
  <c r="AE1049" i="9"/>
  <c r="AE1050" i="9"/>
  <c r="AE1051" i="9"/>
  <c r="AE1052" i="9"/>
  <c r="AE1053" i="9"/>
  <c r="AE1054" i="9"/>
  <c r="AE1055" i="9"/>
  <c r="AE1056" i="9"/>
  <c r="AE1057" i="9"/>
  <c r="AE1058" i="9"/>
  <c r="AE1059" i="9"/>
  <c r="AE1060" i="9"/>
  <c r="AE1061" i="9"/>
  <c r="AE1062" i="9"/>
  <c r="AE1063" i="9"/>
  <c r="AE1064" i="9"/>
  <c r="AE1065" i="9"/>
  <c r="AE1066" i="9"/>
  <c r="AE1067" i="9"/>
  <c r="AE1068" i="9"/>
  <c r="AE1069" i="9"/>
  <c r="AE1070" i="9"/>
  <c r="AE1071" i="9"/>
  <c r="AE1072" i="9"/>
  <c r="AE1073" i="9"/>
  <c r="AE1074" i="9"/>
  <c r="AE1075" i="9"/>
  <c r="AE1076" i="9"/>
  <c r="AE1077" i="9"/>
  <c r="AE1078" i="9"/>
  <c r="AE1079" i="9"/>
  <c r="AE1080" i="9"/>
  <c r="AE1081" i="9"/>
  <c r="AE1082" i="9"/>
  <c r="AE1083" i="9"/>
  <c r="AE1084" i="9"/>
  <c r="AE1085" i="9"/>
  <c r="AE1086" i="9"/>
  <c r="AE1087" i="9"/>
  <c r="AE1088" i="9"/>
  <c r="AE1089" i="9"/>
  <c r="AE1090" i="9"/>
  <c r="AE1091" i="9"/>
  <c r="AE1092" i="9"/>
  <c r="AE1093" i="9"/>
  <c r="AE1094" i="9"/>
  <c r="AE1095" i="9"/>
  <c r="AE1096" i="9"/>
  <c r="AE1097" i="9"/>
  <c r="AE1098" i="9"/>
  <c r="AE1099" i="9"/>
  <c r="AE1100" i="9"/>
  <c r="AE1101" i="9"/>
  <c r="AE1102" i="9"/>
  <c r="AE1103" i="9"/>
  <c r="AE1104" i="9"/>
  <c r="AE1105" i="9"/>
  <c r="AE1106" i="9"/>
  <c r="AE1107" i="9"/>
  <c r="AE1108" i="9"/>
  <c r="AE1109" i="9"/>
  <c r="AE1110" i="9"/>
  <c r="AE1111" i="9"/>
  <c r="AE1112" i="9"/>
  <c r="AE1113" i="9"/>
  <c r="AE1114" i="9"/>
  <c r="AE1115" i="9"/>
  <c r="AE1116" i="9"/>
  <c r="AE1117" i="9"/>
  <c r="AE1118" i="9"/>
  <c r="AE1119" i="9"/>
  <c r="AE1120" i="9"/>
  <c r="AE1121" i="9"/>
  <c r="AE1122" i="9"/>
  <c r="AE1123" i="9"/>
  <c r="AE1124" i="9"/>
  <c r="AE1125" i="9"/>
  <c r="AE1126" i="9"/>
  <c r="AE1127" i="9"/>
  <c r="AE1128" i="9"/>
  <c r="AE1129" i="9"/>
  <c r="AE1130" i="9"/>
  <c r="AE1131" i="9"/>
  <c r="AE1132" i="9"/>
  <c r="AE1133" i="9"/>
  <c r="AE1134" i="9"/>
  <c r="AE1135" i="9"/>
  <c r="AE1136" i="9"/>
  <c r="AE1137" i="9"/>
  <c r="AE1138" i="9"/>
  <c r="AE1139" i="9"/>
  <c r="AE1140" i="9"/>
  <c r="AE1141" i="9"/>
  <c r="AE1142" i="9"/>
  <c r="AE1143" i="9"/>
  <c r="AE1144" i="9"/>
  <c r="AE1145" i="9"/>
  <c r="AE1146" i="9"/>
  <c r="AE1147" i="9"/>
  <c r="AE1148" i="9"/>
  <c r="AE1149" i="9"/>
  <c r="AE1150" i="9"/>
  <c r="AE1151" i="9"/>
  <c r="AE1152" i="9"/>
  <c r="AE1153" i="9"/>
  <c r="AE1154" i="9"/>
  <c r="AE1155" i="9"/>
  <c r="AE1156" i="9"/>
  <c r="AE1157" i="9"/>
  <c r="AE1158" i="9"/>
  <c r="AE1159" i="9"/>
  <c r="AE1160" i="9"/>
  <c r="AE1161" i="9"/>
  <c r="AE1162" i="9"/>
  <c r="AE1163" i="9"/>
  <c r="AE1164" i="9"/>
  <c r="AE1165" i="9"/>
  <c r="AE1166" i="9"/>
  <c r="AE1167" i="9"/>
  <c r="AE1168" i="9"/>
  <c r="AE1169" i="9"/>
  <c r="AE1170" i="9"/>
  <c r="AE1171" i="9"/>
  <c r="AE1172" i="9"/>
  <c r="AE1173" i="9"/>
  <c r="AE1174" i="9"/>
  <c r="AE1175" i="9"/>
  <c r="AE1176" i="9"/>
  <c r="AE1177" i="9"/>
  <c r="AE1178" i="9"/>
  <c r="AE1179" i="9"/>
  <c r="AE1180" i="9"/>
  <c r="AE1181" i="9"/>
  <c r="AE1182" i="9"/>
  <c r="AE1183" i="9"/>
  <c r="AE1184" i="9"/>
  <c r="AE1185" i="9"/>
  <c r="AE1186" i="9"/>
  <c r="AE1187" i="9"/>
  <c r="AE1188" i="9"/>
  <c r="AE1189" i="9"/>
  <c r="AE1190" i="9"/>
  <c r="AE1191" i="9"/>
  <c r="AE1192" i="9"/>
  <c r="AE1193" i="9"/>
  <c r="AE1194" i="9"/>
  <c r="AE1195" i="9"/>
  <c r="AE1196" i="9"/>
  <c r="AE1197" i="9"/>
  <c r="AE1198" i="9"/>
  <c r="AE1199" i="9"/>
  <c r="AE1200" i="9"/>
  <c r="AE1201" i="9"/>
  <c r="AE1202" i="9"/>
  <c r="AE1203" i="9"/>
  <c r="AE1204" i="9"/>
  <c r="AE1205" i="9"/>
  <c r="AE1206" i="9"/>
  <c r="AE1207" i="9"/>
  <c r="AE1208" i="9"/>
  <c r="AE1209" i="9"/>
  <c r="AE1210" i="9"/>
  <c r="AE1211" i="9"/>
  <c r="AE1212" i="9"/>
  <c r="AE1213" i="9"/>
  <c r="AE1214" i="9"/>
  <c r="AE1215" i="9"/>
  <c r="AE1216" i="9"/>
  <c r="AE1217" i="9"/>
  <c r="AE1218" i="9"/>
  <c r="AE1219" i="9"/>
  <c r="AE1220" i="9"/>
  <c r="AE1221" i="9"/>
  <c r="AE1222" i="9"/>
  <c r="AE1223" i="9"/>
  <c r="AE1224" i="9"/>
  <c r="AE1225" i="9"/>
  <c r="AE1226" i="9"/>
  <c r="AE1227" i="9"/>
  <c r="AE1228" i="9"/>
  <c r="AE1229" i="9"/>
  <c r="AE1230" i="9"/>
  <c r="AE1231" i="9"/>
  <c r="AE1232" i="9"/>
  <c r="AE1233" i="9"/>
  <c r="AE1234" i="9"/>
  <c r="AE1235" i="9"/>
  <c r="AE1236" i="9"/>
  <c r="AE1237" i="9"/>
  <c r="AE1238" i="9"/>
  <c r="AE1239" i="9"/>
  <c r="AE1240" i="9"/>
  <c r="AE1241" i="9"/>
  <c r="AE1242" i="9"/>
  <c r="AE1243" i="9"/>
  <c r="AE1244" i="9"/>
  <c r="AE1245" i="9"/>
  <c r="AE1246" i="9"/>
  <c r="AE1247" i="9"/>
  <c r="AE1248" i="9"/>
  <c r="AE1249" i="9"/>
  <c r="AE1250" i="9"/>
  <c r="AE1251" i="9"/>
  <c r="AE1252" i="9"/>
  <c r="AE1253" i="9"/>
  <c r="AE1254" i="9"/>
  <c r="AE1255" i="9"/>
  <c r="AE1256" i="9"/>
  <c r="AE1257" i="9"/>
  <c r="AE1258" i="9"/>
  <c r="AE1259" i="9"/>
  <c r="AE1260" i="9"/>
  <c r="AE1261" i="9"/>
  <c r="AE1262" i="9"/>
  <c r="AE1263" i="9"/>
  <c r="AE1264" i="9"/>
  <c r="AE1265" i="9"/>
  <c r="AE1266" i="9"/>
  <c r="AE1267" i="9"/>
  <c r="AE1268" i="9"/>
  <c r="AE1269" i="9"/>
  <c r="AE1270" i="9"/>
  <c r="AE1271" i="9"/>
  <c r="AE1272" i="9"/>
  <c r="AE1273" i="9"/>
  <c r="AE1274" i="9"/>
  <c r="AE1275" i="9"/>
  <c r="AE1276" i="9"/>
  <c r="AE1277" i="9"/>
  <c r="AE1278" i="9"/>
  <c r="AE1279" i="9"/>
  <c r="AE1280" i="9"/>
  <c r="AE1281" i="9"/>
  <c r="AE1282" i="9"/>
  <c r="AE1283" i="9"/>
  <c r="AE1284" i="9"/>
  <c r="AE1285" i="9"/>
  <c r="AE1286" i="9"/>
  <c r="AE1287" i="9"/>
  <c r="AE1288" i="9"/>
  <c r="AE1289" i="9"/>
  <c r="AE1290" i="9"/>
  <c r="AE1291" i="9"/>
  <c r="AE1292" i="9"/>
  <c r="AE1293" i="9"/>
  <c r="AE1294" i="9"/>
  <c r="AE1295" i="9"/>
  <c r="AE1296" i="9"/>
  <c r="AE1297" i="9"/>
  <c r="AE1298" i="9"/>
  <c r="AE1299" i="9"/>
  <c r="AE1300" i="9"/>
  <c r="AE1301" i="9"/>
  <c r="AE1302" i="9"/>
  <c r="AE1303" i="9"/>
  <c r="AE1304" i="9"/>
  <c r="AE1305" i="9"/>
  <c r="AE1306" i="9"/>
  <c r="AE1307" i="9"/>
  <c r="AE1308" i="9"/>
  <c r="AE1309" i="9"/>
  <c r="AE1310" i="9"/>
  <c r="AE1311" i="9"/>
  <c r="AE1312" i="9"/>
  <c r="AE1313" i="9"/>
  <c r="AE1314" i="9"/>
  <c r="AE1315" i="9"/>
  <c r="AE1316" i="9"/>
  <c r="AE1317" i="9"/>
  <c r="AE1318" i="9"/>
  <c r="AE1319" i="9"/>
  <c r="AE1320" i="9"/>
  <c r="AE1321" i="9"/>
  <c r="AE1322" i="9"/>
  <c r="AE1323" i="9"/>
  <c r="AE1324" i="9"/>
  <c r="AE1325" i="9"/>
  <c r="AE1326" i="9"/>
  <c r="AE1327" i="9"/>
  <c r="AE1328" i="9"/>
  <c r="AE1329" i="9"/>
  <c r="AE1330" i="9"/>
  <c r="AE1331" i="9"/>
  <c r="AE1332" i="9"/>
  <c r="AE1333" i="9"/>
  <c r="AE1334" i="9"/>
  <c r="AE1335" i="9"/>
  <c r="AE1336" i="9"/>
  <c r="AE1337" i="9"/>
  <c r="AE1338" i="9"/>
  <c r="AE1339" i="9"/>
  <c r="AE1340" i="9"/>
  <c r="AE1341" i="9"/>
  <c r="AE1342" i="9"/>
  <c r="AE1343" i="9"/>
  <c r="AE1344" i="9"/>
  <c r="AE1345" i="9"/>
  <c r="AE1346" i="9"/>
  <c r="AE1347" i="9"/>
  <c r="AE1348" i="9"/>
  <c r="AE1349" i="9"/>
  <c r="AE1350" i="9"/>
  <c r="AE1351" i="9"/>
  <c r="AE1352" i="9"/>
  <c r="AE1353" i="9"/>
  <c r="AE1354" i="9"/>
  <c r="AE1355" i="9"/>
  <c r="AE1356" i="9"/>
  <c r="AE1357" i="9"/>
  <c r="AE1358" i="9"/>
  <c r="AE1359" i="9"/>
  <c r="AE1360" i="9"/>
  <c r="AE1361" i="9"/>
  <c r="AE1362" i="9"/>
  <c r="AE1363" i="9"/>
  <c r="AE1364" i="9"/>
  <c r="AE1365" i="9"/>
  <c r="AE1366" i="9"/>
  <c r="AE1367" i="9"/>
  <c r="AE1368" i="9"/>
  <c r="AE1369" i="9"/>
  <c r="AE1370" i="9"/>
  <c r="AE1371" i="9"/>
  <c r="AE1372" i="9"/>
  <c r="AE1373" i="9"/>
  <c r="AE1374" i="9"/>
  <c r="AE1375" i="9"/>
  <c r="AE1376" i="9"/>
  <c r="AE1377" i="9"/>
  <c r="AE1378" i="9"/>
  <c r="AE1379" i="9"/>
  <c r="AE1380" i="9"/>
  <c r="AE1381" i="9"/>
  <c r="AE1382" i="9"/>
  <c r="AE1383" i="9"/>
  <c r="AE1384" i="9"/>
  <c r="AE1385" i="9"/>
  <c r="AE1386" i="9"/>
  <c r="AE1387" i="9"/>
  <c r="AE1388" i="9"/>
  <c r="AE1389" i="9"/>
  <c r="AE1390" i="9"/>
  <c r="AE1391" i="9"/>
  <c r="AE1392" i="9"/>
  <c r="AE1393" i="9"/>
  <c r="AE1394" i="9"/>
  <c r="AE1395" i="9"/>
  <c r="AE1396" i="9"/>
  <c r="AE1397" i="9"/>
  <c r="AE1398" i="9"/>
  <c r="AE1399" i="9"/>
  <c r="AE1400" i="9"/>
  <c r="AE1401" i="9"/>
  <c r="AE1402" i="9"/>
  <c r="AE1403" i="9"/>
  <c r="AE1404" i="9"/>
  <c r="AE1405" i="9"/>
  <c r="AE1406" i="9"/>
  <c r="AE1407" i="9"/>
  <c r="AE1408" i="9"/>
  <c r="AE1409" i="9"/>
  <c r="AE1410" i="9"/>
  <c r="AE1411" i="9"/>
  <c r="AE1412" i="9"/>
  <c r="AE1413" i="9"/>
  <c r="AE1414" i="9"/>
  <c r="AE1415" i="9"/>
  <c r="AE1416" i="9"/>
  <c r="AE1417" i="9"/>
  <c r="AE1418" i="9"/>
  <c r="AE1419" i="9"/>
  <c r="AE1420" i="9"/>
  <c r="AE1421" i="9"/>
  <c r="AE1422" i="9"/>
  <c r="AE1423" i="9"/>
  <c r="AE1424" i="9"/>
  <c r="AE1425" i="9"/>
  <c r="AE1426" i="9"/>
  <c r="AE1427" i="9"/>
  <c r="AE1428" i="9"/>
  <c r="AE1429" i="9"/>
  <c r="AE1430" i="9"/>
  <c r="AE1431" i="9"/>
  <c r="AE1432" i="9"/>
  <c r="AE1433" i="9"/>
  <c r="AE1434" i="9"/>
  <c r="AE1435" i="9"/>
  <c r="AE1436" i="9"/>
  <c r="AE1437" i="9"/>
  <c r="AE1438" i="9"/>
  <c r="AE1439" i="9"/>
  <c r="AE1440" i="9"/>
  <c r="AE1441" i="9"/>
  <c r="AE1442" i="9"/>
  <c r="AE1443" i="9"/>
  <c r="AE1444" i="9"/>
  <c r="AE1445" i="9"/>
  <c r="AE1446" i="9"/>
  <c r="AE1447" i="9"/>
  <c r="AE1448" i="9"/>
  <c r="AE1449" i="9"/>
  <c r="AE1450" i="9"/>
  <c r="AE1451" i="9"/>
  <c r="AE1452" i="9"/>
  <c r="AE1453" i="9"/>
  <c r="AE1454" i="9"/>
  <c r="AE1455" i="9"/>
  <c r="AE1456" i="9"/>
  <c r="AE1457" i="9"/>
  <c r="AE1458" i="9"/>
  <c r="AE1459" i="9"/>
  <c r="AE1460" i="9"/>
  <c r="AE1461" i="9"/>
  <c r="AE1462" i="9"/>
  <c r="AE1463" i="9"/>
  <c r="AE1464" i="9"/>
  <c r="AE1465" i="9"/>
  <c r="AE1466" i="9"/>
  <c r="AE1467" i="9"/>
  <c r="AE1468" i="9"/>
  <c r="AE1469" i="9"/>
  <c r="AE1470" i="9"/>
  <c r="AE1471" i="9"/>
  <c r="AE1472" i="9"/>
  <c r="AE1473" i="9"/>
  <c r="AE1474" i="9"/>
  <c r="AE1475" i="9"/>
  <c r="AE1476" i="9"/>
  <c r="AE1477" i="9"/>
  <c r="AE1478" i="9"/>
  <c r="AE1479" i="9"/>
  <c r="AE1480" i="9"/>
  <c r="AE1481" i="9"/>
  <c r="AE1482" i="9"/>
  <c r="AE1483" i="9"/>
  <c r="AE1484" i="9"/>
  <c r="AE1485" i="9"/>
  <c r="AE1486" i="9"/>
  <c r="AE1487" i="9"/>
  <c r="AE1488" i="9"/>
  <c r="AE1489" i="9"/>
  <c r="AE1490" i="9"/>
  <c r="AE1491" i="9"/>
  <c r="AE1492" i="9"/>
  <c r="AE1493" i="9"/>
  <c r="AE1494" i="9"/>
  <c r="AE1495" i="9"/>
  <c r="AE1496" i="9"/>
  <c r="AE1497" i="9"/>
  <c r="AE1498" i="9"/>
  <c r="AE1499" i="9"/>
  <c r="AE1500" i="9"/>
  <c r="AE1501" i="9"/>
  <c r="AE1502" i="9"/>
  <c r="AE1503" i="9"/>
  <c r="AE1504" i="9"/>
  <c r="AE1505" i="9"/>
  <c r="AE1506" i="9"/>
  <c r="AE1507" i="9"/>
  <c r="AE1508" i="9"/>
  <c r="AE1509" i="9"/>
  <c r="AE1510" i="9"/>
  <c r="AE1511" i="9"/>
  <c r="AE1512" i="9"/>
  <c r="AE1513" i="9"/>
  <c r="AE1514" i="9"/>
  <c r="AE1515" i="9"/>
  <c r="AE1516" i="9"/>
  <c r="AE1517" i="9"/>
  <c r="AE1518" i="9"/>
  <c r="AE1519" i="9"/>
  <c r="AE1520" i="9"/>
  <c r="AE1521" i="9"/>
  <c r="AE1522" i="9"/>
  <c r="AE1523" i="9"/>
  <c r="AE1524" i="9"/>
  <c r="AE1525" i="9"/>
  <c r="AE1526" i="9"/>
  <c r="AE1527" i="9"/>
  <c r="AE1528" i="9"/>
  <c r="AE1529" i="9"/>
  <c r="AE1530" i="9"/>
  <c r="AE1531" i="9"/>
  <c r="AE1532" i="9"/>
  <c r="AE1533" i="9"/>
  <c r="AE1534" i="9"/>
  <c r="AE1535" i="9"/>
  <c r="AE1536" i="9"/>
  <c r="AE1537" i="9"/>
  <c r="AE1538" i="9"/>
  <c r="AE1539" i="9"/>
  <c r="AE1540" i="9"/>
  <c r="AE1541" i="9"/>
  <c r="AE1542" i="9"/>
  <c r="AE1543" i="9"/>
  <c r="AE1544" i="9"/>
  <c r="AE1545" i="9"/>
  <c r="AE1546" i="9"/>
  <c r="AE1547" i="9"/>
  <c r="AE1548" i="9"/>
  <c r="AE1549" i="9"/>
  <c r="AE1550" i="9"/>
  <c r="AE1551" i="9"/>
  <c r="AE1552" i="9"/>
  <c r="AE1553" i="9"/>
  <c r="AE1554" i="9"/>
  <c r="AE1555" i="9"/>
  <c r="AE1556" i="9"/>
  <c r="AE1557" i="9"/>
  <c r="AE1558" i="9"/>
  <c r="AE1559" i="9"/>
  <c r="AE1560" i="9"/>
  <c r="AE1561" i="9"/>
  <c r="AE1562" i="9"/>
  <c r="AE1563" i="9"/>
  <c r="AE1564" i="9"/>
  <c r="AE1565" i="9"/>
  <c r="AE1566" i="9"/>
  <c r="AE1567" i="9"/>
  <c r="AE1568" i="9"/>
  <c r="AE1569" i="9"/>
  <c r="AE1570" i="9"/>
  <c r="AE1571" i="9"/>
  <c r="AE1572" i="9"/>
  <c r="AE1573" i="9"/>
  <c r="AE1574" i="9"/>
  <c r="AE1575" i="9"/>
  <c r="AE1576" i="9"/>
  <c r="AE1577" i="9"/>
  <c r="AE1578" i="9"/>
  <c r="AE1579" i="9"/>
  <c r="AE1580" i="9"/>
  <c r="AE1581" i="9"/>
  <c r="AE1582" i="9"/>
  <c r="AE1583" i="9"/>
  <c r="AE1584" i="9"/>
  <c r="AE1585" i="9"/>
  <c r="AE1586" i="9"/>
  <c r="AE1587" i="9"/>
  <c r="AE1588" i="9"/>
  <c r="AE1589" i="9"/>
  <c r="AE1590" i="9"/>
  <c r="AE1591" i="9"/>
  <c r="AE1592" i="9"/>
  <c r="AE1593" i="9"/>
  <c r="AE1594" i="9"/>
  <c r="AE1595" i="9"/>
  <c r="AE1596" i="9"/>
  <c r="AE1597" i="9"/>
  <c r="AE1598" i="9"/>
  <c r="AE1599" i="9"/>
  <c r="AE1600" i="9"/>
  <c r="AE1601" i="9"/>
  <c r="AE1602" i="9"/>
  <c r="AE1603" i="9"/>
  <c r="AE1604" i="9"/>
  <c r="AE1605" i="9"/>
  <c r="AE1606" i="9"/>
  <c r="AE1607" i="9"/>
  <c r="AE1608" i="9"/>
  <c r="AE1609" i="9"/>
  <c r="AE1610" i="9"/>
  <c r="AE1611" i="9"/>
  <c r="AE1612" i="9"/>
  <c r="AE1613" i="9"/>
  <c r="AE1614" i="9"/>
  <c r="AE1615" i="9"/>
  <c r="AE1616" i="9"/>
  <c r="AE1617" i="9"/>
  <c r="AE1618" i="9"/>
  <c r="AE1619" i="9"/>
  <c r="AE1620" i="9"/>
  <c r="AE1621" i="9"/>
  <c r="AE1622" i="9"/>
  <c r="AE1623" i="9"/>
  <c r="AE1624" i="9"/>
  <c r="AE1625" i="9"/>
  <c r="AE1626" i="9"/>
  <c r="AE1627" i="9"/>
  <c r="AE1628" i="9"/>
  <c r="AE1629" i="9"/>
  <c r="AE1630" i="9"/>
  <c r="AE1631" i="9"/>
  <c r="AE1632" i="9"/>
  <c r="AE1633" i="9"/>
  <c r="AE1634" i="9"/>
  <c r="AE1635" i="9"/>
  <c r="AE1636" i="9"/>
  <c r="AE1637" i="9"/>
  <c r="AE1638" i="9"/>
  <c r="AE1639" i="9"/>
  <c r="AE1640" i="9"/>
  <c r="AE1641" i="9"/>
  <c r="AE1642" i="9"/>
  <c r="AE1643" i="9"/>
  <c r="AE1644" i="9"/>
  <c r="AE1645" i="9"/>
  <c r="AE1646" i="9"/>
  <c r="AE1647" i="9"/>
  <c r="AE1648" i="9"/>
  <c r="AE1649" i="9"/>
  <c r="AE1650" i="9"/>
  <c r="AE1651" i="9"/>
  <c r="AE1652" i="9"/>
  <c r="AE1653" i="9"/>
  <c r="AE1654" i="9"/>
  <c r="AE1655" i="9"/>
  <c r="AE1656" i="9"/>
  <c r="AE1657" i="9"/>
  <c r="AE1658" i="9"/>
  <c r="AE1659" i="9"/>
  <c r="AE1660" i="9"/>
  <c r="AE1661" i="9"/>
  <c r="AE1662" i="9"/>
  <c r="AE1663" i="9"/>
  <c r="AE1664" i="9"/>
  <c r="AE1665" i="9"/>
  <c r="AE1666" i="9"/>
  <c r="AE1667" i="9"/>
  <c r="AE1668" i="9"/>
  <c r="AE1669" i="9"/>
  <c r="AE1670" i="9"/>
  <c r="AE1671" i="9"/>
  <c r="AE1672" i="9"/>
  <c r="AE1673" i="9"/>
  <c r="AE1674" i="9"/>
  <c r="AE1675" i="9"/>
  <c r="AE1676" i="9"/>
  <c r="AE1677" i="9"/>
  <c r="AE1678" i="9"/>
  <c r="AE1679" i="9"/>
  <c r="AE1680" i="9"/>
  <c r="AE1681" i="9"/>
  <c r="AE1682" i="9"/>
  <c r="AE1683" i="9"/>
  <c r="AE1684" i="9"/>
  <c r="AE1685" i="9"/>
  <c r="AE1686" i="9"/>
  <c r="AE1687" i="9"/>
  <c r="AE1688" i="9"/>
  <c r="AE1689" i="9"/>
  <c r="AE1690" i="9"/>
  <c r="AE1691" i="9"/>
  <c r="AE1692" i="9"/>
  <c r="AE1693" i="9"/>
  <c r="AE1694" i="9"/>
  <c r="AE1695" i="9"/>
  <c r="AE1696" i="9"/>
  <c r="AE1697" i="9"/>
  <c r="AE1698" i="9"/>
  <c r="AE1699" i="9"/>
  <c r="AE1700" i="9"/>
  <c r="AE1701" i="9"/>
  <c r="AE1702" i="9"/>
  <c r="AE1703" i="9"/>
  <c r="AE1704" i="9"/>
  <c r="AE1705" i="9"/>
  <c r="AE1706" i="9"/>
  <c r="AE1707" i="9"/>
  <c r="AE1708" i="9"/>
  <c r="AE1709" i="9"/>
  <c r="AE1710" i="9"/>
  <c r="AE1711" i="9"/>
  <c r="AE1712" i="9"/>
  <c r="AE1713" i="9"/>
  <c r="AE1714" i="9"/>
  <c r="AE1715" i="9"/>
  <c r="AE1716" i="9"/>
  <c r="AE1717" i="9"/>
  <c r="AE1718" i="9"/>
  <c r="AE1719" i="9"/>
  <c r="AE1720" i="9"/>
  <c r="AE1721" i="9"/>
  <c r="AE1722" i="9"/>
  <c r="AE1723" i="9"/>
  <c r="AE1724" i="9"/>
  <c r="AE1725" i="9"/>
  <c r="AE1726" i="9"/>
  <c r="AE1727" i="9"/>
  <c r="AE1728" i="9"/>
  <c r="AE1729" i="9"/>
  <c r="AE1730" i="9"/>
  <c r="AE1731" i="9"/>
  <c r="AE1732" i="9"/>
  <c r="AE1733" i="9"/>
  <c r="AE1734" i="9"/>
  <c r="AE1735" i="9"/>
  <c r="AE1736" i="9"/>
  <c r="AE1737" i="9"/>
  <c r="AE1738" i="9"/>
  <c r="AE1739" i="9"/>
  <c r="AE1740" i="9"/>
  <c r="AE1741" i="9"/>
  <c r="AE1742" i="9"/>
  <c r="AE1743" i="9"/>
  <c r="AE1744" i="9"/>
  <c r="AE1745" i="9"/>
  <c r="AE1746" i="9"/>
  <c r="AE1747" i="9"/>
  <c r="AE1748" i="9"/>
  <c r="AE1749" i="9"/>
  <c r="AE1750" i="9"/>
  <c r="AE1751" i="9"/>
  <c r="AE1752" i="9"/>
  <c r="AE1753" i="9"/>
  <c r="AE1754" i="9"/>
  <c r="AE1755" i="9"/>
  <c r="AE1756" i="9"/>
  <c r="AE1757" i="9"/>
  <c r="AE1758" i="9"/>
  <c r="AE1759" i="9"/>
  <c r="AE1760" i="9"/>
  <c r="AE1761" i="9"/>
  <c r="AE1762" i="9"/>
  <c r="AE1763" i="9"/>
  <c r="AE1764" i="9"/>
  <c r="AE1765" i="9"/>
  <c r="AE1766" i="9"/>
  <c r="AE1767" i="9"/>
  <c r="AE1768" i="9"/>
  <c r="AE1769" i="9"/>
  <c r="AE1770" i="9"/>
  <c r="AE1771" i="9"/>
  <c r="AE1772" i="9"/>
  <c r="AE1773" i="9"/>
  <c r="AE1774" i="9"/>
  <c r="AE1775" i="9"/>
  <c r="AE1776" i="9"/>
  <c r="AE1777" i="9"/>
  <c r="AE1778" i="9"/>
  <c r="AE1779" i="9"/>
  <c r="AE1780" i="9"/>
  <c r="AE1781" i="9"/>
  <c r="AE1782" i="9"/>
  <c r="AE1783" i="9"/>
  <c r="AE1784" i="9"/>
  <c r="AE1785" i="9"/>
  <c r="AE1786" i="9"/>
  <c r="AE1787" i="9"/>
  <c r="AE1788" i="9"/>
  <c r="AE1789" i="9"/>
  <c r="AE1790" i="9"/>
  <c r="AE1791" i="9"/>
  <c r="AE1792" i="9"/>
  <c r="AE1793" i="9"/>
  <c r="AE1794" i="9"/>
  <c r="AE1795" i="9"/>
  <c r="AE1796" i="9"/>
  <c r="AE1797" i="9"/>
  <c r="AE1798" i="9"/>
  <c r="AE1799" i="9"/>
  <c r="AE1800" i="9"/>
  <c r="AE1801" i="9"/>
  <c r="AE1802" i="9"/>
  <c r="AE1803" i="9"/>
  <c r="AE1804" i="9"/>
  <c r="AE1805" i="9"/>
  <c r="AE1806" i="9"/>
  <c r="AE1807" i="9"/>
  <c r="AE1808" i="9"/>
  <c r="AE1809" i="9"/>
  <c r="AE1810" i="9"/>
  <c r="AE1811" i="9"/>
  <c r="AE1812" i="9"/>
  <c r="AE1813" i="9"/>
  <c r="AE1814" i="9"/>
  <c r="AE1815" i="9"/>
  <c r="AE1816" i="9"/>
  <c r="AE1817" i="9"/>
  <c r="AE1818" i="9"/>
  <c r="AE1819" i="9"/>
  <c r="AE1820" i="9"/>
  <c r="AE1821" i="9"/>
  <c r="AE1822" i="9"/>
  <c r="AE1823" i="9"/>
  <c r="AE1824" i="9"/>
  <c r="AE1825" i="9"/>
  <c r="AE1826" i="9"/>
  <c r="AE1827" i="9"/>
  <c r="AE1828" i="9"/>
  <c r="AE1829" i="9"/>
  <c r="AE1830" i="9"/>
  <c r="AE1831" i="9"/>
  <c r="AE1832" i="9"/>
  <c r="AE1833" i="9"/>
  <c r="AE1834" i="9"/>
  <c r="AE1835" i="9"/>
  <c r="AE1836" i="9"/>
  <c r="AE1837" i="9"/>
  <c r="AE1838" i="9"/>
  <c r="AE1839" i="9"/>
  <c r="AE1840" i="9"/>
  <c r="AE1841" i="9"/>
  <c r="AE1842" i="9"/>
  <c r="AE1843" i="9"/>
  <c r="AE1844" i="9"/>
  <c r="AE1845" i="9"/>
  <c r="AE1846" i="9"/>
  <c r="AE1847" i="9"/>
  <c r="AE1848" i="9"/>
  <c r="AE1849" i="9"/>
  <c r="AE1850" i="9"/>
  <c r="AE1851" i="9"/>
  <c r="AE1852" i="9"/>
  <c r="AE1853" i="9"/>
  <c r="AE1854" i="9"/>
  <c r="AE1855" i="9"/>
  <c r="AE1856" i="9"/>
  <c r="AE1857" i="9"/>
  <c r="AE1858" i="9"/>
  <c r="AE1859" i="9"/>
  <c r="AE1860" i="9"/>
  <c r="AE1861" i="9"/>
  <c r="AE1862" i="9"/>
  <c r="AE1863" i="9"/>
  <c r="AE1864" i="9"/>
  <c r="AE1865" i="9"/>
  <c r="AE1866" i="9"/>
  <c r="AE1867" i="9"/>
  <c r="AE1868" i="9"/>
  <c r="AE1869" i="9"/>
  <c r="AE1870" i="9"/>
  <c r="AE1871" i="9"/>
  <c r="AE1872" i="9"/>
  <c r="AE1873" i="9"/>
  <c r="AE1874" i="9"/>
  <c r="AE1875" i="9"/>
  <c r="AE1876" i="9"/>
  <c r="AE1877" i="9"/>
  <c r="AE1878" i="9"/>
  <c r="AE1879" i="9"/>
  <c r="AE1880" i="9"/>
  <c r="AE1881" i="9"/>
  <c r="AE1882" i="9"/>
  <c r="AE1883" i="9"/>
  <c r="AE1884" i="9"/>
  <c r="AE1885" i="9"/>
  <c r="AE1886" i="9"/>
  <c r="AE1887" i="9"/>
  <c r="AE1888" i="9"/>
  <c r="AE1889" i="9"/>
  <c r="AE1890" i="9"/>
  <c r="AE1891" i="9"/>
  <c r="AE1892" i="9"/>
  <c r="AE1893" i="9"/>
  <c r="AE1894" i="9"/>
  <c r="AE1895" i="9"/>
  <c r="AE1896" i="9"/>
  <c r="AE1897" i="9"/>
  <c r="AE1898" i="9"/>
  <c r="AE1899" i="9"/>
  <c r="AE1900" i="9"/>
  <c r="AE1901" i="9"/>
  <c r="AE1902" i="9"/>
  <c r="AE1903" i="9"/>
  <c r="AE1904" i="9"/>
  <c r="AE1905" i="9"/>
  <c r="AE1906" i="9"/>
  <c r="AE1907" i="9"/>
  <c r="AE1908" i="9"/>
  <c r="AE1909" i="9"/>
  <c r="AE1910" i="9"/>
  <c r="AE1911" i="9"/>
  <c r="AE1912" i="9"/>
  <c r="AE1913" i="9"/>
  <c r="AE1914" i="9"/>
  <c r="AE1915" i="9"/>
  <c r="AE1916" i="9"/>
  <c r="AE1917" i="9"/>
  <c r="AE1918" i="9"/>
  <c r="AE1919" i="9"/>
  <c r="AE1920" i="9"/>
  <c r="AE1921" i="9"/>
  <c r="AE1922" i="9"/>
  <c r="AE1923" i="9"/>
  <c r="AE1924" i="9"/>
  <c r="AE1925" i="9"/>
  <c r="AE1926" i="9"/>
  <c r="AE1927" i="9"/>
  <c r="AE1928" i="9"/>
  <c r="AE1929" i="9"/>
  <c r="AE1930" i="9"/>
  <c r="AE1931" i="9"/>
  <c r="AE1932" i="9"/>
  <c r="AE1933" i="9"/>
  <c r="AE1934" i="9"/>
  <c r="AE1935" i="9"/>
  <c r="AE1936" i="9"/>
  <c r="AE1937" i="9"/>
  <c r="AE1938" i="9"/>
  <c r="AE1939" i="9"/>
  <c r="AE1940" i="9"/>
  <c r="AE1941" i="9"/>
  <c r="AE1942" i="9"/>
  <c r="AE1943" i="9"/>
  <c r="AE1944" i="9"/>
  <c r="AE1945" i="9"/>
  <c r="AE1946" i="9"/>
  <c r="AE1947" i="9"/>
  <c r="AE1948" i="9"/>
  <c r="AE1949" i="9"/>
  <c r="AE1950" i="9"/>
  <c r="AE1951" i="9"/>
  <c r="AE1952" i="9"/>
  <c r="AE1953" i="9"/>
  <c r="AE1954" i="9"/>
  <c r="AE1955" i="9"/>
  <c r="AE1956" i="9"/>
  <c r="AE1957" i="9"/>
  <c r="AE1958" i="9"/>
  <c r="AE1959" i="9"/>
  <c r="AE1960" i="9"/>
  <c r="AE1961" i="9"/>
  <c r="AE1962" i="9"/>
  <c r="AE1963" i="9"/>
  <c r="AE1964" i="9"/>
  <c r="AE1965" i="9"/>
  <c r="AE1966" i="9"/>
  <c r="AE1967" i="9"/>
  <c r="AE1968" i="9"/>
  <c r="AE1969" i="9"/>
  <c r="AE1970" i="9"/>
  <c r="AE1971" i="9"/>
  <c r="AE1972" i="9"/>
  <c r="AE1973" i="9"/>
  <c r="AE1974" i="9"/>
  <c r="AE1975" i="9"/>
  <c r="AE1976" i="9"/>
  <c r="AE1977" i="9"/>
  <c r="AE1978" i="9"/>
  <c r="AE1979" i="9"/>
  <c r="AE1980" i="9"/>
  <c r="AE1981" i="9"/>
  <c r="AE1982" i="9"/>
  <c r="AE1983" i="9"/>
  <c r="AE1984" i="9"/>
  <c r="AE1985" i="9"/>
  <c r="AE1986" i="9"/>
  <c r="AE1987" i="9"/>
  <c r="AE1988" i="9"/>
  <c r="AE1989" i="9"/>
  <c r="AE1990" i="9"/>
  <c r="AE1991" i="9"/>
  <c r="AE1992" i="9"/>
  <c r="AE1993" i="9"/>
  <c r="AE1994" i="9"/>
  <c r="AE1995" i="9"/>
  <c r="AE1996" i="9"/>
  <c r="AE1997" i="9"/>
  <c r="AE1998" i="9"/>
  <c r="AE1999" i="9"/>
  <c r="AE2000" i="9"/>
  <c r="AE2001" i="9"/>
  <c r="AE2002" i="9"/>
  <c r="AE2003" i="9"/>
  <c r="AE2004" i="9"/>
  <c r="AE2005" i="9"/>
  <c r="AE2006" i="9"/>
  <c r="AE2007" i="9"/>
  <c r="AE2008" i="9"/>
  <c r="AE2009" i="9"/>
  <c r="AE2010" i="9"/>
  <c r="AE2011" i="9"/>
  <c r="AE2012" i="9"/>
  <c r="AE2013" i="9"/>
  <c r="AE2014" i="9"/>
  <c r="AE2015" i="9"/>
  <c r="AE2016" i="9"/>
  <c r="AE2017" i="9"/>
  <c r="AE2018" i="9"/>
  <c r="AE2019" i="9"/>
  <c r="AE2020" i="9"/>
  <c r="AE2021" i="9"/>
  <c r="AE2022" i="9"/>
  <c r="AE2023" i="9"/>
  <c r="AE2024" i="9"/>
  <c r="AE2025" i="9"/>
  <c r="AE2026" i="9"/>
  <c r="AE2027" i="9"/>
  <c r="AE2028" i="9"/>
  <c r="AE2029" i="9"/>
  <c r="AE2030" i="9"/>
  <c r="AE2031" i="9"/>
  <c r="AE2032" i="9"/>
  <c r="AE2033" i="9"/>
  <c r="AE2034" i="9"/>
  <c r="AE2035" i="9"/>
  <c r="AE2036" i="9"/>
  <c r="AE2037" i="9"/>
  <c r="AE2038" i="9"/>
  <c r="AE2039" i="9"/>
  <c r="AE2040" i="9"/>
  <c r="AE2041" i="9"/>
  <c r="AE2042" i="9"/>
  <c r="AE2043" i="9"/>
  <c r="AE2044" i="9"/>
  <c r="AE2045" i="9"/>
  <c r="AE2046" i="9"/>
  <c r="AE2047" i="9"/>
  <c r="AE2048" i="9"/>
  <c r="AE2049" i="9"/>
  <c r="AE2050" i="9"/>
  <c r="AE2051" i="9"/>
  <c r="AE2052" i="9"/>
  <c r="AE2053" i="9"/>
  <c r="AE2054" i="9"/>
  <c r="AE2055" i="9"/>
  <c r="AE2056" i="9"/>
  <c r="AE2057" i="9"/>
  <c r="AE2058" i="9"/>
  <c r="AE2059" i="9"/>
  <c r="AE2060" i="9"/>
  <c r="AE2061" i="9"/>
  <c r="AE2062" i="9"/>
  <c r="AE2063" i="9"/>
  <c r="AE2064" i="9"/>
  <c r="AE2065" i="9"/>
  <c r="AE2066" i="9"/>
  <c r="AE2067" i="9"/>
  <c r="AE2068" i="9"/>
  <c r="AE2069" i="9"/>
  <c r="AE2070" i="9"/>
  <c r="AE2071" i="9"/>
  <c r="AE2072" i="9"/>
  <c r="AE2073" i="9"/>
  <c r="AE2074" i="9"/>
  <c r="AE2075" i="9"/>
  <c r="AE2076" i="9"/>
  <c r="AE2077" i="9"/>
  <c r="AE2078" i="9"/>
  <c r="AE2079" i="9"/>
  <c r="AE2080" i="9"/>
  <c r="AE2081" i="9"/>
  <c r="AE2082" i="9"/>
  <c r="AE2083" i="9"/>
  <c r="AE2084" i="9"/>
  <c r="AE2085" i="9"/>
  <c r="AE2086" i="9"/>
  <c r="AE2087" i="9"/>
  <c r="AE2088" i="9"/>
  <c r="AE2089" i="9"/>
  <c r="AE2090" i="9"/>
  <c r="AE2091" i="9"/>
  <c r="AE2092" i="9"/>
  <c r="AE2093" i="9"/>
  <c r="AE2094" i="9"/>
  <c r="AE2095" i="9"/>
  <c r="AE2096" i="9"/>
  <c r="AE2097" i="9"/>
  <c r="AE2098" i="9"/>
  <c r="AE2099" i="9"/>
  <c r="AE2100" i="9"/>
  <c r="AE2101" i="9"/>
  <c r="AE2102" i="9"/>
  <c r="AE2103" i="9"/>
  <c r="AE2104" i="9"/>
  <c r="AE2105" i="9"/>
  <c r="AE2106" i="9"/>
  <c r="AE2107" i="9"/>
  <c r="AE2108" i="9"/>
  <c r="AE2109" i="9"/>
  <c r="AE2110" i="9"/>
  <c r="AE2111" i="9"/>
  <c r="AE2112" i="9"/>
  <c r="AE2113" i="9"/>
  <c r="AE2114" i="9"/>
  <c r="AE2115" i="9"/>
  <c r="AE2116" i="9"/>
  <c r="AE2117" i="9"/>
  <c r="AE2118" i="9"/>
  <c r="AE2119" i="9"/>
  <c r="AE2120" i="9"/>
  <c r="AE2121" i="9"/>
  <c r="AE2122" i="9"/>
  <c r="AE2123" i="9"/>
  <c r="AE2124" i="9"/>
  <c r="AE2125" i="9"/>
  <c r="AE2126" i="9"/>
  <c r="AE2127" i="9"/>
  <c r="AE2128" i="9"/>
  <c r="AE2129" i="9"/>
  <c r="AE2130" i="9"/>
  <c r="AE2131" i="9"/>
  <c r="AE2132" i="9"/>
  <c r="AE2133" i="9"/>
  <c r="AE2134" i="9"/>
  <c r="AE2135" i="9"/>
  <c r="AE2136" i="9"/>
  <c r="AE2137" i="9"/>
  <c r="AE2138" i="9"/>
  <c r="AE2139" i="9"/>
  <c r="AE2140" i="9"/>
  <c r="AE2141" i="9"/>
  <c r="AE2142" i="9"/>
  <c r="AE2143" i="9"/>
  <c r="AE2144" i="9"/>
  <c r="AE2145" i="9"/>
  <c r="AE2146" i="9"/>
  <c r="AE2147" i="9"/>
  <c r="AE2148" i="9"/>
  <c r="AE2149" i="9"/>
  <c r="AE2150" i="9"/>
  <c r="AE2151" i="9"/>
  <c r="AE2152" i="9"/>
  <c r="AE2153" i="9"/>
  <c r="AE2154" i="9"/>
  <c r="AE2155" i="9"/>
  <c r="AE2156" i="9"/>
  <c r="AE2157" i="9"/>
  <c r="AE2158" i="9"/>
  <c r="AE2159" i="9"/>
  <c r="AE2160" i="9"/>
  <c r="AE2161" i="9"/>
  <c r="AE2162" i="9"/>
  <c r="AE2163" i="9"/>
  <c r="AE2164" i="9"/>
  <c r="AE2165" i="9"/>
  <c r="AE2166" i="9"/>
  <c r="AE2167" i="9"/>
  <c r="AE2168" i="9"/>
  <c r="AE2169" i="9"/>
  <c r="AE2170" i="9"/>
  <c r="AE2171" i="9"/>
  <c r="AE2172" i="9"/>
  <c r="AE2173" i="9"/>
  <c r="AE2174" i="9"/>
  <c r="AE2175" i="9"/>
  <c r="AE2176" i="9"/>
  <c r="AE2177" i="9"/>
  <c r="AE2178" i="9"/>
  <c r="AE2179" i="9"/>
  <c r="AE2180" i="9"/>
  <c r="AE2181" i="9"/>
  <c r="AE2182" i="9"/>
  <c r="AE2183" i="9"/>
  <c r="AE2184" i="9"/>
  <c r="AE2185" i="9"/>
  <c r="AE2186" i="9"/>
  <c r="AE2187" i="9"/>
  <c r="AE2188" i="9"/>
  <c r="AE2189" i="9"/>
  <c r="AE2190" i="9"/>
  <c r="AE2191" i="9"/>
  <c r="AE2192" i="9"/>
  <c r="AE2193" i="9"/>
  <c r="AE2194" i="9"/>
  <c r="AE2195" i="9"/>
  <c r="AE2196" i="9"/>
  <c r="AE2197" i="9"/>
  <c r="AE2198" i="9"/>
  <c r="AE2199" i="9"/>
  <c r="AE2200" i="9"/>
  <c r="AE2201" i="9"/>
  <c r="AE2202" i="9"/>
  <c r="AE2203" i="9"/>
  <c r="AE2204" i="9"/>
  <c r="AE2205" i="9"/>
  <c r="AE2206" i="9"/>
  <c r="AE2207" i="9"/>
  <c r="AE2208" i="9"/>
  <c r="AE2209" i="9"/>
  <c r="AE2210" i="9"/>
  <c r="AE2211" i="9"/>
  <c r="AE2212" i="9"/>
  <c r="AE2213" i="9"/>
  <c r="AE2214" i="9"/>
  <c r="AE2215" i="9"/>
  <c r="AE2216" i="9"/>
  <c r="AE2217" i="9"/>
  <c r="AE2218" i="9"/>
  <c r="AE2219" i="9"/>
  <c r="AE2220" i="9"/>
  <c r="AE2221" i="9"/>
  <c r="AE2222" i="9"/>
  <c r="AE2223" i="9"/>
  <c r="AE2224" i="9"/>
  <c r="AE2225" i="9"/>
  <c r="AE2226" i="9"/>
  <c r="AE2227" i="9"/>
  <c r="AE2228" i="9"/>
  <c r="AE2229" i="9"/>
  <c r="AE2230" i="9"/>
  <c r="AE2231" i="9"/>
  <c r="AE2232" i="9"/>
  <c r="AE2233" i="9"/>
  <c r="AE2234" i="9"/>
  <c r="AE2235" i="9"/>
  <c r="AE2236" i="9"/>
  <c r="AE2237" i="9"/>
  <c r="AE2238" i="9"/>
  <c r="AE2239" i="9"/>
  <c r="AE2240" i="9"/>
  <c r="AE2241" i="9"/>
  <c r="AE2242" i="9"/>
  <c r="AE2243" i="9"/>
  <c r="AE2244" i="9"/>
  <c r="AE2245" i="9"/>
  <c r="AE2246" i="9"/>
  <c r="AE2247" i="9"/>
  <c r="AE2248" i="9"/>
  <c r="AE2249" i="9"/>
  <c r="AE2250" i="9"/>
  <c r="AE2251" i="9"/>
  <c r="AE2252" i="9"/>
  <c r="AE2253" i="9"/>
  <c r="AE2254" i="9"/>
  <c r="AE2255" i="9"/>
  <c r="AE2256" i="9"/>
  <c r="AE2257" i="9"/>
  <c r="AE2258" i="9"/>
  <c r="AE2259" i="9"/>
  <c r="AE2260" i="9"/>
  <c r="AE2261" i="9"/>
  <c r="AE2262" i="9"/>
  <c r="AE2263" i="9"/>
  <c r="AE2264" i="9"/>
  <c r="AE2265" i="9"/>
  <c r="AE2266" i="9"/>
  <c r="AE2267" i="9"/>
  <c r="AE2268" i="9"/>
  <c r="AE2269" i="9"/>
  <c r="AE2270" i="9"/>
  <c r="AE2271" i="9"/>
  <c r="AE2272" i="9"/>
  <c r="AE2273" i="9"/>
  <c r="AE2274" i="9"/>
  <c r="AE2275" i="9"/>
  <c r="AE2276" i="9"/>
  <c r="AE2277" i="9"/>
  <c r="AE2278" i="9"/>
  <c r="AE2279" i="9"/>
  <c r="AE2280" i="9"/>
  <c r="AE2281" i="9"/>
  <c r="AE2282" i="9"/>
  <c r="AE2283" i="9"/>
  <c r="AE2284" i="9"/>
  <c r="AE2285" i="9"/>
  <c r="AE2286" i="9"/>
  <c r="AE2287" i="9"/>
  <c r="AE2288" i="9"/>
  <c r="AE2289" i="9"/>
  <c r="AE2290" i="9"/>
  <c r="AE2291" i="9"/>
  <c r="AE2292" i="9"/>
  <c r="AE2293" i="9"/>
  <c r="AE2294" i="9"/>
  <c r="AE2295" i="9"/>
  <c r="AE2296" i="9"/>
  <c r="AE2297" i="9"/>
  <c r="AE2298" i="9"/>
  <c r="AE2299" i="9"/>
  <c r="AE2300" i="9"/>
  <c r="AE2301" i="9"/>
  <c r="AE2302" i="9"/>
  <c r="AE2303" i="9"/>
  <c r="AE2304" i="9"/>
  <c r="AE2305" i="9"/>
  <c r="AE2306" i="9"/>
  <c r="AE2307" i="9"/>
  <c r="AE2308" i="9"/>
  <c r="AE2309" i="9"/>
  <c r="AE2310" i="9"/>
  <c r="AE2311" i="9"/>
  <c r="AE2312" i="9"/>
  <c r="AE2313" i="9"/>
  <c r="AE2314" i="9"/>
  <c r="AE2315" i="9"/>
  <c r="AE2316" i="9"/>
  <c r="AE2317" i="9"/>
  <c r="AE2318" i="9"/>
  <c r="AE2319" i="9"/>
  <c r="AE2320" i="9"/>
  <c r="AE2321" i="9"/>
  <c r="AE2322" i="9"/>
  <c r="AE2323" i="9"/>
  <c r="AE2324" i="9"/>
  <c r="AE2325" i="9"/>
  <c r="AE2326" i="9"/>
  <c r="AE2327" i="9"/>
  <c r="AE2328" i="9"/>
  <c r="AE2329" i="9"/>
  <c r="AE2330" i="9"/>
  <c r="AE2331" i="9"/>
  <c r="AE2332" i="9"/>
  <c r="AE2333" i="9"/>
  <c r="AE2334" i="9"/>
  <c r="AE2335" i="9"/>
  <c r="AE2336" i="9"/>
  <c r="AE2337" i="9"/>
  <c r="AE2338" i="9"/>
  <c r="AE2339" i="9"/>
  <c r="AE2340" i="9"/>
  <c r="AE2341" i="9"/>
  <c r="AE2342" i="9"/>
  <c r="AE2343" i="9"/>
  <c r="AE2344" i="9"/>
  <c r="AE2345" i="9"/>
  <c r="AE2346" i="9"/>
  <c r="AE2347" i="9"/>
  <c r="AE2348" i="9"/>
  <c r="AE2349" i="9"/>
  <c r="AE2350" i="9"/>
  <c r="AE2351" i="9"/>
  <c r="AE2352" i="9"/>
  <c r="AE2353" i="9"/>
  <c r="AE2354" i="9"/>
  <c r="AE2355" i="9"/>
  <c r="AE2356" i="9"/>
  <c r="AE2357" i="9"/>
  <c r="AE2358" i="9"/>
  <c r="AE2359" i="9"/>
  <c r="AE2360" i="9"/>
  <c r="AE2361" i="9"/>
  <c r="AE2362" i="9"/>
  <c r="AE2363" i="9"/>
  <c r="AE2364" i="9"/>
  <c r="AE2365" i="9"/>
  <c r="AE2366" i="9"/>
  <c r="AE2367" i="9"/>
  <c r="AE2368" i="9"/>
  <c r="AE2369" i="9"/>
  <c r="AE2370" i="9"/>
  <c r="AE2371" i="9"/>
  <c r="AE2372" i="9"/>
  <c r="AE2373" i="9"/>
  <c r="AE2374" i="9"/>
  <c r="AE2375" i="9"/>
  <c r="AE2376" i="9"/>
  <c r="AE2377" i="9"/>
  <c r="AE2378" i="9"/>
  <c r="AE2379" i="9"/>
  <c r="AE2380" i="9"/>
  <c r="AE2381" i="9"/>
  <c r="AE2382" i="9"/>
  <c r="AE2383" i="9"/>
  <c r="AE2384" i="9"/>
  <c r="AE2385" i="9"/>
  <c r="AE2386" i="9"/>
  <c r="AE2387" i="9"/>
  <c r="AE2388" i="9"/>
  <c r="AE2389" i="9"/>
  <c r="AE2390" i="9"/>
  <c r="AE2391" i="9"/>
  <c r="AE2392" i="9"/>
  <c r="AE2393" i="9"/>
  <c r="AE2394" i="9"/>
  <c r="AE2395" i="9"/>
  <c r="AE2396" i="9"/>
  <c r="AE2397" i="9"/>
  <c r="AE2398" i="9"/>
  <c r="AE2399" i="9"/>
  <c r="AE2400" i="9"/>
  <c r="AE2401" i="9"/>
  <c r="AE2402" i="9"/>
  <c r="AE2403" i="9"/>
  <c r="AE2404" i="9"/>
  <c r="AE2405" i="9"/>
  <c r="AE2406" i="9"/>
  <c r="AE2407" i="9"/>
  <c r="AE2408" i="9"/>
  <c r="AE2409" i="9"/>
  <c r="AE2410" i="9"/>
  <c r="AE2411" i="9"/>
  <c r="AE2412" i="9"/>
  <c r="AE2413" i="9"/>
  <c r="AE2414" i="9"/>
  <c r="AE2415" i="9"/>
  <c r="AE2416" i="9"/>
  <c r="AE2417" i="9"/>
  <c r="AE2418" i="9"/>
  <c r="AE2419" i="9"/>
  <c r="AE2420" i="9"/>
  <c r="AE2421" i="9"/>
  <c r="AE2422" i="9"/>
  <c r="AE2423" i="9"/>
  <c r="AE2424" i="9"/>
  <c r="AE2425" i="9"/>
  <c r="AE2426" i="9"/>
  <c r="AE2427" i="9"/>
  <c r="AE2428" i="9"/>
  <c r="AE2429" i="9"/>
  <c r="AE2430" i="9"/>
  <c r="AE2431" i="9"/>
  <c r="AE2432" i="9"/>
  <c r="AE2433" i="9"/>
  <c r="AE2434" i="9"/>
  <c r="AE2435" i="9"/>
  <c r="AE2436" i="9"/>
  <c r="AE2437" i="9"/>
  <c r="AE2438" i="9"/>
  <c r="AE2439" i="9"/>
  <c r="AE2440" i="9"/>
  <c r="AE2441" i="9"/>
  <c r="AE2442" i="9"/>
  <c r="AE2443" i="9"/>
  <c r="AE2444" i="9"/>
  <c r="AE2445" i="9"/>
  <c r="AE2446" i="9"/>
  <c r="AE2447" i="9"/>
  <c r="AE2448" i="9"/>
  <c r="AE2449" i="9"/>
  <c r="AE2450" i="9"/>
  <c r="AE2451" i="9"/>
  <c r="AE2452" i="9"/>
  <c r="AE2453" i="9"/>
  <c r="AE2454" i="9"/>
  <c r="AE2455" i="9"/>
  <c r="AE2456" i="9"/>
  <c r="AE2457" i="9"/>
  <c r="AE2458" i="9"/>
  <c r="AE2459" i="9"/>
  <c r="AE2460" i="9"/>
  <c r="AE2461" i="9"/>
  <c r="AE2462" i="9"/>
  <c r="AE2463" i="9"/>
  <c r="AE2464" i="9"/>
  <c r="AE2465" i="9"/>
  <c r="AE2466" i="9"/>
  <c r="AE2467" i="9"/>
  <c r="AE2468" i="9"/>
  <c r="AE2469" i="9"/>
  <c r="AE2470" i="9"/>
  <c r="AE2471" i="9"/>
  <c r="AE2472" i="9"/>
  <c r="AE2473" i="9"/>
  <c r="AE2474" i="9"/>
  <c r="AE2475" i="9"/>
  <c r="AE2476" i="9"/>
  <c r="AE2477" i="9"/>
  <c r="AE2478" i="9"/>
  <c r="AE2479" i="9"/>
  <c r="AE2480" i="9"/>
  <c r="AE2481" i="9"/>
  <c r="AE2482" i="9"/>
  <c r="AE2483" i="9"/>
  <c r="AE2484" i="9"/>
  <c r="AE2485" i="9"/>
  <c r="AE2486" i="9"/>
  <c r="AE2487" i="9"/>
  <c r="AE2488" i="9"/>
  <c r="AE2489" i="9"/>
  <c r="AE2490" i="9"/>
  <c r="AE2491" i="9"/>
  <c r="AE2492" i="9"/>
  <c r="AE2493" i="9"/>
  <c r="AE2494" i="9"/>
  <c r="AE2495" i="9"/>
  <c r="AE2496" i="9"/>
  <c r="AE2497" i="9"/>
  <c r="AE2498" i="9"/>
  <c r="AE2499" i="9"/>
  <c r="AE2500" i="9"/>
  <c r="AE2501" i="9"/>
  <c r="AE2502" i="9"/>
  <c r="AE2503" i="9"/>
  <c r="AE2504" i="9"/>
  <c r="AE2505" i="9"/>
  <c r="AE2506" i="9"/>
  <c r="AE2507" i="9"/>
  <c r="AE2508" i="9"/>
  <c r="AE2509" i="9"/>
  <c r="AE2510" i="9"/>
  <c r="AE2511" i="9"/>
  <c r="AE2512" i="9"/>
  <c r="AE2513" i="9"/>
  <c r="AE2514" i="9"/>
  <c r="AE2515" i="9"/>
  <c r="AE2516" i="9"/>
  <c r="AE2517" i="9"/>
  <c r="AE2518" i="9"/>
  <c r="AE2519" i="9"/>
  <c r="AE2520" i="9"/>
  <c r="AE2521" i="9"/>
  <c r="AE2522" i="9"/>
  <c r="AE2523" i="9"/>
  <c r="AE2524" i="9"/>
  <c r="AE2525" i="9"/>
  <c r="AE2526" i="9"/>
  <c r="AE2527" i="9"/>
  <c r="AE2528" i="9"/>
  <c r="AE2529" i="9"/>
  <c r="AE2530" i="9"/>
  <c r="AE2531" i="9"/>
  <c r="AE2532" i="9"/>
  <c r="AE2533" i="9"/>
  <c r="AE2534" i="9"/>
  <c r="AE2535" i="9"/>
  <c r="AE2536" i="9"/>
  <c r="AE2537" i="9"/>
  <c r="AE2538" i="9"/>
  <c r="AE2539" i="9"/>
  <c r="AE2540" i="9"/>
  <c r="AE2541" i="9"/>
  <c r="AE2542" i="9"/>
  <c r="AE2543" i="9"/>
  <c r="AE2544" i="9"/>
  <c r="AE2545" i="9"/>
  <c r="AE2546" i="9"/>
  <c r="AE2547" i="9"/>
  <c r="AE2548" i="9"/>
  <c r="AE2549" i="9"/>
  <c r="AE2550" i="9"/>
  <c r="AE2551" i="9"/>
  <c r="AE2552" i="9"/>
  <c r="AE2553" i="9"/>
  <c r="AE2554" i="9"/>
  <c r="AE2555" i="9"/>
  <c r="AE2556" i="9"/>
  <c r="AE2557" i="9"/>
  <c r="AE2558" i="9"/>
  <c r="AE2559" i="9"/>
  <c r="AE2560" i="9"/>
  <c r="AE2561" i="9"/>
  <c r="AE2562" i="9"/>
  <c r="AE2563" i="9"/>
  <c r="AE2564" i="9"/>
  <c r="AE2565" i="9"/>
  <c r="AE2566" i="9"/>
  <c r="AE2567" i="9"/>
  <c r="AE2568" i="9"/>
  <c r="AE2569" i="9"/>
  <c r="AE2570" i="9"/>
  <c r="AE2571" i="9"/>
  <c r="AE2572" i="9"/>
  <c r="AE2573" i="9"/>
  <c r="AE2574" i="9"/>
  <c r="AE2575" i="9"/>
  <c r="AE2576" i="9"/>
  <c r="AE2577" i="9"/>
  <c r="AE2578" i="9"/>
  <c r="AE2579" i="9"/>
  <c r="AE2580" i="9"/>
  <c r="AE2581" i="9"/>
  <c r="AE2582" i="9"/>
  <c r="AE2583" i="9"/>
  <c r="AE2584" i="9"/>
  <c r="AE2585" i="9"/>
  <c r="AE2586" i="9"/>
  <c r="AE2587" i="9"/>
  <c r="AE2588" i="9"/>
  <c r="AE2589" i="9"/>
  <c r="AE2590" i="9"/>
  <c r="AE2591" i="9"/>
  <c r="AE2592" i="9"/>
  <c r="AE2593" i="9"/>
  <c r="AE2594" i="9"/>
  <c r="AE2595" i="9"/>
  <c r="AE2596" i="9"/>
  <c r="AE2597" i="9"/>
  <c r="AE2598" i="9"/>
  <c r="AE2599" i="9"/>
  <c r="AE2600" i="9"/>
  <c r="AE2601" i="9"/>
  <c r="AE2602" i="9"/>
  <c r="AE2603" i="9"/>
  <c r="AE2604" i="9"/>
  <c r="AE2605" i="9"/>
  <c r="AE2606" i="9"/>
  <c r="AE2607" i="9"/>
  <c r="AE2608" i="9"/>
  <c r="AE2609" i="9"/>
  <c r="AE2610" i="9"/>
  <c r="AE2611" i="9"/>
  <c r="AE2612" i="9"/>
  <c r="AE2613" i="9"/>
  <c r="AE2614" i="9"/>
  <c r="AE2615" i="9"/>
  <c r="AE2616" i="9"/>
  <c r="AE2617" i="9"/>
  <c r="AE2618" i="9"/>
  <c r="AE2619" i="9"/>
  <c r="AE2620" i="9"/>
  <c r="AE2621" i="9"/>
  <c r="AE2622" i="9"/>
  <c r="AE2623" i="9"/>
  <c r="AE2624" i="9"/>
  <c r="AE2625" i="9"/>
  <c r="AE2626" i="9"/>
  <c r="AE2627" i="9"/>
  <c r="AE2628" i="9"/>
  <c r="AE2629" i="9"/>
  <c r="AE2630" i="9"/>
  <c r="AE2631" i="9"/>
  <c r="AE2632" i="9"/>
  <c r="AE2633" i="9"/>
  <c r="AE2634" i="9"/>
  <c r="AE2635" i="9"/>
  <c r="AE2636" i="9"/>
  <c r="AE2637" i="9"/>
  <c r="AE2638" i="9"/>
  <c r="AE2639" i="9"/>
  <c r="AE2640" i="9"/>
  <c r="AE2641" i="9"/>
  <c r="AE2642" i="9"/>
  <c r="AE2643" i="9"/>
  <c r="AE2644" i="9"/>
  <c r="AE2645" i="9"/>
  <c r="AE2646" i="9"/>
  <c r="AE2647" i="9"/>
  <c r="AE2648" i="9"/>
  <c r="AE2649" i="9"/>
  <c r="AE2650" i="9"/>
  <c r="AE2651" i="9"/>
  <c r="AE2652" i="9"/>
  <c r="AE2653" i="9"/>
  <c r="AE2654" i="9"/>
  <c r="AE2655" i="9"/>
  <c r="AE2656" i="9"/>
  <c r="AE2657" i="9"/>
  <c r="AE2658" i="9"/>
  <c r="AE2659" i="9"/>
  <c r="AE2660" i="9"/>
  <c r="AE2661" i="9"/>
  <c r="AE2662" i="9"/>
  <c r="AE2663" i="9"/>
  <c r="AE2664" i="9"/>
  <c r="AE2665" i="9"/>
  <c r="AE2666" i="9"/>
  <c r="AE2667" i="9"/>
  <c r="AE2668" i="9"/>
  <c r="AE2669" i="9"/>
  <c r="AE2670" i="9"/>
  <c r="AE2671" i="9"/>
  <c r="AE2672" i="9"/>
  <c r="AE2673" i="9"/>
  <c r="AE2674" i="9"/>
  <c r="AE2675" i="9"/>
  <c r="AE2676" i="9"/>
  <c r="AE2677" i="9"/>
  <c r="AE2678" i="9"/>
  <c r="AE2679" i="9"/>
  <c r="AE2680" i="9"/>
  <c r="AE2681" i="9"/>
  <c r="AE2682" i="9"/>
  <c r="AE2683" i="9"/>
  <c r="AE2684" i="9"/>
  <c r="AE2685" i="9"/>
  <c r="AE2686" i="9"/>
  <c r="AE2687" i="9"/>
  <c r="AE2688" i="9"/>
  <c r="AE2689" i="9"/>
  <c r="AE2690" i="9"/>
  <c r="AE2691" i="9"/>
  <c r="AE2692" i="9"/>
  <c r="AE2693" i="9"/>
  <c r="AE2694" i="9"/>
  <c r="AE2695" i="9"/>
  <c r="AE2696" i="9"/>
  <c r="AE2697" i="9"/>
  <c r="AE2698" i="9"/>
  <c r="AE2699" i="9"/>
  <c r="AE2700" i="9"/>
  <c r="AE2701" i="9"/>
  <c r="AE2702" i="9"/>
  <c r="AE2703" i="9"/>
  <c r="AE2704" i="9"/>
  <c r="AE2705" i="9"/>
  <c r="AE2706" i="9"/>
  <c r="AE2707" i="9"/>
  <c r="AE2708" i="9"/>
  <c r="AE2709" i="9"/>
  <c r="AE2710" i="9"/>
  <c r="AE2711" i="9"/>
  <c r="AE2712" i="9"/>
  <c r="AE2713" i="9"/>
  <c r="AE2714" i="9"/>
  <c r="AE2715" i="9"/>
  <c r="AE2716" i="9"/>
  <c r="AE2717" i="9"/>
  <c r="AE2718" i="9"/>
  <c r="AE2719" i="9"/>
  <c r="AE2720" i="9"/>
  <c r="AE2721" i="9"/>
  <c r="AE2722" i="9"/>
  <c r="AE2723" i="9"/>
  <c r="AE2724" i="9"/>
  <c r="AE2725" i="9"/>
  <c r="AE2726" i="9"/>
  <c r="AE2727" i="9"/>
  <c r="AE2728" i="9"/>
  <c r="AE2729" i="9"/>
  <c r="AE2730" i="9"/>
  <c r="AE2731" i="9"/>
  <c r="AE2732" i="9"/>
  <c r="AE2733" i="9"/>
  <c r="AE2734" i="9"/>
  <c r="AE2735" i="9"/>
  <c r="AE2736" i="9"/>
  <c r="AE2737" i="9"/>
  <c r="AE2738" i="9"/>
  <c r="AE2739" i="9"/>
  <c r="AE2740" i="9"/>
  <c r="AE2741" i="9"/>
  <c r="AE2742" i="9"/>
  <c r="AE2743" i="9"/>
  <c r="AE2744" i="9"/>
  <c r="AE2745" i="9"/>
  <c r="AE2746" i="9"/>
  <c r="AE2747" i="9"/>
  <c r="AE2748" i="9"/>
  <c r="AE2749" i="9"/>
  <c r="AE2750" i="9"/>
  <c r="AE2751" i="9"/>
  <c r="AE2752" i="9"/>
  <c r="AE2753" i="9"/>
  <c r="AE2754" i="9"/>
  <c r="AE2755" i="9"/>
  <c r="AE2756" i="9"/>
  <c r="AE2757" i="9"/>
  <c r="AE2758" i="9"/>
  <c r="AE2759" i="9"/>
  <c r="AE2760" i="9"/>
  <c r="AE2761" i="9"/>
  <c r="AE2762" i="9"/>
  <c r="AE2763" i="9"/>
  <c r="AE2764" i="9"/>
  <c r="AE2765" i="9"/>
  <c r="AE2766" i="9"/>
  <c r="AE2767" i="9"/>
  <c r="AE2768" i="9"/>
  <c r="AE2769" i="9"/>
  <c r="AE2770" i="9"/>
  <c r="AE2771" i="9"/>
  <c r="AE2772" i="9"/>
  <c r="AE2773" i="9"/>
  <c r="AE2774" i="9"/>
  <c r="AE2775" i="9"/>
  <c r="AE2776" i="9"/>
  <c r="AE2777" i="9"/>
  <c r="AE2778" i="9"/>
  <c r="AE2779" i="9"/>
  <c r="AE2780" i="9"/>
  <c r="AE2781" i="9"/>
  <c r="AE2782" i="9"/>
  <c r="AE2783" i="9"/>
  <c r="AE2784" i="9"/>
  <c r="AE2785" i="9"/>
  <c r="AE2786" i="9"/>
  <c r="AE2787" i="9"/>
  <c r="AE2788" i="9"/>
  <c r="AE2789" i="9"/>
  <c r="AE2790" i="9"/>
  <c r="AE2791" i="9"/>
  <c r="AE2792" i="9"/>
  <c r="AE2793" i="9"/>
  <c r="AE2794" i="9"/>
  <c r="AE2795" i="9"/>
  <c r="AE2796" i="9"/>
  <c r="AE2797" i="9"/>
  <c r="AE2798" i="9"/>
  <c r="AE2799" i="9"/>
  <c r="AE2800" i="9"/>
  <c r="AE2801" i="9"/>
  <c r="AE2802" i="9"/>
  <c r="AE2803" i="9"/>
  <c r="AE2804" i="9"/>
  <c r="AE2805" i="9"/>
  <c r="AE2806" i="9"/>
  <c r="AE2807" i="9"/>
  <c r="AE2808" i="9"/>
  <c r="AE2809" i="9"/>
  <c r="AE2810" i="9"/>
  <c r="AE2811" i="9"/>
  <c r="AE2812" i="9"/>
  <c r="AE2813" i="9"/>
  <c r="AE2814" i="9"/>
  <c r="AE2815" i="9"/>
  <c r="AE2816" i="9"/>
  <c r="AE2817" i="9"/>
  <c r="AE2818" i="9"/>
  <c r="AE2819" i="9"/>
  <c r="AE2820" i="9"/>
  <c r="AE2821" i="9"/>
  <c r="AE2822" i="9"/>
  <c r="AE2823" i="9"/>
  <c r="AE2824" i="9"/>
  <c r="AE2825" i="9"/>
  <c r="AE2826" i="9"/>
  <c r="AE2827" i="9"/>
  <c r="AE2828" i="9"/>
  <c r="AE2829" i="9"/>
  <c r="AE2830" i="9"/>
  <c r="AE2831" i="9"/>
  <c r="AE2832" i="9"/>
  <c r="AE2833" i="9"/>
  <c r="AE2834" i="9"/>
  <c r="AE2835" i="9"/>
  <c r="AE2836" i="9"/>
  <c r="AE2837" i="9"/>
  <c r="AE2838" i="9"/>
  <c r="AE2839" i="9"/>
  <c r="AE2840" i="9"/>
  <c r="AE2841" i="9"/>
  <c r="AE2842" i="9"/>
  <c r="AE2843" i="9"/>
  <c r="AE2844" i="9"/>
  <c r="AE2845" i="9"/>
  <c r="AE2846" i="9"/>
  <c r="AE2847" i="9"/>
  <c r="AE2848" i="9"/>
  <c r="AE2849" i="9"/>
  <c r="AE2850" i="9"/>
  <c r="AE2851" i="9"/>
  <c r="AE2852" i="9"/>
  <c r="AE2853" i="9"/>
  <c r="AE2854" i="9"/>
  <c r="AE2855" i="9"/>
  <c r="AE2856" i="9"/>
  <c r="AE2857" i="9"/>
  <c r="AE2858" i="9"/>
  <c r="AE2859" i="9"/>
  <c r="AE2860" i="9"/>
  <c r="AE2861" i="9"/>
  <c r="AE2862" i="9"/>
  <c r="AE2863" i="9"/>
  <c r="AE2864" i="9"/>
  <c r="AE2865" i="9"/>
  <c r="AE2866" i="9"/>
  <c r="AE2867" i="9"/>
  <c r="AE2868" i="9"/>
  <c r="AE2869" i="9"/>
  <c r="AE2870" i="9"/>
  <c r="AE2871" i="9"/>
  <c r="AE2872" i="9"/>
  <c r="AE2873" i="9"/>
  <c r="AE2874" i="9"/>
  <c r="AE2875" i="9"/>
  <c r="AE2876" i="9"/>
  <c r="AE2877" i="9"/>
  <c r="AE2878" i="9"/>
  <c r="AE2879" i="9"/>
  <c r="AE2880" i="9"/>
  <c r="AE2881" i="9"/>
  <c r="AE2882" i="9"/>
  <c r="AE2883" i="9"/>
  <c r="AE2884" i="9"/>
  <c r="AE2885" i="9"/>
  <c r="AE2886" i="9"/>
  <c r="AE2887" i="9"/>
  <c r="AE2888" i="9"/>
  <c r="AE2889" i="9"/>
  <c r="AE2890" i="9"/>
  <c r="AE2891" i="9"/>
  <c r="AE2892" i="9"/>
  <c r="AE2893" i="9"/>
  <c r="AE2894" i="9"/>
  <c r="AE2895" i="9"/>
  <c r="AE2896" i="9"/>
  <c r="AE2897" i="9"/>
  <c r="AE2898" i="9"/>
  <c r="AE2899" i="9"/>
  <c r="AE2900" i="9"/>
  <c r="AE2901" i="9"/>
  <c r="AE2902" i="9"/>
  <c r="AE2903" i="9"/>
  <c r="AE2904" i="9"/>
  <c r="AE2905" i="9"/>
  <c r="AE2906" i="9"/>
  <c r="AE2907" i="9"/>
  <c r="AE2908" i="9"/>
  <c r="AE2909" i="9"/>
  <c r="AE2910" i="9"/>
  <c r="AE2911" i="9"/>
  <c r="AE2912" i="9"/>
  <c r="AE2913" i="9"/>
  <c r="AE2914" i="9"/>
  <c r="AE2915" i="9"/>
  <c r="AE2916" i="9"/>
  <c r="AE2917" i="9"/>
  <c r="AE2918" i="9"/>
  <c r="AE2919" i="9"/>
  <c r="AE2920" i="9"/>
  <c r="AE2921" i="9"/>
  <c r="AE2922" i="9"/>
  <c r="AE2923" i="9"/>
  <c r="AE2924" i="9"/>
  <c r="AE2925" i="9"/>
  <c r="AE2926" i="9"/>
  <c r="AE2927" i="9"/>
  <c r="AE2928" i="9"/>
  <c r="AE2929" i="9"/>
  <c r="AE2930" i="9"/>
  <c r="AE2931" i="9"/>
  <c r="AE2932" i="9"/>
  <c r="AE2933" i="9"/>
  <c r="AE2934" i="9"/>
  <c r="AE2935" i="9"/>
  <c r="AE2936" i="9"/>
  <c r="AE2937" i="9"/>
  <c r="AE2938" i="9"/>
  <c r="AE2939" i="9"/>
  <c r="AE2940" i="9"/>
  <c r="AE2941" i="9"/>
  <c r="AE2942" i="9"/>
  <c r="AE2943" i="9"/>
  <c r="AE2944" i="9"/>
  <c r="AE2945" i="9"/>
  <c r="AE2946" i="9"/>
  <c r="AE2947" i="9"/>
  <c r="AE2948" i="9"/>
  <c r="AE2949" i="9"/>
  <c r="AE2950" i="9"/>
  <c r="AE2951" i="9"/>
  <c r="AE2952" i="9"/>
  <c r="AE2953" i="9"/>
  <c r="AE2954" i="9"/>
  <c r="AE2955" i="9"/>
  <c r="AE2956" i="9"/>
  <c r="AE2957" i="9"/>
  <c r="AE2958" i="9"/>
  <c r="AE2959" i="9"/>
  <c r="AE2960" i="9"/>
  <c r="AE2961" i="9"/>
  <c r="AE2962" i="9"/>
  <c r="AE2963" i="9"/>
  <c r="AE2964" i="9"/>
  <c r="AE2965" i="9"/>
  <c r="AE2966" i="9"/>
  <c r="AE2967" i="9"/>
  <c r="AE2968" i="9"/>
  <c r="AE2969" i="9"/>
  <c r="AE2970" i="9"/>
  <c r="AE2971" i="9"/>
  <c r="AE2972" i="9"/>
  <c r="AE2973" i="9"/>
  <c r="AE2974" i="9"/>
  <c r="AE2975" i="9"/>
  <c r="AE2976" i="9"/>
  <c r="AE2977" i="9"/>
  <c r="AE2978" i="9"/>
  <c r="AE2979" i="9"/>
  <c r="AE2980" i="9"/>
  <c r="AE2981" i="9"/>
  <c r="AE2982" i="9"/>
  <c r="AE2983" i="9"/>
  <c r="AE2984" i="9"/>
  <c r="AE2985" i="9"/>
  <c r="AE2986" i="9"/>
  <c r="AE2987" i="9"/>
  <c r="AE2988" i="9"/>
  <c r="AE2989" i="9"/>
  <c r="AE2990" i="9"/>
  <c r="AE2991" i="9"/>
  <c r="AE2992" i="9"/>
  <c r="AE2993" i="9"/>
  <c r="AE2994" i="9"/>
  <c r="AE2995" i="9"/>
  <c r="AE2996" i="9"/>
  <c r="AE2997" i="9"/>
  <c r="AE2998" i="9"/>
  <c r="AE2999" i="9"/>
  <c r="AE3000" i="9"/>
  <c r="AE3001" i="9"/>
  <c r="AE3002" i="9"/>
  <c r="AE3003" i="9"/>
  <c r="AE3004" i="9"/>
  <c r="AE3005" i="9"/>
  <c r="AE3006" i="9"/>
  <c r="AE3007" i="9"/>
  <c r="AE3008" i="9"/>
  <c r="AE3009" i="9"/>
  <c r="AE3010" i="9"/>
  <c r="AE3011" i="9"/>
  <c r="AE3012" i="9"/>
  <c r="AE3013" i="9"/>
  <c r="AE3014" i="9"/>
  <c r="AE3015" i="9"/>
  <c r="AE3016" i="9"/>
  <c r="AE3017" i="9"/>
  <c r="AE3018" i="9"/>
  <c r="AE3019" i="9"/>
  <c r="AE3020" i="9"/>
  <c r="AE3021" i="9"/>
  <c r="AE3022" i="9"/>
  <c r="AE3023" i="9"/>
  <c r="AE3024" i="9"/>
  <c r="AE3025" i="9"/>
  <c r="AE3026" i="9"/>
  <c r="AE3027" i="9"/>
  <c r="AE3028" i="9"/>
  <c r="AE3029" i="9"/>
  <c r="AE3030" i="9"/>
  <c r="AE3031" i="9"/>
  <c r="AE3032" i="9"/>
  <c r="AE3033" i="9"/>
  <c r="AE3034" i="9"/>
  <c r="AE3035" i="9"/>
  <c r="AE3036" i="9"/>
  <c r="AE3037" i="9"/>
  <c r="AE3038" i="9"/>
  <c r="AE3039" i="9"/>
  <c r="AE3040" i="9"/>
  <c r="AE3041" i="9"/>
  <c r="AE3042" i="9"/>
  <c r="AE3043" i="9"/>
  <c r="AE3044" i="9"/>
  <c r="AE3045" i="9"/>
  <c r="AE3046" i="9"/>
  <c r="AE3047" i="9"/>
  <c r="AE3048" i="9"/>
  <c r="AE3049" i="9"/>
  <c r="AE3050" i="9"/>
  <c r="AE3051" i="9"/>
  <c r="AE3052" i="9"/>
  <c r="AE3053" i="9"/>
  <c r="AE3054" i="9"/>
  <c r="AE3055" i="9"/>
  <c r="AE3056" i="9"/>
  <c r="AE3057" i="9"/>
  <c r="AE3058" i="9"/>
  <c r="AE3059" i="9"/>
  <c r="AE3060" i="9"/>
  <c r="AE3061" i="9"/>
  <c r="AE3062" i="9"/>
  <c r="AE3063" i="9"/>
  <c r="AE3064" i="9"/>
  <c r="AE3065" i="9"/>
  <c r="AE3066" i="9"/>
  <c r="AE3067" i="9"/>
  <c r="AE3068" i="9"/>
  <c r="AE3069" i="9"/>
  <c r="AE3070" i="9"/>
  <c r="AE3071" i="9"/>
  <c r="AE3072" i="9"/>
  <c r="AE3073" i="9"/>
  <c r="AE3074" i="9"/>
  <c r="AE3075" i="9"/>
  <c r="AE3076" i="9"/>
  <c r="AE3077" i="9"/>
  <c r="AE3078" i="9"/>
  <c r="AE3079" i="9"/>
  <c r="AE3080" i="9"/>
  <c r="AE3081" i="9"/>
  <c r="AE3082" i="9"/>
  <c r="AE3083" i="9"/>
  <c r="AE3084" i="9"/>
  <c r="AE3085" i="9"/>
  <c r="AE3086" i="9"/>
  <c r="AE3087" i="9"/>
  <c r="AE3088" i="9"/>
  <c r="AE3089" i="9"/>
  <c r="AE3090" i="9"/>
  <c r="AE3091" i="9"/>
  <c r="AE3092" i="9"/>
  <c r="AE3093" i="9"/>
  <c r="AE3094" i="9"/>
  <c r="AE3095" i="9"/>
  <c r="AE3096" i="9"/>
  <c r="AE3097" i="9"/>
  <c r="AE3098" i="9"/>
  <c r="AE3099" i="9"/>
  <c r="AE3100" i="9"/>
  <c r="AE3101" i="9"/>
  <c r="AE3102" i="9"/>
  <c r="AE3103" i="9"/>
  <c r="AE3104" i="9"/>
  <c r="AE3105" i="9"/>
  <c r="AE3106" i="9"/>
  <c r="AE3107" i="9"/>
  <c r="AE3108" i="9"/>
  <c r="AE3109" i="9"/>
  <c r="AE3110" i="9"/>
  <c r="AE3111" i="9"/>
  <c r="AE3112" i="9"/>
  <c r="AE3113" i="9"/>
  <c r="AE3114" i="9"/>
  <c r="AE3115" i="9"/>
  <c r="AE3116" i="9"/>
  <c r="AE3117" i="9"/>
  <c r="AE3118" i="9"/>
  <c r="AE3119" i="9"/>
  <c r="AE3120" i="9"/>
  <c r="AE3121" i="9"/>
  <c r="AE3122" i="9"/>
  <c r="AE3123" i="9"/>
  <c r="AE3124" i="9"/>
  <c r="AE3125" i="9"/>
  <c r="AE3126" i="9"/>
  <c r="AE3127" i="9"/>
  <c r="AE3128" i="9"/>
  <c r="AE3129" i="9"/>
  <c r="AE3130" i="9"/>
  <c r="AE3131" i="9"/>
  <c r="AE3132" i="9"/>
  <c r="AE3133" i="9"/>
  <c r="AE3134" i="9"/>
  <c r="AE3135" i="9"/>
  <c r="AE3136" i="9"/>
  <c r="AE3137" i="9"/>
  <c r="AE3138" i="9"/>
  <c r="AE3139" i="9"/>
  <c r="AE3140" i="9"/>
  <c r="AE3141" i="9"/>
  <c r="AE3142" i="9"/>
  <c r="AE3143" i="9"/>
  <c r="AE3144" i="9"/>
  <c r="AE3145" i="9"/>
  <c r="AE3146" i="9"/>
  <c r="AE3147" i="9"/>
  <c r="AE3148" i="9"/>
  <c r="AE3149" i="9"/>
  <c r="AE3150" i="9"/>
  <c r="AE3151" i="9"/>
  <c r="AE3152" i="9"/>
  <c r="AE3153" i="9"/>
  <c r="AE3154" i="9"/>
  <c r="AE3155" i="9"/>
  <c r="AE3156" i="9"/>
  <c r="AE3157" i="9"/>
  <c r="AE3158" i="9"/>
  <c r="AE3159" i="9"/>
  <c r="AE3160" i="9"/>
  <c r="AE3161" i="9"/>
  <c r="AE3162" i="9"/>
  <c r="AE3163" i="9"/>
  <c r="AE3164" i="9"/>
  <c r="AE3165" i="9"/>
  <c r="AE3166" i="9"/>
  <c r="AE3167" i="9"/>
  <c r="AE3168" i="9"/>
  <c r="AE3169" i="9"/>
  <c r="AE3170" i="9"/>
  <c r="AE3171" i="9"/>
  <c r="AE3172" i="9"/>
  <c r="AE3173" i="9"/>
  <c r="AE3174" i="9"/>
  <c r="AE3175" i="9"/>
  <c r="AE3176" i="9"/>
  <c r="AE3177" i="9"/>
  <c r="AE3178" i="9"/>
  <c r="AE3179" i="9"/>
  <c r="AE3180" i="9"/>
  <c r="AE3181" i="9"/>
  <c r="AE3182" i="9"/>
  <c r="AE3183" i="9"/>
  <c r="AE3184" i="9"/>
  <c r="AE3185" i="9"/>
  <c r="AE3186" i="9"/>
  <c r="AE3187" i="9"/>
  <c r="AE3188" i="9"/>
  <c r="AE3189" i="9"/>
  <c r="AE3190" i="9"/>
  <c r="AE3191" i="9"/>
  <c r="AE3192" i="9"/>
  <c r="AE3193" i="9"/>
  <c r="AE3194" i="9"/>
  <c r="AE3195" i="9"/>
  <c r="AE3196" i="9"/>
  <c r="AE3197" i="9"/>
  <c r="AE3198" i="9"/>
  <c r="AE3199" i="9"/>
  <c r="AE3200" i="9"/>
  <c r="AE3201" i="9"/>
  <c r="AE3202" i="9"/>
  <c r="AE3203" i="9"/>
  <c r="AE3204" i="9"/>
  <c r="AE3205" i="9"/>
  <c r="AE3206" i="9"/>
  <c r="AE3207" i="9"/>
  <c r="AE3208" i="9"/>
  <c r="AE3209" i="9"/>
  <c r="AE3210" i="9"/>
  <c r="AE3211" i="9"/>
  <c r="AE3212" i="9"/>
  <c r="AE3213" i="9"/>
  <c r="AE3214" i="9"/>
  <c r="AE3215" i="9"/>
  <c r="AE3216" i="9"/>
  <c r="AE3217" i="9"/>
  <c r="AE3218" i="9"/>
  <c r="AE3219" i="9"/>
  <c r="AE3220" i="9"/>
  <c r="AE3221" i="9"/>
  <c r="AE3222" i="9"/>
  <c r="AE3223" i="9"/>
  <c r="AE3224" i="9"/>
  <c r="AE3225" i="9"/>
  <c r="AE3226" i="9"/>
  <c r="AE3227" i="9"/>
  <c r="AE3228" i="9"/>
  <c r="AE3229" i="9"/>
  <c r="AE3230" i="9"/>
  <c r="AE3231" i="9"/>
  <c r="AE3232" i="9"/>
  <c r="AE3233" i="9"/>
  <c r="AE3234" i="9"/>
  <c r="AE3235" i="9"/>
  <c r="AE3236" i="9"/>
  <c r="AE3237" i="9"/>
  <c r="AE3238" i="9"/>
  <c r="AE3239" i="9"/>
  <c r="AE3240" i="9"/>
  <c r="AE3241" i="9"/>
  <c r="AE3242" i="9"/>
  <c r="AE3243" i="9"/>
  <c r="AE3244" i="9"/>
  <c r="AE3245" i="9"/>
  <c r="AE3246" i="9"/>
  <c r="AE3247" i="9"/>
  <c r="AE3248" i="9"/>
  <c r="AE3249" i="9"/>
  <c r="AE3250" i="9"/>
  <c r="AE3251" i="9"/>
  <c r="AE3252" i="9"/>
  <c r="AE3253" i="9"/>
  <c r="AE3254" i="9"/>
  <c r="AE3255" i="9"/>
  <c r="AE3256" i="9"/>
  <c r="AE3257" i="9"/>
  <c r="AE3258" i="9"/>
  <c r="AE3259" i="9"/>
  <c r="AE3260" i="9"/>
  <c r="AE3261" i="9"/>
  <c r="AE3262" i="9"/>
  <c r="AE3263" i="9"/>
  <c r="AE3264" i="9"/>
  <c r="AE3265" i="9"/>
  <c r="AE3266" i="9"/>
  <c r="AE3267" i="9"/>
  <c r="AE3268" i="9"/>
  <c r="AE3269" i="9"/>
  <c r="AE3270" i="9"/>
  <c r="AE3271" i="9"/>
  <c r="AE3272" i="9"/>
  <c r="AE3273" i="9"/>
  <c r="AE3274" i="9"/>
  <c r="AE3275" i="9"/>
  <c r="AE3276" i="9"/>
  <c r="AE3277" i="9"/>
  <c r="AE3278" i="9"/>
  <c r="AE3279" i="9"/>
  <c r="AE3280" i="9"/>
  <c r="AE3281" i="9"/>
  <c r="AE3282" i="9"/>
  <c r="AE3283" i="9"/>
  <c r="AE3284" i="9"/>
  <c r="AE3285" i="9"/>
  <c r="AE3286" i="9"/>
  <c r="AE3287" i="9"/>
  <c r="AE3288" i="9"/>
  <c r="AE3289" i="9"/>
  <c r="AE3290" i="9"/>
  <c r="AE3291" i="9"/>
  <c r="AE3292" i="9"/>
  <c r="AE3293" i="9"/>
  <c r="AE3294" i="9"/>
  <c r="AE3295" i="9"/>
  <c r="AE3296" i="9"/>
  <c r="AE3297" i="9"/>
  <c r="AE3298" i="9"/>
  <c r="AE3299" i="9"/>
  <c r="AE3300" i="9"/>
  <c r="AE3301" i="9"/>
  <c r="AE3302" i="9"/>
  <c r="AE3303" i="9"/>
  <c r="AE3304" i="9"/>
  <c r="AE3305" i="9"/>
  <c r="AE3306" i="9"/>
  <c r="AE3307" i="9"/>
  <c r="AE3308" i="9"/>
  <c r="AE3309" i="9"/>
  <c r="AE3310" i="9"/>
  <c r="AE3311" i="9"/>
  <c r="AE3312" i="9"/>
  <c r="AE3313" i="9"/>
  <c r="AE3314" i="9"/>
  <c r="AE3315" i="9"/>
  <c r="AE3316" i="9"/>
  <c r="AE3317" i="9"/>
  <c r="AE3318" i="9"/>
  <c r="AE3319" i="9"/>
  <c r="AE3320" i="9"/>
  <c r="AE3321" i="9"/>
  <c r="AE3322" i="9"/>
  <c r="AE3323" i="9"/>
  <c r="AE3324" i="9"/>
  <c r="AE3325" i="9"/>
  <c r="AE3326" i="9"/>
  <c r="AE3327" i="9"/>
  <c r="AE3328" i="9"/>
  <c r="AE3329" i="9"/>
  <c r="AE3330" i="9"/>
  <c r="AE3331" i="9"/>
  <c r="AE3332" i="9"/>
  <c r="AE3333" i="9"/>
  <c r="AE3334" i="9"/>
  <c r="AE3335" i="9"/>
  <c r="AE3336" i="9"/>
  <c r="AE3337" i="9"/>
  <c r="AE3338" i="9"/>
  <c r="AE3339" i="9"/>
  <c r="AE3340" i="9"/>
  <c r="AE3341" i="9"/>
  <c r="AE3342" i="9"/>
  <c r="AE3343" i="9"/>
  <c r="AE3344" i="9"/>
  <c r="AE3345" i="9"/>
  <c r="AE3346" i="9"/>
  <c r="AE3347" i="9"/>
  <c r="AE3348" i="9"/>
  <c r="AE3349" i="9"/>
  <c r="AE3350" i="9"/>
  <c r="AE3351" i="9"/>
  <c r="AE3352" i="9"/>
  <c r="AE3353" i="9"/>
  <c r="AE3354" i="9"/>
  <c r="AE3355" i="9"/>
  <c r="AE3356" i="9"/>
  <c r="AE3357" i="9"/>
  <c r="AE3358" i="9"/>
  <c r="AE3359" i="9"/>
  <c r="AE3360" i="9"/>
  <c r="AE3361" i="9"/>
  <c r="AE3362" i="9"/>
  <c r="AE3363" i="9"/>
  <c r="AE3364" i="9"/>
  <c r="AE3365" i="9"/>
  <c r="AE3366" i="9"/>
  <c r="AE3367" i="9"/>
  <c r="AE3368" i="9"/>
  <c r="AE3369" i="9"/>
  <c r="AE3370" i="9"/>
  <c r="AE3371" i="9"/>
  <c r="AE3372" i="9"/>
  <c r="AE3373" i="9"/>
  <c r="AE3374" i="9"/>
  <c r="AE3375" i="9"/>
  <c r="AE3376" i="9"/>
  <c r="AE3377" i="9"/>
  <c r="AE3378" i="9"/>
  <c r="AE3379" i="9"/>
  <c r="AE3380" i="9"/>
  <c r="AE3381" i="9"/>
  <c r="AE3382" i="9"/>
  <c r="AE3383" i="9"/>
  <c r="AE3384" i="9"/>
  <c r="AE3385" i="9"/>
  <c r="AE3386" i="9"/>
  <c r="AE3387" i="9"/>
  <c r="AE3388" i="9"/>
  <c r="AE3389" i="9"/>
  <c r="AE3390" i="9"/>
  <c r="AE3391" i="9"/>
  <c r="AE3392" i="9"/>
  <c r="AE3393" i="9"/>
  <c r="AE3394" i="9"/>
  <c r="AE3395" i="9"/>
  <c r="AE3396" i="9"/>
  <c r="AE3397" i="9"/>
  <c r="AE3398" i="9"/>
  <c r="AE3399" i="9"/>
  <c r="AE3400" i="9"/>
  <c r="AE3401" i="9"/>
  <c r="AE3402" i="9"/>
  <c r="AE3403" i="9"/>
  <c r="AE3404" i="9"/>
  <c r="AE3405" i="9"/>
  <c r="AE3406" i="9"/>
  <c r="AE3407" i="9"/>
  <c r="AE3408" i="9"/>
  <c r="AE3409" i="9"/>
  <c r="AE3410" i="9"/>
  <c r="AE3411" i="9"/>
  <c r="AE3412" i="9"/>
  <c r="AE3413" i="9"/>
  <c r="AE3414" i="9"/>
  <c r="AE3415" i="9"/>
  <c r="AE3416" i="9"/>
  <c r="AE3417" i="9"/>
  <c r="AE3418" i="9"/>
  <c r="AE3419" i="9"/>
  <c r="AE3420" i="9"/>
  <c r="AE3421" i="9"/>
  <c r="AE3422" i="9"/>
  <c r="AE3423" i="9"/>
  <c r="AE3424" i="9"/>
  <c r="AE3425" i="9"/>
  <c r="AE3426" i="9"/>
  <c r="AE3427" i="9"/>
  <c r="AE3428" i="9"/>
  <c r="AE3429" i="9"/>
  <c r="AE3430" i="9"/>
  <c r="AE3431" i="9"/>
  <c r="AE3432" i="9"/>
  <c r="AE3433" i="9"/>
  <c r="AE3434" i="9"/>
  <c r="AE3435" i="9"/>
  <c r="AE3436" i="9"/>
  <c r="AE3437" i="9"/>
  <c r="AE3438" i="9"/>
  <c r="AE3439" i="9"/>
  <c r="AE3440" i="9"/>
  <c r="AE3441" i="9"/>
  <c r="AE3442" i="9"/>
  <c r="AE3443" i="9"/>
  <c r="AE3444" i="9"/>
  <c r="AE3445" i="9"/>
  <c r="AE3446" i="9"/>
  <c r="AE3447" i="9"/>
  <c r="AE3448" i="9"/>
  <c r="AE3449" i="9"/>
  <c r="AE3450" i="9"/>
  <c r="AE3451" i="9"/>
  <c r="AE3452" i="9"/>
  <c r="AE3453" i="9"/>
  <c r="AE3454" i="9"/>
  <c r="AE3455" i="9"/>
  <c r="AE3456" i="9"/>
  <c r="AE3457" i="9"/>
  <c r="AE3458" i="9"/>
  <c r="AE3459" i="9"/>
  <c r="AE3460" i="9"/>
  <c r="AE3461" i="9"/>
  <c r="AE3462" i="9"/>
  <c r="AE3463" i="9"/>
  <c r="AE3464" i="9"/>
  <c r="AE3465" i="9"/>
  <c r="AE3466" i="9"/>
  <c r="AE3467" i="9"/>
  <c r="AE3468" i="9"/>
  <c r="AE3469" i="9"/>
  <c r="AE3470" i="9"/>
  <c r="AE3471" i="9"/>
  <c r="AE3472" i="9"/>
  <c r="AE3473" i="9"/>
  <c r="AE3474" i="9"/>
  <c r="AE3475" i="9"/>
  <c r="AE3476" i="9"/>
  <c r="AE3477" i="9"/>
  <c r="AE3478" i="9"/>
  <c r="AE3479" i="9"/>
  <c r="AE3480" i="9"/>
  <c r="AE3481" i="9"/>
  <c r="AE3482" i="9"/>
  <c r="AE3483" i="9"/>
  <c r="AE3484" i="9"/>
  <c r="AE3485" i="9"/>
  <c r="AE3486" i="9"/>
  <c r="AE3487" i="9"/>
  <c r="AE3488" i="9"/>
  <c r="AE3489" i="9"/>
  <c r="AE3490" i="9"/>
  <c r="AE3491" i="9"/>
  <c r="AE3492" i="9"/>
  <c r="AE3493" i="9"/>
  <c r="AE3494" i="9"/>
  <c r="AE3495" i="9"/>
  <c r="AE3496" i="9"/>
  <c r="AE3497" i="9"/>
  <c r="AE3498" i="9"/>
  <c r="AE3499" i="9"/>
  <c r="AE3500" i="9"/>
  <c r="AE3501" i="9"/>
  <c r="AE3502" i="9"/>
  <c r="AE3503" i="9"/>
  <c r="AE3504" i="9"/>
  <c r="AE3505" i="9"/>
  <c r="AE3506" i="9"/>
  <c r="AE3507" i="9"/>
  <c r="AE3508" i="9"/>
  <c r="AE3509" i="9"/>
  <c r="AE3510" i="9"/>
  <c r="AE3511" i="9"/>
  <c r="AE3512" i="9"/>
  <c r="AE3513" i="9"/>
  <c r="AE3514" i="9"/>
  <c r="AE3515" i="9"/>
  <c r="AE3516" i="9"/>
  <c r="AE3517" i="9"/>
  <c r="AE3518" i="9"/>
  <c r="AE3519" i="9"/>
  <c r="AE3520" i="9"/>
  <c r="AE3521" i="9"/>
  <c r="AE3522" i="9"/>
  <c r="AE3523" i="9"/>
  <c r="AE3524" i="9"/>
  <c r="AE3525" i="9"/>
  <c r="AE3526" i="9"/>
  <c r="AE3527" i="9"/>
  <c r="AE3528" i="9"/>
  <c r="AE3529" i="9"/>
  <c r="AE3530" i="9"/>
  <c r="AE3531" i="9"/>
  <c r="AE3532" i="9"/>
  <c r="AE3533" i="9"/>
  <c r="AE3534" i="9"/>
  <c r="AE3535" i="9"/>
  <c r="AE3536" i="9"/>
  <c r="AE3537" i="9"/>
  <c r="AE3538" i="9"/>
  <c r="AE3539" i="9"/>
  <c r="AE3540" i="9"/>
  <c r="AE3541" i="9"/>
  <c r="AE3542" i="9"/>
  <c r="AE3543" i="9"/>
  <c r="AE3544" i="9"/>
  <c r="AE3545" i="9"/>
  <c r="AE3546" i="9"/>
  <c r="AE3547" i="9"/>
  <c r="AE3548" i="9"/>
  <c r="AE3549" i="9"/>
  <c r="AE3550" i="9"/>
  <c r="AE3551" i="9"/>
  <c r="AE3552" i="9"/>
  <c r="AE3553" i="9"/>
  <c r="AE3554" i="9"/>
  <c r="AE3555" i="9"/>
  <c r="AE3556" i="9"/>
  <c r="AE3557" i="9"/>
  <c r="AE3558" i="9"/>
  <c r="AE3559" i="9"/>
  <c r="AE3560" i="9"/>
  <c r="AE3561" i="9"/>
  <c r="AE3562" i="9"/>
  <c r="AE3563" i="9"/>
  <c r="AE3564" i="9"/>
  <c r="AE3565" i="9"/>
  <c r="AE3566" i="9"/>
  <c r="AE3567" i="9"/>
  <c r="AE3568" i="9"/>
  <c r="AE3569" i="9"/>
  <c r="AE3570" i="9"/>
  <c r="AE3571" i="9"/>
  <c r="AE3572" i="9"/>
  <c r="AE3573" i="9"/>
  <c r="AE3574" i="9"/>
  <c r="AE3575" i="9"/>
  <c r="AE3576" i="9"/>
  <c r="AE3577" i="9"/>
  <c r="AE3578" i="9"/>
  <c r="AE3579" i="9"/>
  <c r="AE3580" i="9"/>
  <c r="AE3581" i="9"/>
  <c r="AE3582" i="9"/>
  <c r="AE3583" i="9"/>
  <c r="AE3584" i="9"/>
  <c r="AE3585" i="9"/>
  <c r="AE3586" i="9"/>
  <c r="AE3587" i="9"/>
  <c r="AE3588" i="9"/>
  <c r="AE3589" i="9"/>
  <c r="AE3590" i="9"/>
  <c r="AE3591" i="9"/>
  <c r="AE3592" i="9"/>
  <c r="AE3593" i="9"/>
  <c r="AE3594" i="9"/>
  <c r="AE3595" i="9"/>
  <c r="AE3596" i="9"/>
  <c r="AE3597" i="9"/>
  <c r="AE3598" i="9"/>
  <c r="AE3599" i="9"/>
  <c r="AE3600" i="9"/>
  <c r="AE3601" i="9"/>
  <c r="AE3602" i="9"/>
  <c r="AE3603" i="9"/>
  <c r="AE3604" i="9"/>
  <c r="AE3605" i="9"/>
  <c r="AE3606" i="9"/>
  <c r="AE3607" i="9"/>
  <c r="AE3608" i="9"/>
  <c r="AE3609" i="9"/>
  <c r="AE3610" i="9"/>
  <c r="AE3611" i="9"/>
  <c r="AE3612" i="9"/>
  <c r="AE3613" i="9"/>
  <c r="AE3614" i="9"/>
  <c r="AE3615" i="9"/>
  <c r="AE3616" i="9"/>
  <c r="AE3617" i="9"/>
  <c r="AE3618" i="9"/>
  <c r="AE3619" i="9"/>
  <c r="AE3620" i="9"/>
  <c r="AE3621" i="9"/>
  <c r="AE3622" i="9"/>
  <c r="AE3623" i="9"/>
  <c r="AE3624" i="9"/>
  <c r="AE3625" i="9"/>
  <c r="AE3626" i="9"/>
  <c r="AE3627" i="9"/>
  <c r="AE3628" i="9"/>
  <c r="AE3629" i="9"/>
  <c r="AE3630" i="9"/>
  <c r="AE3631" i="9"/>
  <c r="AE3632" i="9"/>
  <c r="AE3633" i="9"/>
  <c r="AE3634" i="9"/>
  <c r="AE3635" i="9"/>
  <c r="AE3636" i="9"/>
  <c r="AE3637" i="9"/>
  <c r="AE3638" i="9"/>
  <c r="AE3639" i="9"/>
  <c r="AE3640" i="9"/>
  <c r="AE3641" i="9"/>
  <c r="AE3642" i="9"/>
  <c r="AE3643" i="9"/>
  <c r="AE3644" i="9"/>
  <c r="AE3645" i="9"/>
  <c r="AE3646" i="9"/>
  <c r="AE3647" i="9"/>
  <c r="AE3648" i="9"/>
  <c r="AE3649" i="9"/>
  <c r="AE3650" i="9"/>
  <c r="AE3651" i="9"/>
  <c r="AE3652" i="9"/>
  <c r="AE3653" i="9"/>
  <c r="AE3654" i="9"/>
  <c r="AE3655" i="9"/>
  <c r="AE3656" i="9"/>
  <c r="AE3657" i="9"/>
  <c r="AE3658" i="9"/>
  <c r="AE3659" i="9"/>
  <c r="AE3660" i="9"/>
  <c r="AE3661" i="9"/>
  <c r="AE3662" i="9"/>
  <c r="AE3663" i="9"/>
  <c r="AE3664" i="9"/>
  <c r="AE3665" i="9"/>
  <c r="AE3666" i="9"/>
  <c r="AE3667" i="9"/>
  <c r="AE3668" i="9"/>
  <c r="AE3669" i="9"/>
  <c r="AE3670" i="9"/>
  <c r="AE3671" i="9"/>
  <c r="AE3672" i="9"/>
  <c r="AE3673" i="9"/>
  <c r="AE3674" i="9"/>
  <c r="AE3675" i="9"/>
  <c r="AE3676" i="9"/>
  <c r="AE3677" i="9"/>
  <c r="AE3678" i="9"/>
  <c r="AE3679" i="9"/>
  <c r="AE3680" i="9"/>
  <c r="AE3681" i="9"/>
  <c r="AE3682" i="9"/>
  <c r="AE3683" i="9"/>
  <c r="AE3684" i="9"/>
  <c r="AE3685" i="9"/>
  <c r="AE3686" i="9"/>
  <c r="AE3687" i="9"/>
  <c r="AE3688" i="9"/>
  <c r="AE3689" i="9"/>
  <c r="AE3690" i="9"/>
  <c r="AE3691" i="9"/>
  <c r="AE3692" i="9"/>
  <c r="AE3693" i="9"/>
  <c r="AE3694" i="9"/>
  <c r="AE3695" i="9"/>
  <c r="AE3696" i="9"/>
  <c r="AE3697" i="9"/>
  <c r="AE3698" i="9"/>
  <c r="AE3699" i="9"/>
  <c r="AE3700" i="9"/>
  <c r="AE3701" i="9"/>
  <c r="AE3702" i="9"/>
  <c r="AE3703" i="9"/>
  <c r="AE3704" i="9"/>
  <c r="AE3705" i="9"/>
  <c r="AE3706" i="9"/>
  <c r="AE3707" i="9"/>
  <c r="AE3708" i="9"/>
  <c r="AE3709" i="9"/>
  <c r="AE3710" i="9"/>
  <c r="AE3711" i="9"/>
  <c r="AE3712" i="9"/>
  <c r="AE3713" i="9"/>
  <c r="AE3714" i="9"/>
  <c r="AE3715" i="9"/>
  <c r="AE3716" i="9"/>
  <c r="AE3717" i="9"/>
  <c r="AE3718" i="9"/>
  <c r="AE3719" i="9"/>
  <c r="AE3720" i="9"/>
  <c r="AE3721" i="9"/>
  <c r="AE3722" i="9"/>
  <c r="AE3723" i="9"/>
  <c r="AE3724" i="9"/>
  <c r="AE3725" i="9"/>
  <c r="AE3726" i="9"/>
  <c r="AE3727" i="9"/>
  <c r="AE3728" i="9"/>
  <c r="AE3729" i="9"/>
  <c r="AE3730" i="9"/>
  <c r="AE3731" i="9"/>
  <c r="AE3732" i="9"/>
  <c r="AE3733" i="9"/>
  <c r="AE3734" i="9"/>
  <c r="AE3735" i="9"/>
  <c r="AE3736" i="9"/>
  <c r="AE3737" i="9"/>
  <c r="AE3738" i="9"/>
  <c r="AE3739" i="9"/>
  <c r="AE3740" i="9"/>
  <c r="AE3741" i="9"/>
  <c r="AE3742" i="9"/>
  <c r="AE3743" i="9"/>
  <c r="AE3744" i="9"/>
  <c r="AE3745" i="9"/>
  <c r="AE3746" i="9"/>
  <c r="AE3747" i="9"/>
  <c r="AE3748" i="9"/>
  <c r="AE3749" i="9"/>
  <c r="AE3750" i="9"/>
  <c r="AE3751" i="9"/>
  <c r="AE3752" i="9"/>
  <c r="AE3753" i="9"/>
  <c r="AE3754" i="9"/>
  <c r="AE3755" i="9"/>
  <c r="AE3756" i="9"/>
  <c r="AE3757" i="9"/>
  <c r="AE3758" i="9"/>
  <c r="AE3759" i="9"/>
  <c r="AE3760" i="9"/>
  <c r="AE3761" i="9"/>
  <c r="AE3762" i="9"/>
  <c r="AE3763" i="9"/>
  <c r="AE3764" i="9"/>
  <c r="AE3765" i="9"/>
  <c r="AE3766" i="9"/>
  <c r="AE3767" i="9"/>
  <c r="AE3768" i="9"/>
  <c r="AE3769" i="9"/>
  <c r="AE3770" i="9"/>
  <c r="AE3771" i="9"/>
  <c r="AE3772" i="9"/>
  <c r="AE3773" i="9"/>
  <c r="AE3774" i="9"/>
  <c r="AE3775" i="9"/>
  <c r="AE3776" i="9"/>
  <c r="AE3777" i="9"/>
  <c r="AE3778" i="9"/>
  <c r="AE3779" i="9"/>
  <c r="AE3780" i="9"/>
  <c r="AE3781" i="9"/>
  <c r="AE3782" i="9"/>
  <c r="AE3783" i="9"/>
  <c r="AE3784" i="9"/>
  <c r="AE3785" i="9"/>
  <c r="AE3786" i="9"/>
  <c r="AE3787" i="9"/>
  <c r="AE3788" i="9"/>
  <c r="AE3789" i="9"/>
  <c r="AE3790" i="9"/>
  <c r="AE3791" i="9"/>
  <c r="AE3792" i="9"/>
  <c r="AE3793" i="9"/>
  <c r="AE3794" i="9"/>
  <c r="AE3795" i="9"/>
  <c r="AE3796" i="9"/>
  <c r="AE3797" i="9"/>
  <c r="AE3798" i="9"/>
  <c r="AE3799" i="9"/>
  <c r="AE3800" i="9"/>
  <c r="AE3801" i="9"/>
  <c r="AE3802" i="9"/>
  <c r="AE3803" i="9"/>
  <c r="AE3804" i="9"/>
  <c r="AE3805" i="9"/>
  <c r="AE3806" i="9"/>
  <c r="AE3807" i="9"/>
  <c r="AE3808" i="9"/>
  <c r="AE3809" i="9"/>
  <c r="AE3810" i="9"/>
  <c r="AE3811" i="9"/>
  <c r="AE3812" i="9"/>
  <c r="AE3813" i="9"/>
  <c r="AE3814" i="9"/>
  <c r="AE3815" i="9"/>
  <c r="AE3816" i="9"/>
  <c r="AE3817" i="9"/>
  <c r="AE3818" i="9"/>
  <c r="AE3819" i="9"/>
  <c r="AE3820" i="9"/>
  <c r="AE3821" i="9"/>
  <c r="AE3822" i="9"/>
  <c r="AE3823" i="9"/>
  <c r="AE3824" i="9"/>
  <c r="AE3825" i="9"/>
  <c r="AE3826" i="9"/>
  <c r="AE3827" i="9"/>
  <c r="AE3828" i="9"/>
  <c r="AE3829" i="9"/>
  <c r="AE3830" i="9"/>
  <c r="AE3831" i="9"/>
  <c r="AE3832" i="9"/>
  <c r="AE3833" i="9"/>
  <c r="AE3834" i="9"/>
  <c r="AE3835" i="9"/>
  <c r="AE3836" i="9"/>
  <c r="AE3837" i="9"/>
  <c r="AE3838" i="9"/>
  <c r="AE3839" i="9"/>
  <c r="AE3840" i="9"/>
  <c r="AE3841" i="9"/>
  <c r="AE3842" i="9"/>
  <c r="AE3843" i="9"/>
  <c r="AE3844" i="9"/>
  <c r="AE3845" i="9"/>
  <c r="AE3846" i="9"/>
  <c r="AE3847" i="9"/>
  <c r="AE3848" i="9"/>
  <c r="AE3849" i="9"/>
  <c r="AE3850" i="9"/>
  <c r="AE3851" i="9"/>
  <c r="AE3852" i="9"/>
  <c r="AE3853" i="9"/>
  <c r="AE3854" i="9"/>
  <c r="AE3855" i="9"/>
  <c r="AE3856" i="9"/>
  <c r="AE3857" i="9"/>
  <c r="AE3858" i="9"/>
  <c r="AE3859" i="9"/>
  <c r="AE3860" i="9"/>
  <c r="AE3861" i="9"/>
  <c r="AE3862" i="9"/>
  <c r="AE3863" i="9"/>
  <c r="AE3864" i="9"/>
  <c r="AE3865" i="9"/>
  <c r="AE3866" i="9"/>
  <c r="AE3867" i="9"/>
  <c r="AE3868" i="9"/>
  <c r="AE3869" i="9"/>
  <c r="AE3870" i="9"/>
  <c r="AE3871" i="9"/>
  <c r="AE3872" i="9"/>
  <c r="AE3873" i="9"/>
  <c r="AE3874" i="9"/>
  <c r="AE3875" i="9"/>
  <c r="AE3876" i="9"/>
  <c r="AE3877" i="9"/>
  <c r="AE3878" i="9"/>
  <c r="AE3879" i="9"/>
  <c r="AE3880" i="9"/>
  <c r="AE3881" i="9"/>
  <c r="AE3882" i="9"/>
  <c r="AE3883" i="9"/>
  <c r="AE3884" i="9"/>
  <c r="AE3885" i="9"/>
  <c r="AE3886" i="9"/>
  <c r="AE3887" i="9"/>
  <c r="AE3888" i="9"/>
  <c r="AE3889" i="9"/>
  <c r="AE3890" i="9"/>
  <c r="AE3891" i="9"/>
  <c r="AE3892" i="9"/>
  <c r="AE3893" i="9"/>
  <c r="AE3894" i="9"/>
  <c r="AE3895" i="9"/>
  <c r="AE3896" i="9"/>
  <c r="AE3897" i="9"/>
  <c r="AE3898" i="9"/>
  <c r="AE3899" i="9"/>
  <c r="AE3900" i="9"/>
  <c r="AE3901" i="9"/>
  <c r="AE3902" i="9"/>
  <c r="AE3903" i="9"/>
  <c r="AE3904" i="9"/>
  <c r="AE3905" i="9"/>
  <c r="AE3906" i="9"/>
  <c r="AE3907" i="9"/>
  <c r="AE3908" i="9"/>
  <c r="AE3909" i="9"/>
  <c r="AE3910" i="9"/>
  <c r="AE3911" i="9"/>
  <c r="AE3912" i="9"/>
  <c r="AE3913" i="9"/>
  <c r="AE3914" i="9"/>
  <c r="AE3915" i="9"/>
  <c r="AE3916" i="9"/>
  <c r="AE3917" i="9"/>
  <c r="AE3918" i="9"/>
  <c r="AE3919" i="9"/>
  <c r="AE3920" i="9"/>
  <c r="AE3921" i="9"/>
  <c r="AE3922" i="9"/>
  <c r="AE3923" i="9"/>
  <c r="AE3924" i="9"/>
  <c r="AE3925" i="9"/>
  <c r="AE3926" i="9"/>
  <c r="AE3927" i="9"/>
  <c r="AE3928" i="9"/>
  <c r="AE3929" i="9"/>
  <c r="AE3930" i="9"/>
  <c r="AE3931" i="9"/>
  <c r="AE3932" i="9"/>
  <c r="AE3933" i="9"/>
  <c r="AE3934" i="9"/>
  <c r="AE3935" i="9"/>
  <c r="AE3936" i="9"/>
  <c r="AE3937" i="9"/>
  <c r="AE3938" i="9"/>
  <c r="AE3939" i="9"/>
  <c r="AE3940" i="9"/>
  <c r="AE3941" i="9"/>
  <c r="AE3942" i="9"/>
  <c r="AE3943" i="9"/>
  <c r="AE3944" i="9"/>
  <c r="AE3945" i="9"/>
  <c r="AE3946" i="9"/>
  <c r="AE3947" i="9"/>
  <c r="AE3948" i="9"/>
  <c r="AE3949" i="9"/>
  <c r="AE3950" i="9"/>
  <c r="AE3951" i="9"/>
  <c r="AE3952" i="9"/>
  <c r="AE3953" i="9"/>
  <c r="AE3954" i="9"/>
  <c r="AE3955" i="9"/>
  <c r="AE3956" i="9"/>
  <c r="AE3957" i="9"/>
  <c r="AE3958" i="9"/>
  <c r="AE3959" i="9"/>
  <c r="AE3960" i="9"/>
  <c r="AE3961" i="9"/>
  <c r="AE3962" i="9"/>
  <c r="AE3963" i="9"/>
  <c r="AE3964" i="9"/>
  <c r="AE3965" i="9"/>
  <c r="AE3966" i="9"/>
  <c r="AE3967" i="9"/>
  <c r="AE3968" i="9"/>
  <c r="AE3969" i="9"/>
  <c r="AE3970" i="9"/>
  <c r="AE3971" i="9"/>
  <c r="AE3972" i="9"/>
  <c r="AE3973" i="9"/>
  <c r="AE3974" i="9"/>
  <c r="AE3975" i="9"/>
  <c r="AE3976" i="9"/>
  <c r="AE3977" i="9"/>
  <c r="AE3978" i="9"/>
  <c r="AE3979" i="9"/>
  <c r="AE3980" i="9"/>
  <c r="AE3981" i="9"/>
  <c r="AE3982" i="9"/>
  <c r="AE3983" i="9"/>
  <c r="AE3984" i="9"/>
  <c r="AE3985" i="9"/>
  <c r="AE3986" i="9"/>
  <c r="AE3987" i="9"/>
  <c r="AE3988" i="9"/>
  <c r="AE3989" i="9"/>
  <c r="AE3990" i="9"/>
  <c r="AE3991" i="9"/>
  <c r="AE3992" i="9"/>
  <c r="AE3993" i="9"/>
  <c r="AE3994" i="9"/>
  <c r="AE3995" i="9"/>
  <c r="AE3996" i="9"/>
  <c r="AE3997" i="9"/>
  <c r="AE3998" i="9"/>
  <c r="AE3999" i="9"/>
  <c r="AE4000" i="9"/>
  <c r="AE4001" i="9"/>
  <c r="AE4002" i="9"/>
  <c r="AE4003" i="9"/>
  <c r="AE4004" i="9"/>
  <c r="AE4005" i="9"/>
  <c r="AE4006" i="9"/>
  <c r="AE4007" i="9"/>
  <c r="AE4008" i="9"/>
  <c r="AE4009" i="9"/>
  <c r="AE4010" i="9"/>
  <c r="AE4011" i="9"/>
  <c r="AE4012" i="9"/>
  <c r="AE4013" i="9"/>
  <c r="AE4014" i="9"/>
  <c r="AE4015" i="9"/>
  <c r="AE4016" i="9"/>
  <c r="AE4017" i="9"/>
  <c r="AE4018" i="9"/>
  <c r="AE4019" i="9"/>
  <c r="AE4020" i="9"/>
  <c r="AE4021" i="9"/>
  <c r="AE4022" i="9"/>
  <c r="AE4023" i="9"/>
  <c r="AE4024" i="9"/>
  <c r="AE4025" i="9"/>
  <c r="AE4026" i="9"/>
  <c r="AE4027" i="9"/>
  <c r="AE4028" i="9"/>
  <c r="AE4029" i="9"/>
  <c r="AE4030" i="9"/>
  <c r="AE4031" i="9"/>
  <c r="AE4032" i="9"/>
  <c r="AE4033" i="9"/>
  <c r="AE4034" i="9"/>
  <c r="AE4035" i="9"/>
  <c r="AE4036" i="9"/>
  <c r="AE4037" i="9"/>
  <c r="AE4038" i="9"/>
  <c r="AE4039" i="9"/>
  <c r="AE4040" i="9"/>
  <c r="AE4041" i="9"/>
  <c r="AE4042" i="9"/>
  <c r="AE4043" i="9"/>
  <c r="AE4044" i="9"/>
  <c r="AE4045" i="9"/>
  <c r="AE4046" i="9"/>
  <c r="AE4047" i="9"/>
  <c r="AE4048" i="9"/>
  <c r="AE4049" i="9"/>
  <c r="AE4050" i="9"/>
  <c r="AE4051" i="9"/>
  <c r="AE4052" i="9"/>
  <c r="AE4053" i="9"/>
  <c r="AE4054" i="9"/>
  <c r="AE4055" i="9"/>
  <c r="AE4056" i="9"/>
  <c r="AE4057" i="9"/>
  <c r="AE4058" i="9"/>
  <c r="AE4059" i="9"/>
  <c r="AE4060" i="9"/>
  <c r="AE4061" i="9"/>
  <c r="AE4062" i="9"/>
  <c r="AE4063" i="9"/>
  <c r="AE4064" i="9"/>
  <c r="AE4065" i="9"/>
  <c r="AE4066" i="9"/>
  <c r="AE4067" i="9"/>
  <c r="AE4068" i="9"/>
  <c r="AE4069" i="9"/>
  <c r="AE4070" i="9"/>
  <c r="AE4071" i="9"/>
  <c r="AE4072" i="9"/>
  <c r="AE4073" i="9"/>
  <c r="AE4074" i="9"/>
  <c r="AE4075" i="9"/>
  <c r="AE4076" i="9"/>
  <c r="AE4077" i="9"/>
  <c r="AE4078" i="9"/>
  <c r="AE4079" i="9"/>
  <c r="AE4080" i="9"/>
  <c r="AE4081" i="9"/>
  <c r="AE4082" i="9"/>
  <c r="AE4083" i="9"/>
  <c r="AE4084" i="9"/>
  <c r="AE4085" i="9"/>
  <c r="AE4086" i="9"/>
  <c r="AE4087" i="9"/>
  <c r="AE4088" i="9"/>
  <c r="AE4089" i="9"/>
  <c r="AE4090" i="9"/>
  <c r="AE4091" i="9"/>
  <c r="AE4092" i="9"/>
  <c r="AE4093" i="9"/>
  <c r="AE4094" i="9"/>
  <c r="AE4095" i="9"/>
  <c r="AE4096" i="9"/>
  <c r="AE4097" i="9"/>
  <c r="AE4098" i="9"/>
  <c r="AE4099" i="9"/>
  <c r="AE4100" i="9"/>
  <c r="AE4101" i="9"/>
  <c r="AE4102" i="9"/>
  <c r="AE4103" i="9"/>
  <c r="AE4104" i="9"/>
  <c r="AE4105" i="9"/>
  <c r="AE4106" i="9"/>
  <c r="AE4107" i="9"/>
  <c r="AE4108" i="9"/>
  <c r="AE4109" i="9"/>
  <c r="AE4110" i="9"/>
  <c r="AE4111" i="9"/>
  <c r="AE4112" i="9"/>
  <c r="AE4113" i="9"/>
  <c r="AE4114" i="9"/>
  <c r="AE4115" i="9"/>
  <c r="AE4116" i="9"/>
  <c r="AE4117" i="9"/>
  <c r="AE4118" i="9"/>
  <c r="AE4119" i="9"/>
  <c r="AE4120" i="9"/>
  <c r="AE4121" i="9"/>
  <c r="AE4122" i="9"/>
  <c r="AE4123" i="9"/>
  <c r="AE4124" i="9"/>
  <c r="AE4125" i="9"/>
  <c r="AE4126" i="9"/>
  <c r="AE4127" i="9"/>
  <c r="AE4128" i="9"/>
  <c r="AE4129" i="9"/>
  <c r="AE4130" i="9"/>
  <c r="AE4131" i="9"/>
  <c r="AE4132" i="9"/>
  <c r="AE4133" i="9"/>
  <c r="AE4134" i="9"/>
  <c r="AE4135" i="9"/>
  <c r="AE4136" i="9"/>
  <c r="AE4137" i="9"/>
  <c r="AE4138" i="9"/>
  <c r="AE4139" i="9"/>
  <c r="AE4140" i="9"/>
  <c r="AE4141" i="9"/>
  <c r="AE4142" i="9"/>
  <c r="AE4143" i="9"/>
  <c r="AE4144" i="9"/>
  <c r="AE4145" i="9"/>
  <c r="AE4146" i="9"/>
  <c r="AE4147" i="9"/>
  <c r="AE4148" i="9"/>
  <c r="AE4149" i="9"/>
  <c r="AE4150" i="9"/>
  <c r="AE4151" i="9"/>
  <c r="AE4152" i="9"/>
  <c r="AE4153" i="9"/>
  <c r="AE4154" i="9"/>
  <c r="AE4155" i="9"/>
  <c r="AE4156" i="9"/>
  <c r="AE4157" i="9"/>
  <c r="AE4158" i="9"/>
  <c r="AE4159" i="9"/>
  <c r="AE4160" i="9"/>
  <c r="AE4161" i="9"/>
  <c r="AE4162" i="9"/>
  <c r="AE4163" i="9"/>
  <c r="AE4164" i="9"/>
  <c r="AE4165" i="9"/>
  <c r="AE4166" i="9"/>
  <c r="AE4167" i="9"/>
  <c r="AE4168" i="9"/>
  <c r="AE4169" i="9"/>
  <c r="AE4170" i="9"/>
  <c r="AE4171" i="9"/>
  <c r="AE4172" i="9"/>
  <c r="AE4173" i="9"/>
  <c r="AE4174" i="9"/>
  <c r="AE4175" i="9"/>
  <c r="AE4176" i="9"/>
  <c r="AE4177" i="9"/>
  <c r="AE4178" i="9"/>
  <c r="AE4179" i="9"/>
  <c r="AE4180" i="9"/>
  <c r="AE4181" i="9"/>
  <c r="AE4182" i="9"/>
  <c r="AE4183" i="9"/>
  <c r="AE4184" i="9"/>
  <c r="AE4185" i="9"/>
  <c r="AE4186" i="9"/>
  <c r="AE4187" i="9"/>
  <c r="AE4188" i="9"/>
  <c r="AE4189" i="9"/>
  <c r="AE4190" i="9"/>
  <c r="AE4191" i="9"/>
  <c r="AE4192" i="9"/>
  <c r="AE4193" i="9"/>
  <c r="AE4194" i="9"/>
  <c r="AE4195" i="9"/>
  <c r="AE4196" i="9"/>
  <c r="AE4197" i="9"/>
  <c r="AE4198" i="9"/>
  <c r="AE4199" i="9"/>
  <c r="AE4200" i="9"/>
  <c r="AE4201" i="9"/>
  <c r="AE4202" i="9"/>
  <c r="AE4203" i="9"/>
  <c r="AE4204" i="9"/>
  <c r="AE4205" i="9"/>
  <c r="AE4206" i="9"/>
  <c r="AE4207" i="9"/>
  <c r="AE4208" i="9"/>
  <c r="AE4209" i="9"/>
  <c r="AE4210" i="9"/>
  <c r="AE4211" i="9"/>
  <c r="AE4212" i="9"/>
  <c r="AE4213" i="9"/>
  <c r="AE4214" i="9"/>
  <c r="AE4215" i="9"/>
  <c r="AE4216" i="9"/>
  <c r="AE4217" i="9"/>
  <c r="AE4218" i="9"/>
  <c r="AE4219" i="9"/>
  <c r="AE4220" i="9"/>
  <c r="AE4221" i="9"/>
  <c r="AE4222" i="9"/>
  <c r="AE4223" i="9"/>
  <c r="AE4224" i="9"/>
  <c r="AE4225" i="9"/>
  <c r="AE4226" i="9"/>
  <c r="AE4227" i="9"/>
  <c r="AE4228" i="9"/>
  <c r="AE4229" i="9"/>
  <c r="AE4230" i="9"/>
  <c r="AE4231" i="9"/>
  <c r="AE4232" i="9"/>
  <c r="AE4233" i="9"/>
  <c r="AE4234" i="9"/>
  <c r="AE4235" i="9"/>
  <c r="AE4236" i="9"/>
  <c r="AE4237" i="9"/>
  <c r="AE4238" i="9"/>
  <c r="AE4239" i="9"/>
  <c r="AE4240" i="9"/>
  <c r="AE4241" i="9"/>
  <c r="AE4242" i="9"/>
  <c r="AE4243" i="9"/>
  <c r="AE4244" i="9"/>
  <c r="AE4245" i="9"/>
  <c r="AE4246" i="9"/>
  <c r="AE4247" i="9"/>
  <c r="AE4248" i="9"/>
  <c r="AE4249" i="9"/>
  <c r="AE4250" i="9"/>
  <c r="AE4251" i="9"/>
  <c r="AE4252" i="9"/>
  <c r="AE4253" i="9"/>
  <c r="AE4254" i="9"/>
  <c r="AE4255" i="9"/>
  <c r="AE4256" i="9"/>
  <c r="AE4257" i="9"/>
  <c r="AE4258" i="9"/>
  <c r="AE4259" i="9"/>
  <c r="AE4260" i="9"/>
  <c r="AE4261" i="9"/>
  <c r="AE4262" i="9"/>
  <c r="AE4263" i="9"/>
  <c r="AE4264" i="9"/>
  <c r="AE4265" i="9"/>
  <c r="AE4266" i="9"/>
  <c r="AE4267" i="9"/>
  <c r="AE4268" i="9"/>
  <c r="AE4269" i="9"/>
  <c r="AE4270" i="9"/>
  <c r="AE4271" i="9"/>
  <c r="AE4272" i="9"/>
  <c r="AE4273" i="9"/>
  <c r="AE4274" i="9"/>
  <c r="AE4275" i="9"/>
  <c r="AE4276" i="9"/>
  <c r="AE4277" i="9"/>
  <c r="AE4278" i="9"/>
  <c r="AE4279" i="9"/>
  <c r="AE4280" i="9"/>
  <c r="AE4281" i="9"/>
  <c r="AE4282" i="9"/>
  <c r="AE4283" i="9"/>
  <c r="AE4284" i="9"/>
  <c r="AE4285" i="9"/>
  <c r="AE4286" i="9"/>
  <c r="AE4287" i="9"/>
  <c r="AE4288" i="9"/>
  <c r="AE4289" i="9"/>
  <c r="AE4290" i="9"/>
  <c r="AE4291" i="9"/>
  <c r="AE4292" i="9"/>
  <c r="AE4293" i="9"/>
  <c r="AE4294" i="9"/>
  <c r="AE4295" i="9"/>
  <c r="AE4296" i="9"/>
  <c r="AE4297" i="9"/>
  <c r="AE4298" i="9"/>
  <c r="AE4299" i="9"/>
  <c r="AE4300" i="9"/>
  <c r="AE4301" i="9"/>
  <c r="AE4302" i="9"/>
  <c r="AE4303" i="9"/>
  <c r="AE4304" i="9"/>
  <c r="AE4305" i="9"/>
  <c r="AE4306" i="9"/>
  <c r="AE4307" i="9"/>
  <c r="AE4308" i="9"/>
  <c r="AE4309" i="9"/>
  <c r="AE4310" i="9"/>
  <c r="AE4311" i="9"/>
  <c r="AE4312" i="9"/>
  <c r="AE4313" i="9"/>
  <c r="AE4314" i="9"/>
  <c r="AE4315" i="9"/>
  <c r="AE4316" i="9"/>
  <c r="AE4317" i="9"/>
  <c r="AE4318" i="9"/>
  <c r="AE4319" i="9"/>
  <c r="AE4320" i="9"/>
  <c r="AE4321" i="9"/>
  <c r="AE4322" i="9"/>
  <c r="AE4323" i="9"/>
  <c r="AE4324" i="9"/>
  <c r="AE4325" i="9"/>
  <c r="AE4326" i="9"/>
  <c r="AE4327" i="9"/>
  <c r="AE4328" i="9"/>
  <c r="AE4329" i="9"/>
  <c r="AE4330" i="9"/>
  <c r="AE4331" i="9"/>
  <c r="AE4332" i="9"/>
  <c r="AE4333" i="9"/>
  <c r="AE4334" i="9"/>
  <c r="AE4335" i="9"/>
  <c r="AE4336" i="9"/>
  <c r="AE4337" i="9"/>
  <c r="AE4338" i="9"/>
  <c r="AE4339" i="9"/>
  <c r="AE4340" i="9"/>
  <c r="AE4341" i="9"/>
  <c r="AE4342" i="9"/>
  <c r="AE4343" i="9"/>
  <c r="AE4344" i="9"/>
  <c r="AE4345" i="9"/>
  <c r="AE4346" i="9"/>
  <c r="AE4347" i="9"/>
  <c r="AE4348" i="9"/>
  <c r="AE4349" i="9"/>
  <c r="AE4350" i="9"/>
  <c r="AE4351" i="9"/>
  <c r="AE4352" i="9"/>
  <c r="AE4353" i="9"/>
  <c r="AE4354" i="9"/>
  <c r="AE4355" i="9"/>
  <c r="AE4356" i="9"/>
  <c r="AE4357" i="9"/>
  <c r="AE4358" i="9"/>
  <c r="AE4359" i="9"/>
  <c r="AE4360" i="9"/>
  <c r="AE4361" i="9"/>
  <c r="AE4362" i="9"/>
  <c r="AE4363" i="9"/>
  <c r="AE4364" i="9"/>
  <c r="AE4365" i="9"/>
  <c r="AE4366" i="9"/>
  <c r="AE4367" i="9"/>
  <c r="AE4368" i="9"/>
  <c r="AE4369" i="9"/>
  <c r="AE4370" i="9"/>
  <c r="AE4371" i="9"/>
  <c r="AE4372" i="9"/>
  <c r="AE4373" i="9"/>
  <c r="AE4374" i="9"/>
  <c r="AE4375" i="9"/>
  <c r="AE4376" i="9"/>
  <c r="AE4377" i="9"/>
  <c r="AE4378" i="9"/>
  <c r="AE4379" i="9"/>
  <c r="AE4380" i="9"/>
  <c r="AE4381" i="9"/>
  <c r="AE4382" i="9"/>
  <c r="AE4383" i="9"/>
  <c r="AE4384" i="9"/>
  <c r="AE4385" i="9"/>
  <c r="AE4386" i="9"/>
  <c r="AE4387" i="9"/>
  <c r="AE4388" i="9"/>
  <c r="AE4389" i="9"/>
  <c r="AE4390" i="9"/>
  <c r="AE4391" i="9"/>
  <c r="AE4392" i="9"/>
  <c r="AE4393" i="9"/>
  <c r="AE4394" i="9"/>
  <c r="AE4395" i="9"/>
  <c r="AE4396" i="9"/>
  <c r="AE4397" i="9"/>
  <c r="AE4398" i="9"/>
  <c r="AE4399" i="9"/>
  <c r="AE4400" i="9"/>
  <c r="AE4401" i="9"/>
  <c r="AE4402" i="9"/>
  <c r="AE4403" i="9"/>
  <c r="AE4404" i="9"/>
  <c r="AE4405" i="9"/>
  <c r="AE4406" i="9"/>
  <c r="AE4407" i="9"/>
  <c r="AE4408" i="9"/>
  <c r="AE4409" i="9"/>
  <c r="AE4410" i="9"/>
  <c r="AE4411" i="9"/>
  <c r="AE4412" i="9"/>
  <c r="AE4413" i="9"/>
  <c r="AE4414" i="9"/>
  <c r="AE4415" i="9"/>
  <c r="AE4416" i="9"/>
  <c r="AE4417" i="9"/>
  <c r="AE4418" i="9"/>
  <c r="AE4419" i="9"/>
  <c r="AE4420" i="9"/>
  <c r="AE4421" i="9"/>
  <c r="AE4422" i="9"/>
  <c r="AE4423" i="9"/>
  <c r="AE4424" i="9"/>
  <c r="AE4425" i="9"/>
  <c r="AE4426" i="9"/>
  <c r="AE4427" i="9"/>
  <c r="AE4428" i="9"/>
  <c r="AE4429" i="9"/>
  <c r="AE4430" i="9"/>
  <c r="AE4431" i="9"/>
  <c r="AE4432" i="9"/>
  <c r="AE4433" i="9"/>
  <c r="AE4434" i="9"/>
  <c r="AE4435" i="9"/>
  <c r="AE4436" i="9"/>
  <c r="AE4437" i="9"/>
  <c r="AE4438" i="9"/>
  <c r="AE4439" i="9"/>
  <c r="AE4440" i="9"/>
  <c r="AE4441" i="9"/>
  <c r="AE4442" i="9"/>
  <c r="AE4443" i="9"/>
  <c r="AE4444" i="9"/>
  <c r="AE4445" i="9"/>
  <c r="AE4446" i="9"/>
  <c r="AE4447" i="9"/>
  <c r="AE4448" i="9"/>
  <c r="AE4449" i="9"/>
  <c r="AE4450" i="9"/>
  <c r="AE4451" i="9"/>
  <c r="AE4452" i="9"/>
  <c r="AE4453" i="9"/>
  <c r="AE4454" i="9"/>
  <c r="AE4455" i="9"/>
  <c r="AE4456" i="9"/>
  <c r="AE4457" i="9"/>
  <c r="AE4458" i="9"/>
  <c r="AE4459" i="9"/>
  <c r="AE4460" i="9"/>
  <c r="AE4461" i="9"/>
  <c r="AE4462" i="9"/>
  <c r="AE4463" i="9"/>
  <c r="AE4464" i="9"/>
  <c r="AE4465" i="9"/>
  <c r="AE4466" i="9"/>
  <c r="AE4467" i="9"/>
  <c r="AE4468" i="9"/>
  <c r="AE4469" i="9"/>
  <c r="AE4470" i="9"/>
  <c r="AE4471" i="9"/>
  <c r="AE4472" i="9"/>
  <c r="AE4473" i="9"/>
  <c r="AE4474" i="9"/>
  <c r="AE4475" i="9"/>
  <c r="AE4476" i="9"/>
  <c r="AE4477" i="9"/>
  <c r="AE4478" i="9"/>
  <c r="AE4479" i="9"/>
  <c r="AE4480" i="9"/>
  <c r="AE4481" i="9"/>
  <c r="AE4482" i="9"/>
  <c r="AE4483" i="9"/>
  <c r="AE4484" i="9"/>
  <c r="AE4485" i="9"/>
  <c r="AE4486" i="9"/>
  <c r="AE4487" i="9"/>
  <c r="AE4488" i="9"/>
  <c r="AE4489" i="9"/>
  <c r="AE4490" i="9"/>
  <c r="AE4491" i="9"/>
  <c r="AE4492" i="9"/>
  <c r="AE4493" i="9"/>
  <c r="AE4494" i="9"/>
  <c r="AE4495" i="9"/>
  <c r="AE4496" i="9"/>
  <c r="AE4497" i="9"/>
  <c r="AE4498" i="9"/>
  <c r="AE4499" i="9"/>
  <c r="AE4500" i="9"/>
  <c r="AE4501" i="9"/>
  <c r="AE4502" i="9"/>
  <c r="AE4503" i="9"/>
  <c r="AE4504" i="9"/>
  <c r="AE4505" i="9"/>
  <c r="AE4506" i="9"/>
  <c r="AE4507" i="9"/>
  <c r="AE4508" i="9"/>
  <c r="AE4509" i="9"/>
  <c r="AE4510" i="9"/>
  <c r="AE4511" i="9"/>
  <c r="AE4512" i="9"/>
  <c r="AE4513" i="9"/>
  <c r="AE4514" i="9"/>
  <c r="AE4515" i="9"/>
  <c r="AE4516" i="9"/>
  <c r="AE4517" i="9"/>
  <c r="AE4518" i="9"/>
  <c r="AE4519" i="9"/>
  <c r="AE4520" i="9"/>
  <c r="AE4521" i="9"/>
  <c r="AE4522" i="9"/>
  <c r="AE4523" i="9"/>
  <c r="AE4524" i="9"/>
  <c r="AE4525" i="9"/>
  <c r="AE4526" i="9"/>
  <c r="AE4527" i="9"/>
  <c r="AE4528" i="9"/>
  <c r="AE4529" i="9"/>
  <c r="AE4530" i="9"/>
  <c r="AE4531" i="9"/>
  <c r="AE4532" i="9"/>
  <c r="AE4533" i="9"/>
  <c r="AE4534" i="9"/>
  <c r="AE4535" i="9"/>
  <c r="AE4536" i="9"/>
  <c r="AE4537" i="9"/>
  <c r="AE4538" i="9"/>
  <c r="AE4539" i="9"/>
  <c r="AE4540" i="9"/>
  <c r="AE4541" i="9"/>
  <c r="AE4542" i="9"/>
  <c r="AE4543" i="9"/>
  <c r="AE4544" i="9"/>
  <c r="AE4545" i="9"/>
  <c r="AE4546" i="9"/>
  <c r="AE4547" i="9"/>
  <c r="AE4548" i="9"/>
  <c r="AE4549" i="9"/>
  <c r="AE4550" i="9"/>
  <c r="AE4551" i="9"/>
  <c r="AE4552" i="9"/>
  <c r="AE4553" i="9"/>
  <c r="AE4554" i="9"/>
  <c r="AE4555" i="9"/>
  <c r="AE4556" i="9"/>
  <c r="AE4557" i="9"/>
  <c r="AE4558" i="9"/>
  <c r="AE4559" i="9"/>
  <c r="AE4560" i="9"/>
  <c r="AE4561" i="9"/>
  <c r="AE4562" i="9"/>
  <c r="AE4563" i="9"/>
  <c r="AE4564" i="9"/>
  <c r="AE4565" i="9"/>
  <c r="AE4566" i="9"/>
  <c r="AE4567" i="9"/>
  <c r="AE4568" i="9"/>
  <c r="AE4569" i="9"/>
  <c r="AE4570" i="9"/>
  <c r="AE4571" i="9"/>
  <c r="AE4572" i="9"/>
  <c r="AE4573" i="9"/>
  <c r="AE4574" i="9"/>
  <c r="AE4575" i="9"/>
  <c r="AE4576" i="9"/>
  <c r="AE4577" i="9"/>
  <c r="AE4578" i="9"/>
  <c r="AE4579" i="9"/>
  <c r="AE4580" i="9"/>
  <c r="AE4581" i="9"/>
  <c r="AE4582" i="9"/>
  <c r="AE4583" i="9"/>
  <c r="AE4584" i="9"/>
  <c r="AE4585" i="9"/>
  <c r="AE4586" i="9"/>
  <c r="AE4587" i="9"/>
  <c r="AE4588" i="9"/>
  <c r="AE4589" i="9"/>
  <c r="AE4590" i="9"/>
  <c r="AE4591" i="9"/>
  <c r="AE4592" i="9"/>
  <c r="AE4593" i="9"/>
  <c r="AE4594" i="9"/>
  <c r="AE4595" i="9"/>
  <c r="AE4596" i="9"/>
  <c r="AE4597" i="9"/>
  <c r="AE4598" i="9"/>
  <c r="AE4599" i="9"/>
  <c r="AE4600" i="9"/>
  <c r="AE4601" i="9"/>
  <c r="AE4602" i="9"/>
  <c r="AE4603" i="9"/>
  <c r="AE4604" i="9"/>
  <c r="AE4605" i="9"/>
  <c r="AE4606" i="9"/>
  <c r="AE4607" i="9"/>
  <c r="AE4608" i="9"/>
  <c r="AE4609" i="9"/>
  <c r="AE4610" i="9"/>
  <c r="AE4611" i="9"/>
  <c r="AE4612" i="9"/>
  <c r="AE4613" i="9"/>
  <c r="AE4614" i="9"/>
  <c r="AE4615" i="9"/>
  <c r="AE4616" i="9"/>
  <c r="AE4617" i="9"/>
  <c r="AE4618" i="9"/>
  <c r="AE4619" i="9"/>
  <c r="AE4620" i="9"/>
  <c r="AE4621" i="9"/>
  <c r="AE4622" i="9"/>
  <c r="AE4623" i="9"/>
  <c r="AE4624" i="9"/>
  <c r="AE4625" i="9"/>
  <c r="AE4626" i="9"/>
  <c r="AE4627" i="9"/>
  <c r="AE4628" i="9"/>
  <c r="AE4629" i="9"/>
  <c r="AE4630" i="9"/>
  <c r="AE4631" i="9"/>
  <c r="AE4632" i="9"/>
  <c r="AE4633" i="9"/>
  <c r="AE4634" i="9"/>
  <c r="AE4635" i="9"/>
  <c r="AE4636" i="9"/>
  <c r="AE4637" i="9"/>
  <c r="AE4638" i="9"/>
  <c r="AE4639" i="9"/>
  <c r="AE4640" i="9"/>
  <c r="AE4641" i="9"/>
  <c r="AE4642" i="9"/>
  <c r="AE4643" i="9"/>
  <c r="AE4644" i="9"/>
  <c r="AE4645" i="9"/>
  <c r="AE4646" i="9"/>
  <c r="AE4647" i="9"/>
  <c r="AE4648" i="9"/>
  <c r="AE4649" i="9"/>
  <c r="AE4650" i="9"/>
  <c r="AE4651" i="9"/>
  <c r="AE4652" i="9"/>
  <c r="AE4653" i="9"/>
  <c r="AE4654" i="9"/>
  <c r="AE4655" i="9"/>
  <c r="AE4656" i="9"/>
  <c r="AE4657" i="9"/>
  <c r="AE4658" i="9"/>
  <c r="AE4659" i="9"/>
  <c r="AE4660" i="9"/>
  <c r="AE4661" i="9"/>
  <c r="AE4662" i="9"/>
  <c r="AE4663" i="9"/>
  <c r="AE4664" i="9"/>
  <c r="AE4665" i="9"/>
  <c r="AE4666" i="9"/>
  <c r="AE4667" i="9"/>
  <c r="AE4668" i="9"/>
  <c r="AE4669" i="9"/>
  <c r="AE4670" i="9"/>
  <c r="AE4671" i="9"/>
  <c r="AE4672" i="9"/>
  <c r="AE4673" i="9"/>
  <c r="AE4674" i="9"/>
  <c r="AE4675" i="9"/>
  <c r="AE4676" i="9"/>
  <c r="AE4677" i="9"/>
  <c r="AE4678" i="9"/>
  <c r="AE4679" i="9"/>
  <c r="AE4680" i="9"/>
  <c r="AE4681" i="9"/>
  <c r="AE4682" i="9"/>
  <c r="AE4683" i="9"/>
  <c r="AE4684" i="9"/>
  <c r="AE4685" i="9"/>
  <c r="AE4686" i="9"/>
  <c r="AE4687" i="9"/>
  <c r="AE4688" i="9"/>
  <c r="AE4689" i="9"/>
  <c r="AE4690" i="9"/>
  <c r="AE4691" i="9"/>
  <c r="AE4692" i="9"/>
  <c r="AE4693" i="9"/>
  <c r="AE4694" i="9"/>
  <c r="AE4695" i="9"/>
  <c r="AE4696" i="9"/>
  <c r="AE4697" i="9"/>
  <c r="AE4698" i="9"/>
  <c r="AE4699" i="9"/>
  <c r="AE4700" i="9"/>
  <c r="AE4701" i="9"/>
  <c r="AE4702" i="9"/>
  <c r="AE4703" i="9"/>
  <c r="AE4704" i="9"/>
  <c r="AE4705" i="9"/>
  <c r="AE4706" i="9"/>
  <c r="AE4707" i="9"/>
  <c r="AE4708" i="9"/>
  <c r="AE4709" i="9"/>
  <c r="AE4710" i="9"/>
  <c r="AE4711" i="9"/>
  <c r="AE4712" i="9"/>
  <c r="AE4713" i="9"/>
  <c r="AE4714" i="9"/>
  <c r="AE4715" i="9"/>
  <c r="AE4716" i="9"/>
  <c r="AE4717" i="9"/>
  <c r="AE4718" i="9"/>
  <c r="AE4719" i="9"/>
  <c r="AE4720" i="9"/>
  <c r="AE4721" i="9"/>
  <c r="AE4722" i="9"/>
  <c r="AE4723" i="9"/>
  <c r="AE4724" i="9"/>
  <c r="AE4725" i="9"/>
  <c r="AE4726" i="9"/>
  <c r="AE4727" i="9"/>
  <c r="AE4728" i="9"/>
  <c r="AE4729" i="9"/>
  <c r="AE4730" i="9"/>
  <c r="AE4731" i="9"/>
  <c r="AE4732" i="9"/>
  <c r="AE4733" i="9"/>
  <c r="AE4734" i="9"/>
  <c r="AE4735" i="9"/>
  <c r="AE4736" i="9"/>
  <c r="AE4737" i="9"/>
  <c r="AE4738" i="9"/>
  <c r="AE4739" i="9"/>
  <c r="AE4740" i="9"/>
  <c r="AE4741" i="9"/>
  <c r="AE4742" i="9"/>
  <c r="AE4743" i="9"/>
  <c r="AE4744" i="9"/>
  <c r="AE4745" i="9"/>
  <c r="AE4746" i="9"/>
  <c r="AE4747" i="9"/>
  <c r="AE4748" i="9"/>
  <c r="AE4749" i="9"/>
  <c r="AE4750" i="9"/>
  <c r="AE4751" i="9"/>
  <c r="AE4752" i="9"/>
  <c r="AE4753" i="9"/>
  <c r="AE4754" i="9"/>
  <c r="AE4755" i="9"/>
  <c r="AE4756" i="9"/>
  <c r="AE4757" i="9"/>
  <c r="AE4758" i="9"/>
  <c r="AE4759" i="9"/>
  <c r="AE4760" i="9"/>
  <c r="AE4761" i="9"/>
  <c r="AE4762" i="9"/>
  <c r="AE4763" i="9"/>
  <c r="AE4764" i="9"/>
  <c r="AE4765" i="9"/>
  <c r="AE4766" i="9"/>
  <c r="AE4767" i="9"/>
  <c r="AE4768" i="9"/>
  <c r="AE4769" i="9"/>
  <c r="AE4770" i="9"/>
  <c r="AE4771" i="9"/>
  <c r="AE4772" i="9"/>
  <c r="AE4773" i="9"/>
  <c r="AE4774" i="9"/>
  <c r="AE4775" i="9"/>
  <c r="AE4776" i="9"/>
  <c r="AE4777" i="9"/>
  <c r="AE4778" i="9"/>
  <c r="AE4779" i="9"/>
  <c r="AE4780" i="9"/>
  <c r="AE4781" i="9"/>
  <c r="AE4782" i="9"/>
  <c r="AE4783" i="9"/>
  <c r="AE4784" i="9"/>
  <c r="AE4785" i="9"/>
  <c r="AE4786" i="9"/>
  <c r="AE4787" i="9"/>
  <c r="AE4788" i="9"/>
  <c r="AE4789" i="9"/>
  <c r="AE4790" i="9"/>
  <c r="AE4791" i="9"/>
  <c r="AE4792" i="9"/>
  <c r="AE4793" i="9"/>
  <c r="AE4794" i="9"/>
  <c r="AE4795" i="9"/>
  <c r="AE4796" i="9"/>
  <c r="AE4797" i="9"/>
  <c r="AE4798" i="9"/>
  <c r="AE4799" i="9"/>
  <c r="AE4800" i="9"/>
  <c r="AE4801" i="9"/>
  <c r="AE4802" i="9"/>
  <c r="AE4803" i="9"/>
  <c r="AE4804" i="9"/>
  <c r="AE4805" i="9"/>
  <c r="AE4806" i="9"/>
  <c r="AE4807" i="9"/>
  <c r="AE4808" i="9"/>
  <c r="AE4809" i="9"/>
  <c r="AE4810" i="9"/>
  <c r="AE4811" i="9"/>
  <c r="AE4812" i="9"/>
  <c r="AE4813" i="9"/>
  <c r="AE4814" i="9"/>
  <c r="AE4815" i="9"/>
  <c r="AE4816" i="9"/>
  <c r="AE4817" i="9"/>
  <c r="AE4818" i="9"/>
  <c r="AE4819" i="9"/>
  <c r="AE4820" i="9"/>
  <c r="AE4821" i="9"/>
  <c r="AE4822" i="9"/>
  <c r="AE4823" i="9"/>
  <c r="AE4824" i="9"/>
  <c r="AE4825" i="9"/>
  <c r="AE4826" i="9"/>
  <c r="AE4827" i="9"/>
  <c r="AE4828" i="9"/>
  <c r="AE4829" i="9"/>
  <c r="AE4830" i="9"/>
  <c r="AE4831" i="9"/>
  <c r="AE4832" i="9"/>
  <c r="AE4833" i="9"/>
  <c r="AE4834" i="9"/>
  <c r="AE4835" i="9"/>
  <c r="AE4836" i="9"/>
  <c r="AE4837" i="9"/>
  <c r="AE4838" i="9"/>
  <c r="AE4839" i="9"/>
  <c r="AE4840" i="9"/>
  <c r="AE4841" i="9"/>
  <c r="AE4842" i="9"/>
  <c r="AE4843" i="9"/>
  <c r="AE4844" i="9"/>
  <c r="AE4845" i="9"/>
  <c r="AE4846" i="9"/>
  <c r="AE4847" i="9"/>
  <c r="AE4848" i="9"/>
  <c r="AE4849" i="9"/>
  <c r="AE4850" i="9"/>
  <c r="AE4851" i="9"/>
  <c r="AE4852" i="9"/>
  <c r="AE4853" i="9"/>
  <c r="AE4854" i="9"/>
  <c r="AE4855" i="9"/>
  <c r="AE4856" i="9"/>
  <c r="AE4857" i="9"/>
  <c r="AE4858" i="9"/>
  <c r="AE4859" i="9"/>
  <c r="AE4860" i="9"/>
  <c r="AE4861" i="9"/>
  <c r="AE4862" i="9"/>
  <c r="AE4863" i="9"/>
  <c r="AE4864" i="9"/>
  <c r="AE4865" i="9"/>
  <c r="AE4866" i="9"/>
  <c r="AE4867" i="9"/>
  <c r="AE4868" i="9"/>
  <c r="AE4869" i="9"/>
  <c r="AE4870" i="9"/>
  <c r="AE4871" i="9"/>
  <c r="AE4872" i="9"/>
  <c r="AE4873" i="9"/>
  <c r="AE4874" i="9"/>
  <c r="AE4875" i="9"/>
  <c r="AE4876" i="9"/>
  <c r="AE4877" i="9"/>
  <c r="AE4878" i="9"/>
  <c r="AE4879" i="9"/>
  <c r="AE4880" i="9"/>
  <c r="AE4881" i="9"/>
  <c r="AE4882" i="9"/>
  <c r="AE4883" i="9"/>
  <c r="AE4884" i="9"/>
  <c r="AE4885" i="9"/>
  <c r="AE4886" i="9"/>
  <c r="AE4887" i="9"/>
  <c r="AE4888" i="9"/>
  <c r="AE4889" i="9"/>
  <c r="AE4890" i="9"/>
  <c r="AE4891" i="9"/>
  <c r="AE4892" i="9"/>
  <c r="AE4893" i="9"/>
  <c r="AE4894" i="9"/>
  <c r="AE4895" i="9"/>
  <c r="AE4896" i="9"/>
  <c r="AE4897" i="9"/>
  <c r="AE4898" i="9"/>
  <c r="AE4899" i="9"/>
  <c r="AE4900" i="9"/>
  <c r="AE4901" i="9"/>
  <c r="AE4902" i="9"/>
  <c r="AE4903" i="9"/>
  <c r="AE4904" i="9"/>
  <c r="AE4905" i="9"/>
  <c r="AE4906" i="9"/>
  <c r="AE4907" i="9"/>
  <c r="AE4908" i="9"/>
  <c r="AE4909" i="9"/>
  <c r="AE4910" i="9"/>
  <c r="AE4911" i="9"/>
  <c r="AE4912" i="9"/>
  <c r="AE4913" i="9"/>
  <c r="AE4914" i="9"/>
  <c r="AE4915" i="9"/>
  <c r="AE4916" i="9"/>
  <c r="AE4917" i="9"/>
  <c r="AE4918" i="9"/>
  <c r="AE4919" i="9"/>
  <c r="AE4920" i="9"/>
  <c r="AE4921" i="9"/>
  <c r="AE4922" i="9"/>
  <c r="AE4923" i="9"/>
  <c r="AE4924" i="9"/>
  <c r="AE4925" i="9"/>
  <c r="AE4926" i="9"/>
  <c r="AE4927" i="9"/>
  <c r="AE4928" i="9"/>
  <c r="AE4929" i="9"/>
  <c r="AE4930" i="9"/>
  <c r="AE4931" i="9"/>
  <c r="AE4932" i="9"/>
  <c r="AE4933" i="9"/>
  <c r="AE4934" i="9"/>
  <c r="AE4935" i="9"/>
  <c r="AE4936" i="9"/>
  <c r="AE4937" i="9"/>
  <c r="AE4938" i="9"/>
  <c r="AE4939" i="9"/>
  <c r="AE4940" i="9"/>
  <c r="AE4941" i="9"/>
  <c r="AE4942" i="9"/>
  <c r="AE4943" i="9"/>
  <c r="AE4944" i="9"/>
  <c r="AE4945" i="9"/>
  <c r="AE4946" i="9"/>
  <c r="AE4947" i="9"/>
  <c r="AE4948" i="9"/>
  <c r="AE4949" i="9"/>
  <c r="AE4950" i="9"/>
  <c r="AE4951" i="9"/>
  <c r="AE4952" i="9"/>
  <c r="AE4953" i="9"/>
  <c r="AE4954" i="9"/>
  <c r="AE4955" i="9"/>
  <c r="AE4956" i="9"/>
  <c r="AE4957" i="9"/>
  <c r="AE4958" i="9"/>
  <c r="AE4959" i="9"/>
  <c r="AE4960" i="9"/>
  <c r="AE4961" i="9"/>
  <c r="AE4962" i="9"/>
  <c r="AE4963" i="9"/>
  <c r="AE4964" i="9"/>
  <c r="AE4965" i="9"/>
  <c r="AE4966" i="9"/>
  <c r="AE4967" i="9"/>
  <c r="AE4968" i="9"/>
  <c r="AE4969" i="9"/>
  <c r="AE4970" i="9"/>
  <c r="AE4971" i="9"/>
  <c r="AE4972" i="9"/>
  <c r="AE4973" i="9"/>
  <c r="AE4974" i="9"/>
  <c r="AE4975" i="9"/>
  <c r="AE4976" i="9"/>
  <c r="AE4977" i="9"/>
  <c r="AE4978" i="9"/>
  <c r="AE4979" i="9"/>
  <c r="AE4980" i="9"/>
  <c r="AE4981" i="9"/>
  <c r="AE4982" i="9"/>
  <c r="AE4983" i="9"/>
  <c r="AE4984" i="9"/>
  <c r="AE4985" i="9"/>
  <c r="AE4986" i="9"/>
  <c r="AE4987" i="9"/>
  <c r="AE4988" i="9"/>
  <c r="AE4989" i="9"/>
  <c r="AE4990" i="9"/>
  <c r="AE4991" i="9"/>
  <c r="AE4992" i="9"/>
  <c r="AE4993" i="9"/>
  <c r="AE4994" i="9"/>
  <c r="AE4995" i="9"/>
  <c r="AE4996" i="9"/>
  <c r="AE4997" i="9"/>
  <c r="AE4998" i="9"/>
  <c r="AE4999" i="9"/>
  <c r="AE5000" i="9"/>
  <c r="AE5001" i="9"/>
  <c r="AE5002" i="9"/>
  <c r="AE5003" i="9"/>
  <c r="AE5004" i="9"/>
  <c r="AE5005" i="9"/>
  <c r="AE5006" i="9"/>
  <c r="Z1009" i="12"/>
  <c r="W1009" i="12"/>
  <c r="AA8" i="12"/>
  <c r="AC8" i="12" s="1"/>
  <c r="AA9" i="12"/>
  <c r="AC9" i="12" s="1"/>
  <c r="AA10" i="12"/>
  <c r="AC10" i="12" s="1"/>
  <c r="AA11" i="12"/>
  <c r="AC11" i="12" s="1"/>
  <c r="AA12" i="12"/>
  <c r="AC12" i="12" s="1"/>
  <c r="AA13" i="12"/>
  <c r="AC13" i="12" s="1"/>
  <c r="AA14" i="12"/>
  <c r="AC14" i="12" s="1"/>
  <c r="AA15" i="12"/>
  <c r="AC15" i="12" s="1"/>
  <c r="AA16" i="12"/>
  <c r="AC16" i="12" s="1"/>
  <c r="AA17" i="12"/>
  <c r="AC17" i="12" s="1"/>
  <c r="AA18" i="12"/>
  <c r="AC18" i="12" s="1"/>
  <c r="AA19" i="12"/>
  <c r="AC19" i="12" s="1"/>
  <c r="AA20" i="12"/>
  <c r="AC20" i="12" s="1"/>
  <c r="AA21" i="12"/>
  <c r="AC21" i="12" s="1"/>
  <c r="AA22" i="12"/>
  <c r="AC22" i="12" s="1"/>
  <c r="AA23" i="12"/>
  <c r="AC23" i="12" s="1"/>
  <c r="AA24" i="12"/>
  <c r="AC24" i="12" s="1"/>
  <c r="AA25" i="12"/>
  <c r="AC25" i="12" s="1"/>
  <c r="AA26" i="12"/>
  <c r="AC26" i="12" s="1"/>
  <c r="AA27" i="12"/>
  <c r="AC27" i="12" s="1"/>
  <c r="AA28" i="12"/>
  <c r="AC28" i="12" s="1"/>
  <c r="AA29" i="12"/>
  <c r="AC29" i="12" s="1"/>
  <c r="AA30" i="12"/>
  <c r="AC30" i="12" s="1"/>
  <c r="AA31" i="12"/>
  <c r="AC31" i="12" s="1"/>
  <c r="AA32" i="12"/>
  <c r="AC32" i="12" s="1"/>
  <c r="AA33" i="12"/>
  <c r="AC33" i="12" s="1"/>
  <c r="AA34" i="12"/>
  <c r="AC34" i="12" s="1"/>
  <c r="AA35" i="12"/>
  <c r="AC35" i="12" s="1"/>
  <c r="AA36" i="12"/>
  <c r="AC36" i="12" s="1"/>
  <c r="AA37" i="12"/>
  <c r="AC37" i="12" s="1"/>
  <c r="AA38" i="12"/>
  <c r="AC38" i="12" s="1"/>
  <c r="AA39" i="12"/>
  <c r="AC39" i="12" s="1"/>
  <c r="AA40" i="12"/>
  <c r="AC40" i="12" s="1"/>
  <c r="AA41" i="12"/>
  <c r="AC41" i="12" s="1"/>
  <c r="AA42" i="12"/>
  <c r="AC42" i="12" s="1"/>
  <c r="AA43" i="12"/>
  <c r="AC43" i="12" s="1"/>
  <c r="AA44" i="12"/>
  <c r="AC44" i="12" s="1"/>
  <c r="AA45" i="12"/>
  <c r="AC45" i="12" s="1"/>
  <c r="AA46" i="12"/>
  <c r="AC46" i="12" s="1"/>
  <c r="AA47" i="12"/>
  <c r="AC47" i="12" s="1"/>
  <c r="AA48" i="12"/>
  <c r="AC48" i="12" s="1"/>
  <c r="AA49" i="12"/>
  <c r="AC49" i="12" s="1"/>
  <c r="AA50" i="12"/>
  <c r="AC50" i="12" s="1"/>
  <c r="AA51" i="12"/>
  <c r="AC51" i="12" s="1"/>
  <c r="AA52" i="12"/>
  <c r="AC52" i="12" s="1"/>
  <c r="AA53" i="12"/>
  <c r="AC53" i="12" s="1"/>
  <c r="AA54" i="12"/>
  <c r="AC54" i="12" s="1"/>
  <c r="AA55" i="12"/>
  <c r="AC55" i="12" s="1"/>
  <c r="AA56" i="12"/>
  <c r="AC56" i="12" s="1"/>
  <c r="AA57" i="12"/>
  <c r="AC57" i="12" s="1"/>
  <c r="AA58" i="12"/>
  <c r="AC58" i="12" s="1"/>
  <c r="AA59" i="12"/>
  <c r="AC59" i="12" s="1"/>
  <c r="AA60" i="12"/>
  <c r="AC60" i="12" s="1"/>
  <c r="AA61" i="12"/>
  <c r="AC61" i="12" s="1"/>
  <c r="AA62" i="12"/>
  <c r="AC62" i="12" s="1"/>
  <c r="AA63" i="12"/>
  <c r="AC63" i="12" s="1"/>
  <c r="AA64" i="12"/>
  <c r="AC64" i="12" s="1"/>
  <c r="AA65" i="12"/>
  <c r="AC65" i="12" s="1"/>
  <c r="AA66" i="12"/>
  <c r="AC66" i="12" s="1"/>
  <c r="AA67" i="12"/>
  <c r="AC67" i="12" s="1"/>
  <c r="AA68" i="12"/>
  <c r="AC68" i="12" s="1"/>
  <c r="AA69" i="12"/>
  <c r="AC69" i="12" s="1"/>
  <c r="AA70" i="12"/>
  <c r="AC70" i="12" s="1"/>
  <c r="AA71" i="12"/>
  <c r="AC71" i="12" s="1"/>
  <c r="AA72" i="12"/>
  <c r="AC72" i="12" s="1"/>
  <c r="AA73" i="12"/>
  <c r="AC73" i="12" s="1"/>
  <c r="AA74" i="12"/>
  <c r="AC74" i="12" s="1"/>
  <c r="AA75" i="12"/>
  <c r="AC75" i="12" s="1"/>
  <c r="AA76" i="12"/>
  <c r="AC76" i="12" s="1"/>
  <c r="AA77" i="12"/>
  <c r="AC77" i="12" s="1"/>
  <c r="AA78" i="12"/>
  <c r="AC78" i="12" s="1"/>
  <c r="AA79" i="12"/>
  <c r="AC79" i="12" s="1"/>
  <c r="AA80" i="12"/>
  <c r="AC80" i="12" s="1"/>
  <c r="AA81" i="12"/>
  <c r="AC81" i="12" s="1"/>
  <c r="AA82" i="12"/>
  <c r="AC82" i="12" s="1"/>
  <c r="AA83" i="12"/>
  <c r="AC83" i="12" s="1"/>
  <c r="AA84" i="12"/>
  <c r="AC84" i="12" s="1"/>
  <c r="AA85" i="12"/>
  <c r="AC85" i="12" s="1"/>
  <c r="AA86" i="12"/>
  <c r="AC86" i="12" s="1"/>
  <c r="AA87" i="12"/>
  <c r="AC87" i="12" s="1"/>
  <c r="AA88" i="12"/>
  <c r="AC88" i="12" s="1"/>
  <c r="AA89" i="12"/>
  <c r="AC89" i="12" s="1"/>
  <c r="AA90" i="12"/>
  <c r="AC90" i="12" s="1"/>
  <c r="AA91" i="12"/>
  <c r="AC91" i="12" s="1"/>
  <c r="AA92" i="12"/>
  <c r="AC92" i="12" s="1"/>
  <c r="AA93" i="12"/>
  <c r="AC93" i="12" s="1"/>
  <c r="AA94" i="12"/>
  <c r="AC94" i="12" s="1"/>
  <c r="AA95" i="12"/>
  <c r="AC95" i="12" s="1"/>
  <c r="AA96" i="12"/>
  <c r="AC96" i="12" s="1"/>
  <c r="AA97" i="12"/>
  <c r="AC97" i="12" s="1"/>
  <c r="AA98" i="12"/>
  <c r="AC98" i="12" s="1"/>
  <c r="AA99" i="12"/>
  <c r="AC99" i="12" s="1"/>
  <c r="AA100" i="12"/>
  <c r="AC100" i="12" s="1"/>
  <c r="AA101" i="12"/>
  <c r="AC101" i="12" s="1"/>
  <c r="AA102" i="12"/>
  <c r="AC102" i="12" s="1"/>
  <c r="AA103" i="12"/>
  <c r="AC103" i="12" s="1"/>
  <c r="AA104" i="12"/>
  <c r="AC104" i="12" s="1"/>
  <c r="AA105" i="12"/>
  <c r="AC105" i="12" s="1"/>
  <c r="AA106" i="12"/>
  <c r="AC106" i="12" s="1"/>
  <c r="AA107" i="12"/>
  <c r="AC107" i="12" s="1"/>
  <c r="AA108" i="12"/>
  <c r="AC108" i="12" s="1"/>
  <c r="AA109" i="12"/>
  <c r="AC109" i="12" s="1"/>
  <c r="AA110" i="12"/>
  <c r="AC110" i="12" s="1"/>
  <c r="AA111" i="12"/>
  <c r="AC111" i="12" s="1"/>
  <c r="AA112" i="12"/>
  <c r="AC112" i="12" s="1"/>
  <c r="AA113" i="12"/>
  <c r="AC113" i="12" s="1"/>
  <c r="AA114" i="12"/>
  <c r="AC114" i="12" s="1"/>
  <c r="AA115" i="12"/>
  <c r="AC115" i="12" s="1"/>
  <c r="AA116" i="12"/>
  <c r="AC116" i="12" s="1"/>
  <c r="AA117" i="12"/>
  <c r="AC117" i="12" s="1"/>
  <c r="AA118" i="12"/>
  <c r="AC118" i="12" s="1"/>
  <c r="AA119" i="12"/>
  <c r="AC119" i="12" s="1"/>
  <c r="AA120" i="12"/>
  <c r="AC120" i="12" s="1"/>
  <c r="AA121" i="12"/>
  <c r="AC121" i="12" s="1"/>
  <c r="AA122" i="12"/>
  <c r="AC122" i="12" s="1"/>
  <c r="AA123" i="12"/>
  <c r="AC123" i="12" s="1"/>
  <c r="AA124" i="12"/>
  <c r="AC124" i="12" s="1"/>
  <c r="AA125" i="12"/>
  <c r="AC125" i="12" s="1"/>
  <c r="AA126" i="12"/>
  <c r="AC126" i="12" s="1"/>
  <c r="AA127" i="12"/>
  <c r="AC127" i="12" s="1"/>
  <c r="AA128" i="12"/>
  <c r="AC128" i="12" s="1"/>
  <c r="AA129" i="12"/>
  <c r="AC129" i="12" s="1"/>
  <c r="AA130" i="12"/>
  <c r="AC130" i="12" s="1"/>
  <c r="AA131" i="12"/>
  <c r="AC131" i="12" s="1"/>
  <c r="AA132" i="12"/>
  <c r="AC132" i="12" s="1"/>
  <c r="AA133" i="12"/>
  <c r="AC133" i="12" s="1"/>
  <c r="AA134" i="12"/>
  <c r="AC134" i="12" s="1"/>
  <c r="AA135" i="12"/>
  <c r="AC135" i="12" s="1"/>
  <c r="AA136" i="12"/>
  <c r="AC136" i="12" s="1"/>
  <c r="AA137" i="12"/>
  <c r="AC137" i="12" s="1"/>
  <c r="AA138" i="12"/>
  <c r="AC138" i="12" s="1"/>
  <c r="AA139" i="12"/>
  <c r="AC139" i="12" s="1"/>
  <c r="AA140" i="12"/>
  <c r="AC140" i="12" s="1"/>
  <c r="AA141" i="12"/>
  <c r="AC141" i="12" s="1"/>
  <c r="AA142" i="12"/>
  <c r="AC142" i="12" s="1"/>
  <c r="AA143" i="12"/>
  <c r="AC143" i="12" s="1"/>
  <c r="AA144" i="12"/>
  <c r="AC144" i="12" s="1"/>
  <c r="AA145" i="12"/>
  <c r="AC145" i="12" s="1"/>
  <c r="AA146" i="12"/>
  <c r="AC146" i="12" s="1"/>
  <c r="AA147" i="12"/>
  <c r="AC147" i="12" s="1"/>
  <c r="AA148" i="12"/>
  <c r="AC148" i="12" s="1"/>
  <c r="AA149" i="12"/>
  <c r="AC149" i="12" s="1"/>
  <c r="AA150" i="12"/>
  <c r="AC150" i="12" s="1"/>
  <c r="AA151" i="12"/>
  <c r="AC151" i="12" s="1"/>
  <c r="AA152" i="12"/>
  <c r="AC152" i="12" s="1"/>
  <c r="AA153" i="12"/>
  <c r="AC153" i="12" s="1"/>
  <c r="AA154" i="12"/>
  <c r="AC154" i="12" s="1"/>
  <c r="AA155" i="12"/>
  <c r="AC155" i="12" s="1"/>
  <c r="AA156" i="12"/>
  <c r="AC156" i="12" s="1"/>
  <c r="AA157" i="12"/>
  <c r="AC157" i="12" s="1"/>
  <c r="AA158" i="12"/>
  <c r="AC158" i="12" s="1"/>
  <c r="AA159" i="12"/>
  <c r="AC159" i="12" s="1"/>
  <c r="AA160" i="12"/>
  <c r="AC160" i="12" s="1"/>
  <c r="AA161" i="12"/>
  <c r="AC161" i="12" s="1"/>
  <c r="AA162" i="12"/>
  <c r="AC162" i="12" s="1"/>
  <c r="AA163" i="12"/>
  <c r="AC163" i="12" s="1"/>
  <c r="AA164" i="12"/>
  <c r="AC164" i="12" s="1"/>
  <c r="AA165" i="12"/>
  <c r="AC165" i="12" s="1"/>
  <c r="AA166" i="12"/>
  <c r="AC166" i="12" s="1"/>
  <c r="AA167" i="12"/>
  <c r="AC167" i="12" s="1"/>
  <c r="AA168" i="12"/>
  <c r="AC168" i="12" s="1"/>
  <c r="AA169" i="12"/>
  <c r="AC169" i="12" s="1"/>
  <c r="AA170" i="12"/>
  <c r="AC170" i="12" s="1"/>
  <c r="AA171" i="12"/>
  <c r="AC171" i="12" s="1"/>
  <c r="AA172" i="12"/>
  <c r="AC172" i="12" s="1"/>
  <c r="AA173" i="12"/>
  <c r="AC173" i="12" s="1"/>
  <c r="AA174" i="12"/>
  <c r="AC174" i="12" s="1"/>
  <c r="AA175" i="12"/>
  <c r="AC175" i="12" s="1"/>
  <c r="AA176" i="12"/>
  <c r="AC176" i="12" s="1"/>
  <c r="AA177" i="12"/>
  <c r="AC177" i="12" s="1"/>
  <c r="AA178" i="12"/>
  <c r="AC178" i="12" s="1"/>
  <c r="AA179" i="12"/>
  <c r="AC179" i="12" s="1"/>
  <c r="AA180" i="12"/>
  <c r="AC180" i="12" s="1"/>
  <c r="AA181" i="12"/>
  <c r="AC181" i="12" s="1"/>
  <c r="AA182" i="12"/>
  <c r="AC182" i="12" s="1"/>
  <c r="AA183" i="12"/>
  <c r="AC183" i="12" s="1"/>
  <c r="AA184" i="12"/>
  <c r="AC184" i="12" s="1"/>
  <c r="AA185" i="12"/>
  <c r="AC185" i="12" s="1"/>
  <c r="AA186" i="12"/>
  <c r="AC186" i="12" s="1"/>
  <c r="AA187" i="12"/>
  <c r="AC187" i="12" s="1"/>
  <c r="AA188" i="12"/>
  <c r="AC188" i="12" s="1"/>
  <c r="AA189" i="12"/>
  <c r="AC189" i="12" s="1"/>
  <c r="AA190" i="12"/>
  <c r="AC190" i="12" s="1"/>
  <c r="AA191" i="12"/>
  <c r="AC191" i="12" s="1"/>
  <c r="AA192" i="12"/>
  <c r="AC192" i="12" s="1"/>
  <c r="AA193" i="12"/>
  <c r="AC193" i="12" s="1"/>
  <c r="AA194" i="12"/>
  <c r="AC194" i="12" s="1"/>
  <c r="AA195" i="12"/>
  <c r="AC195" i="12" s="1"/>
  <c r="AA196" i="12"/>
  <c r="AC196" i="12" s="1"/>
  <c r="AA197" i="12"/>
  <c r="AC197" i="12" s="1"/>
  <c r="AA198" i="12"/>
  <c r="AC198" i="12" s="1"/>
  <c r="AA199" i="12"/>
  <c r="AC199" i="12" s="1"/>
  <c r="AA200" i="12"/>
  <c r="AC200" i="12" s="1"/>
  <c r="AA201" i="12"/>
  <c r="AC201" i="12" s="1"/>
  <c r="AA202" i="12"/>
  <c r="AC202" i="12" s="1"/>
  <c r="AA203" i="12"/>
  <c r="AC203" i="12" s="1"/>
  <c r="AA204" i="12"/>
  <c r="AC204" i="12" s="1"/>
  <c r="AA205" i="12"/>
  <c r="AC205" i="12" s="1"/>
  <c r="AA206" i="12"/>
  <c r="AC206" i="12" s="1"/>
  <c r="AA207" i="12"/>
  <c r="AC207" i="12" s="1"/>
  <c r="AA208" i="12"/>
  <c r="AC208" i="12" s="1"/>
  <c r="AA209" i="12"/>
  <c r="AC209" i="12" s="1"/>
  <c r="AA210" i="12"/>
  <c r="AC210" i="12" s="1"/>
  <c r="AA211" i="12"/>
  <c r="AC211" i="12" s="1"/>
  <c r="AA212" i="12"/>
  <c r="AC212" i="12" s="1"/>
  <c r="AA213" i="12"/>
  <c r="AC213" i="12" s="1"/>
  <c r="AA214" i="12"/>
  <c r="AC214" i="12" s="1"/>
  <c r="AA215" i="12"/>
  <c r="AC215" i="12" s="1"/>
  <c r="AA216" i="12"/>
  <c r="AC216" i="12" s="1"/>
  <c r="AA217" i="12"/>
  <c r="AC217" i="12" s="1"/>
  <c r="AA218" i="12"/>
  <c r="AC218" i="12" s="1"/>
  <c r="AA219" i="12"/>
  <c r="AC219" i="12" s="1"/>
  <c r="AA220" i="12"/>
  <c r="AC220" i="12" s="1"/>
  <c r="AA221" i="12"/>
  <c r="AC221" i="12" s="1"/>
  <c r="AA222" i="12"/>
  <c r="AC222" i="12" s="1"/>
  <c r="AA223" i="12"/>
  <c r="AC223" i="12" s="1"/>
  <c r="AA224" i="12"/>
  <c r="AC224" i="12" s="1"/>
  <c r="AA225" i="12"/>
  <c r="AC225" i="12" s="1"/>
  <c r="AA226" i="12"/>
  <c r="AC226" i="12" s="1"/>
  <c r="AA227" i="12"/>
  <c r="AC227" i="12" s="1"/>
  <c r="AA228" i="12"/>
  <c r="AC228" i="12" s="1"/>
  <c r="AA229" i="12"/>
  <c r="AC229" i="12" s="1"/>
  <c r="AA230" i="12"/>
  <c r="AC230" i="12" s="1"/>
  <c r="AA231" i="12"/>
  <c r="AC231" i="12" s="1"/>
  <c r="AA232" i="12"/>
  <c r="AC232" i="12" s="1"/>
  <c r="AA233" i="12"/>
  <c r="AC233" i="12" s="1"/>
  <c r="AA234" i="12"/>
  <c r="AC234" i="12" s="1"/>
  <c r="AA235" i="12"/>
  <c r="AC235" i="12" s="1"/>
  <c r="AA236" i="12"/>
  <c r="AC236" i="12" s="1"/>
  <c r="AA237" i="12"/>
  <c r="AC237" i="12" s="1"/>
  <c r="AA238" i="12"/>
  <c r="AC238" i="12" s="1"/>
  <c r="AA239" i="12"/>
  <c r="AC239" i="12" s="1"/>
  <c r="AA240" i="12"/>
  <c r="AC240" i="12" s="1"/>
  <c r="AA241" i="12"/>
  <c r="AC241" i="12" s="1"/>
  <c r="AA242" i="12"/>
  <c r="AC242" i="12" s="1"/>
  <c r="AA243" i="12"/>
  <c r="AC243" i="12" s="1"/>
  <c r="AA244" i="12"/>
  <c r="AC244" i="12" s="1"/>
  <c r="AA245" i="12"/>
  <c r="AC245" i="12" s="1"/>
  <c r="AA246" i="12"/>
  <c r="AC246" i="12" s="1"/>
  <c r="AA247" i="12"/>
  <c r="AC247" i="12" s="1"/>
  <c r="AA248" i="12"/>
  <c r="AC248" i="12" s="1"/>
  <c r="AA249" i="12"/>
  <c r="AC249" i="12" s="1"/>
  <c r="AA250" i="12"/>
  <c r="AC250" i="12" s="1"/>
  <c r="AA251" i="12"/>
  <c r="AC251" i="12" s="1"/>
  <c r="AA252" i="12"/>
  <c r="AC252" i="12" s="1"/>
  <c r="AA253" i="12"/>
  <c r="AC253" i="12" s="1"/>
  <c r="AA254" i="12"/>
  <c r="AC254" i="12" s="1"/>
  <c r="AA255" i="12"/>
  <c r="AC255" i="12" s="1"/>
  <c r="AA256" i="12"/>
  <c r="AC256" i="12" s="1"/>
  <c r="AA257" i="12"/>
  <c r="AC257" i="12" s="1"/>
  <c r="AA258" i="12"/>
  <c r="AC258" i="12" s="1"/>
  <c r="AA259" i="12"/>
  <c r="AC259" i="12" s="1"/>
  <c r="AA260" i="12"/>
  <c r="AC260" i="12" s="1"/>
  <c r="AA261" i="12"/>
  <c r="AC261" i="12" s="1"/>
  <c r="AA262" i="12"/>
  <c r="AC262" i="12" s="1"/>
  <c r="AA263" i="12"/>
  <c r="AC263" i="12" s="1"/>
  <c r="AA264" i="12"/>
  <c r="AC264" i="12" s="1"/>
  <c r="AA265" i="12"/>
  <c r="AC265" i="12" s="1"/>
  <c r="AA266" i="12"/>
  <c r="AC266" i="12" s="1"/>
  <c r="AA267" i="12"/>
  <c r="AC267" i="12" s="1"/>
  <c r="AA268" i="12"/>
  <c r="AC268" i="12" s="1"/>
  <c r="AA269" i="12"/>
  <c r="AC269" i="12" s="1"/>
  <c r="AA270" i="12"/>
  <c r="AC270" i="12" s="1"/>
  <c r="AA271" i="12"/>
  <c r="AC271" i="12" s="1"/>
  <c r="AA272" i="12"/>
  <c r="AC272" i="12" s="1"/>
  <c r="AA273" i="12"/>
  <c r="AC273" i="12" s="1"/>
  <c r="AA274" i="12"/>
  <c r="AC274" i="12" s="1"/>
  <c r="AA275" i="12"/>
  <c r="AC275" i="12" s="1"/>
  <c r="AA276" i="12"/>
  <c r="AC276" i="12" s="1"/>
  <c r="AA277" i="12"/>
  <c r="AC277" i="12" s="1"/>
  <c r="AA278" i="12"/>
  <c r="AC278" i="12" s="1"/>
  <c r="AA279" i="12"/>
  <c r="AC279" i="12" s="1"/>
  <c r="AA280" i="12"/>
  <c r="AC280" i="12" s="1"/>
  <c r="AA281" i="12"/>
  <c r="AC281" i="12" s="1"/>
  <c r="AA282" i="12"/>
  <c r="AC282" i="12" s="1"/>
  <c r="AA283" i="12"/>
  <c r="AC283" i="12" s="1"/>
  <c r="AA284" i="12"/>
  <c r="AC284" i="12" s="1"/>
  <c r="AA285" i="12"/>
  <c r="AC285" i="12" s="1"/>
  <c r="AA286" i="12"/>
  <c r="AC286" i="12" s="1"/>
  <c r="AA287" i="12"/>
  <c r="AC287" i="12" s="1"/>
  <c r="AA288" i="12"/>
  <c r="AC288" i="12" s="1"/>
  <c r="AA289" i="12"/>
  <c r="AC289" i="12" s="1"/>
  <c r="AA290" i="12"/>
  <c r="AC290" i="12" s="1"/>
  <c r="AA291" i="12"/>
  <c r="AC291" i="12" s="1"/>
  <c r="AA292" i="12"/>
  <c r="AC292" i="12" s="1"/>
  <c r="AA293" i="12"/>
  <c r="AC293" i="12" s="1"/>
  <c r="AA294" i="12"/>
  <c r="AC294" i="12" s="1"/>
  <c r="AA295" i="12"/>
  <c r="AC295" i="12" s="1"/>
  <c r="AA296" i="12"/>
  <c r="AC296" i="12" s="1"/>
  <c r="AA297" i="12"/>
  <c r="AC297" i="12" s="1"/>
  <c r="AA298" i="12"/>
  <c r="AC298" i="12" s="1"/>
  <c r="AA299" i="12"/>
  <c r="AC299" i="12" s="1"/>
  <c r="AA300" i="12"/>
  <c r="AC300" i="12" s="1"/>
  <c r="AA301" i="12"/>
  <c r="AC301" i="12" s="1"/>
  <c r="AA302" i="12"/>
  <c r="AC302" i="12" s="1"/>
  <c r="AA303" i="12"/>
  <c r="AC303" i="12" s="1"/>
  <c r="AA304" i="12"/>
  <c r="AC304" i="12" s="1"/>
  <c r="AA305" i="12"/>
  <c r="AC305" i="12" s="1"/>
  <c r="AA306" i="12"/>
  <c r="AC306" i="12" s="1"/>
  <c r="AA307" i="12"/>
  <c r="AC307" i="12" s="1"/>
  <c r="AA308" i="12"/>
  <c r="AC308" i="12" s="1"/>
  <c r="AA309" i="12"/>
  <c r="AC309" i="12" s="1"/>
  <c r="AA310" i="12"/>
  <c r="AC310" i="12" s="1"/>
  <c r="AA311" i="12"/>
  <c r="AC311" i="12" s="1"/>
  <c r="AA312" i="12"/>
  <c r="AC312" i="12" s="1"/>
  <c r="AA313" i="12"/>
  <c r="AC313" i="12" s="1"/>
  <c r="AA314" i="12"/>
  <c r="AC314" i="12" s="1"/>
  <c r="AA315" i="12"/>
  <c r="AC315" i="12" s="1"/>
  <c r="AA316" i="12"/>
  <c r="AC316" i="12" s="1"/>
  <c r="AA317" i="12"/>
  <c r="AC317" i="12" s="1"/>
  <c r="AA318" i="12"/>
  <c r="AC318" i="12" s="1"/>
  <c r="AA319" i="12"/>
  <c r="AC319" i="12" s="1"/>
  <c r="AA320" i="12"/>
  <c r="AC320" i="12" s="1"/>
  <c r="AA321" i="12"/>
  <c r="AC321" i="12" s="1"/>
  <c r="AA322" i="12"/>
  <c r="AC322" i="12" s="1"/>
  <c r="AA323" i="12"/>
  <c r="AC323" i="12" s="1"/>
  <c r="AA324" i="12"/>
  <c r="AC324" i="12" s="1"/>
  <c r="AA325" i="12"/>
  <c r="AC325" i="12" s="1"/>
  <c r="AA326" i="12"/>
  <c r="AC326" i="12" s="1"/>
  <c r="AA327" i="12"/>
  <c r="AC327" i="12" s="1"/>
  <c r="AA328" i="12"/>
  <c r="AC328" i="12" s="1"/>
  <c r="AA329" i="12"/>
  <c r="AC329" i="12" s="1"/>
  <c r="AA330" i="12"/>
  <c r="AC330" i="12" s="1"/>
  <c r="AA331" i="12"/>
  <c r="AC331" i="12" s="1"/>
  <c r="AA332" i="12"/>
  <c r="AC332" i="12" s="1"/>
  <c r="AA333" i="12"/>
  <c r="AC333" i="12" s="1"/>
  <c r="AA334" i="12"/>
  <c r="AC334" i="12" s="1"/>
  <c r="AA335" i="12"/>
  <c r="AC335" i="12" s="1"/>
  <c r="AA336" i="12"/>
  <c r="AC336" i="12" s="1"/>
  <c r="AA337" i="12"/>
  <c r="AC337" i="12" s="1"/>
  <c r="AA338" i="12"/>
  <c r="AC338" i="12" s="1"/>
  <c r="AA339" i="12"/>
  <c r="AC339" i="12" s="1"/>
  <c r="AA340" i="12"/>
  <c r="AC340" i="12" s="1"/>
  <c r="AA341" i="12"/>
  <c r="AC341" i="12" s="1"/>
  <c r="AA342" i="12"/>
  <c r="AC342" i="12" s="1"/>
  <c r="AA343" i="12"/>
  <c r="AC343" i="12" s="1"/>
  <c r="AA344" i="12"/>
  <c r="AC344" i="12" s="1"/>
  <c r="AA345" i="12"/>
  <c r="AC345" i="12" s="1"/>
  <c r="AA346" i="12"/>
  <c r="AC346" i="12" s="1"/>
  <c r="AA347" i="12"/>
  <c r="AC347" i="12" s="1"/>
  <c r="AA348" i="12"/>
  <c r="AC348" i="12" s="1"/>
  <c r="AA349" i="12"/>
  <c r="AC349" i="12" s="1"/>
  <c r="AA350" i="12"/>
  <c r="AC350" i="12" s="1"/>
  <c r="AA351" i="12"/>
  <c r="AC351" i="12" s="1"/>
  <c r="AA352" i="12"/>
  <c r="AC352" i="12" s="1"/>
  <c r="AA353" i="12"/>
  <c r="AC353" i="12" s="1"/>
  <c r="AA354" i="12"/>
  <c r="AC354" i="12" s="1"/>
  <c r="AA355" i="12"/>
  <c r="AC355" i="12" s="1"/>
  <c r="AA356" i="12"/>
  <c r="AC356" i="12" s="1"/>
  <c r="AA357" i="12"/>
  <c r="AC357" i="12" s="1"/>
  <c r="AA358" i="12"/>
  <c r="AC358" i="12" s="1"/>
  <c r="AA359" i="12"/>
  <c r="AC359" i="12" s="1"/>
  <c r="AA360" i="12"/>
  <c r="AC360" i="12" s="1"/>
  <c r="AA361" i="12"/>
  <c r="AC361" i="12" s="1"/>
  <c r="AA362" i="12"/>
  <c r="AC362" i="12" s="1"/>
  <c r="AA363" i="12"/>
  <c r="AC363" i="12" s="1"/>
  <c r="AA364" i="12"/>
  <c r="AC364" i="12" s="1"/>
  <c r="AA365" i="12"/>
  <c r="AC365" i="12" s="1"/>
  <c r="AA366" i="12"/>
  <c r="AC366" i="12" s="1"/>
  <c r="AA367" i="12"/>
  <c r="AC367" i="12" s="1"/>
  <c r="AA368" i="12"/>
  <c r="AC368" i="12" s="1"/>
  <c r="AA369" i="12"/>
  <c r="AC369" i="12" s="1"/>
  <c r="AA370" i="12"/>
  <c r="AC370" i="12" s="1"/>
  <c r="AA371" i="12"/>
  <c r="AC371" i="12" s="1"/>
  <c r="AA372" i="12"/>
  <c r="AC372" i="12" s="1"/>
  <c r="AA373" i="12"/>
  <c r="AC373" i="12" s="1"/>
  <c r="AA374" i="12"/>
  <c r="AC374" i="12" s="1"/>
  <c r="AA375" i="12"/>
  <c r="AC375" i="12" s="1"/>
  <c r="AA376" i="12"/>
  <c r="AC376" i="12" s="1"/>
  <c r="AA377" i="12"/>
  <c r="AC377" i="12" s="1"/>
  <c r="AA378" i="12"/>
  <c r="AC378" i="12" s="1"/>
  <c r="AA379" i="12"/>
  <c r="AC379" i="12" s="1"/>
  <c r="AA380" i="12"/>
  <c r="AC380" i="12" s="1"/>
  <c r="AA381" i="12"/>
  <c r="AC381" i="12" s="1"/>
  <c r="AA382" i="12"/>
  <c r="AC382" i="12" s="1"/>
  <c r="AA383" i="12"/>
  <c r="AC383" i="12" s="1"/>
  <c r="AA384" i="12"/>
  <c r="AC384" i="12" s="1"/>
  <c r="AA385" i="12"/>
  <c r="AC385" i="12" s="1"/>
  <c r="AA386" i="12"/>
  <c r="AC386" i="12" s="1"/>
  <c r="AA387" i="12"/>
  <c r="AC387" i="12" s="1"/>
  <c r="AA388" i="12"/>
  <c r="AC388" i="12" s="1"/>
  <c r="AA389" i="12"/>
  <c r="AC389" i="12" s="1"/>
  <c r="AA390" i="12"/>
  <c r="AC390" i="12" s="1"/>
  <c r="AA391" i="12"/>
  <c r="AC391" i="12" s="1"/>
  <c r="AA392" i="12"/>
  <c r="AC392" i="12" s="1"/>
  <c r="AA393" i="12"/>
  <c r="AC393" i="12" s="1"/>
  <c r="AA394" i="12"/>
  <c r="AC394" i="12" s="1"/>
  <c r="AA395" i="12"/>
  <c r="AC395" i="12" s="1"/>
  <c r="AA396" i="12"/>
  <c r="AC396" i="12" s="1"/>
  <c r="AA397" i="12"/>
  <c r="AC397" i="12" s="1"/>
  <c r="AA398" i="12"/>
  <c r="AC398" i="12" s="1"/>
  <c r="AA399" i="12"/>
  <c r="AC399" i="12" s="1"/>
  <c r="AA400" i="12"/>
  <c r="AC400" i="12" s="1"/>
  <c r="AA401" i="12"/>
  <c r="AC401" i="12" s="1"/>
  <c r="AA402" i="12"/>
  <c r="AC402" i="12" s="1"/>
  <c r="AA403" i="12"/>
  <c r="AC403" i="12" s="1"/>
  <c r="AA404" i="12"/>
  <c r="AC404" i="12" s="1"/>
  <c r="AA405" i="12"/>
  <c r="AC405" i="12" s="1"/>
  <c r="AA406" i="12"/>
  <c r="AC406" i="12" s="1"/>
  <c r="AA407" i="12"/>
  <c r="AC407" i="12" s="1"/>
  <c r="AA408" i="12"/>
  <c r="AC408" i="12" s="1"/>
  <c r="AA409" i="12"/>
  <c r="AC409" i="12" s="1"/>
  <c r="AA410" i="12"/>
  <c r="AC410" i="12" s="1"/>
  <c r="AA411" i="12"/>
  <c r="AC411" i="12" s="1"/>
  <c r="AA412" i="12"/>
  <c r="AC412" i="12" s="1"/>
  <c r="AA413" i="12"/>
  <c r="AC413" i="12" s="1"/>
  <c r="AA414" i="12"/>
  <c r="AC414" i="12" s="1"/>
  <c r="AA415" i="12"/>
  <c r="AC415" i="12" s="1"/>
  <c r="AA416" i="12"/>
  <c r="AC416" i="12" s="1"/>
  <c r="AA417" i="12"/>
  <c r="AC417" i="12" s="1"/>
  <c r="AA418" i="12"/>
  <c r="AC418" i="12" s="1"/>
  <c r="AA419" i="12"/>
  <c r="AC419" i="12" s="1"/>
  <c r="AA420" i="12"/>
  <c r="AC420" i="12" s="1"/>
  <c r="AA421" i="12"/>
  <c r="AC421" i="12" s="1"/>
  <c r="AA422" i="12"/>
  <c r="AC422" i="12" s="1"/>
  <c r="AA423" i="12"/>
  <c r="AC423" i="12" s="1"/>
  <c r="AA424" i="12"/>
  <c r="AC424" i="12" s="1"/>
  <c r="AA425" i="12"/>
  <c r="AC425" i="12" s="1"/>
  <c r="AA426" i="12"/>
  <c r="AC426" i="12" s="1"/>
  <c r="AA427" i="12"/>
  <c r="AC427" i="12" s="1"/>
  <c r="AA428" i="12"/>
  <c r="AC428" i="12" s="1"/>
  <c r="AA429" i="12"/>
  <c r="AC429" i="12" s="1"/>
  <c r="AA430" i="12"/>
  <c r="AC430" i="12" s="1"/>
  <c r="AA431" i="12"/>
  <c r="AC431" i="12" s="1"/>
  <c r="AA432" i="12"/>
  <c r="AC432" i="12" s="1"/>
  <c r="AA433" i="12"/>
  <c r="AC433" i="12" s="1"/>
  <c r="AA434" i="12"/>
  <c r="AC434" i="12" s="1"/>
  <c r="AA435" i="12"/>
  <c r="AC435" i="12" s="1"/>
  <c r="AA436" i="12"/>
  <c r="AC436" i="12" s="1"/>
  <c r="AA437" i="12"/>
  <c r="AC437" i="12" s="1"/>
  <c r="AA438" i="12"/>
  <c r="AC438" i="12" s="1"/>
  <c r="AA439" i="12"/>
  <c r="AC439" i="12" s="1"/>
  <c r="AA440" i="12"/>
  <c r="AC440" i="12" s="1"/>
  <c r="AA441" i="12"/>
  <c r="AC441" i="12" s="1"/>
  <c r="AA442" i="12"/>
  <c r="AC442" i="12" s="1"/>
  <c r="AA443" i="12"/>
  <c r="AC443" i="12" s="1"/>
  <c r="AA444" i="12"/>
  <c r="AC444" i="12" s="1"/>
  <c r="AA445" i="12"/>
  <c r="AC445" i="12" s="1"/>
  <c r="AA446" i="12"/>
  <c r="AC446" i="12" s="1"/>
  <c r="AA447" i="12"/>
  <c r="AC447" i="12" s="1"/>
  <c r="AA448" i="12"/>
  <c r="AC448" i="12" s="1"/>
  <c r="AA449" i="12"/>
  <c r="AC449" i="12" s="1"/>
  <c r="AA450" i="12"/>
  <c r="AC450" i="12" s="1"/>
  <c r="AA451" i="12"/>
  <c r="AC451" i="12" s="1"/>
  <c r="AA452" i="12"/>
  <c r="AC452" i="12" s="1"/>
  <c r="AA453" i="12"/>
  <c r="AC453" i="12" s="1"/>
  <c r="AA454" i="12"/>
  <c r="AC454" i="12" s="1"/>
  <c r="AA455" i="12"/>
  <c r="AC455" i="12" s="1"/>
  <c r="AA456" i="12"/>
  <c r="AC456" i="12" s="1"/>
  <c r="AA457" i="12"/>
  <c r="AC457" i="12" s="1"/>
  <c r="AA458" i="12"/>
  <c r="AC458" i="12" s="1"/>
  <c r="AA459" i="12"/>
  <c r="AC459" i="12" s="1"/>
  <c r="AA460" i="12"/>
  <c r="AC460" i="12" s="1"/>
  <c r="AA461" i="12"/>
  <c r="AC461" i="12" s="1"/>
  <c r="AA462" i="12"/>
  <c r="AC462" i="12" s="1"/>
  <c r="AA463" i="12"/>
  <c r="AC463" i="12" s="1"/>
  <c r="AA464" i="12"/>
  <c r="AC464" i="12" s="1"/>
  <c r="AA465" i="12"/>
  <c r="AC465" i="12" s="1"/>
  <c r="AA466" i="12"/>
  <c r="AC466" i="12" s="1"/>
  <c r="AA467" i="12"/>
  <c r="AC467" i="12" s="1"/>
  <c r="AA468" i="12"/>
  <c r="AC468" i="12" s="1"/>
  <c r="AA469" i="12"/>
  <c r="AC469" i="12" s="1"/>
  <c r="AA470" i="12"/>
  <c r="AC470" i="12" s="1"/>
  <c r="AA471" i="12"/>
  <c r="AC471" i="12" s="1"/>
  <c r="AA472" i="12"/>
  <c r="AC472" i="12" s="1"/>
  <c r="AA473" i="12"/>
  <c r="AC473" i="12" s="1"/>
  <c r="AA474" i="12"/>
  <c r="AC474" i="12" s="1"/>
  <c r="AA475" i="12"/>
  <c r="AC475" i="12" s="1"/>
  <c r="AA476" i="12"/>
  <c r="AC476" i="12" s="1"/>
  <c r="AA477" i="12"/>
  <c r="AC477" i="12" s="1"/>
  <c r="AA478" i="12"/>
  <c r="AC478" i="12" s="1"/>
  <c r="AA479" i="12"/>
  <c r="AC479" i="12" s="1"/>
  <c r="AA480" i="12"/>
  <c r="AC480" i="12" s="1"/>
  <c r="AA481" i="12"/>
  <c r="AC481" i="12" s="1"/>
  <c r="AA482" i="12"/>
  <c r="AC482" i="12" s="1"/>
  <c r="AA483" i="12"/>
  <c r="AC483" i="12" s="1"/>
  <c r="AA484" i="12"/>
  <c r="AC484" i="12" s="1"/>
  <c r="AA485" i="12"/>
  <c r="AC485" i="12" s="1"/>
  <c r="AA486" i="12"/>
  <c r="AC486" i="12" s="1"/>
  <c r="AA487" i="12"/>
  <c r="AC487" i="12" s="1"/>
  <c r="AA488" i="12"/>
  <c r="AC488" i="12" s="1"/>
  <c r="AA489" i="12"/>
  <c r="AC489" i="12" s="1"/>
  <c r="AA490" i="12"/>
  <c r="AC490" i="12" s="1"/>
  <c r="AA491" i="12"/>
  <c r="AC491" i="12" s="1"/>
  <c r="AA492" i="12"/>
  <c r="AC492" i="12" s="1"/>
  <c r="AA493" i="12"/>
  <c r="AC493" i="12" s="1"/>
  <c r="AA494" i="12"/>
  <c r="AC494" i="12" s="1"/>
  <c r="AA495" i="12"/>
  <c r="AC495" i="12" s="1"/>
  <c r="AA496" i="12"/>
  <c r="AC496" i="12" s="1"/>
  <c r="AA497" i="12"/>
  <c r="AC497" i="12" s="1"/>
  <c r="AA498" i="12"/>
  <c r="AC498" i="12" s="1"/>
  <c r="AA499" i="12"/>
  <c r="AC499" i="12" s="1"/>
  <c r="AA500" i="12"/>
  <c r="AC500" i="12" s="1"/>
  <c r="AA501" i="12"/>
  <c r="AC501" i="12" s="1"/>
  <c r="AA502" i="12"/>
  <c r="AC502" i="12" s="1"/>
  <c r="AA503" i="12"/>
  <c r="AC503" i="12" s="1"/>
  <c r="AA504" i="12"/>
  <c r="AC504" i="12" s="1"/>
  <c r="AA505" i="12"/>
  <c r="AC505" i="12" s="1"/>
  <c r="AA506" i="12"/>
  <c r="AC506" i="12" s="1"/>
  <c r="AA507" i="12"/>
  <c r="AC507" i="12" s="1"/>
  <c r="AA508" i="12"/>
  <c r="AC508" i="12" s="1"/>
  <c r="AA509" i="12"/>
  <c r="AC509" i="12" s="1"/>
  <c r="AA510" i="12"/>
  <c r="AC510" i="12" s="1"/>
  <c r="AA511" i="12"/>
  <c r="AC511" i="12" s="1"/>
  <c r="AA512" i="12"/>
  <c r="AC512" i="12" s="1"/>
  <c r="AA513" i="12"/>
  <c r="AC513" i="12" s="1"/>
  <c r="AA514" i="12"/>
  <c r="AC514" i="12" s="1"/>
  <c r="AA515" i="12"/>
  <c r="AC515" i="12" s="1"/>
  <c r="AA516" i="12"/>
  <c r="AC516" i="12" s="1"/>
  <c r="AA517" i="12"/>
  <c r="AC517" i="12" s="1"/>
  <c r="AA518" i="12"/>
  <c r="AC518" i="12" s="1"/>
  <c r="AA519" i="12"/>
  <c r="AC519" i="12" s="1"/>
  <c r="AA520" i="12"/>
  <c r="AC520" i="12" s="1"/>
  <c r="AA521" i="12"/>
  <c r="AC521" i="12" s="1"/>
  <c r="AA522" i="12"/>
  <c r="AC522" i="12" s="1"/>
  <c r="AA523" i="12"/>
  <c r="AC523" i="12" s="1"/>
  <c r="AA524" i="12"/>
  <c r="AC524" i="12" s="1"/>
  <c r="AA525" i="12"/>
  <c r="AC525" i="12" s="1"/>
  <c r="AA526" i="12"/>
  <c r="AC526" i="12" s="1"/>
  <c r="AA527" i="12"/>
  <c r="AC527" i="12" s="1"/>
  <c r="AA528" i="12"/>
  <c r="AC528" i="12" s="1"/>
  <c r="AA529" i="12"/>
  <c r="AC529" i="12" s="1"/>
  <c r="AA530" i="12"/>
  <c r="AC530" i="12" s="1"/>
  <c r="AA531" i="12"/>
  <c r="AC531" i="12" s="1"/>
  <c r="AA532" i="12"/>
  <c r="AC532" i="12" s="1"/>
  <c r="AA533" i="12"/>
  <c r="AC533" i="12" s="1"/>
  <c r="AA534" i="12"/>
  <c r="AC534" i="12" s="1"/>
  <c r="AA535" i="12"/>
  <c r="AC535" i="12" s="1"/>
  <c r="AA536" i="12"/>
  <c r="AC536" i="12" s="1"/>
  <c r="AA537" i="12"/>
  <c r="AC537" i="12" s="1"/>
  <c r="AA538" i="12"/>
  <c r="AC538" i="12" s="1"/>
  <c r="AA539" i="12"/>
  <c r="AC539" i="12" s="1"/>
  <c r="AA540" i="12"/>
  <c r="AC540" i="12" s="1"/>
  <c r="AA541" i="12"/>
  <c r="AC541" i="12" s="1"/>
  <c r="AA542" i="12"/>
  <c r="AC542" i="12" s="1"/>
  <c r="AA543" i="12"/>
  <c r="AC543" i="12" s="1"/>
  <c r="AA544" i="12"/>
  <c r="AC544" i="12" s="1"/>
  <c r="AA545" i="12"/>
  <c r="AC545" i="12" s="1"/>
  <c r="AA546" i="12"/>
  <c r="AC546" i="12" s="1"/>
  <c r="AA547" i="12"/>
  <c r="AC547" i="12" s="1"/>
  <c r="AA548" i="12"/>
  <c r="AC548" i="12" s="1"/>
  <c r="AA549" i="12"/>
  <c r="AC549" i="12" s="1"/>
  <c r="AA550" i="12"/>
  <c r="AC550" i="12" s="1"/>
  <c r="AA551" i="12"/>
  <c r="AC551" i="12" s="1"/>
  <c r="AA552" i="12"/>
  <c r="AC552" i="12" s="1"/>
  <c r="AA553" i="12"/>
  <c r="AC553" i="12" s="1"/>
  <c r="AA554" i="12"/>
  <c r="AC554" i="12" s="1"/>
  <c r="AA555" i="12"/>
  <c r="AC555" i="12" s="1"/>
  <c r="AA556" i="12"/>
  <c r="AC556" i="12" s="1"/>
  <c r="AA557" i="12"/>
  <c r="AC557" i="12" s="1"/>
  <c r="AA558" i="12"/>
  <c r="AC558" i="12" s="1"/>
  <c r="AA559" i="12"/>
  <c r="AC559" i="12" s="1"/>
  <c r="AA560" i="12"/>
  <c r="AC560" i="12" s="1"/>
  <c r="AA561" i="12"/>
  <c r="AC561" i="12" s="1"/>
  <c r="AA562" i="12"/>
  <c r="AC562" i="12" s="1"/>
  <c r="AA563" i="12"/>
  <c r="AC563" i="12" s="1"/>
  <c r="AA564" i="12"/>
  <c r="AC564" i="12" s="1"/>
  <c r="AA565" i="12"/>
  <c r="AC565" i="12" s="1"/>
  <c r="AA566" i="12"/>
  <c r="AC566" i="12" s="1"/>
  <c r="AA567" i="12"/>
  <c r="AC567" i="12" s="1"/>
  <c r="AA568" i="12"/>
  <c r="AC568" i="12" s="1"/>
  <c r="AA569" i="12"/>
  <c r="AC569" i="12" s="1"/>
  <c r="AA570" i="12"/>
  <c r="AC570" i="12" s="1"/>
  <c r="AA571" i="12"/>
  <c r="AC571" i="12" s="1"/>
  <c r="AA572" i="12"/>
  <c r="AC572" i="12" s="1"/>
  <c r="AA573" i="12"/>
  <c r="AC573" i="12" s="1"/>
  <c r="AA574" i="12"/>
  <c r="AC574" i="12" s="1"/>
  <c r="AA575" i="12"/>
  <c r="AC575" i="12" s="1"/>
  <c r="AA576" i="12"/>
  <c r="AC576" i="12" s="1"/>
  <c r="AA577" i="12"/>
  <c r="AC577" i="12" s="1"/>
  <c r="AA578" i="12"/>
  <c r="AC578" i="12" s="1"/>
  <c r="AA579" i="12"/>
  <c r="AC579" i="12" s="1"/>
  <c r="AA580" i="12"/>
  <c r="AC580" i="12" s="1"/>
  <c r="AA581" i="12"/>
  <c r="AC581" i="12" s="1"/>
  <c r="AA582" i="12"/>
  <c r="AC582" i="12" s="1"/>
  <c r="AA583" i="12"/>
  <c r="AC583" i="12" s="1"/>
  <c r="AA584" i="12"/>
  <c r="AC584" i="12" s="1"/>
  <c r="AA585" i="12"/>
  <c r="AC585" i="12" s="1"/>
  <c r="AA586" i="12"/>
  <c r="AC586" i="12" s="1"/>
  <c r="AA587" i="12"/>
  <c r="AC587" i="12" s="1"/>
  <c r="AA588" i="12"/>
  <c r="AC588" i="12" s="1"/>
  <c r="AA589" i="12"/>
  <c r="AC589" i="12" s="1"/>
  <c r="AA590" i="12"/>
  <c r="AC590" i="12" s="1"/>
  <c r="AA591" i="12"/>
  <c r="AC591" i="12" s="1"/>
  <c r="AA592" i="12"/>
  <c r="AC592" i="12" s="1"/>
  <c r="AA593" i="12"/>
  <c r="AC593" i="12" s="1"/>
  <c r="AA594" i="12"/>
  <c r="AC594" i="12" s="1"/>
  <c r="AA595" i="12"/>
  <c r="AC595" i="12" s="1"/>
  <c r="AA596" i="12"/>
  <c r="AC596" i="12" s="1"/>
  <c r="AA597" i="12"/>
  <c r="AC597" i="12" s="1"/>
  <c r="AA598" i="12"/>
  <c r="AC598" i="12" s="1"/>
  <c r="AA599" i="12"/>
  <c r="AC599" i="12" s="1"/>
  <c r="AA600" i="12"/>
  <c r="AC600" i="12" s="1"/>
  <c r="AA601" i="12"/>
  <c r="AC601" i="12" s="1"/>
  <c r="AA602" i="12"/>
  <c r="AC602" i="12" s="1"/>
  <c r="AA603" i="12"/>
  <c r="AC603" i="12" s="1"/>
  <c r="AA604" i="12"/>
  <c r="AC604" i="12" s="1"/>
  <c r="AA605" i="12"/>
  <c r="AC605" i="12" s="1"/>
  <c r="AA606" i="12"/>
  <c r="AC606" i="12" s="1"/>
  <c r="AA607" i="12"/>
  <c r="AC607" i="12" s="1"/>
  <c r="AA608" i="12"/>
  <c r="AC608" i="12" s="1"/>
  <c r="AA609" i="12"/>
  <c r="AC609" i="12" s="1"/>
  <c r="AA610" i="12"/>
  <c r="AC610" i="12" s="1"/>
  <c r="AA611" i="12"/>
  <c r="AC611" i="12" s="1"/>
  <c r="AA612" i="12"/>
  <c r="AC612" i="12" s="1"/>
  <c r="AA613" i="12"/>
  <c r="AC613" i="12" s="1"/>
  <c r="AA614" i="12"/>
  <c r="AC614" i="12" s="1"/>
  <c r="AA615" i="12"/>
  <c r="AC615" i="12" s="1"/>
  <c r="AA616" i="12"/>
  <c r="AC616" i="12" s="1"/>
  <c r="AA617" i="12"/>
  <c r="AC617" i="12" s="1"/>
  <c r="AA618" i="12"/>
  <c r="AC618" i="12" s="1"/>
  <c r="AA619" i="12"/>
  <c r="AC619" i="12" s="1"/>
  <c r="AA620" i="12"/>
  <c r="AC620" i="12" s="1"/>
  <c r="AA621" i="12"/>
  <c r="AC621" i="12" s="1"/>
  <c r="AA622" i="12"/>
  <c r="AC622" i="12" s="1"/>
  <c r="AA623" i="12"/>
  <c r="AC623" i="12" s="1"/>
  <c r="AA624" i="12"/>
  <c r="AC624" i="12" s="1"/>
  <c r="AA625" i="12"/>
  <c r="AC625" i="12" s="1"/>
  <c r="AA626" i="12"/>
  <c r="AC626" i="12" s="1"/>
  <c r="AA627" i="12"/>
  <c r="AC627" i="12" s="1"/>
  <c r="AA628" i="12"/>
  <c r="AC628" i="12" s="1"/>
  <c r="AA629" i="12"/>
  <c r="AC629" i="12" s="1"/>
  <c r="AA630" i="12"/>
  <c r="AC630" i="12" s="1"/>
  <c r="AA631" i="12"/>
  <c r="AC631" i="12" s="1"/>
  <c r="AA632" i="12"/>
  <c r="AC632" i="12" s="1"/>
  <c r="AA633" i="12"/>
  <c r="AC633" i="12" s="1"/>
  <c r="AA634" i="12"/>
  <c r="AC634" i="12" s="1"/>
  <c r="AA635" i="12"/>
  <c r="AC635" i="12" s="1"/>
  <c r="AA636" i="12"/>
  <c r="AC636" i="12" s="1"/>
  <c r="AA637" i="12"/>
  <c r="AC637" i="12" s="1"/>
  <c r="AA638" i="12"/>
  <c r="AC638" i="12" s="1"/>
  <c r="AA639" i="12"/>
  <c r="AC639" i="12" s="1"/>
  <c r="AA640" i="12"/>
  <c r="AC640" i="12" s="1"/>
  <c r="AA641" i="12"/>
  <c r="AC641" i="12" s="1"/>
  <c r="AA642" i="12"/>
  <c r="AC642" i="12" s="1"/>
  <c r="AA643" i="12"/>
  <c r="AC643" i="12" s="1"/>
  <c r="AA644" i="12"/>
  <c r="AC644" i="12" s="1"/>
  <c r="AA645" i="12"/>
  <c r="AC645" i="12" s="1"/>
  <c r="AA646" i="12"/>
  <c r="AC646" i="12" s="1"/>
  <c r="AA647" i="12"/>
  <c r="AC647" i="12" s="1"/>
  <c r="AA648" i="12"/>
  <c r="AC648" i="12" s="1"/>
  <c r="AA649" i="12"/>
  <c r="AC649" i="12" s="1"/>
  <c r="AA650" i="12"/>
  <c r="AC650" i="12" s="1"/>
  <c r="AA651" i="12"/>
  <c r="AC651" i="12" s="1"/>
  <c r="AA652" i="12"/>
  <c r="AC652" i="12" s="1"/>
  <c r="AA653" i="12"/>
  <c r="AC653" i="12" s="1"/>
  <c r="AA654" i="12"/>
  <c r="AC654" i="12" s="1"/>
  <c r="AA655" i="12"/>
  <c r="AC655" i="12" s="1"/>
  <c r="AA656" i="12"/>
  <c r="AC656" i="12" s="1"/>
  <c r="AA657" i="12"/>
  <c r="AC657" i="12" s="1"/>
  <c r="AA658" i="12"/>
  <c r="AC658" i="12" s="1"/>
  <c r="AA659" i="12"/>
  <c r="AC659" i="12" s="1"/>
  <c r="AA660" i="12"/>
  <c r="AC660" i="12" s="1"/>
  <c r="AA661" i="12"/>
  <c r="AC661" i="12" s="1"/>
  <c r="AA662" i="12"/>
  <c r="AC662" i="12" s="1"/>
  <c r="AA663" i="12"/>
  <c r="AC663" i="12" s="1"/>
  <c r="AA664" i="12"/>
  <c r="AC664" i="12" s="1"/>
  <c r="AA665" i="12"/>
  <c r="AC665" i="12" s="1"/>
  <c r="AA666" i="12"/>
  <c r="AC666" i="12" s="1"/>
  <c r="AA667" i="12"/>
  <c r="AC667" i="12" s="1"/>
  <c r="AA668" i="12"/>
  <c r="AC668" i="12" s="1"/>
  <c r="AA669" i="12"/>
  <c r="AC669" i="12" s="1"/>
  <c r="AA670" i="12"/>
  <c r="AC670" i="12" s="1"/>
  <c r="AA671" i="12"/>
  <c r="AC671" i="12" s="1"/>
  <c r="AA672" i="12"/>
  <c r="AC672" i="12" s="1"/>
  <c r="AA673" i="12"/>
  <c r="AC673" i="12" s="1"/>
  <c r="AA674" i="12"/>
  <c r="AC674" i="12" s="1"/>
  <c r="AA675" i="12"/>
  <c r="AC675" i="12" s="1"/>
  <c r="AA676" i="12"/>
  <c r="AC676" i="12" s="1"/>
  <c r="AA677" i="12"/>
  <c r="AC677" i="12" s="1"/>
  <c r="AA678" i="12"/>
  <c r="AC678" i="12" s="1"/>
  <c r="AA679" i="12"/>
  <c r="AC679" i="12" s="1"/>
  <c r="AA680" i="12"/>
  <c r="AC680" i="12" s="1"/>
  <c r="AA681" i="12"/>
  <c r="AC681" i="12" s="1"/>
  <c r="AA682" i="12"/>
  <c r="AC682" i="12" s="1"/>
  <c r="AA683" i="12"/>
  <c r="AC683" i="12" s="1"/>
  <c r="AA684" i="12"/>
  <c r="AC684" i="12" s="1"/>
  <c r="AA685" i="12"/>
  <c r="AC685" i="12" s="1"/>
  <c r="AA686" i="12"/>
  <c r="AC686" i="12" s="1"/>
  <c r="AA687" i="12"/>
  <c r="AC687" i="12" s="1"/>
  <c r="AA688" i="12"/>
  <c r="AC688" i="12" s="1"/>
  <c r="AA689" i="12"/>
  <c r="AC689" i="12" s="1"/>
  <c r="AA690" i="12"/>
  <c r="AC690" i="12" s="1"/>
  <c r="AA691" i="12"/>
  <c r="AC691" i="12" s="1"/>
  <c r="AA692" i="12"/>
  <c r="AC692" i="12" s="1"/>
  <c r="AA693" i="12"/>
  <c r="AC693" i="12" s="1"/>
  <c r="AA694" i="12"/>
  <c r="AC694" i="12" s="1"/>
  <c r="AA695" i="12"/>
  <c r="AC695" i="12" s="1"/>
  <c r="AA696" i="12"/>
  <c r="AC696" i="12" s="1"/>
  <c r="AA697" i="12"/>
  <c r="AC697" i="12" s="1"/>
  <c r="AA698" i="12"/>
  <c r="AC698" i="12" s="1"/>
  <c r="AA699" i="12"/>
  <c r="AC699" i="12" s="1"/>
  <c r="AA700" i="12"/>
  <c r="AC700" i="12" s="1"/>
  <c r="AA701" i="12"/>
  <c r="AC701" i="12" s="1"/>
  <c r="AA702" i="12"/>
  <c r="AC702" i="12" s="1"/>
  <c r="AA703" i="12"/>
  <c r="AC703" i="12" s="1"/>
  <c r="AA704" i="12"/>
  <c r="AC704" i="12" s="1"/>
  <c r="AA705" i="12"/>
  <c r="AC705" i="12" s="1"/>
  <c r="AA706" i="12"/>
  <c r="AC706" i="12" s="1"/>
  <c r="AA707" i="12"/>
  <c r="AC707" i="12" s="1"/>
  <c r="AA708" i="12"/>
  <c r="AC708" i="12" s="1"/>
  <c r="AA709" i="12"/>
  <c r="AC709" i="12" s="1"/>
  <c r="AA710" i="12"/>
  <c r="AC710" i="12" s="1"/>
  <c r="AA711" i="12"/>
  <c r="AC711" i="12" s="1"/>
  <c r="AA712" i="12"/>
  <c r="AC712" i="12" s="1"/>
  <c r="AA713" i="12"/>
  <c r="AC713" i="12" s="1"/>
  <c r="AA714" i="12"/>
  <c r="AC714" i="12" s="1"/>
  <c r="AA715" i="12"/>
  <c r="AC715" i="12" s="1"/>
  <c r="AA716" i="12"/>
  <c r="AC716" i="12" s="1"/>
  <c r="AA717" i="12"/>
  <c r="AC717" i="12" s="1"/>
  <c r="AA718" i="12"/>
  <c r="AC718" i="12" s="1"/>
  <c r="AA719" i="12"/>
  <c r="AC719" i="12" s="1"/>
  <c r="AA720" i="12"/>
  <c r="AC720" i="12" s="1"/>
  <c r="AA721" i="12"/>
  <c r="AC721" i="12" s="1"/>
  <c r="AA722" i="12"/>
  <c r="AC722" i="12" s="1"/>
  <c r="AA723" i="12"/>
  <c r="AC723" i="12" s="1"/>
  <c r="AA724" i="12"/>
  <c r="AC724" i="12" s="1"/>
  <c r="AA725" i="12"/>
  <c r="AC725" i="12" s="1"/>
  <c r="AA726" i="12"/>
  <c r="AC726" i="12" s="1"/>
  <c r="AA727" i="12"/>
  <c r="AC727" i="12" s="1"/>
  <c r="AA728" i="12"/>
  <c r="AC728" i="12" s="1"/>
  <c r="AA729" i="12"/>
  <c r="AC729" i="12" s="1"/>
  <c r="AA730" i="12"/>
  <c r="AC730" i="12" s="1"/>
  <c r="AA731" i="12"/>
  <c r="AC731" i="12" s="1"/>
  <c r="AA732" i="12"/>
  <c r="AC732" i="12" s="1"/>
  <c r="AA733" i="12"/>
  <c r="AC733" i="12" s="1"/>
  <c r="AA734" i="12"/>
  <c r="AC734" i="12" s="1"/>
  <c r="AA735" i="12"/>
  <c r="AC735" i="12" s="1"/>
  <c r="AA736" i="12"/>
  <c r="AC736" i="12" s="1"/>
  <c r="AA737" i="12"/>
  <c r="AC737" i="12" s="1"/>
  <c r="AA738" i="12"/>
  <c r="AC738" i="12" s="1"/>
  <c r="AA739" i="12"/>
  <c r="AC739" i="12" s="1"/>
  <c r="AA740" i="12"/>
  <c r="AC740" i="12" s="1"/>
  <c r="AA741" i="12"/>
  <c r="AC741" i="12" s="1"/>
  <c r="AA742" i="12"/>
  <c r="AC742" i="12" s="1"/>
  <c r="AA743" i="12"/>
  <c r="AC743" i="12" s="1"/>
  <c r="AA744" i="12"/>
  <c r="AC744" i="12" s="1"/>
  <c r="AA745" i="12"/>
  <c r="AC745" i="12" s="1"/>
  <c r="AA746" i="12"/>
  <c r="AC746" i="12" s="1"/>
  <c r="AA747" i="12"/>
  <c r="AC747" i="12" s="1"/>
  <c r="AA748" i="12"/>
  <c r="AC748" i="12" s="1"/>
  <c r="AA749" i="12"/>
  <c r="AC749" i="12" s="1"/>
  <c r="AA750" i="12"/>
  <c r="AC750" i="12" s="1"/>
  <c r="AA751" i="12"/>
  <c r="AC751" i="12" s="1"/>
  <c r="AA752" i="12"/>
  <c r="AC752" i="12" s="1"/>
  <c r="AA753" i="12"/>
  <c r="AC753" i="12" s="1"/>
  <c r="AA754" i="12"/>
  <c r="AC754" i="12" s="1"/>
  <c r="AA755" i="12"/>
  <c r="AC755" i="12" s="1"/>
  <c r="AA756" i="12"/>
  <c r="AC756" i="12" s="1"/>
  <c r="AA757" i="12"/>
  <c r="AC757" i="12" s="1"/>
  <c r="AA758" i="12"/>
  <c r="AC758" i="12" s="1"/>
  <c r="AA759" i="12"/>
  <c r="AC759" i="12" s="1"/>
  <c r="AA760" i="12"/>
  <c r="AC760" i="12" s="1"/>
  <c r="AA761" i="12"/>
  <c r="AC761" i="12" s="1"/>
  <c r="AA762" i="12"/>
  <c r="AC762" i="12" s="1"/>
  <c r="AA763" i="12"/>
  <c r="AC763" i="12" s="1"/>
  <c r="AA764" i="12"/>
  <c r="AC764" i="12" s="1"/>
  <c r="AA765" i="12"/>
  <c r="AC765" i="12" s="1"/>
  <c r="AA766" i="12"/>
  <c r="AC766" i="12" s="1"/>
  <c r="AA767" i="12"/>
  <c r="AC767" i="12" s="1"/>
  <c r="AA768" i="12"/>
  <c r="AC768" i="12" s="1"/>
  <c r="AA769" i="12"/>
  <c r="AC769" i="12" s="1"/>
  <c r="AA770" i="12"/>
  <c r="AC770" i="12" s="1"/>
  <c r="AA771" i="12"/>
  <c r="AC771" i="12" s="1"/>
  <c r="AA772" i="12"/>
  <c r="AC772" i="12" s="1"/>
  <c r="AA773" i="12"/>
  <c r="AC773" i="12" s="1"/>
  <c r="AA774" i="12"/>
  <c r="AC774" i="12" s="1"/>
  <c r="AA775" i="12"/>
  <c r="AC775" i="12" s="1"/>
  <c r="AA776" i="12"/>
  <c r="AC776" i="12" s="1"/>
  <c r="AA777" i="12"/>
  <c r="AC777" i="12" s="1"/>
  <c r="AA778" i="12"/>
  <c r="AC778" i="12" s="1"/>
  <c r="AA779" i="12"/>
  <c r="AC779" i="12" s="1"/>
  <c r="AA780" i="12"/>
  <c r="AC780" i="12" s="1"/>
  <c r="AA781" i="12"/>
  <c r="AC781" i="12" s="1"/>
  <c r="AA782" i="12"/>
  <c r="AC782" i="12" s="1"/>
  <c r="AA783" i="12"/>
  <c r="AC783" i="12" s="1"/>
  <c r="AA784" i="12"/>
  <c r="AC784" i="12" s="1"/>
  <c r="AA785" i="12"/>
  <c r="AC785" i="12" s="1"/>
  <c r="AA786" i="12"/>
  <c r="AC786" i="12" s="1"/>
  <c r="AA787" i="12"/>
  <c r="AC787" i="12" s="1"/>
  <c r="AA788" i="12"/>
  <c r="AC788" i="12" s="1"/>
  <c r="AA789" i="12"/>
  <c r="AC789" i="12" s="1"/>
  <c r="AA790" i="12"/>
  <c r="AC790" i="12" s="1"/>
  <c r="AA791" i="12"/>
  <c r="AC791" i="12" s="1"/>
  <c r="AA792" i="12"/>
  <c r="AC792" i="12" s="1"/>
  <c r="AA793" i="12"/>
  <c r="AC793" i="12" s="1"/>
  <c r="AA794" i="12"/>
  <c r="AC794" i="12" s="1"/>
  <c r="AA795" i="12"/>
  <c r="AC795" i="12" s="1"/>
  <c r="AA796" i="12"/>
  <c r="AC796" i="12" s="1"/>
  <c r="AA797" i="12"/>
  <c r="AC797" i="12" s="1"/>
  <c r="AA798" i="12"/>
  <c r="AC798" i="12" s="1"/>
  <c r="AA799" i="12"/>
  <c r="AC799" i="12" s="1"/>
  <c r="AA800" i="12"/>
  <c r="AC800" i="12" s="1"/>
  <c r="AA801" i="12"/>
  <c r="AC801" i="12" s="1"/>
  <c r="AA802" i="12"/>
  <c r="AC802" i="12" s="1"/>
  <c r="AA803" i="12"/>
  <c r="AC803" i="12" s="1"/>
  <c r="AA804" i="12"/>
  <c r="AC804" i="12" s="1"/>
  <c r="AA805" i="12"/>
  <c r="AC805" i="12" s="1"/>
  <c r="AA806" i="12"/>
  <c r="AC806" i="12" s="1"/>
  <c r="AA807" i="12"/>
  <c r="AC807" i="12" s="1"/>
  <c r="AA808" i="12"/>
  <c r="AC808" i="12" s="1"/>
  <c r="AA809" i="12"/>
  <c r="AC809" i="12" s="1"/>
  <c r="AA810" i="12"/>
  <c r="AC810" i="12" s="1"/>
  <c r="AA811" i="12"/>
  <c r="AC811" i="12" s="1"/>
  <c r="AA812" i="12"/>
  <c r="AC812" i="12" s="1"/>
  <c r="AA813" i="12"/>
  <c r="AC813" i="12" s="1"/>
  <c r="AA814" i="12"/>
  <c r="AC814" i="12" s="1"/>
  <c r="AA815" i="12"/>
  <c r="AC815" i="12" s="1"/>
  <c r="AA816" i="12"/>
  <c r="AC816" i="12" s="1"/>
  <c r="AA817" i="12"/>
  <c r="AC817" i="12" s="1"/>
  <c r="AA818" i="12"/>
  <c r="AC818" i="12" s="1"/>
  <c r="AA819" i="12"/>
  <c r="AC819" i="12" s="1"/>
  <c r="AA820" i="12"/>
  <c r="AC820" i="12" s="1"/>
  <c r="AA821" i="12"/>
  <c r="AC821" i="12" s="1"/>
  <c r="AA822" i="12"/>
  <c r="AC822" i="12" s="1"/>
  <c r="AA823" i="12"/>
  <c r="AC823" i="12" s="1"/>
  <c r="AA824" i="12"/>
  <c r="AC824" i="12" s="1"/>
  <c r="AA825" i="12"/>
  <c r="AC825" i="12" s="1"/>
  <c r="AA826" i="12"/>
  <c r="AC826" i="12" s="1"/>
  <c r="AA827" i="12"/>
  <c r="AC827" i="12" s="1"/>
  <c r="AA828" i="12"/>
  <c r="AC828" i="12" s="1"/>
  <c r="AA829" i="12"/>
  <c r="AC829" i="12" s="1"/>
  <c r="AA830" i="12"/>
  <c r="AC830" i="12" s="1"/>
  <c r="AA831" i="12"/>
  <c r="AC831" i="12" s="1"/>
  <c r="AA832" i="12"/>
  <c r="AC832" i="12" s="1"/>
  <c r="AA833" i="12"/>
  <c r="AC833" i="12" s="1"/>
  <c r="AA834" i="12"/>
  <c r="AC834" i="12" s="1"/>
  <c r="AA835" i="12"/>
  <c r="AC835" i="12" s="1"/>
  <c r="AA836" i="12"/>
  <c r="AC836" i="12" s="1"/>
  <c r="AA837" i="12"/>
  <c r="AC837" i="12" s="1"/>
  <c r="AA838" i="12"/>
  <c r="AC838" i="12" s="1"/>
  <c r="AA839" i="12"/>
  <c r="AC839" i="12" s="1"/>
  <c r="AA840" i="12"/>
  <c r="AC840" i="12" s="1"/>
  <c r="AA841" i="12"/>
  <c r="AC841" i="12" s="1"/>
  <c r="AA842" i="12"/>
  <c r="AC842" i="12" s="1"/>
  <c r="AA843" i="12"/>
  <c r="AC843" i="12" s="1"/>
  <c r="AA844" i="12"/>
  <c r="AC844" i="12" s="1"/>
  <c r="AA845" i="12"/>
  <c r="AC845" i="12" s="1"/>
  <c r="AA846" i="12"/>
  <c r="AC846" i="12" s="1"/>
  <c r="AA847" i="12"/>
  <c r="AC847" i="12" s="1"/>
  <c r="AA848" i="12"/>
  <c r="AC848" i="12" s="1"/>
  <c r="AA849" i="12"/>
  <c r="AC849" i="12" s="1"/>
  <c r="AA850" i="12"/>
  <c r="AC850" i="12" s="1"/>
  <c r="AA851" i="12"/>
  <c r="AC851" i="12" s="1"/>
  <c r="AA852" i="12"/>
  <c r="AC852" i="12" s="1"/>
  <c r="AA853" i="12"/>
  <c r="AC853" i="12" s="1"/>
  <c r="AA854" i="12"/>
  <c r="AC854" i="12" s="1"/>
  <c r="AA855" i="12"/>
  <c r="AC855" i="12" s="1"/>
  <c r="AA856" i="12"/>
  <c r="AC856" i="12" s="1"/>
  <c r="AA857" i="12"/>
  <c r="AC857" i="12" s="1"/>
  <c r="AA858" i="12"/>
  <c r="AC858" i="12" s="1"/>
  <c r="AA859" i="12"/>
  <c r="AC859" i="12" s="1"/>
  <c r="AA860" i="12"/>
  <c r="AC860" i="12" s="1"/>
  <c r="AA861" i="12"/>
  <c r="AC861" i="12" s="1"/>
  <c r="AA862" i="12"/>
  <c r="AC862" i="12" s="1"/>
  <c r="AA863" i="12"/>
  <c r="AC863" i="12" s="1"/>
  <c r="AA864" i="12"/>
  <c r="AC864" i="12" s="1"/>
  <c r="AA865" i="12"/>
  <c r="AC865" i="12" s="1"/>
  <c r="AA866" i="12"/>
  <c r="AC866" i="12" s="1"/>
  <c r="AA867" i="12"/>
  <c r="AC867" i="12" s="1"/>
  <c r="AA868" i="12"/>
  <c r="AC868" i="12" s="1"/>
  <c r="AA869" i="12"/>
  <c r="AC869" i="12" s="1"/>
  <c r="AA870" i="12"/>
  <c r="AC870" i="12" s="1"/>
  <c r="AA871" i="12"/>
  <c r="AC871" i="12" s="1"/>
  <c r="AA872" i="12"/>
  <c r="AC872" i="12" s="1"/>
  <c r="AA873" i="12"/>
  <c r="AC873" i="12" s="1"/>
  <c r="AA874" i="12"/>
  <c r="AC874" i="12" s="1"/>
  <c r="AA875" i="12"/>
  <c r="AC875" i="12" s="1"/>
  <c r="AA876" i="12"/>
  <c r="AC876" i="12" s="1"/>
  <c r="AA877" i="12"/>
  <c r="AC877" i="12" s="1"/>
  <c r="AA878" i="12"/>
  <c r="AC878" i="12" s="1"/>
  <c r="AA879" i="12"/>
  <c r="AC879" i="12" s="1"/>
  <c r="AA880" i="12"/>
  <c r="AC880" i="12" s="1"/>
  <c r="AA881" i="12"/>
  <c r="AC881" i="12" s="1"/>
  <c r="AA882" i="12"/>
  <c r="AC882" i="12" s="1"/>
  <c r="AA883" i="12"/>
  <c r="AC883" i="12" s="1"/>
  <c r="AA884" i="12"/>
  <c r="AC884" i="12" s="1"/>
  <c r="AA885" i="12"/>
  <c r="AC885" i="12" s="1"/>
  <c r="AA886" i="12"/>
  <c r="AC886" i="12" s="1"/>
  <c r="AA887" i="12"/>
  <c r="AC887" i="12" s="1"/>
  <c r="AA888" i="12"/>
  <c r="AC888" i="12" s="1"/>
  <c r="AA889" i="12"/>
  <c r="AC889" i="12" s="1"/>
  <c r="AA890" i="12"/>
  <c r="AC890" i="12" s="1"/>
  <c r="AA891" i="12"/>
  <c r="AC891" i="12" s="1"/>
  <c r="AA892" i="12"/>
  <c r="AC892" i="12" s="1"/>
  <c r="AA893" i="12"/>
  <c r="AC893" i="12" s="1"/>
  <c r="AA894" i="12"/>
  <c r="AC894" i="12" s="1"/>
  <c r="AA895" i="12"/>
  <c r="AC895" i="12" s="1"/>
  <c r="AA896" i="12"/>
  <c r="AC896" i="12" s="1"/>
  <c r="AA897" i="12"/>
  <c r="AC897" i="12" s="1"/>
  <c r="AA898" i="12"/>
  <c r="AC898" i="12" s="1"/>
  <c r="AA899" i="12"/>
  <c r="AC899" i="12" s="1"/>
  <c r="AA900" i="12"/>
  <c r="AC900" i="12" s="1"/>
  <c r="AA901" i="12"/>
  <c r="AC901" i="12" s="1"/>
  <c r="AA902" i="12"/>
  <c r="AC902" i="12" s="1"/>
  <c r="AA903" i="12"/>
  <c r="AC903" i="12" s="1"/>
  <c r="AA904" i="12"/>
  <c r="AC904" i="12" s="1"/>
  <c r="AA905" i="12"/>
  <c r="AC905" i="12" s="1"/>
  <c r="AA906" i="12"/>
  <c r="AC906" i="12" s="1"/>
  <c r="AA907" i="12"/>
  <c r="AC907" i="12" s="1"/>
  <c r="AA908" i="12"/>
  <c r="AC908" i="12" s="1"/>
  <c r="AA909" i="12"/>
  <c r="AC909" i="12" s="1"/>
  <c r="AA910" i="12"/>
  <c r="AC910" i="12" s="1"/>
  <c r="AA911" i="12"/>
  <c r="AC911" i="12" s="1"/>
  <c r="AA912" i="12"/>
  <c r="AC912" i="12" s="1"/>
  <c r="AA913" i="12"/>
  <c r="AC913" i="12" s="1"/>
  <c r="AA914" i="12"/>
  <c r="AC914" i="12" s="1"/>
  <c r="AA915" i="12"/>
  <c r="AC915" i="12" s="1"/>
  <c r="AA916" i="12"/>
  <c r="AC916" i="12" s="1"/>
  <c r="AA917" i="12"/>
  <c r="AC917" i="12" s="1"/>
  <c r="AA918" i="12"/>
  <c r="AC918" i="12" s="1"/>
  <c r="AA919" i="12"/>
  <c r="AC919" i="12" s="1"/>
  <c r="AA920" i="12"/>
  <c r="AC920" i="12" s="1"/>
  <c r="AA921" i="12"/>
  <c r="AC921" i="12" s="1"/>
  <c r="AA922" i="12"/>
  <c r="AC922" i="12" s="1"/>
  <c r="AA923" i="12"/>
  <c r="AC923" i="12" s="1"/>
  <c r="AA924" i="12"/>
  <c r="AC924" i="12" s="1"/>
  <c r="AA925" i="12"/>
  <c r="AC925" i="12" s="1"/>
  <c r="AA926" i="12"/>
  <c r="AC926" i="12" s="1"/>
  <c r="AA927" i="12"/>
  <c r="AC927" i="12" s="1"/>
  <c r="AA928" i="12"/>
  <c r="AC928" i="12" s="1"/>
  <c r="AA929" i="12"/>
  <c r="AC929" i="12" s="1"/>
  <c r="AA930" i="12"/>
  <c r="AC930" i="12" s="1"/>
  <c r="AA931" i="12"/>
  <c r="AC931" i="12" s="1"/>
  <c r="AA932" i="12"/>
  <c r="AC932" i="12" s="1"/>
  <c r="AA933" i="12"/>
  <c r="AC933" i="12" s="1"/>
  <c r="AA934" i="12"/>
  <c r="AC934" i="12" s="1"/>
  <c r="AA935" i="12"/>
  <c r="AC935" i="12" s="1"/>
  <c r="AA936" i="12"/>
  <c r="AC936" i="12" s="1"/>
  <c r="AA937" i="12"/>
  <c r="AC937" i="12" s="1"/>
  <c r="AA938" i="12"/>
  <c r="AC938" i="12" s="1"/>
  <c r="AA939" i="12"/>
  <c r="AC939" i="12" s="1"/>
  <c r="AA940" i="12"/>
  <c r="AC940" i="12" s="1"/>
  <c r="AA941" i="12"/>
  <c r="AC941" i="12" s="1"/>
  <c r="AA942" i="12"/>
  <c r="AC942" i="12" s="1"/>
  <c r="AA943" i="12"/>
  <c r="AC943" i="12" s="1"/>
  <c r="AA944" i="12"/>
  <c r="AC944" i="12" s="1"/>
  <c r="AA945" i="12"/>
  <c r="AC945" i="12" s="1"/>
  <c r="AA946" i="12"/>
  <c r="AC946" i="12" s="1"/>
  <c r="AA947" i="12"/>
  <c r="AC947" i="12" s="1"/>
  <c r="AA948" i="12"/>
  <c r="AC948" i="12" s="1"/>
  <c r="AA949" i="12"/>
  <c r="AC949" i="12" s="1"/>
  <c r="AA950" i="12"/>
  <c r="AC950" i="12" s="1"/>
  <c r="AA951" i="12"/>
  <c r="AC951" i="12" s="1"/>
  <c r="AA952" i="12"/>
  <c r="AC952" i="12" s="1"/>
  <c r="AA953" i="12"/>
  <c r="AC953" i="12" s="1"/>
  <c r="AA954" i="12"/>
  <c r="AC954" i="12" s="1"/>
  <c r="AA955" i="12"/>
  <c r="AC955" i="12" s="1"/>
  <c r="AA956" i="12"/>
  <c r="AC956" i="12" s="1"/>
  <c r="AA957" i="12"/>
  <c r="AC957" i="12" s="1"/>
  <c r="AA958" i="12"/>
  <c r="AC958" i="12" s="1"/>
  <c r="AA959" i="12"/>
  <c r="AC959" i="12" s="1"/>
  <c r="AA960" i="12"/>
  <c r="AC960" i="12" s="1"/>
  <c r="AA961" i="12"/>
  <c r="AC961" i="12" s="1"/>
  <c r="AA962" i="12"/>
  <c r="AC962" i="12" s="1"/>
  <c r="AA963" i="12"/>
  <c r="AC963" i="12" s="1"/>
  <c r="AA964" i="12"/>
  <c r="AC964" i="12" s="1"/>
  <c r="AA965" i="12"/>
  <c r="AC965" i="12" s="1"/>
  <c r="AA966" i="12"/>
  <c r="AC966" i="12" s="1"/>
  <c r="AA967" i="12"/>
  <c r="AC967" i="12" s="1"/>
  <c r="AA968" i="12"/>
  <c r="AC968" i="12" s="1"/>
  <c r="AA969" i="12"/>
  <c r="AC969" i="12" s="1"/>
  <c r="AA970" i="12"/>
  <c r="AC970" i="12" s="1"/>
  <c r="AA971" i="12"/>
  <c r="AC971" i="12" s="1"/>
  <c r="AA972" i="12"/>
  <c r="AC972" i="12" s="1"/>
  <c r="AA973" i="12"/>
  <c r="AC973" i="12" s="1"/>
  <c r="AA974" i="12"/>
  <c r="AC974" i="12" s="1"/>
  <c r="AA975" i="12"/>
  <c r="AC975" i="12" s="1"/>
  <c r="AA976" i="12"/>
  <c r="AC976" i="12" s="1"/>
  <c r="AA977" i="12"/>
  <c r="AC977" i="12" s="1"/>
  <c r="AA978" i="12"/>
  <c r="AC978" i="12" s="1"/>
  <c r="AA979" i="12"/>
  <c r="AC979" i="12" s="1"/>
  <c r="AA980" i="12"/>
  <c r="AC980" i="12" s="1"/>
  <c r="AA981" i="12"/>
  <c r="AC981" i="12" s="1"/>
  <c r="AA982" i="12"/>
  <c r="AC982" i="12" s="1"/>
  <c r="AA983" i="12"/>
  <c r="AC983" i="12" s="1"/>
  <c r="AA984" i="12"/>
  <c r="AC984" i="12" s="1"/>
  <c r="AA985" i="12"/>
  <c r="AC985" i="12" s="1"/>
  <c r="AA986" i="12"/>
  <c r="AC986" i="12" s="1"/>
  <c r="AA987" i="12"/>
  <c r="AC987" i="12" s="1"/>
  <c r="AA988" i="12"/>
  <c r="AC988" i="12" s="1"/>
  <c r="AA989" i="12"/>
  <c r="AC989" i="12" s="1"/>
  <c r="AA990" i="12"/>
  <c r="AC990" i="12" s="1"/>
  <c r="AA991" i="12"/>
  <c r="AC991" i="12" s="1"/>
  <c r="AA992" i="12"/>
  <c r="AC992" i="12" s="1"/>
  <c r="AA993" i="12"/>
  <c r="AC993" i="12" s="1"/>
  <c r="AA994" i="12"/>
  <c r="AC994" i="12" s="1"/>
  <c r="AA995" i="12"/>
  <c r="AC995" i="12" s="1"/>
  <c r="AA996" i="12"/>
  <c r="AC996" i="12" s="1"/>
  <c r="AA997" i="12"/>
  <c r="AC997" i="12" s="1"/>
  <c r="AA998" i="12"/>
  <c r="AC998" i="12" s="1"/>
  <c r="AA999" i="12"/>
  <c r="AC999" i="12" s="1"/>
  <c r="AA1000" i="12"/>
  <c r="AC1000" i="12" s="1"/>
  <c r="AA1001" i="12"/>
  <c r="AC1001" i="12" s="1"/>
  <c r="AA1002" i="12"/>
  <c r="AC1002" i="12" s="1"/>
  <c r="AA1003" i="12"/>
  <c r="AC1003" i="12" s="1"/>
  <c r="AA1004" i="12"/>
  <c r="AC1004" i="12" s="1"/>
  <c r="AA1005" i="12"/>
  <c r="AC1005" i="12" s="1"/>
  <c r="AA1006" i="12"/>
  <c r="AC1006" i="12" s="1"/>
  <c r="AA7" i="12"/>
  <c r="AC7" i="12" s="1"/>
  <c r="C3515" i="10" l="1"/>
  <c r="C1015" i="12"/>
  <c r="C5015" i="9"/>
  <c r="C3515" i="11"/>
  <c r="H17" i="12"/>
  <c r="G17" i="12"/>
  <c r="F17" i="12"/>
  <c r="L21" i="12"/>
  <c r="P20" i="12"/>
  <c r="H20" i="12"/>
  <c r="L19" i="12"/>
  <c r="P18" i="12"/>
  <c r="H18" i="12"/>
  <c r="L17" i="12"/>
  <c r="Q21" i="12"/>
  <c r="M21" i="12"/>
  <c r="I21" i="12"/>
  <c r="Q20" i="12"/>
  <c r="M20" i="12"/>
  <c r="I20" i="12"/>
  <c r="Q19" i="12"/>
  <c r="M19" i="12"/>
  <c r="I19" i="12"/>
  <c r="Q18" i="12"/>
  <c r="M18" i="12"/>
  <c r="I18" i="12"/>
  <c r="Q17" i="12"/>
  <c r="M17" i="12"/>
  <c r="I17" i="12"/>
  <c r="P21" i="12"/>
  <c r="H21" i="12"/>
  <c r="L20" i="12"/>
  <c r="P19" i="12"/>
  <c r="H19" i="12"/>
  <c r="L18" i="12"/>
  <c r="P17" i="12"/>
  <c r="O21" i="12"/>
  <c r="K21" i="12"/>
  <c r="G21" i="12"/>
  <c r="O20" i="12"/>
  <c r="K20" i="12"/>
  <c r="G20" i="12"/>
  <c r="O19" i="12"/>
  <c r="K19" i="12"/>
  <c r="G19" i="12"/>
  <c r="O18" i="12"/>
  <c r="K18" i="12"/>
  <c r="G18" i="12"/>
  <c r="O17" i="12"/>
  <c r="K17" i="12"/>
  <c r="N21" i="12"/>
  <c r="J21" i="12"/>
  <c r="F21" i="12"/>
  <c r="N20" i="12"/>
  <c r="J20" i="12"/>
  <c r="F20" i="12"/>
  <c r="N19" i="12"/>
  <c r="J19" i="12"/>
  <c r="F19" i="12"/>
  <c r="N18" i="12"/>
  <c r="J18" i="12"/>
  <c r="F18" i="12"/>
  <c r="N17" i="12"/>
  <c r="J17" i="12"/>
  <c r="AA3506" i="11"/>
  <c r="AC3506" i="11" s="1"/>
  <c r="AA3505" i="11"/>
  <c r="AC3505" i="11" s="1"/>
  <c r="AA3504" i="11"/>
  <c r="AC3504" i="11" s="1"/>
  <c r="AA3503" i="11"/>
  <c r="AC3503" i="11" s="1"/>
  <c r="AA3502" i="11"/>
  <c r="AC3502" i="11" s="1"/>
  <c r="AA3501" i="11"/>
  <c r="AC3501" i="11" s="1"/>
  <c r="AA3500" i="11"/>
  <c r="AC3500" i="11" s="1"/>
  <c r="AA3499" i="11"/>
  <c r="AC3499" i="11" s="1"/>
  <c r="AA3498" i="11"/>
  <c r="AC3498" i="11" s="1"/>
  <c r="AA3497" i="11"/>
  <c r="AC3497" i="11" s="1"/>
  <c r="AA3496" i="11"/>
  <c r="AC3496" i="11" s="1"/>
  <c r="AA3495" i="11"/>
  <c r="AC3495" i="11" s="1"/>
  <c r="AA3494" i="11"/>
  <c r="AC3494" i="11" s="1"/>
  <c r="AA3493" i="11"/>
  <c r="AC3493" i="11" s="1"/>
  <c r="AA3492" i="11"/>
  <c r="AC3492" i="11" s="1"/>
  <c r="AA3491" i="11"/>
  <c r="AC3491" i="11" s="1"/>
  <c r="AA3490" i="11"/>
  <c r="AC3490" i="11" s="1"/>
  <c r="AA3489" i="11"/>
  <c r="AC3489" i="11" s="1"/>
  <c r="AA3488" i="11"/>
  <c r="AC3488" i="11" s="1"/>
  <c r="AA3487" i="11"/>
  <c r="AC3487" i="11" s="1"/>
  <c r="AA3486" i="11"/>
  <c r="AC3486" i="11" s="1"/>
  <c r="AA3485" i="11"/>
  <c r="AC3485" i="11" s="1"/>
  <c r="AA3484" i="11"/>
  <c r="AC3484" i="11" s="1"/>
  <c r="AA3483" i="11"/>
  <c r="AC3483" i="11" s="1"/>
  <c r="AA3482" i="11"/>
  <c r="AC3482" i="11" s="1"/>
  <c r="AA3481" i="11"/>
  <c r="AC3481" i="11" s="1"/>
  <c r="AA3480" i="11"/>
  <c r="AC3480" i="11" s="1"/>
  <c r="AA3479" i="11"/>
  <c r="AC3479" i="11" s="1"/>
  <c r="AA3478" i="11"/>
  <c r="AC3478" i="11" s="1"/>
  <c r="AA3477" i="11"/>
  <c r="AC3477" i="11" s="1"/>
  <c r="AA3476" i="11"/>
  <c r="AC3476" i="11" s="1"/>
  <c r="AA3475" i="11"/>
  <c r="AC3475" i="11" s="1"/>
  <c r="AA3474" i="11"/>
  <c r="AC3474" i="11" s="1"/>
  <c r="AA3473" i="11"/>
  <c r="AC3473" i="11" s="1"/>
  <c r="AA3472" i="11"/>
  <c r="AC3472" i="11" s="1"/>
  <c r="AA3471" i="11"/>
  <c r="AC3471" i="11" s="1"/>
  <c r="AA3470" i="11"/>
  <c r="AC3470" i="11" s="1"/>
  <c r="AA3469" i="11"/>
  <c r="AC3469" i="11" s="1"/>
  <c r="AA3468" i="11"/>
  <c r="AC3468" i="11" s="1"/>
  <c r="AA3467" i="11"/>
  <c r="AC3467" i="11" s="1"/>
  <c r="AA3466" i="11"/>
  <c r="AC3466" i="11" s="1"/>
  <c r="AA3465" i="11"/>
  <c r="AC3465" i="11" s="1"/>
  <c r="AA3464" i="11"/>
  <c r="AC3464" i="11" s="1"/>
  <c r="AA3463" i="11"/>
  <c r="AC3463" i="11" s="1"/>
  <c r="AA3462" i="11"/>
  <c r="AC3462" i="11" s="1"/>
  <c r="AA3461" i="11"/>
  <c r="AC3461" i="11" s="1"/>
  <c r="AA3460" i="11"/>
  <c r="AC3460" i="11" s="1"/>
  <c r="AA3459" i="11"/>
  <c r="AC3459" i="11" s="1"/>
  <c r="AA3458" i="11"/>
  <c r="AC3458" i="11" s="1"/>
  <c r="AA3457" i="11"/>
  <c r="AC3457" i="11" s="1"/>
  <c r="AA3456" i="11"/>
  <c r="AC3456" i="11" s="1"/>
  <c r="AA3455" i="11"/>
  <c r="AC3455" i="11" s="1"/>
  <c r="AA3454" i="11"/>
  <c r="AC3454" i="11" s="1"/>
  <c r="AA3453" i="11"/>
  <c r="AC3453" i="11" s="1"/>
  <c r="AA3452" i="11"/>
  <c r="AC3452" i="11" s="1"/>
  <c r="AA3451" i="11"/>
  <c r="AC3451" i="11" s="1"/>
  <c r="AA3450" i="11"/>
  <c r="AC3450" i="11" s="1"/>
  <c r="AA3449" i="11"/>
  <c r="AC3449" i="11" s="1"/>
  <c r="AA3448" i="11"/>
  <c r="AC3448" i="11" s="1"/>
  <c r="AA3447" i="11"/>
  <c r="AC3447" i="11" s="1"/>
  <c r="AA3446" i="11"/>
  <c r="AC3446" i="11" s="1"/>
  <c r="AA3445" i="11"/>
  <c r="AC3445" i="11" s="1"/>
  <c r="AA3444" i="11"/>
  <c r="AC3444" i="11" s="1"/>
  <c r="AA3443" i="11"/>
  <c r="AC3443" i="11" s="1"/>
  <c r="AA3442" i="11"/>
  <c r="AC3442" i="11" s="1"/>
  <c r="AA3441" i="11"/>
  <c r="AC3441" i="11" s="1"/>
  <c r="AA3440" i="11"/>
  <c r="AC3440" i="11" s="1"/>
  <c r="AA3439" i="11"/>
  <c r="AC3439" i="11" s="1"/>
  <c r="AA3438" i="11"/>
  <c r="AC3438" i="11" s="1"/>
  <c r="AA3437" i="11"/>
  <c r="AC3437" i="11" s="1"/>
  <c r="AA3436" i="11"/>
  <c r="AC3436" i="11" s="1"/>
  <c r="AA3435" i="11"/>
  <c r="AC3435" i="11" s="1"/>
  <c r="AA3434" i="11"/>
  <c r="AC3434" i="11" s="1"/>
  <c r="AA3433" i="11"/>
  <c r="AC3433" i="11" s="1"/>
  <c r="AA3432" i="11"/>
  <c r="AC3432" i="11" s="1"/>
  <c r="AA3431" i="11"/>
  <c r="AC3431" i="11" s="1"/>
  <c r="AA3430" i="11"/>
  <c r="AC3430" i="11" s="1"/>
  <c r="AA3429" i="11"/>
  <c r="AC3429" i="11" s="1"/>
  <c r="AA3428" i="11"/>
  <c r="AC3428" i="11" s="1"/>
  <c r="AA3427" i="11"/>
  <c r="AC3427" i="11" s="1"/>
  <c r="AA3426" i="11"/>
  <c r="AC3426" i="11" s="1"/>
  <c r="AA3425" i="11"/>
  <c r="AC3425" i="11" s="1"/>
  <c r="AA3424" i="11"/>
  <c r="AC3424" i="11" s="1"/>
  <c r="AA3423" i="11"/>
  <c r="AC3423" i="11" s="1"/>
  <c r="AA3422" i="11"/>
  <c r="AC3422" i="11" s="1"/>
  <c r="AA3421" i="11"/>
  <c r="AC3421" i="11" s="1"/>
  <c r="AA3420" i="11"/>
  <c r="AC3420" i="11" s="1"/>
  <c r="AA3419" i="11"/>
  <c r="AC3419" i="11" s="1"/>
  <c r="AA3418" i="11"/>
  <c r="AC3418" i="11" s="1"/>
  <c r="AA3417" i="11"/>
  <c r="AC3417" i="11" s="1"/>
  <c r="AA3416" i="11"/>
  <c r="AC3416" i="11" s="1"/>
  <c r="AA3415" i="11"/>
  <c r="AC3415" i="11" s="1"/>
  <c r="AA3414" i="11"/>
  <c r="AC3414" i="11" s="1"/>
  <c r="AA3413" i="11"/>
  <c r="AC3413" i="11" s="1"/>
  <c r="AA3412" i="11"/>
  <c r="AC3412" i="11" s="1"/>
  <c r="AA3411" i="11"/>
  <c r="AC3411" i="11" s="1"/>
  <c r="AA3410" i="11"/>
  <c r="AC3410" i="11" s="1"/>
  <c r="AA3409" i="11"/>
  <c r="AC3409" i="11" s="1"/>
  <c r="AA3408" i="11"/>
  <c r="AC3408" i="11" s="1"/>
  <c r="AA3407" i="11"/>
  <c r="AC3407" i="11" s="1"/>
  <c r="AA3406" i="11"/>
  <c r="AC3406" i="11" s="1"/>
  <c r="AA3405" i="11"/>
  <c r="AC3405" i="11" s="1"/>
  <c r="AA3404" i="11"/>
  <c r="AC3404" i="11" s="1"/>
  <c r="AA3403" i="11"/>
  <c r="AC3403" i="11" s="1"/>
  <c r="AA3402" i="11"/>
  <c r="AC3402" i="11" s="1"/>
  <c r="AA3401" i="11"/>
  <c r="AC3401" i="11" s="1"/>
  <c r="AA3400" i="11"/>
  <c r="AC3400" i="11" s="1"/>
  <c r="AA3399" i="11"/>
  <c r="AC3399" i="11" s="1"/>
  <c r="AA3398" i="11"/>
  <c r="AC3398" i="11" s="1"/>
  <c r="AA3397" i="11"/>
  <c r="AC3397" i="11" s="1"/>
  <c r="AA3396" i="11"/>
  <c r="AC3396" i="11" s="1"/>
  <c r="AA3395" i="11"/>
  <c r="AC3395" i="11" s="1"/>
  <c r="AA3394" i="11"/>
  <c r="AC3394" i="11" s="1"/>
  <c r="AA3393" i="11"/>
  <c r="AC3393" i="11" s="1"/>
  <c r="AA3392" i="11"/>
  <c r="AC3392" i="11" s="1"/>
  <c r="AA3391" i="11"/>
  <c r="AC3391" i="11" s="1"/>
  <c r="AA3390" i="11"/>
  <c r="AC3390" i="11" s="1"/>
  <c r="AA3389" i="11"/>
  <c r="AC3389" i="11" s="1"/>
  <c r="AA3388" i="11"/>
  <c r="AC3388" i="11" s="1"/>
  <c r="AA3387" i="11"/>
  <c r="AC3387" i="11" s="1"/>
  <c r="AA3386" i="11"/>
  <c r="AC3386" i="11" s="1"/>
  <c r="AA3385" i="11"/>
  <c r="AC3385" i="11" s="1"/>
  <c r="AA3384" i="11"/>
  <c r="AC3384" i="11" s="1"/>
  <c r="AA3383" i="11"/>
  <c r="AC3383" i="11" s="1"/>
  <c r="AA3382" i="11"/>
  <c r="AC3382" i="11" s="1"/>
  <c r="AA3381" i="11"/>
  <c r="AC3381" i="11" s="1"/>
  <c r="AA3380" i="11"/>
  <c r="AC3380" i="11" s="1"/>
  <c r="AA3379" i="11"/>
  <c r="AC3379" i="11" s="1"/>
  <c r="AA3378" i="11"/>
  <c r="AC3378" i="11" s="1"/>
  <c r="AA3377" i="11"/>
  <c r="AC3377" i="11" s="1"/>
  <c r="AA3376" i="11"/>
  <c r="AC3376" i="11" s="1"/>
  <c r="AA3375" i="11"/>
  <c r="AC3375" i="11" s="1"/>
  <c r="AA3374" i="11"/>
  <c r="AC3374" i="11" s="1"/>
  <c r="AA3373" i="11"/>
  <c r="AC3373" i="11" s="1"/>
  <c r="AA3372" i="11"/>
  <c r="AC3372" i="11" s="1"/>
  <c r="AA3371" i="11"/>
  <c r="AC3371" i="11" s="1"/>
  <c r="AA3370" i="11"/>
  <c r="AC3370" i="11" s="1"/>
  <c r="AA3369" i="11"/>
  <c r="AC3369" i="11" s="1"/>
  <c r="AA3368" i="11"/>
  <c r="AC3368" i="11" s="1"/>
  <c r="AA3367" i="11"/>
  <c r="AC3367" i="11" s="1"/>
  <c r="AA3366" i="11"/>
  <c r="AC3366" i="11" s="1"/>
  <c r="AA3365" i="11"/>
  <c r="AC3365" i="11" s="1"/>
  <c r="AA3364" i="11"/>
  <c r="AC3364" i="11" s="1"/>
  <c r="AA3363" i="11"/>
  <c r="AC3363" i="11" s="1"/>
  <c r="AA3362" i="11"/>
  <c r="AC3362" i="11" s="1"/>
  <c r="AA3361" i="11"/>
  <c r="AC3361" i="11" s="1"/>
  <c r="AA3360" i="11"/>
  <c r="AC3360" i="11" s="1"/>
  <c r="AA3359" i="11"/>
  <c r="AC3359" i="11" s="1"/>
  <c r="AA3358" i="11"/>
  <c r="AC3358" i="11" s="1"/>
  <c r="AA3357" i="11"/>
  <c r="AC3357" i="11" s="1"/>
  <c r="AA3356" i="11"/>
  <c r="AC3356" i="11" s="1"/>
  <c r="AA3355" i="11"/>
  <c r="AC3355" i="11" s="1"/>
  <c r="AA3354" i="11"/>
  <c r="AC3354" i="11" s="1"/>
  <c r="AA3353" i="11"/>
  <c r="AC3353" i="11" s="1"/>
  <c r="AA3352" i="11"/>
  <c r="AC3352" i="11" s="1"/>
  <c r="AA3351" i="11"/>
  <c r="AC3351" i="11" s="1"/>
  <c r="AA3350" i="11"/>
  <c r="AC3350" i="11" s="1"/>
  <c r="AA3349" i="11"/>
  <c r="AC3349" i="11" s="1"/>
  <c r="AA3348" i="11"/>
  <c r="AC3348" i="11" s="1"/>
  <c r="AA3347" i="11"/>
  <c r="AC3347" i="11" s="1"/>
  <c r="AA3346" i="11"/>
  <c r="AC3346" i="11" s="1"/>
  <c r="AA3345" i="11"/>
  <c r="AC3345" i="11" s="1"/>
  <c r="AA3344" i="11"/>
  <c r="AC3344" i="11" s="1"/>
  <c r="AA3343" i="11"/>
  <c r="AC3343" i="11" s="1"/>
  <c r="AA3342" i="11"/>
  <c r="AC3342" i="11" s="1"/>
  <c r="AA3341" i="11"/>
  <c r="AC3341" i="11" s="1"/>
  <c r="AA3340" i="11"/>
  <c r="AC3340" i="11" s="1"/>
  <c r="AA3339" i="11"/>
  <c r="AC3339" i="11" s="1"/>
  <c r="AA3338" i="11"/>
  <c r="AC3338" i="11" s="1"/>
  <c r="AA3337" i="11"/>
  <c r="AC3337" i="11" s="1"/>
  <c r="AA3336" i="11"/>
  <c r="AC3336" i="11" s="1"/>
  <c r="AA3335" i="11"/>
  <c r="AC3335" i="11" s="1"/>
  <c r="AA3334" i="11"/>
  <c r="AC3334" i="11" s="1"/>
  <c r="AA3333" i="11"/>
  <c r="AC3333" i="11" s="1"/>
  <c r="AA3332" i="11"/>
  <c r="AC3332" i="11" s="1"/>
  <c r="AA3331" i="11"/>
  <c r="AC3331" i="11" s="1"/>
  <c r="AA3330" i="11"/>
  <c r="AC3330" i="11" s="1"/>
  <c r="AA3329" i="11"/>
  <c r="AC3329" i="11" s="1"/>
  <c r="AA3328" i="11"/>
  <c r="AC3328" i="11" s="1"/>
  <c r="AA3327" i="11"/>
  <c r="AC3327" i="11" s="1"/>
  <c r="AA3326" i="11"/>
  <c r="AC3326" i="11" s="1"/>
  <c r="AA3325" i="11"/>
  <c r="AC3325" i="11" s="1"/>
  <c r="AA3324" i="11"/>
  <c r="AC3324" i="11" s="1"/>
  <c r="AA3323" i="11"/>
  <c r="AC3323" i="11" s="1"/>
  <c r="AA3322" i="11"/>
  <c r="AC3322" i="11" s="1"/>
  <c r="AA3321" i="11"/>
  <c r="AC3321" i="11" s="1"/>
  <c r="AA3320" i="11"/>
  <c r="AC3320" i="11" s="1"/>
  <c r="AA3319" i="11"/>
  <c r="AC3319" i="11" s="1"/>
  <c r="AA3318" i="11"/>
  <c r="AC3318" i="11" s="1"/>
  <c r="AA3317" i="11"/>
  <c r="AC3317" i="11" s="1"/>
  <c r="AA3316" i="11"/>
  <c r="AC3316" i="11" s="1"/>
  <c r="AA3315" i="11"/>
  <c r="AC3315" i="11" s="1"/>
  <c r="AA3314" i="11"/>
  <c r="AC3314" i="11" s="1"/>
  <c r="AA3313" i="11"/>
  <c r="AC3313" i="11" s="1"/>
  <c r="AA3312" i="11"/>
  <c r="AC3312" i="11" s="1"/>
  <c r="AA3311" i="11"/>
  <c r="AC3311" i="11" s="1"/>
  <c r="AA3310" i="11"/>
  <c r="AC3310" i="11" s="1"/>
  <c r="AA3309" i="11"/>
  <c r="AC3309" i="11" s="1"/>
  <c r="AA3308" i="11"/>
  <c r="AC3308" i="11" s="1"/>
  <c r="AA3307" i="11"/>
  <c r="AC3307" i="11" s="1"/>
  <c r="AA3306" i="11"/>
  <c r="AC3306" i="11" s="1"/>
  <c r="AA3305" i="11"/>
  <c r="AC3305" i="11" s="1"/>
  <c r="AA3304" i="11"/>
  <c r="AC3304" i="11" s="1"/>
  <c r="AA3303" i="11"/>
  <c r="AC3303" i="11" s="1"/>
  <c r="AA3302" i="11"/>
  <c r="AC3302" i="11" s="1"/>
  <c r="AA3301" i="11"/>
  <c r="AC3301" i="11" s="1"/>
  <c r="AA3300" i="11"/>
  <c r="AC3300" i="11" s="1"/>
  <c r="AA3299" i="11"/>
  <c r="AC3299" i="11" s="1"/>
  <c r="AA3298" i="11"/>
  <c r="AC3298" i="11" s="1"/>
  <c r="AA3297" i="11"/>
  <c r="AC3297" i="11" s="1"/>
  <c r="AA3296" i="11"/>
  <c r="AC3296" i="11" s="1"/>
  <c r="AA3295" i="11"/>
  <c r="AC3295" i="11" s="1"/>
  <c r="AA3294" i="11"/>
  <c r="AC3294" i="11" s="1"/>
  <c r="AA3293" i="11"/>
  <c r="AC3293" i="11" s="1"/>
  <c r="AA3292" i="11"/>
  <c r="AC3292" i="11" s="1"/>
  <c r="AA3291" i="11"/>
  <c r="AC3291" i="11" s="1"/>
  <c r="AA3290" i="11"/>
  <c r="AC3290" i="11" s="1"/>
  <c r="AA3289" i="11"/>
  <c r="AC3289" i="11" s="1"/>
  <c r="AA3288" i="11"/>
  <c r="AC3288" i="11" s="1"/>
  <c r="AA3287" i="11"/>
  <c r="AC3287" i="11" s="1"/>
  <c r="AA3286" i="11"/>
  <c r="AC3286" i="11" s="1"/>
  <c r="AA3285" i="11"/>
  <c r="AC3285" i="11" s="1"/>
  <c r="AA3284" i="11"/>
  <c r="AC3284" i="11" s="1"/>
  <c r="AA3283" i="11"/>
  <c r="AC3283" i="11" s="1"/>
  <c r="AA3282" i="11"/>
  <c r="AC3282" i="11" s="1"/>
  <c r="AA3281" i="11"/>
  <c r="AC3281" i="11" s="1"/>
  <c r="AA3280" i="11"/>
  <c r="AC3280" i="11" s="1"/>
  <c r="AA3279" i="11"/>
  <c r="AC3279" i="11" s="1"/>
  <c r="AA3278" i="11"/>
  <c r="AC3278" i="11" s="1"/>
  <c r="AA3277" i="11"/>
  <c r="AC3277" i="11" s="1"/>
  <c r="AA3276" i="11"/>
  <c r="AC3276" i="11" s="1"/>
  <c r="AA3275" i="11"/>
  <c r="AC3275" i="11" s="1"/>
  <c r="AA3274" i="11"/>
  <c r="AC3274" i="11" s="1"/>
  <c r="AA3273" i="11"/>
  <c r="AC3273" i="11" s="1"/>
  <c r="AA3272" i="11"/>
  <c r="AC3272" i="11" s="1"/>
  <c r="AA3271" i="11"/>
  <c r="AC3271" i="11" s="1"/>
  <c r="AA3270" i="11"/>
  <c r="AC3270" i="11" s="1"/>
  <c r="AA3269" i="11"/>
  <c r="AC3269" i="11" s="1"/>
  <c r="AA3268" i="11"/>
  <c r="AC3268" i="11" s="1"/>
  <c r="AA3267" i="11"/>
  <c r="AC3267" i="11" s="1"/>
  <c r="AA3266" i="11"/>
  <c r="AC3266" i="11" s="1"/>
  <c r="AA3265" i="11"/>
  <c r="AC3265" i="11" s="1"/>
  <c r="AA3264" i="11"/>
  <c r="AC3264" i="11" s="1"/>
  <c r="AA3263" i="11"/>
  <c r="AC3263" i="11" s="1"/>
  <c r="AA3262" i="11"/>
  <c r="AC3262" i="11" s="1"/>
  <c r="AA3261" i="11"/>
  <c r="AC3261" i="11" s="1"/>
  <c r="AA3260" i="11"/>
  <c r="AC3260" i="11" s="1"/>
  <c r="AA3259" i="11"/>
  <c r="AC3259" i="11" s="1"/>
  <c r="AA3258" i="11"/>
  <c r="AC3258" i="11" s="1"/>
  <c r="AA3257" i="11"/>
  <c r="AC3257" i="11" s="1"/>
  <c r="AA3256" i="11"/>
  <c r="AC3256" i="11" s="1"/>
  <c r="AA3255" i="11"/>
  <c r="AC3255" i="11" s="1"/>
  <c r="AA3254" i="11"/>
  <c r="AC3254" i="11" s="1"/>
  <c r="AA3253" i="11"/>
  <c r="AC3253" i="11" s="1"/>
  <c r="AA3252" i="11"/>
  <c r="AC3252" i="11" s="1"/>
  <c r="AA3251" i="11"/>
  <c r="AC3251" i="11" s="1"/>
  <c r="AA3250" i="11"/>
  <c r="AC3250" i="11" s="1"/>
  <c r="AA3249" i="11"/>
  <c r="AC3249" i="11" s="1"/>
  <c r="AA3248" i="11"/>
  <c r="AC3248" i="11" s="1"/>
  <c r="AA3247" i="11"/>
  <c r="AC3247" i="11" s="1"/>
  <c r="AA3246" i="11"/>
  <c r="AC3246" i="11" s="1"/>
  <c r="AA3245" i="11"/>
  <c r="AC3245" i="11" s="1"/>
  <c r="AA3244" i="11"/>
  <c r="AC3244" i="11" s="1"/>
  <c r="AA3243" i="11"/>
  <c r="AC3243" i="11" s="1"/>
  <c r="AA3242" i="11"/>
  <c r="AC3242" i="11" s="1"/>
  <c r="AA3241" i="11"/>
  <c r="AC3241" i="11" s="1"/>
  <c r="AA3240" i="11"/>
  <c r="AC3240" i="11" s="1"/>
  <c r="AA3239" i="11"/>
  <c r="AC3239" i="11" s="1"/>
  <c r="AA3238" i="11"/>
  <c r="AC3238" i="11" s="1"/>
  <c r="AA3237" i="11"/>
  <c r="AC3237" i="11" s="1"/>
  <c r="AA3236" i="11"/>
  <c r="AC3236" i="11" s="1"/>
  <c r="AA3235" i="11"/>
  <c r="AC3235" i="11" s="1"/>
  <c r="AA3234" i="11"/>
  <c r="AC3234" i="11" s="1"/>
  <c r="AA3233" i="11"/>
  <c r="AC3233" i="11" s="1"/>
  <c r="AA3232" i="11"/>
  <c r="AC3232" i="11" s="1"/>
  <c r="AA3231" i="11"/>
  <c r="AC3231" i="11" s="1"/>
  <c r="AA3230" i="11"/>
  <c r="AC3230" i="11" s="1"/>
  <c r="AA3229" i="11"/>
  <c r="AC3229" i="11" s="1"/>
  <c r="AA3228" i="11"/>
  <c r="AC3228" i="11" s="1"/>
  <c r="AA3227" i="11"/>
  <c r="AC3227" i="11" s="1"/>
  <c r="AA3226" i="11"/>
  <c r="AC3226" i="11" s="1"/>
  <c r="AA3225" i="11"/>
  <c r="AC3225" i="11" s="1"/>
  <c r="AA3224" i="11"/>
  <c r="AC3224" i="11" s="1"/>
  <c r="AA3223" i="11"/>
  <c r="AC3223" i="11" s="1"/>
  <c r="AA3222" i="11"/>
  <c r="AC3222" i="11" s="1"/>
  <c r="AA3221" i="11"/>
  <c r="AC3221" i="11" s="1"/>
  <c r="AA3220" i="11"/>
  <c r="AC3220" i="11" s="1"/>
  <c r="AA3219" i="11"/>
  <c r="AC3219" i="11" s="1"/>
  <c r="AA3218" i="11"/>
  <c r="AC3218" i="11" s="1"/>
  <c r="AA3217" i="11"/>
  <c r="AC3217" i="11" s="1"/>
  <c r="AA3216" i="11"/>
  <c r="AC3216" i="11" s="1"/>
  <c r="AA3215" i="11"/>
  <c r="AC3215" i="11" s="1"/>
  <c r="AA3214" i="11"/>
  <c r="AC3214" i="11" s="1"/>
  <c r="AA3213" i="11"/>
  <c r="AC3213" i="11" s="1"/>
  <c r="AA3212" i="11"/>
  <c r="AC3212" i="11" s="1"/>
  <c r="AA3211" i="11"/>
  <c r="AC3211" i="11" s="1"/>
  <c r="AA3210" i="11"/>
  <c r="AC3210" i="11" s="1"/>
  <c r="AA3209" i="11"/>
  <c r="AC3209" i="11" s="1"/>
  <c r="AA3208" i="11"/>
  <c r="AC3208" i="11" s="1"/>
  <c r="AA3207" i="11"/>
  <c r="AC3207" i="11" s="1"/>
  <c r="AA3206" i="11"/>
  <c r="AC3206" i="11" s="1"/>
  <c r="AA3205" i="11"/>
  <c r="AC3205" i="11" s="1"/>
  <c r="AA3204" i="11"/>
  <c r="AC3204" i="11" s="1"/>
  <c r="AA3203" i="11"/>
  <c r="AC3203" i="11" s="1"/>
  <c r="AA3202" i="11"/>
  <c r="AC3202" i="11" s="1"/>
  <c r="AA3201" i="11"/>
  <c r="AC3201" i="11" s="1"/>
  <c r="AA3200" i="11"/>
  <c r="AC3200" i="11" s="1"/>
  <c r="AA3199" i="11"/>
  <c r="AC3199" i="11" s="1"/>
  <c r="AA3198" i="11"/>
  <c r="AC3198" i="11" s="1"/>
  <c r="AA3197" i="11"/>
  <c r="AC3197" i="11" s="1"/>
  <c r="AA3196" i="11"/>
  <c r="AC3196" i="11" s="1"/>
  <c r="AA3195" i="11"/>
  <c r="AC3195" i="11" s="1"/>
  <c r="AA3194" i="11"/>
  <c r="AC3194" i="11" s="1"/>
  <c r="AA3193" i="11"/>
  <c r="AC3193" i="11" s="1"/>
  <c r="AA3192" i="11"/>
  <c r="AC3192" i="11" s="1"/>
  <c r="AA3191" i="11"/>
  <c r="AC3191" i="11" s="1"/>
  <c r="AA3190" i="11"/>
  <c r="AC3190" i="11" s="1"/>
  <c r="AA3189" i="11"/>
  <c r="AC3189" i="11" s="1"/>
  <c r="AA3188" i="11"/>
  <c r="AC3188" i="11" s="1"/>
  <c r="AA3187" i="11"/>
  <c r="AC3187" i="11" s="1"/>
  <c r="AA3186" i="11"/>
  <c r="AC3186" i="11" s="1"/>
  <c r="AA3185" i="11"/>
  <c r="AC3185" i="11" s="1"/>
  <c r="AA3184" i="11"/>
  <c r="AC3184" i="11" s="1"/>
  <c r="AA3183" i="11"/>
  <c r="AC3183" i="11" s="1"/>
  <c r="AA3182" i="11"/>
  <c r="AC3182" i="11" s="1"/>
  <c r="AA3181" i="11"/>
  <c r="AC3181" i="11" s="1"/>
  <c r="AA3180" i="11"/>
  <c r="AC3180" i="11" s="1"/>
  <c r="AA3179" i="11"/>
  <c r="AC3179" i="11" s="1"/>
  <c r="AA3178" i="11"/>
  <c r="AC3178" i="11" s="1"/>
  <c r="AA3177" i="11"/>
  <c r="AC3177" i="11" s="1"/>
  <c r="AA3176" i="11"/>
  <c r="AC3176" i="11" s="1"/>
  <c r="AA3175" i="11"/>
  <c r="AC3175" i="11" s="1"/>
  <c r="AA3174" i="11"/>
  <c r="AC3174" i="11" s="1"/>
  <c r="AA3173" i="11"/>
  <c r="AC3173" i="11" s="1"/>
  <c r="AA3172" i="11"/>
  <c r="AC3172" i="11" s="1"/>
  <c r="AA3171" i="11"/>
  <c r="AC3171" i="11" s="1"/>
  <c r="AA3170" i="11"/>
  <c r="AC3170" i="11" s="1"/>
  <c r="AA3169" i="11"/>
  <c r="AC3169" i="11" s="1"/>
  <c r="AA3168" i="11"/>
  <c r="AC3168" i="11" s="1"/>
  <c r="AA3167" i="11"/>
  <c r="AC3167" i="11" s="1"/>
  <c r="AA3166" i="11"/>
  <c r="AC3166" i="11" s="1"/>
  <c r="AA3165" i="11"/>
  <c r="AC3165" i="11" s="1"/>
  <c r="AA3164" i="11"/>
  <c r="AC3164" i="11" s="1"/>
  <c r="AA3163" i="11"/>
  <c r="AC3163" i="11" s="1"/>
  <c r="AA3162" i="11"/>
  <c r="AC3162" i="11" s="1"/>
  <c r="AA3161" i="11"/>
  <c r="AC3161" i="11" s="1"/>
  <c r="AA3160" i="11"/>
  <c r="AC3160" i="11" s="1"/>
  <c r="AA3159" i="11"/>
  <c r="AC3159" i="11" s="1"/>
  <c r="AA3158" i="11"/>
  <c r="AC3158" i="11" s="1"/>
  <c r="AA3157" i="11"/>
  <c r="AC3157" i="11" s="1"/>
  <c r="AA3156" i="11"/>
  <c r="AC3156" i="11" s="1"/>
  <c r="AA3155" i="11"/>
  <c r="AC3155" i="11" s="1"/>
  <c r="AA3154" i="11"/>
  <c r="AC3154" i="11" s="1"/>
  <c r="AA3153" i="11"/>
  <c r="AC3153" i="11" s="1"/>
  <c r="AA3152" i="11"/>
  <c r="AC3152" i="11" s="1"/>
  <c r="AA3151" i="11"/>
  <c r="AC3151" i="11" s="1"/>
  <c r="AA3150" i="11"/>
  <c r="AC3150" i="11" s="1"/>
  <c r="AA3149" i="11"/>
  <c r="AC3149" i="11" s="1"/>
  <c r="AA3148" i="11"/>
  <c r="AC3148" i="11" s="1"/>
  <c r="AA3147" i="11"/>
  <c r="AC3147" i="11" s="1"/>
  <c r="AA3146" i="11"/>
  <c r="AC3146" i="11" s="1"/>
  <c r="AA3145" i="11"/>
  <c r="AC3145" i="11" s="1"/>
  <c r="AA3144" i="11"/>
  <c r="AC3144" i="11" s="1"/>
  <c r="AA3143" i="11"/>
  <c r="AC3143" i="11" s="1"/>
  <c r="AA3142" i="11"/>
  <c r="AC3142" i="11" s="1"/>
  <c r="AA3141" i="11"/>
  <c r="AC3141" i="11" s="1"/>
  <c r="AA3140" i="11"/>
  <c r="AC3140" i="11" s="1"/>
  <c r="AA3139" i="11"/>
  <c r="AC3139" i="11" s="1"/>
  <c r="AA3138" i="11"/>
  <c r="AC3138" i="11" s="1"/>
  <c r="AA3137" i="11"/>
  <c r="AC3137" i="11" s="1"/>
  <c r="AA3136" i="11"/>
  <c r="AC3136" i="11" s="1"/>
  <c r="AA3135" i="11"/>
  <c r="AC3135" i="11" s="1"/>
  <c r="AA3134" i="11"/>
  <c r="AC3134" i="11" s="1"/>
  <c r="AA3133" i="11"/>
  <c r="AC3133" i="11" s="1"/>
  <c r="AA3132" i="11"/>
  <c r="AC3132" i="11" s="1"/>
  <c r="AA3131" i="11"/>
  <c r="AC3131" i="11" s="1"/>
  <c r="AA3130" i="11"/>
  <c r="AC3130" i="11" s="1"/>
  <c r="AA3129" i="11"/>
  <c r="AC3129" i="11" s="1"/>
  <c r="AA3128" i="11"/>
  <c r="AC3128" i="11" s="1"/>
  <c r="AA3127" i="11"/>
  <c r="AC3127" i="11" s="1"/>
  <c r="AA3126" i="11"/>
  <c r="AC3126" i="11" s="1"/>
  <c r="AA3125" i="11"/>
  <c r="AC3125" i="11" s="1"/>
  <c r="AA3124" i="11"/>
  <c r="AC3124" i="11" s="1"/>
  <c r="AA3123" i="11"/>
  <c r="AC3123" i="11" s="1"/>
  <c r="AA3122" i="11"/>
  <c r="AC3122" i="11" s="1"/>
  <c r="AA3121" i="11"/>
  <c r="AC3121" i="11" s="1"/>
  <c r="AA3120" i="11"/>
  <c r="AC3120" i="11" s="1"/>
  <c r="AA3119" i="11"/>
  <c r="AC3119" i="11" s="1"/>
  <c r="AA3118" i="11"/>
  <c r="AC3118" i="11" s="1"/>
  <c r="AA3117" i="11"/>
  <c r="AC3117" i="11" s="1"/>
  <c r="AA3116" i="11"/>
  <c r="AC3116" i="11" s="1"/>
  <c r="AA3115" i="11"/>
  <c r="AC3115" i="11" s="1"/>
  <c r="AA3114" i="11"/>
  <c r="AC3114" i="11" s="1"/>
  <c r="AA3113" i="11"/>
  <c r="AC3113" i="11" s="1"/>
  <c r="AA3112" i="11"/>
  <c r="AC3112" i="11" s="1"/>
  <c r="AA3111" i="11"/>
  <c r="AC3111" i="11" s="1"/>
  <c r="AA3110" i="11"/>
  <c r="AC3110" i="11" s="1"/>
  <c r="AA3109" i="11"/>
  <c r="AC3109" i="11" s="1"/>
  <c r="AA3108" i="11"/>
  <c r="AC3108" i="11" s="1"/>
  <c r="AA3107" i="11"/>
  <c r="AC3107" i="11" s="1"/>
  <c r="AA3106" i="11"/>
  <c r="AC3106" i="11" s="1"/>
  <c r="AA3105" i="11"/>
  <c r="AC3105" i="11" s="1"/>
  <c r="AA3104" i="11"/>
  <c r="AC3104" i="11" s="1"/>
  <c r="AA3103" i="11"/>
  <c r="AC3103" i="11" s="1"/>
  <c r="AA3102" i="11"/>
  <c r="AC3102" i="11" s="1"/>
  <c r="AA3101" i="11"/>
  <c r="AC3101" i="11" s="1"/>
  <c r="AA3100" i="11"/>
  <c r="AC3100" i="11" s="1"/>
  <c r="AA3099" i="11"/>
  <c r="AC3099" i="11" s="1"/>
  <c r="AA3098" i="11"/>
  <c r="AC3098" i="11" s="1"/>
  <c r="AA3097" i="11"/>
  <c r="AC3097" i="11" s="1"/>
  <c r="AA3096" i="11"/>
  <c r="AC3096" i="11" s="1"/>
  <c r="AA3095" i="11"/>
  <c r="AC3095" i="11" s="1"/>
  <c r="AA3094" i="11"/>
  <c r="AC3094" i="11" s="1"/>
  <c r="AA3093" i="11"/>
  <c r="AC3093" i="11" s="1"/>
  <c r="AA3092" i="11"/>
  <c r="AC3092" i="11" s="1"/>
  <c r="AA3091" i="11"/>
  <c r="AC3091" i="11" s="1"/>
  <c r="AA3090" i="11"/>
  <c r="AC3090" i="11" s="1"/>
  <c r="AA3089" i="11"/>
  <c r="AC3089" i="11" s="1"/>
  <c r="AA3088" i="11"/>
  <c r="AC3088" i="11" s="1"/>
  <c r="AA3087" i="11"/>
  <c r="AC3087" i="11" s="1"/>
  <c r="AA3086" i="11"/>
  <c r="AC3086" i="11" s="1"/>
  <c r="AA3085" i="11"/>
  <c r="AC3085" i="11" s="1"/>
  <c r="AA3084" i="11"/>
  <c r="AC3084" i="11" s="1"/>
  <c r="AA3083" i="11"/>
  <c r="AC3083" i="11" s="1"/>
  <c r="AA3082" i="11"/>
  <c r="AC3082" i="11" s="1"/>
  <c r="AA3081" i="11"/>
  <c r="AC3081" i="11" s="1"/>
  <c r="AA3080" i="11"/>
  <c r="AC3080" i="11" s="1"/>
  <c r="AA3079" i="11"/>
  <c r="AC3079" i="11" s="1"/>
  <c r="AA3078" i="11"/>
  <c r="AC3078" i="11" s="1"/>
  <c r="AA3077" i="11"/>
  <c r="AC3077" i="11" s="1"/>
  <c r="AA3076" i="11"/>
  <c r="AC3076" i="11" s="1"/>
  <c r="AA3075" i="11"/>
  <c r="AC3075" i="11" s="1"/>
  <c r="AA3074" i="11"/>
  <c r="AC3074" i="11" s="1"/>
  <c r="AA3073" i="11"/>
  <c r="AC3073" i="11" s="1"/>
  <c r="AA3072" i="11"/>
  <c r="AC3072" i="11" s="1"/>
  <c r="AA3071" i="11"/>
  <c r="AC3071" i="11" s="1"/>
  <c r="AA3070" i="11"/>
  <c r="AC3070" i="11" s="1"/>
  <c r="AA3069" i="11"/>
  <c r="AC3069" i="11" s="1"/>
  <c r="AA3068" i="11"/>
  <c r="AC3068" i="11" s="1"/>
  <c r="AA3067" i="11"/>
  <c r="AC3067" i="11" s="1"/>
  <c r="AA3066" i="11"/>
  <c r="AC3066" i="11" s="1"/>
  <c r="AA3065" i="11"/>
  <c r="AC3065" i="11" s="1"/>
  <c r="AA3064" i="11"/>
  <c r="AC3064" i="11" s="1"/>
  <c r="AA3063" i="11"/>
  <c r="AC3063" i="11" s="1"/>
  <c r="AA3062" i="11"/>
  <c r="AC3062" i="11" s="1"/>
  <c r="AA3061" i="11"/>
  <c r="AC3061" i="11" s="1"/>
  <c r="AA3060" i="11"/>
  <c r="AC3060" i="11" s="1"/>
  <c r="AA3059" i="11"/>
  <c r="AC3059" i="11" s="1"/>
  <c r="AA3058" i="11"/>
  <c r="AC3058" i="11" s="1"/>
  <c r="AA3057" i="11"/>
  <c r="AC3057" i="11" s="1"/>
  <c r="AA3056" i="11"/>
  <c r="AC3056" i="11" s="1"/>
  <c r="AA3055" i="11"/>
  <c r="AC3055" i="11" s="1"/>
  <c r="AA3054" i="11"/>
  <c r="AC3054" i="11" s="1"/>
  <c r="AA3053" i="11"/>
  <c r="AC3053" i="11" s="1"/>
  <c r="AA3052" i="11"/>
  <c r="AC3052" i="11" s="1"/>
  <c r="AA3051" i="11"/>
  <c r="AC3051" i="11" s="1"/>
  <c r="AA3050" i="11"/>
  <c r="AC3050" i="11" s="1"/>
  <c r="AA3049" i="11"/>
  <c r="AC3049" i="11" s="1"/>
  <c r="AA3048" i="11"/>
  <c r="AC3048" i="11" s="1"/>
  <c r="AA3047" i="11"/>
  <c r="AC3047" i="11" s="1"/>
  <c r="AA3046" i="11"/>
  <c r="AC3046" i="11" s="1"/>
  <c r="AA3045" i="11"/>
  <c r="AC3045" i="11" s="1"/>
  <c r="AA3044" i="11"/>
  <c r="AC3044" i="11" s="1"/>
  <c r="AA3043" i="11"/>
  <c r="AC3043" i="11" s="1"/>
  <c r="AA3042" i="11"/>
  <c r="AC3042" i="11" s="1"/>
  <c r="AA3041" i="11"/>
  <c r="AC3041" i="11" s="1"/>
  <c r="AA3040" i="11"/>
  <c r="AC3040" i="11" s="1"/>
  <c r="AA3039" i="11"/>
  <c r="AC3039" i="11" s="1"/>
  <c r="AA3038" i="11"/>
  <c r="AC3038" i="11" s="1"/>
  <c r="AA3037" i="11"/>
  <c r="AC3037" i="11" s="1"/>
  <c r="AA3036" i="11"/>
  <c r="AC3036" i="11" s="1"/>
  <c r="AA3035" i="11"/>
  <c r="AC3035" i="11" s="1"/>
  <c r="AA3034" i="11"/>
  <c r="AC3034" i="11" s="1"/>
  <c r="AA3033" i="11"/>
  <c r="AC3033" i="11" s="1"/>
  <c r="AA3032" i="11"/>
  <c r="AC3032" i="11" s="1"/>
  <c r="AA3031" i="11"/>
  <c r="AC3031" i="11" s="1"/>
  <c r="AA3030" i="11"/>
  <c r="AC3030" i="11" s="1"/>
  <c r="AA3029" i="11"/>
  <c r="AC3029" i="11" s="1"/>
  <c r="AA3028" i="11"/>
  <c r="AC3028" i="11" s="1"/>
  <c r="AA3027" i="11"/>
  <c r="AC3027" i="11" s="1"/>
  <c r="AA3026" i="11"/>
  <c r="AC3026" i="11" s="1"/>
  <c r="AA3025" i="11"/>
  <c r="AC3025" i="11" s="1"/>
  <c r="AA3024" i="11"/>
  <c r="AC3024" i="11" s="1"/>
  <c r="AA3023" i="11"/>
  <c r="AC3023" i="11" s="1"/>
  <c r="AA3022" i="11"/>
  <c r="AC3022" i="11" s="1"/>
  <c r="AA3021" i="11"/>
  <c r="AC3021" i="11" s="1"/>
  <c r="AA3020" i="11"/>
  <c r="AC3020" i="11" s="1"/>
  <c r="AA3019" i="11"/>
  <c r="AC3019" i="11" s="1"/>
  <c r="AA3018" i="11"/>
  <c r="AC3018" i="11" s="1"/>
  <c r="AA3017" i="11"/>
  <c r="AC3017" i="11" s="1"/>
  <c r="AA3016" i="11"/>
  <c r="AC3016" i="11" s="1"/>
  <c r="AA3015" i="11"/>
  <c r="AC3015" i="11" s="1"/>
  <c r="AA3014" i="11"/>
  <c r="AC3014" i="11" s="1"/>
  <c r="AA3013" i="11"/>
  <c r="AC3013" i="11" s="1"/>
  <c r="AA3012" i="11"/>
  <c r="AC3012" i="11" s="1"/>
  <c r="AA3011" i="11"/>
  <c r="AC3011" i="11" s="1"/>
  <c r="AA3010" i="11"/>
  <c r="AC3010" i="11" s="1"/>
  <c r="AA3009" i="11"/>
  <c r="AC3009" i="11" s="1"/>
  <c r="AA3008" i="11"/>
  <c r="AC3008" i="11" s="1"/>
  <c r="AA3007" i="11"/>
  <c r="AC3007" i="11" s="1"/>
  <c r="AA3006" i="11"/>
  <c r="AC3006" i="11" s="1"/>
  <c r="AA3005" i="11"/>
  <c r="AC3005" i="11" s="1"/>
  <c r="AA3004" i="11"/>
  <c r="AC3004" i="11" s="1"/>
  <c r="AA3003" i="11"/>
  <c r="AC3003" i="11" s="1"/>
  <c r="AA3002" i="11"/>
  <c r="AC3002" i="11" s="1"/>
  <c r="AA3001" i="11"/>
  <c r="AC3001" i="11" s="1"/>
  <c r="AA3000" i="11"/>
  <c r="AC3000" i="11" s="1"/>
  <c r="AA2999" i="11"/>
  <c r="AC2999" i="11" s="1"/>
  <c r="AA2998" i="11"/>
  <c r="AC2998" i="11" s="1"/>
  <c r="AA2997" i="11"/>
  <c r="AC2997" i="11" s="1"/>
  <c r="AA2996" i="11"/>
  <c r="AC2996" i="11" s="1"/>
  <c r="AA2995" i="11"/>
  <c r="AC2995" i="11" s="1"/>
  <c r="AA2994" i="11"/>
  <c r="AC2994" i="11" s="1"/>
  <c r="AA2993" i="11"/>
  <c r="AC2993" i="11" s="1"/>
  <c r="AA2992" i="11"/>
  <c r="AC2992" i="11" s="1"/>
  <c r="AA2991" i="11"/>
  <c r="AC2991" i="11" s="1"/>
  <c r="AA2990" i="11"/>
  <c r="AC2990" i="11" s="1"/>
  <c r="AA2989" i="11"/>
  <c r="AC2989" i="11" s="1"/>
  <c r="AA2988" i="11"/>
  <c r="AC2988" i="11" s="1"/>
  <c r="AA2987" i="11"/>
  <c r="AC2987" i="11" s="1"/>
  <c r="AA2986" i="11"/>
  <c r="AC2986" i="11" s="1"/>
  <c r="AA2985" i="11"/>
  <c r="AC2985" i="11" s="1"/>
  <c r="AA2984" i="11"/>
  <c r="AC2984" i="11" s="1"/>
  <c r="AA2983" i="11"/>
  <c r="AC2983" i="11" s="1"/>
  <c r="AA2982" i="11"/>
  <c r="AC2982" i="11" s="1"/>
  <c r="AA2981" i="11"/>
  <c r="AC2981" i="11" s="1"/>
  <c r="AA2980" i="11"/>
  <c r="AC2980" i="11" s="1"/>
  <c r="AA2979" i="11"/>
  <c r="AC2979" i="11" s="1"/>
  <c r="AA2978" i="11"/>
  <c r="AC2978" i="11" s="1"/>
  <c r="AA2977" i="11"/>
  <c r="AC2977" i="11" s="1"/>
  <c r="AA2976" i="11"/>
  <c r="AC2976" i="11" s="1"/>
  <c r="AA2975" i="11"/>
  <c r="AC2975" i="11" s="1"/>
  <c r="AA2974" i="11"/>
  <c r="AC2974" i="11" s="1"/>
  <c r="AA2973" i="11"/>
  <c r="AC2973" i="11" s="1"/>
  <c r="AA2972" i="11"/>
  <c r="AC2972" i="11" s="1"/>
  <c r="AA2971" i="11"/>
  <c r="AC2971" i="11" s="1"/>
  <c r="AA2970" i="11"/>
  <c r="AC2970" i="11" s="1"/>
  <c r="AA2969" i="11"/>
  <c r="AC2969" i="11" s="1"/>
  <c r="AA2968" i="11"/>
  <c r="AC2968" i="11" s="1"/>
  <c r="AA2967" i="11"/>
  <c r="AC2967" i="11" s="1"/>
  <c r="AA2966" i="11"/>
  <c r="AC2966" i="11" s="1"/>
  <c r="AA2965" i="11"/>
  <c r="AC2965" i="11" s="1"/>
  <c r="AA2964" i="11"/>
  <c r="AC2964" i="11" s="1"/>
  <c r="AA2963" i="11"/>
  <c r="AC2963" i="11" s="1"/>
  <c r="AA2962" i="11"/>
  <c r="AC2962" i="11" s="1"/>
  <c r="AA2961" i="11"/>
  <c r="AC2961" i="11" s="1"/>
  <c r="AA2960" i="11"/>
  <c r="AC2960" i="11" s="1"/>
  <c r="AA2959" i="11"/>
  <c r="AC2959" i="11" s="1"/>
  <c r="AA2958" i="11"/>
  <c r="AC2958" i="11" s="1"/>
  <c r="AA2957" i="11"/>
  <c r="AC2957" i="11" s="1"/>
  <c r="AA2956" i="11"/>
  <c r="AC2956" i="11" s="1"/>
  <c r="AA2955" i="11"/>
  <c r="AC2955" i="11" s="1"/>
  <c r="AA2954" i="11"/>
  <c r="AC2954" i="11" s="1"/>
  <c r="AA2953" i="11"/>
  <c r="AC2953" i="11" s="1"/>
  <c r="AA2952" i="11"/>
  <c r="AC2952" i="11" s="1"/>
  <c r="AA2951" i="11"/>
  <c r="AC2951" i="11" s="1"/>
  <c r="AA2950" i="11"/>
  <c r="AC2950" i="11" s="1"/>
  <c r="AA2949" i="11"/>
  <c r="AC2949" i="11" s="1"/>
  <c r="AA2948" i="11"/>
  <c r="AC2948" i="11" s="1"/>
  <c r="AA2947" i="11"/>
  <c r="AC2947" i="11" s="1"/>
  <c r="AA2946" i="11"/>
  <c r="AC2946" i="11" s="1"/>
  <c r="AA2945" i="11"/>
  <c r="AC2945" i="11" s="1"/>
  <c r="AA2944" i="11"/>
  <c r="AC2944" i="11" s="1"/>
  <c r="AA2943" i="11"/>
  <c r="AC2943" i="11" s="1"/>
  <c r="AA2942" i="11"/>
  <c r="AC2942" i="11" s="1"/>
  <c r="AA2941" i="11"/>
  <c r="AC2941" i="11" s="1"/>
  <c r="AA2940" i="11"/>
  <c r="AC2940" i="11" s="1"/>
  <c r="AA2939" i="11"/>
  <c r="AC2939" i="11" s="1"/>
  <c r="AA2938" i="11"/>
  <c r="AC2938" i="11" s="1"/>
  <c r="AA2937" i="11"/>
  <c r="AC2937" i="11" s="1"/>
  <c r="AA2936" i="11"/>
  <c r="AC2936" i="11" s="1"/>
  <c r="AA2935" i="11"/>
  <c r="AC2935" i="11" s="1"/>
  <c r="AA2934" i="11"/>
  <c r="AC2934" i="11" s="1"/>
  <c r="AA2933" i="11"/>
  <c r="AC2933" i="11" s="1"/>
  <c r="AA2932" i="11"/>
  <c r="AC2932" i="11" s="1"/>
  <c r="AA2931" i="11"/>
  <c r="AC2931" i="11" s="1"/>
  <c r="AA2930" i="11"/>
  <c r="AC2930" i="11" s="1"/>
  <c r="AA2929" i="11"/>
  <c r="AC2929" i="11" s="1"/>
  <c r="AA2928" i="11"/>
  <c r="AC2928" i="11" s="1"/>
  <c r="AA2927" i="11"/>
  <c r="AC2927" i="11" s="1"/>
  <c r="AA2926" i="11"/>
  <c r="AC2926" i="11" s="1"/>
  <c r="AA2925" i="11"/>
  <c r="AC2925" i="11" s="1"/>
  <c r="AA2924" i="11"/>
  <c r="AC2924" i="11" s="1"/>
  <c r="AA2923" i="11"/>
  <c r="AC2923" i="11" s="1"/>
  <c r="AA2922" i="11"/>
  <c r="AC2922" i="11" s="1"/>
  <c r="AA2921" i="11"/>
  <c r="AC2921" i="11" s="1"/>
  <c r="AA2920" i="11"/>
  <c r="AC2920" i="11" s="1"/>
  <c r="AA2919" i="11"/>
  <c r="AC2919" i="11" s="1"/>
  <c r="AA2918" i="11"/>
  <c r="AC2918" i="11" s="1"/>
  <c r="AA2917" i="11"/>
  <c r="AC2917" i="11" s="1"/>
  <c r="AA2916" i="11"/>
  <c r="AC2916" i="11" s="1"/>
  <c r="AA2915" i="11"/>
  <c r="AC2915" i="11" s="1"/>
  <c r="AA2914" i="11"/>
  <c r="AC2914" i="11" s="1"/>
  <c r="AA2913" i="11"/>
  <c r="AC2913" i="11" s="1"/>
  <c r="AA2912" i="11"/>
  <c r="AC2912" i="11" s="1"/>
  <c r="AA2911" i="11"/>
  <c r="AC2911" i="11" s="1"/>
  <c r="AA2910" i="11"/>
  <c r="AC2910" i="11" s="1"/>
  <c r="AA2909" i="11"/>
  <c r="AC2909" i="11" s="1"/>
  <c r="AA2908" i="11"/>
  <c r="AC2908" i="11" s="1"/>
  <c r="AA2907" i="11"/>
  <c r="AC2907" i="11" s="1"/>
  <c r="AA2906" i="11"/>
  <c r="AC2906" i="11" s="1"/>
  <c r="AA2905" i="11"/>
  <c r="AC2905" i="11" s="1"/>
  <c r="AA2904" i="11"/>
  <c r="AC2904" i="11" s="1"/>
  <c r="AA2903" i="11"/>
  <c r="AC2903" i="11" s="1"/>
  <c r="AA2902" i="11"/>
  <c r="AC2902" i="11" s="1"/>
  <c r="AA2901" i="11"/>
  <c r="AC2901" i="11" s="1"/>
  <c r="AA2900" i="11"/>
  <c r="AC2900" i="11" s="1"/>
  <c r="AA2899" i="11"/>
  <c r="AC2899" i="11" s="1"/>
  <c r="AA2898" i="11"/>
  <c r="AC2898" i="11" s="1"/>
  <c r="AA2897" i="11"/>
  <c r="AC2897" i="11" s="1"/>
  <c r="AA2896" i="11"/>
  <c r="AC2896" i="11" s="1"/>
  <c r="AA2895" i="11"/>
  <c r="AC2895" i="11" s="1"/>
  <c r="AA2894" i="11"/>
  <c r="AC2894" i="11" s="1"/>
  <c r="AA2893" i="11"/>
  <c r="AC2893" i="11" s="1"/>
  <c r="AA2892" i="11"/>
  <c r="AC2892" i="11" s="1"/>
  <c r="AA2891" i="11"/>
  <c r="AC2891" i="11" s="1"/>
  <c r="AA2890" i="11"/>
  <c r="AC2890" i="11" s="1"/>
  <c r="AA2889" i="11"/>
  <c r="AC2889" i="11" s="1"/>
  <c r="AA2888" i="11"/>
  <c r="AC2888" i="11" s="1"/>
  <c r="AA2887" i="11"/>
  <c r="AC2887" i="11" s="1"/>
  <c r="AA2886" i="11"/>
  <c r="AC2886" i="11" s="1"/>
  <c r="AA2885" i="11"/>
  <c r="AC2885" i="11" s="1"/>
  <c r="AA2884" i="11"/>
  <c r="AC2884" i="11" s="1"/>
  <c r="AA2883" i="11"/>
  <c r="AC2883" i="11" s="1"/>
  <c r="AA2882" i="11"/>
  <c r="AC2882" i="11" s="1"/>
  <c r="AA2881" i="11"/>
  <c r="AC2881" i="11" s="1"/>
  <c r="AA2880" i="11"/>
  <c r="AC2880" i="11" s="1"/>
  <c r="AA2879" i="11"/>
  <c r="AC2879" i="11" s="1"/>
  <c r="AA2878" i="11"/>
  <c r="AC2878" i="11" s="1"/>
  <c r="AA2877" i="11"/>
  <c r="AC2877" i="11" s="1"/>
  <c r="AA2876" i="11"/>
  <c r="AC2876" i="11" s="1"/>
  <c r="AA2875" i="11"/>
  <c r="AC2875" i="11" s="1"/>
  <c r="AA2874" i="11"/>
  <c r="AC2874" i="11" s="1"/>
  <c r="AA2873" i="11"/>
  <c r="AC2873" i="11" s="1"/>
  <c r="AA2872" i="11"/>
  <c r="AC2872" i="11" s="1"/>
  <c r="AA2871" i="11"/>
  <c r="AC2871" i="11" s="1"/>
  <c r="AA2870" i="11"/>
  <c r="AC2870" i="11" s="1"/>
  <c r="AA2869" i="11"/>
  <c r="AC2869" i="11" s="1"/>
  <c r="AA2868" i="11"/>
  <c r="AC2868" i="11" s="1"/>
  <c r="AA2867" i="11"/>
  <c r="AC2867" i="11" s="1"/>
  <c r="AA2866" i="11"/>
  <c r="AC2866" i="11" s="1"/>
  <c r="AA2865" i="11"/>
  <c r="AC2865" i="11" s="1"/>
  <c r="AA2864" i="11"/>
  <c r="AC2864" i="11" s="1"/>
  <c r="AA2863" i="11"/>
  <c r="AC2863" i="11" s="1"/>
  <c r="AA2862" i="11"/>
  <c r="AC2862" i="11" s="1"/>
  <c r="AA2861" i="11"/>
  <c r="AC2861" i="11" s="1"/>
  <c r="AA2860" i="11"/>
  <c r="AC2860" i="11" s="1"/>
  <c r="AA2859" i="11"/>
  <c r="AC2859" i="11" s="1"/>
  <c r="AA2858" i="11"/>
  <c r="AC2858" i="11" s="1"/>
  <c r="AA2857" i="11"/>
  <c r="AC2857" i="11" s="1"/>
  <c r="AA2856" i="11"/>
  <c r="AC2856" i="11" s="1"/>
  <c r="AA2855" i="11"/>
  <c r="AC2855" i="11" s="1"/>
  <c r="AA2854" i="11"/>
  <c r="AC2854" i="11" s="1"/>
  <c r="AA2853" i="11"/>
  <c r="AC2853" i="11" s="1"/>
  <c r="AA2852" i="11"/>
  <c r="AC2852" i="11" s="1"/>
  <c r="AA2851" i="11"/>
  <c r="AC2851" i="11" s="1"/>
  <c r="AA2850" i="11"/>
  <c r="AC2850" i="11" s="1"/>
  <c r="AA2849" i="11"/>
  <c r="AC2849" i="11" s="1"/>
  <c r="AA2848" i="11"/>
  <c r="AC2848" i="11" s="1"/>
  <c r="AA2847" i="11"/>
  <c r="AC2847" i="11" s="1"/>
  <c r="AA2846" i="11"/>
  <c r="AC2846" i="11" s="1"/>
  <c r="AA2845" i="11"/>
  <c r="AC2845" i="11" s="1"/>
  <c r="AA2844" i="11"/>
  <c r="AC2844" i="11" s="1"/>
  <c r="AA2843" i="11"/>
  <c r="AC2843" i="11" s="1"/>
  <c r="AA2842" i="11"/>
  <c r="AC2842" i="11" s="1"/>
  <c r="AA2841" i="11"/>
  <c r="AC2841" i="11" s="1"/>
  <c r="AA2840" i="11"/>
  <c r="AC2840" i="11" s="1"/>
  <c r="AA2839" i="11"/>
  <c r="AC2839" i="11" s="1"/>
  <c r="AA2838" i="11"/>
  <c r="AC2838" i="11" s="1"/>
  <c r="AA2837" i="11"/>
  <c r="AC2837" i="11" s="1"/>
  <c r="AA2836" i="11"/>
  <c r="AC2836" i="11" s="1"/>
  <c r="AA2835" i="11"/>
  <c r="AC2835" i="11" s="1"/>
  <c r="AA2834" i="11"/>
  <c r="AC2834" i="11" s="1"/>
  <c r="AA2833" i="11"/>
  <c r="AC2833" i="11" s="1"/>
  <c r="AA2832" i="11"/>
  <c r="AC2832" i="11" s="1"/>
  <c r="AA2831" i="11"/>
  <c r="AC2831" i="11" s="1"/>
  <c r="AA2830" i="11"/>
  <c r="AC2830" i="11" s="1"/>
  <c r="AA2829" i="11"/>
  <c r="AC2829" i="11" s="1"/>
  <c r="AA2828" i="11"/>
  <c r="AC2828" i="11" s="1"/>
  <c r="AA2827" i="11"/>
  <c r="AC2827" i="11" s="1"/>
  <c r="AA2826" i="11"/>
  <c r="AC2826" i="11" s="1"/>
  <c r="AA2825" i="11"/>
  <c r="AC2825" i="11" s="1"/>
  <c r="AA2824" i="11"/>
  <c r="AC2824" i="11" s="1"/>
  <c r="AA2823" i="11"/>
  <c r="AC2823" i="11" s="1"/>
  <c r="AA2822" i="11"/>
  <c r="AC2822" i="11" s="1"/>
  <c r="AA2821" i="11"/>
  <c r="AC2821" i="11" s="1"/>
  <c r="AA2820" i="11"/>
  <c r="AC2820" i="11" s="1"/>
  <c r="AA2819" i="11"/>
  <c r="AC2819" i="11" s="1"/>
  <c r="AA2818" i="11"/>
  <c r="AC2818" i="11" s="1"/>
  <c r="AA2817" i="11"/>
  <c r="AC2817" i="11" s="1"/>
  <c r="AA2816" i="11"/>
  <c r="AC2816" i="11" s="1"/>
  <c r="AA2815" i="11"/>
  <c r="AC2815" i="11" s="1"/>
  <c r="AA2814" i="11"/>
  <c r="AC2814" i="11" s="1"/>
  <c r="AA2813" i="11"/>
  <c r="AC2813" i="11" s="1"/>
  <c r="AA2812" i="11"/>
  <c r="AC2812" i="11" s="1"/>
  <c r="AA2811" i="11"/>
  <c r="AC2811" i="11" s="1"/>
  <c r="AA2810" i="11"/>
  <c r="AC2810" i="11" s="1"/>
  <c r="AA2809" i="11"/>
  <c r="AC2809" i="11" s="1"/>
  <c r="AA2808" i="11"/>
  <c r="AC2808" i="11" s="1"/>
  <c r="AA2807" i="11"/>
  <c r="AC2807" i="11" s="1"/>
  <c r="AA2806" i="11"/>
  <c r="AC2806" i="11" s="1"/>
  <c r="AA2805" i="11"/>
  <c r="AC2805" i="11" s="1"/>
  <c r="AA2804" i="11"/>
  <c r="AC2804" i="11" s="1"/>
  <c r="AA2803" i="11"/>
  <c r="AC2803" i="11" s="1"/>
  <c r="AA2802" i="11"/>
  <c r="AC2802" i="11" s="1"/>
  <c r="AA2801" i="11"/>
  <c r="AC2801" i="11" s="1"/>
  <c r="AA2800" i="11"/>
  <c r="AC2800" i="11" s="1"/>
  <c r="AA2799" i="11"/>
  <c r="AC2799" i="11" s="1"/>
  <c r="AA2798" i="11"/>
  <c r="AC2798" i="11" s="1"/>
  <c r="AA2797" i="11"/>
  <c r="AC2797" i="11" s="1"/>
  <c r="AA2796" i="11"/>
  <c r="AC2796" i="11" s="1"/>
  <c r="AA2795" i="11"/>
  <c r="AC2795" i="11" s="1"/>
  <c r="AA2794" i="11"/>
  <c r="AC2794" i="11" s="1"/>
  <c r="AA2793" i="11"/>
  <c r="AC2793" i="11" s="1"/>
  <c r="AA2792" i="11"/>
  <c r="AC2792" i="11" s="1"/>
  <c r="AA2791" i="11"/>
  <c r="AC2791" i="11" s="1"/>
  <c r="AA2790" i="11"/>
  <c r="AC2790" i="11" s="1"/>
  <c r="AA2789" i="11"/>
  <c r="AC2789" i="11" s="1"/>
  <c r="AA2788" i="11"/>
  <c r="AC2788" i="11" s="1"/>
  <c r="AA2787" i="11"/>
  <c r="AC2787" i="11" s="1"/>
  <c r="AA2786" i="11"/>
  <c r="AC2786" i="11" s="1"/>
  <c r="AA2785" i="11"/>
  <c r="AC2785" i="11" s="1"/>
  <c r="AA2784" i="11"/>
  <c r="AC2784" i="11" s="1"/>
  <c r="AA2783" i="11"/>
  <c r="AC2783" i="11" s="1"/>
  <c r="AA2782" i="11"/>
  <c r="AC2782" i="11" s="1"/>
  <c r="AA2781" i="11"/>
  <c r="AC2781" i="11" s="1"/>
  <c r="AA2780" i="11"/>
  <c r="AC2780" i="11" s="1"/>
  <c r="AA2779" i="11"/>
  <c r="AC2779" i="11" s="1"/>
  <c r="AA2778" i="11"/>
  <c r="AC2778" i="11" s="1"/>
  <c r="AA2777" i="11"/>
  <c r="AC2777" i="11" s="1"/>
  <c r="AA2776" i="11"/>
  <c r="AC2776" i="11" s="1"/>
  <c r="AA2775" i="11"/>
  <c r="AC2775" i="11" s="1"/>
  <c r="AA2774" i="11"/>
  <c r="AC2774" i="11" s="1"/>
  <c r="AA2773" i="11"/>
  <c r="AC2773" i="11" s="1"/>
  <c r="AA2772" i="11"/>
  <c r="AC2772" i="11" s="1"/>
  <c r="AA2771" i="11"/>
  <c r="AC2771" i="11" s="1"/>
  <c r="AA2770" i="11"/>
  <c r="AC2770" i="11" s="1"/>
  <c r="AA2769" i="11"/>
  <c r="AC2769" i="11" s="1"/>
  <c r="AA2768" i="11"/>
  <c r="AC2768" i="11" s="1"/>
  <c r="AA2767" i="11"/>
  <c r="AC2767" i="11" s="1"/>
  <c r="AA2766" i="11"/>
  <c r="AC2766" i="11" s="1"/>
  <c r="AA2765" i="11"/>
  <c r="AC2765" i="11" s="1"/>
  <c r="AA2764" i="11"/>
  <c r="AC2764" i="11" s="1"/>
  <c r="AA2763" i="11"/>
  <c r="AC2763" i="11" s="1"/>
  <c r="AA2762" i="11"/>
  <c r="AC2762" i="11" s="1"/>
  <c r="AA2761" i="11"/>
  <c r="AC2761" i="11" s="1"/>
  <c r="AA2760" i="11"/>
  <c r="AC2760" i="11" s="1"/>
  <c r="AA2759" i="11"/>
  <c r="AC2759" i="11" s="1"/>
  <c r="AA2758" i="11"/>
  <c r="AC2758" i="11" s="1"/>
  <c r="AA2757" i="11"/>
  <c r="AC2757" i="11" s="1"/>
  <c r="AA2756" i="11"/>
  <c r="AC2756" i="11" s="1"/>
  <c r="AA2755" i="11"/>
  <c r="AC2755" i="11" s="1"/>
  <c r="AA2754" i="11"/>
  <c r="AC2754" i="11" s="1"/>
  <c r="AA2753" i="11"/>
  <c r="AC2753" i="11" s="1"/>
  <c r="AA2752" i="11"/>
  <c r="AC2752" i="11" s="1"/>
  <c r="AA2751" i="11"/>
  <c r="AC2751" i="11" s="1"/>
  <c r="AA2750" i="11"/>
  <c r="AC2750" i="11" s="1"/>
  <c r="AA2749" i="11"/>
  <c r="AC2749" i="11" s="1"/>
  <c r="AA2748" i="11"/>
  <c r="AC2748" i="11" s="1"/>
  <c r="AA2747" i="11"/>
  <c r="AC2747" i="11" s="1"/>
  <c r="AA2746" i="11"/>
  <c r="AC2746" i="11" s="1"/>
  <c r="AA2745" i="11"/>
  <c r="AC2745" i="11" s="1"/>
  <c r="AA2744" i="11"/>
  <c r="AC2744" i="11" s="1"/>
  <c r="AA2743" i="11"/>
  <c r="AC2743" i="11" s="1"/>
  <c r="AA2742" i="11"/>
  <c r="AC2742" i="11" s="1"/>
  <c r="AA2741" i="11"/>
  <c r="AC2741" i="11" s="1"/>
  <c r="AA2740" i="11"/>
  <c r="AC2740" i="11" s="1"/>
  <c r="AA2739" i="11"/>
  <c r="AC2739" i="11" s="1"/>
  <c r="AA2738" i="11"/>
  <c r="AC2738" i="11" s="1"/>
  <c r="AA2737" i="11"/>
  <c r="AC2737" i="11" s="1"/>
  <c r="AA2736" i="11"/>
  <c r="AC2736" i="11" s="1"/>
  <c r="AA2735" i="11"/>
  <c r="AC2735" i="11" s="1"/>
  <c r="AA2734" i="11"/>
  <c r="AC2734" i="11" s="1"/>
  <c r="AA2733" i="11"/>
  <c r="AC2733" i="11" s="1"/>
  <c r="AA2732" i="11"/>
  <c r="AC2732" i="11" s="1"/>
  <c r="AA2731" i="11"/>
  <c r="AC2731" i="11" s="1"/>
  <c r="AA2730" i="11"/>
  <c r="AC2730" i="11" s="1"/>
  <c r="AA2729" i="11"/>
  <c r="AC2729" i="11" s="1"/>
  <c r="AA2728" i="11"/>
  <c r="AC2728" i="11" s="1"/>
  <c r="AA2727" i="11"/>
  <c r="AC2727" i="11" s="1"/>
  <c r="AA2726" i="11"/>
  <c r="AC2726" i="11" s="1"/>
  <c r="AA2725" i="11"/>
  <c r="AC2725" i="11" s="1"/>
  <c r="AA2724" i="11"/>
  <c r="AC2724" i="11" s="1"/>
  <c r="AA2723" i="11"/>
  <c r="AC2723" i="11" s="1"/>
  <c r="AA2722" i="11"/>
  <c r="AC2722" i="11" s="1"/>
  <c r="AA2721" i="11"/>
  <c r="AC2721" i="11" s="1"/>
  <c r="AA2720" i="11"/>
  <c r="AC2720" i="11" s="1"/>
  <c r="AA2719" i="11"/>
  <c r="AC2719" i="11" s="1"/>
  <c r="AA2718" i="11"/>
  <c r="AC2718" i="11" s="1"/>
  <c r="AA2717" i="11"/>
  <c r="AC2717" i="11" s="1"/>
  <c r="AA2716" i="11"/>
  <c r="AC2716" i="11" s="1"/>
  <c r="AA2715" i="11"/>
  <c r="AC2715" i="11" s="1"/>
  <c r="AA2714" i="11"/>
  <c r="AC2714" i="11" s="1"/>
  <c r="AA2713" i="11"/>
  <c r="AC2713" i="11" s="1"/>
  <c r="AA2712" i="11"/>
  <c r="AC2712" i="11" s="1"/>
  <c r="AA2711" i="11"/>
  <c r="AC2711" i="11" s="1"/>
  <c r="AA2710" i="11"/>
  <c r="AC2710" i="11" s="1"/>
  <c r="AA2709" i="11"/>
  <c r="AC2709" i="11" s="1"/>
  <c r="AA2708" i="11"/>
  <c r="AC2708" i="11" s="1"/>
  <c r="AA2707" i="11"/>
  <c r="AC2707" i="11" s="1"/>
  <c r="AA2706" i="11"/>
  <c r="AC2706" i="11" s="1"/>
  <c r="AA2705" i="11"/>
  <c r="AC2705" i="11" s="1"/>
  <c r="AA2704" i="11"/>
  <c r="AC2704" i="11" s="1"/>
  <c r="AA2703" i="11"/>
  <c r="AC2703" i="11" s="1"/>
  <c r="AA2702" i="11"/>
  <c r="AC2702" i="11" s="1"/>
  <c r="AA2701" i="11"/>
  <c r="AC2701" i="11" s="1"/>
  <c r="AA2700" i="11"/>
  <c r="AC2700" i="11" s="1"/>
  <c r="AA2699" i="11"/>
  <c r="AC2699" i="11" s="1"/>
  <c r="AA2698" i="11"/>
  <c r="AC2698" i="11" s="1"/>
  <c r="AA2697" i="11"/>
  <c r="AC2697" i="11" s="1"/>
  <c r="AA2696" i="11"/>
  <c r="AC2696" i="11" s="1"/>
  <c r="AA2695" i="11"/>
  <c r="AC2695" i="11" s="1"/>
  <c r="AA2694" i="11"/>
  <c r="AC2694" i="11" s="1"/>
  <c r="AA2693" i="11"/>
  <c r="AC2693" i="11" s="1"/>
  <c r="AA2692" i="11"/>
  <c r="AC2692" i="11" s="1"/>
  <c r="AA2691" i="11"/>
  <c r="AC2691" i="11" s="1"/>
  <c r="AA2690" i="11"/>
  <c r="AC2690" i="11" s="1"/>
  <c r="AA2689" i="11"/>
  <c r="AC2689" i="11" s="1"/>
  <c r="AA2688" i="11"/>
  <c r="AC2688" i="11" s="1"/>
  <c r="AA2687" i="11"/>
  <c r="AC2687" i="11" s="1"/>
  <c r="AA2686" i="11"/>
  <c r="AC2686" i="11" s="1"/>
  <c r="AA2685" i="11"/>
  <c r="AC2685" i="11" s="1"/>
  <c r="AA2684" i="11"/>
  <c r="AC2684" i="11" s="1"/>
  <c r="AA2683" i="11"/>
  <c r="AC2683" i="11" s="1"/>
  <c r="AA2682" i="11"/>
  <c r="AC2682" i="11" s="1"/>
  <c r="AA2681" i="11"/>
  <c r="AC2681" i="11" s="1"/>
  <c r="AA2680" i="11"/>
  <c r="AC2680" i="11" s="1"/>
  <c r="AA2679" i="11"/>
  <c r="AC2679" i="11" s="1"/>
  <c r="AA2678" i="11"/>
  <c r="AC2678" i="11" s="1"/>
  <c r="AA2677" i="11"/>
  <c r="AC2677" i="11" s="1"/>
  <c r="AA2676" i="11"/>
  <c r="AC2676" i="11" s="1"/>
  <c r="AA2675" i="11"/>
  <c r="AC2675" i="11" s="1"/>
  <c r="AA2674" i="11"/>
  <c r="AC2674" i="11" s="1"/>
  <c r="AA2673" i="11"/>
  <c r="AC2673" i="11" s="1"/>
  <c r="AA2672" i="11"/>
  <c r="AC2672" i="11" s="1"/>
  <c r="AA2671" i="11"/>
  <c r="AC2671" i="11" s="1"/>
  <c r="AA2670" i="11"/>
  <c r="AC2670" i="11" s="1"/>
  <c r="AA2669" i="11"/>
  <c r="AC2669" i="11" s="1"/>
  <c r="AA2668" i="11"/>
  <c r="AC2668" i="11" s="1"/>
  <c r="AA2667" i="11"/>
  <c r="AC2667" i="11" s="1"/>
  <c r="AA2666" i="11"/>
  <c r="AC2666" i="11" s="1"/>
  <c r="AA2665" i="11"/>
  <c r="AC2665" i="11" s="1"/>
  <c r="AA2664" i="11"/>
  <c r="AC2664" i="11" s="1"/>
  <c r="AA2663" i="11"/>
  <c r="AC2663" i="11" s="1"/>
  <c r="AA2662" i="11"/>
  <c r="AC2662" i="11" s="1"/>
  <c r="AA2661" i="11"/>
  <c r="AC2661" i="11" s="1"/>
  <c r="AA2660" i="11"/>
  <c r="AC2660" i="11" s="1"/>
  <c r="AA2659" i="11"/>
  <c r="AC2659" i="11" s="1"/>
  <c r="AA2658" i="11"/>
  <c r="AC2658" i="11" s="1"/>
  <c r="AA2657" i="11"/>
  <c r="AC2657" i="11" s="1"/>
  <c r="AA2656" i="11"/>
  <c r="AC2656" i="11" s="1"/>
  <c r="AA2655" i="11"/>
  <c r="AC2655" i="11" s="1"/>
  <c r="AA2654" i="11"/>
  <c r="AC2654" i="11" s="1"/>
  <c r="AA2653" i="11"/>
  <c r="AC2653" i="11" s="1"/>
  <c r="AA2652" i="11"/>
  <c r="AC2652" i="11" s="1"/>
  <c r="AA2651" i="11"/>
  <c r="AC2651" i="11" s="1"/>
  <c r="AA2650" i="11"/>
  <c r="AC2650" i="11" s="1"/>
  <c r="AA2649" i="11"/>
  <c r="AC2649" i="11" s="1"/>
  <c r="AA2648" i="11"/>
  <c r="AC2648" i="11" s="1"/>
  <c r="AA2647" i="11"/>
  <c r="AC2647" i="11" s="1"/>
  <c r="AA2646" i="11"/>
  <c r="AC2646" i="11" s="1"/>
  <c r="AA2645" i="11"/>
  <c r="AC2645" i="11" s="1"/>
  <c r="AA2644" i="11"/>
  <c r="AC2644" i="11" s="1"/>
  <c r="AA2643" i="11"/>
  <c r="AC2643" i="11" s="1"/>
  <c r="AA2642" i="11"/>
  <c r="AC2642" i="11" s="1"/>
  <c r="AA2641" i="11"/>
  <c r="AC2641" i="11" s="1"/>
  <c r="AA2640" i="11"/>
  <c r="AC2640" i="11" s="1"/>
  <c r="AA2639" i="11"/>
  <c r="AC2639" i="11" s="1"/>
  <c r="AA2638" i="11"/>
  <c r="AC2638" i="11" s="1"/>
  <c r="AA2637" i="11"/>
  <c r="AC2637" i="11" s="1"/>
  <c r="AA2636" i="11"/>
  <c r="AC2636" i="11" s="1"/>
  <c r="AA2635" i="11"/>
  <c r="AC2635" i="11" s="1"/>
  <c r="AA2634" i="11"/>
  <c r="AC2634" i="11" s="1"/>
  <c r="AA2633" i="11"/>
  <c r="AC2633" i="11" s="1"/>
  <c r="AA2632" i="11"/>
  <c r="AC2632" i="11" s="1"/>
  <c r="AA2631" i="11"/>
  <c r="AC2631" i="11" s="1"/>
  <c r="AA2630" i="11"/>
  <c r="AC2630" i="11" s="1"/>
  <c r="AA2629" i="11"/>
  <c r="AC2629" i="11" s="1"/>
  <c r="AA2628" i="11"/>
  <c r="AC2628" i="11" s="1"/>
  <c r="AA2627" i="11"/>
  <c r="AC2627" i="11" s="1"/>
  <c r="AA2626" i="11"/>
  <c r="AC2626" i="11" s="1"/>
  <c r="AA2625" i="11"/>
  <c r="AC2625" i="11" s="1"/>
  <c r="AA2624" i="11"/>
  <c r="AC2624" i="11" s="1"/>
  <c r="AA2623" i="11"/>
  <c r="AC2623" i="11" s="1"/>
  <c r="AA2622" i="11"/>
  <c r="AC2622" i="11" s="1"/>
  <c r="AA2621" i="11"/>
  <c r="AC2621" i="11" s="1"/>
  <c r="AA2620" i="11"/>
  <c r="AC2620" i="11" s="1"/>
  <c r="AA2619" i="11"/>
  <c r="AC2619" i="11" s="1"/>
  <c r="AA2618" i="11"/>
  <c r="AC2618" i="11" s="1"/>
  <c r="AA2617" i="11"/>
  <c r="AC2617" i="11" s="1"/>
  <c r="AA2616" i="11"/>
  <c r="AC2616" i="11" s="1"/>
  <c r="AA2615" i="11"/>
  <c r="AC2615" i="11" s="1"/>
  <c r="AA2614" i="11"/>
  <c r="AC2614" i="11" s="1"/>
  <c r="AA2613" i="11"/>
  <c r="AC2613" i="11" s="1"/>
  <c r="AA2612" i="11"/>
  <c r="AC2612" i="11" s="1"/>
  <c r="AA2611" i="11"/>
  <c r="AC2611" i="11" s="1"/>
  <c r="AA2610" i="11"/>
  <c r="AC2610" i="11" s="1"/>
  <c r="AA2609" i="11"/>
  <c r="AC2609" i="11" s="1"/>
  <c r="AA2608" i="11"/>
  <c r="AC2608" i="11" s="1"/>
  <c r="AA2607" i="11"/>
  <c r="AC2607" i="11" s="1"/>
  <c r="AA2606" i="11"/>
  <c r="AC2606" i="11" s="1"/>
  <c r="AA2605" i="11"/>
  <c r="AC2605" i="11" s="1"/>
  <c r="AA2604" i="11"/>
  <c r="AC2604" i="11" s="1"/>
  <c r="AA2603" i="11"/>
  <c r="AC2603" i="11" s="1"/>
  <c r="AA2602" i="11"/>
  <c r="AC2602" i="11" s="1"/>
  <c r="AA2601" i="11"/>
  <c r="AC2601" i="11" s="1"/>
  <c r="AA2600" i="11"/>
  <c r="AC2600" i="11" s="1"/>
  <c r="AA2599" i="11"/>
  <c r="AC2599" i="11" s="1"/>
  <c r="AA2598" i="11"/>
  <c r="AC2598" i="11" s="1"/>
  <c r="AA2597" i="11"/>
  <c r="AC2597" i="11" s="1"/>
  <c r="AA2596" i="11"/>
  <c r="AC2596" i="11" s="1"/>
  <c r="AA2595" i="11"/>
  <c r="AC2595" i="11" s="1"/>
  <c r="AA2594" i="11"/>
  <c r="AC2594" i="11" s="1"/>
  <c r="AA2593" i="11"/>
  <c r="AC2593" i="11" s="1"/>
  <c r="AA2592" i="11"/>
  <c r="AC2592" i="11" s="1"/>
  <c r="AA2591" i="11"/>
  <c r="AC2591" i="11" s="1"/>
  <c r="AA2590" i="11"/>
  <c r="AC2590" i="11" s="1"/>
  <c r="AA2589" i="11"/>
  <c r="AC2589" i="11" s="1"/>
  <c r="AA2588" i="11"/>
  <c r="AC2588" i="11" s="1"/>
  <c r="AA2587" i="11"/>
  <c r="AC2587" i="11" s="1"/>
  <c r="AA2586" i="11"/>
  <c r="AC2586" i="11" s="1"/>
  <c r="AA2585" i="11"/>
  <c r="AC2585" i="11" s="1"/>
  <c r="AA2584" i="11"/>
  <c r="AC2584" i="11" s="1"/>
  <c r="AA2583" i="11"/>
  <c r="AC2583" i="11" s="1"/>
  <c r="AA2582" i="11"/>
  <c r="AC2582" i="11" s="1"/>
  <c r="AA2581" i="11"/>
  <c r="AC2581" i="11" s="1"/>
  <c r="AA2580" i="11"/>
  <c r="AC2580" i="11" s="1"/>
  <c r="AA2579" i="11"/>
  <c r="AC2579" i="11" s="1"/>
  <c r="AA2578" i="11"/>
  <c r="AC2578" i="11" s="1"/>
  <c r="AA2577" i="11"/>
  <c r="AC2577" i="11" s="1"/>
  <c r="AA2576" i="11"/>
  <c r="AC2576" i="11" s="1"/>
  <c r="AA2575" i="11"/>
  <c r="AC2575" i="11" s="1"/>
  <c r="AA2574" i="11"/>
  <c r="AC2574" i="11" s="1"/>
  <c r="AA2573" i="11"/>
  <c r="AC2573" i="11" s="1"/>
  <c r="AA2572" i="11"/>
  <c r="AC2572" i="11" s="1"/>
  <c r="AA2571" i="11"/>
  <c r="AC2571" i="11" s="1"/>
  <c r="AA2570" i="11"/>
  <c r="AC2570" i="11" s="1"/>
  <c r="AA2569" i="11"/>
  <c r="AC2569" i="11" s="1"/>
  <c r="AA2568" i="11"/>
  <c r="AC2568" i="11" s="1"/>
  <c r="AA2567" i="11"/>
  <c r="AC2567" i="11" s="1"/>
  <c r="AA2566" i="11"/>
  <c r="AC2566" i="11" s="1"/>
  <c r="AA2565" i="11"/>
  <c r="AC2565" i="11" s="1"/>
  <c r="AA2564" i="11"/>
  <c r="AC2564" i="11" s="1"/>
  <c r="AA2563" i="11"/>
  <c r="AC2563" i="11" s="1"/>
  <c r="AA2562" i="11"/>
  <c r="AC2562" i="11" s="1"/>
  <c r="AA2561" i="11"/>
  <c r="AC2561" i="11" s="1"/>
  <c r="AA2560" i="11"/>
  <c r="AC2560" i="11" s="1"/>
  <c r="AA2559" i="11"/>
  <c r="AC2559" i="11" s="1"/>
  <c r="AA2558" i="11"/>
  <c r="AC2558" i="11" s="1"/>
  <c r="AA2557" i="11"/>
  <c r="AC2557" i="11" s="1"/>
  <c r="AA2556" i="11"/>
  <c r="AC2556" i="11" s="1"/>
  <c r="AA2555" i="11"/>
  <c r="AC2555" i="11" s="1"/>
  <c r="AA2554" i="11"/>
  <c r="AC2554" i="11" s="1"/>
  <c r="AA2553" i="11"/>
  <c r="AC2553" i="11" s="1"/>
  <c r="AA2552" i="11"/>
  <c r="AC2552" i="11" s="1"/>
  <c r="AA2551" i="11"/>
  <c r="AC2551" i="11" s="1"/>
  <c r="AA2550" i="11"/>
  <c r="AC2550" i="11" s="1"/>
  <c r="AA2549" i="11"/>
  <c r="AC2549" i="11" s="1"/>
  <c r="AA2548" i="11"/>
  <c r="AC2548" i="11" s="1"/>
  <c r="AA2547" i="11"/>
  <c r="AC2547" i="11" s="1"/>
  <c r="AA2546" i="11"/>
  <c r="AC2546" i="11" s="1"/>
  <c r="AA2545" i="11"/>
  <c r="AC2545" i="11" s="1"/>
  <c r="AA2544" i="11"/>
  <c r="AC2544" i="11" s="1"/>
  <c r="AA2543" i="11"/>
  <c r="AC2543" i="11" s="1"/>
  <c r="AA2542" i="11"/>
  <c r="AC2542" i="11" s="1"/>
  <c r="AA2541" i="11"/>
  <c r="AC2541" i="11" s="1"/>
  <c r="AA2540" i="11"/>
  <c r="AC2540" i="11" s="1"/>
  <c r="AA2539" i="11"/>
  <c r="AC2539" i="11" s="1"/>
  <c r="AA2538" i="11"/>
  <c r="AC2538" i="11" s="1"/>
  <c r="AA2537" i="11"/>
  <c r="AC2537" i="11" s="1"/>
  <c r="AA2536" i="11"/>
  <c r="AC2536" i="11" s="1"/>
  <c r="AA2535" i="11"/>
  <c r="AC2535" i="11" s="1"/>
  <c r="AA2534" i="11"/>
  <c r="AC2534" i="11" s="1"/>
  <c r="AA2533" i="11"/>
  <c r="AC2533" i="11" s="1"/>
  <c r="AA2532" i="11"/>
  <c r="AC2532" i="11" s="1"/>
  <c r="AA2531" i="11"/>
  <c r="AC2531" i="11" s="1"/>
  <c r="AA2530" i="11"/>
  <c r="AC2530" i="11" s="1"/>
  <c r="AA2529" i="11"/>
  <c r="AC2529" i="11" s="1"/>
  <c r="AA2528" i="11"/>
  <c r="AC2528" i="11" s="1"/>
  <c r="AA2527" i="11"/>
  <c r="AC2527" i="11" s="1"/>
  <c r="AA2526" i="11"/>
  <c r="AC2526" i="11" s="1"/>
  <c r="AA2525" i="11"/>
  <c r="AC2525" i="11" s="1"/>
  <c r="AA2524" i="11"/>
  <c r="AC2524" i="11" s="1"/>
  <c r="AA2523" i="11"/>
  <c r="AC2523" i="11" s="1"/>
  <c r="AA2522" i="11"/>
  <c r="AC2522" i="11" s="1"/>
  <c r="AA2521" i="11"/>
  <c r="AC2521" i="11" s="1"/>
  <c r="AA2520" i="11"/>
  <c r="AC2520" i="11" s="1"/>
  <c r="AA2519" i="11"/>
  <c r="AC2519" i="11" s="1"/>
  <c r="AA2518" i="11"/>
  <c r="AC2518" i="11" s="1"/>
  <c r="AA2517" i="11"/>
  <c r="AC2517" i="11" s="1"/>
  <c r="AA2516" i="11"/>
  <c r="AC2516" i="11" s="1"/>
  <c r="AA2515" i="11"/>
  <c r="AC2515" i="11" s="1"/>
  <c r="AA2514" i="11"/>
  <c r="AC2514" i="11" s="1"/>
  <c r="AA2513" i="11"/>
  <c r="AC2513" i="11" s="1"/>
  <c r="AA2512" i="11"/>
  <c r="AC2512" i="11" s="1"/>
  <c r="AA2511" i="11"/>
  <c r="AC2511" i="11" s="1"/>
  <c r="AA2510" i="11"/>
  <c r="AC2510" i="11" s="1"/>
  <c r="AA2509" i="11"/>
  <c r="AC2509" i="11" s="1"/>
  <c r="AA2508" i="11"/>
  <c r="AC2508" i="11" s="1"/>
  <c r="AA2507" i="11"/>
  <c r="AC2507" i="11" s="1"/>
  <c r="AA2506" i="11"/>
  <c r="AC2506" i="11" s="1"/>
  <c r="AA2505" i="11"/>
  <c r="AC2505" i="11" s="1"/>
  <c r="AA2504" i="11"/>
  <c r="AC2504" i="11" s="1"/>
  <c r="AA2503" i="11"/>
  <c r="AC2503" i="11" s="1"/>
  <c r="AA2502" i="11"/>
  <c r="AC2502" i="11" s="1"/>
  <c r="AA2501" i="11"/>
  <c r="AC2501" i="11" s="1"/>
  <c r="AA2500" i="11"/>
  <c r="AC2500" i="11" s="1"/>
  <c r="AA2499" i="11"/>
  <c r="AC2499" i="11" s="1"/>
  <c r="AA2498" i="11"/>
  <c r="AC2498" i="11" s="1"/>
  <c r="AA2497" i="11"/>
  <c r="AC2497" i="11" s="1"/>
  <c r="AA2496" i="11"/>
  <c r="AC2496" i="11" s="1"/>
  <c r="AA2495" i="11"/>
  <c r="AC2495" i="11" s="1"/>
  <c r="AA2494" i="11"/>
  <c r="AC2494" i="11" s="1"/>
  <c r="AA2493" i="11"/>
  <c r="AC2493" i="11" s="1"/>
  <c r="AA2492" i="11"/>
  <c r="AC2492" i="11" s="1"/>
  <c r="AA2491" i="11"/>
  <c r="AC2491" i="11" s="1"/>
  <c r="AA2490" i="11"/>
  <c r="AC2490" i="11" s="1"/>
  <c r="AA2489" i="11"/>
  <c r="AC2489" i="11" s="1"/>
  <c r="AA2488" i="11"/>
  <c r="AC2488" i="11" s="1"/>
  <c r="AA2487" i="11"/>
  <c r="AC2487" i="11" s="1"/>
  <c r="AA2486" i="11"/>
  <c r="AC2486" i="11" s="1"/>
  <c r="AA2485" i="11"/>
  <c r="AC2485" i="11" s="1"/>
  <c r="AA2484" i="11"/>
  <c r="AC2484" i="11" s="1"/>
  <c r="AA2483" i="11"/>
  <c r="AC2483" i="11" s="1"/>
  <c r="AA2482" i="11"/>
  <c r="AC2482" i="11" s="1"/>
  <c r="AA2481" i="11"/>
  <c r="AC2481" i="11" s="1"/>
  <c r="AA2480" i="11"/>
  <c r="AC2480" i="11" s="1"/>
  <c r="AA2479" i="11"/>
  <c r="AC2479" i="11" s="1"/>
  <c r="AA2478" i="11"/>
  <c r="AC2478" i="11" s="1"/>
  <c r="AA2477" i="11"/>
  <c r="AC2477" i="11" s="1"/>
  <c r="AA2476" i="11"/>
  <c r="AC2476" i="11" s="1"/>
  <c r="AA2475" i="11"/>
  <c r="AC2475" i="11" s="1"/>
  <c r="AA2474" i="11"/>
  <c r="AC2474" i="11" s="1"/>
  <c r="AA2473" i="11"/>
  <c r="AC2473" i="11" s="1"/>
  <c r="AA2472" i="11"/>
  <c r="AC2472" i="11" s="1"/>
  <c r="AA2471" i="11"/>
  <c r="AC2471" i="11" s="1"/>
  <c r="AA2470" i="11"/>
  <c r="AC2470" i="11" s="1"/>
  <c r="AA2469" i="11"/>
  <c r="AC2469" i="11" s="1"/>
  <c r="AA2468" i="11"/>
  <c r="AC2468" i="11" s="1"/>
  <c r="AA2467" i="11"/>
  <c r="AC2467" i="11" s="1"/>
  <c r="AA2466" i="11"/>
  <c r="AC2466" i="11" s="1"/>
  <c r="AA2465" i="11"/>
  <c r="AC2465" i="11" s="1"/>
  <c r="AA2464" i="11"/>
  <c r="AC2464" i="11" s="1"/>
  <c r="AA2463" i="11"/>
  <c r="AC2463" i="11" s="1"/>
  <c r="AA2462" i="11"/>
  <c r="AC2462" i="11" s="1"/>
  <c r="AA2461" i="11"/>
  <c r="AC2461" i="11" s="1"/>
  <c r="AA2460" i="11"/>
  <c r="AC2460" i="11" s="1"/>
  <c r="AA2459" i="11"/>
  <c r="AC2459" i="11" s="1"/>
  <c r="AA2458" i="11"/>
  <c r="AC2458" i="11" s="1"/>
  <c r="AA2457" i="11"/>
  <c r="AC2457" i="11" s="1"/>
  <c r="AA2456" i="11"/>
  <c r="AC2456" i="11" s="1"/>
  <c r="AA2455" i="11"/>
  <c r="AC2455" i="11" s="1"/>
  <c r="AA2454" i="11"/>
  <c r="AC2454" i="11" s="1"/>
  <c r="AA2453" i="11"/>
  <c r="AC2453" i="11" s="1"/>
  <c r="AA2452" i="11"/>
  <c r="AC2452" i="11" s="1"/>
  <c r="AA2451" i="11"/>
  <c r="AC2451" i="11" s="1"/>
  <c r="AA2450" i="11"/>
  <c r="AC2450" i="11" s="1"/>
  <c r="AA2449" i="11"/>
  <c r="AC2449" i="11" s="1"/>
  <c r="AA2448" i="11"/>
  <c r="AC2448" i="11" s="1"/>
  <c r="AA2447" i="11"/>
  <c r="AC2447" i="11" s="1"/>
  <c r="AA2446" i="11"/>
  <c r="AC2446" i="11" s="1"/>
  <c r="AA2445" i="11"/>
  <c r="AC2445" i="11" s="1"/>
  <c r="AA2444" i="11"/>
  <c r="AC2444" i="11" s="1"/>
  <c r="AA2443" i="11"/>
  <c r="AC2443" i="11" s="1"/>
  <c r="AA2442" i="11"/>
  <c r="AC2442" i="11" s="1"/>
  <c r="AA2441" i="11"/>
  <c r="AC2441" i="11" s="1"/>
  <c r="AA2440" i="11"/>
  <c r="AC2440" i="11" s="1"/>
  <c r="AA2439" i="11"/>
  <c r="AC2439" i="11" s="1"/>
  <c r="AA2438" i="11"/>
  <c r="AC2438" i="11" s="1"/>
  <c r="AA2437" i="11"/>
  <c r="AC2437" i="11" s="1"/>
  <c r="AA2436" i="11"/>
  <c r="AC2436" i="11" s="1"/>
  <c r="AA2435" i="11"/>
  <c r="AC2435" i="11" s="1"/>
  <c r="AA2434" i="11"/>
  <c r="AC2434" i="11" s="1"/>
  <c r="AA2433" i="11"/>
  <c r="AC2433" i="11" s="1"/>
  <c r="AA2432" i="11"/>
  <c r="AC2432" i="11" s="1"/>
  <c r="AA2431" i="11"/>
  <c r="AC2431" i="11" s="1"/>
  <c r="AA2430" i="11"/>
  <c r="AC2430" i="11" s="1"/>
  <c r="AA2429" i="11"/>
  <c r="AC2429" i="11" s="1"/>
  <c r="AA2428" i="11"/>
  <c r="AC2428" i="11" s="1"/>
  <c r="AA2427" i="11"/>
  <c r="AC2427" i="11" s="1"/>
  <c r="AA2426" i="11"/>
  <c r="AC2426" i="11" s="1"/>
  <c r="AA2425" i="11"/>
  <c r="AC2425" i="11" s="1"/>
  <c r="AA2424" i="11"/>
  <c r="AC2424" i="11" s="1"/>
  <c r="AA2423" i="11"/>
  <c r="AC2423" i="11" s="1"/>
  <c r="AA2422" i="11"/>
  <c r="AC2422" i="11" s="1"/>
  <c r="AA2421" i="11"/>
  <c r="AC2421" i="11" s="1"/>
  <c r="AA2420" i="11"/>
  <c r="AC2420" i="11" s="1"/>
  <c r="AA2419" i="11"/>
  <c r="AC2419" i="11" s="1"/>
  <c r="AA2418" i="11"/>
  <c r="AC2418" i="11" s="1"/>
  <c r="AA2417" i="11"/>
  <c r="AC2417" i="11" s="1"/>
  <c r="AA2416" i="11"/>
  <c r="AC2416" i="11" s="1"/>
  <c r="AA2415" i="11"/>
  <c r="AC2415" i="11" s="1"/>
  <c r="AA2414" i="11"/>
  <c r="AC2414" i="11" s="1"/>
  <c r="AA2413" i="11"/>
  <c r="AC2413" i="11" s="1"/>
  <c r="AA2412" i="11"/>
  <c r="AC2412" i="11" s="1"/>
  <c r="AA2411" i="11"/>
  <c r="AC2411" i="11" s="1"/>
  <c r="AA2410" i="11"/>
  <c r="AC2410" i="11" s="1"/>
  <c r="AA2409" i="11"/>
  <c r="AC2409" i="11" s="1"/>
  <c r="AA2408" i="11"/>
  <c r="AC2408" i="11" s="1"/>
  <c r="AA2407" i="11"/>
  <c r="AC2407" i="11" s="1"/>
  <c r="AA2406" i="11"/>
  <c r="AC2406" i="11" s="1"/>
  <c r="AA2405" i="11"/>
  <c r="AC2405" i="11" s="1"/>
  <c r="AA2404" i="11"/>
  <c r="AC2404" i="11" s="1"/>
  <c r="AA2403" i="11"/>
  <c r="AC2403" i="11" s="1"/>
  <c r="AA2402" i="11"/>
  <c r="AC2402" i="11" s="1"/>
  <c r="AA2401" i="11"/>
  <c r="AC2401" i="11" s="1"/>
  <c r="AA2400" i="11"/>
  <c r="AC2400" i="11" s="1"/>
  <c r="AA2399" i="11"/>
  <c r="AC2399" i="11" s="1"/>
  <c r="AA2398" i="11"/>
  <c r="AC2398" i="11" s="1"/>
  <c r="AA2397" i="11"/>
  <c r="AC2397" i="11" s="1"/>
  <c r="AA2396" i="11"/>
  <c r="AC2396" i="11" s="1"/>
  <c r="AA2395" i="11"/>
  <c r="AC2395" i="11" s="1"/>
  <c r="AA2394" i="11"/>
  <c r="AC2394" i="11" s="1"/>
  <c r="AA2393" i="11"/>
  <c r="AC2393" i="11" s="1"/>
  <c r="AA2392" i="11"/>
  <c r="AC2392" i="11" s="1"/>
  <c r="AA2391" i="11"/>
  <c r="AC2391" i="11" s="1"/>
  <c r="AA2390" i="11"/>
  <c r="AC2390" i="11" s="1"/>
  <c r="AA2389" i="11"/>
  <c r="AC2389" i="11" s="1"/>
  <c r="AA2388" i="11"/>
  <c r="AC2388" i="11" s="1"/>
  <c r="AA2387" i="11"/>
  <c r="AC2387" i="11" s="1"/>
  <c r="AA2386" i="11"/>
  <c r="AC2386" i="11" s="1"/>
  <c r="AA2385" i="11"/>
  <c r="AC2385" i="11" s="1"/>
  <c r="AA2384" i="11"/>
  <c r="AC2384" i="11" s="1"/>
  <c r="AA2383" i="11"/>
  <c r="AC2383" i="11" s="1"/>
  <c r="AA2382" i="11"/>
  <c r="AC2382" i="11" s="1"/>
  <c r="AA2381" i="11"/>
  <c r="AC2381" i="11" s="1"/>
  <c r="AA2380" i="11"/>
  <c r="AC2380" i="11" s="1"/>
  <c r="AA2379" i="11"/>
  <c r="AC2379" i="11" s="1"/>
  <c r="AA2378" i="11"/>
  <c r="AC2378" i="11" s="1"/>
  <c r="AA2377" i="11"/>
  <c r="AC2377" i="11" s="1"/>
  <c r="AA2376" i="11"/>
  <c r="AC2376" i="11" s="1"/>
  <c r="AA2375" i="11"/>
  <c r="AC2375" i="11" s="1"/>
  <c r="AA2374" i="11"/>
  <c r="AC2374" i="11" s="1"/>
  <c r="AA2373" i="11"/>
  <c r="AC2373" i="11" s="1"/>
  <c r="AA2372" i="11"/>
  <c r="AC2372" i="11" s="1"/>
  <c r="AA2371" i="11"/>
  <c r="AC2371" i="11" s="1"/>
  <c r="AA2370" i="11"/>
  <c r="AC2370" i="11" s="1"/>
  <c r="AA2369" i="11"/>
  <c r="AC2369" i="11" s="1"/>
  <c r="AA2368" i="11"/>
  <c r="AC2368" i="11" s="1"/>
  <c r="AA2367" i="11"/>
  <c r="AC2367" i="11" s="1"/>
  <c r="AA2366" i="11"/>
  <c r="AC2366" i="11" s="1"/>
  <c r="AA2365" i="11"/>
  <c r="AC2365" i="11" s="1"/>
  <c r="AA2364" i="11"/>
  <c r="AC2364" i="11" s="1"/>
  <c r="AA2363" i="11"/>
  <c r="AC2363" i="11" s="1"/>
  <c r="AA2362" i="11"/>
  <c r="AC2362" i="11" s="1"/>
  <c r="AA2361" i="11"/>
  <c r="AC2361" i="11" s="1"/>
  <c r="AA2360" i="11"/>
  <c r="AC2360" i="11" s="1"/>
  <c r="AA2359" i="11"/>
  <c r="AC2359" i="11" s="1"/>
  <c r="AA2358" i="11"/>
  <c r="AC2358" i="11" s="1"/>
  <c r="AA2357" i="11"/>
  <c r="AC2357" i="11" s="1"/>
  <c r="AA2356" i="11"/>
  <c r="AC2356" i="11" s="1"/>
  <c r="AA2355" i="11"/>
  <c r="AC2355" i="11" s="1"/>
  <c r="AA2354" i="11"/>
  <c r="AC2354" i="11" s="1"/>
  <c r="AA2353" i="11"/>
  <c r="AC2353" i="11" s="1"/>
  <c r="AA2352" i="11"/>
  <c r="AC2352" i="11" s="1"/>
  <c r="AA2351" i="11"/>
  <c r="AC2351" i="11" s="1"/>
  <c r="AA2350" i="11"/>
  <c r="AC2350" i="11" s="1"/>
  <c r="AA2349" i="11"/>
  <c r="AC2349" i="11" s="1"/>
  <c r="AA2348" i="11"/>
  <c r="AC2348" i="11" s="1"/>
  <c r="AA2347" i="11"/>
  <c r="AC2347" i="11" s="1"/>
  <c r="AA2346" i="11"/>
  <c r="AC2346" i="11" s="1"/>
  <c r="AA2345" i="11"/>
  <c r="AC2345" i="11" s="1"/>
  <c r="AA2344" i="11"/>
  <c r="AC2344" i="11" s="1"/>
  <c r="AA2343" i="11"/>
  <c r="AC2343" i="11" s="1"/>
  <c r="AA2342" i="11"/>
  <c r="AC2342" i="11" s="1"/>
  <c r="AA2341" i="11"/>
  <c r="AC2341" i="11" s="1"/>
  <c r="AA2340" i="11"/>
  <c r="AC2340" i="11" s="1"/>
  <c r="AA2339" i="11"/>
  <c r="AC2339" i="11" s="1"/>
  <c r="AA2338" i="11"/>
  <c r="AC2338" i="11" s="1"/>
  <c r="AA2337" i="11"/>
  <c r="AC2337" i="11" s="1"/>
  <c r="AA2336" i="11"/>
  <c r="AC2336" i="11" s="1"/>
  <c r="AA2335" i="11"/>
  <c r="AC2335" i="11" s="1"/>
  <c r="AA2334" i="11"/>
  <c r="AC2334" i="11" s="1"/>
  <c r="AA2333" i="11"/>
  <c r="AC2333" i="11" s="1"/>
  <c r="AA2332" i="11"/>
  <c r="AC2332" i="11" s="1"/>
  <c r="AA2331" i="11"/>
  <c r="AC2331" i="11" s="1"/>
  <c r="AA2330" i="11"/>
  <c r="AC2330" i="11" s="1"/>
  <c r="AA2329" i="11"/>
  <c r="AC2329" i="11" s="1"/>
  <c r="AA2328" i="11"/>
  <c r="AC2328" i="11" s="1"/>
  <c r="AA2327" i="11"/>
  <c r="AC2327" i="11" s="1"/>
  <c r="AA2326" i="11"/>
  <c r="AC2326" i="11" s="1"/>
  <c r="AA2325" i="11"/>
  <c r="AC2325" i="11" s="1"/>
  <c r="AA2324" i="11"/>
  <c r="AC2324" i="11" s="1"/>
  <c r="AA2323" i="11"/>
  <c r="AC2323" i="11" s="1"/>
  <c r="AA2322" i="11"/>
  <c r="AC2322" i="11" s="1"/>
  <c r="AA2321" i="11"/>
  <c r="AC2321" i="11" s="1"/>
  <c r="AA2320" i="11"/>
  <c r="AC2320" i="11" s="1"/>
  <c r="AA2319" i="11"/>
  <c r="AC2319" i="11" s="1"/>
  <c r="AA2318" i="11"/>
  <c r="AC2318" i="11" s="1"/>
  <c r="AA2317" i="11"/>
  <c r="AC2317" i="11" s="1"/>
  <c r="AA2316" i="11"/>
  <c r="AC2316" i="11" s="1"/>
  <c r="AA2315" i="11"/>
  <c r="AC2315" i="11" s="1"/>
  <c r="AA2314" i="11"/>
  <c r="AC2314" i="11" s="1"/>
  <c r="AA2313" i="11"/>
  <c r="AC2313" i="11" s="1"/>
  <c r="AA2312" i="11"/>
  <c r="AC2312" i="11" s="1"/>
  <c r="AA2311" i="11"/>
  <c r="AC2311" i="11" s="1"/>
  <c r="AA2310" i="11"/>
  <c r="AC2310" i="11" s="1"/>
  <c r="AA2309" i="11"/>
  <c r="AC2309" i="11" s="1"/>
  <c r="AA2308" i="11"/>
  <c r="AC2308" i="11" s="1"/>
  <c r="AA2307" i="11"/>
  <c r="AC2307" i="11" s="1"/>
  <c r="AA2306" i="11"/>
  <c r="AC2306" i="11" s="1"/>
  <c r="AA2305" i="11"/>
  <c r="AC2305" i="11" s="1"/>
  <c r="AA2304" i="11"/>
  <c r="AC2304" i="11" s="1"/>
  <c r="AA2303" i="11"/>
  <c r="AC2303" i="11" s="1"/>
  <c r="AA2302" i="11"/>
  <c r="AC2302" i="11" s="1"/>
  <c r="AA2301" i="11"/>
  <c r="AC2301" i="11" s="1"/>
  <c r="AA2300" i="11"/>
  <c r="AC2300" i="11" s="1"/>
  <c r="AA2299" i="11"/>
  <c r="AC2299" i="11" s="1"/>
  <c r="AA2298" i="11"/>
  <c r="AC2298" i="11" s="1"/>
  <c r="AA2297" i="11"/>
  <c r="AC2297" i="11" s="1"/>
  <c r="AA2296" i="11"/>
  <c r="AC2296" i="11" s="1"/>
  <c r="AA2295" i="11"/>
  <c r="AC2295" i="11" s="1"/>
  <c r="AA2294" i="11"/>
  <c r="AC2294" i="11" s="1"/>
  <c r="AA2293" i="11"/>
  <c r="AC2293" i="11" s="1"/>
  <c r="AA2292" i="11"/>
  <c r="AC2292" i="11" s="1"/>
  <c r="AA2291" i="11"/>
  <c r="AC2291" i="11" s="1"/>
  <c r="AA2290" i="11"/>
  <c r="AC2290" i="11" s="1"/>
  <c r="AA2289" i="11"/>
  <c r="AC2289" i="11" s="1"/>
  <c r="AA2288" i="11"/>
  <c r="AC2288" i="11" s="1"/>
  <c r="AA2287" i="11"/>
  <c r="AC2287" i="11" s="1"/>
  <c r="AA2286" i="11"/>
  <c r="AC2286" i="11" s="1"/>
  <c r="AA2285" i="11"/>
  <c r="AC2285" i="11" s="1"/>
  <c r="AA2284" i="11"/>
  <c r="AC2284" i="11" s="1"/>
  <c r="AA2283" i="11"/>
  <c r="AC2283" i="11" s="1"/>
  <c r="AA2282" i="11"/>
  <c r="AC2282" i="11" s="1"/>
  <c r="AA2281" i="11"/>
  <c r="AC2281" i="11" s="1"/>
  <c r="AA2280" i="11"/>
  <c r="AC2280" i="11" s="1"/>
  <c r="AA2279" i="11"/>
  <c r="AC2279" i="11" s="1"/>
  <c r="AA2278" i="11"/>
  <c r="AC2278" i="11" s="1"/>
  <c r="AA2277" i="11"/>
  <c r="AC2277" i="11" s="1"/>
  <c r="AA2276" i="11"/>
  <c r="AC2276" i="11" s="1"/>
  <c r="AA2275" i="11"/>
  <c r="AC2275" i="11" s="1"/>
  <c r="AA2274" i="11"/>
  <c r="AC2274" i="11" s="1"/>
  <c r="AA2273" i="11"/>
  <c r="AC2273" i="11" s="1"/>
  <c r="AA2272" i="11"/>
  <c r="AC2272" i="11" s="1"/>
  <c r="AA2271" i="11"/>
  <c r="AC2271" i="11" s="1"/>
  <c r="AA2270" i="11"/>
  <c r="AC2270" i="11" s="1"/>
  <c r="AA2269" i="11"/>
  <c r="AC2269" i="11" s="1"/>
  <c r="AA2268" i="11"/>
  <c r="AC2268" i="11" s="1"/>
  <c r="AA2267" i="11"/>
  <c r="AC2267" i="11" s="1"/>
  <c r="AA2266" i="11"/>
  <c r="AC2266" i="11" s="1"/>
  <c r="AA2265" i="11"/>
  <c r="AC2265" i="11" s="1"/>
  <c r="AA2264" i="11"/>
  <c r="AC2264" i="11" s="1"/>
  <c r="AA2263" i="11"/>
  <c r="AC2263" i="11" s="1"/>
  <c r="AA2262" i="11"/>
  <c r="AC2262" i="11" s="1"/>
  <c r="AA2261" i="11"/>
  <c r="AC2261" i="11" s="1"/>
  <c r="AA2260" i="11"/>
  <c r="AC2260" i="11" s="1"/>
  <c r="AA2259" i="11"/>
  <c r="AC2259" i="11" s="1"/>
  <c r="AA2258" i="11"/>
  <c r="AC2258" i="11" s="1"/>
  <c r="AA2257" i="11"/>
  <c r="AC2257" i="11" s="1"/>
  <c r="AA2256" i="11"/>
  <c r="AC2256" i="11" s="1"/>
  <c r="AA2255" i="11"/>
  <c r="AC2255" i="11" s="1"/>
  <c r="AA2254" i="11"/>
  <c r="AC2254" i="11" s="1"/>
  <c r="AA2253" i="11"/>
  <c r="AC2253" i="11" s="1"/>
  <c r="AA2252" i="11"/>
  <c r="AC2252" i="11" s="1"/>
  <c r="AA2251" i="11"/>
  <c r="AC2251" i="11" s="1"/>
  <c r="AA2250" i="11"/>
  <c r="AC2250" i="11" s="1"/>
  <c r="AA2249" i="11"/>
  <c r="AC2249" i="11" s="1"/>
  <c r="AA2248" i="11"/>
  <c r="AC2248" i="11" s="1"/>
  <c r="AA2247" i="11"/>
  <c r="AC2247" i="11" s="1"/>
  <c r="AA2246" i="11"/>
  <c r="AC2246" i="11" s="1"/>
  <c r="AA2245" i="11"/>
  <c r="AC2245" i="11" s="1"/>
  <c r="AA2244" i="11"/>
  <c r="AC2244" i="11" s="1"/>
  <c r="AA2243" i="11"/>
  <c r="AC2243" i="11" s="1"/>
  <c r="AA2242" i="11"/>
  <c r="AC2242" i="11" s="1"/>
  <c r="AA2241" i="11"/>
  <c r="AC2241" i="11" s="1"/>
  <c r="AA2240" i="11"/>
  <c r="AC2240" i="11" s="1"/>
  <c r="AA2239" i="11"/>
  <c r="AC2239" i="11" s="1"/>
  <c r="AA2238" i="11"/>
  <c r="AC2238" i="11" s="1"/>
  <c r="AA2237" i="11"/>
  <c r="AC2237" i="11" s="1"/>
  <c r="AA2236" i="11"/>
  <c r="AC2236" i="11" s="1"/>
  <c r="AA2235" i="11"/>
  <c r="AC2235" i="11" s="1"/>
  <c r="AA2234" i="11"/>
  <c r="AC2234" i="11" s="1"/>
  <c r="AA2233" i="11"/>
  <c r="AC2233" i="11" s="1"/>
  <c r="AA2232" i="11"/>
  <c r="AC2232" i="11" s="1"/>
  <c r="AA2231" i="11"/>
  <c r="AC2231" i="11" s="1"/>
  <c r="AA2230" i="11"/>
  <c r="AC2230" i="11" s="1"/>
  <c r="AA2229" i="11"/>
  <c r="AC2229" i="11" s="1"/>
  <c r="AA2228" i="11"/>
  <c r="AC2228" i="11" s="1"/>
  <c r="AA2227" i="11"/>
  <c r="AC2227" i="11" s="1"/>
  <c r="AA2226" i="11"/>
  <c r="AC2226" i="11" s="1"/>
  <c r="AA2225" i="11"/>
  <c r="AC2225" i="11" s="1"/>
  <c r="AA2224" i="11"/>
  <c r="AC2224" i="11" s="1"/>
  <c r="AA2223" i="11"/>
  <c r="AC2223" i="11" s="1"/>
  <c r="AA2222" i="11"/>
  <c r="AC2222" i="11" s="1"/>
  <c r="AA2221" i="11"/>
  <c r="AC2221" i="11" s="1"/>
  <c r="AA2220" i="11"/>
  <c r="AC2220" i="11" s="1"/>
  <c r="AA2219" i="11"/>
  <c r="AC2219" i="11" s="1"/>
  <c r="AA2218" i="11"/>
  <c r="AC2218" i="11" s="1"/>
  <c r="AA2217" i="11"/>
  <c r="AC2217" i="11" s="1"/>
  <c r="AA2216" i="11"/>
  <c r="AC2216" i="11" s="1"/>
  <c r="AA2215" i="11"/>
  <c r="AC2215" i="11" s="1"/>
  <c r="AA2214" i="11"/>
  <c r="AC2214" i="11" s="1"/>
  <c r="AA2213" i="11"/>
  <c r="AC2213" i="11" s="1"/>
  <c r="AA2212" i="11"/>
  <c r="AC2212" i="11" s="1"/>
  <c r="AA2211" i="11"/>
  <c r="AC2211" i="11" s="1"/>
  <c r="AA2210" i="11"/>
  <c r="AC2210" i="11" s="1"/>
  <c r="AA2209" i="11"/>
  <c r="AC2209" i="11" s="1"/>
  <c r="AA2208" i="11"/>
  <c r="AC2208" i="11" s="1"/>
  <c r="AA2207" i="11"/>
  <c r="AC2207" i="11" s="1"/>
  <c r="AA2206" i="11"/>
  <c r="AC2206" i="11" s="1"/>
  <c r="AA2205" i="11"/>
  <c r="AC2205" i="11" s="1"/>
  <c r="AA2204" i="11"/>
  <c r="AC2204" i="11" s="1"/>
  <c r="AA2203" i="11"/>
  <c r="AC2203" i="11" s="1"/>
  <c r="AA2202" i="11"/>
  <c r="AC2202" i="11" s="1"/>
  <c r="AA2201" i="11"/>
  <c r="AC2201" i="11" s="1"/>
  <c r="AA2200" i="11"/>
  <c r="AC2200" i="11" s="1"/>
  <c r="AA2199" i="11"/>
  <c r="AC2199" i="11" s="1"/>
  <c r="AA2198" i="11"/>
  <c r="AC2198" i="11" s="1"/>
  <c r="AA2197" i="11"/>
  <c r="AC2197" i="11" s="1"/>
  <c r="AA2196" i="11"/>
  <c r="AC2196" i="11" s="1"/>
  <c r="AA2195" i="11"/>
  <c r="AC2195" i="11" s="1"/>
  <c r="AA2194" i="11"/>
  <c r="AC2194" i="11" s="1"/>
  <c r="AA2193" i="11"/>
  <c r="AC2193" i="11" s="1"/>
  <c r="AA2192" i="11"/>
  <c r="AC2192" i="11" s="1"/>
  <c r="AA2191" i="11"/>
  <c r="AC2191" i="11" s="1"/>
  <c r="AA2190" i="11"/>
  <c r="AC2190" i="11" s="1"/>
  <c r="AA2189" i="11"/>
  <c r="AC2189" i="11" s="1"/>
  <c r="AA2188" i="11"/>
  <c r="AC2188" i="11" s="1"/>
  <c r="AA2187" i="11"/>
  <c r="AC2187" i="11" s="1"/>
  <c r="AA2186" i="11"/>
  <c r="AC2186" i="11" s="1"/>
  <c r="AA2185" i="11"/>
  <c r="AC2185" i="11" s="1"/>
  <c r="AA2184" i="11"/>
  <c r="AC2184" i="11" s="1"/>
  <c r="AA2183" i="11"/>
  <c r="AC2183" i="11" s="1"/>
  <c r="AA2182" i="11"/>
  <c r="AC2182" i="11" s="1"/>
  <c r="AA2181" i="11"/>
  <c r="AC2181" i="11" s="1"/>
  <c r="AA2180" i="11"/>
  <c r="AC2180" i="11" s="1"/>
  <c r="AA2179" i="11"/>
  <c r="AC2179" i="11" s="1"/>
  <c r="AA2178" i="11"/>
  <c r="AC2178" i="11" s="1"/>
  <c r="AA2177" i="11"/>
  <c r="AC2177" i="11" s="1"/>
  <c r="AA2176" i="11"/>
  <c r="AC2176" i="11" s="1"/>
  <c r="AA2175" i="11"/>
  <c r="AC2175" i="11" s="1"/>
  <c r="AA2174" i="11"/>
  <c r="AC2174" i="11" s="1"/>
  <c r="AA2173" i="11"/>
  <c r="AC2173" i="11" s="1"/>
  <c r="AA2172" i="11"/>
  <c r="AC2172" i="11" s="1"/>
  <c r="AA2171" i="11"/>
  <c r="AC2171" i="11" s="1"/>
  <c r="AA2170" i="11"/>
  <c r="AC2170" i="11" s="1"/>
  <c r="AA2169" i="11"/>
  <c r="AC2169" i="11" s="1"/>
  <c r="AA2168" i="11"/>
  <c r="AC2168" i="11" s="1"/>
  <c r="AA2167" i="11"/>
  <c r="AC2167" i="11" s="1"/>
  <c r="AA2166" i="11"/>
  <c r="AC2166" i="11" s="1"/>
  <c r="AA2165" i="11"/>
  <c r="AC2165" i="11" s="1"/>
  <c r="AA2164" i="11"/>
  <c r="AC2164" i="11" s="1"/>
  <c r="AA2163" i="11"/>
  <c r="AC2163" i="11" s="1"/>
  <c r="AA2162" i="11"/>
  <c r="AC2162" i="11" s="1"/>
  <c r="AA2161" i="11"/>
  <c r="AC2161" i="11" s="1"/>
  <c r="AA2160" i="11"/>
  <c r="AC2160" i="11" s="1"/>
  <c r="AA2159" i="11"/>
  <c r="AC2159" i="11" s="1"/>
  <c r="AA2158" i="11"/>
  <c r="AC2158" i="11" s="1"/>
  <c r="AA2157" i="11"/>
  <c r="AC2157" i="11" s="1"/>
  <c r="AA2156" i="11"/>
  <c r="AC2156" i="11" s="1"/>
  <c r="AA2155" i="11"/>
  <c r="AC2155" i="11" s="1"/>
  <c r="AA2154" i="11"/>
  <c r="AC2154" i="11" s="1"/>
  <c r="AA2153" i="11"/>
  <c r="AC2153" i="11" s="1"/>
  <c r="AA2152" i="11"/>
  <c r="AC2152" i="11" s="1"/>
  <c r="AA2151" i="11"/>
  <c r="AC2151" i="11" s="1"/>
  <c r="AA2150" i="11"/>
  <c r="AC2150" i="11" s="1"/>
  <c r="AA2149" i="11"/>
  <c r="AC2149" i="11" s="1"/>
  <c r="AA2148" i="11"/>
  <c r="AC2148" i="11" s="1"/>
  <c r="AA2147" i="11"/>
  <c r="AC2147" i="11" s="1"/>
  <c r="AA2146" i="11"/>
  <c r="AC2146" i="11" s="1"/>
  <c r="AA2145" i="11"/>
  <c r="AC2145" i="11" s="1"/>
  <c r="AA2144" i="11"/>
  <c r="AC2144" i="11" s="1"/>
  <c r="AA2143" i="11"/>
  <c r="AC2143" i="11" s="1"/>
  <c r="AA2142" i="11"/>
  <c r="AC2142" i="11" s="1"/>
  <c r="AA2141" i="11"/>
  <c r="AC2141" i="11" s="1"/>
  <c r="AA2140" i="11"/>
  <c r="AC2140" i="11" s="1"/>
  <c r="AA2139" i="11"/>
  <c r="AC2139" i="11" s="1"/>
  <c r="AA2138" i="11"/>
  <c r="AC2138" i="11" s="1"/>
  <c r="AA2137" i="11"/>
  <c r="AC2137" i="11" s="1"/>
  <c r="AA2136" i="11"/>
  <c r="AC2136" i="11" s="1"/>
  <c r="AA2135" i="11"/>
  <c r="AC2135" i="11" s="1"/>
  <c r="AA2134" i="11"/>
  <c r="AC2134" i="11" s="1"/>
  <c r="AA2133" i="11"/>
  <c r="AC2133" i="11" s="1"/>
  <c r="AA2132" i="11"/>
  <c r="AC2132" i="11" s="1"/>
  <c r="AA2131" i="11"/>
  <c r="AC2131" i="11" s="1"/>
  <c r="AA2130" i="11"/>
  <c r="AC2130" i="11" s="1"/>
  <c r="AA2129" i="11"/>
  <c r="AC2129" i="11" s="1"/>
  <c r="AA2128" i="11"/>
  <c r="AC2128" i="11" s="1"/>
  <c r="AA2127" i="11"/>
  <c r="AC2127" i="11" s="1"/>
  <c r="AA2126" i="11"/>
  <c r="AC2126" i="11" s="1"/>
  <c r="AA2125" i="11"/>
  <c r="AC2125" i="11" s="1"/>
  <c r="AA2124" i="11"/>
  <c r="AC2124" i="11" s="1"/>
  <c r="AA2123" i="11"/>
  <c r="AC2123" i="11" s="1"/>
  <c r="AA2122" i="11"/>
  <c r="AC2122" i="11" s="1"/>
  <c r="AA2121" i="11"/>
  <c r="AC2121" i="11" s="1"/>
  <c r="AA2120" i="11"/>
  <c r="AC2120" i="11" s="1"/>
  <c r="AA2119" i="11"/>
  <c r="AC2119" i="11" s="1"/>
  <c r="AA2118" i="11"/>
  <c r="AC2118" i="11" s="1"/>
  <c r="AA2117" i="11"/>
  <c r="AC2117" i="11" s="1"/>
  <c r="AA2116" i="11"/>
  <c r="AC2116" i="11" s="1"/>
  <c r="AA2115" i="11"/>
  <c r="AC2115" i="11" s="1"/>
  <c r="AA2114" i="11"/>
  <c r="AC2114" i="11" s="1"/>
  <c r="AA2113" i="11"/>
  <c r="AC2113" i="11" s="1"/>
  <c r="AA2112" i="11"/>
  <c r="AC2112" i="11" s="1"/>
  <c r="AA2111" i="11"/>
  <c r="AC2111" i="11" s="1"/>
  <c r="AA2110" i="11"/>
  <c r="AC2110" i="11" s="1"/>
  <c r="AA2109" i="11"/>
  <c r="AC2109" i="11" s="1"/>
  <c r="AA2108" i="11"/>
  <c r="AC2108" i="11" s="1"/>
  <c r="AA2107" i="11"/>
  <c r="AC2107" i="11" s="1"/>
  <c r="AA2106" i="11"/>
  <c r="AC2106" i="11" s="1"/>
  <c r="AA2105" i="11"/>
  <c r="AC2105" i="11" s="1"/>
  <c r="AA2104" i="11"/>
  <c r="AC2104" i="11" s="1"/>
  <c r="AA2103" i="11"/>
  <c r="AC2103" i="11" s="1"/>
  <c r="AA2102" i="11"/>
  <c r="AC2102" i="11" s="1"/>
  <c r="AA2101" i="11"/>
  <c r="AC2101" i="11" s="1"/>
  <c r="AA2100" i="11"/>
  <c r="AC2100" i="11" s="1"/>
  <c r="AA2099" i="11"/>
  <c r="AC2099" i="11" s="1"/>
  <c r="AA2098" i="11"/>
  <c r="AC2098" i="11" s="1"/>
  <c r="AA2097" i="11"/>
  <c r="AC2097" i="11" s="1"/>
  <c r="AA2096" i="11"/>
  <c r="AC2096" i="11" s="1"/>
  <c r="AA2095" i="11"/>
  <c r="AC2095" i="11" s="1"/>
  <c r="AA2094" i="11"/>
  <c r="AC2094" i="11" s="1"/>
  <c r="AA2093" i="11"/>
  <c r="AC2093" i="11" s="1"/>
  <c r="AA2092" i="11"/>
  <c r="AC2092" i="11" s="1"/>
  <c r="AA2091" i="11"/>
  <c r="AC2091" i="11" s="1"/>
  <c r="AA2090" i="11"/>
  <c r="AC2090" i="11" s="1"/>
  <c r="AA2089" i="11"/>
  <c r="AC2089" i="11" s="1"/>
  <c r="AA2088" i="11"/>
  <c r="AC2088" i="11" s="1"/>
  <c r="AA2087" i="11"/>
  <c r="AC2087" i="11" s="1"/>
  <c r="AA2086" i="11"/>
  <c r="AC2086" i="11" s="1"/>
  <c r="AA2085" i="11"/>
  <c r="AC2085" i="11" s="1"/>
  <c r="AA2084" i="11"/>
  <c r="AC2084" i="11" s="1"/>
  <c r="AA2083" i="11"/>
  <c r="AC2083" i="11" s="1"/>
  <c r="AA2082" i="11"/>
  <c r="AC2082" i="11" s="1"/>
  <c r="AA2081" i="11"/>
  <c r="AC2081" i="11" s="1"/>
  <c r="AA2080" i="11"/>
  <c r="AC2080" i="11" s="1"/>
  <c r="AA2079" i="11"/>
  <c r="AC2079" i="11" s="1"/>
  <c r="AA2078" i="11"/>
  <c r="AC2078" i="11" s="1"/>
  <c r="AA2077" i="11"/>
  <c r="AC2077" i="11" s="1"/>
  <c r="AA2076" i="11"/>
  <c r="AC2076" i="11" s="1"/>
  <c r="AA2075" i="11"/>
  <c r="AC2075" i="11" s="1"/>
  <c r="AA2074" i="11"/>
  <c r="AC2074" i="11" s="1"/>
  <c r="AA2073" i="11"/>
  <c r="AC2073" i="11" s="1"/>
  <c r="AA2072" i="11"/>
  <c r="AC2072" i="11" s="1"/>
  <c r="AA2071" i="11"/>
  <c r="AC2071" i="11" s="1"/>
  <c r="AA2070" i="11"/>
  <c r="AC2070" i="11" s="1"/>
  <c r="AA2069" i="11"/>
  <c r="AC2069" i="11" s="1"/>
  <c r="AA2068" i="11"/>
  <c r="AC2068" i="11" s="1"/>
  <c r="AA2067" i="11"/>
  <c r="AC2067" i="11" s="1"/>
  <c r="AA2066" i="11"/>
  <c r="AC2066" i="11" s="1"/>
  <c r="AA2065" i="11"/>
  <c r="AC2065" i="11" s="1"/>
  <c r="AA2064" i="11"/>
  <c r="AC2064" i="11" s="1"/>
  <c r="AA2063" i="11"/>
  <c r="AC2063" i="11" s="1"/>
  <c r="AA2062" i="11"/>
  <c r="AC2062" i="11" s="1"/>
  <c r="AA2061" i="11"/>
  <c r="AC2061" i="11" s="1"/>
  <c r="AA2060" i="11"/>
  <c r="AC2060" i="11" s="1"/>
  <c r="AA2059" i="11"/>
  <c r="AC2059" i="11" s="1"/>
  <c r="AA2058" i="11"/>
  <c r="AC2058" i="11" s="1"/>
  <c r="AA2057" i="11"/>
  <c r="AC2057" i="11" s="1"/>
  <c r="AA2056" i="11"/>
  <c r="AC2056" i="11" s="1"/>
  <c r="AA2055" i="11"/>
  <c r="AC2055" i="11" s="1"/>
  <c r="AA2054" i="11"/>
  <c r="AC2054" i="11" s="1"/>
  <c r="AA2053" i="11"/>
  <c r="AC2053" i="11" s="1"/>
  <c r="AA2052" i="11"/>
  <c r="AC2052" i="11" s="1"/>
  <c r="AA2051" i="11"/>
  <c r="AC2051" i="11" s="1"/>
  <c r="AA2050" i="11"/>
  <c r="AC2050" i="11" s="1"/>
  <c r="AA2049" i="11"/>
  <c r="AC2049" i="11" s="1"/>
  <c r="AA2048" i="11"/>
  <c r="AC2048" i="11" s="1"/>
  <c r="AA2047" i="11"/>
  <c r="AC2047" i="11" s="1"/>
  <c r="AA2046" i="11"/>
  <c r="AC2046" i="11" s="1"/>
  <c r="AA2045" i="11"/>
  <c r="AC2045" i="11" s="1"/>
  <c r="AA2044" i="11"/>
  <c r="AC2044" i="11" s="1"/>
  <c r="AA2043" i="11"/>
  <c r="AC2043" i="11" s="1"/>
  <c r="AA2042" i="11"/>
  <c r="AC2042" i="11" s="1"/>
  <c r="AA2041" i="11"/>
  <c r="AC2041" i="11" s="1"/>
  <c r="AA2040" i="11"/>
  <c r="AC2040" i="11" s="1"/>
  <c r="AA2039" i="11"/>
  <c r="AC2039" i="11" s="1"/>
  <c r="AA2038" i="11"/>
  <c r="AC2038" i="11" s="1"/>
  <c r="AA2037" i="11"/>
  <c r="AC2037" i="11" s="1"/>
  <c r="AA2036" i="11"/>
  <c r="AC2036" i="11" s="1"/>
  <c r="AA2035" i="11"/>
  <c r="AC2035" i="11" s="1"/>
  <c r="AA2034" i="11"/>
  <c r="AC2034" i="11" s="1"/>
  <c r="AA2033" i="11"/>
  <c r="AC2033" i="11" s="1"/>
  <c r="AA2032" i="11"/>
  <c r="AC2032" i="11" s="1"/>
  <c r="AA2031" i="11"/>
  <c r="AC2031" i="11" s="1"/>
  <c r="AA2030" i="11"/>
  <c r="AC2030" i="11" s="1"/>
  <c r="AA2029" i="11"/>
  <c r="AC2029" i="11" s="1"/>
  <c r="AA2028" i="11"/>
  <c r="AC2028" i="11" s="1"/>
  <c r="AA2027" i="11"/>
  <c r="AC2027" i="11" s="1"/>
  <c r="AA2026" i="11"/>
  <c r="AC2026" i="11" s="1"/>
  <c r="AA2025" i="11"/>
  <c r="AC2025" i="11" s="1"/>
  <c r="AA2024" i="11"/>
  <c r="AC2024" i="11" s="1"/>
  <c r="AA2023" i="11"/>
  <c r="AC2023" i="11" s="1"/>
  <c r="AA2022" i="11"/>
  <c r="AC2022" i="11" s="1"/>
  <c r="AA2021" i="11"/>
  <c r="AC2021" i="11" s="1"/>
  <c r="AA2020" i="11"/>
  <c r="AC2020" i="11" s="1"/>
  <c r="AA2019" i="11"/>
  <c r="AC2019" i="11" s="1"/>
  <c r="AA2018" i="11"/>
  <c r="AC2018" i="11" s="1"/>
  <c r="AA2017" i="11"/>
  <c r="AC2017" i="11" s="1"/>
  <c r="AA2016" i="11"/>
  <c r="AC2016" i="11" s="1"/>
  <c r="AA2015" i="11"/>
  <c r="AC2015" i="11" s="1"/>
  <c r="AA2014" i="11"/>
  <c r="AC2014" i="11" s="1"/>
  <c r="AA2013" i="11"/>
  <c r="AC2013" i="11" s="1"/>
  <c r="AA2012" i="11"/>
  <c r="AC2012" i="11" s="1"/>
  <c r="AA2011" i="11"/>
  <c r="AC2011" i="11" s="1"/>
  <c r="AA2010" i="11"/>
  <c r="AC2010" i="11" s="1"/>
  <c r="AA2009" i="11"/>
  <c r="AC2009" i="11" s="1"/>
  <c r="AA2008" i="11"/>
  <c r="AC2008" i="11" s="1"/>
  <c r="AA2007" i="11"/>
  <c r="AC2007" i="11" s="1"/>
  <c r="AA2006" i="11"/>
  <c r="AC2006" i="11" s="1"/>
  <c r="AA2005" i="11"/>
  <c r="AC2005" i="11" s="1"/>
  <c r="AA2004" i="11"/>
  <c r="AC2004" i="11" s="1"/>
  <c r="AA2003" i="11"/>
  <c r="AC2003" i="11" s="1"/>
  <c r="AA2002" i="11"/>
  <c r="AC2002" i="11" s="1"/>
  <c r="AA2001" i="11"/>
  <c r="AC2001" i="11" s="1"/>
  <c r="AA2000" i="11"/>
  <c r="AC2000" i="11" s="1"/>
  <c r="AA1999" i="11"/>
  <c r="AC1999" i="11" s="1"/>
  <c r="AA1998" i="11"/>
  <c r="AC1998" i="11" s="1"/>
  <c r="AA1997" i="11"/>
  <c r="AC1997" i="11" s="1"/>
  <c r="AA1996" i="11"/>
  <c r="AC1996" i="11" s="1"/>
  <c r="AA1995" i="11"/>
  <c r="AC1995" i="11" s="1"/>
  <c r="AA1994" i="11"/>
  <c r="AC1994" i="11" s="1"/>
  <c r="AA1993" i="11"/>
  <c r="AC1993" i="11" s="1"/>
  <c r="AA1992" i="11"/>
  <c r="AC1992" i="11" s="1"/>
  <c r="AA1991" i="11"/>
  <c r="AC1991" i="11" s="1"/>
  <c r="AA1990" i="11"/>
  <c r="AC1990" i="11" s="1"/>
  <c r="AA1989" i="11"/>
  <c r="AC1989" i="11" s="1"/>
  <c r="AA1988" i="11"/>
  <c r="AC1988" i="11" s="1"/>
  <c r="AA1987" i="11"/>
  <c r="AC1987" i="11" s="1"/>
  <c r="AA1986" i="11"/>
  <c r="AC1986" i="11" s="1"/>
  <c r="AA1985" i="11"/>
  <c r="AC1985" i="11" s="1"/>
  <c r="AA1984" i="11"/>
  <c r="AC1984" i="11" s="1"/>
  <c r="AA1983" i="11"/>
  <c r="AC1983" i="11" s="1"/>
  <c r="AA1982" i="11"/>
  <c r="AC1982" i="11" s="1"/>
  <c r="AA1981" i="11"/>
  <c r="AC1981" i="11" s="1"/>
  <c r="AA1980" i="11"/>
  <c r="AC1980" i="11" s="1"/>
  <c r="AA1979" i="11"/>
  <c r="AC1979" i="11" s="1"/>
  <c r="AA1978" i="11"/>
  <c r="AC1978" i="11" s="1"/>
  <c r="AA1977" i="11"/>
  <c r="AC1977" i="11" s="1"/>
  <c r="AA1976" i="11"/>
  <c r="AC1976" i="11" s="1"/>
  <c r="AA1975" i="11"/>
  <c r="AC1975" i="11" s="1"/>
  <c r="AA1974" i="11"/>
  <c r="AC1974" i="11" s="1"/>
  <c r="AA1973" i="11"/>
  <c r="AC1973" i="11" s="1"/>
  <c r="AA1972" i="11"/>
  <c r="AC1972" i="11" s="1"/>
  <c r="AA1971" i="11"/>
  <c r="AC1971" i="11" s="1"/>
  <c r="AA1970" i="11"/>
  <c r="AC1970" i="11" s="1"/>
  <c r="AA1969" i="11"/>
  <c r="AC1969" i="11" s="1"/>
  <c r="AA1968" i="11"/>
  <c r="AC1968" i="11" s="1"/>
  <c r="AA1967" i="11"/>
  <c r="AC1967" i="11" s="1"/>
  <c r="AA1966" i="11"/>
  <c r="AC1966" i="11" s="1"/>
  <c r="AA1965" i="11"/>
  <c r="AC1965" i="11" s="1"/>
  <c r="AA1964" i="11"/>
  <c r="AC1964" i="11" s="1"/>
  <c r="AA1963" i="11"/>
  <c r="AC1963" i="11" s="1"/>
  <c r="AA1962" i="11"/>
  <c r="AC1962" i="11" s="1"/>
  <c r="AA1961" i="11"/>
  <c r="AC1961" i="11" s="1"/>
  <c r="AA1960" i="11"/>
  <c r="AC1960" i="11" s="1"/>
  <c r="AA1959" i="11"/>
  <c r="AC1959" i="11" s="1"/>
  <c r="AA1958" i="11"/>
  <c r="AC1958" i="11" s="1"/>
  <c r="AA1957" i="11"/>
  <c r="AC1957" i="11" s="1"/>
  <c r="AA1956" i="11"/>
  <c r="AC1956" i="11" s="1"/>
  <c r="AA1955" i="11"/>
  <c r="AC1955" i="11" s="1"/>
  <c r="AA1954" i="11"/>
  <c r="AC1954" i="11" s="1"/>
  <c r="AA1953" i="11"/>
  <c r="AC1953" i="11" s="1"/>
  <c r="AA1952" i="11"/>
  <c r="AC1952" i="11" s="1"/>
  <c r="AA1951" i="11"/>
  <c r="AC1951" i="11" s="1"/>
  <c r="AA1950" i="11"/>
  <c r="AC1950" i="11" s="1"/>
  <c r="AA1949" i="11"/>
  <c r="AC1949" i="11" s="1"/>
  <c r="AA1948" i="11"/>
  <c r="AC1948" i="11" s="1"/>
  <c r="AA1947" i="11"/>
  <c r="AC1947" i="11" s="1"/>
  <c r="AA1946" i="11"/>
  <c r="AC1946" i="11" s="1"/>
  <c r="AA1945" i="11"/>
  <c r="AC1945" i="11" s="1"/>
  <c r="AA1944" i="11"/>
  <c r="AC1944" i="11" s="1"/>
  <c r="AA1943" i="11"/>
  <c r="AC1943" i="11" s="1"/>
  <c r="AA1942" i="11"/>
  <c r="AC1942" i="11" s="1"/>
  <c r="AA1941" i="11"/>
  <c r="AC1941" i="11" s="1"/>
  <c r="AA1940" i="11"/>
  <c r="AC1940" i="11" s="1"/>
  <c r="AA1939" i="11"/>
  <c r="AC1939" i="11" s="1"/>
  <c r="AA1938" i="11"/>
  <c r="AC1938" i="11" s="1"/>
  <c r="AA1937" i="11"/>
  <c r="AC1937" i="11" s="1"/>
  <c r="AA1936" i="11"/>
  <c r="AC1936" i="11" s="1"/>
  <c r="AA1935" i="11"/>
  <c r="AC1935" i="11" s="1"/>
  <c r="AA1934" i="11"/>
  <c r="AC1934" i="11" s="1"/>
  <c r="AA1933" i="11"/>
  <c r="AC1933" i="11" s="1"/>
  <c r="AA1932" i="11"/>
  <c r="AC1932" i="11" s="1"/>
  <c r="AA1931" i="11"/>
  <c r="AC1931" i="11" s="1"/>
  <c r="AA1930" i="11"/>
  <c r="AC1930" i="11" s="1"/>
  <c r="AA1929" i="11"/>
  <c r="AC1929" i="11" s="1"/>
  <c r="AA1928" i="11"/>
  <c r="AC1928" i="11" s="1"/>
  <c r="AA1927" i="11"/>
  <c r="AC1927" i="11" s="1"/>
  <c r="AA1926" i="11"/>
  <c r="AC1926" i="11" s="1"/>
  <c r="AA1925" i="11"/>
  <c r="AC1925" i="11" s="1"/>
  <c r="AA1924" i="11"/>
  <c r="AC1924" i="11" s="1"/>
  <c r="AA1923" i="11"/>
  <c r="AC1923" i="11" s="1"/>
  <c r="AA1922" i="11"/>
  <c r="AC1922" i="11" s="1"/>
  <c r="AA1921" i="11"/>
  <c r="AC1921" i="11" s="1"/>
  <c r="AA1920" i="11"/>
  <c r="AC1920" i="11" s="1"/>
  <c r="AA1919" i="11"/>
  <c r="AC1919" i="11" s="1"/>
  <c r="AA1918" i="11"/>
  <c r="AC1918" i="11" s="1"/>
  <c r="AA1917" i="11"/>
  <c r="AC1917" i="11" s="1"/>
  <c r="AA1916" i="11"/>
  <c r="AC1916" i="11" s="1"/>
  <c r="AA1915" i="11"/>
  <c r="AC1915" i="11" s="1"/>
  <c r="AA1914" i="11"/>
  <c r="AC1914" i="11" s="1"/>
  <c r="AA1913" i="11"/>
  <c r="AC1913" i="11" s="1"/>
  <c r="AA1912" i="11"/>
  <c r="AC1912" i="11" s="1"/>
  <c r="AA1911" i="11"/>
  <c r="AC1911" i="11" s="1"/>
  <c r="AA1910" i="11"/>
  <c r="AC1910" i="11" s="1"/>
  <c r="AA1909" i="11"/>
  <c r="AC1909" i="11" s="1"/>
  <c r="AA1908" i="11"/>
  <c r="AC1908" i="11" s="1"/>
  <c r="AA1907" i="11"/>
  <c r="AC1907" i="11" s="1"/>
  <c r="AA1906" i="11"/>
  <c r="AC1906" i="11" s="1"/>
  <c r="AA1905" i="11"/>
  <c r="AC1905" i="11" s="1"/>
  <c r="AA1904" i="11"/>
  <c r="AC1904" i="11" s="1"/>
  <c r="AA1903" i="11"/>
  <c r="AC1903" i="11" s="1"/>
  <c r="AA1902" i="11"/>
  <c r="AC1902" i="11" s="1"/>
  <c r="AA1901" i="11"/>
  <c r="AC1901" i="11" s="1"/>
  <c r="AA1900" i="11"/>
  <c r="AC1900" i="11" s="1"/>
  <c r="AA1899" i="11"/>
  <c r="AC1899" i="11" s="1"/>
  <c r="AA1898" i="11"/>
  <c r="AC1898" i="11" s="1"/>
  <c r="AA1897" i="11"/>
  <c r="AC1897" i="11" s="1"/>
  <c r="AA1896" i="11"/>
  <c r="AC1896" i="11" s="1"/>
  <c r="AA1895" i="11"/>
  <c r="AC1895" i="11" s="1"/>
  <c r="AA1894" i="11"/>
  <c r="AC1894" i="11" s="1"/>
  <c r="AA1893" i="11"/>
  <c r="AC1893" i="11" s="1"/>
  <c r="AA1892" i="11"/>
  <c r="AC1892" i="11" s="1"/>
  <c r="AA1891" i="11"/>
  <c r="AC1891" i="11" s="1"/>
  <c r="AA1890" i="11"/>
  <c r="AC1890" i="11" s="1"/>
  <c r="AA1889" i="11"/>
  <c r="AC1889" i="11" s="1"/>
  <c r="AA1888" i="11"/>
  <c r="AC1888" i="11" s="1"/>
  <c r="AA1887" i="11"/>
  <c r="AC1887" i="11" s="1"/>
  <c r="AA1886" i="11"/>
  <c r="AC1886" i="11" s="1"/>
  <c r="AA1885" i="11"/>
  <c r="AC1885" i="11" s="1"/>
  <c r="AA1884" i="11"/>
  <c r="AC1884" i="11" s="1"/>
  <c r="AA1883" i="11"/>
  <c r="AC1883" i="11" s="1"/>
  <c r="AA1882" i="11"/>
  <c r="AC1882" i="11" s="1"/>
  <c r="AA1881" i="11"/>
  <c r="AC1881" i="11" s="1"/>
  <c r="AA1880" i="11"/>
  <c r="AC1880" i="11" s="1"/>
  <c r="AA1879" i="11"/>
  <c r="AC1879" i="11" s="1"/>
  <c r="AA1878" i="11"/>
  <c r="AC1878" i="11" s="1"/>
  <c r="AA1877" i="11"/>
  <c r="AC1877" i="11" s="1"/>
  <c r="AA1876" i="11"/>
  <c r="AC1876" i="11" s="1"/>
  <c r="AA1875" i="11"/>
  <c r="AC1875" i="11" s="1"/>
  <c r="AA1874" i="11"/>
  <c r="AC1874" i="11" s="1"/>
  <c r="AA1873" i="11"/>
  <c r="AC1873" i="11" s="1"/>
  <c r="AA1872" i="11"/>
  <c r="AC1872" i="11" s="1"/>
  <c r="AA1871" i="11"/>
  <c r="AC1871" i="11" s="1"/>
  <c r="AA1870" i="11"/>
  <c r="AC1870" i="11" s="1"/>
  <c r="AA1869" i="11"/>
  <c r="AC1869" i="11" s="1"/>
  <c r="AA1868" i="11"/>
  <c r="AC1868" i="11" s="1"/>
  <c r="AA1867" i="11"/>
  <c r="AC1867" i="11" s="1"/>
  <c r="AA1866" i="11"/>
  <c r="AC1866" i="11" s="1"/>
  <c r="AA1865" i="11"/>
  <c r="AC1865" i="11" s="1"/>
  <c r="AA1864" i="11"/>
  <c r="AC1864" i="11" s="1"/>
  <c r="AA1863" i="11"/>
  <c r="AC1863" i="11" s="1"/>
  <c r="AA1862" i="11"/>
  <c r="AC1862" i="11" s="1"/>
  <c r="AA1861" i="11"/>
  <c r="AC1861" i="11" s="1"/>
  <c r="AA1860" i="11"/>
  <c r="AC1860" i="11" s="1"/>
  <c r="AA1859" i="11"/>
  <c r="AC1859" i="11" s="1"/>
  <c r="AA1858" i="11"/>
  <c r="AC1858" i="11" s="1"/>
  <c r="AA1857" i="11"/>
  <c r="AC1857" i="11" s="1"/>
  <c r="AA1856" i="11"/>
  <c r="AC1856" i="11" s="1"/>
  <c r="AA1855" i="11"/>
  <c r="AC1855" i="11" s="1"/>
  <c r="AA1854" i="11"/>
  <c r="AC1854" i="11" s="1"/>
  <c r="AA1853" i="11"/>
  <c r="AC1853" i="11" s="1"/>
  <c r="AA1852" i="11"/>
  <c r="AC1852" i="11" s="1"/>
  <c r="AA1851" i="11"/>
  <c r="AC1851" i="11" s="1"/>
  <c r="AA1850" i="11"/>
  <c r="AC1850" i="11" s="1"/>
  <c r="AA1849" i="11"/>
  <c r="AC1849" i="11" s="1"/>
  <c r="AA1848" i="11"/>
  <c r="AC1848" i="11" s="1"/>
  <c r="AA1847" i="11"/>
  <c r="AC1847" i="11" s="1"/>
  <c r="AA1846" i="11"/>
  <c r="AC1846" i="11" s="1"/>
  <c r="AA1845" i="11"/>
  <c r="AC1845" i="11" s="1"/>
  <c r="AA1844" i="11"/>
  <c r="AC1844" i="11" s="1"/>
  <c r="AA1843" i="11"/>
  <c r="AC1843" i="11" s="1"/>
  <c r="AA1842" i="11"/>
  <c r="AC1842" i="11" s="1"/>
  <c r="AA1841" i="11"/>
  <c r="AC1841" i="11" s="1"/>
  <c r="AA1840" i="11"/>
  <c r="AC1840" i="11" s="1"/>
  <c r="AA1839" i="11"/>
  <c r="AC1839" i="11" s="1"/>
  <c r="AA1838" i="11"/>
  <c r="AC1838" i="11" s="1"/>
  <c r="AA1837" i="11"/>
  <c r="AC1837" i="11" s="1"/>
  <c r="AA1836" i="11"/>
  <c r="AC1836" i="11" s="1"/>
  <c r="AA1835" i="11"/>
  <c r="AC1835" i="11" s="1"/>
  <c r="AA1834" i="11"/>
  <c r="AC1834" i="11" s="1"/>
  <c r="AA1833" i="11"/>
  <c r="AC1833" i="11" s="1"/>
  <c r="AA1832" i="11"/>
  <c r="AC1832" i="11" s="1"/>
  <c r="AA1831" i="11"/>
  <c r="AC1831" i="11" s="1"/>
  <c r="AA1830" i="11"/>
  <c r="AC1830" i="11" s="1"/>
  <c r="AA1829" i="11"/>
  <c r="AC1829" i="11" s="1"/>
  <c r="AA1828" i="11"/>
  <c r="AC1828" i="11" s="1"/>
  <c r="AA1827" i="11"/>
  <c r="AC1827" i="11" s="1"/>
  <c r="AA1826" i="11"/>
  <c r="AC1826" i="11" s="1"/>
  <c r="AA1825" i="11"/>
  <c r="AC1825" i="11" s="1"/>
  <c r="AA1824" i="11"/>
  <c r="AC1824" i="11" s="1"/>
  <c r="AA1823" i="11"/>
  <c r="AC1823" i="11" s="1"/>
  <c r="AA1822" i="11"/>
  <c r="AC1822" i="11" s="1"/>
  <c r="AA1821" i="11"/>
  <c r="AC1821" i="11" s="1"/>
  <c r="AA1820" i="11"/>
  <c r="AC1820" i="11" s="1"/>
  <c r="AA1819" i="11"/>
  <c r="AC1819" i="11" s="1"/>
  <c r="AA1818" i="11"/>
  <c r="AC1818" i="11" s="1"/>
  <c r="AA1817" i="11"/>
  <c r="AC1817" i="11" s="1"/>
  <c r="AA1816" i="11"/>
  <c r="AC1816" i="11" s="1"/>
  <c r="AA1815" i="11"/>
  <c r="AC1815" i="11" s="1"/>
  <c r="AA1814" i="11"/>
  <c r="AC1814" i="11" s="1"/>
  <c r="AA1813" i="11"/>
  <c r="AC1813" i="11" s="1"/>
  <c r="AA1812" i="11"/>
  <c r="AC1812" i="11" s="1"/>
  <c r="AA1811" i="11"/>
  <c r="AC1811" i="11" s="1"/>
  <c r="AA1810" i="11"/>
  <c r="AC1810" i="11" s="1"/>
  <c r="AA1809" i="11"/>
  <c r="AC1809" i="11" s="1"/>
  <c r="AA1808" i="11"/>
  <c r="AC1808" i="11" s="1"/>
  <c r="AA1807" i="11"/>
  <c r="AC1807" i="11" s="1"/>
  <c r="AA1806" i="11"/>
  <c r="AC1806" i="11" s="1"/>
  <c r="AA1805" i="11"/>
  <c r="AC1805" i="11" s="1"/>
  <c r="AA1804" i="11"/>
  <c r="AC1804" i="11" s="1"/>
  <c r="AA1803" i="11"/>
  <c r="AC1803" i="11" s="1"/>
  <c r="AA1802" i="11"/>
  <c r="AC1802" i="11" s="1"/>
  <c r="AA1801" i="11"/>
  <c r="AC1801" i="11" s="1"/>
  <c r="AA1800" i="11"/>
  <c r="AC1800" i="11" s="1"/>
  <c r="AA1799" i="11"/>
  <c r="AC1799" i="11" s="1"/>
  <c r="AA1798" i="11"/>
  <c r="AC1798" i="11" s="1"/>
  <c r="AA1797" i="11"/>
  <c r="AC1797" i="11" s="1"/>
  <c r="AA1796" i="11"/>
  <c r="AC1796" i="11" s="1"/>
  <c r="AA1795" i="11"/>
  <c r="AC1795" i="11" s="1"/>
  <c r="AA1794" i="11"/>
  <c r="AC1794" i="11" s="1"/>
  <c r="AA1793" i="11"/>
  <c r="AC1793" i="11" s="1"/>
  <c r="AA1792" i="11"/>
  <c r="AC1792" i="11" s="1"/>
  <c r="AA1791" i="11"/>
  <c r="AC1791" i="11" s="1"/>
  <c r="AA1790" i="11"/>
  <c r="AC1790" i="11" s="1"/>
  <c r="AA1789" i="11"/>
  <c r="AC1789" i="11" s="1"/>
  <c r="AA1788" i="11"/>
  <c r="AC1788" i="11" s="1"/>
  <c r="AA1787" i="11"/>
  <c r="AC1787" i="11" s="1"/>
  <c r="AA1786" i="11"/>
  <c r="AC1786" i="11" s="1"/>
  <c r="AA1785" i="11"/>
  <c r="AC1785" i="11" s="1"/>
  <c r="AA1784" i="11"/>
  <c r="AC1784" i="11" s="1"/>
  <c r="AA1783" i="11"/>
  <c r="AC1783" i="11" s="1"/>
  <c r="AA1782" i="11"/>
  <c r="AC1782" i="11" s="1"/>
  <c r="AA1781" i="11"/>
  <c r="AC1781" i="11" s="1"/>
  <c r="AA1780" i="11"/>
  <c r="AC1780" i="11" s="1"/>
  <c r="AA1779" i="11"/>
  <c r="AC1779" i="11" s="1"/>
  <c r="AA1778" i="11"/>
  <c r="AC1778" i="11" s="1"/>
  <c r="AA1777" i="11"/>
  <c r="AC1777" i="11" s="1"/>
  <c r="AA1776" i="11"/>
  <c r="AC1776" i="11" s="1"/>
  <c r="AA1775" i="11"/>
  <c r="AC1775" i="11" s="1"/>
  <c r="AA1774" i="11"/>
  <c r="AC1774" i="11" s="1"/>
  <c r="AA1773" i="11"/>
  <c r="AC1773" i="11" s="1"/>
  <c r="AA1772" i="11"/>
  <c r="AC1772" i="11" s="1"/>
  <c r="AA1771" i="11"/>
  <c r="AC1771" i="11" s="1"/>
  <c r="AA1770" i="11"/>
  <c r="AC1770" i="11" s="1"/>
  <c r="AA1769" i="11"/>
  <c r="AC1769" i="11" s="1"/>
  <c r="AA1768" i="11"/>
  <c r="AC1768" i="11" s="1"/>
  <c r="AA1767" i="11"/>
  <c r="AC1767" i="11" s="1"/>
  <c r="AA1766" i="11"/>
  <c r="AC1766" i="11" s="1"/>
  <c r="AA1765" i="11"/>
  <c r="AC1765" i="11" s="1"/>
  <c r="AA1764" i="11"/>
  <c r="AC1764" i="11" s="1"/>
  <c r="AA1763" i="11"/>
  <c r="AC1763" i="11" s="1"/>
  <c r="AA1762" i="11"/>
  <c r="AC1762" i="11" s="1"/>
  <c r="AA1761" i="11"/>
  <c r="AC1761" i="11" s="1"/>
  <c r="AA1760" i="11"/>
  <c r="AC1760" i="11" s="1"/>
  <c r="AA1759" i="11"/>
  <c r="AC1759" i="11" s="1"/>
  <c r="AA1758" i="11"/>
  <c r="AC1758" i="11" s="1"/>
  <c r="AA1757" i="11"/>
  <c r="AC1757" i="11" s="1"/>
  <c r="AA1756" i="11"/>
  <c r="AC1756" i="11" s="1"/>
  <c r="AA1755" i="11"/>
  <c r="AC1755" i="11" s="1"/>
  <c r="AA1754" i="11"/>
  <c r="AC1754" i="11" s="1"/>
  <c r="AA1753" i="11"/>
  <c r="AC1753" i="11" s="1"/>
  <c r="AA1752" i="11"/>
  <c r="AC1752" i="11" s="1"/>
  <c r="AA1751" i="11"/>
  <c r="AC1751" i="11" s="1"/>
  <c r="AA1750" i="11"/>
  <c r="AC1750" i="11" s="1"/>
  <c r="AA1749" i="11"/>
  <c r="AC1749" i="11" s="1"/>
  <c r="AA1748" i="11"/>
  <c r="AC1748" i="11" s="1"/>
  <c r="AA1747" i="11"/>
  <c r="AC1747" i="11" s="1"/>
  <c r="AA1746" i="11"/>
  <c r="AC1746" i="11" s="1"/>
  <c r="AA1745" i="11"/>
  <c r="AC1745" i="11" s="1"/>
  <c r="AA1744" i="11"/>
  <c r="AC1744" i="11" s="1"/>
  <c r="AA1743" i="11"/>
  <c r="AC1743" i="11" s="1"/>
  <c r="AA1742" i="11"/>
  <c r="AC1742" i="11" s="1"/>
  <c r="AA1741" i="11"/>
  <c r="AC1741" i="11" s="1"/>
  <c r="AA1740" i="11"/>
  <c r="AC1740" i="11" s="1"/>
  <c r="AA1739" i="11"/>
  <c r="AC1739" i="11" s="1"/>
  <c r="AA1738" i="11"/>
  <c r="AC1738" i="11" s="1"/>
  <c r="AA1737" i="11"/>
  <c r="AC1737" i="11" s="1"/>
  <c r="AA1736" i="11"/>
  <c r="AC1736" i="11" s="1"/>
  <c r="AA1735" i="11"/>
  <c r="AC1735" i="11" s="1"/>
  <c r="AA1734" i="11"/>
  <c r="AC1734" i="11" s="1"/>
  <c r="AA1733" i="11"/>
  <c r="AC1733" i="11" s="1"/>
  <c r="AA1732" i="11"/>
  <c r="AC1732" i="11" s="1"/>
  <c r="AA1731" i="11"/>
  <c r="AC1731" i="11" s="1"/>
  <c r="AA1730" i="11"/>
  <c r="AC1730" i="11" s="1"/>
  <c r="AA1729" i="11"/>
  <c r="AC1729" i="11" s="1"/>
  <c r="AA1728" i="11"/>
  <c r="AC1728" i="11" s="1"/>
  <c r="AA1727" i="11"/>
  <c r="AC1727" i="11" s="1"/>
  <c r="AA1726" i="11"/>
  <c r="AC1726" i="11" s="1"/>
  <c r="AA1725" i="11"/>
  <c r="AC1725" i="11" s="1"/>
  <c r="AA1724" i="11"/>
  <c r="AC1724" i="11" s="1"/>
  <c r="AA1723" i="11"/>
  <c r="AC1723" i="11" s="1"/>
  <c r="AA1722" i="11"/>
  <c r="AC1722" i="11" s="1"/>
  <c r="AA1721" i="11"/>
  <c r="AC1721" i="11" s="1"/>
  <c r="AA1720" i="11"/>
  <c r="AC1720" i="11" s="1"/>
  <c r="AA1719" i="11"/>
  <c r="AC1719" i="11" s="1"/>
  <c r="AA1718" i="11"/>
  <c r="AC1718" i="11" s="1"/>
  <c r="AA1717" i="11"/>
  <c r="AC1717" i="11" s="1"/>
  <c r="AA1716" i="11"/>
  <c r="AC1716" i="11" s="1"/>
  <c r="AA1715" i="11"/>
  <c r="AC1715" i="11" s="1"/>
  <c r="AA1714" i="11"/>
  <c r="AC1714" i="11" s="1"/>
  <c r="AA1713" i="11"/>
  <c r="AC1713" i="11" s="1"/>
  <c r="AA1712" i="11"/>
  <c r="AC1712" i="11" s="1"/>
  <c r="AA1711" i="11"/>
  <c r="AC1711" i="11" s="1"/>
  <c r="AA1710" i="11"/>
  <c r="AC1710" i="11" s="1"/>
  <c r="AA1709" i="11"/>
  <c r="AC1709" i="11" s="1"/>
  <c r="AA1708" i="11"/>
  <c r="AC1708" i="11" s="1"/>
  <c r="AA1707" i="11"/>
  <c r="AC1707" i="11" s="1"/>
  <c r="AA1706" i="11"/>
  <c r="AC1706" i="11" s="1"/>
  <c r="AA1705" i="11"/>
  <c r="AC1705" i="11" s="1"/>
  <c r="AA1704" i="11"/>
  <c r="AC1704" i="11" s="1"/>
  <c r="AA1703" i="11"/>
  <c r="AC1703" i="11" s="1"/>
  <c r="AA1702" i="11"/>
  <c r="AC1702" i="11" s="1"/>
  <c r="AA1701" i="11"/>
  <c r="AC1701" i="11" s="1"/>
  <c r="AA1700" i="11"/>
  <c r="AC1700" i="11" s="1"/>
  <c r="AA1699" i="11"/>
  <c r="AC1699" i="11" s="1"/>
  <c r="AA1698" i="11"/>
  <c r="AC1698" i="11" s="1"/>
  <c r="AA1697" i="11"/>
  <c r="AC1697" i="11" s="1"/>
  <c r="AA1696" i="11"/>
  <c r="AC1696" i="11" s="1"/>
  <c r="AA1695" i="11"/>
  <c r="AC1695" i="11" s="1"/>
  <c r="AA1694" i="11"/>
  <c r="AC1694" i="11" s="1"/>
  <c r="AA1693" i="11"/>
  <c r="AC1693" i="11" s="1"/>
  <c r="AA1692" i="11"/>
  <c r="AC1692" i="11" s="1"/>
  <c r="AA1691" i="11"/>
  <c r="AC1691" i="11" s="1"/>
  <c r="AA1690" i="11"/>
  <c r="AC1690" i="11" s="1"/>
  <c r="AA1689" i="11"/>
  <c r="AC1689" i="11" s="1"/>
  <c r="AA1688" i="11"/>
  <c r="AC1688" i="11" s="1"/>
  <c r="AA1687" i="11"/>
  <c r="AC1687" i="11" s="1"/>
  <c r="AA1686" i="11"/>
  <c r="AC1686" i="11" s="1"/>
  <c r="AA1685" i="11"/>
  <c r="AC1685" i="11" s="1"/>
  <c r="AA1684" i="11"/>
  <c r="AC1684" i="11" s="1"/>
  <c r="AA1683" i="11"/>
  <c r="AC1683" i="11" s="1"/>
  <c r="AA1682" i="11"/>
  <c r="AC1682" i="11" s="1"/>
  <c r="AA1681" i="11"/>
  <c r="AC1681" i="11" s="1"/>
  <c r="AA1680" i="11"/>
  <c r="AC1680" i="11" s="1"/>
  <c r="AA1679" i="11"/>
  <c r="AC1679" i="11" s="1"/>
  <c r="AA1678" i="11"/>
  <c r="AC1678" i="11" s="1"/>
  <c r="AA1677" i="11"/>
  <c r="AC1677" i="11" s="1"/>
  <c r="AA1676" i="11"/>
  <c r="AC1676" i="11" s="1"/>
  <c r="AA1675" i="11"/>
  <c r="AC1675" i="11" s="1"/>
  <c r="AA1674" i="11"/>
  <c r="AC1674" i="11" s="1"/>
  <c r="AA1673" i="11"/>
  <c r="AC1673" i="11" s="1"/>
  <c r="AA1672" i="11"/>
  <c r="AC1672" i="11" s="1"/>
  <c r="AA1671" i="11"/>
  <c r="AC1671" i="11" s="1"/>
  <c r="AA1670" i="11"/>
  <c r="AC1670" i="11" s="1"/>
  <c r="AA1669" i="11"/>
  <c r="AC1669" i="11" s="1"/>
  <c r="AA1668" i="11"/>
  <c r="AC1668" i="11" s="1"/>
  <c r="AA1667" i="11"/>
  <c r="AC1667" i="11" s="1"/>
  <c r="AA1666" i="11"/>
  <c r="AC1666" i="11" s="1"/>
  <c r="AA1665" i="11"/>
  <c r="AC1665" i="11" s="1"/>
  <c r="AA1664" i="11"/>
  <c r="AC1664" i="11" s="1"/>
  <c r="AA1663" i="11"/>
  <c r="AC1663" i="11" s="1"/>
  <c r="AA1662" i="11"/>
  <c r="AC1662" i="11" s="1"/>
  <c r="AA1661" i="11"/>
  <c r="AC1661" i="11" s="1"/>
  <c r="AA1660" i="11"/>
  <c r="AC1660" i="11" s="1"/>
  <c r="AA1659" i="11"/>
  <c r="AC1659" i="11" s="1"/>
  <c r="AA1658" i="11"/>
  <c r="AC1658" i="11" s="1"/>
  <c r="AA1657" i="11"/>
  <c r="AC1657" i="11" s="1"/>
  <c r="AA1656" i="11"/>
  <c r="AC1656" i="11" s="1"/>
  <c r="AA1655" i="11"/>
  <c r="AC1655" i="11" s="1"/>
  <c r="AA1654" i="11"/>
  <c r="AC1654" i="11" s="1"/>
  <c r="AA1653" i="11"/>
  <c r="AC1653" i="11" s="1"/>
  <c r="AA1652" i="11"/>
  <c r="AC1652" i="11" s="1"/>
  <c r="AA1651" i="11"/>
  <c r="AC1651" i="11" s="1"/>
  <c r="AA1650" i="11"/>
  <c r="AC1650" i="11" s="1"/>
  <c r="AA1649" i="11"/>
  <c r="AC1649" i="11" s="1"/>
  <c r="AA1648" i="11"/>
  <c r="AC1648" i="11" s="1"/>
  <c r="AA1647" i="11"/>
  <c r="AC1647" i="11" s="1"/>
  <c r="AA1646" i="11"/>
  <c r="AC1646" i="11" s="1"/>
  <c r="AA1645" i="11"/>
  <c r="AC1645" i="11" s="1"/>
  <c r="AA1644" i="11"/>
  <c r="AC1644" i="11" s="1"/>
  <c r="AA1643" i="11"/>
  <c r="AC1643" i="11" s="1"/>
  <c r="AA1642" i="11"/>
  <c r="AC1642" i="11" s="1"/>
  <c r="AA1641" i="11"/>
  <c r="AC1641" i="11" s="1"/>
  <c r="AA1640" i="11"/>
  <c r="AC1640" i="11" s="1"/>
  <c r="AA1639" i="11"/>
  <c r="AC1639" i="11" s="1"/>
  <c r="AA1638" i="11"/>
  <c r="AC1638" i="11" s="1"/>
  <c r="AA1637" i="11"/>
  <c r="AC1637" i="11" s="1"/>
  <c r="AA1636" i="11"/>
  <c r="AC1636" i="11" s="1"/>
  <c r="AA1635" i="11"/>
  <c r="AC1635" i="11" s="1"/>
  <c r="AA1634" i="11"/>
  <c r="AC1634" i="11" s="1"/>
  <c r="AA1633" i="11"/>
  <c r="AC1633" i="11" s="1"/>
  <c r="AA1632" i="11"/>
  <c r="AC1632" i="11" s="1"/>
  <c r="AA1631" i="11"/>
  <c r="AC1631" i="11" s="1"/>
  <c r="AA1630" i="11"/>
  <c r="AC1630" i="11" s="1"/>
  <c r="AA1629" i="11"/>
  <c r="AC1629" i="11" s="1"/>
  <c r="AA1628" i="11"/>
  <c r="AC1628" i="11" s="1"/>
  <c r="AA1627" i="11"/>
  <c r="AC1627" i="11" s="1"/>
  <c r="AA1626" i="11"/>
  <c r="AC1626" i="11" s="1"/>
  <c r="AA1625" i="11"/>
  <c r="AC1625" i="11" s="1"/>
  <c r="AA1624" i="11"/>
  <c r="AC1624" i="11" s="1"/>
  <c r="AA1623" i="11"/>
  <c r="AC1623" i="11" s="1"/>
  <c r="AA1622" i="11"/>
  <c r="AC1622" i="11" s="1"/>
  <c r="AA1621" i="11"/>
  <c r="AC1621" i="11" s="1"/>
  <c r="AA1620" i="11"/>
  <c r="AC1620" i="11" s="1"/>
  <c r="AA1619" i="11"/>
  <c r="AC1619" i="11" s="1"/>
  <c r="AA1618" i="11"/>
  <c r="AC1618" i="11" s="1"/>
  <c r="AA1617" i="11"/>
  <c r="AC1617" i="11" s="1"/>
  <c r="AA1616" i="11"/>
  <c r="AC1616" i="11" s="1"/>
  <c r="AA1615" i="11"/>
  <c r="AC1615" i="11" s="1"/>
  <c r="AA1614" i="11"/>
  <c r="AC1614" i="11" s="1"/>
  <c r="AA1613" i="11"/>
  <c r="AC1613" i="11" s="1"/>
  <c r="AA1612" i="11"/>
  <c r="AC1612" i="11" s="1"/>
  <c r="AA1611" i="11"/>
  <c r="AC1611" i="11" s="1"/>
  <c r="AA1610" i="11"/>
  <c r="AC1610" i="11" s="1"/>
  <c r="AA1609" i="11"/>
  <c r="AC1609" i="11" s="1"/>
  <c r="AA1608" i="11"/>
  <c r="AC1608" i="11" s="1"/>
  <c r="AA1607" i="11"/>
  <c r="AC1607" i="11" s="1"/>
  <c r="AA1606" i="11"/>
  <c r="AC1606" i="11" s="1"/>
  <c r="AA1605" i="11"/>
  <c r="AC1605" i="11" s="1"/>
  <c r="AA1604" i="11"/>
  <c r="AC1604" i="11" s="1"/>
  <c r="AA1603" i="11"/>
  <c r="AC1603" i="11" s="1"/>
  <c r="AA1602" i="11"/>
  <c r="AC1602" i="11" s="1"/>
  <c r="AA1601" i="11"/>
  <c r="AC1601" i="11" s="1"/>
  <c r="AA1600" i="11"/>
  <c r="AC1600" i="11" s="1"/>
  <c r="AA1599" i="11"/>
  <c r="AC1599" i="11" s="1"/>
  <c r="AA1598" i="11"/>
  <c r="AC1598" i="11" s="1"/>
  <c r="AA1597" i="11"/>
  <c r="AC1597" i="11" s="1"/>
  <c r="AA1596" i="11"/>
  <c r="AC1596" i="11" s="1"/>
  <c r="AA1595" i="11"/>
  <c r="AC1595" i="11" s="1"/>
  <c r="AA1594" i="11"/>
  <c r="AC1594" i="11" s="1"/>
  <c r="AA1593" i="11"/>
  <c r="AC1593" i="11" s="1"/>
  <c r="AA1592" i="11"/>
  <c r="AC1592" i="11" s="1"/>
  <c r="AA1591" i="11"/>
  <c r="AC1591" i="11" s="1"/>
  <c r="AA1590" i="11"/>
  <c r="AC1590" i="11" s="1"/>
  <c r="AA1589" i="11"/>
  <c r="AC1589" i="11" s="1"/>
  <c r="AA1588" i="11"/>
  <c r="AC1588" i="11" s="1"/>
  <c r="AA1587" i="11"/>
  <c r="AC1587" i="11" s="1"/>
  <c r="AA1586" i="11"/>
  <c r="AC1586" i="11" s="1"/>
  <c r="AA1585" i="11"/>
  <c r="AC1585" i="11" s="1"/>
  <c r="AA1584" i="11"/>
  <c r="AC1584" i="11" s="1"/>
  <c r="AA1583" i="11"/>
  <c r="AC1583" i="11" s="1"/>
  <c r="AA1582" i="11"/>
  <c r="AC1582" i="11" s="1"/>
  <c r="AA1581" i="11"/>
  <c r="AC1581" i="11" s="1"/>
  <c r="AA1580" i="11"/>
  <c r="AC1580" i="11" s="1"/>
  <c r="AA1579" i="11"/>
  <c r="AC1579" i="11" s="1"/>
  <c r="AA1578" i="11"/>
  <c r="AC1578" i="11" s="1"/>
  <c r="AA1577" i="11"/>
  <c r="AC1577" i="11" s="1"/>
  <c r="AA1576" i="11"/>
  <c r="AC1576" i="11" s="1"/>
  <c r="AA1575" i="11"/>
  <c r="AC1575" i="11" s="1"/>
  <c r="AA1574" i="11"/>
  <c r="AC1574" i="11" s="1"/>
  <c r="AA1573" i="11"/>
  <c r="AC1573" i="11" s="1"/>
  <c r="AA1572" i="11"/>
  <c r="AC1572" i="11" s="1"/>
  <c r="AA1571" i="11"/>
  <c r="AC1571" i="11" s="1"/>
  <c r="AA1570" i="11"/>
  <c r="AC1570" i="11" s="1"/>
  <c r="AA1569" i="11"/>
  <c r="AC1569" i="11" s="1"/>
  <c r="AA1568" i="11"/>
  <c r="AC1568" i="11" s="1"/>
  <c r="AA1567" i="11"/>
  <c r="AC1567" i="11" s="1"/>
  <c r="AA1566" i="11"/>
  <c r="AC1566" i="11" s="1"/>
  <c r="AA1565" i="11"/>
  <c r="AC1565" i="11" s="1"/>
  <c r="AA1564" i="11"/>
  <c r="AC1564" i="11" s="1"/>
  <c r="AA1563" i="11"/>
  <c r="AC1563" i="11" s="1"/>
  <c r="AA1562" i="11"/>
  <c r="AC1562" i="11" s="1"/>
  <c r="AA1561" i="11"/>
  <c r="AC1561" i="11" s="1"/>
  <c r="AA1560" i="11"/>
  <c r="AC1560" i="11" s="1"/>
  <c r="AA1559" i="11"/>
  <c r="AC1559" i="11" s="1"/>
  <c r="AA1558" i="11"/>
  <c r="AC1558" i="11" s="1"/>
  <c r="AA1557" i="11"/>
  <c r="AC1557" i="11" s="1"/>
  <c r="AA1556" i="11"/>
  <c r="AC1556" i="11" s="1"/>
  <c r="AA1555" i="11"/>
  <c r="AC1555" i="11" s="1"/>
  <c r="AA1554" i="11"/>
  <c r="AC1554" i="11" s="1"/>
  <c r="AA1553" i="11"/>
  <c r="AC1553" i="11" s="1"/>
  <c r="AA1552" i="11"/>
  <c r="AC1552" i="11" s="1"/>
  <c r="AA1551" i="11"/>
  <c r="AC1551" i="11" s="1"/>
  <c r="AA1550" i="11"/>
  <c r="AC1550" i="11" s="1"/>
  <c r="AA1549" i="11"/>
  <c r="AC1549" i="11" s="1"/>
  <c r="AA1548" i="11"/>
  <c r="AC1548" i="11" s="1"/>
  <c r="AA1547" i="11"/>
  <c r="AC1547" i="11" s="1"/>
  <c r="AA1546" i="11"/>
  <c r="AC1546" i="11" s="1"/>
  <c r="AA1545" i="11"/>
  <c r="AC1545" i="11" s="1"/>
  <c r="AA1544" i="11"/>
  <c r="AC1544" i="11" s="1"/>
  <c r="AA1543" i="11"/>
  <c r="AC1543" i="11" s="1"/>
  <c r="AA1542" i="11"/>
  <c r="AC1542" i="11" s="1"/>
  <c r="AA1541" i="11"/>
  <c r="AC1541" i="11" s="1"/>
  <c r="AA1540" i="11"/>
  <c r="AC1540" i="11" s="1"/>
  <c r="AA1539" i="11"/>
  <c r="AC1539" i="11" s="1"/>
  <c r="AA1538" i="11"/>
  <c r="AC1538" i="11" s="1"/>
  <c r="AA1537" i="11"/>
  <c r="AC1537" i="11" s="1"/>
  <c r="AA1536" i="11"/>
  <c r="AC1536" i="11" s="1"/>
  <c r="AA1535" i="11"/>
  <c r="AC1535" i="11" s="1"/>
  <c r="AA1534" i="11"/>
  <c r="AC1534" i="11" s="1"/>
  <c r="AA1533" i="11"/>
  <c r="AC1533" i="11" s="1"/>
  <c r="AA1532" i="11"/>
  <c r="AC1532" i="11" s="1"/>
  <c r="AA1531" i="11"/>
  <c r="AC1531" i="11" s="1"/>
  <c r="AA1530" i="11"/>
  <c r="AC1530" i="11" s="1"/>
  <c r="AA1529" i="11"/>
  <c r="AC1529" i="11" s="1"/>
  <c r="AA1528" i="11"/>
  <c r="AC1528" i="11" s="1"/>
  <c r="AA1527" i="11"/>
  <c r="AC1527" i="11" s="1"/>
  <c r="AA1526" i="11"/>
  <c r="AC1526" i="11" s="1"/>
  <c r="AA1525" i="11"/>
  <c r="AC1525" i="11" s="1"/>
  <c r="AA1524" i="11"/>
  <c r="AC1524" i="11" s="1"/>
  <c r="AA1523" i="11"/>
  <c r="AC1523" i="11" s="1"/>
  <c r="AA1522" i="11"/>
  <c r="AC1522" i="11" s="1"/>
  <c r="AA1521" i="11"/>
  <c r="AC1521" i="11" s="1"/>
  <c r="AA1520" i="11"/>
  <c r="AC1520" i="11" s="1"/>
  <c r="AA1519" i="11"/>
  <c r="AC1519" i="11" s="1"/>
  <c r="AA1518" i="11"/>
  <c r="AC1518" i="11" s="1"/>
  <c r="AA1517" i="11"/>
  <c r="AC1517" i="11" s="1"/>
  <c r="AA1516" i="11"/>
  <c r="AC1516" i="11" s="1"/>
  <c r="AA1515" i="11"/>
  <c r="AC1515" i="11" s="1"/>
  <c r="AA1514" i="11"/>
  <c r="AC1514" i="11" s="1"/>
  <c r="AA1513" i="11"/>
  <c r="AC1513" i="11" s="1"/>
  <c r="AA1512" i="11"/>
  <c r="AC1512" i="11" s="1"/>
  <c r="AA1511" i="11"/>
  <c r="AC1511" i="11" s="1"/>
  <c r="AA1510" i="11"/>
  <c r="AC1510" i="11" s="1"/>
  <c r="AA1509" i="11"/>
  <c r="AC1509" i="11" s="1"/>
  <c r="AA1508" i="11"/>
  <c r="AC1508" i="11" s="1"/>
  <c r="AA1507" i="11"/>
  <c r="AC1507" i="11" s="1"/>
  <c r="AA1506" i="11"/>
  <c r="AC1506" i="11" s="1"/>
  <c r="AA1505" i="11"/>
  <c r="AC1505" i="11" s="1"/>
  <c r="AA1504" i="11"/>
  <c r="AC1504" i="11" s="1"/>
  <c r="AA1503" i="11"/>
  <c r="AC1503" i="11" s="1"/>
  <c r="AA1502" i="11"/>
  <c r="AC1502" i="11" s="1"/>
  <c r="AA1501" i="11"/>
  <c r="AC1501" i="11" s="1"/>
  <c r="AA1500" i="11"/>
  <c r="AC1500" i="11" s="1"/>
  <c r="AA1499" i="11"/>
  <c r="AC1499" i="11" s="1"/>
  <c r="AA1498" i="11"/>
  <c r="AC1498" i="11" s="1"/>
  <c r="AA1497" i="11"/>
  <c r="AC1497" i="11" s="1"/>
  <c r="AA1496" i="11"/>
  <c r="AC1496" i="11" s="1"/>
  <c r="AA1495" i="11"/>
  <c r="AC1495" i="11" s="1"/>
  <c r="AA1494" i="11"/>
  <c r="AC1494" i="11" s="1"/>
  <c r="AA1493" i="11"/>
  <c r="AC1493" i="11" s="1"/>
  <c r="AA1492" i="11"/>
  <c r="AC1492" i="11" s="1"/>
  <c r="AA1491" i="11"/>
  <c r="AC1491" i="11" s="1"/>
  <c r="AA1490" i="11"/>
  <c r="AC1490" i="11" s="1"/>
  <c r="AA1489" i="11"/>
  <c r="AC1489" i="11" s="1"/>
  <c r="AA1488" i="11"/>
  <c r="AC1488" i="11" s="1"/>
  <c r="AA1487" i="11"/>
  <c r="AC1487" i="11" s="1"/>
  <c r="AA1486" i="11"/>
  <c r="AC1486" i="11" s="1"/>
  <c r="AA1485" i="11"/>
  <c r="AC1485" i="11" s="1"/>
  <c r="AA1484" i="11"/>
  <c r="AC1484" i="11" s="1"/>
  <c r="AA1483" i="11"/>
  <c r="AC1483" i="11" s="1"/>
  <c r="AA1482" i="11"/>
  <c r="AC1482" i="11" s="1"/>
  <c r="AA1481" i="11"/>
  <c r="AC1481" i="11" s="1"/>
  <c r="AA1480" i="11"/>
  <c r="AC1480" i="11" s="1"/>
  <c r="AA1479" i="11"/>
  <c r="AC1479" i="11" s="1"/>
  <c r="AA1478" i="11"/>
  <c r="AC1478" i="11" s="1"/>
  <c r="AA1477" i="11"/>
  <c r="AC1477" i="11" s="1"/>
  <c r="AA1476" i="11"/>
  <c r="AC1476" i="11" s="1"/>
  <c r="AA1475" i="11"/>
  <c r="AC1475" i="11" s="1"/>
  <c r="AA1474" i="11"/>
  <c r="AC1474" i="11" s="1"/>
  <c r="AA1473" i="11"/>
  <c r="AC1473" i="11" s="1"/>
  <c r="AA1472" i="11"/>
  <c r="AC1472" i="11" s="1"/>
  <c r="AA1471" i="11"/>
  <c r="AC1471" i="11" s="1"/>
  <c r="AA1470" i="11"/>
  <c r="AC1470" i="11" s="1"/>
  <c r="AA1469" i="11"/>
  <c r="AC1469" i="11" s="1"/>
  <c r="AA1468" i="11"/>
  <c r="AC1468" i="11" s="1"/>
  <c r="AA1467" i="11"/>
  <c r="AC1467" i="11" s="1"/>
  <c r="AA1466" i="11"/>
  <c r="AC1466" i="11" s="1"/>
  <c r="AA1465" i="11"/>
  <c r="AC1465" i="11" s="1"/>
  <c r="AA1464" i="11"/>
  <c r="AC1464" i="11" s="1"/>
  <c r="AA1463" i="11"/>
  <c r="AC1463" i="11" s="1"/>
  <c r="AA1462" i="11"/>
  <c r="AC1462" i="11" s="1"/>
  <c r="AA1461" i="11"/>
  <c r="AC1461" i="11" s="1"/>
  <c r="AA1460" i="11"/>
  <c r="AC1460" i="11" s="1"/>
  <c r="AA1459" i="11"/>
  <c r="AC1459" i="11" s="1"/>
  <c r="AA1458" i="11"/>
  <c r="AC1458" i="11" s="1"/>
  <c r="AA1457" i="11"/>
  <c r="AC1457" i="11" s="1"/>
  <c r="AA1456" i="11"/>
  <c r="AC1456" i="11" s="1"/>
  <c r="AA1455" i="11"/>
  <c r="AC1455" i="11" s="1"/>
  <c r="AA1454" i="11"/>
  <c r="AC1454" i="11" s="1"/>
  <c r="AA1453" i="11"/>
  <c r="AC1453" i="11" s="1"/>
  <c r="AA1452" i="11"/>
  <c r="AC1452" i="11" s="1"/>
  <c r="AA1451" i="11"/>
  <c r="AC1451" i="11" s="1"/>
  <c r="AA1450" i="11"/>
  <c r="AC1450" i="11" s="1"/>
  <c r="AA1449" i="11"/>
  <c r="AC1449" i="11" s="1"/>
  <c r="AA1448" i="11"/>
  <c r="AC1448" i="11" s="1"/>
  <c r="AA1447" i="11"/>
  <c r="AC1447" i="11" s="1"/>
  <c r="AA1446" i="11"/>
  <c r="AC1446" i="11" s="1"/>
  <c r="AA1445" i="11"/>
  <c r="AC1445" i="11" s="1"/>
  <c r="AA1444" i="11"/>
  <c r="AC1444" i="11" s="1"/>
  <c r="AA1443" i="11"/>
  <c r="AC1443" i="11" s="1"/>
  <c r="AA1442" i="11"/>
  <c r="AC1442" i="11" s="1"/>
  <c r="AA1441" i="11"/>
  <c r="AC1441" i="11" s="1"/>
  <c r="AA1440" i="11"/>
  <c r="AC1440" i="11" s="1"/>
  <c r="AA1439" i="11"/>
  <c r="AC1439" i="11" s="1"/>
  <c r="AA1438" i="11"/>
  <c r="AC1438" i="11" s="1"/>
  <c r="AA1437" i="11"/>
  <c r="AC1437" i="11" s="1"/>
  <c r="AA1436" i="11"/>
  <c r="AC1436" i="11" s="1"/>
  <c r="AA1435" i="11"/>
  <c r="AC1435" i="11" s="1"/>
  <c r="AA1434" i="11"/>
  <c r="AC1434" i="11" s="1"/>
  <c r="AA1433" i="11"/>
  <c r="AC1433" i="11" s="1"/>
  <c r="AA1432" i="11"/>
  <c r="AC1432" i="11" s="1"/>
  <c r="AA1431" i="11"/>
  <c r="AC1431" i="11" s="1"/>
  <c r="AA1430" i="11"/>
  <c r="AC1430" i="11" s="1"/>
  <c r="AA1429" i="11"/>
  <c r="AC1429" i="11" s="1"/>
  <c r="AA1428" i="11"/>
  <c r="AC1428" i="11" s="1"/>
  <c r="AA1427" i="11"/>
  <c r="AC1427" i="11" s="1"/>
  <c r="AA1426" i="11"/>
  <c r="AC1426" i="11" s="1"/>
  <c r="AA1425" i="11"/>
  <c r="AC1425" i="11" s="1"/>
  <c r="AA1424" i="11"/>
  <c r="AC1424" i="11" s="1"/>
  <c r="AA1423" i="11"/>
  <c r="AC1423" i="11" s="1"/>
  <c r="AA1422" i="11"/>
  <c r="AC1422" i="11" s="1"/>
  <c r="AA1421" i="11"/>
  <c r="AC1421" i="11" s="1"/>
  <c r="AA1420" i="11"/>
  <c r="AC1420" i="11" s="1"/>
  <c r="AA1419" i="11"/>
  <c r="AC1419" i="11" s="1"/>
  <c r="AA1418" i="11"/>
  <c r="AC1418" i="11" s="1"/>
  <c r="AA1417" i="11"/>
  <c r="AC1417" i="11" s="1"/>
  <c r="AA1416" i="11"/>
  <c r="AC1416" i="11" s="1"/>
  <c r="AA1415" i="11"/>
  <c r="AC1415" i="11" s="1"/>
  <c r="AA1414" i="11"/>
  <c r="AC1414" i="11" s="1"/>
  <c r="AA1413" i="11"/>
  <c r="AC1413" i="11" s="1"/>
  <c r="AA1412" i="11"/>
  <c r="AC1412" i="11" s="1"/>
  <c r="AA1411" i="11"/>
  <c r="AC1411" i="11" s="1"/>
  <c r="AA1410" i="11"/>
  <c r="AC1410" i="11" s="1"/>
  <c r="AA1409" i="11"/>
  <c r="AC1409" i="11" s="1"/>
  <c r="AA1408" i="11"/>
  <c r="AC1408" i="11" s="1"/>
  <c r="AA1407" i="11"/>
  <c r="AC1407" i="11" s="1"/>
  <c r="AA1406" i="11"/>
  <c r="AC1406" i="11" s="1"/>
  <c r="AA1405" i="11"/>
  <c r="AC1405" i="11" s="1"/>
  <c r="AA1404" i="11"/>
  <c r="AC1404" i="11" s="1"/>
  <c r="AA1403" i="11"/>
  <c r="AC1403" i="11" s="1"/>
  <c r="AA1402" i="11"/>
  <c r="AC1402" i="11" s="1"/>
  <c r="AA1401" i="11"/>
  <c r="AC1401" i="11" s="1"/>
  <c r="AA1400" i="11"/>
  <c r="AC1400" i="11" s="1"/>
  <c r="AA1399" i="11"/>
  <c r="AC1399" i="11" s="1"/>
  <c r="AA1398" i="11"/>
  <c r="AC1398" i="11" s="1"/>
  <c r="AA1397" i="11"/>
  <c r="AC1397" i="11" s="1"/>
  <c r="AA1396" i="11"/>
  <c r="AC1396" i="11" s="1"/>
  <c r="AA1395" i="11"/>
  <c r="AC1395" i="11" s="1"/>
  <c r="AA1394" i="11"/>
  <c r="AC1394" i="11" s="1"/>
  <c r="AA1393" i="11"/>
  <c r="AC1393" i="11" s="1"/>
  <c r="AA1392" i="11"/>
  <c r="AC1392" i="11" s="1"/>
  <c r="AA1391" i="11"/>
  <c r="AC1391" i="11" s="1"/>
  <c r="AA1390" i="11"/>
  <c r="AC1390" i="11" s="1"/>
  <c r="AA1389" i="11"/>
  <c r="AC1389" i="11" s="1"/>
  <c r="AA1388" i="11"/>
  <c r="AC1388" i="11" s="1"/>
  <c r="AA1387" i="11"/>
  <c r="AC1387" i="11" s="1"/>
  <c r="AA1386" i="11"/>
  <c r="AC1386" i="11" s="1"/>
  <c r="AA1385" i="11"/>
  <c r="AC1385" i="11" s="1"/>
  <c r="AA1384" i="11"/>
  <c r="AC1384" i="11" s="1"/>
  <c r="AA1383" i="11"/>
  <c r="AC1383" i="11" s="1"/>
  <c r="AA1382" i="11"/>
  <c r="AC1382" i="11" s="1"/>
  <c r="AA1381" i="11"/>
  <c r="AC1381" i="11" s="1"/>
  <c r="AA1380" i="11"/>
  <c r="AC1380" i="11" s="1"/>
  <c r="AA1379" i="11"/>
  <c r="AC1379" i="11" s="1"/>
  <c r="AA1378" i="11"/>
  <c r="AC1378" i="11" s="1"/>
  <c r="AA1377" i="11"/>
  <c r="AC1377" i="11" s="1"/>
  <c r="AA1376" i="11"/>
  <c r="AC1376" i="11" s="1"/>
  <c r="AA1375" i="11"/>
  <c r="AC1375" i="11" s="1"/>
  <c r="AA1374" i="11"/>
  <c r="AC1374" i="11" s="1"/>
  <c r="AA1373" i="11"/>
  <c r="AC1373" i="11" s="1"/>
  <c r="AA1372" i="11"/>
  <c r="AC1372" i="11" s="1"/>
  <c r="AA1371" i="11"/>
  <c r="AC1371" i="11" s="1"/>
  <c r="AA1370" i="11"/>
  <c r="AC1370" i="11" s="1"/>
  <c r="AA1369" i="11"/>
  <c r="AC1369" i="11" s="1"/>
  <c r="AA1368" i="11"/>
  <c r="AC1368" i="11" s="1"/>
  <c r="AA1367" i="11"/>
  <c r="AC1367" i="11" s="1"/>
  <c r="AA1366" i="11"/>
  <c r="AC1366" i="11" s="1"/>
  <c r="AA1365" i="11"/>
  <c r="AC1365" i="11" s="1"/>
  <c r="AA1364" i="11"/>
  <c r="AC1364" i="11" s="1"/>
  <c r="AA1363" i="11"/>
  <c r="AC1363" i="11" s="1"/>
  <c r="AA1362" i="11"/>
  <c r="AC1362" i="11" s="1"/>
  <c r="AA1361" i="11"/>
  <c r="AC1361" i="11" s="1"/>
  <c r="AA1360" i="11"/>
  <c r="AC1360" i="11" s="1"/>
  <c r="AA1359" i="11"/>
  <c r="AC1359" i="11" s="1"/>
  <c r="AA1358" i="11"/>
  <c r="AC1358" i="11" s="1"/>
  <c r="AA1357" i="11"/>
  <c r="AC1357" i="11" s="1"/>
  <c r="AA1356" i="11"/>
  <c r="AC1356" i="11" s="1"/>
  <c r="AA1355" i="11"/>
  <c r="AC1355" i="11" s="1"/>
  <c r="AA1354" i="11"/>
  <c r="AC1354" i="11" s="1"/>
  <c r="AA1353" i="11"/>
  <c r="AC1353" i="11" s="1"/>
  <c r="AA1352" i="11"/>
  <c r="AC1352" i="11" s="1"/>
  <c r="AA1351" i="11"/>
  <c r="AC1351" i="11" s="1"/>
  <c r="AA1350" i="11"/>
  <c r="AC1350" i="11" s="1"/>
  <c r="AA1349" i="11"/>
  <c r="AC1349" i="11" s="1"/>
  <c r="AA1348" i="11"/>
  <c r="AC1348" i="11" s="1"/>
  <c r="AA1347" i="11"/>
  <c r="AC1347" i="11" s="1"/>
  <c r="AA1346" i="11"/>
  <c r="AC1346" i="11" s="1"/>
  <c r="AA1345" i="11"/>
  <c r="AC1345" i="11" s="1"/>
  <c r="AA1344" i="11"/>
  <c r="AC1344" i="11" s="1"/>
  <c r="AA1343" i="11"/>
  <c r="AC1343" i="11" s="1"/>
  <c r="AA1342" i="11"/>
  <c r="AC1342" i="11" s="1"/>
  <c r="AA1341" i="11"/>
  <c r="AC1341" i="11" s="1"/>
  <c r="AA1340" i="11"/>
  <c r="AC1340" i="11" s="1"/>
  <c r="AA1339" i="11"/>
  <c r="AC1339" i="11" s="1"/>
  <c r="AA1338" i="11"/>
  <c r="AC1338" i="11" s="1"/>
  <c r="AA1337" i="11"/>
  <c r="AC1337" i="11" s="1"/>
  <c r="AA1336" i="11"/>
  <c r="AC1336" i="11" s="1"/>
  <c r="AA1335" i="11"/>
  <c r="AC1335" i="11" s="1"/>
  <c r="AA1334" i="11"/>
  <c r="AC1334" i="11" s="1"/>
  <c r="AA1333" i="11"/>
  <c r="AC1333" i="11" s="1"/>
  <c r="AA1332" i="11"/>
  <c r="AC1332" i="11" s="1"/>
  <c r="AA1331" i="11"/>
  <c r="AC1331" i="11" s="1"/>
  <c r="AA1330" i="11"/>
  <c r="AC1330" i="11" s="1"/>
  <c r="AA1329" i="11"/>
  <c r="AC1329" i="11" s="1"/>
  <c r="AA1328" i="11"/>
  <c r="AC1328" i="11" s="1"/>
  <c r="AA1327" i="11"/>
  <c r="AC1327" i="11" s="1"/>
  <c r="AA1326" i="11"/>
  <c r="AC1326" i="11" s="1"/>
  <c r="AA1325" i="11"/>
  <c r="AC1325" i="11" s="1"/>
  <c r="AA1324" i="11"/>
  <c r="AC1324" i="11" s="1"/>
  <c r="AA1323" i="11"/>
  <c r="AC1323" i="11" s="1"/>
  <c r="AA1322" i="11"/>
  <c r="AC1322" i="11" s="1"/>
  <c r="AA1321" i="11"/>
  <c r="AC1321" i="11" s="1"/>
  <c r="AA1320" i="11"/>
  <c r="AC1320" i="11" s="1"/>
  <c r="AA1319" i="11"/>
  <c r="AC1319" i="11" s="1"/>
  <c r="AA1318" i="11"/>
  <c r="AC1318" i="11" s="1"/>
  <c r="AA1317" i="11"/>
  <c r="AC1317" i="11" s="1"/>
  <c r="AA1316" i="11"/>
  <c r="AC1316" i="11" s="1"/>
  <c r="AA1315" i="11"/>
  <c r="AC1315" i="11" s="1"/>
  <c r="AA1314" i="11"/>
  <c r="AC1314" i="11" s="1"/>
  <c r="AA1313" i="11"/>
  <c r="AC1313" i="11" s="1"/>
  <c r="AA1312" i="11"/>
  <c r="AC1312" i="11" s="1"/>
  <c r="AA1311" i="11"/>
  <c r="AC1311" i="11" s="1"/>
  <c r="AA1310" i="11"/>
  <c r="AC1310" i="11" s="1"/>
  <c r="AA1309" i="11"/>
  <c r="AC1309" i="11" s="1"/>
  <c r="AA1308" i="11"/>
  <c r="AC1308" i="11" s="1"/>
  <c r="AA1307" i="11"/>
  <c r="AC1307" i="11" s="1"/>
  <c r="AA1306" i="11"/>
  <c r="AC1306" i="11" s="1"/>
  <c r="AA1305" i="11"/>
  <c r="AC1305" i="11" s="1"/>
  <c r="AA1304" i="11"/>
  <c r="AC1304" i="11" s="1"/>
  <c r="AA1303" i="11"/>
  <c r="AC1303" i="11" s="1"/>
  <c r="AA1302" i="11"/>
  <c r="AC1302" i="11" s="1"/>
  <c r="AA1301" i="11"/>
  <c r="AC1301" i="11" s="1"/>
  <c r="AA1300" i="11"/>
  <c r="AC1300" i="11" s="1"/>
  <c r="AA1299" i="11"/>
  <c r="AC1299" i="11" s="1"/>
  <c r="AA1298" i="11"/>
  <c r="AC1298" i="11" s="1"/>
  <c r="AA1297" i="11"/>
  <c r="AC1297" i="11" s="1"/>
  <c r="AA1296" i="11"/>
  <c r="AC1296" i="11" s="1"/>
  <c r="AA1295" i="11"/>
  <c r="AC1295" i="11" s="1"/>
  <c r="AA1294" i="11"/>
  <c r="AC1294" i="11" s="1"/>
  <c r="AA1293" i="11"/>
  <c r="AC1293" i="11" s="1"/>
  <c r="AA1292" i="11"/>
  <c r="AC1292" i="11" s="1"/>
  <c r="AA1291" i="11"/>
  <c r="AC1291" i="11" s="1"/>
  <c r="AA1290" i="11"/>
  <c r="AC1290" i="11" s="1"/>
  <c r="AA1289" i="11"/>
  <c r="AC1289" i="11" s="1"/>
  <c r="AA1288" i="11"/>
  <c r="AC1288" i="11" s="1"/>
  <c r="AA1287" i="11"/>
  <c r="AC1287" i="11" s="1"/>
  <c r="AA1286" i="11"/>
  <c r="AC1286" i="11" s="1"/>
  <c r="AA1285" i="11"/>
  <c r="AC1285" i="11" s="1"/>
  <c r="AA1284" i="11"/>
  <c r="AC1284" i="11" s="1"/>
  <c r="AA1283" i="11"/>
  <c r="AC1283" i="11" s="1"/>
  <c r="AA1282" i="11"/>
  <c r="AC1282" i="11" s="1"/>
  <c r="AA1281" i="11"/>
  <c r="AC1281" i="11" s="1"/>
  <c r="AA1280" i="11"/>
  <c r="AC1280" i="11" s="1"/>
  <c r="AA1279" i="11"/>
  <c r="AC1279" i="11" s="1"/>
  <c r="AA1278" i="11"/>
  <c r="AC1278" i="11" s="1"/>
  <c r="AA1277" i="11"/>
  <c r="AC1277" i="11" s="1"/>
  <c r="AA1276" i="11"/>
  <c r="AC1276" i="11" s="1"/>
  <c r="AA1275" i="11"/>
  <c r="AC1275" i="11" s="1"/>
  <c r="AA1274" i="11"/>
  <c r="AC1274" i="11" s="1"/>
  <c r="AA1273" i="11"/>
  <c r="AC1273" i="11" s="1"/>
  <c r="AA1272" i="11"/>
  <c r="AC1272" i="11" s="1"/>
  <c r="AA1271" i="11"/>
  <c r="AC1271" i="11" s="1"/>
  <c r="AA1270" i="11"/>
  <c r="AC1270" i="11" s="1"/>
  <c r="AA1269" i="11"/>
  <c r="AC1269" i="11" s="1"/>
  <c r="AA1268" i="11"/>
  <c r="AC1268" i="11" s="1"/>
  <c r="AA1267" i="11"/>
  <c r="AC1267" i="11" s="1"/>
  <c r="AA1266" i="11"/>
  <c r="AC1266" i="11" s="1"/>
  <c r="AA1265" i="11"/>
  <c r="AC1265" i="11" s="1"/>
  <c r="AA1264" i="11"/>
  <c r="AC1264" i="11" s="1"/>
  <c r="AA1263" i="11"/>
  <c r="AC1263" i="11" s="1"/>
  <c r="AA1262" i="11"/>
  <c r="AC1262" i="11" s="1"/>
  <c r="AA1261" i="11"/>
  <c r="AC1261" i="11" s="1"/>
  <c r="AA1260" i="11"/>
  <c r="AC1260" i="11" s="1"/>
  <c r="AA1259" i="11"/>
  <c r="AC1259" i="11" s="1"/>
  <c r="AA1258" i="11"/>
  <c r="AC1258" i="11" s="1"/>
  <c r="AA1257" i="11"/>
  <c r="AC1257" i="11" s="1"/>
  <c r="AA1256" i="11"/>
  <c r="AC1256" i="11" s="1"/>
  <c r="AA1255" i="11"/>
  <c r="AC1255" i="11" s="1"/>
  <c r="AA1254" i="11"/>
  <c r="AC1254" i="11" s="1"/>
  <c r="AA1253" i="11"/>
  <c r="AC1253" i="11" s="1"/>
  <c r="AA1252" i="11"/>
  <c r="AC1252" i="11" s="1"/>
  <c r="AA1251" i="11"/>
  <c r="AC1251" i="11" s="1"/>
  <c r="AA1250" i="11"/>
  <c r="AC1250" i="11" s="1"/>
  <c r="AA1249" i="11"/>
  <c r="AC1249" i="11" s="1"/>
  <c r="AA1248" i="11"/>
  <c r="AC1248" i="11" s="1"/>
  <c r="AA1247" i="11"/>
  <c r="AC1247" i="11" s="1"/>
  <c r="AA1246" i="11"/>
  <c r="AC1246" i="11" s="1"/>
  <c r="AA1245" i="11"/>
  <c r="AC1245" i="11" s="1"/>
  <c r="AA1244" i="11"/>
  <c r="AC1244" i="11" s="1"/>
  <c r="AA1243" i="11"/>
  <c r="AC1243" i="11" s="1"/>
  <c r="AA1242" i="11"/>
  <c r="AC1242" i="11" s="1"/>
  <c r="AA1241" i="11"/>
  <c r="AC1241" i="11" s="1"/>
  <c r="AA1240" i="11"/>
  <c r="AC1240" i="11" s="1"/>
  <c r="AA1239" i="11"/>
  <c r="AC1239" i="11" s="1"/>
  <c r="AA1238" i="11"/>
  <c r="AC1238" i="11" s="1"/>
  <c r="AA1237" i="11"/>
  <c r="AC1237" i="11" s="1"/>
  <c r="AA1236" i="11"/>
  <c r="AC1236" i="11" s="1"/>
  <c r="AA1235" i="11"/>
  <c r="AC1235" i="11" s="1"/>
  <c r="AA1234" i="11"/>
  <c r="AC1234" i="11" s="1"/>
  <c r="AA1233" i="11"/>
  <c r="AC1233" i="11" s="1"/>
  <c r="AA1232" i="11"/>
  <c r="AC1232" i="11" s="1"/>
  <c r="AA1231" i="11"/>
  <c r="AC1231" i="11" s="1"/>
  <c r="AA1230" i="11"/>
  <c r="AC1230" i="11" s="1"/>
  <c r="AA1229" i="11"/>
  <c r="AC1229" i="11" s="1"/>
  <c r="AA1228" i="11"/>
  <c r="AC1228" i="11" s="1"/>
  <c r="AA1227" i="11"/>
  <c r="AC1227" i="11" s="1"/>
  <c r="AA1226" i="11"/>
  <c r="AC1226" i="11" s="1"/>
  <c r="AA1225" i="11"/>
  <c r="AC1225" i="11" s="1"/>
  <c r="AA1224" i="11"/>
  <c r="AC1224" i="11" s="1"/>
  <c r="AA1223" i="11"/>
  <c r="AC1223" i="11" s="1"/>
  <c r="AA1222" i="11"/>
  <c r="AC1222" i="11" s="1"/>
  <c r="AA1221" i="11"/>
  <c r="AC1221" i="11" s="1"/>
  <c r="AA1220" i="11"/>
  <c r="AC1220" i="11" s="1"/>
  <c r="AA1219" i="11"/>
  <c r="AC1219" i="11" s="1"/>
  <c r="AA1218" i="11"/>
  <c r="AC1218" i="11" s="1"/>
  <c r="AA1217" i="11"/>
  <c r="AC1217" i="11" s="1"/>
  <c r="AA1216" i="11"/>
  <c r="AC1216" i="11" s="1"/>
  <c r="AA1215" i="11"/>
  <c r="AC1215" i="11" s="1"/>
  <c r="AA1214" i="11"/>
  <c r="AC1214" i="11" s="1"/>
  <c r="AA1213" i="11"/>
  <c r="AC1213" i="11" s="1"/>
  <c r="AA1212" i="11"/>
  <c r="AC1212" i="11" s="1"/>
  <c r="AA1211" i="11"/>
  <c r="AC1211" i="11" s="1"/>
  <c r="AA1210" i="11"/>
  <c r="AC1210" i="11" s="1"/>
  <c r="AA1209" i="11"/>
  <c r="AC1209" i="11" s="1"/>
  <c r="AA1208" i="11"/>
  <c r="AC1208" i="11" s="1"/>
  <c r="AA1207" i="11"/>
  <c r="AC1207" i="11" s="1"/>
  <c r="AA1206" i="11"/>
  <c r="AC1206" i="11" s="1"/>
  <c r="AA1205" i="11"/>
  <c r="AC1205" i="11" s="1"/>
  <c r="AA1204" i="11"/>
  <c r="AC1204" i="11" s="1"/>
  <c r="AA1203" i="11"/>
  <c r="AC1203" i="11" s="1"/>
  <c r="AA1202" i="11"/>
  <c r="AC1202" i="11" s="1"/>
  <c r="AA1201" i="11"/>
  <c r="AC1201" i="11" s="1"/>
  <c r="AA1200" i="11"/>
  <c r="AC1200" i="11" s="1"/>
  <c r="AA1199" i="11"/>
  <c r="AC1199" i="11" s="1"/>
  <c r="AA1198" i="11"/>
  <c r="AC1198" i="11" s="1"/>
  <c r="AA1197" i="11"/>
  <c r="AC1197" i="11" s="1"/>
  <c r="AA1196" i="11"/>
  <c r="AC1196" i="11" s="1"/>
  <c r="AA1195" i="11"/>
  <c r="AC1195" i="11" s="1"/>
  <c r="AA1194" i="11"/>
  <c r="AC1194" i="11" s="1"/>
  <c r="AA1193" i="11"/>
  <c r="AC1193" i="11" s="1"/>
  <c r="AA1192" i="11"/>
  <c r="AC1192" i="11" s="1"/>
  <c r="AA1191" i="11"/>
  <c r="AC1191" i="11" s="1"/>
  <c r="AA1190" i="11"/>
  <c r="AC1190" i="11" s="1"/>
  <c r="AA1189" i="11"/>
  <c r="AC1189" i="11" s="1"/>
  <c r="AA1188" i="11"/>
  <c r="AC1188" i="11" s="1"/>
  <c r="AA1187" i="11"/>
  <c r="AC1187" i="11" s="1"/>
  <c r="AA1186" i="11"/>
  <c r="AC1186" i="11" s="1"/>
  <c r="AA1185" i="11"/>
  <c r="AC1185" i="11" s="1"/>
  <c r="AA1184" i="11"/>
  <c r="AC1184" i="11" s="1"/>
  <c r="AA1183" i="11"/>
  <c r="AC1183" i="11" s="1"/>
  <c r="AA1182" i="11"/>
  <c r="AC1182" i="11" s="1"/>
  <c r="AA1181" i="11"/>
  <c r="AC1181" i="11" s="1"/>
  <c r="AA1180" i="11"/>
  <c r="AC1180" i="11" s="1"/>
  <c r="AA1179" i="11"/>
  <c r="AC1179" i="11" s="1"/>
  <c r="AA1178" i="11"/>
  <c r="AC1178" i="11" s="1"/>
  <c r="AA1177" i="11"/>
  <c r="AC1177" i="11" s="1"/>
  <c r="AA1176" i="11"/>
  <c r="AC1176" i="11" s="1"/>
  <c r="AA1175" i="11"/>
  <c r="AC1175" i="11" s="1"/>
  <c r="AA1174" i="11"/>
  <c r="AC1174" i="11" s="1"/>
  <c r="AA1173" i="11"/>
  <c r="AC1173" i="11" s="1"/>
  <c r="AA1172" i="11"/>
  <c r="AC1172" i="11" s="1"/>
  <c r="AA1171" i="11"/>
  <c r="AC1171" i="11" s="1"/>
  <c r="AA1170" i="11"/>
  <c r="AC1170" i="11" s="1"/>
  <c r="AA1169" i="11"/>
  <c r="AC1169" i="11" s="1"/>
  <c r="AA1168" i="11"/>
  <c r="AC1168" i="11" s="1"/>
  <c r="AA1167" i="11"/>
  <c r="AC1167" i="11" s="1"/>
  <c r="AA1166" i="11"/>
  <c r="AC1166" i="11" s="1"/>
  <c r="AA1165" i="11"/>
  <c r="AC1165" i="11" s="1"/>
  <c r="AA1164" i="11"/>
  <c r="AC1164" i="11" s="1"/>
  <c r="AA1163" i="11"/>
  <c r="AC1163" i="11" s="1"/>
  <c r="AA1162" i="11"/>
  <c r="AC1162" i="11" s="1"/>
  <c r="AA1161" i="11"/>
  <c r="AC1161" i="11" s="1"/>
  <c r="AA1160" i="11"/>
  <c r="AC1160" i="11" s="1"/>
  <c r="AA1159" i="11"/>
  <c r="AC1159" i="11" s="1"/>
  <c r="AA1158" i="11"/>
  <c r="AC1158" i="11" s="1"/>
  <c r="AA1157" i="11"/>
  <c r="AC1157" i="11" s="1"/>
  <c r="AA1156" i="11"/>
  <c r="AC1156" i="11" s="1"/>
  <c r="AA1155" i="11"/>
  <c r="AC1155" i="11" s="1"/>
  <c r="AA1154" i="11"/>
  <c r="AC1154" i="11" s="1"/>
  <c r="AA1153" i="11"/>
  <c r="AC1153" i="11" s="1"/>
  <c r="AA1152" i="11"/>
  <c r="AC1152" i="11" s="1"/>
  <c r="AA1151" i="11"/>
  <c r="AC1151" i="11" s="1"/>
  <c r="AA1150" i="11"/>
  <c r="AC1150" i="11" s="1"/>
  <c r="AA1149" i="11"/>
  <c r="AC1149" i="11" s="1"/>
  <c r="AA1148" i="11"/>
  <c r="AC1148" i="11" s="1"/>
  <c r="AA1147" i="11"/>
  <c r="AC1147" i="11" s="1"/>
  <c r="AA1146" i="11"/>
  <c r="AC1146" i="11" s="1"/>
  <c r="AA1145" i="11"/>
  <c r="AC1145" i="11" s="1"/>
  <c r="AA1144" i="11"/>
  <c r="AC1144" i="11" s="1"/>
  <c r="AA1143" i="11"/>
  <c r="AC1143" i="11" s="1"/>
  <c r="AA1142" i="11"/>
  <c r="AC1142" i="11" s="1"/>
  <c r="AA1141" i="11"/>
  <c r="AC1141" i="11" s="1"/>
  <c r="AA1140" i="11"/>
  <c r="AC1140" i="11" s="1"/>
  <c r="AA1139" i="11"/>
  <c r="AC1139" i="11" s="1"/>
  <c r="AA1138" i="11"/>
  <c r="AC1138" i="11" s="1"/>
  <c r="AA1137" i="11"/>
  <c r="AC1137" i="11" s="1"/>
  <c r="AA1136" i="11"/>
  <c r="AC1136" i="11" s="1"/>
  <c r="AA1135" i="11"/>
  <c r="AC1135" i="11" s="1"/>
  <c r="AA1134" i="11"/>
  <c r="AC1134" i="11" s="1"/>
  <c r="AA1133" i="11"/>
  <c r="AC1133" i="11" s="1"/>
  <c r="AA1132" i="11"/>
  <c r="AC1132" i="11" s="1"/>
  <c r="AA1131" i="11"/>
  <c r="AC1131" i="11" s="1"/>
  <c r="AA1130" i="11"/>
  <c r="AC1130" i="11" s="1"/>
  <c r="AA1129" i="11"/>
  <c r="AC1129" i="11" s="1"/>
  <c r="AA1128" i="11"/>
  <c r="AC1128" i="11" s="1"/>
  <c r="AA1127" i="11"/>
  <c r="AC1127" i="11" s="1"/>
  <c r="AA1126" i="11"/>
  <c r="AC1126" i="11" s="1"/>
  <c r="AA1125" i="11"/>
  <c r="AC1125" i="11" s="1"/>
  <c r="AA1124" i="11"/>
  <c r="AC1124" i="11" s="1"/>
  <c r="AA1123" i="11"/>
  <c r="AC1123" i="11" s="1"/>
  <c r="AA1122" i="11"/>
  <c r="AC1122" i="11" s="1"/>
  <c r="AA1121" i="11"/>
  <c r="AC1121" i="11" s="1"/>
  <c r="AA1120" i="11"/>
  <c r="AC1120" i="11" s="1"/>
  <c r="AA1119" i="11"/>
  <c r="AC1119" i="11" s="1"/>
  <c r="AA1118" i="11"/>
  <c r="AC1118" i="11" s="1"/>
  <c r="AA1117" i="11"/>
  <c r="AC1117" i="11" s="1"/>
  <c r="AA1116" i="11"/>
  <c r="AC1116" i="11" s="1"/>
  <c r="AA1115" i="11"/>
  <c r="AC1115" i="11" s="1"/>
  <c r="AA1114" i="11"/>
  <c r="AC1114" i="11" s="1"/>
  <c r="AA1113" i="11"/>
  <c r="AC1113" i="11" s="1"/>
  <c r="AA1112" i="11"/>
  <c r="AC1112" i="11" s="1"/>
  <c r="AA1111" i="11"/>
  <c r="AC1111" i="11" s="1"/>
  <c r="AA1110" i="11"/>
  <c r="AC1110" i="11" s="1"/>
  <c r="AA1109" i="11"/>
  <c r="AC1109" i="11" s="1"/>
  <c r="AA1108" i="11"/>
  <c r="AC1108" i="11" s="1"/>
  <c r="AA1107" i="11"/>
  <c r="AC1107" i="11" s="1"/>
  <c r="AA1106" i="11"/>
  <c r="AC1106" i="11" s="1"/>
  <c r="AA1105" i="11"/>
  <c r="AC1105" i="11" s="1"/>
  <c r="AA1104" i="11"/>
  <c r="AC1104" i="11" s="1"/>
  <c r="AA1103" i="11"/>
  <c r="AC1103" i="11" s="1"/>
  <c r="AA1102" i="11"/>
  <c r="AC1102" i="11" s="1"/>
  <c r="AA1101" i="11"/>
  <c r="AC1101" i="11" s="1"/>
  <c r="AA1100" i="11"/>
  <c r="AC1100" i="11" s="1"/>
  <c r="AA1099" i="11"/>
  <c r="AC1099" i="11" s="1"/>
  <c r="AA1098" i="11"/>
  <c r="AC1098" i="11" s="1"/>
  <c r="AA1097" i="11"/>
  <c r="AC1097" i="11" s="1"/>
  <c r="AA1096" i="11"/>
  <c r="AC1096" i="11" s="1"/>
  <c r="AA1095" i="11"/>
  <c r="AC1095" i="11" s="1"/>
  <c r="AA1094" i="11"/>
  <c r="AC1094" i="11" s="1"/>
  <c r="AA1093" i="11"/>
  <c r="AC1093" i="11" s="1"/>
  <c r="AA1092" i="11"/>
  <c r="AC1092" i="11" s="1"/>
  <c r="AA1091" i="11"/>
  <c r="AC1091" i="11" s="1"/>
  <c r="AA1090" i="11"/>
  <c r="AC1090" i="11" s="1"/>
  <c r="AA1089" i="11"/>
  <c r="AC1089" i="11" s="1"/>
  <c r="AA1088" i="11"/>
  <c r="AC1088" i="11" s="1"/>
  <c r="AA1087" i="11"/>
  <c r="AC1087" i="11" s="1"/>
  <c r="AA1086" i="11"/>
  <c r="AC1086" i="11" s="1"/>
  <c r="AA1085" i="11"/>
  <c r="AC1085" i="11" s="1"/>
  <c r="AA1084" i="11"/>
  <c r="AC1084" i="11" s="1"/>
  <c r="AA1083" i="11"/>
  <c r="AC1083" i="11" s="1"/>
  <c r="AA1082" i="11"/>
  <c r="AC1082" i="11" s="1"/>
  <c r="AA1081" i="11"/>
  <c r="AC1081" i="11" s="1"/>
  <c r="AA1080" i="11"/>
  <c r="AC1080" i="11" s="1"/>
  <c r="AA1079" i="11"/>
  <c r="AC1079" i="11" s="1"/>
  <c r="AA1078" i="11"/>
  <c r="AC1078" i="11" s="1"/>
  <c r="AA1077" i="11"/>
  <c r="AC1077" i="11" s="1"/>
  <c r="AA1076" i="11"/>
  <c r="AC1076" i="11" s="1"/>
  <c r="AA1075" i="11"/>
  <c r="AC1075" i="11" s="1"/>
  <c r="AA1074" i="11"/>
  <c r="AC1074" i="11" s="1"/>
  <c r="AA1073" i="11"/>
  <c r="AC1073" i="11" s="1"/>
  <c r="AA1072" i="11"/>
  <c r="AC1072" i="11" s="1"/>
  <c r="AA1071" i="11"/>
  <c r="AC1071" i="11" s="1"/>
  <c r="AA1070" i="11"/>
  <c r="AC1070" i="11" s="1"/>
  <c r="AA1069" i="11"/>
  <c r="AC1069" i="11" s="1"/>
  <c r="AA1068" i="11"/>
  <c r="AC1068" i="11" s="1"/>
  <c r="AA1067" i="11"/>
  <c r="AC1067" i="11" s="1"/>
  <c r="AA1066" i="11"/>
  <c r="AC1066" i="11" s="1"/>
  <c r="AA1065" i="11"/>
  <c r="AC1065" i="11" s="1"/>
  <c r="AA1064" i="11"/>
  <c r="AC1064" i="11" s="1"/>
  <c r="AA1063" i="11"/>
  <c r="AC1063" i="11" s="1"/>
  <c r="AA1062" i="11"/>
  <c r="AC1062" i="11" s="1"/>
  <c r="AA1061" i="11"/>
  <c r="AC1061" i="11" s="1"/>
  <c r="AA1060" i="11"/>
  <c r="AC1060" i="11" s="1"/>
  <c r="AA1059" i="11"/>
  <c r="AC1059" i="11" s="1"/>
  <c r="AA1058" i="11"/>
  <c r="AC1058" i="11" s="1"/>
  <c r="AA1057" i="11"/>
  <c r="AC1057" i="11" s="1"/>
  <c r="AA1056" i="11"/>
  <c r="AC1056" i="11" s="1"/>
  <c r="AA1055" i="11"/>
  <c r="AC1055" i="11" s="1"/>
  <c r="AA1054" i="11"/>
  <c r="AC1054" i="11" s="1"/>
  <c r="AA1053" i="11"/>
  <c r="AC1053" i="11" s="1"/>
  <c r="AA1052" i="11"/>
  <c r="AC1052" i="11" s="1"/>
  <c r="AA1051" i="11"/>
  <c r="AC1051" i="11" s="1"/>
  <c r="AA1050" i="11"/>
  <c r="AC1050" i="11" s="1"/>
  <c r="AA1049" i="11"/>
  <c r="AC1049" i="11" s="1"/>
  <c r="AA1048" i="11"/>
  <c r="AC1048" i="11" s="1"/>
  <c r="AA1047" i="11"/>
  <c r="AC1047" i="11" s="1"/>
  <c r="AA1046" i="11"/>
  <c r="AC1046" i="11" s="1"/>
  <c r="AA1045" i="11"/>
  <c r="AC1045" i="11" s="1"/>
  <c r="AA1044" i="11"/>
  <c r="AC1044" i="11" s="1"/>
  <c r="AA1043" i="11"/>
  <c r="AC1043" i="11" s="1"/>
  <c r="AA1042" i="11"/>
  <c r="AC1042" i="11" s="1"/>
  <c r="AA1041" i="11"/>
  <c r="AC1041" i="11" s="1"/>
  <c r="AA1040" i="11"/>
  <c r="AC1040" i="11" s="1"/>
  <c r="AA1039" i="11"/>
  <c r="AC1039" i="11" s="1"/>
  <c r="AA1038" i="11"/>
  <c r="AC1038" i="11" s="1"/>
  <c r="AA1037" i="11"/>
  <c r="AC1037" i="11" s="1"/>
  <c r="AA1036" i="11"/>
  <c r="AC1036" i="11" s="1"/>
  <c r="AA1035" i="11"/>
  <c r="AC1035" i="11" s="1"/>
  <c r="AA1034" i="11"/>
  <c r="AC1034" i="11" s="1"/>
  <c r="AA1033" i="11"/>
  <c r="AC1033" i="11" s="1"/>
  <c r="AA1032" i="11"/>
  <c r="AC1032" i="11" s="1"/>
  <c r="AA1031" i="11"/>
  <c r="AC1031" i="11" s="1"/>
  <c r="AA1030" i="11"/>
  <c r="AC1030" i="11" s="1"/>
  <c r="AA1029" i="11"/>
  <c r="AC1029" i="11" s="1"/>
  <c r="AA1028" i="11"/>
  <c r="AC1028" i="11" s="1"/>
  <c r="AA1027" i="11"/>
  <c r="AC1027" i="11" s="1"/>
  <c r="AA1026" i="11"/>
  <c r="AC1026" i="11" s="1"/>
  <c r="AA1025" i="11"/>
  <c r="AC1025" i="11" s="1"/>
  <c r="AA1024" i="11"/>
  <c r="AC1024" i="11" s="1"/>
  <c r="AA1023" i="11"/>
  <c r="AC1023" i="11" s="1"/>
  <c r="AA1022" i="11"/>
  <c r="AC1022" i="11" s="1"/>
  <c r="AA1021" i="11"/>
  <c r="AC1021" i="11" s="1"/>
  <c r="AA1020" i="11"/>
  <c r="AC1020" i="11" s="1"/>
  <c r="AA1019" i="11"/>
  <c r="AC1019" i="11" s="1"/>
  <c r="AA1018" i="11"/>
  <c r="AC1018" i="11" s="1"/>
  <c r="AA1017" i="11"/>
  <c r="AC1017" i="11" s="1"/>
  <c r="AA1016" i="11"/>
  <c r="AC1016" i="11" s="1"/>
  <c r="AA1015" i="11"/>
  <c r="AC1015" i="11" s="1"/>
  <c r="AA1014" i="11"/>
  <c r="AC1014" i="11" s="1"/>
  <c r="AA1013" i="11"/>
  <c r="AC1013" i="11" s="1"/>
  <c r="AA1012" i="11"/>
  <c r="AC1012" i="11" s="1"/>
  <c r="AA1011" i="11"/>
  <c r="AC1011" i="11" s="1"/>
  <c r="AA1010" i="11"/>
  <c r="AC1010" i="11" s="1"/>
  <c r="AA1009" i="11"/>
  <c r="AC1009" i="11" s="1"/>
  <c r="AA1008" i="11"/>
  <c r="AC1008" i="11" s="1"/>
  <c r="AA1007" i="11"/>
  <c r="AC1007" i="11" s="1"/>
  <c r="AA1006" i="11"/>
  <c r="AC1006" i="11" s="1"/>
  <c r="AA1005" i="11"/>
  <c r="AC1005" i="11" s="1"/>
  <c r="AA1004" i="11"/>
  <c r="AC1004" i="11" s="1"/>
  <c r="AA1003" i="11"/>
  <c r="AC1003" i="11" s="1"/>
  <c r="AA1002" i="11"/>
  <c r="AC1002" i="11" s="1"/>
  <c r="AA1001" i="11"/>
  <c r="AC1001" i="11" s="1"/>
  <c r="AA1000" i="11"/>
  <c r="AC1000" i="11" s="1"/>
  <c r="AA999" i="11"/>
  <c r="AC999" i="11" s="1"/>
  <c r="AA998" i="11"/>
  <c r="AC998" i="11" s="1"/>
  <c r="AA997" i="11"/>
  <c r="AC997" i="11" s="1"/>
  <c r="AA996" i="11"/>
  <c r="AC996" i="11" s="1"/>
  <c r="AA995" i="11"/>
  <c r="AC995" i="11" s="1"/>
  <c r="AA994" i="11"/>
  <c r="AC994" i="11" s="1"/>
  <c r="AA993" i="11"/>
  <c r="AC993" i="11" s="1"/>
  <c r="AA992" i="11"/>
  <c r="AC992" i="11" s="1"/>
  <c r="AA991" i="11"/>
  <c r="AC991" i="11" s="1"/>
  <c r="AA990" i="11"/>
  <c r="AC990" i="11" s="1"/>
  <c r="AA989" i="11"/>
  <c r="AC989" i="11" s="1"/>
  <c r="AA988" i="11"/>
  <c r="AC988" i="11" s="1"/>
  <c r="AA987" i="11"/>
  <c r="AC987" i="11" s="1"/>
  <c r="AA986" i="11"/>
  <c r="AC986" i="11" s="1"/>
  <c r="AA985" i="11"/>
  <c r="AC985" i="11" s="1"/>
  <c r="AA984" i="11"/>
  <c r="AC984" i="11" s="1"/>
  <c r="AA983" i="11"/>
  <c r="AC983" i="11" s="1"/>
  <c r="AA982" i="11"/>
  <c r="AC982" i="11" s="1"/>
  <c r="AA981" i="11"/>
  <c r="AC981" i="11" s="1"/>
  <c r="AA980" i="11"/>
  <c r="AC980" i="11" s="1"/>
  <c r="AA979" i="11"/>
  <c r="AC979" i="11" s="1"/>
  <c r="AA978" i="11"/>
  <c r="AC978" i="11" s="1"/>
  <c r="AA977" i="11"/>
  <c r="AC977" i="11" s="1"/>
  <c r="AA976" i="11"/>
  <c r="AC976" i="11" s="1"/>
  <c r="AA975" i="11"/>
  <c r="AC975" i="11" s="1"/>
  <c r="AA974" i="11"/>
  <c r="AC974" i="11" s="1"/>
  <c r="AA973" i="11"/>
  <c r="AC973" i="11" s="1"/>
  <c r="AA972" i="11"/>
  <c r="AC972" i="11" s="1"/>
  <c r="AA971" i="11"/>
  <c r="AC971" i="11" s="1"/>
  <c r="AA970" i="11"/>
  <c r="AC970" i="11" s="1"/>
  <c r="AA969" i="11"/>
  <c r="AC969" i="11" s="1"/>
  <c r="AA968" i="11"/>
  <c r="AC968" i="11" s="1"/>
  <c r="AA967" i="11"/>
  <c r="AC967" i="11" s="1"/>
  <c r="AA966" i="11"/>
  <c r="AC966" i="11" s="1"/>
  <c r="AA965" i="11"/>
  <c r="AC965" i="11" s="1"/>
  <c r="AA964" i="11"/>
  <c r="AC964" i="11" s="1"/>
  <c r="AA963" i="11"/>
  <c r="AC963" i="11" s="1"/>
  <c r="AA962" i="11"/>
  <c r="AC962" i="11" s="1"/>
  <c r="AA961" i="11"/>
  <c r="AC961" i="11" s="1"/>
  <c r="AA960" i="11"/>
  <c r="AC960" i="11" s="1"/>
  <c r="AA959" i="11"/>
  <c r="AC959" i="11" s="1"/>
  <c r="AA958" i="11"/>
  <c r="AC958" i="11" s="1"/>
  <c r="AA957" i="11"/>
  <c r="AC957" i="11" s="1"/>
  <c r="AA956" i="11"/>
  <c r="AC956" i="11" s="1"/>
  <c r="AA955" i="11"/>
  <c r="AC955" i="11" s="1"/>
  <c r="AA954" i="11"/>
  <c r="AC954" i="11" s="1"/>
  <c r="AA953" i="11"/>
  <c r="AC953" i="11" s="1"/>
  <c r="AA952" i="11"/>
  <c r="AC952" i="11" s="1"/>
  <c r="AA951" i="11"/>
  <c r="AC951" i="11" s="1"/>
  <c r="AA950" i="11"/>
  <c r="AC950" i="11" s="1"/>
  <c r="AA949" i="11"/>
  <c r="AC949" i="11" s="1"/>
  <c r="AA948" i="11"/>
  <c r="AC948" i="11" s="1"/>
  <c r="AA947" i="11"/>
  <c r="AC947" i="11" s="1"/>
  <c r="AA946" i="11"/>
  <c r="AC946" i="11" s="1"/>
  <c r="AA945" i="11"/>
  <c r="AC945" i="11" s="1"/>
  <c r="AA944" i="11"/>
  <c r="AC944" i="11" s="1"/>
  <c r="AA943" i="11"/>
  <c r="AC943" i="11" s="1"/>
  <c r="AA942" i="11"/>
  <c r="AC942" i="11" s="1"/>
  <c r="AA941" i="11"/>
  <c r="AC941" i="11" s="1"/>
  <c r="AA940" i="11"/>
  <c r="AC940" i="11" s="1"/>
  <c r="AA939" i="11"/>
  <c r="AC939" i="11" s="1"/>
  <c r="AA938" i="11"/>
  <c r="AC938" i="11" s="1"/>
  <c r="AA937" i="11"/>
  <c r="AC937" i="11" s="1"/>
  <c r="AA936" i="11"/>
  <c r="AC936" i="11" s="1"/>
  <c r="AA935" i="11"/>
  <c r="AC935" i="11" s="1"/>
  <c r="AA934" i="11"/>
  <c r="AC934" i="11" s="1"/>
  <c r="AA933" i="11"/>
  <c r="AC933" i="11" s="1"/>
  <c r="AA932" i="11"/>
  <c r="AC932" i="11" s="1"/>
  <c r="AA931" i="11"/>
  <c r="AC931" i="11" s="1"/>
  <c r="AA930" i="11"/>
  <c r="AC930" i="11" s="1"/>
  <c r="AA929" i="11"/>
  <c r="AC929" i="11" s="1"/>
  <c r="AA928" i="11"/>
  <c r="AC928" i="11" s="1"/>
  <c r="AA927" i="11"/>
  <c r="AC927" i="11" s="1"/>
  <c r="AA926" i="11"/>
  <c r="AC926" i="11" s="1"/>
  <c r="AA925" i="11"/>
  <c r="AC925" i="11" s="1"/>
  <c r="AA924" i="11"/>
  <c r="AC924" i="11" s="1"/>
  <c r="AA923" i="11"/>
  <c r="AC923" i="11" s="1"/>
  <c r="AA922" i="11"/>
  <c r="AC922" i="11" s="1"/>
  <c r="AA921" i="11"/>
  <c r="AC921" i="11" s="1"/>
  <c r="AA920" i="11"/>
  <c r="AC920" i="11" s="1"/>
  <c r="AA919" i="11"/>
  <c r="AC919" i="11" s="1"/>
  <c r="AA918" i="11"/>
  <c r="AC918" i="11" s="1"/>
  <c r="AA917" i="11"/>
  <c r="AC917" i="11" s="1"/>
  <c r="AA916" i="11"/>
  <c r="AC916" i="11" s="1"/>
  <c r="AA915" i="11"/>
  <c r="AC915" i="11" s="1"/>
  <c r="AA914" i="11"/>
  <c r="AC914" i="11" s="1"/>
  <c r="AA913" i="11"/>
  <c r="AC913" i="11" s="1"/>
  <c r="AA912" i="11"/>
  <c r="AC912" i="11" s="1"/>
  <c r="AA911" i="11"/>
  <c r="AC911" i="11" s="1"/>
  <c r="AA910" i="11"/>
  <c r="AC910" i="11" s="1"/>
  <c r="AA909" i="11"/>
  <c r="AC909" i="11" s="1"/>
  <c r="AA908" i="11"/>
  <c r="AC908" i="11" s="1"/>
  <c r="AA907" i="11"/>
  <c r="AC907" i="11" s="1"/>
  <c r="AA906" i="11"/>
  <c r="AC906" i="11" s="1"/>
  <c r="AA905" i="11"/>
  <c r="AC905" i="11" s="1"/>
  <c r="AA904" i="11"/>
  <c r="AC904" i="11" s="1"/>
  <c r="AA903" i="11"/>
  <c r="AC903" i="11" s="1"/>
  <c r="AA902" i="11"/>
  <c r="AC902" i="11" s="1"/>
  <c r="AA901" i="11"/>
  <c r="AC901" i="11" s="1"/>
  <c r="AA900" i="11"/>
  <c r="AC900" i="11" s="1"/>
  <c r="AA899" i="11"/>
  <c r="AC899" i="11" s="1"/>
  <c r="AA898" i="11"/>
  <c r="AC898" i="11" s="1"/>
  <c r="AA897" i="11"/>
  <c r="AC897" i="11" s="1"/>
  <c r="AA896" i="11"/>
  <c r="AC896" i="11" s="1"/>
  <c r="AA895" i="11"/>
  <c r="AC895" i="11" s="1"/>
  <c r="AA894" i="11"/>
  <c r="AC894" i="11" s="1"/>
  <c r="AA893" i="11"/>
  <c r="AC893" i="11" s="1"/>
  <c r="AA892" i="11"/>
  <c r="AC892" i="11" s="1"/>
  <c r="AA891" i="11"/>
  <c r="AC891" i="11" s="1"/>
  <c r="AA890" i="11"/>
  <c r="AC890" i="11" s="1"/>
  <c r="AA889" i="11"/>
  <c r="AC889" i="11" s="1"/>
  <c r="AA888" i="11"/>
  <c r="AC888" i="11" s="1"/>
  <c r="AA887" i="11"/>
  <c r="AC887" i="11" s="1"/>
  <c r="AA886" i="11"/>
  <c r="AC886" i="11" s="1"/>
  <c r="AA885" i="11"/>
  <c r="AC885" i="11" s="1"/>
  <c r="AA884" i="11"/>
  <c r="AC884" i="11" s="1"/>
  <c r="AA883" i="11"/>
  <c r="AC883" i="11" s="1"/>
  <c r="AA882" i="11"/>
  <c r="AC882" i="11" s="1"/>
  <c r="AA881" i="11"/>
  <c r="AC881" i="11" s="1"/>
  <c r="AA880" i="11"/>
  <c r="AC880" i="11" s="1"/>
  <c r="AA879" i="11"/>
  <c r="AC879" i="11" s="1"/>
  <c r="AA878" i="11"/>
  <c r="AC878" i="11" s="1"/>
  <c r="AA877" i="11"/>
  <c r="AC877" i="11" s="1"/>
  <c r="AA876" i="11"/>
  <c r="AC876" i="11" s="1"/>
  <c r="AA875" i="11"/>
  <c r="AC875" i="11" s="1"/>
  <c r="AA874" i="11"/>
  <c r="AC874" i="11" s="1"/>
  <c r="AA873" i="11"/>
  <c r="AC873" i="11" s="1"/>
  <c r="AA872" i="11"/>
  <c r="AC872" i="11" s="1"/>
  <c r="AA871" i="11"/>
  <c r="AC871" i="11" s="1"/>
  <c r="AA870" i="11"/>
  <c r="AC870" i="11" s="1"/>
  <c r="AA869" i="11"/>
  <c r="AC869" i="11" s="1"/>
  <c r="AA868" i="11"/>
  <c r="AC868" i="11" s="1"/>
  <c r="AA867" i="11"/>
  <c r="AC867" i="11" s="1"/>
  <c r="AA866" i="11"/>
  <c r="AC866" i="11" s="1"/>
  <c r="AA865" i="11"/>
  <c r="AC865" i="11" s="1"/>
  <c r="AA864" i="11"/>
  <c r="AC864" i="11" s="1"/>
  <c r="AA863" i="11"/>
  <c r="AC863" i="11" s="1"/>
  <c r="AA862" i="11"/>
  <c r="AC862" i="11" s="1"/>
  <c r="AA861" i="11"/>
  <c r="AC861" i="11" s="1"/>
  <c r="AA860" i="11"/>
  <c r="AC860" i="11" s="1"/>
  <c r="AA859" i="11"/>
  <c r="AC859" i="11" s="1"/>
  <c r="AA858" i="11"/>
  <c r="AC858" i="11" s="1"/>
  <c r="AA857" i="11"/>
  <c r="AC857" i="11" s="1"/>
  <c r="AA856" i="11"/>
  <c r="AC856" i="11" s="1"/>
  <c r="AA855" i="11"/>
  <c r="AC855" i="11" s="1"/>
  <c r="AA854" i="11"/>
  <c r="AC854" i="11" s="1"/>
  <c r="AA853" i="11"/>
  <c r="AC853" i="11" s="1"/>
  <c r="AA852" i="11"/>
  <c r="AC852" i="11" s="1"/>
  <c r="AA851" i="11"/>
  <c r="AC851" i="11" s="1"/>
  <c r="AA850" i="11"/>
  <c r="AC850" i="11" s="1"/>
  <c r="AA849" i="11"/>
  <c r="AC849" i="11" s="1"/>
  <c r="AA848" i="11"/>
  <c r="AC848" i="11" s="1"/>
  <c r="AA847" i="11"/>
  <c r="AC847" i="11" s="1"/>
  <c r="AA846" i="11"/>
  <c r="AC846" i="11" s="1"/>
  <c r="AA845" i="11"/>
  <c r="AC845" i="11" s="1"/>
  <c r="AA844" i="11"/>
  <c r="AC844" i="11" s="1"/>
  <c r="AA843" i="11"/>
  <c r="AC843" i="11" s="1"/>
  <c r="AA842" i="11"/>
  <c r="AC842" i="11" s="1"/>
  <c r="AA841" i="11"/>
  <c r="AC841" i="11" s="1"/>
  <c r="AA840" i="11"/>
  <c r="AC840" i="11" s="1"/>
  <c r="AA839" i="11"/>
  <c r="AC839" i="11" s="1"/>
  <c r="AA838" i="11"/>
  <c r="AC838" i="11" s="1"/>
  <c r="AA837" i="11"/>
  <c r="AC837" i="11" s="1"/>
  <c r="AA836" i="11"/>
  <c r="AC836" i="11" s="1"/>
  <c r="AA835" i="11"/>
  <c r="AC835" i="11" s="1"/>
  <c r="AA834" i="11"/>
  <c r="AC834" i="11" s="1"/>
  <c r="AA833" i="11"/>
  <c r="AC833" i="11" s="1"/>
  <c r="AA832" i="11"/>
  <c r="AC832" i="11" s="1"/>
  <c r="AA831" i="11"/>
  <c r="AC831" i="11" s="1"/>
  <c r="AA830" i="11"/>
  <c r="AC830" i="11" s="1"/>
  <c r="AA829" i="11"/>
  <c r="AC829" i="11" s="1"/>
  <c r="AA828" i="11"/>
  <c r="AC828" i="11" s="1"/>
  <c r="AA827" i="11"/>
  <c r="AC827" i="11" s="1"/>
  <c r="AA826" i="11"/>
  <c r="AC826" i="11" s="1"/>
  <c r="AA825" i="11"/>
  <c r="AC825" i="11" s="1"/>
  <c r="AA824" i="11"/>
  <c r="AC824" i="11" s="1"/>
  <c r="AA823" i="11"/>
  <c r="AC823" i="11" s="1"/>
  <c r="AA822" i="11"/>
  <c r="AC822" i="11" s="1"/>
  <c r="AA821" i="11"/>
  <c r="AC821" i="11" s="1"/>
  <c r="AA820" i="11"/>
  <c r="AC820" i="11" s="1"/>
  <c r="AA819" i="11"/>
  <c r="AC819" i="11" s="1"/>
  <c r="AA818" i="11"/>
  <c r="AC818" i="11" s="1"/>
  <c r="AA817" i="11"/>
  <c r="AC817" i="11" s="1"/>
  <c r="AA816" i="11"/>
  <c r="AC816" i="11" s="1"/>
  <c r="AA815" i="11"/>
  <c r="AC815" i="11" s="1"/>
  <c r="AA814" i="11"/>
  <c r="AC814" i="11" s="1"/>
  <c r="AA813" i="11"/>
  <c r="AC813" i="11" s="1"/>
  <c r="AA812" i="11"/>
  <c r="AC812" i="11" s="1"/>
  <c r="AA811" i="11"/>
  <c r="AC811" i="11" s="1"/>
  <c r="AA810" i="11"/>
  <c r="AC810" i="11" s="1"/>
  <c r="AA809" i="11"/>
  <c r="AC809" i="11" s="1"/>
  <c r="AA808" i="11"/>
  <c r="AC808" i="11" s="1"/>
  <c r="AA807" i="11"/>
  <c r="AC807" i="11" s="1"/>
  <c r="AA806" i="11"/>
  <c r="AC806" i="11" s="1"/>
  <c r="AA805" i="11"/>
  <c r="AC805" i="11" s="1"/>
  <c r="AA804" i="11"/>
  <c r="AC804" i="11" s="1"/>
  <c r="AA803" i="11"/>
  <c r="AC803" i="11" s="1"/>
  <c r="AA802" i="11"/>
  <c r="AC802" i="11" s="1"/>
  <c r="AA801" i="11"/>
  <c r="AC801" i="11" s="1"/>
  <c r="AA800" i="11"/>
  <c r="AC800" i="11" s="1"/>
  <c r="AA799" i="11"/>
  <c r="AC799" i="11" s="1"/>
  <c r="AA798" i="11"/>
  <c r="AC798" i="11" s="1"/>
  <c r="AA797" i="11"/>
  <c r="AC797" i="11" s="1"/>
  <c r="AA796" i="11"/>
  <c r="AC796" i="11" s="1"/>
  <c r="AA795" i="11"/>
  <c r="AC795" i="11" s="1"/>
  <c r="AA794" i="11"/>
  <c r="AC794" i="11" s="1"/>
  <c r="AA793" i="11"/>
  <c r="AC793" i="11" s="1"/>
  <c r="AA792" i="11"/>
  <c r="AC792" i="11" s="1"/>
  <c r="AA791" i="11"/>
  <c r="AC791" i="11" s="1"/>
  <c r="AA790" i="11"/>
  <c r="AC790" i="11" s="1"/>
  <c r="AA789" i="11"/>
  <c r="AC789" i="11" s="1"/>
  <c r="AA788" i="11"/>
  <c r="AC788" i="11" s="1"/>
  <c r="AA787" i="11"/>
  <c r="AC787" i="11" s="1"/>
  <c r="AA786" i="11"/>
  <c r="AC786" i="11" s="1"/>
  <c r="AA785" i="11"/>
  <c r="AC785" i="11" s="1"/>
  <c r="AA784" i="11"/>
  <c r="AC784" i="11" s="1"/>
  <c r="AA783" i="11"/>
  <c r="AC783" i="11" s="1"/>
  <c r="AA782" i="11"/>
  <c r="AC782" i="11" s="1"/>
  <c r="AA781" i="11"/>
  <c r="AC781" i="11" s="1"/>
  <c r="AA780" i="11"/>
  <c r="AC780" i="11" s="1"/>
  <c r="AA779" i="11"/>
  <c r="AC779" i="11" s="1"/>
  <c r="AA778" i="11"/>
  <c r="AC778" i="11" s="1"/>
  <c r="AA777" i="11"/>
  <c r="AC777" i="11" s="1"/>
  <c r="AA776" i="11"/>
  <c r="AC776" i="11" s="1"/>
  <c r="AA775" i="11"/>
  <c r="AC775" i="11" s="1"/>
  <c r="AA774" i="11"/>
  <c r="AC774" i="11" s="1"/>
  <c r="AA773" i="11"/>
  <c r="AC773" i="11" s="1"/>
  <c r="AA772" i="11"/>
  <c r="AC772" i="11" s="1"/>
  <c r="AA771" i="11"/>
  <c r="AC771" i="11" s="1"/>
  <c r="AA770" i="11"/>
  <c r="AC770" i="11" s="1"/>
  <c r="AA769" i="11"/>
  <c r="AC769" i="11" s="1"/>
  <c r="AA768" i="11"/>
  <c r="AC768" i="11" s="1"/>
  <c r="AA767" i="11"/>
  <c r="AC767" i="11" s="1"/>
  <c r="AA766" i="11"/>
  <c r="AC766" i="11" s="1"/>
  <c r="AA765" i="11"/>
  <c r="AC765" i="11" s="1"/>
  <c r="AA764" i="11"/>
  <c r="AC764" i="11" s="1"/>
  <c r="AA763" i="11"/>
  <c r="AC763" i="11" s="1"/>
  <c r="AA762" i="11"/>
  <c r="AC762" i="11" s="1"/>
  <c r="AA761" i="11"/>
  <c r="AC761" i="11" s="1"/>
  <c r="AA760" i="11"/>
  <c r="AC760" i="11" s="1"/>
  <c r="AA759" i="11"/>
  <c r="AC759" i="11" s="1"/>
  <c r="AA758" i="11"/>
  <c r="AC758" i="11" s="1"/>
  <c r="AA757" i="11"/>
  <c r="AC757" i="11" s="1"/>
  <c r="AA756" i="11"/>
  <c r="AC756" i="11" s="1"/>
  <c r="AA755" i="11"/>
  <c r="AC755" i="11" s="1"/>
  <c r="AA754" i="11"/>
  <c r="AC754" i="11" s="1"/>
  <c r="AA753" i="11"/>
  <c r="AC753" i="11" s="1"/>
  <c r="AA752" i="11"/>
  <c r="AC752" i="11" s="1"/>
  <c r="AA751" i="11"/>
  <c r="AC751" i="11" s="1"/>
  <c r="AA750" i="11"/>
  <c r="AC750" i="11" s="1"/>
  <c r="AA749" i="11"/>
  <c r="AC749" i="11" s="1"/>
  <c r="AA748" i="11"/>
  <c r="AC748" i="11" s="1"/>
  <c r="AA747" i="11"/>
  <c r="AC747" i="11" s="1"/>
  <c r="AA746" i="11"/>
  <c r="AC746" i="11" s="1"/>
  <c r="AA745" i="11"/>
  <c r="AC745" i="11" s="1"/>
  <c r="AA744" i="11"/>
  <c r="AC744" i="11" s="1"/>
  <c r="AA743" i="11"/>
  <c r="AC743" i="11" s="1"/>
  <c r="AA742" i="11"/>
  <c r="AC742" i="11" s="1"/>
  <c r="AA741" i="11"/>
  <c r="AC741" i="11" s="1"/>
  <c r="AA740" i="11"/>
  <c r="AC740" i="11" s="1"/>
  <c r="AA739" i="11"/>
  <c r="AC739" i="11" s="1"/>
  <c r="AA738" i="11"/>
  <c r="AC738" i="11" s="1"/>
  <c r="AA737" i="11"/>
  <c r="AC737" i="11" s="1"/>
  <c r="AA736" i="11"/>
  <c r="AC736" i="11" s="1"/>
  <c r="AA735" i="11"/>
  <c r="AC735" i="11" s="1"/>
  <c r="AA734" i="11"/>
  <c r="AC734" i="11" s="1"/>
  <c r="AA733" i="11"/>
  <c r="AC733" i="11" s="1"/>
  <c r="AA732" i="11"/>
  <c r="AC732" i="11" s="1"/>
  <c r="AA731" i="11"/>
  <c r="AC731" i="11" s="1"/>
  <c r="AA730" i="11"/>
  <c r="AC730" i="11" s="1"/>
  <c r="AA729" i="11"/>
  <c r="AC729" i="11" s="1"/>
  <c r="AA728" i="11"/>
  <c r="AC728" i="11" s="1"/>
  <c r="AA727" i="11"/>
  <c r="AC727" i="11" s="1"/>
  <c r="AA726" i="11"/>
  <c r="AC726" i="11" s="1"/>
  <c r="AA725" i="11"/>
  <c r="AC725" i="11" s="1"/>
  <c r="AA724" i="11"/>
  <c r="AC724" i="11" s="1"/>
  <c r="AA723" i="11"/>
  <c r="AC723" i="11" s="1"/>
  <c r="AA722" i="11"/>
  <c r="AC722" i="11" s="1"/>
  <c r="AA721" i="11"/>
  <c r="AC721" i="11" s="1"/>
  <c r="AA720" i="11"/>
  <c r="AC720" i="11" s="1"/>
  <c r="AA719" i="11"/>
  <c r="AC719" i="11" s="1"/>
  <c r="AA718" i="11"/>
  <c r="AC718" i="11" s="1"/>
  <c r="AA717" i="11"/>
  <c r="AC717" i="11" s="1"/>
  <c r="AA716" i="11"/>
  <c r="AC716" i="11" s="1"/>
  <c r="AA715" i="11"/>
  <c r="AC715" i="11" s="1"/>
  <c r="AA714" i="11"/>
  <c r="AC714" i="11" s="1"/>
  <c r="AA713" i="11"/>
  <c r="AC713" i="11" s="1"/>
  <c r="AA712" i="11"/>
  <c r="AC712" i="11" s="1"/>
  <c r="AA711" i="11"/>
  <c r="AC711" i="11" s="1"/>
  <c r="AA710" i="11"/>
  <c r="AC710" i="11" s="1"/>
  <c r="AA709" i="11"/>
  <c r="AC709" i="11" s="1"/>
  <c r="AA708" i="11"/>
  <c r="AC708" i="11" s="1"/>
  <c r="AA707" i="11"/>
  <c r="AC707" i="11" s="1"/>
  <c r="AA706" i="11"/>
  <c r="AC706" i="11" s="1"/>
  <c r="AA705" i="11"/>
  <c r="AC705" i="11" s="1"/>
  <c r="AA704" i="11"/>
  <c r="AC704" i="11" s="1"/>
  <c r="AA703" i="11"/>
  <c r="AC703" i="11" s="1"/>
  <c r="AA702" i="11"/>
  <c r="AC702" i="11" s="1"/>
  <c r="AA701" i="11"/>
  <c r="AC701" i="11" s="1"/>
  <c r="AA700" i="11"/>
  <c r="AC700" i="11" s="1"/>
  <c r="AA699" i="11"/>
  <c r="AC699" i="11" s="1"/>
  <c r="AA698" i="11"/>
  <c r="AC698" i="11" s="1"/>
  <c r="AA697" i="11"/>
  <c r="AC697" i="11" s="1"/>
  <c r="AA696" i="11"/>
  <c r="AC696" i="11" s="1"/>
  <c r="AA695" i="11"/>
  <c r="AC695" i="11" s="1"/>
  <c r="AA694" i="11"/>
  <c r="AC694" i="11" s="1"/>
  <c r="AA693" i="11"/>
  <c r="AC693" i="11" s="1"/>
  <c r="AA692" i="11"/>
  <c r="AC692" i="11" s="1"/>
  <c r="AA691" i="11"/>
  <c r="AC691" i="11" s="1"/>
  <c r="AA690" i="11"/>
  <c r="AC690" i="11" s="1"/>
  <c r="AA689" i="11"/>
  <c r="AC689" i="11" s="1"/>
  <c r="AA688" i="11"/>
  <c r="AC688" i="11" s="1"/>
  <c r="AA687" i="11"/>
  <c r="AC687" i="11" s="1"/>
  <c r="AA686" i="11"/>
  <c r="AC686" i="11" s="1"/>
  <c r="AA685" i="11"/>
  <c r="AC685" i="11" s="1"/>
  <c r="AA684" i="11"/>
  <c r="AC684" i="11" s="1"/>
  <c r="AA683" i="11"/>
  <c r="AC683" i="11" s="1"/>
  <c r="AA682" i="11"/>
  <c r="AC682" i="11" s="1"/>
  <c r="AA681" i="11"/>
  <c r="AC681" i="11" s="1"/>
  <c r="AA680" i="11"/>
  <c r="AC680" i="11" s="1"/>
  <c r="AA679" i="11"/>
  <c r="AC679" i="11" s="1"/>
  <c r="AA678" i="11"/>
  <c r="AC678" i="11" s="1"/>
  <c r="AA677" i="11"/>
  <c r="AC677" i="11" s="1"/>
  <c r="AA676" i="11"/>
  <c r="AC676" i="11" s="1"/>
  <c r="AA675" i="11"/>
  <c r="AC675" i="11" s="1"/>
  <c r="AA674" i="11"/>
  <c r="AC674" i="11" s="1"/>
  <c r="AA673" i="11"/>
  <c r="AC673" i="11" s="1"/>
  <c r="AA672" i="11"/>
  <c r="AC672" i="11" s="1"/>
  <c r="AA671" i="11"/>
  <c r="AC671" i="11" s="1"/>
  <c r="AA670" i="11"/>
  <c r="AC670" i="11" s="1"/>
  <c r="AA669" i="11"/>
  <c r="AC669" i="11" s="1"/>
  <c r="AA668" i="11"/>
  <c r="AC668" i="11" s="1"/>
  <c r="AA667" i="11"/>
  <c r="AC667" i="11" s="1"/>
  <c r="AA666" i="11"/>
  <c r="AC666" i="11" s="1"/>
  <c r="AA665" i="11"/>
  <c r="AC665" i="11" s="1"/>
  <c r="AA664" i="11"/>
  <c r="AC664" i="11" s="1"/>
  <c r="AA663" i="11"/>
  <c r="AC663" i="11" s="1"/>
  <c r="AA662" i="11"/>
  <c r="AC662" i="11" s="1"/>
  <c r="AA661" i="11"/>
  <c r="AC661" i="11" s="1"/>
  <c r="AA660" i="11"/>
  <c r="AC660" i="11" s="1"/>
  <c r="AA659" i="11"/>
  <c r="AC659" i="11" s="1"/>
  <c r="AA658" i="11"/>
  <c r="AC658" i="11" s="1"/>
  <c r="AA657" i="11"/>
  <c r="AC657" i="11" s="1"/>
  <c r="AA656" i="11"/>
  <c r="AC656" i="11" s="1"/>
  <c r="AA655" i="11"/>
  <c r="AC655" i="11" s="1"/>
  <c r="AA654" i="11"/>
  <c r="AC654" i="11" s="1"/>
  <c r="AA653" i="11"/>
  <c r="AC653" i="11" s="1"/>
  <c r="AA652" i="11"/>
  <c r="AC652" i="11" s="1"/>
  <c r="AA651" i="11"/>
  <c r="AC651" i="11" s="1"/>
  <c r="AA650" i="11"/>
  <c r="AC650" i="11" s="1"/>
  <c r="AA649" i="11"/>
  <c r="AC649" i="11" s="1"/>
  <c r="AA648" i="11"/>
  <c r="AC648" i="11" s="1"/>
  <c r="AA647" i="11"/>
  <c r="AC647" i="11" s="1"/>
  <c r="AA646" i="11"/>
  <c r="AC646" i="11" s="1"/>
  <c r="AA645" i="11"/>
  <c r="AC645" i="11" s="1"/>
  <c r="AA644" i="11"/>
  <c r="AC644" i="11" s="1"/>
  <c r="AA643" i="11"/>
  <c r="AC643" i="11" s="1"/>
  <c r="AA642" i="11"/>
  <c r="AC642" i="11" s="1"/>
  <c r="AA641" i="11"/>
  <c r="AC641" i="11" s="1"/>
  <c r="AA640" i="11"/>
  <c r="AC640" i="11" s="1"/>
  <c r="AA639" i="11"/>
  <c r="AC639" i="11" s="1"/>
  <c r="AA638" i="11"/>
  <c r="AC638" i="11" s="1"/>
  <c r="AA637" i="11"/>
  <c r="AC637" i="11" s="1"/>
  <c r="AA636" i="11"/>
  <c r="AC636" i="11" s="1"/>
  <c r="AA635" i="11"/>
  <c r="AC635" i="11" s="1"/>
  <c r="AA634" i="11"/>
  <c r="AC634" i="11" s="1"/>
  <c r="AA633" i="11"/>
  <c r="AC633" i="11" s="1"/>
  <c r="AA632" i="11"/>
  <c r="AC632" i="11" s="1"/>
  <c r="AA631" i="11"/>
  <c r="AC631" i="11" s="1"/>
  <c r="AA630" i="11"/>
  <c r="AC630" i="11" s="1"/>
  <c r="AA629" i="11"/>
  <c r="AC629" i="11" s="1"/>
  <c r="AA628" i="11"/>
  <c r="AC628" i="11" s="1"/>
  <c r="AA627" i="11"/>
  <c r="AC627" i="11" s="1"/>
  <c r="AA626" i="11"/>
  <c r="AC626" i="11" s="1"/>
  <c r="AA625" i="11"/>
  <c r="AC625" i="11" s="1"/>
  <c r="AA624" i="11"/>
  <c r="AC624" i="11" s="1"/>
  <c r="AA623" i="11"/>
  <c r="AC623" i="11" s="1"/>
  <c r="AA622" i="11"/>
  <c r="AC622" i="11" s="1"/>
  <c r="AA621" i="11"/>
  <c r="AC621" i="11" s="1"/>
  <c r="AA620" i="11"/>
  <c r="AC620" i="11" s="1"/>
  <c r="AA619" i="11"/>
  <c r="AC619" i="11" s="1"/>
  <c r="AA618" i="11"/>
  <c r="AC618" i="11" s="1"/>
  <c r="AA617" i="11"/>
  <c r="AC617" i="11" s="1"/>
  <c r="AA616" i="11"/>
  <c r="AC616" i="11" s="1"/>
  <c r="AA615" i="11"/>
  <c r="AC615" i="11" s="1"/>
  <c r="AA614" i="11"/>
  <c r="AC614" i="11" s="1"/>
  <c r="AA613" i="11"/>
  <c r="AC613" i="11" s="1"/>
  <c r="AA612" i="11"/>
  <c r="AC612" i="11" s="1"/>
  <c r="AA611" i="11"/>
  <c r="AC611" i="11" s="1"/>
  <c r="AA610" i="11"/>
  <c r="AC610" i="11" s="1"/>
  <c r="AA609" i="11"/>
  <c r="AC609" i="11" s="1"/>
  <c r="AA608" i="11"/>
  <c r="AC608" i="11" s="1"/>
  <c r="AA607" i="11"/>
  <c r="AC607" i="11" s="1"/>
  <c r="AA606" i="11"/>
  <c r="AC606" i="11" s="1"/>
  <c r="AA605" i="11"/>
  <c r="AC605" i="11" s="1"/>
  <c r="AA604" i="11"/>
  <c r="AC604" i="11" s="1"/>
  <c r="AA603" i="11"/>
  <c r="AC603" i="11" s="1"/>
  <c r="AA602" i="11"/>
  <c r="AC602" i="11" s="1"/>
  <c r="AA601" i="11"/>
  <c r="AC601" i="11" s="1"/>
  <c r="AA600" i="11"/>
  <c r="AC600" i="11" s="1"/>
  <c r="AA599" i="11"/>
  <c r="AC599" i="11" s="1"/>
  <c r="AA598" i="11"/>
  <c r="AC598" i="11" s="1"/>
  <c r="AA597" i="11"/>
  <c r="AC597" i="11" s="1"/>
  <c r="AA596" i="11"/>
  <c r="AC596" i="11" s="1"/>
  <c r="AA595" i="11"/>
  <c r="AC595" i="11" s="1"/>
  <c r="AA594" i="11"/>
  <c r="AC594" i="11" s="1"/>
  <c r="AA593" i="11"/>
  <c r="AC593" i="11" s="1"/>
  <c r="AA592" i="11"/>
  <c r="AC592" i="11" s="1"/>
  <c r="AA591" i="11"/>
  <c r="AC591" i="11" s="1"/>
  <c r="AA590" i="11"/>
  <c r="AC590" i="11" s="1"/>
  <c r="AA589" i="11"/>
  <c r="AC589" i="11" s="1"/>
  <c r="AA588" i="11"/>
  <c r="AC588" i="11" s="1"/>
  <c r="AA587" i="11"/>
  <c r="AC587" i="11" s="1"/>
  <c r="AA586" i="11"/>
  <c r="AC586" i="11" s="1"/>
  <c r="AA585" i="11"/>
  <c r="AC585" i="11" s="1"/>
  <c r="AA584" i="11"/>
  <c r="AC584" i="11" s="1"/>
  <c r="AA583" i="11"/>
  <c r="AC583" i="11" s="1"/>
  <c r="AA582" i="11"/>
  <c r="AC582" i="11" s="1"/>
  <c r="AA581" i="11"/>
  <c r="AC581" i="11" s="1"/>
  <c r="AA580" i="11"/>
  <c r="AC580" i="11" s="1"/>
  <c r="AA579" i="11"/>
  <c r="AC579" i="11" s="1"/>
  <c r="AA578" i="11"/>
  <c r="AC578" i="11" s="1"/>
  <c r="AA577" i="11"/>
  <c r="AC577" i="11" s="1"/>
  <c r="AA576" i="11"/>
  <c r="AC576" i="11" s="1"/>
  <c r="AA575" i="11"/>
  <c r="AC575" i="11" s="1"/>
  <c r="AA574" i="11"/>
  <c r="AC574" i="11" s="1"/>
  <c r="AA573" i="11"/>
  <c r="AC573" i="11" s="1"/>
  <c r="AA572" i="11"/>
  <c r="AC572" i="11" s="1"/>
  <c r="AA571" i="11"/>
  <c r="AC571" i="11" s="1"/>
  <c r="AA570" i="11"/>
  <c r="AC570" i="11" s="1"/>
  <c r="AA569" i="11"/>
  <c r="AC569" i="11" s="1"/>
  <c r="AA568" i="11"/>
  <c r="AC568" i="11" s="1"/>
  <c r="AA567" i="11"/>
  <c r="AC567" i="11" s="1"/>
  <c r="AA566" i="11"/>
  <c r="AC566" i="11" s="1"/>
  <c r="AA565" i="11"/>
  <c r="AC565" i="11" s="1"/>
  <c r="AA564" i="11"/>
  <c r="AC564" i="11" s="1"/>
  <c r="AA563" i="11"/>
  <c r="AC563" i="11" s="1"/>
  <c r="AA562" i="11"/>
  <c r="AC562" i="11" s="1"/>
  <c r="AA561" i="11"/>
  <c r="AC561" i="11" s="1"/>
  <c r="AA560" i="11"/>
  <c r="AC560" i="11" s="1"/>
  <c r="AA559" i="11"/>
  <c r="AC559" i="11" s="1"/>
  <c r="AA558" i="11"/>
  <c r="AC558" i="11" s="1"/>
  <c r="AA557" i="11"/>
  <c r="AC557" i="11" s="1"/>
  <c r="AA556" i="11"/>
  <c r="AC556" i="11" s="1"/>
  <c r="AA555" i="11"/>
  <c r="AC555" i="11" s="1"/>
  <c r="AA554" i="11"/>
  <c r="AC554" i="11" s="1"/>
  <c r="AA553" i="11"/>
  <c r="AC553" i="11" s="1"/>
  <c r="AA552" i="11"/>
  <c r="AC552" i="11" s="1"/>
  <c r="AA551" i="11"/>
  <c r="AC551" i="11" s="1"/>
  <c r="AA550" i="11"/>
  <c r="AC550" i="11" s="1"/>
  <c r="AA549" i="11"/>
  <c r="AC549" i="11" s="1"/>
  <c r="AA548" i="11"/>
  <c r="AC548" i="11" s="1"/>
  <c r="AA547" i="11"/>
  <c r="AC547" i="11" s="1"/>
  <c r="AA546" i="11"/>
  <c r="AC546" i="11" s="1"/>
  <c r="AA545" i="11"/>
  <c r="AC545" i="11" s="1"/>
  <c r="AA544" i="11"/>
  <c r="AC544" i="11" s="1"/>
  <c r="AA543" i="11"/>
  <c r="AC543" i="11" s="1"/>
  <c r="AA542" i="11"/>
  <c r="AC542" i="11" s="1"/>
  <c r="AA541" i="11"/>
  <c r="AC541" i="11" s="1"/>
  <c r="AA540" i="11"/>
  <c r="AC540" i="11" s="1"/>
  <c r="AA539" i="11"/>
  <c r="AC539" i="11" s="1"/>
  <c r="AA538" i="11"/>
  <c r="AC538" i="11" s="1"/>
  <c r="AA537" i="11"/>
  <c r="AC537" i="11" s="1"/>
  <c r="AA536" i="11"/>
  <c r="AC536" i="11" s="1"/>
  <c r="AA535" i="11"/>
  <c r="AC535" i="11" s="1"/>
  <c r="AA534" i="11"/>
  <c r="AC534" i="11" s="1"/>
  <c r="AA533" i="11"/>
  <c r="AC533" i="11" s="1"/>
  <c r="AA532" i="11"/>
  <c r="AC532" i="11" s="1"/>
  <c r="AA531" i="11"/>
  <c r="AC531" i="11" s="1"/>
  <c r="AA530" i="11"/>
  <c r="AC530" i="11" s="1"/>
  <c r="AA529" i="11"/>
  <c r="AC529" i="11" s="1"/>
  <c r="AA528" i="11"/>
  <c r="AC528" i="11" s="1"/>
  <c r="AA527" i="11"/>
  <c r="AC527" i="11" s="1"/>
  <c r="AA526" i="11"/>
  <c r="AC526" i="11" s="1"/>
  <c r="AA525" i="11"/>
  <c r="AC525" i="11" s="1"/>
  <c r="AA524" i="11"/>
  <c r="AC524" i="11" s="1"/>
  <c r="AA523" i="11"/>
  <c r="AC523" i="11" s="1"/>
  <c r="AA522" i="11"/>
  <c r="AC522" i="11" s="1"/>
  <c r="AA521" i="11"/>
  <c r="AC521" i="11" s="1"/>
  <c r="AA520" i="11"/>
  <c r="AC520" i="11" s="1"/>
  <c r="AA519" i="11"/>
  <c r="AC519" i="11" s="1"/>
  <c r="AA518" i="11"/>
  <c r="AC518" i="11" s="1"/>
  <c r="AA517" i="11"/>
  <c r="AC517" i="11" s="1"/>
  <c r="AA516" i="11"/>
  <c r="AC516" i="11" s="1"/>
  <c r="AA515" i="11"/>
  <c r="AC515" i="11" s="1"/>
  <c r="AA514" i="11"/>
  <c r="AC514" i="11" s="1"/>
  <c r="AA513" i="11"/>
  <c r="AC513" i="11" s="1"/>
  <c r="AA512" i="11"/>
  <c r="AC512" i="11" s="1"/>
  <c r="AA511" i="11"/>
  <c r="AC511" i="11" s="1"/>
  <c r="AA510" i="11"/>
  <c r="AC510" i="11" s="1"/>
  <c r="AA509" i="11"/>
  <c r="AC509" i="11" s="1"/>
  <c r="AA508" i="11"/>
  <c r="AC508" i="11" s="1"/>
  <c r="AA507" i="11"/>
  <c r="AC507" i="11" s="1"/>
  <c r="AA506" i="11"/>
  <c r="AC506" i="11" s="1"/>
  <c r="AA505" i="11"/>
  <c r="AC505" i="11" s="1"/>
  <c r="AA504" i="11"/>
  <c r="AC504" i="11" s="1"/>
  <c r="AA503" i="11"/>
  <c r="AC503" i="11" s="1"/>
  <c r="AA502" i="11"/>
  <c r="AC502" i="11" s="1"/>
  <c r="AA501" i="11"/>
  <c r="AC501" i="11" s="1"/>
  <c r="AA500" i="11"/>
  <c r="AC500" i="11" s="1"/>
  <c r="AA499" i="11"/>
  <c r="AC499" i="11" s="1"/>
  <c r="AA498" i="11"/>
  <c r="AC498" i="11" s="1"/>
  <c r="AA497" i="11"/>
  <c r="AC497" i="11" s="1"/>
  <c r="AA496" i="11"/>
  <c r="AC496" i="11" s="1"/>
  <c r="AA495" i="11"/>
  <c r="AC495" i="11" s="1"/>
  <c r="AA494" i="11"/>
  <c r="AC494" i="11" s="1"/>
  <c r="AA493" i="11"/>
  <c r="AC493" i="11" s="1"/>
  <c r="AA492" i="11"/>
  <c r="AC492" i="11" s="1"/>
  <c r="AA491" i="11"/>
  <c r="AC491" i="11" s="1"/>
  <c r="AA490" i="11"/>
  <c r="AC490" i="11" s="1"/>
  <c r="AA489" i="11"/>
  <c r="AC489" i="11" s="1"/>
  <c r="AA488" i="11"/>
  <c r="AC488" i="11" s="1"/>
  <c r="AA487" i="11"/>
  <c r="AC487" i="11" s="1"/>
  <c r="AA486" i="11"/>
  <c r="AC486" i="11" s="1"/>
  <c r="AA485" i="11"/>
  <c r="AC485" i="11" s="1"/>
  <c r="AA484" i="11"/>
  <c r="AC484" i="11" s="1"/>
  <c r="AA483" i="11"/>
  <c r="AC483" i="11" s="1"/>
  <c r="AA482" i="11"/>
  <c r="AC482" i="11" s="1"/>
  <c r="AA481" i="11"/>
  <c r="AC481" i="11" s="1"/>
  <c r="AA480" i="11"/>
  <c r="AC480" i="11" s="1"/>
  <c r="AA479" i="11"/>
  <c r="AC479" i="11" s="1"/>
  <c r="AA478" i="11"/>
  <c r="AC478" i="11" s="1"/>
  <c r="AA477" i="11"/>
  <c r="AC477" i="11" s="1"/>
  <c r="AA476" i="11"/>
  <c r="AC476" i="11" s="1"/>
  <c r="AA475" i="11"/>
  <c r="AC475" i="11" s="1"/>
  <c r="AA474" i="11"/>
  <c r="AC474" i="11" s="1"/>
  <c r="AA473" i="11"/>
  <c r="AC473" i="11" s="1"/>
  <c r="AA472" i="11"/>
  <c r="AC472" i="11" s="1"/>
  <c r="AA471" i="11"/>
  <c r="AC471" i="11" s="1"/>
  <c r="AA470" i="11"/>
  <c r="AC470" i="11" s="1"/>
  <c r="AA469" i="11"/>
  <c r="AC469" i="11" s="1"/>
  <c r="AA468" i="11"/>
  <c r="AC468" i="11" s="1"/>
  <c r="AA467" i="11"/>
  <c r="AC467" i="11" s="1"/>
  <c r="AA466" i="11"/>
  <c r="AC466" i="11" s="1"/>
  <c r="AA465" i="11"/>
  <c r="AC465" i="11" s="1"/>
  <c r="AA464" i="11"/>
  <c r="AC464" i="11" s="1"/>
  <c r="AA463" i="11"/>
  <c r="AC463" i="11" s="1"/>
  <c r="AA462" i="11"/>
  <c r="AC462" i="11" s="1"/>
  <c r="AA461" i="11"/>
  <c r="AC461" i="11" s="1"/>
  <c r="AA460" i="11"/>
  <c r="AC460" i="11" s="1"/>
  <c r="AA459" i="11"/>
  <c r="AC459" i="11" s="1"/>
  <c r="AA458" i="11"/>
  <c r="AC458" i="11" s="1"/>
  <c r="AA457" i="11"/>
  <c r="AC457" i="11" s="1"/>
  <c r="AA456" i="11"/>
  <c r="AC456" i="11" s="1"/>
  <c r="AA455" i="11"/>
  <c r="AC455" i="11" s="1"/>
  <c r="AA454" i="11"/>
  <c r="AC454" i="11" s="1"/>
  <c r="AA453" i="11"/>
  <c r="AC453" i="11" s="1"/>
  <c r="AA452" i="11"/>
  <c r="AC452" i="11" s="1"/>
  <c r="AA451" i="11"/>
  <c r="AC451" i="11" s="1"/>
  <c r="AA450" i="11"/>
  <c r="AC450" i="11" s="1"/>
  <c r="AA449" i="11"/>
  <c r="AC449" i="11" s="1"/>
  <c r="AA448" i="11"/>
  <c r="AC448" i="11" s="1"/>
  <c r="AA447" i="11"/>
  <c r="AC447" i="11" s="1"/>
  <c r="AA446" i="11"/>
  <c r="AC446" i="11" s="1"/>
  <c r="AA445" i="11"/>
  <c r="AC445" i="11" s="1"/>
  <c r="AA444" i="11"/>
  <c r="AC444" i="11" s="1"/>
  <c r="AA443" i="11"/>
  <c r="AC443" i="11" s="1"/>
  <c r="AA442" i="11"/>
  <c r="AC442" i="11" s="1"/>
  <c r="AA441" i="11"/>
  <c r="AC441" i="11" s="1"/>
  <c r="AA440" i="11"/>
  <c r="AC440" i="11" s="1"/>
  <c r="AA439" i="11"/>
  <c r="AC439" i="11" s="1"/>
  <c r="AA438" i="11"/>
  <c r="AC438" i="11" s="1"/>
  <c r="AA437" i="11"/>
  <c r="AC437" i="11" s="1"/>
  <c r="AA436" i="11"/>
  <c r="AC436" i="11" s="1"/>
  <c r="AA435" i="11"/>
  <c r="AC435" i="11" s="1"/>
  <c r="AA434" i="11"/>
  <c r="AC434" i="11" s="1"/>
  <c r="AA433" i="11"/>
  <c r="AC433" i="11" s="1"/>
  <c r="AA432" i="11"/>
  <c r="AC432" i="11" s="1"/>
  <c r="AA431" i="11"/>
  <c r="AC431" i="11" s="1"/>
  <c r="AA430" i="11"/>
  <c r="AC430" i="11" s="1"/>
  <c r="AA429" i="11"/>
  <c r="AC429" i="11" s="1"/>
  <c r="AA428" i="11"/>
  <c r="AC428" i="11" s="1"/>
  <c r="AA427" i="11"/>
  <c r="AC427" i="11" s="1"/>
  <c r="AA426" i="11"/>
  <c r="AC426" i="11" s="1"/>
  <c r="AA425" i="11"/>
  <c r="AC425" i="11" s="1"/>
  <c r="AA424" i="11"/>
  <c r="AC424" i="11" s="1"/>
  <c r="AA423" i="11"/>
  <c r="AC423" i="11" s="1"/>
  <c r="AA422" i="11"/>
  <c r="AC422" i="11" s="1"/>
  <c r="AA421" i="11"/>
  <c r="AC421" i="11" s="1"/>
  <c r="AA420" i="11"/>
  <c r="AC420" i="11" s="1"/>
  <c r="AA419" i="11"/>
  <c r="AC419" i="11" s="1"/>
  <c r="AA418" i="11"/>
  <c r="AC418" i="11" s="1"/>
  <c r="AA417" i="11"/>
  <c r="AC417" i="11" s="1"/>
  <c r="AA416" i="11"/>
  <c r="AC416" i="11" s="1"/>
  <c r="AA415" i="11"/>
  <c r="AC415" i="11" s="1"/>
  <c r="AA414" i="11"/>
  <c r="AC414" i="11" s="1"/>
  <c r="AA413" i="11"/>
  <c r="AC413" i="11" s="1"/>
  <c r="AA412" i="11"/>
  <c r="AC412" i="11" s="1"/>
  <c r="AA411" i="11"/>
  <c r="AC411" i="11" s="1"/>
  <c r="AA410" i="11"/>
  <c r="AC410" i="11" s="1"/>
  <c r="AA409" i="11"/>
  <c r="AC409" i="11" s="1"/>
  <c r="AA408" i="11"/>
  <c r="AC408" i="11" s="1"/>
  <c r="AA407" i="11"/>
  <c r="AC407" i="11" s="1"/>
  <c r="AA406" i="11"/>
  <c r="AC406" i="11" s="1"/>
  <c r="AA405" i="11"/>
  <c r="AC405" i="11" s="1"/>
  <c r="AA404" i="11"/>
  <c r="AC404" i="11" s="1"/>
  <c r="AA403" i="11"/>
  <c r="AC403" i="11" s="1"/>
  <c r="AA402" i="11"/>
  <c r="AC402" i="11" s="1"/>
  <c r="AA401" i="11"/>
  <c r="AC401" i="11" s="1"/>
  <c r="AA400" i="11"/>
  <c r="AC400" i="11" s="1"/>
  <c r="AA399" i="11"/>
  <c r="AC399" i="11" s="1"/>
  <c r="AA398" i="11"/>
  <c r="AC398" i="11" s="1"/>
  <c r="AA397" i="11"/>
  <c r="AC397" i="11" s="1"/>
  <c r="AA396" i="11"/>
  <c r="AC396" i="11" s="1"/>
  <c r="AA395" i="11"/>
  <c r="AC395" i="11" s="1"/>
  <c r="AA394" i="11"/>
  <c r="AC394" i="11" s="1"/>
  <c r="AA393" i="11"/>
  <c r="AC393" i="11" s="1"/>
  <c r="AA392" i="11"/>
  <c r="AC392" i="11" s="1"/>
  <c r="AA391" i="11"/>
  <c r="AC391" i="11" s="1"/>
  <c r="AA390" i="11"/>
  <c r="AC390" i="11" s="1"/>
  <c r="AA389" i="11"/>
  <c r="AC389" i="11" s="1"/>
  <c r="AA388" i="11"/>
  <c r="AC388" i="11" s="1"/>
  <c r="AA387" i="11"/>
  <c r="AC387" i="11" s="1"/>
  <c r="AA386" i="11"/>
  <c r="AC386" i="11" s="1"/>
  <c r="AA385" i="11"/>
  <c r="AC385" i="11" s="1"/>
  <c r="AA384" i="11"/>
  <c r="AC384" i="11" s="1"/>
  <c r="AA383" i="11"/>
  <c r="AC383" i="11" s="1"/>
  <c r="AA382" i="11"/>
  <c r="AC382" i="11" s="1"/>
  <c r="AA381" i="11"/>
  <c r="AC381" i="11" s="1"/>
  <c r="AA380" i="11"/>
  <c r="AC380" i="11" s="1"/>
  <c r="AA379" i="11"/>
  <c r="AC379" i="11" s="1"/>
  <c r="AA378" i="11"/>
  <c r="AC378" i="11" s="1"/>
  <c r="AA377" i="11"/>
  <c r="AC377" i="11" s="1"/>
  <c r="AA376" i="11"/>
  <c r="AC376" i="11" s="1"/>
  <c r="AA375" i="11"/>
  <c r="AC375" i="11" s="1"/>
  <c r="AA374" i="11"/>
  <c r="AC374" i="11" s="1"/>
  <c r="AA373" i="11"/>
  <c r="AC373" i="11" s="1"/>
  <c r="AA372" i="11"/>
  <c r="AC372" i="11" s="1"/>
  <c r="AA371" i="11"/>
  <c r="AC371" i="11" s="1"/>
  <c r="AA370" i="11"/>
  <c r="AC370" i="11" s="1"/>
  <c r="AA369" i="11"/>
  <c r="AC369" i="11" s="1"/>
  <c r="AA368" i="11"/>
  <c r="AC368" i="11" s="1"/>
  <c r="AA367" i="11"/>
  <c r="AC367" i="11" s="1"/>
  <c r="AA366" i="11"/>
  <c r="AC366" i="11" s="1"/>
  <c r="AA365" i="11"/>
  <c r="AC365" i="11" s="1"/>
  <c r="AA364" i="11"/>
  <c r="AC364" i="11" s="1"/>
  <c r="AA363" i="11"/>
  <c r="AC363" i="11" s="1"/>
  <c r="AA362" i="11"/>
  <c r="AC362" i="11" s="1"/>
  <c r="AA361" i="11"/>
  <c r="AC361" i="11" s="1"/>
  <c r="AA360" i="11"/>
  <c r="AC360" i="11" s="1"/>
  <c r="AA359" i="11"/>
  <c r="AC359" i="11" s="1"/>
  <c r="AA358" i="11"/>
  <c r="AC358" i="11" s="1"/>
  <c r="AA357" i="11"/>
  <c r="AC357" i="11" s="1"/>
  <c r="AA356" i="11"/>
  <c r="AC356" i="11" s="1"/>
  <c r="AA355" i="11"/>
  <c r="AC355" i="11" s="1"/>
  <c r="AA354" i="11"/>
  <c r="AC354" i="11" s="1"/>
  <c r="AA353" i="11"/>
  <c r="AC353" i="11" s="1"/>
  <c r="AA352" i="11"/>
  <c r="AC352" i="11" s="1"/>
  <c r="AA351" i="11"/>
  <c r="AC351" i="11" s="1"/>
  <c r="AA350" i="11"/>
  <c r="AC350" i="11" s="1"/>
  <c r="AA349" i="11"/>
  <c r="AC349" i="11" s="1"/>
  <c r="AA348" i="11"/>
  <c r="AC348" i="11" s="1"/>
  <c r="AA347" i="11"/>
  <c r="AC347" i="11" s="1"/>
  <c r="AA346" i="11"/>
  <c r="AC346" i="11" s="1"/>
  <c r="AA345" i="11"/>
  <c r="AC345" i="11" s="1"/>
  <c r="AA344" i="11"/>
  <c r="AC344" i="11" s="1"/>
  <c r="AA343" i="11"/>
  <c r="AC343" i="11" s="1"/>
  <c r="AA342" i="11"/>
  <c r="AC342" i="11" s="1"/>
  <c r="AA341" i="11"/>
  <c r="AC341" i="11" s="1"/>
  <c r="AA340" i="11"/>
  <c r="AC340" i="11" s="1"/>
  <c r="AA339" i="11"/>
  <c r="AC339" i="11" s="1"/>
  <c r="AA338" i="11"/>
  <c r="AC338" i="11" s="1"/>
  <c r="AA337" i="11"/>
  <c r="AC337" i="11" s="1"/>
  <c r="AA336" i="11"/>
  <c r="AC336" i="11" s="1"/>
  <c r="AA335" i="11"/>
  <c r="AC335" i="11" s="1"/>
  <c r="AA334" i="11"/>
  <c r="AC334" i="11" s="1"/>
  <c r="AA333" i="11"/>
  <c r="AC333" i="11" s="1"/>
  <c r="AA332" i="11"/>
  <c r="AC332" i="11" s="1"/>
  <c r="AA331" i="11"/>
  <c r="AC331" i="11" s="1"/>
  <c r="AA330" i="11"/>
  <c r="AC330" i="11" s="1"/>
  <c r="AA329" i="11"/>
  <c r="AC329" i="11" s="1"/>
  <c r="AA328" i="11"/>
  <c r="AC328" i="11" s="1"/>
  <c r="AA327" i="11"/>
  <c r="AC327" i="11" s="1"/>
  <c r="AA326" i="11"/>
  <c r="AC326" i="11" s="1"/>
  <c r="AA325" i="11"/>
  <c r="AC325" i="11" s="1"/>
  <c r="AA324" i="11"/>
  <c r="AC324" i="11" s="1"/>
  <c r="AA323" i="11"/>
  <c r="AC323" i="11" s="1"/>
  <c r="AA322" i="11"/>
  <c r="AC322" i="11" s="1"/>
  <c r="AA321" i="11"/>
  <c r="AC321" i="11" s="1"/>
  <c r="AA320" i="11"/>
  <c r="AC320" i="11" s="1"/>
  <c r="AA319" i="11"/>
  <c r="AC319" i="11" s="1"/>
  <c r="AA318" i="11"/>
  <c r="AC318" i="11" s="1"/>
  <c r="AA317" i="11"/>
  <c r="AC317" i="11" s="1"/>
  <c r="AA316" i="11"/>
  <c r="AC316" i="11" s="1"/>
  <c r="AA315" i="11"/>
  <c r="AC315" i="11" s="1"/>
  <c r="AA314" i="11"/>
  <c r="AC314" i="11" s="1"/>
  <c r="AA313" i="11"/>
  <c r="AC313" i="11" s="1"/>
  <c r="AA312" i="11"/>
  <c r="AC312" i="11" s="1"/>
  <c r="AA311" i="11"/>
  <c r="AC311" i="11" s="1"/>
  <c r="AA310" i="11"/>
  <c r="AC310" i="11" s="1"/>
  <c r="AA309" i="11"/>
  <c r="AC309" i="11" s="1"/>
  <c r="AA308" i="11"/>
  <c r="AC308" i="11" s="1"/>
  <c r="AA307" i="11"/>
  <c r="AC307" i="11" s="1"/>
  <c r="AA306" i="11"/>
  <c r="AC306" i="11" s="1"/>
  <c r="AA305" i="11"/>
  <c r="AC305" i="11" s="1"/>
  <c r="AA304" i="11"/>
  <c r="AC304" i="11" s="1"/>
  <c r="AA303" i="11"/>
  <c r="AC303" i="11" s="1"/>
  <c r="AA302" i="11"/>
  <c r="AC302" i="11" s="1"/>
  <c r="AA301" i="11"/>
  <c r="AC301" i="11" s="1"/>
  <c r="AA300" i="11"/>
  <c r="AC300" i="11" s="1"/>
  <c r="AA299" i="11"/>
  <c r="AC299" i="11" s="1"/>
  <c r="AA298" i="11"/>
  <c r="AC298" i="11" s="1"/>
  <c r="AA297" i="11"/>
  <c r="AC297" i="11" s="1"/>
  <c r="AA296" i="11"/>
  <c r="AC296" i="11" s="1"/>
  <c r="AA295" i="11"/>
  <c r="AC295" i="11" s="1"/>
  <c r="AA294" i="11"/>
  <c r="AC294" i="11" s="1"/>
  <c r="AA293" i="11"/>
  <c r="AC293" i="11" s="1"/>
  <c r="AA292" i="11"/>
  <c r="AC292" i="11" s="1"/>
  <c r="AA291" i="11"/>
  <c r="AC291" i="11" s="1"/>
  <c r="AA290" i="11"/>
  <c r="AC290" i="11" s="1"/>
  <c r="AA289" i="11"/>
  <c r="AC289" i="11" s="1"/>
  <c r="AA288" i="11"/>
  <c r="AC288" i="11" s="1"/>
  <c r="AA287" i="11"/>
  <c r="AC287" i="11" s="1"/>
  <c r="AA286" i="11"/>
  <c r="AC286" i="11" s="1"/>
  <c r="AA285" i="11"/>
  <c r="AC285" i="11" s="1"/>
  <c r="AA284" i="11"/>
  <c r="AC284" i="11" s="1"/>
  <c r="AA283" i="11"/>
  <c r="AC283" i="11" s="1"/>
  <c r="AA282" i="11"/>
  <c r="AC282" i="11" s="1"/>
  <c r="AA281" i="11"/>
  <c r="AC281" i="11" s="1"/>
  <c r="AA280" i="11"/>
  <c r="AC280" i="11" s="1"/>
  <c r="AA279" i="11"/>
  <c r="AC279" i="11" s="1"/>
  <c r="AA278" i="11"/>
  <c r="AC278" i="11" s="1"/>
  <c r="AA277" i="11"/>
  <c r="AC277" i="11" s="1"/>
  <c r="AA276" i="11"/>
  <c r="AC276" i="11" s="1"/>
  <c r="AA275" i="11"/>
  <c r="AC275" i="11" s="1"/>
  <c r="AA274" i="11"/>
  <c r="AC274" i="11" s="1"/>
  <c r="AA273" i="11"/>
  <c r="AC273" i="11" s="1"/>
  <c r="AA272" i="11"/>
  <c r="AC272" i="11" s="1"/>
  <c r="AA271" i="11"/>
  <c r="AC271" i="11" s="1"/>
  <c r="AA270" i="11"/>
  <c r="AC270" i="11" s="1"/>
  <c r="AA269" i="11"/>
  <c r="AC269" i="11" s="1"/>
  <c r="AA268" i="11"/>
  <c r="AC268" i="11" s="1"/>
  <c r="AA267" i="11"/>
  <c r="AC267" i="11" s="1"/>
  <c r="AA266" i="11"/>
  <c r="AC266" i="11" s="1"/>
  <c r="AA265" i="11"/>
  <c r="AC265" i="11" s="1"/>
  <c r="AA264" i="11"/>
  <c r="AC264" i="11" s="1"/>
  <c r="AA263" i="11"/>
  <c r="AC263" i="11" s="1"/>
  <c r="AA262" i="11"/>
  <c r="AC262" i="11" s="1"/>
  <c r="AA261" i="11"/>
  <c r="AC261" i="11" s="1"/>
  <c r="AA260" i="11"/>
  <c r="AC260" i="11" s="1"/>
  <c r="AA259" i="11"/>
  <c r="AC259" i="11" s="1"/>
  <c r="AA258" i="11"/>
  <c r="AC258" i="11" s="1"/>
  <c r="AA257" i="11"/>
  <c r="AC257" i="11" s="1"/>
  <c r="AA256" i="11"/>
  <c r="AC256" i="11" s="1"/>
  <c r="AA255" i="11"/>
  <c r="AC255" i="11" s="1"/>
  <c r="AA254" i="11"/>
  <c r="AC254" i="11" s="1"/>
  <c r="AA253" i="11"/>
  <c r="AC253" i="11" s="1"/>
  <c r="AA252" i="11"/>
  <c r="AC252" i="11" s="1"/>
  <c r="AA251" i="11"/>
  <c r="AC251" i="11" s="1"/>
  <c r="AA250" i="11"/>
  <c r="AC250" i="11" s="1"/>
  <c r="AA249" i="11"/>
  <c r="AC249" i="11" s="1"/>
  <c r="AA248" i="11"/>
  <c r="AC248" i="11" s="1"/>
  <c r="AA247" i="11"/>
  <c r="AC247" i="11" s="1"/>
  <c r="AA246" i="11"/>
  <c r="AC246" i="11" s="1"/>
  <c r="AA245" i="11"/>
  <c r="AC245" i="11" s="1"/>
  <c r="AA244" i="11"/>
  <c r="AC244" i="11" s="1"/>
  <c r="AA243" i="11"/>
  <c r="AC243" i="11" s="1"/>
  <c r="AA242" i="11"/>
  <c r="AC242" i="11" s="1"/>
  <c r="AA241" i="11"/>
  <c r="AC241" i="11" s="1"/>
  <c r="AA240" i="11"/>
  <c r="AC240" i="11" s="1"/>
  <c r="AA239" i="11"/>
  <c r="AC239" i="11" s="1"/>
  <c r="AA238" i="11"/>
  <c r="AC238" i="11" s="1"/>
  <c r="AA237" i="11"/>
  <c r="AC237" i="11" s="1"/>
  <c r="AA236" i="11"/>
  <c r="AC236" i="11" s="1"/>
  <c r="AA235" i="11"/>
  <c r="AC235" i="11" s="1"/>
  <c r="AA234" i="11"/>
  <c r="AC234" i="11" s="1"/>
  <c r="AA233" i="11"/>
  <c r="AC233" i="11" s="1"/>
  <c r="AA232" i="11"/>
  <c r="AC232" i="11" s="1"/>
  <c r="AA231" i="11"/>
  <c r="AC231" i="11" s="1"/>
  <c r="AA230" i="11"/>
  <c r="AC230" i="11" s="1"/>
  <c r="AA229" i="11"/>
  <c r="AC229" i="11" s="1"/>
  <c r="AA228" i="11"/>
  <c r="AC228" i="11" s="1"/>
  <c r="AA227" i="11"/>
  <c r="AC227" i="11" s="1"/>
  <c r="AA226" i="11"/>
  <c r="AC226" i="11" s="1"/>
  <c r="AA225" i="11"/>
  <c r="AC225" i="11" s="1"/>
  <c r="AA224" i="11"/>
  <c r="AC224" i="11" s="1"/>
  <c r="AA223" i="11"/>
  <c r="AC223" i="11" s="1"/>
  <c r="AA222" i="11"/>
  <c r="AC222" i="11" s="1"/>
  <c r="AA221" i="11"/>
  <c r="AC221" i="11" s="1"/>
  <c r="AA220" i="11"/>
  <c r="AC220" i="11" s="1"/>
  <c r="AA219" i="11"/>
  <c r="AC219" i="11" s="1"/>
  <c r="AA218" i="11"/>
  <c r="AC218" i="11" s="1"/>
  <c r="AA217" i="11"/>
  <c r="AC217" i="11" s="1"/>
  <c r="AA216" i="11"/>
  <c r="AC216" i="11" s="1"/>
  <c r="AA215" i="11"/>
  <c r="AC215" i="11" s="1"/>
  <c r="AA214" i="11"/>
  <c r="AC214" i="11" s="1"/>
  <c r="AA213" i="11"/>
  <c r="AC213" i="11" s="1"/>
  <c r="AA212" i="11"/>
  <c r="AC212" i="11" s="1"/>
  <c r="AA211" i="11"/>
  <c r="AC211" i="11" s="1"/>
  <c r="AA210" i="11"/>
  <c r="AC210" i="11" s="1"/>
  <c r="AA209" i="11"/>
  <c r="AC209" i="11" s="1"/>
  <c r="AA208" i="11"/>
  <c r="AC208" i="11" s="1"/>
  <c r="AA207" i="11"/>
  <c r="AC207" i="11" s="1"/>
  <c r="AA206" i="11"/>
  <c r="AC206" i="11" s="1"/>
  <c r="AA205" i="11"/>
  <c r="AC205" i="11" s="1"/>
  <c r="AA204" i="11"/>
  <c r="AC204" i="11" s="1"/>
  <c r="AA203" i="11"/>
  <c r="AC203" i="11" s="1"/>
  <c r="AA202" i="11"/>
  <c r="AC202" i="11" s="1"/>
  <c r="AA201" i="11"/>
  <c r="AC201" i="11" s="1"/>
  <c r="AA200" i="11"/>
  <c r="AC200" i="11" s="1"/>
  <c r="AA199" i="11"/>
  <c r="AC199" i="11" s="1"/>
  <c r="AA198" i="11"/>
  <c r="AC198" i="11" s="1"/>
  <c r="AA197" i="11"/>
  <c r="AC197" i="11" s="1"/>
  <c r="AA196" i="11"/>
  <c r="AC196" i="11" s="1"/>
  <c r="AA195" i="11"/>
  <c r="AC195" i="11" s="1"/>
  <c r="AA194" i="11"/>
  <c r="AC194" i="11" s="1"/>
  <c r="AA193" i="11"/>
  <c r="AC193" i="11" s="1"/>
  <c r="AA192" i="11"/>
  <c r="AC192" i="11" s="1"/>
  <c r="AA191" i="11"/>
  <c r="AC191" i="11" s="1"/>
  <c r="AA190" i="11"/>
  <c r="AC190" i="11" s="1"/>
  <c r="AA189" i="11"/>
  <c r="AC189" i="11" s="1"/>
  <c r="AA188" i="11"/>
  <c r="AC188" i="11" s="1"/>
  <c r="AA187" i="11"/>
  <c r="AC187" i="11" s="1"/>
  <c r="AA186" i="11"/>
  <c r="AC186" i="11" s="1"/>
  <c r="AA185" i="11"/>
  <c r="AC185" i="11" s="1"/>
  <c r="AA184" i="11"/>
  <c r="AC184" i="11" s="1"/>
  <c r="AA183" i="11"/>
  <c r="AC183" i="11" s="1"/>
  <c r="AA182" i="11"/>
  <c r="AC182" i="11" s="1"/>
  <c r="AA181" i="11"/>
  <c r="AC181" i="11" s="1"/>
  <c r="AA180" i="11"/>
  <c r="AC180" i="11" s="1"/>
  <c r="AA179" i="11"/>
  <c r="AC179" i="11" s="1"/>
  <c r="AA178" i="11"/>
  <c r="AC178" i="11" s="1"/>
  <c r="AA177" i="11"/>
  <c r="AC177" i="11" s="1"/>
  <c r="AA176" i="11"/>
  <c r="AC176" i="11" s="1"/>
  <c r="AA175" i="11"/>
  <c r="AC175" i="11" s="1"/>
  <c r="AA174" i="11"/>
  <c r="AC174" i="11" s="1"/>
  <c r="AA173" i="11"/>
  <c r="AC173" i="11" s="1"/>
  <c r="AA172" i="11"/>
  <c r="AC172" i="11" s="1"/>
  <c r="AA171" i="11"/>
  <c r="AC171" i="11" s="1"/>
  <c r="AA170" i="11"/>
  <c r="AC170" i="11" s="1"/>
  <c r="AA169" i="11"/>
  <c r="AC169" i="11" s="1"/>
  <c r="AA168" i="11"/>
  <c r="AC168" i="11" s="1"/>
  <c r="AA167" i="11"/>
  <c r="AC167" i="11" s="1"/>
  <c r="AA166" i="11"/>
  <c r="AC166" i="11" s="1"/>
  <c r="AA165" i="11"/>
  <c r="AC165" i="11" s="1"/>
  <c r="AA164" i="11"/>
  <c r="AC164" i="11" s="1"/>
  <c r="AA163" i="11"/>
  <c r="AC163" i="11" s="1"/>
  <c r="AA162" i="11"/>
  <c r="AC162" i="11" s="1"/>
  <c r="AA161" i="11"/>
  <c r="AC161" i="11" s="1"/>
  <c r="AA160" i="11"/>
  <c r="AC160" i="11" s="1"/>
  <c r="AA159" i="11"/>
  <c r="AC159" i="11" s="1"/>
  <c r="AA158" i="11"/>
  <c r="AC158" i="11" s="1"/>
  <c r="AA157" i="11"/>
  <c r="AC157" i="11" s="1"/>
  <c r="AA156" i="11"/>
  <c r="AC156" i="11" s="1"/>
  <c r="AA155" i="11"/>
  <c r="AC155" i="11" s="1"/>
  <c r="AA154" i="11"/>
  <c r="AC154" i="11" s="1"/>
  <c r="AA153" i="11"/>
  <c r="AC153" i="11" s="1"/>
  <c r="AA152" i="11"/>
  <c r="AC152" i="11" s="1"/>
  <c r="AA151" i="11"/>
  <c r="AC151" i="11" s="1"/>
  <c r="AA150" i="11"/>
  <c r="AC150" i="11" s="1"/>
  <c r="AA149" i="11"/>
  <c r="AC149" i="11" s="1"/>
  <c r="AA148" i="11"/>
  <c r="AC148" i="11" s="1"/>
  <c r="AA147" i="11"/>
  <c r="AC147" i="11" s="1"/>
  <c r="AA146" i="11"/>
  <c r="AC146" i="11" s="1"/>
  <c r="AA145" i="11"/>
  <c r="AC145" i="11" s="1"/>
  <c r="AA144" i="11"/>
  <c r="AC144" i="11" s="1"/>
  <c r="AA143" i="11"/>
  <c r="AC143" i="11" s="1"/>
  <c r="AA142" i="11"/>
  <c r="AC142" i="11" s="1"/>
  <c r="AA141" i="11"/>
  <c r="AC141" i="11" s="1"/>
  <c r="AA140" i="11"/>
  <c r="AC140" i="11" s="1"/>
  <c r="AA139" i="11"/>
  <c r="AC139" i="11" s="1"/>
  <c r="AA138" i="11"/>
  <c r="AC138" i="11" s="1"/>
  <c r="AA137" i="11"/>
  <c r="AC137" i="11" s="1"/>
  <c r="AA136" i="11"/>
  <c r="AC136" i="11" s="1"/>
  <c r="AA135" i="11"/>
  <c r="AC135" i="11" s="1"/>
  <c r="AA134" i="11"/>
  <c r="AC134" i="11" s="1"/>
  <c r="AA133" i="11"/>
  <c r="AC133" i="11" s="1"/>
  <c r="AA132" i="11"/>
  <c r="AC132" i="11" s="1"/>
  <c r="AA131" i="11"/>
  <c r="AC131" i="11" s="1"/>
  <c r="AA130" i="11"/>
  <c r="AC130" i="11" s="1"/>
  <c r="AA129" i="11"/>
  <c r="AC129" i="11" s="1"/>
  <c r="AA128" i="11"/>
  <c r="AC128" i="11" s="1"/>
  <c r="AA127" i="11"/>
  <c r="AC127" i="11" s="1"/>
  <c r="AA126" i="11"/>
  <c r="AC126" i="11" s="1"/>
  <c r="AA125" i="11"/>
  <c r="AC125" i="11" s="1"/>
  <c r="AA124" i="11"/>
  <c r="AC124" i="11" s="1"/>
  <c r="AA123" i="11"/>
  <c r="AC123" i="11" s="1"/>
  <c r="AA122" i="11"/>
  <c r="AC122" i="11" s="1"/>
  <c r="AA121" i="11"/>
  <c r="AC121" i="11" s="1"/>
  <c r="AA120" i="11"/>
  <c r="AC120" i="11" s="1"/>
  <c r="AA119" i="11"/>
  <c r="AC119" i="11" s="1"/>
  <c r="AA118" i="11"/>
  <c r="AC118" i="11" s="1"/>
  <c r="AA117" i="11"/>
  <c r="AC117" i="11" s="1"/>
  <c r="AA116" i="11"/>
  <c r="AC116" i="11" s="1"/>
  <c r="AA115" i="11"/>
  <c r="AC115" i="11" s="1"/>
  <c r="AA114" i="11"/>
  <c r="AC114" i="11" s="1"/>
  <c r="AA113" i="11"/>
  <c r="AC113" i="11" s="1"/>
  <c r="AA112" i="11"/>
  <c r="AC112" i="11" s="1"/>
  <c r="AA111" i="11"/>
  <c r="AC111" i="11" s="1"/>
  <c r="AA110" i="11"/>
  <c r="AC110" i="11" s="1"/>
  <c r="AA109" i="11"/>
  <c r="AC109" i="11" s="1"/>
  <c r="AA108" i="11"/>
  <c r="AC108" i="11" s="1"/>
  <c r="AA107" i="11"/>
  <c r="AC107" i="11" s="1"/>
  <c r="AA106" i="11"/>
  <c r="AC106" i="11" s="1"/>
  <c r="AA105" i="11"/>
  <c r="AC105" i="11" s="1"/>
  <c r="AA104" i="11"/>
  <c r="AC104" i="11" s="1"/>
  <c r="AA103" i="11"/>
  <c r="AC103" i="11" s="1"/>
  <c r="AA102" i="11"/>
  <c r="AC102" i="11" s="1"/>
  <c r="AA101" i="11"/>
  <c r="AC101" i="11" s="1"/>
  <c r="AA100" i="11"/>
  <c r="AC100" i="11" s="1"/>
  <c r="AA99" i="11"/>
  <c r="AC99" i="11" s="1"/>
  <c r="AA98" i="11"/>
  <c r="AC98" i="11" s="1"/>
  <c r="AA97" i="11"/>
  <c r="AC97" i="11" s="1"/>
  <c r="AA96" i="11"/>
  <c r="AC96" i="11" s="1"/>
  <c r="AA95" i="11"/>
  <c r="AC95" i="11" s="1"/>
  <c r="AA94" i="11"/>
  <c r="AC94" i="11" s="1"/>
  <c r="AA93" i="11"/>
  <c r="AC93" i="11" s="1"/>
  <c r="AA92" i="11"/>
  <c r="AC92" i="11" s="1"/>
  <c r="AA91" i="11"/>
  <c r="AC91" i="11" s="1"/>
  <c r="AA90" i="11"/>
  <c r="AC90" i="11" s="1"/>
  <c r="AA89" i="11"/>
  <c r="AC89" i="11" s="1"/>
  <c r="AA88" i="11"/>
  <c r="AC88" i="11" s="1"/>
  <c r="AA87" i="11"/>
  <c r="AC87" i="11" s="1"/>
  <c r="AA86" i="11"/>
  <c r="AC86" i="11" s="1"/>
  <c r="AA85" i="11"/>
  <c r="AC85" i="11" s="1"/>
  <c r="AA84" i="11"/>
  <c r="AC84" i="11" s="1"/>
  <c r="AA83" i="11"/>
  <c r="AC83" i="11" s="1"/>
  <c r="AA82" i="11"/>
  <c r="AC82" i="11" s="1"/>
  <c r="AA81" i="11"/>
  <c r="AC81" i="11" s="1"/>
  <c r="AA80" i="11"/>
  <c r="AC80" i="11" s="1"/>
  <c r="AA79" i="11"/>
  <c r="AC79" i="11" s="1"/>
  <c r="AA78" i="11"/>
  <c r="AC78" i="11" s="1"/>
  <c r="AA77" i="11"/>
  <c r="AC77" i="11" s="1"/>
  <c r="AA76" i="11"/>
  <c r="AC76" i="11" s="1"/>
  <c r="AA75" i="11"/>
  <c r="AC75" i="11" s="1"/>
  <c r="AA74" i="11"/>
  <c r="AC74" i="11" s="1"/>
  <c r="AA73" i="11"/>
  <c r="AC73" i="11" s="1"/>
  <c r="AA72" i="11"/>
  <c r="AC72" i="11" s="1"/>
  <c r="AA71" i="11"/>
  <c r="AC71" i="11" s="1"/>
  <c r="AA70" i="11"/>
  <c r="AC70" i="11" s="1"/>
  <c r="AA69" i="11"/>
  <c r="AC69" i="11" s="1"/>
  <c r="AA68" i="11"/>
  <c r="AC68" i="11" s="1"/>
  <c r="AA67" i="11"/>
  <c r="AC67" i="11" s="1"/>
  <c r="AA66" i="11"/>
  <c r="AC66" i="11" s="1"/>
  <c r="AA65" i="11"/>
  <c r="AC65" i="11" s="1"/>
  <c r="AA64" i="11"/>
  <c r="AC64" i="11" s="1"/>
  <c r="AA63" i="11"/>
  <c r="AC63" i="11" s="1"/>
  <c r="AA62" i="11"/>
  <c r="AC62" i="11" s="1"/>
  <c r="AA61" i="11"/>
  <c r="AC61" i="11" s="1"/>
  <c r="AA60" i="11"/>
  <c r="AC60" i="11" s="1"/>
  <c r="AA59" i="11"/>
  <c r="AC59" i="11" s="1"/>
  <c r="AA58" i="11"/>
  <c r="AC58" i="11" s="1"/>
  <c r="AA57" i="11"/>
  <c r="AC57" i="11" s="1"/>
  <c r="AA56" i="11"/>
  <c r="AC56" i="11" s="1"/>
  <c r="AA55" i="11"/>
  <c r="AC55" i="11" s="1"/>
  <c r="AA54" i="11"/>
  <c r="AC54" i="11" s="1"/>
  <c r="AA53" i="11"/>
  <c r="AC53" i="11" s="1"/>
  <c r="AA52" i="11"/>
  <c r="AC52" i="11" s="1"/>
  <c r="AA51" i="11"/>
  <c r="AC51" i="11" s="1"/>
  <c r="AA50" i="11"/>
  <c r="AC50" i="11" s="1"/>
  <c r="AA49" i="11"/>
  <c r="AC49" i="11" s="1"/>
  <c r="AA48" i="11"/>
  <c r="AC48" i="11" s="1"/>
  <c r="AA47" i="11"/>
  <c r="AC47" i="11" s="1"/>
  <c r="AA46" i="11"/>
  <c r="AC46" i="11" s="1"/>
  <c r="AA45" i="11"/>
  <c r="AC45" i="11" s="1"/>
  <c r="AA44" i="11"/>
  <c r="AC44" i="11" s="1"/>
  <c r="AA43" i="11"/>
  <c r="AC43" i="11" s="1"/>
  <c r="AA42" i="11"/>
  <c r="AC42" i="11" s="1"/>
  <c r="AA41" i="11"/>
  <c r="AC41" i="11" s="1"/>
  <c r="AA40" i="11"/>
  <c r="AC40" i="11" s="1"/>
  <c r="AA39" i="11"/>
  <c r="AC39" i="11" s="1"/>
  <c r="AA38" i="11"/>
  <c r="AC38" i="11" s="1"/>
  <c r="AA37" i="11"/>
  <c r="AC37" i="11" s="1"/>
  <c r="AA36" i="11"/>
  <c r="AC36" i="11" s="1"/>
  <c r="AA35" i="11"/>
  <c r="AC35" i="11" s="1"/>
  <c r="AA34" i="11"/>
  <c r="AC34" i="11" s="1"/>
  <c r="AA33" i="11"/>
  <c r="AC33" i="11" s="1"/>
  <c r="AA32" i="11"/>
  <c r="AC32" i="11" s="1"/>
  <c r="AA31" i="11"/>
  <c r="AC31" i="11" s="1"/>
  <c r="AA30" i="11"/>
  <c r="AC30" i="11" s="1"/>
  <c r="AA29" i="11"/>
  <c r="AC29" i="11" s="1"/>
  <c r="AA28" i="11"/>
  <c r="AC28" i="11" s="1"/>
  <c r="AA27" i="11"/>
  <c r="AC27" i="11" s="1"/>
  <c r="AA26" i="11"/>
  <c r="AC26" i="11" s="1"/>
  <c r="AA25" i="11"/>
  <c r="AC25" i="11" s="1"/>
  <c r="AA24" i="11"/>
  <c r="AC24" i="11" s="1"/>
  <c r="AA23" i="11"/>
  <c r="AC23" i="11" s="1"/>
  <c r="AA22" i="11"/>
  <c r="AC22" i="11" s="1"/>
  <c r="AA21" i="11"/>
  <c r="AC21" i="11" s="1"/>
  <c r="AA20" i="11"/>
  <c r="AC20" i="11" s="1"/>
  <c r="AA19" i="11"/>
  <c r="AC19" i="11" s="1"/>
  <c r="AA18" i="11"/>
  <c r="AC18" i="11" s="1"/>
  <c r="AA17" i="11"/>
  <c r="AC17" i="11" s="1"/>
  <c r="AA16" i="11"/>
  <c r="AC16" i="11" s="1"/>
  <c r="AA15" i="11"/>
  <c r="AC15" i="11" s="1"/>
  <c r="AA14" i="11"/>
  <c r="AC14" i="11" s="1"/>
  <c r="AA13" i="11"/>
  <c r="AC13" i="11" s="1"/>
  <c r="AA12" i="11"/>
  <c r="AC12" i="11" s="1"/>
  <c r="AA11" i="11"/>
  <c r="AC11" i="11" s="1"/>
  <c r="AA10" i="11"/>
  <c r="AC10" i="11" s="1"/>
  <c r="AA8" i="11"/>
  <c r="AC8" i="11" s="1"/>
  <c r="AA7" i="11"/>
  <c r="AC7" i="11" s="1"/>
  <c r="AA8" i="10"/>
  <c r="AC8" i="10" s="1"/>
  <c r="AA9" i="10"/>
  <c r="AC9" i="10" s="1"/>
  <c r="AA10" i="10"/>
  <c r="AC10" i="10" s="1"/>
  <c r="AA11" i="10"/>
  <c r="AC11" i="10" s="1"/>
  <c r="AA12" i="10"/>
  <c r="AC12" i="10" s="1"/>
  <c r="AA13" i="10"/>
  <c r="AC13" i="10" s="1"/>
  <c r="AA14" i="10"/>
  <c r="AC14" i="10" s="1"/>
  <c r="AA15" i="10"/>
  <c r="AC15" i="10" s="1"/>
  <c r="AA16" i="10"/>
  <c r="AC16" i="10" s="1"/>
  <c r="AA17" i="10"/>
  <c r="AC17" i="10" s="1"/>
  <c r="AA18" i="10"/>
  <c r="AC18" i="10" s="1"/>
  <c r="AA19" i="10"/>
  <c r="AC19" i="10" s="1"/>
  <c r="AA20" i="10"/>
  <c r="AC20" i="10" s="1"/>
  <c r="AA21" i="10"/>
  <c r="AC21" i="10" s="1"/>
  <c r="AA22" i="10"/>
  <c r="AC22" i="10" s="1"/>
  <c r="AA23" i="10"/>
  <c r="AC23" i="10" s="1"/>
  <c r="AA24" i="10"/>
  <c r="AC24" i="10" s="1"/>
  <c r="AA25" i="10"/>
  <c r="AC25" i="10" s="1"/>
  <c r="AA26" i="10"/>
  <c r="AC26" i="10" s="1"/>
  <c r="AA27" i="10"/>
  <c r="AC27" i="10" s="1"/>
  <c r="AA28" i="10"/>
  <c r="AC28" i="10" s="1"/>
  <c r="AA29" i="10"/>
  <c r="AC29" i="10" s="1"/>
  <c r="AA30" i="10"/>
  <c r="AC30" i="10" s="1"/>
  <c r="AA31" i="10"/>
  <c r="AC31" i="10" s="1"/>
  <c r="AA32" i="10"/>
  <c r="AC32" i="10" s="1"/>
  <c r="AA33" i="10"/>
  <c r="AC33" i="10" s="1"/>
  <c r="AA34" i="10"/>
  <c r="AC34" i="10" s="1"/>
  <c r="AA35" i="10"/>
  <c r="AC35" i="10" s="1"/>
  <c r="AA36" i="10"/>
  <c r="AC36" i="10" s="1"/>
  <c r="AA37" i="10"/>
  <c r="AC37" i="10" s="1"/>
  <c r="AA38" i="10"/>
  <c r="AC38" i="10" s="1"/>
  <c r="AA39" i="10"/>
  <c r="AC39" i="10" s="1"/>
  <c r="AA40" i="10"/>
  <c r="AC40" i="10" s="1"/>
  <c r="AA41" i="10"/>
  <c r="AC41" i="10" s="1"/>
  <c r="AA42" i="10"/>
  <c r="AC42" i="10" s="1"/>
  <c r="AA43" i="10"/>
  <c r="AC43" i="10" s="1"/>
  <c r="AA44" i="10"/>
  <c r="AC44" i="10" s="1"/>
  <c r="AA45" i="10"/>
  <c r="AC45" i="10" s="1"/>
  <c r="AA46" i="10"/>
  <c r="AC46" i="10" s="1"/>
  <c r="AA47" i="10"/>
  <c r="AC47" i="10" s="1"/>
  <c r="AA48" i="10"/>
  <c r="AC48" i="10" s="1"/>
  <c r="AA49" i="10"/>
  <c r="AC49" i="10" s="1"/>
  <c r="AA50" i="10"/>
  <c r="AC50" i="10" s="1"/>
  <c r="AA51" i="10"/>
  <c r="AC51" i="10" s="1"/>
  <c r="AA52" i="10"/>
  <c r="AC52" i="10" s="1"/>
  <c r="AA53" i="10"/>
  <c r="AC53" i="10" s="1"/>
  <c r="AA54" i="10"/>
  <c r="AC54" i="10" s="1"/>
  <c r="AA55" i="10"/>
  <c r="AC55" i="10" s="1"/>
  <c r="AA56" i="10"/>
  <c r="AC56" i="10" s="1"/>
  <c r="AA57" i="10"/>
  <c r="AC57" i="10" s="1"/>
  <c r="AA58" i="10"/>
  <c r="AC58" i="10" s="1"/>
  <c r="AA59" i="10"/>
  <c r="AC59" i="10" s="1"/>
  <c r="AA60" i="10"/>
  <c r="AC60" i="10" s="1"/>
  <c r="AA61" i="10"/>
  <c r="AC61" i="10" s="1"/>
  <c r="AA62" i="10"/>
  <c r="AC62" i="10" s="1"/>
  <c r="AA63" i="10"/>
  <c r="AC63" i="10" s="1"/>
  <c r="AA64" i="10"/>
  <c r="AC64" i="10" s="1"/>
  <c r="AA65" i="10"/>
  <c r="AC65" i="10" s="1"/>
  <c r="AA66" i="10"/>
  <c r="AC66" i="10" s="1"/>
  <c r="AA67" i="10"/>
  <c r="AC67" i="10" s="1"/>
  <c r="AA68" i="10"/>
  <c r="AC68" i="10" s="1"/>
  <c r="AA69" i="10"/>
  <c r="AC69" i="10" s="1"/>
  <c r="AA70" i="10"/>
  <c r="AC70" i="10" s="1"/>
  <c r="AA71" i="10"/>
  <c r="AC71" i="10" s="1"/>
  <c r="AA72" i="10"/>
  <c r="AC72" i="10" s="1"/>
  <c r="AA73" i="10"/>
  <c r="AC73" i="10" s="1"/>
  <c r="AA74" i="10"/>
  <c r="AC74" i="10" s="1"/>
  <c r="AA75" i="10"/>
  <c r="AC75" i="10" s="1"/>
  <c r="AA76" i="10"/>
  <c r="AC76" i="10" s="1"/>
  <c r="AA77" i="10"/>
  <c r="AC77" i="10" s="1"/>
  <c r="AA78" i="10"/>
  <c r="AC78" i="10" s="1"/>
  <c r="AA79" i="10"/>
  <c r="AC79" i="10" s="1"/>
  <c r="AA80" i="10"/>
  <c r="AC80" i="10" s="1"/>
  <c r="AA81" i="10"/>
  <c r="AC81" i="10" s="1"/>
  <c r="AA82" i="10"/>
  <c r="AC82" i="10" s="1"/>
  <c r="AA83" i="10"/>
  <c r="AC83" i="10" s="1"/>
  <c r="AA84" i="10"/>
  <c r="AC84" i="10" s="1"/>
  <c r="AA85" i="10"/>
  <c r="AC85" i="10" s="1"/>
  <c r="AA86" i="10"/>
  <c r="AC86" i="10" s="1"/>
  <c r="AA87" i="10"/>
  <c r="AC87" i="10" s="1"/>
  <c r="AA88" i="10"/>
  <c r="AC88" i="10" s="1"/>
  <c r="AA89" i="10"/>
  <c r="AC89" i="10" s="1"/>
  <c r="AA90" i="10"/>
  <c r="AC90" i="10" s="1"/>
  <c r="AA91" i="10"/>
  <c r="AC91" i="10" s="1"/>
  <c r="AA92" i="10"/>
  <c r="AC92" i="10" s="1"/>
  <c r="AA93" i="10"/>
  <c r="AC93" i="10" s="1"/>
  <c r="AA94" i="10"/>
  <c r="AC94" i="10" s="1"/>
  <c r="AA95" i="10"/>
  <c r="AC95" i="10" s="1"/>
  <c r="AA96" i="10"/>
  <c r="AC96" i="10" s="1"/>
  <c r="AA97" i="10"/>
  <c r="AC97" i="10" s="1"/>
  <c r="AA98" i="10"/>
  <c r="AC98" i="10" s="1"/>
  <c r="AA99" i="10"/>
  <c r="AC99" i="10" s="1"/>
  <c r="AA100" i="10"/>
  <c r="AC100" i="10" s="1"/>
  <c r="AA101" i="10"/>
  <c r="AC101" i="10" s="1"/>
  <c r="AA102" i="10"/>
  <c r="AC102" i="10" s="1"/>
  <c r="AA103" i="10"/>
  <c r="AC103" i="10" s="1"/>
  <c r="AA104" i="10"/>
  <c r="AC104" i="10" s="1"/>
  <c r="AA105" i="10"/>
  <c r="AC105" i="10" s="1"/>
  <c r="AA106" i="10"/>
  <c r="AC106" i="10" s="1"/>
  <c r="AA107" i="10"/>
  <c r="AC107" i="10" s="1"/>
  <c r="AA108" i="10"/>
  <c r="AC108" i="10" s="1"/>
  <c r="AA109" i="10"/>
  <c r="AC109" i="10" s="1"/>
  <c r="AA110" i="10"/>
  <c r="AC110" i="10" s="1"/>
  <c r="AA111" i="10"/>
  <c r="AC111" i="10" s="1"/>
  <c r="AA112" i="10"/>
  <c r="AC112" i="10" s="1"/>
  <c r="AA113" i="10"/>
  <c r="AC113" i="10" s="1"/>
  <c r="AA114" i="10"/>
  <c r="AC114" i="10" s="1"/>
  <c r="AA115" i="10"/>
  <c r="AC115" i="10" s="1"/>
  <c r="AA116" i="10"/>
  <c r="AC116" i="10" s="1"/>
  <c r="AA117" i="10"/>
  <c r="AC117" i="10" s="1"/>
  <c r="AA118" i="10"/>
  <c r="AC118" i="10" s="1"/>
  <c r="AA119" i="10"/>
  <c r="AC119" i="10" s="1"/>
  <c r="AA120" i="10"/>
  <c r="AC120" i="10" s="1"/>
  <c r="AA121" i="10"/>
  <c r="AC121" i="10" s="1"/>
  <c r="AA122" i="10"/>
  <c r="AC122" i="10" s="1"/>
  <c r="AA123" i="10"/>
  <c r="AC123" i="10" s="1"/>
  <c r="AA124" i="10"/>
  <c r="AC124" i="10" s="1"/>
  <c r="AA125" i="10"/>
  <c r="AC125" i="10" s="1"/>
  <c r="AA126" i="10"/>
  <c r="AC126" i="10" s="1"/>
  <c r="AA127" i="10"/>
  <c r="AC127" i="10" s="1"/>
  <c r="AA128" i="10"/>
  <c r="AC128" i="10" s="1"/>
  <c r="AA129" i="10"/>
  <c r="AC129" i="10" s="1"/>
  <c r="AA130" i="10"/>
  <c r="AC130" i="10" s="1"/>
  <c r="AA131" i="10"/>
  <c r="AC131" i="10" s="1"/>
  <c r="AA132" i="10"/>
  <c r="AC132" i="10" s="1"/>
  <c r="AA133" i="10"/>
  <c r="AC133" i="10" s="1"/>
  <c r="AA134" i="10"/>
  <c r="AC134" i="10" s="1"/>
  <c r="AA135" i="10"/>
  <c r="AC135" i="10" s="1"/>
  <c r="AA136" i="10"/>
  <c r="AC136" i="10" s="1"/>
  <c r="AA137" i="10"/>
  <c r="AC137" i="10" s="1"/>
  <c r="AA138" i="10"/>
  <c r="AC138" i="10" s="1"/>
  <c r="AA139" i="10"/>
  <c r="AC139" i="10" s="1"/>
  <c r="AA140" i="10"/>
  <c r="AC140" i="10" s="1"/>
  <c r="AA141" i="10"/>
  <c r="AC141" i="10" s="1"/>
  <c r="AA142" i="10"/>
  <c r="AC142" i="10" s="1"/>
  <c r="AA143" i="10"/>
  <c r="AC143" i="10" s="1"/>
  <c r="AA144" i="10"/>
  <c r="AC144" i="10" s="1"/>
  <c r="AA145" i="10"/>
  <c r="AC145" i="10" s="1"/>
  <c r="AA146" i="10"/>
  <c r="AC146" i="10" s="1"/>
  <c r="AA147" i="10"/>
  <c r="AC147" i="10" s="1"/>
  <c r="AA148" i="10"/>
  <c r="AC148" i="10" s="1"/>
  <c r="AA149" i="10"/>
  <c r="AC149" i="10" s="1"/>
  <c r="AA150" i="10"/>
  <c r="AC150" i="10" s="1"/>
  <c r="AA151" i="10"/>
  <c r="AC151" i="10" s="1"/>
  <c r="AA152" i="10"/>
  <c r="AC152" i="10" s="1"/>
  <c r="AA153" i="10"/>
  <c r="AC153" i="10" s="1"/>
  <c r="AA154" i="10"/>
  <c r="AC154" i="10" s="1"/>
  <c r="AA155" i="10"/>
  <c r="AC155" i="10" s="1"/>
  <c r="AA156" i="10"/>
  <c r="AC156" i="10" s="1"/>
  <c r="AA157" i="10"/>
  <c r="AC157" i="10" s="1"/>
  <c r="AA158" i="10"/>
  <c r="AC158" i="10" s="1"/>
  <c r="AA159" i="10"/>
  <c r="AC159" i="10" s="1"/>
  <c r="AA160" i="10"/>
  <c r="AC160" i="10" s="1"/>
  <c r="AA161" i="10"/>
  <c r="AC161" i="10" s="1"/>
  <c r="AA162" i="10"/>
  <c r="AC162" i="10" s="1"/>
  <c r="AA163" i="10"/>
  <c r="AC163" i="10" s="1"/>
  <c r="AA164" i="10"/>
  <c r="AC164" i="10" s="1"/>
  <c r="AA165" i="10"/>
  <c r="AC165" i="10" s="1"/>
  <c r="AA166" i="10"/>
  <c r="AC166" i="10" s="1"/>
  <c r="AA167" i="10"/>
  <c r="AC167" i="10" s="1"/>
  <c r="AA168" i="10"/>
  <c r="AC168" i="10" s="1"/>
  <c r="AA169" i="10"/>
  <c r="AC169" i="10" s="1"/>
  <c r="AA170" i="10"/>
  <c r="AC170" i="10" s="1"/>
  <c r="AA171" i="10"/>
  <c r="AC171" i="10" s="1"/>
  <c r="AA172" i="10"/>
  <c r="AC172" i="10" s="1"/>
  <c r="AA173" i="10"/>
  <c r="AC173" i="10" s="1"/>
  <c r="AA174" i="10"/>
  <c r="AC174" i="10" s="1"/>
  <c r="AA175" i="10"/>
  <c r="AC175" i="10" s="1"/>
  <c r="AA176" i="10"/>
  <c r="AC176" i="10" s="1"/>
  <c r="AA177" i="10"/>
  <c r="AC177" i="10" s="1"/>
  <c r="AA178" i="10"/>
  <c r="AC178" i="10" s="1"/>
  <c r="AA179" i="10"/>
  <c r="AC179" i="10" s="1"/>
  <c r="AA180" i="10"/>
  <c r="AC180" i="10" s="1"/>
  <c r="AA181" i="10"/>
  <c r="AC181" i="10" s="1"/>
  <c r="AA182" i="10"/>
  <c r="AC182" i="10" s="1"/>
  <c r="AA183" i="10"/>
  <c r="AC183" i="10" s="1"/>
  <c r="AA184" i="10"/>
  <c r="AC184" i="10" s="1"/>
  <c r="AA185" i="10"/>
  <c r="AC185" i="10" s="1"/>
  <c r="AA186" i="10"/>
  <c r="AC186" i="10" s="1"/>
  <c r="AA187" i="10"/>
  <c r="AC187" i="10" s="1"/>
  <c r="AA188" i="10"/>
  <c r="AC188" i="10" s="1"/>
  <c r="AA189" i="10"/>
  <c r="AC189" i="10" s="1"/>
  <c r="AA190" i="10"/>
  <c r="AC190" i="10" s="1"/>
  <c r="AA191" i="10"/>
  <c r="AC191" i="10" s="1"/>
  <c r="AA192" i="10"/>
  <c r="AC192" i="10" s="1"/>
  <c r="AA193" i="10"/>
  <c r="AC193" i="10" s="1"/>
  <c r="AA194" i="10"/>
  <c r="AC194" i="10" s="1"/>
  <c r="AA195" i="10"/>
  <c r="AC195" i="10" s="1"/>
  <c r="AA196" i="10"/>
  <c r="AC196" i="10" s="1"/>
  <c r="AA197" i="10"/>
  <c r="AC197" i="10" s="1"/>
  <c r="AA198" i="10"/>
  <c r="AC198" i="10" s="1"/>
  <c r="AA199" i="10"/>
  <c r="AC199" i="10" s="1"/>
  <c r="AA200" i="10"/>
  <c r="AC200" i="10" s="1"/>
  <c r="AA201" i="10"/>
  <c r="AC201" i="10" s="1"/>
  <c r="AA202" i="10"/>
  <c r="AC202" i="10" s="1"/>
  <c r="AA203" i="10"/>
  <c r="AC203" i="10" s="1"/>
  <c r="AA204" i="10"/>
  <c r="AC204" i="10" s="1"/>
  <c r="AA205" i="10"/>
  <c r="AC205" i="10" s="1"/>
  <c r="AA206" i="10"/>
  <c r="AC206" i="10" s="1"/>
  <c r="AA207" i="10"/>
  <c r="AC207" i="10" s="1"/>
  <c r="AA208" i="10"/>
  <c r="AC208" i="10" s="1"/>
  <c r="AA209" i="10"/>
  <c r="AC209" i="10" s="1"/>
  <c r="AA210" i="10"/>
  <c r="AC210" i="10" s="1"/>
  <c r="AA211" i="10"/>
  <c r="AC211" i="10" s="1"/>
  <c r="AA212" i="10"/>
  <c r="AC212" i="10" s="1"/>
  <c r="AA213" i="10"/>
  <c r="AC213" i="10" s="1"/>
  <c r="AA214" i="10"/>
  <c r="AC214" i="10" s="1"/>
  <c r="AA215" i="10"/>
  <c r="AC215" i="10" s="1"/>
  <c r="AA216" i="10"/>
  <c r="AC216" i="10" s="1"/>
  <c r="AA217" i="10"/>
  <c r="AC217" i="10" s="1"/>
  <c r="AA218" i="10"/>
  <c r="AC218" i="10" s="1"/>
  <c r="AA219" i="10"/>
  <c r="AC219" i="10" s="1"/>
  <c r="AA220" i="10"/>
  <c r="AC220" i="10" s="1"/>
  <c r="AA221" i="10"/>
  <c r="AC221" i="10" s="1"/>
  <c r="AA222" i="10"/>
  <c r="AC222" i="10" s="1"/>
  <c r="AA223" i="10"/>
  <c r="AC223" i="10" s="1"/>
  <c r="AA224" i="10"/>
  <c r="AC224" i="10" s="1"/>
  <c r="AA225" i="10"/>
  <c r="AC225" i="10" s="1"/>
  <c r="AA226" i="10"/>
  <c r="AC226" i="10" s="1"/>
  <c r="AA227" i="10"/>
  <c r="AC227" i="10" s="1"/>
  <c r="AA228" i="10"/>
  <c r="AC228" i="10" s="1"/>
  <c r="AA229" i="10"/>
  <c r="AC229" i="10" s="1"/>
  <c r="AA230" i="10"/>
  <c r="AC230" i="10" s="1"/>
  <c r="AA231" i="10"/>
  <c r="AC231" i="10" s="1"/>
  <c r="AA232" i="10"/>
  <c r="AC232" i="10" s="1"/>
  <c r="AA233" i="10"/>
  <c r="AC233" i="10" s="1"/>
  <c r="AA234" i="10"/>
  <c r="AC234" i="10" s="1"/>
  <c r="AA235" i="10"/>
  <c r="AC235" i="10" s="1"/>
  <c r="AA236" i="10"/>
  <c r="AC236" i="10" s="1"/>
  <c r="AA237" i="10"/>
  <c r="AC237" i="10" s="1"/>
  <c r="AA238" i="10"/>
  <c r="AC238" i="10" s="1"/>
  <c r="AA239" i="10"/>
  <c r="AC239" i="10" s="1"/>
  <c r="AA240" i="10"/>
  <c r="AC240" i="10" s="1"/>
  <c r="AA241" i="10"/>
  <c r="AC241" i="10" s="1"/>
  <c r="AA242" i="10"/>
  <c r="AC242" i="10" s="1"/>
  <c r="AA243" i="10"/>
  <c r="AC243" i="10" s="1"/>
  <c r="AA244" i="10"/>
  <c r="AC244" i="10" s="1"/>
  <c r="AA245" i="10"/>
  <c r="AC245" i="10" s="1"/>
  <c r="AA246" i="10"/>
  <c r="AC246" i="10" s="1"/>
  <c r="AA247" i="10"/>
  <c r="AC247" i="10" s="1"/>
  <c r="AA248" i="10"/>
  <c r="AC248" i="10" s="1"/>
  <c r="AA249" i="10"/>
  <c r="AC249" i="10" s="1"/>
  <c r="AA250" i="10"/>
  <c r="AC250" i="10" s="1"/>
  <c r="AA251" i="10"/>
  <c r="AC251" i="10" s="1"/>
  <c r="AA252" i="10"/>
  <c r="AC252" i="10" s="1"/>
  <c r="AA253" i="10"/>
  <c r="AC253" i="10" s="1"/>
  <c r="AA254" i="10"/>
  <c r="AC254" i="10" s="1"/>
  <c r="AA255" i="10"/>
  <c r="AC255" i="10" s="1"/>
  <c r="AA256" i="10"/>
  <c r="AC256" i="10" s="1"/>
  <c r="AA257" i="10"/>
  <c r="AC257" i="10" s="1"/>
  <c r="AA258" i="10"/>
  <c r="AC258" i="10" s="1"/>
  <c r="AA259" i="10"/>
  <c r="AC259" i="10" s="1"/>
  <c r="AA260" i="10"/>
  <c r="AC260" i="10" s="1"/>
  <c r="AA261" i="10"/>
  <c r="AC261" i="10" s="1"/>
  <c r="AA262" i="10"/>
  <c r="AC262" i="10" s="1"/>
  <c r="AA263" i="10"/>
  <c r="AC263" i="10" s="1"/>
  <c r="AA264" i="10"/>
  <c r="AC264" i="10" s="1"/>
  <c r="AA265" i="10"/>
  <c r="AC265" i="10" s="1"/>
  <c r="AA266" i="10"/>
  <c r="AC266" i="10" s="1"/>
  <c r="AA267" i="10"/>
  <c r="AC267" i="10" s="1"/>
  <c r="AA268" i="10"/>
  <c r="AC268" i="10" s="1"/>
  <c r="AA269" i="10"/>
  <c r="AC269" i="10" s="1"/>
  <c r="AA270" i="10"/>
  <c r="AC270" i="10" s="1"/>
  <c r="AA271" i="10"/>
  <c r="AC271" i="10" s="1"/>
  <c r="AA272" i="10"/>
  <c r="AC272" i="10" s="1"/>
  <c r="AA273" i="10"/>
  <c r="AC273" i="10" s="1"/>
  <c r="AA274" i="10"/>
  <c r="AC274" i="10" s="1"/>
  <c r="AA275" i="10"/>
  <c r="AC275" i="10" s="1"/>
  <c r="AA276" i="10"/>
  <c r="AC276" i="10" s="1"/>
  <c r="AA277" i="10"/>
  <c r="AC277" i="10" s="1"/>
  <c r="AA278" i="10"/>
  <c r="AC278" i="10" s="1"/>
  <c r="AA279" i="10"/>
  <c r="AC279" i="10" s="1"/>
  <c r="AA280" i="10"/>
  <c r="AC280" i="10" s="1"/>
  <c r="AA281" i="10"/>
  <c r="AC281" i="10" s="1"/>
  <c r="AA282" i="10"/>
  <c r="AC282" i="10" s="1"/>
  <c r="AA283" i="10"/>
  <c r="AC283" i="10" s="1"/>
  <c r="AA284" i="10"/>
  <c r="AC284" i="10" s="1"/>
  <c r="AA285" i="10"/>
  <c r="AC285" i="10" s="1"/>
  <c r="AA286" i="10"/>
  <c r="AC286" i="10" s="1"/>
  <c r="AA287" i="10"/>
  <c r="AC287" i="10" s="1"/>
  <c r="AA288" i="10"/>
  <c r="AC288" i="10" s="1"/>
  <c r="AA289" i="10"/>
  <c r="AC289" i="10" s="1"/>
  <c r="AA290" i="10"/>
  <c r="AC290" i="10" s="1"/>
  <c r="AA291" i="10"/>
  <c r="AC291" i="10" s="1"/>
  <c r="AA292" i="10"/>
  <c r="AC292" i="10" s="1"/>
  <c r="AA293" i="10"/>
  <c r="AC293" i="10" s="1"/>
  <c r="AA294" i="10"/>
  <c r="AC294" i="10" s="1"/>
  <c r="AA295" i="10"/>
  <c r="AC295" i="10" s="1"/>
  <c r="AA296" i="10"/>
  <c r="AC296" i="10" s="1"/>
  <c r="AA297" i="10"/>
  <c r="AC297" i="10" s="1"/>
  <c r="AA298" i="10"/>
  <c r="AC298" i="10" s="1"/>
  <c r="AA299" i="10"/>
  <c r="AC299" i="10" s="1"/>
  <c r="AA300" i="10"/>
  <c r="AC300" i="10" s="1"/>
  <c r="AA301" i="10"/>
  <c r="AC301" i="10" s="1"/>
  <c r="AA302" i="10"/>
  <c r="AC302" i="10" s="1"/>
  <c r="AA303" i="10"/>
  <c r="AC303" i="10" s="1"/>
  <c r="AA304" i="10"/>
  <c r="AC304" i="10" s="1"/>
  <c r="AA305" i="10"/>
  <c r="AC305" i="10" s="1"/>
  <c r="AA306" i="10"/>
  <c r="AC306" i="10" s="1"/>
  <c r="AA307" i="10"/>
  <c r="AC307" i="10" s="1"/>
  <c r="AA308" i="10"/>
  <c r="AC308" i="10" s="1"/>
  <c r="AA309" i="10"/>
  <c r="AC309" i="10" s="1"/>
  <c r="AA310" i="10"/>
  <c r="AC310" i="10" s="1"/>
  <c r="AA311" i="10"/>
  <c r="AC311" i="10" s="1"/>
  <c r="AA312" i="10"/>
  <c r="AC312" i="10" s="1"/>
  <c r="AA313" i="10"/>
  <c r="AC313" i="10" s="1"/>
  <c r="AA314" i="10"/>
  <c r="AC314" i="10" s="1"/>
  <c r="AA315" i="10"/>
  <c r="AC315" i="10" s="1"/>
  <c r="AA316" i="10"/>
  <c r="AC316" i="10" s="1"/>
  <c r="AA317" i="10"/>
  <c r="AC317" i="10" s="1"/>
  <c r="AA318" i="10"/>
  <c r="AC318" i="10" s="1"/>
  <c r="AA319" i="10"/>
  <c r="AC319" i="10" s="1"/>
  <c r="AA320" i="10"/>
  <c r="AC320" i="10" s="1"/>
  <c r="AA321" i="10"/>
  <c r="AC321" i="10" s="1"/>
  <c r="AA322" i="10"/>
  <c r="AC322" i="10" s="1"/>
  <c r="AA323" i="10"/>
  <c r="AC323" i="10" s="1"/>
  <c r="AA324" i="10"/>
  <c r="AC324" i="10" s="1"/>
  <c r="AA325" i="10"/>
  <c r="AC325" i="10" s="1"/>
  <c r="AA326" i="10"/>
  <c r="AC326" i="10" s="1"/>
  <c r="AA327" i="10"/>
  <c r="AC327" i="10" s="1"/>
  <c r="AA328" i="10"/>
  <c r="AC328" i="10" s="1"/>
  <c r="AA329" i="10"/>
  <c r="AC329" i="10" s="1"/>
  <c r="AA330" i="10"/>
  <c r="AC330" i="10" s="1"/>
  <c r="AA331" i="10"/>
  <c r="AC331" i="10" s="1"/>
  <c r="AA332" i="10"/>
  <c r="AC332" i="10" s="1"/>
  <c r="AA333" i="10"/>
  <c r="AC333" i="10" s="1"/>
  <c r="AA334" i="10"/>
  <c r="AC334" i="10" s="1"/>
  <c r="AA335" i="10"/>
  <c r="AC335" i="10" s="1"/>
  <c r="AA336" i="10"/>
  <c r="AC336" i="10" s="1"/>
  <c r="AA337" i="10"/>
  <c r="AC337" i="10" s="1"/>
  <c r="AA338" i="10"/>
  <c r="AC338" i="10" s="1"/>
  <c r="AA339" i="10"/>
  <c r="AC339" i="10" s="1"/>
  <c r="AA340" i="10"/>
  <c r="AC340" i="10" s="1"/>
  <c r="AA341" i="10"/>
  <c r="AC341" i="10" s="1"/>
  <c r="AA342" i="10"/>
  <c r="AC342" i="10" s="1"/>
  <c r="AA343" i="10"/>
  <c r="AC343" i="10" s="1"/>
  <c r="AA344" i="10"/>
  <c r="AC344" i="10" s="1"/>
  <c r="AA345" i="10"/>
  <c r="AC345" i="10" s="1"/>
  <c r="AA346" i="10"/>
  <c r="AC346" i="10" s="1"/>
  <c r="AA347" i="10"/>
  <c r="AC347" i="10" s="1"/>
  <c r="AA348" i="10"/>
  <c r="AC348" i="10" s="1"/>
  <c r="AA349" i="10"/>
  <c r="AC349" i="10" s="1"/>
  <c r="AA350" i="10"/>
  <c r="AC350" i="10" s="1"/>
  <c r="AA351" i="10"/>
  <c r="AC351" i="10" s="1"/>
  <c r="AA352" i="10"/>
  <c r="AC352" i="10" s="1"/>
  <c r="AA353" i="10"/>
  <c r="AC353" i="10" s="1"/>
  <c r="AA354" i="10"/>
  <c r="AC354" i="10" s="1"/>
  <c r="AA355" i="10"/>
  <c r="AC355" i="10" s="1"/>
  <c r="AA356" i="10"/>
  <c r="AC356" i="10" s="1"/>
  <c r="AA357" i="10"/>
  <c r="AC357" i="10" s="1"/>
  <c r="AA358" i="10"/>
  <c r="AC358" i="10" s="1"/>
  <c r="AA359" i="10"/>
  <c r="AC359" i="10" s="1"/>
  <c r="AA360" i="10"/>
  <c r="AC360" i="10" s="1"/>
  <c r="AA361" i="10"/>
  <c r="AC361" i="10" s="1"/>
  <c r="AA362" i="10"/>
  <c r="AC362" i="10" s="1"/>
  <c r="AA363" i="10"/>
  <c r="AC363" i="10" s="1"/>
  <c r="AA364" i="10"/>
  <c r="AC364" i="10" s="1"/>
  <c r="AA365" i="10"/>
  <c r="AC365" i="10" s="1"/>
  <c r="AA366" i="10"/>
  <c r="AC366" i="10" s="1"/>
  <c r="AA367" i="10"/>
  <c r="AC367" i="10" s="1"/>
  <c r="AA368" i="10"/>
  <c r="AC368" i="10" s="1"/>
  <c r="AA369" i="10"/>
  <c r="AC369" i="10" s="1"/>
  <c r="AA370" i="10"/>
  <c r="AC370" i="10" s="1"/>
  <c r="AA371" i="10"/>
  <c r="AC371" i="10" s="1"/>
  <c r="AA372" i="10"/>
  <c r="AC372" i="10" s="1"/>
  <c r="AA373" i="10"/>
  <c r="AC373" i="10" s="1"/>
  <c r="AA374" i="10"/>
  <c r="AC374" i="10" s="1"/>
  <c r="AA375" i="10"/>
  <c r="AC375" i="10" s="1"/>
  <c r="AA376" i="10"/>
  <c r="AC376" i="10" s="1"/>
  <c r="AA377" i="10"/>
  <c r="AC377" i="10" s="1"/>
  <c r="AA378" i="10"/>
  <c r="AC378" i="10" s="1"/>
  <c r="AA379" i="10"/>
  <c r="AC379" i="10" s="1"/>
  <c r="AA380" i="10"/>
  <c r="AC380" i="10" s="1"/>
  <c r="AA381" i="10"/>
  <c r="AC381" i="10" s="1"/>
  <c r="AA382" i="10"/>
  <c r="AC382" i="10" s="1"/>
  <c r="AA383" i="10"/>
  <c r="AC383" i="10" s="1"/>
  <c r="AA384" i="10"/>
  <c r="AC384" i="10" s="1"/>
  <c r="AA385" i="10"/>
  <c r="AC385" i="10" s="1"/>
  <c r="AA386" i="10"/>
  <c r="AC386" i="10" s="1"/>
  <c r="AA387" i="10"/>
  <c r="AC387" i="10" s="1"/>
  <c r="AA388" i="10"/>
  <c r="AC388" i="10" s="1"/>
  <c r="AA389" i="10"/>
  <c r="AC389" i="10" s="1"/>
  <c r="AA390" i="10"/>
  <c r="AC390" i="10" s="1"/>
  <c r="AA391" i="10"/>
  <c r="AC391" i="10" s="1"/>
  <c r="AA392" i="10"/>
  <c r="AC392" i="10" s="1"/>
  <c r="AA393" i="10"/>
  <c r="AC393" i="10" s="1"/>
  <c r="AA394" i="10"/>
  <c r="AC394" i="10" s="1"/>
  <c r="AA395" i="10"/>
  <c r="AC395" i="10" s="1"/>
  <c r="AA396" i="10"/>
  <c r="AC396" i="10" s="1"/>
  <c r="AA397" i="10"/>
  <c r="AC397" i="10" s="1"/>
  <c r="AA398" i="10"/>
  <c r="AC398" i="10" s="1"/>
  <c r="AA399" i="10"/>
  <c r="AC399" i="10" s="1"/>
  <c r="AA400" i="10"/>
  <c r="AC400" i="10" s="1"/>
  <c r="AA401" i="10"/>
  <c r="AC401" i="10" s="1"/>
  <c r="AA402" i="10"/>
  <c r="AC402" i="10" s="1"/>
  <c r="AA403" i="10"/>
  <c r="AC403" i="10" s="1"/>
  <c r="AA404" i="10"/>
  <c r="AC404" i="10" s="1"/>
  <c r="AA405" i="10"/>
  <c r="AC405" i="10" s="1"/>
  <c r="AA406" i="10"/>
  <c r="AC406" i="10" s="1"/>
  <c r="AA407" i="10"/>
  <c r="AC407" i="10" s="1"/>
  <c r="AA408" i="10"/>
  <c r="AC408" i="10" s="1"/>
  <c r="AA409" i="10"/>
  <c r="AC409" i="10" s="1"/>
  <c r="AA410" i="10"/>
  <c r="AC410" i="10" s="1"/>
  <c r="AA411" i="10"/>
  <c r="AC411" i="10" s="1"/>
  <c r="AA412" i="10"/>
  <c r="AC412" i="10" s="1"/>
  <c r="AA413" i="10"/>
  <c r="AC413" i="10" s="1"/>
  <c r="AA414" i="10"/>
  <c r="AC414" i="10" s="1"/>
  <c r="AA415" i="10"/>
  <c r="AC415" i="10" s="1"/>
  <c r="AA416" i="10"/>
  <c r="AC416" i="10" s="1"/>
  <c r="AA417" i="10"/>
  <c r="AC417" i="10" s="1"/>
  <c r="AA418" i="10"/>
  <c r="AC418" i="10" s="1"/>
  <c r="AA419" i="10"/>
  <c r="AC419" i="10" s="1"/>
  <c r="AA420" i="10"/>
  <c r="AC420" i="10" s="1"/>
  <c r="AA421" i="10"/>
  <c r="AC421" i="10" s="1"/>
  <c r="AA422" i="10"/>
  <c r="AC422" i="10" s="1"/>
  <c r="AA423" i="10"/>
  <c r="AC423" i="10" s="1"/>
  <c r="AA424" i="10"/>
  <c r="AC424" i="10" s="1"/>
  <c r="AA425" i="10"/>
  <c r="AC425" i="10" s="1"/>
  <c r="AA426" i="10"/>
  <c r="AC426" i="10" s="1"/>
  <c r="AA427" i="10"/>
  <c r="AC427" i="10" s="1"/>
  <c r="AA428" i="10"/>
  <c r="AC428" i="10" s="1"/>
  <c r="AA429" i="10"/>
  <c r="AC429" i="10" s="1"/>
  <c r="AA430" i="10"/>
  <c r="AC430" i="10" s="1"/>
  <c r="AA431" i="10"/>
  <c r="AC431" i="10" s="1"/>
  <c r="AA432" i="10"/>
  <c r="AC432" i="10" s="1"/>
  <c r="AA433" i="10"/>
  <c r="AC433" i="10" s="1"/>
  <c r="AA434" i="10"/>
  <c r="AC434" i="10" s="1"/>
  <c r="AA435" i="10"/>
  <c r="AC435" i="10" s="1"/>
  <c r="AA436" i="10"/>
  <c r="AC436" i="10" s="1"/>
  <c r="AA437" i="10"/>
  <c r="AC437" i="10" s="1"/>
  <c r="AA438" i="10"/>
  <c r="AC438" i="10" s="1"/>
  <c r="AA439" i="10"/>
  <c r="AC439" i="10" s="1"/>
  <c r="AA440" i="10"/>
  <c r="AC440" i="10" s="1"/>
  <c r="AA441" i="10"/>
  <c r="AC441" i="10" s="1"/>
  <c r="AA442" i="10"/>
  <c r="AC442" i="10" s="1"/>
  <c r="AA443" i="10"/>
  <c r="AC443" i="10" s="1"/>
  <c r="AA444" i="10"/>
  <c r="AC444" i="10" s="1"/>
  <c r="AA445" i="10"/>
  <c r="AC445" i="10" s="1"/>
  <c r="AA446" i="10"/>
  <c r="AC446" i="10" s="1"/>
  <c r="AA447" i="10"/>
  <c r="AC447" i="10" s="1"/>
  <c r="AA448" i="10"/>
  <c r="AC448" i="10" s="1"/>
  <c r="AA449" i="10"/>
  <c r="AC449" i="10" s="1"/>
  <c r="AA450" i="10"/>
  <c r="AC450" i="10" s="1"/>
  <c r="AA451" i="10"/>
  <c r="AC451" i="10" s="1"/>
  <c r="AA452" i="10"/>
  <c r="AC452" i="10" s="1"/>
  <c r="AA453" i="10"/>
  <c r="AC453" i="10" s="1"/>
  <c r="AA454" i="10"/>
  <c r="AC454" i="10" s="1"/>
  <c r="AA455" i="10"/>
  <c r="AC455" i="10" s="1"/>
  <c r="AA456" i="10"/>
  <c r="AC456" i="10" s="1"/>
  <c r="AA457" i="10"/>
  <c r="AC457" i="10" s="1"/>
  <c r="AA458" i="10"/>
  <c r="AC458" i="10" s="1"/>
  <c r="AA459" i="10"/>
  <c r="AC459" i="10" s="1"/>
  <c r="AA460" i="10"/>
  <c r="AC460" i="10" s="1"/>
  <c r="AA461" i="10"/>
  <c r="AC461" i="10" s="1"/>
  <c r="AA462" i="10"/>
  <c r="AC462" i="10" s="1"/>
  <c r="AA463" i="10"/>
  <c r="AC463" i="10" s="1"/>
  <c r="AA464" i="10"/>
  <c r="AC464" i="10" s="1"/>
  <c r="AA465" i="10"/>
  <c r="AC465" i="10" s="1"/>
  <c r="AA466" i="10"/>
  <c r="AC466" i="10" s="1"/>
  <c r="AA467" i="10"/>
  <c r="AC467" i="10" s="1"/>
  <c r="AA468" i="10"/>
  <c r="AC468" i="10" s="1"/>
  <c r="AA469" i="10"/>
  <c r="AC469" i="10" s="1"/>
  <c r="AA470" i="10"/>
  <c r="AC470" i="10" s="1"/>
  <c r="AA471" i="10"/>
  <c r="AC471" i="10" s="1"/>
  <c r="AA472" i="10"/>
  <c r="AC472" i="10" s="1"/>
  <c r="AA473" i="10"/>
  <c r="AC473" i="10" s="1"/>
  <c r="AA474" i="10"/>
  <c r="AC474" i="10" s="1"/>
  <c r="AA475" i="10"/>
  <c r="AC475" i="10" s="1"/>
  <c r="AA476" i="10"/>
  <c r="AC476" i="10" s="1"/>
  <c r="AA477" i="10"/>
  <c r="AC477" i="10" s="1"/>
  <c r="AA478" i="10"/>
  <c r="AC478" i="10" s="1"/>
  <c r="AA479" i="10"/>
  <c r="AC479" i="10" s="1"/>
  <c r="AA480" i="10"/>
  <c r="AC480" i="10" s="1"/>
  <c r="AA481" i="10"/>
  <c r="AC481" i="10" s="1"/>
  <c r="AA482" i="10"/>
  <c r="AC482" i="10" s="1"/>
  <c r="AA483" i="10"/>
  <c r="AC483" i="10" s="1"/>
  <c r="AA484" i="10"/>
  <c r="AC484" i="10" s="1"/>
  <c r="AA485" i="10"/>
  <c r="AC485" i="10" s="1"/>
  <c r="AA486" i="10"/>
  <c r="AC486" i="10" s="1"/>
  <c r="AA487" i="10"/>
  <c r="AC487" i="10" s="1"/>
  <c r="AA488" i="10"/>
  <c r="AC488" i="10" s="1"/>
  <c r="AA489" i="10"/>
  <c r="AC489" i="10" s="1"/>
  <c r="AA490" i="10"/>
  <c r="AC490" i="10" s="1"/>
  <c r="AA491" i="10"/>
  <c r="AC491" i="10" s="1"/>
  <c r="AA492" i="10"/>
  <c r="AC492" i="10" s="1"/>
  <c r="AA493" i="10"/>
  <c r="AC493" i="10" s="1"/>
  <c r="AA494" i="10"/>
  <c r="AC494" i="10" s="1"/>
  <c r="AA495" i="10"/>
  <c r="AC495" i="10" s="1"/>
  <c r="AA496" i="10"/>
  <c r="AC496" i="10" s="1"/>
  <c r="AA497" i="10"/>
  <c r="AC497" i="10" s="1"/>
  <c r="AA498" i="10"/>
  <c r="AC498" i="10" s="1"/>
  <c r="AA499" i="10"/>
  <c r="AC499" i="10" s="1"/>
  <c r="AA500" i="10"/>
  <c r="AC500" i="10" s="1"/>
  <c r="AA501" i="10"/>
  <c r="AC501" i="10" s="1"/>
  <c r="AA502" i="10"/>
  <c r="AC502" i="10" s="1"/>
  <c r="AA503" i="10"/>
  <c r="AC503" i="10" s="1"/>
  <c r="AA504" i="10"/>
  <c r="AC504" i="10" s="1"/>
  <c r="AA505" i="10"/>
  <c r="AC505" i="10" s="1"/>
  <c r="AA506" i="10"/>
  <c r="AC506" i="10" s="1"/>
  <c r="AA507" i="10"/>
  <c r="AC507" i="10" s="1"/>
  <c r="AA508" i="10"/>
  <c r="AC508" i="10" s="1"/>
  <c r="AA509" i="10"/>
  <c r="AC509" i="10" s="1"/>
  <c r="AA510" i="10"/>
  <c r="AC510" i="10" s="1"/>
  <c r="AA511" i="10"/>
  <c r="AC511" i="10" s="1"/>
  <c r="AA512" i="10"/>
  <c r="AC512" i="10" s="1"/>
  <c r="AA513" i="10"/>
  <c r="AC513" i="10" s="1"/>
  <c r="AA514" i="10"/>
  <c r="AC514" i="10" s="1"/>
  <c r="AA515" i="10"/>
  <c r="AC515" i="10" s="1"/>
  <c r="AA516" i="10"/>
  <c r="AC516" i="10" s="1"/>
  <c r="AA517" i="10"/>
  <c r="AC517" i="10" s="1"/>
  <c r="AA518" i="10"/>
  <c r="AC518" i="10" s="1"/>
  <c r="AA519" i="10"/>
  <c r="AC519" i="10" s="1"/>
  <c r="AA520" i="10"/>
  <c r="AC520" i="10" s="1"/>
  <c r="AA521" i="10"/>
  <c r="AC521" i="10" s="1"/>
  <c r="AA522" i="10"/>
  <c r="AC522" i="10" s="1"/>
  <c r="AA523" i="10"/>
  <c r="AC523" i="10" s="1"/>
  <c r="AA524" i="10"/>
  <c r="AC524" i="10" s="1"/>
  <c r="AA525" i="10"/>
  <c r="AC525" i="10" s="1"/>
  <c r="AA526" i="10"/>
  <c r="AC526" i="10" s="1"/>
  <c r="AA527" i="10"/>
  <c r="AC527" i="10" s="1"/>
  <c r="AA528" i="10"/>
  <c r="AC528" i="10" s="1"/>
  <c r="AA529" i="10"/>
  <c r="AC529" i="10" s="1"/>
  <c r="AA530" i="10"/>
  <c r="AC530" i="10" s="1"/>
  <c r="AA531" i="10"/>
  <c r="AC531" i="10" s="1"/>
  <c r="AA532" i="10"/>
  <c r="AC532" i="10" s="1"/>
  <c r="AA533" i="10"/>
  <c r="AC533" i="10" s="1"/>
  <c r="AA534" i="10"/>
  <c r="AC534" i="10" s="1"/>
  <c r="AA535" i="10"/>
  <c r="AC535" i="10" s="1"/>
  <c r="AA536" i="10"/>
  <c r="AC536" i="10" s="1"/>
  <c r="AA537" i="10"/>
  <c r="AC537" i="10" s="1"/>
  <c r="AA538" i="10"/>
  <c r="AC538" i="10" s="1"/>
  <c r="AA539" i="10"/>
  <c r="AC539" i="10" s="1"/>
  <c r="AA540" i="10"/>
  <c r="AC540" i="10" s="1"/>
  <c r="AA541" i="10"/>
  <c r="AC541" i="10" s="1"/>
  <c r="AA542" i="10"/>
  <c r="AC542" i="10" s="1"/>
  <c r="AA543" i="10"/>
  <c r="AC543" i="10" s="1"/>
  <c r="AA544" i="10"/>
  <c r="AC544" i="10" s="1"/>
  <c r="AA545" i="10"/>
  <c r="AC545" i="10" s="1"/>
  <c r="AA546" i="10"/>
  <c r="AC546" i="10" s="1"/>
  <c r="AA547" i="10"/>
  <c r="AC547" i="10" s="1"/>
  <c r="AA548" i="10"/>
  <c r="AC548" i="10" s="1"/>
  <c r="AA549" i="10"/>
  <c r="AC549" i="10" s="1"/>
  <c r="AA550" i="10"/>
  <c r="AC550" i="10" s="1"/>
  <c r="AA551" i="10"/>
  <c r="AC551" i="10" s="1"/>
  <c r="AA552" i="10"/>
  <c r="AC552" i="10" s="1"/>
  <c r="AA553" i="10"/>
  <c r="AC553" i="10" s="1"/>
  <c r="AA554" i="10"/>
  <c r="AC554" i="10" s="1"/>
  <c r="AA555" i="10"/>
  <c r="AC555" i="10" s="1"/>
  <c r="AA556" i="10"/>
  <c r="AC556" i="10" s="1"/>
  <c r="AA557" i="10"/>
  <c r="AC557" i="10" s="1"/>
  <c r="AA558" i="10"/>
  <c r="AC558" i="10" s="1"/>
  <c r="AA559" i="10"/>
  <c r="AC559" i="10" s="1"/>
  <c r="AA560" i="10"/>
  <c r="AC560" i="10" s="1"/>
  <c r="AA561" i="10"/>
  <c r="AC561" i="10" s="1"/>
  <c r="AA562" i="10"/>
  <c r="AC562" i="10" s="1"/>
  <c r="AA563" i="10"/>
  <c r="AC563" i="10" s="1"/>
  <c r="AA564" i="10"/>
  <c r="AC564" i="10" s="1"/>
  <c r="AA565" i="10"/>
  <c r="AC565" i="10" s="1"/>
  <c r="AA566" i="10"/>
  <c r="AC566" i="10" s="1"/>
  <c r="AA567" i="10"/>
  <c r="AC567" i="10" s="1"/>
  <c r="AA568" i="10"/>
  <c r="AC568" i="10" s="1"/>
  <c r="AA569" i="10"/>
  <c r="AC569" i="10" s="1"/>
  <c r="AA570" i="10"/>
  <c r="AC570" i="10" s="1"/>
  <c r="AA571" i="10"/>
  <c r="AC571" i="10" s="1"/>
  <c r="AA572" i="10"/>
  <c r="AC572" i="10" s="1"/>
  <c r="AA573" i="10"/>
  <c r="AC573" i="10" s="1"/>
  <c r="AA574" i="10"/>
  <c r="AC574" i="10" s="1"/>
  <c r="AA575" i="10"/>
  <c r="AC575" i="10" s="1"/>
  <c r="AA576" i="10"/>
  <c r="AC576" i="10" s="1"/>
  <c r="AA577" i="10"/>
  <c r="AC577" i="10" s="1"/>
  <c r="AA578" i="10"/>
  <c r="AC578" i="10" s="1"/>
  <c r="AA579" i="10"/>
  <c r="AC579" i="10" s="1"/>
  <c r="AA580" i="10"/>
  <c r="AC580" i="10" s="1"/>
  <c r="AA581" i="10"/>
  <c r="AC581" i="10" s="1"/>
  <c r="AA582" i="10"/>
  <c r="AC582" i="10" s="1"/>
  <c r="AA583" i="10"/>
  <c r="AC583" i="10" s="1"/>
  <c r="AA584" i="10"/>
  <c r="AC584" i="10" s="1"/>
  <c r="AA585" i="10"/>
  <c r="AC585" i="10" s="1"/>
  <c r="AA586" i="10"/>
  <c r="AC586" i="10" s="1"/>
  <c r="AA587" i="10"/>
  <c r="AC587" i="10" s="1"/>
  <c r="AA588" i="10"/>
  <c r="AC588" i="10" s="1"/>
  <c r="AA589" i="10"/>
  <c r="AC589" i="10" s="1"/>
  <c r="AA590" i="10"/>
  <c r="AC590" i="10" s="1"/>
  <c r="AA591" i="10"/>
  <c r="AC591" i="10" s="1"/>
  <c r="AA592" i="10"/>
  <c r="AC592" i="10" s="1"/>
  <c r="AA593" i="10"/>
  <c r="AC593" i="10" s="1"/>
  <c r="AA594" i="10"/>
  <c r="AC594" i="10" s="1"/>
  <c r="AA595" i="10"/>
  <c r="AC595" i="10" s="1"/>
  <c r="AA596" i="10"/>
  <c r="AC596" i="10" s="1"/>
  <c r="AA597" i="10"/>
  <c r="AC597" i="10" s="1"/>
  <c r="AA598" i="10"/>
  <c r="AC598" i="10" s="1"/>
  <c r="AA599" i="10"/>
  <c r="AC599" i="10" s="1"/>
  <c r="AA600" i="10"/>
  <c r="AC600" i="10" s="1"/>
  <c r="AA601" i="10"/>
  <c r="AC601" i="10" s="1"/>
  <c r="AA602" i="10"/>
  <c r="AC602" i="10" s="1"/>
  <c r="AA603" i="10"/>
  <c r="AC603" i="10" s="1"/>
  <c r="AA604" i="10"/>
  <c r="AC604" i="10" s="1"/>
  <c r="AA605" i="10"/>
  <c r="AC605" i="10" s="1"/>
  <c r="AA606" i="10"/>
  <c r="AC606" i="10" s="1"/>
  <c r="AA607" i="10"/>
  <c r="AC607" i="10" s="1"/>
  <c r="AA608" i="10"/>
  <c r="AC608" i="10" s="1"/>
  <c r="AA609" i="10"/>
  <c r="AC609" i="10" s="1"/>
  <c r="AA610" i="10"/>
  <c r="AC610" i="10" s="1"/>
  <c r="AA611" i="10"/>
  <c r="AC611" i="10" s="1"/>
  <c r="AA612" i="10"/>
  <c r="AC612" i="10" s="1"/>
  <c r="AA613" i="10"/>
  <c r="AC613" i="10" s="1"/>
  <c r="AA614" i="10"/>
  <c r="AC614" i="10" s="1"/>
  <c r="AA615" i="10"/>
  <c r="AC615" i="10" s="1"/>
  <c r="AA616" i="10"/>
  <c r="AC616" i="10" s="1"/>
  <c r="AA617" i="10"/>
  <c r="AC617" i="10" s="1"/>
  <c r="AA618" i="10"/>
  <c r="AC618" i="10" s="1"/>
  <c r="AA619" i="10"/>
  <c r="AC619" i="10" s="1"/>
  <c r="AA620" i="10"/>
  <c r="AC620" i="10" s="1"/>
  <c r="AA621" i="10"/>
  <c r="AC621" i="10" s="1"/>
  <c r="AA622" i="10"/>
  <c r="AC622" i="10" s="1"/>
  <c r="AA623" i="10"/>
  <c r="AC623" i="10" s="1"/>
  <c r="AA624" i="10"/>
  <c r="AC624" i="10" s="1"/>
  <c r="AA625" i="10"/>
  <c r="AC625" i="10" s="1"/>
  <c r="AA626" i="10"/>
  <c r="AC626" i="10" s="1"/>
  <c r="AA627" i="10"/>
  <c r="AC627" i="10" s="1"/>
  <c r="AA628" i="10"/>
  <c r="AC628" i="10" s="1"/>
  <c r="AA629" i="10"/>
  <c r="AC629" i="10" s="1"/>
  <c r="AA630" i="10"/>
  <c r="AC630" i="10" s="1"/>
  <c r="AA631" i="10"/>
  <c r="AC631" i="10" s="1"/>
  <c r="AA632" i="10"/>
  <c r="AC632" i="10" s="1"/>
  <c r="AA633" i="10"/>
  <c r="AC633" i="10" s="1"/>
  <c r="AA634" i="10"/>
  <c r="AC634" i="10" s="1"/>
  <c r="AA635" i="10"/>
  <c r="AC635" i="10" s="1"/>
  <c r="AA636" i="10"/>
  <c r="AC636" i="10" s="1"/>
  <c r="AA637" i="10"/>
  <c r="AC637" i="10" s="1"/>
  <c r="AA638" i="10"/>
  <c r="AC638" i="10" s="1"/>
  <c r="AA639" i="10"/>
  <c r="AC639" i="10" s="1"/>
  <c r="AA640" i="10"/>
  <c r="AC640" i="10" s="1"/>
  <c r="AA641" i="10"/>
  <c r="AC641" i="10" s="1"/>
  <c r="AA642" i="10"/>
  <c r="AC642" i="10" s="1"/>
  <c r="AA643" i="10"/>
  <c r="AC643" i="10" s="1"/>
  <c r="AA644" i="10"/>
  <c r="AC644" i="10" s="1"/>
  <c r="AA645" i="10"/>
  <c r="AC645" i="10" s="1"/>
  <c r="AA646" i="10"/>
  <c r="AC646" i="10" s="1"/>
  <c r="AA647" i="10"/>
  <c r="AC647" i="10" s="1"/>
  <c r="AA648" i="10"/>
  <c r="AC648" i="10" s="1"/>
  <c r="AA649" i="10"/>
  <c r="AC649" i="10" s="1"/>
  <c r="AA650" i="10"/>
  <c r="AC650" i="10" s="1"/>
  <c r="AA651" i="10"/>
  <c r="AC651" i="10" s="1"/>
  <c r="AA652" i="10"/>
  <c r="AC652" i="10" s="1"/>
  <c r="AA653" i="10"/>
  <c r="AC653" i="10" s="1"/>
  <c r="AA654" i="10"/>
  <c r="AC654" i="10" s="1"/>
  <c r="AA655" i="10"/>
  <c r="AC655" i="10" s="1"/>
  <c r="AA656" i="10"/>
  <c r="AC656" i="10" s="1"/>
  <c r="AA657" i="10"/>
  <c r="AC657" i="10" s="1"/>
  <c r="AA658" i="10"/>
  <c r="AC658" i="10" s="1"/>
  <c r="AA659" i="10"/>
  <c r="AC659" i="10" s="1"/>
  <c r="AA660" i="10"/>
  <c r="AC660" i="10" s="1"/>
  <c r="AA661" i="10"/>
  <c r="AC661" i="10" s="1"/>
  <c r="AA662" i="10"/>
  <c r="AC662" i="10" s="1"/>
  <c r="AA663" i="10"/>
  <c r="AC663" i="10" s="1"/>
  <c r="AA664" i="10"/>
  <c r="AC664" i="10" s="1"/>
  <c r="AA665" i="10"/>
  <c r="AC665" i="10" s="1"/>
  <c r="AA666" i="10"/>
  <c r="AC666" i="10" s="1"/>
  <c r="AA667" i="10"/>
  <c r="AC667" i="10" s="1"/>
  <c r="AA668" i="10"/>
  <c r="AC668" i="10" s="1"/>
  <c r="AA669" i="10"/>
  <c r="AC669" i="10" s="1"/>
  <c r="AA670" i="10"/>
  <c r="AC670" i="10" s="1"/>
  <c r="AA671" i="10"/>
  <c r="AC671" i="10" s="1"/>
  <c r="AA672" i="10"/>
  <c r="AC672" i="10" s="1"/>
  <c r="AA673" i="10"/>
  <c r="AC673" i="10" s="1"/>
  <c r="AA674" i="10"/>
  <c r="AC674" i="10" s="1"/>
  <c r="AA675" i="10"/>
  <c r="AC675" i="10" s="1"/>
  <c r="AA676" i="10"/>
  <c r="AC676" i="10" s="1"/>
  <c r="AA677" i="10"/>
  <c r="AC677" i="10" s="1"/>
  <c r="AA678" i="10"/>
  <c r="AC678" i="10" s="1"/>
  <c r="AA679" i="10"/>
  <c r="AC679" i="10" s="1"/>
  <c r="AA680" i="10"/>
  <c r="AC680" i="10" s="1"/>
  <c r="AA681" i="10"/>
  <c r="AC681" i="10" s="1"/>
  <c r="AA682" i="10"/>
  <c r="AC682" i="10" s="1"/>
  <c r="AA683" i="10"/>
  <c r="AC683" i="10" s="1"/>
  <c r="AA684" i="10"/>
  <c r="AC684" i="10" s="1"/>
  <c r="AA685" i="10"/>
  <c r="AC685" i="10" s="1"/>
  <c r="AA686" i="10"/>
  <c r="AC686" i="10" s="1"/>
  <c r="AA687" i="10"/>
  <c r="AC687" i="10" s="1"/>
  <c r="AA688" i="10"/>
  <c r="AC688" i="10" s="1"/>
  <c r="AA689" i="10"/>
  <c r="AC689" i="10" s="1"/>
  <c r="AA690" i="10"/>
  <c r="AC690" i="10" s="1"/>
  <c r="AA691" i="10"/>
  <c r="AC691" i="10" s="1"/>
  <c r="AA692" i="10"/>
  <c r="AC692" i="10" s="1"/>
  <c r="AA693" i="10"/>
  <c r="AC693" i="10" s="1"/>
  <c r="AA694" i="10"/>
  <c r="AC694" i="10" s="1"/>
  <c r="AA695" i="10"/>
  <c r="AC695" i="10" s="1"/>
  <c r="AA696" i="10"/>
  <c r="AC696" i="10" s="1"/>
  <c r="AA697" i="10"/>
  <c r="AC697" i="10" s="1"/>
  <c r="AA698" i="10"/>
  <c r="AC698" i="10" s="1"/>
  <c r="AA699" i="10"/>
  <c r="AC699" i="10" s="1"/>
  <c r="AA700" i="10"/>
  <c r="AC700" i="10" s="1"/>
  <c r="AA701" i="10"/>
  <c r="AC701" i="10" s="1"/>
  <c r="AA702" i="10"/>
  <c r="AC702" i="10" s="1"/>
  <c r="AA703" i="10"/>
  <c r="AC703" i="10" s="1"/>
  <c r="AA704" i="10"/>
  <c r="AC704" i="10" s="1"/>
  <c r="AA705" i="10"/>
  <c r="AC705" i="10" s="1"/>
  <c r="AA706" i="10"/>
  <c r="AC706" i="10" s="1"/>
  <c r="AA707" i="10"/>
  <c r="AC707" i="10" s="1"/>
  <c r="AA708" i="10"/>
  <c r="AC708" i="10" s="1"/>
  <c r="AA709" i="10"/>
  <c r="AC709" i="10" s="1"/>
  <c r="AA710" i="10"/>
  <c r="AC710" i="10" s="1"/>
  <c r="AA711" i="10"/>
  <c r="AC711" i="10" s="1"/>
  <c r="AA712" i="10"/>
  <c r="AC712" i="10" s="1"/>
  <c r="AA713" i="10"/>
  <c r="AC713" i="10" s="1"/>
  <c r="AA714" i="10"/>
  <c r="AC714" i="10" s="1"/>
  <c r="AA715" i="10"/>
  <c r="AC715" i="10" s="1"/>
  <c r="AA716" i="10"/>
  <c r="AC716" i="10" s="1"/>
  <c r="AA717" i="10"/>
  <c r="AC717" i="10" s="1"/>
  <c r="AA718" i="10"/>
  <c r="AC718" i="10" s="1"/>
  <c r="AA719" i="10"/>
  <c r="AC719" i="10" s="1"/>
  <c r="AA720" i="10"/>
  <c r="AC720" i="10" s="1"/>
  <c r="AA721" i="10"/>
  <c r="AC721" i="10" s="1"/>
  <c r="AA722" i="10"/>
  <c r="AC722" i="10" s="1"/>
  <c r="AA723" i="10"/>
  <c r="AC723" i="10" s="1"/>
  <c r="AA724" i="10"/>
  <c r="AC724" i="10" s="1"/>
  <c r="AA725" i="10"/>
  <c r="AC725" i="10" s="1"/>
  <c r="AA726" i="10"/>
  <c r="AC726" i="10" s="1"/>
  <c r="AA727" i="10"/>
  <c r="AC727" i="10" s="1"/>
  <c r="AA728" i="10"/>
  <c r="AC728" i="10" s="1"/>
  <c r="AA729" i="10"/>
  <c r="AC729" i="10" s="1"/>
  <c r="AA730" i="10"/>
  <c r="AC730" i="10" s="1"/>
  <c r="AA731" i="10"/>
  <c r="AC731" i="10" s="1"/>
  <c r="AA732" i="10"/>
  <c r="AC732" i="10" s="1"/>
  <c r="AA733" i="10"/>
  <c r="AC733" i="10" s="1"/>
  <c r="AA734" i="10"/>
  <c r="AC734" i="10" s="1"/>
  <c r="AA735" i="10"/>
  <c r="AC735" i="10" s="1"/>
  <c r="AA736" i="10"/>
  <c r="AC736" i="10" s="1"/>
  <c r="AA737" i="10"/>
  <c r="AC737" i="10" s="1"/>
  <c r="AA738" i="10"/>
  <c r="AC738" i="10" s="1"/>
  <c r="AA739" i="10"/>
  <c r="AC739" i="10" s="1"/>
  <c r="AA740" i="10"/>
  <c r="AC740" i="10" s="1"/>
  <c r="AA741" i="10"/>
  <c r="AC741" i="10" s="1"/>
  <c r="AA742" i="10"/>
  <c r="AC742" i="10" s="1"/>
  <c r="AA743" i="10"/>
  <c r="AC743" i="10" s="1"/>
  <c r="AA744" i="10"/>
  <c r="AC744" i="10" s="1"/>
  <c r="AA745" i="10"/>
  <c r="AC745" i="10" s="1"/>
  <c r="AA746" i="10"/>
  <c r="AC746" i="10" s="1"/>
  <c r="AA747" i="10"/>
  <c r="AC747" i="10" s="1"/>
  <c r="AA748" i="10"/>
  <c r="AC748" i="10" s="1"/>
  <c r="AA749" i="10"/>
  <c r="AC749" i="10" s="1"/>
  <c r="AA750" i="10"/>
  <c r="AC750" i="10" s="1"/>
  <c r="AA751" i="10"/>
  <c r="AC751" i="10" s="1"/>
  <c r="AA752" i="10"/>
  <c r="AC752" i="10" s="1"/>
  <c r="AA753" i="10"/>
  <c r="AC753" i="10" s="1"/>
  <c r="AA754" i="10"/>
  <c r="AC754" i="10" s="1"/>
  <c r="AA755" i="10"/>
  <c r="AC755" i="10" s="1"/>
  <c r="AA756" i="10"/>
  <c r="AC756" i="10" s="1"/>
  <c r="AA757" i="10"/>
  <c r="AC757" i="10" s="1"/>
  <c r="AA758" i="10"/>
  <c r="AC758" i="10" s="1"/>
  <c r="AA759" i="10"/>
  <c r="AC759" i="10" s="1"/>
  <c r="AA760" i="10"/>
  <c r="AC760" i="10" s="1"/>
  <c r="AA761" i="10"/>
  <c r="AC761" i="10" s="1"/>
  <c r="AA762" i="10"/>
  <c r="AC762" i="10" s="1"/>
  <c r="AA763" i="10"/>
  <c r="AC763" i="10" s="1"/>
  <c r="AA764" i="10"/>
  <c r="AC764" i="10" s="1"/>
  <c r="AA765" i="10"/>
  <c r="AC765" i="10" s="1"/>
  <c r="AA766" i="10"/>
  <c r="AC766" i="10" s="1"/>
  <c r="AA767" i="10"/>
  <c r="AC767" i="10" s="1"/>
  <c r="AA768" i="10"/>
  <c r="AC768" i="10" s="1"/>
  <c r="AA769" i="10"/>
  <c r="AC769" i="10" s="1"/>
  <c r="AA770" i="10"/>
  <c r="AC770" i="10" s="1"/>
  <c r="AA771" i="10"/>
  <c r="AC771" i="10" s="1"/>
  <c r="AA772" i="10"/>
  <c r="AC772" i="10" s="1"/>
  <c r="AA773" i="10"/>
  <c r="AC773" i="10" s="1"/>
  <c r="AA774" i="10"/>
  <c r="AC774" i="10" s="1"/>
  <c r="AA775" i="10"/>
  <c r="AC775" i="10" s="1"/>
  <c r="AA776" i="10"/>
  <c r="AC776" i="10" s="1"/>
  <c r="AA777" i="10"/>
  <c r="AC777" i="10" s="1"/>
  <c r="AA778" i="10"/>
  <c r="AC778" i="10" s="1"/>
  <c r="AA779" i="10"/>
  <c r="AC779" i="10" s="1"/>
  <c r="AA780" i="10"/>
  <c r="AC780" i="10" s="1"/>
  <c r="AA781" i="10"/>
  <c r="AC781" i="10" s="1"/>
  <c r="AA782" i="10"/>
  <c r="AC782" i="10" s="1"/>
  <c r="AA783" i="10"/>
  <c r="AC783" i="10" s="1"/>
  <c r="AA784" i="10"/>
  <c r="AC784" i="10" s="1"/>
  <c r="AA785" i="10"/>
  <c r="AC785" i="10" s="1"/>
  <c r="AA786" i="10"/>
  <c r="AC786" i="10" s="1"/>
  <c r="AA787" i="10"/>
  <c r="AC787" i="10" s="1"/>
  <c r="AA788" i="10"/>
  <c r="AC788" i="10" s="1"/>
  <c r="AA789" i="10"/>
  <c r="AC789" i="10" s="1"/>
  <c r="AA790" i="10"/>
  <c r="AC790" i="10" s="1"/>
  <c r="AA791" i="10"/>
  <c r="AC791" i="10" s="1"/>
  <c r="AA792" i="10"/>
  <c r="AC792" i="10" s="1"/>
  <c r="AA793" i="10"/>
  <c r="AC793" i="10" s="1"/>
  <c r="AA794" i="10"/>
  <c r="AC794" i="10" s="1"/>
  <c r="AA795" i="10"/>
  <c r="AC795" i="10" s="1"/>
  <c r="AA796" i="10"/>
  <c r="AC796" i="10" s="1"/>
  <c r="AA797" i="10"/>
  <c r="AC797" i="10" s="1"/>
  <c r="AA798" i="10"/>
  <c r="AC798" i="10" s="1"/>
  <c r="AA799" i="10"/>
  <c r="AC799" i="10" s="1"/>
  <c r="AA800" i="10"/>
  <c r="AC800" i="10" s="1"/>
  <c r="AA801" i="10"/>
  <c r="AC801" i="10" s="1"/>
  <c r="AA802" i="10"/>
  <c r="AC802" i="10" s="1"/>
  <c r="AA803" i="10"/>
  <c r="AC803" i="10" s="1"/>
  <c r="AA804" i="10"/>
  <c r="AC804" i="10" s="1"/>
  <c r="AA805" i="10"/>
  <c r="AC805" i="10" s="1"/>
  <c r="AA806" i="10"/>
  <c r="AC806" i="10" s="1"/>
  <c r="AA807" i="10"/>
  <c r="AC807" i="10" s="1"/>
  <c r="AA808" i="10"/>
  <c r="AC808" i="10" s="1"/>
  <c r="AA809" i="10"/>
  <c r="AC809" i="10" s="1"/>
  <c r="AA810" i="10"/>
  <c r="AC810" i="10" s="1"/>
  <c r="AA811" i="10"/>
  <c r="AC811" i="10" s="1"/>
  <c r="AA812" i="10"/>
  <c r="AC812" i="10" s="1"/>
  <c r="AA813" i="10"/>
  <c r="AC813" i="10" s="1"/>
  <c r="AA814" i="10"/>
  <c r="AC814" i="10" s="1"/>
  <c r="AA815" i="10"/>
  <c r="AC815" i="10" s="1"/>
  <c r="AA816" i="10"/>
  <c r="AC816" i="10" s="1"/>
  <c r="AA817" i="10"/>
  <c r="AC817" i="10" s="1"/>
  <c r="AA818" i="10"/>
  <c r="AC818" i="10" s="1"/>
  <c r="AA819" i="10"/>
  <c r="AC819" i="10" s="1"/>
  <c r="AA820" i="10"/>
  <c r="AC820" i="10" s="1"/>
  <c r="AA821" i="10"/>
  <c r="AC821" i="10" s="1"/>
  <c r="AA822" i="10"/>
  <c r="AC822" i="10" s="1"/>
  <c r="AA823" i="10"/>
  <c r="AC823" i="10" s="1"/>
  <c r="AA824" i="10"/>
  <c r="AC824" i="10" s="1"/>
  <c r="AA825" i="10"/>
  <c r="AC825" i="10" s="1"/>
  <c r="AA826" i="10"/>
  <c r="AC826" i="10" s="1"/>
  <c r="AA827" i="10"/>
  <c r="AC827" i="10" s="1"/>
  <c r="AA828" i="10"/>
  <c r="AC828" i="10" s="1"/>
  <c r="AA829" i="10"/>
  <c r="AC829" i="10" s="1"/>
  <c r="AA830" i="10"/>
  <c r="AC830" i="10" s="1"/>
  <c r="AA831" i="10"/>
  <c r="AC831" i="10" s="1"/>
  <c r="AA832" i="10"/>
  <c r="AC832" i="10" s="1"/>
  <c r="AA833" i="10"/>
  <c r="AC833" i="10" s="1"/>
  <c r="AA834" i="10"/>
  <c r="AC834" i="10" s="1"/>
  <c r="AA835" i="10"/>
  <c r="AC835" i="10" s="1"/>
  <c r="AA836" i="10"/>
  <c r="AC836" i="10" s="1"/>
  <c r="AA837" i="10"/>
  <c r="AC837" i="10" s="1"/>
  <c r="AA838" i="10"/>
  <c r="AC838" i="10" s="1"/>
  <c r="AA839" i="10"/>
  <c r="AC839" i="10" s="1"/>
  <c r="AA840" i="10"/>
  <c r="AC840" i="10" s="1"/>
  <c r="AA841" i="10"/>
  <c r="AC841" i="10" s="1"/>
  <c r="AA842" i="10"/>
  <c r="AC842" i="10" s="1"/>
  <c r="AA843" i="10"/>
  <c r="AC843" i="10" s="1"/>
  <c r="AA844" i="10"/>
  <c r="AC844" i="10" s="1"/>
  <c r="AA845" i="10"/>
  <c r="AC845" i="10" s="1"/>
  <c r="AA846" i="10"/>
  <c r="AC846" i="10" s="1"/>
  <c r="AA847" i="10"/>
  <c r="AC847" i="10" s="1"/>
  <c r="AA848" i="10"/>
  <c r="AC848" i="10" s="1"/>
  <c r="AA849" i="10"/>
  <c r="AC849" i="10" s="1"/>
  <c r="AA850" i="10"/>
  <c r="AC850" i="10" s="1"/>
  <c r="AA851" i="10"/>
  <c r="AC851" i="10" s="1"/>
  <c r="AA852" i="10"/>
  <c r="AC852" i="10" s="1"/>
  <c r="AA853" i="10"/>
  <c r="AC853" i="10" s="1"/>
  <c r="AA854" i="10"/>
  <c r="AC854" i="10" s="1"/>
  <c r="AA855" i="10"/>
  <c r="AC855" i="10" s="1"/>
  <c r="AA856" i="10"/>
  <c r="AC856" i="10" s="1"/>
  <c r="AA857" i="10"/>
  <c r="AC857" i="10" s="1"/>
  <c r="AA858" i="10"/>
  <c r="AC858" i="10" s="1"/>
  <c r="AA859" i="10"/>
  <c r="AC859" i="10" s="1"/>
  <c r="AA860" i="10"/>
  <c r="AC860" i="10" s="1"/>
  <c r="AA861" i="10"/>
  <c r="AC861" i="10" s="1"/>
  <c r="AA862" i="10"/>
  <c r="AC862" i="10" s="1"/>
  <c r="AA863" i="10"/>
  <c r="AC863" i="10" s="1"/>
  <c r="AA864" i="10"/>
  <c r="AC864" i="10" s="1"/>
  <c r="AA865" i="10"/>
  <c r="AC865" i="10" s="1"/>
  <c r="AA866" i="10"/>
  <c r="AC866" i="10" s="1"/>
  <c r="AA867" i="10"/>
  <c r="AC867" i="10" s="1"/>
  <c r="AA868" i="10"/>
  <c r="AC868" i="10" s="1"/>
  <c r="AA869" i="10"/>
  <c r="AC869" i="10" s="1"/>
  <c r="AA870" i="10"/>
  <c r="AC870" i="10" s="1"/>
  <c r="AA871" i="10"/>
  <c r="AC871" i="10" s="1"/>
  <c r="AA872" i="10"/>
  <c r="AC872" i="10" s="1"/>
  <c r="AA873" i="10"/>
  <c r="AC873" i="10" s="1"/>
  <c r="AA874" i="10"/>
  <c r="AC874" i="10" s="1"/>
  <c r="AA875" i="10"/>
  <c r="AC875" i="10" s="1"/>
  <c r="AA876" i="10"/>
  <c r="AC876" i="10" s="1"/>
  <c r="AA877" i="10"/>
  <c r="AC877" i="10" s="1"/>
  <c r="AA878" i="10"/>
  <c r="AC878" i="10" s="1"/>
  <c r="AA879" i="10"/>
  <c r="AC879" i="10" s="1"/>
  <c r="AA880" i="10"/>
  <c r="AC880" i="10" s="1"/>
  <c r="AA881" i="10"/>
  <c r="AC881" i="10" s="1"/>
  <c r="AA882" i="10"/>
  <c r="AC882" i="10" s="1"/>
  <c r="AA883" i="10"/>
  <c r="AC883" i="10" s="1"/>
  <c r="AA884" i="10"/>
  <c r="AC884" i="10" s="1"/>
  <c r="AA885" i="10"/>
  <c r="AC885" i="10" s="1"/>
  <c r="AA886" i="10"/>
  <c r="AC886" i="10" s="1"/>
  <c r="AA887" i="10"/>
  <c r="AC887" i="10" s="1"/>
  <c r="AA888" i="10"/>
  <c r="AC888" i="10" s="1"/>
  <c r="AA889" i="10"/>
  <c r="AC889" i="10" s="1"/>
  <c r="AA890" i="10"/>
  <c r="AC890" i="10" s="1"/>
  <c r="AA891" i="10"/>
  <c r="AC891" i="10" s="1"/>
  <c r="AA892" i="10"/>
  <c r="AC892" i="10" s="1"/>
  <c r="AA893" i="10"/>
  <c r="AC893" i="10" s="1"/>
  <c r="AA894" i="10"/>
  <c r="AC894" i="10" s="1"/>
  <c r="AA895" i="10"/>
  <c r="AC895" i="10" s="1"/>
  <c r="AA896" i="10"/>
  <c r="AC896" i="10" s="1"/>
  <c r="AA897" i="10"/>
  <c r="AC897" i="10" s="1"/>
  <c r="AA898" i="10"/>
  <c r="AC898" i="10" s="1"/>
  <c r="AA899" i="10"/>
  <c r="AC899" i="10" s="1"/>
  <c r="AA900" i="10"/>
  <c r="AC900" i="10" s="1"/>
  <c r="AA901" i="10"/>
  <c r="AC901" i="10" s="1"/>
  <c r="AA902" i="10"/>
  <c r="AC902" i="10" s="1"/>
  <c r="AA903" i="10"/>
  <c r="AC903" i="10" s="1"/>
  <c r="AA904" i="10"/>
  <c r="AC904" i="10" s="1"/>
  <c r="AA905" i="10"/>
  <c r="AC905" i="10" s="1"/>
  <c r="AA906" i="10"/>
  <c r="AC906" i="10" s="1"/>
  <c r="AA907" i="10"/>
  <c r="AC907" i="10" s="1"/>
  <c r="AA908" i="10"/>
  <c r="AC908" i="10" s="1"/>
  <c r="AA909" i="10"/>
  <c r="AC909" i="10" s="1"/>
  <c r="AA910" i="10"/>
  <c r="AC910" i="10" s="1"/>
  <c r="AA911" i="10"/>
  <c r="AC911" i="10" s="1"/>
  <c r="AA912" i="10"/>
  <c r="AC912" i="10" s="1"/>
  <c r="AA913" i="10"/>
  <c r="AC913" i="10" s="1"/>
  <c r="AA914" i="10"/>
  <c r="AC914" i="10" s="1"/>
  <c r="AA915" i="10"/>
  <c r="AC915" i="10" s="1"/>
  <c r="AA916" i="10"/>
  <c r="AC916" i="10" s="1"/>
  <c r="AA917" i="10"/>
  <c r="AC917" i="10" s="1"/>
  <c r="AA918" i="10"/>
  <c r="AC918" i="10" s="1"/>
  <c r="AA919" i="10"/>
  <c r="AC919" i="10" s="1"/>
  <c r="AA920" i="10"/>
  <c r="AC920" i="10" s="1"/>
  <c r="AA921" i="10"/>
  <c r="AC921" i="10" s="1"/>
  <c r="AA922" i="10"/>
  <c r="AC922" i="10" s="1"/>
  <c r="AA923" i="10"/>
  <c r="AC923" i="10" s="1"/>
  <c r="AA924" i="10"/>
  <c r="AC924" i="10" s="1"/>
  <c r="AA925" i="10"/>
  <c r="AC925" i="10" s="1"/>
  <c r="AA926" i="10"/>
  <c r="AC926" i="10" s="1"/>
  <c r="AA927" i="10"/>
  <c r="AC927" i="10" s="1"/>
  <c r="AA928" i="10"/>
  <c r="AC928" i="10" s="1"/>
  <c r="AA929" i="10"/>
  <c r="AC929" i="10" s="1"/>
  <c r="AA930" i="10"/>
  <c r="AC930" i="10" s="1"/>
  <c r="AA931" i="10"/>
  <c r="AC931" i="10" s="1"/>
  <c r="AA932" i="10"/>
  <c r="AC932" i="10" s="1"/>
  <c r="AA933" i="10"/>
  <c r="AC933" i="10" s="1"/>
  <c r="AA934" i="10"/>
  <c r="AC934" i="10" s="1"/>
  <c r="AA935" i="10"/>
  <c r="AC935" i="10" s="1"/>
  <c r="AA936" i="10"/>
  <c r="AC936" i="10" s="1"/>
  <c r="AA937" i="10"/>
  <c r="AC937" i="10" s="1"/>
  <c r="AA938" i="10"/>
  <c r="AC938" i="10" s="1"/>
  <c r="AA939" i="10"/>
  <c r="AC939" i="10" s="1"/>
  <c r="AA940" i="10"/>
  <c r="AC940" i="10" s="1"/>
  <c r="AA941" i="10"/>
  <c r="AC941" i="10" s="1"/>
  <c r="AA942" i="10"/>
  <c r="AC942" i="10" s="1"/>
  <c r="AA943" i="10"/>
  <c r="AC943" i="10" s="1"/>
  <c r="AA944" i="10"/>
  <c r="AC944" i="10" s="1"/>
  <c r="AA945" i="10"/>
  <c r="AC945" i="10" s="1"/>
  <c r="AA946" i="10"/>
  <c r="AC946" i="10" s="1"/>
  <c r="AA947" i="10"/>
  <c r="AC947" i="10" s="1"/>
  <c r="AA948" i="10"/>
  <c r="AC948" i="10" s="1"/>
  <c r="AA949" i="10"/>
  <c r="AC949" i="10" s="1"/>
  <c r="AA950" i="10"/>
  <c r="AC950" i="10" s="1"/>
  <c r="AA951" i="10"/>
  <c r="AC951" i="10" s="1"/>
  <c r="AA952" i="10"/>
  <c r="AC952" i="10" s="1"/>
  <c r="AA953" i="10"/>
  <c r="AC953" i="10" s="1"/>
  <c r="AA954" i="10"/>
  <c r="AC954" i="10" s="1"/>
  <c r="AA955" i="10"/>
  <c r="AC955" i="10" s="1"/>
  <c r="AA956" i="10"/>
  <c r="AC956" i="10" s="1"/>
  <c r="AA957" i="10"/>
  <c r="AC957" i="10" s="1"/>
  <c r="AA958" i="10"/>
  <c r="AC958" i="10" s="1"/>
  <c r="AA959" i="10"/>
  <c r="AC959" i="10" s="1"/>
  <c r="AA960" i="10"/>
  <c r="AC960" i="10" s="1"/>
  <c r="AA961" i="10"/>
  <c r="AC961" i="10" s="1"/>
  <c r="AA962" i="10"/>
  <c r="AC962" i="10" s="1"/>
  <c r="AA963" i="10"/>
  <c r="AC963" i="10" s="1"/>
  <c r="AA964" i="10"/>
  <c r="AC964" i="10" s="1"/>
  <c r="AA965" i="10"/>
  <c r="AC965" i="10" s="1"/>
  <c r="AA966" i="10"/>
  <c r="AC966" i="10" s="1"/>
  <c r="AA967" i="10"/>
  <c r="AC967" i="10" s="1"/>
  <c r="AA968" i="10"/>
  <c r="AC968" i="10" s="1"/>
  <c r="AA969" i="10"/>
  <c r="AC969" i="10" s="1"/>
  <c r="AA970" i="10"/>
  <c r="AC970" i="10" s="1"/>
  <c r="AA971" i="10"/>
  <c r="AC971" i="10" s="1"/>
  <c r="AA972" i="10"/>
  <c r="AC972" i="10" s="1"/>
  <c r="AA973" i="10"/>
  <c r="AC973" i="10" s="1"/>
  <c r="AA974" i="10"/>
  <c r="AC974" i="10" s="1"/>
  <c r="AA975" i="10"/>
  <c r="AC975" i="10" s="1"/>
  <c r="AA976" i="10"/>
  <c r="AC976" i="10" s="1"/>
  <c r="AA977" i="10"/>
  <c r="AC977" i="10" s="1"/>
  <c r="AA978" i="10"/>
  <c r="AC978" i="10" s="1"/>
  <c r="AA979" i="10"/>
  <c r="AC979" i="10" s="1"/>
  <c r="AA980" i="10"/>
  <c r="AC980" i="10" s="1"/>
  <c r="AA981" i="10"/>
  <c r="AC981" i="10" s="1"/>
  <c r="AA982" i="10"/>
  <c r="AC982" i="10" s="1"/>
  <c r="AA983" i="10"/>
  <c r="AC983" i="10" s="1"/>
  <c r="AA984" i="10"/>
  <c r="AC984" i="10" s="1"/>
  <c r="AA985" i="10"/>
  <c r="AC985" i="10" s="1"/>
  <c r="AA986" i="10"/>
  <c r="AC986" i="10" s="1"/>
  <c r="AA987" i="10"/>
  <c r="AC987" i="10" s="1"/>
  <c r="AA988" i="10"/>
  <c r="AC988" i="10" s="1"/>
  <c r="AA989" i="10"/>
  <c r="AC989" i="10" s="1"/>
  <c r="AA990" i="10"/>
  <c r="AC990" i="10" s="1"/>
  <c r="AA991" i="10"/>
  <c r="AC991" i="10" s="1"/>
  <c r="AA992" i="10"/>
  <c r="AC992" i="10" s="1"/>
  <c r="AA993" i="10"/>
  <c r="AC993" i="10" s="1"/>
  <c r="AA994" i="10"/>
  <c r="AC994" i="10" s="1"/>
  <c r="AA995" i="10"/>
  <c r="AC995" i="10" s="1"/>
  <c r="AA996" i="10"/>
  <c r="AC996" i="10" s="1"/>
  <c r="AA997" i="10"/>
  <c r="AC997" i="10" s="1"/>
  <c r="AA998" i="10"/>
  <c r="AC998" i="10" s="1"/>
  <c r="AA999" i="10"/>
  <c r="AC999" i="10" s="1"/>
  <c r="AA1000" i="10"/>
  <c r="AC1000" i="10" s="1"/>
  <c r="AA1001" i="10"/>
  <c r="AC1001" i="10" s="1"/>
  <c r="AA1002" i="10"/>
  <c r="AC1002" i="10" s="1"/>
  <c r="AA1003" i="10"/>
  <c r="AC1003" i="10" s="1"/>
  <c r="AA1004" i="10"/>
  <c r="AC1004" i="10" s="1"/>
  <c r="AA1005" i="10"/>
  <c r="AC1005" i="10" s="1"/>
  <c r="AA1006" i="10"/>
  <c r="AC1006" i="10" s="1"/>
  <c r="AA1007" i="10"/>
  <c r="AC1007" i="10" s="1"/>
  <c r="AA1008" i="10"/>
  <c r="AC1008" i="10" s="1"/>
  <c r="AA1009" i="10"/>
  <c r="AC1009" i="10" s="1"/>
  <c r="AA1010" i="10"/>
  <c r="AC1010" i="10" s="1"/>
  <c r="AA1011" i="10"/>
  <c r="AC1011" i="10" s="1"/>
  <c r="AA1012" i="10"/>
  <c r="AC1012" i="10" s="1"/>
  <c r="AA1013" i="10"/>
  <c r="AC1013" i="10" s="1"/>
  <c r="AA1014" i="10"/>
  <c r="AC1014" i="10" s="1"/>
  <c r="AA1015" i="10"/>
  <c r="AC1015" i="10" s="1"/>
  <c r="AA1016" i="10"/>
  <c r="AC1016" i="10" s="1"/>
  <c r="AA1017" i="10"/>
  <c r="AC1017" i="10" s="1"/>
  <c r="AA1018" i="10"/>
  <c r="AC1018" i="10" s="1"/>
  <c r="AA1019" i="10"/>
  <c r="AC1019" i="10" s="1"/>
  <c r="AA1020" i="10"/>
  <c r="AC1020" i="10" s="1"/>
  <c r="AA1021" i="10"/>
  <c r="AC1021" i="10" s="1"/>
  <c r="AA1022" i="10"/>
  <c r="AC1022" i="10" s="1"/>
  <c r="AA1023" i="10"/>
  <c r="AC1023" i="10" s="1"/>
  <c r="AA1024" i="10"/>
  <c r="AC1024" i="10" s="1"/>
  <c r="AA1025" i="10"/>
  <c r="AC1025" i="10" s="1"/>
  <c r="AA1026" i="10"/>
  <c r="AC1026" i="10" s="1"/>
  <c r="AA1027" i="10"/>
  <c r="AC1027" i="10" s="1"/>
  <c r="AA1028" i="10"/>
  <c r="AC1028" i="10" s="1"/>
  <c r="AA1029" i="10"/>
  <c r="AC1029" i="10" s="1"/>
  <c r="AA1030" i="10"/>
  <c r="AC1030" i="10" s="1"/>
  <c r="AA1031" i="10"/>
  <c r="AC1031" i="10" s="1"/>
  <c r="AA1032" i="10"/>
  <c r="AC1032" i="10" s="1"/>
  <c r="AA1033" i="10"/>
  <c r="AC1033" i="10" s="1"/>
  <c r="AA1034" i="10"/>
  <c r="AC1034" i="10" s="1"/>
  <c r="AA1035" i="10"/>
  <c r="AC1035" i="10" s="1"/>
  <c r="AA1036" i="10"/>
  <c r="AC1036" i="10" s="1"/>
  <c r="AA1037" i="10"/>
  <c r="AC1037" i="10" s="1"/>
  <c r="AA1038" i="10"/>
  <c r="AC1038" i="10" s="1"/>
  <c r="AA1039" i="10"/>
  <c r="AC1039" i="10" s="1"/>
  <c r="AA1040" i="10"/>
  <c r="AC1040" i="10" s="1"/>
  <c r="AA1041" i="10"/>
  <c r="AC1041" i="10" s="1"/>
  <c r="AA1042" i="10"/>
  <c r="AC1042" i="10" s="1"/>
  <c r="AA1043" i="10"/>
  <c r="AC1043" i="10" s="1"/>
  <c r="AA1044" i="10"/>
  <c r="AC1044" i="10" s="1"/>
  <c r="AA1045" i="10"/>
  <c r="AC1045" i="10" s="1"/>
  <c r="AA1046" i="10"/>
  <c r="AC1046" i="10" s="1"/>
  <c r="AA1047" i="10"/>
  <c r="AC1047" i="10" s="1"/>
  <c r="AA1048" i="10"/>
  <c r="AC1048" i="10" s="1"/>
  <c r="AA1049" i="10"/>
  <c r="AC1049" i="10" s="1"/>
  <c r="AA1050" i="10"/>
  <c r="AC1050" i="10" s="1"/>
  <c r="AA1051" i="10"/>
  <c r="AC1051" i="10" s="1"/>
  <c r="AA1052" i="10"/>
  <c r="AC1052" i="10" s="1"/>
  <c r="AA1053" i="10"/>
  <c r="AC1053" i="10" s="1"/>
  <c r="AA1054" i="10"/>
  <c r="AC1054" i="10" s="1"/>
  <c r="AA1055" i="10"/>
  <c r="AC1055" i="10" s="1"/>
  <c r="AA1056" i="10"/>
  <c r="AC1056" i="10" s="1"/>
  <c r="AA1057" i="10"/>
  <c r="AC1057" i="10" s="1"/>
  <c r="AA1058" i="10"/>
  <c r="AC1058" i="10" s="1"/>
  <c r="AA1059" i="10"/>
  <c r="AC1059" i="10" s="1"/>
  <c r="AA1060" i="10"/>
  <c r="AC1060" i="10" s="1"/>
  <c r="AA1061" i="10"/>
  <c r="AC1061" i="10" s="1"/>
  <c r="AA1062" i="10"/>
  <c r="AC1062" i="10" s="1"/>
  <c r="AA1063" i="10"/>
  <c r="AC1063" i="10" s="1"/>
  <c r="AA1064" i="10"/>
  <c r="AC1064" i="10" s="1"/>
  <c r="AA1065" i="10"/>
  <c r="AC1065" i="10" s="1"/>
  <c r="AA1066" i="10"/>
  <c r="AC1066" i="10" s="1"/>
  <c r="AA1067" i="10"/>
  <c r="AC1067" i="10" s="1"/>
  <c r="AA1068" i="10"/>
  <c r="AC1068" i="10" s="1"/>
  <c r="AA1069" i="10"/>
  <c r="AC1069" i="10" s="1"/>
  <c r="AA1070" i="10"/>
  <c r="AC1070" i="10" s="1"/>
  <c r="AA1071" i="10"/>
  <c r="AC1071" i="10" s="1"/>
  <c r="AA1072" i="10"/>
  <c r="AC1072" i="10" s="1"/>
  <c r="AA1073" i="10"/>
  <c r="AC1073" i="10" s="1"/>
  <c r="AA1074" i="10"/>
  <c r="AC1074" i="10" s="1"/>
  <c r="AA1075" i="10"/>
  <c r="AC1075" i="10" s="1"/>
  <c r="AA1076" i="10"/>
  <c r="AC1076" i="10" s="1"/>
  <c r="AA1077" i="10"/>
  <c r="AC1077" i="10" s="1"/>
  <c r="AA1078" i="10"/>
  <c r="AC1078" i="10" s="1"/>
  <c r="AA1079" i="10"/>
  <c r="AC1079" i="10" s="1"/>
  <c r="AA1080" i="10"/>
  <c r="AC1080" i="10" s="1"/>
  <c r="AA1081" i="10"/>
  <c r="AC1081" i="10" s="1"/>
  <c r="AA1082" i="10"/>
  <c r="AC1082" i="10" s="1"/>
  <c r="AA1083" i="10"/>
  <c r="AC1083" i="10" s="1"/>
  <c r="AA1084" i="10"/>
  <c r="AC1084" i="10" s="1"/>
  <c r="AA1085" i="10"/>
  <c r="AC1085" i="10" s="1"/>
  <c r="AA1086" i="10"/>
  <c r="AC1086" i="10" s="1"/>
  <c r="AA1087" i="10"/>
  <c r="AC1087" i="10" s="1"/>
  <c r="AA1088" i="10"/>
  <c r="AC1088" i="10" s="1"/>
  <c r="AA1089" i="10"/>
  <c r="AC1089" i="10" s="1"/>
  <c r="AA1090" i="10"/>
  <c r="AC1090" i="10" s="1"/>
  <c r="AA1091" i="10"/>
  <c r="AC1091" i="10" s="1"/>
  <c r="AA1092" i="10"/>
  <c r="AC1092" i="10" s="1"/>
  <c r="AA1093" i="10"/>
  <c r="AC1093" i="10" s="1"/>
  <c r="AA1094" i="10"/>
  <c r="AC1094" i="10" s="1"/>
  <c r="AA1095" i="10"/>
  <c r="AC1095" i="10" s="1"/>
  <c r="AA1096" i="10"/>
  <c r="AC1096" i="10" s="1"/>
  <c r="AA1097" i="10"/>
  <c r="AC1097" i="10" s="1"/>
  <c r="AA1098" i="10"/>
  <c r="AC1098" i="10" s="1"/>
  <c r="AA1099" i="10"/>
  <c r="AC1099" i="10" s="1"/>
  <c r="AA1100" i="10"/>
  <c r="AC1100" i="10" s="1"/>
  <c r="AA1101" i="10"/>
  <c r="AC1101" i="10" s="1"/>
  <c r="AA1102" i="10"/>
  <c r="AC1102" i="10" s="1"/>
  <c r="AA1103" i="10"/>
  <c r="AC1103" i="10" s="1"/>
  <c r="AA1104" i="10"/>
  <c r="AC1104" i="10" s="1"/>
  <c r="AA1105" i="10"/>
  <c r="AC1105" i="10" s="1"/>
  <c r="AA1106" i="10"/>
  <c r="AC1106" i="10" s="1"/>
  <c r="AA1107" i="10"/>
  <c r="AC1107" i="10" s="1"/>
  <c r="AA1108" i="10"/>
  <c r="AC1108" i="10" s="1"/>
  <c r="AA1109" i="10"/>
  <c r="AC1109" i="10" s="1"/>
  <c r="AA1110" i="10"/>
  <c r="AC1110" i="10" s="1"/>
  <c r="AA1111" i="10"/>
  <c r="AC1111" i="10" s="1"/>
  <c r="AA1112" i="10"/>
  <c r="AC1112" i="10" s="1"/>
  <c r="AA1113" i="10"/>
  <c r="AC1113" i="10" s="1"/>
  <c r="AA1114" i="10"/>
  <c r="AC1114" i="10" s="1"/>
  <c r="AA1115" i="10"/>
  <c r="AC1115" i="10" s="1"/>
  <c r="AA1116" i="10"/>
  <c r="AC1116" i="10" s="1"/>
  <c r="AA1117" i="10"/>
  <c r="AC1117" i="10" s="1"/>
  <c r="AA1118" i="10"/>
  <c r="AC1118" i="10" s="1"/>
  <c r="AA1119" i="10"/>
  <c r="AC1119" i="10" s="1"/>
  <c r="AA1120" i="10"/>
  <c r="AC1120" i="10" s="1"/>
  <c r="AA1121" i="10"/>
  <c r="AC1121" i="10" s="1"/>
  <c r="AA1122" i="10"/>
  <c r="AC1122" i="10" s="1"/>
  <c r="AA1123" i="10"/>
  <c r="AC1123" i="10" s="1"/>
  <c r="AA1124" i="10"/>
  <c r="AC1124" i="10" s="1"/>
  <c r="AA1125" i="10"/>
  <c r="AC1125" i="10" s="1"/>
  <c r="AA1126" i="10"/>
  <c r="AC1126" i="10" s="1"/>
  <c r="AA1127" i="10"/>
  <c r="AC1127" i="10" s="1"/>
  <c r="AA1128" i="10"/>
  <c r="AC1128" i="10" s="1"/>
  <c r="AA1129" i="10"/>
  <c r="AC1129" i="10" s="1"/>
  <c r="AA1130" i="10"/>
  <c r="AC1130" i="10" s="1"/>
  <c r="AA1131" i="10"/>
  <c r="AC1131" i="10" s="1"/>
  <c r="AA1132" i="10"/>
  <c r="AC1132" i="10" s="1"/>
  <c r="AA1133" i="10"/>
  <c r="AC1133" i="10" s="1"/>
  <c r="AA1134" i="10"/>
  <c r="AC1134" i="10" s="1"/>
  <c r="AA1135" i="10"/>
  <c r="AC1135" i="10" s="1"/>
  <c r="AA1136" i="10"/>
  <c r="AC1136" i="10" s="1"/>
  <c r="AA1137" i="10"/>
  <c r="AC1137" i="10" s="1"/>
  <c r="AA1138" i="10"/>
  <c r="AC1138" i="10" s="1"/>
  <c r="AA1139" i="10"/>
  <c r="AC1139" i="10" s="1"/>
  <c r="AA1140" i="10"/>
  <c r="AC1140" i="10" s="1"/>
  <c r="AA1141" i="10"/>
  <c r="AC1141" i="10" s="1"/>
  <c r="AA1142" i="10"/>
  <c r="AC1142" i="10" s="1"/>
  <c r="AA1143" i="10"/>
  <c r="AC1143" i="10" s="1"/>
  <c r="AA1144" i="10"/>
  <c r="AC1144" i="10" s="1"/>
  <c r="AA1145" i="10"/>
  <c r="AC1145" i="10" s="1"/>
  <c r="AA1146" i="10"/>
  <c r="AC1146" i="10" s="1"/>
  <c r="AA1147" i="10"/>
  <c r="AC1147" i="10" s="1"/>
  <c r="AA1148" i="10"/>
  <c r="AC1148" i="10" s="1"/>
  <c r="AA1149" i="10"/>
  <c r="AC1149" i="10" s="1"/>
  <c r="AA1150" i="10"/>
  <c r="AC1150" i="10" s="1"/>
  <c r="AA1151" i="10"/>
  <c r="AC1151" i="10" s="1"/>
  <c r="AA1152" i="10"/>
  <c r="AC1152" i="10" s="1"/>
  <c r="AA1153" i="10"/>
  <c r="AC1153" i="10" s="1"/>
  <c r="AA1154" i="10"/>
  <c r="AC1154" i="10" s="1"/>
  <c r="AA1155" i="10"/>
  <c r="AC1155" i="10" s="1"/>
  <c r="AA1156" i="10"/>
  <c r="AC1156" i="10" s="1"/>
  <c r="AA1157" i="10"/>
  <c r="AC1157" i="10" s="1"/>
  <c r="AA1158" i="10"/>
  <c r="AC1158" i="10" s="1"/>
  <c r="AA1159" i="10"/>
  <c r="AC1159" i="10" s="1"/>
  <c r="AA1160" i="10"/>
  <c r="AC1160" i="10" s="1"/>
  <c r="AA1161" i="10"/>
  <c r="AC1161" i="10" s="1"/>
  <c r="AA1162" i="10"/>
  <c r="AC1162" i="10" s="1"/>
  <c r="AA1163" i="10"/>
  <c r="AC1163" i="10" s="1"/>
  <c r="AA1164" i="10"/>
  <c r="AC1164" i="10" s="1"/>
  <c r="AA1165" i="10"/>
  <c r="AC1165" i="10" s="1"/>
  <c r="AA1166" i="10"/>
  <c r="AC1166" i="10" s="1"/>
  <c r="AA1167" i="10"/>
  <c r="AC1167" i="10" s="1"/>
  <c r="AA1168" i="10"/>
  <c r="AC1168" i="10" s="1"/>
  <c r="AA1169" i="10"/>
  <c r="AC1169" i="10" s="1"/>
  <c r="AA1170" i="10"/>
  <c r="AC1170" i="10" s="1"/>
  <c r="AA1171" i="10"/>
  <c r="AC1171" i="10" s="1"/>
  <c r="AA1172" i="10"/>
  <c r="AC1172" i="10" s="1"/>
  <c r="AA1173" i="10"/>
  <c r="AC1173" i="10" s="1"/>
  <c r="AA1174" i="10"/>
  <c r="AC1174" i="10" s="1"/>
  <c r="AA1175" i="10"/>
  <c r="AC1175" i="10" s="1"/>
  <c r="AA1176" i="10"/>
  <c r="AC1176" i="10" s="1"/>
  <c r="AA1177" i="10"/>
  <c r="AC1177" i="10" s="1"/>
  <c r="AA1178" i="10"/>
  <c r="AC1178" i="10" s="1"/>
  <c r="AA1179" i="10"/>
  <c r="AC1179" i="10" s="1"/>
  <c r="AA1180" i="10"/>
  <c r="AC1180" i="10" s="1"/>
  <c r="AA1181" i="10"/>
  <c r="AC1181" i="10" s="1"/>
  <c r="AA1182" i="10"/>
  <c r="AC1182" i="10" s="1"/>
  <c r="AA1183" i="10"/>
  <c r="AC1183" i="10" s="1"/>
  <c r="AA1184" i="10"/>
  <c r="AC1184" i="10" s="1"/>
  <c r="AA1185" i="10"/>
  <c r="AC1185" i="10" s="1"/>
  <c r="AA1186" i="10"/>
  <c r="AC1186" i="10" s="1"/>
  <c r="AA1187" i="10"/>
  <c r="AC1187" i="10" s="1"/>
  <c r="AA1188" i="10"/>
  <c r="AC1188" i="10" s="1"/>
  <c r="AA1189" i="10"/>
  <c r="AC1189" i="10" s="1"/>
  <c r="AA1190" i="10"/>
  <c r="AC1190" i="10" s="1"/>
  <c r="AA1191" i="10"/>
  <c r="AC1191" i="10" s="1"/>
  <c r="AA1192" i="10"/>
  <c r="AC1192" i="10" s="1"/>
  <c r="AA1193" i="10"/>
  <c r="AC1193" i="10" s="1"/>
  <c r="AA1194" i="10"/>
  <c r="AC1194" i="10" s="1"/>
  <c r="AA1195" i="10"/>
  <c r="AC1195" i="10" s="1"/>
  <c r="AA1196" i="10"/>
  <c r="AC1196" i="10" s="1"/>
  <c r="AA1197" i="10"/>
  <c r="AC1197" i="10" s="1"/>
  <c r="AA1198" i="10"/>
  <c r="AC1198" i="10" s="1"/>
  <c r="AA1199" i="10"/>
  <c r="AC1199" i="10" s="1"/>
  <c r="AA1200" i="10"/>
  <c r="AC1200" i="10" s="1"/>
  <c r="AA1201" i="10"/>
  <c r="AC1201" i="10" s="1"/>
  <c r="AA1202" i="10"/>
  <c r="AC1202" i="10" s="1"/>
  <c r="AA1203" i="10"/>
  <c r="AC1203" i="10" s="1"/>
  <c r="AA1204" i="10"/>
  <c r="AC1204" i="10" s="1"/>
  <c r="AA1205" i="10"/>
  <c r="AC1205" i="10" s="1"/>
  <c r="AA1206" i="10"/>
  <c r="AC1206" i="10" s="1"/>
  <c r="AA1207" i="10"/>
  <c r="AC1207" i="10" s="1"/>
  <c r="AA1208" i="10"/>
  <c r="AC1208" i="10" s="1"/>
  <c r="AA1209" i="10"/>
  <c r="AC1209" i="10" s="1"/>
  <c r="AA1210" i="10"/>
  <c r="AC1210" i="10" s="1"/>
  <c r="AA1211" i="10"/>
  <c r="AC1211" i="10" s="1"/>
  <c r="AA1212" i="10"/>
  <c r="AC1212" i="10" s="1"/>
  <c r="AA1213" i="10"/>
  <c r="AC1213" i="10" s="1"/>
  <c r="AA1214" i="10"/>
  <c r="AC1214" i="10" s="1"/>
  <c r="AA1215" i="10"/>
  <c r="AC1215" i="10" s="1"/>
  <c r="AA1216" i="10"/>
  <c r="AC1216" i="10" s="1"/>
  <c r="AA1217" i="10"/>
  <c r="AC1217" i="10" s="1"/>
  <c r="AA1218" i="10"/>
  <c r="AC1218" i="10" s="1"/>
  <c r="AA1219" i="10"/>
  <c r="AC1219" i="10" s="1"/>
  <c r="AA1220" i="10"/>
  <c r="AC1220" i="10" s="1"/>
  <c r="AA1221" i="10"/>
  <c r="AC1221" i="10" s="1"/>
  <c r="AA1222" i="10"/>
  <c r="AC1222" i="10" s="1"/>
  <c r="AA1223" i="10"/>
  <c r="AC1223" i="10" s="1"/>
  <c r="AA1224" i="10"/>
  <c r="AC1224" i="10" s="1"/>
  <c r="AA1225" i="10"/>
  <c r="AC1225" i="10" s="1"/>
  <c r="AA1226" i="10"/>
  <c r="AC1226" i="10" s="1"/>
  <c r="AA1227" i="10"/>
  <c r="AC1227" i="10" s="1"/>
  <c r="AA1228" i="10"/>
  <c r="AC1228" i="10" s="1"/>
  <c r="AA1229" i="10"/>
  <c r="AC1229" i="10" s="1"/>
  <c r="AA1230" i="10"/>
  <c r="AC1230" i="10" s="1"/>
  <c r="AA1231" i="10"/>
  <c r="AC1231" i="10" s="1"/>
  <c r="AA1232" i="10"/>
  <c r="AC1232" i="10" s="1"/>
  <c r="AA1233" i="10"/>
  <c r="AC1233" i="10" s="1"/>
  <c r="AA1234" i="10"/>
  <c r="AC1234" i="10" s="1"/>
  <c r="AA1235" i="10"/>
  <c r="AC1235" i="10" s="1"/>
  <c r="AA1236" i="10"/>
  <c r="AC1236" i="10" s="1"/>
  <c r="AA1237" i="10"/>
  <c r="AC1237" i="10" s="1"/>
  <c r="AA1238" i="10"/>
  <c r="AC1238" i="10" s="1"/>
  <c r="AA1239" i="10"/>
  <c r="AC1239" i="10" s="1"/>
  <c r="AA1240" i="10"/>
  <c r="AC1240" i="10" s="1"/>
  <c r="AA1241" i="10"/>
  <c r="AC1241" i="10" s="1"/>
  <c r="AA1242" i="10"/>
  <c r="AC1242" i="10" s="1"/>
  <c r="AA1243" i="10"/>
  <c r="AC1243" i="10" s="1"/>
  <c r="AA1244" i="10"/>
  <c r="AC1244" i="10" s="1"/>
  <c r="AA1245" i="10"/>
  <c r="AC1245" i="10" s="1"/>
  <c r="AA1246" i="10"/>
  <c r="AC1246" i="10" s="1"/>
  <c r="AA1247" i="10"/>
  <c r="AC1247" i="10" s="1"/>
  <c r="AA1248" i="10"/>
  <c r="AC1248" i="10" s="1"/>
  <c r="AA1249" i="10"/>
  <c r="AC1249" i="10" s="1"/>
  <c r="AA1250" i="10"/>
  <c r="AC1250" i="10" s="1"/>
  <c r="AA1251" i="10"/>
  <c r="AC1251" i="10" s="1"/>
  <c r="AA1252" i="10"/>
  <c r="AC1252" i="10" s="1"/>
  <c r="AA1253" i="10"/>
  <c r="AC1253" i="10" s="1"/>
  <c r="AA1254" i="10"/>
  <c r="AC1254" i="10" s="1"/>
  <c r="AA1255" i="10"/>
  <c r="AC1255" i="10" s="1"/>
  <c r="AA1256" i="10"/>
  <c r="AC1256" i="10" s="1"/>
  <c r="AA1257" i="10"/>
  <c r="AC1257" i="10" s="1"/>
  <c r="AA1258" i="10"/>
  <c r="AC1258" i="10" s="1"/>
  <c r="AA1259" i="10"/>
  <c r="AC1259" i="10" s="1"/>
  <c r="AA1260" i="10"/>
  <c r="AC1260" i="10" s="1"/>
  <c r="AA1261" i="10"/>
  <c r="AC1261" i="10" s="1"/>
  <c r="AA1262" i="10"/>
  <c r="AC1262" i="10" s="1"/>
  <c r="AA1263" i="10"/>
  <c r="AC1263" i="10" s="1"/>
  <c r="AA1264" i="10"/>
  <c r="AC1264" i="10" s="1"/>
  <c r="AA1265" i="10"/>
  <c r="AC1265" i="10" s="1"/>
  <c r="AA1266" i="10"/>
  <c r="AC1266" i="10" s="1"/>
  <c r="AA1267" i="10"/>
  <c r="AC1267" i="10" s="1"/>
  <c r="AA1268" i="10"/>
  <c r="AC1268" i="10" s="1"/>
  <c r="AA1269" i="10"/>
  <c r="AC1269" i="10" s="1"/>
  <c r="AA1270" i="10"/>
  <c r="AC1270" i="10" s="1"/>
  <c r="AA1271" i="10"/>
  <c r="AC1271" i="10" s="1"/>
  <c r="AA1272" i="10"/>
  <c r="AC1272" i="10" s="1"/>
  <c r="AA1273" i="10"/>
  <c r="AC1273" i="10" s="1"/>
  <c r="AA1274" i="10"/>
  <c r="AC1274" i="10" s="1"/>
  <c r="AA1275" i="10"/>
  <c r="AC1275" i="10" s="1"/>
  <c r="AA1276" i="10"/>
  <c r="AC1276" i="10" s="1"/>
  <c r="AA1277" i="10"/>
  <c r="AC1277" i="10" s="1"/>
  <c r="AA1278" i="10"/>
  <c r="AC1278" i="10" s="1"/>
  <c r="AA1279" i="10"/>
  <c r="AC1279" i="10" s="1"/>
  <c r="AA1280" i="10"/>
  <c r="AC1280" i="10" s="1"/>
  <c r="AA1281" i="10"/>
  <c r="AC1281" i="10" s="1"/>
  <c r="AA1282" i="10"/>
  <c r="AC1282" i="10" s="1"/>
  <c r="AA1283" i="10"/>
  <c r="AC1283" i="10" s="1"/>
  <c r="AA1284" i="10"/>
  <c r="AC1284" i="10" s="1"/>
  <c r="AA1285" i="10"/>
  <c r="AC1285" i="10" s="1"/>
  <c r="AA1286" i="10"/>
  <c r="AC1286" i="10" s="1"/>
  <c r="AA1287" i="10"/>
  <c r="AC1287" i="10" s="1"/>
  <c r="AA1288" i="10"/>
  <c r="AC1288" i="10" s="1"/>
  <c r="AA1289" i="10"/>
  <c r="AC1289" i="10" s="1"/>
  <c r="AA1290" i="10"/>
  <c r="AC1290" i="10" s="1"/>
  <c r="AA1291" i="10"/>
  <c r="AC1291" i="10" s="1"/>
  <c r="AA1292" i="10"/>
  <c r="AC1292" i="10" s="1"/>
  <c r="AA1293" i="10"/>
  <c r="AC1293" i="10" s="1"/>
  <c r="AA1294" i="10"/>
  <c r="AC1294" i="10" s="1"/>
  <c r="AA1295" i="10"/>
  <c r="AC1295" i="10" s="1"/>
  <c r="AA1296" i="10"/>
  <c r="AC1296" i="10" s="1"/>
  <c r="AA1297" i="10"/>
  <c r="AC1297" i="10" s="1"/>
  <c r="AA1298" i="10"/>
  <c r="AC1298" i="10" s="1"/>
  <c r="AA1299" i="10"/>
  <c r="AC1299" i="10" s="1"/>
  <c r="AA1300" i="10"/>
  <c r="AC1300" i="10" s="1"/>
  <c r="AA1301" i="10"/>
  <c r="AC1301" i="10" s="1"/>
  <c r="AA1302" i="10"/>
  <c r="AC1302" i="10" s="1"/>
  <c r="AA1303" i="10"/>
  <c r="AC1303" i="10" s="1"/>
  <c r="AA1304" i="10"/>
  <c r="AC1304" i="10" s="1"/>
  <c r="AA1305" i="10"/>
  <c r="AC1305" i="10" s="1"/>
  <c r="AA1306" i="10"/>
  <c r="AC1306" i="10" s="1"/>
  <c r="AA1307" i="10"/>
  <c r="AC1307" i="10" s="1"/>
  <c r="AA1308" i="10"/>
  <c r="AC1308" i="10" s="1"/>
  <c r="AA1309" i="10"/>
  <c r="AC1309" i="10" s="1"/>
  <c r="AA1310" i="10"/>
  <c r="AC1310" i="10" s="1"/>
  <c r="AA1311" i="10"/>
  <c r="AC1311" i="10" s="1"/>
  <c r="AA1312" i="10"/>
  <c r="AC1312" i="10" s="1"/>
  <c r="AA1313" i="10"/>
  <c r="AC1313" i="10" s="1"/>
  <c r="AA1314" i="10"/>
  <c r="AC1314" i="10" s="1"/>
  <c r="AA1315" i="10"/>
  <c r="AC1315" i="10" s="1"/>
  <c r="AA1316" i="10"/>
  <c r="AC1316" i="10" s="1"/>
  <c r="AA1317" i="10"/>
  <c r="AC1317" i="10" s="1"/>
  <c r="AA1318" i="10"/>
  <c r="AC1318" i="10" s="1"/>
  <c r="AA1319" i="10"/>
  <c r="AC1319" i="10" s="1"/>
  <c r="AA1320" i="10"/>
  <c r="AC1320" i="10" s="1"/>
  <c r="AA1321" i="10"/>
  <c r="AC1321" i="10" s="1"/>
  <c r="AA1322" i="10"/>
  <c r="AC1322" i="10" s="1"/>
  <c r="AA1323" i="10"/>
  <c r="AC1323" i="10" s="1"/>
  <c r="AA1324" i="10"/>
  <c r="AC1324" i="10" s="1"/>
  <c r="AA1325" i="10"/>
  <c r="AC1325" i="10" s="1"/>
  <c r="AA1326" i="10"/>
  <c r="AC1326" i="10" s="1"/>
  <c r="AA1327" i="10"/>
  <c r="AC1327" i="10" s="1"/>
  <c r="AA1328" i="10"/>
  <c r="AC1328" i="10" s="1"/>
  <c r="AA1329" i="10"/>
  <c r="AC1329" i="10" s="1"/>
  <c r="AA1330" i="10"/>
  <c r="AC1330" i="10" s="1"/>
  <c r="AA1331" i="10"/>
  <c r="AC1331" i="10" s="1"/>
  <c r="AA1332" i="10"/>
  <c r="AC1332" i="10" s="1"/>
  <c r="AA1333" i="10"/>
  <c r="AC1333" i="10" s="1"/>
  <c r="AA1334" i="10"/>
  <c r="AC1334" i="10" s="1"/>
  <c r="AA1335" i="10"/>
  <c r="AC1335" i="10" s="1"/>
  <c r="AA1336" i="10"/>
  <c r="AC1336" i="10" s="1"/>
  <c r="AA1337" i="10"/>
  <c r="AC1337" i="10" s="1"/>
  <c r="AA1338" i="10"/>
  <c r="AC1338" i="10" s="1"/>
  <c r="AA1339" i="10"/>
  <c r="AC1339" i="10" s="1"/>
  <c r="AA1340" i="10"/>
  <c r="AC1340" i="10" s="1"/>
  <c r="AA1341" i="10"/>
  <c r="AC1341" i="10" s="1"/>
  <c r="AA1342" i="10"/>
  <c r="AC1342" i="10" s="1"/>
  <c r="AA1343" i="10"/>
  <c r="AC1343" i="10" s="1"/>
  <c r="AA1344" i="10"/>
  <c r="AC1344" i="10" s="1"/>
  <c r="AA1345" i="10"/>
  <c r="AC1345" i="10" s="1"/>
  <c r="AA1346" i="10"/>
  <c r="AC1346" i="10" s="1"/>
  <c r="AA1347" i="10"/>
  <c r="AC1347" i="10" s="1"/>
  <c r="AA1348" i="10"/>
  <c r="AC1348" i="10" s="1"/>
  <c r="AA1349" i="10"/>
  <c r="AC1349" i="10" s="1"/>
  <c r="AA1350" i="10"/>
  <c r="AC1350" i="10" s="1"/>
  <c r="AA1351" i="10"/>
  <c r="AC1351" i="10" s="1"/>
  <c r="AA1352" i="10"/>
  <c r="AC1352" i="10" s="1"/>
  <c r="AA1353" i="10"/>
  <c r="AC1353" i="10" s="1"/>
  <c r="AA1354" i="10"/>
  <c r="AC1354" i="10" s="1"/>
  <c r="AA1355" i="10"/>
  <c r="AC1355" i="10" s="1"/>
  <c r="AA1356" i="10"/>
  <c r="AC1356" i="10" s="1"/>
  <c r="AA1357" i="10"/>
  <c r="AC1357" i="10" s="1"/>
  <c r="AA1358" i="10"/>
  <c r="AC1358" i="10" s="1"/>
  <c r="AA1359" i="10"/>
  <c r="AC1359" i="10" s="1"/>
  <c r="AA1360" i="10"/>
  <c r="AC1360" i="10" s="1"/>
  <c r="AA1361" i="10"/>
  <c r="AC1361" i="10" s="1"/>
  <c r="AA1362" i="10"/>
  <c r="AC1362" i="10" s="1"/>
  <c r="AA1363" i="10"/>
  <c r="AC1363" i="10" s="1"/>
  <c r="AA1364" i="10"/>
  <c r="AC1364" i="10" s="1"/>
  <c r="AA1365" i="10"/>
  <c r="AC1365" i="10" s="1"/>
  <c r="AA1366" i="10"/>
  <c r="AC1366" i="10" s="1"/>
  <c r="AA1367" i="10"/>
  <c r="AC1367" i="10" s="1"/>
  <c r="AA1368" i="10"/>
  <c r="AC1368" i="10" s="1"/>
  <c r="AA1369" i="10"/>
  <c r="AC1369" i="10" s="1"/>
  <c r="AA1370" i="10"/>
  <c r="AC1370" i="10" s="1"/>
  <c r="AA1371" i="10"/>
  <c r="AC1371" i="10" s="1"/>
  <c r="AA1372" i="10"/>
  <c r="AC1372" i="10" s="1"/>
  <c r="AA1373" i="10"/>
  <c r="AC1373" i="10" s="1"/>
  <c r="AA1374" i="10"/>
  <c r="AC1374" i="10" s="1"/>
  <c r="AA1375" i="10"/>
  <c r="AC1375" i="10" s="1"/>
  <c r="AA1376" i="10"/>
  <c r="AC1376" i="10" s="1"/>
  <c r="AA1377" i="10"/>
  <c r="AC1377" i="10" s="1"/>
  <c r="AA1378" i="10"/>
  <c r="AC1378" i="10" s="1"/>
  <c r="AA1379" i="10"/>
  <c r="AC1379" i="10" s="1"/>
  <c r="AA1380" i="10"/>
  <c r="AC1380" i="10" s="1"/>
  <c r="AA1381" i="10"/>
  <c r="AC1381" i="10" s="1"/>
  <c r="AA1382" i="10"/>
  <c r="AC1382" i="10" s="1"/>
  <c r="AA1383" i="10"/>
  <c r="AC1383" i="10" s="1"/>
  <c r="AA1384" i="10"/>
  <c r="AC1384" i="10" s="1"/>
  <c r="AA1385" i="10"/>
  <c r="AC1385" i="10" s="1"/>
  <c r="AA1386" i="10"/>
  <c r="AC1386" i="10" s="1"/>
  <c r="AA1387" i="10"/>
  <c r="AC1387" i="10" s="1"/>
  <c r="AA1388" i="10"/>
  <c r="AC1388" i="10" s="1"/>
  <c r="AA1389" i="10"/>
  <c r="AC1389" i="10" s="1"/>
  <c r="AA1390" i="10"/>
  <c r="AC1390" i="10" s="1"/>
  <c r="AA1391" i="10"/>
  <c r="AC1391" i="10" s="1"/>
  <c r="AA1392" i="10"/>
  <c r="AC1392" i="10" s="1"/>
  <c r="AA1393" i="10"/>
  <c r="AC1393" i="10" s="1"/>
  <c r="AA1394" i="10"/>
  <c r="AC1394" i="10" s="1"/>
  <c r="AA1395" i="10"/>
  <c r="AC1395" i="10" s="1"/>
  <c r="AA1396" i="10"/>
  <c r="AC1396" i="10" s="1"/>
  <c r="AA1397" i="10"/>
  <c r="AC1397" i="10" s="1"/>
  <c r="AA1398" i="10"/>
  <c r="AC1398" i="10" s="1"/>
  <c r="AA1399" i="10"/>
  <c r="AC1399" i="10" s="1"/>
  <c r="AA1400" i="10"/>
  <c r="AC1400" i="10" s="1"/>
  <c r="AA1401" i="10"/>
  <c r="AC1401" i="10" s="1"/>
  <c r="AA1402" i="10"/>
  <c r="AC1402" i="10" s="1"/>
  <c r="AA1403" i="10"/>
  <c r="AC1403" i="10" s="1"/>
  <c r="AA1404" i="10"/>
  <c r="AC1404" i="10" s="1"/>
  <c r="AA1405" i="10"/>
  <c r="AC1405" i="10" s="1"/>
  <c r="AA1406" i="10"/>
  <c r="AC1406" i="10" s="1"/>
  <c r="AA1407" i="10"/>
  <c r="AC1407" i="10" s="1"/>
  <c r="AA1408" i="10"/>
  <c r="AC1408" i="10" s="1"/>
  <c r="AA1409" i="10"/>
  <c r="AC1409" i="10" s="1"/>
  <c r="AA1410" i="10"/>
  <c r="AC1410" i="10" s="1"/>
  <c r="AA1411" i="10"/>
  <c r="AC1411" i="10" s="1"/>
  <c r="AA1412" i="10"/>
  <c r="AC1412" i="10" s="1"/>
  <c r="AA1413" i="10"/>
  <c r="AC1413" i="10" s="1"/>
  <c r="AA1414" i="10"/>
  <c r="AC1414" i="10" s="1"/>
  <c r="AA1415" i="10"/>
  <c r="AC1415" i="10" s="1"/>
  <c r="AA1416" i="10"/>
  <c r="AC1416" i="10" s="1"/>
  <c r="AA1417" i="10"/>
  <c r="AC1417" i="10" s="1"/>
  <c r="AA1418" i="10"/>
  <c r="AC1418" i="10" s="1"/>
  <c r="AA1419" i="10"/>
  <c r="AC1419" i="10" s="1"/>
  <c r="AA1420" i="10"/>
  <c r="AC1420" i="10" s="1"/>
  <c r="AA1421" i="10"/>
  <c r="AC1421" i="10" s="1"/>
  <c r="AA1422" i="10"/>
  <c r="AC1422" i="10" s="1"/>
  <c r="AA1423" i="10"/>
  <c r="AC1423" i="10" s="1"/>
  <c r="AA1424" i="10"/>
  <c r="AC1424" i="10" s="1"/>
  <c r="AA1425" i="10"/>
  <c r="AC1425" i="10" s="1"/>
  <c r="AA1426" i="10"/>
  <c r="AC1426" i="10" s="1"/>
  <c r="AA1427" i="10"/>
  <c r="AC1427" i="10" s="1"/>
  <c r="AA1428" i="10"/>
  <c r="AC1428" i="10" s="1"/>
  <c r="AA1429" i="10"/>
  <c r="AC1429" i="10" s="1"/>
  <c r="AA1430" i="10"/>
  <c r="AC1430" i="10" s="1"/>
  <c r="AA1431" i="10"/>
  <c r="AC1431" i="10" s="1"/>
  <c r="AA1432" i="10"/>
  <c r="AC1432" i="10" s="1"/>
  <c r="AA1433" i="10"/>
  <c r="AC1433" i="10" s="1"/>
  <c r="AA1434" i="10"/>
  <c r="AC1434" i="10" s="1"/>
  <c r="AA1435" i="10"/>
  <c r="AC1435" i="10" s="1"/>
  <c r="AA1436" i="10"/>
  <c r="AC1436" i="10" s="1"/>
  <c r="AA1437" i="10"/>
  <c r="AC1437" i="10" s="1"/>
  <c r="AA1438" i="10"/>
  <c r="AC1438" i="10" s="1"/>
  <c r="AA1439" i="10"/>
  <c r="AC1439" i="10" s="1"/>
  <c r="AA1440" i="10"/>
  <c r="AC1440" i="10" s="1"/>
  <c r="AA1441" i="10"/>
  <c r="AC1441" i="10" s="1"/>
  <c r="AA1442" i="10"/>
  <c r="AC1442" i="10" s="1"/>
  <c r="AA1443" i="10"/>
  <c r="AC1443" i="10" s="1"/>
  <c r="AA1444" i="10"/>
  <c r="AC1444" i="10" s="1"/>
  <c r="AA1445" i="10"/>
  <c r="AC1445" i="10" s="1"/>
  <c r="AA1446" i="10"/>
  <c r="AC1446" i="10" s="1"/>
  <c r="AA1447" i="10"/>
  <c r="AC1447" i="10" s="1"/>
  <c r="AA1448" i="10"/>
  <c r="AC1448" i="10" s="1"/>
  <c r="AA1449" i="10"/>
  <c r="AC1449" i="10" s="1"/>
  <c r="AA1450" i="10"/>
  <c r="AC1450" i="10" s="1"/>
  <c r="AA1451" i="10"/>
  <c r="AC1451" i="10" s="1"/>
  <c r="AA1452" i="10"/>
  <c r="AC1452" i="10" s="1"/>
  <c r="AA1453" i="10"/>
  <c r="AC1453" i="10" s="1"/>
  <c r="AA1454" i="10"/>
  <c r="AC1454" i="10" s="1"/>
  <c r="AA1455" i="10"/>
  <c r="AC1455" i="10" s="1"/>
  <c r="AA1456" i="10"/>
  <c r="AC1456" i="10" s="1"/>
  <c r="AA1457" i="10"/>
  <c r="AC1457" i="10" s="1"/>
  <c r="AA1458" i="10"/>
  <c r="AC1458" i="10" s="1"/>
  <c r="AA1459" i="10"/>
  <c r="AC1459" i="10" s="1"/>
  <c r="AA1460" i="10"/>
  <c r="AC1460" i="10" s="1"/>
  <c r="AA1461" i="10"/>
  <c r="AC1461" i="10" s="1"/>
  <c r="AA1462" i="10"/>
  <c r="AC1462" i="10" s="1"/>
  <c r="AA1463" i="10"/>
  <c r="AC1463" i="10" s="1"/>
  <c r="AA1464" i="10"/>
  <c r="AC1464" i="10" s="1"/>
  <c r="AA1465" i="10"/>
  <c r="AC1465" i="10" s="1"/>
  <c r="AA1466" i="10"/>
  <c r="AC1466" i="10" s="1"/>
  <c r="AA1467" i="10"/>
  <c r="AC1467" i="10" s="1"/>
  <c r="AA1468" i="10"/>
  <c r="AC1468" i="10" s="1"/>
  <c r="AA1469" i="10"/>
  <c r="AC1469" i="10" s="1"/>
  <c r="AA1470" i="10"/>
  <c r="AC1470" i="10" s="1"/>
  <c r="AA1471" i="10"/>
  <c r="AC1471" i="10" s="1"/>
  <c r="AA1472" i="10"/>
  <c r="AC1472" i="10" s="1"/>
  <c r="AA1473" i="10"/>
  <c r="AC1473" i="10" s="1"/>
  <c r="AA1474" i="10"/>
  <c r="AC1474" i="10" s="1"/>
  <c r="AA1475" i="10"/>
  <c r="AC1475" i="10" s="1"/>
  <c r="AA1476" i="10"/>
  <c r="AC1476" i="10" s="1"/>
  <c r="AA1477" i="10"/>
  <c r="AC1477" i="10" s="1"/>
  <c r="AA1478" i="10"/>
  <c r="AC1478" i="10" s="1"/>
  <c r="AA1479" i="10"/>
  <c r="AC1479" i="10" s="1"/>
  <c r="AA1480" i="10"/>
  <c r="AC1480" i="10" s="1"/>
  <c r="AA1481" i="10"/>
  <c r="AC1481" i="10" s="1"/>
  <c r="AA1482" i="10"/>
  <c r="AC1482" i="10" s="1"/>
  <c r="AA1483" i="10"/>
  <c r="AC1483" i="10" s="1"/>
  <c r="AA1484" i="10"/>
  <c r="AC1484" i="10" s="1"/>
  <c r="AA1485" i="10"/>
  <c r="AC1485" i="10" s="1"/>
  <c r="AA1486" i="10"/>
  <c r="AC1486" i="10" s="1"/>
  <c r="AA1487" i="10"/>
  <c r="AC1487" i="10" s="1"/>
  <c r="AA1488" i="10"/>
  <c r="AC1488" i="10" s="1"/>
  <c r="AA1489" i="10"/>
  <c r="AC1489" i="10" s="1"/>
  <c r="AA1490" i="10"/>
  <c r="AC1490" i="10" s="1"/>
  <c r="AA1491" i="10"/>
  <c r="AC1491" i="10" s="1"/>
  <c r="AA1492" i="10"/>
  <c r="AC1492" i="10" s="1"/>
  <c r="AA1493" i="10"/>
  <c r="AC1493" i="10" s="1"/>
  <c r="AA1494" i="10"/>
  <c r="AC1494" i="10" s="1"/>
  <c r="AA1495" i="10"/>
  <c r="AC1495" i="10" s="1"/>
  <c r="AA1496" i="10"/>
  <c r="AC1496" i="10" s="1"/>
  <c r="AA1497" i="10"/>
  <c r="AC1497" i="10" s="1"/>
  <c r="AA1498" i="10"/>
  <c r="AC1498" i="10" s="1"/>
  <c r="AA1499" i="10"/>
  <c r="AC1499" i="10" s="1"/>
  <c r="AA1500" i="10"/>
  <c r="AC1500" i="10" s="1"/>
  <c r="AA1501" i="10"/>
  <c r="AC1501" i="10" s="1"/>
  <c r="AA1502" i="10"/>
  <c r="AC1502" i="10" s="1"/>
  <c r="AA1503" i="10"/>
  <c r="AC1503" i="10" s="1"/>
  <c r="AA1504" i="10"/>
  <c r="AC1504" i="10" s="1"/>
  <c r="AA1505" i="10"/>
  <c r="AC1505" i="10" s="1"/>
  <c r="AA1506" i="10"/>
  <c r="AC1506" i="10" s="1"/>
  <c r="AA1507" i="10"/>
  <c r="AC1507" i="10" s="1"/>
  <c r="AA1508" i="10"/>
  <c r="AC1508" i="10" s="1"/>
  <c r="AA1509" i="10"/>
  <c r="AC1509" i="10" s="1"/>
  <c r="AA1510" i="10"/>
  <c r="AC1510" i="10" s="1"/>
  <c r="AA1511" i="10"/>
  <c r="AC1511" i="10" s="1"/>
  <c r="AA1512" i="10"/>
  <c r="AC1512" i="10" s="1"/>
  <c r="AA1513" i="10"/>
  <c r="AC1513" i="10" s="1"/>
  <c r="AA1514" i="10"/>
  <c r="AC1514" i="10" s="1"/>
  <c r="AA1515" i="10"/>
  <c r="AC1515" i="10" s="1"/>
  <c r="AA1516" i="10"/>
  <c r="AC1516" i="10" s="1"/>
  <c r="AA1517" i="10"/>
  <c r="AC1517" i="10" s="1"/>
  <c r="AA1518" i="10"/>
  <c r="AC1518" i="10" s="1"/>
  <c r="AA1519" i="10"/>
  <c r="AC1519" i="10" s="1"/>
  <c r="AA1520" i="10"/>
  <c r="AC1520" i="10" s="1"/>
  <c r="AA1521" i="10"/>
  <c r="AC1521" i="10" s="1"/>
  <c r="AA1522" i="10"/>
  <c r="AC1522" i="10" s="1"/>
  <c r="AA1523" i="10"/>
  <c r="AC1523" i="10" s="1"/>
  <c r="AA1524" i="10"/>
  <c r="AC1524" i="10" s="1"/>
  <c r="AA1525" i="10"/>
  <c r="AC1525" i="10" s="1"/>
  <c r="AA1526" i="10"/>
  <c r="AC1526" i="10" s="1"/>
  <c r="AA1527" i="10"/>
  <c r="AC1527" i="10" s="1"/>
  <c r="AA1528" i="10"/>
  <c r="AC1528" i="10" s="1"/>
  <c r="AA1529" i="10"/>
  <c r="AC1529" i="10" s="1"/>
  <c r="AA1530" i="10"/>
  <c r="AC1530" i="10" s="1"/>
  <c r="AA1531" i="10"/>
  <c r="AC1531" i="10" s="1"/>
  <c r="AA1532" i="10"/>
  <c r="AC1532" i="10" s="1"/>
  <c r="AA1533" i="10"/>
  <c r="AC1533" i="10" s="1"/>
  <c r="AA1534" i="10"/>
  <c r="AC1534" i="10" s="1"/>
  <c r="AA1535" i="10"/>
  <c r="AC1535" i="10" s="1"/>
  <c r="AA1536" i="10"/>
  <c r="AC1536" i="10" s="1"/>
  <c r="AA1537" i="10"/>
  <c r="AC1537" i="10" s="1"/>
  <c r="AA1538" i="10"/>
  <c r="AC1538" i="10" s="1"/>
  <c r="AA1539" i="10"/>
  <c r="AC1539" i="10" s="1"/>
  <c r="AA1540" i="10"/>
  <c r="AC1540" i="10" s="1"/>
  <c r="AA1541" i="10"/>
  <c r="AC1541" i="10" s="1"/>
  <c r="AA1542" i="10"/>
  <c r="AC1542" i="10" s="1"/>
  <c r="AA1543" i="10"/>
  <c r="AC1543" i="10" s="1"/>
  <c r="AA1544" i="10"/>
  <c r="AC1544" i="10" s="1"/>
  <c r="AA1545" i="10"/>
  <c r="AC1545" i="10" s="1"/>
  <c r="AA1546" i="10"/>
  <c r="AC1546" i="10" s="1"/>
  <c r="AA1547" i="10"/>
  <c r="AC1547" i="10" s="1"/>
  <c r="AA1548" i="10"/>
  <c r="AC1548" i="10" s="1"/>
  <c r="AA1549" i="10"/>
  <c r="AC1549" i="10" s="1"/>
  <c r="AA1550" i="10"/>
  <c r="AC1550" i="10" s="1"/>
  <c r="AA1551" i="10"/>
  <c r="AC1551" i="10" s="1"/>
  <c r="AA1552" i="10"/>
  <c r="AC1552" i="10" s="1"/>
  <c r="AA1553" i="10"/>
  <c r="AC1553" i="10" s="1"/>
  <c r="AA1554" i="10"/>
  <c r="AC1554" i="10" s="1"/>
  <c r="AA1555" i="10"/>
  <c r="AC1555" i="10" s="1"/>
  <c r="AA1556" i="10"/>
  <c r="AC1556" i="10" s="1"/>
  <c r="AA1557" i="10"/>
  <c r="AC1557" i="10" s="1"/>
  <c r="AA1558" i="10"/>
  <c r="AC1558" i="10" s="1"/>
  <c r="AA1559" i="10"/>
  <c r="AC1559" i="10" s="1"/>
  <c r="AA1560" i="10"/>
  <c r="AC1560" i="10" s="1"/>
  <c r="AA1561" i="10"/>
  <c r="AC1561" i="10" s="1"/>
  <c r="AA1562" i="10"/>
  <c r="AC1562" i="10" s="1"/>
  <c r="AA1563" i="10"/>
  <c r="AC1563" i="10" s="1"/>
  <c r="AA1564" i="10"/>
  <c r="AC1564" i="10" s="1"/>
  <c r="AA1565" i="10"/>
  <c r="AC1565" i="10" s="1"/>
  <c r="AA1566" i="10"/>
  <c r="AC1566" i="10" s="1"/>
  <c r="AA1567" i="10"/>
  <c r="AC1567" i="10" s="1"/>
  <c r="AA1568" i="10"/>
  <c r="AC1568" i="10" s="1"/>
  <c r="AA1569" i="10"/>
  <c r="AC1569" i="10" s="1"/>
  <c r="AA1570" i="10"/>
  <c r="AC1570" i="10" s="1"/>
  <c r="AA1571" i="10"/>
  <c r="AC1571" i="10" s="1"/>
  <c r="AA1572" i="10"/>
  <c r="AC1572" i="10" s="1"/>
  <c r="AA1573" i="10"/>
  <c r="AC1573" i="10" s="1"/>
  <c r="AA1574" i="10"/>
  <c r="AC1574" i="10" s="1"/>
  <c r="AA1575" i="10"/>
  <c r="AC1575" i="10" s="1"/>
  <c r="AA1576" i="10"/>
  <c r="AC1576" i="10" s="1"/>
  <c r="AA1577" i="10"/>
  <c r="AC1577" i="10" s="1"/>
  <c r="AA1578" i="10"/>
  <c r="AC1578" i="10" s="1"/>
  <c r="AA1579" i="10"/>
  <c r="AC1579" i="10" s="1"/>
  <c r="AA1580" i="10"/>
  <c r="AC1580" i="10" s="1"/>
  <c r="AA1581" i="10"/>
  <c r="AC1581" i="10" s="1"/>
  <c r="AA1582" i="10"/>
  <c r="AC1582" i="10" s="1"/>
  <c r="AA1583" i="10"/>
  <c r="AC1583" i="10" s="1"/>
  <c r="AA1584" i="10"/>
  <c r="AC1584" i="10" s="1"/>
  <c r="AA1585" i="10"/>
  <c r="AC1585" i="10" s="1"/>
  <c r="AA1586" i="10"/>
  <c r="AC1586" i="10" s="1"/>
  <c r="AA1587" i="10"/>
  <c r="AC1587" i="10" s="1"/>
  <c r="AA1588" i="10"/>
  <c r="AC1588" i="10" s="1"/>
  <c r="AA1589" i="10"/>
  <c r="AC1589" i="10" s="1"/>
  <c r="AA1590" i="10"/>
  <c r="AC1590" i="10" s="1"/>
  <c r="AA1591" i="10"/>
  <c r="AC1591" i="10" s="1"/>
  <c r="AA1592" i="10"/>
  <c r="AC1592" i="10" s="1"/>
  <c r="AA1593" i="10"/>
  <c r="AC1593" i="10" s="1"/>
  <c r="AA1594" i="10"/>
  <c r="AC1594" i="10" s="1"/>
  <c r="AA1595" i="10"/>
  <c r="AC1595" i="10" s="1"/>
  <c r="AA1596" i="10"/>
  <c r="AC1596" i="10" s="1"/>
  <c r="AA1597" i="10"/>
  <c r="AC1597" i="10" s="1"/>
  <c r="AA1598" i="10"/>
  <c r="AC1598" i="10" s="1"/>
  <c r="AA1599" i="10"/>
  <c r="AC1599" i="10" s="1"/>
  <c r="AA1600" i="10"/>
  <c r="AC1600" i="10" s="1"/>
  <c r="AA1601" i="10"/>
  <c r="AC1601" i="10" s="1"/>
  <c r="AA1602" i="10"/>
  <c r="AC1602" i="10" s="1"/>
  <c r="AA1603" i="10"/>
  <c r="AC1603" i="10" s="1"/>
  <c r="AA1604" i="10"/>
  <c r="AC1604" i="10" s="1"/>
  <c r="AA1605" i="10"/>
  <c r="AC1605" i="10" s="1"/>
  <c r="AA1606" i="10"/>
  <c r="AC1606" i="10" s="1"/>
  <c r="AA1607" i="10"/>
  <c r="AC1607" i="10" s="1"/>
  <c r="AA1608" i="10"/>
  <c r="AC1608" i="10" s="1"/>
  <c r="AA1609" i="10"/>
  <c r="AC1609" i="10" s="1"/>
  <c r="AA1610" i="10"/>
  <c r="AC1610" i="10" s="1"/>
  <c r="AA1611" i="10"/>
  <c r="AC1611" i="10" s="1"/>
  <c r="AA1612" i="10"/>
  <c r="AC1612" i="10" s="1"/>
  <c r="AA1613" i="10"/>
  <c r="AC1613" i="10" s="1"/>
  <c r="AA1614" i="10"/>
  <c r="AC1614" i="10" s="1"/>
  <c r="AA1615" i="10"/>
  <c r="AC1615" i="10" s="1"/>
  <c r="AA1616" i="10"/>
  <c r="AC1616" i="10" s="1"/>
  <c r="AA1617" i="10"/>
  <c r="AC1617" i="10" s="1"/>
  <c r="AA1618" i="10"/>
  <c r="AC1618" i="10" s="1"/>
  <c r="AA1619" i="10"/>
  <c r="AC1619" i="10" s="1"/>
  <c r="AA1620" i="10"/>
  <c r="AC1620" i="10" s="1"/>
  <c r="AA1621" i="10"/>
  <c r="AC1621" i="10" s="1"/>
  <c r="AA1622" i="10"/>
  <c r="AC1622" i="10" s="1"/>
  <c r="AA1623" i="10"/>
  <c r="AC1623" i="10" s="1"/>
  <c r="AA1624" i="10"/>
  <c r="AC1624" i="10" s="1"/>
  <c r="AA1625" i="10"/>
  <c r="AC1625" i="10" s="1"/>
  <c r="AA1626" i="10"/>
  <c r="AC1626" i="10" s="1"/>
  <c r="AA1627" i="10"/>
  <c r="AC1627" i="10" s="1"/>
  <c r="AA1628" i="10"/>
  <c r="AC1628" i="10" s="1"/>
  <c r="AA1629" i="10"/>
  <c r="AC1629" i="10" s="1"/>
  <c r="AA1630" i="10"/>
  <c r="AC1630" i="10" s="1"/>
  <c r="AA1631" i="10"/>
  <c r="AC1631" i="10" s="1"/>
  <c r="AA1632" i="10"/>
  <c r="AC1632" i="10" s="1"/>
  <c r="AA1633" i="10"/>
  <c r="AC1633" i="10" s="1"/>
  <c r="AA1634" i="10"/>
  <c r="AC1634" i="10" s="1"/>
  <c r="AA1635" i="10"/>
  <c r="AC1635" i="10" s="1"/>
  <c r="AA1636" i="10"/>
  <c r="AC1636" i="10" s="1"/>
  <c r="AA1637" i="10"/>
  <c r="AC1637" i="10" s="1"/>
  <c r="AA1638" i="10"/>
  <c r="AC1638" i="10" s="1"/>
  <c r="AA1639" i="10"/>
  <c r="AC1639" i="10" s="1"/>
  <c r="AA1640" i="10"/>
  <c r="AC1640" i="10" s="1"/>
  <c r="AA1641" i="10"/>
  <c r="AC1641" i="10" s="1"/>
  <c r="AA1642" i="10"/>
  <c r="AC1642" i="10" s="1"/>
  <c r="AA1643" i="10"/>
  <c r="AC1643" i="10" s="1"/>
  <c r="AA1644" i="10"/>
  <c r="AC1644" i="10" s="1"/>
  <c r="AA1645" i="10"/>
  <c r="AC1645" i="10" s="1"/>
  <c r="AA1646" i="10"/>
  <c r="AC1646" i="10" s="1"/>
  <c r="AA1647" i="10"/>
  <c r="AC1647" i="10" s="1"/>
  <c r="AA1648" i="10"/>
  <c r="AC1648" i="10" s="1"/>
  <c r="AA1649" i="10"/>
  <c r="AC1649" i="10" s="1"/>
  <c r="AA1650" i="10"/>
  <c r="AC1650" i="10" s="1"/>
  <c r="AA1651" i="10"/>
  <c r="AC1651" i="10" s="1"/>
  <c r="AA1652" i="10"/>
  <c r="AC1652" i="10" s="1"/>
  <c r="AA1653" i="10"/>
  <c r="AC1653" i="10" s="1"/>
  <c r="AA1654" i="10"/>
  <c r="AC1654" i="10" s="1"/>
  <c r="AA1655" i="10"/>
  <c r="AC1655" i="10" s="1"/>
  <c r="AA1656" i="10"/>
  <c r="AC1656" i="10" s="1"/>
  <c r="AA1657" i="10"/>
  <c r="AC1657" i="10" s="1"/>
  <c r="AA1658" i="10"/>
  <c r="AC1658" i="10" s="1"/>
  <c r="AA1659" i="10"/>
  <c r="AC1659" i="10" s="1"/>
  <c r="AA1660" i="10"/>
  <c r="AC1660" i="10" s="1"/>
  <c r="AA1661" i="10"/>
  <c r="AC1661" i="10" s="1"/>
  <c r="AA1662" i="10"/>
  <c r="AC1662" i="10" s="1"/>
  <c r="AA1663" i="10"/>
  <c r="AC1663" i="10" s="1"/>
  <c r="AA1664" i="10"/>
  <c r="AC1664" i="10" s="1"/>
  <c r="AA1665" i="10"/>
  <c r="AC1665" i="10" s="1"/>
  <c r="AA1666" i="10"/>
  <c r="AC1666" i="10" s="1"/>
  <c r="AA1667" i="10"/>
  <c r="AC1667" i="10" s="1"/>
  <c r="AA1668" i="10"/>
  <c r="AC1668" i="10" s="1"/>
  <c r="AA1669" i="10"/>
  <c r="AC1669" i="10" s="1"/>
  <c r="AA1670" i="10"/>
  <c r="AC1670" i="10" s="1"/>
  <c r="AA1671" i="10"/>
  <c r="AC1671" i="10" s="1"/>
  <c r="AA1672" i="10"/>
  <c r="AC1672" i="10" s="1"/>
  <c r="AA1673" i="10"/>
  <c r="AC1673" i="10" s="1"/>
  <c r="AA1674" i="10"/>
  <c r="AC1674" i="10" s="1"/>
  <c r="AA1675" i="10"/>
  <c r="AC1675" i="10" s="1"/>
  <c r="AA1676" i="10"/>
  <c r="AC1676" i="10" s="1"/>
  <c r="AA1677" i="10"/>
  <c r="AC1677" i="10" s="1"/>
  <c r="AA1678" i="10"/>
  <c r="AC1678" i="10" s="1"/>
  <c r="AA1679" i="10"/>
  <c r="AC1679" i="10" s="1"/>
  <c r="AA1680" i="10"/>
  <c r="AC1680" i="10" s="1"/>
  <c r="AA1681" i="10"/>
  <c r="AC1681" i="10" s="1"/>
  <c r="AA1682" i="10"/>
  <c r="AC1682" i="10" s="1"/>
  <c r="AA1683" i="10"/>
  <c r="AC1683" i="10" s="1"/>
  <c r="AA1684" i="10"/>
  <c r="AC1684" i="10" s="1"/>
  <c r="AA1685" i="10"/>
  <c r="AC1685" i="10" s="1"/>
  <c r="AA1686" i="10"/>
  <c r="AC1686" i="10" s="1"/>
  <c r="AA1687" i="10"/>
  <c r="AC1687" i="10" s="1"/>
  <c r="AA1688" i="10"/>
  <c r="AC1688" i="10" s="1"/>
  <c r="AA1689" i="10"/>
  <c r="AC1689" i="10" s="1"/>
  <c r="AA1690" i="10"/>
  <c r="AC1690" i="10" s="1"/>
  <c r="AA1691" i="10"/>
  <c r="AC1691" i="10" s="1"/>
  <c r="AA1692" i="10"/>
  <c r="AC1692" i="10" s="1"/>
  <c r="AA1693" i="10"/>
  <c r="AC1693" i="10" s="1"/>
  <c r="AA1694" i="10"/>
  <c r="AC1694" i="10" s="1"/>
  <c r="AA1695" i="10"/>
  <c r="AC1695" i="10" s="1"/>
  <c r="AA1696" i="10"/>
  <c r="AC1696" i="10" s="1"/>
  <c r="AA1697" i="10"/>
  <c r="AC1697" i="10" s="1"/>
  <c r="AA1698" i="10"/>
  <c r="AC1698" i="10" s="1"/>
  <c r="AA1699" i="10"/>
  <c r="AC1699" i="10" s="1"/>
  <c r="AA1700" i="10"/>
  <c r="AC1700" i="10" s="1"/>
  <c r="AA1701" i="10"/>
  <c r="AC1701" i="10" s="1"/>
  <c r="AA1702" i="10"/>
  <c r="AC1702" i="10" s="1"/>
  <c r="AA1703" i="10"/>
  <c r="AC1703" i="10" s="1"/>
  <c r="AA1704" i="10"/>
  <c r="AC1704" i="10" s="1"/>
  <c r="AA1705" i="10"/>
  <c r="AC1705" i="10" s="1"/>
  <c r="AA1706" i="10"/>
  <c r="AC1706" i="10" s="1"/>
  <c r="AA1707" i="10"/>
  <c r="AC1707" i="10" s="1"/>
  <c r="AA1708" i="10"/>
  <c r="AC1708" i="10" s="1"/>
  <c r="AA1709" i="10"/>
  <c r="AC1709" i="10" s="1"/>
  <c r="AA1710" i="10"/>
  <c r="AC1710" i="10" s="1"/>
  <c r="AA1711" i="10"/>
  <c r="AC1711" i="10" s="1"/>
  <c r="AA1712" i="10"/>
  <c r="AC1712" i="10" s="1"/>
  <c r="AA1713" i="10"/>
  <c r="AC1713" i="10" s="1"/>
  <c r="AA1714" i="10"/>
  <c r="AC1714" i="10" s="1"/>
  <c r="AA1715" i="10"/>
  <c r="AC1715" i="10" s="1"/>
  <c r="AA1716" i="10"/>
  <c r="AC1716" i="10" s="1"/>
  <c r="AA1717" i="10"/>
  <c r="AC1717" i="10" s="1"/>
  <c r="AA1718" i="10"/>
  <c r="AC1718" i="10" s="1"/>
  <c r="AA1719" i="10"/>
  <c r="AC1719" i="10" s="1"/>
  <c r="AA1720" i="10"/>
  <c r="AC1720" i="10" s="1"/>
  <c r="AA1721" i="10"/>
  <c r="AC1721" i="10" s="1"/>
  <c r="AA1722" i="10"/>
  <c r="AC1722" i="10" s="1"/>
  <c r="AA1723" i="10"/>
  <c r="AC1723" i="10" s="1"/>
  <c r="AA1724" i="10"/>
  <c r="AC1724" i="10" s="1"/>
  <c r="AA1725" i="10"/>
  <c r="AC1725" i="10" s="1"/>
  <c r="AA1726" i="10"/>
  <c r="AC1726" i="10" s="1"/>
  <c r="AA1727" i="10"/>
  <c r="AC1727" i="10" s="1"/>
  <c r="AA1728" i="10"/>
  <c r="AC1728" i="10" s="1"/>
  <c r="AA1729" i="10"/>
  <c r="AC1729" i="10" s="1"/>
  <c r="AA1730" i="10"/>
  <c r="AC1730" i="10" s="1"/>
  <c r="AA1731" i="10"/>
  <c r="AC1731" i="10" s="1"/>
  <c r="AA1732" i="10"/>
  <c r="AC1732" i="10" s="1"/>
  <c r="AA1733" i="10"/>
  <c r="AC1733" i="10" s="1"/>
  <c r="AA1734" i="10"/>
  <c r="AC1734" i="10" s="1"/>
  <c r="AA1735" i="10"/>
  <c r="AC1735" i="10" s="1"/>
  <c r="AA1736" i="10"/>
  <c r="AC1736" i="10" s="1"/>
  <c r="AA1737" i="10"/>
  <c r="AC1737" i="10" s="1"/>
  <c r="AA1738" i="10"/>
  <c r="AC1738" i="10" s="1"/>
  <c r="AA1739" i="10"/>
  <c r="AC1739" i="10" s="1"/>
  <c r="AA1740" i="10"/>
  <c r="AC1740" i="10" s="1"/>
  <c r="AA1741" i="10"/>
  <c r="AC1741" i="10" s="1"/>
  <c r="AA1742" i="10"/>
  <c r="AC1742" i="10" s="1"/>
  <c r="AA1743" i="10"/>
  <c r="AC1743" i="10" s="1"/>
  <c r="AA1744" i="10"/>
  <c r="AC1744" i="10" s="1"/>
  <c r="AA1745" i="10"/>
  <c r="AC1745" i="10" s="1"/>
  <c r="AA1746" i="10"/>
  <c r="AC1746" i="10" s="1"/>
  <c r="AA1747" i="10"/>
  <c r="AC1747" i="10" s="1"/>
  <c r="AA1748" i="10"/>
  <c r="AC1748" i="10" s="1"/>
  <c r="AA1749" i="10"/>
  <c r="AC1749" i="10" s="1"/>
  <c r="AA1750" i="10"/>
  <c r="AC1750" i="10" s="1"/>
  <c r="AA1751" i="10"/>
  <c r="AC1751" i="10" s="1"/>
  <c r="AA1752" i="10"/>
  <c r="AC1752" i="10" s="1"/>
  <c r="AA1753" i="10"/>
  <c r="AC1753" i="10" s="1"/>
  <c r="AA1754" i="10"/>
  <c r="AC1754" i="10" s="1"/>
  <c r="AA1755" i="10"/>
  <c r="AC1755" i="10" s="1"/>
  <c r="AA1756" i="10"/>
  <c r="AC1756" i="10" s="1"/>
  <c r="AA1757" i="10"/>
  <c r="AC1757" i="10" s="1"/>
  <c r="AA1758" i="10"/>
  <c r="AC1758" i="10" s="1"/>
  <c r="AA1759" i="10"/>
  <c r="AC1759" i="10" s="1"/>
  <c r="AA1760" i="10"/>
  <c r="AC1760" i="10" s="1"/>
  <c r="AA1761" i="10"/>
  <c r="AC1761" i="10" s="1"/>
  <c r="AA1762" i="10"/>
  <c r="AC1762" i="10" s="1"/>
  <c r="AA1763" i="10"/>
  <c r="AC1763" i="10" s="1"/>
  <c r="AA1764" i="10"/>
  <c r="AC1764" i="10" s="1"/>
  <c r="AA1765" i="10"/>
  <c r="AC1765" i="10" s="1"/>
  <c r="AA1766" i="10"/>
  <c r="AC1766" i="10" s="1"/>
  <c r="AA1767" i="10"/>
  <c r="AC1767" i="10" s="1"/>
  <c r="AA1768" i="10"/>
  <c r="AC1768" i="10" s="1"/>
  <c r="AA1769" i="10"/>
  <c r="AC1769" i="10" s="1"/>
  <c r="AA1770" i="10"/>
  <c r="AC1770" i="10" s="1"/>
  <c r="AA1771" i="10"/>
  <c r="AC1771" i="10" s="1"/>
  <c r="AA1772" i="10"/>
  <c r="AC1772" i="10" s="1"/>
  <c r="AA1773" i="10"/>
  <c r="AC1773" i="10" s="1"/>
  <c r="AA1774" i="10"/>
  <c r="AC1774" i="10" s="1"/>
  <c r="AA1775" i="10"/>
  <c r="AC1775" i="10" s="1"/>
  <c r="AA1776" i="10"/>
  <c r="AC1776" i="10" s="1"/>
  <c r="AA1777" i="10"/>
  <c r="AC1777" i="10" s="1"/>
  <c r="AA1778" i="10"/>
  <c r="AC1778" i="10" s="1"/>
  <c r="AA1779" i="10"/>
  <c r="AC1779" i="10" s="1"/>
  <c r="AA1780" i="10"/>
  <c r="AC1780" i="10" s="1"/>
  <c r="AA1781" i="10"/>
  <c r="AC1781" i="10" s="1"/>
  <c r="AA1782" i="10"/>
  <c r="AC1782" i="10" s="1"/>
  <c r="AA1783" i="10"/>
  <c r="AC1783" i="10" s="1"/>
  <c r="AA1784" i="10"/>
  <c r="AC1784" i="10" s="1"/>
  <c r="AA1785" i="10"/>
  <c r="AC1785" i="10" s="1"/>
  <c r="AA1786" i="10"/>
  <c r="AC1786" i="10" s="1"/>
  <c r="AA1787" i="10"/>
  <c r="AC1787" i="10" s="1"/>
  <c r="AA1788" i="10"/>
  <c r="AC1788" i="10" s="1"/>
  <c r="AA1789" i="10"/>
  <c r="AC1789" i="10" s="1"/>
  <c r="AA1790" i="10"/>
  <c r="AC1790" i="10" s="1"/>
  <c r="AA1791" i="10"/>
  <c r="AC1791" i="10" s="1"/>
  <c r="AA1792" i="10"/>
  <c r="AC1792" i="10" s="1"/>
  <c r="AA1793" i="10"/>
  <c r="AC1793" i="10" s="1"/>
  <c r="AA1794" i="10"/>
  <c r="AC1794" i="10" s="1"/>
  <c r="AA1795" i="10"/>
  <c r="AC1795" i="10" s="1"/>
  <c r="AA1796" i="10"/>
  <c r="AC1796" i="10" s="1"/>
  <c r="AA1797" i="10"/>
  <c r="AC1797" i="10" s="1"/>
  <c r="AA1798" i="10"/>
  <c r="AC1798" i="10" s="1"/>
  <c r="AA1799" i="10"/>
  <c r="AC1799" i="10" s="1"/>
  <c r="AA1800" i="10"/>
  <c r="AC1800" i="10" s="1"/>
  <c r="AA1801" i="10"/>
  <c r="AC1801" i="10" s="1"/>
  <c r="AA1802" i="10"/>
  <c r="AC1802" i="10" s="1"/>
  <c r="AA1803" i="10"/>
  <c r="AC1803" i="10" s="1"/>
  <c r="AA1804" i="10"/>
  <c r="AC1804" i="10" s="1"/>
  <c r="AA1805" i="10"/>
  <c r="AC1805" i="10" s="1"/>
  <c r="AA1806" i="10"/>
  <c r="AC1806" i="10" s="1"/>
  <c r="AA1807" i="10"/>
  <c r="AC1807" i="10" s="1"/>
  <c r="AA1808" i="10"/>
  <c r="AC1808" i="10" s="1"/>
  <c r="AA1809" i="10"/>
  <c r="AC1809" i="10" s="1"/>
  <c r="AA1810" i="10"/>
  <c r="AC1810" i="10" s="1"/>
  <c r="AA1811" i="10"/>
  <c r="AC1811" i="10" s="1"/>
  <c r="AA1812" i="10"/>
  <c r="AC1812" i="10" s="1"/>
  <c r="AA1813" i="10"/>
  <c r="AC1813" i="10" s="1"/>
  <c r="AA1814" i="10"/>
  <c r="AC1814" i="10" s="1"/>
  <c r="AA1815" i="10"/>
  <c r="AC1815" i="10" s="1"/>
  <c r="AA1816" i="10"/>
  <c r="AC1816" i="10" s="1"/>
  <c r="AA1817" i="10"/>
  <c r="AC1817" i="10" s="1"/>
  <c r="AA1818" i="10"/>
  <c r="AC1818" i="10" s="1"/>
  <c r="AA1819" i="10"/>
  <c r="AC1819" i="10" s="1"/>
  <c r="AA1820" i="10"/>
  <c r="AC1820" i="10" s="1"/>
  <c r="AA1821" i="10"/>
  <c r="AC1821" i="10" s="1"/>
  <c r="AA1822" i="10"/>
  <c r="AC1822" i="10" s="1"/>
  <c r="AA1823" i="10"/>
  <c r="AC1823" i="10" s="1"/>
  <c r="AA1824" i="10"/>
  <c r="AC1824" i="10" s="1"/>
  <c r="AA1825" i="10"/>
  <c r="AC1825" i="10" s="1"/>
  <c r="AA1826" i="10"/>
  <c r="AC1826" i="10" s="1"/>
  <c r="AA1827" i="10"/>
  <c r="AC1827" i="10" s="1"/>
  <c r="AA1828" i="10"/>
  <c r="AC1828" i="10" s="1"/>
  <c r="AA1829" i="10"/>
  <c r="AC1829" i="10" s="1"/>
  <c r="AA1830" i="10"/>
  <c r="AC1830" i="10" s="1"/>
  <c r="AA1831" i="10"/>
  <c r="AC1831" i="10" s="1"/>
  <c r="AA1832" i="10"/>
  <c r="AC1832" i="10" s="1"/>
  <c r="AA1833" i="10"/>
  <c r="AC1833" i="10" s="1"/>
  <c r="AA1834" i="10"/>
  <c r="AC1834" i="10" s="1"/>
  <c r="AA1835" i="10"/>
  <c r="AC1835" i="10" s="1"/>
  <c r="AA1836" i="10"/>
  <c r="AC1836" i="10" s="1"/>
  <c r="AA1837" i="10"/>
  <c r="AC1837" i="10" s="1"/>
  <c r="AA1838" i="10"/>
  <c r="AC1838" i="10" s="1"/>
  <c r="AA1839" i="10"/>
  <c r="AC1839" i="10" s="1"/>
  <c r="AA1840" i="10"/>
  <c r="AC1840" i="10" s="1"/>
  <c r="AA1841" i="10"/>
  <c r="AC1841" i="10" s="1"/>
  <c r="AA1842" i="10"/>
  <c r="AC1842" i="10" s="1"/>
  <c r="AA1843" i="10"/>
  <c r="AC1843" i="10" s="1"/>
  <c r="AA1844" i="10"/>
  <c r="AC1844" i="10" s="1"/>
  <c r="AA1845" i="10"/>
  <c r="AC1845" i="10" s="1"/>
  <c r="AA1846" i="10"/>
  <c r="AC1846" i="10" s="1"/>
  <c r="AA1847" i="10"/>
  <c r="AC1847" i="10" s="1"/>
  <c r="AA1848" i="10"/>
  <c r="AC1848" i="10" s="1"/>
  <c r="AA1849" i="10"/>
  <c r="AC1849" i="10" s="1"/>
  <c r="AA1850" i="10"/>
  <c r="AC1850" i="10" s="1"/>
  <c r="AA1851" i="10"/>
  <c r="AC1851" i="10" s="1"/>
  <c r="AA1852" i="10"/>
  <c r="AC1852" i="10" s="1"/>
  <c r="AA1853" i="10"/>
  <c r="AC1853" i="10" s="1"/>
  <c r="AA1854" i="10"/>
  <c r="AC1854" i="10" s="1"/>
  <c r="AA1855" i="10"/>
  <c r="AC1855" i="10" s="1"/>
  <c r="AA1856" i="10"/>
  <c r="AC1856" i="10" s="1"/>
  <c r="AA1857" i="10"/>
  <c r="AC1857" i="10" s="1"/>
  <c r="AA1858" i="10"/>
  <c r="AC1858" i="10" s="1"/>
  <c r="AA1859" i="10"/>
  <c r="AC1859" i="10" s="1"/>
  <c r="AA1860" i="10"/>
  <c r="AC1860" i="10" s="1"/>
  <c r="AA1861" i="10"/>
  <c r="AC1861" i="10" s="1"/>
  <c r="AA1862" i="10"/>
  <c r="AC1862" i="10" s="1"/>
  <c r="AA1863" i="10"/>
  <c r="AC1863" i="10" s="1"/>
  <c r="AA1864" i="10"/>
  <c r="AC1864" i="10" s="1"/>
  <c r="AA1865" i="10"/>
  <c r="AC1865" i="10" s="1"/>
  <c r="AA1866" i="10"/>
  <c r="AC1866" i="10" s="1"/>
  <c r="AA1867" i="10"/>
  <c r="AC1867" i="10" s="1"/>
  <c r="AA1868" i="10"/>
  <c r="AC1868" i="10" s="1"/>
  <c r="AA1869" i="10"/>
  <c r="AC1869" i="10" s="1"/>
  <c r="AA1870" i="10"/>
  <c r="AC1870" i="10" s="1"/>
  <c r="AA1871" i="10"/>
  <c r="AC1871" i="10" s="1"/>
  <c r="AA1872" i="10"/>
  <c r="AC1872" i="10" s="1"/>
  <c r="AA1873" i="10"/>
  <c r="AC1873" i="10" s="1"/>
  <c r="AA1874" i="10"/>
  <c r="AC1874" i="10" s="1"/>
  <c r="AA1875" i="10"/>
  <c r="AC1875" i="10" s="1"/>
  <c r="AA1876" i="10"/>
  <c r="AC1876" i="10" s="1"/>
  <c r="AA1877" i="10"/>
  <c r="AC1877" i="10" s="1"/>
  <c r="AA1878" i="10"/>
  <c r="AC1878" i="10" s="1"/>
  <c r="AA1879" i="10"/>
  <c r="AC1879" i="10" s="1"/>
  <c r="AA1880" i="10"/>
  <c r="AC1880" i="10" s="1"/>
  <c r="AA1881" i="10"/>
  <c r="AC1881" i="10" s="1"/>
  <c r="AA1882" i="10"/>
  <c r="AC1882" i="10" s="1"/>
  <c r="AA1883" i="10"/>
  <c r="AC1883" i="10" s="1"/>
  <c r="AA1884" i="10"/>
  <c r="AC1884" i="10" s="1"/>
  <c r="AA1885" i="10"/>
  <c r="AC1885" i="10" s="1"/>
  <c r="AA1886" i="10"/>
  <c r="AC1886" i="10" s="1"/>
  <c r="AA1887" i="10"/>
  <c r="AC1887" i="10" s="1"/>
  <c r="AA1888" i="10"/>
  <c r="AC1888" i="10" s="1"/>
  <c r="AA1889" i="10"/>
  <c r="AC1889" i="10" s="1"/>
  <c r="AA1890" i="10"/>
  <c r="AC1890" i="10" s="1"/>
  <c r="AA1891" i="10"/>
  <c r="AC1891" i="10" s="1"/>
  <c r="AA1892" i="10"/>
  <c r="AC1892" i="10" s="1"/>
  <c r="AA1893" i="10"/>
  <c r="AC1893" i="10" s="1"/>
  <c r="AA1894" i="10"/>
  <c r="AC1894" i="10" s="1"/>
  <c r="AA1895" i="10"/>
  <c r="AC1895" i="10" s="1"/>
  <c r="AA1896" i="10"/>
  <c r="AC1896" i="10" s="1"/>
  <c r="AA1897" i="10"/>
  <c r="AC1897" i="10" s="1"/>
  <c r="AA1898" i="10"/>
  <c r="AC1898" i="10" s="1"/>
  <c r="AA1899" i="10"/>
  <c r="AC1899" i="10" s="1"/>
  <c r="AA1900" i="10"/>
  <c r="AC1900" i="10" s="1"/>
  <c r="AA1901" i="10"/>
  <c r="AC1901" i="10" s="1"/>
  <c r="AA1902" i="10"/>
  <c r="AC1902" i="10" s="1"/>
  <c r="AA1903" i="10"/>
  <c r="AC1903" i="10" s="1"/>
  <c r="AA1904" i="10"/>
  <c r="AC1904" i="10" s="1"/>
  <c r="AA1905" i="10"/>
  <c r="AC1905" i="10" s="1"/>
  <c r="AA1906" i="10"/>
  <c r="AC1906" i="10" s="1"/>
  <c r="AA1907" i="10"/>
  <c r="AC1907" i="10" s="1"/>
  <c r="AA1908" i="10"/>
  <c r="AC1908" i="10" s="1"/>
  <c r="AA1909" i="10"/>
  <c r="AC1909" i="10" s="1"/>
  <c r="AA1910" i="10"/>
  <c r="AC1910" i="10" s="1"/>
  <c r="AA1911" i="10"/>
  <c r="AC1911" i="10" s="1"/>
  <c r="AA1912" i="10"/>
  <c r="AC1912" i="10" s="1"/>
  <c r="AA1913" i="10"/>
  <c r="AC1913" i="10" s="1"/>
  <c r="AA1914" i="10"/>
  <c r="AC1914" i="10" s="1"/>
  <c r="AA1915" i="10"/>
  <c r="AC1915" i="10" s="1"/>
  <c r="AA1916" i="10"/>
  <c r="AC1916" i="10" s="1"/>
  <c r="AA1917" i="10"/>
  <c r="AC1917" i="10" s="1"/>
  <c r="AA1918" i="10"/>
  <c r="AC1918" i="10" s="1"/>
  <c r="AA1919" i="10"/>
  <c r="AC1919" i="10" s="1"/>
  <c r="AA1920" i="10"/>
  <c r="AC1920" i="10" s="1"/>
  <c r="AA1921" i="10"/>
  <c r="AC1921" i="10" s="1"/>
  <c r="AA1922" i="10"/>
  <c r="AC1922" i="10" s="1"/>
  <c r="AA1923" i="10"/>
  <c r="AC1923" i="10" s="1"/>
  <c r="AA1924" i="10"/>
  <c r="AC1924" i="10" s="1"/>
  <c r="AA1925" i="10"/>
  <c r="AC1925" i="10" s="1"/>
  <c r="AA1926" i="10"/>
  <c r="AC1926" i="10" s="1"/>
  <c r="AA1927" i="10"/>
  <c r="AC1927" i="10" s="1"/>
  <c r="AA1928" i="10"/>
  <c r="AC1928" i="10" s="1"/>
  <c r="AA1929" i="10"/>
  <c r="AC1929" i="10" s="1"/>
  <c r="AA1930" i="10"/>
  <c r="AC1930" i="10" s="1"/>
  <c r="AA1931" i="10"/>
  <c r="AC1931" i="10" s="1"/>
  <c r="AA1932" i="10"/>
  <c r="AC1932" i="10" s="1"/>
  <c r="AA1933" i="10"/>
  <c r="AC1933" i="10" s="1"/>
  <c r="AA1934" i="10"/>
  <c r="AC1934" i="10" s="1"/>
  <c r="AA1935" i="10"/>
  <c r="AC1935" i="10" s="1"/>
  <c r="AA1936" i="10"/>
  <c r="AC1936" i="10" s="1"/>
  <c r="AA1937" i="10"/>
  <c r="AC1937" i="10" s="1"/>
  <c r="AA1938" i="10"/>
  <c r="AC1938" i="10" s="1"/>
  <c r="AA1939" i="10"/>
  <c r="AC1939" i="10" s="1"/>
  <c r="AA1940" i="10"/>
  <c r="AC1940" i="10" s="1"/>
  <c r="AA1941" i="10"/>
  <c r="AC1941" i="10" s="1"/>
  <c r="AA1942" i="10"/>
  <c r="AC1942" i="10" s="1"/>
  <c r="AA1943" i="10"/>
  <c r="AC1943" i="10" s="1"/>
  <c r="AA1944" i="10"/>
  <c r="AC1944" i="10" s="1"/>
  <c r="AA1945" i="10"/>
  <c r="AC1945" i="10" s="1"/>
  <c r="AA1946" i="10"/>
  <c r="AC1946" i="10" s="1"/>
  <c r="AA1947" i="10"/>
  <c r="AC1947" i="10" s="1"/>
  <c r="AA1948" i="10"/>
  <c r="AC1948" i="10" s="1"/>
  <c r="AA1949" i="10"/>
  <c r="AC1949" i="10" s="1"/>
  <c r="AA1950" i="10"/>
  <c r="AC1950" i="10" s="1"/>
  <c r="AA1951" i="10"/>
  <c r="AC1951" i="10" s="1"/>
  <c r="AA1952" i="10"/>
  <c r="AC1952" i="10" s="1"/>
  <c r="AA1953" i="10"/>
  <c r="AC1953" i="10" s="1"/>
  <c r="AA1954" i="10"/>
  <c r="AC1954" i="10" s="1"/>
  <c r="AA1955" i="10"/>
  <c r="AC1955" i="10" s="1"/>
  <c r="AA1956" i="10"/>
  <c r="AC1956" i="10" s="1"/>
  <c r="AA1957" i="10"/>
  <c r="AC1957" i="10" s="1"/>
  <c r="AA1958" i="10"/>
  <c r="AC1958" i="10" s="1"/>
  <c r="AA1959" i="10"/>
  <c r="AC1959" i="10" s="1"/>
  <c r="AA1960" i="10"/>
  <c r="AC1960" i="10" s="1"/>
  <c r="AA1961" i="10"/>
  <c r="AC1961" i="10" s="1"/>
  <c r="AA1962" i="10"/>
  <c r="AC1962" i="10" s="1"/>
  <c r="AA1963" i="10"/>
  <c r="AC1963" i="10" s="1"/>
  <c r="AA1964" i="10"/>
  <c r="AC1964" i="10" s="1"/>
  <c r="AA1965" i="10"/>
  <c r="AC1965" i="10" s="1"/>
  <c r="AA1966" i="10"/>
  <c r="AC1966" i="10" s="1"/>
  <c r="AA1967" i="10"/>
  <c r="AC1967" i="10" s="1"/>
  <c r="AA1968" i="10"/>
  <c r="AC1968" i="10" s="1"/>
  <c r="AA1969" i="10"/>
  <c r="AC1969" i="10" s="1"/>
  <c r="AA1970" i="10"/>
  <c r="AC1970" i="10" s="1"/>
  <c r="AA1971" i="10"/>
  <c r="AC1971" i="10" s="1"/>
  <c r="AA1972" i="10"/>
  <c r="AC1972" i="10" s="1"/>
  <c r="AA1973" i="10"/>
  <c r="AC1973" i="10" s="1"/>
  <c r="AA1974" i="10"/>
  <c r="AC1974" i="10" s="1"/>
  <c r="AA1975" i="10"/>
  <c r="AC1975" i="10" s="1"/>
  <c r="AA1976" i="10"/>
  <c r="AC1976" i="10" s="1"/>
  <c r="AA1977" i="10"/>
  <c r="AC1977" i="10" s="1"/>
  <c r="AA1978" i="10"/>
  <c r="AC1978" i="10" s="1"/>
  <c r="AA1979" i="10"/>
  <c r="AC1979" i="10" s="1"/>
  <c r="AA1980" i="10"/>
  <c r="AC1980" i="10" s="1"/>
  <c r="AA1981" i="10"/>
  <c r="AC1981" i="10" s="1"/>
  <c r="AA1982" i="10"/>
  <c r="AC1982" i="10" s="1"/>
  <c r="AA1983" i="10"/>
  <c r="AC1983" i="10" s="1"/>
  <c r="AA1984" i="10"/>
  <c r="AC1984" i="10" s="1"/>
  <c r="AA1985" i="10"/>
  <c r="AC1985" i="10" s="1"/>
  <c r="AA1986" i="10"/>
  <c r="AC1986" i="10" s="1"/>
  <c r="AA1987" i="10"/>
  <c r="AC1987" i="10" s="1"/>
  <c r="AA1988" i="10"/>
  <c r="AC1988" i="10" s="1"/>
  <c r="AA1989" i="10"/>
  <c r="AC1989" i="10" s="1"/>
  <c r="AA1990" i="10"/>
  <c r="AC1990" i="10" s="1"/>
  <c r="AA1991" i="10"/>
  <c r="AC1991" i="10" s="1"/>
  <c r="AA1992" i="10"/>
  <c r="AC1992" i="10" s="1"/>
  <c r="AA1993" i="10"/>
  <c r="AC1993" i="10" s="1"/>
  <c r="AA1994" i="10"/>
  <c r="AC1994" i="10" s="1"/>
  <c r="AA1995" i="10"/>
  <c r="AC1995" i="10" s="1"/>
  <c r="AA1996" i="10"/>
  <c r="AC1996" i="10" s="1"/>
  <c r="AA1997" i="10"/>
  <c r="AC1997" i="10" s="1"/>
  <c r="AA1998" i="10"/>
  <c r="AC1998" i="10" s="1"/>
  <c r="AA1999" i="10"/>
  <c r="AC1999" i="10" s="1"/>
  <c r="AA2000" i="10"/>
  <c r="AC2000" i="10" s="1"/>
  <c r="AA2001" i="10"/>
  <c r="AC2001" i="10" s="1"/>
  <c r="AA2002" i="10"/>
  <c r="AC2002" i="10" s="1"/>
  <c r="AA2003" i="10"/>
  <c r="AC2003" i="10" s="1"/>
  <c r="AA2004" i="10"/>
  <c r="AC2004" i="10" s="1"/>
  <c r="AA2005" i="10"/>
  <c r="AC2005" i="10" s="1"/>
  <c r="AA2006" i="10"/>
  <c r="AC2006" i="10" s="1"/>
  <c r="AA2007" i="10"/>
  <c r="AC2007" i="10" s="1"/>
  <c r="AA2008" i="10"/>
  <c r="AC2008" i="10" s="1"/>
  <c r="AA2009" i="10"/>
  <c r="AC2009" i="10" s="1"/>
  <c r="AA2010" i="10"/>
  <c r="AC2010" i="10" s="1"/>
  <c r="AA2011" i="10"/>
  <c r="AC2011" i="10" s="1"/>
  <c r="AA2012" i="10"/>
  <c r="AC2012" i="10" s="1"/>
  <c r="AA2013" i="10"/>
  <c r="AC2013" i="10" s="1"/>
  <c r="AA2014" i="10"/>
  <c r="AC2014" i="10" s="1"/>
  <c r="AA2015" i="10"/>
  <c r="AC2015" i="10" s="1"/>
  <c r="AA2016" i="10"/>
  <c r="AC2016" i="10" s="1"/>
  <c r="AA2017" i="10"/>
  <c r="AC2017" i="10" s="1"/>
  <c r="AA2018" i="10"/>
  <c r="AC2018" i="10" s="1"/>
  <c r="AA2019" i="10"/>
  <c r="AC2019" i="10" s="1"/>
  <c r="AA2020" i="10"/>
  <c r="AC2020" i="10" s="1"/>
  <c r="AA2021" i="10"/>
  <c r="AC2021" i="10" s="1"/>
  <c r="AA2022" i="10"/>
  <c r="AC2022" i="10" s="1"/>
  <c r="AA2023" i="10"/>
  <c r="AC2023" i="10" s="1"/>
  <c r="AA2024" i="10"/>
  <c r="AC2024" i="10" s="1"/>
  <c r="AA2025" i="10"/>
  <c r="AC2025" i="10" s="1"/>
  <c r="AA2026" i="10"/>
  <c r="AC2026" i="10" s="1"/>
  <c r="AA2027" i="10"/>
  <c r="AC2027" i="10" s="1"/>
  <c r="AA2028" i="10"/>
  <c r="AC2028" i="10" s="1"/>
  <c r="AA2029" i="10"/>
  <c r="AC2029" i="10" s="1"/>
  <c r="AA2030" i="10"/>
  <c r="AC2030" i="10" s="1"/>
  <c r="AA2031" i="10"/>
  <c r="AC2031" i="10" s="1"/>
  <c r="AA2032" i="10"/>
  <c r="AC2032" i="10" s="1"/>
  <c r="AA2033" i="10"/>
  <c r="AC2033" i="10" s="1"/>
  <c r="AA2034" i="10"/>
  <c r="AC2034" i="10" s="1"/>
  <c r="AA2035" i="10"/>
  <c r="AC2035" i="10" s="1"/>
  <c r="AA2036" i="10"/>
  <c r="AC2036" i="10" s="1"/>
  <c r="AA2037" i="10"/>
  <c r="AC2037" i="10" s="1"/>
  <c r="AA2038" i="10"/>
  <c r="AC2038" i="10" s="1"/>
  <c r="AA2039" i="10"/>
  <c r="AC2039" i="10" s="1"/>
  <c r="AA2040" i="10"/>
  <c r="AC2040" i="10" s="1"/>
  <c r="AA2041" i="10"/>
  <c r="AC2041" i="10" s="1"/>
  <c r="AA2042" i="10"/>
  <c r="AC2042" i="10" s="1"/>
  <c r="AA2043" i="10"/>
  <c r="AC2043" i="10" s="1"/>
  <c r="AA2044" i="10"/>
  <c r="AC2044" i="10" s="1"/>
  <c r="AA2045" i="10"/>
  <c r="AC2045" i="10" s="1"/>
  <c r="AA2046" i="10"/>
  <c r="AC2046" i="10" s="1"/>
  <c r="AA2047" i="10"/>
  <c r="AC2047" i="10" s="1"/>
  <c r="AA2048" i="10"/>
  <c r="AC2048" i="10" s="1"/>
  <c r="AA2049" i="10"/>
  <c r="AC2049" i="10" s="1"/>
  <c r="AA2050" i="10"/>
  <c r="AC2050" i="10" s="1"/>
  <c r="AA2051" i="10"/>
  <c r="AC2051" i="10" s="1"/>
  <c r="AA2052" i="10"/>
  <c r="AC2052" i="10" s="1"/>
  <c r="AA2053" i="10"/>
  <c r="AC2053" i="10" s="1"/>
  <c r="AA2054" i="10"/>
  <c r="AC2054" i="10" s="1"/>
  <c r="AA2055" i="10"/>
  <c r="AC2055" i="10" s="1"/>
  <c r="AA2056" i="10"/>
  <c r="AC2056" i="10" s="1"/>
  <c r="AA2057" i="10"/>
  <c r="AC2057" i="10" s="1"/>
  <c r="AA2058" i="10"/>
  <c r="AC2058" i="10" s="1"/>
  <c r="AA2059" i="10"/>
  <c r="AC2059" i="10" s="1"/>
  <c r="AA2060" i="10"/>
  <c r="AC2060" i="10" s="1"/>
  <c r="AA2061" i="10"/>
  <c r="AC2061" i="10" s="1"/>
  <c r="AA2062" i="10"/>
  <c r="AC2062" i="10" s="1"/>
  <c r="AA2063" i="10"/>
  <c r="AC2063" i="10" s="1"/>
  <c r="AA2064" i="10"/>
  <c r="AC2064" i="10" s="1"/>
  <c r="AA2065" i="10"/>
  <c r="AC2065" i="10" s="1"/>
  <c r="AA2066" i="10"/>
  <c r="AC2066" i="10" s="1"/>
  <c r="AA2067" i="10"/>
  <c r="AC2067" i="10" s="1"/>
  <c r="AA2068" i="10"/>
  <c r="AC2068" i="10" s="1"/>
  <c r="AA2069" i="10"/>
  <c r="AC2069" i="10" s="1"/>
  <c r="AA2070" i="10"/>
  <c r="AC2070" i="10" s="1"/>
  <c r="AA2071" i="10"/>
  <c r="AC2071" i="10" s="1"/>
  <c r="AA2072" i="10"/>
  <c r="AC2072" i="10" s="1"/>
  <c r="AA2073" i="10"/>
  <c r="AC2073" i="10" s="1"/>
  <c r="AA2074" i="10"/>
  <c r="AC2074" i="10" s="1"/>
  <c r="AA2075" i="10"/>
  <c r="AC2075" i="10" s="1"/>
  <c r="AA2076" i="10"/>
  <c r="AC2076" i="10" s="1"/>
  <c r="AA2077" i="10"/>
  <c r="AC2077" i="10" s="1"/>
  <c r="AA2078" i="10"/>
  <c r="AC2078" i="10" s="1"/>
  <c r="AA2079" i="10"/>
  <c r="AC2079" i="10" s="1"/>
  <c r="AA2080" i="10"/>
  <c r="AC2080" i="10" s="1"/>
  <c r="AA2081" i="10"/>
  <c r="AC2081" i="10" s="1"/>
  <c r="AA2082" i="10"/>
  <c r="AC2082" i="10" s="1"/>
  <c r="AA2083" i="10"/>
  <c r="AC2083" i="10" s="1"/>
  <c r="AA2084" i="10"/>
  <c r="AC2084" i="10" s="1"/>
  <c r="AA2085" i="10"/>
  <c r="AC2085" i="10" s="1"/>
  <c r="AA2086" i="10"/>
  <c r="AC2086" i="10" s="1"/>
  <c r="AA2087" i="10"/>
  <c r="AC2087" i="10" s="1"/>
  <c r="AA2088" i="10"/>
  <c r="AC2088" i="10" s="1"/>
  <c r="AA2089" i="10"/>
  <c r="AC2089" i="10" s="1"/>
  <c r="AA2090" i="10"/>
  <c r="AC2090" i="10" s="1"/>
  <c r="AA2091" i="10"/>
  <c r="AC2091" i="10" s="1"/>
  <c r="AA2092" i="10"/>
  <c r="AC2092" i="10" s="1"/>
  <c r="AA2093" i="10"/>
  <c r="AC2093" i="10" s="1"/>
  <c r="AA2094" i="10"/>
  <c r="AC2094" i="10" s="1"/>
  <c r="AA2095" i="10"/>
  <c r="AC2095" i="10" s="1"/>
  <c r="AA2096" i="10"/>
  <c r="AC2096" i="10" s="1"/>
  <c r="AA2097" i="10"/>
  <c r="AC2097" i="10" s="1"/>
  <c r="AA2098" i="10"/>
  <c r="AC2098" i="10" s="1"/>
  <c r="AA2099" i="10"/>
  <c r="AC2099" i="10" s="1"/>
  <c r="AA2100" i="10"/>
  <c r="AC2100" i="10" s="1"/>
  <c r="AA2101" i="10"/>
  <c r="AC2101" i="10" s="1"/>
  <c r="AA2102" i="10"/>
  <c r="AC2102" i="10" s="1"/>
  <c r="AA2103" i="10"/>
  <c r="AC2103" i="10" s="1"/>
  <c r="AA2104" i="10"/>
  <c r="AC2104" i="10" s="1"/>
  <c r="AA2105" i="10"/>
  <c r="AC2105" i="10" s="1"/>
  <c r="AA2106" i="10"/>
  <c r="AC2106" i="10" s="1"/>
  <c r="AA2107" i="10"/>
  <c r="AC2107" i="10" s="1"/>
  <c r="AA2108" i="10"/>
  <c r="AC2108" i="10" s="1"/>
  <c r="AA2109" i="10"/>
  <c r="AC2109" i="10" s="1"/>
  <c r="AA2110" i="10"/>
  <c r="AC2110" i="10" s="1"/>
  <c r="AA2111" i="10"/>
  <c r="AC2111" i="10" s="1"/>
  <c r="AA2112" i="10"/>
  <c r="AC2112" i="10" s="1"/>
  <c r="AA2113" i="10"/>
  <c r="AC2113" i="10" s="1"/>
  <c r="AA2114" i="10"/>
  <c r="AC2114" i="10" s="1"/>
  <c r="AA2115" i="10"/>
  <c r="AC2115" i="10" s="1"/>
  <c r="AA2116" i="10"/>
  <c r="AC2116" i="10" s="1"/>
  <c r="AA2117" i="10"/>
  <c r="AC2117" i="10" s="1"/>
  <c r="AA2118" i="10"/>
  <c r="AC2118" i="10" s="1"/>
  <c r="AA2119" i="10"/>
  <c r="AC2119" i="10" s="1"/>
  <c r="AA2120" i="10"/>
  <c r="AC2120" i="10" s="1"/>
  <c r="AA2121" i="10"/>
  <c r="AC2121" i="10" s="1"/>
  <c r="AA2122" i="10"/>
  <c r="AC2122" i="10" s="1"/>
  <c r="AA2123" i="10"/>
  <c r="AC2123" i="10" s="1"/>
  <c r="AA2124" i="10"/>
  <c r="AC2124" i="10" s="1"/>
  <c r="AA2125" i="10"/>
  <c r="AC2125" i="10" s="1"/>
  <c r="AA2126" i="10"/>
  <c r="AC2126" i="10" s="1"/>
  <c r="AA2127" i="10"/>
  <c r="AC2127" i="10" s="1"/>
  <c r="AA2128" i="10"/>
  <c r="AC2128" i="10" s="1"/>
  <c r="AA2129" i="10"/>
  <c r="AC2129" i="10" s="1"/>
  <c r="AA2130" i="10"/>
  <c r="AC2130" i="10" s="1"/>
  <c r="AA2131" i="10"/>
  <c r="AC2131" i="10" s="1"/>
  <c r="AA2132" i="10"/>
  <c r="AC2132" i="10" s="1"/>
  <c r="AA2133" i="10"/>
  <c r="AC2133" i="10" s="1"/>
  <c r="AA2134" i="10"/>
  <c r="AC2134" i="10" s="1"/>
  <c r="AA2135" i="10"/>
  <c r="AC2135" i="10" s="1"/>
  <c r="AA2136" i="10"/>
  <c r="AC2136" i="10" s="1"/>
  <c r="AA2137" i="10"/>
  <c r="AC2137" i="10" s="1"/>
  <c r="AA2138" i="10"/>
  <c r="AC2138" i="10" s="1"/>
  <c r="AA2139" i="10"/>
  <c r="AC2139" i="10" s="1"/>
  <c r="AA2140" i="10"/>
  <c r="AC2140" i="10" s="1"/>
  <c r="AA2141" i="10"/>
  <c r="AC2141" i="10" s="1"/>
  <c r="AA2142" i="10"/>
  <c r="AC2142" i="10" s="1"/>
  <c r="AA2143" i="10"/>
  <c r="AC2143" i="10" s="1"/>
  <c r="AA2144" i="10"/>
  <c r="AC2144" i="10" s="1"/>
  <c r="AA2145" i="10"/>
  <c r="AC2145" i="10" s="1"/>
  <c r="AA2146" i="10"/>
  <c r="AC2146" i="10" s="1"/>
  <c r="AA2147" i="10"/>
  <c r="AC2147" i="10" s="1"/>
  <c r="AA2148" i="10"/>
  <c r="AC2148" i="10" s="1"/>
  <c r="AA2149" i="10"/>
  <c r="AC2149" i="10" s="1"/>
  <c r="AA2150" i="10"/>
  <c r="AC2150" i="10" s="1"/>
  <c r="AA2151" i="10"/>
  <c r="AC2151" i="10" s="1"/>
  <c r="AA2152" i="10"/>
  <c r="AC2152" i="10" s="1"/>
  <c r="AA2153" i="10"/>
  <c r="AC2153" i="10" s="1"/>
  <c r="AA2154" i="10"/>
  <c r="AC2154" i="10" s="1"/>
  <c r="AA2155" i="10"/>
  <c r="AC2155" i="10" s="1"/>
  <c r="AA2156" i="10"/>
  <c r="AC2156" i="10" s="1"/>
  <c r="AA2157" i="10"/>
  <c r="AC2157" i="10" s="1"/>
  <c r="AA2158" i="10"/>
  <c r="AC2158" i="10" s="1"/>
  <c r="AA2159" i="10"/>
  <c r="AC2159" i="10" s="1"/>
  <c r="AA2160" i="10"/>
  <c r="AC2160" i="10" s="1"/>
  <c r="AA2161" i="10"/>
  <c r="AC2161" i="10" s="1"/>
  <c r="AA2162" i="10"/>
  <c r="AC2162" i="10" s="1"/>
  <c r="AA2163" i="10"/>
  <c r="AC2163" i="10" s="1"/>
  <c r="AA2164" i="10"/>
  <c r="AC2164" i="10" s="1"/>
  <c r="AA2165" i="10"/>
  <c r="AC2165" i="10" s="1"/>
  <c r="AA2166" i="10"/>
  <c r="AC2166" i="10" s="1"/>
  <c r="AA2167" i="10"/>
  <c r="AC2167" i="10" s="1"/>
  <c r="AA2168" i="10"/>
  <c r="AC2168" i="10" s="1"/>
  <c r="AA2169" i="10"/>
  <c r="AC2169" i="10" s="1"/>
  <c r="AA2170" i="10"/>
  <c r="AC2170" i="10" s="1"/>
  <c r="AA2171" i="10"/>
  <c r="AC2171" i="10" s="1"/>
  <c r="AA2172" i="10"/>
  <c r="AC2172" i="10" s="1"/>
  <c r="AA2173" i="10"/>
  <c r="AC2173" i="10" s="1"/>
  <c r="AA2174" i="10"/>
  <c r="AC2174" i="10" s="1"/>
  <c r="AA2175" i="10"/>
  <c r="AC2175" i="10" s="1"/>
  <c r="AA2176" i="10"/>
  <c r="AC2176" i="10" s="1"/>
  <c r="AA2177" i="10"/>
  <c r="AC2177" i="10" s="1"/>
  <c r="AA2178" i="10"/>
  <c r="AC2178" i="10" s="1"/>
  <c r="AA2179" i="10"/>
  <c r="AC2179" i="10" s="1"/>
  <c r="AA2180" i="10"/>
  <c r="AC2180" i="10" s="1"/>
  <c r="AA2181" i="10"/>
  <c r="AC2181" i="10" s="1"/>
  <c r="AA2182" i="10"/>
  <c r="AC2182" i="10" s="1"/>
  <c r="AA2183" i="10"/>
  <c r="AC2183" i="10" s="1"/>
  <c r="AA2184" i="10"/>
  <c r="AC2184" i="10" s="1"/>
  <c r="AA2185" i="10"/>
  <c r="AC2185" i="10" s="1"/>
  <c r="AA2186" i="10"/>
  <c r="AC2186" i="10" s="1"/>
  <c r="AA2187" i="10"/>
  <c r="AC2187" i="10" s="1"/>
  <c r="AA2188" i="10"/>
  <c r="AC2188" i="10" s="1"/>
  <c r="AA2189" i="10"/>
  <c r="AC2189" i="10" s="1"/>
  <c r="AA2190" i="10"/>
  <c r="AC2190" i="10" s="1"/>
  <c r="AA2191" i="10"/>
  <c r="AC2191" i="10" s="1"/>
  <c r="AA2192" i="10"/>
  <c r="AC2192" i="10" s="1"/>
  <c r="AA2193" i="10"/>
  <c r="AC2193" i="10" s="1"/>
  <c r="AA2194" i="10"/>
  <c r="AC2194" i="10" s="1"/>
  <c r="AA2195" i="10"/>
  <c r="AC2195" i="10" s="1"/>
  <c r="AA2196" i="10"/>
  <c r="AC2196" i="10" s="1"/>
  <c r="AA2197" i="10"/>
  <c r="AC2197" i="10" s="1"/>
  <c r="AA2198" i="10"/>
  <c r="AC2198" i="10" s="1"/>
  <c r="AA2199" i="10"/>
  <c r="AC2199" i="10" s="1"/>
  <c r="AA2200" i="10"/>
  <c r="AC2200" i="10" s="1"/>
  <c r="AA2201" i="10"/>
  <c r="AC2201" i="10" s="1"/>
  <c r="AA2202" i="10"/>
  <c r="AC2202" i="10" s="1"/>
  <c r="AA2203" i="10"/>
  <c r="AC2203" i="10" s="1"/>
  <c r="AA2204" i="10"/>
  <c r="AC2204" i="10" s="1"/>
  <c r="AA2205" i="10"/>
  <c r="AC2205" i="10" s="1"/>
  <c r="AA2206" i="10"/>
  <c r="AC2206" i="10" s="1"/>
  <c r="AA2207" i="10"/>
  <c r="AC2207" i="10" s="1"/>
  <c r="AA2208" i="10"/>
  <c r="AC2208" i="10" s="1"/>
  <c r="AA2209" i="10"/>
  <c r="AC2209" i="10" s="1"/>
  <c r="AA2210" i="10"/>
  <c r="AC2210" i="10" s="1"/>
  <c r="AA2211" i="10"/>
  <c r="AC2211" i="10" s="1"/>
  <c r="AA2212" i="10"/>
  <c r="AC2212" i="10" s="1"/>
  <c r="AA2213" i="10"/>
  <c r="AC2213" i="10" s="1"/>
  <c r="AA2214" i="10"/>
  <c r="AC2214" i="10" s="1"/>
  <c r="AA2215" i="10"/>
  <c r="AC2215" i="10" s="1"/>
  <c r="AA2216" i="10"/>
  <c r="AC2216" i="10" s="1"/>
  <c r="AA2217" i="10"/>
  <c r="AC2217" i="10" s="1"/>
  <c r="AA2218" i="10"/>
  <c r="AC2218" i="10" s="1"/>
  <c r="AA2219" i="10"/>
  <c r="AC2219" i="10" s="1"/>
  <c r="AA2220" i="10"/>
  <c r="AC2220" i="10" s="1"/>
  <c r="AA2221" i="10"/>
  <c r="AC2221" i="10" s="1"/>
  <c r="AA2222" i="10"/>
  <c r="AC2222" i="10" s="1"/>
  <c r="AA2223" i="10"/>
  <c r="AC2223" i="10" s="1"/>
  <c r="AA2224" i="10"/>
  <c r="AC2224" i="10" s="1"/>
  <c r="AA2225" i="10"/>
  <c r="AC2225" i="10" s="1"/>
  <c r="AA2226" i="10"/>
  <c r="AC2226" i="10" s="1"/>
  <c r="AA2227" i="10"/>
  <c r="AC2227" i="10" s="1"/>
  <c r="AA2228" i="10"/>
  <c r="AC2228" i="10" s="1"/>
  <c r="AA2229" i="10"/>
  <c r="AC2229" i="10" s="1"/>
  <c r="AA2230" i="10"/>
  <c r="AC2230" i="10" s="1"/>
  <c r="AA2231" i="10"/>
  <c r="AC2231" i="10" s="1"/>
  <c r="AA2232" i="10"/>
  <c r="AC2232" i="10" s="1"/>
  <c r="AA2233" i="10"/>
  <c r="AC2233" i="10" s="1"/>
  <c r="AA2234" i="10"/>
  <c r="AC2234" i="10" s="1"/>
  <c r="AA2235" i="10"/>
  <c r="AC2235" i="10" s="1"/>
  <c r="AA2236" i="10"/>
  <c r="AC2236" i="10" s="1"/>
  <c r="AA2237" i="10"/>
  <c r="AC2237" i="10" s="1"/>
  <c r="AA2238" i="10"/>
  <c r="AC2238" i="10" s="1"/>
  <c r="AA2239" i="10"/>
  <c r="AC2239" i="10" s="1"/>
  <c r="AA2240" i="10"/>
  <c r="AC2240" i="10" s="1"/>
  <c r="AA2241" i="10"/>
  <c r="AC2241" i="10" s="1"/>
  <c r="AA2242" i="10"/>
  <c r="AC2242" i="10" s="1"/>
  <c r="AA2243" i="10"/>
  <c r="AC2243" i="10" s="1"/>
  <c r="AA2244" i="10"/>
  <c r="AC2244" i="10" s="1"/>
  <c r="AA2245" i="10"/>
  <c r="AC2245" i="10" s="1"/>
  <c r="AA2246" i="10"/>
  <c r="AC2246" i="10" s="1"/>
  <c r="AA2247" i="10"/>
  <c r="AC2247" i="10" s="1"/>
  <c r="AA2248" i="10"/>
  <c r="AC2248" i="10" s="1"/>
  <c r="AA2249" i="10"/>
  <c r="AC2249" i="10" s="1"/>
  <c r="AA2250" i="10"/>
  <c r="AC2250" i="10" s="1"/>
  <c r="AA2251" i="10"/>
  <c r="AC2251" i="10" s="1"/>
  <c r="AA2252" i="10"/>
  <c r="AC2252" i="10" s="1"/>
  <c r="AA2253" i="10"/>
  <c r="AC2253" i="10" s="1"/>
  <c r="AA2254" i="10"/>
  <c r="AC2254" i="10" s="1"/>
  <c r="AA2255" i="10"/>
  <c r="AC2255" i="10" s="1"/>
  <c r="AA2256" i="10"/>
  <c r="AC2256" i="10" s="1"/>
  <c r="AA2257" i="10"/>
  <c r="AC2257" i="10" s="1"/>
  <c r="AA2258" i="10"/>
  <c r="AC2258" i="10" s="1"/>
  <c r="AA2259" i="10"/>
  <c r="AC2259" i="10" s="1"/>
  <c r="AA2260" i="10"/>
  <c r="AC2260" i="10" s="1"/>
  <c r="AA2261" i="10"/>
  <c r="AC2261" i="10" s="1"/>
  <c r="AA2262" i="10"/>
  <c r="AC2262" i="10" s="1"/>
  <c r="AA2263" i="10"/>
  <c r="AC2263" i="10" s="1"/>
  <c r="AA2264" i="10"/>
  <c r="AC2264" i="10" s="1"/>
  <c r="AA2265" i="10"/>
  <c r="AC2265" i="10" s="1"/>
  <c r="AA2266" i="10"/>
  <c r="AC2266" i="10" s="1"/>
  <c r="AA2267" i="10"/>
  <c r="AC2267" i="10" s="1"/>
  <c r="AA2268" i="10"/>
  <c r="AC2268" i="10" s="1"/>
  <c r="AA2269" i="10"/>
  <c r="AC2269" i="10" s="1"/>
  <c r="AA2270" i="10"/>
  <c r="AC2270" i="10" s="1"/>
  <c r="AA2271" i="10"/>
  <c r="AC2271" i="10" s="1"/>
  <c r="AA2272" i="10"/>
  <c r="AC2272" i="10" s="1"/>
  <c r="AA2273" i="10"/>
  <c r="AC2273" i="10" s="1"/>
  <c r="AA2274" i="10"/>
  <c r="AC2274" i="10" s="1"/>
  <c r="AA2275" i="10"/>
  <c r="AC2275" i="10" s="1"/>
  <c r="AA2276" i="10"/>
  <c r="AC2276" i="10" s="1"/>
  <c r="AA2277" i="10"/>
  <c r="AC2277" i="10" s="1"/>
  <c r="AA2278" i="10"/>
  <c r="AC2278" i="10" s="1"/>
  <c r="AA2279" i="10"/>
  <c r="AC2279" i="10" s="1"/>
  <c r="AA2280" i="10"/>
  <c r="AC2280" i="10" s="1"/>
  <c r="AA2281" i="10"/>
  <c r="AC2281" i="10" s="1"/>
  <c r="AA2282" i="10"/>
  <c r="AC2282" i="10" s="1"/>
  <c r="AA2283" i="10"/>
  <c r="AC2283" i="10" s="1"/>
  <c r="AA2284" i="10"/>
  <c r="AC2284" i="10" s="1"/>
  <c r="AA2285" i="10"/>
  <c r="AC2285" i="10" s="1"/>
  <c r="AA2286" i="10"/>
  <c r="AC2286" i="10" s="1"/>
  <c r="AA2287" i="10"/>
  <c r="AC2287" i="10" s="1"/>
  <c r="AA2288" i="10"/>
  <c r="AC2288" i="10" s="1"/>
  <c r="AA2289" i="10"/>
  <c r="AC2289" i="10" s="1"/>
  <c r="AA2290" i="10"/>
  <c r="AC2290" i="10" s="1"/>
  <c r="AA2291" i="10"/>
  <c r="AC2291" i="10" s="1"/>
  <c r="AA2292" i="10"/>
  <c r="AC2292" i="10" s="1"/>
  <c r="AA2293" i="10"/>
  <c r="AC2293" i="10" s="1"/>
  <c r="AA2294" i="10"/>
  <c r="AC2294" i="10" s="1"/>
  <c r="AA2295" i="10"/>
  <c r="AC2295" i="10" s="1"/>
  <c r="AA2296" i="10"/>
  <c r="AC2296" i="10" s="1"/>
  <c r="AA2297" i="10"/>
  <c r="AC2297" i="10" s="1"/>
  <c r="AA2298" i="10"/>
  <c r="AC2298" i="10" s="1"/>
  <c r="AA2299" i="10"/>
  <c r="AC2299" i="10" s="1"/>
  <c r="AA2300" i="10"/>
  <c r="AC2300" i="10" s="1"/>
  <c r="AA2301" i="10"/>
  <c r="AC2301" i="10" s="1"/>
  <c r="AA2302" i="10"/>
  <c r="AC2302" i="10" s="1"/>
  <c r="AA2303" i="10"/>
  <c r="AC2303" i="10" s="1"/>
  <c r="AA2304" i="10"/>
  <c r="AC2304" i="10" s="1"/>
  <c r="AA2305" i="10"/>
  <c r="AC2305" i="10" s="1"/>
  <c r="AA2306" i="10"/>
  <c r="AC2306" i="10" s="1"/>
  <c r="AA2307" i="10"/>
  <c r="AC2307" i="10" s="1"/>
  <c r="AA2308" i="10"/>
  <c r="AC2308" i="10" s="1"/>
  <c r="AA2309" i="10"/>
  <c r="AC2309" i="10" s="1"/>
  <c r="AA2310" i="10"/>
  <c r="AC2310" i="10" s="1"/>
  <c r="AA2311" i="10"/>
  <c r="AC2311" i="10" s="1"/>
  <c r="AA2312" i="10"/>
  <c r="AC2312" i="10" s="1"/>
  <c r="AA2313" i="10"/>
  <c r="AC2313" i="10" s="1"/>
  <c r="AA2314" i="10"/>
  <c r="AC2314" i="10" s="1"/>
  <c r="AA2315" i="10"/>
  <c r="AC2315" i="10" s="1"/>
  <c r="AA2316" i="10"/>
  <c r="AC2316" i="10" s="1"/>
  <c r="AA2317" i="10"/>
  <c r="AC2317" i="10" s="1"/>
  <c r="AA2318" i="10"/>
  <c r="AC2318" i="10" s="1"/>
  <c r="AA2319" i="10"/>
  <c r="AC2319" i="10" s="1"/>
  <c r="AA2320" i="10"/>
  <c r="AC2320" i="10" s="1"/>
  <c r="AA2321" i="10"/>
  <c r="AC2321" i="10" s="1"/>
  <c r="AA2322" i="10"/>
  <c r="AC2322" i="10" s="1"/>
  <c r="AA2323" i="10"/>
  <c r="AC2323" i="10" s="1"/>
  <c r="AA2324" i="10"/>
  <c r="AC2324" i="10" s="1"/>
  <c r="AA2325" i="10"/>
  <c r="AC2325" i="10" s="1"/>
  <c r="AA2326" i="10"/>
  <c r="AC2326" i="10" s="1"/>
  <c r="AA2327" i="10"/>
  <c r="AC2327" i="10" s="1"/>
  <c r="AA2328" i="10"/>
  <c r="AC2328" i="10" s="1"/>
  <c r="AA2329" i="10"/>
  <c r="AC2329" i="10" s="1"/>
  <c r="AA2330" i="10"/>
  <c r="AC2330" i="10" s="1"/>
  <c r="AA2331" i="10"/>
  <c r="AC2331" i="10" s="1"/>
  <c r="AA2332" i="10"/>
  <c r="AC2332" i="10" s="1"/>
  <c r="AA2333" i="10"/>
  <c r="AC2333" i="10" s="1"/>
  <c r="AA2334" i="10"/>
  <c r="AC2334" i="10" s="1"/>
  <c r="AA2335" i="10"/>
  <c r="AC2335" i="10" s="1"/>
  <c r="AA2336" i="10"/>
  <c r="AC2336" i="10" s="1"/>
  <c r="AA2337" i="10"/>
  <c r="AC2337" i="10" s="1"/>
  <c r="AA2338" i="10"/>
  <c r="AC2338" i="10" s="1"/>
  <c r="AA2339" i="10"/>
  <c r="AC2339" i="10" s="1"/>
  <c r="AA2340" i="10"/>
  <c r="AC2340" i="10" s="1"/>
  <c r="AA2341" i="10"/>
  <c r="AC2341" i="10" s="1"/>
  <c r="AA2342" i="10"/>
  <c r="AC2342" i="10" s="1"/>
  <c r="AA2343" i="10"/>
  <c r="AC2343" i="10" s="1"/>
  <c r="AA2344" i="10"/>
  <c r="AC2344" i="10" s="1"/>
  <c r="AA2345" i="10"/>
  <c r="AC2345" i="10" s="1"/>
  <c r="AA2346" i="10"/>
  <c r="AC2346" i="10" s="1"/>
  <c r="AA2347" i="10"/>
  <c r="AC2347" i="10" s="1"/>
  <c r="AA2348" i="10"/>
  <c r="AC2348" i="10" s="1"/>
  <c r="AA2349" i="10"/>
  <c r="AC2349" i="10" s="1"/>
  <c r="AA2350" i="10"/>
  <c r="AC2350" i="10" s="1"/>
  <c r="AA2351" i="10"/>
  <c r="AC2351" i="10" s="1"/>
  <c r="AA2352" i="10"/>
  <c r="AC2352" i="10" s="1"/>
  <c r="AA2353" i="10"/>
  <c r="AC2353" i="10" s="1"/>
  <c r="AA2354" i="10"/>
  <c r="AC2354" i="10" s="1"/>
  <c r="AA2355" i="10"/>
  <c r="AC2355" i="10" s="1"/>
  <c r="AA2356" i="10"/>
  <c r="AC2356" i="10" s="1"/>
  <c r="AA2357" i="10"/>
  <c r="AC2357" i="10" s="1"/>
  <c r="AA2358" i="10"/>
  <c r="AC2358" i="10" s="1"/>
  <c r="AA2359" i="10"/>
  <c r="AC2359" i="10" s="1"/>
  <c r="AA2360" i="10"/>
  <c r="AC2360" i="10" s="1"/>
  <c r="AA2361" i="10"/>
  <c r="AC2361" i="10" s="1"/>
  <c r="AA2362" i="10"/>
  <c r="AC2362" i="10" s="1"/>
  <c r="AA2363" i="10"/>
  <c r="AC2363" i="10" s="1"/>
  <c r="AA2364" i="10"/>
  <c r="AC2364" i="10" s="1"/>
  <c r="AA2365" i="10"/>
  <c r="AC2365" i="10" s="1"/>
  <c r="AA2366" i="10"/>
  <c r="AC2366" i="10" s="1"/>
  <c r="AA2367" i="10"/>
  <c r="AC2367" i="10" s="1"/>
  <c r="AA2368" i="10"/>
  <c r="AC2368" i="10" s="1"/>
  <c r="AA2369" i="10"/>
  <c r="AC2369" i="10" s="1"/>
  <c r="AA2370" i="10"/>
  <c r="AC2370" i="10" s="1"/>
  <c r="AA2371" i="10"/>
  <c r="AC2371" i="10" s="1"/>
  <c r="AA2372" i="10"/>
  <c r="AC2372" i="10" s="1"/>
  <c r="AA2373" i="10"/>
  <c r="AC2373" i="10" s="1"/>
  <c r="AA2374" i="10"/>
  <c r="AC2374" i="10" s="1"/>
  <c r="AA2375" i="10"/>
  <c r="AC2375" i="10" s="1"/>
  <c r="AA2376" i="10"/>
  <c r="AC2376" i="10" s="1"/>
  <c r="AA2377" i="10"/>
  <c r="AC2377" i="10" s="1"/>
  <c r="AA2378" i="10"/>
  <c r="AC2378" i="10" s="1"/>
  <c r="AA2379" i="10"/>
  <c r="AC2379" i="10" s="1"/>
  <c r="AA2380" i="10"/>
  <c r="AC2380" i="10" s="1"/>
  <c r="AA2381" i="10"/>
  <c r="AC2381" i="10" s="1"/>
  <c r="AA2382" i="10"/>
  <c r="AC2382" i="10" s="1"/>
  <c r="AA2383" i="10"/>
  <c r="AC2383" i="10" s="1"/>
  <c r="AA2384" i="10"/>
  <c r="AC2384" i="10" s="1"/>
  <c r="AA2385" i="10"/>
  <c r="AC2385" i="10" s="1"/>
  <c r="AA2386" i="10"/>
  <c r="AC2386" i="10" s="1"/>
  <c r="AA2387" i="10"/>
  <c r="AC2387" i="10" s="1"/>
  <c r="AA2388" i="10"/>
  <c r="AC2388" i="10" s="1"/>
  <c r="AA2389" i="10"/>
  <c r="AC2389" i="10" s="1"/>
  <c r="AA2390" i="10"/>
  <c r="AC2390" i="10" s="1"/>
  <c r="AA2391" i="10"/>
  <c r="AC2391" i="10" s="1"/>
  <c r="AA2392" i="10"/>
  <c r="AC2392" i="10" s="1"/>
  <c r="AA2393" i="10"/>
  <c r="AC2393" i="10" s="1"/>
  <c r="AA2394" i="10"/>
  <c r="AC2394" i="10" s="1"/>
  <c r="AA2395" i="10"/>
  <c r="AC2395" i="10" s="1"/>
  <c r="AA2396" i="10"/>
  <c r="AC2396" i="10" s="1"/>
  <c r="AA2397" i="10"/>
  <c r="AC2397" i="10" s="1"/>
  <c r="AA2398" i="10"/>
  <c r="AC2398" i="10" s="1"/>
  <c r="AA2399" i="10"/>
  <c r="AC2399" i="10" s="1"/>
  <c r="AA2400" i="10"/>
  <c r="AC2400" i="10" s="1"/>
  <c r="AA2401" i="10"/>
  <c r="AC2401" i="10" s="1"/>
  <c r="AA2402" i="10"/>
  <c r="AC2402" i="10" s="1"/>
  <c r="AA2403" i="10"/>
  <c r="AC2403" i="10" s="1"/>
  <c r="AA2404" i="10"/>
  <c r="AC2404" i="10" s="1"/>
  <c r="AA2405" i="10"/>
  <c r="AC2405" i="10" s="1"/>
  <c r="AA2406" i="10"/>
  <c r="AC2406" i="10" s="1"/>
  <c r="AA2407" i="10"/>
  <c r="AC2407" i="10" s="1"/>
  <c r="AA2408" i="10"/>
  <c r="AC2408" i="10" s="1"/>
  <c r="AA2409" i="10"/>
  <c r="AC2409" i="10" s="1"/>
  <c r="AA2410" i="10"/>
  <c r="AC2410" i="10" s="1"/>
  <c r="AA2411" i="10"/>
  <c r="AC2411" i="10" s="1"/>
  <c r="AA2412" i="10"/>
  <c r="AC2412" i="10" s="1"/>
  <c r="AA2413" i="10"/>
  <c r="AC2413" i="10" s="1"/>
  <c r="AA2414" i="10"/>
  <c r="AC2414" i="10" s="1"/>
  <c r="AA2415" i="10"/>
  <c r="AC2415" i="10" s="1"/>
  <c r="AA2416" i="10"/>
  <c r="AC2416" i="10" s="1"/>
  <c r="AA2417" i="10"/>
  <c r="AC2417" i="10" s="1"/>
  <c r="AA2418" i="10"/>
  <c r="AC2418" i="10" s="1"/>
  <c r="AA2419" i="10"/>
  <c r="AC2419" i="10" s="1"/>
  <c r="AA2420" i="10"/>
  <c r="AC2420" i="10" s="1"/>
  <c r="AA2421" i="10"/>
  <c r="AC2421" i="10" s="1"/>
  <c r="AA2422" i="10"/>
  <c r="AC2422" i="10" s="1"/>
  <c r="AA2423" i="10"/>
  <c r="AC2423" i="10" s="1"/>
  <c r="AA2424" i="10"/>
  <c r="AC2424" i="10" s="1"/>
  <c r="AA2425" i="10"/>
  <c r="AC2425" i="10" s="1"/>
  <c r="AA2426" i="10"/>
  <c r="AC2426" i="10" s="1"/>
  <c r="AA2427" i="10"/>
  <c r="AC2427" i="10" s="1"/>
  <c r="AA2428" i="10"/>
  <c r="AC2428" i="10" s="1"/>
  <c r="AA2429" i="10"/>
  <c r="AC2429" i="10" s="1"/>
  <c r="AA2430" i="10"/>
  <c r="AC2430" i="10" s="1"/>
  <c r="AA2431" i="10"/>
  <c r="AC2431" i="10" s="1"/>
  <c r="AA2432" i="10"/>
  <c r="AC2432" i="10" s="1"/>
  <c r="AA2433" i="10"/>
  <c r="AC2433" i="10" s="1"/>
  <c r="AA2434" i="10"/>
  <c r="AC2434" i="10" s="1"/>
  <c r="AA2435" i="10"/>
  <c r="AC2435" i="10" s="1"/>
  <c r="AA2436" i="10"/>
  <c r="AC2436" i="10" s="1"/>
  <c r="AA2437" i="10"/>
  <c r="AC2437" i="10" s="1"/>
  <c r="AA2438" i="10"/>
  <c r="AC2438" i="10" s="1"/>
  <c r="AA2439" i="10"/>
  <c r="AC2439" i="10" s="1"/>
  <c r="AA2440" i="10"/>
  <c r="AC2440" i="10" s="1"/>
  <c r="AA2441" i="10"/>
  <c r="AC2441" i="10" s="1"/>
  <c r="AA2442" i="10"/>
  <c r="AC2442" i="10" s="1"/>
  <c r="AA2443" i="10"/>
  <c r="AC2443" i="10" s="1"/>
  <c r="AA2444" i="10"/>
  <c r="AC2444" i="10" s="1"/>
  <c r="AA2445" i="10"/>
  <c r="AC2445" i="10" s="1"/>
  <c r="AA2446" i="10"/>
  <c r="AC2446" i="10" s="1"/>
  <c r="AA2447" i="10"/>
  <c r="AC2447" i="10" s="1"/>
  <c r="AA2448" i="10"/>
  <c r="AC2448" i="10" s="1"/>
  <c r="AA2449" i="10"/>
  <c r="AC2449" i="10" s="1"/>
  <c r="AA2450" i="10"/>
  <c r="AC2450" i="10" s="1"/>
  <c r="AA2451" i="10"/>
  <c r="AC2451" i="10" s="1"/>
  <c r="AA2452" i="10"/>
  <c r="AC2452" i="10" s="1"/>
  <c r="AA2453" i="10"/>
  <c r="AC2453" i="10" s="1"/>
  <c r="AA2454" i="10"/>
  <c r="AC2454" i="10" s="1"/>
  <c r="AA2455" i="10"/>
  <c r="AC2455" i="10" s="1"/>
  <c r="AA2456" i="10"/>
  <c r="AC2456" i="10" s="1"/>
  <c r="AA2457" i="10"/>
  <c r="AC2457" i="10" s="1"/>
  <c r="AA2458" i="10"/>
  <c r="AC2458" i="10" s="1"/>
  <c r="AA2459" i="10"/>
  <c r="AC2459" i="10" s="1"/>
  <c r="AA2460" i="10"/>
  <c r="AC2460" i="10" s="1"/>
  <c r="AA2461" i="10"/>
  <c r="AC2461" i="10" s="1"/>
  <c r="AA2462" i="10"/>
  <c r="AC2462" i="10" s="1"/>
  <c r="AA2463" i="10"/>
  <c r="AC2463" i="10" s="1"/>
  <c r="AA2464" i="10"/>
  <c r="AC2464" i="10" s="1"/>
  <c r="AA2465" i="10"/>
  <c r="AC2465" i="10" s="1"/>
  <c r="AA2466" i="10"/>
  <c r="AC2466" i="10" s="1"/>
  <c r="AA2467" i="10"/>
  <c r="AC2467" i="10" s="1"/>
  <c r="AA2468" i="10"/>
  <c r="AC2468" i="10" s="1"/>
  <c r="AA2469" i="10"/>
  <c r="AC2469" i="10" s="1"/>
  <c r="AA2470" i="10"/>
  <c r="AC2470" i="10" s="1"/>
  <c r="AA2471" i="10"/>
  <c r="AC2471" i="10" s="1"/>
  <c r="AA2472" i="10"/>
  <c r="AC2472" i="10" s="1"/>
  <c r="AA2473" i="10"/>
  <c r="AC2473" i="10" s="1"/>
  <c r="AA2474" i="10"/>
  <c r="AC2474" i="10" s="1"/>
  <c r="AA2475" i="10"/>
  <c r="AC2475" i="10" s="1"/>
  <c r="AA2476" i="10"/>
  <c r="AC2476" i="10" s="1"/>
  <c r="AA2477" i="10"/>
  <c r="AC2477" i="10" s="1"/>
  <c r="AA2478" i="10"/>
  <c r="AC2478" i="10" s="1"/>
  <c r="AA2479" i="10"/>
  <c r="AC2479" i="10" s="1"/>
  <c r="AA2480" i="10"/>
  <c r="AC2480" i="10" s="1"/>
  <c r="AA2481" i="10"/>
  <c r="AC2481" i="10" s="1"/>
  <c r="AA2482" i="10"/>
  <c r="AC2482" i="10" s="1"/>
  <c r="AA2483" i="10"/>
  <c r="AC2483" i="10" s="1"/>
  <c r="AA2484" i="10"/>
  <c r="AC2484" i="10" s="1"/>
  <c r="AA2485" i="10"/>
  <c r="AC2485" i="10" s="1"/>
  <c r="AA2486" i="10"/>
  <c r="AC2486" i="10" s="1"/>
  <c r="AA2487" i="10"/>
  <c r="AC2487" i="10" s="1"/>
  <c r="AA2488" i="10"/>
  <c r="AC2488" i="10" s="1"/>
  <c r="AA2489" i="10"/>
  <c r="AC2489" i="10" s="1"/>
  <c r="AA2490" i="10"/>
  <c r="AC2490" i="10" s="1"/>
  <c r="AA2491" i="10"/>
  <c r="AC2491" i="10" s="1"/>
  <c r="AA2492" i="10"/>
  <c r="AC2492" i="10" s="1"/>
  <c r="AA2493" i="10"/>
  <c r="AC2493" i="10" s="1"/>
  <c r="AA2494" i="10"/>
  <c r="AC2494" i="10" s="1"/>
  <c r="AA2495" i="10"/>
  <c r="AC2495" i="10" s="1"/>
  <c r="AA2496" i="10"/>
  <c r="AC2496" i="10" s="1"/>
  <c r="AA2497" i="10"/>
  <c r="AC2497" i="10" s="1"/>
  <c r="AA2498" i="10"/>
  <c r="AC2498" i="10" s="1"/>
  <c r="AA2499" i="10"/>
  <c r="AC2499" i="10" s="1"/>
  <c r="AA2500" i="10"/>
  <c r="AC2500" i="10" s="1"/>
  <c r="AA2501" i="10"/>
  <c r="AC2501" i="10" s="1"/>
  <c r="AA2502" i="10"/>
  <c r="AC2502" i="10" s="1"/>
  <c r="AA2503" i="10"/>
  <c r="AC2503" i="10" s="1"/>
  <c r="AA2504" i="10"/>
  <c r="AC2504" i="10" s="1"/>
  <c r="AA2505" i="10"/>
  <c r="AC2505" i="10" s="1"/>
  <c r="AA2506" i="10"/>
  <c r="AC2506" i="10" s="1"/>
  <c r="AA2507" i="10"/>
  <c r="AC2507" i="10" s="1"/>
  <c r="AA2508" i="10"/>
  <c r="AC2508" i="10" s="1"/>
  <c r="AA2509" i="10"/>
  <c r="AC2509" i="10" s="1"/>
  <c r="AA2510" i="10"/>
  <c r="AC2510" i="10" s="1"/>
  <c r="AA2511" i="10"/>
  <c r="AC2511" i="10" s="1"/>
  <c r="AA2512" i="10"/>
  <c r="AC2512" i="10" s="1"/>
  <c r="AA2513" i="10"/>
  <c r="AC2513" i="10" s="1"/>
  <c r="AA2514" i="10"/>
  <c r="AC2514" i="10" s="1"/>
  <c r="AA2515" i="10"/>
  <c r="AC2515" i="10" s="1"/>
  <c r="AA2516" i="10"/>
  <c r="AC2516" i="10" s="1"/>
  <c r="AA2517" i="10"/>
  <c r="AC2517" i="10" s="1"/>
  <c r="AA2518" i="10"/>
  <c r="AC2518" i="10" s="1"/>
  <c r="AA2519" i="10"/>
  <c r="AC2519" i="10" s="1"/>
  <c r="AA2520" i="10"/>
  <c r="AC2520" i="10" s="1"/>
  <c r="AA2521" i="10"/>
  <c r="AC2521" i="10" s="1"/>
  <c r="AA2522" i="10"/>
  <c r="AC2522" i="10" s="1"/>
  <c r="AA2523" i="10"/>
  <c r="AC2523" i="10" s="1"/>
  <c r="AA2524" i="10"/>
  <c r="AC2524" i="10" s="1"/>
  <c r="AA2525" i="10"/>
  <c r="AC2525" i="10" s="1"/>
  <c r="AA2526" i="10"/>
  <c r="AC2526" i="10" s="1"/>
  <c r="AA2527" i="10"/>
  <c r="AC2527" i="10" s="1"/>
  <c r="AA2528" i="10"/>
  <c r="AC2528" i="10" s="1"/>
  <c r="AA2529" i="10"/>
  <c r="AC2529" i="10" s="1"/>
  <c r="AA2530" i="10"/>
  <c r="AC2530" i="10" s="1"/>
  <c r="AA2531" i="10"/>
  <c r="AC2531" i="10" s="1"/>
  <c r="AA2532" i="10"/>
  <c r="AC2532" i="10" s="1"/>
  <c r="AA2533" i="10"/>
  <c r="AC2533" i="10" s="1"/>
  <c r="AA2534" i="10"/>
  <c r="AC2534" i="10" s="1"/>
  <c r="AA2535" i="10"/>
  <c r="AC2535" i="10" s="1"/>
  <c r="AA2536" i="10"/>
  <c r="AC2536" i="10" s="1"/>
  <c r="AA2537" i="10"/>
  <c r="AC2537" i="10" s="1"/>
  <c r="AA2538" i="10"/>
  <c r="AC2538" i="10" s="1"/>
  <c r="AA2539" i="10"/>
  <c r="AC2539" i="10" s="1"/>
  <c r="AA2540" i="10"/>
  <c r="AC2540" i="10" s="1"/>
  <c r="AA2541" i="10"/>
  <c r="AC2541" i="10" s="1"/>
  <c r="AA2542" i="10"/>
  <c r="AC2542" i="10" s="1"/>
  <c r="AA2543" i="10"/>
  <c r="AC2543" i="10" s="1"/>
  <c r="AA2544" i="10"/>
  <c r="AC2544" i="10" s="1"/>
  <c r="AA2545" i="10"/>
  <c r="AC2545" i="10" s="1"/>
  <c r="AA2546" i="10"/>
  <c r="AC2546" i="10" s="1"/>
  <c r="AA2547" i="10"/>
  <c r="AC2547" i="10" s="1"/>
  <c r="AA2548" i="10"/>
  <c r="AC2548" i="10" s="1"/>
  <c r="AA2549" i="10"/>
  <c r="AC2549" i="10" s="1"/>
  <c r="AA2550" i="10"/>
  <c r="AC2550" i="10" s="1"/>
  <c r="AA2551" i="10"/>
  <c r="AC2551" i="10" s="1"/>
  <c r="AA2552" i="10"/>
  <c r="AC2552" i="10" s="1"/>
  <c r="AA2553" i="10"/>
  <c r="AC2553" i="10" s="1"/>
  <c r="AA2554" i="10"/>
  <c r="AC2554" i="10" s="1"/>
  <c r="AA2555" i="10"/>
  <c r="AC2555" i="10" s="1"/>
  <c r="AA2556" i="10"/>
  <c r="AC2556" i="10" s="1"/>
  <c r="AA2557" i="10"/>
  <c r="AC2557" i="10" s="1"/>
  <c r="AA2558" i="10"/>
  <c r="AC2558" i="10" s="1"/>
  <c r="AA2559" i="10"/>
  <c r="AC2559" i="10" s="1"/>
  <c r="AA2560" i="10"/>
  <c r="AC2560" i="10" s="1"/>
  <c r="AA2561" i="10"/>
  <c r="AC2561" i="10" s="1"/>
  <c r="AA2562" i="10"/>
  <c r="AC2562" i="10" s="1"/>
  <c r="AA2563" i="10"/>
  <c r="AC2563" i="10" s="1"/>
  <c r="AA2564" i="10"/>
  <c r="AC2564" i="10" s="1"/>
  <c r="AA2565" i="10"/>
  <c r="AC2565" i="10" s="1"/>
  <c r="AA2566" i="10"/>
  <c r="AC2566" i="10" s="1"/>
  <c r="AA2567" i="10"/>
  <c r="AC2567" i="10" s="1"/>
  <c r="AA2568" i="10"/>
  <c r="AC2568" i="10" s="1"/>
  <c r="AA2569" i="10"/>
  <c r="AC2569" i="10" s="1"/>
  <c r="AA2570" i="10"/>
  <c r="AC2570" i="10" s="1"/>
  <c r="AA2571" i="10"/>
  <c r="AC2571" i="10" s="1"/>
  <c r="AA2572" i="10"/>
  <c r="AC2572" i="10" s="1"/>
  <c r="AA2573" i="10"/>
  <c r="AC2573" i="10" s="1"/>
  <c r="AA2574" i="10"/>
  <c r="AC2574" i="10" s="1"/>
  <c r="AA2575" i="10"/>
  <c r="AC2575" i="10" s="1"/>
  <c r="AA2576" i="10"/>
  <c r="AC2576" i="10" s="1"/>
  <c r="AA2577" i="10"/>
  <c r="AC2577" i="10" s="1"/>
  <c r="AA2578" i="10"/>
  <c r="AC2578" i="10" s="1"/>
  <c r="AA2579" i="10"/>
  <c r="AC2579" i="10" s="1"/>
  <c r="AA2580" i="10"/>
  <c r="AC2580" i="10" s="1"/>
  <c r="AA2581" i="10"/>
  <c r="AC2581" i="10" s="1"/>
  <c r="AA2582" i="10"/>
  <c r="AC2582" i="10" s="1"/>
  <c r="AA2583" i="10"/>
  <c r="AC2583" i="10" s="1"/>
  <c r="AA2584" i="10"/>
  <c r="AC2584" i="10" s="1"/>
  <c r="AA2585" i="10"/>
  <c r="AC2585" i="10" s="1"/>
  <c r="AA2586" i="10"/>
  <c r="AC2586" i="10" s="1"/>
  <c r="AA2587" i="10"/>
  <c r="AC2587" i="10" s="1"/>
  <c r="AA2588" i="10"/>
  <c r="AC2588" i="10" s="1"/>
  <c r="AA2589" i="10"/>
  <c r="AC2589" i="10" s="1"/>
  <c r="AA2590" i="10"/>
  <c r="AC2590" i="10" s="1"/>
  <c r="AA2591" i="10"/>
  <c r="AC2591" i="10" s="1"/>
  <c r="AA2592" i="10"/>
  <c r="AC2592" i="10" s="1"/>
  <c r="AA2593" i="10"/>
  <c r="AC2593" i="10" s="1"/>
  <c r="AA2594" i="10"/>
  <c r="AC2594" i="10" s="1"/>
  <c r="AA2595" i="10"/>
  <c r="AC2595" i="10" s="1"/>
  <c r="AA2596" i="10"/>
  <c r="AC2596" i="10" s="1"/>
  <c r="AA2597" i="10"/>
  <c r="AC2597" i="10" s="1"/>
  <c r="AA2598" i="10"/>
  <c r="AC2598" i="10" s="1"/>
  <c r="AA2599" i="10"/>
  <c r="AC2599" i="10" s="1"/>
  <c r="AA2600" i="10"/>
  <c r="AC2600" i="10" s="1"/>
  <c r="AA2601" i="10"/>
  <c r="AC2601" i="10" s="1"/>
  <c r="AA2602" i="10"/>
  <c r="AC2602" i="10" s="1"/>
  <c r="AA2603" i="10"/>
  <c r="AC2603" i="10" s="1"/>
  <c r="AA2604" i="10"/>
  <c r="AC2604" i="10" s="1"/>
  <c r="AA2605" i="10"/>
  <c r="AC2605" i="10" s="1"/>
  <c r="AA2606" i="10"/>
  <c r="AC2606" i="10" s="1"/>
  <c r="AA2607" i="10"/>
  <c r="AC2607" i="10" s="1"/>
  <c r="AA2608" i="10"/>
  <c r="AC2608" i="10" s="1"/>
  <c r="AA2609" i="10"/>
  <c r="AC2609" i="10" s="1"/>
  <c r="AA2610" i="10"/>
  <c r="AC2610" i="10" s="1"/>
  <c r="AA2611" i="10"/>
  <c r="AC2611" i="10" s="1"/>
  <c r="AA2612" i="10"/>
  <c r="AC2612" i="10" s="1"/>
  <c r="AA2613" i="10"/>
  <c r="AC2613" i="10" s="1"/>
  <c r="AA2614" i="10"/>
  <c r="AC2614" i="10" s="1"/>
  <c r="AA2615" i="10"/>
  <c r="AC2615" i="10" s="1"/>
  <c r="AA2616" i="10"/>
  <c r="AC2616" i="10" s="1"/>
  <c r="AA2617" i="10"/>
  <c r="AC2617" i="10" s="1"/>
  <c r="AA2618" i="10"/>
  <c r="AC2618" i="10" s="1"/>
  <c r="AA2619" i="10"/>
  <c r="AC2619" i="10" s="1"/>
  <c r="AA2620" i="10"/>
  <c r="AC2620" i="10" s="1"/>
  <c r="AA2621" i="10"/>
  <c r="AC2621" i="10" s="1"/>
  <c r="AA2622" i="10"/>
  <c r="AC2622" i="10" s="1"/>
  <c r="AA2623" i="10"/>
  <c r="AC2623" i="10" s="1"/>
  <c r="AA2624" i="10"/>
  <c r="AC2624" i="10" s="1"/>
  <c r="AA2625" i="10"/>
  <c r="AC2625" i="10" s="1"/>
  <c r="AA2626" i="10"/>
  <c r="AC2626" i="10" s="1"/>
  <c r="AA2627" i="10"/>
  <c r="AC2627" i="10" s="1"/>
  <c r="AA2628" i="10"/>
  <c r="AC2628" i="10" s="1"/>
  <c r="AA2629" i="10"/>
  <c r="AC2629" i="10" s="1"/>
  <c r="AA2630" i="10"/>
  <c r="AC2630" i="10" s="1"/>
  <c r="AA2631" i="10"/>
  <c r="AC2631" i="10" s="1"/>
  <c r="AA2632" i="10"/>
  <c r="AC2632" i="10" s="1"/>
  <c r="AA2633" i="10"/>
  <c r="AC2633" i="10" s="1"/>
  <c r="AA2634" i="10"/>
  <c r="AC2634" i="10" s="1"/>
  <c r="AA2635" i="10"/>
  <c r="AC2635" i="10" s="1"/>
  <c r="AA2636" i="10"/>
  <c r="AC2636" i="10" s="1"/>
  <c r="AA2637" i="10"/>
  <c r="AC2637" i="10" s="1"/>
  <c r="AA2638" i="10"/>
  <c r="AC2638" i="10" s="1"/>
  <c r="AA2639" i="10"/>
  <c r="AC2639" i="10" s="1"/>
  <c r="AA2640" i="10"/>
  <c r="AC2640" i="10" s="1"/>
  <c r="AA2641" i="10"/>
  <c r="AC2641" i="10" s="1"/>
  <c r="AA2642" i="10"/>
  <c r="AC2642" i="10" s="1"/>
  <c r="AA2643" i="10"/>
  <c r="AC2643" i="10" s="1"/>
  <c r="AA2644" i="10"/>
  <c r="AC2644" i="10" s="1"/>
  <c r="AA2645" i="10"/>
  <c r="AC2645" i="10" s="1"/>
  <c r="AA2646" i="10"/>
  <c r="AC2646" i="10" s="1"/>
  <c r="AA2647" i="10"/>
  <c r="AC2647" i="10" s="1"/>
  <c r="AA2648" i="10"/>
  <c r="AC2648" i="10" s="1"/>
  <c r="AA2649" i="10"/>
  <c r="AC2649" i="10" s="1"/>
  <c r="AA2650" i="10"/>
  <c r="AC2650" i="10" s="1"/>
  <c r="AA2651" i="10"/>
  <c r="AC2651" i="10" s="1"/>
  <c r="AA2652" i="10"/>
  <c r="AC2652" i="10" s="1"/>
  <c r="AA2653" i="10"/>
  <c r="AC2653" i="10" s="1"/>
  <c r="AA2654" i="10"/>
  <c r="AC2654" i="10" s="1"/>
  <c r="AA2655" i="10"/>
  <c r="AC2655" i="10" s="1"/>
  <c r="AA2656" i="10"/>
  <c r="AC2656" i="10" s="1"/>
  <c r="AA2657" i="10"/>
  <c r="AC2657" i="10" s="1"/>
  <c r="AA2658" i="10"/>
  <c r="AC2658" i="10" s="1"/>
  <c r="AA2659" i="10"/>
  <c r="AC2659" i="10" s="1"/>
  <c r="AA2660" i="10"/>
  <c r="AC2660" i="10" s="1"/>
  <c r="AA2661" i="10"/>
  <c r="AC2661" i="10" s="1"/>
  <c r="AA2662" i="10"/>
  <c r="AC2662" i="10" s="1"/>
  <c r="AA2663" i="10"/>
  <c r="AC2663" i="10" s="1"/>
  <c r="AA2664" i="10"/>
  <c r="AC2664" i="10" s="1"/>
  <c r="AA2665" i="10"/>
  <c r="AC2665" i="10" s="1"/>
  <c r="AA2666" i="10"/>
  <c r="AC2666" i="10" s="1"/>
  <c r="AA2667" i="10"/>
  <c r="AC2667" i="10" s="1"/>
  <c r="AA2668" i="10"/>
  <c r="AC2668" i="10" s="1"/>
  <c r="AA2669" i="10"/>
  <c r="AC2669" i="10" s="1"/>
  <c r="AA2670" i="10"/>
  <c r="AC2670" i="10" s="1"/>
  <c r="AA2671" i="10"/>
  <c r="AC2671" i="10" s="1"/>
  <c r="AA2672" i="10"/>
  <c r="AC2672" i="10" s="1"/>
  <c r="AA2673" i="10"/>
  <c r="AC2673" i="10" s="1"/>
  <c r="AA2674" i="10"/>
  <c r="AC2674" i="10" s="1"/>
  <c r="AA2675" i="10"/>
  <c r="AC2675" i="10" s="1"/>
  <c r="AA2676" i="10"/>
  <c r="AC2676" i="10" s="1"/>
  <c r="AA2677" i="10"/>
  <c r="AC2677" i="10" s="1"/>
  <c r="AA2678" i="10"/>
  <c r="AC2678" i="10" s="1"/>
  <c r="AA2679" i="10"/>
  <c r="AC2679" i="10" s="1"/>
  <c r="AA2680" i="10"/>
  <c r="AC2680" i="10" s="1"/>
  <c r="AA2681" i="10"/>
  <c r="AC2681" i="10" s="1"/>
  <c r="AA2682" i="10"/>
  <c r="AC2682" i="10" s="1"/>
  <c r="AA2683" i="10"/>
  <c r="AC2683" i="10" s="1"/>
  <c r="AA2684" i="10"/>
  <c r="AC2684" i="10" s="1"/>
  <c r="AA2685" i="10"/>
  <c r="AC2685" i="10" s="1"/>
  <c r="AA2686" i="10"/>
  <c r="AC2686" i="10" s="1"/>
  <c r="AA2687" i="10"/>
  <c r="AC2687" i="10" s="1"/>
  <c r="AA2688" i="10"/>
  <c r="AC2688" i="10" s="1"/>
  <c r="AA2689" i="10"/>
  <c r="AC2689" i="10" s="1"/>
  <c r="AA2690" i="10"/>
  <c r="AC2690" i="10" s="1"/>
  <c r="AA2691" i="10"/>
  <c r="AC2691" i="10" s="1"/>
  <c r="AA2692" i="10"/>
  <c r="AC2692" i="10" s="1"/>
  <c r="AA2693" i="10"/>
  <c r="AC2693" i="10" s="1"/>
  <c r="AA2694" i="10"/>
  <c r="AC2694" i="10" s="1"/>
  <c r="AA2695" i="10"/>
  <c r="AC2695" i="10" s="1"/>
  <c r="AA2696" i="10"/>
  <c r="AC2696" i="10" s="1"/>
  <c r="AA2697" i="10"/>
  <c r="AC2697" i="10" s="1"/>
  <c r="AA2698" i="10"/>
  <c r="AC2698" i="10" s="1"/>
  <c r="AA2699" i="10"/>
  <c r="AC2699" i="10" s="1"/>
  <c r="AA2700" i="10"/>
  <c r="AC2700" i="10" s="1"/>
  <c r="AA2701" i="10"/>
  <c r="AC2701" i="10" s="1"/>
  <c r="AA2702" i="10"/>
  <c r="AC2702" i="10" s="1"/>
  <c r="AA2703" i="10"/>
  <c r="AC2703" i="10" s="1"/>
  <c r="AA2704" i="10"/>
  <c r="AC2704" i="10" s="1"/>
  <c r="AA2705" i="10"/>
  <c r="AC2705" i="10" s="1"/>
  <c r="AA2706" i="10"/>
  <c r="AC2706" i="10" s="1"/>
  <c r="AA2707" i="10"/>
  <c r="AC2707" i="10" s="1"/>
  <c r="AA2708" i="10"/>
  <c r="AC2708" i="10" s="1"/>
  <c r="AA2709" i="10"/>
  <c r="AC2709" i="10" s="1"/>
  <c r="AA2710" i="10"/>
  <c r="AC2710" i="10" s="1"/>
  <c r="AA2711" i="10"/>
  <c r="AC2711" i="10" s="1"/>
  <c r="AA2712" i="10"/>
  <c r="AC2712" i="10" s="1"/>
  <c r="AA2713" i="10"/>
  <c r="AC2713" i="10" s="1"/>
  <c r="AA2714" i="10"/>
  <c r="AC2714" i="10" s="1"/>
  <c r="AA2715" i="10"/>
  <c r="AC2715" i="10" s="1"/>
  <c r="AA2716" i="10"/>
  <c r="AC2716" i="10" s="1"/>
  <c r="AA2717" i="10"/>
  <c r="AC2717" i="10" s="1"/>
  <c r="AA2718" i="10"/>
  <c r="AC2718" i="10" s="1"/>
  <c r="AA2719" i="10"/>
  <c r="AC2719" i="10" s="1"/>
  <c r="AA2720" i="10"/>
  <c r="AC2720" i="10" s="1"/>
  <c r="AA2721" i="10"/>
  <c r="AC2721" i="10" s="1"/>
  <c r="AA2722" i="10"/>
  <c r="AC2722" i="10" s="1"/>
  <c r="AA2723" i="10"/>
  <c r="AC2723" i="10" s="1"/>
  <c r="AA2724" i="10"/>
  <c r="AC2724" i="10" s="1"/>
  <c r="AA2725" i="10"/>
  <c r="AC2725" i="10" s="1"/>
  <c r="AA2726" i="10"/>
  <c r="AC2726" i="10" s="1"/>
  <c r="AA2727" i="10"/>
  <c r="AC2727" i="10" s="1"/>
  <c r="AA2728" i="10"/>
  <c r="AC2728" i="10" s="1"/>
  <c r="AA2729" i="10"/>
  <c r="AC2729" i="10" s="1"/>
  <c r="AA2730" i="10"/>
  <c r="AC2730" i="10" s="1"/>
  <c r="AA2731" i="10"/>
  <c r="AC2731" i="10" s="1"/>
  <c r="AA2732" i="10"/>
  <c r="AC2732" i="10" s="1"/>
  <c r="AA2733" i="10"/>
  <c r="AC2733" i="10" s="1"/>
  <c r="AA2734" i="10"/>
  <c r="AC2734" i="10" s="1"/>
  <c r="AA2735" i="10"/>
  <c r="AC2735" i="10" s="1"/>
  <c r="AA2736" i="10"/>
  <c r="AC2736" i="10" s="1"/>
  <c r="AA2737" i="10"/>
  <c r="AC2737" i="10" s="1"/>
  <c r="AA2738" i="10"/>
  <c r="AC2738" i="10" s="1"/>
  <c r="AA2739" i="10"/>
  <c r="AC2739" i="10" s="1"/>
  <c r="AA2740" i="10"/>
  <c r="AC2740" i="10" s="1"/>
  <c r="AA2741" i="10"/>
  <c r="AC2741" i="10" s="1"/>
  <c r="AA2742" i="10"/>
  <c r="AC2742" i="10" s="1"/>
  <c r="AA2743" i="10"/>
  <c r="AC2743" i="10" s="1"/>
  <c r="AA2744" i="10"/>
  <c r="AC2744" i="10" s="1"/>
  <c r="AA2745" i="10"/>
  <c r="AC2745" i="10" s="1"/>
  <c r="AA2746" i="10"/>
  <c r="AC2746" i="10" s="1"/>
  <c r="AA2747" i="10"/>
  <c r="AC2747" i="10" s="1"/>
  <c r="AA2748" i="10"/>
  <c r="AC2748" i="10" s="1"/>
  <c r="AA2749" i="10"/>
  <c r="AC2749" i="10" s="1"/>
  <c r="AA2750" i="10"/>
  <c r="AC2750" i="10" s="1"/>
  <c r="AA2751" i="10"/>
  <c r="AC2751" i="10" s="1"/>
  <c r="AA2752" i="10"/>
  <c r="AC2752" i="10" s="1"/>
  <c r="AA2753" i="10"/>
  <c r="AC2753" i="10" s="1"/>
  <c r="AA2754" i="10"/>
  <c r="AC2754" i="10" s="1"/>
  <c r="AA2755" i="10"/>
  <c r="AC2755" i="10" s="1"/>
  <c r="AA2756" i="10"/>
  <c r="AC2756" i="10" s="1"/>
  <c r="AA2757" i="10"/>
  <c r="AC2757" i="10" s="1"/>
  <c r="AA2758" i="10"/>
  <c r="AC2758" i="10" s="1"/>
  <c r="AA2759" i="10"/>
  <c r="AC2759" i="10" s="1"/>
  <c r="AA2760" i="10"/>
  <c r="AC2760" i="10" s="1"/>
  <c r="AA2761" i="10"/>
  <c r="AC2761" i="10" s="1"/>
  <c r="AA2762" i="10"/>
  <c r="AC2762" i="10" s="1"/>
  <c r="AA2763" i="10"/>
  <c r="AC2763" i="10" s="1"/>
  <c r="AA2764" i="10"/>
  <c r="AC2764" i="10" s="1"/>
  <c r="AA2765" i="10"/>
  <c r="AC2765" i="10" s="1"/>
  <c r="AA2766" i="10"/>
  <c r="AC2766" i="10" s="1"/>
  <c r="AA2767" i="10"/>
  <c r="AC2767" i="10" s="1"/>
  <c r="AA2768" i="10"/>
  <c r="AC2768" i="10" s="1"/>
  <c r="AA2769" i="10"/>
  <c r="AC2769" i="10" s="1"/>
  <c r="AA2770" i="10"/>
  <c r="AC2770" i="10" s="1"/>
  <c r="AA2771" i="10"/>
  <c r="AC2771" i="10" s="1"/>
  <c r="AA2772" i="10"/>
  <c r="AC2772" i="10" s="1"/>
  <c r="AA2773" i="10"/>
  <c r="AC2773" i="10" s="1"/>
  <c r="AA2774" i="10"/>
  <c r="AC2774" i="10" s="1"/>
  <c r="AA2775" i="10"/>
  <c r="AC2775" i="10" s="1"/>
  <c r="AA2776" i="10"/>
  <c r="AC2776" i="10" s="1"/>
  <c r="AA2777" i="10"/>
  <c r="AC2777" i="10" s="1"/>
  <c r="AA2778" i="10"/>
  <c r="AC2778" i="10" s="1"/>
  <c r="AA2779" i="10"/>
  <c r="AC2779" i="10" s="1"/>
  <c r="AA2780" i="10"/>
  <c r="AC2780" i="10" s="1"/>
  <c r="AA2781" i="10"/>
  <c r="AC2781" i="10" s="1"/>
  <c r="AA2782" i="10"/>
  <c r="AC2782" i="10" s="1"/>
  <c r="AA2783" i="10"/>
  <c r="AC2783" i="10" s="1"/>
  <c r="AA2784" i="10"/>
  <c r="AC2784" i="10" s="1"/>
  <c r="AA2785" i="10"/>
  <c r="AC2785" i="10" s="1"/>
  <c r="AA2786" i="10"/>
  <c r="AC2786" i="10" s="1"/>
  <c r="AA2787" i="10"/>
  <c r="AC2787" i="10" s="1"/>
  <c r="AA2788" i="10"/>
  <c r="AC2788" i="10" s="1"/>
  <c r="AA2789" i="10"/>
  <c r="AC2789" i="10" s="1"/>
  <c r="AA2790" i="10"/>
  <c r="AC2790" i="10" s="1"/>
  <c r="AA2791" i="10"/>
  <c r="AC2791" i="10" s="1"/>
  <c r="AA2792" i="10"/>
  <c r="AC2792" i="10" s="1"/>
  <c r="AA2793" i="10"/>
  <c r="AC2793" i="10" s="1"/>
  <c r="AA2794" i="10"/>
  <c r="AC2794" i="10" s="1"/>
  <c r="AA2795" i="10"/>
  <c r="AC2795" i="10" s="1"/>
  <c r="AA2796" i="10"/>
  <c r="AC2796" i="10" s="1"/>
  <c r="AA2797" i="10"/>
  <c r="AC2797" i="10" s="1"/>
  <c r="AA2798" i="10"/>
  <c r="AC2798" i="10" s="1"/>
  <c r="AA2799" i="10"/>
  <c r="AC2799" i="10" s="1"/>
  <c r="AA2800" i="10"/>
  <c r="AC2800" i="10" s="1"/>
  <c r="AA2801" i="10"/>
  <c r="AC2801" i="10" s="1"/>
  <c r="AA2802" i="10"/>
  <c r="AC2802" i="10" s="1"/>
  <c r="AA2803" i="10"/>
  <c r="AC2803" i="10" s="1"/>
  <c r="AA2804" i="10"/>
  <c r="AC2804" i="10" s="1"/>
  <c r="AA2805" i="10"/>
  <c r="AC2805" i="10" s="1"/>
  <c r="AA2806" i="10"/>
  <c r="AC2806" i="10" s="1"/>
  <c r="AA2807" i="10"/>
  <c r="AC2807" i="10" s="1"/>
  <c r="AA2808" i="10"/>
  <c r="AC2808" i="10" s="1"/>
  <c r="AA2809" i="10"/>
  <c r="AC2809" i="10" s="1"/>
  <c r="AA2810" i="10"/>
  <c r="AC2810" i="10" s="1"/>
  <c r="AA2811" i="10"/>
  <c r="AC2811" i="10" s="1"/>
  <c r="AA2812" i="10"/>
  <c r="AC2812" i="10" s="1"/>
  <c r="AA2813" i="10"/>
  <c r="AC2813" i="10" s="1"/>
  <c r="AA2814" i="10"/>
  <c r="AC2814" i="10" s="1"/>
  <c r="AA2815" i="10"/>
  <c r="AC2815" i="10" s="1"/>
  <c r="AA2816" i="10"/>
  <c r="AC2816" i="10" s="1"/>
  <c r="AA2817" i="10"/>
  <c r="AC2817" i="10" s="1"/>
  <c r="AA2818" i="10"/>
  <c r="AC2818" i="10" s="1"/>
  <c r="AA2819" i="10"/>
  <c r="AC2819" i="10" s="1"/>
  <c r="AA2820" i="10"/>
  <c r="AC2820" i="10" s="1"/>
  <c r="AA2821" i="10"/>
  <c r="AC2821" i="10" s="1"/>
  <c r="AA2822" i="10"/>
  <c r="AC2822" i="10" s="1"/>
  <c r="AA2823" i="10"/>
  <c r="AC2823" i="10" s="1"/>
  <c r="AA2824" i="10"/>
  <c r="AC2824" i="10" s="1"/>
  <c r="AA2825" i="10"/>
  <c r="AC2825" i="10" s="1"/>
  <c r="AA2826" i="10"/>
  <c r="AC2826" i="10" s="1"/>
  <c r="AA2827" i="10"/>
  <c r="AC2827" i="10" s="1"/>
  <c r="AA2828" i="10"/>
  <c r="AC2828" i="10" s="1"/>
  <c r="AA2829" i="10"/>
  <c r="AC2829" i="10" s="1"/>
  <c r="AA2830" i="10"/>
  <c r="AC2830" i="10" s="1"/>
  <c r="AA2831" i="10"/>
  <c r="AC2831" i="10" s="1"/>
  <c r="AA2832" i="10"/>
  <c r="AC2832" i="10" s="1"/>
  <c r="AA2833" i="10"/>
  <c r="AC2833" i="10" s="1"/>
  <c r="AA2834" i="10"/>
  <c r="AC2834" i="10" s="1"/>
  <c r="AA2835" i="10"/>
  <c r="AC2835" i="10" s="1"/>
  <c r="AA2836" i="10"/>
  <c r="AC2836" i="10" s="1"/>
  <c r="AA2837" i="10"/>
  <c r="AC2837" i="10" s="1"/>
  <c r="AA2838" i="10"/>
  <c r="AC2838" i="10" s="1"/>
  <c r="AA2839" i="10"/>
  <c r="AC2839" i="10" s="1"/>
  <c r="AA2840" i="10"/>
  <c r="AC2840" i="10" s="1"/>
  <c r="AA2841" i="10"/>
  <c r="AC2841" i="10" s="1"/>
  <c r="AA2842" i="10"/>
  <c r="AC2842" i="10" s="1"/>
  <c r="AA2843" i="10"/>
  <c r="AC2843" i="10" s="1"/>
  <c r="AA2844" i="10"/>
  <c r="AC2844" i="10" s="1"/>
  <c r="AA2845" i="10"/>
  <c r="AC2845" i="10" s="1"/>
  <c r="AA2846" i="10"/>
  <c r="AC2846" i="10" s="1"/>
  <c r="AA2847" i="10"/>
  <c r="AC2847" i="10" s="1"/>
  <c r="AA2848" i="10"/>
  <c r="AC2848" i="10" s="1"/>
  <c r="AA2849" i="10"/>
  <c r="AC2849" i="10" s="1"/>
  <c r="AA2850" i="10"/>
  <c r="AC2850" i="10" s="1"/>
  <c r="AA2851" i="10"/>
  <c r="AC2851" i="10" s="1"/>
  <c r="AA2852" i="10"/>
  <c r="AC2852" i="10" s="1"/>
  <c r="AA2853" i="10"/>
  <c r="AC2853" i="10" s="1"/>
  <c r="AA2854" i="10"/>
  <c r="AC2854" i="10" s="1"/>
  <c r="AA2855" i="10"/>
  <c r="AC2855" i="10" s="1"/>
  <c r="AA2856" i="10"/>
  <c r="AC2856" i="10" s="1"/>
  <c r="AA2857" i="10"/>
  <c r="AC2857" i="10" s="1"/>
  <c r="AA2858" i="10"/>
  <c r="AC2858" i="10" s="1"/>
  <c r="AA2859" i="10"/>
  <c r="AC2859" i="10" s="1"/>
  <c r="AA2860" i="10"/>
  <c r="AC2860" i="10" s="1"/>
  <c r="AA2861" i="10"/>
  <c r="AC2861" i="10" s="1"/>
  <c r="AA2862" i="10"/>
  <c r="AC2862" i="10" s="1"/>
  <c r="AA2863" i="10"/>
  <c r="AC2863" i="10" s="1"/>
  <c r="AA2864" i="10"/>
  <c r="AC2864" i="10" s="1"/>
  <c r="AA2865" i="10"/>
  <c r="AC2865" i="10" s="1"/>
  <c r="AA2866" i="10"/>
  <c r="AC2866" i="10" s="1"/>
  <c r="AA2867" i="10"/>
  <c r="AC2867" i="10" s="1"/>
  <c r="AA2868" i="10"/>
  <c r="AC2868" i="10" s="1"/>
  <c r="AA2869" i="10"/>
  <c r="AC2869" i="10" s="1"/>
  <c r="AA2870" i="10"/>
  <c r="AC2870" i="10" s="1"/>
  <c r="AA2871" i="10"/>
  <c r="AC2871" i="10" s="1"/>
  <c r="AA2872" i="10"/>
  <c r="AC2872" i="10" s="1"/>
  <c r="AA2873" i="10"/>
  <c r="AC2873" i="10" s="1"/>
  <c r="AA2874" i="10"/>
  <c r="AC2874" i="10" s="1"/>
  <c r="AA2875" i="10"/>
  <c r="AC2875" i="10" s="1"/>
  <c r="AA2876" i="10"/>
  <c r="AC2876" i="10" s="1"/>
  <c r="AA2877" i="10"/>
  <c r="AC2877" i="10" s="1"/>
  <c r="AA2878" i="10"/>
  <c r="AC2878" i="10" s="1"/>
  <c r="AA2879" i="10"/>
  <c r="AC2879" i="10" s="1"/>
  <c r="AA2880" i="10"/>
  <c r="AC2880" i="10" s="1"/>
  <c r="AA2881" i="10"/>
  <c r="AC2881" i="10" s="1"/>
  <c r="AA2882" i="10"/>
  <c r="AC2882" i="10" s="1"/>
  <c r="AA2883" i="10"/>
  <c r="AC2883" i="10" s="1"/>
  <c r="AA2884" i="10"/>
  <c r="AC2884" i="10" s="1"/>
  <c r="AA2885" i="10"/>
  <c r="AC2885" i="10" s="1"/>
  <c r="AA2886" i="10"/>
  <c r="AC2886" i="10" s="1"/>
  <c r="AA2887" i="10"/>
  <c r="AC2887" i="10" s="1"/>
  <c r="AA2888" i="10"/>
  <c r="AC2888" i="10" s="1"/>
  <c r="AA2889" i="10"/>
  <c r="AC2889" i="10" s="1"/>
  <c r="AA2890" i="10"/>
  <c r="AC2890" i="10" s="1"/>
  <c r="AA2891" i="10"/>
  <c r="AC2891" i="10" s="1"/>
  <c r="AA2892" i="10"/>
  <c r="AC2892" i="10" s="1"/>
  <c r="AA2893" i="10"/>
  <c r="AC2893" i="10" s="1"/>
  <c r="AA2894" i="10"/>
  <c r="AC2894" i="10" s="1"/>
  <c r="AA2895" i="10"/>
  <c r="AC2895" i="10" s="1"/>
  <c r="AA2896" i="10"/>
  <c r="AC2896" i="10" s="1"/>
  <c r="AA2897" i="10"/>
  <c r="AC2897" i="10" s="1"/>
  <c r="AA2898" i="10"/>
  <c r="AC2898" i="10" s="1"/>
  <c r="AA2899" i="10"/>
  <c r="AC2899" i="10" s="1"/>
  <c r="AA2900" i="10"/>
  <c r="AC2900" i="10" s="1"/>
  <c r="AA2901" i="10"/>
  <c r="AC2901" i="10" s="1"/>
  <c r="AA2902" i="10"/>
  <c r="AC2902" i="10" s="1"/>
  <c r="AA2903" i="10"/>
  <c r="AC2903" i="10" s="1"/>
  <c r="AA2904" i="10"/>
  <c r="AC2904" i="10" s="1"/>
  <c r="AA2905" i="10"/>
  <c r="AC2905" i="10" s="1"/>
  <c r="AA2906" i="10"/>
  <c r="AC2906" i="10" s="1"/>
  <c r="AA2907" i="10"/>
  <c r="AC2907" i="10" s="1"/>
  <c r="AA2908" i="10"/>
  <c r="AC2908" i="10" s="1"/>
  <c r="AA2909" i="10"/>
  <c r="AC2909" i="10" s="1"/>
  <c r="AA2910" i="10"/>
  <c r="AC2910" i="10" s="1"/>
  <c r="AA2911" i="10"/>
  <c r="AC2911" i="10" s="1"/>
  <c r="AA2912" i="10"/>
  <c r="AC2912" i="10" s="1"/>
  <c r="AA2913" i="10"/>
  <c r="AC2913" i="10" s="1"/>
  <c r="AA2914" i="10"/>
  <c r="AC2914" i="10" s="1"/>
  <c r="AA2915" i="10"/>
  <c r="AC2915" i="10" s="1"/>
  <c r="AA2916" i="10"/>
  <c r="AC2916" i="10" s="1"/>
  <c r="AA2917" i="10"/>
  <c r="AC2917" i="10" s="1"/>
  <c r="AA2918" i="10"/>
  <c r="AC2918" i="10" s="1"/>
  <c r="AA2919" i="10"/>
  <c r="AC2919" i="10" s="1"/>
  <c r="AA2920" i="10"/>
  <c r="AC2920" i="10" s="1"/>
  <c r="AA2921" i="10"/>
  <c r="AC2921" i="10" s="1"/>
  <c r="AA2922" i="10"/>
  <c r="AC2922" i="10" s="1"/>
  <c r="AA2923" i="10"/>
  <c r="AC2923" i="10" s="1"/>
  <c r="AA2924" i="10"/>
  <c r="AC2924" i="10" s="1"/>
  <c r="AA2925" i="10"/>
  <c r="AC2925" i="10" s="1"/>
  <c r="AA2926" i="10"/>
  <c r="AC2926" i="10" s="1"/>
  <c r="AA2927" i="10"/>
  <c r="AC2927" i="10" s="1"/>
  <c r="AA2928" i="10"/>
  <c r="AC2928" i="10" s="1"/>
  <c r="AA2929" i="10"/>
  <c r="AC2929" i="10" s="1"/>
  <c r="AA2930" i="10"/>
  <c r="AC2930" i="10" s="1"/>
  <c r="AA2931" i="10"/>
  <c r="AC2931" i="10" s="1"/>
  <c r="AA2932" i="10"/>
  <c r="AC2932" i="10" s="1"/>
  <c r="AA2933" i="10"/>
  <c r="AC2933" i="10" s="1"/>
  <c r="AA2934" i="10"/>
  <c r="AC2934" i="10" s="1"/>
  <c r="AA2935" i="10"/>
  <c r="AC2935" i="10" s="1"/>
  <c r="AA2936" i="10"/>
  <c r="AC2936" i="10" s="1"/>
  <c r="AA2937" i="10"/>
  <c r="AC2937" i="10" s="1"/>
  <c r="AA2938" i="10"/>
  <c r="AC2938" i="10" s="1"/>
  <c r="AA2939" i="10"/>
  <c r="AC2939" i="10" s="1"/>
  <c r="AA2940" i="10"/>
  <c r="AC2940" i="10" s="1"/>
  <c r="AA2941" i="10"/>
  <c r="AC2941" i="10" s="1"/>
  <c r="AA2942" i="10"/>
  <c r="AC2942" i="10" s="1"/>
  <c r="AA2943" i="10"/>
  <c r="AC2943" i="10" s="1"/>
  <c r="AA2944" i="10"/>
  <c r="AC2944" i="10" s="1"/>
  <c r="AA2945" i="10"/>
  <c r="AC2945" i="10" s="1"/>
  <c r="AA2946" i="10"/>
  <c r="AC2946" i="10" s="1"/>
  <c r="AA2947" i="10"/>
  <c r="AC2947" i="10" s="1"/>
  <c r="AA2948" i="10"/>
  <c r="AC2948" i="10" s="1"/>
  <c r="AA2949" i="10"/>
  <c r="AC2949" i="10" s="1"/>
  <c r="AA2950" i="10"/>
  <c r="AC2950" i="10" s="1"/>
  <c r="AA2951" i="10"/>
  <c r="AC2951" i="10" s="1"/>
  <c r="AA2952" i="10"/>
  <c r="AC2952" i="10" s="1"/>
  <c r="AA2953" i="10"/>
  <c r="AC2953" i="10" s="1"/>
  <c r="AA2954" i="10"/>
  <c r="AC2954" i="10" s="1"/>
  <c r="AA2955" i="10"/>
  <c r="AC2955" i="10" s="1"/>
  <c r="AA2956" i="10"/>
  <c r="AC2956" i="10" s="1"/>
  <c r="AA2957" i="10"/>
  <c r="AC2957" i="10" s="1"/>
  <c r="AA2958" i="10"/>
  <c r="AC2958" i="10" s="1"/>
  <c r="AA2959" i="10"/>
  <c r="AC2959" i="10" s="1"/>
  <c r="AA2960" i="10"/>
  <c r="AC2960" i="10" s="1"/>
  <c r="AA2961" i="10"/>
  <c r="AC2961" i="10" s="1"/>
  <c r="AA2962" i="10"/>
  <c r="AC2962" i="10" s="1"/>
  <c r="AA2963" i="10"/>
  <c r="AC2963" i="10" s="1"/>
  <c r="AA2964" i="10"/>
  <c r="AC2964" i="10" s="1"/>
  <c r="AA2965" i="10"/>
  <c r="AC2965" i="10" s="1"/>
  <c r="AA2966" i="10"/>
  <c r="AC2966" i="10" s="1"/>
  <c r="AA2967" i="10"/>
  <c r="AC2967" i="10" s="1"/>
  <c r="AA2968" i="10"/>
  <c r="AC2968" i="10" s="1"/>
  <c r="AA2969" i="10"/>
  <c r="AC2969" i="10" s="1"/>
  <c r="AA2970" i="10"/>
  <c r="AC2970" i="10" s="1"/>
  <c r="AA2971" i="10"/>
  <c r="AC2971" i="10" s="1"/>
  <c r="AA2972" i="10"/>
  <c r="AC2972" i="10" s="1"/>
  <c r="AA2973" i="10"/>
  <c r="AC2973" i="10" s="1"/>
  <c r="AA2974" i="10"/>
  <c r="AC2974" i="10" s="1"/>
  <c r="AA2975" i="10"/>
  <c r="AC2975" i="10" s="1"/>
  <c r="AA2976" i="10"/>
  <c r="AC2976" i="10" s="1"/>
  <c r="AA2977" i="10"/>
  <c r="AC2977" i="10" s="1"/>
  <c r="AA2978" i="10"/>
  <c r="AC2978" i="10" s="1"/>
  <c r="AA2979" i="10"/>
  <c r="AC2979" i="10" s="1"/>
  <c r="AA2980" i="10"/>
  <c r="AC2980" i="10" s="1"/>
  <c r="AA2981" i="10"/>
  <c r="AC2981" i="10" s="1"/>
  <c r="AA2982" i="10"/>
  <c r="AC2982" i="10" s="1"/>
  <c r="AA2983" i="10"/>
  <c r="AC2983" i="10" s="1"/>
  <c r="AA2984" i="10"/>
  <c r="AC2984" i="10" s="1"/>
  <c r="AA2985" i="10"/>
  <c r="AC2985" i="10" s="1"/>
  <c r="AA2986" i="10"/>
  <c r="AC2986" i="10" s="1"/>
  <c r="AA2987" i="10"/>
  <c r="AC2987" i="10" s="1"/>
  <c r="AA2988" i="10"/>
  <c r="AC2988" i="10" s="1"/>
  <c r="AA2989" i="10"/>
  <c r="AC2989" i="10" s="1"/>
  <c r="AA2990" i="10"/>
  <c r="AC2990" i="10" s="1"/>
  <c r="AA2991" i="10"/>
  <c r="AC2991" i="10" s="1"/>
  <c r="AA2992" i="10"/>
  <c r="AC2992" i="10" s="1"/>
  <c r="AA2993" i="10"/>
  <c r="AC2993" i="10" s="1"/>
  <c r="AA2994" i="10"/>
  <c r="AC2994" i="10" s="1"/>
  <c r="AA2995" i="10"/>
  <c r="AC2995" i="10" s="1"/>
  <c r="AA2996" i="10"/>
  <c r="AC2996" i="10" s="1"/>
  <c r="AA2997" i="10"/>
  <c r="AC2997" i="10" s="1"/>
  <c r="AA2998" i="10"/>
  <c r="AC2998" i="10" s="1"/>
  <c r="AA2999" i="10"/>
  <c r="AC2999" i="10" s="1"/>
  <c r="AA3000" i="10"/>
  <c r="AC3000" i="10" s="1"/>
  <c r="AA3001" i="10"/>
  <c r="AC3001" i="10" s="1"/>
  <c r="AA3002" i="10"/>
  <c r="AC3002" i="10" s="1"/>
  <c r="AA3003" i="10"/>
  <c r="AC3003" i="10" s="1"/>
  <c r="AA3004" i="10"/>
  <c r="AC3004" i="10" s="1"/>
  <c r="AA3005" i="10"/>
  <c r="AC3005" i="10" s="1"/>
  <c r="AA3006" i="10"/>
  <c r="AC3006" i="10" s="1"/>
  <c r="AA3007" i="10"/>
  <c r="AC3007" i="10" s="1"/>
  <c r="AA3008" i="10"/>
  <c r="AC3008" i="10" s="1"/>
  <c r="AA3009" i="10"/>
  <c r="AC3009" i="10" s="1"/>
  <c r="AA3010" i="10"/>
  <c r="AC3010" i="10" s="1"/>
  <c r="AA3011" i="10"/>
  <c r="AC3011" i="10" s="1"/>
  <c r="AA3012" i="10"/>
  <c r="AC3012" i="10" s="1"/>
  <c r="AA3013" i="10"/>
  <c r="AC3013" i="10" s="1"/>
  <c r="AA3014" i="10"/>
  <c r="AC3014" i="10" s="1"/>
  <c r="AA3015" i="10"/>
  <c r="AC3015" i="10" s="1"/>
  <c r="AA3016" i="10"/>
  <c r="AC3016" i="10" s="1"/>
  <c r="AA3017" i="10"/>
  <c r="AC3017" i="10" s="1"/>
  <c r="AA3018" i="10"/>
  <c r="AC3018" i="10" s="1"/>
  <c r="AA3019" i="10"/>
  <c r="AC3019" i="10" s="1"/>
  <c r="AA3020" i="10"/>
  <c r="AC3020" i="10" s="1"/>
  <c r="AA3021" i="10"/>
  <c r="AC3021" i="10" s="1"/>
  <c r="AA3022" i="10"/>
  <c r="AC3022" i="10" s="1"/>
  <c r="AA3023" i="10"/>
  <c r="AC3023" i="10" s="1"/>
  <c r="AA3024" i="10"/>
  <c r="AC3024" i="10" s="1"/>
  <c r="AA3025" i="10"/>
  <c r="AC3025" i="10" s="1"/>
  <c r="AA3026" i="10"/>
  <c r="AC3026" i="10" s="1"/>
  <c r="AA3027" i="10"/>
  <c r="AC3027" i="10" s="1"/>
  <c r="AA3028" i="10"/>
  <c r="AC3028" i="10" s="1"/>
  <c r="AA3029" i="10"/>
  <c r="AC3029" i="10" s="1"/>
  <c r="AA3030" i="10"/>
  <c r="AC3030" i="10" s="1"/>
  <c r="AA3031" i="10"/>
  <c r="AC3031" i="10" s="1"/>
  <c r="AA3032" i="10"/>
  <c r="AC3032" i="10" s="1"/>
  <c r="AA3033" i="10"/>
  <c r="AC3033" i="10" s="1"/>
  <c r="AA3034" i="10"/>
  <c r="AC3034" i="10" s="1"/>
  <c r="AA3035" i="10"/>
  <c r="AC3035" i="10" s="1"/>
  <c r="AA3036" i="10"/>
  <c r="AC3036" i="10" s="1"/>
  <c r="AA3037" i="10"/>
  <c r="AC3037" i="10" s="1"/>
  <c r="AA3038" i="10"/>
  <c r="AC3038" i="10" s="1"/>
  <c r="AA3039" i="10"/>
  <c r="AC3039" i="10" s="1"/>
  <c r="AA3040" i="10"/>
  <c r="AC3040" i="10" s="1"/>
  <c r="AA3041" i="10"/>
  <c r="AC3041" i="10" s="1"/>
  <c r="AA3042" i="10"/>
  <c r="AC3042" i="10" s="1"/>
  <c r="AA3043" i="10"/>
  <c r="AC3043" i="10" s="1"/>
  <c r="AA3044" i="10"/>
  <c r="AC3044" i="10" s="1"/>
  <c r="AA3045" i="10"/>
  <c r="AC3045" i="10" s="1"/>
  <c r="AA3046" i="10"/>
  <c r="AC3046" i="10" s="1"/>
  <c r="AA3047" i="10"/>
  <c r="AC3047" i="10" s="1"/>
  <c r="AA3048" i="10"/>
  <c r="AC3048" i="10" s="1"/>
  <c r="AA3049" i="10"/>
  <c r="AC3049" i="10" s="1"/>
  <c r="AA3050" i="10"/>
  <c r="AC3050" i="10" s="1"/>
  <c r="AA3051" i="10"/>
  <c r="AC3051" i="10" s="1"/>
  <c r="AA3052" i="10"/>
  <c r="AC3052" i="10" s="1"/>
  <c r="AA3053" i="10"/>
  <c r="AC3053" i="10" s="1"/>
  <c r="AA3054" i="10"/>
  <c r="AC3054" i="10" s="1"/>
  <c r="AA3055" i="10"/>
  <c r="AC3055" i="10" s="1"/>
  <c r="AA3056" i="10"/>
  <c r="AC3056" i="10" s="1"/>
  <c r="AA3057" i="10"/>
  <c r="AC3057" i="10" s="1"/>
  <c r="AA3058" i="10"/>
  <c r="AC3058" i="10" s="1"/>
  <c r="AA3059" i="10"/>
  <c r="AC3059" i="10" s="1"/>
  <c r="AA3060" i="10"/>
  <c r="AC3060" i="10" s="1"/>
  <c r="AA3061" i="10"/>
  <c r="AC3061" i="10" s="1"/>
  <c r="AA3062" i="10"/>
  <c r="AC3062" i="10" s="1"/>
  <c r="AA3063" i="10"/>
  <c r="AC3063" i="10" s="1"/>
  <c r="AA3064" i="10"/>
  <c r="AC3064" i="10" s="1"/>
  <c r="AA3065" i="10"/>
  <c r="AC3065" i="10" s="1"/>
  <c r="AA3066" i="10"/>
  <c r="AC3066" i="10" s="1"/>
  <c r="AA3067" i="10"/>
  <c r="AC3067" i="10" s="1"/>
  <c r="AA3068" i="10"/>
  <c r="AC3068" i="10" s="1"/>
  <c r="AA3069" i="10"/>
  <c r="AC3069" i="10" s="1"/>
  <c r="AA3070" i="10"/>
  <c r="AC3070" i="10" s="1"/>
  <c r="AA3071" i="10"/>
  <c r="AC3071" i="10" s="1"/>
  <c r="AA3072" i="10"/>
  <c r="AC3072" i="10" s="1"/>
  <c r="AA3073" i="10"/>
  <c r="AC3073" i="10" s="1"/>
  <c r="AA3074" i="10"/>
  <c r="AC3074" i="10" s="1"/>
  <c r="AA3075" i="10"/>
  <c r="AC3075" i="10" s="1"/>
  <c r="AA3076" i="10"/>
  <c r="AC3076" i="10" s="1"/>
  <c r="AA3077" i="10"/>
  <c r="AC3077" i="10" s="1"/>
  <c r="AA3078" i="10"/>
  <c r="AC3078" i="10" s="1"/>
  <c r="AA3079" i="10"/>
  <c r="AC3079" i="10" s="1"/>
  <c r="AA3080" i="10"/>
  <c r="AC3080" i="10" s="1"/>
  <c r="AA3081" i="10"/>
  <c r="AC3081" i="10" s="1"/>
  <c r="AA3082" i="10"/>
  <c r="AC3082" i="10" s="1"/>
  <c r="AA3083" i="10"/>
  <c r="AC3083" i="10" s="1"/>
  <c r="AA3084" i="10"/>
  <c r="AC3084" i="10" s="1"/>
  <c r="AA3085" i="10"/>
  <c r="AC3085" i="10" s="1"/>
  <c r="AA3086" i="10"/>
  <c r="AC3086" i="10" s="1"/>
  <c r="AA3087" i="10"/>
  <c r="AC3087" i="10" s="1"/>
  <c r="AA3088" i="10"/>
  <c r="AC3088" i="10" s="1"/>
  <c r="AA3089" i="10"/>
  <c r="AC3089" i="10" s="1"/>
  <c r="AA3090" i="10"/>
  <c r="AC3090" i="10" s="1"/>
  <c r="AA3091" i="10"/>
  <c r="AC3091" i="10" s="1"/>
  <c r="AA3092" i="10"/>
  <c r="AC3092" i="10" s="1"/>
  <c r="AA3093" i="10"/>
  <c r="AC3093" i="10" s="1"/>
  <c r="AA3094" i="10"/>
  <c r="AC3094" i="10" s="1"/>
  <c r="AA3095" i="10"/>
  <c r="AC3095" i="10" s="1"/>
  <c r="AA3096" i="10"/>
  <c r="AC3096" i="10" s="1"/>
  <c r="AA3097" i="10"/>
  <c r="AC3097" i="10" s="1"/>
  <c r="AA3098" i="10"/>
  <c r="AC3098" i="10" s="1"/>
  <c r="AA3099" i="10"/>
  <c r="AC3099" i="10" s="1"/>
  <c r="AA3100" i="10"/>
  <c r="AC3100" i="10" s="1"/>
  <c r="AA3101" i="10"/>
  <c r="AC3101" i="10" s="1"/>
  <c r="AA3102" i="10"/>
  <c r="AC3102" i="10" s="1"/>
  <c r="AA3103" i="10"/>
  <c r="AC3103" i="10" s="1"/>
  <c r="AA3104" i="10"/>
  <c r="AC3104" i="10" s="1"/>
  <c r="AA3105" i="10"/>
  <c r="AC3105" i="10" s="1"/>
  <c r="AA3106" i="10"/>
  <c r="AC3106" i="10" s="1"/>
  <c r="AA3107" i="10"/>
  <c r="AC3107" i="10" s="1"/>
  <c r="AA3108" i="10"/>
  <c r="AC3108" i="10" s="1"/>
  <c r="AA3109" i="10"/>
  <c r="AC3109" i="10" s="1"/>
  <c r="AA3110" i="10"/>
  <c r="AC3110" i="10" s="1"/>
  <c r="AA3111" i="10"/>
  <c r="AC3111" i="10" s="1"/>
  <c r="AA3112" i="10"/>
  <c r="AC3112" i="10" s="1"/>
  <c r="AA3113" i="10"/>
  <c r="AC3113" i="10" s="1"/>
  <c r="AA3114" i="10"/>
  <c r="AC3114" i="10" s="1"/>
  <c r="AA3115" i="10"/>
  <c r="AC3115" i="10" s="1"/>
  <c r="AA3116" i="10"/>
  <c r="AC3116" i="10" s="1"/>
  <c r="AA3117" i="10"/>
  <c r="AC3117" i="10" s="1"/>
  <c r="AA3118" i="10"/>
  <c r="AC3118" i="10" s="1"/>
  <c r="AA3119" i="10"/>
  <c r="AC3119" i="10" s="1"/>
  <c r="AA3120" i="10"/>
  <c r="AC3120" i="10" s="1"/>
  <c r="AA3121" i="10"/>
  <c r="AC3121" i="10" s="1"/>
  <c r="AA3122" i="10"/>
  <c r="AC3122" i="10" s="1"/>
  <c r="AA3123" i="10"/>
  <c r="AC3123" i="10" s="1"/>
  <c r="AA3124" i="10"/>
  <c r="AC3124" i="10" s="1"/>
  <c r="AA3125" i="10"/>
  <c r="AC3125" i="10" s="1"/>
  <c r="AA3126" i="10"/>
  <c r="AC3126" i="10" s="1"/>
  <c r="AA3127" i="10"/>
  <c r="AC3127" i="10" s="1"/>
  <c r="AA3128" i="10"/>
  <c r="AC3128" i="10" s="1"/>
  <c r="AA3129" i="10"/>
  <c r="AC3129" i="10" s="1"/>
  <c r="AA3130" i="10"/>
  <c r="AC3130" i="10" s="1"/>
  <c r="AA3131" i="10"/>
  <c r="AC3131" i="10" s="1"/>
  <c r="AA3132" i="10"/>
  <c r="AC3132" i="10" s="1"/>
  <c r="AA3133" i="10"/>
  <c r="AC3133" i="10" s="1"/>
  <c r="AA3134" i="10"/>
  <c r="AC3134" i="10" s="1"/>
  <c r="AA3135" i="10"/>
  <c r="AC3135" i="10" s="1"/>
  <c r="AA3136" i="10"/>
  <c r="AC3136" i="10" s="1"/>
  <c r="AA3137" i="10"/>
  <c r="AC3137" i="10" s="1"/>
  <c r="AA3138" i="10"/>
  <c r="AC3138" i="10" s="1"/>
  <c r="AA3139" i="10"/>
  <c r="AC3139" i="10" s="1"/>
  <c r="AA3140" i="10"/>
  <c r="AC3140" i="10" s="1"/>
  <c r="AA3141" i="10"/>
  <c r="AC3141" i="10" s="1"/>
  <c r="AA3142" i="10"/>
  <c r="AC3142" i="10" s="1"/>
  <c r="AA3143" i="10"/>
  <c r="AC3143" i="10" s="1"/>
  <c r="AA3144" i="10"/>
  <c r="AC3144" i="10" s="1"/>
  <c r="AA3145" i="10"/>
  <c r="AC3145" i="10" s="1"/>
  <c r="AA3146" i="10"/>
  <c r="AC3146" i="10" s="1"/>
  <c r="AA3147" i="10"/>
  <c r="AC3147" i="10" s="1"/>
  <c r="AA3148" i="10"/>
  <c r="AC3148" i="10" s="1"/>
  <c r="AA3149" i="10"/>
  <c r="AC3149" i="10" s="1"/>
  <c r="AA3150" i="10"/>
  <c r="AC3150" i="10" s="1"/>
  <c r="AA3151" i="10"/>
  <c r="AC3151" i="10" s="1"/>
  <c r="AA3152" i="10"/>
  <c r="AC3152" i="10" s="1"/>
  <c r="AA3153" i="10"/>
  <c r="AC3153" i="10" s="1"/>
  <c r="AA3154" i="10"/>
  <c r="AC3154" i="10" s="1"/>
  <c r="AA3155" i="10"/>
  <c r="AC3155" i="10" s="1"/>
  <c r="AA3156" i="10"/>
  <c r="AC3156" i="10" s="1"/>
  <c r="AA3157" i="10"/>
  <c r="AC3157" i="10" s="1"/>
  <c r="AA3158" i="10"/>
  <c r="AC3158" i="10" s="1"/>
  <c r="AA3159" i="10"/>
  <c r="AC3159" i="10" s="1"/>
  <c r="AA3160" i="10"/>
  <c r="AC3160" i="10" s="1"/>
  <c r="AA3161" i="10"/>
  <c r="AC3161" i="10" s="1"/>
  <c r="AA3162" i="10"/>
  <c r="AC3162" i="10" s="1"/>
  <c r="AA3163" i="10"/>
  <c r="AC3163" i="10" s="1"/>
  <c r="AA3164" i="10"/>
  <c r="AC3164" i="10" s="1"/>
  <c r="AA3165" i="10"/>
  <c r="AC3165" i="10" s="1"/>
  <c r="AA3166" i="10"/>
  <c r="AC3166" i="10" s="1"/>
  <c r="AA3167" i="10"/>
  <c r="AC3167" i="10" s="1"/>
  <c r="AA3168" i="10"/>
  <c r="AC3168" i="10" s="1"/>
  <c r="AA3169" i="10"/>
  <c r="AC3169" i="10" s="1"/>
  <c r="AA3170" i="10"/>
  <c r="AC3170" i="10" s="1"/>
  <c r="AA3171" i="10"/>
  <c r="AC3171" i="10" s="1"/>
  <c r="AA3172" i="10"/>
  <c r="AC3172" i="10" s="1"/>
  <c r="AA3173" i="10"/>
  <c r="AC3173" i="10" s="1"/>
  <c r="AA3174" i="10"/>
  <c r="AC3174" i="10" s="1"/>
  <c r="AA3175" i="10"/>
  <c r="AC3175" i="10" s="1"/>
  <c r="AA3176" i="10"/>
  <c r="AC3176" i="10" s="1"/>
  <c r="AA3177" i="10"/>
  <c r="AC3177" i="10" s="1"/>
  <c r="AA3178" i="10"/>
  <c r="AC3178" i="10" s="1"/>
  <c r="AA3179" i="10"/>
  <c r="AC3179" i="10" s="1"/>
  <c r="AA3180" i="10"/>
  <c r="AC3180" i="10" s="1"/>
  <c r="AA3181" i="10"/>
  <c r="AC3181" i="10" s="1"/>
  <c r="AA3182" i="10"/>
  <c r="AC3182" i="10" s="1"/>
  <c r="AA3183" i="10"/>
  <c r="AC3183" i="10" s="1"/>
  <c r="AA3184" i="10"/>
  <c r="AC3184" i="10" s="1"/>
  <c r="AA3185" i="10"/>
  <c r="AC3185" i="10" s="1"/>
  <c r="AA3186" i="10"/>
  <c r="AC3186" i="10" s="1"/>
  <c r="AA3187" i="10"/>
  <c r="AC3187" i="10" s="1"/>
  <c r="AA3188" i="10"/>
  <c r="AC3188" i="10" s="1"/>
  <c r="AA3189" i="10"/>
  <c r="AC3189" i="10" s="1"/>
  <c r="AA3190" i="10"/>
  <c r="AC3190" i="10" s="1"/>
  <c r="AA3191" i="10"/>
  <c r="AC3191" i="10" s="1"/>
  <c r="AA3192" i="10"/>
  <c r="AC3192" i="10" s="1"/>
  <c r="AA3193" i="10"/>
  <c r="AC3193" i="10" s="1"/>
  <c r="AA3194" i="10"/>
  <c r="AC3194" i="10" s="1"/>
  <c r="AA3195" i="10"/>
  <c r="AC3195" i="10" s="1"/>
  <c r="AA3196" i="10"/>
  <c r="AC3196" i="10" s="1"/>
  <c r="AA3197" i="10"/>
  <c r="AC3197" i="10" s="1"/>
  <c r="AA3198" i="10"/>
  <c r="AC3198" i="10" s="1"/>
  <c r="AA3199" i="10"/>
  <c r="AC3199" i="10" s="1"/>
  <c r="AA3200" i="10"/>
  <c r="AC3200" i="10" s="1"/>
  <c r="AA3201" i="10"/>
  <c r="AC3201" i="10" s="1"/>
  <c r="AA3202" i="10"/>
  <c r="AC3202" i="10" s="1"/>
  <c r="AA3203" i="10"/>
  <c r="AC3203" i="10" s="1"/>
  <c r="AA3204" i="10"/>
  <c r="AC3204" i="10" s="1"/>
  <c r="AA3205" i="10"/>
  <c r="AC3205" i="10" s="1"/>
  <c r="AA3206" i="10"/>
  <c r="AC3206" i="10" s="1"/>
  <c r="AA3207" i="10"/>
  <c r="AC3207" i="10" s="1"/>
  <c r="AA3208" i="10"/>
  <c r="AC3208" i="10" s="1"/>
  <c r="AA3209" i="10"/>
  <c r="AC3209" i="10" s="1"/>
  <c r="AA3210" i="10"/>
  <c r="AC3210" i="10" s="1"/>
  <c r="AA3211" i="10"/>
  <c r="AC3211" i="10" s="1"/>
  <c r="AA3212" i="10"/>
  <c r="AC3212" i="10" s="1"/>
  <c r="AA3213" i="10"/>
  <c r="AC3213" i="10" s="1"/>
  <c r="AA3214" i="10"/>
  <c r="AC3214" i="10" s="1"/>
  <c r="AA3215" i="10"/>
  <c r="AC3215" i="10" s="1"/>
  <c r="AA3216" i="10"/>
  <c r="AC3216" i="10" s="1"/>
  <c r="AA3217" i="10"/>
  <c r="AC3217" i="10" s="1"/>
  <c r="AA3218" i="10"/>
  <c r="AC3218" i="10" s="1"/>
  <c r="AA3219" i="10"/>
  <c r="AC3219" i="10" s="1"/>
  <c r="AA3220" i="10"/>
  <c r="AC3220" i="10" s="1"/>
  <c r="AA3221" i="10"/>
  <c r="AC3221" i="10" s="1"/>
  <c r="AA3222" i="10"/>
  <c r="AC3222" i="10" s="1"/>
  <c r="AA3223" i="10"/>
  <c r="AC3223" i="10" s="1"/>
  <c r="AA3224" i="10"/>
  <c r="AC3224" i="10" s="1"/>
  <c r="AA3225" i="10"/>
  <c r="AC3225" i="10" s="1"/>
  <c r="AA3226" i="10"/>
  <c r="AC3226" i="10" s="1"/>
  <c r="AA3227" i="10"/>
  <c r="AC3227" i="10" s="1"/>
  <c r="AA3228" i="10"/>
  <c r="AC3228" i="10" s="1"/>
  <c r="AA3229" i="10"/>
  <c r="AC3229" i="10" s="1"/>
  <c r="AA3230" i="10"/>
  <c r="AC3230" i="10" s="1"/>
  <c r="AA3231" i="10"/>
  <c r="AC3231" i="10" s="1"/>
  <c r="AA3232" i="10"/>
  <c r="AC3232" i="10" s="1"/>
  <c r="AA3233" i="10"/>
  <c r="AC3233" i="10" s="1"/>
  <c r="AA3234" i="10"/>
  <c r="AC3234" i="10" s="1"/>
  <c r="AA3235" i="10"/>
  <c r="AC3235" i="10" s="1"/>
  <c r="AA3236" i="10"/>
  <c r="AC3236" i="10" s="1"/>
  <c r="AA3237" i="10"/>
  <c r="AC3237" i="10" s="1"/>
  <c r="AA3238" i="10"/>
  <c r="AC3238" i="10" s="1"/>
  <c r="AA3239" i="10"/>
  <c r="AC3239" i="10" s="1"/>
  <c r="AA3240" i="10"/>
  <c r="AC3240" i="10" s="1"/>
  <c r="AA3241" i="10"/>
  <c r="AC3241" i="10" s="1"/>
  <c r="AA3242" i="10"/>
  <c r="AC3242" i="10" s="1"/>
  <c r="AA3243" i="10"/>
  <c r="AC3243" i="10" s="1"/>
  <c r="AA3244" i="10"/>
  <c r="AC3244" i="10" s="1"/>
  <c r="AA3245" i="10"/>
  <c r="AC3245" i="10" s="1"/>
  <c r="AA3246" i="10"/>
  <c r="AC3246" i="10" s="1"/>
  <c r="AA3247" i="10"/>
  <c r="AC3247" i="10" s="1"/>
  <c r="AA3248" i="10"/>
  <c r="AC3248" i="10" s="1"/>
  <c r="AA3249" i="10"/>
  <c r="AC3249" i="10" s="1"/>
  <c r="AA3250" i="10"/>
  <c r="AC3250" i="10" s="1"/>
  <c r="AA3251" i="10"/>
  <c r="AC3251" i="10" s="1"/>
  <c r="AA3252" i="10"/>
  <c r="AC3252" i="10" s="1"/>
  <c r="AA3253" i="10"/>
  <c r="AC3253" i="10" s="1"/>
  <c r="AA3254" i="10"/>
  <c r="AC3254" i="10" s="1"/>
  <c r="AA3255" i="10"/>
  <c r="AC3255" i="10" s="1"/>
  <c r="AA3256" i="10"/>
  <c r="AC3256" i="10" s="1"/>
  <c r="AA3257" i="10"/>
  <c r="AC3257" i="10" s="1"/>
  <c r="AA3258" i="10"/>
  <c r="AC3258" i="10" s="1"/>
  <c r="AA3259" i="10"/>
  <c r="AC3259" i="10" s="1"/>
  <c r="AA3260" i="10"/>
  <c r="AC3260" i="10" s="1"/>
  <c r="AA3261" i="10"/>
  <c r="AC3261" i="10" s="1"/>
  <c r="AA3262" i="10"/>
  <c r="AC3262" i="10" s="1"/>
  <c r="AA3263" i="10"/>
  <c r="AC3263" i="10" s="1"/>
  <c r="AA3264" i="10"/>
  <c r="AC3264" i="10" s="1"/>
  <c r="AA3265" i="10"/>
  <c r="AC3265" i="10" s="1"/>
  <c r="AA3266" i="10"/>
  <c r="AC3266" i="10" s="1"/>
  <c r="AA3267" i="10"/>
  <c r="AC3267" i="10" s="1"/>
  <c r="AA3268" i="10"/>
  <c r="AC3268" i="10" s="1"/>
  <c r="AA3269" i="10"/>
  <c r="AC3269" i="10" s="1"/>
  <c r="AA3270" i="10"/>
  <c r="AC3270" i="10" s="1"/>
  <c r="AA3271" i="10"/>
  <c r="AC3271" i="10" s="1"/>
  <c r="AA3272" i="10"/>
  <c r="AC3272" i="10" s="1"/>
  <c r="AA3273" i="10"/>
  <c r="AC3273" i="10" s="1"/>
  <c r="AA3274" i="10"/>
  <c r="AC3274" i="10" s="1"/>
  <c r="AA3275" i="10"/>
  <c r="AC3275" i="10" s="1"/>
  <c r="AA3276" i="10"/>
  <c r="AC3276" i="10" s="1"/>
  <c r="AA3277" i="10"/>
  <c r="AC3277" i="10" s="1"/>
  <c r="AA3278" i="10"/>
  <c r="AC3278" i="10" s="1"/>
  <c r="AA3279" i="10"/>
  <c r="AC3279" i="10" s="1"/>
  <c r="AA3280" i="10"/>
  <c r="AC3280" i="10" s="1"/>
  <c r="AA3281" i="10"/>
  <c r="AC3281" i="10" s="1"/>
  <c r="AA3282" i="10"/>
  <c r="AC3282" i="10" s="1"/>
  <c r="AA3283" i="10"/>
  <c r="AC3283" i="10" s="1"/>
  <c r="AA3284" i="10"/>
  <c r="AC3284" i="10" s="1"/>
  <c r="AA3285" i="10"/>
  <c r="AC3285" i="10" s="1"/>
  <c r="AA3286" i="10"/>
  <c r="AC3286" i="10" s="1"/>
  <c r="AA3287" i="10"/>
  <c r="AC3287" i="10" s="1"/>
  <c r="AA3288" i="10"/>
  <c r="AC3288" i="10" s="1"/>
  <c r="AA3289" i="10"/>
  <c r="AC3289" i="10" s="1"/>
  <c r="AA3290" i="10"/>
  <c r="AC3290" i="10" s="1"/>
  <c r="AA3291" i="10"/>
  <c r="AC3291" i="10" s="1"/>
  <c r="AA3292" i="10"/>
  <c r="AC3292" i="10" s="1"/>
  <c r="AA3293" i="10"/>
  <c r="AC3293" i="10" s="1"/>
  <c r="AA3294" i="10"/>
  <c r="AC3294" i="10" s="1"/>
  <c r="AA3295" i="10"/>
  <c r="AC3295" i="10" s="1"/>
  <c r="AA3296" i="10"/>
  <c r="AC3296" i="10" s="1"/>
  <c r="AA3297" i="10"/>
  <c r="AC3297" i="10" s="1"/>
  <c r="AA3298" i="10"/>
  <c r="AC3298" i="10" s="1"/>
  <c r="AA3299" i="10"/>
  <c r="AC3299" i="10" s="1"/>
  <c r="AA3300" i="10"/>
  <c r="AC3300" i="10" s="1"/>
  <c r="AA3301" i="10"/>
  <c r="AC3301" i="10" s="1"/>
  <c r="AA3302" i="10"/>
  <c r="AC3302" i="10" s="1"/>
  <c r="AA3303" i="10"/>
  <c r="AC3303" i="10" s="1"/>
  <c r="AA3304" i="10"/>
  <c r="AC3304" i="10" s="1"/>
  <c r="AA3305" i="10"/>
  <c r="AC3305" i="10" s="1"/>
  <c r="AA3306" i="10"/>
  <c r="AC3306" i="10" s="1"/>
  <c r="AA3307" i="10"/>
  <c r="AC3307" i="10" s="1"/>
  <c r="AA3308" i="10"/>
  <c r="AC3308" i="10" s="1"/>
  <c r="AA3309" i="10"/>
  <c r="AC3309" i="10" s="1"/>
  <c r="AA3310" i="10"/>
  <c r="AC3310" i="10" s="1"/>
  <c r="AA3311" i="10"/>
  <c r="AC3311" i="10" s="1"/>
  <c r="AA3312" i="10"/>
  <c r="AC3312" i="10" s="1"/>
  <c r="AA3313" i="10"/>
  <c r="AC3313" i="10" s="1"/>
  <c r="AA3314" i="10"/>
  <c r="AC3314" i="10" s="1"/>
  <c r="AA3315" i="10"/>
  <c r="AC3315" i="10" s="1"/>
  <c r="AA3316" i="10"/>
  <c r="AC3316" i="10" s="1"/>
  <c r="AA3317" i="10"/>
  <c r="AC3317" i="10" s="1"/>
  <c r="AA3318" i="10"/>
  <c r="AC3318" i="10" s="1"/>
  <c r="AA3319" i="10"/>
  <c r="AC3319" i="10" s="1"/>
  <c r="AA3320" i="10"/>
  <c r="AC3320" i="10" s="1"/>
  <c r="AA3321" i="10"/>
  <c r="AC3321" i="10" s="1"/>
  <c r="AA3322" i="10"/>
  <c r="AC3322" i="10" s="1"/>
  <c r="AA3323" i="10"/>
  <c r="AC3323" i="10" s="1"/>
  <c r="AA3324" i="10"/>
  <c r="AC3324" i="10" s="1"/>
  <c r="AA3325" i="10"/>
  <c r="AC3325" i="10" s="1"/>
  <c r="AA3326" i="10"/>
  <c r="AC3326" i="10" s="1"/>
  <c r="AA3327" i="10"/>
  <c r="AC3327" i="10" s="1"/>
  <c r="AA3328" i="10"/>
  <c r="AC3328" i="10" s="1"/>
  <c r="AA3329" i="10"/>
  <c r="AC3329" i="10" s="1"/>
  <c r="AA3330" i="10"/>
  <c r="AC3330" i="10" s="1"/>
  <c r="AA3331" i="10"/>
  <c r="AC3331" i="10" s="1"/>
  <c r="AA3332" i="10"/>
  <c r="AC3332" i="10" s="1"/>
  <c r="AA3333" i="10"/>
  <c r="AC3333" i="10" s="1"/>
  <c r="AA3334" i="10"/>
  <c r="AC3334" i="10" s="1"/>
  <c r="AA3335" i="10"/>
  <c r="AC3335" i="10" s="1"/>
  <c r="AA3336" i="10"/>
  <c r="AC3336" i="10" s="1"/>
  <c r="AA3337" i="10"/>
  <c r="AC3337" i="10" s="1"/>
  <c r="AA3338" i="10"/>
  <c r="AC3338" i="10" s="1"/>
  <c r="AA3339" i="10"/>
  <c r="AC3339" i="10" s="1"/>
  <c r="AA3340" i="10"/>
  <c r="AC3340" i="10" s="1"/>
  <c r="AA3341" i="10"/>
  <c r="AC3341" i="10" s="1"/>
  <c r="AA3342" i="10"/>
  <c r="AC3342" i="10" s="1"/>
  <c r="AA3343" i="10"/>
  <c r="AC3343" i="10" s="1"/>
  <c r="AA3344" i="10"/>
  <c r="AC3344" i="10" s="1"/>
  <c r="AA3345" i="10"/>
  <c r="AC3345" i="10" s="1"/>
  <c r="AA3346" i="10"/>
  <c r="AC3346" i="10" s="1"/>
  <c r="AA3347" i="10"/>
  <c r="AC3347" i="10" s="1"/>
  <c r="AA3348" i="10"/>
  <c r="AC3348" i="10" s="1"/>
  <c r="AA3349" i="10"/>
  <c r="AC3349" i="10" s="1"/>
  <c r="AA3350" i="10"/>
  <c r="AC3350" i="10" s="1"/>
  <c r="AA3351" i="10"/>
  <c r="AC3351" i="10" s="1"/>
  <c r="AA3352" i="10"/>
  <c r="AC3352" i="10" s="1"/>
  <c r="AA3353" i="10"/>
  <c r="AC3353" i="10" s="1"/>
  <c r="AA3354" i="10"/>
  <c r="AC3354" i="10" s="1"/>
  <c r="AA3355" i="10"/>
  <c r="AC3355" i="10" s="1"/>
  <c r="AA3356" i="10"/>
  <c r="AC3356" i="10" s="1"/>
  <c r="AA3357" i="10"/>
  <c r="AC3357" i="10" s="1"/>
  <c r="AA3358" i="10"/>
  <c r="AC3358" i="10" s="1"/>
  <c r="AA3359" i="10"/>
  <c r="AC3359" i="10" s="1"/>
  <c r="AA3360" i="10"/>
  <c r="AC3360" i="10" s="1"/>
  <c r="AA3361" i="10"/>
  <c r="AC3361" i="10" s="1"/>
  <c r="AA3362" i="10"/>
  <c r="AC3362" i="10" s="1"/>
  <c r="AA3363" i="10"/>
  <c r="AC3363" i="10" s="1"/>
  <c r="AA3364" i="10"/>
  <c r="AC3364" i="10" s="1"/>
  <c r="AA3365" i="10"/>
  <c r="AC3365" i="10" s="1"/>
  <c r="AA3366" i="10"/>
  <c r="AC3366" i="10" s="1"/>
  <c r="AA3367" i="10"/>
  <c r="AC3367" i="10" s="1"/>
  <c r="AA3368" i="10"/>
  <c r="AC3368" i="10" s="1"/>
  <c r="AA3369" i="10"/>
  <c r="AC3369" i="10" s="1"/>
  <c r="AA3370" i="10"/>
  <c r="AC3370" i="10" s="1"/>
  <c r="AA3371" i="10"/>
  <c r="AC3371" i="10" s="1"/>
  <c r="AA3372" i="10"/>
  <c r="AC3372" i="10" s="1"/>
  <c r="AA3373" i="10"/>
  <c r="AC3373" i="10" s="1"/>
  <c r="AA3374" i="10"/>
  <c r="AC3374" i="10" s="1"/>
  <c r="AA3375" i="10"/>
  <c r="AC3375" i="10" s="1"/>
  <c r="AA3376" i="10"/>
  <c r="AC3376" i="10" s="1"/>
  <c r="AA3377" i="10"/>
  <c r="AC3377" i="10" s="1"/>
  <c r="AA3378" i="10"/>
  <c r="AC3378" i="10" s="1"/>
  <c r="AA3379" i="10"/>
  <c r="AC3379" i="10" s="1"/>
  <c r="AA3380" i="10"/>
  <c r="AC3380" i="10" s="1"/>
  <c r="AA3381" i="10"/>
  <c r="AC3381" i="10" s="1"/>
  <c r="AA3382" i="10"/>
  <c r="AC3382" i="10" s="1"/>
  <c r="AA3383" i="10"/>
  <c r="AC3383" i="10" s="1"/>
  <c r="AA3384" i="10"/>
  <c r="AC3384" i="10" s="1"/>
  <c r="AA3385" i="10"/>
  <c r="AC3385" i="10" s="1"/>
  <c r="AA3386" i="10"/>
  <c r="AC3386" i="10" s="1"/>
  <c r="AA3387" i="10"/>
  <c r="AC3387" i="10" s="1"/>
  <c r="AA3388" i="10"/>
  <c r="AC3388" i="10" s="1"/>
  <c r="AA3389" i="10"/>
  <c r="AC3389" i="10" s="1"/>
  <c r="AA3390" i="10"/>
  <c r="AC3390" i="10" s="1"/>
  <c r="AA3391" i="10"/>
  <c r="AC3391" i="10" s="1"/>
  <c r="AA3392" i="10"/>
  <c r="AC3392" i="10" s="1"/>
  <c r="AA3393" i="10"/>
  <c r="AC3393" i="10" s="1"/>
  <c r="AA3394" i="10"/>
  <c r="AC3394" i="10" s="1"/>
  <c r="AA3395" i="10"/>
  <c r="AC3395" i="10" s="1"/>
  <c r="AA3396" i="10"/>
  <c r="AC3396" i="10" s="1"/>
  <c r="AA3397" i="10"/>
  <c r="AC3397" i="10" s="1"/>
  <c r="AA3398" i="10"/>
  <c r="AC3398" i="10" s="1"/>
  <c r="AA3399" i="10"/>
  <c r="AC3399" i="10" s="1"/>
  <c r="AA3400" i="10"/>
  <c r="AC3400" i="10" s="1"/>
  <c r="AA3401" i="10"/>
  <c r="AC3401" i="10" s="1"/>
  <c r="AA3402" i="10"/>
  <c r="AC3402" i="10" s="1"/>
  <c r="AA3403" i="10"/>
  <c r="AC3403" i="10" s="1"/>
  <c r="AA3404" i="10"/>
  <c r="AC3404" i="10" s="1"/>
  <c r="AA3405" i="10"/>
  <c r="AC3405" i="10" s="1"/>
  <c r="AA3406" i="10"/>
  <c r="AC3406" i="10" s="1"/>
  <c r="AA3407" i="10"/>
  <c r="AC3407" i="10" s="1"/>
  <c r="AA3408" i="10"/>
  <c r="AC3408" i="10" s="1"/>
  <c r="AA3409" i="10"/>
  <c r="AC3409" i="10" s="1"/>
  <c r="AA3410" i="10"/>
  <c r="AC3410" i="10" s="1"/>
  <c r="AA3411" i="10"/>
  <c r="AC3411" i="10" s="1"/>
  <c r="AA3412" i="10"/>
  <c r="AC3412" i="10" s="1"/>
  <c r="AA3413" i="10"/>
  <c r="AC3413" i="10" s="1"/>
  <c r="AA3414" i="10"/>
  <c r="AC3414" i="10" s="1"/>
  <c r="AA3415" i="10"/>
  <c r="AC3415" i="10" s="1"/>
  <c r="AA3416" i="10"/>
  <c r="AC3416" i="10" s="1"/>
  <c r="AA3417" i="10"/>
  <c r="AC3417" i="10" s="1"/>
  <c r="AA3418" i="10"/>
  <c r="AC3418" i="10" s="1"/>
  <c r="AA3419" i="10"/>
  <c r="AC3419" i="10" s="1"/>
  <c r="AA3420" i="10"/>
  <c r="AC3420" i="10" s="1"/>
  <c r="AA3421" i="10"/>
  <c r="AC3421" i="10" s="1"/>
  <c r="AA3422" i="10"/>
  <c r="AC3422" i="10" s="1"/>
  <c r="AA3423" i="10"/>
  <c r="AC3423" i="10" s="1"/>
  <c r="AA3424" i="10"/>
  <c r="AC3424" i="10" s="1"/>
  <c r="AA3425" i="10"/>
  <c r="AC3425" i="10" s="1"/>
  <c r="AA3426" i="10"/>
  <c r="AC3426" i="10" s="1"/>
  <c r="AA3427" i="10"/>
  <c r="AC3427" i="10" s="1"/>
  <c r="AA3428" i="10"/>
  <c r="AC3428" i="10" s="1"/>
  <c r="AA3429" i="10"/>
  <c r="AC3429" i="10" s="1"/>
  <c r="AA3430" i="10"/>
  <c r="AC3430" i="10" s="1"/>
  <c r="AA3431" i="10"/>
  <c r="AC3431" i="10" s="1"/>
  <c r="AA3432" i="10"/>
  <c r="AC3432" i="10" s="1"/>
  <c r="AA3433" i="10"/>
  <c r="AC3433" i="10" s="1"/>
  <c r="AA3434" i="10"/>
  <c r="AC3434" i="10" s="1"/>
  <c r="AA3435" i="10"/>
  <c r="AC3435" i="10" s="1"/>
  <c r="AA3436" i="10"/>
  <c r="AC3436" i="10" s="1"/>
  <c r="AA3437" i="10"/>
  <c r="AC3437" i="10" s="1"/>
  <c r="AA3438" i="10"/>
  <c r="AC3438" i="10" s="1"/>
  <c r="AA3439" i="10"/>
  <c r="AC3439" i="10" s="1"/>
  <c r="AA3440" i="10"/>
  <c r="AC3440" i="10" s="1"/>
  <c r="AA3441" i="10"/>
  <c r="AC3441" i="10" s="1"/>
  <c r="AA3442" i="10"/>
  <c r="AC3442" i="10" s="1"/>
  <c r="AA3443" i="10"/>
  <c r="AC3443" i="10" s="1"/>
  <c r="AA3444" i="10"/>
  <c r="AC3444" i="10" s="1"/>
  <c r="AA3445" i="10"/>
  <c r="AC3445" i="10" s="1"/>
  <c r="AA3446" i="10"/>
  <c r="AC3446" i="10" s="1"/>
  <c r="AA3447" i="10"/>
  <c r="AC3447" i="10" s="1"/>
  <c r="AA3448" i="10"/>
  <c r="AC3448" i="10" s="1"/>
  <c r="AA3449" i="10"/>
  <c r="AC3449" i="10" s="1"/>
  <c r="AA3450" i="10"/>
  <c r="AC3450" i="10" s="1"/>
  <c r="AA3451" i="10"/>
  <c r="AC3451" i="10" s="1"/>
  <c r="AA3452" i="10"/>
  <c r="AC3452" i="10" s="1"/>
  <c r="AA3453" i="10"/>
  <c r="AC3453" i="10" s="1"/>
  <c r="AA3454" i="10"/>
  <c r="AC3454" i="10" s="1"/>
  <c r="AA3455" i="10"/>
  <c r="AC3455" i="10" s="1"/>
  <c r="AA3456" i="10"/>
  <c r="AC3456" i="10" s="1"/>
  <c r="AA3457" i="10"/>
  <c r="AC3457" i="10" s="1"/>
  <c r="AA3458" i="10"/>
  <c r="AC3458" i="10" s="1"/>
  <c r="AA3459" i="10"/>
  <c r="AC3459" i="10" s="1"/>
  <c r="AA3460" i="10"/>
  <c r="AC3460" i="10" s="1"/>
  <c r="AA3461" i="10"/>
  <c r="AC3461" i="10" s="1"/>
  <c r="AA3462" i="10"/>
  <c r="AC3462" i="10" s="1"/>
  <c r="AA3463" i="10"/>
  <c r="AC3463" i="10" s="1"/>
  <c r="AA3464" i="10"/>
  <c r="AC3464" i="10" s="1"/>
  <c r="AA3465" i="10"/>
  <c r="AC3465" i="10" s="1"/>
  <c r="AA3466" i="10"/>
  <c r="AC3466" i="10" s="1"/>
  <c r="AA3467" i="10"/>
  <c r="AC3467" i="10" s="1"/>
  <c r="AA3468" i="10"/>
  <c r="AC3468" i="10" s="1"/>
  <c r="AA3469" i="10"/>
  <c r="AC3469" i="10" s="1"/>
  <c r="AA3470" i="10"/>
  <c r="AC3470" i="10" s="1"/>
  <c r="AA3471" i="10"/>
  <c r="AC3471" i="10" s="1"/>
  <c r="AA3472" i="10"/>
  <c r="AC3472" i="10" s="1"/>
  <c r="AA3473" i="10"/>
  <c r="AC3473" i="10" s="1"/>
  <c r="AA3474" i="10"/>
  <c r="AC3474" i="10" s="1"/>
  <c r="AA3475" i="10"/>
  <c r="AC3475" i="10" s="1"/>
  <c r="AA3476" i="10"/>
  <c r="AC3476" i="10" s="1"/>
  <c r="AA3477" i="10"/>
  <c r="AC3477" i="10" s="1"/>
  <c r="AA3478" i="10"/>
  <c r="AC3478" i="10" s="1"/>
  <c r="AA3479" i="10"/>
  <c r="AC3479" i="10" s="1"/>
  <c r="AA3480" i="10"/>
  <c r="AC3480" i="10" s="1"/>
  <c r="AA3481" i="10"/>
  <c r="AC3481" i="10" s="1"/>
  <c r="AA3482" i="10"/>
  <c r="AC3482" i="10" s="1"/>
  <c r="AA3483" i="10"/>
  <c r="AC3483" i="10" s="1"/>
  <c r="AA3484" i="10"/>
  <c r="AC3484" i="10" s="1"/>
  <c r="AA3485" i="10"/>
  <c r="AC3485" i="10" s="1"/>
  <c r="AA3486" i="10"/>
  <c r="AC3486" i="10" s="1"/>
  <c r="AA3487" i="10"/>
  <c r="AC3487" i="10" s="1"/>
  <c r="AA3488" i="10"/>
  <c r="AC3488" i="10" s="1"/>
  <c r="AA3489" i="10"/>
  <c r="AC3489" i="10" s="1"/>
  <c r="AA3490" i="10"/>
  <c r="AC3490" i="10" s="1"/>
  <c r="AA3491" i="10"/>
  <c r="AC3491" i="10" s="1"/>
  <c r="AA3492" i="10"/>
  <c r="AC3492" i="10" s="1"/>
  <c r="AA3493" i="10"/>
  <c r="AC3493" i="10" s="1"/>
  <c r="AA3494" i="10"/>
  <c r="AC3494" i="10" s="1"/>
  <c r="AA3495" i="10"/>
  <c r="AC3495" i="10" s="1"/>
  <c r="AA3496" i="10"/>
  <c r="AC3496" i="10" s="1"/>
  <c r="AA3497" i="10"/>
  <c r="AC3497" i="10" s="1"/>
  <c r="AA3498" i="10"/>
  <c r="AC3498" i="10" s="1"/>
  <c r="AA3499" i="10"/>
  <c r="AC3499" i="10" s="1"/>
  <c r="AA3500" i="10"/>
  <c r="AC3500" i="10" s="1"/>
  <c r="AA3501" i="10"/>
  <c r="AC3501" i="10" s="1"/>
  <c r="AA3502" i="10"/>
  <c r="AC3502" i="10" s="1"/>
  <c r="AA3503" i="10"/>
  <c r="AC3503" i="10" s="1"/>
  <c r="AA3504" i="10"/>
  <c r="AC3504" i="10" s="1"/>
  <c r="AA3505" i="10"/>
  <c r="AC3505" i="10" s="1"/>
  <c r="AA3506" i="10"/>
  <c r="AC3506" i="10" s="1"/>
  <c r="AA7" i="10"/>
  <c r="AC7" i="10" s="1"/>
  <c r="AD8" i="9"/>
  <c r="AF8" i="9" s="1"/>
  <c r="AD9" i="9"/>
  <c r="AF9" i="9" s="1"/>
  <c r="AD10" i="9"/>
  <c r="AF10" i="9" s="1"/>
  <c r="AD11" i="9"/>
  <c r="AF11" i="9" s="1"/>
  <c r="AD12" i="9"/>
  <c r="AF12" i="9" s="1"/>
  <c r="AD13" i="9"/>
  <c r="AF13" i="9" s="1"/>
  <c r="AD14" i="9"/>
  <c r="AF14" i="9" s="1"/>
  <c r="AD15" i="9"/>
  <c r="AF15" i="9" s="1"/>
  <c r="AD16" i="9"/>
  <c r="AF16" i="9" s="1"/>
  <c r="AD17" i="9"/>
  <c r="AF17" i="9" s="1"/>
  <c r="AD18" i="9"/>
  <c r="AF18" i="9" s="1"/>
  <c r="AD19" i="9"/>
  <c r="AF19" i="9" s="1"/>
  <c r="AD20" i="9"/>
  <c r="AF20" i="9" s="1"/>
  <c r="AD21" i="9"/>
  <c r="AD22" i="9"/>
  <c r="AF22" i="9" s="1"/>
  <c r="AD23" i="9"/>
  <c r="AF23" i="9" s="1"/>
  <c r="AD24" i="9"/>
  <c r="AF24" i="9" s="1"/>
  <c r="AD25" i="9"/>
  <c r="AF25" i="9" s="1"/>
  <c r="AD26" i="9"/>
  <c r="AF26" i="9" s="1"/>
  <c r="AD27" i="9"/>
  <c r="AF27" i="9" s="1"/>
  <c r="AD28" i="9"/>
  <c r="AF28" i="9" s="1"/>
  <c r="AD29" i="9"/>
  <c r="AF29" i="9" s="1"/>
  <c r="AD30" i="9"/>
  <c r="AF30" i="9" s="1"/>
  <c r="AD31" i="9"/>
  <c r="AF31" i="9" s="1"/>
  <c r="AD32" i="9"/>
  <c r="AF32" i="9" s="1"/>
  <c r="AD33" i="9"/>
  <c r="AF33" i="9" s="1"/>
  <c r="AD34" i="9"/>
  <c r="AF34" i="9" s="1"/>
  <c r="AD35" i="9"/>
  <c r="AF35" i="9" s="1"/>
  <c r="AD36" i="9"/>
  <c r="AF36" i="9" s="1"/>
  <c r="AD37" i="9"/>
  <c r="AF37" i="9" s="1"/>
  <c r="AD38" i="9"/>
  <c r="AF38" i="9" s="1"/>
  <c r="AD39" i="9"/>
  <c r="AF39" i="9" s="1"/>
  <c r="AD40" i="9"/>
  <c r="AF40" i="9" s="1"/>
  <c r="AD41" i="9"/>
  <c r="AF41" i="9" s="1"/>
  <c r="AD42" i="9"/>
  <c r="AF42" i="9" s="1"/>
  <c r="AD43" i="9"/>
  <c r="AF43" i="9" s="1"/>
  <c r="AD44" i="9"/>
  <c r="AF44" i="9" s="1"/>
  <c r="AD45" i="9"/>
  <c r="AF45" i="9" s="1"/>
  <c r="AD46" i="9"/>
  <c r="AF46" i="9" s="1"/>
  <c r="AD47" i="9"/>
  <c r="AF47" i="9" s="1"/>
  <c r="AD48" i="9"/>
  <c r="AF48" i="9" s="1"/>
  <c r="AD49" i="9"/>
  <c r="AF49" i="9" s="1"/>
  <c r="AD50" i="9"/>
  <c r="AF50" i="9" s="1"/>
  <c r="AD51" i="9"/>
  <c r="AF51" i="9" s="1"/>
  <c r="AD52" i="9"/>
  <c r="AF52" i="9" s="1"/>
  <c r="AD53" i="9"/>
  <c r="AF53" i="9" s="1"/>
  <c r="AD54" i="9"/>
  <c r="AF54" i="9" s="1"/>
  <c r="AD55" i="9"/>
  <c r="AF55" i="9" s="1"/>
  <c r="AD56" i="9"/>
  <c r="AF56" i="9" s="1"/>
  <c r="AD57" i="9"/>
  <c r="AF57" i="9" s="1"/>
  <c r="AD58" i="9"/>
  <c r="AF58" i="9" s="1"/>
  <c r="AD59" i="9"/>
  <c r="AF59" i="9" s="1"/>
  <c r="AD60" i="9"/>
  <c r="AF60" i="9" s="1"/>
  <c r="AD61" i="9"/>
  <c r="AF61" i="9" s="1"/>
  <c r="AD62" i="9"/>
  <c r="AF62" i="9" s="1"/>
  <c r="AD63" i="9"/>
  <c r="AF63" i="9" s="1"/>
  <c r="AD64" i="9"/>
  <c r="AF64" i="9" s="1"/>
  <c r="AD65" i="9"/>
  <c r="AF65" i="9" s="1"/>
  <c r="AD66" i="9"/>
  <c r="AF66" i="9" s="1"/>
  <c r="AD67" i="9"/>
  <c r="AF67" i="9" s="1"/>
  <c r="AD68" i="9"/>
  <c r="AF68" i="9" s="1"/>
  <c r="AD69" i="9"/>
  <c r="AF69" i="9" s="1"/>
  <c r="AD70" i="9"/>
  <c r="AF70" i="9" s="1"/>
  <c r="AD71" i="9"/>
  <c r="AF71" i="9" s="1"/>
  <c r="AD72" i="9"/>
  <c r="AF72" i="9" s="1"/>
  <c r="AD73" i="9"/>
  <c r="AF73" i="9" s="1"/>
  <c r="AD74" i="9"/>
  <c r="AF74" i="9" s="1"/>
  <c r="AD75" i="9"/>
  <c r="AF75" i="9" s="1"/>
  <c r="AD76" i="9"/>
  <c r="AF76" i="9" s="1"/>
  <c r="AD77" i="9"/>
  <c r="AF77" i="9" s="1"/>
  <c r="AD78" i="9"/>
  <c r="AF78" i="9" s="1"/>
  <c r="AD79" i="9"/>
  <c r="AF79" i="9" s="1"/>
  <c r="AD80" i="9"/>
  <c r="AF80" i="9" s="1"/>
  <c r="AD81" i="9"/>
  <c r="AF81" i="9" s="1"/>
  <c r="AD82" i="9"/>
  <c r="AF82" i="9" s="1"/>
  <c r="AD83" i="9"/>
  <c r="AF83" i="9" s="1"/>
  <c r="AD84" i="9"/>
  <c r="AF84" i="9" s="1"/>
  <c r="AD85" i="9"/>
  <c r="AF85" i="9" s="1"/>
  <c r="AD86" i="9"/>
  <c r="AF86" i="9" s="1"/>
  <c r="AD87" i="9"/>
  <c r="AF87" i="9" s="1"/>
  <c r="AD88" i="9"/>
  <c r="AF88" i="9" s="1"/>
  <c r="AD89" i="9"/>
  <c r="AF89" i="9" s="1"/>
  <c r="AD90" i="9"/>
  <c r="AF90" i="9" s="1"/>
  <c r="AD91" i="9"/>
  <c r="AF91" i="9" s="1"/>
  <c r="AD92" i="9"/>
  <c r="AF92" i="9" s="1"/>
  <c r="AD93" i="9"/>
  <c r="AF93" i="9" s="1"/>
  <c r="AD94" i="9"/>
  <c r="AF94" i="9" s="1"/>
  <c r="AD95" i="9"/>
  <c r="AF95" i="9" s="1"/>
  <c r="AD96" i="9"/>
  <c r="AF96" i="9" s="1"/>
  <c r="AD97" i="9"/>
  <c r="AF97" i="9" s="1"/>
  <c r="AD98" i="9"/>
  <c r="AF98" i="9" s="1"/>
  <c r="AD99" i="9"/>
  <c r="AF99" i="9" s="1"/>
  <c r="AD100" i="9"/>
  <c r="AF100" i="9" s="1"/>
  <c r="AD101" i="9"/>
  <c r="AF101" i="9" s="1"/>
  <c r="AD102" i="9"/>
  <c r="AF102" i="9" s="1"/>
  <c r="AD103" i="9"/>
  <c r="AF103" i="9" s="1"/>
  <c r="AD104" i="9"/>
  <c r="AF104" i="9" s="1"/>
  <c r="AD105" i="9"/>
  <c r="AF105" i="9" s="1"/>
  <c r="AD106" i="9"/>
  <c r="AF106" i="9" s="1"/>
  <c r="AD107" i="9"/>
  <c r="AF107" i="9" s="1"/>
  <c r="AD108" i="9"/>
  <c r="AF108" i="9" s="1"/>
  <c r="AD109" i="9"/>
  <c r="AF109" i="9" s="1"/>
  <c r="AD110" i="9"/>
  <c r="AF110" i="9" s="1"/>
  <c r="AD111" i="9"/>
  <c r="AF111" i="9" s="1"/>
  <c r="AD112" i="9"/>
  <c r="AF112" i="9" s="1"/>
  <c r="AD113" i="9"/>
  <c r="AF113" i="9" s="1"/>
  <c r="AD114" i="9"/>
  <c r="AF114" i="9" s="1"/>
  <c r="AD115" i="9"/>
  <c r="AF115" i="9" s="1"/>
  <c r="AD116" i="9"/>
  <c r="AF116" i="9" s="1"/>
  <c r="AD117" i="9"/>
  <c r="AF117" i="9" s="1"/>
  <c r="AD118" i="9"/>
  <c r="AF118" i="9" s="1"/>
  <c r="AD119" i="9"/>
  <c r="AF119" i="9" s="1"/>
  <c r="AD120" i="9"/>
  <c r="AF120" i="9" s="1"/>
  <c r="AD121" i="9"/>
  <c r="AF121" i="9" s="1"/>
  <c r="AD122" i="9"/>
  <c r="AF122" i="9" s="1"/>
  <c r="AD123" i="9"/>
  <c r="AF123" i="9" s="1"/>
  <c r="AD124" i="9"/>
  <c r="AF124" i="9" s="1"/>
  <c r="AD125" i="9"/>
  <c r="AF125" i="9" s="1"/>
  <c r="AD126" i="9"/>
  <c r="AF126" i="9" s="1"/>
  <c r="AD127" i="9"/>
  <c r="AF127" i="9" s="1"/>
  <c r="AD128" i="9"/>
  <c r="AF128" i="9" s="1"/>
  <c r="AD129" i="9"/>
  <c r="AF129" i="9" s="1"/>
  <c r="AD130" i="9"/>
  <c r="AF130" i="9" s="1"/>
  <c r="AD131" i="9"/>
  <c r="AF131" i="9" s="1"/>
  <c r="AD132" i="9"/>
  <c r="AF132" i="9" s="1"/>
  <c r="AD133" i="9"/>
  <c r="AF133" i="9" s="1"/>
  <c r="AD134" i="9"/>
  <c r="AF134" i="9" s="1"/>
  <c r="AD135" i="9"/>
  <c r="AF135" i="9" s="1"/>
  <c r="AD136" i="9"/>
  <c r="AF136" i="9" s="1"/>
  <c r="AD137" i="9"/>
  <c r="AF137" i="9" s="1"/>
  <c r="AD138" i="9"/>
  <c r="AF138" i="9" s="1"/>
  <c r="AD139" i="9"/>
  <c r="AF139" i="9" s="1"/>
  <c r="AD140" i="9"/>
  <c r="AF140" i="9" s="1"/>
  <c r="AD141" i="9"/>
  <c r="AF141" i="9" s="1"/>
  <c r="AD142" i="9"/>
  <c r="AF142" i="9" s="1"/>
  <c r="AD143" i="9"/>
  <c r="AF143" i="9" s="1"/>
  <c r="AD144" i="9"/>
  <c r="AF144" i="9" s="1"/>
  <c r="AD145" i="9"/>
  <c r="AF145" i="9" s="1"/>
  <c r="AD146" i="9"/>
  <c r="AF146" i="9" s="1"/>
  <c r="AD147" i="9"/>
  <c r="AF147" i="9" s="1"/>
  <c r="AD148" i="9"/>
  <c r="AF148" i="9" s="1"/>
  <c r="AD149" i="9"/>
  <c r="AF149" i="9" s="1"/>
  <c r="AD150" i="9"/>
  <c r="AF150" i="9" s="1"/>
  <c r="AD151" i="9"/>
  <c r="AF151" i="9" s="1"/>
  <c r="AD152" i="9"/>
  <c r="AF152" i="9" s="1"/>
  <c r="AD153" i="9"/>
  <c r="AF153" i="9" s="1"/>
  <c r="AD154" i="9"/>
  <c r="AF154" i="9" s="1"/>
  <c r="AD155" i="9"/>
  <c r="AF155" i="9" s="1"/>
  <c r="AD156" i="9"/>
  <c r="AF156" i="9" s="1"/>
  <c r="AD157" i="9"/>
  <c r="AF157" i="9" s="1"/>
  <c r="AD158" i="9"/>
  <c r="AF158" i="9" s="1"/>
  <c r="AD159" i="9"/>
  <c r="AF159" i="9" s="1"/>
  <c r="AD160" i="9"/>
  <c r="AF160" i="9" s="1"/>
  <c r="AD161" i="9"/>
  <c r="AF161" i="9" s="1"/>
  <c r="AD162" i="9"/>
  <c r="AF162" i="9" s="1"/>
  <c r="AD163" i="9"/>
  <c r="AF163" i="9" s="1"/>
  <c r="AD164" i="9"/>
  <c r="AF164" i="9" s="1"/>
  <c r="AD165" i="9"/>
  <c r="AF165" i="9" s="1"/>
  <c r="AD166" i="9"/>
  <c r="AF166" i="9" s="1"/>
  <c r="AD167" i="9"/>
  <c r="AF167" i="9" s="1"/>
  <c r="AD168" i="9"/>
  <c r="AF168" i="9" s="1"/>
  <c r="AD169" i="9"/>
  <c r="AF169" i="9" s="1"/>
  <c r="AD170" i="9"/>
  <c r="AF170" i="9" s="1"/>
  <c r="AD171" i="9"/>
  <c r="AF171" i="9" s="1"/>
  <c r="AD172" i="9"/>
  <c r="AF172" i="9" s="1"/>
  <c r="AD173" i="9"/>
  <c r="AF173" i="9" s="1"/>
  <c r="AD174" i="9"/>
  <c r="AF174" i="9" s="1"/>
  <c r="AD175" i="9"/>
  <c r="AF175" i="9" s="1"/>
  <c r="AD176" i="9"/>
  <c r="AF176" i="9" s="1"/>
  <c r="AD177" i="9"/>
  <c r="AF177" i="9" s="1"/>
  <c r="AD178" i="9"/>
  <c r="AF178" i="9" s="1"/>
  <c r="AD179" i="9"/>
  <c r="AF179" i="9" s="1"/>
  <c r="AD180" i="9"/>
  <c r="AF180" i="9" s="1"/>
  <c r="AD181" i="9"/>
  <c r="AF181" i="9" s="1"/>
  <c r="AD182" i="9"/>
  <c r="AF182" i="9" s="1"/>
  <c r="AD183" i="9"/>
  <c r="AF183" i="9" s="1"/>
  <c r="AD184" i="9"/>
  <c r="AF184" i="9" s="1"/>
  <c r="AD185" i="9"/>
  <c r="AF185" i="9" s="1"/>
  <c r="AD186" i="9"/>
  <c r="AF186" i="9" s="1"/>
  <c r="AD187" i="9"/>
  <c r="AF187" i="9" s="1"/>
  <c r="AD188" i="9"/>
  <c r="AF188" i="9" s="1"/>
  <c r="AD189" i="9"/>
  <c r="AF189" i="9" s="1"/>
  <c r="AD190" i="9"/>
  <c r="AF190" i="9" s="1"/>
  <c r="AD191" i="9"/>
  <c r="AF191" i="9" s="1"/>
  <c r="AD192" i="9"/>
  <c r="AF192" i="9" s="1"/>
  <c r="AD193" i="9"/>
  <c r="AF193" i="9" s="1"/>
  <c r="AD194" i="9"/>
  <c r="AF194" i="9" s="1"/>
  <c r="AD195" i="9"/>
  <c r="AF195" i="9" s="1"/>
  <c r="AD196" i="9"/>
  <c r="AF196" i="9" s="1"/>
  <c r="AD197" i="9"/>
  <c r="AF197" i="9" s="1"/>
  <c r="AD198" i="9"/>
  <c r="AF198" i="9" s="1"/>
  <c r="AD199" i="9"/>
  <c r="AF199" i="9" s="1"/>
  <c r="AD200" i="9"/>
  <c r="AF200" i="9" s="1"/>
  <c r="AD201" i="9"/>
  <c r="AF201" i="9" s="1"/>
  <c r="AD202" i="9"/>
  <c r="AF202" i="9" s="1"/>
  <c r="AD203" i="9"/>
  <c r="AF203" i="9" s="1"/>
  <c r="AD204" i="9"/>
  <c r="AF204" i="9" s="1"/>
  <c r="AD205" i="9"/>
  <c r="AF205" i="9" s="1"/>
  <c r="AD206" i="9"/>
  <c r="AF206" i="9" s="1"/>
  <c r="AD207" i="9"/>
  <c r="AF207" i="9" s="1"/>
  <c r="AD208" i="9"/>
  <c r="AF208" i="9" s="1"/>
  <c r="AD209" i="9"/>
  <c r="AF209" i="9" s="1"/>
  <c r="AD210" i="9"/>
  <c r="AF210" i="9" s="1"/>
  <c r="AD211" i="9"/>
  <c r="AF211" i="9" s="1"/>
  <c r="AD212" i="9"/>
  <c r="AF212" i="9" s="1"/>
  <c r="AD213" i="9"/>
  <c r="AF213" i="9" s="1"/>
  <c r="AD214" i="9"/>
  <c r="AF214" i="9" s="1"/>
  <c r="AD215" i="9"/>
  <c r="AF215" i="9" s="1"/>
  <c r="AD216" i="9"/>
  <c r="AF216" i="9" s="1"/>
  <c r="AD217" i="9"/>
  <c r="AF217" i="9" s="1"/>
  <c r="AD218" i="9"/>
  <c r="AF218" i="9" s="1"/>
  <c r="AD219" i="9"/>
  <c r="AF219" i="9" s="1"/>
  <c r="AD220" i="9"/>
  <c r="AF220" i="9" s="1"/>
  <c r="AD221" i="9"/>
  <c r="AF221" i="9" s="1"/>
  <c r="AD222" i="9"/>
  <c r="AF222" i="9" s="1"/>
  <c r="AD223" i="9"/>
  <c r="AF223" i="9" s="1"/>
  <c r="AD224" i="9"/>
  <c r="AF224" i="9" s="1"/>
  <c r="AD225" i="9"/>
  <c r="AF225" i="9" s="1"/>
  <c r="AD226" i="9"/>
  <c r="AF226" i="9" s="1"/>
  <c r="AD227" i="9"/>
  <c r="AF227" i="9" s="1"/>
  <c r="AD228" i="9"/>
  <c r="AF228" i="9" s="1"/>
  <c r="AD229" i="9"/>
  <c r="AF229" i="9" s="1"/>
  <c r="AD230" i="9"/>
  <c r="AF230" i="9" s="1"/>
  <c r="AD231" i="9"/>
  <c r="AF231" i="9" s="1"/>
  <c r="AD232" i="9"/>
  <c r="AF232" i="9" s="1"/>
  <c r="AD233" i="9"/>
  <c r="AF233" i="9" s="1"/>
  <c r="AD234" i="9"/>
  <c r="AF234" i="9" s="1"/>
  <c r="AD235" i="9"/>
  <c r="AF235" i="9" s="1"/>
  <c r="AD236" i="9"/>
  <c r="AF236" i="9" s="1"/>
  <c r="AD237" i="9"/>
  <c r="AF237" i="9" s="1"/>
  <c r="AD238" i="9"/>
  <c r="AF238" i="9" s="1"/>
  <c r="AD239" i="9"/>
  <c r="AF239" i="9" s="1"/>
  <c r="AD240" i="9"/>
  <c r="AF240" i="9" s="1"/>
  <c r="AD241" i="9"/>
  <c r="AF241" i="9" s="1"/>
  <c r="AD242" i="9"/>
  <c r="AF242" i="9" s="1"/>
  <c r="AD243" i="9"/>
  <c r="AF243" i="9" s="1"/>
  <c r="AD244" i="9"/>
  <c r="AF244" i="9" s="1"/>
  <c r="AD245" i="9"/>
  <c r="AF245" i="9" s="1"/>
  <c r="AD246" i="9"/>
  <c r="AF246" i="9" s="1"/>
  <c r="AD247" i="9"/>
  <c r="AF247" i="9" s="1"/>
  <c r="AD248" i="9"/>
  <c r="AF248" i="9" s="1"/>
  <c r="AD249" i="9"/>
  <c r="AF249" i="9" s="1"/>
  <c r="AD250" i="9"/>
  <c r="AF250" i="9" s="1"/>
  <c r="AD251" i="9"/>
  <c r="AF251" i="9" s="1"/>
  <c r="AD252" i="9"/>
  <c r="AF252" i="9" s="1"/>
  <c r="AD253" i="9"/>
  <c r="AF253" i="9" s="1"/>
  <c r="AD254" i="9"/>
  <c r="AF254" i="9" s="1"/>
  <c r="AD255" i="9"/>
  <c r="AF255" i="9" s="1"/>
  <c r="AD256" i="9"/>
  <c r="AF256" i="9" s="1"/>
  <c r="AD257" i="9"/>
  <c r="AF257" i="9" s="1"/>
  <c r="AD258" i="9"/>
  <c r="AF258" i="9" s="1"/>
  <c r="AD259" i="9"/>
  <c r="AF259" i="9" s="1"/>
  <c r="AD260" i="9"/>
  <c r="AF260" i="9" s="1"/>
  <c r="AD261" i="9"/>
  <c r="AF261" i="9" s="1"/>
  <c r="AD262" i="9"/>
  <c r="AF262" i="9" s="1"/>
  <c r="AD263" i="9"/>
  <c r="AF263" i="9" s="1"/>
  <c r="AD264" i="9"/>
  <c r="AF264" i="9" s="1"/>
  <c r="AD265" i="9"/>
  <c r="AF265" i="9" s="1"/>
  <c r="AD266" i="9"/>
  <c r="AF266" i="9" s="1"/>
  <c r="AD267" i="9"/>
  <c r="AF267" i="9" s="1"/>
  <c r="AD268" i="9"/>
  <c r="AF268" i="9" s="1"/>
  <c r="AD269" i="9"/>
  <c r="AF269" i="9" s="1"/>
  <c r="AD270" i="9"/>
  <c r="AF270" i="9" s="1"/>
  <c r="AD271" i="9"/>
  <c r="AF271" i="9" s="1"/>
  <c r="AD272" i="9"/>
  <c r="AF272" i="9" s="1"/>
  <c r="AD273" i="9"/>
  <c r="AF273" i="9" s="1"/>
  <c r="AD274" i="9"/>
  <c r="AF274" i="9" s="1"/>
  <c r="AD275" i="9"/>
  <c r="AF275" i="9" s="1"/>
  <c r="AD276" i="9"/>
  <c r="AF276" i="9" s="1"/>
  <c r="AD277" i="9"/>
  <c r="AF277" i="9" s="1"/>
  <c r="AD278" i="9"/>
  <c r="AF278" i="9" s="1"/>
  <c r="AD279" i="9"/>
  <c r="AF279" i="9" s="1"/>
  <c r="AD280" i="9"/>
  <c r="AF280" i="9" s="1"/>
  <c r="AD281" i="9"/>
  <c r="AF281" i="9" s="1"/>
  <c r="AD282" i="9"/>
  <c r="AF282" i="9" s="1"/>
  <c r="AD283" i="9"/>
  <c r="AF283" i="9" s="1"/>
  <c r="AD284" i="9"/>
  <c r="AF284" i="9" s="1"/>
  <c r="AD285" i="9"/>
  <c r="AF285" i="9" s="1"/>
  <c r="AD286" i="9"/>
  <c r="AF286" i="9" s="1"/>
  <c r="AD287" i="9"/>
  <c r="AF287" i="9" s="1"/>
  <c r="AD288" i="9"/>
  <c r="AF288" i="9" s="1"/>
  <c r="AD289" i="9"/>
  <c r="AF289" i="9" s="1"/>
  <c r="AD290" i="9"/>
  <c r="AF290" i="9" s="1"/>
  <c r="AD291" i="9"/>
  <c r="AF291" i="9" s="1"/>
  <c r="AD292" i="9"/>
  <c r="AF292" i="9" s="1"/>
  <c r="AD293" i="9"/>
  <c r="AF293" i="9" s="1"/>
  <c r="AD294" i="9"/>
  <c r="AF294" i="9" s="1"/>
  <c r="AD295" i="9"/>
  <c r="AF295" i="9" s="1"/>
  <c r="AD296" i="9"/>
  <c r="AF296" i="9" s="1"/>
  <c r="AD297" i="9"/>
  <c r="AF297" i="9" s="1"/>
  <c r="AD298" i="9"/>
  <c r="AF298" i="9" s="1"/>
  <c r="AD299" i="9"/>
  <c r="AF299" i="9" s="1"/>
  <c r="AD300" i="9"/>
  <c r="AF300" i="9" s="1"/>
  <c r="AD301" i="9"/>
  <c r="AF301" i="9" s="1"/>
  <c r="AD302" i="9"/>
  <c r="AF302" i="9" s="1"/>
  <c r="AD303" i="9"/>
  <c r="AF303" i="9" s="1"/>
  <c r="AD304" i="9"/>
  <c r="AF304" i="9" s="1"/>
  <c r="AD305" i="9"/>
  <c r="AF305" i="9" s="1"/>
  <c r="AD306" i="9"/>
  <c r="AF306" i="9" s="1"/>
  <c r="AD307" i="9"/>
  <c r="AF307" i="9" s="1"/>
  <c r="AD308" i="9"/>
  <c r="AF308" i="9" s="1"/>
  <c r="AD309" i="9"/>
  <c r="AF309" i="9" s="1"/>
  <c r="AD310" i="9"/>
  <c r="AF310" i="9" s="1"/>
  <c r="AD311" i="9"/>
  <c r="AF311" i="9" s="1"/>
  <c r="AD312" i="9"/>
  <c r="AF312" i="9" s="1"/>
  <c r="AD313" i="9"/>
  <c r="AF313" i="9" s="1"/>
  <c r="AD314" i="9"/>
  <c r="AF314" i="9" s="1"/>
  <c r="AD315" i="9"/>
  <c r="AF315" i="9" s="1"/>
  <c r="AD316" i="9"/>
  <c r="AF316" i="9" s="1"/>
  <c r="AD317" i="9"/>
  <c r="AF317" i="9" s="1"/>
  <c r="AD318" i="9"/>
  <c r="AF318" i="9" s="1"/>
  <c r="AD319" i="9"/>
  <c r="AF319" i="9" s="1"/>
  <c r="AD320" i="9"/>
  <c r="AF320" i="9" s="1"/>
  <c r="AD321" i="9"/>
  <c r="AF321" i="9" s="1"/>
  <c r="AD322" i="9"/>
  <c r="AF322" i="9" s="1"/>
  <c r="AD323" i="9"/>
  <c r="AF323" i="9" s="1"/>
  <c r="AD324" i="9"/>
  <c r="AF324" i="9" s="1"/>
  <c r="AD325" i="9"/>
  <c r="AF325" i="9" s="1"/>
  <c r="AD326" i="9"/>
  <c r="AF326" i="9" s="1"/>
  <c r="AD327" i="9"/>
  <c r="AF327" i="9" s="1"/>
  <c r="AD328" i="9"/>
  <c r="AF328" i="9" s="1"/>
  <c r="AD329" i="9"/>
  <c r="AF329" i="9" s="1"/>
  <c r="AD330" i="9"/>
  <c r="AF330" i="9" s="1"/>
  <c r="AD331" i="9"/>
  <c r="AF331" i="9" s="1"/>
  <c r="AD332" i="9"/>
  <c r="AF332" i="9" s="1"/>
  <c r="AD333" i="9"/>
  <c r="AF333" i="9" s="1"/>
  <c r="AD334" i="9"/>
  <c r="AF334" i="9" s="1"/>
  <c r="AD335" i="9"/>
  <c r="AF335" i="9" s="1"/>
  <c r="AD336" i="9"/>
  <c r="AF336" i="9" s="1"/>
  <c r="AD337" i="9"/>
  <c r="AF337" i="9" s="1"/>
  <c r="AD338" i="9"/>
  <c r="AF338" i="9" s="1"/>
  <c r="AD339" i="9"/>
  <c r="AF339" i="9" s="1"/>
  <c r="AD340" i="9"/>
  <c r="AF340" i="9" s="1"/>
  <c r="AD341" i="9"/>
  <c r="AF341" i="9" s="1"/>
  <c r="AD342" i="9"/>
  <c r="AF342" i="9" s="1"/>
  <c r="AD343" i="9"/>
  <c r="AF343" i="9" s="1"/>
  <c r="AD344" i="9"/>
  <c r="AF344" i="9" s="1"/>
  <c r="AD345" i="9"/>
  <c r="AF345" i="9" s="1"/>
  <c r="AD346" i="9"/>
  <c r="AF346" i="9" s="1"/>
  <c r="AD347" i="9"/>
  <c r="AF347" i="9" s="1"/>
  <c r="AD348" i="9"/>
  <c r="AF348" i="9" s="1"/>
  <c r="AD349" i="9"/>
  <c r="AF349" i="9" s="1"/>
  <c r="AD350" i="9"/>
  <c r="AF350" i="9" s="1"/>
  <c r="AD351" i="9"/>
  <c r="AF351" i="9" s="1"/>
  <c r="AD352" i="9"/>
  <c r="AF352" i="9" s="1"/>
  <c r="AD353" i="9"/>
  <c r="AF353" i="9" s="1"/>
  <c r="AD354" i="9"/>
  <c r="AF354" i="9" s="1"/>
  <c r="AD355" i="9"/>
  <c r="AF355" i="9" s="1"/>
  <c r="AD356" i="9"/>
  <c r="AF356" i="9" s="1"/>
  <c r="AD357" i="9"/>
  <c r="AF357" i="9" s="1"/>
  <c r="AD358" i="9"/>
  <c r="AF358" i="9" s="1"/>
  <c r="AD359" i="9"/>
  <c r="AF359" i="9" s="1"/>
  <c r="AD360" i="9"/>
  <c r="AF360" i="9" s="1"/>
  <c r="AD361" i="9"/>
  <c r="AF361" i="9" s="1"/>
  <c r="AD362" i="9"/>
  <c r="AF362" i="9" s="1"/>
  <c r="AD363" i="9"/>
  <c r="AF363" i="9" s="1"/>
  <c r="AD364" i="9"/>
  <c r="AF364" i="9" s="1"/>
  <c r="AD365" i="9"/>
  <c r="AF365" i="9" s="1"/>
  <c r="AD366" i="9"/>
  <c r="AF366" i="9" s="1"/>
  <c r="AD367" i="9"/>
  <c r="AF367" i="9" s="1"/>
  <c r="AD368" i="9"/>
  <c r="AF368" i="9" s="1"/>
  <c r="AD369" i="9"/>
  <c r="AF369" i="9" s="1"/>
  <c r="AD370" i="9"/>
  <c r="AF370" i="9" s="1"/>
  <c r="AD371" i="9"/>
  <c r="AF371" i="9" s="1"/>
  <c r="AD372" i="9"/>
  <c r="AF372" i="9" s="1"/>
  <c r="AD373" i="9"/>
  <c r="AF373" i="9" s="1"/>
  <c r="AD374" i="9"/>
  <c r="AF374" i="9" s="1"/>
  <c r="AD375" i="9"/>
  <c r="AF375" i="9" s="1"/>
  <c r="AD376" i="9"/>
  <c r="AF376" i="9" s="1"/>
  <c r="AD377" i="9"/>
  <c r="AF377" i="9" s="1"/>
  <c r="AD378" i="9"/>
  <c r="AF378" i="9" s="1"/>
  <c r="AD379" i="9"/>
  <c r="AF379" i="9" s="1"/>
  <c r="AD380" i="9"/>
  <c r="AF380" i="9" s="1"/>
  <c r="AD381" i="9"/>
  <c r="AF381" i="9" s="1"/>
  <c r="AD382" i="9"/>
  <c r="AF382" i="9" s="1"/>
  <c r="AD383" i="9"/>
  <c r="AF383" i="9" s="1"/>
  <c r="AD384" i="9"/>
  <c r="AF384" i="9" s="1"/>
  <c r="AD385" i="9"/>
  <c r="AF385" i="9" s="1"/>
  <c r="AD386" i="9"/>
  <c r="AF386" i="9" s="1"/>
  <c r="AD387" i="9"/>
  <c r="AF387" i="9" s="1"/>
  <c r="AD388" i="9"/>
  <c r="AF388" i="9" s="1"/>
  <c r="AD389" i="9"/>
  <c r="AF389" i="9" s="1"/>
  <c r="AD390" i="9"/>
  <c r="AF390" i="9" s="1"/>
  <c r="AD391" i="9"/>
  <c r="AF391" i="9" s="1"/>
  <c r="AD392" i="9"/>
  <c r="AF392" i="9" s="1"/>
  <c r="AD393" i="9"/>
  <c r="AF393" i="9" s="1"/>
  <c r="AD394" i="9"/>
  <c r="AF394" i="9" s="1"/>
  <c r="AD395" i="9"/>
  <c r="AF395" i="9" s="1"/>
  <c r="AD396" i="9"/>
  <c r="AF396" i="9" s="1"/>
  <c r="AD397" i="9"/>
  <c r="AF397" i="9" s="1"/>
  <c r="AD398" i="9"/>
  <c r="AF398" i="9" s="1"/>
  <c r="AD399" i="9"/>
  <c r="AF399" i="9" s="1"/>
  <c r="AD400" i="9"/>
  <c r="AF400" i="9" s="1"/>
  <c r="AD401" i="9"/>
  <c r="AF401" i="9" s="1"/>
  <c r="AD402" i="9"/>
  <c r="AF402" i="9" s="1"/>
  <c r="AD403" i="9"/>
  <c r="AF403" i="9" s="1"/>
  <c r="AD404" i="9"/>
  <c r="AF404" i="9" s="1"/>
  <c r="AD405" i="9"/>
  <c r="AF405" i="9" s="1"/>
  <c r="AD406" i="9"/>
  <c r="AF406" i="9" s="1"/>
  <c r="AD407" i="9"/>
  <c r="AF407" i="9" s="1"/>
  <c r="AD408" i="9"/>
  <c r="AF408" i="9" s="1"/>
  <c r="AD409" i="9"/>
  <c r="AF409" i="9" s="1"/>
  <c r="AD410" i="9"/>
  <c r="AF410" i="9" s="1"/>
  <c r="AD411" i="9"/>
  <c r="AF411" i="9" s="1"/>
  <c r="AD412" i="9"/>
  <c r="AF412" i="9" s="1"/>
  <c r="AD413" i="9"/>
  <c r="AF413" i="9" s="1"/>
  <c r="AD414" i="9"/>
  <c r="AF414" i="9" s="1"/>
  <c r="AD415" i="9"/>
  <c r="AF415" i="9" s="1"/>
  <c r="AD416" i="9"/>
  <c r="AF416" i="9" s="1"/>
  <c r="AD417" i="9"/>
  <c r="AF417" i="9" s="1"/>
  <c r="AD418" i="9"/>
  <c r="AF418" i="9" s="1"/>
  <c r="AD419" i="9"/>
  <c r="AF419" i="9" s="1"/>
  <c r="AD420" i="9"/>
  <c r="AF420" i="9" s="1"/>
  <c r="AD421" i="9"/>
  <c r="AF421" i="9" s="1"/>
  <c r="AD422" i="9"/>
  <c r="AF422" i="9" s="1"/>
  <c r="AD423" i="9"/>
  <c r="AF423" i="9" s="1"/>
  <c r="AD424" i="9"/>
  <c r="AF424" i="9" s="1"/>
  <c r="AD425" i="9"/>
  <c r="AF425" i="9" s="1"/>
  <c r="AD426" i="9"/>
  <c r="AF426" i="9" s="1"/>
  <c r="AD427" i="9"/>
  <c r="AF427" i="9" s="1"/>
  <c r="AD428" i="9"/>
  <c r="AF428" i="9" s="1"/>
  <c r="AD429" i="9"/>
  <c r="AF429" i="9" s="1"/>
  <c r="AD430" i="9"/>
  <c r="AF430" i="9" s="1"/>
  <c r="AD431" i="9"/>
  <c r="AF431" i="9" s="1"/>
  <c r="AD432" i="9"/>
  <c r="AF432" i="9" s="1"/>
  <c r="AD433" i="9"/>
  <c r="AF433" i="9" s="1"/>
  <c r="AD434" i="9"/>
  <c r="AF434" i="9" s="1"/>
  <c r="AD435" i="9"/>
  <c r="AF435" i="9" s="1"/>
  <c r="AD436" i="9"/>
  <c r="AF436" i="9" s="1"/>
  <c r="AD437" i="9"/>
  <c r="AF437" i="9" s="1"/>
  <c r="AD438" i="9"/>
  <c r="AF438" i="9" s="1"/>
  <c r="AD439" i="9"/>
  <c r="AF439" i="9" s="1"/>
  <c r="AD440" i="9"/>
  <c r="AF440" i="9" s="1"/>
  <c r="AD441" i="9"/>
  <c r="AF441" i="9" s="1"/>
  <c r="AD442" i="9"/>
  <c r="AF442" i="9" s="1"/>
  <c r="AD443" i="9"/>
  <c r="AF443" i="9" s="1"/>
  <c r="AD444" i="9"/>
  <c r="AF444" i="9" s="1"/>
  <c r="AD445" i="9"/>
  <c r="AF445" i="9" s="1"/>
  <c r="AD446" i="9"/>
  <c r="AF446" i="9" s="1"/>
  <c r="AD447" i="9"/>
  <c r="AF447" i="9" s="1"/>
  <c r="AD448" i="9"/>
  <c r="AF448" i="9" s="1"/>
  <c r="AD449" i="9"/>
  <c r="AF449" i="9" s="1"/>
  <c r="AD450" i="9"/>
  <c r="AF450" i="9" s="1"/>
  <c r="AD451" i="9"/>
  <c r="AF451" i="9" s="1"/>
  <c r="AD452" i="9"/>
  <c r="AF452" i="9" s="1"/>
  <c r="AD453" i="9"/>
  <c r="AF453" i="9" s="1"/>
  <c r="AD454" i="9"/>
  <c r="AF454" i="9" s="1"/>
  <c r="AD455" i="9"/>
  <c r="AF455" i="9" s="1"/>
  <c r="AD456" i="9"/>
  <c r="AF456" i="9" s="1"/>
  <c r="AD457" i="9"/>
  <c r="AF457" i="9" s="1"/>
  <c r="AD458" i="9"/>
  <c r="AF458" i="9" s="1"/>
  <c r="AD459" i="9"/>
  <c r="AF459" i="9" s="1"/>
  <c r="AD460" i="9"/>
  <c r="AF460" i="9" s="1"/>
  <c r="AD461" i="9"/>
  <c r="AF461" i="9" s="1"/>
  <c r="AD462" i="9"/>
  <c r="AF462" i="9" s="1"/>
  <c r="AD463" i="9"/>
  <c r="AF463" i="9" s="1"/>
  <c r="AD464" i="9"/>
  <c r="AF464" i="9" s="1"/>
  <c r="AD465" i="9"/>
  <c r="AF465" i="9" s="1"/>
  <c r="AD466" i="9"/>
  <c r="AF466" i="9" s="1"/>
  <c r="AD467" i="9"/>
  <c r="AF467" i="9" s="1"/>
  <c r="AD468" i="9"/>
  <c r="AF468" i="9" s="1"/>
  <c r="AD469" i="9"/>
  <c r="AF469" i="9" s="1"/>
  <c r="AD470" i="9"/>
  <c r="AF470" i="9" s="1"/>
  <c r="AD471" i="9"/>
  <c r="AF471" i="9" s="1"/>
  <c r="AD472" i="9"/>
  <c r="AF472" i="9" s="1"/>
  <c r="AD473" i="9"/>
  <c r="AF473" i="9" s="1"/>
  <c r="AD474" i="9"/>
  <c r="AF474" i="9" s="1"/>
  <c r="AD475" i="9"/>
  <c r="AF475" i="9" s="1"/>
  <c r="AD476" i="9"/>
  <c r="AF476" i="9" s="1"/>
  <c r="AD477" i="9"/>
  <c r="AF477" i="9" s="1"/>
  <c r="AD478" i="9"/>
  <c r="AF478" i="9" s="1"/>
  <c r="AD479" i="9"/>
  <c r="AF479" i="9" s="1"/>
  <c r="AD480" i="9"/>
  <c r="AF480" i="9" s="1"/>
  <c r="AD481" i="9"/>
  <c r="AF481" i="9" s="1"/>
  <c r="AD482" i="9"/>
  <c r="AF482" i="9" s="1"/>
  <c r="AD483" i="9"/>
  <c r="AF483" i="9" s="1"/>
  <c r="AD484" i="9"/>
  <c r="AF484" i="9" s="1"/>
  <c r="AD485" i="9"/>
  <c r="AF485" i="9" s="1"/>
  <c r="AD486" i="9"/>
  <c r="AF486" i="9" s="1"/>
  <c r="AD487" i="9"/>
  <c r="AF487" i="9" s="1"/>
  <c r="AD488" i="9"/>
  <c r="AF488" i="9" s="1"/>
  <c r="AD489" i="9"/>
  <c r="AF489" i="9" s="1"/>
  <c r="AD490" i="9"/>
  <c r="AF490" i="9" s="1"/>
  <c r="AD491" i="9"/>
  <c r="AF491" i="9" s="1"/>
  <c r="AD492" i="9"/>
  <c r="AF492" i="9" s="1"/>
  <c r="AD493" i="9"/>
  <c r="AF493" i="9" s="1"/>
  <c r="AD494" i="9"/>
  <c r="AF494" i="9" s="1"/>
  <c r="AD495" i="9"/>
  <c r="AF495" i="9" s="1"/>
  <c r="AD496" i="9"/>
  <c r="AF496" i="9" s="1"/>
  <c r="AD497" i="9"/>
  <c r="AF497" i="9" s="1"/>
  <c r="AD498" i="9"/>
  <c r="AF498" i="9" s="1"/>
  <c r="AD499" i="9"/>
  <c r="AF499" i="9" s="1"/>
  <c r="AD500" i="9"/>
  <c r="AF500" i="9" s="1"/>
  <c r="AD501" i="9"/>
  <c r="AF501" i="9" s="1"/>
  <c r="AD502" i="9"/>
  <c r="AF502" i="9" s="1"/>
  <c r="AD503" i="9"/>
  <c r="AF503" i="9" s="1"/>
  <c r="AD504" i="9"/>
  <c r="AF504" i="9" s="1"/>
  <c r="AD505" i="9"/>
  <c r="AF505" i="9" s="1"/>
  <c r="AD506" i="9"/>
  <c r="AF506" i="9" s="1"/>
  <c r="AD507" i="9"/>
  <c r="AF507" i="9" s="1"/>
  <c r="AD508" i="9"/>
  <c r="AF508" i="9" s="1"/>
  <c r="AD509" i="9"/>
  <c r="AF509" i="9" s="1"/>
  <c r="AD510" i="9"/>
  <c r="AF510" i="9" s="1"/>
  <c r="AD511" i="9"/>
  <c r="AF511" i="9" s="1"/>
  <c r="AD512" i="9"/>
  <c r="AF512" i="9" s="1"/>
  <c r="AD513" i="9"/>
  <c r="AF513" i="9" s="1"/>
  <c r="AD514" i="9"/>
  <c r="AF514" i="9" s="1"/>
  <c r="AD515" i="9"/>
  <c r="AF515" i="9" s="1"/>
  <c r="AD516" i="9"/>
  <c r="AF516" i="9" s="1"/>
  <c r="AD517" i="9"/>
  <c r="AF517" i="9" s="1"/>
  <c r="AD518" i="9"/>
  <c r="AF518" i="9" s="1"/>
  <c r="AD519" i="9"/>
  <c r="AF519" i="9" s="1"/>
  <c r="AD520" i="9"/>
  <c r="AF520" i="9" s="1"/>
  <c r="AD521" i="9"/>
  <c r="AF521" i="9" s="1"/>
  <c r="AD522" i="9"/>
  <c r="AF522" i="9" s="1"/>
  <c r="AD523" i="9"/>
  <c r="AF523" i="9" s="1"/>
  <c r="AD524" i="9"/>
  <c r="AF524" i="9" s="1"/>
  <c r="AD525" i="9"/>
  <c r="AF525" i="9" s="1"/>
  <c r="AD526" i="9"/>
  <c r="AF526" i="9" s="1"/>
  <c r="AD527" i="9"/>
  <c r="AF527" i="9" s="1"/>
  <c r="AD528" i="9"/>
  <c r="AF528" i="9" s="1"/>
  <c r="AD529" i="9"/>
  <c r="AF529" i="9" s="1"/>
  <c r="AD530" i="9"/>
  <c r="AF530" i="9" s="1"/>
  <c r="AD531" i="9"/>
  <c r="AF531" i="9" s="1"/>
  <c r="AD532" i="9"/>
  <c r="AF532" i="9" s="1"/>
  <c r="AD533" i="9"/>
  <c r="AF533" i="9" s="1"/>
  <c r="AD534" i="9"/>
  <c r="AF534" i="9" s="1"/>
  <c r="AD535" i="9"/>
  <c r="AF535" i="9" s="1"/>
  <c r="AD536" i="9"/>
  <c r="AF536" i="9" s="1"/>
  <c r="AD537" i="9"/>
  <c r="AF537" i="9" s="1"/>
  <c r="AD538" i="9"/>
  <c r="AF538" i="9" s="1"/>
  <c r="AD539" i="9"/>
  <c r="AF539" i="9" s="1"/>
  <c r="AD540" i="9"/>
  <c r="AF540" i="9" s="1"/>
  <c r="AD541" i="9"/>
  <c r="AF541" i="9" s="1"/>
  <c r="AD542" i="9"/>
  <c r="AF542" i="9" s="1"/>
  <c r="AD543" i="9"/>
  <c r="AF543" i="9" s="1"/>
  <c r="AD544" i="9"/>
  <c r="AF544" i="9" s="1"/>
  <c r="AD545" i="9"/>
  <c r="AF545" i="9" s="1"/>
  <c r="AD546" i="9"/>
  <c r="AF546" i="9" s="1"/>
  <c r="AD547" i="9"/>
  <c r="AF547" i="9" s="1"/>
  <c r="AD548" i="9"/>
  <c r="AF548" i="9" s="1"/>
  <c r="AD549" i="9"/>
  <c r="AF549" i="9" s="1"/>
  <c r="AD550" i="9"/>
  <c r="AF550" i="9" s="1"/>
  <c r="AD551" i="9"/>
  <c r="AF551" i="9" s="1"/>
  <c r="AD552" i="9"/>
  <c r="AF552" i="9" s="1"/>
  <c r="AD553" i="9"/>
  <c r="AF553" i="9" s="1"/>
  <c r="AD554" i="9"/>
  <c r="AF554" i="9" s="1"/>
  <c r="AD555" i="9"/>
  <c r="AF555" i="9" s="1"/>
  <c r="AD556" i="9"/>
  <c r="AF556" i="9" s="1"/>
  <c r="AD557" i="9"/>
  <c r="AF557" i="9" s="1"/>
  <c r="AD558" i="9"/>
  <c r="AF558" i="9" s="1"/>
  <c r="AD559" i="9"/>
  <c r="AF559" i="9" s="1"/>
  <c r="AD560" i="9"/>
  <c r="AF560" i="9" s="1"/>
  <c r="AD561" i="9"/>
  <c r="AF561" i="9" s="1"/>
  <c r="AD562" i="9"/>
  <c r="AF562" i="9" s="1"/>
  <c r="AD563" i="9"/>
  <c r="AF563" i="9" s="1"/>
  <c r="AD564" i="9"/>
  <c r="AF564" i="9" s="1"/>
  <c r="AD565" i="9"/>
  <c r="AF565" i="9" s="1"/>
  <c r="AD566" i="9"/>
  <c r="AF566" i="9" s="1"/>
  <c r="AD567" i="9"/>
  <c r="AF567" i="9" s="1"/>
  <c r="AD568" i="9"/>
  <c r="AF568" i="9" s="1"/>
  <c r="AD569" i="9"/>
  <c r="AF569" i="9" s="1"/>
  <c r="AD570" i="9"/>
  <c r="AF570" i="9" s="1"/>
  <c r="AD571" i="9"/>
  <c r="AF571" i="9" s="1"/>
  <c r="AD572" i="9"/>
  <c r="AF572" i="9" s="1"/>
  <c r="AD573" i="9"/>
  <c r="AF573" i="9" s="1"/>
  <c r="AD574" i="9"/>
  <c r="AF574" i="9" s="1"/>
  <c r="AD575" i="9"/>
  <c r="AF575" i="9" s="1"/>
  <c r="AD576" i="9"/>
  <c r="AF576" i="9" s="1"/>
  <c r="AD577" i="9"/>
  <c r="AF577" i="9" s="1"/>
  <c r="AD578" i="9"/>
  <c r="AF578" i="9" s="1"/>
  <c r="AD579" i="9"/>
  <c r="AF579" i="9" s="1"/>
  <c r="AD580" i="9"/>
  <c r="AF580" i="9" s="1"/>
  <c r="AD581" i="9"/>
  <c r="AF581" i="9" s="1"/>
  <c r="AD582" i="9"/>
  <c r="AF582" i="9" s="1"/>
  <c r="AD583" i="9"/>
  <c r="AF583" i="9" s="1"/>
  <c r="AD584" i="9"/>
  <c r="AF584" i="9" s="1"/>
  <c r="AD585" i="9"/>
  <c r="AF585" i="9" s="1"/>
  <c r="AD586" i="9"/>
  <c r="AF586" i="9" s="1"/>
  <c r="AD587" i="9"/>
  <c r="AF587" i="9" s="1"/>
  <c r="AD588" i="9"/>
  <c r="AF588" i="9" s="1"/>
  <c r="AD589" i="9"/>
  <c r="AF589" i="9" s="1"/>
  <c r="AD590" i="9"/>
  <c r="AF590" i="9" s="1"/>
  <c r="AD591" i="9"/>
  <c r="AF591" i="9" s="1"/>
  <c r="AD592" i="9"/>
  <c r="AF592" i="9" s="1"/>
  <c r="AD593" i="9"/>
  <c r="AF593" i="9" s="1"/>
  <c r="AD594" i="9"/>
  <c r="AF594" i="9" s="1"/>
  <c r="AD595" i="9"/>
  <c r="AF595" i="9" s="1"/>
  <c r="AD596" i="9"/>
  <c r="AF596" i="9" s="1"/>
  <c r="AD597" i="9"/>
  <c r="AF597" i="9" s="1"/>
  <c r="AD598" i="9"/>
  <c r="AF598" i="9" s="1"/>
  <c r="AD599" i="9"/>
  <c r="AF599" i="9" s="1"/>
  <c r="AD600" i="9"/>
  <c r="AF600" i="9" s="1"/>
  <c r="AD601" i="9"/>
  <c r="AF601" i="9" s="1"/>
  <c r="AD602" i="9"/>
  <c r="AF602" i="9" s="1"/>
  <c r="AD603" i="9"/>
  <c r="AF603" i="9" s="1"/>
  <c r="AD604" i="9"/>
  <c r="AF604" i="9" s="1"/>
  <c r="AD605" i="9"/>
  <c r="AF605" i="9" s="1"/>
  <c r="AD606" i="9"/>
  <c r="AF606" i="9" s="1"/>
  <c r="AD607" i="9"/>
  <c r="AF607" i="9" s="1"/>
  <c r="AD608" i="9"/>
  <c r="AF608" i="9" s="1"/>
  <c r="AD609" i="9"/>
  <c r="AF609" i="9" s="1"/>
  <c r="AD610" i="9"/>
  <c r="AF610" i="9" s="1"/>
  <c r="AD611" i="9"/>
  <c r="AF611" i="9" s="1"/>
  <c r="AD612" i="9"/>
  <c r="AF612" i="9" s="1"/>
  <c r="AD613" i="9"/>
  <c r="AF613" i="9" s="1"/>
  <c r="AD614" i="9"/>
  <c r="AF614" i="9" s="1"/>
  <c r="AD615" i="9"/>
  <c r="AF615" i="9" s="1"/>
  <c r="AD616" i="9"/>
  <c r="AF616" i="9" s="1"/>
  <c r="AD617" i="9"/>
  <c r="AF617" i="9" s="1"/>
  <c r="AD618" i="9"/>
  <c r="AF618" i="9" s="1"/>
  <c r="AD619" i="9"/>
  <c r="AF619" i="9" s="1"/>
  <c r="AD620" i="9"/>
  <c r="AF620" i="9" s="1"/>
  <c r="AD621" i="9"/>
  <c r="AF621" i="9" s="1"/>
  <c r="AD622" i="9"/>
  <c r="AF622" i="9" s="1"/>
  <c r="AD623" i="9"/>
  <c r="AF623" i="9" s="1"/>
  <c r="AD624" i="9"/>
  <c r="AF624" i="9" s="1"/>
  <c r="AD625" i="9"/>
  <c r="AF625" i="9" s="1"/>
  <c r="AD626" i="9"/>
  <c r="AF626" i="9" s="1"/>
  <c r="AD627" i="9"/>
  <c r="AF627" i="9" s="1"/>
  <c r="AD628" i="9"/>
  <c r="AF628" i="9" s="1"/>
  <c r="AD629" i="9"/>
  <c r="AF629" i="9" s="1"/>
  <c r="AD630" i="9"/>
  <c r="AF630" i="9" s="1"/>
  <c r="AD631" i="9"/>
  <c r="AF631" i="9" s="1"/>
  <c r="AD632" i="9"/>
  <c r="AF632" i="9" s="1"/>
  <c r="AD633" i="9"/>
  <c r="AF633" i="9" s="1"/>
  <c r="AD634" i="9"/>
  <c r="AF634" i="9" s="1"/>
  <c r="AD635" i="9"/>
  <c r="AF635" i="9" s="1"/>
  <c r="AD636" i="9"/>
  <c r="AF636" i="9" s="1"/>
  <c r="AD637" i="9"/>
  <c r="AF637" i="9" s="1"/>
  <c r="AD638" i="9"/>
  <c r="AF638" i="9" s="1"/>
  <c r="AD639" i="9"/>
  <c r="AF639" i="9" s="1"/>
  <c r="AD640" i="9"/>
  <c r="AF640" i="9" s="1"/>
  <c r="AD641" i="9"/>
  <c r="AF641" i="9" s="1"/>
  <c r="AD642" i="9"/>
  <c r="AF642" i="9" s="1"/>
  <c r="AD643" i="9"/>
  <c r="AF643" i="9" s="1"/>
  <c r="AD644" i="9"/>
  <c r="AF644" i="9" s="1"/>
  <c r="AD645" i="9"/>
  <c r="AF645" i="9" s="1"/>
  <c r="AD646" i="9"/>
  <c r="AF646" i="9" s="1"/>
  <c r="AD647" i="9"/>
  <c r="AF647" i="9" s="1"/>
  <c r="AD648" i="9"/>
  <c r="AF648" i="9" s="1"/>
  <c r="AD649" i="9"/>
  <c r="AF649" i="9" s="1"/>
  <c r="AD650" i="9"/>
  <c r="AF650" i="9" s="1"/>
  <c r="AD651" i="9"/>
  <c r="AF651" i="9" s="1"/>
  <c r="AD652" i="9"/>
  <c r="AF652" i="9" s="1"/>
  <c r="AD653" i="9"/>
  <c r="AF653" i="9" s="1"/>
  <c r="AD654" i="9"/>
  <c r="AF654" i="9" s="1"/>
  <c r="AD655" i="9"/>
  <c r="AF655" i="9" s="1"/>
  <c r="AD656" i="9"/>
  <c r="AF656" i="9" s="1"/>
  <c r="AD657" i="9"/>
  <c r="AF657" i="9" s="1"/>
  <c r="AD658" i="9"/>
  <c r="AF658" i="9" s="1"/>
  <c r="AD659" i="9"/>
  <c r="AF659" i="9" s="1"/>
  <c r="AD660" i="9"/>
  <c r="AF660" i="9" s="1"/>
  <c r="AD661" i="9"/>
  <c r="AF661" i="9" s="1"/>
  <c r="AD662" i="9"/>
  <c r="AF662" i="9" s="1"/>
  <c r="AD663" i="9"/>
  <c r="AF663" i="9" s="1"/>
  <c r="AD664" i="9"/>
  <c r="AF664" i="9" s="1"/>
  <c r="AD665" i="9"/>
  <c r="AF665" i="9" s="1"/>
  <c r="AD666" i="9"/>
  <c r="AF666" i="9" s="1"/>
  <c r="AD667" i="9"/>
  <c r="AF667" i="9" s="1"/>
  <c r="AD668" i="9"/>
  <c r="AF668" i="9" s="1"/>
  <c r="AD669" i="9"/>
  <c r="AF669" i="9" s="1"/>
  <c r="AD670" i="9"/>
  <c r="AF670" i="9" s="1"/>
  <c r="AD671" i="9"/>
  <c r="AF671" i="9" s="1"/>
  <c r="AD672" i="9"/>
  <c r="AF672" i="9" s="1"/>
  <c r="AD673" i="9"/>
  <c r="AF673" i="9" s="1"/>
  <c r="AD674" i="9"/>
  <c r="AF674" i="9" s="1"/>
  <c r="AD675" i="9"/>
  <c r="AF675" i="9" s="1"/>
  <c r="AD676" i="9"/>
  <c r="AF676" i="9" s="1"/>
  <c r="AD677" i="9"/>
  <c r="AF677" i="9" s="1"/>
  <c r="AD678" i="9"/>
  <c r="AF678" i="9" s="1"/>
  <c r="AD679" i="9"/>
  <c r="AF679" i="9" s="1"/>
  <c r="AD680" i="9"/>
  <c r="AF680" i="9" s="1"/>
  <c r="AD681" i="9"/>
  <c r="AF681" i="9" s="1"/>
  <c r="AD682" i="9"/>
  <c r="AF682" i="9" s="1"/>
  <c r="AD683" i="9"/>
  <c r="AF683" i="9" s="1"/>
  <c r="AD684" i="9"/>
  <c r="AF684" i="9" s="1"/>
  <c r="AD685" i="9"/>
  <c r="AF685" i="9" s="1"/>
  <c r="AD686" i="9"/>
  <c r="AF686" i="9" s="1"/>
  <c r="AD687" i="9"/>
  <c r="AF687" i="9" s="1"/>
  <c r="AD688" i="9"/>
  <c r="AF688" i="9" s="1"/>
  <c r="AD689" i="9"/>
  <c r="AF689" i="9" s="1"/>
  <c r="AD690" i="9"/>
  <c r="AF690" i="9" s="1"/>
  <c r="AD691" i="9"/>
  <c r="AF691" i="9" s="1"/>
  <c r="AD692" i="9"/>
  <c r="AF692" i="9" s="1"/>
  <c r="AD693" i="9"/>
  <c r="AF693" i="9" s="1"/>
  <c r="AD694" i="9"/>
  <c r="AF694" i="9" s="1"/>
  <c r="AD695" i="9"/>
  <c r="AF695" i="9" s="1"/>
  <c r="AD696" i="9"/>
  <c r="AF696" i="9" s="1"/>
  <c r="AD697" i="9"/>
  <c r="AF697" i="9" s="1"/>
  <c r="AD698" i="9"/>
  <c r="AF698" i="9" s="1"/>
  <c r="AD699" i="9"/>
  <c r="AF699" i="9" s="1"/>
  <c r="AD700" i="9"/>
  <c r="AF700" i="9" s="1"/>
  <c r="AD701" i="9"/>
  <c r="AF701" i="9" s="1"/>
  <c r="AD702" i="9"/>
  <c r="AF702" i="9" s="1"/>
  <c r="AD703" i="9"/>
  <c r="AF703" i="9" s="1"/>
  <c r="AD704" i="9"/>
  <c r="AF704" i="9" s="1"/>
  <c r="AD705" i="9"/>
  <c r="AF705" i="9" s="1"/>
  <c r="AD706" i="9"/>
  <c r="AF706" i="9" s="1"/>
  <c r="AD707" i="9"/>
  <c r="AF707" i="9" s="1"/>
  <c r="AD708" i="9"/>
  <c r="AF708" i="9" s="1"/>
  <c r="AD709" i="9"/>
  <c r="AF709" i="9" s="1"/>
  <c r="AD710" i="9"/>
  <c r="AF710" i="9" s="1"/>
  <c r="AD711" i="9"/>
  <c r="AF711" i="9" s="1"/>
  <c r="AD712" i="9"/>
  <c r="AF712" i="9" s="1"/>
  <c r="AD713" i="9"/>
  <c r="AF713" i="9" s="1"/>
  <c r="AD714" i="9"/>
  <c r="AF714" i="9" s="1"/>
  <c r="AD715" i="9"/>
  <c r="AF715" i="9" s="1"/>
  <c r="AD716" i="9"/>
  <c r="AF716" i="9" s="1"/>
  <c r="AD717" i="9"/>
  <c r="AF717" i="9" s="1"/>
  <c r="AD718" i="9"/>
  <c r="AF718" i="9" s="1"/>
  <c r="AD719" i="9"/>
  <c r="AF719" i="9" s="1"/>
  <c r="AD720" i="9"/>
  <c r="AF720" i="9" s="1"/>
  <c r="AD721" i="9"/>
  <c r="AF721" i="9" s="1"/>
  <c r="AD722" i="9"/>
  <c r="AF722" i="9" s="1"/>
  <c r="AD723" i="9"/>
  <c r="AF723" i="9" s="1"/>
  <c r="AD724" i="9"/>
  <c r="AF724" i="9" s="1"/>
  <c r="AD725" i="9"/>
  <c r="AF725" i="9" s="1"/>
  <c r="AD726" i="9"/>
  <c r="AF726" i="9" s="1"/>
  <c r="AD727" i="9"/>
  <c r="AF727" i="9" s="1"/>
  <c r="AD728" i="9"/>
  <c r="AF728" i="9" s="1"/>
  <c r="AD729" i="9"/>
  <c r="AF729" i="9" s="1"/>
  <c r="AD730" i="9"/>
  <c r="AF730" i="9" s="1"/>
  <c r="AD731" i="9"/>
  <c r="AF731" i="9" s="1"/>
  <c r="AD732" i="9"/>
  <c r="AF732" i="9" s="1"/>
  <c r="AD733" i="9"/>
  <c r="AF733" i="9" s="1"/>
  <c r="AD734" i="9"/>
  <c r="AF734" i="9" s="1"/>
  <c r="AD735" i="9"/>
  <c r="AF735" i="9" s="1"/>
  <c r="AD736" i="9"/>
  <c r="AF736" i="9" s="1"/>
  <c r="AD737" i="9"/>
  <c r="AF737" i="9" s="1"/>
  <c r="AD738" i="9"/>
  <c r="AF738" i="9" s="1"/>
  <c r="AD739" i="9"/>
  <c r="AF739" i="9" s="1"/>
  <c r="AD740" i="9"/>
  <c r="AF740" i="9" s="1"/>
  <c r="AD741" i="9"/>
  <c r="AF741" i="9" s="1"/>
  <c r="AD742" i="9"/>
  <c r="AF742" i="9" s="1"/>
  <c r="AD743" i="9"/>
  <c r="AF743" i="9" s="1"/>
  <c r="AD744" i="9"/>
  <c r="AF744" i="9" s="1"/>
  <c r="AD745" i="9"/>
  <c r="AF745" i="9" s="1"/>
  <c r="AD746" i="9"/>
  <c r="AF746" i="9" s="1"/>
  <c r="AD747" i="9"/>
  <c r="AF747" i="9" s="1"/>
  <c r="AD748" i="9"/>
  <c r="AF748" i="9" s="1"/>
  <c r="AD749" i="9"/>
  <c r="AF749" i="9" s="1"/>
  <c r="AD750" i="9"/>
  <c r="AF750" i="9" s="1"/>
  <c r="AD751" i="9"/>
  <c r="AF751" i="9" s="1"/>
  <c r="AD752" i="9"/>
  <c r="AF752" i="9" s="1"/>
  <c r="AD753" i="9"/>
  <c r="AF753" i="9" s="1"/>
  <c r="AD754" i="9"/>
  <c r="AF754" i="9" s="1"/>
  <c r="AD755" i="9"/>
  <c r="AF755" i="9" s="1"/>
  <c r="AD756" i="9"/>
  <c r="AF756" i="9" s="1"/>
  <c r="AD757" i="9"/>
  <c r="AF757" i="9" s="1"/>
  <c r="AD758" i="9"/>
  <c r="AF758" i="9" s="1"/>
  <c r="AD759" i="9"/>
  <c r="AF759" i="9" s="1"/>
  <c r="AD760" i="9"/>
  <c r="AF760" i="9" s="1"/>
  <c r="AD761" i="9"/>
  <c r="AF761" i="9" s="1"/>
  <c r="AD762" i="9"/>
  <c r="AF762" i="9" s="1"/>
  <c r="AD763" i="9"/>
  <c r="AF763" i="9" s="1"/>
  <c r="AD764" i="9"/>
  <c r="AF764" i="9" s="1"/>
  <c r="AD765" i="9"/>
  <c r="AF765" i="9" s="1"/>
  <c r="AD766" i="9"/>
  <c r="AF766" i="9" s="1"/>
  <c r="AD767" i="9"/>
  <c r="AF767" i="9" s="1"/>
  <c r="AD768" i="9"/>
  <c r="AF768" i="9" s="1"/>
  <c r="AD769" i="9"/>
  <c r="AF769" i="9" s="1"/>
  <c r="AD770" i="9"/>
  <c r="AF770" i="9" s="1"/>
  <c r="AD771" i="9"/>
  <c r="AF771" i="9" s="1"/>
  <c r="AD772" i="9"/>
  <c r="AF772" i="9" s="1"/>
  <c r="AD773" i="9"/>
  <c r="AF773" i="9" s="1"/>
  <c r="AD774" i="9"/>
  <c r="AF774" i="9" s="1"/>
  <c r="AD775" i="9"/>
  <c r="AF775" i="9" s="1"/>
  <c r="AD776" i="9"/>
  <c r="AF776" i="9" s="1"/>
  <c r="AD777" i="9"/>
  <c r="AF777" i="9" s="1"/>
  <c r="AD778" i="9"/>
  <c r="AF778" i="9" s="1"/>
  <c r="AD779" i="9"/>
  <c r="AF779" i="9" s="1"/>
  <c r="AD780" i="9"/>
  <c r="AF780" i="9" s="1"/>
  <c r="AD781" i="9"/>
  <c r="AF781" i="9" s="1"/>
  <c r="AD782" i="9"/>
  <c r="AF782" i="9" s="1"/>
  <c r="AD783" i="9"/>
  <c r="AF783" i="9" s="1"/>
  <c r="AD784" i="9"/>
  <c r="AF784" i="9" s="1"/>
  <c r="AD785" i="9"/>
  <c r="AF785" i="9" s="1"/>
  <c r="AD786" i="9"/>
  <c r="AF786" i="9" s="1"/>
  <c r="AD787" i="9"/>
  <c r="AF787" i="9" s="1"/>
  <c r="AD788" i="9"/>
  <c r="AF788" i="9" s="1"/>
  <c r="AD789" i="9"/>
  <c r="AF789" i="9" s="1"/>
  <c r="AD790" i="9"/>
  <c r="AF790" i="9" s="1"/>
  <c r="AD791" i="9"/>
  <c r="AF791" i="9" s="1"/>
  <c r="AD792" i="9"/>
  <c r="AF792" i="9" s="1"/>
  <c r="AD793" i="9"/>
  <c r="AF793" i="9" s="1"/>
  <c r="AD794" i="9"/>
  <c r="AF794" i="9" s="1"/>
  <c r="AD795" i="9"/>
  <c r="AF795" i="9" s="1"/>
  <c r="AD796" i="9"/>
  <c r="AF796" i="9" s="1"/>
  <c r="AD797" i="9"/>
  <c r="AF797" i="9" s="1"/>
  <c r="AD798" i="9"/>
  <c r="AF798" i="9" s="1"/>
  <c r="AD799" i="9"/>
  <c r="AF799" i="9" s="1"/>
  <c r="AD800" i="9"/>
  <c r="AF800" i="9" s="1"/>
  <c r="AD801" i="9"/>
  <c r="AF801" i="9" s="1"/>
  <c r="AD802" i="9"/>
  <c r="AF802" i="9" s="1"/>
  <c r="AD803" i="9"/>
  <c r="AF803" i="9" s="1"/>
  <c r="AD804" i="9"/>
  <c r="AF804" i="9" s="1"/>
  <c r="AD805" i="9"/>
  <c r="AF805" i="9" s="1"/>
  <c r="AD806" i="9"/>
  <c r="AF806" i="9" s="1"/>
  <c r="AD807" i="9"/>
  <c r="AF807" i="9" s="1"/>
  <c r="AD808" i="9"/>
  <c r="AF808" i="9" s="1"/>
  <c r="AD809" i="9"/>
  <c r="AF809" i="9" s="1"/>
  <c r="AD810" i="9"/>
  <c r="AF810" i="9" s="1"/>
  <c r="AD811" i="9"/>
  <c r="AF811" i="9" s="1"/>
  <c r="AD812" i="9"/>
  <c r="AF812" i="9" s="1"/>
  <c r="AD813" i="9"/>
  <c r="AF813" i="9" s="1"/>
  <c r="AD814" i="9"/>
  <c r="AF814" i="9" s="1"/>
  <c r="AD815" i="9"/>
  <c r="AF815" i="9" s="1"/>
  <c r="AD816" i="9"/>
  <c r="AF816" i="9" s="1"/>
  <c r="AD817" i="9"/>
  <c r="AF817" i="9" s="1"/>
  <c r="AD818" i="9"/>
  <c r="AF818" i="9" s="1"/>
  <c r="AD819" i="9"/>
  <c r="AF819" i="9" s="1"/>
  <c r="AD820" i="9"/>
  <c r="AF820" i="9" s="1"/>
  <c r="AD821" i="9"/>
  <c r="AF821" i="9" s="1"/>
  <c r="AD822" i="9"/>
  <c r="AF822" i="9" s="1"/>
  <c r="AD823" i="9"/>
  <c r="AF823" i="9" s="1"/>
  <c r="AD824" i="9"/>
  <c r="AF824" i="9" s="1"/>
  <c r="AD825" i="9"/>
  <c r="AF825" i="9" s="1"/>
  <c r="AD826" i="9"/>
  <c r="AF826" i="9" s="1"/>
  <c r="AD827" i="9"/>
  <c r="AF827" i="9" s="1"/>
  <c r="AD828" i="9"/>
  <c r="AF828" i="9" s="1"/>
  <c r="AD829" i="9"/>
  <c r="AF829" i="9" s="1"/>
  <c r="AD830" i="9"/>
  <c r="AF830" i="9" s="1"/>
  <c r="AD831" i="9"/>
  <c r="AF831" i="9" s="1"/>
  <c r="AD832" i="9"/>
  <c r="AF832" i="9" s="1"/>
  <c r="AD833" i="9"/>
  <c r="AF833" i="9" s="1"/>
  <c r="AD834" i="9"/>
  <c r="AF834" i="9" s="1"/>
  <c r="AD835" i="9"/>
  <c r="AF835" i="9" s="1"/>
  <c r="AD836" i="9"/>
  <c r="AF836" i="9" s="1"/>
  <c r="AD837" i="9"/>
  <c r="AF837" i="9" s="1"/>
  <c r="AD838" i="9"/>
  <c r="AF838" i="9" s="1"/>
  <c r="AD839" i="9"/>
  <c r="AF839" i="9" s="1"/>
  <c r="AD840" i="9"/>
  <c r="AF840" i="9" s="1"/>
  <c r="AD841" i="9"/>
  <c r="AF841" i="9" s="1"/>
  <c r="AD842" i="9"/>
  <c r="AF842" i="9" s="1"/>
  <c r="AD843" i="9"/>
  <c r="AF843" i="9" s="1"/>
  <c r="AD844" i="9"/>
  <c r="AF844" i="9" s="1"/>
  <c r="AD845" i="9"/>
  <c r="AF845" i="9" s="1"/>
  <c r="AD846" i="9"/>
  <c r="AF846" i="9" s="1"/>
  <c r="AD847" i="9"/>
  <c r="AF847" i="9" s="1"/>
  <c r="AD848" i="9"/>
  <c r="AF848" i="9" s="1"/>
  <c r="AD849" i="9"/>
  <c r="AF849" i="9" s="1"/>
  <c r="AD850" i="9"/>
  <c r="AF850" i="9" s="1"/>
  <c r="AD851" i="9"/>
  <c r="AF851" i="9" s="1"/>
  <c r="AD852" i="9"/>
  <c r="AF852" i="9" s="1"/>
  <c r="AD853" i="9"/>
  <c r="AF853" i="9" s="1"/>
  <c r="AD854" i="9"/>
  <c r="AF854" i="9" s="1"/>
  <c r="AD855" i="9"/>
  <c r="AF855" i="9" s="1"/>
  <c r="AD856" i="9"/>
  <c r="AF856" i="9" s="1"/>
  <c r="AD857" i="9"/>
  <c r="AF857" i="9" s="1"/>
  <c r="AD858" i="9"/>
  <c r="AF858" i="9" s="1"/>
  <c r="AD859" i="9"/>
  <c r="AF859" i="9" s="1"/>
  <c r="AD860" i="9"/>
  <c r="AF860" i="9" s="1"/>
  <c r="AD861" i="9"/>
  <c r="AF861" i="9" s="1"/>
  <c r="AD862" i="9"/>
  <c r="AF862" i="9" s="1"/>
  <c r="AD863" i="9"/>
  <c r="AF863" i="9" s="1"/>
  <c r="AD864" i="9"/>
  <c r="AF864" i="9" s="1"/>
  <c r="AD865" i="9"/>
  <c r="AF865" i="9" s="1"/>
  <c r="AD866" i="9"/>
  <c r="AF866" i="9" s="1"/>
  <c r="AD867" i="9"/>
  <c r="AF867" i="9" s="1"/>
  <c r="AD868" i="9"/>
  <c r="AF868" i="9" s="1"/>
  <c r="AD869" i="9"/>
  <c r="AF869" i="9" s="1"/>
  <c r="AD870" i="9"/>
  <c r="AF870" i="9" s="1"/>
  <c r="AD871" i="9"/>
  <c r="AF871" i="9" s="1"/>
  <c r="AD872" i="9"/>
  <c r="AF872" i="9" s="1"/>
  <c r="AD873" i="9"/>
  <c r="AF873" i="9" s="1"/>
  <c r="AD874" i="9"/>
  <c r="AF874" i="9" s="1"/>
  <c r="AD875" i="9"/>
  <c r="AF875" i="9" s="1"/>
  <c r="AD876" i="9"/>
  <c r="AF876" i="9" s="1"/>
  <c r="AD877" i="9"/>
  <c r="AF877" i="9" s="1"/>
  <c r="AD878" i="9"/>
  <c r="AF878" i="9" s="1"/>
  <c r="AD879" i="9"/>
  <c r="AF879" i="9" s="1"/>
  <c r="AD880" i="9"/>
  <c r="AF880" i="9" s="1"/>
  <c r="AD881" i="9"/>
  <c r="AF881" i="9" s="1"/>
  <c r="AD882" i="9"/>
  <c r="AF882" i="9" s="1"/>
  <c r="AD883" i="9"/>
  <c r="AF883" i="9" s="1"/>
  <c r="AD884" i="9"/>
  <c r="AF884" i="9" s="1"/>
  <c r="AD885" i="9"/>
  <c r="AF885" i="9" s="1"/>
  <c r="AD886" i="9"/>
  <c r="AF886" i="9" s="1"/>
  <c r="AD887" i="9"/>
  <c r="AF887" i="9" s="1"/>
  <c r="AD888" i="9"/>
  <c r="AF888" i="9" s="1"/>
  <c r="AD889" i="9"/>
  <c r="AF889" i="9" s="1"/>
  <c r="AD890" i="9"/>
  <c r="AF890" i="9" s="1"/>
  <c r="AD891" i="9"/>
  <c r="AF891" i="9" s="1"/>
  <c r="AD892" i="9"/>
  <c r="AF892" i="9" s="1"/>
  <c r="AD893" i="9"/>
  <c r="AF893" i="9" s="1"/>
  <c r="AD894" i="9"/>
  <c r="AF894" i="9" s="1"/>
  <c r="AD895" i="9"/>
  <c r="AF895" i="9" s="1"/>
  <c r="AD896" i="9"/>
  <c r="AF896" i="9" s="1"/>
  <c r="AD897" i="9"/>
  <c r="AF897" i="9" s="1"/>
  <c r="AD898" i="9"/>
  <c r="AF898" i="9" s="1"/>
  <c r="AD899" i="9"/>
  <c r="AF899" i="9" s="1"/>
  <c r="AD900" i="9"/>
  <c r="AF900" i="9" s="1"/>
  <c r="AD901" i="9"/>
  <c r="AF901" i="9" s="1"/>
  <c r="AD902" i="9"/>
  <c r="AF902" i="9" s="1"/>
  <c r="AD903" i="9"/>
  <c r="AF903" i="9" s="1"/>
  <c r="AD904" i="9"/>
  <c r="AF904" i="9" s="1"/>
  <c r="AD905" i="9"/>
  <c r="AF905" i="9" s="1"/>
  <c r="AD906" i="9"/>
  <c r="AF906" i="9" s="1"/>
  <c r="AD907" i="9"/>
  <c r="AF907" i="9" s="1"/>
  <c r="AD908" i="9"/>
  <c r="AF908" i="9" s="1"/>
  <c r="AD909" i="9"/>
  <c r="AF909" i="9" s="1"/>
  <c r="AD910" i="9"/>
  <c r="AF910" i="9" s="1"/>
  <c r="AD911" i="9"/>
  <c r="AF911" i="9" s="1"/>
  <c r="AD912" i="9"/>
  <c r="AF912" i="9" s="1"/>
  <c r="AD913" i="9"/>
  <c r="AF913" i="9" s="1"/>
  <c r="AD914" i="9"/>
  <c r="AF914" i="9" s="1"/>
  <c r="AD915" i="9"/>
  <c r="AF915" i="9" s="1"/>
  <c r="AD916" i="9"/>
  <c r="AF916" i="9" s="1"/>
  <c r="AD917" i="9"/>
  <c r="AF917" i="9" s="1"/>
  <c r="AD918" i="9"/>
  <c r="AF918" i="9" s="1"/>
  <c r="AD919" i="9"/>
  <c r="AF919" i="9" s="1"/>
  <c r="AD920" i="9"/>
  <c r="AF920" i="9" s="1"/>
  <c r="AD921" i="9"/>
  <c r="AF921" i="9" s="1"/>
  <c r="AD922" i="9"/>
  <c r="AF922" i="9" s="1"/>
  <c r="AD923" i="9"/>
  <c r="AF923" i="9" s="1"/>
  <c r="AD924" i="9"/>
  <c r="AF924" i="9" s="1"/>
  <c r="AD925" i="9"/>
  <c r="AF925" i="9" s="1"/>
  <c r="AD926" i="9"/>
  <c r="AF926" i="9" s="1"/>
  <c r="AD927" i="9"/>
  <c r="AF927" i="9" s="1"/>
  <c r="AD928" i="9"/>
  <c r="AF928" i="9" s="1"/>
  <c r="AD929" i="9"/>
  <c r="AF929" i="9" s="1"/>
  <c r="AD930" i="9"/>
  <c r="AF930" i="9" s="1"/>
  <c r="AD931" i="9"/>
  <c r="AF931" i="9" s="1"/>
  <c r="AD932" i="9"/>
  <c r="AF932" i="9" s="1"/>
  <c r="AD933" i="9"/>
  <c r="AF933" i="9" s="1"/>
  <c r="AD934" i="9"/>
  <c r="AF934" i="9" s="1"/>
  <c r="AD935" i="9"/>
  <c r="AF935" i="9" s="1"/>
  <c r="AD936" i="9"/>
  <c r="AF936" i="9" s="1"/>
  <c r="AD937" i="9"/>
  <c r="AF937" i="9" s="1"/>
  <c r="AD938" i="9"/>
  <c r="AF938" i="9" s="1"/>
  <c r="AD939" i="9"/>
  <c r="AF939" i="9" s="1"/>
  <c r="AD940" i="9"/>
  <c r="AF940" i="9" s="1"/>
  <c r="AD941" i="9"/>
  <c r="AF941" i="9" s="1"/>
  <c r="AD942" i="9"/>
  <c r="AF942" i="9" s="1"/>
  <c r="AD943" i="9"/>
  <c r="AF943" i="9" s="1"/>
  <c r="AD944" i="9"/>
  <c r="AF944" i="9" s="1"/>
  <c r="AD945" i="9"/>
  <c r="AF945" i="9" s="1"/>
  <c r="AD946" i="9"/>
  <c r="AF946" i="9" s="1"/>
  <c r="AD947" i="9"/>
  <c r="AF947" i="9" s="1"/>
  <c r="AD948" i="9"/>
  <c r="AF948" i="9" s="1"/>
  <c r="AD949" i="9"/>
  <c r="AF949" i="9" s="1"/>
  <c r="AD950" i="9"/>
  <c r="AF950" i="9" s="1"/>
  <c r="AD951" i="9"/>
  <c r="AF951" i="9" s="1"/>
  <c r="AD952" i="9"/>
  <c r="AF952" i="9" s="1"/>
  <c r="AD953" i="9"/>
  <c r="AF953" i="9" s="1"/>
  <c r="AD954" i="9"/>
  <c r="AF954" i="9" s="1"/>
  <c r="AD955" i="9"/>
  <c r="AF955" i="9" s="1"/>
  <c r="AD956" i="9"/>
  <c r="AF956" i="9" s="1"/>
  <c r="AD957" i="9"/>
  <c r="AF957" i="9" s="1"/>
  <c r="AD958" i="9"/>
  <c r="AF958" i="9" s="1"/>
  <c r="AD959" i="9"/>
  <c r="AF959" i="9" s="1"/>
  <c r="AD960" i="9"/>
  <c r="AF960" i="9" s="1"/>
  <c r="AD961" i="9"/>
  <c r="AF961" i="9" s="1"/>
  <c r="AD962" i="9"/>
  <c r="AF962" i="9" s="1"/>
  <c r="AD963" i="9"/>
  <c r="AF963" i="9" s="1"/>
  <c r="AD964" i="9"/>
  <c r="AF964" i="9" s="1"/>
  <c r="AD965" i="9"/>
  <c r="AF965" i="9" s="1"/>
  <c r="AD966" i="9"/>
  <c r="AF966" i="9" s="1"/>
  <c r="AD967" i="9"/>
  <c r="AF967" i="9" s="1"/>
  <c r="AD968" i="9"/>
  <c r="AF968" i="9" s="1"/>
  <c r="AD969" i="9"/>
  <c r="AF969" i="9" s="1"/>
  <c r="AD970" i="9"/>
  <c r="AF970" i="9" s="1"/>
  <c r="AD971" i="9"/>
  <c r="AF971" i="9" s="1"/>
  <c r="AD972" i="9"/>
  <c r="AF972" i="9" s="1"/>
  <c r="AD973" i="9"/>
  <c r="AF973" i="9" s="1"/>
  <c r="AD974" i="9"/>
  <c r="AF974" i="9" s="1"/>
  <c r="AD975" i="9"/>
  <c r="AF975" i="9" s="1"/>
  <c r="AD976" i="9"/>
  <c r="AF976" i="9" s="1"/>
  <c r="AD977" i="9"/>
  <c r="AF977" i="9" s="1"/>
  <c r="AD978" i="9"/>
  <c r="AF978" i="9" s="1"/>
  <c r="AD979" i="9"/>
  <c r="AF979" i="9" s="1"/>
  <c r="AD980" i="9"/>
  <c r="AF980" i="9" s="1"/>
  <c r="AD981" i="9"/>
  <c r="AF981" i="9" s="1"/>
  <c r="AD982" i="9"/>
  <c r="AF982" i="9" s="1"/>
  <c r="AD983" i="9"/>
  <c r="AF983" i="9" s="1"/>
  <c r="AD984" i="9"/>
  <c r="AF984" i="9" s="1"/>
  <c r="AD985" i="9"/>
  <c r="AF985" i="9" s="1"/>
  <c r="AD986" i="9"/>
  <c r="AF986" i="9" s="1"/>
  <c r="AD987" i="9"/>
  <c r="AF987" i="9" s="1"/>
  <c r="AD988" i="9"/>
  <c r="AF988" i="9" s="1"/>
  <c r="AD989" i="9"/>
  <c r="AF989" i="9" s="1"/>
  <c r="AD990" i="9"/>
  <c r="AF990" i="9" s="1"/>
  <c r="AD991" i="9"/>
  <c r="AF991" i="9" s="1"/>
  <c r="AD992" i="9"/>
  <c r="AF992" i="9" s="1"/>
  <c r="AD993" i="9"/>
  <c r="AF993" i="9" s="1"/>
  <c r="AD994" i="9"/>
  <c r="AF994" i="9" s="1"/>
  <c r="AD995" i="9"/>
  <c r="AF995" i="9" s="1"/>
  <c r="AD996" i="9"/>
  <c r="AF996" i="9" s="1"/>
  <c r="AD997" i="9"/>
  <c r="AF997" i="9" s="1"/>
  <c r="AD998" i="9"/>
  <c r="AF998" i="9" s="1"/>
  <c r="AD999" i="9"/>
  <c r="AF999" i="9" s="1"/>
  <c r="AD1000" i="9"/>
  <c r="AF1000" i="9" s="1"/>
  <c r="AD1001" i="9"/>
  <c r="AF1001" i="9" s="1"/>
  <c r="AD1002" i="9"/>
  <c r="AF1002" i="9" s="1"/>
  <c r="AD1003" i="9"/>
  <c r="AF1003" i="9" s="1"/>
  <c r="AD1004" i="9"/>
  <c r="AF1004" i="9" s="1"/>
  <c r="AD1005" i="9"/>
  <c r="AF1005" i="9" s="1"/>
  <c r="AD1006" i="9"/>
  <c r="AF1006" i="9" s="1"/>
  <c r="AD1007" i="9"/>
  <c r="AF1007" i="9" s="1"/>
  <c r="AD1008" i="9"/>
  <c r="AF1008" i="9" s="1"/>
  <c r="AD1009" i="9"/>
  <c r="AF1009" i="9" s="1"/>
  <c r="AD1010" i="9"/>
  <c r="AF1010" i="9" s="1"/>
  <c r="AD1011" i="9"/>
  <c r="AF1011" i="9" s="1"/>
  <c r="AD1012" i="9"/>
  <c r="AF1012" i="9" s="1"/>
  <c r="AD1013" i="9"/>
  <c r="AF1013" i="9" s="1"/>
  <c r="AD1014" i="9"/>
  <c r="AF1014" i="9" s="1"/>
  <c r="AD1015" i="9"/>
  <c r="AF1015" i="9" s="1"/>
  <c r="AD1016" i="9"/>
  <c r="AF1016" i="9" s="1"/>
  <c r="AD1017" i="9"/>
  <c r="AF1017" i="9" s="1"/>
  <c r="AD1018" i="9"/>
  <c r="AF1018" i="9" s="1"/>
  <c r="AD1019" i="9"/>
  <c r="AF1019" i="9" s="1"/>
  <c r="AD1020" i="9"/>
  <c r="AF1020" i="9" s="1"/>
  <c r="AD1021" i="9"/>
  <c r="AF1021" i="9" s="1"/>
  <c r="AD1022" i="9"/>
  <c r="AF1022" i="9" s="1"/>
  <c r="AD1023" i="9"/>
  <c r="AF1023" i="9" s="1"/>
  <c r="AD1024" i="9"/>
  <c r="AF1024" i="9" s="1"/>
  <c r="AD1025" i="9"/>
  <c r="AF1025" i="9" s="1"/>
  <c r="AD1026" i="9"/>
  <c r="AF1026" i="9" s="1"/>
  <c r="AD1027" i="9"/>
  <c r="AF1027" i="9" s="1"/>
  <c r="AD1028" i="9"/>
  <c r="AF1028" i="9" s="1"/>
  <c r="AD1029" i="9"/>
  <c r="AF1029" i="9" s="1"/>
  <c r="AD1030" i="9"/>
  <c r="AF1030" i="9" s="1"/>
  <c r="AD1031" i="9"/>
  <c r="AF1031" i="9" s="1"/>
  <c r="AD1032" i="9"/>
  <c r="AF1032" i="9" s="1"/>
  <c r="AD1033" i="9"/>
  <c r="AF1033" i="9" s="1"/>
  <c r="AD1034" i="9"/>
  <c r="AF1034" i="9" s="1"/>
  <c r="AD1035" i="9"/>
  <c r="AF1035" i="9" s="1"/>
  <c r="AD1036" i="9"/>
  <c r="AF1036" i="9" s="1"/>
  <c r="AD1037" i="9"/>
  <c r="AF1037" i="9" s="1"/>
  <c r="AD1038" i="9"/>
  <c r="AF1038" i="9" s="1"/>
  <c r="AD1039" i="9"/>
  <c r="AF1039" i="9" s="1"/>
  <c r="AD1040" i="9"/>
  <c r="AF1040" i="9" s="1"/>
  <c r="AD1041" i="9"/>
  <c r="AF1041" i="9" s="1"/>
  <c r="AD1042" i="9"/>
  <c r="AF1042" i="9" s="1"/>
  <c r="AD1043" i="9"/>
  <c r="AF1043" i="9" s="1"/>
  <c r="AD1044" i="9"/>
  <c r="AF1044" i="9" s="1"/>
  <c r="AD1045" i="9"/>
  <c r="AF1045" i="9" s="1"/>
  <c r="AD1046" i="9"/>
  <c r="AF1046" i="9" s="1"/>
  <c r="AD1047" i="9"/>
  <c r="AF1047" i="9" s="1"/>
  <c r="AD1048" i="9"/>
  <c r="AF1048" i="9" s="1"/>
  <c r="AD1049" i="9"/>
  <c r="AF1049" i="9" s="1"/>
  <c r="AD1050" i="9"/>
  <c r="AF1050" i="9" s="1"/>
  <c r="AD1051" i="9"/>
  <c r="AF1051" i="9" s="1"/>
  <c r="AD1052" i="9"/>
  <c r="AF1052" i="9" s="1"/>
  <c r="AD1053" i="9"/>
  <c r="AF1053" i="9" s="1"/>
  <c r="AD1054" i="9"/>
  <c r="AF1054" i="9" s="1"/>
  <c r="AD1055" i="9"/>
  <c r="AF1055" i="9" s="1"/>
  <c r="AD1056" i="9"/>
  <c r="AF1056" i="9" s="1"/>
  <c r="AD1057" i="9"/>
  <c r="AF1057" i="9" s="1"/>
  <c r="AD1058" i="9"/>
  <c r="AF1058" i="9" s="1"/>
  <c r="AD1059" i="9"/>
  <c r="AF1059" i="9" s="1"/>
  <c r="AD1060" i="9"/>
  <c r="AF1060" i="9" s="1"/>
  <c r="AD1061" i="9"/>
  <c r="AF1061" i="9" s="1"/>
  <c r="AD1062" i="9"/>
  <c r="AF1062" i="9" s="1"/>
  <c r="AD1063" i="9"/>
  <c r="AF1063" i="9" s="1"/>
  <c r="AD1064" i="9"/>
  <c r="AF1064" i="9" s="1"/>
  <c r="AD1065" i="9"/>
  <c r="AF1065" i="9" s="1"/>
  <c r="AD1066" i="9"/>
  <c r="AF1066" i="9" s="1"/>
  <c r="AD1067" i="9"/>
  <c r="AF1067" i="9" s="1"/>
  <c r="AD1068" i="9"/>
  <c r="AF1068" i="9" s="1"/>
  <c r="AD1069" i="9"/>
  <c r="AF1069" i="9" s="1"/>
  <c r="AD1070" i="9"/>
  <c r="AF1070" i="9" s="1"/>
  <c r="AD1071" i="9"/>
  <c r="AF1071" i="9" s="1"/>
  <c r="AD1072" i="9"/>
  <c r="AF1072" i="9" s="1"/>
  <c r="AD1073" i="9"/>
  <c r="AF1073" i="9" s="1"/>
  <c r="AD1074" i="9"/>
  <c r="AF1074" i="9" s="1"/>
  <c r="AD1075" i="9"/>
  <c r="AF1075" i="9" s="1"/>
  <c r="AD1076" i="9"/>
  <c r="AF1076" i="9" s="1"/>
  <c r="AD1077" i="9"/>
  <c r="AF1077" i="9" s="1"/>
  <c r="AD1078" i="9"/>
  <c r="AF1078" i="9" s="1"/>
  <c r="AD1079" i="9"/>
  <c r="AF1079" i="9" s="1"/>
  <c r="AD1080" i="9"/>
  <c r="AF1080" i="9" s="1"/>
  <c r="AD1081" i="9"/>
  <c r="AF1081" i="9" s="1"/>
  <c r="AD1082" i="9"/>
  <c r="AF1082" i="9" s="1"/>
  <c r="AD1083" i="9"/>
  <c r="AF1083" i="9" s="1"/>
  <c r="AD1084" i="9"/>
  <c r="AF1084" i="9" s="1"/>
  <c r="AD1085" i="9"/>
  <c r="AF1085" i="9" s="1"/>
  <c r="AD1086" i="9"/>
  <c r="AF1086" i="9" s="1"/>
  <c r="AD1087" i="9"/>
  <c r="AF1087" i="9" s="1"/>
  <c r="AD1088" i="9"/>
  <c r="AF1088" i="9" s="1"/>
  <c r="AD1089" i="9"/>
  <c r="AF1089" i="9" s="1"/>
  <c r="AD1090" i="9"/>
  <c r="AF1090" i="9" s="1"/>
  <c r="AD1091" i="9"/>
  <c r="AF1091" i="9" s="1"/>
  <c r="AD1092" i="9"/>
  <c r="AF1092" i="9" s="1"/>
  <c r="AD1093" i="9"/>
  <c r="AF1093" i="9" s="1"/>
  <c r="AD1094" i="9"/>
  <c r="AF1094" i="9" s="1"/>
  <c r="AD1095" i="9"/>
  <c r="AF1095" i="9" s="1"/>
  <c r="AD1096" i="9"/>
  <c r="AF1096" i="9" s="1"/>
  <c r="AD1097" i="9"/>
  <c r="AF1097" i="9" s="1"/>
  <c r="AD1098" i="9"/>
  <c r="AF1098" i="9" s="1"/>
  <c r="AD1099" i="9"/>
  <c r="AF1099" i="9" s="1"/>
  <c r="AD1100" i="9"/>
  <c r="AF1100" i="9" s="1"/>
  <c r="AD1101" i="9"/>
  <c r="AF1101" i="9" s="1"/>
  <c r="AD1102" i="9"/>
  <c r="AF1102" i="9" s="1"/>
  <c r="AD1103" i="9"/>
  <c r="AF1103" i="9" s="1"/>
  <c r="AD1104" i="9"/>
  <c r="AF1104" i="9" s="1"/>
  <c r="AD1105" i="9"/>
  <c r="AF1105" i="9" s="1"/>
  <c r="AD1106" i="9"/>
  <c r="AF1106" i="9" s="1"/>
  <c r="AD1107" i="9"/>
  <c r="AF1107" i="9" s="1"/>
  <c r="AD1108" i="9"/>
  <c r="AF1108" i="9" s="1"/>
  <c r="AD1109" i="9"/>
  <c r="AF1109" i="9" s="1"/>
  <c r="AD1110" i="9"/>
  <c r="AF1110" i="9" s="1"/>
  <c r="AD1111" i="9"/>
  <c r="AF1111" i="9" s="1"/>
  <c r="AD1112" i="9"/>
  <c r="AF1112" i="9" s="1"/>
  <c r="AD1113" i="9"/>
  <c r="AF1113" i="9" s="1"/>
  <c r="AD1114" i="9"/>
  <c r="AF1114" i="9" s="1"/>
  <c r="AD1115" i="9"/>
  <c r="AF1115" i="9" s="1"/>
  <c r="AD1116" i="9"/>
  <c r="AF1116" i="9" s="1"/>
  <c r="AD1117" i="9"/>
  <c r="AF1117" i="9" s="1"/>
  <c r="AD1118" i="9"/>
  <c r="AF1118" i="9" s="1"/>
  <c r="AD1119" i="9"/>
  <c r="AF1119" i="9" s="1"/>
  <c r="AD1120" i="9"/>
  <c r="AF1120" i="9" s="1"/>
  <c r="AD1121" i="9"/>
  <c r="AF1121" i="9" s="1"/>
  <c r="AD1122" i="9"/>
  <c r="AF1122" i="9" s="1"/>
  <c r="AD1123" i="9"/>
  <c r="AF1123" i="9" s="1"/>
  <c r="AD1124" i="9"/>
  <c r="AF1124" i="9" s="1"/>
  <c r="AD1125" i="9"/>
  <c r="AF1125" i="9" s="1"/>
  <c r="AD1126" i="9"/>
  <c r="AF1126" i="9" s="1"/>
  <c r="AD1127" i="9"/>
  <c r="AF1127" i="9" s="1"/>
  <c r="AD1128" i="9"/>
  <c r="AF1128" i="9" s="1"/>
  <c r="AD1129" i="9"/>
  <c r="AF1129" i="9" s="1"/>
  <c r="AD1130" i="9"/>
  <c r="AF1130" i="9" s="1"/>
  <c r="AD1131" i="9"/>
  <c r="AF1131" i="9" s="1"/>
  <c r="AD1132" i="9"/>
  <c r="AF1132" i="9" s="1"/>
  <c r="AD1133" i="9"/>
  <c r="AF1133" i="9" s="1"/>
  <c r="AD1134" i="9"/>
  <c r="AF1134" i="9" s="1"/>
  <c r="AD1135" i="9"/>
  <c r="AF1135" i="9" s="1"/>
  <c r="AD1136" i="9"/>
  <c r="AF1136" i="9" s="1"/>
  <c r="AD1137" i="9"/>
  <c r="AF1137" i="9" s="1"/>
  <c r="AD1138" i="9"/>
  <c r="AF1138" i="9" s="1"/>
  <c r="AD1139" i="9"/>
  <c r="AF1139" i="9" s="1"/>
  <c r="AD1140" i="9"/>
  <c r="AF1140" i="9" s="1"/>
  <c r="AD1141" i="9"/>
  <c r="AF1141" i="9" s="1"/>
  <c r="AD1142" i="9"/>
  <c r="AF1142" i="9" s="1"/>
  <c r="AD1143" i="9"/>
  <c r="AF1143" i="9" s="1"/>
  <c r="AD1144" i="9"/>
  <c r="AF1144" i="9" s="1"/>
  <c r="AD1145" i="9"/>
  <c r="AF1145" i="9" s="1"/>
  <c r="AD1146" i="9"/>
  <c r="AF1146" i="9" s="1"/>
  <c r="AD1147" i="9"/>
  <c r="AF1147" i="9" s="1"/>
  <c r="AD1148" i="9"/>
  <c r="AF1148" i="9" s="1"/>
  <c r="AD1149" i="9"/>
  <c r="AF1149" i="9" s="1"/>
  <c r="AD1150" i="9"/>
  <c r="AF1150" i="9" s="1"/>
  <c r="AD1151" i="9"/>
  <c r="AF1151" i="9" s="1"/>
  <c r="AD1152" i="9"/>
  <c r="AF1152" i="9" s="1"/>
  <c r="AD1153" i="9"/>
  <c r="AF1153" i="9" s="1"/>
  <c r="AD1154" i="9"/>
  <c r="AF1154" i="9" s="1"/>
  <c r="AD1155" i="9"/>
  <c r="AF1155" i="9" s="1"/>
  <c r="AD1156" i="9"/>
  <c r="AF1156" i="9" s="1"/>
  <c r="AD1157" i="9"/>
  <c r="AF1157" i="9" s="1"/>
  <c r="AD1158" i="9"/>
  <c r="AF1158" i="9" s="1"/>
  <c r="AD1159" i="9"/>
  <c r="AF1159" i="9" s="1"/>
  <c r="AD1160" i="9"/>
  <c r="AF1160" i="9" s="1"/>
  <c r="AD1161" i="9"/>
  <c r="AF1161" i="9" s="1"/>
  <c r="AD1162" i="9"/>
  <c r="AF1162" i="9" s="1"/>
  <c r="AD1163" i="9"/>
  <c r="AF1163" i="9" s="1"/>
  <c r="AD1164" i="9"/>
  <c r="AF1164" i="9" s="1"/>
  <c r="AD1165" i="9"/>
  <c r="AF1165" i="9" s="1"/>
  <c r="AD1166" i="9"/>
  <c r="AF1166" i="9" s="1"/>
  <c r="AD1167" i="9"/>
  <c r="AF1167" i="9" s="1"/>
  <c r="AD1168" i="9"/>
  <c r="AF1168" i="9" s="1"/>
  <c r="AD1169" i="9"/>
  <c r="AF1169" i="9" s="1"/>
  <c r="AD1170" i="9"/>
  <c r="AF1170" i="9" s="1"/>
  <c r="AD1171" i="9"/>
  <c r="AF1171" i="9" s="1"/>
  <c r="AD1172" i="9"/>
  <c r="AF1172" i="9" s="1"/>
  <c r="AD1173" i="9"/>
  <c r="AF1173" i="9" s="1"/>
  <c r="AD1174" i="9"/>
  <c r="AF1174" i="9" s="1"/>
  <c r="AD1175" i="9"/>
  <c r="AF1175" i="9" s="1"/>
  <c r="AD1176" i="9"/>
  <c r="AF1176" i="9" s="1"/>
  <c r="AD1177" i="9"/>
  <c r="AF1177" i="9" s="1"/>
  <c r="AD1178" i="9"/>
  <c r="AF1178" i="9" s="1"/>
  <c r="AD1179" i="9"/>
  <c r="AF1179" i="9" s="1"/>
  <c r="AD1180" i="9"/>
  <c r="AF1180" i="9" s="1"/>
  <c r="AD1181" i="9"/>
  <c r="AF1181" i="9" s="1"/>
  <c r="AD1182" i="9"/>
  <c r="AF1182" i="9" s="1"/>
  <c r="AD1183" i="9"/>
  <c r="AF1183" i="9" s="1"/>
  <c r="AD1184" i="9"/>
  <c r="AF1184" i="9" s="1"/>
  <c r="AD1185" i="9"/>
  <c r="AF1185" i="9" s="1"/>
  <c r="AD1186" i="9"/>
  <c r="AF1186" i="9" s="1"/>
  <c r="AD1187" i="9"/>
  <c r="AF1187" i="9" s="1"/>
  <c r="AD1188" i="9"/>
  <c r="AF1188" i="9" s="1"/>
  <c r="AD1189" i="9"/>
  <c r="AF1189" i="9" s="1"/>
  <c r="AD1190" i="9"/>
  <c r="AF1190" i="9" s="1"/>
  <c r="AD1191" i="9"/>
  <c r="AF1191" i="9" s="1"/>
  <c r="AD1192" i="9"/>
  <c r="AF1192" i="9" s="1"/>
  <c r="AD1193" i="9"/>
  <c r="AF1193" i="9" s="1"/>
  <c r="AD1194" i="9"/>
  <c r="AF1194" i="9" s="1"/>
  <c r="AD1195" i="9"/>
  <c r="AF1195" i="9" s="1"/>
  <c r="AD1196" i="9"/>
  <c r="AF1196" i="9" s="1"/>
  <c r="AD1197" i="9"/>
  <c r="AF1197" i="9" s="1"/>
  <c r="AD1198" i="9"/>
  <c r="AF1198" i="9" s="1"/>
  <c r="AD1199" i="9"/>
  <c r="AF1199" i="9" s="1"/>
  <c r="AD1200" i="9"/>
  <c r="AF1200" i="9" s="1"/>
  <c r="AD1201" i="9"/>
  <c r="AF1201" i="9" s="1"/>
  <c r="AD1202" i="9"/>
  <c r="AF1202" i="9" s="1"/>
  <c r="AD1203" i="9"/>
  <c r="AF1203" i="9" s="1"/>
  <c r="AD1204" i="9"/>
  <c r="AF1204" i="9" s="1"/>
  <c r="AD1205" i="9"/>
  <c r="AF1205" i="9" s="1"/>
  <c r="AD1206" i="9"/>
  <c r="AF1206" i="9" s="1"/>
  <c r="AD1207" i="9"/>
  <c r="AF1207" i="9" s="1"/>
  <c r="AD1208" i="9"/>
  <c r="AF1208" i="9" s="1"/>
  <c r="AD1209" i="9"/>
  <c r="AF1209" i="9" s="1"/>
  <c r="AD1210" i="9"/>
  <c r="AF1210" i="9" s="1"/>
  <c r="AD1211" i="9"/>
  <c r="AF1211" i="9" s="1"/>
  <c r="AD1212" i="9"/>
  <c r="AF1212" i="9" s="1"/>
  <c r="AD1213" i="9"/>
  <c r="AF1213" i="9" s="1"/>
  <c r="AD1214" i="9"/>
  <c r="AF1214" i="9" s="1"/>
  <c r="AD1215" i="9"/>
  <c r="AF1215" i="9" s="1"/>
  <c r="AD1216" i="9"/>
  <c r="AF1216" i="9" s="1"/>
  <c r="AD1217" i="9"/>
  <c r="AF1217" i="9" s="1"/>
  <c r="AD1218" i="9"/>
  <c r="AF1218" i="9" s="1"/>
  <c r="AD1219" i="9"/>
  <c r="AF1219" i="9" s="1"/>
  <c r="AD1220" i="9"/>
  <c r="AF1220" i="9" s="1"/>
  <c r="AD1221" i="9"/>
  <c r="AF1221" i="9" s="1"/>
  <c r="AD1222" i="9"/>
  <c r="AF1222" i="9" s="1"/>
  <c r="AD1223" i="9"/>
  <c r="AF1223" i="9" s="1"/>
  <c r="AD1224" i="9"/>
  <c r="AF1224" i="9" s="1"/>
  <c r="AD1225" i="9"/>
  <c r="AF1225" i="9" s="1"/>
  <c r="AD1226" i="9"/>
  <c r="AF1226" i="9" s="1"/>
  <c r="AD1227" i="9"/>
  <c r="AF1227" i="9" s="1"/>
  <c r="AD1228" i="9"/>
  <c r="AF1228" i="9" s="1"/>
  <c r="AD1229" i="9"/>
  <c r="AF1229" i="9" s="1"/>
  <c r="AD1230" i="9"/>
  <c r="AF1230" i="9" s="1"/>
  <c r="AD1231" i="9"/>
  <c r="AF1231" i="9" s="1"/>
  <c r="AD1232" i="9"/>
  <c r="AF1232" i="9" s="1"/>
  <c r="AD1233" i="9"/>
  <c r="AF1233" i="9" s="1"/>
  <c r="AD1234" i="9"/>
  <c r="AF1234" i="9" s="1"/>
  <c r="AD1235" i="9"/>
  <c r="AF1235" i="9" s="1"/>
  <c r="AD1236" i="9"/>
  <c r="AF1236" i="9" s="1"/>
  <c r="AD1237" i="9"/>
  <c r="AF1237" i="9" s="1"/>
  <c r="AD1238" i="9"/>
  <c r="AF1238" i="9" s="1"/>
  <c r="AD1239" i="9"/>
  <c r="AF1239" i="9" s="1"/>
  <c r="AD1240" i="9"/>
  <c r="AF1240" i="9" s="1"/>
  <c r="AD1241" i="9"/>
  <c r="AF1241" i="9" s="1"/>
  <c r="AD1242" i="9"/>
  <c r="AF1242" i="9" s="1"/>
  <c r="AD1243" i="9"/>
  <c r="AF1243" i="9" s="1"/>
  <c r="AD1244" i="9"/>
  <c r="AF1244" i="9" s="1"/>
  <c r="AD1245" i="9"/>
  <c r="AF1245" i="9" s="1"/>
  <c r="AD1246" i="9"/>
  <c r="AF1246" i="9" s="1"/>
  <c r="AD1247" i="9"/>
  <c r="AF1247" i="9" s="1"/>
  <c r="AD1248" i="9"/>
  <c r="AF1248" i="9" s="1"/>
  <c r="AD1249" i="9"/>
  <c r="AF1249" i="9" s="1"/>
  <c r="AD1250" i="9"/>
  <c r="AF1250" i="9" s="1"/>
  <c r="AD1251" i="9"/>
  <c r="AF1251" i="9" s="1"/>
  <c r="AD1252" i="9"/>
  <c r="AF1252" i="9" s="1"/>
  <c r="AD1253" i="9"/>
  <c r="AF1253" i="9" s="1"/>
  <c r="AD1254" i="9"/>
  <c r="AF1254" i="9" s="1"/>
  <c r="AD1255" i="9"/>
  <c r="AF1255" i="9" s="1"/>
  <c r="AD1256" i="9"/>
  <c r="AF1256" i="9" s="1"/>
  <c r="AD1257" i="9"/>
  <c r="AF1257" i="9" s="1"/>
  <c r="AD1258" i="9"/>
  <c r="AF1258" i="9" s="1"/>
  <c r="AD1259" i="9"/>
  <c r="AF1259" i="9" s="1"/>
  <c r="AD1260" i="9"/>
  <c r="AF1260" i="9" s="1"/>
  <c r="AD1261" i="9"/>
  <c r="AF1261" i="9" s="1"/>
  <c r="AD1262" i="9"/>
  <c r="AF1262" i="9" s="1"/>
  <c r="AD1263" i="9"/>
  <c r="AF1263" i="9" s="1"/>
  <c r="AD1264" i="9"/>
  <c r="AF1264" i="9" s="1"/>
  <c r="AD1265" i="9"/>
  <c r="AF1265" i="9" s="1"/>
  <c r="AD1266" i="9"/>
  <c r="AF1266" i="9" s="1"/>
  <c r="AD1267" i="9"/>
  <c r="AF1267" i="9" s="1"/>
  <c r="AD1268" i="9"/>
  <c r="AF1268" i="9" s="1"/>
  <c r="AD1269" i="9"/>
  <c r="AF1269" i="9" s="1"/>
  <c r="AD1270" i="9"/>
  <c r="AF1270" i="9" s="1"/>
  <c r="AD1271" i="9"/>
  <c r="AF1271" i="9" s="1"/>
  <c r="AD1272" i="9"/>
  <c r="AF1272" i="9" s="1"/>
  <c r="AD1273" i="9"/>
  <c r="AF1273" i="9" s="1"/>
  <c r="AD1274" i="9"/>
  <c r="AF1274" i="9" s="1"/>
  <c r="AD1275" i="9"/>
  <c r="AF1275" i="9" s="1"/>
  <c r="AD1276" i="9"/>
  <c r="AF1276" i="9" s="1"/>
  <c r="AD1277" i="9"/>
  <c r="AF1277" i="9" s="1"/>
  <c r="AD1278" i="9"/>
  <c r="AF1278" i="9" s="1"/>
  <c r="AD1279" i="9"/>
  <c r="AF1279" i="9" s="1"/>
  <c r="AD1280" i="9"/>
  <c r="AF1280" i="9" s="1"/>
  <c r="AD1281" i="9"/>
  <c r="AF1281" i="9" s="1"/>
  <c r="AD1282" i="9"/>
  <c r="AF1282" i="9" s="1"/>
  <c r="AD1283" i="9"/>
  <c r="AF1283" i="9" s="1"/>
  <c r="AD1284" i="9"/>
  <c r="AF1284" i="9" s="1"/>
  <c r="AD1285" i="9"/>
  <c r="AF1285" i="9" s="1"/>
  <c r="AD1286" i="9"/>
  <c r="AF1286" i="9" s="1"/>
  <c r="AD1287" i="9"/>
  <c r="AF1287" i="9" s="1"/>
  <c r="AD1288" i="9"/>
  <c r="AF1288" i="9" s="1"/>
  <c r="AD1289" i="9"/>
  <c r="AF1289" i="9" s="1"/>
  <c r="AD1290" i="9"/>
  <c r="AF1290" i="9" s="1"/>
  <c r="AD1291" i="9"/>
  <c r="AF1291" i="9" s="1"/>
  <c r="AD1292" i="9"/>
  <c r="AF1292" i="9" s="1"/>
  <c r="AD1293" i="9"/>
  <c r="AF1293" i="9" s="1"/>
  <c r="AD1294" i="9"/>
  <c r="AF1294" i="9" s="1"/>
  <c r="AD1295" i="9"/>
  <c r="AF1295" i="9" s="1"/>
  <c r="AD1296" i="9"/>
  <c r="AF1296" i="9" s="1"/>
  <c r="AD1297" i="9"/>
  <c r="AF1297" i="9" s="1"/>
  <c r="AD1298" i="9"/>
  <c r="AF1298" i="9" s="1"/>
  <c r="AD1299" i="9"/>
  <c r="AF1299" i="9" s="1"/>
  <c r="AD1300" i="9"/>
  <c r="AF1300" i="9" s="1"/>
  <c r="AD1301" i="9"/>
  <c r="AF1301" i="9" s="1"/>
  <c r="AD1302" i="9"/>
  <c r="AF1302" i="9" s="1"/>
  <c r="AD1303" i="9"/>
  <c r="AF1303" i="9" s="1"/>
  <c r="AD1304" i="9"/>
  <c r="AF1304" i="9" s="1"/>
  <c r="AD1305" i="9"/>
  <c r="AF1305" i="9" s="1"/>
  <c r="AD1306" i="9"/>
  <c r="AF1306" i="9" s="1"/>
  <c r="AD1307" i="9"/>
  <c r="AF1307" i="9" s="1"/>
  <c r="AD1308" i="9"/>
  <c r="AF1308" i="9" s="1"/>
  <c r="AD1309" i="9"/>
  <c r="AF1309" i="9" s="1"/>
  <c r="AD1310" i="9"/>
  <c r="AF1310" i="9" s="1"/>
  <c r="AD1311" i="9"/>
  <c r="AF1311" i="9" s="1"/>
  <c r="AD1312" i="9"/>
  <c r="AF1312" i="9" s="1"/>
  <c r="AD1313" i="9"/>
  <c r="AF1313" i="9" s="1"/>
  <c r="AD1314" i="9"/>
  <c r="AF1314" i="9" s="1"/>
  <c r="AD1315" i="9"/>
  <c r="AF1315" i="9" s="1"/>
  <c r="AD1316" i="9"/>
  <c r="AF1316" i="9" s="1"/>
  <c r="AD1317" i="9"/>
  <c r="AF1317" i="9" s="1"/>
  <c r="AD1318" i="9"/>
  <c r="AF1318" i="9" s="1"/>
  <c r="AD1319" i="9"/>
  <c r="AF1319" i="9" s="1"/>
  <c r="AD1320" i="9"/>
  <c r="AF1320" i="9" s="1"/>
  <c r="AD1321" i="9"/>
  <c r="AF1321" i="9" s="1"/>
  <c r="AD1322" i="9"/>
  <c r="AF1322" i="9" s="1"/>
  <c r="AD1323" i="9"/>
  <c r="AF1323" i="9" s="1"/>
  <c r="AD1324" i="9"/>
  <c r="AF1324" i="9" s="1"/>
  <c r="AD1325" i="9"/>
  <c r="AF1325" i="9" s="1"/>
  <c r="AD1326" i="9"/>
  <c r="AF1326" i="9" s="1"/>
  <c r="AD1327" i="9"/>
  <c r="AF1327" i="9" s="1"/>
  <c r="AD1328" i="9"/>
  <c r="AF1328" i="9" s="1"/>
  <c r="AD1329" i="9"/>
  <c r="AF1329" i="9" s="1"/>
  <c r="AD1330" i="9"/>
  <c r="AF1330" i="9" s="1"/>
  <c r="AD1331" i="9"/>
  <c r="AF1331" i="9" s="1"/>
  <c r="AD1332" i="9"/>
  <c r="AF1332" i="9" s="1"/>
  <c r="AD1333" i="9"/>
  <c r="AF1333" i="9" s="1"/>
  <c r="AD1334" i="9"/>
  <c r="AF1334" i="9" s="1"/>
  <c r="AD1335" i="9"/>
  <c r="AF1335" i="9" s="1"/>
  <c r="AD1336" i="9"/>
  <c r="AF1336" i="9" s="1"/>
  <c r="AD1337" i="9"/>
  <c r="AF1337" i="9" s="1"/>
  <c r="AD1338" i="9"/>
  <c r="AF1338" i="9" s="1"/>
  <c r="AD1339" i="9"/>
  <c r="AF1339" i="9" s="1"/>
  <c r="AD1340" i="9"/>
  <c r="AF1340" i="9" s="1"/>
  <c r="AD1341" i="9"/>
  <c r="AF1341" i="9" s="1"/>
  <c r="AD1342" i="9"/>
  <c r="AF1342" i="9" s="1"/>
  <c r="AD1343" i="9"/>
  <c r="AF1343" i="9" s="1"/>
  <c r="AD1344" i="9"/>
  <c r="AF1344" i="9" s="1"/>
  <c r="AD1345" i="9"/>
  <c r="AF1345" i="9" s="1"/>
  <c r="AD1346" i="9"/>
  <c r="AF1346" i="9" s="1"/>
  <c r="AD1347" i="9"/>
  <c r="AF1347" i="9" s="1"/>
  <c r="AD1348" i="9"/>
  <c r="AF1348" i="9" s="1"/>
  <c r="AD1349" i="9"/>
  <c r="AF1349" i="9" s="1"/>
  <c r="AD1350" i="9"/>
  <c r="AF1350" i="9" s="1"/>
  <c r="AD1351" i="9"/>
  <c r="AF1351" i="9" s="1"/>
  <c r="AD1352" i="9"/>
  <c r="AF1352" i="9" s="1"/>
  <c r="AD1353" i="9"/>
  <c r="AF1353" i="9" s="1"/>
  <c r="AD1354" i="9"/>
  <c r="AF1354" i="9" s="1"/>
  <c r="AD1355" i="9"/>
  <c r="AF1355" i="9" s="1"/>
  <c r="AD1356" i="9"/>
  <c r="AF1356" i="9" s="1"/>
  <c r="AD1357" i="9"/>
  <c r="AF1357" i="9" s="1"/>
  <c r="AD1358" i="9"/>
  <c r="AF1358" i="9" s="1"/>
  <c r="AD1359" i="9"/>
  <c r="AF1359" i="9" s="1"/>
  <c r="AD1360" i="9"/>
  <c r="AF1360" i="9" s="1"/>
  <c r="AD1361" i="9"/>
  <c r="AF1361" i="9" s="1"/>
  <c r="AD1362" i="9"/>
  <c r="AF1362" i="9" s="1"/>
  <c r="AD1363" i="9"/>
  <c r="AF1363" i="9" s="1"/>
  <c r="AD1364" i="9"/>
  <c r="AF1364" i="9" s="1"/>
  <c r="AD1365" i="9"/>
  <c r="AF1365" i="9" s="1"/>
  <c r="AD1366" i="9"/>
  <c r="AF1366" i="9" s="1"/>
  <c r="AD1367" i="9"/>
  <c r="AF1367" i="9" s="1"/>
  <c r="AD1368" i="9"/>
  <c r="AF1368" i="9" s="1"/>
  <c r="AD1369" i="9"/>
  <c r="AF1369" i="9" s="1"/>
  <c r="AD1370" i="9"/>
  <c r="AF1370" i="9" s="1"/>
  <c r="AD1371" i="9"/>
  <c r="AF1371" i="9" s="1"/>
  <c r="AD1372" i="9"/>
  <c r="AF1372" i="9" s="1"/>
  <c r="AD1373" i="9"/>
  <c r="AF1373" i="9" s="1"/>
  <c r="AD1374" i="9"/>
  <c r="AF1374" i="9" s="1"/>
  <c r="AD1375" i="9"/>
  <c r="AF1375" i="9" s="1"/>
  <c r="AD1376" i="9"/>
  <c r="AF1376" i="9" s="1"/>
  <c r="AD1377" i="9"/>
  <c r="AF1377" i="9" s="1"/>
  <c r="AD1378" i="9"/>
  <c r="AF1378" i="9" s="1"/>
  <c r="AD1379" i="9"/>
  <c r="AF1379" i="9" s="1"/>
  <c r="AD1380" i="9"/>
  <c r="AF1380" i="9" s="1"/>
  <c r="AD1381" i="9"/>
  <c r="AF1381" i="9" s="1"/>
  <c r="AD1382" i="9"/>
  <c r="AF1382" i="9" s="1"/>
  <c r="AD1383" i="9"/>
  <c r="AF1383" i="9" s="1"/>
  <c r="AD1384" i="9"/>
  <c r="AF1384" i="9" s="1"/>
  <c r="AD1385" i="9"/>
  <c r="AF1385" i="9" s="1"/>
  <c r="AD1386" i="9"/>
  <c r="AF1386" i="9" s="1"/>
  <c r="AD1387" i="9"/>
  <c r="AF1387" i="9" s="1"/>
  <c r="AD1388" i="9"/>
  <c r="AF1388" i="9" s="1"/>
  <c r="AD1389" i="9"/>
  <c r="AF1389" i="9" s="1"/>
  <c r="AD1390" i="9"/>
  <c r="AF1390" i="9" s="1"/>
  <c r="AD1391" i="9"/>
  <c r="AF1391" i="9" s="1"/>
  <c r="AD1392" i="9"/>
  <c r="AF1392" i="9" s="1"/>
  <c r="AD1393" i="9"/>
  <c r="AF1393" i="9" s="1"/>
  <c r="AD1394" i="9"/>
  <c r="AF1394" i="9" s="1"/>
  <c r="AD1395" i="9"/>
  <c r="AF1395" i="9" s="1"/>
  <c r="AD1396" i="9"/>
  <c r="AF1396" i="9" s="1"/>
  <c r="AD1397" i="9"/>
  <c r="AF1397" i="9" s="1"/>
  <c r="AD1398" i="9"/>
  <c r="AF1398" i="9" s="1"/>
  <c r="AD1399" i="9"/>
  <c r="AF1399" i="9" s="1"/>
  <c r="AD1400" i="9"/>
  <c r="AF1400" i="9" s="1"/>
  <c r="AD1401" i="9"/>
  <c r="AF1401" i="9" s="1"/>
  <c r="AD1402" i="9"/>
  <c r="AF1402" i="9" s="1"/>
  <c r="AD1403" i="9"/>
  <c r="AF1403" i="9" s="1"/>
  <c r="AD1404" i="9"/>
  <c r="AF1404" i="9" s="1"/>
  <c r="AD1405" i="9"/>
  <c r="AF1405" i="9" s="1"/>
  <c r="AD1406" i="9"/>
  <c r="AF1406" i="9" s="1"/>
  <c r="AD1407" i="9"/>
  <c r="AF1407" i="9" s="1"/>
  <c r="AD1408" i="9"/>
  <c r="AF1408" i="9" s="1"/>
  <c r="AD1409" i="9"/>
  <c r="AF1409" i="9" s="1"/>
  <c r="AD1410" i="9"/>
  <c r="AF1410" i="9" s="1"/>
  <c r="AD1411" i="9"/>
  <c r="AF1411" i="9" s="1"/>
  <c r="AD1412" i="9"/>
  <c r="AF1412" i="9" s="1"/>
  <c r="AD1413" i="9"/>
  <c r="AF1413" i="9" s="1"/>
  <c r="AD1414" i="9"/>
  <c r="AF1414" i="9" s="1"/>
  <c r="AD1415" i="9"/>
  <c r="AF1415" i="9" s="1"/>
  <c r="AD1416" i="9"/>
  <c r="AF1416" i="9" s="1"/>
  <c r="AD1417" i="9"/>
  <c r="AF1417" i="9" s="1"/>
  <c r="AD1418" i="9"/>
  <c r="AF1418" i="9" s="1"/>
  <c r="AD1419" i="9"/>
  <c r="AF1419" i="9" s="1"/>
  <c r="AD1420" i="9"/>
  <c r="AF1420" i="9" s="1"/>
  <c r="AD1421" i="9"/>
  <c r="AF1421" i="9" s="1"/>
  <c r="AD1422" i="9"/>
  <c r="AF1422" i="9" s="1"/>
  <c r="AD1423" i="9"/>
  <c r="AF1423" i="9" s="1"/>
  <c r="AD1424" i="9"/>
  <c r="AF1424" i="9" s="1"/>
  <c r="AD1425" i="9"/>
  <c r="AF1425" i="9" s="1"/>
  <c r="AD1426" i="9"/>
  <c r="AF1426" i="9" s="1"/>
  <c r="AD1427" i="9"/>
  <c r="AF1427" i="9" s="1"/>
  <c r="AD1428" i="9"/>
  <c r="AF1428" i="9" s="1"/>
  <c r="AD1429" i="9"/>
  <c r="AF1429" i="9" s="1"/>
  <c r="AD1430" i="9"/>
  <c r="AF1430" i="9" s="1"/>
  <c r="AD1431" i="9"/>
  <c r="AF1431" i="9" s="1"/>
  <c r="AD1432" i="9"/>
  <c r="AF1432" i="9" s="1"/>
  <c r="AD1433" i="9"/>
  <c r="AF1433" i="9" s="1"/>
  <c r="AD1434" i="9"/>
  <c r="AF1434" i="9" s="1"/>
  <c r="AD1435" i="9"/>
  <c r="AF1435" i="9" s="1"/>
  <c r="AD1436" i="9"/>
  <c r="AF1436" i="9" s="1"/>
  <c r="AD1437" i="9"/>
  <c r="AF1437" i="9" s="1"/>
  <c r="AD1438" i="9"/>
  <c r="AF1438" i="9" s="1"/>
  <c r="AD1439" i="9"/>
  <c r="AF1439" i="9" s="1"/>
  <c r="AD1440" i="9"/>
  <c r="AF1440" i="9" s="1"/>
  <c r="AD1441" i="9"/>
  <c r="AF1441" i="9" s="1"/>
  <c r="AD1442" i="9"/>
  <c r="AF1442" i="9" s="1"/>
  <c r="AD1443" i="9"/>
  <c r="AF1443" i="9" s="1"/>
  <c r="AD1444" i="9"/>
  <c r="AF1444" i="9" s="1"/>
  <c r="AD1445" i="9"/>
  <c r="AF1445" i="9" s="1"/>
  <c r="AD1446" i="9"/>
  <c r="AF1446" i="9" s="1"/>
  <c r="AD1447" i="9"/>
  <c r="AF1447" i="9" s="1"/>
  <c r="AD1448" i="9"/>
  <c r="AF1448" i="9" s="1"/>
  <c r="AD1449" i="9"/>
  <c r="AF1449" i="9" s="1"/>
  <c r="AD1450" i="9"/>
  <c r="AF1450" i="9" s="1"/>
  <c r="AD1451" i="9"/>
  <c r="AF1451" i="9" s="1"/>
  <c r="AD1452" i="9"/>
  <c r="AF1452" i="9" s="1"/>
  <c r="AD1453" i="9"/>
  <c r="AF1453" i="9" s="1"/>
  <c r="AD1454" i="9"/>
  <c r="AF1454" i="9" s="1"/>
  <c r="AD1455" i="9"/>
  <c r="AF1455" i="9" s="1"/>
  <c r="AD1456" i="9"/>
  <c r="AF1456" i="9" s="1"/>
  <c r="AD1457" i="9"/>
  <c r="AF1457" i="9" s="1"/>
  <c r="AD1458" i="9"/>
  <c r="AF1458" i="9" s="1"/>
  <c r="AD1459" i="9"/>
  <c r="AF1459" i="9" s="1"/>
  <c r="AD1460" i="9"/>
  <c r="AF1460" i="9" s="1"/>
  <c r="AD1461" i="9"/>
  <c r="AF1461" i="9" s="1"/>
  <c r="AD1462" i="9"/>
  <c r="AF1462" i="9" s="1"/>
  <c r="AD1463" i="9"/>
  <c r="AF1463" i="9" s="1"/>
  <c r="AD1464" i="9"/>
  <c r="AF1464" i="9" s="1"/>
  <c r="AD1465" i="9"/>
  <c r="AF1465" i="9" s="1"/>
  <c r="AD1466" i="9"/>
  <c r="AF1466" i="9" s="1"/>
  <c r="AD1467" i="9"/>
  <c r="AF1467" i="9" s="1"/>
  <c r="AD1468" i="9"/>
  <c r="AF1468" i="9" s="1"/>
  <c r="AD1469" i="9"/>
  <c r="AF1469" i="9" s="1"/>
  <c r="AD1470" i="9"/>
  <c r="AF1470" i="9" s="1"/>
  <c r="AD1471" i="9"/>
  <c r="AF1471" i="9" s="1"/>
  <c r="AD1472" i="9"/>
  <c r="AF1472" i="9" s="1"/>
  <c r="AD1473" i="9"/>
  <c r="AF1473" i="9" s="1"/>
  <c r="AD1474" i="9"/>
  <c r="AF1474" i="9" s="1"/>
  <c r="AD1475" i="9"/>
  <c r="AF1475" i="9" s="1"/>
  <c r="AD1476" i="9"/>
  <c r="AF1476" i="9" s="1"/>
  <c r="AD1477" i="9"/>
  <c r="AF1477" i="9" s="1"/>
  <c r="AD1478" i="9"/>
  <c r="AF1478" i="9" s="1"/>
  <c r="AD1479" i="9"/>
  <c r="AF1479" i="9" s="1"/>
  <c r="AD1480" i="9"/>
  <c r="AF1480" i="9" s="1"/>
  <c r="AD1481" i="9"/>
  <c r="AF1481" i="9" s="1"/>
  <c r="AD1482" i="9"/>
  <c r="AF1482" i="9" s="1"/>
  <c r="AD1483" i="9"/>
  <c r="AF1483" i="9" s="1"/>
  <c r="AD1484" i="9"/>
  <c r="AF1484" i="9" s="1"/>
  <c r="AD1485" i="9"/>
  <c r="AF1485" i="9" s="1"/>
  <c r="AD1486" i="9"/>
  <c r="AF1486" i="9" s="1"/>
  <c r="AD1487" i="9"/>
  <c r="AF1487" i="9" s="1"/>
  <c r="AD1488" i="9"/>
  <c r="AF1488" i="9" s="1"/>
  <c r="AD1489" i="9"/>
  <c r="AF1489" i="9" s="1"/>
  <c r="AD1490" i="9"/>
  <c r="AF1490" i="9" s="1"/>
  <c r="AD1491" i="9"/>
  <c r="AF1491" i="9" s="1"/>
  <c r="AD1492" i="9"/>
  <c r="AF1492" i="9" s="1"/>
  <c r="AD1493" i="9"/>
  <c r="AF1493" i="9" s="1"/>
  <c r="AD1494" i="9"/>
  <c r="AF1494" i="9" s="1"/>
  <c r="AD1495" i="9"/>
  <c r="AF1495" i="9" s="1"/>
  <c r="AD1496" i="9"/>
  <c r="AF1496" i="9" s="1"/>
  <c r="AD1497" i="9"/>
  <c r="AF1497" i="9" s="1"/>
  <c r="AD1498" i="9"/>
  <c r="AF1498" i="9" s="1"/>
  <c r="AD1499" i="9"/>
  <c r="AF1499" i="9" s="1"/>
  <c r="AD1500" i="9"/>
  <c r="AF1500" i="9" s="1"/>
  <c r="AD1501" i="9"/>
  <c r="AF1501" i="9" s="1"/>
  <c r="AD1502" i="9"/>
  <c r="AF1502" i="9" s="1"/>
  <c r="AD1503" i="9"/>
  <c r="AF1503" i="9" s="1"/>
  <c r="AD1504" i="9"/>
  <c r="AF1504" i="9" s="1"/>
  <c r="AD1505" i="9"/>
  <c r="AF1505" i="9" s="1"/>
  <c r="AD1506" i="9"/>
  <c r="AF1506" i="9" s="1"/>
  <c r="AD1507" i="9"/>
  <c r="AF1507" i="9" s="1"/>
  <c r="AD1508" i="9"/>
  <c r="AF1508" i="9" s="1"/>
  <c r="AD1509" i="9"/>
  <c r="AF1509" i="9" s="1"/>
  <c r="AD1510" i="9"/>
  <c r="AF1510" i="9" s="1"/>
  <c r="AD1511" i="9"/>
  <c r="AF1511" i="9" s="1"/>
  <c r="AD1512" i="9"/>
  <c r="AF1512" i="9" s="1"/>
  <c r="AD1513" i="9"/>
  <c r="AF1513" i="9" s="1"/>
  <c r="AD1514" i="9"/>
  <c r="AF1514" i="9" s="1"/>
  <c r="AD1515" i="9"/>
  <c r="AF1515" i="9" s="1"/>
  <c r="AD1516" i="9"/>
  <c r="AF1516" i="9" s="1"/>
  <c r="AD1517" i="9"/>
  <c r="AF1517" i="9" s="1"/>
  <c r="AD1518" i="9"/>
  <c r="AF1518" i="9" s="1"/>
  <c r="AD1519" i="9"/>
  <c r="AF1519" i="9" s="1"/>
  <c r="AD1520" i="9"/>
  <c r="AF1520" i="9" s="1"/>
  <c r="AD1521" i="9"/>
  <c r="AF1521" i="9" s="1"/>
  <c r="AD1522" i="9"/>
  <c r="AF1522" i="9" s="1"/>
  <c r="AD1523" i="9"/>
  <c r="AF1523" i="9" s="1"/>
  <c r="AD1524" i="9"/>
  <c r="AF1524" i="9" s="1"/>
  <c r="AD1525" i="9"/>
  <c r="AF1525" i="9" s="1"/>
  <c r="AD1526" i="9"/>
  <c r="AF1526" i="9" s="1"/>
  <c r="AD1527" i="9"/>
  <c r="AF1527" i="9" s="1"/>
  <c r="AD1528" i="9"/>
  <c r="AF1528" i="9" s="1"/>
  <c r="AD1529" i="9"/>
  <c r="AF1529" i="9" s="1"/>
  <c r="AD1530" i="9"/>
  <c r="AF1530" i="9" s="1"/>
  <c r="AD1531" i="9"/>
  <c r="AF1531" i="9" s="1"/>
  <c r="AD1532" i="9"/>
  <c r="AF1532" i="9" s="1"/>
  <c r="AD1533" i="9"/>
  <c r="AF1533" i="9" s="1"/>
  <c r="AD1534" i="9"/>
  <c r="AF1534" i="9" s="1"/>
  <c r="AD1535" i="9"/>
  <c r="AF1535" i="9" s="1"/>
  <c r="AD1536" i="9"/>
  <c r="AF1536" i="9" s="1"/>
  <c r="AD1537" i="9"/>
  <c r="AF1537" i="9" s="1"/>
  <c r="AD1538" i="9"/>
  <c r="AF1538" i="9" s="1"/>
  <c r="AD1539" i="9"/>
  <c r="AF1539" i="9" s="1"/>
  <c r="AD1540" i="9"/>
  <c r="AF1540" i="9" s="1"/>
  <c r="AD1541" i="9"/>
  <c r="AF1541" i="9" s="1"/>
  <c r="AD1542" i="9"/>
  <c r="AF1542" i="9" s="1"/>
  <c r="AD1543" i="9"/>
  <c r="AF1543" i="9" s="1"/>
  <c r="AD1544" i="9"/>
  <c r="AF1544" i="9" s="1"/>
  <c r="AD1545" i="9"/>
  <c r="AF1545" i="9" s="1"/>
  <c r="AD1546" i="9"/>
  <c r="AF1546" i="9" s="1"/>
  <c r="AD1547" i="9"/>
  <c r="AF1547" i="9" s="1"/>
  <c r="AD1548" i="9"/>
  <c r="AF1548" i="9" s="1"/>
  <c r="AD1549" i="9"/>
  <c r="AF1549" i="9" s="1"/>
  <c r="AD1550" i="9"/>
  <c r="AF1550" i="9" s="1"/>
  <c r="AD1551" i="9"/>
  <c r="AF1551" i="9" s="1"/>
  <c r="AD1552" i="9"/>
  <c r="AF1552" i="9" s="1"/>
  <c r="AD1553" i="9"/>
  <c r="AF1553" i="9" s="1"/>
  <c r="AD1554" i="9"/>
  <c r="AF1554" i="9" s="1"/>
  <c r="AD1555" i="9"/>
  <c r="AF1555" i="9" s="1"/>
  <c r="AD1556" i="9"/>
  <c r="AF1556" i="9" s="1"/>
  <c r="AD1557" i="9"/>
  <c r="AF1557" i="9" s="1"/>
  <c r="AD1558" i="9"/>
  <c r="AF1558" i="9" s="1"/>
  <c r="AD1559" i="9"/>
  <c r="AF1559" i="9" s="1"/>
  <c r="AD1560" i="9"/>
  <c r="AF1560" i="9" s="1"/>
  <c r="AD1561" i="9"/>
  <c r="AF1561" i="9" s="1"/>
  <c r="AD1562" i="9"/>
  <c r="AF1562" i="9" s="1"/>
  <c r="AD1563" i="9"/>
  <c r="AF1563" i="9" s="1"/>
  <c r="AD1564" i="9"/>
  <c r="AF1564" i="9" s="1"/>
  <c r="AD1565" i="9"/>
  <c r="AF1565" i="9" s="1"/>
  <c r="AD1566" i="9"/>
  <c r="AF1566" i="9" s="1"/>
  <c r="AD1567" i="9"/>
  <c r="AF1567" i="9" s="1"/>
  <c r="AD1568" i="9"/>
  <c r="AF1568" i="9" s="1"/>
  <c r="AD1569" i="9"/>
  <c r="AF1569" i="9" s="1"/>
  <c r="AD1570" i="9"/>
  <c r="AF1570" i="9" s="1"/>
  <c r="AD1571" i="9"/>
  <c r="AF1571" i="9" s="1"/>
  <c r="AD1572" i="9"/>
  <c r="AF1572" i="9" s="1"/>
  <c r="AD1573" i="9"/>
  <c r="AF1573" i="9" s="1"/>
  <c r="AD1574" i="9"/>
  <c r="AF1574" i="9" s="1"/>
  <c r="AD1575" i="9"/>
  <c r="AF1575" i="9" s="1"/>
  <c r="AD1576" i="9"/>
  <c r="AF1576" i="9" s="1"/>
  <c r="AD1577" i="9"/>
  <c r="AF1577" i="9" s="1"/>
  <c r="AD1578" i="9"/>
  <c r="AF1578" i="9" s="1"/>
  <c r="AD1579" i="9"/>
  <c r="AF1579" i="9" s="1"/>
  <c r="AD1580" i="9"/>
  <c r="AF1580" i="9" s="1"/>
  <c r="AD1581" i="9"/>
  <c r="AF1581" i="9" s="1"/>
  <c r="AD1582" i="9"/>
  <c r="AF1582" i="9" s="1"/>
  <c r="AD1583" i="9"/>
  <c r="AF1583" i="9" s="1"/>
  <c r="AD1584" i="9"/>
  <c r="AF1584" i="9" s="1"/>
  <c r="AD1585" i="9"/>
  <c r="AF1585" i="9" s="1"/>
  <c r="AD1586" i="9"/>
  <c r="AF1586" i="9" s="1"/>
  <c r="AD1587" i="9"/>
  <c r="AF1587" i="9" s="1"/>
  <c r="AD1588" i="9"/>
  <c r="AF1588" i="9" s="1"/>
  <c r="AD1589" i="9"/>
  <c r="AF1589" i="9" s="1"/>
  <c r="AD1590" i="9"/>
  <c r="AF1590" i="9" s="1"/>
  <c r="AD1591" i="9"/>
  <c r="AF1591" i="9" s="1"/>
  <c r="AD1592" i="9"/>
  <c r="AF1592" i="9" s="1"/>
  <c r="AD1593" i="9"/>
  <c r="AF1593" i="9" s="1"/>
  <c r="AD1594" i="9"/>
  <c r="AF1594" i="9" s="1"/>
  <c r="AD1595" i="9"/>
  <c r="AF1595" i="9" s="1"/>
  <c r="AD1596" i="9"/>
  <c r="AF1596" i="9" s="1"/>
  <c r="AD1597" i="9"/>
  <c r="AF1597" i="9" s="1"/>
  <c r="AD1598" i="9"/>
  <c r="AF1598" i="9" s="1"/>
  <c r="AD1599" i="9"/>
  <c r="AF1599" i="9" s="1"/>
  <c r="AD1600" i="9"/>
  <c r="AF1600" i="9" s="1"/>
  <c r="AD1601" i="9"/>
  <c r="AF1601" i="9" s="1"/>
  <c r="AD1602" i="9"/>
  <c r="AF1602" i="9" s="1"/>
  <c r="AD1603" i="9"/>
  <c r="AF1603" i="9" s="1"/>
  <c r="AD1604" i="9"/>
  <c r="AF1604" i="9" s="1"/>
  <c r="AD1605" i="9"/>
  <c r="AF1605" i="9" s="1"/>
  <c r="AD1606" i="9"/>
  <c r="AF1606" i="9" s="1"/>
  <c r="AD1607" i="9"/>
  <c r="AF1607" i="9" s="1"/>
  <c r="AD1608" i="9"/>
  <c r="AF1608" i="9" s="1"/>
  <c r="AD1609" i="9"/>
  <c r="AF1609" i="9" s="1"/>
  <c r="AD1610" i="9"/>
  <c r="AF1610" i="9" s="1"/>
  <c r="AD1611" i="9"/>
  <c r="AF1611" i="9" s="1"/>
  <c r="AD1612" i="9"/>
  <c r="AF1612" i="9" s="1"/>
  <c r="AD1613" i="9"/>
  <c r="AF1613" i="9" s="1"/>
  <c r="AD1614" i="9"/>
  <c r="AF1614" i="9" s="1"/>
  <c r="AD1615" i="9"/>
  <c r="AF1615" i="9" s="1"/>
  <c r="AD1616" i="9"/>
  <c r="AF1616" i="9" s="1"/>
  <c r="AD1617" i="9"/>
  <c r="AF1617" i="9" s="1"/>
  <c r="AD1618" i="9"/>
  <c r="AF1618" i="9" s="1"/>
  <c r="AD1619" i="9"/>
  <c r="AF1619" i="9" s="1"/>
  <c r="AD1620" i="9"/>
  <c r="AF1620" i="9" s="1"/>
  <c r="AD1621" i="9"/>
  <c r="AF1621" i="9" s="1"/>
  <c r="AD1622" i="9"/>
  <c r="AF1622" i="9" s="1"/>
  <c r="AD1623" i="9"/>
  <c r="AF1623" i="9" s="1"/>
  <c r="AD1624" i="9"/>
  <c r="AF1624" i="9" s="1"/>
  <c r="AD1625" i="9"/>
  <c r="AF1625" i="9" s="1"/>
  <c r="AD1626" i="9"/>
  <c r="AF1626" i="9" s="1"/>
  <c r="AD1627" i="9"/>
  <c r="AF1627" i="9" s="1"/>
  <c r="AD1628" i="9"/>
  <c r="AF1628" i="9" s="1"/>
  <c r="AD1629" i="9"/>
  <c r="AF1629" i="9" s="1"/>
  <c r="AD1630" i="9"/>
  <c r="AF1630" i="9" s="1"/>
  <c r="AD1631" i="9"/>
  <c r="AF1631" i="9" s="1"/>
  <c r="AD1632" i="9"/>
  <c r="AF1632" i="9" s="1"/>
  <c r="AD1633" i="9"/>
  <c r="AF1633" i="9" s="1"/>
  <c r="AD1634" i="9"/>
  <c r="AF1634" i="9" s="1"/>
  <c r="AD1635" i="9"/>
  <c r="AF1635" i="9" s="1"/>
  <c r="AD1636" i="9"/>
  <c r="AF1636" i="9" s="1"/>
  <c r="AD1637" i="9"/>
  <c r="AF1637" i="9" s="1"/>
  <c r="AD1638" i="9"/>
  <c r="AF1638" i="9" s="1"/>
  <c r="AD1639" i="9"/>
  <c r="AF1639" i="9" s="1"/>
  <c r="AD1640" i="9"/>
  <c r="AF1640" i="9" s="1"/>
  <c r="AD1641" i="9"/>
  <c r="AF1641" i="9" s="1"/>
  <c r="AD1642" i="9"/>
  <c r="AF1642" i="9" s="1"/>
  <c r="AD1643" i="9"/>
  <c r="AF1643" i="9" s="1"/>
  <c r="AD1644" i="9"/>
  <c r="AF1644" i="9" s="1"/>
  <c r="AD1645" i="9"/>
  <c r="AF1645" i="9" s="1"/>
  <c r="AD1646" i="9"/>
  <c r="AF1646" i="9" s="1"/>
  <c r="AD1647" i="9"/>
  <c r="AF1647" i="9" s="1"/>
  <c r="AD1648" i="9"/>
  <c r="AF1648" i="9" s="1"/>
  <c r="AD1649" i="9"/>
  <c r="AF1649" i="9" s="1"/>
  <c r="AD1650" i="9"/>
  <c r="AF1650" i="9" s="1"/>
  <c r="AD1651" i="9"/>
  <c r="AF1651" i="9" s="1"/>
  <c r="AD1652" i="9"/>
  <c r="AF1652" i="9" s="1"/>
  <c r="AD1653" i="9"/>
  <c r="AF1653" i="9" s="1"/>
  <c r="AD1654" i="9"/>
  <c r="AF1654" i="9" s="1"/>
  <c r="AD1655" i="9"/>
  <c r="AF1655" i="9" s="1"/>
  <c r="AD1656" i="9"/>
  <c r="AF1656" i="9" s="1"/>
  <c r="AD1657" i="9"/>
  <c r="AF1657" i="9" s="1"/>
  <c r="AD1658" i="9"/>
  <c r="AF1658" i="9" s="1"/>
  <c r="AD1659" i="9"/>
  <c r="AF1659" i="9" s="1"/>
  <c r="AD1660" i="9"/>
  <c r="AF1660" i="9" s="1"/>
  <c r="AD1661" i="9"/>
  <c r="AF1661" i="9" s="1"/>
  <c r="AD1662" i="9"/>
  <c r="AF1662" i="9" s="1"/>
  <c r="AD1663" i="9"/>
  <c r="AF1663" i="9" s="1"/>
  <c r="AD1664" i="9"/>
  <c r="AF1664" i="9" s="1"/>
  <c r="AD1665" i="9"/>
  <c r="AF1665" i="9" s="1"/>
  <c r="AD1666" i="9"/>
  <c r="AF1666" i="9" s="1"/>
  <c r="AD1667" i="9"/>
  <c r="AF1667" i="9" s="1"/>
  <c r="AD1668" i="9"/>
  <c r="AF1668" i="9" s="1"/>
  <c r="AD1669" i="9"/>
  <c r="AF1669" i="9" s="1"/>
  <c r="AD1670" i="9"/>
  <c r="AF1670" i="9" s="1"/>
  <c r="AD1671" i="9"/>
  <c r="AF1671" i="9" s="1"/>
  <c r="AD1672" i="9"/>
  <c r="AF1672" i="9" s="1"/>
  <c r="AD1673" i="9"/>
  <c r="AF1673" i="9" s="1"/>
  <c r="AD1674" i="9"/>
  <c r="AF1674" i="9" s="1"/>
  <c r="AD1675" i="9"/>
  <c r="AF1675" i="9" s="1"/>
  <c r="AD1676" i="9"/>
  <c r="AF1676" i="9" s="1"/>
  <c r="AD1677" i="9"/>
  <c r="AF1677" i="9" s="1"/>
  <c r="AD1678" i="9"/>
  <c r="AF1678" i="9" s="1"/>
  <c r="AD1679" i="9"/>
  <c r="AF1679" i="9" s="1"/>
  <c r="AD1680" i="9"/>
  <c r="AF1680" i="9" s="1"/>
  <c r="AD1681" i="9"/>
  <c r="AF1681" i="9" s="1"/>
  <c r="AD1682" i="9"/>
  <c r="AF1682" i="9" s="1"/>
  <c r="AD1683" i="9"/>
  <c r="AF1683" i="9" s="1"/>
  <c r="AD1684" i="9"/>
  <c r="AF1684" i="9" s="1"/>
  <c r="AD1685" i="9"/>
  <c r="AF1685" i="9" s="1"/>
  <c r="AD1686" i="9"/>
  <c r="AF1686" i="9" s="1"/>
  <c r="AD1687" i="9"/>
  <c r="AF1687" i="9" s="1"/>
  <c r="AD1688" i="9"/>
  <c r="AF1688" i="9" s="1"/>
  <c r="AD1689" i="9"/>
  <c r="AF1689" i="9" s="1"/>
  <c r="AD1690" i="9"/>
  <c r="AF1690" i="9" s="1"/>
  <c r="AD1691" i="9"/>
  <c r="AF1691" i="9" s="1"/>
  <c r="AD1692" i="9"/>
  <c r="AF1692" i="9" s="1"/>
  <c r="AD1693" i="9"/>
  <c r="AF1693" i="9" s="1"/>
  <c r="AD1694" i="9"/>
  <c r="AF1694" i="9" s="1"/>
  <c r="AD1695" i="9"/>
  <c r="AF1695" i="9" s="1"/>
  <c r="AD1696" i="9"/>
  <c r="AF1696" i="9" s="1"/>
  <c r="AD1697" i="9"/>
  <c r="AF1697" i="9" s="1"/>
  <c r="AD1698" i="9"/>
  <c r="AF1698" i="9" s="1"/>
  <c r="AD1699" i="9"/>
  <c r="AF1699" i="9" s="1"/>
  <c r="AD1700" i="9"/>
  <c r="AF1700" i="9" s="1"/>
  <c r="AD1701" i="9"/>
  <c r="AF1701" i="9" s="1"/>
  <c r="AD1702" i="9"/>
  <c r="AF1702" i="9" s="1"/>
  <c r="AD1703" i="9"/>
  <c r="AF1703" i="9" s="1"/>
  <c r="AD1704" i="9"/>
  <c r="AF1704" i="9" s="1"/>
  <c r="AD1705" i="9"/>
  <c r="AF1705" i="9" s="1"/>
  <c r="AD1706" i="9"/>
  <c r="AF1706" i="9" s="1"/>
  <c r="AD1707" i="9"/>
  <c r="AF1707" i="9" s="1"/>
  <c r="AD1708" i="9"/>
  <c r="AF1708" i="9" s="1"/>
  <c r="AD1709" i="9"/>
  <c r="AF1709" i="9" s="1"/>
  <c r="AD1710" i="9"/>
  <c r="AF1710" i="9" s="1"/>
  <c r="AD1711" i="9"/>
  <c r="AF1711" i="9" s="1"/>
  <c r="AD1712" i="9"/>
  <c r="AF1712" i="9" s="1"/>
  <c r="AD1713" i="9"/>
  <c r="AF1713" i="9" s="1"/>
  <c r="AD1714" i="9"/>
  <c r="AF1714" i="9" s="1"/>
  <c r="AD1715" i="9"/>
  <c r="AF1715" i="9" s="1"/>
  <c r="AD1716" i="9"/>
  <c r="AF1716" i="9" s="1"/>
  <c r="AD1717" i="9"/>
  <c r="AF1717" i="9" s="1"/>
  <c r="AD1718" i="9"/>
  <c r="AF1718" i="9" s="1"/>
  <c r="AD1719" i="9"/>
  <c r="AF1719" i="9" s="1"/>
  <c r="AD1720" i="9"/>
  <c r="AF1720" i="9" s="1"/>
  <c r="AD1721" i="9"/>
  <c r="AF1721" i="9" s="1"/>
  <c r="AD1722" i="9"/>
  <c r="AF1722" i="9" s="1"/>
  <c r="AD1723" i="9"/>
  <c r="AF1723" i="9" s="1"/>
  <c r="AD1724" i="9"/>
  <c r="AF1724" i="9" s="1"/>
  <c r="AD1725" i="9"/>
  <c r="AF1725" i="9" s="1"/>
  <c r="AD1726" i="9"/>
  <c r="AF1726" i="9" s="1"/>
  <c r="AD1727" i="9"/>
  <c r="AF1727" i="9" s="1"/>
  <c r="AD1728" i="9"/>
  <c r="AF1728" i="9" s="1"/>
  <c r="AD1729" i="9"/>
  <c r="AF1729" i="9" s="1"/>
  <c r="AD1730" i="9"/>
  <c r="AF1730" i="9" s="1"/>
  <c r="AD1731" i="9"/>
  <c r="AF1731" i="9" s="1"/>
  <c r="AD1732" i="9"/>
  <c r="AF1732" i="9" s="1"/>
  <c r="AD1733" i="9"/>
  <c r="AF1733" i="9" s="1"/>
  <c r="AD1734" i="9"/>
  <c r="AF1734" i="9" s="1"/>
  <c r="AD1735" i="9"/>
  <c r="AF1735" i="9" s="1"/>
  <c r="AD1736" i="9"/>
  <c r="AF1736" i="9" s="1"/>
  <c r="AD1737" i="9"/>
  <c r="AF1737" i="9" s="1"/>
  <c r="AD1738" i="9"/>
  <c r="AF1738" i="9" s="1"/>
  <c r="AD1739" i="9"/>
  <c r="AF1739" i="9" s="1"/>
  <c r="AD1740" i="9"/>
  <c r="AF1740" i="9" s="1"/>
  <c r="AD1741" i="9"/>
  <c r="AF1741" i="9" s="1"/>
  <c r="AD1742" i="9"/>
  <c r="AF1742" i="9" s="1"/>
  <c r="AD1743" i="9"/>
  <c r="AF1743" i="9" s="1"/>
  <c r="AD1744" i="9"/>
  <c r="AF1744" i="9" s="1"/>
  <c r="AD1745" i="9"/>
  <c r="AF1745" i="9" s="1"/>
  <c r="AD1746" i="9"/>
  <c r="AF1746" i="9" s="1"/>
  <c r="AD1747" i="9"/>
  <c r="AF1747" i="9" s="1"/>
  <c r="AD1748" i="9"/>
  <c r="AF1748" i="9" s="1"/>
  <c r="AD1749" i="9"/>
  <c r="AF1749" i="9" s="1"/>
  <c r="AD1750" i="9"/>
  <c r="AF1750" i="9" s="1"/>
  <c r="AD1751" i="9"/>
  <c r="AF1751" i="9" s="1"/>
  <c r="AD1752" i="9"/>
  <c r="AF1752" i="9" s="1"/>
  <c r="AD1753" i="9"/>
  <c r="AF1753" i="9" s="1"/>
  <c r="AD1754" i="9"/>
  <c r="AF1754" i="9" s="1"/>
  <c r="AD1755" i="9"/>
  <c r="AF1755" i="9" s="1"/>
  <c r="AD1756" i="9"/>
  <c r="AF1756" i="9" s="1"/>
  <c r="AD1757" i="9"/>
  <c r="AF1757" i="9" s="1"/>
  <c r="AD1758" i="9"/>
  <c r="AF1758" i="9" s="1"/>
  <c r="AD1759" i="9"/>
  <c r="AF1759" i="9" s="1"/>
  <c r="AD1760" i="9"/>
  <c r="AF1760" i="9" s="1"/>
  <c r="AD1761" i="9"/>
  <c r="AF1761" i="9" s="1"/>
  <c r="AD1762" i="9"/>
  <c r="AF1762" i="9" s="1"/>
  <c r="AD1763" i="9"/>
  <c r="AF1763" i="9" s="1"/>
  <c r="AD1764" i="9"/>
  <c r="AF1764" i="9" s="1"/>
  <c r="AD1765" i="9"/>
  <c r="AF1765" i="9" s="1"/>
  <c r="AD1766" i="9"/>
  <c r="AF1766" i="9" s="1"/>
  <c r="AD1767" i="9"/>
  <c r="AF1767" i="9" s="1"/>
  <c r="AD1768" i="9"/>
  <c r="AF1768" i="9" s="1"/>
  <c r="AD1769" i="9"/>
  <c r="AF1769" i="9" s="1"/>
  <c r="AD1770" i="9"/>
  <c r="AF1770" i="9" s="1"/>
  <c r="AD1771" i="9"/>
  <c r="AF1771" i="9" s="1"/>
  <c r="AD1772" i="9"/>
  <c r="AF1772" i="9" s="1"/>
  <c r="AD1773" i="9"/>
  <c r="AF1773" i="9" s="1"/>
  <c r="AD1774" i="9"/>
  <c r="AF1774" i="9" s="1"/>
  <c r="AD1775" i="9"/>
  <c r="AF1775" i="9" s="1"/>
  <c r="AD1776" i="9"/>
  <c r="AF1776" i="9" s="1"/>
  <c r="AD1777" i="9"/>
  <c r="AF1777" i="9" s="1"/>
  <c r="AD1778" i="9"/>
  <c r="AF1778" i="9" s="1"/>
  <c r="AD1779" i="9"/>
  <c r="AF1779" i="9" s="1"/>
  <c r="AD1780" i="9"/>
  <c r="AF1780" i="9" s="1"/>
  <c r="AD1781" i="9"/>
  <c r="AF1781" i="9" s="1"/>
  <c r="AD1782" i="9"/>
  <c r="AF1782" i="9" s="1"/>
  <c r="AD1783" i="9"/>
  <c r="AF1783" i="9" s="1"/>
  <c r="AD1784" i="9"/>
  <c r="AF1784" i="9" s="1"/>
  <c r="AD1785" i="9"/>
  <c r="AF1785" i="9" s="1"/>
  <c r="AD1786" i="9"/>
  <c r="AF1786" i="9" s="1"/>
  <c r="AD1787" i="9"/>
  <c r="AF1787" i="9" s="1"/>
  <c r="AD1788" i="9"/>
  <c r="AF1788" i="9" s="1"/>
  <c r="AD1789" i="9"/>
  <c r="AF1789" i="9" s="1"/>
  <c r="AD1790" i="9"/>
  <c r="AF1790" i="9" s="1"/>
  <c r="AD1791" i="9"/>
  <c r="AF1791" i="9" s="1"/>
  <c r="AD1792" i="9"/>
  <c r="AF1792" i="9" s="1"/>
  <c r="AD1793" i="9"/>
  <c r="AF1793" i="9" s="1"/>
  <c r="AD1794" i="9"/>
  <c r="AF1794" i="9" s="1"/>
  <c r="AD1795" i="9"/>
  <c r="AF1795" i="9" s="1"/>
  <c r="AD1796" i="9"/>
  <c r="AF1796" i="9" s="1"/>
  <c r="AD1797" i="9"/>
  <c r="AF1797" i="9" s="1"/>
  <c r="AD1798" i="9"/>
  <c r="AF1798" i="9" s="1"/>
  <c r="AD1799" i="9"/>
  <c r="AF1799" i="9" s="1"/>
  <c r="AD1800" i="9"/>
  <c r="AF1800" i="9" s="1"/>
  <c r="AD1801" i="9"/>
  <c r="AF1801" i="9" s="1"/>
  <c r="AD1802" i="9"/>
  <c r="AF1802" i="9" s="1"/>
  <c r="AD1803" i="9"/>
  <c r="AF1803" i="9" s="1"/>
  <c r="AD1804" i="9"/>
  <c r="AF1804" i="9" s="1"/>
  <c r="AD1805" i="9"/>
  <c r="AF1805" i="9" s="1"/>
  <c r="AD1806" i="9"/>
  <c r="AF1806" i="9" s="1"/>
  <c r="AD1807" i="9"/>
  <c r="AF1807" i="9" s="1"/>
  <c r="AD1808" i="9"/>
  <c r="AF1808" i="9" s="1"/>
  <c r="AD1809" i="9"/>
  <c r="AF1809" i="9" s="1"/>
  <c r="AD1810" i="9"/>
  <c r="AF1810" i="9" s="1"/>
  <c r="AD1811" i="9"/>
  <c r="AF1811" i="9" s="1"/>
  <c r="AD1812" i="9"/>
  <c r="AF1812" i="9" s="1"/>
  <c r="AD1813" i="9"/>
  <c r="AF1813" i="9" s="1"/>
  <c r="AD1814" i="9"/>
  <c r="AF1814" i="9" s="1"/>
  <c r="AD1815" i="9"/>
  <c r="AF1815" i="9" s="1"/>
  <c r="AD1816" i="9"/>
  <c r="AF1816" i="9" s="1"/>
  <c r="AD1817" i="9"/>
  <c r="AF1817" i="9" s="1"/>
  <c r="AD1818" i="9"/>
  <c r="AF1818" i="9" s="1"/>
  <c r="AD1819" i="9"/>
  <c r="AF1819" i="9" s="1"/>
  <c r="AD1820" i="9"/>
  <c r="AF1820" i="9" s="1"/>
  <c r="AD1821" i="9"/>
  <c r="AF1821" i="9" s="1"/>
  <c r="AD1822" i="9"/>
  <c r="AF1822" i="9" s="1"/>
  <c r="AD1823" i="9"/>
  <c r="AF1823" i="9" s="1"/>
  <c r="AD1824" i="9"/>
  <c r="AF1824" i="9" s="1"/>
  <c r="AD1825" i="9"/>
  <c r="AF1825" i="9" s="1"/>
  <c r="AD1826" i="9"/>
  <c r="AF1826" i="9" s="1"/>
  <c r="AD1827" i="9"/>
  <c r="AF1827" i="9" s="1"/>
  <c r="AD1828" i="9"/>
  <c r="AF1828" i="9" s="1"/>
  <c r="AD1829" i="9"/>
  <c r="AF1829" i="9" s="1"/>
  <c r="AD1830" i="9"/>
  <c r="AF1830" i="9" s="1"/>
  <c r="AD1831" i="9"/>
  <c r="AF1831" i="9" s="1"/>
  <c r="AD1832" i="9"/>
  <c r="AF1832" i="9" s="1"/>
  <c r="AD1833" i="9"/>
  <c r="AF1833" i="9" s="1"/>
  <c r="AD1834" i="9"/>
  <c r="AF1834" i="9" s="1"/>
  <c r="AD1835" i="9"/>
  <c r="AF1835" i="9" s="1"/>
  <c r="AD1836" i="9"/>
  <c r="AF1836" i="9" s="1"/>
  <c r="AD1837" i="9"/>
  <c r="AF1837" i="9" s="1"/>
  <c r="AD1838" i="9"/>
  <c r="AF1838" i="9" s="1"/>
  <c r="AD1839" i="9"/>
  <c r="AF1839" i="9" s="1"/>
  <c r="AD1840" i="9"/>
  <c r="AF1840" i="9" s="1"/>
  <c r="AD1841" i="9"/>
  <c r="AF1841" i="9" s="1"/>
  <c r="AD1842" i="9"/>
  <c r="AF1842" i="9" s="1"/>
  <c r="AD1843" i="9"/>
  <c r="AF1843" i="9" s="1"/>
  <c r="AD1844" i="9"/>
  <c r="AF1844" i="9" s="1"/>
  <c r="AD1845" i="9"/>
  <c r="AF1845" i="9" s="1"/>
  <c r="AD1846" i="9"/>
  <c r="AF1846" i="9" s="1"/>
  <c r="AD1847" i="9"/>
  <c r="AF1847" i="9" s="1"/>
  <c r="AD1848" i="9"/>
  <c r="AF1848" i="9" s="1"/>
  <c r="AD1849" i="9"/>
  <c r="AF1849" i="9" s="1"/>
  <c r="AD1850" i="9"/>
  <c r="AF1850" i="9" s="1"/>
  <c r="AD1851" i="9"/>
  <c r="AF1851" i="9" s="1"/>
  <c r="AD1852" i="9"/>
  <c r="AF1852" i="9" s="1"/>
  <c r="AD1853" i="9"/>
  <c r="AF1853" i="9" s="1"/>
  <c r="AD1854" i="9"/>
  <c r="AF1854" i="9" s="1"/>
  <c r="AD1855" i="9"/>
  <c r="AF1855" i="9" s="1"/>
  <c r="AD1856" i="9"/>
  <c r="AF1856" i="9" s="1"/>
  <c r="AD1857" i="9"/>
  <c r="AF1857" i="9" s="1"/>
  <c r="AD1858" i="9"/>
  <c r="AF1858" i="9" s="1"/>
  <c r="AD1859" i="9"/>
  <c r="AF1859" i="9" s="1"/>
  <c r="AD1860" i="9"/>
  <c r="AF1860" i="9" s="1"/>
  <c r="AD1861" i="9"/>
  <c r="AF1861" i="9" s="1"/>
  <c r="AD1862" i="9"/>
  <c r="AF1862" i="9" s="1"/>
  <c r="AD1863" i="9"/>
  <c r="AF1863" i="9" s="1"/>
  <c r="AD1864" i="9"/>
  <c r="AF1864" i="9" s="1"/>
  <c r="AD1865" i="9"/>
  <c r="AF1865" i="9" s="1"/>
  <c r="AD1866" i="9"/>
  <c r="AF1866" i="9" s="1"/>
  <c r="AD1867" i="9"/>
  <c r="AF1867" i="9" s="1"/>
  <c r="AD1868" i="9"/>
  <c r="AF1868" i="9" s="1"/>
  <c r="AD1869" i="9"/>
  <c r="AF1869" i="9" s="1"/>
  <c r="AD1870" i="9"/>
  <c r="AF1870" i="9" s="1"/>
  <c r="AD1871" i="9"/>
  <c r="AF1871" i="9" s="1"/>
  <c r="AD1872" i="9"/>
  <c r="AF1872" i="9" s="1"/>
  <c r="AD1873" i="9"/>
  <c r="AF1873" i="9" s="1"/>
  <c r="AD1874" i="9"/>
  <c r="AF1874" i="9" s="1"/>
  <c r="AD1875" i="9"/>
  <c r="AF1875" i="9" s="1"/>
  <c r="AD1876" i="9"/>
  <c r="AF1876" i="9" s="1"/>
  <c r="AD1877" i="9"/>
  <c r="AF1877" i="9" s="1"/>
  <c r="AD1878" i="9"/>
  <c r="AF1878" i="9" s="1"/>
  <c r="AD1879" i="9"/>
  <c r="AF1879" i="9" s="1"/>
  <c r="AD1880" i="9"/>
  <c r="AF1880" i="9" s="1"/>
  <c r="AD1881" i="9"/>
  <c r="AF1881" i="9" s="1"/>
  <c r="AD1882" i="9"/>
  <c r="AF1882" i="9" s="1"/>
  <c r="AD1883" i="9"/>
  <c r="AF1883" i="9" s="1"/>
  <c r="AD1884" i="9"/>
  <c r="AF1884" i="9" s="1"/>
  <c r="AD1885" i="9"/>
  <c r="AF1885" i="9" s="1"/>
  <c r="AD1886" i="9"/>
  <c r="AF1886" i="9" s="1"/>
  <c r="AD1887" i="9"/>
  <c r="AF1887" i="9" s="1"/>
  <c r="AD1888" i="9"/>
  <c r="AF1888" i="9" s="1"/>
  <c r="AD1889" i="9"/>
  <c r="AF1889" i="9" s="1"/>
  <c r="AD1890" i="9"/>
  <c r="AF1890" i="9" s="1"/>
  <c r="AD1891" i="9"/>
  <c r="AF1891" i="9" s="1"/>
  <c r="AD1892" i="9"/>
  <c r="AF1892" i="9" s="1"/>
  <c r="AD1893" i="9"/>
  <c r="AF1893" i="9" s="1"/>
  <c r="AD1894" i="9"/>
  <c r="AF1894" i="9" s="1"/>
  <c r="AD1895" i="9"/>
  <c r="AF1895" i="9" s="1"/>
  <c r="AD1896" i="9"/>
  <c r="AF1896" i="9" s="1"/>
  <c r="AD1897" i="9"/>
  <c r="AF1897" i="9" s="1"/>
  <c r="AD1898" i="9"/>
  <c r="AF1898" i="9" s="1"/>
  <c r="AD1899" i="9"/>
  <c r="AF1899" i="9" s="1"/>
  <c r="AD1900" i="9"/>
  <c r="AF1900" i="9" s="1"/>
  <c r="AD1901" i="9"/>
  <c r="AF1901" i="9" s="1"/>
  <c r="AD1902" i="9"/>
  <c r="AF1902" i="9" s="1"/>
  <c r="AD1903" i="9"/>
  <c r="AF1903" i="9" s="1"/>
  <c r="AD1904" i="9"/>
  <c r="AF1904" i="9" s="1"/>
  <c r="AD1905" i="9"/>
  <c r="AF1905" i="9" s="1"/>
  <c r="AD1906" i="9"/>
  <c r="AF1906" i="9" s="1"/>
  <c r="AD1907" i="9"/>
  <c r="AF1907" i="9" s="1"/>
  <c r="AD1908" i="9"/>
  <c r="AF1908" i="9" s="1"/>
  <c r="AD1909" i="9"/>
  <c r="AF1909" i="9" s="1"/>
  <c r="AD1910" i="9"/>
  <c r="AF1910" i="9" s="1"/>
  <c r="AD1911" i="9"/>
  <c r="AF1911" i="9" s="1"/>
  <c r="AD1912" i="9"/>
  <c r="AF1912" i="9" s="1"/>
  <c r="AD1913" i="9"/>
  <c r="AF1913" i="9" s="1"/>
  <c r="AD1914" i="9"/>
  <c r="AF1914" i="9" s="1"/>
  <c r="AD1915" i="9"/>
  <c r="AF1915" i="9" s="1"/>
  <c r="AD1916" i="9"/>
  <c r="AF1916" i="9" s="1"/>
  <c r="AD1917" i="9"/>
  <c r="AF1917" i="9" s="1"/>
  <c r="AD1918" i="9"/>
  <c r="AF1918" i="9" s="1"/>
  <c r="AD1919" i="9"/>
  <c r="AF1919" i="9" s="1"/>
  <c r="AD1920" i="9"/>
  <c r="AF1920" i="9" s="1"/>
  <c r="AD1921" i="9"/>
  <c r="AF1921" i="9" s="1"/>
  <c r="AD1922" i="9"/>
  <c r="AF1922" i="9" s="1"/>
  <c r="AD1923" i="9"/>
  <c r="AF1923" i="9" s="1"/>
  <c r="AD1924" i="9"/>
  <c r="AF1924" i="9" s="1"/>
  <c r="AD1925" i="9"/>
  <c r="AF1925" i="9" s="1"/>
  <c r="AD1926" i="9"/>
  <c r="AF1926" i="9" s="1"/>
  <c r="AD1927" i="9"/>
  <c r="AF1927" i="9" s="1"/>
  <c r="AD1928" i="9"/>
  <c r="AF1928" i="9" s="1"/>
  <c r="AD1929" i="9"/>
  <c r="AF1929" i="9" s="1"/>
  <c r="AD1930" i="9"/>
  <c r="AF1930" i="9" s="1"/>
  <c r="AD1931" i="9"/>
  <c r="AF1931" i="9" s="1"/>
  <c r="AD1932" i="9"/>
  <c r="AF1932" i="9" s="1"/>
  <c r="AD1933" i="9"/>
  <c r="AF1933" i="9" s="1"/>
  <c r="AD1934" i="9"/>
  <c r="AF1934" i="9" s="1"/>
  <c r="AD1935" i="9"/>
  <c r="AF1935" i="9" s="1"/>
  <c r="AD1936" i="9"/>
  <c r="AF1936" i="9" s="1"/>
  <c r="AD1937" i="9"/>
  <c r="AF1937" i="9" s="1"/>
  <c r="AD1938" i="9"/>
  <c r="AF1938" i="9" s="1"/>
  <c r="AD1939" i="9"/>
  <c r="AF1939" i="9" s="1"/>
  <c r="AD1940" i="9"/>
  <c r="AF1940" i="9" s="1"/>
  <c r="AD1941" i="9"/>
  <c r="AF1941" i="9" s="1"/>
  <c r="AD1942" i="9"/>
  <c r="AF1942" i="9" s="1"/>
  <c r="AD1943" i="9"/>
  <c r="AF1943" i="9" s="1"/>
  <c r="AD1944" i="9"/>
  <c r="AF1944" i="9" s="1"/>
  <c r="AD1945" i="9"/>
  <c r="AF1945" i="9" s="1"/>
  <c r="AD1946" i="9"/>
  <c r="AF1946" i="9" s="1"/>
  <c r="AD1947" i="9"/>
  <c r="AF1947" i="9" s="1"/>
  <c r="AD1948" i="9"/>
  <c r="AF1948" i="9" s="1"/>
  <c r="AD1949" i="9"/>
  <c r="AF1949" i="9" s="1"/>
  <c r="AD1950" i="9"/>
  <c r="AF1950" i="9" s="1"/>
  <c r="AD1951" i="9"/>
  <c r="AF1951" i="9" s="1"/>
  <c r="AD1952" i="9"/>
  <c r="AF1952" i="9" s="1"/>
  <c r="AD1953" i="9"/>
  <c r="AF1953" i="9" s="1"/>
  <c r="AD1954" i="9"/>
  <c r="AF1954" i="9" s="1"/>
  <c r="AD1955" i="9"/>
  <c r="AF1955" i="9" s="1"/>
  <c r="AD1956" i="9"/>
  <c r="AF1956" i="9" s="1"/>
  <c r="AD1957" i="9"/>
  <c r="AF1957" i="9" s="1"/>
  <c r="AD1958" i="9"/>
  <c r="AF1958" i="9" s="1"/>
  <c r="AD1959" i="9"/>
  <c r="AF1959" i="9" s="1"/>
  <c r="AD1960" i="9"/>
  <c r="AF1960" i="9" s="1"/>
  <c r="AD1961" i="9"/>
  <c r="AF1961" i="9" s="1"/>
  <c r="AD1962" i="9"/>
  <c r="AF1962" i="9" s="1"/>
  <c r="AD1963" i="9"/>
  <c r="AF1963" i="9" s="1"/>
  <c r="AD1964" i="9"/>
  <c r="AF1964" i="9" s="1"/>
  <c r="AD1965" i="9"/>
  <c r="AF1965" i="9" s="1"/>
  <c r="AD1966" i="9"/>
  <c r="AF1966" i="9" s="1"/>
  <c r="AD1967" i="9"/>
  <c r="AF1967" i="9" s="1"/>
  <c r="AD1968" i="9"/>
  <c r="AF1968" i="9" s="1"/>
  <c r="AD1969" i="9"/>
  <c r="AF1969" i="9" s="1"/>
  <c r="AD1970" i="9"/>
  <c r="AF1970" i="9" s="1"/>
  <c r="AD1971" i="9"/>
  <c r="AF1971" i="9" s="1"/>
  <c r="AD1972" i="9"/>
  <c r="AF1972" i="9" s="1"/>
  <c r="AD1973" i="9"/>
  <c r="AF1973" i="9" s="1"/>
  <c r="AD1974" i="9"/>
  <c r="AF1974" i="9" s="1"/>
  <c r="AD1975" i="9"/>
  <c r="AF1975" i="9" s="1"/>
  <c r="AD1976" i="9"/>
  <c r="AF1976" i="9" s="1"/>
  <c r="AD1977" i="9"/>
  <c r="AF1977" i="9" s="1"/>
  <c r="AD1978" i="9"/>
  <c r="AF1978" i="9" s="1"/>
  <c r="AD1979" i="9"/>
  <c r="AF1979" i="9" s="1"/>
  <c r="AD1980" i="9"/>
  <c r="AF1980" i="9" s="1"/>
  <c r="AD1981" i="9"/>
  <c r="AF1981" i="9" s="1"/>
  <c r="AD1982" i="9"/>
  <c r="AF1982" i="9" s="1"/>
  <c r="AD1983" i="9"/>
  <c r="AF1983" i="9" s="1"/>
  <c r="AD1984" i="9"/>
  <c r="AF1984" i="9" s="1"/>
  <c r="AD1985" i="9"/>
  <c r="AF1985" i="9" s="1"/>
  <c r="AD1986" i="9"/>
  <c r="AF1986" i="9" s="1"/>
  <c r="AD1987" i="9"/>
  <c r="AF1987" i="9" s="1"/>
  <c r="AD1988" i="9"/>
  <c r="AF1988" i="9" s="1"/>
  <c r="AD1989" i="9"/>
  <c r="AF1989" i="9" s="1"/>
  <c r="AD1990" i="9"/>
  <c r="AF1990" i="9" s="1"/>
  <c r="AD1991" i="9"/>
  <c r="AF1991" i="9" s="1"/>
  <c r="AD1992" i="9"/>
  <c r="AF1992" i="9" s="1"/>
  <c r="AD1993" i="9"/>
  <c r="AF1993" i="9" s="1"/>
  <c r="AD1994" i="9"/>
  <c r="AF1994" i="9" s="1"/>
  <c r="AD1995" i="9"/>
  <c r="AF1995" i="9" s="1"/>
  <c r="AD1996" i="9"/>
  <c r="AF1996" i="9" s="1"/>
  <c r="AD1997" i="9"/>
  <c r="AF1997" i="9" s="1"/>
  <c r="AD1998" i="9"/>
  <c r="AF1998" i="9" s="1"/>
  <c r="AD1999" i="9"/>
  <c r="AF1999" i="9" s="1"/>
  <c r="AD2000" i="9"/>
  <c r="AF2000" i="9" s="1"/>
  <c r="AD2001" i="9"/>
  <c r="AF2001" i="9" s="1"/>
  <c r="AD2002" i="9"/>
  <c r="AF2002" i="9" s="1"/>
  <c r="AD2003" i="9"/>
  <c r="AF2003" i="9" s="1"/>
  <c r="AD2004" i="9"/>
  <c r="AF2004" i="9" s="1"/>
  <c r="AD2005" i="9"/>
  <c r="AF2005" i="9" s="1"/>
  <c r="AD2006" i="9"/>
  <c r="AF2006" i="9" s="1"/>
  <c r="AD2007" i="9"/>
  <c r="AF2007" i="9" s="1"/>
  <c r="AD2008" i="9"/>
  <c r="AF2008" i="9" s="1"/>
  <c r="AD2009" i="9"/>
  <c r="AF2009" i="9" s="1"/>
  <c r="AD2010" i="9"/>
  <c r="AF2010" i="9" s="1"/>
  <c r="AD2011" i="9"/>
  <c r="AF2011" i="9" s="1"/>
  <c r="AD2012" i="9"/>
  <c r="AF2012" i="9" s="1"/>
  <c r="AD2013" i="9"/>
  <c r="AF2013" i="9" s="1"/>
  <c r="AD2014" i="9"/>
  <c r="AF2014" i="9" s="1"/>
  <c r="AD2015" i="9"/>
  <c r="AF2015" i="9" s="1"/>
  <c r="AD2016" i="9"/>
  <c r="AF2016" i="9" s="1"/>
  <c r="AD2017" i="9"/>
  <c r="AF2017" i="9" s="1"/>
  <c r="AD2018" i="9"/>
  <c r="AF2018" i="9" s="1"/>
  <c r="AD2019" i="9"/>
  <c r="AF2019" i="9" s="1"/>
  <c r="AD2020" i="9"/>
  <c r="AF2020" i="9" s="1"/>
  <c r="AD2021" i="9"/>
  <c r="AF2021" i="9" s="1"/>
  <c r="AD2022" i="9"/>
  <c r="AF2022" i="9" s="1"/>
  <c r="AD2023" i="9"/>
  <c r="AF2023" i="9" s="1"/>
  <c r="AD2024" i="9"/>
  <c r="AF2024" i="9" s="1"/>
  <c r="AD2025" i="9"/>
  <c r="AF2025" i="9" s="1"/>
  <c r="AD2026" i="9"/>
  <c r="AF2026" i="9" s="1"/>
  <c r="AD2027" i="9"/>
  <c r="AF2027" i="9" s="1"/>
  <c r="AD2028" i="9"/>
  <c r="AF2028" i="9" s="1"/>
  <c r="AD2029" i="9"/>
  <c r="AF2029" i="9" s="1"/>
  <c r="AD2030" i="9"/>
  <c r="AF2030" i="9" s="1"/>
  <c r="AD2031" i="9"/>
  <c r="AF2031" i="9" s="1"/>
  <c r="AD2032" i="9"/>
  <c r="AF2032" i="9" s="1"/>
  <c r="AD2033" i="9"/>
  <c r="AF2033" i="9" s="1"/>
  <c r="AD2034" i="9"/>
  <c r="AF2034" i="9" s="1"/>
  <c r="AD2035" i="9"/>
  <c r="AF2035" i="9" s="1"/>
  <c r="AD2036" i="9"/>
  <c r="AF2036" i="9" s="1"/>
  <c r="AD2037" i="9"/>
  <c r="AF2037" i="9" s="1"/>
  <c r="AD2038" i="9"/>
  <c r="AF2038" i="9" s="1"/>
  <c r="AD2039" i="9"/>
  <c r="AF2039" i="9" s="1"/>
  <c r="AD2040" i="9"/>
  <c r="AF2040" i="9" s="1"/>
  <c r="AD2041" i="9"/>
  <c r="AF2041" i="9" s="1"/>
  <c r="AD2042" i="9"/>
  <c r="AF2042" i="9" s="1"/>
  <c r="AD2043" i="9"/>
  <c r="AF2043" i="9" s="1"/>
  <c r="AD2044" i="9"/>
  <c r="AF2044" i="9" s="1"/>
  <c r="AD2045" i="9"/>
  <c r="AF2045" i="9" s="1"/>
  <c r="AD2046" i="9"/>
  <c r="AF2046" i="9" s="1"/>
  <c r="AD2047" i="9"/>
  <c r="AF2047" i="9" s="1"/>
  <c r="AD2048" i="9"/>
  <c r="AF2048" i="9" s="1"/>
  <c r="AD2049" i="9"/>
  <c r="AF2049" i="9" s="1"/>
  <c r="AD2050" i="9"/>
  <c r="AF2050" i="9" s="1"/>
  <c r="AD2051" i="9"/>
  <c r="AF2051" i="9" s="1"/>
  <c r="AD2052" i="9"/>
  <c r="AF2052" i="9" s="1"/>
  <c r="AD2053" i="9"/>
  <c r="AF2053" i="9" s="1"/>
  <c r="AD2054" i="9"/>
  <c r="AF2054" i="9" s="1"/>
  <c r="AD2055" i="9"/>
  <c r="AF2055" i="9" s="1"/>
  <c r="AD2056" i="9"/>
  <c r="AF2056" i="9" s="1"/>
  <c r="AD2057" i="9"/>
  <c r="AF2057" i="9" s="1"/>
  <c r="AD2058" i="9"/>
  <c r="AF2058" i="9" s="1"/>
  <c r="AD2059" i="9"/>
  <c r="AF2059" i="9" s="1"/>
  <c r="AD2060" i="9"/>
  <c r="AF2060" i="9" s="1"/>
  <c r="AD2061" i="9"/>
  <c r="AF2061" i="9" s="1"/>
  <c r="AD2062" i="9"/>
  <c r="AF2062" i="9" s="1"/>
  <c r="AD2063" i="9"/>
  <c r="AF2063" i="9" s="1"/>
  <c r="AD2064" i="9"/>
  <c r="AF2064" i="9" s="1"/>
  <c r="AD2065" i="9"/>
  <c r="AF2065" i="9" s="1"/>
  <c r="AD2066" i="9"/>
  <c r="AF2066" i="9" s="1"/>
  <c r="AD2067" i="9"/>
  <c r="AF2067" i="9" s="1"/>
  <c r="AD2068" i="9"/>
  <c r="AF2068" i="9" s="1"/>
  <c r="AD2069" i="9"/>
  <c r="AF2069" i="9" s="1"/>
  <c r="AD2070" i="9"/>
  <c r="AF2070" i="9" s="1"/>
  <c r="AD2071" i="9"/>
  <c r="AF2071" i="9" s="1"/>
  <c r="AD2072" i="9"/>
  <c r="AF2072" i="9" s="1"/>
  <c r="AD2073" i="9"/>
  <c r="AF2073" i="9" s="1"/>
  <c r="AD2074" i="9"/>
  <c r="AF2074" i="9" s="1"/>
  <c r="AD2075" i="9"/>
  <c r="AF2075" i="9" s="1"/>
  <c r="AD2076" i="9"/>
  <c r="AF2076" i="9" s="1"/>
  <c r="AD2077" i="9"/>
  <c r="AF2077" i="9" s="1"/>
  <c r="AD2078" i="9"/>
  <c r="AF2078" i="9" s="1"/>
  <c r="AD2079" i="9"/>
  <c r="AF2079" i="9" s="1"/>
  <c r="AD2080" i="9"/>
  <c r="AF2080" i="9" s="1"/>
  <c r="AD2081" i="9"/>
  <c r="AF2081" i="9" s="1"/>
  <c r="AD2082" i="9"/>
  <c r="AF2082" i="9" s="1"/>
  <c r="AD2083" i="9"/>
  <c r="AF2083" i="9" s="1"/>
  <c r="AD2084" i="9"/>
  <c r="AF2084" i="9" s="1"/>
  <c r="AD2085" i="9"/>
  <c r="AF2085" i="9" s="1"/>
  <c r="AD2086" i="9"/>
  <c r="AF2086" i="9" s="1"/>
  <c r="AD2087" i="9"/>
  <c r="AF2087" i="9" s="1"/>
  <c r="AD2088" i="9"/>
  <c r="AF2088" i="9" s="1"/>
  <c r="AD2089" i="9"/>
  <c r="AF2089" i="9" s="1"/>
  <c r="AD2090" i="9"/>
  <c r="AF2090" i="9" s="1"/>
  <c r="AD2091" i="9"/>
  <c r="AF2091" i="9" s="1"/>
  <c r="AD2092" i="9"/>
  <c r="AF2092" i="9" s="1"/>
  <c r="AD2093" i="9"/>
  <c r="AF2093" i="9" s="1"/>
  <c r="AD2094" i="9"/>
  <c r="AF2094" i="9" s="1"/>
  <c r="AD2095" i="9"/>
  <c r="AF2095" i="9" s="1"/>
  <c r="AD2096" i="9"/>
  <c r="AF2096" i="9" s="1"/>
  <c r="AD2097" i="9"/>
  <c r="AF2097" i="9" s="1"/>
  <c r="AD2098" i="9"/>
  <c r="AF2098" i="9" s="1"/>
  <c r="AD2099" i="9"/>
  <c r="AF2099" i="9" s="1"/>
  <c r="AD2100" i="9"/>
  <c r="AF2100" i="9" s="1"/>
  <c r="AD2101" i="9"/>
  <c r="AF2101" i="9" s="1"/>
  <c r="AD2102" i="9"/>
  <c r="AF2102" i="9" s="1"/>
  <c r="AD2103" i="9"/>
  <c r="AF2103" i="9" s="1"/>
  <c r="AD2104" i="9"/>
  <c r="AF2104" i="9" s="1"/>
  <c r="AD2105" i="9"/>
  <c r="AF2105" i="9" s="1"/>
  <c r="AD2106" i="9"/>
  <c r="AF2106" i="9" s="1"/>
  <c r="AD2107" i="9"/>
  <c r="AF2107" i="9" s="1"/>
  <c r="AD2108" i="9"/>
  <c r="AF2108" i="9" s="1"/>
  <c r="AD2109" i="9"/>
  <c r="AF2109" i="9" s="1"/>
  <c r="AD2110" i="9"/>
  <c r="AF2110" i="9" s="1"/>
  <c r="AD2111" i="9"/>
  <c r="AF2111" i="9" s="1"/>
  <c r="AD2112" i="9"/>
  <c r="AF2112" i="9" s="1"/>
  <c r="AD2113" i="9"/>
  <c r="AF2113" i="9" s="1"/>
  <c r="AD2114" i="9"/>
  <c r="AF2114" i="9" s="1"/>
  <c r="AD2115" i="9"/>
  <c r="AF2115" i="9" s="1"/>
  <c r="AD2116" i="9"/>
  <c r="AF2116" i="9" s="1"/>
  <c r="AD2117" i="9"/>
  <c r="AF2117" i="9" s="1"/>
  <c r="AD2118" i="9"/>
  <c r="AF2118" i="9" s="1"/>
  <c r="AD2119" i="9"/>
  <c r="AF2119" i="9" s="1"/>
  <c r="AD2120" i="9"/>
  <c r="AF2120" i="9" s="1"/>
  <c r="AD2121" i="9"/>
  <c r="AF2121" i="9" s="1"/>
  <c r="AD2122" i="9"/>
  <c r="AF2122" i="9" s="1"/>
  <c r="AD2123" i="9"/>
  <c r="AF2123" i="9" s="1"/>
  <c r="AD2124" i="9"/>
  <c r="AF2124" i="9" s="1"/>
  <c r="AD2125" i="9"/>
  <c r="AF2125" i="9" s="1"/>
  <c r="AD2126" i="9"/>
  <c r="AF2126" i="9" s="1"/>
  <c r="AD2127" i="9"/>
  <c r="AF2127" i="9" s="1"/>
  <c r="AD2128" i="9"/>
  <c r="AF2128" i="9" s="1"/>
  <c r="AD2129" i="9"/>
  <c r="AF2129" i="9" s="1"/>
  <c r="AD2130" i="9"/>
  <c r="AF2130" i="9" s="1"/>
  <c r="AD2131" i="9"/>
  <c r="AF2131" i="9" s="1"/>
  <c r="AD2132" i="9"/>
  <c r="AF2132" i="9" s="1"/>
  <c r="AD2133" i="9"/>
  <c r="AF2133" i="9" s="1"/>
  <c r="AD2134" i="9"/>
  <c r="AF2134" i="9" s="1"/>
  <c r="AD2135" i="9"/>
  <c r="AF2135" i="9" s="1"/>
  <c r="AD2136" i="9"/>
  <c r="AF2136" i="9" s="1"/>
  <c r="AD2137" i="9"/>
  <c r="AF2137" i="9" s="1"/>
  <c r="AD2138" i="9"/>
  <c r="AF2138" i="9" s="1"/>
  <c r="AD2139" i="9"/>
  <c r="AF2139" i="9" s="1"/>
  <c r="AD2140" i="9"/>
  <c r="AF2140" i="9" s="1"/>
  <c r="AD2141" i="9"/>
  <c r="AF2141" i="9" s="1"/>
  <c r="AD2142" i="9"/>
  <c r="AF2142" i="9" s="1"/>
  <c r="AD2143" i="9"/>
  <c r="AF2143" i="9" s="1"/>
  <c r="AD2144" i="9"/>
  <c r="AF2144" i="9" s="1"/>
  <c r="AD2145" i="9"/>
  <c r="AF2145" i="9" s="1"/>
  <c r="AD2146" i="9"/>
  <c r="AF2146" i="9" s="1"/>
  <c r="AD2147" i="9"/>
  <c r="AF2147" i="9" s="1"/>
  <c r="AD2148" i="9"/>
  <c r="AF2148" i="9" s="1"/>
  <c r="AD2149" i="9"/>
  <c r="AF2149" i="9" s="1"/>
  <c r="AD2150" i="9"/>
  <c r="AF2150" i="9" s="1"/>
  <c r="AD2151" i="9"/>
  <c r="AF2151" i="9" s="1"/>
  <c r="AD2152" i="9"/>
  <c r="AF2152" i="9" s="1"/>
  <c r="AD2153" i="9"/>
  <c r="AF2153" i="9" s="1"/>
  <c r="AD2154" i="9"/>
  <c r="AF2154" i="9" s="1"/>
  <c r="AD2155" i="9"/>
  <c r="AF2155" i="9" s="1"/>
  <c r="AD2156" i="9"/>
  <c r="AF2156" i="9" s="1"/>
  <c r="AD2157" i="9"/>
  <c r="AF2157" i="9" s="1"/>
  <c r="AD2158" i="9"/>
  <c r="AF2158" i="9" s="1"/>
  <c r="AD2159" i="9"/>
  <c r="AF2159" i="9" s="1"/>
  <c r="AD2160" i="9"/>
  <c r="AF2160" i="9" s="1"/>
  <c r="AD2161" i="9"/>
  <c r="AF2161" i="9" s="1"/>
  <c r="AD2162" i="9"/>
  <c r="AF2162" i="9" s="1"/>
  <c r="AD2163" i="9"/>
  <c r="AF2163" i="9" s="1"/>
  <c r="AD2164" i="9"/>
  <c r="AF2164" i="9" s="1"/>
  <c r="AD2165" i="9"/>
  <c r="AF2165" i="9" s="1"/>
  <c r="AD2166" i="9"/>
  <c r="AF2166" i="9" s="1"/>
  <c r="AD2167" i="9"/>
  <c r="AF2167" i="9" s="1"/>
  <c r="AD2168" i="9"/>
  <c r="AF2168" i="9" s="1"/>
  <c r="AD2169" i="9"/>
  <c r="AF2169" i="9" s="1"/>
  <c r="AD2170" i="9"/>
  <c r="AF2170" i="9" s="1"/>
  <c r="AD2171" i="9"/>
  <c r="AF2171" i="9" s="1"/>
  <c r="AD2172" i="9"/>
  <c r="AF2172" i="9" s="1"/>
  <c r="AD2173" i="9"/>
  <c r="AF2173" i="9" s="1"/>
  <c r="AD2174" i="9"/>
  <c r="AF2174" i="9" s="1"/>
  <c r="AD2175" i="9"/>
  <c r="AF2175" i="9" s="1"/>
  <c r="AD2176" i="9"/>
  <c r="AF2176" i="9" s="1"/>
  <c r="AD2177" i="9"/>
  <c r="AF2177" i="9" s="1"/>
  <c r="AD2178" i="9"/>
  <c r="AF2178" i="9" s="1"/>
  <c r="AD2179" i="9"/>
  <c r="AF2179" i="9" s="1"/>
  <c r="AD2180" i="9"/>
  <c r="AF2180" i="9" s="1"/>
  <c r="AD2181" i="9"/>
  <c r="AF2181" i="9" s="1"/>
  <c r="AD2182" i="9"/>
  <c r="AF2182" i="9" s="1"/>
  <c r="AD2183" i="9"/>
  <c r="AF2183" i="9" s="1"/>
  <c r="AD2184" i="9"/>
  <c r="AF2184" i="9" s="1"/>
  <c r="AD2185" i="9"/>
  <c r="AF2185" i="9" s="1"/>
  <c r="AD2186" i="9"/>
  <c r="AF2186" i="9" s="1"/>
  <c r="AD2187" i="9"/>
  <c r="AF2187" i="9" s="1"/>
  <c r="AD2188" i="9"/>
  <c r="AF2188" i="9" s="1"/>
  <c r="AD2189" i="9"/>
  <c r="AF2189" i="9" s="1"/>
  <c r="AD2190" i="9"/>
  <c r="AF2190" i="9" s="1"/>
  <c r="AD2191" i="9"/>
  <c r="AF2191" i="9" s="1"/>
  <c r="AD2192" i="9"/>
  <c r="AF2192" i="9" s="1"/>
  <c r="AD2193" i="9"/>
  <c r="AF2193" i="9" s="1"/>
  <c r="AD2194" i="9"/>
  <c r="AF2194" i="9" s="1"/>
  <c r="AD2195" i="9"/>
  <c r="AF2195" i="9" s="1"/>
  <c r="AD2196" i="9"/>
  <c r="AF2196" i="9" s="1"/>
  <c r="AD2197" i="9"/>
  <c r="AF2197" i="9" s="1"/>
  <c r="AD2198" i="9"/>
  <c r="AF2198" i="9" s="1"/>
  <c r="AD2199" i="9"/>
  <c r="AF2199" i="9" s="1"/>
  <c r="AD2200" i="9"/>
  <c r="AF2200" i="9" s="1"/>
  <c r="AD2201" i="9"/>
  <c r="AF2201" i="9" s="1"/>
  <c r="AD2202" i="9"/>
  <c r="AF2202" i="9" s="1"/>
  <c r="AD2203" i="9"/>
  <c r="AF2203" i="9" s="1"/>
  <c r="AD2204" i="9"/>
  <c r="AF2204" i="9" s="1"/>
  <c r="AD2205" i="9"/>
  <c r="AF2205" i="9" s="1"/>
  <c r="AD2206" i="9"/>
  <c r="AF2206" i="9" s="1"/>
  <c r="AD2207" i="9"/>
  <c r="AF2207" i="9" s="1"/>
  <c r="AD2208" i="9"/>
  <c r="AF2208" i="9" s="1"/>
  <c r="AD2209" i="9"/>
  <c r="AF2209" i="9" s="1"/>
  <c r="AD2210" i="9"/>
  <c r="AF2210" i="9" s="1"/>
  <c r="AD2211" i="9"/>
  <c r="AF2211" i="9" s="1"/>
  <c r="AD2212" i="9"/>
  <c r="AF2212" i="9" s="1"/>
  <c r="AD2213" i="9"/>
  <c r="AF2213" i="9" s="1"/>
  <c r="AD2214" i="9"/>
  <c r="AF2214" i="9" s="1"/>
  <c r="AD2215" i="9"/>
  <c r="AF2215" i="9" s="1"/>
  <c r="AD2216" i="9"/>
  <c r="AF2216" i="9" s="1"/>
  <c r="AD2217" i="9"/>
  <c r="AF2217" i="9" s="1"/>
  <c r="AD2218" i="9"/>
  <c r="AF2218" i="9" s="1"/>
  <c r="AD2219" i="9"/>
  <c r="AF2219" i="9" s="1"/>
  <c r="AD2220" i="9"/>
  <c r="AF2220" i="9" s="1"/>
  <c r="AD2221" i="9"/>
  <c r="AF2221" i="9" s="1"/>
  <c r="AD2222" i="9"/>
  <c r="AF2222" i="9" s="1"/>
  <c r="AD2223" i="9"/>
  <c r="AF2223" i="9" s="1"/>
  <c r="AD2224" i="9"/>
  <c r="AF2224" i="9" s="1"/>
  <c r="AD2225" i="9"/>
  <c r="AF2225" i="9" s="1"/>
  <c r="AD2226" i="9"/>
  <c r="AF2226" i="9" s="1"/>
  <c r="AD2227" i="9"/>
  <c r="AF2227" i="9" s="1"/>
  <c r="AD2228" i="9"/>
  <c r="AF2228" i="9" s="1"/>
  <c r="AD2229" i="9"/>
  <c r="AF2229" i="9" s="1"/>
  <c r="AD2230" i="9"/>
  <c r="AF2230" i="9" s="1"/>
  <c r="AD2231" i="9"/>
  <c r="AF2231" i="9" s="1"/>
  <c r="AD2232" i="9"/>
  <c r="AF2232" i="9" s="1"/>
  <c r="AD2233" i="9"/>
  <c r="AF2233" i="9" s="1"/>
  <c r="AD2234" i="9"/>
  <c r="AF2234" i="9" s="1"/>
  <c r="AD2235" i="9"/>
  <c r="AF2235" i="9" s="1"/>
  <c r="AD2236" i="9"/>
  <c r="AF2236" i="9" s="1"/>
  <c r="AD2237" i="9"/>
  <c r="AF2237" i="9" s="1"/>
  <c r="AD2238" i="9"/>
  <c r="AF2238" i="9" s="1"/>
  <c r="AD2239" i="9"/>
  <c r="AF2239" i="9" s="1"/>
  <c r="AD2240" i="9"/>
  <c r="AF2240" i="9" s="1"/>
  <c r="AD2241" i="9"/>
  <c r="AF2241" i="9" s="1"/>
  <c r="AD2242" i="9"/>
  <c r="AF2242" i="9" s="1"/>
  <c r="AD2243" i="9"/>
  <c r="AF2243" i="9" s="1"/>
  <c r="AD2244" i="9"/>
  <c r="AF2244" i="9" s="1"/>
  <c r="AD2245" i="9"/>
  <c r="AF2245" i="9" s="1"/>
  <c r="AD2246" i="9"/>
  <c r="AF2246" i="9" s="1"/>
  <c r="AD2247" i="9"/>
  <c r="AF2247" i="9" s="1"/>
  <c r="AD2248" i="9"/>
  <c r="AF2248" i="9" s="1"/>
  <c r="AD2249" i="9"/>
  <c r="AF2249" i="9" s="1"/>
  <c r="AD2250" i="9"/>
  <c r="AF2250" i="9" s="1"/>
  <c r="AD2251" i="9"/>
  <c r="AF2251" i="9" s="1"/>
  <c r="AD2252" i="9"/>
  <c r="AF2252" i="9" s="1"/>
  <c r="AD2253" i="9"/>
  <c r="AF2253" i="9" s="1"/>
  <c r="AD2254" i="9"/>
  <c r="AF2254" i="9" s="1"/>
  <c r="AD2255" i="9"/>
  <c r="AF2255" i="9" s="1"/>
  <c r="AD2256" i="9"/>
  <c r="AF2256" i="9" s="1"/>
  <c r="AD2257" i="9"/>
  <c r="AF2257" i="9" s="1"/>
  <c r="AD2258" i="9"/>
  <c r="AF2258" i="9" s="1"/>
  <c r="AD2259" i="9"/>
  <c r="AF2259" i="9" s="1"/>
  <c r="AD2260" i="9"/>
  <c r="AF2260" i="9" s="1"/>
  <c r="AD2261" i="9"/>
  <c r="AF2261" i="9" s="1"/>
  <c r="AD2262" i="9"/>
  <c r="AF2262" i="9" s="1"/>
  <c r="AD2263" i="9"/>
  <c r="AF2263" i="9" s="1"/>
  <c r="AD2264" i="9"/>
  <c r="AF2264" i="9" s="1"/>
  <c r="AD2265" i="9"/>
  <c r="AF2265" i="9" s="1"/>
  <c r="AD2266" i="9"/>
  <c r="AF2266" i="9" s="1"/>
  <c r="AD2267" i="9"/>
  <c r="AF2267" i="9" s="1"/>
  <c r="AD2268" i="9"/>
  <c r="AF2268" i="9" s="1"/>
  <c r="AD2269" i="9"/>
  <c r="AF2269" i="9" s="1"/>
  <c r="AD2270" i="9"/>
  <c r="AF2270" i="9" s="1"/>
  <c r="AD2271" i="9"/>
  <c r="AF2271" i="9" s="1"/>
  <c r="AD2272" i="9"/>
  <c r="AF2272" i="9" s="1"/>
  <c r="AD2273" i="9"/>
  <c r="AF2273" i="9" s="1"/>
  <c r="AD2274" i="9"/>
  <c r="AF2274" i="9" s="1"/>
  <c r="AD2275" i="9"/>
  <c r="AF2275" i="9" s="1"/>
  <c r="AD2276" i="9"/>
  <c r="AF2276" i="9" s="1"/>
  <c r="AD2277" i="9"/>
  <c r="AF2277" i="9" s="1"/>
  <c r="AD2278" i="9"/>
  <c r="AF2278" i="9" s="1"/>
  <c r="AD2279" i="9"/>
  <c r="AF2279" i="9" s="1"/>
  <c r="AD2280" i="9"/>
  <c r="AF2280" i="9" s="1"/>
  <c r="AD2281" i="9"/>
  <c r="AF2281" i="9" s="1"/>
  <c r="AD2282" i="9"/>
  <c r="AF2282" i="9" s="1"/>
  <c r="AD2283" i="9"/>
  <c r="AF2283" i="9" s="1"/>
  <c r="AD2284" i="9"/>
  <c r="AF2284" i="9" s="1"/>
  <c r="AD2285" i="9"/>
  <c r="AF2285" i="9" s="1"/>
  <c r="AD2286" i="9"/>
  <c r="AF2286" i="9" s="1"/>
  <c r="AD2287" i="9"/>
  <c r="AF2287" i="9" s="1"/>
  <c r="AD2288" i="9"/>
  <c r="AF2288" i="9" s="1"/>
  <c r="AD2289" i="9"/>
  <c r="AF2289" i="9" s="1"/>
  <c r="AD2290" i="9"/>
  <c r="AF2290" i="9" s="1"/>
  <c r="AD2291" i="9"/>
  <c r="AF2291" i="9" s="1"/>
  <c r="AD2292" i="9"/>
  <c r="AF2292" i="9" s="1"/>
  <c r="AD2293" i="9"/>
  <c r="AF2293" i="9" s="1"/>
  <c r="AD2294" i="9"/>
  <c r="AF2294" i="9" s="1"/>
  <c r="AD2295" i="9"/>
  <c r="AF2295" i="9" s="1"/>
  <c r="AD2296" i="9"/>
  <c r="AF2296" i="9" s="1"/>
  <c r="AD2297" i="9"/>
  <c r="AF2297" i="9" s="1"/>
  <c r="AD2298" i="9"/>
  <c r="AF2298" i="9" s="1"/>
  <c r="AD2299" i="9"/>
  <c r="AF2299" i="9" s="1"/>
  <c r="AD2300" i="9"/>
  <c r="AF2300" i="9" s="1"/>
  <c r="AD2301" i="9"/>
  <c r="AF2301" i="9" s="1"/>
  <c r="AD2302" i="9"/>
  <c r="AF2302" i="9" s="1"/>
  <c r="AD2303" i="9"/>
  <c r="AF2303" i="9" s="1"/>
  <c r="AD2304" i="9"/>
  <c r="AF2304" i="9" s="1"/>
  <c r="AD2305" i="9"/>
  <c r="AF2305" i="9" s="1"/>
  <c r="AD2306" i="9"/>
  <c r="AF2306" i="9" s="1"/>
  <c r="AD2307" i="9"/>
  <c r="AF2307" i="9" s="1"/>
  <c r="AD2308" i="9"/>
  <c r="AF2308" i="9" s="1"/>
  <c r="AD2309" i="9"/>
  <c r="AF2309" i="9" s="1"/>
  <c r="AD2310" i="9"/>
  <c r="AF2310" i="9" s="1"/>
  <c r="AD2311" i="9"/>
  <c r="AF2311" i="9" s="1"/>
  <c r="AD2312" i="9"/>
  <c r="AF2312" i="9" s="1"/>
  <c r="AD2313" i="9"/>
  <c r="AF2313" i="9" s="1"/>
  <c r="AD2314" i="9"/>
  <c r="AF2314" i="9" s="1"/>
  <c r="AD2315" i="9"/>
  <c r="AF2315" i="9" s="1"/>
  <c r="AD2316" i="9"/>
  <c r="AF2316" i="9" s="1"/>
  <c r="AD2317" i="9"/>
  <c r="AF2317" i="9" s="1"/>
  <c r="AD2318" i="9"/>
  <c r="AF2318" i="9" s="1"/>
  <c r="AD2319" i="9"/>
  <c r="AF2319" i="9" s="1"/>
  <c r="AD2320" i="9"/>
  <c r="AF2320" i="9" s="1"/>
  <c r="AD2321" i="9"/>
  <c r="AF2321" i="9" s="1"/>
  <c r="AD2322" i="9"/>
  <c r="AF2322" i="9" s="1"/>
  <c r="AD2323" i="9"/>
  <c r="AF2323" i="9" s="1"/>
  <c r="AD2324" i="9"/>
  <c r="AF2324" i="9" s="1"/>
  <c r="AD2325" i="9"/>
  <c r="AF2325" i="9" s="1"/>
  <c r="AD2326" i="9"/>
  <c r="AF2326" i="9" s="1"/>
  <c r="AD2327" i="9"/>
  <c r="AF2327" i="9" s="1"/>
  <c r="AD2328" i="9"/>
  <c r="AF2328" i="9" s="1"/>
  <c r="AD2329" i="9"/>
  <c r="AF2329" i="9" s="1"/>
  <c r="AD2330" i="9"/>
  <c r="AF2330" i="9" s="1"/>
  <c r="AD2331" i="9"/>
  <c r="AF2331" i="9" s="1"/>
  <c r="AD2332" i="9"/>
  <c r="AF2332" i="9" s="1"/>
  <c r="AD2333" i="9"/>
  <c r="AF2333" i="9" s="1"/>
  <c r="AD2334" i="9"/>
  <c r="AF2334" i="9" s="1"/>
  <c r="AD2335" i="9"/>
  <c r="AF2335" i="9" s="1"/>
  <c r="AD2336" i="9"/>
  <c r="AF2336" i="9" s="1"/>
  <c r="AD2337" i="9"/>
  <c r="AF2337" i="9" s="1"/>
  <c r="AD2338" i="9"/>
  <c r="AF2338" i="9" s="1"/>
  <c r="AD2339" i="9"/>
  <c r="AF2339" i="9" s="1"/>
  <c r="AD2340" i="9"/>
  <c r="AF2340" i="9" s="1"/>
  <c r="AD2341" i="9"/>
  <c r="AF2341" i="9" s="1"/>
  <c r="AD2342" i="9"/>
  <c r="AF2342" i="9" s="1"/>
  <c r="AD2343" i="9"/>
  <c r="AF2343" i="9" s="1"/>
  <c r="AD2344" i="9"/>
  <c r="AF2344" i="9" s="1"/>
  <c r="AD2345" i="9"/>
  <c r="AF2345" i="9" s="1"/>
  <c r="AD2346" i="9"/>
  <c r="AF2346" i="9" s="1"/>
  <c r="AD2347" i="9"/>
  <c r="AF2347" i="9" s="1"/>
  <c r="AD2348" i="9"/>
  <c r="AF2348" i="9" s="1"/>
  <c r="AD2349" i="9"/>
  <c r="AF2349" i="9" s="1"/>
  <c r="AD2350" i="9"/>
  <c r="AF2350" i="9" s="1"/>
  <c r="AD2351" i="9"/>
  <c r="AF2351" i="9" s="1"/>
  <c r="AD2352" i="9"/>
  <c r="AF2352" i="9" s="1"/>
  <c r="AD2353" i="9"/>
  <c r="AF2353" i="9" s="1"/>
  <c r="AD2354" i="9"/>
  <c r="AF2354" i="9" s="1"/>
  <c r="AD2355" i="9"/>
  <c r="AF2355" i="9" s="1"/>
  <c r="AD2356" i="9"/>
  <c r="AF2356" i="9" s="1"/>
  <c r="AD2357" i="9"/>
  <c r="AF2357" i="9" s="1"/>
  <c r="AD2358" i="9"/>
  <c r="AF2358" i="9" s="1"/>
  <c r="AD2359" i="9"/>
  <c r="AF2359" i="9" s="1"/>
  <c r="AD2360" i="9"/>
  <c r="AF2360" i="9" s="1"/>
  <c r="AD2361" i="9"/>
  <c r="AF2361" i="9" s="1"/>
  <c r="AD2362" i="9"/>
  <c r="AF2362" i="9" s="1"/>
  <c r="AD2363" i="9"/>
  <c r="AF2363" i="9" s="1"/>
  <c r="AD2364" i="9"/>
  <c r="AF2364" i="9" s="1"/>
  <c r="AD2365" i="9"/>
  <c r="AF2365" i="9" s="1"/>
  <c r="AD2366" i="9"/>
  <c r="AF2366" i="9" s="1"/>
  <c r="AD2367" i="9"/>
  <c r="AF2367" i="9" s="1"/>
  <c r="AD2368" i="9"/>
  <c r="AF2368" i="9" s="1"/>
  <c r="AD2369" i="9"/>
  <c r="AF2369" i="9" s="1"/>
  <c r="AD2370" i="9"/>
  <c r="AF2370" i="9" s="1"/>
  <c r="AD2371" i="9"/>
  <c r="AF2371" i="9" s="1"/>
  <c r="AD2372" i="9"/>
  <c r="AF2372" i="9" s="1"/>
  <c r="AD2373" i="9"/>
  <c r="AF2373" i="9" s="1"/>
  <c r="AD2374" i="9"/>
  <c r="AF2374" i="9" s="1"/>
  <c r="AD2375" i="9"/>
  <c r="AF2375" i="9" s="1"/>
  <c r="AD2376" i="9"/>
  <c r="AF2376" i="9" s="1"/>
  <c r="AD2377" i="9"/>
  <c r="AF2377" i="9" s="1"/>
  <c r="AD2378" i="9"/>
  <c r="AF2378" i="9" s="1"/>
  <c r="AD2379" i="9"/>
  <c r="AF2379" i="9" s="1"/>
  <c r="AD2380" i="9"/>
  <c r="AF2380" i="9" s="1"/>
  <c r="AD2381" i="9"/>
  <c r="AF2381" i="9" s="1"/>
  <c r="AD2382" i="9"/>
  <c r="AF2382" i="9" s="1"/>
  <c r="AD2383" i="9"/>
  <c r="AF2383" i="9" s="1"/>
  <c r="AD2384" i="9"/>
  <c r="AF2384" i="9" s="1"/>
  <c r="AD2385" i="9"/>
  <c r="AF2385" i="9" s="1"/>
  <c r="AD2386" i="9"/>
  <c r="AF2386" i="9" s="1"/>
  <c r="AD2387" i="9"/>
  <c r="AF2387" i="9" s="1"/>
  <c r="AD2388" i="9"/>
  <c r="AF2388" i="9" s="1"/>
  <c r="AD2389" i="9"/>
  <c r="AF2389" i="9" s="1"/>
  <c r="AD2390" i="9"/>
  <c r="AF2390" i="9" s="1"/>
  <c r="AD2391" i="9"/>
  <c r="AF2391" i="9" s="1"/>
  <c r="AD2392" i="9"/>
  <c r="AF2392" i="9" s="1"/>
  <c r="AD2393" i="9"/>
  <c r="AF2393" i="9" s="1"/>
  <c r="AD2394" i="9"/>
  <c r="AF2394" i="9" s="1"/>
  <c r="AD2395" i="9"/>
  <c r="AF2395" i="9" s="1"/>
  <c r="AD2396" i="9"/>
  <c r="AF2396" i="9" s="1"/>
  <c r="AD2397" i="9"/>
  <c r="AF2397" i="9" s="1"/>
  <c r="AD2398" i="9"/>
  <c r="AF2398" i="9" s="1"/>
  <c r="AD2399" i="9"/>
  <c r="AF2399" i="9" s="1"/>
  <c r="AD2400" i="9"/>
  <c r="AF2400" i="9" s="1"/>
  <c r="AD2401" i="9"/>
  <c r="AF2401" i="9" s="1"/>
  <c r="AD2402" i="9"/>
  <c r="AF2402" i="9" s="1"/>
  <c r="AD2403" i="9"/>
  <c r="AF2403" i="9" s="1"/>
  <c r="AD2404" i="9"/>
  <c r="AF2404" i="9" s="1"/>
  <c r="AD2405" i="9"/>
  <c r="AF2405" i="9" s="1"/>
  <c r="AD2406" i="9"/>
  <c r="AF2406" i="9" s="1"/>
  <c r="AD2407" i="9"/>
  <c r="AF2407" i="9" s="1"/>
  <c r="AD2408" i="9"/>
  <c r="AF2408" i="9" s="1"/>
  <c r="AD2409" i="9"/>
  <c r="AF2409" i="9" s="1"/>
  <c r="AD2410" i="9"/>
  <c r="AF2410" i="9" s="1"/>
  <c r="AD2411" i="9"/>
  <c r="AF2411" i="9" s="1"/>
  <c r="AD2412" i="9"/>
  <c r="AF2412" i="9" s="1"/>
  <c r="AD2413" i="9"/>
  <c r="AF2413" i="9" s="1"/>
  <c r="AD2414" i="9"/>
  <c r="AF2414" i="9" s="1"/>
  <c r="AD2415" i="9"/>
  <c r="AF2415" i="9" s="1"/>
  <c r="AD2416" i="9"/>
  <c r="AF2416" i="9" s="1"/>
  <c r="AD2417" i="9"/>
  <c r="AF2417" i="9" s="1"/>
  <c r="AD2418" i="9"/>
  <c r="AF2418" i="9" s="1"/>
  <c r="AD2419" i="9"/>
  <c r="AF2419" i="9" s="1"/>
  <c r="AD2420" i="9"/>
  <c r="AF2420" i="9" s="1"/>
  <c r="AD2421" i="9"/>
  <c r="AF2421" i="9" s="1"/>
  <c r="AD2422" i="9"/>
  <c r="AF2422" i="9" s="1"/>
  <c r="AD2423" i="9"/>
  <c r="AF2423" i="9" s="1"/>
  <c r="AD2424" i="9"/>
  <c r="AF2424" i="9" s="1"/>
  <c r="AD2425" i="9"/>
  <c r="AF2425" i="9" s="1"/>
  <c r="AD2426" i="9"/>
  <c r="AF2426" i="9" s="1"/>
  <c r="AD2427" i="9"/>
  <c r="AF2427" i="9" s="1"/>
  <c r="AD2428" i="9"/>
  <c r="AF2428" i="9" s="1"/>
  <c r="AD2429" i="9"/>
  <c r="AF2429" i="9" s="1"/>
  <c r="AD2430" i="9"/>
  <c r="AF2430" i="9" s="1"/>
  <c r="AD2431" i="9"/>
  <c r="AF2431" i="9" s="1"/>
  <c r="AD2432" i="9"/>
  <c r="AF2432" i="9" s="1"/>
  <c r="AD2433" i="9"/>
  <c r="AF2433" i="9" s="1"/>
  <c r="AD2434" i="9"/>
  <c r="AF2434" i="9" s="1"/>
  <c r="AD2435" i="9"/>
  <c r="AF2435" i="9" s="1"/>
  <c r="AD2436" i="9"/>
  <c r="AF2436" i="9" s="1"/>
  <c r="AD2437" i="9"/>
  <c r="AF2437" i="9" s="1"/>
  <c r="AD2438" i="9"/>
  <c r="AF2438" i="9" s="1"/>
  <c r="AD2439" i="9"/>
  <c r="AF2439" i="9" s="1"/>
  <c r="AD2440" i="9"/>
  <c r="AF2440" i="9" s="1"/>
  <c r="AD2441" i="9"/>
  <c r="AF2441" i="9" s="1"/>
  <c r="AD2442" i="9"/>
  <c r="AF2442" i="9" s="1"/>
  <c r="AD2443" i="9"/>
  <c r="AF2443" i="9" s="1"/>
  <c r="AD2444" i="9"/>
  <c r="AF2444" i="9" s="1"/>
  <c r="AD2445" i="9"/>
  <c r="AF2445" i="9" s="1"/>
  <c r="AD2446" i="9"/>
  <c r="AF2446" i="9" s="1"/>
  <c r="AD2447" i="9"/>
  <c r="AF2447" i="9" s="1"/>
  <c r="AD2448" i="9"/>
  <c r="AF2448" i="9" s="1"/>
  <c r="AD2449" i="9"/>
  <c r="AF2449" i="9" s="1"/>
  <c r="AD2450" i="9"/>
  <c r="AF2450" i="9" s="1"/>
  <c r="AD2451" i="9"/>
  <c r="AF2451" i="9" s="1"/>
  <c r="AD2452" i="9"/>
  <c r="AF2452" i="9" s="1"/>
  <c r="AD2453" i="9"/>
  <c r="AF2453" i="9" s="1"/>
  <c r="AD2454" i="9"/>
  <c r="AF2454" i="9" s="1"/>
  <c r="AD2455" i="9"/>
  <c r="AF2455" i="9" s="1"/>
  <c r="AD2456" i="9"/>
  <c r="AF2456" i="9" s="1"/>
  <c r="AD2457" i="9"/>
  <c r="AF2457" i="9" s="1"/>
  <c r="AD2458" i="9"/>
  <c r="AF2458" i="9" s="1"/>
  <c r="AD2459" i="9"/>
  <c r="AF2459" i="9" s="1"/>
  <c r="AD2460" i="9"/>
  <c r="AF2460" i="9" s="1"/>
  <c r="AD2461" i="9"/>
  <c r="AF2461" i="9" s="1"/>
  <c r="AD2462" i="9"/>
  <c r="AF2462" i="9" s="1"/>
  <c r="AD2463" i="9"/>
  <c r="AF2463" i="9" s="1"/>
  <c r="AD2464" i="9"/>
  <c r="AF2464" i="9" s="1"/>
  <c r="AD2465" i="9"/>
  <c r="AF2465" i="9" s="1"/>
  <c r="AD2466" i="9"/>
  <c r="AF2466" i="9" s="1"/>
  <c r="AD2467" i="9"/>
  <c r="AF2467" i="9" s="1"/>
  <c r="AD2468" i="9"/>
  <c r="AF2468" i="9" s="1"/>
  <c r="AD2469" i="9"/>
  <c r="AF2469" i="9" s="1"/>
  <c r="AD2470" i="9"/>
  <c r="AF2470" i="9" s="1"/>
  <c r="AD2471" i="9"/>
  <c r="AF2471" i="9" s="1"/>
  <c r="AD2472" i="9"/>
  <c r="AF2472" i="9" s="1"/>
  <c r="AD2473" i="9"/>
  <c r="AF2473" i="9" s="1"/>
  <c r="AD2474" i="9"/>
  <c r="AF2474" i="9" s="1"/>
  <c r="AD2475" i="9"/>
  <c r="AF2475" i="9" s="1"/>
  <c r="AD2476" i="9"/>
  <c r="AF2476" i="9" s="1"/>
  <c r="AD2477" i="9"/>
  <c r="AF2477" i="9" s="1"/>
  <c r="AD2478" i="9"/>
  <c r="AF2478" i="9" s="1"/>
  <c r="AD2479" i="9"/>
  <c r="AF2479" i="9" s="1"/>
  <c r="AD2480" i="9"/>
  <c r="AF2480" i="9" s="1"/>
  <c r="AD2481" i="9"/>
  <c r="AF2481" i="9" s="1"/>
  <c r="AD2482" i="9"/>
  <c r="AF2482" i="9" s="1"/>
  <c r="AD2483" i="9"/>
  <c r="AF2483" i="9" s="1"/>
  <c r="AD2484" i="9"/>
  <c r="AF2484" i="9" s="1"/>
  <c r="AD2485" i="9"/>
  <c r="AF2485" i="9" s="1"/>
  <c r="AD2486" i="9"/>
  <c r="AF2486" i="9" s="1"/>
  <c r="AD2487" i="9"/>
  <c r="AF2487" i="9" s="1"/>
  <c r="AD2488" i="9"/>
  <c r="AF2488" i="9" s="1"/>
  <c r="AD2489" i="9"/>
  <c r="AF2489" i="9" s="1"/>
  <c r="AD2490" i="9"/>
  <c r="AF2490" i="9" s="1"/>
  <c r="AD2491" i="9"/>
  <c r="AF2491" i="9" s="1"/>
  <c r="AD2492" i="9"/>
  <c r="AF2492" i="9" s="1"/>
  <c r="AD2493" i="9"/>
  <c r="AF2493" i="9" s="1"/>
  <c r="AD2494" i="9"/>
  <c r="AF2494" i="9" s="1"/>
  <c r="AD2495" i="9"/>
  <c r="AF2495" i="9" s="1"/>
  <c r="AD2496" i="9"/>
  <c r="AF2496" i="9" s="1"/>
  <c r="AD2497" i="9"/>
  <c r="AF2497" i="9" s="1"/>
  <c r="AD2498" i="9"/>
  <c r="AF2498" i="9" s="1"/>
  <c r="AD2499" i="9"/>
  <c r="AF2499" i="9" s="1"/>
  <c r="AD2500" i="9"/>
  <c r="AF2500" i="9" s="1"/>
  <c r="AD2501" i="9"/>
  <c r="AF2501" i="9" s="1"/>
  <c r="AD2502" i="9"/>
  <c r="AF2502" i="9" s="1"/>
  <c r="AD2503" i="9"/>
  <c r="AF2503" i="9" s="1"/>
  <c r="AD2504" i="9"/>
  <c r="AF2504" i="9" s="1"/>
  <c r="AD2505" i="9"/>
  <c r="AF2505" i="9" s="1"/>
  <c r="AD2506" i="9"/>
  <c r="AF2506" i="9" s="1"/>
  <c r="AD2507" i="9"/>
  <c r="AF2507" i="9" s="1"/>
  <c r="AD2508" i="9"/>
  <c r="AF2508" i="9" s="1"/>
  <c r="AD2509" i="9"/>
  <c r="AF2509" i="9" s="1"/>
  <c r="AD2510" i="9"/>
  <c r="AF2510" i="9" s="1"/>
  <c r="AD2511" i="9"/>
  <c r="AF2511" i="9" s="1"/>
  <c r="AD2512" i="9"/>
  <c r="AF2512" i="9" s="1"/>
  <c r="AD2513" i="9"/>
  <c r="AF2513" i="9" s="1"/>
  <c r="AD2514" i="9"/>
  <c r="AF2514" i="9" s="1"/>
  <c r="AD2515" i="9"/>
  <c r="AF2515" i="9" s="1"/>
  <c r="AD2516" i="9"/>
  <c r="AF2516" i="9" s="1"/>
  <c r="AD2517" i="9"/>
  <c r="AF2517" i="9" s="1"/>
  <c r="AD2518" i="9"/>
  <c r="AF2518" i="9" s="1"/>
  <c r="AD2519" i="9"/>
  <c r="AF2519" i="9" s="1"/>
  <c r="AD2520" i="9"/>
  <c r="AF2520" i="9" s="1"/>
  <c r="AD2521" i="9"/>
  <c r="AF2521" i="9" s="1"/>
  <c r="AD2522" i="9"/>
  <c r="AF2522" i="9" s="1"/>
  <c r="AD2523" i="9"/>
  <c r="AF2523" i="9" s="1"/>
  <c r="AD2524" i="9"/>
  <c r="AF2524" i="9" s="1"/>
  <c r="AD2525" i="9"/>
  <c r="AF2525" i="9" s="1"/>
  <c r="AD2526" i="9"/>
  <c r="AF2526" i="9" s="1"/>
  <c r="AD2527" i="9"/>
  <c r="AF2527" i="9" s="1"/>
  <c r="AD2528" i="9"/>
  <c r="AF2528" i="9" s="1"/>
  <c r="AD2529" i="9"/>
  <c r="AF2529" i="9" s="1"/>
  <c r="AD2530" i="9"/>
  <c r="AF2530" i="9" s="1"/>
  <c r="AD2531" i="9"/>
  <c r="AF2531" i="9" s="1"/>
  <c r="AD2532" i="9"/>
  <c r="AF2532" i="9" s="1"/>
  <c r="AD2533" i="9"/>
  <c r="AF2533" i="9" s="1"/>
  <c r="AD2534" i="9"/>
  <c r="AF2534" i="9" s="1"/>
  <c r="AD2535" i="9"/>
  <c r="AF2535" i="9" s="1"/>
  <c r="AD2536" i="9"/>
  <c r="AF2536" i="9" s="1"/>
  <c r="AD2537" i="9"/>
  <c r="AF2537" i="9" s="1"/>
  <c r="AD2538" i="9"/>
  <c r="AF2538" i="9" s="1"/>
  <c r="AD2539" i="9"/>
  <c r="AF2539" i="9" s="1"/>
  <c r="AD2540" i="9"/>
  <c r="AF2540" i="9" s="1"/>
  <c r="AD2541" i="9"/>
  <c r="AF2541" i="9" s="1"/>
  <c r="AD2542" i="9"/>
  <c r="AF2542" i="9" s="1"/>
  <c r="AD2543" i="9"/>
  <c r="AF2543" i="9" s="1"/>
  <c r="AD2544" i="9"/>
  <c r="AF2544" i="9" s="1"/>
  <c r="AD2545" i="9"/>
  <c r="AF2545" i="9" s="1"/>
  <c r="AD2546" i="9"/>
  <c r="AF2546" i="9" s="1"/>
  <c r="AD2547" i="9"/>
  <c r="AF2547" i="9" s="1"/>
  <c r="AD2548" i="9"/>
  <c r="AF2548" i="9" s="1"/>
  <c r="AD2549" i="9"/>
  <c r="AF2549" i="9" s="1"/>
  <c r="AD2550" i="9"/>
  <c r="AF2550" i="9" s="1"/>
  <c r="AD2551" i="9"/>
  <c r="AF2551" i="9" s="1"/>
  <c r="AD2552" i="9"/>
  <c r="AF2552" i="9" s="1"/>
  <c r="AD2553" i="9"/>
  <c r="AF2553" i="9" s="1"/>
  <c r="AD2554" i="9"/>
  <c r="AF2554" i="9" s="1"/>
  <c r="AD2555" i="9"/>
  <c r="AF2555" i="9" s="1"/>
  <c r="AD2556" i="9"/>
  <c r="AF2556" i="9" s="1"/>
  <c r="AD2557" i="9"/>
  <c r="AF2557" i="9" s="1"/>
  <c r="AD2558" i="9"/>
  <c r="AF2558" i="9" s="1"/>
  <c r="AD2559" i="9"/>
  <c r="AF2559" i="9" s="1"/>
  <c r="AD2560" i="9"/>
  <c r="AF2560" i="9" s="1"/>
  <c r="AD2561" i="9"/>
  <c r="AF2561" i="9" s="1"/>
  <c r="AD2562" i="9"/>
  <c r="AF2562" i="9" s="1"/>
  <c r="AD2563" i="9"/>
  <c r="AF2563" i="9" s="1"/>
  <c r="AD2564" i="9"/>
  <c r="AF2564" i="9" s="1"/>
  <c r="AD2565" i="9"/>
  <c r="AF2565" i="9" s="1"/>
  <c r="AD2566" i="9"/>
  <c r="AF2566" i="9" s="1"/>
  <c r="AD2567" i="9"/>
  <c r="AF2567" i="9" s="1"/>
  <c r="AD2568" i="9"/>
  <c r="AF2568" i="9" s="1"/>
  <c r="AD2569" i="9"/>
  <c r="AF2569" i="9" s="1"/>
  <c r="AD2570" i="9"/>
  <c r="AF2570" i="9" s="1"/>
  <c r="AD2571" i="9"/>
  <c r="AF2571" i="9" s="1"/>
  <c r="AD2572" i="9"/>
  <c r="AF2572" i="9" s="1"/>
  <c r="AD2573" i="9"/>
  <c r="AF2573" i="9" s="1"/>
  <c r="AD2574" i="9"/>
  <c r="AF2574" i="9" s="1"/>
  <c r="AD2575" i="9"/>
  <c r="AF2575" i="9" s="1"/>
  <c r="AD2576" i="9"/>
  <c r="AF2576" i="9" s="1"/>
  <c r="AD2577" i="9"/>
  <c r="AF2577" i="9" s="1"/>
  <c r="AD2578" i="9"/>
  <c r="AF2578" i="9" s="1"/>
  <c r="AD2579" i="9"/>
  <c r="AF2579" i="9" s="1"/>
  <c r="AD2580" i="9"/>
  <c r="AF2580" i="9" s="1"/>
  <c r="AD2581" i="9"/>
  <c r="AF2581" i="9" s="1"/>
  <c r="AD2582" i="9"/>
  <c r="AF2582" i="9" s="1"/>
  <c r="AD2583" i="9"/>
  <c r="AF2583" i="9" s="1"/>
  <c r="AD2584" i="9"/>
  <c r="AF2584" i="9" s="1"/>
  <c r="AD2585" i="9"/>
  <c r="AF2585" i="9" s="1"/>
  <c r="AD2586" i="9"/>
  <c r="AF2586" i="9" s="1"/>
  <c r="AD2587" i="9"/>
  <c r="AF2587" i="9" s="1"/>
  <c r="AD2588" i="9"/>
  <c r="AF2588" i="9" s="1"/>
  <c r="AD2589" i="9"/>
  <c r="AF2589" i="9" s="1"/>
  <c r="AD2590" i="9"/>
  <c r="AF2590" i="9" s="1"/>
  <c r="AD2591" i="9"/>
  <c r="AF2591" i="9" s="1"/>
  <c r="AD2592" i="9"/>
  <c r="AF2592" i="9" s="1"/>
  <c r="AD2593" i="9"/>
  <c r="AF2593" i="9" s="1"/>
  <c r="AD2594" i="9"/>
  <c r="AF2594" i="9" s="1"/>
  <c r="AD2595" i="9"/>
  <c r="AF2595" i="9" s="1"/>
  <c r="AD2596" i="9"/>
  <c r="AF2596" i="9" s="1"/>
  <c r="AD2597" i="9"/>
  <c r="AF2597" i="9" s="1"/>
  <c r="AD2598" i="9"/>
  <c r="AF2598" i="9" s="1"/>
  <c r="AD2599" i="9"/>
  <c r="AF2599" i="9" s="1"/>
  <c r="AD2600" i="9"/>
  <c r="AF2600" i="9" s="1"/>
  <c r="AD2601" i="9"/>
  <c r="AF2601" i="9" s="1"/>
  <c r="AD2602" i="9"/>
  <c r="AF2602" i="9" s="1"/>
  <c r="AD2603" i="9"/>
  <c r="AF2603" i="9" s="1"/>
  <c r="AD2604" i="9"/>
  <c r="AF2604" i="9" s="1"/>
  <c r="AD2605" i="9"/>
  <c r="AF2605" i="9" s="1"/>
  <c r="AD2606" i="9"/>
  <c r="AF2606" i="9" s="1"/>
  <c r="AD2607" i="9"/>
  <c r="AF2607" i="9" s="1"/>
  <c r="AD2608" i="9"/>
  <c r="AF2608" i="9" s="1"/>
  <c r="AD2609" i="9"/>
  <c r="AF2609" i="9" s="1"/>
  <c r="AD2610" i="9"/>
  <c r="AF2610" i="9" s="1"/>
  <c r="AD2611" i="9"/>
  <c r="AF2611" i="9" s="1"/>
  <c r="AD2612" i="9"/>
  <c r="AF2612" i="9" s="1"/>
  <c r="AD2613" i="9"/>
  <c r="AF2613" i="9" s="1"/>
  <c r="AD2614" i="9"/>
  <c r="AF2614" i="9" s="1"/>
  <c r="AD2615" i="9"/>
  <c r="AF2615" i="9" s="1"/>
  <c r="AD2616" i="9"/>
  <c r="AF2616" i="9" s="1"/>
  <c r="AD2617" i="9"/>
  <c r="AF2617" i="9" s="1"/>
  <c r="AD2618" i="9"/>
  <c r="AF2618" i="9" s="1"/>
  <c r="AD2619" i="9"/>
  <c r="AF2619" i="9" s="1"/>
  <c r="AD2620" i="9"/>
  <c r="AF2620" i="9" s="1"/>
  <c r="AD2621" i="9"/>
  <c r="AF2621" i="9" s="1"/>
  <c r="AD2622" i="9"/>
  <c r="AF2622" i="9" s="1"/>
  <c r="AD2623" i="9"/>
  <c r="AF2623" i="9" s="1"/>
  <c r="AD2624" i="9"/>
  <c r="AF2624" i="9" s="1"/>
  <c r="AD2625" i="9"/>
  <c r="AF2625" i="9" s="1"/>
  <c r="AD2626" i="9"/>
  <c r="AF2626" i="9" s="1"/>
  <c r="AD2627" i="9"/>
  <c r="AF2627" i="9" s="1"/>
  <c r="AD2628" i="9"/>
  <c r="AF2628" i="9" s="1"/>
  <c r="AD2629" i="9"/>
  <c r="AF2629" i="9" s="1"/>
  <c r="AD2630" i="9"/>
  <c r="AF2630" i="9" s="1"/>
  <c r="AD2631" i="9"/>
  <c r="AF2631" i="9" s="1"/>
  <c r="AD2632" i="9"/>
  <c r="AF2632" i="9" s="1"/>
  <c r="AD2633" i="9"/>
  <c r="AF2633" i="9" s="1"/>
  <c r="AD2634" i="9"/>
  <c r="AF2634" i="9" s="1"/>
  <c r="AD2635" i="9"/>
  <c r="AF2635" i="9" s="1"/>
  <c r="AD2636" i="9"/>
  <c r="AF2636" i="9" s="1"/>
  <c r="AD2637" i="9"/>
  <c r="AF2637" i="9" s="1"/>
  <c r="AD2638" i="9"/>
  <c r="AF2638" i="9" s="1"/>
  <c r="AD2639" i="9"/>
  <c r="AF2639" i="9" s="1"/>
  <c r="AD2640" i="9"/>
  <c r="AF2640" i="9" s="1"/>
  <c r="AD2641" i="9"/>
  <c r="AF2641" i="9" s="1"/>
  <c r="AD2642" i="9"/>
  <c r="AF2642" i="9" s="1"/>
  <c r="AD2643" i="9"/>
  <c r="AF2643" i="9" s="1"/>
  <c r="AD2644" i="9"/>
  <c r="AF2644" i="9" s="1"/>
  <c r="AD2645" i="9"/>
  <c r="AF2645" i="9" s="1"/>
  <c r="AD2646" i="9"/>
  <c r="AF2646" i="9" s="1"/>
  <c r="AD2647" i="9"/>
  <c r="AF2647" i="9" s="1"/>
  <c r="AD2648" i="9"/>
  <c r="AF2648" i="9" s="1"/>
  <c r="AD2649" i="9"/>
  <c r="AF2649" i="9" s="1"/>
  <c r="AD2650" i="9"/>
  <c r="AF2650" i="9" s="1"/>
  <c r="AD2651" i="9"/>
  <c r="AF2651" i="9" s="1"/>
  <c r="AD2652" i="9"/>
  <c r="AF2652" i="9" s="1"/>
  <c r="AD2653" i="9"/>
  <c r="AF2653" i="9" s="1"/>
  <c r="AD2654" i="9"/>
  <c r="AF2654" i="9" s="1"/>
  <c r="AD2655" i="9"/>
  <c r="AF2655" i="9" s="1"/>
  <c r="AD2656" i="9"/>
  <c r="AF2656" i="9" s="1"/>
  <c r="AD2657" i="9"/>
  <c r="AF2657" i="9" s="1"/>
  <c r="AD2658" i="9"/>
  <c r="AF2658" i="9" s="1"/>
  <c r="AD2659" i="9"/>
  <c r="AF2659" i="9" s="1"/>
  <c r="AD2660" i="9"/>
  <c r="AF2660" i="9" s="1"/>
  <c r="AD2661" i="9"/>
  <c r="AF2661" i="9" s="1"/>
  <c r="AD2662" i="9"/>
  <c r="AF2662" i="9" s="1"/>
  <c r="AD2663" i="9"/>
  <c r="AF2663" i="9" s="1"/>
  <c r="AD2664" i="9"/>
  <c r="AF2664" i="9" s="1"/>
  <c r="AD2665" i="9"/>
  <c r="AF2665" i="9" s="1"/>
  <c r="AD2666" i="9"/>
  <c r="AF2666" i="9" s="1"/>
  <c r="AD2667" i="9"/>
  <c r="AF2667" i="9" s="1"/>
  <c r="AD2668" i="9"/>
  <c r="AF2668" i="9" s="1"/>
  <c r="AD2669" i="9"/>
  <c r="AF2669" i="9" s="1"/>
  <c r="AD2670" i="9"/>
  <c r="AF2670" i="9" s="1"/>
  <c r="AD2671" i="9"/>
  <c r="AF2671" i="9" s="1"/>
  <c r="AD2672" i="9"/>
  <c r="AF2672" i="9" s="1"/>
  <c r="AD2673" i="9"/>
  <c r="AF2673" i="9" s="1"/>
  <c r="AD2674" i="9"/>
  <c r="AF2674" i="9" s="1"/>
  <c r="AD2675" i="9"/>
  <c r="AF2675" i="9" s="1"/>
  <c r="AD2676" i="9"/>
  <c r="AF2676" i="9" s="1"/>
  <c r="AD2677" i="9"/>
  <c r="AF2677" i="9" s="1"/>
  <c r="AD2678" i="9"/>
  <c r="AF2678" i="9" s="1"/>
  <c r="AD2679" i="9"/>
  <c r="AF2679" i="9" s="1"/>
  <c r="AD2680" i="9"/>
  <c r="AF2680" i="9" s="1"/>
  <c r="AD2681" i="9"/>
  <c r="AF2681" i="9" s="1"/>
  <c r="AD2682" i="9"/>
  <c r="AF2682" i="9" s="1"/>
  <c r="AD2683" i="9"/>
  <c r="AF2683" i="9" s="1"/>
  <c r="AD2684" i="9"/>
  <c r="AF2684" i="9" s="1"/>
  <c r="AD2685" i="9"/>
  <c r="AF2685" i="9" s="1"/>
  <c r="AD2686" i="9"/>
  <c r="AF2686" i="9" s="1"/>
  <c r="AD2687" i="9"/>
  <c r="AF2687" i="9" s="1"/>
  <c r="AD2688" i="9"/>
  <c r="AF2688" i="9" s="1"/>
  <c r="AD2689" i="9"/>
  <c r="AF2689" i="9" s="1"/>
  <c r="AD2690" i="9"/>
  <c r="AF2690" i="9" s="1"/>
  <c r="AD2691" i="9"/>
  <c r="AF2691" i="9" s="1"/>
  <c r="AD2692" i="9"/>
  <c r="AF2692" i="9" s="1"/>
  <c r="AD2693" i="9"/>
  <c r="AF2693" i="9" s="1"/>
  <c r="AD2694" i="9"/>
  <c r="AF2694" i="9" s="1"/>
  <c r="AD2695" i="9"/>
  <c r="AF2695" i="9" s="1"/>
  <c r="AD2696" i="9"/>
  <c r="AF2696" i="9" s="1"/>
  <c r="AD2697" i="9"/>
  <c r="AF2697" i="9" s="1"/>
  <c r="AD2698" i="9"/>
  <c r="AF2698" i="9" s="1"/>
  <c r="AD2699" i="9"/>
  <c r="AF2699" i="9" s="1"/>
  <c r="AD2700" i="9"/>
  <c r="AF2700" i="9" s="1"/>
  <c r="AD2701" i="9"/>
  <c r="AF2701" i="9" s="1"/>
  <c r="AD2702" i="9"/>
  <c r="AF2702" i="9" s="1"/>
  <c r="AD2703" i="9"/>
  <c r="AF2703" i="9" s="1"/>
  <c r="AD2704" i="9"/>
  <c r="AF2704" i="9" s="1"/>
  <c r="AD2705" i="9"/>
  <c r="AF2705" i="9" s="1"/>
  <c r="AD2706" i="9"/>
  <c r="AF2706" i="9" s="1"/>
  <c r="AD2707" i="9"/>
  <c r="AF2707" i="9" s="1"/>
  <c r="AD2708" i="9"/>
  <c r="AF2708" i="9" s="1"/>
  <c r="AD2709" i="9"/>
  <c r="AF2709" i="9" s="1"/>
  <c r="AD2710" i="9"/>
  <c r="AF2710" i="9" s="1"/>
  <c r="AD2711" i="9"/>
  <c r="AF2711" i="9" s="1"/>
  <c r="AD2712" i="9"/>
  <c r="AF2712" i="9" s="1"/>
  <c r="AD2713" i="9"/>
  <c r="AF2713" i="9" s="1"/>
  <c r="AD2714" i="9"/>
  <c r="AF2714" i="9" s="1"/>
  <c r="AD2715" i="9"/>
  <c r="AF2715" i="9" s="1"/>
  <c r="AD2716" i="9"/>
  <c r="AF2716" i="9" s="1"/>
  <c r="AD2717" i="9"/>
  <c r="AF2717" i="9" s="1"/>
  <c r="AD2718" i="9"/>
  <c r="AF2718" i="9" s="1"/>
  <c r="AD2719" i="9"/>
  <c r="AF2719" i="9" s="1"/>
  <c r="AD2720" i="9"/>
  <c r="AF2720" i="9" s="1"/>
  <c r="AD2721" i="9"/>
  <c r="AF2721" i="9" s="1"/>
  <c r="AD2722" i="9"/>
  <c r="AF2722" i="9" s="1"/>
  <c r="AD2723" i="9"/>
  <c r="AF2723" i="9" s="1"/>
  <c r="AD2724" i="9"/>
  <c r="AF2724" i="9" s="1"/>
  <c r="AD2725" i="9"/>
  <c r="AF2725" i="9" s="1"/>
  <c r="AD2726" i="9"/>
  <c r="AF2726" i="9" s="1"/>
  <c r="AD2727" i="9"/>
  <c r="AF2727" i="9" s="1"/>
  <c r="AD2728" i="9"/>
  <c r="AF2728" i="9" s="1"/>
  <c r="AD2729" i="9"/>
  <c r="AF2729" i="9" s="1"/>
  <c r="AD2730" i="9"/>
  <c r="AF2730" i="9" s="1"/>
  <c r="AD2731" i="9"/>
  <c r="AF2731" i="9" s="1"/>
  <c r="AD2732" i="9"/>
  <c r="AF2732" i="9" s="1"/>
  <c r="AD2733" i="9"/>
  <c r="AF2733" i="9" s="1"/>
  <c r="AD2734" i="9"/>
  <c r="AF2734" i="9" s="1"/>
  <c r="AD2735" i="9"/>
  <c r="AF2735" i="9" s="1"/>
  <c r="AD2736" i="9"/>
  <c r="AF2736" i="9" s="1"/>
  <c r="AD2737" i="9"/>
  <c r="AF2737" i="9" s="1"/>
  <c r="AD2738" i="9"/>
  <c r="AF2738" i="9" s="1"/>
  <c r="AD2739" i="9"/>
  <c r="AF2739" i="9" s="1"/>
  <c r="AD2740" i="9"/>
  <c r="AF2740" i="9" s="1"/>
  <c r="AD2741" i="9"/>
  <c r="AF2741" i="9" s="1"/>
  <c r="AD2742" i="9"/>
  <c r="AF2742" i="9" s="1"/>
  <c r="AD2743" i="9"/>
  <c r="AF2743" i="9" s="1"/>
  <c r="AD2744" i="9"/>
  <c r="AF2744" i="9" s="1"/>
  <c r="AD2745" i="9"/>
  <c r="AF2745" i="9" s="1"/>
  <c r="AD2746" i="9"/>
  <c r="AF2746" i="9" s="1"/>
  <c r="AD2747" i="9"/>
  <c r="AF2747" i="9" s="1"/>
  <c r="AD2748" i="9"/>
  <c r="AF2748" i="9" s="1"/>
  <c r="AD2749" i="9"/>
  <c r="AF2749" i="9" s="1"/>
  <c r="AD2750" i="9"/>
  <c r="AF2750" i="9" s="1"/>
  <c r="AD2751" i="9"/>
  <c r="AF2751" i="9" s="1"/>
  <c r="AD2752" i="9"/>
  <c r="AF2752" i="9" s="1"/>
  <c r="AD2753" i="9"/>
  <c r="AF2753" i="9" s="1"/>
  <c r="AD2754" i="9"/>
  <c r="AF2754" i="9" s="1"/>
  <c r="AD2755" i="9"/>
  <c r="AF2755" i="9" s="1"/>
  <c r="AD2756" i="9"/>
  <c r="AF2756" i="9" s="1"/>
  <c r="AD2757" i="9"/>
  <c r="AF2757" i="9" s="1"/>
  <c r="AD2758" i="9"/>
  <c r="AF2758" i="9" s="1"/>
  <c r="AD2759" i="9"/>
  <c r="AF2759" i="9" s="1"/>
  <c r="AD2760" i="9"/>
  <c r="AF2760" i="9" s="1"/>
  <c r="AD2761" i="9"/>
  <c r="AF2761" i="9" s="1"/>
  <c r="AD2762" i="9"/>
  <c r="AF2762" i="9" s="1"/>
  <c r="AD2763" i="9"/>
  <c r="AF2763" i="9" s="1"/>
  <c r="AD2764" i="9"/>
  <c r="AF2764" i="9" s="1"/>
  <c r="AD2765" i="9"/>
  <c r="AF2765" i="9" s="1"/>
  <c r="AD2766" i="9"/>
  <c r="AF2766" i="9" s="1"/>
  <c r="AD2767" i="9"/>
  <c r="AF2767" i="9" s="1"/>
  <c r="AD2768" i="9"/>
  <c r="AF2768" i="9" s="1"/>
  <c r="AD2769" i="9"/>
  <c r="AF2769" i="9" s="1"/>
  <c r="AD2770" i="9"/>
  <c r="AF2770" i="9" s="1"/>
  <c r="AD2771" i="9"/>
  <c r="AF2771" i="9" s="1"/>
  <c r="AD2772" i="9"/>
  <c r="AF2772" i="9" s="1"/>
  <c r="AD2773" i="9"/>
  <c r="AF2773" i="9" s="1"/>
  <c r="AD2774" i="9"/>
  <c r="AF2774" i="9" s="1"/>
  <c r="AD2775" i="9"/>
  <c r="AF2775" i="9" s="1"/>
  <c r="AD2776" i="9"/>
  <c r="AF2776" i="9" s="1"/>
  <c r="AD2777" i="9"/>
  <c r="AF2777" i="9" s="1"/>
  <c r="AD2778" i="9"/>
  <c r="AF2778" i="9" s="1"/>
  <c r="AD2779" i="9"/>
  <c r="AF2779" i="9" s="1"/>
  <c r="AD2780" i="9"/>
  <c r="AF2780" i="9" s="1"/>
  <c r="AD2781" i="9"/>
  <c r="AF2781" i="9" s="1"/>
  <c r="AD2782" i="9"/>
  <c r="AF2782" i="9" s="1"/>
  <c r="AD2783" i="9"/>
  <c r="AF2783" i="9" s="1"/>
  <c r="AD2784" i="9"/>
  <c r="AF2784" i="9" s="1"/>
  <c r="AD2785" i="9"/>
  <c r="AF2785" i="9" s="1"/>
  <c r="AD2786" i="9"/>
  <c r="AF2786" i="9" s="1"/>
  <c r="AD2787" i="9"/>
  <c r="AF2787" i="9" s="1"/>
  <c r="AD2788" i="9"/>
  <c r="AF2788" i="9" s="1"/>
  <c r="AD2789" i="9"/>
  <c r="AF2789" i="9" s="1"/>
  <c r="AD2790" i="9"/>
  <c r="AF2790" i="9" s="1"/>
  <c r="AD2791" i="9"/>
  <c r="AF2791" i="9" s="1"/>
  <c r="AD2792" i="9"/>
  <c r="AF2792" i="9" s="1"/>
  <c r="AD2793" i="9"/>
  <c r="AF2793" i="9" s="1"/>
  <c r="AD2794" i="9"/>
  <c r="AF2794" i="9" s="1"/>
  <c r="AD2795" i="9"/>
  <c r="AF2795" i="9" s="1"/>
  <c r="AD2796" i="9"/>
  <c r="AF2796" i="9" s="1"/>
  <c r="AD2797" i="9"/>
  <c r="AF2797" i="9" s="1"/>
  <c r="AD2798" i="9"/>
  <c r="AF2798" i="9" s="1"/>
  <c r="AD2799" i="9"/>
  <c r="AF2799" i="9" s="1"/>
  <c r="AD2800" i="9"/>
  <c r="AF2800" i="9" s="1"/>
  <c r="AD2801" i="9"/>
  <c r="AF2801" i="9" s="1"/>
  <c r="AD2802" i="9"/>
  <c r="AF2802" i="9" s="1"/>
  <c r="AD2803" i="9"/>
  <c r="AF2803" i="9" s="1"/>
  <c r="AD2804" i="9"/>
  <c r="AF2804" i="9" s="1"/>
  <c r="AD2805" i="9"/>
  <c r="AF2805" i="9" s="1"/>
  <c r="AD2806" i="9"/>
  <c r="AF2806" i="9" s="1"/>
  <c r="AD2807" i="9"/>
  <c r="AF2807" i="9" s="1"/>
  <c r="AD2808" i="9"/>
  <c r="AF2808" i="9" s="1"/>
  <c r="AD2809" i="9"/>
  <c r="AF2809" i="9" s="1"/>
  <c r="AD2810" i="9"/>
  <c r="AF2810" i="9" s="1"/>
  <c r="AD2811" i="9"/>
  <c r="AF2811" i="9" s="1"/>
  <c r="AD2812" i="9"/>
  <c r="AF2812" i="9" s="1"/>
  <c r="AD2813" i="9"/>
  <c r="AF2813" i="9" s="1"/>
  <c r="AD2814" i="9"/>
  <c r="AF2814" i="9" s="1"/>
  <c r="AD2815" i="9"/>
  <c r="AF2815" i="9" s="1"/>
  <c r="AD2816" i="9"/>
  <c r="AF2816" i="9" s="1"/>
  <c r="AD2817" i="9"/>
  <c r="AF2817" i="9" s="1"/>
  <c r="AD2818" i="9"/>
  <c r="AF2818" i="9" s="1"/>
  <c r="AD2819" i="9"/>
  <c r="AF2819" i="9" s="1"/>
  <c r="AD2820" i="9"/>
  <c r="AF2820" i="9" s="1"/>
  <c r="AD2821" i="9"/>
  <c r="AF2821" i="9" s="1"/>
  <c r="AD2822" i="9"/>
  <c r="AF2822" i="9" s="1"/>
  <c r="AD2823" i="9"/>
  <c r="AF2823" i="9" s="1"/>
  <c r="AD2824" i="9"/>
  <c r="AF2824" i="9" s="1"/>
  <c r="AD2825" i="9"/>
  <c r="AF2825" i="9" s="1"/>
  <c r="AD2826" i="9"/>
  <c r="AF2826" i="9" s="1"/>
  <c r="AD2827" i="9"/>
  <c r="AF2827" i="9" s="1"/>
  <c r="AD2828" i="9"/>
  <c r="AF2828" i="9" s="1"/>
  <c r="AD2829" i="9"/>
  <c r="AF2829" i="9" s="1"/>
  <c r="AD2830" i="9"/>
  <c r="AF2830" i="9" s="1"/>
  <c r="AD2831" i="9"/>
  <c r="AF2831" i="9" s="1"/>
  <c r="AD2832" i="9"/>
  <c r="AF2832" i="9" s="1"/>
  <c r="AD2833" i="9"/>
  <c r="AF2833" i="9" s="1"/>
  <c r="AD2834" i="9"/>
  <c r="AF2834" i="9" s="1"/>
  <c r="AD2835" i="9"/>
  <c r="AF2835" i="9" s="1"/>
  <c r="AD2836" i="9"/>
  <c r="AF2836" i="9" s="1"/>
  <c r="AD2837" i="9"/>
  <c r="AF2837" i="9" s="1"/>
  <c r="AD2838" i="9"/>
  <c r="AF2838" i="9" s="1"/>
  <c r="AD2839" i="9"/>
  <c r="AF2839" i="9" s="1"/>
  <c r="AD2840" i="9"/>
  <c r="AF2840" i="9" s="1"/>
  <c r="AD2841" i="9"/>
  <c r="AF2841" i="9" s="1"/>
  <c r="AD2842" i="9"/>
  <c r="AF2842" i="9" s="1"/>
  <c r="AD2843" i="9"/>
  <c r="AF2843" i="9" s="1"/>
  <c r="AD2844" i="9"/>
  <c r="AF2844" i="9" s="1"/>
  <c r="AD2845" i="9"/>
  <c r="AF2845" i="9" s="1"/>
  <c r="AD2846" i="9"/>
  <c r="AF2846" i="9" s="1"/>
  <c r="AD2847" i="9"/>
  <c r="AF2847" i="9" s="1"/>
  <c r="AD2848" i="9"/>
  <c r="AF2848" i="9" s="1"/>
  <c r="AD2849" i="9"/>
  <c r="AF2849" i="9" s="1"/>
  <c r="AD2850" i="9"/>
  <c r="AF2850" i="9" s="1"/>
  <c r="AD2851" i="9"/>
  <c r="AF2851" i="9" s="1"/>
  <c r="AD2852" i="9"/>
  <c r="AF2852" i="9" s="1"/>
  <c r="AD2853" i="9"/>
  <c r="AF2853" i="9" s="1"/>
  <c r="AD2854" i="9"/>
  <c r="AF2854" i="9" s="1"/>
  <c r="AD2855" i="9"/>
  <c r="AF2855" i="9" s="1"/>
  <c r="AD2856" i="9"/>
  <c r="AF2856" i="9" s="1"/>
  <c r="AD2857" i="9"/>
  <c r="AF2857" i="9" s="1"/>
  <c r="AD2858" i="9"/>
  <c r="AF2858" i="9" s="1"/>
  <c r="AD2859" i="9"/>
  <c r="AF2859" i="9" s="1"/>
  <c r="AD2860" i="9"/>
  <c r="AF2860" i="9" s="1"/>
  <c r="AD2861" i="9"/>
  <c r="AF2861" i="9" s="1"/>
  <c r="AD2862" i="9"/>
  <c r="AF2862" i="9" s="1"/>
  <c r="AD2863" i="9"/>
  <c r="AF2863" i="9" s="1"/>
  <c r="AD2864" i="9"/>
  <c r="AF2864" i="9" s="1"/>
  <c r="AD2865" i="9"/>
  <c r="AF2865" i="9" s="1"/>
  <c r="AD2866" i="9"/>
  <c r="AF2866" i="9" s="1"/>
  <c r="AD2867" i="9"/>
  <c r="AF2867" i="9" s="1"/>
  <c r="AD2868" i="9"/>
  <c r="AF2868" i="9" s="1"/>
  <c r="AD2869" i="9"/>
  <c r="AF2869" i="9" s="1"/>
  <c r="AD2870" i="9"/>
  <c r="AF2870" i="9" s="1"/>
  <c r="AD2871" i="9"/>
  <c r="AF2871" i="9" s="1"/>
  <c r="AD2872" i="9"/>
  <c r="AF2872" i="9" s="1"/>
  <c r="AD2873" i="9"/>
  <c r="AF2873" i="9" s="1"/>
  <c r="AD2874" i="9"/>
  <c r="AF2874" i="9" s="1"/>
  <c r="AD2875" i="9"/>
  <c r="AF2875" i="9" s="1"/>
  <c r="AD2876" i="9"/>
  <c r="AF2876" i="9" s="1"/>
  <c r="AD2877" i="9"/>
  <c r="AF2877" i="9" s="1"/>
  <c r="AD2878" i="9"/>
  <c r="AF2878" i="9" s="1"/>
  <c r="AD2879" i="9"/>
  <c r="AF2879" i="9" s="1"/>
  <c r="AD2880" i="9"/>
  <c r="AF2880" i="9" s="1"/>
  <c r="AD2881" i="9"/>
  <c r="AF2881" i="9" s="1"/>
  <c r="AD2882" i="9"/>
  <c r="AF2882" i="9" s="1"/>
  <c r="AD2883" i="9"/>
  <c r="AF2883" i="9" s="1"/>
  <c r="AD2884" i="9"/>
  <c r="AF2884" i="9" s="1"/>
  <c r="AD2885" i="9"/>
  <c r="AF2885" i="9" s="1"/>
  <c r="AD2886" i="9"/>
  <c r="AF2886" i="9" s="1"/>
  <c r="AD2887" i="9"/>
  <c r="AF2887" i="9" s="1"/>
  <c r="AD2888" i="9"/>
  <c r="AF2888" i="9" s="1"/>
  <c r="AD2889" i="9"/>
  <c r="AF2889" i="9" s="1"/>
  <c r="AD2890" i="9"/>
  <c r="AF2890" i="9" s="1"/>
  <c r="AD2891" i="9"/>
  <c r="AF2891" i="9" s="1"/>
  <c r="AD2892" i="9"/>
  <c r="AF2892" i="9" s="1"/>
  <c r="AD2893" i="9"/>
  <c r="AF2893" i="9" s="1"/>
  <c r="AD2894" i="9"/>
  <c r="AF2894" i="9" s="1"/>
  <c r="AD2895" i="9"/>
  <c r="AF2895" i="9" s="1"/>
  <c r="AD2896" i="9"/>
  <c r="AF2896" i="9" s="1"/>
  <c r="AD2897" i="9"/>
  <c r="AF2897" i="9" s="1"/>
  <c r="AD2898" i="9"/>
  <c r="AF2898" i="9" s="1"/>
  <c r="AD2899" i="9"/>
  <c r="AF2899" i="9" s="1"/>
  <c r="AD2900" i="9"/>
  <c r="AF2900" i="9" s="1"/>
  <c r="AD2901" i="9"/>
  <c r="AF2901" i="9" s="1"/>
  <c r="AD2902" i="9"/>
  <c r="AF2902" i="9" s="1"/>
  <c r="AD2903" i="9"/>
  <c r="AF2903" i="9" s="1"/>
  <c r="AD2904" i="9"/>
  <c r="AF2904" i="9" s="1"/>
  <c r="AD2905" i="9"/>
  <c r="AF2905" i="9" s="1"/>
  <c r="AD2906" i="9"/>
  <c r="AF2906" i="9" s="1"/>
  <c r="AD2907" i="9"/>
  <c r="AF2907" i="9" s="1"/>
  <c r="AD2908" i="9"/>
  <c r="AF2908" i="9" s="1"/>
  <c r="AD2909" i="9"/>
  <c r="AF2909" i="9" s="1"/>
  <c r="AD2910" i="9"/>
  <c r="AF2910" i="9" s="1"/>
  <c r="AD2911" i="9"/>
  <c r="AF2911" i="9" s="1"/>
  <c r="AD2912" i="9"/>
  <c r="AF2912" i="9" s="1"/>
  <c r="AD2913" i="9"/>
  <c r="AF2913" i="9" s="1"/>
  <c r="AD2914" i="9"/>
  <c r="AF2914" i="9" s="1"/>
  <c r="AD2915" i="9"/>
  <c r="AF2915" i="9" s="1"/>
  <c r="AD2916" i="9"/>
  <c r="AF2916" i="9" s="1"/>
  <c r="AD2917" i="9"/>
  <c r="AF2917" i="9" s="1"/>
  <c r="AD2918" i="9"/>
  <c r="AF2918" i="9" s="1"/>
  <c r="AD2919" i="9"/>
  <c r="AF2919" i="9" s="1"/>
  <c r="AD2920" i="9"/>
  <c r="AF2920" i="9" s="1"/>
  <c r="AD2921" i="9"/>
  <c r="AF2921" i="9" s="1"/>
  <c r="AD2922" i="9"/>
  <c r="AF2922" i="9" s="1"/>
  <c r="AD2923" i="9"/>
  <c r="AF2923" i="9" s="1"/>
  <c r="AD2924" i="9"/>
  <c r="AF2924" i="9" s="1"/>
  <c r="AD2925" i="9"/>
  <c r="AF2925" i="9" s="1"/>
  <c r="AD2926" i="9"/>
  <c r="AF2926" i="9" s="1"/>
  <c r="AD2927" i="9"/>
  <c r="AF2927" i="9" s="1"/>
  <c r="AD2928" i="9"/>
  <c r="AF2928" i="9" s="1"/>
  <c r="AD2929" i="9"/>
  <c r="AF2929" i="9" s="1"/>
  <c r="AD2930" i="9"/>
  <c r="AF2930" i="9" s="1"/>
  <c r="AD2931" i="9"/>
  <c r="AF2931" i="9" s="1"/>
  <c r="AD2932" i="9"/>
  <c r="AF2932" i="9" s="1"/>
  <c r="AD2933" i="9"/>
  <c r="AF2933" i="9" s="1"/>
  <c r="AD2934" i="9"/>
  <c r="AF2934" i="9" s="1"/>
  <c r="AD2935" i="9"/>
  <c r="AF2935" i="9" s="1"/>
  <c r="AD2936" i="9"/>
  <c r="AF2936" i="9" s="1"/>
  <c r="AD2937" i="9"/>
  <c r="AF2937" i="9" s="1"/>
  <c r="AD2938" i="9"/>
  <c r="AF2938" i="9" s="1"/>
  <c r="AD2939" i="9"/>
  <c r="AF2939" i="9" s="1"/>
  <c r="AD2940" i="9"/>
  <c r="AF2940" i="9" s="1"/>
  <c r="AD2941" i="9"/>
  <c r="AF2941" i="9" s="1"/>
  <c r="AD2942" i="9"/>
  <c r="AF2942" i="9" s="1"/>
  <c r="AD2943" i="9"/>
  <c r="AF2943" i="9" s="1"/>
  <c r="AD2944" i="9"/>
  <c r="AF2944" i="9" s="1"/>
  <c r="AD2945" i="9"/>
  <c r="AF2945" i="9" s="1"/>
  <c r="AD2946" i="9"/>
  <c r="AF2946" i="9" s="1"/>
  <c r="AD2947" i="9"/>
  <c r="AF2947" i="9" s="1"/>
  <c r="AD2948" i="9"/>
  <c r="AF2948" i="9" s="1"/>
  <c r="AD2949" i="9"/>
  <c r="AF2949" i="9" s="1"/>
  <c r="AD2950" i="9"/>
  <c r="AF2950" i="9" s="1"/>
  <c r="AD2951" i="9"/>
  <c r="AF2951" i="9" s="1"/>
  <c r="AD2952" i="9"/>
  <c r="AF2952" i="9" s="1"/>
  <c r="AD2953" i="9"/>
  <c r="AF2953" i="9" s="1"/>
  <c r="AD2954" i="9"/>
  <c r="AF2954" i="9" s="1"/>
  <c r="AD2955" i="9"/>
  <c r="AF2955" i="9" s="1"/>
  <c r="AD2956" i="9"/>
  <c r="AF2956" i="9" s="1"/>
  <c r="AD2957" i="9"/>
  <c r="AF2957" i="9" s="1"/>
  <c r="AD2958" i="9"/>
  <c r="AF2958" i="9" s="1"/>
  <c r="AD2959" i="9"/>
  <c r="AF2959" i="9" s="1"/>
  <c r="AD2960" i="9"/>
  <c r="AF2960" i="9" s="1"/>
  <c r="AD2961" i="9"/>
  <c r="AF2961" i="9" s="1"/>
  <c r="AD2962" i="9"/>
  <c r="AF2962" i="9" s="1"/>
  <c r="AD2963" i="9"/>
  <c r="AF2963" i="9" s="1"/>
  <c r="AD2964" i="9"/>
  <c r="AF2964" i="9" s="1"/>
  <c r="AD2965" i="9"/>
  <c r="AF2965" i="9" s="1"/>
  <c r="AD2966" i="9"/>
  <c r="AF2966" i="9" s="1"/>
  <c r="AD2967" i="9"/>
  <c r="AF2967" i="9" s="1"/>
  <c r="AD2968" i="9"/>
  <c r="AF2968" i="9" s="1"/>
  <c r="AD2969" i="9"/>
  <c r="AF2969" i="9" s="1"/>
  <c r="AD2970" i="9"/>
  <c r="AF2970" i="9" s="1"/>
  <c r="AD2971" i="9"/>
  <c r="AF2971" i="9" s="1"/>
  <c r="AD2972" i="9"/>
  <c r="AF2972" i="9" s="1"/>
  <c r="AD2973" i="9"/>
  <c r="AF2973" i="9" s="1"/>
  <c r="AD2974" i="9"/>
  <c r="AF2974" i="9" s="1"/>
  <c r="AD2975" i="9"/>
  <c r="AF2975" i="9" s="1"/>
  <c r="AD2976" i="9"/>
  <c r="AF2976" i="9" s="1"/>
  <c r="AD2977" i="9"/>
  <c r="AF2977" i="9" s="1"/>
  <c r="AD2978" i="9"/>
  <c r="AF2978" i="9" s="1"/>
  <c r="AD2979" i="9"/>
  <c r="AF2979" i="9" s="1"/>
  <c r="AD2980" i="9"/>
  <c r="AF2980" i="9" s="1"/>
  <c r="AD2981" i="9"/>
  <c r="AF2981" i="9" s="1"/>
  <c r="AD2982" i="9"/>
  <c r="AF2982" i="9" s="1"/>
  <c r="AD2983" i="9"/>
  <c r="AF2983" i="9" s="1"/>
  <c r="AD2984" i="9"/>
  <c r="AF2984" i="9" s="1"/>
  <c r="AD2985" i="9"/>
  <c r="AF2985" i="9" s="1"/>
  <c r="AD2986" i="9"/>
  <c r="AF2986" i="9" s="1"/>
  <c r="AD2987" i="9"/>
  <c r="AF2987" i="9" s="1"/>
  <c r="AD2988" i="9"/>
  <c r="AF2988" i="9" s="1"/>
  <c r="AD2989" i="9"/>
  <c r="AF2989" i="9" s="1"/>
  <c r="AD2990" i="9"/>
  <c r="AF2990" i="9" s="1"/>
  <c r="AD2991" i="9"/>
  <c r="AF2991" i="9" s="1"/>
  <c r="AD2992" i="9"/>
  <c r="AF2992" i="9" s="1"/>
  <c r="AD2993" i="9"/>
  <c r="AF2993" i="9" s="1"/>
  <c r="AD2994" i="9"/>
  <c r="AF2994" i="9" s="1"/>
  <c r="AD2995" i="9"/>
  <c r="AF2995" i="9" s="1"/>
  <c r="AD2996" i="9"/>
  <c r="AF2996" i="9" s="1"/>
  <c r="AD2997" i="9"/>
  <c r="AF2997" i="9" s="1"/>
  <c r="AD2998" i="9"/>
  <c r="AF2998" i="9" s="1"/>
  <c r="AD2999" i="9"/>
  <c r="AF2999" i="9" s="1"/>
  <c r="AD3000" i="9"/>
  <c r="AF3000" i="9" s="1"/>
  <c r="AD3001" i="9"/>
  <c r="AF3001" i="9" s="1"/>
  <c r="AD3002" i="9"/>
  <c r="AF3002" i="9" s="1"/>
  <c r="AD3003" i="9"/>
  <c r="AF3003" i="9" s="1"/>
  <c r="AD3004" i="9"/>
  <c r="AF3004" i="9" s="1"/>
  <c r="AD3005" i="9"/>
  <c r="AF3005" i="9" s="1"/>
  <c r="AD3006" i="9"/>
  <c r="AF3006" i="9" s="1"/>
  <c r="AD3007" i="9"/>
  <c r="AF3007" i="9" s="1"/>
  <c r="AD3008" i="9"/>
  <c r="AF3008" i="9" s="1"/>
  <c r="AD3009" i="9"/>
  <c r="AF3009" i="9" s="1"/>
  <c r="AD3010" i="9"/>
  <c r="AF3010" i="9" s="1"/>
  <c r="AD3011" i="9"/>
  <c r="AF3011" i="9" s="1"/>
  <c r="AD3012" i="9"/>
  <c r="AF3012" i="9" s="1"/>
  <c r="AD3013" i="9"/>
  <c r="AF3013" i="9" s="1"/>
  <c r="AD3014" i="9"/>
  <c r="AF3014" i="9" s="1"/>
  <c r="AD3015" i="9"/>
  <c r="AF3015" i="9" s="1"/>
  <c r="AD3016" i="9"/>
  <c r="AF3016" i="9" s="1"/>
  <c r="AD3017" i="9"/>
  <c r="AF3017" i="9" s="1"/>
  <c r="AD3018" i="9"/>
  <c r="AF3018" i="9" s="1"/>
  <c r="AD3019" i="9"/>
  <c r="AF3019" i="9" s="1"/>
  <c r="AD3020" i="9"/>
  <c r="AF3020" i="9" s="1"/>
  <c r="AD3021" i="9"/>
  <c r="AF3021" i="9" s="1"/>
  <c r="AD3022" i="9"/>
  <c r="AF3022" i="9" s="1"/>
  <c r="AD3023" i="9"/>
  <c r="AF3023" i="9" s="1"/>
  <c r="AD3024" i="9"/>
  <c r="AF3024" i="9" s="1"/>
  <c r="AD3025" i="9"/>
  <c r="AF3025" i="9" s="1"/>
  <c r="AD3026" i="9"/>
  <c r="AF3026" i="9" s="1"/>
  <c r="AD3027" i="9"/>
  <c r="AF3027" i="9" s="1"/>
  <c r="AD3028" i="9"/>
  <c r="AF3028" i="9" s="1"/>
  <c r="AD3029" i="9"/>
  <c r="AF3029" i="9" s="1"/>
  <c r="AD3030" i="9"/>
  <c r="AF3030" i="9" s="1"/>
  <c r="AD3031" i="9"/>
  <c r="AF3031" i="9" s="1"/>
  <c r="AD3032" i="9"/>
  <c r="AF3032" i="9" s="1"/>
  <c r="AD3033" i="9"/>
  <c r="AF3033" i="9" s="1"/>
  <c r="AD3034" i="9"/>
  <c r="AF3034" i="9" s="1"/>
  <c r="AD3035" i="9"/>
  <c r="AF3035" i="9" s="1"/>
  <c r="AD3036" i="9"/>
  <c r="AF3036" i="9" s="1"/>
  <c r="AD3037" i="9"/>
  <c r="AF3037" i="9" s="1"/>
  <c r="AD3038" i="9"/>
  <c r="AF3038" i="9" s="1"/>
  <c r="AD3039" i="9"/>
  <c r="AF3039" i="9" s="1"/>
  <c r="AD3040" i="9"/>
  <c r="AF3040" i="9" s="1"/>
  <c r="AD3041" i="9"/>
  <c r="AF3041" i="9" s="1"/>
  <c r="AD3042" i="9"/>
  <c r="AF3042" i="9" s="1"/>
  <c r="AD3043" i="9"/>
  <c r="AF3043" i="9" s="1"/>
  <c r="AD3044" i="9"/>
  <c r="AF3044" i="9" s="1"/>
  <c r="AD3045" i="9"/>
  <c r="AF3045" i="9" s="1"/>
  <c r="AD3046" i="9"/>
  <c r="AF3046" i="9" s="1"/>
  <c r="AD3047" i="9"/>
  <c r="AF3047" i="9" s="1"/>
  <c r="AD3048" i="9"/>
  <c r="AF3048" i="9" s="1"/>
  <c r="AD3049" i="9"/>
  <c r="AF3049" i="9" s="1"/>
  <c r="AD3050" i="9"/>
  <c r="AF3050" i="9" s="1"/>
  <c r="AD3051" i="9"/>
  <c r="AF3051" i="9" s="1"/>
  <c r="AD3052" i="9"/>
  <c r="AF3052" i="9" s="1"/>
  <c r="AD3053" i="9"/>
  <c r="AF3053" i="9" s="1"/>
  <c r="AD3054" i="9"/>
  <c r="AF3054" i="9" s="1"/>
  <c r="AD3055" i="9"/>
  <c r="AF3055" i="9" s="1"/>
  <c r="AD3056" i="9"/>
  <c r="AF3056" i="9" s="1"/>
  <c r="AD3057" i="9"/>
  <c r="AF3057" i="9" s="1"/>
  <c r="AD3058" i="9"/>
  <c r="AF3058" i="9" s="1"/>
  <c r="AD3059" i="9"/>
  <c r="AF3059" i="9" s="1"/>
  <c r="AD3060" i="9"/>
  <c r="AF3060" i="9" s="1"/>
  <c r="AD3061" i="9"/>
  <c r="AF3061" i="9" s="1"/>
  <c r="AD3062" i="9"/>
  <c r="AF3062" i="9" s="1"/>
  <c r="AD3063" i="9"/>
  <c r="AF3063" i="9" s="1"/>
  <c r="AD3064" i="9"/>
  <c r="AF3064" i="9" s="1"/>
  <c r="AD3065" i="9"/>
  <c r="AF3065" i="9" s="1"/>
  <c r="AD3066" i="9"/>
  <c r="AF3066" i="9" s="1"/>
  <c r="AD3067" i="9"/>
  <c r="AF3067" i="9" s="1"/>
  <c r="AD3068" i="9"/>
  <c r="AF3068" i="9" s="1"/>
  <c r="AD3069" i="9"/>
  <c r="AF3069" i="9" s="1"/>
  <c r="AD3070" i="9"/>
  <c r="AF3070" i="9" s="1"/>
  <c r="AD3071" i="9"/>
  <c r="AF3071" i="9" s="1"/>
  <c r="AD3072" i="9"/>
  <c r="AF3072" i="9" s="1"/>
  <c r="AD3073" i="9"/>
  <c r="AF3073" i="9" s="1"/>
  <c r="AD3074" i="9"/>
  <c r="AF3074" i="9" s="1"/>
  <c r="AD3075" i="9"/>
  <c r="AF3075" i="9" s="1"/>
  <c r="AD3076" i="9"/>
  <c r="AF3076" i="9" s="1"/>
  <c r="AD3077" i="9"/>
  <c r="AF3077" i="9" s="1"/>
  <c r="AD3078" i="9"/>
  <c r="AF3078" i="9" s="1"/>
  <c r="AD3079" i="9"/>
  <c r="AF3079" i="9" s="1"/>
  <c r="AD3080" i="9"/>
  <c r="AF3080" i="9" s="1"/>
  <c r="AD3081" i="9"/>
  <c r="AF3081" i="9" s="1"/>
  <c r="AD3082" i="9"/>
  <c r="AF3082" i="9" s="1"/>
  <c r="AD3083" i="9"/>
  <c r="AF3083" i="9" s="1"/>
  <c r="AD3084" i="9"/>
  <c r="AF3084" i="9" s="1"/>
  <c r="AD3085" i="9"/>
  <c r="AF3085" i="9" s="1"/>
  <c r="AD3086" i="9"/>
  <c r="AF3086" i="9" s="1"/>
  <c r="AD3087" i="9"/>
  <c r="AF3087" i="9" s="1"/>
  <c r="AD3088" i="9"/>
  <c r="AF3088" i="9" s="1"/>
  <c r="AD3089" i="9"/>
  <c r="AF3089" i="9" s="1"/>
  <c r="AD3090" i="9"/>
  <c r="AF3090" i="9" s="1"/>
  <c r="AD3091" i="9"/>
  <c r="AF3091" i="9" s="1"/>
  <c r="AD3092" i="9"/>
  <c r="AF3092" i="9" s="1"/>
  <c r="AD3093" i="9"/>
  <c r="AF3093" i="9" s="1"/>
  <c r="AD3094" i="9"/>
  <c r="AF3094" i="9" s="1"/>
  <c r="AD3095" i="9"/>
  <c r="AF3095" i="9" s="1"/>
  <c r="AD3096" i="9"/>
  <c r="AF3096" i="9" s="1"/>
  <c r="AD3097" i="9"/>
  <c r="AF3097" i="9" s="1"/>
  <c r="AD3098" i="9"/>
  <c r="AF3098" i="9" s="1"/>
  <c r="AD3099" i="9"/>
  <c r="AF3099" i="9" s="1"/>
  <c r="AD3100" i="9"/>
  <c r="AF3100" i="9" s="1"/>
  <c r="AD3101" i="9"/>
  <c r="AF3101" i="9" s="1"/>
  <c r="AD3102" i="9"/>
  <c r="AF3102" i="9" s="1"/>
  <c r="AD3103" i="9"/>
  <c r="AF3103" i="9" s="1"/>
  <c r="AD3104" i="9"/>
  <c r="AF3104" i="9" s="1"/>
  <c r="AD3105" i="9"/>
  <c r="AF3105" i="9" s="1"/>
  <c r="AD3106" i="9"/>
  <c r="AF3106" i="9" s="1"/>
  <c r="AD3107" i="9"/>
  <c r="AF3107" i="9" s="1"/>
  <c r="AD3108" i="9"/>
  <c r="AF3108" i="9" s="1"/>
  <c r="AD3109" i="9"/>
  <c r="AF3109" i="9" s="1"/>
  <c r="AD3110" i="9"/>
  <c r="AF3110" i="9" s="1"/>
  <c r="AD3111" i="9"/>
  <c r="AF3111" i="9" s="1"/>
  <c r="AD3112" i="9"/>
  <c r="AF3112" i="9" s="1"/>
  <c r="AD3113" i="9"/>
  <c r="AF3113" i="9" s="1"/>
  <c r="AD3114" i="9"/>
  <c r="AF3114" i="9" s="1"/>
  <c r="AD3115" i="9"/>
  <c r="AF3115" i="9" s="1"/>
  <c r="AD3116" i="9"/>
  <c r="AF3116" i="9" s="1"/>
  <c r="AD3117" i="9"/>
  <c r="AF3117" i="9" s="1"/>
  <c r="AD3118" i="9"/>
  <c r="AF3118" i="9" s="1"/>
  <c r="AD3119" i="9"/>
  <c r="AF3119" i="9" s="1"/>
  <c r="AD3120" i="9"/>
  <c r="AF3120" i="9" s="1"/>
  <c r="AD3121" i="9"/>
  <c r="AF3121" i="9" s="1"/>
  <c r="AD3122" i="9"/>
  <c r="AF3122" i="9" s="1"/>
  <c r="AD3123" i="9"/>
  <c r="AF3123" i="9" s="1"/>
  <c r="AD3124" i="9"/>
  <c r="AF3124" i="9" s="1"/>
  <c r="AD3125" i="9"/>
  <c r="AF3125" i="9" s="1"/>
  <c r="AD3126" i="9"/>
  <c r="AF3126" i="9" s="1"/>
  <c r="AD3127" i="9"/>
  <c r="AF3127" i="9" s="1"/>
  <c r="AD3128" i="9"/>
  <c r="AF3128" i="9" s="1"/>
  <c r="AD3129" i="9"/>
  <c r="AF3129" i="9" s="1"/>
  <c r="AD3130" i="9"/>
  <c r="AF3130" i="9" s="1"/>
  <c r="AD3131" i="9"/>
  <c r="AF3131" i="9" s="1"/>
  <c r="AD3132" i="9"/>
  <c r="AF3132" i="9" s="1"/>
  <c r="AD3133" i="9"/>
  <c r="AF3133" i="9" s="1"/>
  <c r="AD3134" i="9"/>
  <c r="AF3134" i="9" s="1"/>
  <c r="AD3135" i="9"/>
  <c r="AF3135" i="9" s="1"/>
  <c r="AD3136" i="9"/>
  <c r="AF3136" i="9" s="1"/>
  <c r="AD3137" i="9"/>
  <c r="AF3137" i="9" s="1"/>
  <c r="AD3138" i="9"/>
  <c r="AF3138" i="9" s="1"/>
  <c r="AD3139" i="9"/>
  <c r="AF3139" i="9" s="1"/>
  <c r="AD3140" i="9"/>
  <c r="AF3140" i="9" s="1"/>
  <c r="AD3141" i="9"/>
  <c r="AF3141" i="9" s="1"/>
  <c r="AD3142" i="9"/>
  <c r="AF3142" i="9" s="1"/>
  <c r="AD3143" i="9"/>
  <c r="AF3143" i="9" s="1"/>
  <c r="AD3144" i="9"/>
  <c r="AF3144" i="9" s="1"/>
  <c r="AD3145" i="9"/>
  <c r="AF3145" i="9" s="1"/>
  <c r="AD3146" i="9"/>
  <c r="AF3146" i="9" s="1"/>
  <c r="AD3147" i="9"/>
  <c r="AF3147" i="9" s="1"/>
  <c r="AD3148" i="9"/>
  <c r="AF3148" i="9" s="1"/>
  <c r="AD3149" i="9"/>
  <c r="AF3149" i="9" s="1"/>
  <c r="AD3150" i="9"/>
  <c r="AF3150" i="9" s="1"/>
  <c r="AD3151" i="9"/>
  <c r="AF3151" i="9" s="1"/>
  <c r="AD3152" i="9"/>
  <c r="AF3152" i="9" s="1"/>
  <c r="AD3153" i="9"/>
  <c r="AF3153" i="9" s="1"/>
  <c r="AD3154" i="9"/>
  <c r="AF3154" i="9" s="1"/>
  <c r="AD3155" i="9"/>
  <c r="AF3155" i="9" s="1"/>
  <c r="AD3156" i="9"/>
  <c r="AF3156" i="9" s="1"/>
  <c r="AD3157" i="9"/>
  <c r="AF3157" i="9" s="1"/>
  <c r="AD3158" i="9"/>
  <c r="AF3158" i="9" s="1"/>
  <c r="AD3159" i="9"/>
  <c r="AF3159" i="9" s="1"/>
  <c r="AD3160" i="9"/>
  <c r="AF3160" i="9" s="1"/>
  <c r="AD3161" i="9"/>
  <c r="AF3161" i="9" s="1"/>
  <c r="AD3162" i="9"/>
  <c r="AF3162" i="9" s="1"/>
  <c r="AD3163" i="9"/>
  <c r="AF3163" i="9" s="1"/>
  <c r="AD3164" i="9"/>
  <c r="AF3164" i="9" s="1"/>
  <c r="AD3165" i="9"/>
  <c r="AF3165" i="9" s="1"/>
  <c r="AD3166" i="9"/>
  <c r="AF3166" i="9" s="1"/>
  <c r="AD3167" i="9"/>
  <c r="AF3167" i="9" s="1"/>
  <c r="AD3168" i="9"/>
  <c r="AF3168" i="9" s="1"/>
  <c r="AD3169" i="9"/>
  <c r="AF3169" i="9" s="1"/>
  <c r="AD3170" i="9"/>
  <c r="AF3170" i="9" s="1"/>
  <c r="AD3171" i="9"/>
  <c r="AF3171" i="9" s="1"/>
  <c r="AD3172" i="9"/>
  <c r="AF3172" i="9" s="1"/>
  <c r="AD3173" i="9"/>
  <c r="AF3173" i="9" s="1"/>
  <c r="AD3174" i="9"/>
  <c r="AF3174" i="9" s="1"/>
  <c r="AD3175" i="9"/>
  <c r="AF3175" i="9" s="1"/>
  <c r="AD3176" i="9"/>
  <c r="AF3176" i="9" s="1"/>
  <c r="AD3177" i="9"/>
  <c r="AF3177" i="9" s="1"/>
  <c r="AD3178" i="9"/>
  <c r="AF3178" i="9" s="1"/>
  <c r="AD3179" i="9"/>
  <c r="AF3179" i="9" s="1"/>
  <c r="AD3180" i="9"/>
  <c r="AF3180" i="9" s="1"/>
  <c r="AD3181" i="9"/>
  <c r="AF3181" i="9" s="1"/>
  <c r="AD3182" i="9"/>
  <c r="AF3182" i="9" s="1"/>
  <c r="AD3183" i="9"/>
  <c r="AF3183" i="9" s="1"/>
  <c r="AD3184" i="9"/>
  <c r="AF3184" i="9" s="1"/>
  <c r="AD3185" i="9"/>
  <c r="AF3185" i="9" s="1"/>
  <c r="AD3186" i="9"/>
  <c r="AF3186" i="9" s="1"/>
  <c r="AD3187" i="9"/>
  <c r="AF3187" i="9" s="1"/>
  <c r="AD3188" i="9"/>
  <c r="AF3188" i="9" s="1"/>
  <c r="AD3189" i="9"/>
  <c r="AF3189" i="9" s="1"/>
  <c r="AD3190" i="9"/>
  <c r="AF3190" i="9" s="1"/>
  <c r="AD3191" i="9"/>
  <c r="AF3191" i="9" s="1"/>
  <c r="AD3192" i="9"/>
  <c r="AF3192" i="9" s="1"/>
  <c r="AD3193" i="9"/>
  <c r="AF3193" i="9" s="1"/>
  <c r="AD3194" i="9"/>
  <c r="AF3194" i="9" s="1"/>
  <c r="AD3195" i="9"/>
  <c r="AF3195" i="9" s="1"/>
  <c r="AD3196" i="9"/>
  <c r="AF3196" i="9" s="1"/>
  <c r="AD3197" i="9"/>
  <c r="AF3197" i="9" s="1"/>
  <c r="AD3198" i="9"/>
  <c r="AF3198" i="9" s="1"/>
  <c r="AD3199" i="9"/>
  <c r="AF3199" i="9" s="1"/>
  <c r="AD3200" i="9"/>
  <c r="AF3200" i="9" s="1"/>
  <c r="AD3201" i="9"/>
  <c r="AF3201" i="9" s="1"/>
  <c r="AD3202" i="9"/>
  <c r="AF3202" i="9" s="1"/>
  <c r="AD3203" i="9"/>
  <c r="AF3203" i="9" s="1"/>
  <c r="AD3204" i="9"/>
  <c r="AF3204" i="9" s="1"/>
  <c r="AD3205" i="9"/>
  <c r="AF3205" i="9" s="1"/>
  <c r="AD3206" i="9"/>
  <c r="AF3206" i="9" s="1"/>
  <c r="AD3207" i="9"/>
  <c r="AF3207" i="9" s="1"/>
  <c r="AD3208" i="9"/>
  <c r="AF3208" i="9" s="1"/>
  <c r="AD3209" i="9"/>
  <c r="AF3209" i="9" s="1"/>
  <c r="AD3210" i="9"/>
  <c r="AF3210" i="9" s="1"/>
  <c r="AD3211" i="9"/>
  <c r="AF3211" i="9" s="1"/>
  <c r="AD3212" i="9"/>
  <c r="AF3212" i="9" s="1"/>
  <c r="AD3213" i="9"/>
  <c r="AF3213" i="9" s="1"/>
  <c r="AD3214" i="9"/>
  <c r="AF3214" i="9" s="1"/>
  <c r="AD3215" i="9"/>
  <c r="AF3215" i="9" s="1"/>
  <c r="AD3216" i="9"/>
  <c r="AF3216" i="9" s="1"/>
  <c r="AD3217" i="9"/>
  <c r="AF3217" i="9" s="1"/>
  <c r="AD3218" i="9"/>
  <c r="AF3218" i="9" s="1"/>
  <c r="AD3219" i="9"/>
  <c r="AF3219" i="9" s="1"/>
  <c r="AD3220" i="9"/>
  <c r="AF3220" i="9" s="1"/>
  <c r="AD3221" i="9"/>
  <c r="AF3221" i="9" s="1"/>
  <c r="AD3222" i="9"/>
  <c r="AF3222" i="9" s="1"/>
  <c r="AD3223" i="9"/>
  <c r="AF3223" i="9" s="1"/>
  <c r="AD3224" i="9"/>
  <c r="AF3224" i="9" s="1"/>
  <c r="AD3225" i="9"/>
  <c r="AF3225" i="9" s="1"/>
  <c r="AD3226" i="9"/>
  <c r="AF3226" i="9" s="1"/>
  <c r="AD3227" i="9"/>
  <c r="AF3227" i="9" s="1"/>
  <c r="AD3228" i="9"/>
  <c r="AF3228" i="9" s="1"/>
  <c r="AD3229" i="9"/>
  <c r="AF3229" i="9" s="1"/>
  <c r="AD3230" i="9"/>
  <c r="AF3230" i="9" s="1"/>
  <c r="AD3231" i="9"/>
  <c r="AF3231" i="9" s="1"/>
  <c r="AD3232" i="9"/>
  <c r="AF3232" i="9" s="1"/>
  <c r="AD3233" i="9"/>
  <c r="AF3233" i="9" s="1"/>
  <c r="AD3234" i="9"/>
  <c r="AF3234" i="9" s="1"/>
  <c r="AD3235" i="9"/>
  <c r="AF3235" i="9" s="1"/>
  <c r="AD3236" i="9"/>
  <c r="AF3236" i="9" s="1"/>
  <c r="AD3237" i="9"/>
  <c r="AF3237" i="9" s="1"/>
  <c r="AD3238" i="9"/>
  <c r="AF3238" i="9" s="1"/>
  <c r="AD3239" i="9"/>
  <c r="AF3239" i="9" s="1"/>
  <c r="AD3240" i="9"/>
  <c r="AF3240" i="9" s="1"/>
  <c r="AD3241" i="9"/>
  <c r="AF3241" i="9" s="1"/>
  <c r="AD3242" i="9"/>
  <c r="AF3242" i="9" s="1"/>
  <c r="AD3243" i="9"/>
  <c r="AF3243" i="9" s="1"/>
  <c r="AD3244" i="9"/>
  <c r="AF3244" i="9" s="1"/>
  <c r="AD3245" i="9"/>
  <c r="AF3245" i="9" s="1"/>
  <c r="AD3246" i="9"/>
  <c r="AF3246" i="9" s="1"/>
  <c r="AD3247" i="9"/>
  <c r="AF3247" i="9" s="1"/>
  <c r="AD3248" i="9"/>
  <c r="AF3248" i="9" s="1"/>
  <c r="AD3249" i="9"/>
  <c r="AF3249" i="9" s="1"/>
  <c r="AD3250" i="9"/>
  <c r="AF3250" i="9" s="1"/>
  <c r="AD3251" i="9"/>
  <c r="AF3251" i="9" s="1"/>
  <c r="AD3252" i="9"/>
  <c r="AF3252" i="9" s="1"/>
  <c r="AD3253" i="9"/>
  <c r="AF3253" i="9" s="1"/>
  <c r="AD3254" i="9"/>
  <c r="AF3254" i="9" s="1"/>
  <c r="AD3255" i="9"/>
  <c r="AF3255" i="9" s="1"/>
  <c r="AD3256" i="9"/>
  <c r="AF3256" i="9" s="1"/>
  <c r="AD3257" i="9"/>
  <c r="AF3257" i="9" s="1"/>
  <c r="AD3258" i="9"/>
  <c r="AF3258" i="9" s="1"/>
  <c r="AD3259" i="9"/>
  <c r="AF3259" i="9" s="1"/>
  <c r="AD3260" i="9"/>
  <c r="AF3260" i="9" s="1"/>
  <c r="AD3261" i="9"/>
  <c r="AF3261" i="9" s="1"/>
  <c r="AD3262" i="9"/>
  <c r="AF3262" i="9" s="1"/>
  <c r="AD3263" i="9"/>
  <c r="AF3263" i="9" s="1"/>
  <c r="AD3264" i="9"/>
  <c r="AF3264" i="9" s="1"/>
  <c r="AD3265" i="9"/>
  <c r="AF3265" i="9" s="1"/>
  <c r="AD3266" i="9"/>
  <c r="AF3266" i="9" s="1"/>
  <c r="AD3267" i="9"/>
  <c r="AF3267" i="9" s="1"/>
  <c r="AD3268" i="9"/>
  <c r="AF3268" i="9" s="1"/>
  <c r="AD3269" i="9"/>
  <c r="AF3269" i="9" s="1"/>
  <c r="AD3270" i="9"/>
  <c r="AF3270" i="9" s="1"/>
  <c r="AD3271" i="9"/>
  <c r="AF3271" i="9" s="1"/>
  <c r="AD3272" i="9"/>
  <c r="AF3272" i="9" s="1"/>
  <c r="AD3273" i="9"/>
  <c r="AF3273" i="9" s="1"/>
  <c r="AD3274" i="9"/>
  <c r="AF3274" i="9" s="1"/>
  <c r="AD3275" i="9"/>
  <c r="AF3275" i="9" s="1"/>
  <c r="AD3276" i="9"/>
  <c r="AF3276" i="9" s="1"/>
  <c r="AD3277" i="9"/>
  <c r="AF3277" i="9" s="1"/>
  <c r="AD3278" i="9"/>
  <c r="AF3278" i="9" s="1"/>
  <c r="AD3279" i="9"/>
  <c r="AF3279" i="9" s="1"/>
  <c r="AD3280" i="9"/>
  <c r="AF3280" i="9" s="1"/>
  <c r="AD3281" i="9"/>
  <c r="AF3281" i="9" s="1"/>
  <c r="AD3282" i="9"/>
  <c r="AF3282" i="9" s="1"/>
  <c r="AD3283" i="9"/>
  <c r="AF3283" i="9" s="1"/>
  <c r="AD3284" i="9"/>
  <c r="AF3284" i="9" s="1"/>
  <c r="AD3285" i="9"/>
  <c r="AF3285" i="9" s="1"/>
  <c r="AD3286" i="9"/>
  <c r="AF3286" i="9" s="1"/>
  <c r="AD3287" i="9"/>
  <c r="AF3287" i="9" s="1"/>
  <c r="AD3288" i="9"/>
  <c r="AF3288" i="9" s="1"/>
  <c r="AD3289" i="9"/>
  <c r="AF3289" i="9" s="1"/>
  <c r="AD3290" i="9"/>
  <c r="AF3290" i="9" s="1"/>
  <c r="AD3291" i="9"/>
  <c r="AF3291" i="9" s="1"/>
  <c r="AD3292" i="9"/>
  <c r="AF3292" i="9" s="1"/>
  <c r="AD3293" i="9"/>
  <c r="AF3293" i="9" s="1"/>
  <c r="AD3294" i="9"/>
  <c r="AF3294" i="9" s="1"/>
  <c r="AD3295" i="9"/>
  <c r="AF3295" i="9" s="1"/>
  <c r="AD3296" i="9"/>
  <c r="AF3296" i="9" s="1"/>
  <c r="AD3297" i="9"/>
  <c r="AF3297" i="9" s="1"/>
  <c r="AD3298" i="9"/>
  <c r="AF3298" i="9" s="1"/>
  <c r="AD3299" i="9"/>
  <c r="AF3299" i="9" s="1"/>
  <c r="AD3300" i="9"/>
  <c r="AF3300" i="9" s="1"/>
  <c r="AD3301" i="9"/>
  <c r="AF3301" i="9" s="1"/>
  <c r="AD3302" i="9"/>
  <c r="AF3302" i="9" s="1"/>
  <c r="AD3303" i="9"/>
  <c r="AF3303" i="9" s="1"/>
  <c r="AD3304" i="9"/>
  <c r="AF3304" i="9" s="1"/>
  <c r="AD3305" i="9"/>
  <c r="AF3305" i="9" s="1"/>
  <c r="AD3306" i="9"/>
  <c r="AF3306" i="9" s="1"/>
  <c r="AD3307" i="9"/>
  <c r="AF3307" i="9" s="1"/>
  <c r="AD3308" i="9"/>
  <c r="AF3308" i="9" s="1"/>
  <c r="AD3309" i="9"/>
  <c r="AF3309" i="9" s="1"/>
  <c r="AD3310" i="9"/>
  <c r="AF3310" i="9" s="1"/>
  <c r="AD3311" i="9"/>
  <c r="AF3311" i="9" s="1"/>
  <c r="AD3312" i="9"/>
  <c r="AF3312" i="9" s="1"/>
  <c r="AD3313" i="9"/>
  <c r="AF3313" i="9" s="1"/>
  <c r="AD3314" i="9"/>
  <c r="AF3314" i="9" s="1"/>
  <c r="AD3315" i="9"/>
  <c r="AF3315" i="9" s="1"/>
  <c r="AD3316" i="9"/>
  <c r="AF3316" i="9" s="1"/>
  <c r="AD3317" i="9"/>
  <c r="AF3317" i="9" s="1"/>
  <c r="AD3318" i="9"/>
  <c r="AF3318" i="9" s="1"/>
  <c r="AD3319" i="9"/>
  <c r="AF3319" i="9" s="1"/>
  <c r="AD3320" i="9"/>
  <c r="AF3320" i="9" s="1"/>
  <c r="AD3321" i="9"/>
  <c r="AF3321" i="9" s="1"/>
  <c r="AD3322" i="9"/>
  <c r="AF3322" i="9" s="1"/>
  <c r="AD3323" i="9"/>
  <c r="AF3323" i="9" s="1"/>
  <c r="AD3324" i="9"/>
  <c r="AF3324" i="9" s="1"/>
  <c r="AD3325" i="9"/>
  <c r="AF3325" i="9" s="1"/>
  <c r="AD3326" i="9"/>
  <c r="AF3326" i="9" s="1"/>
  <c r="AD3327" i="9"/>
  <c r="AF3327" i="9" s="1"/>
  <c r="AD3328" i="9"/>
  <c r="AF3328" i="9" s="1"/>
  <c r="AD3329" i="9"/>
  <c r="AF3329" i="9" s="1"/>
  <c r="AD3330" i="9"/>
  <c r="AF3330" i="9" s="1"/>
  <c r="AD3331" i="9"/>
  <c r="AF3331" i="9" s="1"/>
  <c r="AD3332" i="9"/>
  <c r="AF3332" i="9" s="1"/>
  <c r="AD3333" i="9"/>
  <c r="AF3333" i="9" s="1"/>
  <c r="AD3334" i="9"/>
  <c r="AF3334" i="9" s="1"/>
  <c r="AD3335" i="9"/>
  <c r="AF3335" i="9" s="1"/>
  <c r="AD3336" i="9"/>
  <c r="AF3336" i="9" s="1"/>
  <c r="AD3337" i="9"/>
  <c r="AF3337" i="9" s="1"/>
  <c r="AD3338" i="9"/>
  <c r="AF3338" i="9" s="1"/>
  <c r="AD3339" i="9"/>
  <c r="AF3339" i="9" s="1"/>
  <c r="AD3340" i="9"/>
  <c r="AF3340" i="9" s="1"/>
  <c r="AD3341" i="9"/>
  <c r="AF3341" i="9" s="1"/>
  <c r="AD3342" i="9"/>
  <c r="AF3342" i="9" s="1"/>
  <c r="AD3343" i="9"/>
  <c r="AF3343" i="9" s="1"/>
  <c r="AD3344" i="9"/>
  <c r="AF3344" i="9" s="1"/>
  <c r="AD3345" i="9"/>
  <c r="AF3345" i="9" s="1"/>
  <c r="AD3346" i="9"/>
  <c r="AF3346" i="9" s="1"/>
  <c r="AD3347" i="9"/>
  <c r="AF3347" i="9" s="1"/>
  <c r="AD3348" i="9"/>
  <c r="AF3348" i="9" s="1"/>
  <c r="AD3349" i="9"/>
  <c r="AF3349" i="9" s="1"/>
  <c r="AD3350" i="9"/>
  <c r="AF3350" i="9" s="1"/>
  <c r="AD3351" i="9"/>
  <c r="AF3351" i="9" s="1"/>
  <c r="AD3352" i="9"/>
  <c r="AF3352" i="9" s="1"/>
  <c r="AD3353" i="9"/>
  <c r="AF3353" i="9" s="1"/>
  <c r="AD3354" i="9"/>
  <c r="AF3354" i="9" s="1"/>
  <c r="AD3355" i="9"/>
  <c r="AF3355" i="9" s="1"/>
  <c r="AD3356" i="9"/>
  <c r="AF3356" i="9" s="1"/>
  <c r="AD3357" i="9"/>
  <c r="AF3357" i="9" s="1"/>
  <c r="AD3358" i="9"/>
  <c r="AF3358" i="9" s="1"/>
  <c r="AD3359" i="9"/>
  <c r="AF3359" i="9" s="1"/>
  <c r="AD3360" i="9"/>
  <c r="AF3360" i="9" s="1"/>
  <c r="AD3361" i="9"/>
  <c r="AF3361" i="9" s="1"/>
  <c r="AD3362" i="9"/>
  <c r="AF3362" i="9" s="1"/>
  <c r="AD3363" i="9"/>
  <c r="AF3363" i="9" s="1"/>
  <c r="AD3364" i="9"/>
  <c r="AF3364" i="9" s="1"/>
  <c r="AD3365" i="9"/>
  <c r="AF3365" i="9" s="1"/>
  <c r="AD3366" i="9"/>
  <c r="AF3366" i="9" s="1"/>
  <c r="AD3367" i="9"/>
  <c r="AF3367" i="9" s="1"/>
  <c r="AD3368" i="9"/>
  <c r="AF3368" i="9" s="1"/>
  <c r="AD3369" i="9"/>
  <c r="AF3369" i="9" s="1"/>
  <c r="AD3370" i="9"/>
  <c r="AF3370" i="9" s="1"/>
  <c r="AD3371" i="9"/>
  <c r="AF3371" i="9" s="1"/>
  <c r="AD3372" i="9"/>
  <c r="AF3372" i="9" s="1"/>
  <c r="AD3373" i="9"/>
  <c r="AF3373" i="9" s="1"/>
  <c r="AD3374" i="9"/>
  <c r="AF3374" i="9" s="1"/>
  <c r="AD3375" i="9"/>
  <c r="AF3375" i="9" s="1"/>
  <c r="AD3376" i="9"/>
  <c r="AF3376" i="9" s="1"/>
  <c r="AD3377" i="9"/>
  <c r="AF3377" i="9" s="1"/>
  <c r="AD3378" i="9"/>
  <c r="AF3378" i="9" s="1"/>
  <c r="AD3379" i="9"/>
  <c r="AF3379" i="9" s="1"/>
  <c r="AD3380" i="9"/>
  <c r="AF3380" i="9" s="1"/>
  <c r="AD3381" i="9"/>
  <c r="AF3381" i="9" s="1"/>
  <c r="AD3382" i="9"/>
  <c r="AF3382" i="9" s="1"/>
  <c r="AD3383" i="9"/>
  <c r="AF3383" i="9" s="1"/>
  <c r="AD3384" i="9"/>
  <c r="AF3384" i="9" s="1"/>
  <c r="AD3385" i="9"/>
  <c r="AF3385" i="9" s="1"/>
  <c r="AD3386" i="9"/>
  <c r="AF3386" i="9" s="1"/>
  <c r="AD3387" i="9"/>
  <c r="AF3387" i="9" s="1"/>
  <c r="AD3388" i="9"/>
  <c r="AF3388" i="9" s="1"/>
  <c r="AD3389" i="9"/>
  <c r="AF3389" i="9" s="1"/>
  <c r="AD3390" i="9"/>
  <c r="AF3390" i="9" s="1"/>
  <c r="AD3391" i="9"/>
  <c r="AF3391" i="9" s="1"/>
  <c r="AD3392" i="9"/>
  <c r="AF3392" i="9" s="1"/>
  <c r="AD3393" i="9"/>
  <c r="AF3393" i="9" s="1"/>
  <c r="AD3394" i="9"/>
  <c r="AF3394" i="9" s="1"/>
  <c r="AD3395" i="9"/>
  <c r="AF3395" i="9" s="1"/>
  <c r="AD3396" i="9"/>
  <c r="AF3396" i="9" s="1"/>
  <c r="AD3397" i="9"/>
  <c r="AF3397" i="9" s="1"/>
  <c r="AD3398" i="9"/>
  <c r="AF3398" i="9" s="1"/>
  <c r="AD3399" i="9"/>
  <c r="AF3399" i="9" s="1"/>
  <c r="AD3400" i="9"/>
  <c r="AF3400" i="9" s="1"/>
  <c r="AD3401" i="9"/>
  <c r="AF3401" i="9" s="1"/>
  <c r="AD3402" i="9"/>
  <c r="AF3402" i="9" s="1"/>
  <c r="AD3403" i="9"/>
  <c r="AF3403" i="9" s="1"/>
  <c r="AD3404" i="9"/>
  <c r="AF3404" i="9" s="1"/>
  <c r="AD3405" i="9"/>
  <c r="AF3405" i="9" s="1"/>
  <c r="AD3406" i="9"/>
  <c r="AF3406" i="9" s="1"/>
  <c r="AD3407" i="9"/>
  <c r="AF3407" i="9" s="1"/>
  <c r="AD3408" i="9"/>
  <c r="AF3408" i="9" s="1"/>
  <c r="AD3409" i="9"/>
  <c r="AF3409" i="9" s="1"/>
  <c r="AD3410" i="9"/>
  <c r="AF3410" i="9" s="1"/>
  <c r="AD3411" i="9"/>
  <c r="AF3411" i="9" s="1"/>
  <c r="AD3412" i="9"/>
  <c r="AF3412" i="9" s="1"/>
  <c r="AD3413" i="9"/>
  <c r="AF3413" i="9" s="1"/>
  <c r="AD3414" i="9"/>
  <c r="AF3414" i="9" s="1"/>
  <c r="AD3415" i="9"/>
  <c r="AF3415" i="9" s="1"/>
  <c r="AD3416" i="9"/>
  <c r="AF3416" i="9" s="1"/>
  <c r="AD3417" i="9"/>
  <c r="AF3417" i="9" s="1"/>
  <c r="AD3418" i="9"/>
  <c r="AF3418" i="9" s="1"/>
  <c r="AD3419" i="9"/>
  <c r="AF3419" i="9" s="1"/>
  <c r="AD3420" i="9"/>
  <c r="AF3420" i="9" s="1"/>
  <c r="AD3421" i="9"/>
  <c r="AF3421" i="9" s="1"/>
  <c r="AD3422" i="9"/>
  <c r="AF3422" i="9" s="1"/>
  <c r="AD3423" i="9"/>
  <c r="AF3423" i="9" s="1"/>
  <c r="AD3424" i="9"/>
  <c r="AF3424" i="9" s="1"/>
  <c r="AD3425" i="9"/>
  <c r="AF3425" i="9" s="1"/>
  <c r="AD3426" i="9"/>
  <c r="AF3426" i="9" s="1"/>
  <c r="AD3427" i="9"/>
  <c r="AF3427" i="9" s="1"/>
  <c r="AD3428" i="9"/>
  <c r="AF3428" i="9" s="1"/>
  <c r="AD3429" i="9"/>
  <c r="AF3429" i="9" s="1"/>
  <c r="AD3430" i="9"/>
  <c r="AF3430" i="9" s="1"/>
  <c r="AD3431" i="9"/>
  <c r="AF3431" i="9" s="1"/>
  <c r="AD3432" i="9"/>
  <c r="AF3432" i="9" s="1"/>
  <c r="AD3433" i="9"/>
  <c r="AF3433" i="9" s="1"/>
  <c r="AD3434" i="9"/>
  <c r="AF3434" i="9" s="1"/>
  <c r="AD3435" i="9"/>
  <c r="AF3435" i="9" s="1"/>
  <c r="AD3436" i="9"/>
  <c r="AF3436" i="9" s="1"/>
  <c r="AD3437" i="9"/>
  <c r="AF3437" i="9" s="1"/>
  <c r="AD3438" i="9"/>
  <c r="AF3438" i="9" s="1"/>
  <c r="AD3439" i="9"/>
  <c r="AF3439" i="9" s="1"/>
  <c r="AD3440" i="9"/>
  <c r="AF3440" i="9" s="1"/>
  <c r="AD3441" i="9"/>
  <c r="AF3441" i="9" s="1"/>
  <c r="AD3442" i="9"/>
  <c r="AF3442" i="9" s="1"/>
  <c r="AD3443" i="9"/>
  <c r="AF3443" i="9" s="1"/>
  <c r="AD3444" i="9"/>
  <c r="AF3444" i="9" s="1"/>
  <c r="AD3445" i="9"/>
  <c r="AF3445" i="9" s="1"/>
  <c r="AD3446" i="9"/>
  <c r="AF3446" i="9" s="1"/>
  <c r="AD3447" i="9"/>
  <c r="AF3447" i="9" s="1"/>
  <c r="AD3448" i="9"/>
  <c r="AF3448" i="9" s="1"/>
  <c r="AD3449" i="9"/>
  <c r="AF3449" i="9" s="1"/>
  <c r="AD3450" i="9"/>
  <c r="AF3450" i="9" s="1"/>
  <c r="AD3451" i="9"/>
  <c r="AF3451" i="9" s="1"/>
  <c r="AD3452" i="9"/>
  <c r="AF3452" i="9" s="1"/>
  <c r="AD3453" i="9"/>
  <c r="AF3453" i="9" s="1"/>
  <c r="AD3454" i="9"/>
  <c r="AF3454" i="9" s="1"/>
  <c r="AD3455" i="9"/>
  <c r="AF3455" i="9" s="1"/>
  <c r="AD3456" i="9"/>
  <c r="AF3456" i="9" s="1"/>
  <c r="AD3457" i="9"/>
  <c r="AF3457" i="9" s="1"/>
  <c r="AD3458" i="9"/>
  <c r="AF3458" i="9" s="1"/>
  <c r="AD3459" i="9"/>
  <c r="AF3459" i="9" s="1"/>
  <c r="AD3460" i="9"/>
  <c r="AF3460" i="9" s="1"/>
  <c r="AD3461" i="9"/>
  <c r="AF3461" i="9" s="1"/>
  <c r="AD3462" i="9"/>
  <c r="AF3462" i="9" s="1"/>
  <c r="AD3463" i="9"/>
  <c r="AF3463" i="9" s="1"/>
  <c r="AD3464" i="9"/>
  <c r="AF3464" i="9" s="1"/>
  <c r="AD3465" i="9"/>
  <c r="AF3465" i="9" s="1"/>
  <c r="AD3466" i="9"/>
  <c r="AF3466" i="9" s="1"/>
  <c r="AD3467" i="9"/>
  <c r="AF3467" i="9" s="1"/>
  <c r="AD3468" i="9"/>
  <c r="AF3468" i="9" s="1"/>
  <c r="AD3469" i="9"/>
  <c r="AF3469" i="9" s="1"/>
  <c r="AD3470" i="9"/>
  <c r="AF3470" i="9" s="1"/>
  <c r="AD3471" i="9"/>
  <c r="AF3471" i="9" s="1"/>
  <c r="AD3472" i="9"/>
  <c r="AF3472" i="9" s="1"/>
  <c r="AD3473" i="9"/>
  <c r="AF3473" i="9" s="1"/>
  <c r="AD3474" i="9"/>
  <c r="AF3474" i="9" s="1"/>
  <c r="AD3475" i="9"/>
  <c r="AF3475" i="9" s="1"/>
  <c r="AD3476" i="9"/>
  <c r="AF3476" i="9" s="1"/>
  <c r="AD3477" i="9"/>
  <c r="AF3477" i="9" s="1"/>
  <c r="AD3478" i="9"/>
  <c r="AF3478" i="9" s="1"/>
  <c r="AD3479" i="9"/>
  <c r="AF3479" i="9" s="1"/>
  <c r="AD3480" i="9"/>
  <c r="AF3480" i="9" s="1"/>
  <c r="AD3481" i="9"/>
  <c r="AF3481" i="9" s="1"/>
  <c r="AD3482" i="9"/>
  <c r="AF3482" i="9" s="1"/>
  <c r="AD3483" i="9"/>
  <c r="AF3483" i="9" s="1"/>
  <c r="AD3484" i="9"/>
  <c r="AF3484" i="9" s="1"/>
  <c r="AD3485" i="9"/>
  <c r="AF3485" i="9" s="1"/>
  <c r="AD3486" i="9"/>
  <c r="AF3486" i="9" s="1"/>
  <c r="AD3487" i="9"/>
  <c r="AF3487" i="9" s="1"/>
  <c r="AD3488" i="9"/>
  <c r="AF3488" i="9" s="1"/>
  <c r="AD3489" i="9"/>
  <c r="AF3489" i="9" s="1"/>
  <c r="AD3490" i="9"/>
  <c r="AF3490" i="9" s="1"/>
  <c r="AD3491" i="9"/>
  <c r="AF3491" i="9" s="1"/>
  <c r="AD3492" i="9"/>
  <c r="AF3492" i="9" s="1"/>
  <c r="AD3493" i="9"/>
  <c r="AF3493" i="9" s="1"/>
  <c r="AD3494" i="9"/>
  <c r="AF3494" i="9" s="1"/>
  <c r="AD3495" i="9"/>
  <c r="AF3495" i="9" s="1"/>
  <c r="AD3496" i="9"/>
  <c r="AF3496" i="9" s="1"/>
  <c r="AD3497" i="9"/>
  <c r="AF3497" i="9" s="1"/>
  <c r="AD3498" i="9"/>
  <c r="AF3498" i="9" s="1"/>
  <c r="AD3499" i="9"/>
  <c r="AF3499" i="9" s="1"/>
  <c r="AD3500" i="9"/>
  <c r="AF3500" i="9" s="1"/>
  <c r="AD3501" i="9"/>
  <c r="AF3501" i="9" s="1"/>
  <c r="AD3502" i="9"/>
  <c r="AF3502" i="9" s="1"/>
  <c r="AD3503" i="9"/>
  <c r="AF3503" i="9" s="1"/>
  <c r="AD3504" i="9"/>
  <c r="AF3504" i="9" s="1"/>
  <c r="AD3505" i="9"/>
  <c r="AF3505" i="9" s="1"/>
  <c r="AD3506" i="9"/>
  <c r="AF3506" i="9" s="1"/>
  <c r="AD3507" i="9"/>
  <c r="AF3507" i="9" s="1"/>
  <c r="AD3508" i="9"/>
  <c r="AF3508" i="9" s="1"/>
  <c r="AD3509" i="9"/>
  <c r="AF3509" i="9" s="1"/>
  <c r="AD3510" i="9"/>
  <c r="AF3510" i="9" s="1"/>
  <c r="AD3511" i="9"/>
  <c r="AF3511" i="9" s="1"/>
  <c r="AD3512" i="9"/>
  <c r="AF3512" i="9" s="1"/>
  <c r="AD3513" i="9"/>
  <c r="AF3513" i="9" s="1"/>
  <c r="AD3514" i="9"/>
  <c r="AF3514" i="9" s="1"/>
  <c r="AD3515" i="9"/>
  <c r="AF3515" i="9" s="1"/>
  <c r="AD3516" i="9"/>
  <c r="AF3516" i="9" s="1"/>
  <c r="AD3517" i="9"/>
  <c r="AF3517" i="9" s="1"/>
  <c r="AD3518" i="9"/>
  <c r="AF3518" i="9" s="1"/>
  <c r="AD3519" i="9"/>
  <c r="AF3519" i="9" s="1"/>
  <c r="AD3520" i="9"/>
  <c r="AF3520" i="9" s="1"/>
  <c r="AD3521" i="9"/>
  <c r="AF3521" i="9" s="1"/>
  <c r="AD3522" i="9"/>
  <c r="AF3522" i="9" s="1"/>
  <c r="AD3523" i="9"/>
  <c r="AF3523" i="9" s="1"/>
  <c r="AD3524" i="9"/>
  <c r="AF3524" i="9" s="1"/>
  <c r="AD3525" i="9"/>
  <c r="AF3525" i="9" s="1"/>
  <c r="AD3526" i="9"/>
  <c r="AF3526" i="9" s="1"/>
  <c r="AD3527" i="9"/>
  <c r="AF3527" i="9" s="1"/>
  <c r="AD3528" i="9"/>
  <c r="AF3528" i="9" s="1"/>
  <c r="AD3529" i="9"/>
  <c r="AF3529" i="9" s="1"/>
  <c r="AD3530" i="9"/>
  <c r="AF3530" i="9" s="1"/>
  <c r="AD3531" i="9"/>
  <c r="AF3531" i="9" s="1"/>
  <c r="AD3532" i="9"/>
  <c r="AF3532" i="9" s="1"/>
  <c r="AD3533" i="9"/>
  <c r="AF3533" i="9" s="1"/>
  <c r="AD3534" i="9"/>
  <c r="AF3534" i="9" s="1"/>
  <c r="AD3535" i="9"/>
  <c r="AF3535" i="9" s="1"/>
  <c r="AD3536" i="9"/>
  <c r="AF3536" i="9" s="1"/>
  <c r="AD3537" i="9"/>
  <c r="AF3537" i="9" s="1"/>
  <c r="AD3538" i="9"/>
  <c r="AF3538" i="9" s="1"/>
  <c r="AD3539" i="9"/>
  <c r="AF3539" i="9" s="1"/>
  <c r="AD3540" i="9"/>
  <c r="AF3540" i="9" s="1"/>
  <c r="AD3541" i="9"/>
  <c r="AF3541" i="9" s="1"/>
  <c r="AD3542" i="9"/>
  <c r="AF3542" i="9" s="1"/>
  <c r="AD3543" i="9"/>
  <c r="AF3543" i="9" s="1"/>
  <c r="AD3544" i="9"/>
  <c r="AF3544" i="9" s="1"/>
  <c r="AD3545" i="9"/>
  <c r="AF3545" i="9" s="1"/>
  <c r="AD3546" i="9"/>
  <c r="AF3546" i="9" s="1"/>
  <c r="AD3547" i="9"/>
  <c r="AF3547" i="9" s="1"/>
  <c r="AD3548" i="9"/>
  <c r="AF3548" i="9" s="1"/>
  <c r="AD3549" i="9"/>
  <c r="AF3549" i="9" s="1"/>
  <c r="AD3550" i="9"/>
  <c r="AF3550" i="9" s="1"/>
  <c r="AD3551" i="9"/>
  <c r="AF3551" i="9" s="1"/>
  <c r="AD3552" i="9"/>
  <c r="AF3552" i="9" s="1"/>
  <c r="AD3553" i="9"/>
  <c r="AF3553" i="9" s="1"/>
  <c r="AD3554" i="9"/>
  <c r="AF3554" i="9" s="1"/>
  <c r="AD3555" i="9"/>
  <c r="AF3555" i="9" s="1"/>
  <c r="AD3556" i="9"/>
  <c r="AF3556" i="9" s="1"/>
  <c r="AD3557" i="9"/>
  <c r="AF3557" i="9" s="1"/>
  <c r="AD3558" i="9"/>
  <c r="AF3558" i="9" s="1"/>
  <c r="AD3559" i="9"/>
  <c r="AF3559" i="9" s="1"/>
  <c r="AD3560" i="9"/>
  <c r="AF3560" i="9" s="1"/>
  <c r="AD3561" i="9"/>
  <c r="AF3561" i="9" s="1"/>
  <c r="AD3562" i="9"/>
  <c r="AF3562" i="9" s="1"/>
  <c r="AD3563" i="9"/>
  <c r="AF3563" i="9" s="1"/>
  <c r="AD3564" i="9"/>
  <c r="AF3564" i="9" s="1"/>
  <c r="AD3565" i="9"/>
  <c r="AF3565" i="9" s="1"/>
  <c r="AD3566" i="9"/>
  <c r="AF3566" i="9" s="1"/>
  <c r="AD3567" i="9"/>
  <c r="AF3567" i="9" s="1"/>
  <c r="AD3568" i="9"/>
  <c r="AF3568" i="9" s="1"/>
  <c r="AD3569" i="9"/>
  <c r="AF3569" i="9" s="1"/>
  <c r="AD3570" i="9"/>
  <c r="AF3570" i="9" s="1"/>
  <c r="AD3571" i="9"/>
  <c r="AF3571" i="9" s="1"/>
  <c r="AD3572" i="9"/>
  <c r="AF3572" i="9" s="1"/>
  <c r="AD3573" i="9"/>
  <c r="AF3573" i="9" s="1"/>
  <c r="AD3574" i="9"/>
  <c r="AF3574" i="9" s="1"/>
  <c r="AD3575" i="9"/>
  <c r="AF3575" i="9" s="1"/>
  <c r="AD3576" i="9"/>
  <c r="AF3576" i="9" s="1"/>
  <c r="AD3577" i="9"/>
  <c r="AF3577" i="9" s="1"/>
  <c r="AD3578" i="9"/>
  <c r="AF3578" i="9" s="1"/>
  <c r="AD3579" i="9"/>
  <c r="AF3579" i="9" s="1"/>
  <c r="AD3580" i="9"/>
  <c r="AF3580" i="9" s="1"/>
  <c r="AD3581" i="9"/>
  <c r="AF3581" i="9" s="1"/>
  <c r="AD3582" i="9"/>
  <c r="AF3582" i="9" s="1"/>
  <c r="AD3583" i="9"/>
  <c r="AF3583" i="9" s="1"/>
  <c r="AD3584" i="9"/>
  <c r="AF3584" i="9" s="1"/>
  <c r="AD3585" i="9"/>
  <c r="AF3585" i="9" s="1"/>
  <c r="AD3586" i="9"/>
  <c r="AF3586" i="9" s="1"/>
  <c r="AD3587" i="9"/>
  <c r="AF3587" i="9" s="1"/>
  <c r="AD3588" i="9"/>
  <c r="AF3588" i="9" s="1"/>
  <c r="AD3589" i="9"/>
  <c r="AF3589" i="9" s="1"/>
  <c r="AD3590" i="9"/>
  <c r="AF3590" i="9" s="1"/>
  <c r="AD3591" i="9"/>
  <c r="AF3591" i="9" s="1"/>
  <c r="AD3592" i="9"/>
  <c r="AF3592" i="9" s="1"/>
  <c r="AD3593" i="9"/>
  <c r="AF3593" i="9" s="1"/>
  <c r="AD3594" i="9"/>
  <c r="AF3594" i="9" s="1"/>
  <c r="AD3595" i="9"/>
  <c r="AF3595" i="9" s="1"/>
  <c r="AD3596" i="9"/>
  <c r="AF3596" i="9" s="1"/>
  <c r="AD3597" i="9"/>
  <c r="AF3597" i="9" s="1"/>
  <c r="AD3598" i="9"/>
  <c r="AF3598" i="9" s="1"/>
  <c r="AD3599" i="9"/>
  <c r="AF3599" i="9" s="1"/>
  <c r="AD3600" i="9"/>
  <c r="AF3600" i="9" s="1"/>
  <c r="AD3601" i="9"/>
  <c r="AF3601" i="9" s="1"/>
  <c r="AD3602" i="9"/>
  <c r="AF3602" i="9" s="1"/>
  <c r="AD3603" i="9"/>
  <c r="AF3603" i="9" s="1"/>
  <c r="AD3604" i="9"/>
  <c r="AF3604" i="9" s="1"/>
  <c r="AD3605" i="9"/>
  <c r="AF3605" i="9" s="1"/>
  <c r="AD3606" i="9"/>
  <c r="AF3606" i="9" s="1"/>
  <c r="AD3607" i="9"/>
  <c r="AF3607" i="9" s="1"/>
  <c r="AD3608" i="9"/>
  <c r="AF3608" i="9" s="1"/>
  <c r="AD3609" i="9"/>
  <c r="AF3609" i="9" s="1"/>
  <c r="AD3610" i="9"/>
  <c r="AF3610" i="9" s="1"/>
  <c r="AD3611" i="9"/>
  <c r="AF3611" i="9" s="1"/>
  <c r="AD3612" i="9"/>
  <c r="AF3612" i="9" s="1"/>
  <c r="AD3613" i="9"/>
  <c r="AF3613" i="9" s="1"/>
  <c r="AD3614" i="9"/>
  <c r="AF3614" i="9" s="1"/>
  <c r="AD3615" i="9"/>
  <c r="AF3615" i="9" s="1"/>
  <c r="AD3616" i="9"/>
  <c r="AF3616" i="9" s="1"/>
  <c r="AD3617" i="9"/>
  <c r="AF3617" i="9" s="1"/>
  <c r="AD3618" i="9"/>
  <c r="AF3618" i="9" s="1"/>
  <c r="AD3619" i="9"/>
  <c r="AF3619" i="9" s="1"/>
  <c r="AD3620" i="9"/>
  <c r="AF3620" i="9" s="1"/>
  <c r="AD3621" i="9"/>
  <c r="AF3621" i="9" s="1"/>
  <c r="AD3622" i="9"/>
  <c r="AF3622" i="9" s="1"/>
  <c r="AD3623" i="9"/>
  <c r="AF3623" i="9" s="1"/>
  <c r="AD3624" i="9"/>
  <c r="AF3624" i="9" s="1"/>
  <c r="AD3625" i="9"/>
  <c r="AF3625" i="9" s="1"/>
  <c r="AD3626" i="9"/>
  <c r="AF3626" i="9" s="1"/>
  <c r="AD3627" i="9"/>
  <c r="AF3627" i="9" s="1"/>
  <c r="AD3628" i="9"/>
  <c r="AF3628" i="9" s="1"/>
  <c r="AD3629" i="9"/>
  <c r="AF3629" i="9" s="1"/>
  <c r="AD3630" i="9"/>
  <c r="AF3630" i="9" s="1"/>
  <c r="AD3631" i="9"/>
  <c r="AF3631" i="9" s="1"/>
  <c r="AD3632" i="9"/>
  <c r="AF3632" i="9" s="1"/>
  <c r="AD3633" i="9"/>
  <c r="AF3633" i="9" s="1"/>
  <c r="AD3634" i="9"/>
  <c r="AF3634" i="9" s="1"/>
  <c r="AD3635" i="9"/>
  <c r="AF3635" i="9" s="1"/>
  <c r="AD3636" i="9"/>
  <c r="AF3636" i="9" s="1"/>
  <c r="AD3637" i="9"/>
  <c r="AF3637" i="9" s="1"/>
  <c r="AD3638" i="9"/>
  <c r="AF3638" i="9" s="1"/>
  <c r="AD3639" i="9"/>
  <c r="AF3639" i="9" s="1"/>
  <c r="AD3640" i="9"/>
  <c r="AF3640" i="9" s="1"/>
  <c r="AD3641" i="9"/>
  <c r="AF3641" i="9" s="1"/>
  <c r="AD3642" i="9"/>
  <c r="AF3642" i="9" s="1"/>
  <c r="AD3643" i="9"/>
  <c r="AF3643" i="9" s="1"/>
  <c r="AD3644" i="9"/>
  <c r="AF3644" i="9" s="1"/>
  <c r="AD3645" i="9"/>
  <c r="AF3645" i="9" s="1"/>
  <c r="AD3646" i="9"/>
  <c r="AF3646" i="9" s="1"/>
  <c r="AD3647" i="9"/>
  <c r="AF3647" i="9" s="1"/>
  <c r="AD3648" i="9"/>
  <c r="AF3648" i="9" s="1"/>
  <c r="AD3649" i="9"/>
  <c r="AF3649" i="9" s="1"/>
  <c r="AD3650" i="9"/>
  <c r="AF3650" i="9" s="1"/>
  <c r="AD3651" i="9"/>
  <c r="AF3651" i="9" s="1"/>
  <c r="AD3652" i="9"/>
  <c r="AF3652" i="9" s="1"/>
  <c r="AD3653" i="9"/>
  <c r="AF3653" i="9" s="1"/>
  <c r="AD3654" i="9"/>
  <c r="AF3654" i="9" s="1"/>
  <c r="AD3655" i="9"/>
  <c r="AF3655" i="9" s="1"/>
  <c r="AD3656" i="9"/>
  <c r="AF3656" i="9" s="1"/>
  <c r="AD3657" i="9"/>
  <c r="AF3657" i="9" s="1"/>
  <c r="AD3658" i="9"/>
  <c r="AF3658" i="9" s="1"/>
  <c r="AD3659" i="9"/>
  <c r="AF3659" i="9" s="1"/>
  <c r="AD3660" i="9"/>
  <c r="AF3660" i="9" s="1"/>
  <c r="AD3661" i="9"/>
  <c r="AF3661" i="9" s="1"/>
  <c r="AD3662" i="9"/>
  <c r="AF3662" i="9" s="1"/>
  <c r="AD3663" i="9"/>
  <c r="AF3663" i="9" s="1"/>
  <c r="AD3664" i="9"/>
  <c r="AF3664" i="9" s="1"/>
  <c r="AD3665" i="9"/>
  <c r="AF3665" i="9" s="1"/>
  <c r="AD3666" i="9"/>
  <c r="AF3666" i="9" s="1"/>
  <c r="AD3667" i="9"/>
  <c r="AF3667" i="9" s="1"/>
  <c r="AD3668" i="9"/>
  <c r="AF3668" i="9" s="1"/>
  <c r="AD3669" i="9"/>
  <c r="AF3669" i="9" s="1"/>
  <c r="AD3670" i="9"/>
  <c r="AF3670" i="9" s="1"/>
  <c r="AD3671" i="9"/>
  <c r="AF3671" i="9" s="1"/>
  <c r="AD3672" i="9"/>
  <c r="AF3672" i="9" s="1"/>
  <c r="AD3673" i="9"/>
  <c r="AF3673" i="9" s="1"/>
  <c r="AD3674" i="9"/>
  <c r="AF3674" i="9" s="1"/>
  <c r="AD3675" i="9"/>
  <c r="AF3675" i="9" s="1"/>
  <c r="AD3676" i="9"/>
  <c r="AF3676" i="9" s="1"/>
  <c r="AD3677" i="9"/>
  <c r="AF3677" i="9" s="1"/>
  <c r="AD3678" i="9"/>
  <c r="AF3678" i="9" s="1"/>
  <c r="AD3679" i="9"/>
  <c r="AF3679" i="9" s="1"/>
  <c r="AD3680" i="9"/>
  <c r="AF3680" i="9" s="1"/>
  <c r="AD3681" i="9"/>
  <c r="AF3681" i="9" s="1"/>
  <c r="AD3682" i="9"/>
  <c r="AF3682" i="9" s="1"/>
  <c r="AD3683" i="9"/>
  <c r="AF3683" i="9" s="1"/>
  <c r="AD3684" i="9"/>
  <c r="AF3684" i="9" s="1"/>
  <c r="AD3685" i="9"/>
  <c r="AF3685" i="9" s="1"/>
  <c r="AD3686" i="9"/>
  <c r="AF3686" i="9" s="1"/>
  <c r="AD3687" i="9"/>
  <c r="AF3687" i="9" s="1"/>
  <c r="AD3688" i="9"/>
  <c r="AF3688" i="9" s="1"/>
  <c r="AD3689" i="9"/>
  <c r="AF3689" i="9" s="1"/>
  <c r="AD3690" i="9"/>
  <c r="AF3690" i="9" s="1"/>
  <c r="AD3691" i="9"/>
  <c r="AF3691" i="9" s="1"/>
  <c r="AD3692" i="9"/>
  <c r="AF3692" i="9" s="1"/>
  <c r="AD3693" i="9"/>
  <c r="AF3693" i="9" s="1"/>
  <c r="AD3694" i="9"/>
  <c r="AF3694" i="9" s="1"/>
  <c r="AD3695" i="9"/>
  <c r="AF3695" i="9" s="1"/>
  <c r="AD3696" i="9"/>
  <c r="AF3696" i="9" s="1"/>
  <c r="AD3697" i="9"/>
  <c r="AF3697" i="9" s="1"/>
  <c r="AD3698" i="9"/>
  <c r="AF3698" i="9" s="1"/>
  <c r="AD3699" i="9"/>
  <c r="AF3699" i="9" s="1"/>
  <c r="AD3700" i="9"/>
  <c r="AF3700" i="9" s="1"/>
  <c r="AD3701" i="9"/>
  <c r="AF3701" i="9" s="1"/>
  <c r="AD3702" i="9"/>
  <c r="AF3702" i="9" s="1"/>
  <c r="AD3703" i="9"/>
  <c r="AF3703" i="9" s="1"/>
  <c r="AD3704" i="9"/>
  <c r="AF3704" i="9" s="1"/>
  <c r="AD3705" i="9"/>
  <c r="AF3705" i="9" s="1"/>
  <c r="AD3706" i="9"/>
  <c r="AF3706" i="9" s="1"/>
  <c r="AD3707" i="9"/>
  <c r="AF3707" i="9" s="1"/>
  <c r="AD3708" i="9"/>
  <c r="AF3708" i="9" s="1"/>
  <c r="AD3709" i="9"/>
  <c r="AF3709" i="9" s="1"/>
  <c r="AD3710" i="9"/>
  <c r="AF3710" i="9" s="1"/>
  <c r="AD3711" i="9"/>
  <c r="AF3711" i="9" s="1"/>
  <c r="AD3712" i="9"/>
  <c r="AF3712" i="9" s="1"/>
  <c r="AD3713" i="9"/>
  <c r="AF3713" i="9" s="1"/>
  <c r="AD3714" i="9"/>
  <c r="AF3714" i="9" s="1"/>
  <c r="AD3715" i="9"/>
  <c r="AF3715" i="9" s="1"/>
  <c r="AD3716" i="9"/>
  <c r="AF3716" i="9" s="1"/>
  <c r="AD3717" i="9"/>
  <c r="AF3717" i="9" s="1"/>
  <c r="AD3718" i="9"/>
  <c r="AF3718" i="9" s="1"/>
  <c r="AD3719" i="9"/>
  <c r="AF3719" i="9" s="1"/>
  <c r="AD3720" i="9"/>
  <c r="AF3720" i="9" s="1"/>
  <c r="AD3721" i="9"/>
  <c r="AF3721" i="9" s="1"/>
  <c r="AD3722" i="9"/>
  <c r="AF3722" i="9" s="1"/>
  <c r="AD3723" i="9"/>
  <c r="AF3723" i="9" s="1"/>
  <c r="AD3724" i="9"/>
  <c r="AF3724" i="9" s="1"/>
  <c r="AD3725" i="9"/>
  <c r="AF3725" i="9" s="1"/>
  <c r="AD3726" i="9"/>
  <c r="AF3726" i="9" s="1"/>
  <c r="AD3727" i="9"/>
  <c r="AF3727" i="9" s="1"/>
  <c r="AD3728" i="9"/>
  <c r="AF3728" i="9" s="1"/>
  <c r="AD3729" i="9"/>
  <c r="AF3729" i="9" s="1"/>
  <c r="AD3730" i="9"/>
  <c r="AF3730" i="9" s="1"/>
  <c r="AD3731" i="9"/>
  <c r="AF3731" i="9" s="1"/>
  <c r="AD3732" i="9"/>
  <c r="AF3732" i="9" s="1"/>
  <c r="AD3733" i="9"/>
  <c r="AF3733" i="9" s="1"/>
  <c r="AD3734" i="9"/>
  <c r="AF3734" i="9" s="1"/>
  <c r="AD3735" i="9"/>
  <c r="AF3735" i="9" s="1"/>
  <c r="AD3736" i="9"/>
  <c r="AF3736" i="9" s="1"/>
  <c r="AD3737" i="9"/>
  <c r="AF3737" i="9" s="1"/>
  <c r="AD3738" i="9"/>
  <c r="AF3738" i="9" s="1"/>
  <c r="AD3739" i="9"/>
  <c r="AF3739" i="9" s="1"/>
  <c r="AD3740" i="9"/>
  <c r="AF3740" i="9" s="1"/>
  <c r="AD3741" i="9"/>
  <c r="AF3741" i="9" s="1"/>
  <c r="AD3742" i="9"/>
  <c r="AF3742" i="9" s="1"/>
  <c r="AD3743" i="9"/>
  <c r="AF3743" i="9" s="1"/>
  <c r="AD3744" i="9"/>
  <c r="AF3744" i="9" s="1"/>
  <c r="AD3745" i="9"/>
  <c r="AF3745" i="9" s="1"/>
  <c r="AD3746" i="9"/>
  <c r="AF3746" i="9" s="1"/>
  <c r="AD3747" i="9"/>
  <c r="AF3747" i="9" s="1"/>
  <c r="AD3748" i="9"/>
  <c r="AF3748" i="9" s="1"/>
  <c r="AD3749" i="9"/>
  <c r="AF3749" i="9" s="1"/>
  <c r="AD3750" i="9"/>
  <c r="AF3750" i="9" s="1"/>
  <c r="AD3751" i="9"/>
  <c r="AF3751" i="9" s="1"/>
  <c r="AD3752" i="9"/>
  <c r="AF3752" i="9" s="1"/>
  <c r="AD3753" i="9"/>
  <c r="AF3753" i="9" s="1"/>
  <c r="AD3754" i="9"/>
  <c r="AF3754" i="9" s="1"/>
  <c r="AD3755" i="9"/>
  <c r="AF3755" i="9" s="1"/>
  <c r="AD3756" i="9"/>
  <c r="AF3756" i="9" s="1"/>
  <c r="AD3757" i="9"/>
  <c r="AF3757" i="9" s="1"/>
  <c r="AD3758" i="9"/>
  <c r="AF3758" i="9" s="1"/>
  <c r="AD3759" i="9"/>
  <c r="AF3759" i="9" s="1"/>
  <c r="AD3760" i="9"/>
  <c r="AF3760" i="9" s="1"/>
  <c r="AD3761" i="9"/>
  <c r="AF3761" i="9" s="1"/>
  <c r="AD3762" i="9"/>
  <c r="AF3762" i="9" s="1"/>
  <c r="AD3763" i="9"/>
  <c r="AF3763" i="9" s="1"/>
  <c r="AD3764" i="9"/>
  <c r="AF3764" i="9" s="1"/>
  <c r="AD3765" i="9"/>
  <c r="AF3765" i="9" s="1"/>
  <c r="AD3766" i="9"/>
  <c r="AF3766" i="9" s="1"/>
  <c r="AD3767" i="9"/>
  <c r="AF3767" i="9" s="1"/>
  <c r="AD3768" i="9"/>
  <c r="AF3768" i="9" s="1"/>
  <c r="AD3769" i="9"/>
  <c r="AF3769" i="9" s="1"/>
  <c r="AD3770" i="9"/>
  <c r="AF3770" i="9" s="1"/>
  <c r="AD3771" i="9"/>
  <c r="AF3771" i="9" s="1"/>
  <c r="AD3772" i="9"/>
  <c r="AF3772" i="9" s="1"/>
  <c r="AD3773" i="9"/>
  <c r="AF3773" i="9" s="1"/>
  <c r="AD3774" i="9"/>
  <c r="AF3774" i="9" s="1"/>
  <c r="AD3775" i="9"/>
  <c r="AF3775" i="9" s="1"/>
  <c r="AD3776" i="9"/>
  <c r="AF3776" i="9" s="1"/>
  <c r="AD3777" i="9"/>
  <c r="AF3777" i="9" s="1"/>
  <c r="AD3778" i="9"/>
  <c r="AF3778" i="9" s="1"/>
  <c r="AD3779" i="9"/>
  <c r="AF3779" i="9" s="1"/>
  <c r="AD3780" i="9"/>
  <c r="AF3780" i="9" s="1"/>
  <c r="AD3781" i="9"/>
  <c r="AF3781" i="9" s="1"/>
  <c r="AD3782" i="9"/>
  <c r="AF3782" i="9" s="1"/>
  <c r="AD3783" i="9"/>
  <c r="AF3783" i="9" s="1"/>
  <c r="AD3784" i="9"/>
  <c r="AF3784" i="9" s="1"/>
  <c r="AD3785" i="9"/>
  <c r="AF3785" i="9" s="1"/>
  <c r="AD3786" i="9"/>
  <c r="AF3786" i="9" s="1"/>
  <c r="AD3787" i="9"/>
  <c r="AF3787" i="9" s="1"/>
  <c r="AD3788" i="9"/>
  <c r="AF3788" i="9" s="1"/>
  <c r="AD3789" i="9"/>
  <c r="AF3789" i="9" s="1"/>
  <c r="AD3790" i="9"/>
  <c r="AF3790" i="9" s="1"/>
  <c r="AD3791" i="9"/>
  <c r="AF3791" i="9" s="1"/>
  <c r="AD3792" i="9"/>
  <c r="AF3792" i="9" s="1"/>
  <c r="AD3793" i="9"/>
  <c r="AF3793" i="9" s="1"/>
  <c r="AD3794" i="9"/>
  <c r="AF3794" i="9" s="1"/>
  <c r="AD3795" i="9"/>
  <c r="AF3795" i="9" s="1"/>
  <c r="AD3796" i="9"/>
  <c r="AF3796" i="9" s="1"/>
  <c r="AD3797" i="9"/>
  <c r="AF3797" i="9" s="1"/>
  <c r="AD3798" i="9"/>
  <c r="AF3798" i="9" s="1"/>
  <c r="AD3799" i="9"/>
  <c r="AF3799" i="9" s="1"/>
  <c r="AD3800" i="9"/>
  <c r="AF3800" i="9" s="1"/>
  <c r="AD3801" i="9"/>
  <c r="AF3801" i="9" s="1"/>
  <c r="AD3802" i="9"/>
  <c r="AF3802" i="9" s="1"/>
  <c r="AD3803" i="9"/>
  <c r="AF3803" i="9" s="1"/>
  <c r="AD3804" i="9"/>
  <c r="AF3804" i="9" s="1"/>
  <c r="AD3805" i="9"/>
  <c r="AF3805" i="9" s="1"/>
  <c r="AD3806" i="9"/>
  <c r="AF3806" i="9" s="1"/>
  <c r="AD3807" i="9"/>
  <c r="AF3807" i="9" s="1"/>
  <c r="AD3808" i="9"/>
  <c r="AF3808" i="9" s="1"/>
  <c r="AD3809" i="9"/>
  <c r="AF3809" i="9" s="1"/>
  <c r="AD3810" i="9"/>
  <c r="AF3810" i="9" s="1"/>
  <c r="AD3811" i="9"/>
  <c r="AF3811" i="9" s="1"/>
  <c r="AD3812" i="9"/>
  <c r="AF3812" i="9" s="1"/>
  <c r="AD3813" i="9"/>
  <c r="AF3813" i="9" s="1"/>
  <c r="AD3814" i="9"/>
  <c r="AF3814" i="9" s="1"/>
  <c r="AD3815" i="9"/>
  <c r="AF3815" i="9" s="1"/>
  <c r="AD3816" i="9"/>
  <c r="AF3816" i="9" s="1"/>
  <c r="AD3817" i="9"/>
  <c r="AF3817" i="9" s="1"/>
  <c r="AD3818" i="9"/>
  <c r="AF3818" i="9" s="1"/>
  <c r="AD3819" i="9"/>
  <c r="AF3819" i="9" s="1"/>
  <c r="AD3820" i="9"/>
  <c r="AF3820" i="9" s="1"/>
  <c r="AD3821" i="9"/>
  <c r="AF3821" i="9" s="1"/>
  <c r="AD3822" i="9"/>
  <c r="AF3822" i="9" s="1"/>
  <c r="AD3823" i="9"/>
  <c r="AF3823" i="9" s="1"/>
  <c r="AD3824" i="9"/>
  <c r="AF3824" i="9" s="1"/>
  <c r="AD3825" i="9"/>
  <c r="AF3825" i="9" s="1"/>
  <c r="AD3826" i="9"/>
  <c r="AF3826" i="9" s="1"/>
  <c r="AD3827" i="9"/>
  <c r="AF3827" i="9" s="1"/>
  <c r="AD3828" i="9"/>
  <c r="AF3828" i="9" s="1"/>
  <c r="AD3829" i="9"/>
  <c r="AF3829" i="9" s="1"/>
  <c r="AD3830" i="9"/>
  <c r="AF3830" i="9" s="1"/>
  <c r="AD3831" i="9"/>
  <c r="AF3831" i="9" s="1"/>
  <c r="AD3832" i="9"/>
  <c r="AF3832" i="9" s="1"/>
  <c r="AD3833" i="9"/>
  <c r="AF3833" i="9" s="1"/>
  <c r="AD3834" i="9"/>
  <c r="AF3834" i="9" s="1"/>
  <c r="AD3835" i="9"/>
  <c r="AF3835" i="9" s="1"/>
  <c r="AD3836" i="9"/>
  <c r="AF3836" i="9" s="1"/>
  <c r="AD3837" i="9"/>
  <c r="AF3837" i="9" s="1"/>
  <c r="AD3838" i="9"/>
  <c r="AF3838" i="9" s="1"/>
  <c r="AD3839" i="9"/>
  <c r="AF3839" i="9" s="1"/>
  <c r="AD3840" i="9"/>
  <c r="AF3840" i="9" s="1"/>
  <c r="AD3841" i="9"/>
  <c r="AF3841" i="9" s="1"/>
  <c r="AD3842" i="9"/>
  <c r="AF3842" i="9" s="1"/>
  <c r="AD3843" i="9"/>
  <c r="AF3843" i="9" s="1"/>
  <c r="AD3844" i="9"/>
  <c r="AF3844" i="9" s="1"/>
  <c r="AD3845" i="9"/>
  <c r="AF3845" i="9" s="1"/>
  <c r="AD3846" i="9"/>
  <c r="AF3846" i="9" s="1"/>
  <c r="AD3847" i="9"/>
  <c r="AF3847" i="9" s="1"/>
  <c r="AD3848" i="9"/>
  <c r="AF3848" i="9" s="1"/>
  <c r="AD3849" i="9"/>
  <c r="AF3849" i="9" s="1"/>
  <c r="AD3850" i="9"/>
  <c r="AF3850" i="9" s="1"/>
  <c r="AD3851" i="9"/>
  <c r="AF3851" i="9" s="1"/>
  <c r="AD3852" i="9"/>
  <c r="AF3852" i="9" s="1"/>
  <c r="AD3853" i="9"/>
  <c r="AF3853" i="9" s="1"/>
  <c r="AD3854" i="9"/>
  <c r="AF3854" i="9" s="1"/>
  <c r="AD3855" i="9"/>
  <c r="AF3855" i="9" s="1"/>
  <c r="AD3856" i="9"/>
  <c r="AF3856" i="9" s="1"/>
  <c r="AD3857" i="9"/>
  <c r="AF3857" i="9" s="1"/>
  <c r="AD3858" i="9"/>
  <c r="AF3858" i="9" s="1"/>
  <c r="AD3859" i="9"/>
  <c r="AF3859" i="9" s="1"/>
  <c r="AD3860" i="9"/>
  <c r="AF3860" i="9" s="1"/>
  <c r="AD3861" i="9"/>
  <c r="AF3861" i="9" s="1"/>
  <c r="AD3862" i="9"/>
  <c r="AF3862" i="9" s="1"/>
  <c r="AD3863" i="9"/>
  <c r="AF3863" i="9" s="1"/>
  <c r="AD3864" i="9"/>
  <c r="AF3864" i="9" s="1"/>
  <c r="AD3865" i="9"/>
  <c r="AF3865" i="9" s="1"/>
  <c r="AD3866" i="9"/>
  <c r="AF3866" i="9" s="1"/>
  <c r="AD3867" i="9"/>
  <c r="AF3867" i="9" s="1"/>
  <c r="AD3868" i="9"/>
  <c r="AF3868" i="9" s="1"/>
  <c r="AD3869" i="9"/>
  <c r="AF3869" i="9" s="1"/>
  <c r="AD3870" i="9"/>
  <c r="AF3870" i="9" s="1"/>
  <c r="AD3871" i="9"/>
  <c r="AF3871" i="9" s="1"/>
  <c r="AD3872" i="9"/>
  <c r="AF3872" i="9" s="1"/>
  <c r="AD3873" i="9"/>
  <c r="AF3873" i="9" s="1"/>
  <c r="AD3874" i="9"/>
  <c r="AF3874" i="9" s="1"/>
  <c r="AD3875" i="9"/>
  <c r="AF3875" i="9" s="1"/>
  <c r="AD3876" i="9"/>
  <c r="AF3876" i="9" s="1"/>
  <c r="AD3877" i="9"/>
  <c r="AF3877" i="9" s="1"/>
  <c r="AD3878" i="9"/>
  <c r="AF3878" i="9" s="1"/>
  <c r="AD3879" i="9"/>
  <c r="AF3879" i="9" s="1"/>
  <c r="AD3880" i="9"/>
  <c r="AF3880" i="9" s="1"/>
  <c r="AD3881" i="9"/>
  <c r="AF3881" i="9" s="1"/>
  <c r="AD3882" i="9"/>
  <c r="AF3882" i="9" s="1"/>
  <c r="AD3883" i="9"/>
  <c r="AF3883" i="9" s="1"/>
  <c r="AD3884" i="9"/>
  <c r="AF3884" i="9" s="1"/>
  <c r="AD3885" i="9"/>
  <c r="AF3885" i="9" s="1"/>
  <c r="AD3886" i="9"/>
  <c r="AF3886" i="9" s="1"/>
  <c r="AD3887" i="9"/>
  <c r="AF3887" i="9" s="1"/>
  <c r="AD3888" i="9"/>
  <c r="AF3888" i="9" s="1"/>
  <c r="AD3889" i="9"/>
  <c r="AF3889" i="9" s="1"/>
  <c r="AD3890" i="9"/>
  <c r="AF3890" i="9" s="1"/>
  <c r="AD3891" i="9"/>
  <c r="AF3891" i="9" s="1"/>
  <c r="AD3892" i="9"/>
  <c r="AF3892" i="9" s="1"/>
  <c r="AD3893" i="9"/>
  <c r="AF3893" i="9" s="1"/>
  <c r="AD3894" i="9"/>
  <c r="AF3894" i="9" s="1"/>
  <c r="AD3895" i="9"/>
  <c r="AF3895" i="9" s="1"/>
  <c r="AD3896" i="9"/>
  <c r="AF3896" i="9" s="1"/>
  <c r="AD3897" i="9"/>
  <c r="AF3897" i="9" s="1"/>
  <c r="AD3898" i="9"/>
  <c r="AF3898" i="9" s="1"/>
  <c r="AD3899" i="9"/>
  <c r="AF3899" i="9" s="1"/>
  <c r="AD3900" i="9"/>
  <c r="AF3900" i="9" s="1"/>
  <c r="AD3901" i="9"/>
  <c r="AF3901" i="9" s="1"/>
  <c r="AD3902" i="9"/>
  <c r="AF3902" i="9" s="1"/>
  <c r="AD3903" i="9"/>
  <c r="AF3903" i="9" s="1"/>
  <c r="AD3904" i="9"/>
  <c r="AF3904" i="9" s="1"/>
  <c r="AD3905" i="9"/>
  <c r="AF3905" i="9" s="1"/>
  <c r="AD3906" i="9"/>
  <c r="AF3906" i="9" s="1"/>
  <c r="AD3907" i="9"/>
  <c r="AF3907" i="9" s="1"/>
  <c r="AD3908" i="9"/>
  <c r="AF3908" i="9" s="1"/>
  <c r="AD3909" i="9"/>
  <c r="AF3909" i="9" s="1"/>
  <c r="AD3910" i="9"/>
  <c r="AF3910" i="9" s="1"/>
  <c r="AD3911" i="9"/>
  <c r="AF3911" i="9" s="1"/>
  <c r="AD3912" i="9"/>
  <c r="AF3912" i="9" s="1"/>
  <c r="AD3913" i="9"/>
  <c r="AF3913" i="9" s="1"/>
  <c r="AD3914" i="9"/>
  <c r="AF3914" i="9" s="1"/>
  <c r="AD3915" i="9"/>
  <c r="AF3915" i="9" s="1"/>
  <c r="AD3916" i="9"/>
  <c r="AF3916" i="9" s="1"/>
  <c r="AD3917" i="9"/>
  <c r="AF3917" i="9" s="1"/>
  <c r="AD3918" i="9"/>
  <c r="AF3918" i="9" s="1"/>
  <c r="AD3919" i="9"/>
  <c r="AF3919" i="9" s="1"/>
  <c r="AD3920" i="9"/>
  <c r="AF3920" i="9" s="1"/>
  <c r="AD3921" i="9"/>
  <c r="AF3921" i="9" s="1"/>
  <c r="AD3922" i="9"/>
  <c r="AF3922" i="9" s="1"/>
  <c r="AD3923" i="9"/>
  <c r="AF3923" i="9" s="1"/>
  <c r="AD3924" i="9"/>
  <c r="AF3924" i="9" s="1"/>
  <c r="AD3925" i="9"/>
  <c r="AF3925" i="9" s="1"/>
  <c r="AD3926" i="9"/>
  <c r="AF3926" i="9" s="1"/>
  <c r="AD3927" i="9"/>
  <c r="AF3927" i="9" s="1"/>
  <c r="AD3928" i="9"/>
  <c r="AF3928" i="9" s="1"/>
  <c r="AD3929" i="9"/>
  <c r="AF3929" i="9" s="1"/>
  <c r="AD3930" i="9"/>
  <c r="AF3930" i="9" s="1"/>
  <c r="AD3931" i="9"/>
  <c r="AF3931" i="9" s="1"/>
  <c r="AD3932" i="9"/>
  <c r="AF3932" i="9" s="1"/>
  <c r="AD3933" i="9"/>
  <c r="AF3933" i="9" s="1"/>
  <c r="AD3934" i="9"/>
  <c r="AF3934" i="9" s="1"/>
  <c r="AD3935" i="9"/>
  <c r="AF3935" i="9" s="1"/>
  <c r="AD3936" i="9"/>
  <c r="AF3936" i="9" s="1"/>
  <c r="AD3937" i="9"/>
  <c r="AF3937" i="9" s="1"/>
  <c r="AD3938" i="9"/>
  <c r="AF3938" i="9" s="1"/>
  <c r="AD3939" i="9"/>
  <c r="AF3939" i="9" s="1"/>
  <c r="AD3940" i="9"/>
  <c r="AF3940" i="9" s="1"/>
  <c r="AD3941" i="9"/>
  <c r="AF3941" i="9" s="1"/>
  <c r="AD3942" i="9"/>
  <c r="AF3942" i="9" s="1"/>
  <c r="AD3943" i="9"/>
  <c r="AF3943" i="9" s="1"/>
  <c r="AD3944" i="9"/>
  <c r="AF3944" i="9" s="1"/>
  <c r="AD3945" i="9"/>
  <c r="AF3945" i="9" s="1"/>
  <c r="AD3946" i="9"/>
  <c r="AF3946" i="9" s="1"/>
  <c r="AD3947" i="9"/>
  <c r="AF3947" i="9" s="1"/>
  <c r="AD3948" i="9"/>
  <c r="AF3948" i="9" s="1"/>
  <c r="AD3949" i="9"/>
  <c r="AF3949" i="9" s="1"/>
  <c r="AD3950" i="9"/>
  <c r="AF3950" i="9" s="1"/>
  <c r="AD3951" i="9"/>
  <c r="AF3951" i="9" s="1"/>
  <c r="AD3952" i="9"/>
  <c r="AF3952" i="9" s="1"/>
  <c r="AD3953" i="9"/>
  <c r="AF3953" i="9" s="1"/>
  <c r="AD3954" i="9"/>
  <c r="AF3954" i="9" s="1"/>
  <c r="AD3955" i="9"/>
  <c r="AF3955" i="9" s="1"/>
  <c r="AD3956" i="9"/>
  <c r="AF3956" i="9" s="1"/>
  <c r="AD3957" i="9"/>
  <c r="AF3957" i="9" s="1"/>
  <c r="AD3958" i="9"/>
  <c r="AF3958" i="9" s="1"/>
  <c r="AD3959" i="9"/>
  <c r="AF3959" i="9" s="1"/>
  <c r="AD3960" i="9"/>
  <c r="AF3960" i="9" s="1"/>
  <c r="AD3961" i="9"/>
  <c r="AF3961" i="9" s="1"/>
  <c r="AD3962" i="9"/>
  <c r="AF3962" i="9" s="1"/>
  <c r="AD3963" i="9"/>
  <c r="AF3963" i="9" s="1"/>
  <c r="AD3964" i="9"/>
  <c r="AF3964" i="9" s="1"/>
  <c r="AD3965" i="9"/>
  <c r="AF3965" i="9" s="1"/>
  <c r="AD3966" i="9"/>
  <c r="AF3966" i="9" s="1"/>
  <c r="AD3967" i="9"/>
  <c r="AF3967" i="9" s="1"/>
  <c r="AD3968" i="9"/>
  <c r="AF3968" i="9" s="1"/>
  <c r="AD3969" i="9"/>
  <c r="AF3969" i="9" s="1"/>
  <c r="AD3970" i="9"/>
  <c r="AF3970" i="9" s="1"/>
  <c r="AD3971" i="9"/>
  <c r="AF3971" i="9" s="1"/>
  <c r="AD3972" i="9"/>
  <c r="AF3972" i="9" s="1"/>
  <c r="AD3973" i="9"/>
  <c r="AF3973" i="9" s="1"/>
  <c r="AD3974" i="9"/>
  <c r="AF3974" i="9" s="1"/>
  <c r="AD3975" i="9"/>
  <c r="AF3975" i="9" s="1"/>
  <c r="AD3976" i="9"/>
  <c r="AF3976" i="9" s="1"/>
  <c r="AD3977" i="9"/>
  <c r="AF3977" i="9" s="1"/>
  <c r="AD3978" i="9"/>
  <c r="AF3978" i="9" s="1"/>
  <c r="AD3979" i="9"/>
  <c r="AF3979" i="9" s="1"/>
  <c r="AD3980" i="9"/>
  <c r="AF3980" i="9" s="1"/>
  <c r="AD3981" i="9"/>
  <c r="AF3981" i="9" s="1"/>
  <c r="AD3982" i="9"/>
  <c r="AF3982" i="9" s="1"/>
  <c r="AD3983" i="9"/>
  <c r="AF3983" i="9" s="1"/>
  <c r="AD3984" i="9"/>
  <c r="AF3984" i="9" s="1"/>
  <c r="AD3985" i="9"/>
  <c r="AF3985" i="9" s="1"/>
  <c r="AD3986" i="9"/>
  <c r="AF3986" i="9" s="1"/>
  <c r="AD3987" i="9"/>
  <c r="AF3987" i="9" s="1"/>
  <c r="AD3988" i="9"/>
  <c r="AF3988" i="9" s="1"/>
  <c r="AD3989" i="9"/>
  <c r="AF3989" i="9" s="1"/>
  <c r="AD3990" i="9"/>
  <c r="AF3990" i="9" s="1"/>
  <c r="AD3991" i="9"/>
  <c r="AF3991" i="9" s="1"/>
  <c r="AD3992" i="9"/>
  <c r="AF3992" i="9" s="1"/>
  <c r="AD3993" i="9"/>
  <c r="AF3993" i="9" s="1"/>
  <c r="AD3994" i="9"/>
  <c r="AF3994" i="9" s="1"/>
  <c r="AD3995" i="9"/>
  <c r="AF3995" i="9" s="1"/>
  <c r="AD3996" i="9"/>
  <c r="AF3996" i="9" s="1"/>
  <c r="AD3997" i="9"/>
  <c r="AF3997" i="9" s="1"/>
  <c r="AD3998" i="9"/>
  <c r="AF3998" i="9" s="1"/>
  <c r="AD3999" i="9"/>
  <c r="AF3999" i="9" s="1"/>
  <c r="AD4000" i="9"/>
  <c r="AF4000" i="9" s="1"/>
  <c r="AD4001" i="9"/>
  <c r="AF4001" i="9" s="1"/>
  <c r="AD4002" i="9"/>
  <c r="AF4002" i="9" s="1"/>
  <c r="AD4003" i="9"/>
  <c r="AF4003" i="9" s="1"/>
  <c r="AD4004" i="9"/>
  <c r="AF4004" i="9" s="1"/>
  <c r="AD4005" i="9"/>
  <c r="AF4005" i="9" s="1"/>
  <c r="AD4006" i="9"/>
  <c r="AF4006" i="9" s="1"/>
  <c r="AD4007" i="9"/>
  <c r="AF4007" i="9" s="1"/>
  <c r="AD4008" i="9"/>
  <c r="AF4008" i="9" s="1"/>
  <c r="AD4009" i="9"/>
  <c r="AF4009" i="9" s="1"/>
  <c r="AD4010" i="9"/>
  <c r="AF4010" i="9" s="1"/>
  <c r="AD4011" i="9"/>
  <c r="AF4011" i="9" s="1"/>
  <c r="AD4012" i="9"/>
  <c r="AF4012" i="9" s="1"/>
  <c r="AD4013" i="9"/>
  <c r="AF4013" i="9" s="1"/>
  <c r="AD4014" i="9"/>
  <c r="AF4014" i="9" s="1"/>
  <c r="AD4015" i="9"/>
  <c r="AF4015" i="9" s="1"/>
  <c r="AD4016" i="9"/>
  <c r="AF4016" i="9" s="1"/>
  <c r="AD4017" i="9"/>
  <c r="AF4017" i="9" s="1"/>
  <c r="AD4018" i="9"/>
  <c r="AF4018" i="9" s="1"/>
  <c r="AD4019" i="9"/>
  <c r="AF4019" i="9" s="1"/>
  <c r="AD4020" i="9"/>
  <c r="AF4020" i="9" s="1"/>
  <c r="AD4021" i="9"/>
  <c r="AF4021" i="9" s="1"/>
  <c r="AD4022" i="9"/>
  <c r="AF4022" i="9" s="1"/>
  <c r="AD4023" i="9"/>
  <c r="AF4023" i="9" s="1"/>
  <c r="AD4024" i="9"/>
  <c r="AF4024" i="9" s="1"/>
  <c r="AD4025" i="9"/>
  <c r="AF4025" i="9" s="1"/>
  <c r="AD4026" i="9"/>
  <c r="AF4026" i="9" s="1"/>
  <c r="AD4027" i="9"/>
  <c r="AF4027" i="9" s="1"/>
  <c r="AD4028" i="9"/>
  <c r="AF4028" i="9" s="1"/>
  <c r="AD4029" i="9"/>
  <c r="AF4029" i="9" s="1"/>
  <c r="AD4030" i="9"/>
  <c r="AF4030" i="9" s="1"/>
  <c r="AD4031" i="9"/>
  <c r="AF4031" i="9" s="1"/>
  <c r="AD4032" i="9"/>
  <c r="AF4032" i="9" s="1"/>
  <c r="AD4033" i="9"/>
  <c r="AF4033" i="9" s="1"/>
  <c r="AD4034" i="9"/>
  <c r="AF4034" i="9" s="1"/>
  <c r="AD4035" i="9"/>
  <c r="AF4035" i="9" s="1"/>
  <c r="AD4036" i="9"/>
  <c r="AF4036" i="9" s="1"/>
  <c r="AD4037" i="9"/>
  <c r="AF4037" i="9" s="1"/>
  <c r="AD4038" i="9"/>
  <c r="AF4038" i="9" s="1"/>
  <c r="AD4039" i="9"/>
  <c r="AF4039" i="9" s="1"/>
  <c r="AD4040" i="9"/>
  <c r="AF4040" i="9" s="1"/>
  <c r="AD4041" i="9"/>
  <c r="AF4041" i="9" s="1"/>
  <c r="AD4042" i="9"/>
  <c r="AF4042" i="9" s="1"/>
  <c r="AD4043" i="9"/>
  <c r="AF4043" i="9" s="1"/>
  <c r="AD4044" i="9"/>
  <c r="AF4044" i="9" s="1"/>
  <c r="AD4045" i="9"/>
  <c r="AF4045" i="9" s="1"/>
  <c r="AD4046" i="9"/>
  <c r="AF4046" i="9" s="1"/>
  <c r="AD4047" i="9"/>
  <c r="AF4047" i="9" s="1"/>
  <c r="AD4048" i="9"/>
  <c r="AF4048" i="9" s="1"/>
  <c r="AD4049" i="9"/>
  <c r="AF4049" i="9" s="1"/>
  <c r="AD4050" i="9"/>
  <c r="AF4050" i="9" s="1"/>
  <c r="AD4051" i="9"/>
  <c r="AF4051" i="9" s="1"/>
  <c r="AD4052" i="9"/>
  <c r="AF4052" i="9" s="1"/>
  <c r="AD4053" i="9"/>
  <c r="AF4053" i="9" s="1"/>
  <c r="AD4054" i="9"/>
  <c r="AF4054" i="9" s="1"/>
  <c r="AD4055" i="9"/>
  <c r="AF4055" i="9" s="1"/>
  <c r="AD4056" i="9"/>
  <c r="AF4056" i="9" s="1"/>
  <c r="AD4057" i="9"/>
  <c r="AF4057" i="9" s="1"/>
  <c r="AD4058" i="9"/>
  <c r="AF4058" i="9" s="1"/>
  <c r="AD4059" i="9"/>
  <c r="AF4059" i="9" s="1"/>
  <c r="AD4060" i="9"/>
  <c r="AF4060" i="9" s="1"/>
  <c r="AD4061" i="9"/>
  <c r="AF4061" i="9" s="1"/>
  <c r="AD4062" i="9"/>
  <c r="AF4062" i="9" s="1"/>
  <c r="AD4063" i="9"/>
  <c r="AF4063" i="9" s="1"/>
  <c r="AD4064" i="9"/>
  <c r="AF4064" i="9" s="1"/>
  <c r="AD4065" i="9"/>
  <c r="AF4065" i="9" s="1"/>
  <c r="AD4066" i="9"/>
  <c r="AF4066" i="9" s="1"/>
  <c r="AD4067" i="9"/>
  <c r="AF4067" i="9" s="1"/>
  <c r="AD4068" i="9"/>
  <c r="AF4068" i="9" s="1"/>
  <c r="AD4069" i="9"/>
  <c r="AF4069" i="9" s="1"/>
  <c r="AD4070" i="9"/>
  <c r="AF4070" i="9" s="1"/>
  <c r="AD4071" i="9"/>
  <c r="AF4071" i="9" s="1"/>
  <c r="AD4072" i="9"/>
  <c r="AF4072" i="9" s="1"/>
  <c r="AD4073" i="9"/>
  <c r="AF4073" i="9" s="1"/>
  <c r="AD4074" i="9"/>
  <c r="AF4074" i="9" s="1"/>
  <c r="AD4075" i="9"/>
  <c r="AF4075" i="9" s="1"/>
  <c r="AD4076" i="9"/>
  <c r="AF4076" i="9" s="1"/>
  <c r="AD4077" i="9"/>
  <c r="AF4077" i="9" s="1"/>
  <c r="AD4078" i="9"/>
  <c r="AF4078" i="9" s="1"/>
  <c r="AD4079" i="9"/>
  <c r="AF4079" i="9" s="1"/>
  <c r="AD4080" i="9"/>
  <c r="AF4080" i="9" s="1"/>
  <c r="AD4081" i="9"/>
  <c r="AF4081" i="9" s="1"/>
  <c r="AD4082" i="9"/>
  <c r="AF4082" i="9" s="1"/>
  <c r="AD4083" i="9"/>
  <c r="AF4083" i="9" s="1"/>
  <c r="AD4084" i="9"/>
  <c r="AF4084" i="9" s="1"/>
  <c r="AD4085" i="9"/>
  <c r="AF4085" i="9" s="1"/>
  <c r="AD4086" i="9"/>
  <c r="AF4086" i="9" s="1"/>
  <c r="AD4087" i="9"/>
  <c r="AF4087" i="9" s="1"/>
  <c r="AD4088" i="9"/>
  <c r="AF4088" i="9" s="1"/>
  <c r="AD4089" i="9"/>
  <c r="AF4089" i="9" s="1"/>
  <c r="AD4090" i="9"/>
  <c r="AF4090" i="9" s="1"/>
  <c r="AD4091" i="9"/>
  <c r="AF4091" i="9" s="1"/>
  <c r="AD4092" i="9"/>
  <c r="AF4092" i="9" s="1"/>
  <c r="AD4093" i="9"/>
  <c r="AF4093" i="9" s="1"/>
  <c r="AD4094" i="9"/>
  <c r="AF4094" i="9" s="1"/>
  <c r="AD4095" i="9"/>
  <c r="AF4095" i="9" s="1"/>
  <c r="AD4096" i="9"/>
  <c r="AF4096" i="9" s="1"/>
  <c r="AD4097" i="9"/>
  <c r="AF4097" i="9" s="1"/>
  <c r="AD4098" i="9"/>
  <c r="AF4098" i="9" s="1"/>
  <c r="AD4099" i="9"/>
  <c r="AF4099" i="9" s="1"/>
  <c r="AD4100" i="9"/>
  <c r="AF4100" i="9" s="1"/>
  <c r="AD4101" i="9"/>
  <c r="AF4101" i="9" s="1"/>
  <c r="AD4102" i="9"/>
  <c r="AF4102" i="9" s="1"/>
  <c r="AD4103" i="9"/>
  <c r="AF4103" i="9" s="1"/>
  <c r="AD4104" i="9"/>
  <c r="AF4104" i="9" s="1"/>
  <c r="AD4105" i="9"/>
  <c r="AF4105" i="9" s="1"/>
  <c r="AD4106" i="9"/>
  <c r="AF4106" i="9" s="1"/>
  <c r="AD4107" i="9"/>
  <c r="AF4107" i="9" s="1"/>
  <c r="AD4108" i="9"/>
  <c r="AF4108" i="9" s="1"/>
  <c r="AD4109" i="9"/>
  <c r="AF4109" i="9" s="1"/>
  <c r="AD4110" i="9"/>
  <c r="AF4110" i="9" s="1"/>
  <c r="AD4111" i="9"/>
  <c r="AF4111" i="9" s="1"/>
  <c r="AD4112" i="9"/>
  <c r="AF4112" i="9" s="1"/>
  <c r="AD4113" i="9"/>
  <c r="AF4113" i="9" s="1"/>
  <c r="AD4114" i="9"/>
  <c r="AF4114" i="9" s="1"/>
  <c r="AD4115" i="9"/>
  <c r="AF4115" i="9" s="1"/>
  <c r="AD4116" i="9"/>
  <c r="AF4116" i="9" s="1"/>
  <c r="AD4117" i="9"/>
  <c r="AF4117" i="9" s="1"/>
  <c r="AD4118" i="9"/>
  <c r="AF4118" i="9" s="1"/>
  <c r="AD4119" i="9"/>
  <c r="AF4119" i="9" s="1"/>
  <c r="AD4120" i="9"/>
  <c r="AF4120" i="9" s="1"/>
  <c r="AD4121" i="9"/>
  <c r="AF4121" i="9" s="1"/>
  <c r="AD4122" i="9"/>
  <c r="AF4122" i="9" s="1"/>
  <c r="AD4123" i="9"/>
  <c r="AF4123" i="9" s="1"/>
  <c r="AD4124" i="9"/>
  <c r="AF4124" i="9" s="1"/>
  <c r="AD4125" i="9"/>
  <c r="AF4125" i="9" s="1"/>
  <c r="AD4126" i="9"/>
  <c r="AF4126" i="9" s="1"/>
  <c r="AD4127" i="9"/>
  <c r="AF4127" i="9" s="1"/>
  <c r="AD4128" i="9"/>
  <c r="AF4128" i="9" s="1"/>
  <c r="AD4129" i="9"/>
  <c r="AF4129" i="9" s="1"/>
  <c r="AD4130" i="9"/>
  <c r="AF4130" i="9" s="1"/>
  <c r="AD4131" i="9"/>
  <c r="AF4131" i="9" s="1"/>
  <c r="AD4132" i="9"/>
  <c r="AF4132" i="9" s="1"/>
  <c r="AD4133" i="9"/>
  <c r="AF4133" i="9" s="1"/>
  <c r="AD4134" i="9"/>
  <c r="AF4134" i="9" s="1"/>
  <c r="AD4135" i="9"/>
  <c r="AF4135" i="9" s="1"/>
  <c r="AD4136" i="9"/>
  <c r="AF4136" i="9" s="1"/>
  <c r="AD4137" i="9"/>
  <c r="AF4137" i="9" s="1"/>
  <c r="AD4138" i="9"/>
  <c r="AF4138" i="9" s="1"/>
  <c r="AD4139" i="9"/>
  <c r="AF4139" i="9" s="1"/>
  <c r="AD4140" i="9"/>
  <c r="AF4140" i="9" s="1"/>
  <c r="AD4141" i="9"/>
  <c r="AF4141" i="9" s="1"/>
  <c r="AD4142" i="9"/>
  <c r="AF4142" i="9" s="1"/>
  <c r="AD4143" i="9"/>
  <c r="AF4143" i="9" s="1"/>
  <c r="AD4144" i="9"/>
  <c r="AF4144" i="9" s="1"/>
  <c r="AD4145" i="9"/>
  <c r="AF4145" i="9" s="1"/>
  <c r="AD4146" i="9"/>
  <c r="AF4146" i="9" s="1"/>
  <c r="AD4147" i="9"/>
  <c r="AF4147" i="9" s="1"/>
  <c r="AD4148" i="9"/>
  <c r="AF4148" i="9" s="1"/>
  <c r="AD4149" i="9"/>
  <c r="AF4149" i="9" s="1"/>
  <c r="AD4150" i="9"/>
  <c r="AF4150" i="9" s="1"/>
  <c r="AD4151" i="9"/>
  <c r="AF4151" i="9" s="1"/>
  <c r="AD4152" i="9"/>
  <c r="AF4152" i="9" s="1"/>
  <c r="AD4153" i="9"/>
  <c r="AF4153" i="9" s="1"/>
  <c r="AD4154" i="9"/>
  <c r="AF4154" i="9" s="1"/>
  <c r="AD4155" i="9"/>
  <c r="AF4155" i="9" s="1"/>
  <c r="AD4156" i="9"/>
  <c r="AF4156" i="9" s="1"/>
  <c r="AD4157" i="9"/>
  <c r="AF4157" i="9" s="1"/>
  <c r="AD4158" i="9"/>
  <c r="AF4158" i="9" s="1"/>
  <c r="AD4159" i="9"/>
  <c r="AF4159" i="9" s="1"/>
  <c r="AD4160" i="9"/>
  <c r="AF4160" i="9" s="1"/>
  <c r="AD4161" i="9"/>
  <c r="AF4161" i="9" s="1"/>
  <c r="AD4162" i="9"/>
  <c r="AF4162" i="9" s="1"/>
  <c r="AD4163" i="9"/>
  <c r="AF4163" i="9" s="1"/>
  <c r="AD4164" i="9"/>
  <c r="AF4164" i="9" s="1"/>
  <c r="AD4165" i="9"/>
  <c r="AF4165" i="9" s="1"/>
  <c r="AD4166" i="9"/>
  <c r="AF4166" i="9" s="1"/>
  <c r="AD4167" i="9"/>
  <c r="AF4167" i="9" s="1"/>
  <c r="AD4168" i="9"/>
  <c r="AF4168" i="9" s="1"/>
  <c r="AD4169" i="9"/>
  <c r="AF4169" i="9" s="1"/>
  <c r="AD4170" i="9"/>
  <c r="AF4170" i="9" s="1"/>
  <c r="AD4171" i="9"/>
  <c r="AF4171" i="9" s="1"/>
  <c r="AD4172" i="9"/>
  <c r="AF4172" i="9" s="1"/>
  <c r="AD4173" i="9"/>
  <c r="AF4173" i="9" s="1"/>
  <c r="AD4174" i="9"/>
  <c r="AF4174" i="9" s="1"/>
  <c r="AD4175" i="9"/>
  <c r="AF4175" i="9" s="1"/>
  <c r="AD4176" i="9"/>
  <c r="AF4176" i="9" s="1"/>
  <c r="AD4177" i="9"/>
  <c r="AF4177" i="9" s="1"/>
  <c r="AD4178" i="9"/>
  <c r="AF4178" i="9" s="1"/>
  <c r="AD4179" i="9"/>
  <c r="AF4179" i="9" s="1"/>
  <c r="AD4180" i="9"/>
  <c r="AF4180" i="9" s="1"/>
  <c r="AD4181" i="9"/>
  <c r="AF4181" i="9" s="1"/>
  <c r="AD4182" i="9"/>
  <c r="AF4182" i="9" s="1"/>
  <c r="AD4183" i="9"/>
  <c r="AF4183" i="9" s="1"/>
  <c r="AD4184" i="9"/>
  <c r="AF4184" i="9" s="1"/>
  <c r="AD4185" i="9"/>
  <c r="AF4185" i="9" s="1"/>
  <c r="AD4186" i="9"/>
  <c r="AF4186" i="9" s="1"/>
  <c r="AD4187" i="9"/>
  <c r="AF4187" i="9" s="1"/>
  <c r="AD4188" i="9"/>
  <c r="AF4188" i="9" s="1"/>
  <c r="AD4189" i="9"/>
  <c r="AF4189" i="9" s="1"/>
  <c r="AD4190" i="9"/>
  <c r="AF4190" i="9" s="1"/>
  <c r="AD4191" i="9"/>
  <c r="AF4191" i="9" s="1"/>
  <c r="AD4192" i="9"/>
  <c r="AF4192" i="9" s="1"/>
  <c r="AD4193" i="9"/>
  <c r="AF4193" i="9" s="1"/>
  <c r="AD4194" i="9"/>
  <c r="AF4194" i="9" s="1"/>
  <c r="AD4195" i="9"/>
  <c r="AF4195" i="9" s="1"/>
  <c r="AD4196" i="9"/>
  <c r="AF4196" i="9" s="1"/>
  <c r="AD4197" i="9"/>
  <c r="AF4197" i="9" s="1"/>
  <c r="AD4198" i="9"/>
  <c r="AF4198" i="9" s="1"/>
  <c r="AD4199" i="9"/>
  <c r="AF4199" i="9" s="1"/>
  <c r="AD4200" i="9"/>
  <c r="AF4200" i="9" s="1"/>
  <c r="AD4201" i="9"/>
  <c r="AF4201" i="9" s="1"/>
  <c r="AD4202" i="9"/>
  <c r="AF4202" i="9" s="1"/>
  <c r="AD4203" i="9"/>
  <c r="AF4203" i="9" s="1"/>
  <c r="AD4204" i="9"/>
  <c r="AF4204" i="9" s="1"/>
  <c r="AD4205" i="9"/>
  <c r="AF4205" i="9" s="1"/>
  <c r="AD4206" i="9"/>
  <c r="AF4206" i="9" s="1"/>
  <c r="AD4207" i="9"/>
  <c r="AF4207" i="9" s="1"/>
  <c r="AD4208" i="9"/>
  <c r="AF4208" i="9" s="1"/>
  <c r="AD4209" i="9"/>
  <c r="AF4209" i="9" s="1"/>
  <c r="AD4210" i="9"/>
  <c r="AF4210" i="9" s="1"/>
  <c r="AD4211" i="9"/>
  <c r="AF4211" i="9" s="1"/>
  <c r="AD4212" i="9"/>
  <c r="AF4212" i="9" s="1"/>
  <c r="AD4213" i="9"/>
  <c r="AF4213" i="9" s="1"/>
  <c r="AD4214" i="9"/>
  <c r="AF4214" i="9" s="1"/>
  <c r="AD4215" i="9"/>
  <c r="AF4215" i="9" s="1"/>
  <c r="AD4216" i="9"/>
  <c r="AF4216" i="9" s="1"/>
  <c r="AD4217" i="9"/>
  <c r="AF4217" i="9" s="1"/>
  <c r="AD4218" i="9"/>
  <c r="AF4218" i="9" s="1"/>
  <c r="AD4219" i="9"/>
  <c r="AF4219" i="9" s="1"/>
  <c r="AD4220" i="9"/>
  <c r="AF4220" i="9" s="1"/>
  <c r="AD4221" i="9"/>
  <c r="AF4221" i="9" s="1"/>
  <c r="AD4222" i="9"/>
  <c r="AF4222" i="9" s="1"/>
  <c r="AD4223" i="9"/>
  <c r="AF4223" i="9" s="1"/>
  <c r="AD4224" i="9"/>
  <c r="AF4224" i="9" s="1"/>
  <c r="AD4225" i="9"/>
  <c r="AF4225" i="9" s="1"/>
  <c r="AD4226" i="9"/>
  <c r="AF4226" i="9" s="1"/>
  <c r="AD4227" i="9"/>
  <c r="AF4227" i="9" s="1"/>
  <c r="AD4228" i="9"/>
  <c r="AF4228" i="9" s="1"/>
  <c r="AD4229" i="9"/>
  <c r="AF4229" i="9" s="1"/>
  <c r="AD4230" i="9"/>
  <c r="AF4230" i="9" s="1"/>
  <c r="AD4231" i="9"/>
  <c r="AF4231" i="9" s="1"/>
  <c r="AD4232" i="9"/>
  <c r="AF4232" i="9" s="1"/>
  <c r="AD4233" i="9"/>
  <c r="AF4233" i="9" s="1"/>
  <c r="AD4234" i="9"/>
  <c r="AF4234" i="9" s="1"/>
  <c r="AD4235" i="9"/>
  <c r="AF4235" i="9" s="1"/>
  <c r="AD4236" i="9"/>
  <c r="AF4236" i="9" s="1"/>
  <c r="AD4237" i="9"/>
  <c r="AF4237" i="9" s="1"/>
  <c r="AD4238" i="9"/>
  <c r="AF4238" i="9" s="1"/>
  <c r="AD4239" i="9"/>
  <c r="AF4239" i="9" s="1"/>
  <c r="AD4240" i="9"/>
  <c r="AF4240" i="9" s="1"/>
  <c r="AD4241" i="9"/>
  <c r="AF4241" i="9" s="1"/>
  <c r="AD4242" i="9"/>
  <c r="AF4242" i="9" s="1"/>
  <c r="AD4243" i="9"/>
  <c r="AF4243" i="9" s="1"/>
  <c r="AD4244" i="9"/>
  <c r="AF4244" i="9" s="1"/>
  <c r="AD4245" i="9"/>
  <c r="AF4245" i="9" s="1"/>
  <c r="AD4246" i="9"/>
  <c r="AF4246" i="9" s="1"/>
  <c r="AD4247" i="9"/>
  <c r="AF4247" i="9" s="1"/>
  <c r="AD4248" i="9"/>
  <c r="AF4248" i="9" s="1"/>
  <c r="AD4249" i="9"/>
  <c r="AF4249" i="9" s="1"/>
  <c r="AD4250" i="9"/>
  <c r="AF4250" i="9" s="1"/>
  <c r="AD4251" i="9"/>
  <c r="AF4251" i="9" s="1"/>
  <c r="AD4252" i="9"/>
  <c r="AF4252" i="9" s="1"/>
  <c r="AD4253" i="9"/>
  <c r="AF4253" i="9" s="1"/>
  <c r="AD4254" i="9"/>
  <c r="AF4254" i="9" s="1"/>
  <c r="AD4255" i="9"/>
  <c r="AF4255" i="9" s="1"/>
  <c r="AD4256" i="9"/>
  <c r="AF4256" i="9" s="1"/>
  <c r="AD4257" i="9"/>
  <c r="AF4257" i="9" s="1"/>
  <c r="AD4258" i="9"/>
  <c r="AF4258" i="9" s="1"/>
  <c r="AD4259" i="9"/>
  <c r="AF4259" i="9" s="1"/>
  <c r="AD4260" i="9"/>
  <c r="AF4260" i="9" s="1"/>
  <c r="AD4261" i="9"/>
  <c r="AF4261" i="9" s="1"/>
  <c r="AD4262" i="9"/>
  <c r="AF4262" i="9" s="1"/>
  <c r="AD4263" i="9"/>
  <c r="AF4263" i="9" s="1"/>
  <c r="AD4264" i="9"/>
  <c r="AF4264" i="9" s="1"/>
  <c r="AD4265" i="9"/>
  <c r="AF4265" i="9" s="1"/>
  <c r="AD4266" i="9"/>
  <c r="AF4266" i="9" s="1"/>
  <c r="AD4267" i="9"/>
  <c r="AF4267" i="9" s="1"/>
  <c r="AD4268" i="9"/>
  <c r="AF4268" i="9" s="1"/>
  <c r="AD4269" i="9"/>
  <c r="AF4269" i="9" s="1"/>
  <c r="AD4270" i="9"/>
  <c r="AF4270" i="9" s="1"/>
  <c r="AD4271" i="9"/>
  <c r="AF4271" i="9" s="1"/>
  <c r="AD4272" i="9"/>
  <c r="AF4272" i="9" s="1"/>
  <c r="AD4273" i="9"/>
  <c r="AF4273" i="9" s="1"/>
  <c r="AD4274" i="9"/>
  <c r="AF4274" i="9" s="1"/>
  <c r="AD4275" i="9"/>
  <c r="AF4275" i="9" s="1"/>
  <c r="AD4276" i="9"/>
  <c r="AF4276" i="9" s="1"/>
  <c r="AD4277" i="9"/>
  <c r="AF4277" i="9" s="1"/>
  <c r="AD4278" i="9"/>
  <c r="AF4278" i="9" s="1"/>
  <c r="AD4279" i="9"/>
  <c r="AF4279" i="9" s="1"/>
  <c r="AD4280" i="9"/>
  <c r="AF4280" i="9" s="1"/>
  <c r="AD4281" i="9"/>
  <c r="AF4281" i="9" s="1"/>
  <c r="AD4282" i="9"/>
  <c r="AF4282" i="9" s="1"/>
  <c r="AD4283" i="9"/>
  <c r="AF4283" i="9" s="1"/>
  <c r="AD4284" i="9"/>
  <c r="AF4284" i="9" s="1"/>
  <c r="AD4285" i="9"/>
  <c r="AF4285" i="9" s="1"/>
  <c r="AD4286" i="9"/>
  <c r="AF4286" i="9" s="1"/>
  <c r="AD4287" i="9"/>
  <c r="AF4287" i="9" s="1"/>
  <c r="AD4288" i="9"/>
  <c r="AF4288" i="9" s="1"/>
  <c r="AD4289" i="9"/>
  <c r="AF4289" i="9" s="1"/>
  <c r="AD4290" i="9"/>
  <c r="AF4290" i="9" s="1"/>
  <c r="AD4291" i="9"/>
  <c r="AF4291" i="9" s="1"/>
  <c r="AD4292" i="9"/>
  <c r="AF4292" i="9" s="1"/>
  <c r="AD4293" i="9"/>
  <c r="AF4293" i="9" s="1"/>
  <c r="AD4294" i="9"/>
  <c r="AF4294" i="9" s="1"/>
  <c r="AD4295" i="9"/>
  <c r="AF4295" i="9" s="1"/>
  <c r="AD4296" i="9"/>
  <c r="AF4296" i="9" s="1"/>
  <c r="AD4297" i="9"/>
  <c r="AF4297" i="9" s="1"/>
  <c r="AD4298" i="9"/>
  <c r="AF4298" i="9" s="1"/>
  <c r="AD4299" i="9"/>
  <c r="AF4299" i="9" s="1"/>
  <c r="AD4300" i="9"/>
  <c r="AF4300" i="9" s="1"/>
  <c r="AD4301" i="9"/>
  <c r="AF4301" i="9" s="1"/>
  <c r="AD4302" i="9"/>
  <c r="AF4302" i="9" s="1"/>
  <c r="AD4303" i="9"/>
  <c r="AF4303" i="9" s="1"/>
  <c r="AD4304" i="9"/>
  <c r="AF4304" i="9" s="1"/>
  <c r="AD4305" i="9"/>
  <c r="AF4305" i="9" s="1"/>
  <c r="AD4306" i="9"/>
  <c r="AF4306" i="9" s="1"/>
  <c r="AD4307" i="9"/>
  <c r="AF4307" i="9" s="1"/>
  <c r="AD4308" i="9"/>
  <c r="AF4308" i="9" s="1"/>
  <c r="AD4309" i="9"/>
  <c r="AF4309" i="9" s="1"/>
  <c r="AD4310" i="9"/>
  <c r="AF4310" i="9" s="1"/>
  <c r="AD4311" i="9"/>
  <c r="AF4311" i="9" s="1"/>
  <c r="AD4312" i="9"/>
  <c r="AF4312" i="9" s="1"/>
  <c r="AD4313" i="9"/>
  <c r="AF4313" i="9" s="1"/>
  <c r="AD4314" i="9"/>
  <c r="AF4314" i="9" s="1"/>
  <c r="AD4315" i="9"/>
  <c r="AF4315" i="9" s="1"/>
  <c r="AD4316" i="9"/>
  <c r="AF4316" i="9" s="1"/>
  <c r="AD4317" i="9"/>
  <c r="AF4317" i="9" s="1"/>
  <c r="AD4318" i="9"/>
  <c r="AF4318" i="9" s="1"/>
  <c r="AD4319" i="9"/>
  <c r="AF4319" i="9" s="1"/>
  <c r="AD4320" i="9"/>
  <c r="AF4320" i="9" s="1"/>
  <c r="AD4321" i="9"/>
  <c r="AF4321" i="9" s="1"/>
  <c r="AD4322" i="9"/>
  <c r="AF4322" i="9" s="1"/>
  <c r="AD4323" i="9"/>
  <c r="AF4323" i="9" s="1"/>
  <c r="AD4324" i="9"/>
  <c r="AF4324" i="9" s="1"/>
  <c r="AD4325" i="9"/>
  <c r="AF4325" i="9" s="1"/>
  <c r="AD4326" i="9"/>
  <c r="AF4326" i="9" s="1"/>
  <c r="AD4327" i="9"/>
  <c r="AF4327" i="9" s="1"/>
  <c r="AD4328" i="9"/>
  <c r="AF4328" i="9" s="1"/>
  <c r="AD4329" i="9"/>
  <c r="AF4329" i="9" s="1"/>
  <c r="AD4330" i="9"/>
  <c r="AF4330" i="9" s="1"/>
  <c r="AD4331" i="9"/>
  <c r="AF4331" i="9" s="1"/>
  <c r="AD4332" i="9"/>
  <c r="AF4332" i="9" s="1"/>
  <c r="AD4333" i="9"/>
  <c r="AF4333" i="9" s="1"/>
  <c r="AD4334" i="9"/>
  <c r="AF4334" i="9" s="1"/>
  <c r="AD4335" i="9"/>
  <c r="AF4335" i="9" s="1"/>
  <c r="AD4336" i="9"/>
  <c r="AF4336" i="9" s="1"/>
  <c r="AD4337" i="9"/>
  <c r="AF4337" i="9" s="1"/>
  <c r="AD4338" i="9"/>
  <c r="AF4338" i="9" s="1"/>
  <c r="AD4339" i="9"/>
  <c r="AF4339" i="9" s="1"/>
  <c r="AD4340" i="9"/>
  <c r="AF4340" i="9" s="1"/>
  <c r="AD4341" i="9"/>
  <c r="AF4341" i="9" s="1"/>
  <c r="AD4342" i="9"/>
  <c r="AF4342" i="9" s="1"/>
  <c r="AD4343" i="9"/>
  <c r="AF4343" i="9" s="1"/>
  <c r="AD4344" i="9"/>
  <c r="AF4344" i="9" s="1"/>
  <c r="AD4345" i="9"/>
  <c r="AF4345" i="9" s="1"/>
  <c r="AD4346" i="9"/>
  <c r="AF4346" i="9" s="1"/>
  <c r="AD4347" i="9"/>
  <c r="AF4347" i="9" s="1"/>
  <c r="AD4348" i="9"/>
  <c r="AF4348" i="9" s="1"/>
  <c r="AD4349" i="9"/>
  <c r="AF4349" i="9" s="1"/>
  <c r="AD4350" i="9"/>
  <c r="AF4350" i="9" s="1"/>
  <c r="AD4351" i="9"/>
  <c r="AF4351" i="9" s="1"/>
  <c r="AD4352" i="9"/>
  <c r="AF4352" i="9" s="1"/>
  <c r="AD4353" i="9"/>
  <c r="AF4353" i="9" s="1"/>
  <c r="AD4354" i="9"/>
  <c r="AF4354" i="9" s="1"/>
  <c r="AD4355" i="9"/>
  <c r="AF4355" i="9" s="1"/>
  <c r="AD4356" i="9"/>
  <c r="AF4356" i="9" s="1"/>
  <c r="AD4357" i="9"/>
  <c r="AF4357" i="9" s="1"/>
  <c r="AD4358" i="9"/>
  <c r="AF4358" i="9" s="1"/>
  <c r="AD4359" i="9"/>
  <c r="AF4359" i="9" s="1"/>
  <c r="AD4360" i="9"/>
  <c r="AF4360" i="9" s="1"/>
  <c r="AD4361" i="9"/>
  <c r="AF4361" i="9" s="1"/>
  <c r="AD4362" i="9"/>
  <c r="AF4362" i="9" s="1"/>
  <c r="AD4363" i="9"/>
  <c r="AF4363" i="9" s="1"/>
  <c r="AD4364" i="9"/>
  <c r="AF4364" i="9" s="1"/>
  <c r="AD4365" i="9"/>
  <c r="AF4365" i="9" s="1"/>
  <c r="AD4366" i="9"/>
  <c r="AF4366" i="9" s="1"/>
  <c r="AD4367" i="9"/>
  <c r="AF4367" i="9" s="1"/>
  <c r="AD4368" i="9"/>
  <c r="AF4368" i="9" s="1"/>
  <c r="AD4369" i="9"/>
  <c r="AF4369" i="9" s="1"/>
  <c r="AD4370" i="9"/>
  <c r="AF4370" i="9" s="1"/>
  <c r="AD4371" i="9"/>
  <c r="AF4371" i="9" s="1"/>
  <c r="AD4372" i="9"/>
  <c r="AF4372" i="9" s="1"/>
  <c r="AD4373" i="9"/>
  <c r="AF4373" i="9" s="1"/>
  <c r="AD4374" i="9"/>
  <c r="AF4374" i="9" s="1"/>
  <c r="AD4375" i="9"/>
  <c r="AF4375" i="9" s="1"/>
  <c r="AD4376" i="9"/>
  <c r="AF4376" i="9" s="1"/>
  <c r="AD4377" i="9"/>
  <c r="AF4377" i="9" s="1"/>
  <c r="AD4378" i="9"/>
  <c r="AF4378" i="9" s="1"/>
  <c r="AD4379" i="9"/>
  <c r="AF4379" i="9" s="1"/>
  <c r="AD4380" i="9"/>
  <c r="AF4380" i="9" s="1"/>
  <c r="AD4381" i="9"/>
  <c r="AF4381" i="9" s="1"/>
  <c r="AD4382" i="9"/>
  <c r="AF4382" i="9" s="1"/>
  <c r="AD4383" i="9"/>
  <c r="AF4383" i="9" s="1"/>
  <c r="AD4384" i="9"/>
  <c r="AF4384" i="9" s="1"/>
  <c r="AD4385" i="9"/>
  <c r="AF4385" i="9" s="1"/>
  <c r="AD4386" i="9"/>
  <c r="AF4386" i="9" s="1"/>
  <c r="AD4387" i="9"/>
  <c r="AF4387" i="9" s="1"/>
  <c r="AD4388" i="9"/>
  <c r="AF4388" i="9" s="1"/>
  <c r="AD4389" i="9"/>
  <c r="AF4389" i="9" s="1"/>
  <c r="AD4390" i="9"/>
  <c r="AF4390" i="9" s="1"/>
  <c r="AD4391" i="9"/>
  <c r="AF4391" i="9" s="1"/>
  <c r="AD4392" i="9"/>
  <c r="AF4392" i="9" s="1"/>
  <c r="AD4393" i="9"/>
  <c r="AF4393" i="9" s="1"/>
  <c r="AD4394" i="9"/>
  <c r="AF4394" i="9" s="1"/>
  <c r="AD4395" i="9"/>
  <c r="AF4395" i="9" s="1"/>
  <c r="AD4396" i="9"/>
  <c r="AF4396" i="9" s="1"/>
  <c r="AD4397" i="9"/>
  <c r="AF4397" i="9" s="1"/>
  <c r="AD4398" i="9"/>
  <c r="AF4398" i="9" s="1"/>
  <c r="AD4399" i="9"/>
  <c r="AF4399" i="9" s="1"/>
  <c r="AD4400" i="9"/>
  <c r="AF4400" i="9" s="1"/>
  <c r="AD4401" i="9"/>
  <c r="AF4401" i="9" s="1"/>
  <c r="AD4402" i="9"/>
  <c r="AF4402" i="9" s="1"/>
  <c r="AD4403" i="9"/>
  <c r="AF4403" i="9" s="1"/>
  <c r="AD4404" i="9"/>
  <c r="AF4404" i="9" s="1"/>
  <c r="AD4405" i="9"/>
  <c r="AF4405" i="9" s="1"/>
  <c r="AD4406" i="9"/>
  <c r="AF4406" i="9" s="1"/>
  <c r="AD4407" i="9"/>
  <c r="AF4407" i="9" s="1"/>
  <c r="AD4408" i="9"/>
  <c r="AF4408" i="9" s="1"/>
  <c r="AD4409" i="9"/>
  <c r="AF4409" i="9" s="1"/>
  <c r="AD4410" i="9"/>
  <c r="AF4410" i="9" s="1"/>
  <c r="AD4411" i="9"/>
  <c r="AF4411" i="9" s="1"/>
  <c r="AD4412" i="9"/>
  <c r="AF4412" i="9" s="1"/>
  <c r="AD4413" i="9"/>
  <c r="AF4413" i="9" s="1"/>
  <c r="AD4414" i="9"/>
  <c r="AF4414" i="9" s="1"/>
  <c r="AD4415" i="9"/>
  <c r="AF4415" i="9" s="1"/>
  <c r="AD4416" i="9"/>
  <c r="AF4416" i="9" s="1"/>
  <c r="AD4417" i="9"/>
  <c r="AF4417" i="9" s="1"/>
  <c r="AD4418" i="9"/>
  <c r="AF4418" i="9" s="1"/>
  <c r="AD4419" i="9"/>
  <c r="AF4419" i="9" s="1"/>
  <c r="AD4420" i="9"/>
  <c r="AF4420" i="9" s="1"/>
  <c r="AD4421" i="9"/>
  <c r="AF4421" i="9" s="1"/>
  <c r="AD4422" i="9"/>
  <c r="AF4422" i="9" s="1"/>
  <c r="AD4423" i="9"/>
  <c r="AF4423" i="9" s="1"/>
  <c r="AD4424" i="9"/>
  <c r="AF4424" i="9" s="1"/>
  <c r="AD4425" i="9"/>
  <c r="AF4425" i="9" s="1"/>
  <c r="AD4426" i="9"/>
  <c r="AF4426" i="9" s="1"/>
  <c r="AD4427" i="9"/>
  <c r="AF4427" i="9" s="1"/>
  <c r="AD4428" i="9"/>
  <c r="AF4428" i="9" s="1"/>
  <c r="AD4429" i="9"/>
  <c r="AF4429" i="9" s="1"/>
  <c r="AD4430" i="9"/>
  <c r="AF4430" i="9" s="1"/>
  <c r="AD4431" i="9"/>
  <c r="AF4431" i="9" s="1"/>
  <c r="AD4432" i="9"/>
  <c r="AF4432" i="9" s="1"/>
  <c r="AD4433" i="9"/>
  <c r="AF4433" i="9" s="1"/>
  <c r="AD4434" i="9"/>
  <c r="AF4434" i="9" s="1"/>
  <c r="AD4435" i="9"/>
  <c r="AF4435" i="9" s="1"/>
  <c r="AD4436" i="9"/>
  <c r="AF4436" i="9" s="1"/>
  <c r="AD4437" i="9"/>
  <c r="AF4437" i="9" s="1"/>
  <c r="AD4438" i="9"/>
  <c r="AF4438" i="9" s="1"/>
  <c r="AD4439" i="9"/>
  <c r="AF4439" i="9" s="1"/>
  <c r="AD4440" i="9"/>
  <c r="AF4440" i="9" s="1"/>
  <c r="AD4441" i="9"/>
  <c r="AF4441" i="9" s="1"/>
  <c r="AD4442" i="9"/>
  <c r="AF4442" i="9" s="1"/>
  <c r="AD4443" i="9"/>
  <c r="AF4443" i="9" s="1"/>
  <c r="AD4444" i="9"/>
  <c r="AF4444" i="9" s="1"/>
  <c r="AD4445" i="9"/>
  <c r="AF4445" i="9" s="1"/>
  <c r="AD4446" i="9"/>
  <c r="AF4446" i="9" s="1"/>
  <c r="AD4447" i="9"/>
  <c r="AF4447" i="9" s="1"/>
  <c r="AD4448" i="9"/>
  <c r="AF4448" i="9" s="1"/>
  <c r="AD4449" i="9"/>
  <c r="AF4449" i="9" s="1"/>
  <c r="AD4450" i="9"/>
  <c r="AF4450" i="9" s="1"/>
  <c r="AD4451" i="9"/>
  <c r="AF4451" i="9" s="1"/>
  <c r="AD4452" i="9"/>
  <c r="AF4452" i="9" s="1"/>
  <c r="AD4453" i="9"/>
  <c r="AF4453" i="9" s="1"/>
  <c r="AD4454" i="9"/>
  <c r="AF4454" i="9" s="1"/>
  <c r="AD4455" i="9"/>
  <c r="AF4455" i="9" s="1"/>
  <c r="AD4456" i="9"/>
  <c r="AF4456" i="9" s="1"/>
  <c r="AD4457" i="9"/>
  <c r="AF4457" i="9" s="1"/>
  <c r="AD4458" i="9"/>
  <c r="AF4458" i="9" s="1"/>
  <c r="AD4459" i="9"/>
  <c r="AF4459" i="9" s="1"/>
  <c r="AD4460" i="9"/>
  <c r="AF4460" i="9" s="1"/>
  <c r="AD4461" i="9"/>
  <c r="AF4461" i="9" s="1"/>
  <c r="AD4462" i="9"/>
  <c r="AF4462" i="9" s="1"/>
  <c r="AD4463" i="9"/>
  <c r="AF4463" i="9" s="1"/>
  <c r="AD4464" i="9"/>
  <c r="AF4464" i="9" s="1"/>
  <c r="AD4465" i="9"/>
  <c r="AF4465" i="9" s="1"/>
  <c r="AD4466" i="9"/>
  <c r="AF4466" i="9" s="1"/>
  <c r="AD4467" i="9"/>
  <c r="AF4467" i="9" s="1"/>
  <c r="AD4468" i="9"/>
  <c r="AF4468" i="9" s="1"/>
  <c r="AD4469" i="9"/>
  <c r="AF4469" i="9" s="1"/>
  <c r="AD4470" i="9"/>
  <c r="AF4470" i="9" s="1"/>
  <c r="AD4471" i="9"/>
  <c r="AF4471" i="9" s="1"/>
  <c r="AD4472" i="9"/>
  <c r="AF4472" i="9" s="1"/>
  <c r="AD4473" i="9"/>
  <c r="AF4473" i="9" s="1"/>
  <c r="AD4474" i="9"/>
  <c r="AF4474" i="9" s="1"/>
  <c r="AD4475" i="9"/>
  <c r="AF4475" i="9" s="1"/>
  <c r="AD4476" i="9"/>
  <c r="AF4476" i="9" s="1"/>
  <c r="AD4477" i="9"/>
  <c r="AF4477" i="9" s="1"/>
  <c r="AD4478" i="9"/>
  <c r="AF4478" i="9" s="1"/>
  <c r="AD4479" i="9"/>
  <c r="AF4479" i="9" s="1"/>
  <c r="AD4480" i="9"/>
  <c r="AF4480" i="9" s="1"/>
  <c r="AD4481" i="9"/>
  <c r="AF4481" i="9" s="1"/>
  <c r="AD4482" i="9"/>
  <c r="AF4482" i="9" s="1"/>
  <c r="AD4483" i="9"/>
  <c r="AF4483" i="9" s="1"/>
  <c r="AD4484" i="9"/>
  <c r="AF4484" i="9" s="1"/>
  <c r="AD4485" i="9"/>
  <c r="AF4485" i="9" s="1"/>
  <c r="AD4486" i="9"/>
  <c r="AF4486" i="9" s="1"/>
  <c r="AD4487" i="9"/>
  <c r="AF4487" i="9" s="1"/>
  <c r="AD4488" i="9"/>
  <c r="AF4488" i="9" s="1"/>
  <c r="AD4489" i="9"/>
  <c r="AF4489" i="9" s="1"/>
  <c r="AD4490" i="9"/>
  <c r="AF4490" i="9" s="1"/>
  <c r="AD4491" i="9"/>
  <c r="AF4491" i="9" s="1"/>
  <c r="AD4492" i="9"/>
  <c r="AF4492" i="9" s="1"/>
  <c r="AD4493" i="9"/>
  <c r="AF4493" i="9" s="1"/>
  <c r="AD4494" i="9"/>
  <c r="AF4494" i="9" s="1"/>
  <c r="AD4495" i="9"/>
  <c r="AF4495" i="9" s="1"/>
  <c r="AD4496" i="9"/>
  <c r="AF4496" i="9" s="1"/>
  <c r="AD4497" i="9"/>
  <c r="AF4497" i="9" s="1"/>
  <c r="AD4498" i="9"/>
  <c r="AF4498" i="9" s="1"/>
  <c r="AD4499" i="9"/>
  <c r="AF4499" i="9" s="1"/>
  <c r="AD4500" i="9"/>
  <c r="AF4500" i="9" s="1"/>
  <c r="AD4501" i="9"/>
  <c r="AF4501" i="9" s="1"/>
  <c r="AD4502" i="9"/>
  <c r="AF4502" i="9" s="1"/>
  <c r="AD4503" i="9"/>
  <c r="AF4503" i="9" s="1"/>
  <c r="AD4504" i="9"/>
  <c r="AF4504" i="9" s="1"/>
  <c r="AD4505" i="9"/>
  <c r="AF4505" i="9" s="1"/>
  <c r="AD4506" i="9"/>
  <c r="AF4506" i="9" s="1"/>
  <c r="AD4507" i="9"/>
  <c r="AF4507" i="9" s="1"/>
  <c r="AD4508" i="9"/>
  <c r="AF4508" i="9" s="1"/>
  <c r="AD4509" i="9"/>
  <c r="AF4509" i="9" s="1"/>
  <c r="AD4510" i="9"/>
  <c r="AF4510" i="9" s="1"/>
  <c r="AD4511" i="9"/>
  <c r="AF4511" i="9" s="1"/>
  <c r="AD4512" i="9"/>
  <c r="AF4512" i="9" s="1"/>
  <c r="AD4513" i="9"/>
  <c r="AF4513" i="9" s="1"/>
  <c r="AD4514" i="9"/>
  <c r="AF4514" i="9" s="1"/>
  <c r="AD4515" i="9"/>
  <c r="AF4515" i="9" s="1"/>
  <c r="AD4516" i="9"/>
  <c r="AF4516" i="9" s="1"/>
  <c r="AD4517" i="9"/>
  <c r="AF4517" i="9" s="1"/>
  <c r="AD4518" i="9"/>
  <c r="AF4518" i="9" s="1"/>
  <c r="AD4519" i="9"/>
  <c r="AF4519" i="9" s="1"/>
  <c r="AD4520" i="9"/>
  <c r="AF4520" i="9" s="1"/>
  <c r="AD4521" i="9"/>
  <c r="AF4521" i="9" s="1"/>
  <c r="AD4522" i="9"/>
  <c r="AF4522" i="9" s="1"/>
  <c r="AD4523" i="9"/>
  <c r="AF4523" i="9" s="1"/>
  <c r="AD4524" i="9"/>
  <c r="AF4524" i="9" s="1"/>
  <c r="AD4525" i="9"/>
  <c r="AF4525" i="9" s="1"/>
  <c r="AD4526" i="9"/>
  <c r="AF4526" i="9" s="1"/>
  <c r="AD4527" i="9"/>
  <c r="AF4527" i="9" s="1"/>
  <c r="AD4528" i="9"/>
  <c r="AF4528" i="9" s="1"/>
  <c r="AD4529" i="9"/>
  <c r="AF4529" i="9" s="1"/>
  <c r="AD4530" i="9"/>
  <c r="AF4530" i="9" s="1"/>
  <c r="AD4531" i="9"/>
  <c r="AF4531" i="9" s="1"/>
  <c r="AD4532" i="9"/>
  <c r="AF4532" i="9" s="1"/>
  <c r="AD4533" i="9"/>
  <c r="AF4533" i="9" s="1"/>
  <c r="AD4534" i="9"/>
  <c r="AF4534" i="9" s="1"/>
  <c r="AD4535" i="9"/>
  <c r="AF4535" i="9" s="1"/>
  <c r="AD4536" i="9"/>
  <c r="AF4536" i="9" s="1"/>
  <c r="AD4537" i="9"/>
  <c r="AF4537" i="9" s="1"/>
  <c r="AD4538" i="9"/>
  <c r="AF4538" i="9" s="1"/>
  <c r="AD4539" i="9"/>
  <c r="AF4539" i="9" s="1"/>
  <c r="AD4540" i="9"/>
  <c r="AF4540" i="9" s="1"/>
  <c r="AD4541" i="9"/>
  <c r="AF4541" i="9" s="1"/>
  <c r="AD4542" i="9"/>
  <c r="AF4542" i="9" s="1"/>
  <c r="AD4543" i="9"/>
  <c r="AF4543" i="9" s="1"/>
  <c r="AD4544" i="9"/>
  <c r="AF4544" i="9" s="1"/>
  <c r="AD4545" i="9"/>
  <c r="AF4545" i="9" s="1"/>
  <c r="AD4546" i="9"/>
  <c r="AF4546" i="9" s="1"/>
  <c r="AD4547" i="9"/>
  <c r="AF4547" i="9" s="1"/>
  <c r="AD4548" i="9"/>
  <c r="AF4548" i="9" s="1"/>
  <c r="AD4549" i="9"/>
  <c r="AF4549" i="9" s="1"/>
  <c r="AD4550" i="9"/>
  <c r="AF4550" i="9" s="1"/>
  <c r="AD4551" i="9"/>
  <c r="AF4551" i="9" s="1"/>
  <c r="AD4552" i="9"/>
  <c r="AF4552" i="9" s="1"/>
  <c r="AD4553" i="9"/>
  <c r="AF4553" i="9" s="1"/>
  <c r="AD4554" i="9"/>
  <c r="AF4554" i="9" s="1"/>
  <c r="AD4555" i="9"/>
  <c r="AF4555" i="9" s="1"/>
  <c r="AD4556" i="9"/>
  <c r="AF4556" i="9" s="1"/>
  <c r="AD4557" i="9"/>
  <c r="AF4557" i="9" s="1"/>
  <c r="AD4558" i="9"/>
  <c r="AF4558" i="9" s="1"/>
  <c r="AD4559" i="9"/>
  <c r="AF4559" i="9" s="1"/>
  <c r="AD4560" i="9"/>
  <c r="AF4560" i="9" s="1"/>
  <c r="AD4561" i="9"/>
  <c r="AF4561" i="9" s="1"/>
  <c r="AD4562" i="9"/>
  <c r="AF4562" i="9" s="1"/>
  <c r="AD4563" i="9"/>
  <c r="AF4563" i="9" s="1"/>
  <c r="AD4564" i="9"/>
  <c r="AF4564" i="9" s="1"/>
  <c r="AD4565" i="9"/>
  <c r="AF4565" i="9" s="1"/>
  <c r="AD4566" i="9"/>
  <c r="AF4566" i="9" s="1"/>
  <c r="AD4567" i="9"/>
  <c r="AF4567" i="9" s="1"/>
  <c r="AD4568" i="9"/>
  <c r="AF4568" i="9" s="1"/>
  <c r="AD4569" i="9"/>
  <c r="AF4569" i="9" s="1"/>
  <c r="AD4570" i="9"/>
  <c r="AF4570" i="9" s="1"/>
  <c r="AD4571" i="9"/>
  <c r="AF4571" i="9" s="1"/>
  <c r="AD4572" i="9"/>
  <c r="AF4572" i="9" s="1"/>
  <c r="AD4573" i="9"/>
  <c r="AF4573" i="9" s="1"/>
  <c r="AD4574" i="9"/>
  <c r="AF4574" i="9" s="1"/>
  <c r="AD4575" i="9"/>
  <c r="AF4575" i="9" s="1"/>
  <c r="AD4576" i="9"/>
  <c r="AF4576" i="9" s="1"/>
  <c r="AD4577" i="9"/>
  <c r="AF4577" i="9" s="1"/>
  <c r="AD4578" i="9"/>
  <c r="AF4578" i="9" s="1"/>
  <c r="AD4579" i="9"/>
  <c r="AF4579" i="9" s="1"/>
  <c r="AD4580" i="9"/>
  <c r="AF4580" i="9" s="1"/>
  <c r="AD4581" i="9"/>
  <c r="AF4581" i="9" s="1"/>
  <c r="AD4582" i="9"/>
  <c r="AF4582" i="9" s="1"/>
  <c r="AD4583" i="9"/>
  <c r="AF4583" i="9" s="1"/>
  <c r="AD4584" i="9"/>
  <c r="AF4584" i="9" s="1"/>
  <c r="AD4585" i="9"/>
  <c r="AF4585" i="9" s="1"/>
  <c r="AD4586" i="9"/>
  <c r="AF4586" i="9" s="1"/>
  <c r="AD4587" i="9"/>
  <c r="AF4587" i="9" s="1"/>
  <c r="AD4588" i="9"/>
  <c r="AF4588" i="9" s="1"/>
  <c r="AD4589" i="9"/>
  <c r="AF4589" i="9" s="1"/>
  <c r="AD4590" i="9"/>
  <c r="AF4590" i="9" s="1"/>
  <c r="AD4591" i="9"/>
  <c r="AF4591" i="9" s="1"/>
  <c r="AD4592" i="9"/>
  <c r="AF4592" i="9" s="1"/>
  <c r="AD4593" i="9"/>
  <c r="AF4593" i="9" s="1"/>
  <c r="AD4594" i="9"/>
  <c r="AF4594" i="9" s="1"/>
  <c r="AD4595" i="9"/>
  <c r="AF4595" i="9" s="1"/>
  <c r="AD4596" i="9"/>
  <c r="AF4596" i="9" s="1"/>
  <c r="AD4597" i="9"/>
  <c r="AF4597" i="9" s="1"/>
  <c r="AD4598" i="9"/>
  <c r="AF4598" i="9" s="1"/>
  <c r="AD4599" i="9"/>
  <c r="AF4599" i="9" s="1"/>
  <c r="AD4600" i="9"/>
  <c r="AF4600" i="9" s="1"/>
  <c r="AD4601" i="9"/>
  <c r="AF4601" i="9" s="1"/>
  <c r="AD4602" i="9"/>
  <c r="AF4602" i="9" s="1"/>
  <c r="AD4603" i="9"/>
  <c r="AF4603" i="9" s="1"/>
  <c r="AD4604" i="9"/>
  <c r="AF4604" i="9" s="1"/>
  <c r="AD4605" i="9"/>
  <c r="AF4605" i="9" s="1"/>
  <c r="AD4606" i="9"/>
  <c r="AF4606" i="9" s="1"/>
  <c r="AD4607" i="9"/>
  <c r="AF4607" i="9" s="1"/>
  <c r="AD4608" i="9"/>
  <c r="AF4608" i="9" s="1"/>
  <c r="AD4609" i="9"/>
  <c r="AF4609" i="9" s="1"/>
  <c r="AD4610" i="9"/>
  <c r="AF4610" i="9" s="1"/>
  <c r="AD4611" i="9"/>
  <c r="AF4611" i="9" s="1"/>
  <c r="AD4612" i="9"/>
  <c r="AF4612" i="9" s="1"/>
  <c r="AD4613" i="9"/>
  <c r="AF4613" i="9" s="1"/>
  <c r="AD4614" i="9"/>
  <c r="AF4614" i="9" s="1"/>
  <c r="AD4615" i="9"/>
  <c r="AF4615" i="9" s="1"/>
  <c r="AD4616" i="9"/>
  <c r="AF4616" i="9" s="1"/>
  <c r="AD4617" i="9"/>
  <c r="AF4617" i="9" s="1"/>
  <c r="AD4618" i="9"/>
  <c r="AF4618" i="9" s="1"/>
  <c r="AD4619" i="9"/>
  <c r="AF4619" i="9" s="1"/>
  <c r="AD4620" i="9"/>
  <c r="AF4620" i="9" s="1"/>
  <c r="AD4621" i="9"/>
  <c r="AF4621" i="9" s="1"/>
  <c r="AD4622" i="9"/>
  <c r="AF4622" i="9" s="1"/>
  <c r="AD4623" i="9"/>
  <c r="AF4623" i="9" s="1"/>
  <c r="AD4624" i="9"/>
  <c r="AF4624" i="9" s="1"/>
  <c r="AD4625" i="9"/>
  <c r="AF4625" i="9" s="1"/>
  <c r="AD4626" i="9"/>
  <c r="AF4626" i="9" s="1"/>
  <c r="AD4627" i="9"/>
  <c r="AF4627" i="9" s="1"/>
  <c r="AD4628" i="9"/>
  <c r="AF4628" i="9" s="1"/>
  <c r="AD4629" i="9"/>
  <c r="AF4629" i="9" s="1"/>
  <c r="AD4630" i="9"/>
  <c r="AF4630" i="9" s="1"/>
  <c r="AD4631" i="9"/>
  <c r="AF4631" i="9" s="1"/>
  <c r="AD4632" i="9"/>
  <c r="AF4632" i="9" s="1"/>
  <c r="AD4633" i="9"/>
  <c r="AF4633" i="9" s="1"/>
  <c r="AD4634" i="9"/>
  <c r="AF4634" i="9" s="1"/>
  <c r="AD4635" i="9"/>
  <c r="AF4635" i="9" s="1"/>
  <c r="AD4636" i="9"/>
  <c r="AF4636" i="9" s="1"/>
  <c r="AD4637" i="9"/>
  <c r="AF4637" i="9" s="1"/>
  <c r="AD4638" i="9"/>
  <c r="AF4638" i="9" s="1"/>
  <c r="AD4639" i="9"/>
  <c r="AF4639" i="9" s="1"/>
  <c r="AD4640" i="9"/>
  <c r="AF4640" i="9" s="1"/>
  <c r="AD4641" i="9"/>
  <c r="AF4641" i="9" s="1"/>
  <c r="AD4642" i="9"/>
  <c r="AF4642" i="9" s="1"/>
  <c r="AD4643" i="9"/>
  <c r="AF4643" i="9" s="1"/>
  <c r="AD4644" i="9"/>
  <c r="AF4644" i="9" s="1"/>
  <c r="AD4645" i="9"/>
  <c r="AF4645" i="9" s="1"/>
  <c r="AD4646" i="9"/>
  <c r="AF4646" i="9" s="1"/>
  <c r="AD4647" i="9"/>
  <c r="AF4647" i="9" s="1"/>
  <c r="AD4648" i="9"/>
  <c r="AF4648" i="9" s="1"/>
  <c r="AD4649" i="9"/>
  <c r="AF4649" i="9" s="1"/>
  <c r="AD4650" i="9"/>
  <c r="AF4650" i="9" s="1"/>
  <c r="AD4651" i="9"/>
  <c r="AF4651" i="9" s="1"/>
  <c r="AD4652" i="9"/>
  <c r="AF4652" i="9" s="1"/>
  <c r="AD4653" i="9"/>
  <c r="AF4653" i="9" s="1"/>
  <c r="AD4654" i="9"/>
  <c r="AF4654" i="9" s="1"/>
  <c r="AD4655" i="9"/>
  <c r="AF4655" i="9" s="1"/>
  <c r="AD4656" i="9"/>
  <c r="AF4656" i="9" s="1"/>
  <c r="AD4657" i="9"/>
  <c r="AF4657" i="9" s="1"/>
  <c r="AD4658" i="9"/>
  <c r="AF4658" i="9" s="1"/>
  <c r="AD4659" i="9"/>
  <c r="AF4659" i="9" s="1"/>
  <c r="AD4660" i="9"/>
  <c r="AF4660" i="9" s="1"/>
  <c r="AD4661" i="9"/>
  <c r="AF4661" i="9" s="1"/>
  <c r="AD4662" i="9"/>
  <c r="AF4662" i="9" s="1"/>
  <c r="AD4663" i="9"/>
  <c r="AF4663" i="9" s="1"/>
  <c r="AD4664" i="9"/>
  <c r="AF4664" i="9" s="1"/>
  <c r="AD4665" i="9"/>
  <c r="AF4665" i="9" s="1"/>
  <c r="AD4666" i="9"/>
  <c r="AF4666" i="9" s="1"/>
  <c r="AD4667" i="9"/>
  <c r="AF4667" i="9" s="1"/>
  <c r="AD4668" i="9"/>
  <c r="AF4668" i="9" s="1"/>
  <c r="AD4669" i="9"/>
  <c r="AF4669" i="9" s="1"/>
  <c r="AD4670" i="9"/>
  <c r="AF4670" i="9" s="1"/>
  <c r="AD4671" i="9"/>
  <c r="AF4671" i="9" s="1"/>
  <c r="AD4672" i="9"/>
  <c r="AF4672" i="9" s="1"/>
  <c r="AD4673" i="9"/>
  <c r="AF4673" i="9" s="1"/>
  <c r="AD4674" i="9"/>
  <c r="AF4674" i="9" s="1"/>
  <c r="AD4675" i="9"/>
  <c r="AF4675" i="9" s="1"/>
  <c r="AD4676" i="9"/>
  <c r="AF4676" i="9" s="1"/>
  <c r="AD4677" i="9"/>
  <c r="AF4677" i="9" s="1"/>
  <c r="AD4678" i="9"/>
  <c r="AF4678" i="9" s="1"/>
  <c r="AD4679" i="9"/>
  <c r="AF4679" i="9" s="1"/>
  <c r="AD4680" i="9"/>
  <c r="AF4680" i="9" s="1"/>
  <c r="AD4681" i="9"/>
  <c r="AF4681" i="9" s="1"/>
  <c r="AD4682" i="9"/>
  <c r="AF4682" i="9" s="1"/>
  <c r="AD4683" i="9"/>
  <c r="AF4683" i="9" s="1"/>
  <c r="AD4684" i="9"/>
  <c r="AF4684" i="9" s="1"/>
  <c r="AD4685" i="9"/>
  <c r="AF4685" i="9" s="1"/>
  <c r="AD4686" i="9"/>
  <c r="AF4686" i="9" s="1"/>
  <c r="AD4687" i="9"/>
  <c r="AF4687" i="9" s="1"/>
  <c r="AD4688" i="9"/>
  <c r="AF4688" i="9" s="1"/>
  <c r="AD4689" i="9"/>
  <c r="AF4689" i="9" s="1"/>
  <c r="AD4690" i="9"/>
  <c r="AF4690" i="9" s="1"/>
  <c r="AD4691" i="9"/>
  <c r="AF4691" i="9" s="1"/>
  <c r="AD4692" i="9"/>
  <c r="AF4692" i="9" s="1"/>
  <c r="AD4693" i="9"/>
  <c r="AF4693" i="9" s="1"/>
  <c r="AD4694" i="9"/>
  <c r="AF4694" i="9" s="1"/>
  <c r="AD4695" i="9"/>
  <c r="AF4695" i="9" s="1"/>
  <c r="AD4696" i="9"/>
  <c r="AF4696" i="9" s="1"/>
  <c r="AD4697" i="9"/>
  <c r="AF4697" i="9" s="1"/>
  <c r="AD4698" i="9"/>
  <c r="AF4698" i="9" s="1"/>
  <c r="AD4699" i="9"/>
  <c r="AF4699" i="9" s="1"/>
  <c r="AD4700" i="9"/>
  <c r="AF4700" i="9" s="1"/>
  <c r="AD4701" i="9"/>
  <c r="AF4701" i="9" s="1"/>
  <c r="AD4702" i="9"/>
  <c r="AF4702" i="9" s="1"/>
  <c r="AD4703" i="9"/>
  <c r="AF4703" i="9" s="1"/>
  <c r="AD4704" i="9"/>
  <c r="AF4704" i="9" s="1"/>
  <c r="AD4705" i="9"/>
  <c r="AF4705" i="9" s="1"/>
  <c r="AD4706" i="9"/>
  <c r="AF4706" i="9" s="1"/>
  <c r="AD4707" i="9"/>
  <c r="AF4707" i="9" s="1"/>
  <c r="AD4708" i="9"/>
  <c r="AF4708" i="9" s="1"/>
  <c r="AD4709" i="9"/>
  <c r="AF4709" i="9" s="1"/>
  <c r="AD4710" i="9"/>
  <c r="AF4710" i="9" s="1"/>
  <c r="AD4711" i="9"/>
  <c r="AF4711" i="9" s="1"/>
  <c r="AD4712" i="9"/>
  <c r="AF4712" i="9" s="1"/>
  <c r="AD4713" i="9"/>
  <c r="AF4713" i="9" s="1"/>
  <c r="AD4714" i="9"/>
  <c r="AF4714" i="9" s="1"/>
  <c r="AD4715" i="9"/>
  <c r="AF4715" i="9" s="1"/>
  <c r="AD4716" i="9"/>
  <c r="AF4716" i="9" s="1"/>
  <c r="AD4717" i="9"/>
  <c r="AF4717" i="9" s="1"/>
  <c r="AD4718" i="9"/>
  <c r="AF4718" i="9" s="1"/>
  <c r="AD4719" i="9"/>
  <c r="AF4719" i="9" s="1"/>
  <c r="AD4720" i="9"/>
  <c r="AF4720" i="9" s="1"/>
  <c r="AD4721" i="9"/>
  <c r="AF4721" i="9" s="1"/>
  <c r="AD4722" i="9"/>
  <c r="AF4722" i="9" s="1"/>
  <c r="AD4723" i="9"/>
  <c r="AF4723" i="9" s="1"/>
  <c r="AD4724" i="9"/>
  <c r="AF4724" i="9" s="1"/>
  <c r="AD4725" i="9"/>
  <c r="AF4725" i="9" s="1"/>
  <c r="AD4726" i="9"/>
  <c r="AF4726" i="9" s="1"/>
  <c r="AD4727" i="9"/>
  <c r="AF4727" i="9" s="1"/>
  <c r="AD4728" i="9"/>
  <c r="AF4728" i="9" s="1"/>
  <c r="AD4729" i="9"/>
  <c r="AF4729" i="9" s="1"/>
  <c r="AD4730" i="9"/>
  <c r="AF4730" i="9" s="1"/>
  <c r="AD4731" i="9"/>
  <c r="AF4731" i="9" s="1"/>
  <c r="AD4732" i="9"/>
  <c r="AF4732" i="9" s="1"/>
  <c r="AD4733" i="9"/>
  <c r="AF4733" i="9" s="1"/>
  <c r="AD4734" i="9"/>
  <c r="AF4734" i="9" s="1"/>
  <c r="AD4735" i="9"/>
  <c r="AF4735" i="9" s="1"/>
  <c r="AD4736" i="9"/>
  <c r="AF4736" i="9" s="1"/>
  <c r="AD4737" i="9"/>
  <c r="AF4737" i="9" s="1"/>
  <c r="AD4738" i="9"/>
  <c r="AF4738" i="9" s="1"/>
  <c r="AD4739" i="9"/>
  <c r="AF4739" i="9" s="1"/>
  <c r="AD4740" i="9"/>
  <c r="AF4740" i="9" s="1"/>
  <c r="AD4741" i="9"/>
  <c r="AF4741" i="9" s="1"/>
  <c r="AD4742" i="9"/>
  <c r="AF4742" i="9" s="1"/>
  <c r="AD4743" i="9"/>
  <c r="AF4743" i="9" s="1"/>
  <c r="AD4744" i="9"/>
  <c r="AF4744" i="9" s="1"/>
  <c r="AD4745" i="9"/>
  <c r="AF4745" i="9" s="1"/>
  <c r="AD4746" i="9"/>
  <c r="AF4746" i="9" s="1"/>
  <c r="AD4747" i="9"/>
  <c r="AF4747" i="9" s="1"/>
  <c r="AD4748" i="9"/>
  <c r="AF4748" i="9" s="1"/>
  <c r="AD4749" i="9"/>
  <c r="AF4749" i="9" s="1"/>
  <c r="AD4750" i="9"/>
  <c r="AF4750" i="9" s="1"/>
  <c r="AD4751" i="9"/>
  <c r="AF4751" i="9" s="1"/>
  <c r="AD4752" i="9"/>
  <c r="AF4752" i="9" s="1"/>
  <c r="AD4753" i="9"/>
  <c r="AF4753" i="9" s="1"/>
  <c r="AD4754" i="9"/>
  <c r="AF4754" i="9" s="1"/>
  <c r="AD4755" i="9"/>
  <c r="AF4755" i="9" s="1"/>
  <c r="AD4756" i="9"/>
  <c r="AF4756" i="9" s="1"/>
  <c r="AD4757" i="9"/>
  <c r="AF4757" i="9" s="1"/>
  <c r="AD4758" i="9"/>
  <c r="AF4758" i="9" s="1"/>
  <c r="AD4759" i="9"/>
  <c r="AF4759" i="9" s="1"/>
  <c r="AD4760" i="9"/>
  <c r="AF4760" i="9" s="1"/>
  <c r="AD4761" i="9"/>
  <c r="AF4761" i="9" s="1"/>
  <c r="AD4762" i="9"/>
  <c r="AF4762" i="9" s="1"/>
  <c r="AD4763" i="9"/>
  <c r="AF4763" i="9" s="1"/>
  <c r="AD4764" i="9"/>
  <c r="AF4764" i="9" s="1"/>
  <c r="AD4765" i="9"/>
  <c r="AF4765" i="9" s="1"/>
  <c r="AD4766" i="9"/>
  <c r="AF4766" i="9" s="1"/>
  <c r="AD4767" i="9"/>
  <c r="AF4767" i="9" s="1"/>
  <c r="AD4768" i="9"/>
  <c r="AF4768" i="9" s="1"/>
  <c r="AD4769" i="9"/>
  <c r="AF4769" i="9" s="1"/>
  <c r="AD4770" i="9"/>
  <c r="AF4770" i="9" s="1"/>
  <c r="AD4771" i="9"/>
  <c r="AF4771" i="9" s="1"/>
  <c r="AD4772" i="9"/>
  <c r="AF4772" i="9" s="1"/>
  <c r="AD4773" i="9"/>
  <c r="AF4773" i="9" s="1"/>
  <c r="AD4774" i="9"/>
  <c r="AF4774" i="9" s="1"/>
  <c r="AD4775" i="9"/>
  <c r="AF4775" i="9" s="1"/>
  <c r="AD4776" i="9"/>
  <c r="AF4776" i="9" s="1"/>
  <c r="AD4777" i="9"/>
  <c r="AF4777" i="9" s="1"/>
  <c r="AD4778" i="9"/>
  <c r="AF4778" i="9" s="1"/>
  <c r="AD4779" i="9"/>
  <c r="AF4779" i="9" s="1"/>
  <c r="AD4780" i="9"/>
  <c r="AF4780" i="9" s="1"/>
  <c r="AD4781" i="9"/>
  <c r="AF4781" i="9" s="1"/>
  <c r="AD4782" i="9"/>
  <c r="AF4782" i="9" s="1"/>
  <c r="AD4783" i="9"/>
  <c r="AF4783" i="9" s="1"/>
  <c r="AD4784" i="9"/>
  <c r="AF4784" i="9" s="1"/>
  <c r="AD4785" i="9"/>
  <c r="AF4785" i="9" s="1"/>
  <c r="AD4786" i="9"/>
  <c r="AF4786" i="9" s="1"/>
  <c r="AD4787" i="9"/>
  <c r="AF4787" i="9" s="1"/>
  <c r="AD4788" i="9"/>
  <c r="AF4788" i="9" s="1"/>
  <c r="AD4789" i="9"/>
  <c r="AF4789" i="9" s="1"/>
  <c r="AD4790" i="9"/>
  <c r="AF4790" i="9" s="1"/>
  <c r="AD4791" i="9"/>
  <c r="AF4791" i="9" s="1"/>
  <c r="AD4792" i="9"/>
  <c r="AF4792" i="9" s="1"/>
  <c r="AD4793" i="9"/>
  <c r="AF4793" i="9" s="1"/>
  <c r="AD4794" i="9"/>
  <c r="AF4794" i="9" s="1"/>
  <c r="AD4795" i="9"/>
  <c r="AF4795" i="9" s="1"/>
  <c r="AD4796" i="9"/>
  <c r="AF4796" i="9" s="1"/>
  <c r="AD4797" i="9"/>
  <c r="AF4797" i="9" s="1"/>
  <c r="AD4798" i="9"/>
  <c r="AF4798" i="9" s="1"/>
  <c r="AD4799" i="9"/>
  <c r="AF4799" i="9" s="1"/>
  <c r="AD4800" i="9"/>
  <c r="AF4800" i="9" s="1"/>
  <c r="AD4801" i="9"/>
  <c r="AF4801" i="9" s="1"/>
  <c r="AD4802" i="9"/>
  <c r="AF4802" i="9" s="1"/>
  <c r="AD4803" i="9"/>
  <c r="AF4803" i="9" s="1"/>
  <c r="AD4804" i="9"/>
  <c r="AF4804" i="9" s="1"/>
  <c r="AD4805" i="9"/>
  <c r="AF4805" i="9" s="1"/>
  <c r="AD4806" i="9"/>
  <c r="AF4806" i="9" s="1"/>
  <c r="AD4807" i="9"/>
  <c r="AF4807" i="9" s="1"/>
  <c r="AD4808" i="9"/>
  <c r="AF4808" i="9" s="1"/>
  <c r="AD4809" i="9"/>
  <c r="AF4809" i="9" s="1"/>
  <c r="AD4810" i="9"/>
  <c r="AF4810" i="9" s="1"/>
  <c r="AD4811" i="9"/>
  <c r="AF4811" i="9" s="1"/>
  <c r="AD4812" i="9"/>
  <c r="AF4812" i="9" s="1"/>
  <c r="AD4813" i="9"/>
  <c r="AF4813" i="9" s="1"/>
  <c r="AD4814" i="9"/>
  <c r="AF4814" i="9" s="1"/>
  <c r="AD4815" i="9"/>
  <c r="AF4815" i="9" s="1"/>
  <c r="AD4816" i="9"/>
  <c r="AF4816" i="9" s="1"/>
  <c r="AD4817" i="9"/>
  <c r="AF4817" i="9" s="1"/>
  <c r="AD4818" i="9"/>
  <c r="AF4818" i="9" s="1"/>
  <c r="AD4819" i="9"/>
  <c r="AF4819" i="9" s="1"/>
  <c r="AD4820" i="9"/>
  <c r="AF4820" i="9" s="1"/>
  <c r="AD4821" i="9"/>
  <c r="AF4821" i="9" s="1"/>
  <c r="AD4822" i="9"/>
  <c r="AF4822" i="9" s="1"/>
  <c r="AD4823" i="9"/>
  <c r="AF4823" i="9" s="1"/>
  <c r="AD4824" i="9"/>
  <c r="AF4824" i="9" s="1"/>
  <c r="AD4825" i="9"/>
  <c r="AF4825" i="9" s="1"/>
  <c r="AD4826" i="9"/>
  <c r="AF4826" i="9" s="1"/>
  <c r="AD4827" i="9"/>
  <c r="AF4827" i="9" s="1"/>
  <c r="AD4828" i="9"/>
  <c r="AF4828" i="9" s="1"/>
  <c r="AD4829" i="9"/>
  <c r="AF4829" i="9" s="1"/>
  <c r="AD4830" i="9"/>
  <c r="AF4830" i="9" s="1"/>
  <c r="AD4831" i="9"/>
  <c r="AF4831" i="9" s="1"/>
  <c r="AD4832" i="9"/>
  <c r="AF4832" i="9" s="1"/>
  <c r="AD4833" i="9"/>
  <c r="AF4833" i="9" s="1"/>
  <c r="AD4834" i="9"/>
  <c r="AF4834" i="9" s="1"/>
  <c r="AD4835" i="9"/>
  <c r="AF4835" i="9" s="1"/>
  <c r="AD4836" i="9"/>
  <c r="AF4836" i="9" s="1"/>
  <c r="AD4837" i="9"/>
  <c r="AF4837" i="9" s="1"/>
  <c r="AD4838" i="9"/>
  <c r="AF4838" i="9" s="1"/>
  <c r="AD4839" i="9"/>
  <c r="AF4839" i="9" s="1"/>
  <c r="AD4840" i="9"/>
  <c r="AF4840" i="9" s="1"/>
  <c r="AD4841" i="9"/>
  <c r="AF4841" i="9" s="1"/>
  <c r="AD4842" i="9"/>
  <c r="AF4842" i="9" s="1"/>
  <c r="AD4843" i="9"/>
  <c r="AF4843" i="9" s="1"/>
  <c r="AD4844" i="9"/>
  <c r="AF4844" i="9" s="1"/>
  <c r="AD4845" i="9"/>
  <c r="AF4845" i="9" s="1"/>
  <c r="AD4846" i="9"/>
  <c r="AF4846" i="9" s="1"/>
  <c r="AD4847" i="9"/>
  <c r="AF4847" i="9" s="1"/>
  <c r="AD4848" i="9"/>
  <c r="AF4848" i="9" s="1"/>
  <c r="AD4849" i="9"/>
  <c r="AF4849" i="9" s="1"/>
  <c r="AD4850" i="9"/>
  <c r="AF4850" i="9" s="1"/>
  <c r="AD4851" i="9"/>
  <c r="AF4851" i="9" s="1"/>
  <c r="AD4852" i="9"/>
  <c r="AF4852" i="9" s="1"/>
  <c r="AD4853" i="9"/>
  <c r="AF4853" i="9" s="1"/>
  <c r="AD4854" i="9"/>
  <c r="AF4854" i="9" s="1"/>
  <c r="AD4855" i="9"/>
  <c r="AF4855" i="9" s="1"/>
  <c r="AD4856" i="9"/>
  <c r="AF4856" i="9" s="1"/>
  <c r="AD4857" i="9"/>
  <c r="AF4857" i="9" s="1"/>
  <c r="AD4858" i="9"/>
  <c r="AF4858" i="9" s="1"/>
  <c r="AD4859" i="9"/>
  <c r="AF4859" i="9" s="1"/>
  <c r="AD4860" i="9"/>
  <c r="AF4860" i="9" s="1"/>
  <c r="AD4861" i="9"/>
  <c r="AF4861" i="9" s="1"/>
  <c r="AD4862" i="9"/>
  <c r="AF4862" i="9" s="1"/>
  <c r="AD4863" i="9"/>
  <c r="AF4863" i="9" s="1"/>
  <c r="AD4864" i="9"/>
  <c r="AF4864" i="9" s="1"/>
  <c r="AD4865" i="9"/>
  <c r="AF4865" i="9" s="1"/>
  <c r="AD4866" i="9"/>
  <c r="AF4866" i="9" s="1"/>
  <c r="AD4867" i="9"/>
  <c r="AF4867" i="9" s="1"/>
  <c r="AD4868" i="9"/>
  <c r="AF4868" i="9" s="1"/>
  <c r="AD4869" i="9"/>
  <c r="AF4869" i="9" s="1"/>
  <c r="AD4870" i="9"/>
  <c r="AF4870" i="9" s="1"/>
  <c r="AD4871" i="9"/>
  <c r="AF4871" i="9" s="1"/>
  <c r="AD4872" i="9"/>
  <c r="AF4872" i="9" s="1"/>
  <c r="AD4873" i="9"/>
  <c r="AF4873" i="9" s="1"/>
  <c r="AD4874" i="9"/>
  <c r="AF4874" i="9" s="1"/>
  <c r="AD4875" i="9"/>
  <c r="AF4875" i="9" s="1"/>
  <c r="AD4876" i="9"/>
  <c r="AF4876" i="9" s="1"/>
  <c r="AD4877" i="9"/>
  <c r="AF4877" i="9" s="1"/>
  <c r="AD4878" i="9"/>
  <c r="AF4878" i="9" s="1"/>
  <c r="AD4879" i="9"/>
  <c r="AF4879" i="9" s="1"/>
  <c r="AD4880" i="9"/>
  <c r="AF4880" i="9" s="1"/>
  <c r="AD4881" i="9"/>
  <c r="AF4881" i="9" s="1"/>
  <c r="AD4882" i="9"/>
  <c r="AF4882" i="9" s="1"/>
  <c r="AD4883" i="9"/>
  <c r="AF4883" i="9" s="1"/>
  <c r="AD4884" i="9"/>
  <c r="AF4884" i="9" s="1"/>
  <c r="AD4885" i="9"/>
  <c r="AF4885" i="9" s="1"/>
  <c r="AD4886" i="9"/>
  <c r="AF4886" i="9" s="1"/>
  <c r="AD4887" i="9"/>
  <c r="AF4887" i="9" s="1"/>
  <c r="AD4888" i="9"/>
  <c r="AF4888" i="9" s="1"/>
  <c r="AD4889" i="9"/>
  <c r="AF4889" i="9" s="1"/>
  <c r="AD4890" i="9"/>
  <c r="AF4890" i="9" s="1"/>
  <c r="AD4891" i="9"/>
  <c r="AF4891" i="9" s="1"/>
  <c r="AD4892" i="9"/>
  <c r="AF4892" i="9" s="1"/>
  <c r="AD4893" i="9"/>
  <c r="AF4893" i="9" s="1"/>
  <c r="AD4894" i="9"/>
  <c r="AF4894" i="9" s="1"/>
  <c r="AD4895" i="9"/>
  <c r="AF4895" i="9" s="1"/>
  <c r="AD4896" i="9"/>
  <c r="AF4896" i="9" s="1"/>
  <c r="AD4897" i="9"/>
  <c r="AF4897" i="9" s="1"/>
  <c r="AD4898" i="9"/>
  <c r="AF4898" i="9" s="1"/>
  <c r="AD4899" i="9"/>
  <c r="AF4899" i="9" s="1"/>
  <c r="AD4900" i="9"/>
  <c r="AF4900" i="9" s="1"/>
  <c r="AD4901" i="9"/>
  <c r="AF4901" i="9" s="1"/>
  <c r="AD4902" i="9"/>
  <c r="AF4902" i="9" s="1"/>
  <c r="AD4903" i="9"/>
  <c r="AF4903" i="9" s="1"/>
  <c r="AD4904" i="9"/>
  <c r="AF4904" i="9" s="1"/>
  <c r="AD4905" i="9"/>
  <c r="AF4905" i="9" s="1"/>
  <c r="AD4906" i="9"/>
  <c r="AF4906" i="9" s="1"/>
  <c r="AD4907" i="9"/>
  <c r="AF4907" i="9" s="1"/>
  <c r="AD4908" i="9"/>
  <c r="AF4908" i="9" s="1"/>
  <c r="AD4909" i="9"/>
  <c r="AF4909" i="9" s="1"/>
  <c r="AD4910" i="9"/>
  <c r="AF4910" i="9" s="1"/>
  <c r="AD4911" i="9"/>
  <c r="AF4911" i="9" s="1"/>
  <c r="AD4912" i="9"/>
  <c r="AF4912" i="9" s="1"/>
  <c r="AD4913" i="9"/>
  <c r="AF4913" i="9" s="1"/>
  <c r="AD4914" i="9"/>
  <c r="AF4914" i="9" s="1"/>
  <c r="AD4915" i="9"/>
  <c r="AF4915" i="9" s="1"/>
  <c r="AD4916" i="9"/>
  <c r="AF4916" i="9" s="1"/>
  <c r="AD4917" i="9"/>
  <c r="AF4917" i="9" s="1"/>
  <c r="AD4918" i="9"/>
  <c r="AF4918" i="9" s="1"/>
  <c r="AD4919" i="9"/>
  <c r="AF4919" i="9" s="1"/>
  <c r="AD4920" i="9"/>
  <c r="AF4920" i="9" s="1"/>
  <c r="AD4921" i="9"/>
  <c r="AF4921" i="9" s="1"/>
  <c r="AD4922" i="9"/>
  <c r="AF4922" i="9" s="1"/>
  <c r="AD4923" i="9"/>
  <c r="AF4923" i="9" s="1"/>
  <c r="AD4924" i="9"/>
  <c r="AF4924" i="9" s="1"/>
  <c r="AD4925" i="9"/>
  <c r="AF4925" i="9" s="1"/>
  <c r="AD4926" i="9"/>
  <c r="AF4926" i="9" s="1"/>
  <c r="AD4927" i="9"/>
  <c r="AF4927" i="9" s="1"/>
  <c r="AD4928" i="9"/>
  <c r="AF4928" i="9" s="1"/>
  <c r="AD4929" i="9"/>
  <c r="AF4929" i="9" s="1"/>
  <c r="AD4930" i="9"/>
  <c r="AF4930" i="9" s="1"/>
  <c r="AD4931" i="9"/>
  <c r="AF4931" i="9" s="1"/>
  <c r="AD4932" i="9"/>
  <c r="AF4932" i="9" s="1"/>
  <c r="AD4933" i="9"/>
  <c r="AF4933" i="9" s="1"/>
  <c r="AD4934" i="9"/>
  <c r="AF4934" i="9" s="1"/>
  <c r="AD4935" i="9"/>
  <c r="AF4935" i="9" s="1"/>
  <c r="AD4936" i="9"/>
  <c r="AF4936" i="9" s="1"/>
  <c r="AD4937" i="9"/>
  <c r="AF4937" i="9" s="1"/>
  <c r="AD4938" i="9"/>
  <c r="AF4938" i="9" s="1"/>
  <c r="AD4939" i="9"/>
  <c r="AF4939" i="9" s="1"/>
  <c r="AD4940" i="9"/>
  <c r="AF4940" i="9" s="1"/>
  <c r="AD4941" i="9"/>
  <c r="AF4941" i="9" s="1"/>
  <c r="AD4942" i="9"/>
  <c r="AF4942" i="9" s="1"/>
  <c r="AD4943" i="9"/>
  <c r="AF4943" i="9" s="1"/>
  <c r="AD4944" i="9"/>
  <c r="AF4944" i="9" s="1"/>
  <c r="AD4945" i="9"/>
  <c r="AF4945" i="9" s="1"/>
  <c r="AD4946" i="9"/>
  <c r="AF4946" i="9" s="1"/>
  <c r="AD4947" i="9"/>
  <c r="AF4947" i="9" s="1"/>
  <c r="AD4948" i="9"/>
  <c r="AF4948" i="9" s="1"/>
  <c r="AD4949" i="9"/>
  <c r="AF4949" i="9" s="1"/>
  <c r="AD4950" i="9"/>
  <c r="AF4950" i="9" s="1"/>
  <c r="AD4951" i="9"/>
  <c r="AF4951" i="9" s="1"/>
  <c r="AD4952" i="9"/>
  <c r="AF4952" i="9" s="1"/>
  <c r="AD4953" i="9"/>
  <c r="AF4953" i="9" s="1"/>
  <c r="AD4954" i="9"/>
  <c r="AF4954" i="9" s="1"/>
  <c r="AD4955" i="9"/>
  <c r="AF4955" i="9" s="1"/>
  <c r="AD4956" i="9"/>
  <c r="AF4956" i="9" s="1"/>
  <c r="AD4957" i="9"/>
  <c r="AF4957" i="9" s="1"/>
  <c r="AD4958" i="9"/>
  <c r="AF4958" i="9" s="1"/>
  <c r="AD4959" i="9"/>
  <c r="AF4959" i="9" s="1"/>
  <c r="AD4960" i="9"/>
  <c r="AF4960" i="9" s="1"/>
  <c r="AD4961" i="9"/>
  <c r="AF4961" i="9" s="1"/>
  <c r="AD4962" i="9"/>
  <c r="AF4962" i="9" s="1"/>
  <c r="AD4963" i="9"/>
  <c r="AF4963" i="9" s="1"/>
  <c r="AD4964" i="9"/>
  <c r="AF4964" i="9" s="1"/>
  <c r="AD4965" i="9"/>
  <c r="AF4965" i="9" s="1"/>
  <c r="AD4966" i="9"/>
  <c r="AF4966" i="9" s="1"/>
  <c r="AD4967" i="9"/>
  <c r="AF4967" i="9" s="1"/>
  <c r="AD4968" i="9"/>
  <c r="AF4968" i="9" s="1"/>
  <c r="AD4969" i="9"/>
  <c r="AF4969" i="9" s="1"/>
  <c r="AD4970" i="9"/>
  <c r="AF4970" i="9" s="1"/>
  <c r="AD4971" i="9"/>
  <c r="AF4971" i="9" s="1"/>
  <c r="AD4972" i="9"/>
  <c r="AF4972" i="9" s="1"/>
  <c r="AD4973" i="9"/>
  <c r="AF4973" i="9" s="1"/>
  <c r="AD4974" i="9"/>
  <c r="AF4974" i="9" s="1"/>
  <c r="AD4975" i="9"/>
  <c r="AF4975" i="9" s="1"/>
  <c r="AD4976" i="9"/>
  <c r="AF4976" i="9" s="1"/>
  <c r="AD4977" i="9"/>
  <c r="AF4977" i="9" s="1"/>
  <c r="AD4978" i="9"/>
  <c r="AF4978" i="9" s="1"/>
  <c r="AD4979" i="9"/>
  <c r="AF4979" i="9" s="1"/>
  <c r="AD4980" i="9"/>
  <c r="AF4980" i="9" s="1"/>
  <c r="AD4981" i="9"/>
  <c r="AF4981" i="9" s="1"/>
  <c r="AD4982" i="9"/>
  <c r="AF4982" i="9" s="1"/>
  <c r="AD4983" i="9"/>
  <c r="AF4983" i="9" s="1"/>
  <c r="AD4984" i="9"/>
  <c r="AF4984" i="9" s="1"/>
  <c r="AD4985" i="9"/>
  <c r="AF4985" i="9" s="1"/>
  <c r="AD4986" i="9"/>
  <c r="AF4986" i="9" s="1"/>
  <c r="AD4987" i="9"/>
  <c r="AF4987" i="9" s="1"/>
  <c r="AD4988" i="9"/>
  <c r="AF4988" i="9" s="1"/>
  <c r="AD4989" i="9"/>
  <c r="AF4989" i="9" s="1"/>
  <c r="AD4990" i="9"/>
  <c r="AF4990" i="9" s="1"/>
  <c r="AD4991" i="9"/>
  <c r="AF4991" i="9" s="1"/>
  <c r="AD4992" i="9"/>
  <c r="AF4992" i="9" s="1"/>
  <c r="AD4993" i="9"/>
  <c r="AF4993" i="9" s="1"/>
  <c r="AD4994" i="9"/>
  <c r="AF4994" i="9" s="1"/>
  <c r="AD4995" i="9"/>
  <c r="AF4995" i="9" s="1"/>
  <c r="AD4996" i="9"/>
  <c r="AF4996" i="9" s="1"/>
  <c r="AD4997" i="9"/>
  <c r="AF4997" i="9" s="1"/>
  <c r="AD4998" i="9"/>
  <c r="AF4998" i="9" s="1"/>
  <c r="AD4999" i="9"/>
  <c r="AF4999" i="9" s="1"/>
  <c r="AD5000" i="9"/>
  <c r="AF5000" i="9" s="1"/>
  <c r="AD5001" i="9"/>
  <c r="AF5001" i="9" s="1"/>
  <c r="AD5002" i="9"/>
  <c r="AF5002" i="9" s="1"/>
  <c r="AD5003" i="9"/>
  <c r="AF5003" i="9" s="1"/>
  <c r="AD5004" i="9"/>
  <c r="AF5004" i="9" s="1"/>
  <c r="AD5005" i="9"/>
  <c r="AF5005" i="9" s="1"/>
  <c r="AD5006" i="9"/>
  <c r="AF5006" i="9" s="1"/>
  <c r="AD7" i="9"/>
  <c r="AF7" i="9" s="1"/>
  <c r="W3509" i="11"/>
  <c r="W3509" i="10"/>
  <c r="C61" i="13" l="1"/>
  <c r="S17" i="12"/>
  <c r="F667" i="14" s="1"/>
  <c r="S18" i="12"/>
  <c r="F668" i="14" s="1"/>
  <c r="S20" i="12"/>
  <c r="F670" i="14" s="1"/>
  <c r="S19" i="12"/>
  <c r="F669" i="14" s="1"/>
  <c r="S21" i="12"/>
  <c r="F671" i="14" s="1"/>
  <c r="Z3509" i="11"/>
  <c r="AB7" i="11"/>
  <c r="Z3509" i="10"/>
  <c r="AB7" i="10"/>
  <c r="AE8" i="9"/>
  <c r="AE9" i="9"/>
  <c r="AE10" i="9"/>
  <c r="AE11" i="9"/>
  <c r="AE12" i="9"/>
  <c r="AE13" i="9"/>
  <c r="AE14" i="9"/>
  <c r="AE15" i="9"/>
  <c r="AE16" i="9"/>
  <c r="AE17" i="9"/>
  <c r="AE18" i="9"/>
  <c r="AE19" i="9"/>
  <c r="AE20" i="9"/>
  <c r="AE21" i="9"/>
  <c r="AE22" i="9"/>
  <c r="AE23" i="9"/>
  <c r="AE24" i="9"/>
  <c r="AE25" i="9"/>
  <c r="AE26" i="9"/>
  <c r="AE27" i="9"/>
  <c r="AE28" i="9"/>
  <c r="AE29" i="9"/>
  <c r="AE30" i="9"/>
  <c r="AE31" i="9"/>
  <c r="AE32" i="9"/>
  <c r="AE33" i="9"/>
  <c r="AE34" i="9"/>
  <c r="AE35" i="9"/>
  <c r="AE36" i="9"/>
  <c r="AE37" i="9"/>
  <c r="AE38" i="9"/>
  <c r="AE39" i="9"/>
  <c r="AE40" i="9"/>
  <c r="AE41" i="9"/>
  <c r="AE42" i="9"/>
  <c r="AE43" i="9"/>
  <c r="AE44" i="9"/>
  <c r="AE45" i="9"/>
  <c r="AE46" i="9"/>
  <c r="AE47" i="9"/>
  <c r="AE48" i="9"/>
  <c r="AE49" i="9"/>
  <c r="AE50" i="9"/>
  <c r="AE51" i="9"/>
  <c r="AE52" i="9"/>
  <c r="AE53" i="9"/>
  <c r="AE54" i="9"/>
  <c r="AE55" i="9"/>
  <c r="AE56" i="9"/>
  <c r="AE57" i="9"/>
  <c r="AE58" i="9"/>
  <c r="AE59" i="9"/>
  <c r="AE60" i="9"/>
  <c r="AE61" i="9"/>
  <c r="AE62" i="9"/>
  <c r="AE63" i="9"/>
  <c r="AE64" i="9"/>
  <c r="AE65" i="9"/>
  <c r="AE66" i="9"/>
  <c r="AE67" i="9"/>
  <c r="AE68" i="9"/>
  <c r="AE69" i="9"/>
  <c r="AE70" i="9"/>
  <c r="AE71" i="9"/>
  <c r="AE72" i="9"/>
  <c r="AE73" i="9"/>
  <c r="AE74" i="9"/>
  <c r="AE75" i="9"/>
  <c r="AE76" i="9"/>
  <c r="AE77" i="9"/>
  <c r="AE78" i="9"/>
  <c r="AE79" i="9"/>
  <c r="AE80" i="9"/>
  <c r="AE81" i="9"/>
  <c r="AE82" i="9"/>
  <c r="AE83" i="9"/>
  <c r="AE84" i="9"/>
  <c r="AE85" i="9"/>
  <c r="AE86" i="9"/>
  <c r="AE87" i="9"/>
  <c r="AE88" i="9"/>
  <c r="AE89" i="9"/>
  <c r="AE90" i="9"/>
  <c r="AE91" i="9"/>
  <c r="AE92" i="9"/>
  <c r="AE93" i="9"/>
  <c r="AE94" i="9"/>
  <c r="AE95" i="9"/>
  <c r="AE96" i="9"/>
  <c r="AE97" i="9"/>
  <c r="AE98" i="9"/>
  <c r="AE99" i="9"/>
  <c r="AE100" i="9"/>
  <c r="AE101" i="9"/>
  <c r="AE102" i="9"/>
  <c r="AE103" i="9"/>
  <c r="AE104" i="9"/>
  <c r="AE105" i="9"/>
  <c r="AE106" i="9"/>
  <c r="AE107" i="9"/>
  <c r="AE108" i="9"/>
  <c r="AE109" i="9"/>
  <c r="AE110" i="9"/>
  <c r="AE111" i="9"/>
  <c r="AE112" i="9"/>
  <c r="AE113" i="9"/>
  <c r="AE114" i="9"/>
  <c r="AE115" i="9"/>
  <c r="AE116" i="9"/>
  <c r="AE117" i="9"/>
  <c r="AE118" i="9"/>
  <c r="AE119" i="9"/>
  <c r="AE120" i="9"/>
  <c r="AE121" i="9"/>
  <c r="AE122" i="9"/>
  <c r="AE123" i="9"/>
  <c r="AE124" i="9"/>
  <c r="AE125" i="9"/>
  <c r="AE126" i="9"/>
  <c r="AE127" i="9"/>
  <c r="AE128" i="9"/>
  <c r="AE129" i="9"/>
  <c r="AE130" i="9"/>
  <c r="AE131" i="9"/>
  <c r="AE132" i="9"/>
  <c r="AE133" i="9"/>
  <c r="AE134" i="9"/>
  <c r="AE135" i="9"/>
  <c r="AE136" i="9"/>
  <c r="AE137" i="9"/>
  <c r="AE138" i="9"/>
  <c r="AE139" i="9"/>
  <c r="AE140" i="9"/>
  <c r="AE141" i="9"/>
  <c r="AE142" i="9"/>
  <c r="AE143" i="9"/>
  <c r="AE144" i="9"/>
  <c r="AE145" i="9"/>
  <c r="AE146" i="9"/>
  <c r="AE147" i="9"/>
  <c r="AE148" i="9"/>
  <c r="AE149" i="9"/>
  <c r="AE150" i="9"/>
  <c r="AE151" i="9"/>
  <c r="AE152" i="9"/>
  <c r="AE153" i="9"/>
  <c r="AE154" i="9"/>
  <c r="AE155" i="9"/>
  <c r="AE156" i="9"/>
  <c r="AE157" i="9"/>
  <c r="AE158" i="9"/>
  <c r="AE159" i="9"/>
  <c r="AE160" i="9"/>
  <c r="AE161" i="9"/>
  <c r="AE162" i="9"/>
  <c r="AE163" i="9"/>
  <c r="AE164" i="9"/>
  <c r="AE165" i="9"/>
  <c r="AE166" i="9"/>
  <c r="AE167" i="9"/>
  <c r="AE168" i="9"/>
  <c r="AE169" i="9"/>
  <c r="AE170" i="9"/>
  <c r="AE171" i="9"/>
  <c r="AE172" i="9"/>
  <c r="AE173" i="9"/>
  <c r="AE174" i="9"/>
  <c r="AE175" i="9"/>
  <c r="AE176" i="9"/>
  <c r="AE177" i="9"/>
  <c r="AE178" i="9"/>
  <c r="AE179" i="9"/>
  <c r="AE180" i="9"/>
  <c r="AE181" i="9"/>
  <c r="AE182" i="9"/>
  <c r="AE183" i="9"/>
  <c r="AE184" i="9"/>
  <c r="AE185" i="9"/>
  <c r="AE186" i="9"/>
  <c r="AE187" i="9"/>
  <c r="AE188" i="9"/>
  <c r="AE189" i="9"/>
  <c r="AE190" i="9"/>
  <c r="AE191" i="9"/>
  <c r="AE192" i="9"/>
  <c r="AE193" i="9"/>
  <c r="AE194" i="9"/>
  <c r="AE195" i="9"/>
  <c r="AE196" i="9"/>
  <c r="AE197" i="9"/>
  <c r="AE198" i="9"/>
  <c r="AE199" i="9"/>
  <c r="AE200" i="9"/>
  <c r="AE201" i="9"/>
  <c r="AE202" i="9"/>
  <c r="AE203" i="9"/>
  <c r="AE204" i="9"/>
  <c r="AE205" i="9"/>
  <c r="AE206" i="9"/>
  <c r="AE207" i="9"/>
  <c r="AE208" i="9"/>
  <c r="AE209" i="9"/>
  <c r="AE210" i="9"/>
  <c r="AE211" i="9"/>
  <c r="AE212" i="9"/>
  <c r="AE213" i="9"/>
  <c r="AE214" i="9"/>
  <c r="AE215" i="9"/>
  <c r="AE216" i="9"/>
  <c r="AE217" i="9"/>
  <c r="AE218" i="9"/>
  <c r="AE219" i="9"/>
  <c r="AE220" i="9"/>
  <c r="AE221" i="9"/>
  <c r="AE222" i="9"/>
  <c r="AE223" i="9"/>
  <c r="AE224" i="9"/>
  <c r="AE225" i="9"/>
  <c r="AE226" i="9"/>
  <c r="AE227" i="9"/>
  <c r="AE228" i="9"/>
  <c r="AE229" i="9"/>
  <c r="AE230" i="9"/>
  <c r="AE231" i="9"/>
  <c r="AE232" i="9"/>
  <c r="AE233" i="9"/>
  <c r="AE234" i="9"/>
  <c r="AE235" i="9"/>
  <c r="AE236" i="9"/>
  <c r="AE237" i="9"/>
  <c r="AE238" i="9"/>
  <c r="AE239" i="9"/>
  <c r="AE240" i="9"/>
  <c r="AE241" i="9"/>
  <c r="AE242" i="9"/>
  <c r="AE243" i="9"/>
  <c r="AE244" i="9"/>
  <c r="AE245" i="9"/>
  <c r="AE246" i="9"/>
  <c r="AE247" i="9"/>
  <c r="AE248" i="9"/>
  <c r="AE249" i="9"/>
  <c r="AE250" i="9"/>
  <c r="AE251" i="9"/>
  <c r="AE252" i="9"/>
  <c r="AE253" i="9"/>
  <c r="AE254" i="9"/>
  <c r="AE255" i="9"/>
  <c r="AE256" i="9"/>
  <c r="AE257" i="9"/>
  <c r="AE258" i="9"/>
  <c r="AE259" i="9"/>
  <c r="AE260" i="9"/>
  <c r="AE261" i="9"/>
  <c r="AE262" i="9"/>
  <c r="AE263" i="9"/>
  <c r="AE264" i="9"/>
  <c r="AE265" i="9"/>
  <c r="AE266" i="9"/>
  <c r="AE267" i="9"/>
  <c r="AE268" i="9"/>
  <c r="AE269" i="9"/>
  <c r="AE270" i="9"/>
  <c r="AE271" i="9"/>
  <c r="AE272" i="9"/>
  <c r="AE273" i="9"/>
  <c r="AE274" i="9"/>
  <c r="AE275" i="9"/>
  <c r="AE276" i="9"/>
  <c r="AE277" i="9"/>
  <c r="AE278" i="9"/>
  <c r="AE279" i="9"/>
  <c r="AE280" i="9"/>
  <c r="AE281" i="9"/>
  <c r="AE282" i="9"/>
  <c r="AE283" i="9"/>
  <c r="AE284" i="9"/>
  <c r="AE285" i="9"/>
  <c r="AE286" i="9"/>
  <c r="AE287" i="9"/>
  <c r="AE288" i="9"/>
  <c r="AE289" i="9"/>
  <c r="AE290" i="9"/>
  <c r="AE291" i="9"/>
  <c r="AE292" i="9"/>
  <c r="AE293" i="9"/>
  <c r="AE294" i="9"/>
  <c r="AE295" i="9"/>
  <c r="AE296" i="9"/>
  <c r="AE297" i="9"/>
  <c r="AE298" i="9"/>
  <c r="AE299" i="9"/>
  <c r="AE300" i="9"/>
  <c r="AE301" i="9"/>
  <c r="AE302" i="9"/>
  <c r="AE303" i="9"/>
  <c r="AE304" i="9"/>
  <c r="AE305" i="9"/>
  <c r="AE306" i="9"/>
  <c r="AE307" i="9"/>
  <c r="AE308" i="9"/>
  <c r="AE309" i="9"/>
  <c r="AE310" i="9"/>
  <c r="AE311" i="9"/>
  <c r="AE312" i="9"/>
  <c r="AE313" i="9"/>
  <c r="AE314" i="9"/>
  <c r="AE315" i="9"/>
  <c r="AE316" i="9"/>
  <c r="AE317" i="9"/>
  <c r="AE318" i="9"/>
  <c r="AE319" i="9"/>
  <c r="AE320" i="9"/>
  <c r="AE321" i="9"/>
  <c r="AE322" i="9"/>
  <c r="AE323" i="9"/>
  <c r="AE324" i="9"/>
  <c r="AE325" i="9"/>
  <c r="AE326" i="9"/>
  <c r="AE327" i="9"/>
  <c r="AE328" i="9"/>
  <c r="AE329" i="9"/>
  <c r="AE330" i="9"/>
  <c r="AE331" i="9"/>
  <c r="AE332" i="9"/>
  <c r="AE333" i="9"/>
  <c r="AE334" i="9"/>
  <c r="AE335" i="9"/>
  <c r="AE336" i="9"/>
  <c r="AE337" i="9"/>
  <c r="AE338" i="9"/>
  <c r="AE339" i="9"/>
  <c r="AE340" i="9"/>
  <c r="AE341" i="9"/>
  <c r="AE342" i="9"/>
  <c r="AE343" i="9"/>
  <c r="AE344" i="9"/>
  <c r="AE345" i="9"/>
  <c r="AE346" i="9"/>
  <c r="AE347" i="9"/>
  <c r="AE348" i="9"/>
  <c r="AE349" i="9"/>
  <c r="AE350" i="9"/>
  <c r="AE351" i="9"/>
  <c r="AE352" i="9"/>
  <c r="AE353" i="9"/>
  <c r="AE354" i="9"/>
  <c r="AE355" i="9"/>
  <c r="AE356" i="9"/>
  <c r="AE357" i="9"/>
  <c r="AE358" i="9"/>
  <c r="AE359" i="9"/>
  <c r="AE360" i="9"/>
  <c r="AE361" i="9"/>
  <c r="AE362" i="9"/>
  <c r="AE363" i="9"/>
  <c r="AE364" i="9"/>
  <c r="AE365" i="9"/>
  <c r="AE366" i="9"/>
  <c r="AE367" i="9"/>
  <c r="AE368" i="9"/>
  <c r="AE369" i="9"/>
  <c r="AE370" i="9"/>
  <c r="AE371" i="9"/>
  <c r="AE372" i="9"/>
  <c r="AE373" i="9"/>
  <c r="AE374" i="9"/>
  <c r="AE375" i="9"/>
  <c r="AE376" i="9"/>
  <c r="AE377" i="9"/>
  <c r="AE378" i="9"/>
  <c r="AE379" i="9"/>
  <c r="AE380" i="9"/>
  <c r="AE381" i="9"/>
  <c r="AE382" i="9"/>
  <c r="AE383" i="9"/>
  <c r="AE384" i="9"/>
  <c r="AE385" i="9"/>
  <c r="AE386" i="9"/>
  <c r="AE387" i="9"/>
  <c r="AE388" i="9"/>
  <c r="AE389" i="9"/>
  <c r="AE390" i="9"/>
  <c r="AE391" i="9"/>
  <c r="AE392" i="9"/>
  <c r="AE393" i="9"/>
  <c r="AE394" i="9"/>
  <c r="AE395" i="9"/>
  <c r="AE396" i="9"/>
  <c r="AE397" i="9"/>
  <c r="AE398" i="9"/>
  <c r="AE399" i="9"/>
  <c r="AE400" i="9"/>
  <c r="AE401" i="9"/>
  <c r="AE402" i="9"/>
  <c r="AE403" i="9"/>
  <c r="AE404" i="9"/>
  <c r="AE405" i="9"/>
  <c r="AE406" i="9"/>
  <c r="AE407" i="9"/>
  <c r="AE408" i="9"/>
  <c r="AE409" i="9"/>
  <c r="AE410" i="9"/>
  <c r="AE411" i="9"/>
  <c r="AE412" i="9"/>
  <c r="AE413" i="9"/>
  <c r="AE414" i="9"/>
  <c r="AE415" i="9"/>
  <c r="AE416" i="9"/>
  <c r="AE417" i="9"/>
  <c r="AE418" i="9"/>
  <c r="AE419" i="9"/>
  <c r="AE420" i="9"/>
  <c r="AE421" i="9"/>
  <c r="AE422" i="9"/>
  <c r="AE423" i="9"/>
  <c r="AE424" i="9"/>
  <c r="AE425" i="9"/>
  <c r="AE426" i="9"/>
  <c r="AE427" i="9"/>
  <c r="AE428" i="9"/>
  <c r="AE429" i="9"/>
  <c r="AE430" i="9"/>
  <c r="AE431" i="9"/>
  <c r="AE432" i="9"/>
  <c r="AE433" i="9"/>
  <c r="AE434" i="9"/>
  <c r="AE435" i="9"/>
  <c r="AE436" i="9"/>
  <c r="AE437" i="9"/>
  <c r="AE438" i="9"/>
  <c r="AE439" i="9"/>
  <c r="AE440" i="9"/>
  <c r="AE441" i="9"/>
  <c r="AE442" i="9"/>
  <c r="AE443" i="9"/>
  <c r="AE444" i="9"/>
  <c r="AE445" i="9"/>
  <c r="AE446" i="9"/>
  <c r="AE447" i="9"/>
  <c r="AE448" i="9"/>
  <c r="AE449" i="9"/>
  <c r="AE450" i="9"/>
  <c r="AE451" i="9"/>
  <c r="AE452" i="9"/>
  <c r="AE453" i="9"/>
  <c r="AE454" i="9"/>
  <c r="AE455" i="9"/>
  <c r="AE456" i="9"/>
  <c r="AE457" i="9"/>
  <c r="AE458" i="9"/>
  <c r="AE459" i="9"/>
  <c r="AE460" i="9"/>
  <c r="AE461" i="9"/>
  <c r="AE462" i="9"/>
  <c r="AE463" i="9"/>
  <c r="AE464" i="9"/>
  <c r="AE465" i="9"/>
  <c r="AE466" i="9"/>
  <c r="AE467" i="9"/>
  <c r="AE468" i="9"/>
  <c r="AE469" i="9"/>
  <c r="AE470" i="9"/>
  <c r="AE471" i="9"/>
  <c r="AE472" i="9"/>
  <c r="AE473" i="9"/>
  <c r="AE474" i="9"/>
  <c r="AE475" i="9"/>
  <c r="AE476" i="9"/>
  <c r="AE477" i="9"/>
  <c r="AE478" i="9"/>
  <c r="AE479" i="9"/>
  <c r="AE480" i="9"/>
  <c r="AE481" i="9"/>
  <c r="AE482" i="9"/>
  <c r="AE483" i="9"/>
  <c r="AE484" i="9"/>
  <c r="AE485" i="9"/>
  <c r="AE486" i="9"/>
  <c r="AE487" i="9"/>
  <c r="AE488" i="9"/>
  <c r="AE489" i="9"/>
  <c r="AE490" i="9"/>
  <c r="AE491" i="9"/>
  <c r="AE492" i="9"/>
  <c r="AE493" i="9"/>
  <c r="AE494" i="9"/>
  <c r="AE495" i="9"/>
  <c r="AE496" i="9"/>
  <c r="AE497" i="9"/>
  <c r="AE498" i="9"/>
  <c r="AE499" i="9"/>
  <c r="AE500" i="9"/>
  <c r="AE501" i="9"/>
  <c r="AE502" i="9"/>
  <c r="AE503" i="9"/>
  <c r="AE504" i="9"/>
  <c r="AE505" i="9"/>
  <c r="AE506" i="9"/>
  <c r="AE507" i="9"/>
  <c r="AE508" i="9"/>
  <c r="AE509" i="9"/>
  <c r="AE510" i="9"/>
  <c r="AE511" i="9"/>
  <c r="AE512" i="9"/>
  <c r="AE513" i="9"/>
  <c r="AE514" i="9"/>
  <c r="AE515" i="9"/>
  <c r="AE516" i="9"/>
  <c r="AE517" i="9"/>
  <c r="AE518" i="9"/>
  <c r="AE519" i="9"/>
  <c r="AE520" i="9"/>
  <c r="AE521" i="9"/>
  <c r="AE522" i="9"/>
  <c r="AE523" i="9"/>
  <c r="AE524" i="9"/>
  <c r="AE525" i="9"/>
  <c r="AE526" i="9"/>
  <c r="AE527" i="9"/>
  <c r="AE528" i="9"/>
  <c r="AE529" i="9"/>
  <c r="AE530" i="9"/>
  <c r="AE531" i="9"/>
  <c r="AE532" i="9"/>
  <c r="AE533" i="9"/>
  <c r="AE534" i="9"/>
  <c r="AE535" i="9"/>
  <c r="AE536" i="9"/>
  <c r="AE537" i="9"/>
  <c r="AE538" i="9"/>
  <c r="AE539" i="9"/>
  <c r="AE540" i="9"/>
  <c r="AE541" i="9"/>
  <c r="AE542" i="9"/>
  <c r="AE543" i="9"/>
  <c r="AE544" i="9"/>
  <c r="AE545" i="9"/>
  <c r="AE546" i="9"/>
  <c r="AE547" i="9"/>
  <c r="AE548" i="9"/>
  <c r="AE549" i="9"/>
  <c r="AE550" i="9"/>
  <c r="AE551" i="9"/>
  <c r="AE552" i="9"/>
  <c r="AE553" i="9"/>
  <c r="AE554" i="9"/>
  <c r="AE555" i="9"/>
  <c r="AE556" i="9"/>
  <c r="AE557" i="9"/>
  <c r="AE558" i="9"/>
  <c r="AE559" i="9"/>
  <c r="AE560" i="9"/>
  <c r="AE561" i="9"/>
  <c r="AE562" i="9"/>
  <c r="AE563" i="9"/>
  <c r="AE564" i="9"/>
  <c r="AE565" i="9"/>
  <c r="AE566" i="9"/>
  <c r="AE567" i="9"/>
  <c r="AE568" i="9"/>
  <c r="AE569" i="9"/>
  <c r="AE570" i="9"/>
  <c r="AE571" i="9"/>
  <c r="AE572" i="9"/>
  <c r="AE573" i="9"/>
  <c r="AE574" i="9"/>
  <c r="AE575" i="9"/>
  <c r="AE576" i="9"/>
  <c r="AE577" i="9"/>
  <c r="AE578" i="9"/>
  <c r="AE579" i="9"/>
  <c r="AE580" i="9"/>
  <c r="AE581" i="9"/>
  <c r="AE582" i="9"/>
  <c r="AE583" i="9"/>
  <c r="AE584" i="9"/>
  <c r="AE585" i="9"/>
  <c r="AE586" i="9"/>
  <c r="AE587" i="9"/>
  <c r="AE588" i="9"/>
  <c r="AE589" i="9"/>
  <c r="AE590" i="9"/>
  <c r="AE591" i="9"/>
  <c r="AE592" i="9"/>
  <c r="AE593" i="9"/>
  <c r="AE594" i="9"/>
  <c r="AE595" i="9"/>
  <c r="AE596" i="9"/>
  <c r="AE597" i="9"/>
  <c r="AE598" i="9"/>
  <c r="AE599" i="9"/>
  <c r="AE600" i="9"/>
  <c r="AE601" i="9"/>
  <c r="AE602" i="9"/>
  <c r="AE603" i="9"/>
  <c r="AE604" i="9"/>
  <c r="AE605" i="9"/>
  <c r="AE606" i="9"/>
  <c r="AE607" i="9"/>
  <c r="AE608" i="9"/>
  <c r="AE609" i="9"/>
  <c r="AE610" i="9"/>
  <c r="AE611" i="9"/>
  <c r="AE612" i="9"/>
  <c r="AE613" i="9"/>
  <c r="AE614" i="9"/>
  <c r="AE615" i="9"/>
  <c r="AE616" i="9"/>
  <c r="AE617" i="9"/>
  <c r="AE618" i="9"/>
  <c r="AE619" i="9"/>
  <c r="AE620" i="9"/>
  <c r="AE621" i="9"/>
  <c r="AE622" i="9"/>
  <c r="AE623" i="9"/>
  <c r="AE624" i="9"/>
  <c r="AE625" i="9"/>
  <c r="AE626" i="9"/>
  <c r="AE627" i="9"/>
  <c r="AE628" i="9"/>
  <c r="AE629" i="9"/>
  <c r="AE630" i="9"/>
  <c r="AE631" i="9"/>
  <c r="AE632" i="9"/>
  <c r="AE633" i="9"/>
  <c r="AE634" i="9"/>
  <c r="AE635" i="9"/>
  <c r="AE636" i="9"/>
  <c r="AE637" i="9"/>
  <c r="AE638" i="9"/>
  <c r="AE639" i="9"/>
  <c r="AE640" i="9"/>
  <c r="AE641" i="9"/>
  <c r="AE642" i="9"/>
  <c r="AE643" i="9"/>
  <c r="AE644" i="9"/>
  <c r="AE645" i="9"/>
  <c r="AE646" i="9"/>
  <c r="AE647" i="9"/>
  <c r="AE648" i="9"/>
  <c r="AE649" i="9"/>
  <c r="AE650" i="9"/>
  <c r="AE651" i="9"/>
  <c r="AE652" i="9"/>
  <c r="AE653" i="9"/>
  <c r="AE654" i="9"/>
  <c r="AE655" i="9"/>
  <c r="AE656" i="9"/>
  <c r="AE657" i="9"/>
  <c r="AE658" i="9"/>
  <c r="AE659" i="9"/>
  <c r="AE660" i="9"/>
  <c r="AE661" i="9"/>
  <c r="AE662" i="9"/>
  <c r="AE663" i="9"/>
  <c r="AE664" i="9"/>
  <c r="AE665" i="9"/>
  <c r="AE666" i="9"/>
  <c r="AE667" i="9"/>
  <c r="AE668" i="9"/>
  <c r="AE669" i="9"/>
  <c r="AE670" i="9"/>
  <c r="AE671" i="9"/>
  <c r="AE672" i="9"/>
  <c r="AE673" i="9"/>
  <c r="AE674" i="9"/>
  <c r="AE675" i="9"/>
  <c r="AE676" i="9"/>
  <c r="AE677" i="9"/>
  <c r="AE678" i="9"/>
  <c r="AE679" i="9"/>
  <c r="AE680" i="9"/>
  <c r="AE681" i="9"/>
  <c r="AE682" i="9"/>
  <c r="AE683" i="9"/>
  <c r="AE684" i="9"/>
  <c r="AE685" i="9"/>
  <c r="AE686" i="9"/>
  <c r="AE687" i="9"/>
  <c r="AE688" i="9"/>
  <c r="AE689" i="9"/>
  <c r="AE690" i="9"/>
  <c r="AE691" i="9"/>
  <c r="AE692" i="9"/>
  <c r="AE693" i="9"/>
  <c r="AE694" i="9"/>
  <c r="AE695" i="9"/>
  <c r="AE696" i="9"/>
  <c r="AE697" i="9"/>
  <c r="AE698" i="9"/>
  <c r="AE699" i="9"/>
  <c r="AE700" i="9"/>
  <c r="AE701" i="9"/>
  <c r="AE702" i="9"/>
  <c r="AE703" i="9"/>
  <c r="AE704" i="9"/>
  <c r="AE705" i="9"/>
  <c r="AE706" i="9"/>
  <c r="AE707" i="9"/>
  <c r="AE708" i="9"/>
  <c r="AE709" i="9"/>
  <c r="AE710" i="9"/>
  <c r="AE711" i="9"/>
  <c r="AE712" i="9"/>
  <c r="AE713" i="9"/>
  <c r="AE714" i="9"/>
  <c r="AE715" i="9"/>
  <c r="AE716" i="9"/>
  <c r="AE717" i="9"/>
  <c r="AE718" i="9"/>
  <c r="AE719" i="9"/>
  <c r="AE720" i="9"/>
  <c r="AE721" i="9"/>
  <c r="AE722" i="9"/>
  <c r="AE723" i="9"/>
  <c r="AE724" i="9"/>
  <c r="AE725" i="9"/>
  <c r="AE726" i="9"/>
  <c r="AE727" i="9"/>
  <c r="AE728" i="9"/>
  <c r="AE729" i="9"/>
  <c r="AE730" i="9"/>
  <c r="AE731" i="9"/>
  <c r="AE732" i="9"/>
  <c r="AE733" i="9"/>
  <c r="AE734" i="9"/>
  <c r="AE735" i="9"/>
  <c r="AE736" i="9"/>
  <c r="AE737" i="9"/>
  <c r="AE738" i="9"/>
  <c r="AE739" i="9"/>
  <c r="AE740" i="9"/>
  <c r="AE741" i="9"/>
  <c r="AE742" i="9"/>
  <c r="AE743" i="9"/>
  <c r="AE744" i="9"/>
  <c r="AE745" i="9"/>
  <c r="AE746" i="9"/>
  <c r="AE747" i="9"/>
  <c r="AE748" i="9"/>
  <c r="AE749" i="9"/>
  <c r="AE750" i="9"/>
  <c r="AE751" i="9"/>
  <c r="AE752" i="9"/>
  <c r="AE753" i="9"/>
  <c r="AE754" i="9"/>
  <c r="AE755" i="9"/>
  <c r="AE756" i="9"/>
  <c r="AE757" i="9"/>
  <c r="AE758" i="9"/>
  <c r="AE759" i="9"/>
  <c r="AE760" i="9"/>
  <c r="AE761" i="9"/>
  <c r="AE762" i="9"/>
  <c r="AE763" i="9"/>
  <c r="AE764" i="9"/>
  <c r="AE765" i="9"/>
  <c r="AE766" i="9"/>
  <c r="AE767" i="9"/>
  <c r="AE768" i="9"/>
  <c r="AE769" i="9"/>
  <c r="AE770" i="9"/>
  <c r="AE771" i="9"/>
  <c r="AE772" i="9"/>
  <c r="AE773" i="9"/>
  <c r="AE774" i="9"/>
  <c r="AE775" i="9"/>
  <c r="AE776" i="9"/>
  <c r="AE777" i="9"/>
  <c r="AE778" i="9"/>
  <c r="AE779" i="9"/>
  <c r="AE780" i="9"/>
  <c r="AE781" i="9"/>
  <c r="AE782" i="9"/>
  <c r="AE783" i="9"/>
  <c r="AE784" i="9"/>
  <c r="AE785" i="9"/>
  <c r="AE786" i="9"/>
  <c r="AE787" i="9"/>
  <c r="AE788" i="9"/>
  <c r="AE789" i="9"/>
  <c r="AE790" i="9"/>
  <c r="AE791" i="9"/>
  <c r="AE792" i="9"/>
  <c r="AE793" i="9"/>
  <c r="AE794" i="9"/>
  <c r="AE795" i="9"/>
  <c r="AE796" i="9"/>
  <c r="AE797" i="9"/>
  <c r="AE798" i="9"/>
  <c r="AE799" i="9"/>
  <c r="AE800" i="9"/>
  <c r="AE801" i="9"/>
  <c r="AE802" i="9"/>
  <c r="AE803" i="9"/>
  <c r="AE804" i="9"/>
  <c r="AE805" i="9"/>
  <c r="AE806" i="9"/>
  <c r="AE807" i="9"/>
  <c r="AE808" i="9"/>
  <c r="AE809" i="9"/>
  <c r="AE810" i="9"/>
  <c r="AE811" i="9"/>
  <c r="AE812" i="9"/>
  <c r="AE813" i="9"/>
  <c r="AE814" i="9"/>
  <c r="AE815" i="9"/>
  <c r="AE816" i="9"/>
  <c r="AE817" i="9"/>
  <c r="AE818" i="9"/>
  <c r="AE819" i="9"/>
  <c r="AE820" i="9"/>
  <c r="AE821" i="9"/>
  <c r="AE822" i="9"/>
  <c r="AE823" i="9"/>
  <c r="AE824" i="9"/>
  <c r="AE825" i="9"/>
  <c r="AE826" i="9"/>
  <c r="AE827" i="9"/>
  <c r="AE828" i="9"/>
  <c r="AE829" i="9"/>
  <c r="AE830" i="9"/>
  <c r="AE831" i="9"/>
  <c r="AE832" i="9"/>
  <c r="AE833" i="9"/>
  <c r="AE834" i="9"/>
  <c r="AE835" i="9"/>
  <c r="AE836" i="9"/>
  <c r="AE837" i="9"/>
  <c r="AE838" i="9"/>
  <c r="AE839" i="9"/>
  <c r="AE840" i="9"/>
  <c r="AE841" i="9"/>
  <c r="AE842" i="9"/>
  <c r="AE843" i="9"/>
  <c r="AE844" i="9"/>
  <c r="AE845" i="9"/>
  <c r="AE846" i="9"/>
  <c r="AE847" i="9"/>
  <c r="AE848" i="9"/>
  <c r="AE849" i="9"/>
  <c r="AE850" i="9"/>
  <c r="AE851" i="9"/>
  <c r="AE852" i="9"/>
  <c r="AE853" i="9"/>
  <c r="AE854" i="9"/>
  <c r="AE855" i="9"/>
  <c r="AE856" i="9"/>
  <c r="AE857" i="9"/>
  <c r="AE858" i="9"/>
  <c r="AE859" i="9"/>
  <c r="AE860" i="9"/>
  <c r="AE861" i="9"/>
  <c r="AE862" i="9"/>
  <c r="AE863" i="9"/>
  <c r="AE864" i="9"/>
  <c r="AE865" i="9"/>
  <c r="AE866" i="9"/>
  <c r="AE867" i="9"/>
  <c r="AE868" i="9"/>
  <c r="AE869" i="9"/>
  <c r="AE870" i="9"/>
  <c r="AE871" i="9"/>
  <c r="AE872" i="9"/>
  <c r="AE873" i="9"/>
  <c r="AE874" i="9"/>
  <c r="AE875" i="9"/>
  <c r="AE876" i="9"/>
  <c r="AE877" i="9"/>
  <c r="AE878" i="9"/>
  <c r="AE879" i="9"/>
  <c r="AE880" i="9"/>
  <c r="AE881" i="9"/>
  <c r="AE882" i="9"/>
  <c r="AE883" i="9"/>
  <c r="AE884" i="9"/>
  <c r="AE885" i="9"/>
  <c r="AE886" i="9"/>
  <c r="AE887" i="9"/>
  <c r="AE888" i="9"/>
  <c r="AE889" i="9"/>
  <c r="AE890" i="9"/>
  <c r="AE891" i="9"/>
  <c r="AE892" i="9"/>
  <c r="AE893" i="9"/>
  <c r="AE894" i="9"/>
  <c r="AE895" i="9"/>
  <c r="AE896" i="9"/>
  <c r="AE897" i="9"/>
  <c r="AE898" i="9"/>
  <c r="AE899" i="9"/>
  <c r="AE900" i="9"/>
  <c r="AE901" i="9"/>
  <c r="AE902" i="9"/>
  <c r="AE903" i="9"/>
  <c r="AE904" i="9"/>
  <c r="AE905" i="9"/>
  <c r="AE906" i="9"/>
  <c r="AE907" i="9"/>
  <c r="AE908" i="9"/>
  <c r="AE909" i="9"/>
  <c r="AE910" i="9"/>
  <c r="AE911" i="9"/>
  <c r="AE912" i="9"/>
  <c r="AE913" i="9"/>
  <c r="AE914" i="9"/>
  <c r="AE915" i="9"/>
  <c r="AE916" i="9"/>
  <c r="AE917" i="9"/>
  <c r="AE918" i="9"/>
  <c r="AE919" i="9"/>
  <c r="AE920" i="9"/>
  <c r="AE921" i="9"/>
  <c r="AE922" i="9"/>
  <c r="AE923" i="9"/>
  <c r="AE924" i="9"/>
  <c r="AE925" i="9"/>
  <c r="AE926" i="9"/>
  <c r="AE927" i="9"/>
  <c r="AE928" i="9"/>
  <c r="AE929" i="9"/>
  <c r="AE930" i="9"/>
  <c r="AE931" i="9"/>
  <c r="AE932" i="9"/>
  <c r="AE933" i="9"/>
  <c r="AE934" i="9"/>
  <c r="AE935" i="9"/>
  <c r="AE936" i="9"/>
  <c r="AE937" i="9"/>
  <c r="AE938" i="9"/>
  <c r="AE939" i="9"/>
  <c r="AE940" i="9"/>
  <c r="AE941" i="9"/>
  <c r="AE942" i="9"/>
  <c r="AE943" i="9"/>
  <c r="AE944" i="9"/>
  <c r="AE945" i="9"/>
  <c r="AE946" i="9"/>
  <c r="AE947" i="9"/>
  <c r="AE948" i="9"/>
  <c r="AE949" i="9"/>
  <c r="AE950" i="9"/>
  <c r="AE951" i="9"/>
  <c r="AE952" i="9"/>
  <c r="AE953" i="9"/>
  <c r="AE954" i="9"/>
  <c r="AE955" i="9"/>
  <c r="AE956" i="9"/>
  <c r="AE957" i="9"/>
  <c r="AE958" i="9"/>
  <c r="AE959" i="9"/>
  <c r="AE960" i="9"/>
  <c r="AE961" i="9"/>
  <c r="AE962" i="9"/>
  <c r="AE963" i="9"/>
  <c r="AE964" i="9"/>
  <c r="AE965" i="9"/>
  <c r="AE966" i="9"/>
  <c r="AE967" i="9"/>
  <c r="AE968" i="9"/>
  <c r="AE969" i="9"/>
  <c r="AE970" i="9"/>
  <c r="AE971" i="9"/>
  <c r="AE972" i="9"/>
  <c r="AE973" i="9"/>
  <c r="AE974" i="9"/>
  <c r="AE975" i="9"/>
  <c r="AE976" i="9"/>
  <c r="AE977" i="9"/>
  <c r="AE978" i="9"/>
  <c r="AE979" i="9"/>
  <c r="AE980" i="9"/>
  <c r="AE981" i="9"/>
  <c r="AE982" i="9"/>
  <c r="AE983" i="9"/>
  <c r="AE984" i="9"/>
  <c r="AE985" i="9"/>
  <c r="AE986" i="9"/>
  <c r="AE987" i="9"/>
  <c r="AE988" i="9"/>
  <c r="AE989" i="9"/>
  <c r="AE990" i="9"/>
  <c r="AE991" i="9"/>
  <c r="AE992" i="9"/>
  <c r="AE993" i="9"/>
  <c r="AE994" i="9"/>
  <c r="AE995" i="9"/>
  <c r="AE996" i="9"/>
  <c r="AE997" i="9"/>
  <c r="AE998" i="9"/>
  <c r="AE999" i="9"/>
  <c r="AE1000" i="9"/>
  <c r="AE1001" i="9"/>
  <c r="AE1002" i="9"/>
  <c r="AE1003" i="9"/>
  <c r="AE1004" i="9"/>
  <c r="AE1005" i="9"/>
  <c r="AE1006" i="9"/>
  <c r="AE1007" i="9"/>
  <c r="AE1008" i="9"/>
  <c r="AE1009" i="9"/>
  <c r="AE1010" i="9"/>
  <c r="AE1011" i="9"/>
  <c r="AE1012" i="9"/>
  <c r="AE1013" i="9"/>
  <c r="AE1014" i="9"/>
  <c r="AE1015" i="9"/>
  <c r="AE1016" i="9"/>
  <c r="AE1017" i="9"/>
  <c r="AE1018" i="9"/>
  <c r="AE1019" i="9"/>
  <c r="AE1020" i="9"/>
  <c r="AE1021" i="9"/>
  <c r="AE1022" i="9"/>
  <c r="AE1023" i="9"/>
  <c r="AE1024" i="9"/>
  <c r="AE1025" i="9"/>
  <c r="AE1026" i="9"/>
  <c r="AE1027" i="9"/>
  <c r="AE1028" i="9"/>
  <c r="AE1029" i="9"/>
  <c r="AE1030" i="9"/>
  <c r="AE1031" i="9"/>
  <c r="AE1032" i="9"/>
  <c r="AE1033" i="9"/>
  <c r="AE1034" i="9"/>
  <c r="AE1035" i="9"/>
  <c r="AE1036" i="9"/>
  <c r="AE1037" i="9"/>
  <c r="AE1038" i="9"/>
  <c r="AE1039" i="9"/>
  <c r="AE1040" i="9"/>
  <c r="AE7" i="9"/>
  <c r="AB14" i="9"/>
  <c r="AB15" i="9"/>
  <c r="AB17" i="9"/>
  <c r="AB18" i="9"/>
  <c r="AB19" i="9"/>
  <c r="AB20" i="9"/>
  <c r="AB22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B54" i="9"/>
  <c r="AB55" i="9"/>
  <c r="AB56" i="9"/>
  <c r="AB57" i="9"/>
  <c r="AB58" i="9"/>
  <c r="AB59" i="9"/>
  <c r="AB60" i="9"/>
  <c r="AB61" i="9"/>
  <c r="AB62" i="9"/>
  <c r="AB63" i="9"/>
  <c r="AB64" i="9"/>
  <c r="AB65" i="9"/>
  <c r="AB66" i="9"/>
  <c r="AB67" i="9"/>
  <c r="AB68" i="9"/>
  <c r="AB69" i="9"/>
  <c r="AB70" i="9"/>
  <c r="AB71" i="9"/>
  <c r="AB72" i="9"/>
  <c r="AB73" i="9"/>
  <c r="AB74" i="9"/>
  <c r="AB75" i="9"/>
  <c r="AB76" i="9"/>
  <c r="AB77" i="9"/>
  <c r="AB78" i="9"/>
  <c r="AB79" i="9"/>
  <c r="AB80" i="9"/>
  <c r="AB81" i="9"/>
  <c r="AB82" i="9"/>
  <c r="AB83" i="9"/>
  <c r="AB84" i="9"/>
  <c r="AB85" i="9"/>
  <c r="AB86" i="9"/>
  <c r="AB87" i="9"/>
  <c r="AB88" i="9"/>
  <c r="AB89" i="9"/>
  <c r="AB90" i="9"/>
  <c r="AB91" i="9"/>
  <c r="AB92" i="9"/>
  <c r="AB93" i="9"/>
  <c r="AB94" i="9"/>
  <c r="AB95" i="9"/>
  <c r="AB96" i="9"/>
  <c r="AB97" i="9"/>
  <c r="AB98" i="9"/>
  <c r="AB99" i="9"/>
  <c r="AB100" i="9"/>
  <c r="AB101" i="9"/>
  <c r="AB102" i="9"/>
  <c r="AB103" i="9"/>
  <c r="AB104" i="9"/>
  <c r="AB105" i="9"/>
  <c r="AB106" i="9"/>
  <c r="AB107" i="9"/>
  <c r="AB108" i="9"/>
  <c r="AB109" i="9"/>
  <c r="AB110" i="9"/>
  <c r="AB111" i="9"/>
  <c r="AB112" i="9"/>
  <c r="AB113" i="9"/>
  <c r="AB114" i="9"/>
  <c r="AB115" i="9"/>
  <c r="AB116" i="9"/>
  <c r="AB117" i="9"/>
  <c r="AB118" i="9"/>
  <c r="AB119" i="9"/>
  <c r="AB120" i="9"/>
  <c r="AB121" i="9"/>
  <c r="AB122" i="9"/>
  <c r="AB123" i="9"/>
  <c r="AB124" i="9"/>
  <c r="AB125" i="9"/>
  <c r="AB126" i="9"/>
  <c r="AB127" i="9"/>
  <c r="AB128" i="9"/>
  <c r="AB129" i="9"/>
  <c r="AB130" i="9"/>
  <c r="AB131" i="9"/>
  <c r="AB132" i="9"/>
  <c r="AB133" i="9"/>
  <c r="AB134" i="9"/>
  <c r="AB135" i="9"/>
  <c r="AB136" i="9"/>
  <c r="AB137" i="9"/>
  <c r="AB138" i="9"/>
  <c r="AB139" i="9"/>
  <c r="AB140" i="9"/>
  <c r="AB141" i="9"/>
  <c r="AB142" i="9"/>
  <c r="AB143" i="9"/>
  <c r="AB144" i="9"/>
  <c r="AB145" i="9"/>
  <c r="AB146" i="9"/>
  <c r="AB147" i="9"/>
  <c r="AB148" i="9"/>
  <c r="AB149" i="9"/>
  <c r="AB150" i="9"/>
  <c r="AB151" i="9"/>
  <c r="AB152" i="9"/>
  <c r="AB153" i="9"/>
  <c r="AB154" i="9"/>
  <c r="AB155" i="9"/>
  <c r="AB156" i="9"/>
  <c r="AB157" i="9"/>
  <c r="AB158" i="9"/>
  <c r="AB159" i="9"/>
  <c r="AB160" i="9"/>
  <c r="AB161" i="9"/>
  <c r="AB162" i="9"/>
  <c r="AB163" i="9"/>
  <c r="AB164" i="9"/>
  <c r="AB165" i="9"/>
  <c r="AB166" i="9"/>
  <c r="AB167" i="9"/>
  <c r="AB168" i="9"/>
  <c r="AB169" i="9"/>
  <c r="AB170" i="9"/>
  <c r="AB171" i="9"/>
  <c r="AB172" i="9"/>
  <c r="AB173" i="9"/>
  <c r="AB174" i="9"/>
  <c r="AB175" i="9"/>
  <c r="AB176" i="9"/>
  <c r="AB177" i="9"/>
  <c r="AB178" i="9"/>
  <c r="AB179" i="9"/>
  <c r="AB180" i="9"/>
  <c r="AB181" i="9"/>
  <c r="AB182" i="9"/>
  <c r="AB183" i="9"/>
  <c r="AB184" i="9"/>
  <c r="AB185" i="9"/>
  <c r="AB186" i="9"/>
  <c r="AB187" i="9"/>
  <c r="AB188" i="9"/>
  <c r="AB189" i="9"/>
  <c r="AB190" i="9"/>
  <c r="AB191" i="9"/>
  <c r="AB192" i="9"/>
  <c r="AB193" i="9"/>
  <c r="AB194" i="9"/>
  <c r="AB195" i="9"/>
  <c r="AB196" i="9"/>
  <c r="AB197" i="9"/>
  <c r="AB198" i="9"/>
  <c r="AB199" i="9"/>
  <c r="AB200" i="9"/>
  <c r="AB201" i="9"/>
  <c r="AB202" i="9"/>
  <c r="AB203" i="9"/>
  <c r="AB204" i="9"/>
  <c r="AB205" i="9"/>
  <c r="AB206" i="9"/>
  <c r="AB207" i="9"/>
  <c r="AB208" i="9"/>
  <c r="AB209" i="9"/>
  <c r="AB210" i="9"/>
  <c r="AB211" i="9"/>
  <c r="AB212" i="9"/>
  <c r="AB213" i="9"/>
  <c r="AB214" i="9"/>
  <c r="AB215" i="9"/>
  <c r="AB216" i="9"/>
  <c r="AB217" i="9"/>
  <c r="AB218" i="9"/>
  <c r="AB219" i="9"/>
  <c r="AB220" i="9"/>
  <c r="AB221" i="9"/>
  <c r="AB222" i="9"/>
  <c r="AB223" i="9"/>
  <c r="AB224" i="9"/>
  <c r="AB225" i="9"/>
  <c r="AB226" i="9"/>
  <c r="AB227" i="9"/>
  <c r="AB228" i="9"/>
  <c r="AB229" i="9"/>
  <c r="AB230" i="9"/>
  <c r="AB231" i="9"/>
  <c r="AB232" i="9"/>
  <c r="AB233" i="9"/>
  <c r="AB234" i="9"/>
  <c r="AB235" i="9"/>
  <c r="AB236" i="9"/>
  <c r="AB237" i="9"/>
  <c r="AB238" i="9"/>
  <c r="AB239" i="9"/>
  <c r="AB240" i="9"/>
  <c r="AB241" i="9"/>
  <c r="AB242" i="9"/>
  <c r="AB243" i="9"/>
  <c r="AB244" i="9"/>
  <c r="AB245" i="9"/>
  <c r="AB246" i="9"/>
  <c r="AB247" i="9"/>
  <c r="AB248" i="9"/>
  <c r="AB249" i="9"/>
  <c r="AB250" i="9"/>
  <c r="AB251" i="9"/>
  <c r="AB252" i="9"/>
  <c r="AB253" i="9"/>
  <c r="AB254" i="9"/>
  <c r="AB255" i="9"/>
  <c r="AB256" i="9"/>
  <c r="AB257" i="9"/>
  <c r="AB258" i="9"/>
  <c r="AB259" i="9"/>
  <c r="AB260" i="9"/>
  <c r="AB261" i="9"/>
  <c r="AB262" i="9"/>
  <c r="AB263" i="9"/>
  <c r="AB264" i="9"/>
  <c r="AB265" i="9"/>
  <c r="AB266" i="9"/>
  <c r="AB267" i="9"/>
  <c r="AB268" i="9"/>
  <c r="AB269" i="9"/>
  <c r="AB270" i="9"/>
  <c r="AB271" i="9"/>
  <c r="AB272" i="9"/>
  <c r="AB273" i="9"/>
  <c r="AB274" i="9"/>
  <c r="AB275" i="9"/>
  <c r="AB276" i="9"/>
  <c r="AB277" i="9"/>
  <c r="AB278" i="9"/>
  <c r="AB279" i="9"/>
  <c r="AB280" i="9"/>
  <c r="AB281" i="9"/>
  <c r="AB282" i="9"/>
  <c r="AB283" i="9"/>
  <c r="AB284" i="9"/>
  <c r="AB285" i="9"/>
  <c r="AB286" i="9"/>
  <c r="AB287" i="9"/>
  <c r="AB288" i="9"/>
  <c r="AB289" i="9"/>
  <c r="AB290" i="9"/>
  <c r="AB291" i="9"/>
  <c r="AB292" i="9"/>
  <c r="AB293" i="9"/>
  <c r="AB294" i="9"/>
  <c r="AB295" i="9"/>
  <c r="AB296" i="9"/>
  <c r="AB297" i="9"/>
  <c r="AB298" i="9"/>
  <c r="AB299" i="9"/>
  <c r="AB300" i="9"/>
  <c r="AB301" i="9"/>
  <c r="AB302" i="9"/>
  <c r="AB303" i="9"/>
  <c r="AB304" i="9"/>
  <c r="AB305" i="9"/>
  <c r="AB306" i="9"/>
  <c r="AB307" i="9"/>
  <c r="AB308" i="9"/>
  <c r="AB309" i="9"/>
  <c r="AB310" i="9"/>
  <c r="AB311" i="9"/>
  <c r="AB312" i="9"/>
  <c r="AB313" i="9"/>
  <c r="AB314" i="9"/>
  <c r="AB315" i="9"/>
  <c r="AB316" i="9"/>
  <c r="AB317" i="9"/>
  <c r="AB318" i="9"/>
  <c r="AB319" i="9"/>
  <c r="AB320" i="9"/>
  <c r="AB321" i="9"/>
  <c r="AB322" i="9"/>
  <c r="AB323" i="9"/>
  <c r="AB324" i="9"/>
  <c r="AB325" i="9"/>
  <c r="AB326" i="9"/>
  <c r="AB327" i="9"/>
  <c r="AB328" i="9"/>
  <c r="AB329" i="9"/>
  <c r="AB330" i="9"/>
  <c r="AB331" i="9"/>
  <c r="AB332" i="9"/>
  <c r="AB333" i="9"/>
  <c r="AB334" i="9"/>
  <c r="AB335" i="9"/>
  <c r="AB336" i="9"/>
  <c r="AB337" i="9"/>
  <c r="AB338" i="9"/>
  <c r="AB339" i="9"/>
  <c r="AB340" i="9"/>
  <c r="AB341" i="9"/>
  <c r="AB342" i="9"/>
  <c r="AB343" i="9"/>
  <c r="AB344" i="9"/>
  <c r="AB345" i="9"/>
  <c r="AB346" i="9"/>
  <c r="AB347" i="9"/>
  <c r="AB348" i="9"/>
  <c r="AB349" i="9"/>
  <c r="AB350" i="9"/>
  <c r="AB351" i="9"/>
  <c r="AB352" i="9"/>
  <c r="AB353" i="9"/>
  <c r="AB354" i="9"/>
  <c r="AB355" i="9"/>
  <c r="AB356" i="9"/>
  <c r="AB357" i="9"/>
  <c r="AB358" i="9"/>
  <c r="AB359" i="9"/>
  <c r="AB360" i="9"/>
  <c r="AB361" i="9"/>
  <c r="AB362" i="9"/>
  <c r="AB363" i="9"/>
  <c r="AB364" i="9"/>
  <c r="AB365" i="9"/>
  <c r="AB366" i="9"/>
  <c r="AB367" i="9"/>
  <c r="AB368" i="9"/>
  <c r="AB369" i="9"/>
  <c r="AB370" i="9"/>
  <c r="AB371" i="9"/>
  <c r="AB372" i="9"/>
  <c r="AB373" i="9"/>
  <c r="AB374" i="9"/>
  <c r="AB375" i="9"/>
  <c r="AB376" i="9"/>
  <c r="AB377" i="9"/>
  <c r="AB378" i="9"/>
  <c r="AB379" i="9"/>
  <c r="AB380" i="9"/>
  <c r="AB381" i="9"/>
  <c r="AB382" i="9"/>
  <c r="AB383" i="9"/>
  <c r="AB384" i="9"/>
  <c r="AB385" i="9"/>
  <c r="AB386" i="9"/>
  <c r="AB387" i="9"/>
  <c r="AB388" i="9"/>
  <c r="AB389" i="9"/>
  <c r="AB390" i="9"/>
  <c r="AB391" i="9"/>
  <c r="AB392" i="9"/>
  <c r="AB393" i="9"/>
  <c r="AB394" i="9"/>
  <c r="AB395" i="9"/>
  <c r="AB396" i="9"/>
  <c r="AB397" i="9"/>
  <c r="AB398" i="9"/>
  <c r="AB399" i="9"/>
  <c r="AB400" i="9"/>
  <c r="AB401" i="9"/>
  <c r="AB402" i="9"/>
  <c r="AB403" i="9"/>
  <c r="AB404" i="9"/>
  <c r="AB405" i="9"/>
  <c r="AB406" i="9"/>
  <c r="AB407" i="9"/>
  <c r="AB408" i="9"/>
  <c r="AB409" i="9"/>
  <c r="AB410" i="9"/>
  <c r="AB411" i="9"/>
  <c r="AB412" i="9"/>
  <c r="AB413" i="9"/>
  <c r="AB414" i="9"/>
  <c r="AB415" i="9"/>
  <c r="AB416" i="9"/>
  <c r="AB417" i="9"/>
  <c r="AB418" i="9"/>
  <c r="AB419" i="9"/>
  <c r="AB420" i="9"/>
  <c r="AB421" i="9"/>
  <c r="AB422" i="9"/>
  <c r="AB423" i="9"/>
  <c r="AB424" i="9"/>
  <c r="AB425" i="9"/>
  <c r="AB426" i="9"/>
  <c r="AB427" i="9"/>
  <c r="AB428" i="9"/>
  <c r="AB429" i="9"/>
  <c r="AB430" i="9"/>
  <c r="AB431" i="9"/>
  <c r="AB432" i="9"/>
  <c r="AB433" i="9"/>
  <c r="AB434" i="9"/>
  <c r="AB435" i="9"/>
  <c r="AB436" i="9"/>
  <c r="AB437" i="9"/>
  <c r="AB438" i="9"/>
  <c r="AB439" i="9"/>
  <c r="AB440" i="9"/>
  <c r="AB441" i="9"/>
  <c r="AB442" i="9"/>
  <c r="AB443" i="9"/>
  <c r="AB444" i="9"/>
  <c r="AB445" i="9"/>
  <c r="AB446" i="9"/>
  <c r="AB447" i="9"/>
  <c r="AB448" i="9"/>
  <c r="AB449" i="9"/>
  <c r="AB450" i="9"/>
  <c r="AB451" i="9"/>
  <c r="AB452" i="9"/>
  <c r="AB453" i="9"/>
  <c r="AB454" i="9"/>
  <c r="AB455" i="9"/>
  <c r="AB456" i="9"/>
  <c r="AB457" i="9"/>
  <c r="AB458" i="9"/>
  <c r="AB459" i="9"/>
  <c r="AB460" i="9"/>
  <c r="AB461" i="9"/>
  <c r="AB462" i="9"/>
  <c r="AB463" i="9"/>
  <c r="AB464" i="9"/>
  <c r="AB465" i="9"/>
  <c r="AB466" i="9"/>
  <c r="AB467" i="9"/>
  <c r="AB468" i="9"/>
  <c r="AB469" i="9"/>
  <c r="AB470" i="9"/>
  <c r="AB471" i="9"/>
  <c r="AB472" i="9"/>
  <c r="AB473" i="9"/>
  <c r="AB474" i="9"/>
  <c r="AB475" i="9"/>
  <c r="AB476" i="9"/>
  <c r="AB477" i="9"/>
  <c r="AB478" i="9"/>
  <c r="AB479" i="9"/>
  <c r="AB480" i="9"/>
  <c r="AB481" i="9"/>
  <c r="AB482" i="9"/>
  <c r="AB483" i="9"/>
  <c r="AB484" i="9"/>
  <c r="AB485" i="9"/>
  <c r="AB486" i="9"/>
  <c r="AB487" i="9"/>
  <c r="AB488" i="9"/>
  <c r="AB489" i="9"/>
  <c r="AB490" i="9"/>
  <c r="AB491" i="9"/>
  <c r="AB492" i="9"/>
  <c r="AB493" i="9"/>
  <c r="AB494" i="9"/>
  <c r="AB495" i="9"/>
  <c r="AB496" i="9"/>
  <c r="AB497" i="9"/>
  <c r="AB498" i="9"/>
  <c r="AB499" i="9"/>
  <c r="AB500" i="9"/>
  <c r="AB501" i="9"/>
  <c r="AB502" i="9"/>
  <c r="AB503" i="9"/>
  <c r="AB504" i="9"/>
  <c r="AB505" i="9"/>
  <c r="AB506" i="9"/>
  <c r="AB507" i="9"/>
  <c r="AB508" i="9"/>
  <c r="AB509" i="9"/>
  <c r="AB510" i="9"/>
  <c r="AB511" i="9"/>
  <c r="AB512" i="9"/>
  <c r="AB513" i="9"/>
  <c r="AB514" i="9"/>
  <c r="AB515" i="9"/>
  <c r="AB516" i="9"/>
  <c r="AB517" i="9"/>
  <c r="AB518" i="9"/>
  <c r="AB519" i="9"/>
  <c r="AB520" i="9"/>
  <c r="AB521" i="9"/>
  <c r="AB522" i="9"/>
  <c r="AB523" i="9"/>
  <c r="AB524" i="9"/>
  <c r="AB525" i="9"/>
  <c r="AB526" i="9"/>
  <c r="AB527" i="9"/>
  <c r="AB528" i="9"/>
  <c r="AB529" i="9"/>
  <c r="AB530" i="9"/>
  <c r="AB531" i="9"/>
  <c r="AB532" i="9"/>
  <c r="AB533" i="9"/>
  <c r="AB534" i="9"/>
  <c r="AB535" i="9"/>
  <c r="AB536" i="9"/>
  <c r="AB537" i="9"/>
  <c r="AB538" i="9"/>
  <c r="AB539" i="9"/>
  <c r="AB540" i="9"/>
  <c r="AB541" i="9"/>
  <c r="AB542" i="9"/>
  <c r="AB543" i="9"/>
  <c r="AB544" i="9"/>
  <c r="AB545" i="9"/>
  <c r="AB546" i="9"/>
  <c r="AB547" i="9"/>
  <c r="AB548" i="9"/>
  <c r="AB549" i="9"/>
  <c r="AB550" i="9"/>
  <c r="AB551" i="9"/>
  <c r="AB552" i="9"/>
  <c r="AB553" i="9"/>
  <c r="AB554" i="9"/>
  <c r="AB555" i="9"/>
  <c r="AB556" i="9"/>
  <c r="AB557" i="9"/>
  <c r="AB558" i="9"/>
  <c r="AB559" i="9"/>
  <c r="AB560" i="9"/>
  <c r="AB561" i="9"/>
  <c r="AB562" i="9"/>
  <c r="AB563" i="9"/>
  <c r="AB564" i="9"/>
  <c r="AB565" i="9"/>
  <c r="AB566" i="9"/>
  <c r="AB567" i="9"/>
  <c r="AB568" i="9"/>
  <c r="AB569" i="9"/>
  <c r="AB570" i="9"/>
  <c r="AB571" i="9"/>
  <c r="AB572" i="9"/>
  <c r="AB573" i="9"/>
  <c r="AB574" i="9"/>
  <c r="AB575" i="9"/>
  <c r="AB576" i="9"/>
  <c r="AB577" i="9"/>
  <c r="AB578" i="9"/>
  <c r="AB579" i="9"/>
  <c r="AB580" i="9"/>
  <c r="AB581" i="9"/>
  <c r="AB582" i="9"/>
  <c r="AB583" i="9"/>
  <c r="AB584" i="9"/>
  <c r="AB585" i="9"/>
  <c r="AB586" i="9"/>
  <c r="AB587" i="9"/>
  <c r="AB588" i="9"/>
  <c r="AB589" i="9"/>
  <c r="AB590" i="9"/>
  <c r="AB591" i="9"/>
  <c r="AB592" i="9"/>
  <c r="AB593" i="9"/>
  <c r="AB594" i="9"/>
  <c r="AB595" i="9"/>
  <c r="AB596" i="9"/>
  <c r="AB597" i="9"/>
  <c r="AB598" i="9"/>
  <c r="AB599" i="9"/>
  <c r="AB600" i="9"/>
  <c r="AB601" i="9"/>
  <c r="AB602" i="9"/>
  <c r="AB603" i="9"/>
  <c r="AB604" i="9"/>
  <c r="AB605" i="9"/>
  <c r="AB606" i="9"/>
  <c r="AB607" i="9"/>
  <c r="AB608" i="9"/>
  <c r="AB609" i="9"/>
  <c r="AB610" i="9"/>
  <c r="AB611" i="9"/>
  <c r="AB612" i="9"/>
  <c r="AB613" i="9"/>
  <c r="AB614" i="9"/>
  <c r="AB615" i="9"/>
  <c r="AB616" i="9"/>
  <c r="AB617" i="9"/>
  <c r="AB618" i="9"/>
  <c r="AB619" i="9"/>
  <c r="AB620" i="9"/>
  <c r="AB621" i="9"/>
  <c r="AB622" i="9"/>
  <c r="AB623" i="9"/>
  <c r="AB624" i="9"/>
  <c r="AB625" i="9"/>
  <c r="AB626" i="9"/>
  <c r="AB627" i="9"/>
  <c r="AB628" i="9"/>
  <c r="AB629" i="9"/>
  <c r="AB630" i="9"/>
  <c r="AB631" i="9"/>
  <c r="AB632" i="9"/>
  <c r="AB633" i="9"/>
  <c r="AB634" i="9"/>
  <c r="AB635" i="9"/>
  <c r="AB636" i="9"/>
  <c r="AB637" i="9"/>
  <c r="AB638" i="9"/>
  <c r="AB639" i="9"/>
  <c r="AB640" i="9"/>
  <c r="AB641" i="9"/>
  <c r="AB642" i="9"/>
  <c r="AB643" i="9"/>
  <c r="AB644" i="9"/>
  <c r="AB645" i="9"/>
  <c r="AB646" i="9"/>
  <c r="AB647" i="9"/>
  <c r="AB648" i="9"/>
  <c r="AB649" i="9"/>
  <c r="AB650" i="9"/>
  <c r="AB651" i="9"/>
  <c r="AB652" i="9"/>
  <c r="AB653" i="9"/>
  <c r="AB654" i="9"/>
  <c r="AB655" i="9"/>
  <c r="AB656" i="9"/>
  <c r="AB657" i="9"/>
  <c r="AB658" i="9"/>
  <c r="AB659" i="9"/>
  <c r="AB660" i="9"/>
  <c r="AB661" i="9"/>
  <c r="AB662" i="9"/>
  <c r="AB663" i="9"/>
  <c r="AB664" i="9"/>
  <c r="AB665" i="9"/>
  <c r="AB666" i="9"/>
  <c r="AB667" i="9"/>
  <c r="AB668" i="9"/>
  <c r="AB669" i="9"/>
  <c r="AB670" i="9"/>
  <c r="AB671" i="9"/>
  <c r="AB672" i="9"/>
  <c r="AB673" i="9"/>
  <c r="AB674" i="9"/>
  <c r="AB675" i="9"/>
  <c r="AB676" i="9"/>
  <c r="AB677" i="9"/>
  <c r="AB678" i="9"/>
  <c r="AB679" i="9"/>
  <c r="AB680" i="9"/>
  <c r="AB681" i="9"/>
  <c r="AB682" i="9"/>
  <c r="AB683" i="9"/>
  <c r="AB684" i="9"/>
  <c r="AB685" i="9"/>
  <c r="AB686" i="9"/>
  <c r="AB687" i="9"/>
  <c r="AB688" i="9"/>
  <c r="AB689" i="9"/>
  <c r="AB690" i="9"/>
  <c r="AB691" i="9"/>
  <c r="AB692" i="9"/>
  <c r="AB693" i="9"/>
  <c r="AB694" i="9"/>
  <c r="AB695" i="9"/>
  <c r="AB696" i="9"/>
  <c r="AB697" i="9"/>
  <c r="AB698" i="9"/>
  <c r="AB699" i="9"/>
  <c r="AB700" i="9"/>
  <c r="AB701" i="9"/>
  <c r="AB702" i="9"/>
  <c r="AB703" i="9"/>
  <c r="AB704" i="9"/>
  <c r="AB705" i="9"/>
  <c r="AB706" i="9"/>
  <c r="AB707" i="9"/>
  <c r="AB708" i="9"/>
  <c r="AB709" i="9"/>
  <c r="AB710" i="9"/>
  <c r="AB711" i="9"/>
  <c r="AB712" i="9"/>
  <c r="AB713" i="9"/>
  <c r="AB714" i="9"/>
  <c r="AB715" i="9"/>
  <c r="AB716" i="9"/>
  <c r="AB717" i="9"/>
  <c r="AB718" i="9"/>
  <c r="AB719" i="9"/>
  <c r="AB720" i="9"/>
  <c r="AB721" i="9"/>
  <c r="AB722" i="9"/>
  <c r="AB723" i="9"/>
  <c r="AB724" i="9"/>
  <c r="AB725" i="9"/>
  <c r="AB726" i="9"/>
  <c r="AB727" i="9"/>
  <c r="AB728" i="9"/>
  <c r="AB729" i="9"/>
  <c r="AB730" i="9"/>
  <c r="AB731" i="9"/>
  <c r="AB732" i="9"/>
  <c r="AB733" i="9"/>
  <c r="AB734" i="9"/>
  <c r="AB735" i="9"/>
  <c r="AB736" i="9"/>
  <c r="AB737" i="9"/>
  <c r="AB738" i="9"/>
  <c r="AB739" i="9"/>
  <c r="AB740" i="9"/>
  <c r="AB741" i="9"/>
  <c r="AB742" i="9"/>
  <c r="AB743" i="9"/>
  <c r="AB744" i="9"/>
  <c r="AB745" i="9"/>
  <c r="AB746" i="9"/>
  <c r="AB747" i="9"/>
  <c r="AB748" i="9"/>
  <c r="AB749" i="9"/>
  <c r="AB750" i="9"/>
  <c r="AB751" i="9"/>
  <c r="AB752" i="9"/>
  <c r="AB753" i="9"/>
  <c r="AB754" i="9"/>
  <c r="AB755" i="9"/>
  <c r="AB756" i="9"/>
  <c r="AB757" i="9"/>
  <c r="AB758" i="9"/>
  <c r="AB759" i="9"/>
  <c r="AB760" i="9"/>
  <c r="AB761" i="9"/>
  <c r="AB762" i="9"/>
  <c r="AB763" i="9"/>
  <c r="AB764" i="9"/>
  <c r="AB765" i="9"/>
  <c r="AB766" i="9"/>
  <c r="AB767" i="9"/>
  <c r="AB768" i="9"/>
  <c r="AB769" i="9"/>
  <c r="AB770" i="9"/>
  <c r="AB771" i="9"/>
  <c r="AB772" i="9"/>
  <c r="AB773" i="9"/>
  <c r="AB774" i="9"/>
  <c r="AB775" i="9"/>
  <c r="AB776" i="9"/>
  <c r="AB777" i="9"/>
  <c r="AB778" i="9"/>
  <c r="AB779" i="9"/>
  <c r="AB780" i="9"/>
  <c r="AB781" i="9"/>
  <c r="AB782" i="9"/>
  <c r="AB783" i="9"/>
  <c r="AB784" i="9"/>
  <c r="AB785" i="9"/>
  <c r="AB786" i="9"/>
  <c r="AB787" i="9"/>
  <c r="AB788" i="9"/>
  <c r="AB789" i="9"/>
  <c r="AB790" i="9"/>
  <c r="AB791" i="9"/>
  <c r="AB792" i="9"/>
  <c r="AB793" i="9"/>
  <c r="AB794" i="9"/>
  <c r="AB795" i="9"/>
  <c r="AB796" i="9"/>
  <c r="AB797" i="9"/>
  <c r="AB798" i="9"/>
  <c r="AB799" i="9"/>
  <c r="AB800" i="9"/>
  <c r="AB801" i="9"/>
  <c r="AB802" i="9"/>
  <c r="AB803" i="9"/>
  <c r="AB804" i="9"/>
  <c r="AB805" i="9"/>
  <c r="AB806" i="9"/>
  <c r="AB807" i="9"/>
  <c r="AB808" i="9"/>
  <c r="AB809" i="9"/>
  <c r="AB810" i="9"/>
  <c r="AB811" i="9"/>
  <c r="AB812" i="9"/>
  <c r="AB813" i="9"/>
  <c r="AB814" i="9"/>
  <c r="AB815" i="9"/>
  <c r="AB816" i="9"/>
  <c r="AB817" i="9"/>
  <c r="AB818" i="9"/>
  <c r="AB819" i="9"/>
  <c r="AB820" i="9"/>
  <c r="AB821" i="9"/>
  <c r="AB822" i="9"/>
  <c r="AB823" i="9"/>
  <c r="AB824" i="9"/>
  <c r="AB825" i="9"/>
  <c r="AB826" i="9"/>
  <c r="AB827" i="9"/>
  <c r="AB828" i="9"/>
  <c r="AB829" i="9"/>
  <c r="AB830" i="9"/>
  <c r="AB831" i="9"/>
  <c r="AB832" i="9"/>
  <c r="AB833" i="9"/>
  <c r="AB834" i="9"/>
  <c r="AB835" i="9"/>
  <c r="AB836" i="9"/>
  <c r="AB837" i="9"/>
  <c r="AB838" i="9"/>
  <c r="AB839" i="9"/>
  <c r="AB840" i="9"/>
  <c r="AB841" i="9"/>
  <c r="AB842" i="9"/>
  <c r="AB843" i="9"/>
  <c r="AB844" i="9"/>
  <c r="AB845" i="9"/>
  <c r="AB846" i="9"/>
  <c r="AB847" i="9"/>
  <c r="AB848" i="9"/>
  <c r="AB849" i="9"/>
  <c r="AB850" i="9"/>
  <c r="AB851" i="9"/>
  <c r="AB852" i="9"/>
  <c r="AB853" i="9"/>
  <c r="AB854" i="9"/>
  <c r="AB855" i="9"/>
  <c r="AB856" i="9"/>
  <c r="AB857" i="9"/>
  <c r="AB858" i="9"/>
  <c r="AB859" i="9"/>
  <c r="AB860" i="9"/>
  <c r="AB861" i="9"/>
  <c r="AB862" i="9"/>
  <c r="AB863" i="9"/>
  <c r="AB864" i="9"/>
  <c r="AB865" i="9"/>
  <c r="AB866" i="9"/>
  <c r="AB867" i="9"/>
  <c r="AB868" i="9"/>
  <c r="AB869" i="9"/>
  <c r="AB870" i="9"/>
  <c r="AB871" i="9"/>
  <c r="AB872" i="9"/>
  <c r="AB873" i="9"/>
  <c r="AB874" i="9"/>
  <c r="AB875" i="9"/>
  <c r="AB876" i="9"/>
  <c r="AB877" i="9"/>
  <c r="AB878" i="9"/>
  <c r="AB879" i="9"/>
  <c r="AB880" i="9"/>
  <c r="AB881" i="9"/>
  <c r="AB882" i="9"/>
  <c r="AB883" i="9"/>
  <c r="AB884" i="9"/>
  <c r="AB885" i="9"/>
  <c r="AB886" i="9"/>
  <c r="AB887" i="9"/>
  <c r="AB888" i="9"/>
  <c r="AB889" i="9"/>
  <c r="AB890" i="9"/>
  <c r="AB891" i="9"/>
  <c r="AB892" i="9"/>
  <c r="AB893" i="9"/>
  <c r="AB894" i="9"/>
  <c r="AB895" i="9"/>
  <c r="AB896" i="9"/>
  <c r="AB897" i="9"/>
  <c r="AB898" i="9"/>
  <c r="AB899" i="9"/>
  <c r="AB900" i="9"/>
  <c r="AB901" i="9"/>
  <c r="AB902" i="9"/>
  <c r="AB903" i="9"/>
  <c r="AB904" i="9"/>
  <c r="AB905" i="9"/>
  <c r="AB906" i="9"/>
  <c r="AB907" i="9"/>
  <c r="AB908" i="9"/>
  <c r="AB909" i="9"/>
  <c r="AB910" i="9"/>
  <c r="AB911" i="9"/>
  <c r="AB912" i="9"/>
  <c r="AB913" i="9"/>
  <c r="AB914" i="9"/>
  <c r="AB915" i="9"/>
  <c r="AB916" i="9"/>
  <c r="AB917" i="9"/>
  <c r="AB918" i="9"/>
  <c r="AB919" i="9"/>
  <c r="AB920" i="9"/>
  <c r="AB921" i="9"/>
  <c r="AB922" i="9"/>
  <c r="AB923" i="9"/>
  <c r="AB924" i="9"/>
  <c r="AB925" i="9"/>
  <c r="AB926" i="9"/>
  <c r="AB927" i="9"/>
  <c r="AB928" i="9"/>
  <c r="AB929" i="9"/>
  <c r="AB930" i="9"/>
  <c r="AB931" i="9"/>
  <c r="AB932" i="9"/>
  <c r="AB933" i="9"/>
  <c r="AB934" i="9"/>
  <c r="AB935" i="9"/>
  <c r="AB936" i="9"/>
  <c r="AB937" i="9"/>
  <c r="AB938" i="9"/>
  <c r="AB939" i="9"/>
  <c r="AB940" i="9"/>
  <c r="AB941" i="9"/>
  <c r="AB942" i="9"/>
  <c r="AB943" i="9"/>
  <c r="AB944" i="9"/>
  <c r="AB945" i="9"/>
  <c r="AB946" i="9"/>
  <c r="AB947" i="9"/>
  <c r="AB948" i="9"/>
  <c r="AB949" i="9"/>
  <c r="AB950" i="9"/>
  <c r="AB951" i="9"/>
  <c r="AB952" i="9"/>
  <c r="AB953" i="9"/>
  <c r="AB954" i="9"/>
  <c r="AB955" i="9"/>
  <c r="AB956" i="9"/>
  <c r="AB957" i="9"/>
  <c r="AB958" i="9"/>
  <c r="AB959" i="9"/>
  <c r="AB960" i="9"/>
  <c r="AB961" i="9"/>
  <c r="AB962" i="9"/>
  <c r="AB963" i="9"/>
  <c r="AB964" i="9"/>
  <c r="AB965" i="9"/>
  <c r="AB966" i="9"/>
  <c r="AB967" i="9"/>
  <c r="AB968" i="9"/>
  <c r="AB969" i="9"/>
  <c r="AB970" i="9"/>
  <c r="AB971" i="9"/>
  <c r="AB972" i="9"/>
  <c r="AB973" i="9"/>
  <c r="AB974" i="9"/>
  <c r="AB975" i="9"/>
  <c r="AB976" i="9"/>
  <c r="AB977" i="9"/>
  <c r="AB978" i="9"/>
  <c r="AB979" i="9"/>
  <c r="AB980" i="9"/>
  <c r="AB981" i="9"/>
  <c r="AB982" i="9"/>
  <c r="AB983" i="9"/>
  <c r="AB984" i="9"/>
  <c r="AB985" i="9"/>
  <c r="AB986" i="9"/>
  <c r="AB987" i="9"/>
  <c r="AB988" i="9"/>
  <c r="AB989" i="9"/>
  <c r="AB990" i="9"/>
  <c r="AB991" i="9"/>
  <c r="AB992" i="9"/>
  <c r="AB993" i="9"/>
  <c r="AB994" i="9"/>
  <c r="AB995" i="9"/>
  <c r="AB996" i="9"/>
  <c r="AB997" i="9"/>
  <c r="AB998" i="9"/>
  <c r="AB999" i="9"/>
  <c r="AB1000" i="9"/>
  <c r="AB1001" i="9"/>
  <c r="AB1002" i="9"/>
  <c r="AB1003" i="9"/>
  <c r="AB1004" i="9"/>
  <c r="AB1005" i="9"/>
  <c r="AB1006" i="9"/>
  <c r="AB1007" i="9"/>
  <c r="AB1008" i="9"/>
  <c r="AB1009" i="9"/>
  <c r="AB1010" i="9"/>
  <c r="AB1011" i="9"/>
  <c r="AB1012" i="9"/>
  <c r="AB1013" i="9"/>
  <c r="AB1014" i="9"/>
  <c r="AB1015" i="9"/>
  <c r="AB1016" i="9"/>
  <c r="AB1017" i="9"/>
  <c r="AB1018" i="9"/>
  <c r="AB1019" i="9"/>
  <c r="AB1020" i="9"/>
  <c r="AB1021" i="9"/>
  <c r="AB1022" i="9"/>
  <c r="AB1023" i="9"/>
  <c r="AB1024" i="9"/>
  <c r="AB1025" i="9"/>
  <c r="AB1026" i="9"/>
  <c r="AB1027" i="9"/>
  <c r="AB1028" i="9"/>
  <c r="AB1029" i="9"/>
  <c r="AB1030" i="9"/>
  <c r="AB1031" i="9"/>
  <c r="AB1032" i="9"/>
  <c r="Z21" i="9"/>
  <c r="AF21" i="9" l="1"/>
  <c r="Z5009" i="9"/>
  <c r="F8" i="9"/>
  <c r="G13" i="10"/>
  <c r="H22" i="11"/>
  <c r="L22" i="11"/>
  <c r="P22" i="11"/>
  <c r="H23" i="11"/>
  <c r="L23" i="11"/>
  <c r="P23" i="11"/>
  <c r="H24" i="11"/>
  <c r="L24" i="11"/>
  <c r="P24" i="11"/>
  <c r="H25" i="11"/>
  <c r="L25" i="11"/>
  <c r="P25" i="11"/>
  <c r="G26" i="11"/>
  <c r="K26" i="11"/>
  <c r="O26" i="11"/>
  <c r="G27" i="11"/>
  <c r="K27" i="11"/>
  <c r="O27" i="11"/>
  <c r="G28" i="11"/>
  <c r="K28" i="11"/>
  <c r="O28" i="11"/>
  <c r="G29" i="11"/>
  <c r="K29" i="11"/>
  <c r="O29" i="11"/>
  <c r="F30" i="11"/>
  <c r="J30" i="11"/>
  <c r="N30" i="11"/>
  <c r="F31" i="11"/>
  <c r="J31" i="11"/>
  <c r="N31" i="11"/>
  <c r="F32" i="11"/>
  <c r="J32" i="11"/>
  <c r="N32" i="11"/>
  <c r="F33" i="11"/>
  <c r="J33" i="11"/>
  <c r="N33" i="11"/>
  <c r="I34" i="11"/>
  <c r="M34" i="11"/>
  <c r="Q34" i="11"/>
  <c r="I35" i="11"/>
  <c r="M35" i="11"/>
  <c r="Q35" i="11"/>
  <c r="I36" i="11"/>
  <c r="M36" i="11"/>
  <c r="Q36" i="11"/>
  <c r="I37" i="11"/>
  <c r="M37" i="11"/>
  <c r="Q37" i="11"/>
  <c r="H38" i="11"/>
  <c r="L38" i="11"/>
  <c r="P38" i="11"/>
  <c r="H39" i="11"/>
  <c r="L39" i="11"/>
  <c r="P39" i="11"/>
  <c r="H40" i="11"/>
  <c r="L40" i="11"/>
  <c r="P40" i="11"/>
  <c r="H41" i="11"/>
  <c r="L41" i="11"/>
  <c r="P41" i="11"/>
  <c r="I22" i="11"/>
  <c r="M22" i="11"/>
  <c r="Q22" i="11"/>
  <c r="I23" i="11"/>
  <c r="M23" i="11"/>
  <c r="Q23" i="11"/>
  <c r="I24" i="11"/>
  <c r="M24" i="11"/>
  <c r="Q24" i="11"/>
  <c r="I25" i="11"/>
  <c r="M25" i="11"/>
  <c r="Q25" i="11"/>
  <c r="H26" i="11"/>
  <c r="L26" i="11"/>
  <c r="P26" i="11"/>
  <c r="H27" i="11"/>
  <c r="L27" i="11"/>
  <c r="P27" i="11"/>
  <c r="H28" i="11"/>
  <c r="L28" i="11"/>
  <c r="P28" i="11"/>
  <c r="H29" i="11"/>
  <c r="L29" i="11"/>
  <c r="P29" i="11"/>
  <c r="J22" i="11"/>
  <c r="F23" i="11"/>
  <c r="N23" i="11"/>
  <c r="J24" i="11"/>
  <c r="F25" i="11"/>
  <c r="N25" i="11"/>
  <c r="I26" i="11"/>
  <c r="Q26" i="11"/>
  <c r="M27" i="11"/>
  <c r="I28" i="11"/>
  <c r="Q28" i="11"/>
  <c r="M29" i="11"/>
  <c r="G30" i="11"/>
  <c r="L30" i="11"/>
  <c r="Q30" i="11"/>
  <c r="K31" i="11"/>
  <c r="P31" i="11"/>
  <c r="I32" i="11"/>
  <c r="O32" i="11"/>
  <c r="H33" i="11"/>
  <c r="M33" i="11"/>
  <c r="F34" i="11"/>
  <c r="K34" i="11"/>
  <c r="P34" i="11"/>
  <c r="J35" i="11"/>
  <c r="O35" i="11"/>
  <c r="H36" i="11"/>
  <c r="N36" i="11"/>
  <c r="G37" i="11"/>
  <c r="L37" i="11"/>
  <c r="J38" i="11"/>
  <c r="O38" i="11"/>
  <c r="I39" i="11"/>
  <c r="N39" i="11"/>
  <c r="G40" i="11"/>
  <c r="M40" i="11"/>
  <c r="F41" i="11"/>
  <c r="K41" i="11"/>
  <c r="Q41" i="11"/>
  <c r="K22" i="11"/>
  <c r="G23" i="11"/>
  <c r="O23" i="11"/>
  <c r="K24" i="11"/>
  <c r="G25" i="11"/>
  <c r="O25" i="11"/>
  <c r="J26" i="11"/>
  <c r="F27" i="11"/>
  <c r="N27" i="11"/>
  <c r="J28" i="11"/>
  <c r="F29" i="11"/>
  <c r="N29" i="11"/>
  <c r="H30" i="11"/>
  <c r="M30" i="11"/>
  <c r="G31" i="11"/>
  <c r="L31" i="11"/>
  <c r="Q31" i="11"/>
  <c r="K32" i="11"/>
  <c r="P32" i="11"/>
  <c r="I33" i="11"/>
  <c r="O33" i="11"/>
  <c r="G34" i="11"/>
  <c r="L34" i="11"/>
  <c r="F35" i="11"/>
  <c r="K35" i="11"/>
  <c r="P35" i="11"/>
  <c r="J36" i="11"/>
  <c r="O36" i="11"/>
  <c r="H37" i="11"/>
  <c r="N37" i="11"/>
  <c r="F38" i="11"/>
  <c r="K38" i="11"/>
  <c r="Q38" i="11"/>
  <c r="J39" i="11"/>
  <c r="O39" i="11"/>
  <c r="I40" i="11"/>
  <c r="N40" i="11"/>
  <c r="G41" i="11"/>
  <c r="M41" i="11"/>
  <c r="F22" i="11"/>
  <c r="N22" i="11"/>
  <c r="J23" i="11"/>
  <c r="F24" i="11"/>
  <c r="N24" i="11"/>
  <c r="J25" i="11"/>
  <c r="M26" i="11"/>
  <c r="I27" i="11"/>
  <c r="Q27" i="11"/>
  <c r="M28" i="11"/>
  <c r="I29" i="11"/>
  <c r="Q29" i="11"/>
  <c r="I30" i="11"/>
  <c r="O30" i="11"/>
  <c r="H31" i="11"/>
  <c r="M31" i="11"/>
  <c r="G32" i="11"/>
  <c r="L32" i="11"/>
  <c r="Q32" i="11"/>
  <c r="K33" i="11"/>
  <c r="P33" i="11"/>
  <c r="H34" i="11"/>
  <c r="N34" i="11"/>
  <c r="G35" i="11"/>
  <c r="L35" i="11"/>
  <c r="F36" i="11"/>
  <c r="K36" i="11"/>
  <c r="P36" i="11"/>
  <c r="J37" i="11"/>
  <c r="O37" i="11"/>
  <c r="G38" i="11"/>
  <c r="M38" i="11"/>
  <c r="F39" i="11"/>
  <c r="K39" i="11"/>
  <c r="Q39" i="11"/>
  <c r="J40" i="11"/>
  <c r="O40" i="11"/>
  <c r="I41" i="11"/>
  <c r="N41" i="11"/>
  <c r="G22" i="11"/>
  <c r="O22" i="11"/>
  <c r="K23" i="11"/>
  <c r="G24" i="11"/>
  <c r="O24" i="11"/>
  <c r="K25" i="11"/>
  <c r="F26" i="11"/>
  <c r="N26" i="11"/>
  <c r="J27" i="11"/>
  <c r="F28" i="11"/>
  <c r="N28" i="11"/>
  <c r="J29" i="11"/>
  <c r="K30" i="11"/>
  <c r="P30" i="11"/>
  <c r="I31" i="11"/>
  <c r="O31" i="11"/>
  <c r="H32" i="11"/>
  <c r="M32" i="11"/>
  <c r="G33" i="11"/>
  <c r="L33" i="11"/>
  <c r="Q33" i="11"/>
  <c r="J34" i="11"/>
  <c r="O34" i="11"/>
  <c r="H35" i="11"/>
  <c r="N35" i="11"/>
  <c r="G36" i="11"/>
  <c r="L36" i="11"/>
  <c r="F37" i="11"/>
  <c r="K37" i="11"/>
  <c r="P37" i="11"/>
  <c r="I38" i="11"/>
  <c r="N38" i="11"/>
  <c r="G39" i="11"/>
  <c r="M39" i="11"/>
  <c r="F40" i="11"/>
  <c r="K40" i="11"/>
  <c r="Q40" i="11"/>
  <c r="J41" i="11"/>
  <c r="O41" i="11"/>
  <c r="F23" i="10"/>
  <c r="J23" i="10"/>
  <c r="N23" i="10"/>
  <c r="F24" i="10"/>
  <c r="J24" i="10"/>
  <c r="N24" i="10"/>
  <c r="F25" i="10"/>
  <c r="J25" i="10"/>
  <c r="N25" i="10"/>
  <c r="F26" i="10"/>
  <c r="J26" i="10"/>
  <c r="N26" i="10"/>
  <c r="I27" i="10"/>
  <c r="M27" i="10"/>
  <c r="Q27" i="10"/>
  <c r="I28" i="10"/>
  <c r="M28" i="10"/>
  <c r="Q28" i="10"/>
  <c r="I29" i="10"/>
  <c r="M29" i="10"/>
  <c r="Q29" i="10"/>
  <c r="I30" i="10"/>
  <c r="M30" i="10"/>
  <c r="Q30" i="10"/>
  <c r="H31" i="10"/>
  <c r="L31" i="10"/>
  <c r="P31" i="10"/>
  <c r="H32" i="10"/>
  <c r="L32" i="10"/>
  <c r="P32" i="10"/>
  <c r="H33" i="10"/>
  <c r="L33" i="10"/>
  <c r="P33" i="10"/>
  <c r="H34" i="10"/>
  <c r="L34" i="10"/>
  <c r="P34" i="10"/>
  <c r="G35" i="10"/>
  <c r="K35" i="10"/>
  <c r="O35" i="10"/>
  <c r="G36" i="10"/>
  <c r="K36" i="10"/>
  <c r="O36" i="10"/>
  <c r="G37" i="10"/>
  <c r="K37" i="10"/>
  <c r="O37" i="10"/>
  <c r="G38" i="10"/>
  <c r="K38" i="10"/>
  <c r="O38" i="10"/>
  <c r="F39" i="10"/>
  <c r="J39" i="10"/>
  <c r="N39" i="10"/>
  <c r="F40" i="10"/>
  <c r="J40" i="10"/>
  <c r="N40" i="10"/>
  <c r="F41" i="10"/>
  <c r="J41" i="10"/>
  <c r="N41" i="10"/>
  <c r="F42" i="10"/>
  <c r="J42" i="10"/>
  <c r="N42" i="10"/>
  <c r="I43" i="10"/>
  <c r="M43" i="10"/>
  <c r="Q43" i="10"/>
  <c r="I44" i="10"/>
  <c r="M44" i="10"/>
  <c r="Q44" i="10"/>
  <c r="I45" i="10"/>
  <c r="M45" i="10"/>
  <c r="Q45" i="10"/>
  <c r="I46" i="10"/>
  <c r="M46" i="10"/>
  <c r="Q46" i="10"/>
  <c r="H47" i="10"/>
  <c r="L47" i="10"/>
  <c r="P47" i="10"/>
  <c r="H48" i="10"/>
  <c r="L48" i="10"/>
  <c r="P48" i="10"/>
  <c r="H49" i="10"/>
  <c r="L49" i="10"/>
  <c r="P49" i="10"/>
  <c r="H50" i="10"/>
  <c r="L50" i="10"/>
  <c r="G23" i="10"/>
  <c r="L23" i="10"/>
  <c r="Q23" i="10"/>
  <c r="K24" i="10"/>
  <c r="P24" i="10"/>
  <c r="I25" i="10"/>
  <c r="O25" i="10"/>
  <c r="H26" i="10"/>
  <c r="M26" i="10"/>
  <c r="F27" i="10"/>
  <c r="K27" i="10"/>
  <c r="P27" i="10"/>
  <c r="J28" i="10"/>
  <c r="O28" i="10"/>
  <c r="H29" i="10"/>
  <c r="N29" i="10"/>
  <c r="G30" i="10"/>
  <c r="L30" i="10"/>
  <c r="J31" i="10"/>
  <c r="O31" i="10"/>
  <c r="I32" i="10"/>
  <c r="N32" i="10"/>
  <c r="G33" i="10"/>
  <c r="M33" i="10"/>
  <c r="F34" i="10"/>
  <c r="K34" i="10"/>
  <c r="Q34" i="10"/>
  <c r="I35" i="10"/>
  <c r="N35" i="10"/>
  <c r="H36" i="10"/>
  <c r="M36" i="10"/>
  <c r="F37" i="10"/>
  <c r="L37" i="10"/>
  <c r="Q37" i="10"/>
  <c r="J38" i="10"/>
  <c r="P38" i="10"/>
  <c r="H39" i="10"/>
  <c r="M39" i="10"/>
  <c r="G40" i="10"/>
  <c r="L40" i="10"/>
  <c r="Q40" i="10"/>
  <c r="K41" i="10"/>
  <c r="P41" i="10"/>
  <c r="I42" i="10"/>
  <c r="O42" i="10"/>
  <c r="G43" i="10"/>
  <c r="L43" i="10"/>
  <c r="F44" i="10"/>
  <c r="K44" i="10"/>
  <c r="P44" i="10"/>
  <c r="J45" i="10"/>
  <c r="O45" i="10"/>
  <c r="H46" i="10"/>
  <c r="N46" i="10"/>
  <c r="F47" i="10"/>
  <c r="K47" i="10"/>
  <c r="Q47" i="10"/>
  <c r="J48" i="10"/>
  <c r="O48" i="10"/>
  <c r="I49" i="10"/>
  <c r="N49" i="10"/>
  <c r="G50" i="10"/>
  <c r="M50" i="10"/>
  <c r="Q50" i="10"/>
  <c r="H51" i="10"/>
  <c r="L51" i="10"/>
  <c r="P51" i="10"/>
  <c r="H52" i="10"/>
  <c r="L52" i="10"/>
  <c r="P52" i="10"/>
  <c r="H53" i="10"/>
  <c r="L53" i="10"/>
  <c r="P53" i="10"/>
  <c r="H54" i="10"/>
  <c r="L54" i="10"/>
  <c r="P54" i="10"/>
  <c r="G55" i="10"/>
  <c r="K55" i="10"/>
  <c r="O55" i="10"/>
  <c r="G56" i="10"/>
  <c r="K56" i="10"/>
  <c r="O56" i="10"/>
  <c r="H23" i="10"/>
  <c r="M23" i="10"/>
  <c r="G24" i="10"/>
  <c r="L24" i="10"/>
  <c r="Q24" i="10"/>
  <c r="K25" i="10"/>
  <c r="P25" i="10"/>
  <c r="I26" i="10"/>
  <c r="O26" i="10"/>
  <c r="G27" i="10"/>
  <c r="L27" i="10"/>
  <c r="F28" i="10"/>
  <c r="K28" i="10"/>
  <c r="P28" i="10"/>
  <c r="J29" i="10"/>
  <c r="O29" i="10"/>
  <c r="H30" i="10"/>
  <c r="N30" i="10"/>
  <c r="F31" i="10"/>
  <c r="K31" i="10"/>
  <c r="Q31" i="10"/>
  <c r="J32" i="10"/>
  <c r="O32" i="10"/>
  <c r="I33" i="10"/>
  <c r="N33" i="10"/>
  <c r="G34" i="10"/>
  <c r="M34" i="10"/>
  <c r="J35" i="10"/>
  <c r="P35" i="10"/>
  <c r="I36" i="10"/>
  <c r="N36" i="10"/>
  <c r="H37" i="10"/>
  <c r="M37" i="10"/>
  <c r="F38" i="10"/>
  <c r="L38" i="10"/>
  <c r="Q38" i="10"/>
  <c r="I39" i="10"/>
  <c r="O39" i="10"/>
  <c r="H40" i="10"/>
  <c r="M40" i="10"/>
  <c r="G41" i="10"/>
  <c r="L41" i="10"/>
  <c r="Q41" i="10"/>
  <c r="K42" i="10"/>
  <c r="P42" i="10"/>
  <c r="H43" i="10"/>
  <c r="N43" i="10"/>
  <c r="G44" i="10"/>
  <c r="L44" i="10"/>
  <c r="F45" i="10"/>
  <c r="K45" i="10"/>
  <c r="P45" i="10"/>
  <c r="J46" i="10"/>
  <c r="O46" i="10"/>
  <c r="G47" i="10"/>
  <c r="M47" i="10"/>
  <c r="F48" i="10"/>
  <c r="K48" i="10"/>
  <c r="Q48" i="10"/>
  <c r="J49" i="10"/>
  <c r="O49" i="10"/>
  <c r="I50" i="10"/>
  <c r="N50" i="10"/>
  <c r="I51" i="10"/>
  <c r="M51" i="10"/>
  <c r="Q51" i="10"/>
  <c r="I52" i="10"/>
  <c r="M52" i="10"/>
  <c r="Q52" i="10"/>
  <c r="I53" i="10"/>
  <c r="M53" i="10"/>
  <c r="Q53" i="10"/>
  <c r="I54" i="10"/>
  <c r="M54" i="10"/>
  <c r="Q54" i="10"/>
  <c r="H55" i="10"/>
  <c r="L55" i="10"/>
  <c r="P55" i="10"/>
  <c r="H56" i="10"/>
  <c r="L56" i="10"/>
  <c r="P56" i="10"/>
  <c r="I23" i="10"/>
  <c r="O23" i="10"/>
  <c r="H24" i="10"/>
  <c r="M24" i="10"/>
  <c r="K23" i="10"/>
  <c r="G25" i="10"/>
  <c r="Q25" i="10"/>
  <c r="P26" i="10"/>
  <c r="N27" i="10"/>
  <c r="L28" i="10"/>
  <c r="K29" i="10"/>
  <c r="J30" i="10"/>
  <c r="G31" i="10"/>
  <c r="F32" i="10"/>
  <c r="Q32" i="10"/>
  <c r="O33" i="10"/>
  <c r="N34" i="10"/>
  <c r="L35" i="10"/>
  <c r="J36" i="10"/>
  <c r="I37" i="10"/>
  <c r="H38" i="10"/>
  <c r="P39" i="10"/>
  <c r="O40" i="10"/>
  <c r="M41" i="10"/>
  <c r="L42" i="10"/>
  <c r="J43" i="10"/>
  <c r="H44" i="10"/>
  <c r="G45" i="10"/>
  <c r="F46" i="10"/>
  <c r="P46" i="10"/>
  <c r="N47" i="10"/>
  <c r="M48" i="10"/>
  <c r="K49" i="10"/>
  <c r="J50" i="10"/>
  <c r="F51" i="10"/>
  <c r="N51" i="10"/>
  <c r="J52" i="10"/>
  <c r="F53" i="10"/>
  <c r="N53" i="10"/>
  <c r="J54" i="10"/>
  <c r="M55" i="10"/>
  <c r="I56" i="10"/>
  <c r="Q56" i="10"/>
  <c r="P23" i="10"/>
  <c r="H25" i="10"/>
  <c r="G26" i="10"/>
  <c r="Q26" i="10"/>
  <c r="O27" i="10"/>
  <c r="N28" i="10"/>
  <c r="L29" i="10"/>
  <c r="K30" i="10"/>
  <c r="I31" i="10"/>
  <c r="G32" i="10"/>
  <c r="F33" i="10"/>
  <c r="Q33" i="10"/>
  <c r="O34" i="10"/>
  <c r="M35" i="10"/>
  <c r="L36" i="10"/>
  <c r="J37" i="10"/>
  <c r="I38" i="10"/>
  <c r="G39" i="10"/>
  <c r="Q39" i="10"/>
  <c r="P40" i="10"/>
  <c r="O41" i="10"/>
  <c r="M42" i="10"/>
  <c r="K43" i="10"/>
  <c r="J44" i="10"/>
  <c r="H45" i="10"/>
  <c r="G46" i="10"/>
  <c r="O47" i="10"/>
  <c r="N48" i="10"/>
  <c r="M49" i="10"/>
  <c r="K50" i="10"/>
  <c r="G51" i="10"/>
  <c r="O51" i="10"/>
  <c r="K52" i="10"/>
  <c r="G53" i="10"/>
  <c r="O53" i="10"/>
  <c r="K54" i="10"/>
  <c r="F55" i="10"/>
  <c r="N55" i="10"/>
  <c r="J56" i="10"/>
  <c r="I24" i="10"/>
  <c r="L25" i="10"/>
  <c r="K26" i="10"/>
  <c r="H27" i="10"/>
  <c r="G28" i="10"/>
  <c r="F29" i="10"/>
  <c r="P29" i="10"/>
  <c r="O30" i="10"/>
  <c r="M31" i="10"/>
  <c r="K32" i="10"/>
  <c r="J33" i="10"/>
  <c r="I34" i="10"/>
  <c r="F35" i="10"/>
  <c r="Q35" i="10"/>
  <c r="P36" i="10"/>
  <c r="N37" i="10"/>
  <c r="M38" i="10"/>
  <c r="K39" i="10"/>
  <c r="I40" i="10"/>
  <c r="H41" i="10"/>
  <c r="G42" i="10"/>
  <c r="Q42" i="10"/>
  <c r="O43" i="10"/>
  <c r="N44" i="10"/>
  <c r="L45" i="10"/>
  <c r="K46" i="10"/>
  <c r="I47" i="10"/>
  <c r="G48" i="10"/>
  <c r="F49" i="10"/>
  <c r="Q49" i="10"/>
  <c r="O50" i="10"/>
  <c r="J51" i="10"/>
  <c r="F52" i="10"/>
  <c r="N52" i="10"/>
  <c r="J53" i="10"/>
  <c r="F54" i="10"/>
  <c r="N54" i="10"/>
  <c r="I55" i="10"/>
  <c r="Q55" i="10"/>
  <c r="M56" i="10"/>
  <c r="O24" i="10"/>
  <c r="M25" i="10"/>
  <c r="L26" i="10"/>
  <c r="J27" i="10"/>
  <c r="H28" i="10"/>
  <c r="G29" i="10"/>
  <c r="F30" i="10"/>
  <c r="P30" i="10"/>
  <c r="N31" i="10"/>
  <c r="M32" i="10"/>
  <c r="K33" i="10"/>
  <c r="J34" i="10"/>
  <c r="H35" i="10"/>
  <c r="F36" i="10"/>
  <c r="Q36" i="10"/>
  <c r="P37" i="10"/>
  <c r="N38" i="10"/>
  <c r="L39" i="10"/>
  <c r="K40" i="10"/>
  <c r="I41" i="10"/>
  <c r="H42" i="10"/>
  <c r="F43" i="10"/>
  <c r="P43" i="10"/>
  <c r="O44" i="10"/>
  <c r="N45" i="10"/>
  <c r="L46" i="10"/>
  <c r="J47" i="10"/>
  <c r="I48" i="10"/>
  <c r="G49" i="10"/>
  <c r="F50" i="10"/>
  <c r="P50" i="10"/>
  <c r="K51" i="10"/>
  <c r="G52" i="10"/>
  <c r="O52" i="10"/>
  <c r="K53" i="10"/>
  <c r="G54" i="10"/>
  <c r="O54" i="10"/>
  <c r="J55" i="10"/>
  <c r="F56" i="10"/>
  <c r="N56" i="10"/>
  <c r="F22" i="9"/>
  <c r="J22" i="9"/>
  <c r="N22" i="9"/>
  <c r="F23" i="9"/>
  <c r="J23" i="9"/>
  <c r="N23" i="9"/>
  <c r="F24" i="9"/>
  <c r="J24" i="9"/>
  <c r="N24" i="9"/>
  <c r="F25" i="9"/>
  <c r="J25" i="9"/>
  <c r="N25" i="9"/>
  <c r="F26" i="9"/>
  <c r="J26" i="9"/>
  <c r="N26" i="9"/>
  <c r="F27" i="9"/>
  <c r="J27" i="9"/>
  <c r="N27" i="9"/>
  <c r="F28" i="9"/>
  <c r="J28" i="9"/>
  <c r="N28" i="9"/>
  <c r="F29" i="9"/>
  <c r="J29" i="9"/>
  <c r="N29" i="9"/>
  <c r="F30" i="9"/>
  <c r="J30" i="9"/>
  <c r="N30" i="9"/>
  <c r="F31" i="9"/>
  <c r="J31" i="9"/>
  <c r="N31" i="9"/>
  <c r="F32" i="9"/>
  <c r="J32" i="9"/>
  <c r="N32" i="9"/>
  <c r="F33" i="9"/>
  <c r="J33" i="9"/>
  <c r="N33" i="9"/>
  <c r="F34" i="9"/>
  <c r="J34" i="9"/>
  <c r="N34" i="9"/>
  <c r="F35" i="9"/>
  <c r="J35" i="9"/>
  <c r="N35" i="9"/>
  <c r="F36" i="9"/>
  <c r="J36" i="9"/>
  <c r="N36" i="9"/>
  <c r="F37" i="9"/>
  <c r="J37" i="9"/>
  <c r="N37" i="9"/>
  <c r="F38" i="9"/>
  <c r="J38" i="9"/>
  <c r="N38" i="9"/>
  <c r="F39" i="9"/>
  <c r="J39" i="9"/>
  <c r="N39" i="9"/>
  <c r="F40" i="9"/>
  <c r="J40" i="9"/>
  <c r="N40" i="9"/>
  <c r="F41" i="9"/>
  <c r="J41" i="9"/>
  <c r="N41" i="9"/>
  <c r="F42" i="9"/>
  <c r="J42" i="9"/>
  <c r="N42" i="9"/>
  <c r="F43" i="9"/>
  <c r="J43" i="9"/>
  <c r="N43" i="9"/>
  <c r="F44" i="9"/>
  <c r="J44" i="9"/>
  <c r="N44" i="9"/>
  <c r="F45" i="9"/>
  <c r="J45" i="9"/>
  <c r="N45" i="9"/>
  <c r="F46" i="9"/>
  <c r="J46" i="9"/>
  <c r="N46" i="9"/>
  <c r="F47" i="9"/>
  <c r="J47" i="9"/>
  <c r="N47" i="9"/>
  <c r="F48" i="9"/>
  <c r="J48" i="9"/>
  <c r="N48" i="9"/>
  <c r="F49" i="9"/>
  <c r="J49" i="9"/>
  <c r="N49" i="9"/>
  <c r="F50" i="9"/>
  <c r="H22" i="9"/>
  <c r="L22" i="9"/>
  <c r="P22" i="9"/>
  <c r="H23" i="9"/>
  <c r="L23" i="9"/>
  <c r="P23" i="9"/>
  <c r="H24" i="9"/>
  <c r="L24" i="9"/>
  <c r="P24" i="9"/>
  <c r="H25" i="9"/>
  <c r="L25" i="9"/>
  <c r="P25" i="9"/>
  <c r="H26" i="9"/>
  <c r="L26" i="9"/>
  <c r="P26" i="9"/>
  <c r="H27" i="9"/>
  <c r="L27" i="9"/>
  <c r="P27" i="9"/>
  <c r="H28" i="9"/>
  <c r="L28" i="9"/>
  <c r="P28" i="9"/>
  <c r="H29" i="9"/>
  <c r="L29" i="9"/>
  <c r="P29" i="9"/>
  <c r="H30" i="9"/>
  <c r="L30" i="9"/>
  <c r="P30" i="9"/>
  <c r="H31" i="9"/>
  <c r="L31" i="9"/>
  <c r="P31" i="9"/>
  <c r="H32" i="9"/>
  <c r="L32" i="9"/>
  <c r="P32" i="9"/>
  <c r="H33" i="9"/>
  <c r="L33" i="9"/>
  <c r="P33" i="9"/>
  <c r="H34" i="9"/>
  <c r="L34" i="9"/>
  <c r="P34" i="9"/>
  <c r="H35" i="9"/>
  <c r="L35" i="9"/>
  <c r="P35" i="9"/>
  <c r="H36" i="9"/>
  <c r="L36" i="9"/>
  <c r="P36" i="9"/>
  <c r="H37" i="9"/>
  <c r="L37" i="9"/>
  <c r="P37" i="9"/>
  <c r="H38" i="9"/>
  <c r="L38" i="9"/>
  <c r="P38" i="9"/>
  <c r="H39" i="9"/>
  <c r="L39" i="9"/>
  <c r="P39" i="9"/>
  <c r="H40" i="9"/>
  <c r="L40" i="9"/>
  <c r="P40" i="9"/>
  <c r="H41" i="9"/>
  <c r="L41" i="9"/>
  <c r="P41" i="9"/>
  <c r="H42" i="9"/>
  <c r="L42" i="9"/>
  <c r="P42" i="9"/>
  <c r="H43" i="9"/>
  <c r="L43" i="9"/>
  <c r="P43" i="9"/>
  <c r="H44" i="9"/>
  <c r="L44" i="9"/>
  <c r="P44" i="9"/>
  <c r="H45" i="9"/>
  <c r="L45" i="9"/>
  <c r="P45" i="9"/>
  <c r="H46" i="9"/>
  <c r="L46" i="9"/>
  <c r="P46" i="9"/>
  <c r="H47" i="9"/>
  <c r="L47" i="9"/>
  <c r="P47" i="9"/>
  <c r="H48" i="9"/>
  <c r="L48" i="9"/>
  <c r="P48" i="9"/>
  <c r="H49" i="9"/>
  <c r="L49" i="9"/>
  <c r="P49" i="9"/>
  <c r="H50" i="9"/>
  <c r="G22" i="9"/>
  <c r="O22" i="9"/>
  <c r="K23" i="9"/>
  <c r="G24" i="9"/>
  <c r="O24" i="9"/>
  <c r="K25" i="9"/>
  <c r="G26" i="9"/>
  <c r="O26" i="9"/>
  <c r="K27" i="9"/>
  <c r="G28" i="9"/>
  <c r="O28" i="9"/>
  <c r="K29" i="9"/>
  <c r="G30" i="9"/>
  <c r="O30" i="9"/>
  <c r="K31" i="9"/>
  <c r="G32" i="9"/>
  <c r="O32" i="9"/>
  <c r="K33" i="9"/>
  <c r="G34" i="9"/>
  <c r="O34" i="9"/>
  <c r="K35" i="9"/>
  <c r="G36" i="9"/>
  <c r="O36" i="9"/>
  <c r="K37" i="9"/>
  <c r="G38" i="9"/>
  <c r="O38" i="9"/>
  <c r="K39" i="9"/>
  <c r="G40" i="9"/>
  <c r="O40" i="9"/>
  <c r="K41" i="9"/>
  <c r="G42" i="9"/>
  <c r="O42" i="9"/>
  <c r="K43" i="9"/>
  <c r="G44" i="9"/>
  <c r="O44" i="9"/>
  <c r="K45" i="9"/>
  <c r="G46" i="9"/>
  <c r="O46" i="9"/>
  <c r="K47" i="9"/>
  <c r="G48" i="9"/>
  <c r="O48" i="9"/>
  <c r="K49" i="9"/>
  <c r="G50" i="9"/>
  <c r="L50" i="9"/>
  <c r="P50" i="9"/>
  <c r="H51" i="9"/>
  <c r="L51" i="9"/>
  <c r="P51" i="9"/>
  <c r="H52" i="9"/>
  <c r="L52" i="9"/>
  <c r="P52" i="9"/>
  <c r="H53" i="9"/>
  <c r="L53" i="9"/>
  <c r="P53" i="9"/>
  <c r="H54" i="9"/>
  <c r="L54" i="9"/>
  <c r="P54" i="9"/>
  <c r="H55" i="9"/>
  <c r="L55" i="9"/>
  <c r="P55" i="9"/>
  <c r="H56" i="9"/>
  <c r="L56" i="9"/>
  <c r="P56" i="9"/>
  <c r="I22" i="9"/>
  <c r="Q22" i="9"/>
  <c r="M23" i="9"/>
  <c r="I24" i="9"/>
  <c r="Q24" i="9"/>
  <c r="M25" i="9"/>
  <c r="I26" i="9"/>
  <c r="Q26" i="9"/>
  <c r="M27" i="9"/>
  <c r="I28" i="9"/>
  <c r="Q28" i="9"/>
  <c r="M29" i="9"/>
  <c r="I30" i="9"/>
  <c r="Q30" i="9"/>
  <c r="M31" i="9"/>
  <c r="I32" i="9"/>
  <c r="Q32" i="9"/>
  <c r="M33" i="9"/>
  <c r="I34" i="9"/>
  <c r="Q34" i="9"/>
  <c r="M35" i="9"/>
  <c r="I36" i="9"/>
  <c r="K22" i="9"/>
  <c r="G23" i="9"/>
  <c r="O23" i="9"/>
  <c r="K24" i="9"/>
  <c r="G25" i="9"/>
  <c r="O25" i="9"/>
  <c r="K26" i="9"/>
  <c r="G27" i="9"/>
  <c r="O27" i="9"/>
  <c r="K28" i="9"/>
  <c r="G29" i="9"/>
  <c r="O29" i="9"/>
  <c r="K30" i="9"/>
  <c r="G31" i="9"/>
  <c r="O31" i="9"/>
  <c r="K32" i="9"/>
  <c r="G33" i="9"/>
  <c r="O33" i="9"/>
  <c r="K34" i="9"/>
  <c r="G35" i="9"/>
  <c r="O35" i="9"/>
  <c r="K36" i="9"/>
  <c r="G37" i="9"/>
  <c r="O37" i="9"/>
  <c r="K38" i="9"/>
  <c r="G39" i="9"/>
  <c r="O39" i="9"/>
  <c r="K40" i="9"/>
  <c r="G41" i="9"/>
  <c r="O41" i="9"/>
  <c r="K42" i="9"/>
  <c r="G43" i="9"/>
  <c r="O43" i="9"/>
  <c r="K44" i="9"/>
  <c r="G45" i="9"/>
  <c r="O45" i="9"/>
  <c r="K46" i="9"/>
  <c r="G47" i="9"/>
  <c r="O47" i="9"/>
  <c r="K48" i="9"/>
  <c r="G49" i="9"/>
  <c r="O49" i="9"/>
  <c r="J50" i="9"/>
  <c r="N50" i="9"/>
  <c r="F51" i="9"/>
  <c r="J51" i="9"/>
  <c r="N51" i="9"/>
  <c r="F52" i="9"/>
  <c r="J52" i="9"/>
  <c r="N52" i="9"/>
  <c r="F53" i="9"/>
  <c r="J53" i="9"/>
  <c r="N53" i="9"/>
  <c r="F54" i="9"/>
  <c r="J54" i="9"/>
  <c r="N54" i="9"/>
  <c r="F55" i="9"/>
  <c r="J55" i="9"/>
  <c r="N55" i="9"/>
  <c r="F56" i="9"/>
  <c r="J56" i="9"/>
  <c r="N56" i="9"/>
  <c r="M22" i="9"/>
  <c r="I23" i="9"/>
  <c r="Q23" i="9"/>
  <c r="M24" i="9"/>
  <c r="I25" i="9"/>
  <c r="Q25" i="9"/>
  <c r="M26" i="9"/>
  <c r="I27" i="9"/>
  <c r="Q27" i="9"/>
  <c r="M28" i="9"/>
  <c r="I29" i="9"/>
  <c r="Q29" i="9"/>
  <c r="M30" i="9"/>
  <c r="I31" i="9"/>
  <c r="Q31" i="9"/>
  <c r="M32" i="9"/>
  <c r="I33" i="9"/>
  <c r="Q33" i="9"/>
  <c r="M34" i="9"/>
  <c r="I35" i="9"/>
  <c r="Q35" i="9"/>
  <c r="M36" i="9"/>
  <c r="I37" i="9"/>
  <c r="Q36" i="9"/>
  <c r="M38" i="9"/>
  <c r="Q39" i="9"/>
  <c r="I41" i="9"/>
  <c r="M42" i="9"/>
  <c r="Q43" i="9"/>
  <c r="I45" i="9"/>
  <c r="M46" i="9"/>
  <c r="Q47" i="9"/>
  <c r="I49" i="9"/>
  <c r="K50" i="9"/>
  <c r="G51" i="9"/>
  <c r="O51" i="9"/>
  <c r="K52" i="9"/>
  <c r="G53" i="9"/>
  <c r="O53" i="9"/>
  <c r="K54" i="9"/>
  <c r="G55" i="9"/>
  <c r="O55" i="9"/>
  <c r="K56" i="9"/>
  <c r="M37" i="9"/>
  <c r="Q38" i="9"/>
  <c r="I40" i="9"/>
  <c r="M41" i="9"/>
  <c r="Q42" i="9"/>
  <c r="I44" i="9"/>
  <c r="M45" i="9"/>
  <c r="Q46" i="9"/>
  <c r="I48" i="9"/>
  <c r="M49" i="9"/>
  <c r="M50" i="9"/>
  <c r="I51" i="9"/>
  <c r="Q51" i="9"/>
  <c r="M52" i="9"/>
  <c r="I53" i="9"/>
  <c r="Q53" i="9"/>
  <c r="M54" i="9"/>
  <c r="I55" i="9"/>
  <c r="Q55" i="9"/>
  <c r="M56" i="9"/>
  <c r="Q37" i="9"/>
  <c r="I39" i="9"/>
  <c r="M40" i="9"/>
  <c r="Q41" i="9"/>
  <c r="I43" i="9"/>
  <c r="M44" i="9"/>
  <c r="Q45" i="9"/>
  <c r="I47" i="9"/>
  <c r="M48" i="9"/>
  <c r="Q49" i="9"/>
  <c r="O50" i="9"/>
  <c r="K51" i="9"/>
  <c r="G52" i="9"/>
  <c r="O52" i="9"/>
  <c r="K53" i="9"/>
  <c r="G54" i="9"/>
  <c r="O54" i="9"/>
  <c r="K55" i="9"/>
  <c r="G56" i="9"/>
  <c r="O56" i="9"/>
  <c r="I38" i="9"/>
  <c r="M39" i="9"/>
  <c r="Q40" i="9"/>
  <c r="I42" i="9"/>
  <c r="M43" i="9"/>
  <c r="Q44" i="9"/>
  <c r="I46" i="9"/>
  <c r="M47" i="9"/>
  <c r="Q48" i="9"/>
  <c r="I50" i="9"/>
  <c r="Q50" i="9"/>
  <c r="M51" i="9"/>
  <c r="I52" i="9"/>
  <c r="Q52" i="9"/>
  <c r="M53" i="9"/>
  <c r="I54" i="9"/>
  <c r="Q54" i="9"/>
  <c r="M55" i="9"/>
  <c r="I56" i="9"/>
  <c r="Q56" i="9"/>
  <c r="L22" i="10"/>
  <c r="H22" i="10"/>
  <c r="P22" i="10"/>
  <c r="I22" i="10"/>
  <c r="O22" i="10"/>
  <c r="K22" i="10"/>
  <c r="G22" i="10"/>
  <c r="N22" i="10"/>
  <c r="J22" i="10"/>
  <c r="F22" i="10"/>
  <c r="Q22" i="10"/>
  <c r="M22" i="10"/>
  <c r="D146" i="8"/>
  <c r="S39" i="11" l="1"/>
  <c r="F653" i="14" s="1"/>
  <c r="S22" i="11"/>
  <c r="F636" i="14" s="1"/>
  <c r="S35" i="11"/>
  <c r="F649" i="14" s="1"/>
  <c r="S31" i="11"/>
  <c r="F645" i="14" s="1"/>
  <c r="S33" i="11"/>
  <c r="F647" i="14" s="1"/>
  <c r="S38" i="11"/>
  <c r="F652" i="14" s="1"/>
  <c r="S34" i="11"/>
  <c r="F648" i="14" s="1"/>
  <c r="S41" i="11"/>
  <c r="F655" i="14" s="1"/>
  <c r="S30" i="11"/>
  <c r="F644" i="14" s="1"/>
  <c r="S25" i="11"/>
  <c r="F639" i="14" s="1"/>
  <c r="S26" i="11"/>
  <c r="F640" i="14" s="1"/>
  <c r="S27" i="11"/>
  <c r="F641" i="14" s="1"/>
  <c r="S36" i="11"/>
  <c r="F650" i="14" s="1"/>
  <c r="S32" i="11"/>
  <c r="F646" i="14" s="1"/>
  <c r="S40" i="11"/>
  <c r="F654" i="14" s="1"/>
  <c r="S28" i="11"/>
  <c r="F642" i="14" s="1"/>
  <c r="S29" i="11"/>
  <c r="F643" i="14" s="1"/>
  <c r="S37" i="11"/>
  <c r="F651" i="14" s="1"/>
  <c r="S24" i="11"/>
  <c r="F638" i="14" s="1"/>
  <c r="S23" i="11"/>
  <c r="F637" i="14" s="1"/>
  <c r="S25" i="10"/>
  <c r="F588" i="14" s="1"/>
  <c r="S24" i="10"/>
  <c r="F587" i="14" s="1"/>
  <c r="S55" i="10"/>
  <c r="F618" i="14" s="1"/>
  <c r="S54" i="10"/>
  <c r="F617" i="14" s="1"/>
  <c r="S48" i="10"/>
  <c r="F611" i="14" s="1"/>
  <c r="S51" i="10"/>
  <c r="F614" i="14" s="1"/>
  <c r="S47" i="10"/>
  <c r="F610" i="14" s="1"/>
  <c r="S34" i="10"/>
  <c r="F597" i="14" s="1"/>
  <c r="S23" i="10"/>
  <c r="F586" i="14" s="1"/>
  <c r="S36" i="10"/>
  <c r="F599" i="14" s="1"/>
  <c r="S30" i="10"/>
  <c r="F593" i="14" s="1"/>
  <c r="S53" i="10"/>
  <c r="F616" i="14" s="1"/>
  <c r="S39" i="10"/>
  <c r="F602" i="14" s="1"/>
  <c r="S32" i="10"/>
  <c r="F595" i="14" s="1"/>
  <c r="S46" i="10"/>
  <c r="F609" i="14" s="1"/>
  <c r="S31" i="10"/>
  <c r="F594" i="14" s="1"/>
  <c r="S38" i="10"/>
  <c r="F601" i="14" s="1"/>
  <c r="S27" i="10"/>
  <c r="F590" i="14" s="1"/>
  <c r="S56" i="10"/>
  <c r="F619" i="14" s="1"/>
  <c r="S37" i="10"/>
  <c r="F600" i="14" s="1"/>
  <c r="S50" i="10"/>
  <c r="F613" i="14" s="1"/>
  <c r="S29" i="10"/>
  <c r="F592" i="14" s="1"/>
  <c r="S45" i="10"/>
  <c r="F608" i="14" s="1"/>
  <c r="S41" i="10"/>
  <c r="F604" i="14" s="1"/>
  <c r="S40" i="10"/>
  <c r="F603" i="14" s="1"/>
  <c r="S33" i="10"/>
  <c r="F596" i="14" s="1"/>
  <c r="S42" i="10"/>
  <c r="F605" i="14" s="1"/>
  <c r="S26" i="10"/>
  <c r="F589" i="14" s="1"/>
  <c r="S52" i="10"/>
  <c r="F615" i="14" s="1"/>
  <c r="S49" i="10"/>
  <c r="F612" i="14" s="1"/>
  <c r="S28" i="10"/>
  <c r="F591" i="14" s="1"/>
  <c r="S44" i="10"/>
  <c r="F607" i="14" s="1"/>
  <c r="S43" i="10"/>
  <c r="F606" i="14" s="1"/>
  <c r="S35" i="10"/>
  <c r="F598" i="14" s="1"/>
  <c r="S36" i="9"/>
  <c r="F548" i="14" s="1"/>
  <c r="S48" i="9"/>
  <c r="F560" i="14" s="1"/>
  <c r="S40" i="9"/>
  <c r="F552" i="14" s="1"/>
  <c r="S54" i="9"/>
  <c r="F566" i="14" s="1"/>
  <c r="S51" i="9"/>
  <c r="F563" i="14" s="1"/>
  <c r="S53" i="9"/>
  <c r="F565" i="14" s="1"/>
  <c r="S44" i="9"/>
  <c r="F556" i="14" s="1"/>
  <c r="S28" i="9"/>
  <c r="F540" i="14" s="1"/>
  <c r="S49" i="9"/>
  <c r="F561" i="14" s="1"/>
  <c r="S45" i="9"/>
  <c r="F557" i="14" s="1"/>
  <c r="S41" i="9"/>
  <c r="F553" i="14" s="1"/>
  <c r="S37" i="9"/>
  <c r="F549" i="14" s="1"/>
  <c r="S33" i="9"/>
  <c r="F545" i="14" s="1"/>
  <c r="S29" i="9"/>
  <c r="F541" i="14" s="1"/>
  <c r="S25" i="9"/>
  <c r="F537" i="14" s="1"/>
  <c r="S56" i="9"/>
  <c r="F568" i="14" s="1"/>
  <c r="S43" i="9"/>
  <c r="F555" i="14" s="1"/>
  <c r="S35" i="9"/>
  <c r="F547" i="14" s="1"/>
  <c r="S27" i="9"/>
  <c r="F539" i="14" s="1"/>
  <c r="S46" i="9"/>
  <c r="F558" i="14" s="1"/>
  <c r="S38" i="9"/>
  <c r="F550" i="14" s="1"/>
  <c r="S30" i="9"/>
  <c r="F542" i="14" s="1"/>
  <c r="S22" i="9"/>
  <c r="F534" i="14" s="1"/>
  <c r="S55" i="9"/>
  <c r="F567" i="14" s="1"/>
  <c r="S32" i="9"/>
  <c r="F544" i="14" s="1"/>
  <c r="S24" i="9"/>
  <c r="F536" i="14" s="1"/>
  <c r="S52" i="9"/>
  <c r="F564" i="14" s="1"/>
  <c r="S47" i="9"/>
  <c r="F559" i="14" s="1"/>
  <c r="S39" i="9"/>
  <c r="F551" i="14" s="1"/>
  <c r="S31" i="9"/>
  <c r="F543" i="14" s="1"/>
  <c r="S23" i="9"/>
  <c r="F535" i="14" s="1"/>
  <c r="S50" i="9"/>
  <c r="F562" i="14" s="1"/>
  <c r="S42" i="9"/>
  <c r="F554" i="14" s="1"/>
  <c r="S34" i="9"/>
  <c r="F546" i="14" s="1"/>
  <c r="S26" i="9"/>
  <c r="F538" i="14" s="1"/>
  <c r="S22" i="10"/>
  <c r="F585" i="14" s="1"/>
  <c r="X1012" i="12"/>
  <c r="U9" i="12" s="1"/>
  <c r="X3512" i="11"/>
  <c r="X3512" i="10"/>
  <c r="X5012" i="9"/>
  <c r="B147" i="8"/>
  <c r="B77" i="9"/>
  <c r="D516" i="14"/>
  <c r="F6" i="14"/>
  <c r="F7" i="14" s="1"/>
  <c r="F8" i="14" s="1"/>
  <c r="F9" i="14" s="1"/>
  <c r="F10" i="14" s="1"/>
  <c r="F11" i="14" s="1"/>
  <c r="F12" i="14" s="1"/>
  <c r="F13" i="14" s="1"/>
  <c r="F14" i="14" s="1"/>
  <c r="F15" i="14" s="1"/>
  <c r="F16" i="14" s="1"/>
  <c r="F17" i="14" s="1"/>
  <c r="F18" i="14" s="1"/>
  <c r="F19" i="14" s="1"/>
  <c r="F20" i="14" s="1"/>
  <c r="F21" i="14" s="1"/>
  <c r="F22" i="14" s="1"/>
  <c r="F23" i="14" s="1"/>
  <c r="F24" i="14" s="1"/>
  <c r="F25" i="14" s="1"/>
  <c r="F26" i="14" s="1"/>
  <c r="F27" i="14" s="1"/>
  <c r="F28" i="14" s="1"/>
  <c r="F29" i="14" s="1"/>
  <c r="F30" i="14" s="1"/>
  <c r="F31" i="14" s="1"/>
  <c r="F32" i="14" s="1"/>
  <c r="F33" i="14" s="1"/>
  <c r="F34" i="14" s="1"/>
  <c r="F35" i="14" s="1"/>
  <c r="F36" i="14" s="1"/>
  <c r="F37" i="14" s="1"/>
  <c r="F38" i="14" s="1"/>
  <c r="F39" i="14" s="1"/>
  <c r="F40" i="14" s="1"/>
  <c r="F41" i="14" s="1"/>
  <c r="F42" i="14" s="1"/>
  <c r="F43" i="14" s="1"/>
  <c r="F44" i="14" s="1"/>
  <c r="F45" i="14" s="1"/>
  <c r="F46" i="14" s="1"/>
  <c r="F47" i="14" s="1"/>
  <c r="F48" i="14" s="1"/>
  <c r="F49" i="14" s="1"/>
  <c r="F50" i="14" s="1"/>
  <c r="F51" i="14" s="1"/>
  <c r="F52" i="14" s="1"/>
  <c r="F53" i="14" s="1"/>
  <c r="F54" i="14" s="1"/>
  <c r="F55" i="14" s="1"/>
  <c r="F56" i="14" s="1"/>
  <c r="F57" i="14" s="1"/>
  <c r="F58" i="14" s="1"/>
  <c r="F59" i="14" s="1"/>
  <c r="F60" i="14" s="1"/>
  <c r="F61" i="14" s="1"/>
  <c r="F62" i="14" s="1"/>
  <c r="F63" i="14" s="1"/>
  <c r="F64" i="14" s="1"/>
  <c r="F65" i="14" s="1"/>
  <c r="F66" i="14" s="1"/>
  <c r="F67" i="14" s="1"/>
  <c r="F68" i="14" s="1"/>
  <c r="F69" i="14" s="1"/>
  <c r="F70" i="14" s="1"/>
  <c r="F71" i="14" s="1"/>
  <c r="F72" i="14" s="1"/>
  <c r="F73" i="14" s="1"/>
  <c r="F74" i="14" s="1"/>
  <c r="F75" i="14" s="1"/>
  <c r="F76" i="14" s="1"/>
  <c r="F77" i="14" s="1"/>
  <c r="F78" i="14" s="1"/>
  <c r="F79" i="14" s="1"/>
  <c r="F80" i="14" s="1"/>
  <c r="F81" i="14" s="1"/>
  <c r="F82" i="14" s="1"/>
  <c r="F83" i="14" s="1"/>
  <c r="F84" i="14" s="1"/>
  <c r="F85" i="14" s="1"/>
  <c r="F86" i="14" s="1"/>
  <c r="F87" i="14" s="1"/>
  <c r="F88" i="14" s="1"/>
  <c r="F89" i="14" s="1"/>
  <c r="F90" i="14" s="1"/>
  <c r="F91" i="14" s="1"/>
  <c r="F92" i="14" s="1"/>
  <c r="F93" i="14" s="1"/>
  <c r="F94" i="14" s="1"/>
  <c r="F95" i="14" s="1"/>
  <c r="F96" i="14" s="1"/>
  <c r="F97" i="14" s="1"/>
  <c r="F98" i="14" s="1"/>
  <c r="F99" i="14" s="1"/>
  <c r="F100" i="14" s="1"/>
  <c r="F101" i="14" s="1"/>
  <c r="F102" i="14" s="1"/>
  <c r="F103" i="14" s="1"/>
  <c r="F104" i="14" s="1"/>
  <c r="F105" i="14" s="1"/>
  <c r="F106" i="14" s="1"/>
  <c r="F107" i="14" s="1"/>
  <c r="F108" i="14" s="1"/>
  <c r="F109" i="14" s="1"/>
  <c r="F110" i="14" s="1"/>
  <c r="F111" i="14" s="1"/>
  <c r="F112" i="14" s="1"/>
  <c r="F113" i="14" s="1"/>
  <c r="F114" i="14" s="1"/>
  <c r="F115" i="14" s="1"/>
  <c r="F116" i="14" s="1"/>
  <c r="F117" i="14" s="1"/>
  <c r="F118" i="14" s="1"/>
  <c r="F119" i="14" s="1"/>
  <c r="F120" i="14" s="1"/>
  <c r="F121" i="14" s="1"/>
  <c r="F122" i="14" s="1"/>
  <c r="F123" i="14" s="1"/>
  <c r="F124" i="14" s="1"/>
  <c r="F125" i="14" s="1"/>
  <c r="F126" i="14" s="1"/>
  <c r="F127" i="14" s="1"/>
  <c r="F128" i="14" s="1"/>
  <c r="F129" i="14" s="1"/>
  <c r="F130" i="14" s="1"/>
  <c r="F131" i="14" s="1"/>
  <c r="F132" i="14" s="1"/>
  <c r="F133" i="14" s="1"/>
  <c r="F134" i="14" s="1"/>
  <c r="F135" i="14" s="1"/>
  <c r="F136" i="14" s="1"/>
  <c r="F137" i="14" s="1"/>
  <c r="F138" i="14" s="1"/>
  <c r="F139" i="14" s="1"/>
  <c r="F140" i="14" s="1"/>
  <c r="F141" i="14" s="1"/>
  <c r="F142" i="14" s="1"/>
  <c r="F143" i="14" s="1"/>
  <c r="F144" i="14" s="1"/>
  <c r="F145" i="14" s="1"/>
  <c r="F146" i="14" s="1"/>
  <c r="F147" i="14" s="1"/>
  <c r="F148" i="14" s="1"/>
  <c r="F149" i="14" s="1"/>
  <c r="F150" i="14" s="1"/>
  <c r="F151" i="14" s="1"/>
  <c r="F152" i="14" s="1"/>
  <c r="F153" i="14" s="1"/>
  <c r="F154" i="14" s="1"/>
  <c r="F155" i="14" s="1"/>
  <c r="F156" i="14" s="1"/>
  <c r="F157" i="14" s="1"/>
  <c r="F158" i="14" s="1"/>
  <c r="F159" i="14" s="1"/>
  <c r="F160" i="14" s="1"/>
  <c r="F161" i="14" s="1"/>
  <c r="F162" i="14" s="1"/>
  <c r="F163" i="14" s="1"/>
  <c r="F164" i="14" s="1"/>
  <c r="F165" i="14" s="1"/>
  <c r="F166" i="14" s="1"/>
  <c r="F167" i="14" s="1"/>
  <c r="F168" i="14" s="1"/>
  <c r="F169" i="14" s="1"/>
  <c r="F170" i="14" s="1"/>
  <c r="F171" i="14" s="1"/>
  <c r="F172" i="14" s="1"/>
  <c r="F173" i="14" s="1"/>
  <c r="F174" i="14" s="1"/>
  <c r="F175" i="14" s="1"/>
  <c r="F176" i="14" s="1"/>
  <c r="F177" i="14" s="1"/>
  <c r="F178" i="14" s="1"/>
  <c r="F179" i="14" s="1"/>
  <c r="F180" i="14" s="1"/>
  <c r="F181" i="14" s="1"/>
  <c r="F182" i="14" s="1"/>
  <c r="F183" i="14" s="1"/>
  <c r="F184" i="14" s="1"/>
  <c r="F185" i="14" s="1"/>
  <c r="F186" i="14" s="1"/>
  <c r="F187" i="14" s="1"/>
  <c r="F188" i="14" s="1"/>
  <c r="F189" i="14" s="1"/>
  <c r="F190" i="14" s="1"/>
  <c r="F191" i="14" s="1"/>
  <c r="F192" i="14" s="1"/>
  <c r="F193" i="14" s="1"/>
  <c r="F194" i="14" s="1"/>
  <c r="F195" i="14" s="1"/>
  <c r="F196" i="14" s="1"/>
  <c r="F197" i="14" s="1"/>
  <c r="F198" i="14" s="1"/>
  <c r="F199" i="14" s="1"/>
  <c r="F200" i="14" s="1"/>
  <c r="F201" i="14" s="1"/>
  <c r="F202" i="14" s="1"/>
  <c r="F203" i="14" s="1"/>
  <c r="F204" i="14" s="1"/>
  <c r="F205" i="14" s="1"/>
  <c r="F206" i="14" s="1"/>
  <c r="F207" i="14" s="1"/>
  <c r="F208" i="14" s="1"/>
  <c r="F209" i="14" s="1"/>
  <c r="F210" i="14" s="1"/>
  <c r="F211" i="14" s="1"/>
  <c r="F212" i="14" s="1"/>
  <c r="F213" i="14" s="1"/>
  <c r="F214" i="14" s="1"/>
  <c r="F215" i="14" s="1"/>
  <c r="F216" i="14" s="1"/>
  <c r="F217" i="14" s="1"/>
  <c r="F218" i="14" s="1"/>
  <c r="F219" i="14" s="1"/>
  <c r="F220" i="14" s="1"/>
  <c r="F221" i="14" s="1"/>
  <c r="F222" i="14" s="1"/>
  <c r="F223" i="14" s="1"/>
  <c r="F224" i="14" s="1"/>
  <c r="F225" i="14" s="1"/>
  <c r="F226" i="14" s="1"/>
  <c r="F227" i="14" s="1"/>
  <c r="F228" i="14" s="1"/>
  <c r="F229" i="14" s="1"/>
  <c r="F230" i="14" s="1"/>
  <c r="F231" i="14" s="1"/>
  <c r="F232" i="14" s="1"/>
  <c r="F233" i="14" s="1"/>
  <c r="F234" i="14" s="1"/>
  <c r="F235" i="14" s="1"/>
  <c r="F236" i="14" s="1"/>
  <c r="F237" i="14" s="1"/>
  <c r="F238" i="14" s="1"/>
  <c r="F239" i="14" s="1"/>
  <c r="F240" i="14" s="1"/>
  <c r="F241" i="14" s="1"/>
  <c r="F242" i="14" s="1"/>
  <c r="F243" i="14" s="1"/>
  <c r="F244" i="14" s="1"/>
  <c r="F245" i="14" s="1"/>
  <c r="F246" i="14" s="1"/>
  <c r="F247" i="14" s="1"/>
  <c r="F248" i="14" s="1"/>
  <c r="F249" i="14" s="1"/>
  <c r="F250" i="14" s="1"/>
  <c r="F251" i="14" s="1"/>
  <c r="F252" i="14" s="1"/>
  <c r="F253" i="14" s="1"/>
  <c r="F254" i="14" s="1"/>
  <c r="F255" i="14" s="1"/>
  <c r="F256" i="14" s="1"/>
  <c r="F257" i="14" s="1"/>
  <c r="F258" i="14" s="1"/>
  <c r="F259" i="14" s="1"/>
  <c r="F260" i="14" s="1"/>
  <c r="F261" i="14" s="1"/>
  <c r="F262" i="14" s="1"/>
  <c r="F263" i="14" s="1"/>
  <c r="F264" i="14" s="1"/>
  <c r="F265" i="14" s="1"/>
  <c r="F266" i="14" s="1"/>
  <c r="F267" i="14" s="1"/>
  <c r="F268" i="14" s="1"/>
  <c r="F269" i="14" s="1"/>
  <c r="F270" i="14" s="1"/>
  <c r="F271" i="14" s="1"/>
  <c r="F272" i="14" s="1"/>
  <c r="F273" i="14" s="1"/>
  <c r="F274" i="14" s="1"/>
  <c r="F275" i="14" s="1"/>
  <c r="F276" i="14" s="1"/>
  <c r="F277" i="14" s="1"/>
  <c r="F278" i="14" s="1"/>
  <c r="F279" i="14" s="1"/>
  <c r="F280" i="14" s="1"/>
  <c r="F281" i="14" s="1"/>
  <c r="F282" i="14" s="1"/>
  <c r="F283" i="14" s="1"/>
  <c r="F284" i="14" s="1"/>
  <c r="F285" i="14" s="1"/>
  <c r="F286" i="14" s="1"/>
  <c r="F287" i="14" s="1"/>
  <c r="F288" i="14" s="1"/>
  <c r="F289" i="14" s="1"/>
  <c r="F290" i="14" s="1"/>
  <c r="F291" i="14" s="1"/>
  <c r="F292" i="14" s="1"/>
  <c r="F293" i="14" s="1"/>
  <c r="F294" i="14" s="1"/>
  <c r="F295" i="14" s="1"/>
  <c r="F296" i="14" s="1"/>
  <c r="F297" i="14" s="1"/>
  <c r="F298" i="14" s="1"/>
  <c r="F299" i="14" s="1"/>
  <c r="F300" i="14" s="1"/>
  <c r="F301" i="14" s="1"/>
  <c r="F302" i="14" s="1"/>
  <c r="F303" i="14" s="1"/>
  <c r="F304" i="14" s="1"/>
  <c r="F305" i="14" s="1"/>
  <c r="F306" i="14" s="1"/>
  <c r="F307" i="14" s="1"/>
  <c r="F308" i="14" s="1"/>
  <c r="F309" i="14" s="1"/>
  <c r="F310" i="14" s="1"/>
  <c r="F311" i="14" s="1"/>
  <c r="F312" i="14" s="1"/>
  <c r="F313" i="14" s="1"/>
  <c r="F314" i="14" s="1"/>
  <c r="F315" i="14" s="1"/>
  <c r="F316" i="14" s="1"/>
  <c r="F317" i="14" s="1"/>
  <c r="F318" i="14" s="1"/>
  <c r="F319" i="14" s="1"/>
  <c r="F320" i="14" s="1"/>
  <c r="F321" i="14" s="1"/>
  <c r="F322" i="14" s="1"/>
  <c r="F323" i="14" s="1"/>
  <c r="F324" i="14" s="1"/>
  <c r="F325" i="14" s="1"/>
  <c r="F326" i="14" s="1"/>
  <c r="F327" i="14" s="1"/>
  <c r="F328" i="14" s="1"/>
  <c r="F329" i="14" s="1"/>
  <c r="F330" i="14" s="1"/>
  <c r="F331" i="14" s="1"/>
  <c r="F332" i="14" s="1"/>
  <c r="F333" i="14" s="1"/>
  <c r="F334" i="14" s="1"/>
  <c r="F335" i="14" s="1"/>
  <c r="F336" i="14" s="1"/>
  <c r="F337" i="14" s="1"/>
  <c r="F338" i="14" s="1"/>
  <c r="F339" i="14" s="1"/>
  <c r="F340" i="14" s="1"/>
  <c r="F341" i="14" s="1"/>
  <c r="F342" i="14" s="1"/>
  <c r="F343" i="14" s="1"/>
  <c r="F344" i="14" s="1"/>
  <c r="F345" i="14" s="1"/>
  <c r="F346" i="14" s="1"/>
  <c r="F347" i="14" s="1"/>
  <c r="F348" i="14" s="1"/>
  <c r="F349" i="14" s="1"/>
  <c r="F350" i="14" s="1"/>
  <c r="F351" i="14" s="1"/>
  <c r="F352" i="14" s="1"/>
  <c r="F353" i="14" s="1"/>
  <c r="F354" i="14" s="1"/>
  <c r="F355" i="14" s="1"/>
  <c r="F356" i="14" s="1"/>
  <c r="F357" i="14" s="1"/>
  <c r="F358" i="14" s="1"/>
  <c r="F359" i="14" s="1"/>
  <c r="F360" i="14" s="1"/>
  <c r="F361" i="14" s="1"/>
  <c r="F362" i="14" s="1"/>
  <c r="F363" i="14" s="1"/>
  <c r="F364" i="14" s="1"/>
  <c r="F365" i="14" s="1"/>
  <c r="F366" i="14" s="1"/>
  <c r="F367" i="14" s="1"/>
  <c r="F368" i="14" s="1"/>
  <c r="F369" i="14" s="1"/>
  <c r="F370" i="14" s="1"/>
  <c r="F371" i="14" s="1"/>
  <c r="F372" i="14" s="1"/>
  <c r="F373" i="14" s="1"/>
  <c r="F374" i="14" s="1"/>
  <c r="F375" i="14" s="1"/>
  <c r="F376" i="14" s="1"/>
  <c r="F377" i="14" s="1"/>
  <c r="F378" i="14" s="1"/>
  <c r="F379" i="14" s="1"/>
  <c r="F380" i="14" s="1"/>
  <c r="F381" i="14" s="1"/>
  <c r="F382" i="14" s="1"/>
  <c r="F383" i="14" s="1"/>
  <c r="F384" i="14" s="1"/>
  <c r="F385" i="14" s="1"/>
  <c r="F386" i="14" s="1"/>
  <c r="F387" i="14" s="1"/>
  <c r="F388" i="14" s="1"/>
  <c r="F389" i="14" s="1"/>
  <c r="F390" i="14" s="1"/>
  <c r="F391" i="14" s="1"/>
  <c r="F392" i="14" s="1"/>
  <c r="F393" i="14" s="1"/>
  <c r="F394" i="14" s="1"/>
  <c r="F395" i="14" s="1"/>
  <c r="F396" i="14" s="1"/>
  <c r="F397" i="14" s="1"/>
  <c r="F398" i="14" s="1"/>
  <c r="F399" i="14" s="1"/>
  <c r="F400" i="14" s="1"/>
  <c r="F401" i="14" s="1"/>
  <c r="F402" i="14" s="1"/>
  <c r="F403" i="14" s="1"/>
  <c r="F404" i="14" s="1"/>
  <c r="F405" i="14" s="1"/>
  <c r="F406" i="14" s="1"/>
  <c r="F407" i="14" s="1"/>
  <c r="F408" i="14" s="1"/>
  <c r="F409" i="14" s="1"/>
  <c r="F410" i="14" s="1"/>
  <c r="F411" i="14" s="1"/>
  <c r="F412" i="14" s="1"/>
  <c r="F413" i="14" s="1"/>
  <c r="F414" i="14" s="1"/>
  <c r="F415" i="14" s="1"/>
  <c r="F416" i="14" s="1"/>
  <c r="F417" i="14" s="1"/>
  <c r="F418" i="14" s="1"/>
  <c r="F419" i="14" s="1"/>
  <c r="F420" i="14" s="1"/>
  <c r="F421" i="14" s="1"/>
  <c r="F422" i="14" s="1"/>
  <c r="F423" i="14" s="1"/>
  <c r="F424" i="14" s="1"/>
  <c r="F425" i="14" s="1"/>
  <c r="F426" i="14" s="1"/>
  <c r="F427" i="14" s="1"/>
  <c r="F428" i="14" s="1"/>
  <c r="F429" i="14" s="1"/>
  <c r="F430" i="14" s="1"/>
  <c r="F431" i="14" s="1"/>
  <c r="F432" i="14" s="1"/>
  <c r="F433" i="14" s="1"/>
  <c r="F434" i="14" s="1"/>
  <c r="F435" i="14" s="1"/>
  <c r="F436" i="14" s="1"/>
  <c r="F437" i="14" s="1"/>
  <c r="F438" i="14" s="1"/>
  <c r="F439" i="14" s="1"/>
  <c r="F440" i="14" s="1"/>
  <c r="F441" i="14" s="1"/>
  <c r="F442" i="14" s="1"/>
  <c r="F443" i="14" s="1"/>
  <c r="F444" i="14" s="1"/>
  <c r="F445" i="14" s="1"/>
  <c r="F446" i="14" s="1"/>
  <c r="F447" i="14" s="1"/>
  <c r="F448" i="14" s="1"/>
  <c r="F449" i="14" s="1"/>
  <c r="F450" i="14" s="1"/>
  <c r="F451" i="14" s="1"/>
  <c r="F452" i="14" s="1"/>
  <c r="F453" i="14" s="1"/>
  <c r="F454" i="14" s="1"/>
  <c r="F455" i="14" s="1"/>
  <c r="F456" i="14" s="1"/>
  <c r="F457" i="14" s="1"/>
  <c r="F458" i="14" s="1"/>
  <c r="F459" i="14" s="1"/>
  <c r="F460" i="14" s="1"/>
  <c r="F461" i="14" s="1"/>
  <c r="F462" i="14" s="1"/>
  <c r="F463" i="14" s="1"/>
  <c r="F464" i="14" s="1"/>
  <c r="F465" i="14" s="1"/>
  <c r="F466" i="14" s="1"/>
  <c r="F467" i="14" s="1"/>
  <c r="F468" i="14" s="1"/>
  <c r="F469" i="14" s="1"/>
  <c r="F470" i="14" s="1"/>
  <c r="F471" i="14" s="1"/>
  <c r="F472" i="14" s="1"/>
  <c r="F473" i="14" s="1"/>
  <c r="F474" i="14" s="1"/>
  <c r="F475" i="14" s="1"/>
  <c r="F476" i="14" s="1"/>
  <c r="F477" i="14" s="1"/>
  <c r="F478" i="14" s="1"/>
  <c r="F479" i="14" s="1"/>
  <c r="F480" i="14" s="1"/>
  <c r="F481" i="14" s="1"/>
  <c r="F482" i="14" s="1"/>
  <c r="F483" i="14" s="1"/>
  <c r="F484" i="14" s="1"/>
  <c r="F485" i="14" s="1"/>
  <c r="F486" i="14" s="1"/>
  <c r="F487" i="14" s="1"/>
  <c r="F488" i="14" s="1"/>
  <c r="F489" i="14" s="1"/>
  <c r="F490" i="14" s="1"/>
  <c r="F491" i="14" s="1"/>
  <c r="F492" i="14" s="1"/>
  <c r="F493" i="14" s="1"/>
  <c r="F494" i="14" s="1"/>
  <c r="F495" i="14" s="1"/>
  <c r="F496" i="14" s="1"/>
  <c r="F497" i="14" s="1"/>
  <c r="F498" i="14" s="1"/>
  <c r="F499" i="14" s="1"/>
  <c r="F500" i="14" s="1"/>
  <c r="F501" i="14" s="1"/>
  <c r="F502" i="14" s="1"/>
  <c r="F503" i="14" s="1"/>
  <c r="F504" i="14" s="1"/>
  <c r="F505" i="14" s="1"/>
  <c r="G519" i="14"/>
  <c r="B25" i="13"/>
  <c r="B38" i="13" s="1"/>
  <c r="B9" i="13"/>
  <c r="B8" i="13"/>
  <c r="B7" i="13"/>
  <c r="Y1009" i="12"/>
  <c r="Y3509" i="11"/>
  <c r="Y3509" i="10"/>
  <c r="Y5009" i="9"/>
  <c r="AB8" i="9"/>
  <c r="W5009" i="9"/>
  <c r="M150" i="8"/>
  <c r="F152" i="8" s="1"/>
  <c r="G1" i="8" s="1"/>
  <c r="G516" i="14"/>
  <c r="E17" i="13"/>
  <c r="E18" i="13"/>
  <c r="E19" i="13"/>
  <c r="E20" i="13"/>
  <c r="E21" i="13"/>
  <c r="E31" i="12"/>
  <c r="E32" i="12"/>
  <c r="E33" i="12"/>
  <c r="E34" i="12"/>
  <c r="E35" i="12"/>
  <c r="E51" i="11"/>
  <c r="E52" i="11"/>
  <c r="E53" i="11"/>
  <c r="E54" i="11"/>
  <c r="E55" i="11"/>
  <c r="E66" i="10"/>
  <c r="E67" i="10"/>
  <c r="E68" i="10"/>
  <c r="E69" i="10"/>
  <c r="E70" i="10"/>
  <c r="AB7" i="9"/>
  <c r="AB9" i="9"/>
  <c r="AB10" i="9"/>
  <c r="AB11" i="9"/>
  <c r="AB12" i="9"/>
  <c r="AB13" i="9"/>
  <c r="E66" i="9"/>
  <c r="E67" i="9"/>
  <c r="E68" i="9"/>
  <c r="E69" i="9"/>
  <c r="E70" i="9"/>
  <c r="U1042" i="9" l="1"/>
  <c r="U1046" i="9"/>
  <c r="U1050" i="9"/>
  <c r="U1054" i="9"/>
  <c r="U1058" i="9"/>
  <c r="U1062" i="9"/>
  <c r="U1066" i="9"/>
  <c r="U1070" i="9"/>
  <c r="U1074" i="9"/>
  <c r="U1078" i="9"/>
  <c r="U1082" i="9"/>
  <c r="U1086" i="9"/>
  <c r="U1090" i="9"/>
  <c r="U1094" i="9"/>
  <c r="U1098" i="9"/>
  <c r="U1102" i="9"/>
  <c r="U1106" i="9"/>
  <c r="U1110" i="9"/>
  <c r="U1114" i="9"/>
  <c r="U1118" i="9"/>
  <c r="U1122" i="9"/>
  <c r="U1126" i="9"/>
  <c r="U1130" i="9"/>
  <c r="U1134" i="9"/>
  <c r="U1138" i="9"/>
  <c r="U1142" i="9"/>
  <c r="U1146" i="9"/>
  <c r="U1150" i="9"/>
  <c r="U1154" i="9"/>
  <c r="U1158" i="9"/>
  <c r="U1162" i="9"/>
  <c r="U1166" i="9"/>
  <c r="U1170" i="9"/>
  <c r="U1174" i="9"/>
  <c r="U1178" i="9"/>
  <c r="U1182" i="9"/>
  <c r="U1186" i="9"/>
  <c r="U1190" i="9"/>
  <c r="U1194" i="9"/>
  <c r="U1198" i="9"/>
  <c r="U1202" i="9"/>
  <c r="U1206" i="9"/>
  <c r="U1210" i="9"/>
  <c r="U1214" i="9"/>
  <c r="U1218" i="9"/>
  <c r="U1222" i="9"/>
  <c r="U1226" i="9"/>
  <c r="U1230" i="9"/>
  <c r="U1234" i="9"/>
  <c r="U1238" i="9"/>
  <c r="U1242" i="9"/>
  <c r="U1246" i="9"/>
  <c r="U1250" i="9"/>
  <c r="U1254" i="9"/>
  <c r="U1258" i="9"/>
  <c r="U1262" i="9"/>
  <c r="U1266" i="9"/>
  <c r="U1270" i="9"/>
  <c r="U1274" i="9"/>
  <c r="U1278" i="9"/>
  <c r="U1282" i="9"/>
  <c r="U1286" i="9"/>
  <c r="U1290" i="9"/>
  <c r="U1294" i="9"/>
  <c r="U1298" i="9"/>
  <c r="U1302" i="9"/>
  <c r="U1306" i="9"/>
  <c r="U1310" i="9"/>
  <c r="U1314" i="9"/>
  <c r="U1318" i="9"/>
  <c r="U1322" i="9"/>
  <c r="U1326" i="9"/>
  <c r="U1330" i="9"/>
  <c r="U1334" i="9"/>
  <c r="U1338" i="9"/>
  <c r="U1342" i="9"/>
  <c r="U1346" i="9"/>
  <c r="U1350" i="9"/>
  <c r="U1354" i="9"/>
  <c r="U1358" i="9"/>
  <c r="U1362" i="9"/>
  <c r="U1366" i="9"/>
  <c r="U1370" i="9"/>
  <c r="U1374" i="9"/>
  <c r="U1378" i="9"/>
  <c r="U1382" i="9"/>
  <c r="U1386" i="9"/>
  <c r="U1390" i="9"/>
  <c r="U1394" i="9"/>
  <c r="U1398" i="9"/>
  <c r="U1402" i="9"/>
  <c r="U1406" i="9"/>
  <c r="U1410" i="9"/>
  <c r="U1414" i="9"/>
  <c r="U1418" i="9"/>
  <c r="U1422" i="9"/>
  <c r="U1426" i="9"/>
  <c r="U1430" i="9"/>
  <c r="U1434" i="9"/>
  <c r="U1438" i="9"/>
  <c r="U1442" i="9"/>
  <c r="U1446" i="9"/>
  <c r="U1450" i="9"/>
  <c r="U1454" i="9"/>
  <c r="U1458" i="9"/>
  <c r="U1462" i="9"/>
  <c r="U1466" i="9"/>
  <c r="U1470" i="9"/>
  <c r="U1474" i="9"/>
  <c r="U1478" i="9"/>
  <c r="U1482" i="9"/>
  <c r="U1486" i="9"/>
  <c r="U1490" i="9"/>
  <c r="U1494" i="9"/>
  <c r="U1498" i="9"/>
  <c r="U1502" i="9"/>
  <c r="U1506" i="9"/>
  <c r="U1510" i="9"/>
  <c r="U1514" i="9"/>
  <c r="U1518" i="9"/>
  <c r="U1522" i="9"/>
  <c r="U1526" i="9"/>
  <c r="U1530" i="9"/>
  <c r="U1534" i="9"/>
  <c r="U1538" i="9"/>
  <c r="U1542" i="9"/>
  <c r="U1546" i="9"/>
  <c r="U1550" i="9"/>
  <c r="U1554" i="9"/>
  <c r="U1558" i="9"/>
  <c r="U1562" i="9"/>
  <c r="U1566" i="9"/>
  <c r="U1570" i="9"/>
  <c r="U1574" i="9"/>
  <c r="U1578" i="9"/>
  <c r="U1582" i="9"/>
  <c r="U1586" i="9"/>
  <c r="U1590" i="9"/>
  <c r="U1594" i="9"/>
  <c r="U1598" i="9"/>
  <c r="U1602" i="9"/>
  <c r="U1606" i="9"/>
  <c r="U1610" i="9"/>
  <c r="U1614" i="9"/>
  <c r="U1618" i="9"/>
  <c r="U1622" i="9"/>
  <c r="U1626" i="9"/>
  <c r="U1630" i="9"/>
  <c r="U1634" i="9"/>
  <c r="U1638" i="9"/>
  <c r="U1642" i="9"/>
  <c r="U1646" i="9"/>
  <c r="U1650" i="9"/>
  <c r="U1654" i="9"/>
  <c r="U1658" i="9"/>
  <c r="U1662" i="9"/>
  <c r="U1666" i="9"/>
  <c r="U1670" i="9"/>
  <c r="U1674" i="9"/>
  <c r="U1678" i="9"/>
  <c r="U1682" i="9"/>
  <c r="U1686" i="9"/>
  <c r="U1690" i="9"/>
  <c r="U1694" i="9"/>
  <c r="U1698" i="9"/>
  <c r="U1702" i="9"/>
  <c r="U1706" i="9"/>
  <c r="U1710" i="9"/>
  <c r="U1714" i="9"/>
  <c r="U1718" i="9"/>
  <c r="U1722" i="9"/>
  <c r="U1726" i="9"/>
  <c r="U1730" i="9"/>
  <c r="U1734" i="9"/>
  <c r="U1738" i="9"/>
  <c r="U1742" i="9"/>
  <c r="U1746" i="9"/>
  <c r="U1750" i="9"/>
  <c r="U1754" i="9"/>
  <c r="U1758" i="9"/>
  <c r="U1762" i="9"/>
  <c r="U1766" i="9"/>
  <c r="U1770" i="9"/>
  <c r="U1774" i="9"/>
  <c r="U1778" i="9"/>
  <c r="U1782" i="9"/>
  <c r="U1786" i="9"/>
  <c r="U1790" i="9"/>
  <c r="U1794" i="9"/>
  <c r="U1798" i="9"/>
  <c r="U1802" i="9"/>
  <c r="U1806" i="9"/>
  <c r="U1810" i="9"/>
  <c r="U1814" i="9"/>
  <c r="U1818" i="9"/>
  <c r="U1822" i="9"/>
  <c r="U1826" i="9"/>
  <c r="U1830" i="9"/>
  <c r="U1834" i="9"/>
  <c r="U1838" i="9"/>
  <c r="U1842" i="9"/>
  <c r="U1846" i="9"/>
  <c r="U1850" i="9"/>
  <c r="U1854" i="9"/>
  <c r="U1858" i="9"/>
  <c r="U1862" i="9"/>
  <c r="U1866" i="9"/>
  <c r="U1870" i="9"/>
  <c r="U1874" i="9"/>
  <c r="U1878" i="9"/>
  <c r="U1882" i="9"/>
  <c r="U1886" i="9"/>
  <c r="U1890" i="9"/>
  <c r="U1894" i="9"/>
  <c r="U1898" i="9"/>
  <c r="U1902" i="9"/>
  <c r="U1906" i="9"/>
  <c r="U1910" i="9"/>
  <c r="U1914" i="9"/>
  <c r="U1918" i="9"/>
  <c r="U1922" i="9"/>
  <c r="U1926" i="9"/>
  <c r="U1930" i="9"/>
  <c r="U1934" i="9"/>
  <c r="U1938" i="9"/>
  <c r="U1942" i="9"/>
  <c r="U1946" i="9"/>
  <c r="U1950" i="9"/>
  <c r="U1954" i="9"/>
  <c r="U1958" i="9"/>
  <c r="U1962" i="9"/>
  <c r="U1966" i="9"/>
  <c r="U1970" i="9"/>
  <c r="U1974" i="9"/>
  <c r="U1978" i="9"/>
  <c r="U1982" i="9"/>
  <c r="U1986" i="9"/>
  <c r="U1990" i="9"/>
  <c r="U1994" i="9"/>
  <c r="U1998" i="9"/>
  <c r="U2002" i="9"/>
  <c r="U2006" i="9"/>
  <c r="U2010" i="9"/>
  <c r="U2014" i="9"/>
  <c r="U2018" i="9"/>
  <c r="U2022" i="9"/>
  <c r="U2026" i="9"/>
  <c r="U2030" i="9"/>
  <c r="U2034" i="9"/>
  <c r="U2038" i="9"/>
  <c r="U2042" i="9"/>
  <c r="U2046" i="9"/>
  <c r="U2050" i="9"/>
  <c r="U2054" i="9"/>
  <c r="U2058" i="9"/>
  <c r="U2062" i="9"/>
  <c r="U2066" i="9"/>
  <c r="U2070" i="9"/>
  <c r="U2074" i="9"/>
  <c r="U2078" i="9"/>
  <c r="U2082" i="9"/>
  <c r="U2086" i="9"/>
  <c r="U2090" i="9"/>
  <c r="U2094" i="9"/>
  <c r="U2098" i="9"/>
  <c r="U2102" i="9"/>
  <c r="U2106" i="9"/>
  <c r="U2110" i="9"/>
  <c r="U2114" i="9"/>
  <c r="U2118" i="9"/>
  <c r="U2122" i="9"/>
  <c r="U2126" i="9"/>
  <c r="U2130" i="9"/>
  <c r="U2134" i="9"/>
  <c r="U2138" i="9"/>
  <c r="U2142" i="9"/>
  <c r="U2146" i="9"/>
  <c r="U2150" i="9"/>
  <c r="U2154" i="9"/>
  <c r="U2158" i="9"/>
  <c r="U2162" i="9"/>
  <c r="U2166" i="9"/>
  <c r="U2170" i="9"/>
  <c r="U2174" i="9"/>
  <c r="U2178" i="9"/>
  <c r="U2182" i="9"/>
  <c r="U2186" i="9"/>
  <c r="U2190" i="9"/>
  <c r="U2194" i="9"/>
  <c r="U2198" i="9"/>
  <c r="U2202" i="9"/>
  <c r="U2206" i="9"/>
  <c r="U2210" i="9"/>
  <c r="U2214" i="9"/>
  <c r="U2218" i="9"/>
  <c r="U2222" i="9"/>
  <c r="U2226" i="9"/>
  <c r="U2230" i="9"/>
  <c r="U2234" i="9"/>
  <c r="U2238" i="9"/>
  <c r="U2242" i="9"/>
  <c r="U2246" i="9"/>
  <c r="U2250" i="9"/>
  <c r="U2254" i="9"/>
  <c r="U2258" i="9"/>
  <c r="U2262" i="9"/>
  <c r="U2266" i="9"/>
  <c r="U2270" i="9"/>
  <c r="U2274" i="9"/>
  <c r="U2278" i="9"/>
  <c r="U2282" i="9"/>
  <c r="U2286" i="9"/>
  <c r="U2290" i="9"/>
  <c r="U2294" i="9"/>
  <c r="U2298" i="9"/>
  <c r="U2302" i="9"/>
  <c r="U2306" i="9"/>
  <c r="U2310" i="9"/>
  <c r="U2314" i="9"/>
  <c r="U2318" i="9"/>
  <c r="U2322" i="9"/>
  <c r="U2326" i="9"/>
  <c r="U2330" i="9"/>
  <c r="U2334" i="9"/>
  <c r="U2338" i="9"/>
  <c r="U2342" i="9"/>
  <c r="U2346" i="9"/>
  <c r="U1039" i="9"/>
  <c r="U1043" i="9"/>
  <c r="U1047" i="9"/>
  <c r="U1051" i="9"/>
  <c r="U1055" i="9"/>
  <c r="U1059" i="9"/>
  <c r="U1063" i="9"/>
  <c r="U1067" i="9"/>
  <c r="U1071" i="9"/>
  <c r="U1075" i="9"/>
  <c r="U1079" i="9"/>
  <c r="U1083" i="9"/>
  <c r="U1087" i="9"/>
  <c r="U1091" i="9"/>
  <c r="U1095" i="9"/>
  <c r="U1099" i="9"/>
  <c r="U1103" i="9"/>
  <c r="U1107" i="9"/>
  <c r="U1111" i="9"/>
  <c r="U1115" i="9"/>
  <c r="U1119" i="9"/>
  <c r="U1123" i="9"/>
  <c r="U1127" i="9"/>
  <c r="U1131" i="9"/>
  <c r="U1135" i="9"/>
  <c r="U1139" i="9"/>
  <c r="U1143" i="9"/>
  <c r="U1147" i="9"/>
  <c r="U1151" i="9"/>
  <c r="U1155" i="9"/>
  <c r="U1159" i="9"/>
  <c r="U1163" i="9"/>
  <c r="U1167" i="9"/>
  <c r="U1171" i="9"/>
  <c r="U1175" i="9"/>
  <c r="U1179" i="9"/>
  <c r="U1183" i="9"/>
  <c r="U1187" i="9"/>
  <c r="U1191" i="9"/>
  <c r="U1195" i="9"/>
  <c r="U1199" i="9"/>
  <c r="U1203" i="9"/>
  <c r="U1207" i="9"/>
  <c r="U1211" i="9"/>
  <c r="U1215" i="9"/>
  <c r="U1219" i="9"/>
  <c r="U1223" i="9"/>
  <c r="U1227" i="9"/>
  <c r="U1231" i="9"/>
  <c r="U1235" i="9"/>
  <c r="U1239" i="9"/>
  <c r="U1243" i="9"/>
  <c r="U1247" i="9"/>
  <c r="U1251" i="9"/>
  <c r="U1255" i="9"/>
  <c r="U1259" i="9"/>
  <c r="U1263" i="9"/>
  <c r="U1267" i="9"/>
  <c r="U1271" i="9"/>
  <c r="U1275" i="9"/>
  <c r="U1279" i="9"/>
  <c r="U1283" i="9"/>
  <c r="U1287" i="9"/>
  <c r="U1291" i="9"/>
  <c r="U1295" i="9"/>
  <c r="U1299" i="9"/>
  <c r="U1303" i="9"/>
  <c r="U1307" i="9"/>
  <c r="U1311" i="9"/>
  <c r="U1315" i="9"/>
  <c r="U1319" i="9"/>
  <c r="U1323" i="9"/>
  <c r="U1327" i="9"/>
  <c r="U1331" i="9"/>
  <c r="U1335" i="9"/>
  <c r="U1339" i="9"/>
  <c r="U1343" i="9"/>
  <c r="U1347" i="9"/>
  <c r="U1351" i="9"/>
  <c r="U1355" i="9"/>
  <c r="U1359" i="9"/>
  <c r="U1363" i="9"/>
  <c r="U1367" i="9"/>
  <c r="U1371" i="9"/>
  <c r="U1375" i="9"/>
  <c r="U1379" i="9"/>
  <c r="U1383" i="9"/>
  <c r="U1387" i="9"/>
  <c r="U1391" i="9"/>
  <c r="U1395" i="9"/>
  <c r="U1399" i="9"/>
  <c r="U1403" i="9"/>
  <c r="U1407" i="9"/>
  <c r="U1411" i="9"/>
  <c r="U1415" i="9"/>
  <c r="U1419" i="9"/>
  <c r="U1423" i="9"/>
  <c r="U1427" i="9"/>
  <c r="U1431" i="9"/>
  <c r="U1435" i="9"/>
  <c r="U1439" i="9"/>
  <c r="U1443" i="9"/>
  <c r="U1447" i="9"/>
  <c r="U1451" i="9"/>
  <c r="U1455" i="9"/>
  <c r="U1459" i="9"/>
  <c r="U1463" i="9"/>
  <c r="U1467" i="9"/>
  <c r="U1471" i="9"/>
  <c r="U1475" i="9"/>
  <c r="U1479" i="9"/>
  <c r="U1483" i="9"/>
  <c r="U1487" i="9"/>
  <c r="U1491" i="9"/>
  <c r="U1495" i="9"/>
  <c r="U1499" i="9"/>
  <c r="U1503" i="9"/>
  <c r="U1507" i="9"/>
  <c r="U1511" i="9"/>
  <c r="U1515" i="9"/>
  <c r="U1519" i="9"/>
  <c r="U1523" i="9"/>
  <c r="U1527" i="9"/>
  <c r="U1531" i="9"/>
  <c r="U1535" i="9"/>
  <c r="U1539" i="9"/>
  <c r="U1543" i="9"/>
  <c r="U1547" i="9"/>
  <c r="U1551" i="9"/>
  <c r="U1555" i="9"/>
  <c r="U1559" i="9"/>
  <c r="U1563" i="9"/>
  <c r="U1567" i="9"/>
  <c r="U1571" i="9"/>
  <c r="U1575" i="9"/>
  <c r="U1579" i="9"/>
  <c r="U1583" i="9"/>
  <c r="U1587" i="9"/>
  <c r="U1591" i="9"/>
  <c r="U1595" i="9"/>
  <c r="U1599" i="9"/>
  <c r="U1603" i="9"/>
  <c r="U1607" i="9"/>
  <c r="U1611" i="9"/>
  <c r="U1615" i="9"/>
  <c r="U1619" i="9"/>
  <c r="U1623" i="9"/>
  <c r="U1627" i="9"/>
  <c r="U1631" i="9"/>
  <c r="U1635" i="9"/>
  <c r="U1639" i="9"/>
  <c r="U1643" i="9"/>
  <c r="U1647" i="9"/>
  <c r="U1651" i="9"/>
  <c r="U1655" i="9"/>
  <c r="U1659" i="9"/>
  <c r="U1663" i="9"/>
  <c r="U1667" i="9"/>
  <c r="U1671" i="9"/>
  <c r="U1675" i="9"/>
  <c r="U1679" i="9"/>
  <c r="U1683" i="9"/>
  <c r="U1687" i="9"/>
  <c r="U1691" i="9"/>
  <c r="U1695" i="9"/>
  <c r="U1699" i="9"/>
  <c r="U1703" i="9"/>
  <c r="U1707" i="9"/>
  <c r="U1711" i="9"/>
  <c r="U1715" i="9"/>
  <c r="U1719" i="9"/>
  <c r="U1723" i="9"/>
  <c r="U1727" i="9"/>
  <c r="U1731" i="9"/>
  <c r="U1735" i="9"/>
  <c r="U1739" i="9"/>
  <c r="U1743" i="9"/>
  <c r="U1747" i="9"/>
  <c r="U1751" i="9"/>
  <c r="U1755" i="9"/>
  <c r="U1759" i="9"/>
  <c r="U1763" i="9"/>
  <c r="U1767" i="9"/>
  <c r="U1771" i="9"/>
  <c r="U1775" i="9"/>
  <c r="U1779" i="9"/>
  <c r="U1783" i="9"/>
  <c r="U1787" i="9"/>
  <c r="U1791" i="9"/>
  <c r="U1795" i="9"/>
  <c r="U1799" i="9"/>
  <c r="U1803" i="9"/>
  <c r="U1807" i="9"/>
  <c r="U1811" i="9"/>
  <c r="U1815" i="9"/>
  <c r="U1819" i="9"/>
  <c r="U1823" i="9"/>
  <c r="U1827" i="9"/>
  <c r="U1831" i="9"/>
  <c r="U1835" i="9"/>
  <c r="U1839" i="9"/>
  <c r="U1843" i="9"/>
  <c r="U1847" i="9"/>
  <c r="U1851" i="9"/>
  <c r="U1855" i="9"/>
  <c r="U1859" i="9"/>
  <c r="U1863" i="9"/>
  <c r="U1867" i="9"/>
  <c r="U1871" i="9"/>
  <c r="U1875" i="9"/>
  <c r="U1879" i="9"/>
  <c r="U1883" i="9"/>
  <c r="U1887" i="9"/>
  <c r="U1891" i="9"/>
  <c r="U1895" i="9"/>
  <c r="U1899" i="9"/>
  <c r="U1903" i="9"/>
  <c r="U1907" i="9"/>
  <c r="U1911" i="9"/>
  <c r="U1915" i="9"/>
  <c r="U1919" i="9"/>
  <c r="U1923" i="9"/>
  <c r="U1927" i="9"/>
  <c r="U1931" i="9"/>
  <c r="U1935" i="9"/>
  <c r="U1939" i="9"/>
  <c r="U1943" i="9"/>
  <c r="U1947" i="9"/>
  <c r="U1951" i="9"/>
  <c r="U1955" i="9"/>
  <c r="U1959" i="9"/>
  <c r="U1963" i="9"/>
  <c r="U1967" i="9"/>
  <c r="U1971" i="9"/>
  <c r="U1975" i="9"/>
  <c r="U1979" i="9"/>
  <c r="U1983" i="9"/>
  <c r="U1987" i="9"/>
  <c r="U1991" i="9"/>
  <c r="U1995" i="9"/>
  <c r="U1999" i="9"/>
  <c r="U2003" i="9"/>
  <c r="U2007" i="9"/>
  <c r="U2011" i="9"/>
  <c r="U2015" i="9"/>
  <c r="U2019" i="9"/>
  <c r="U2023" i="9"/>
  <c r="U2027" i="9"/>
  <c r="U2031" i="9"/>
  <c r="U2035" i="9"/>
  <c r="U2039" i="9"/>
  <c r="U2043" i="9"/>
  <c r="U2047" i="9"/>
  <c r="U2051" i="9"/>
  <c r="U2055" i="9"/>
  <c r="U2059" i="9"/>
  <c r="U2063" i="9"/>
  <c r="U2067" i="9"/>
  <c r="U2071" i="9"/>
  <c r="U2075" i="9"/>
  <c r="U2079" i="9"/>
  <c r="U2083" i="9"/>
  <c r="U2087" i="9"/>
  <c r="U2091" i="9"/>
  <c r="U2095" i="9"/>
  <c r="U2099" i="9"/>
  <c r="U2103" i="9"/>
  <c r="U2107" i="9"/>
  <c r="U2111" i="9"/>
  <c r="U2115" i="9"/>
  <c r="U2119" i="9"/>
  <c r="U2123" i="9"/>
  <c r="U2127" i="9"/>
  <c r="U2131" i="9"/>
  <c r="U2135" i="9"/>
  <c r="U2139" i="9"/>
  <c r="U2143" i="9"/>
  <c r="U2147" i="9"/>
  <c r="U2151" i="9"/>
  <c r="U2155" i="9"/>
  <c r="U2159" i="9"/>
  <c r="U2163" i="9"/>
  <c r="U2167" i="9"/>
  <c r="U2171" i="9"/>
  <c r="U2175" i="9"/>
  <c r="U2179" i="9"/>
  <c r="U2183" i="9"/>
  <c r="U2187" i="9"/>
  <c r="U2191" i="9"/>
  <c r="U2195" i="9"/>
  <c r="U2199" i="9"/>
  <c r="U2203" i="9"/>
  <c r="U2207" i="9"/>
  <c r="U2211" i="9"/>
  <c r="U2215" i="9"/>
  <c r="U2219" i="9"/>
  <c r="U2223" i="9"/>
  <c r="U2227" i="9"/>
  <c r="U2231" i="9"/>
  <c r="U2235" i="9"/>
  <c r="U2239" i="9"/>
  <c r="U2243" i="9"/>
  <c r="U2247" i="9"/>
  <c r="U2251" i="9"/>
  <c r="U2255" i="9"/>
  <c r="U2259" i="9"/>
  <c r="U2263" i="9"/>
  <c r="U2267" i="9"/>
  <c r="U2271" i="9"/>
  <c r="U2275" i="9"/>
  <c r="U2279" i="9"/>
  <c r="U2283" i="9"/>
  <c r="U2287" i="9"/>
  <c r="U2291" i="9"/>
  <c r="U2295" i="9"/>
  <c r="U2299" i="9"/>
  <c r="U2303" i="9"/>
  <c r="U2307" i="9"/>
  <c r="U2311" i="9"/>
  <c r="U2315" i="9"/>
  <c r="U2319" i="9"/>
  <c r="U2323" i="9"/>
  <c r="U2327" i="9"/>
  <c r="U2331" i="9"/>
  <c r="U2335" i="9"/>
  <c r="U2339" i="9"/>
  <c r="U2343" i="9"/>
  <c r="U2347" i="9"/>
  <c r="U2351" i="9"/>
  <c r="U2355" i="9"/>
  <c r="U2359" i="9"/>
  <c r="U2363" i="9"/>
  <c r="U2367" i="9"/>
  <c r="U2371" i="9"/>
  <c r="U2375" i="9"/>
  <c r="U2379" i="9"/>
  <c r="U2383" i="9"/>
  <c r="U2387" i="9"/>
  <c r="U2391" i="9"/>
  <c r="U2395" i="9"/>
  <c r="U2399" i="9"/>
  <c r="U1040" i="9"/>
  <c r="U1044" i="9"/>
  <c r="U1048" i="9"/>
  <c r="U1052" i="9"/>
  <c r="U1056" i="9"/>
  <c r="U1060" i="9"/>
  <c r="U1064" i="9"/>
  <c r="U1068" i="9"/>
  <c r="U1072" i="9"/>
  <c r="U1076" i="9"/>
  <c r="U1080" i="9"/>
  <c r="U1084" i="9"/>
  <c r="U1088" i="9"/>
  <c r="U1092" i="9"/>
  <c r="U1096" i="9"/>
  <c r="U1100" i="9"/>
  <c r="U1104" i="9"/>
  <c r="U1108" i="9"/>
  <c r="U1112" i="9"/>
  <c r="U1116" i="9"/>
  <c r="U1120" i="9"/>
  <c r="U1124" i="9"/>
  <c r="U1128" i="9"/>
  <c r="U1132" i="9"/>
  <c r="U1136" i="9"/>
  <c r="U1140" i="9"/>
  <c r="U1144" i="9"/>
  <c r="U1148" i="9"/>
  <c r="U1152" i="9"/>
  <c r="U1156" i="9"/>
  <c r="U1160" i="9"/>
  <c r="U1164" i="9"/>
  <c r="U1168" i="9"/>
  <c r="U1172" i="9"/>
  <c r="U1176" i="9"/>
  <c r="U1180" i="9"/>
  <c r="U1184" i="9"/>
  <c r="U1188" i="9"/>
  <c r="U1192" i="9"/>
  <c r="U1196" i="9"/>
  <c r="U1200" i="9"/>
  <c r="U1204" i="9"/>
  <c r="U1208" i="9"/>
  <c r="U1212" i="9"/>
  <c r="U1216" i="9"/>
  <c r="U1220" i="9"/>
  <c r="U1224" i="9"/>
  <c r="U1228" i="9"/>
  <c r="U1232" i="9"/>
  <c r="U1236" i="9"/>
  <c r="U1240" i="9"/>
  <c r="U1244" i="9"/>
  <c r="U1248" i="9"/>
  <c r="U1252" i="9"/>
  <c r="U1256" i="9"/>
  <c r="U1260" i="9"/>
  <c r="U1264" i="9"/>
  <c r="U1268" i="9"/>
  <c r="U1272" i="9"/>
  <c r="U1276" i="9"/>
  <c r="U1280" i="9"/>
  <c r="U1284" i="9"/>
  <c r="U1288" i="9"/>
  <c r="U1292" i="9"/>
  <c r="U1296" i="9"/>
  <c r="U1300" i="9"/>
  <c r="U1304" i="9"/>
  <c r="U1308" i="9"/>
  <c r="U1312" i="9"/>
  <c r="U1316" i="9"/>
  <c r="U1320" i="9"/>
  <c r="U1324" i="9"/>
  <c r="U1328" i="9"/>
  <c r="U1332" i="9"/>
  <c r="U1336" i="9"/>
  <c r="U1340" i="9"/>
  <c r="U1344" i="9"/>
  <c r="U1348" i="9"/>
  <c r="U1352" i="9"/>
  <c r="U1356" i="9"/>
  <c r="U1360" i="9"/>
  <c r="U1364" i="9"/>
  <c r="U1368" i="9"/>
  <c r="U1372" i="9"/>
  <c r="U1376" i="9"/>
  <c r="U1380" i="9"/>
  <c r="U1384" i="9"/>
  <c r="U1388" i="9"/>
  <c r="U1392" i="9"/>
  <c r="U1396" i="9"/>
  <c r="U1400" i="9"/>
  <c r="U1404" i="9"/>
  <c r="U1408" i="9"/>
  <c r="U1412" i="9"/>
  <c r="U1416" i="9"/>
  <c r="U1420" i="9"/>
  <c r="U1424" i="9"/>
  <c r="U1428" i="9"/>
  <c r="U1432" i="9"/>
  <c r="U1436" i="9"/>
  <c r="U1440" i="9"/>
  <c r="U1444" i="9"/>
  <c r="U1448" i="9"/>
  <c r="U1452" i="9"/>
  <c r="U1456" i="9"/>
  <c r="U1460" i="9"/>
  <c r="U1464" i="9"/>
  <c r="U1468" i="9"/>
  <c r="U1472" i="9"/>
  <c r="U1476" i="9"/>
  <c r="U1480" i="9"/>
  <c r="U1484" i="9"/>
  <c r="U1488" i="9"/>
  <c r="U1492" i="9"/>
  <c r="U1496" i="9"/>
  <c r="U1500" i="9"/>
  <c r="U1504" i="9"/>
  <c r="U1508" i="9"/>
  <c r="U1512" i="9"/>
  <c r="U1516" i="9"/>
  <c r="U1520" i="9"/>
  <c r="U1524" i="9"/>
  <c r="U1528" i="9"/>
  <c r="U1532" i="9"/>
  <c r="U1536" i="9"/>
  <c r="U1540" i="9"/>
  <c r="U1544" i="9"/>
  <c r="U1548" i="9"/>
  <c r="U1552" i="9"/>
  <c r="U1556" i="9"/>
  <c r="U1560" i="9"/>
  <c r="U1564" i="9"/>
  <c r="U1568" i="9"/>
  <c r="U1572" i="9"/>
  <c r="U1576" i="9"/>
  <c r="U1580" i="9"/>
  <c r="U1584" i="9"/>
  <c r="U1588" i="9"/>
  <c r="U1592" i="9"/>
  <c r="U1596" i="9"/>
  <c r="U1600" i="9"/>
  <c r="U1604" i="9"/>
  <c r="U1608" i="9"/>
  <c r="U1612" i="9"/>
  <c r="U1616" i="9"/>
  <c r="U1620" i="9"/>
  <c r="U1624" i="9"/>
  <c r="U1628" i="9"/>
  <c r="U1632" i="9"/>
  <c r="U1636" i="9"/>
  <c r="U1640" i="9"/>
  <c r="U1644" i="9"/>
  <c r="U1648" i="9"/>
  <c r="U1652" i="9"/>
  <c r="U1656" i="9"/>
  <c r="U1660" i="9"/>
  <c r="U1664" i="9"/>
  <c r="U1668" i="9"/>
  <c r="U1672" i="9"/>
  <c r="U1676" i="9"/>
  <c r="U1680" i="9"/>
  <c r="U1684" i="9"/>
  <c r="U1688" i="9"/>
  <c r="U1692" i="9"/>
  <c r="U1696" i="9"/>
  <c r="U1700" i="9"/>
  <c r="U1704" i="9"/>
  <c r="U1708" i="9"/>
  <c r="U1712" i="9"/>
  <c r="U1716" i="9"/>
  <c r="U1720" i="9"/>
  <c r="U1724" i="9"/>
  <c r="U1728" i="9"/>
  <c r="U1732" i="9"/>
  <c r="U1736" i="9"/>
  <c r="U1740" i="9"/>
  <c r="U1744" i="9"/>
  <c r="U1748" i="9"/>
  <c r="U1752" i="9"/>
  <c r="U1756" i="9"/>
  <c r="U1760" i="9"/>
  <c r="U1764" i="9"/>
  <c r="U1768" i="9"/>
  <c r="U1772" i="9"/>
  <c r="U1776" i="9"/>
  <c r="U1780" i="9"/>
  <c r="U1784" i="9"/>
  <c r="U1788" i="9"/>
  <c r="U1792" i="9"/>
  <c r="U1796" i="9"/>
  <c r="U1800" i="9"/>
  <c r="U1804" i="9"/>
  <c r="U1808" i="9"/>
  <c r="U1812" i="9"/>
  <c r="U1816" i="9"/>
  <c r="U1820" i="9"/>
  <c r="U1824" i="9"/>
  <c r="U1828" i="9"/>
  <c r="U1832" i="9"/>
  <c r="U1836" i="9"/>
  <c r="U1840" i="9"/>
  <c r="U1844" i="9"/>
  <c r="U1848" i="9"/>
  <c r="U1852" i="9"/>
  <c r="U1856" i="9"/>
  <c r="U1860" i="9"/>
  <c r="U1864" i="9"/>
  <c r="U1868" i="9"/>
  <c r="U1872" i="9"/>
  <c r="U1876" i="9"/>
  <c r="U1880" i="9"/>
  <c r="U1884" i="9"/>
  <c r="U1888" i="9"/>
  <c r="U1892" i="9"/>
  <c r="U1896" i="9"/>
  <c r="U1900" i="9"/>
  <c r="U1904" i="9"/>
  <c r="U1908" i="9"/>
  <c r="U1912" i="9"/>
  <c r="U1916" i="9"/>
  <c r="U1920" i="9"/>
  <c r="U1924" i="9"/>
  <c r="U1928" i="9"/>
  <c r="U1932" i="9"/>
  <c r="U1936" i="9"/>
  <c r="U1940" i="9"/>
  <c r="U1944" i="9"/>
  <c r="U1948" i="9"/>
  <c r="U1952" i="9"/>
  <c r="U1956" i="9"/>
  <c r="U1960" i="9"/>
  <c r="U1964" i="9"/>
  <c r="U1968" i="9"/>
  <c r="U1972" i="9"/>
  <c r="U1976" i="9"/>
  <c r="U1980" i="9"/>
  <c r="U1984" i="9"/>
  <c r="U1988" i="9"/>
  <c r="U1992" i="9"/>
  <c r="U1996" i="9"/>
  <c r="U2000" i="9"/>
  <c r="U2004" i="9"/>
  <c r="U2008" i="9"/>
  <c r="U2012" i="9"/>
  <c r="U2016" i="9"/>
  <c r="U2020" i="9"/>
  <c r="U2024" i="9"/>
  <c r="U2028" i="9"/>
  <c r="U2032" i="9"/>
  <c r="U2036" i="9"/>
  <c r="U2040" i="9"/>
  <c r="U2044" i="9"/>
  <c r="U2048" i="9"/>
  <c r="U2052" i="9"/>
  <c r="U2056" i="9"/>
  <c r="U2060" i="9"/>
  <c r="U2064" i="9"/>
  <c r="U2068" i="9"/>
  <c r="U2072" i="9"/>
  <c r="U2076" i="9"/>
  <c r="U2080" i="9"/>
  <c r="U2084" i="9"/>
  <c r="U2088" i="9"/>
  <c r="U2092" i="9"/>
  <c r="U2096" i="9"/>
  <c r="U2100" i="9"/>
  <c r="U2104" i="9"/>
  <c r="U2108" i="9"/>
  <c r="U2112" i="9"/>
  <c r="U2116" i="9"/>
  <c r="U2120" i="9"/>
  <c r="U2124" i="9"/>
  <c r="U2128" i="9"/>
  <c r="U2132" i="9"/>
  <c r="U2136" i="9"/>
  <c r="U2140" i="9"/>
  <c r="U2144" i="9"/>
  <c r="U2148" i="9"/>
  <c r="U2152" i="9"/>
  <c r="U2156" i="9"/>
  <c r="U2160" i="9"/>
  <c r="U2164" i="9"/>
  <c r="U2168" i="9"/>
  <c r="U2172" i="9"/>
  <c r="U2176" i="9"/>
  <c r="U2180" i="9"/>
  <c r="U2184" i="9"/>
  <c r="U2188" i="9"/>
  <c r="U2192" i="9"/>
  <c r="U2196" i="9"/>
  <c r="U2200" i="9"/>
  <c r="U2204" i="9"/>
  <c r="U2208" i="9"/>
  <c r="U2212" i="9"/>
  <c r="U2216" i="9"/>
  <c r="U2220" i="9"/>
  <c r="U2224" i="9"/>
  <c r="U2228" i="9"/>
  <c r="U2232" i="9"/>
  <c r="U2236" i="9"/>
  <c r="U2240" i="9"/>
  <c r="U2244" i="9"/>
  <c r="U2248" i="9"/>
  <c r="U2252" i="9"/>
  <c r="U2256" i="9"/>
  <c r="U2260" i="9"/>
  <c r="U2264" i="9"/>
  <c r="U2268" i="9"/>
  <c r="U2272" i="9"/>
  <c r="U2276" i="9"/>
  <c r="U2280" i="9"/>
  <c r="U2284" i="9"/>
  <c r="U2288" i="9"/>
  <c r="U2292" i="9"/>
  <c r="U2296" i="9"/>
  <c r="U2300" i="9"/>
  <c r="U2304" i="9"/>
  <c r="U2308" i="9"/>
  <c r="U2312" i="9"/>
  <c r="U2316" i="9"/>
  <c r="U2320" i="9"/>
  <c r="U2324" i="9"/>
  <c r="U2328" i="9"/>
  <c r="U2332" i="9"/>
  <c r="U2336" i="9"/>
  <c r="U2340" i="9"/>
  <c r="U2344" i="9"/>
  <c r="U2348" i="9"/>
  <c r="U2352" i="9"/>
  <c r="U2356" i="9"/>
  <c r="U2360" i="9"/>
  <c r="U2364" i="9"/>
  <c r="U2368" i="9"/>
  <c r="U2372" i="9"/>
  <c r="U2376" i="9"/>
  <c r="U2380" i="9"/>
  <c r="U2384" i="9"/>
  <c r="U2388" i="9"/>
  <c r="U2392" i="9"/>
  <c r="U1053" i="9"/>
  <c r="U1069" i="9"/>
  <c r="U1085" i="9"/>
  <c r="U1101" i="9"/>
  <c r="U1117" i="9"/>
  <c r="U1133" i="9"/>
  <c r="U1149" i="9"/>
  <c r="U1165" i="9"/>
  <c r="U1181" i="9"/>
  <c r="U1197" i="9"/>
  <c r="U1213" i="9"/>
  <c r="U1229" i="9"/>
  <c r="U1245" i="9"/>
  <c r="U1261" i="9"/>
  <c r="U1277" i="9"/>
  <c r="U1293" i="9"/>
  <c r="U1309" i="9"/>
  <c r="U1325" i="9"/>
  <c r="U1341" i="9"/>
  <c r="U1357" i="9"/>
  <c r="U1373" i="9"/>
  <c r="U1389" i="9"/>
  <c r="U1405" i="9"/>
  <c r="U1421" i="9"/>
  <c r="U1437" i="9"/>
  <c r="U1453" i="9"/>
  <c r="U1469" i="9"/>
  <c r="U1485" i="9"/>
  <c r="U1501" i="9"/>
  <c r="U1517" i="9"/>
  <c r="U1533" i="9"/>
  <c r="U1549" i="9"/>
  <c r="U1565" i="9"/>
  <c r="U1581" i="9"/>
  <c r="U1597" i="9"/>
  <c r="U1613" i="9"/>
  <c r="U1629" i="9"/>
  <c r="U1645" i="9"/>
  <c r="U1661" i="9"/>
  <c r="U1677" i="9"/>
  <c r="U1693" i="9"/>
  <c r="U1709" i="9"/>
  <c r="U1725" i="9"/>
  <c r="U1741" i="9"/>
  <c r="U1757" i="9"/>
  <c r="U1773" i="9"/>
  <c r="U1789" i="9"/>
  <c r="U1805" i="9"/>
  <c r="U1821" i="9"/>
  <c r="U1837" i="9"/>
  <c r="U1853" i="9"/>
  <c r="U1869" i="9"/>
  <c r="U1885" i="9"/>
  <c r="U1901" i="9"/>
  <c r="U1917" i="9"/>
  <c r="U1933" i="9"/>
  <c r="U1949" i="9"/>
  <c r="U1965" i="9"/>
  <c r="U1981" i="9"/>
  <c r="U1997" i="9"/>
  <c r="U2013" i="9"/>
  <c r="U2029" i="9"/>
  <c r="U2045" i="9"/>
  <c r="U2061" i="9"/>
  <c r="U2077" i="9"/>
  <c r="U2093" i="9"/>
  <c r="U2109" i="9"/>
  <c r="U2125" i="9"/>
  <c r="U2141" i="9"/>
  <c r="U2157" i="9"/>
  <c r="U2173" i="9"/>
  <c r="U2189" i="9"/>
  <c r="U2205" i="9"/>
  <c r="U2221" i="9"/>
  <c r="U2237" i="9"/>
  <c r="U2253" i="9"/>
  <c r="U2269" i="9"/>
  <c r="U2285" i="9"/>
  <c r="U2301" i="9"/>
  <c r="U2317" i="9"/>
  <c r="U2333" i="9"/>
  <c r="U2349" i="9"/>
  <c r="U2357" i="9"/>
  <c r="U2365" i="9"/>
  <c r="U2373" i="9"/>
  <c r="U2381" i="9"/>
  <c r="U2389" i="9"/>
  <c r="U2396" i="9"/>
  <c r="U2401" i="9"/>
  <c r="U2405" i="9"/>
  <c r="U2409" i="9"/>
  <c r="U2413" i="9"/>
  <c r="U2417" i="9"/>
  <c r="U2421" i="9"/>
  <c r="U2425" i="9"/>
  <c r="U2429" i="9"/>
  <c r="U2433" i="9"/>
  <c r="U2437" i="9"/>
  <c r="U2441" i="9"/>
  <c r="U2445" i="9"/>
  <c r="U2449" i="9"/>
  <c r="U2453" i="9"/>
  <c r="U2457" i="9"/>
  <c r="U2461" i="9"/>
  <c r="U2465" i="9"/>
  <c r="U2469" i="9"/>
  <c r="U2473" i="9"/>
  <c r="U2477" i="9"/>
  <c r="U2481" i="9"/>
  <c r="U2485" i="9"/>
  <c r="U2489" i="9"/>
  <c r="U2493" i="9"/>
  <c r="U2497" i="9"/>
  <c r="U2501" i="9"/>
  <c r="U2505" i="9"/>
  <c r="U2509" i="9"/>
  <c r="U2513" i="9"/>
  <c r="U2517" i="9"/>
  <c r="U2521" i="9"/>
  <c r="U2525" i="9"/>
  <c r="U2529" i="9"/>
  <c r="U2533" i="9"/>
  <c r="U2537" i="9"/>
  <c r="U2541" i="9"/>
  <c r="U2545" i="9"/>
  <c r="U2549" i="9"/>
  <c r="U2553" i="9"/>
  <c r="U2557" i="9"/>
  <c r="U2561" i="9"/>
  <c r="U2565" i="9"/>
  <c r="U2569" i="9"/>
  <c r="U2573" i="9"/>
  <c r="U2577" i="9"/>
  <c r="U2581" i="9"/>
  <c r="U2585" i="9"/>
  <c r="U2589" i="9"/>
  <c r="U2593" i="9"/>
  <c r="U2597" i="9"/>
  <c r="U2601" i="9"/>
  <c r="U2605" i="9"/>
  <c r="U2609" i="9"/>
  <c r="U2613" i="9"/>
  <c r="U2617" i="9"/>
  <c r="U2621" i="9"/>
  <c r="U2625" i="9"/>
  <c r="U2629" i="9"/>
  <c r="U2633" i="9"/>
  <c r="U2637" i="9"/>
  <c r="U2641" i="9"/>
  <c r="U2645" i="9"/>
  <c r="U2649" i="9"/>
  <c r="U2653" i="9"/>
  <c r="U2657" i="9"/>
  <c r="U2661" i="9"/>
  <c r="U2665" i="9"/>
  <c r="U2669" i="9"/>
  <c r="U2673" i="9"/>
  <c r="U2677" i="9"/>
  <c r="U2681" i="9"/>
  <c r="U2685" i="9"/>
  <c r="U2689" i="9"/>
  <c r="U2693" i="9"/>
  <c r="U2697" i="9"/>
  <c r="U2701" i="9"/>
  <c r="U2705" i="9"/>
  <c r="U2709" i="9"/>
  <c r="U2713" i="9"/>
  <c r="U2717" i="9"/>
  <c r="U2721" i="9"/>
  <c r="U2725" i="9"/>
  <c r="U2729" i="9"/>
  <c r="U2733" i="9"/>
  <c r="U2737" i="9"/>
  <c r="U2741" i="9"/>
  <c r="U2745" i="9"/>
  <c r="U2749" i="9"/>
  <c r="U2753" i="9"/>
  <c r="U2757" i="9"/>
  <c r="U2761" i="9"/>
  <c r="U2765" i="9"/>
  <c r="U2769" i="9"/>
  <c r="U2773" i="9"/>
  <c r="U2777" i="9"/>
  <c r="U2781" i="9"/>
  <c r="U2785" i="9"/>
  <c r="U2789" i="9"/>
  <c r="U2793" i="9"/>
  <c r="U2797" i="9"/>
  <c r="U2801" i="9"/>
  <c r="U2805" i="9"/>
  <c r="U2809" i="9"/>
  <c r="U2813" i="9"/>
  <c r="U2817" i="9"/>
  <c r="U2821" i="9"/>
  <c r="U2825" i="9"/>
  <c r="U2829" i="9"/>
  <c r="U2833" i="9"/>
  <c r="U2837" i="9"/>
  <c r="U2841" i="9"/>
  <c r="U2845" i="9"/>
  <c r="U2849" i="9"/>
  <c r="U2853" i="9"/>
  <c r="U2857" i="9"/>
  <c r="U2861" i="9"/>
  <c r="U2865" i="9"/>
  <c r="U2869" i="9"/>
  <c r="U2873" i="9"/>
  <c r="U2877" i="9"/>
  <c r="U2881" i="9"/>
  <c r="U2885" i="9"/>
  <c r="U2889" i="9"/>
  <c r="U2893" i="9"/>
  <c r="U2897" i="9"/>
  <c r="U2901" i="9"/>
  <c r="U2905" i="9"/>
  <c r="U2909" i="9"/>
  <c r="U2913" i="9"/>
  <c r="U2917" i="9"/>
  <c r="U2921" i="9"/>
  <c r="U2925" i="9"/>
  <c r="U2929" i="9"/>
  <c r="U2933" i="9"/>
  <c r="U2937" i="9"/>
  <c r="U2941" i="9"/>
  <c r="U2945" i="9"/>
  <c r="U2949" i="9"/>
  <c r="U2953" i="9"/>
  <c r="U2957" i="9"/>
  <c r="U2961" i="9"/>
  <c r="U2965" i="9"/>
  <c r="U2969" i="9"/>
  <c r="U2973" i="9"/>
  <c r="U2977" i="9"/>
  <c r="U2981" i="9"/>
  <c r="U2985" i="9"/>
  <c r="U2989" i="9"/>
  <c r="U2993" i="9"/>
  <c r="U2997" i="9"/>
  <c r="U3001" i="9"/>
  <c r="U3005" i="9"/>
  <c r="U3009" i="9"/>
  <c r="U3013" i="9"/>
  <c r="U3017" i="9"/>
  <c r="U3021" i="9"/>
  <c r="U3025" i="9"/>
  <c r="U3029" i="9"/>
  <c r="U3033" i="9"/>
  <c r="U3037" i="9"/>
  <c r="U3041" i="9"/>
  <c r="U3045" i="9"/>
  <c r="U3049" i="9"/>
  <c r="U3053" i="9"/>
  <c r="U3057" i="9"/>
  <c r="U3061" i="9"/>
  <c r="U3065" i="9"/>
  <c r="U3069" i="9"/>
  <c r="U3073" i="9"/>
  <c r="U3077" i="9"/>
  <c r="U3081" i="9"/>
  <c r="U3085" i="9"/>
  <c r="U3089" i="9"/>
  <c r="U3093" i="9"/>
  <c r="U3097" i="9"/>
  <c r="U3101" i="9"/>
  <c r="U3105" i="9"/>
  <c r="U3109" i="9"/>
  <c r="U3113" i="9"/>
  <c r="U3117" i="9"/>
  <c r="U3121" i="9"/>
  <c r="U3125" i="9"/>
  <c r="U3129" i="9"/>
  <c r="U3133" i="9"/>
  <c r="U3137" i="9"/>
  <c r="U3141" i="9"/>
  <c r="U3145" i="9"/>
  <c r="U3149" i="9"/>
  <c r="U3153" i="9"/>
  <c r="U3157" i="9"/>
  <c r="U3161" i="9"/>
  <c r="U3165" i="9"/>
  <c r="U3169" i="9"/>
  <c r="U3173" i="9"/>
  <c r="U3177" i="9"/>
  <c r="U3181" i="9"/>
  <c r="U3185" i="9"/>
  <c r="U3189" i="9"/>
  <c r="U3193" i="9"/>
  <c r="U3197" i="9"/>
  <c r="U3201" i="9"/>
  <c r="U3205" i="9"/>
  <c r="U3209" i="9"/>
  <c r="U3213" i="9"/>
  <c r="U3217" i="9"/>
  <c r="U3221" i="9"/>
  <c r="U3225" i="9"/>
  <c r="U3229" i="9"/>
  <c r="U3233" i="9"/>
  <c r="U3237" i="9"/>
  <c r="U3241" i="9"/>
  <c r="U3245" i="9"/>
  <c r="U3249" i="9"/>
  <c r="U3253" i="9"/>
  <c r="U3257" i="9"/>
  <c r="U3261" i="9"/>
  <c r="U3265" i="9"/>
  <c r="U3269" i="9"/>
  <c r="U3273" i="9"/>
  <c r="U3277" i="9"/>
  <c r="U3281" i="9"/>
  <c r="U3285" i="9"/>
  <c r="U3289" i="9"/>
  <c r="U3293" i="9"/>
  <c r="U3297" i="9"/>
  <c r="U3301" i="9"/>
  <c r="U3305" i="9"/>
  <c r="U3309" i="9"/>
  <c r="U3313" i="9"/>
  <c r="U3317" i="9"/>
  <c r="U3321" i="9"/>
  <c r="U3325" i="9"/>
  <c r="U3329" i="9"/>
  <c r="U3333" i="9"/>
  <c r="U3337" i="9"/>
  <c r="U3341" i="9"/>
  <c r="U3345" i="9"/>
  <c r="U3349" i="9"/>
  <c r="U3353" i="9"/>
  <c r="U3357" i="9"/>
  <c r="U3361" i="9"/>
  <c r="U3365" i="9"/>
  <c r="U3369" i="9"/>
  <c r="U3373" i="9"/>
  <c r="U3377" i="9"/>
  <c r="U3381" i="9"/>
  <c r="U3385" i="9"/>
  <c r="U3389" i="9"/>
  <c r="U3393" i="9"/>
  <c r="U3397" i="9"/>
  <c r="U3401" i="9"/>
  <c r="U3405" i="9"/>
  <c r="U3409" i="9"/>
  <c r="U3413" i="9"/>
  <c r="U3417" i="9"/>
  <c r="U3421" i="9"/>
  <c r="U3425" i="9"/>
  <c r="U3429" i="9"/>
  <c r="U3433" i="9"/>
  <c r="U3437" i="9"/>
  <c r="U3441" i="9"/>
  <c r="U3445" i="9"/>
  <c r="U3449" i="9"/>
  <c r="U3453" i="9"/>
  <c r="U3457" i="9"/>
  <c r="U3461" i="9"/>
  <c r="U3465" i="9"/>
  <c r="U3469" i="9"/>
  <c r="U3473" i="9"/>
  <c r="U3477" i="9"/>
  <c r="U3481" i="9"/>
  <c r="U3485" i="9"/>
  <c r="U3489" i="9"/>
  <c r="U3493" i="9"/>
  <c r="U3497" i="9"/>
  <c r="U3501" i="9"/>
  <c r="U3505" i="9"/>
  <c r="U3509" i="9"/>
  <c r="U3513" i="9"/>
  <c r="U3517" i="9"/>
  <c r="U3521" i="9"/>
  <c r="U3525" i="9"/>
  <c r="U3529" i="9"/>
  <c r="U3533" i="9"/>
  <c r="U3537" i="9"/>
  <c r="U3541" i="9"/>
  <c r="U3545" i="9"/>
  <c r="U3549" i="9"/>
  <c r="U3553" i="9"/>
  <c r="U3557" i="9"/>
  <c r="U3561" i="9"/>
  <c r="U3565" i="9"/>
  <c r="U3569" i="9"/>
  <c r="U3573" i="9"/>
  <c r="U3577" i="9"/>
  <c r="U3581" i="9"/>
  <c r="U3585" i="9"/>
  <c r="U3589" i="9"/>
  <c r="U3593" i="9"/>
  <c r="U3597" i="9"/>
  <c r="U3601" i="9"/>
  <c r="U3605" i="9"/>
  <c r="U3609" i="9"/>
  <c r="U3613" i="9"/>
  <c r="U3617" i="9"/>
  <c r="U3621" i="9"/>
  <c r="U3625" i="9"/>
  <c r="U3629" i="9"/>
  <c r="U3633" i="9"/>
  <c r="U3637" i="9"/>
  <c r="U3641" i="9"/>
  <c r="U3645" i="9"/>
  <c r="U3649" i="9"/>
  <c r="U3653" i="9"/>
  <c r="U3657" i="9"/>
  <c r="U3661" i="9"/>
  <c r="U3665" i="9"/>
  <c r="U3669" i="9"/>
  <c r="U3673" i="9"/>
  <c r="U3677" i="9"/>
  <c r="U3681" i="9"/>
  <c r="U3685" i="9"/>
  <c r="U3689" i="9"/>
  <c r="U3693" i="9"/>
  <c r="U3697" i="9"/>
  <c r="U3701" i="9"/>
  <c r="U3705" i="9"/>
  <c r="U3709" i="9"/>
  <c r="U3713" i="9"/>
  <c r="U3717" i="9"/>
  <c r="U3721" i="9"/>
  <c r="U3725" i="9"/>
  <c r="U3729" i="9"/>
  <c r="U3733" i="9"/>
  <c r="U3737" i="9"/>
  <c r="U3741" i="9"/>
  <c r="U3745" i="9"/>
  <c r="U3749" i="9"/>
  <c r="U3753" i="9"/>
  <c r="U3757" i="9"/>
  <c r="U3761" i="9"/>
  <c r="U3765" i="9"/>
  <c r="U3769" i="9"/>
  <c r="U3773" i="9"/>
  <c r="U3777" i="9"/>
  <c r="U3781" i="9"/>
  <c r="U3785" i="9"/>
  <c r="U3789" i="9"/>
  <c r="U3793" i="9"/>
  <c r="U3797" i="9"/>
  <c r="U3801" i="9"/>
  <c r="U3805" i="9"/>
  <c r="U3809" i="9"/>
  <c r="U3813" i="9"/>
  <c r="U3817" i="9"/>
  <c r="U3821" i="9"/>
  <c r="U3825" i="9"/>
  <c r="U3829" i="9"/>
  <c r="U3833" i="9"/>
  <c r="U3837" i="9"/>
  <c r="U3841" i="9"/>
  <c r="U3845" i="9"/>
  <c r="U3849" i="9"/>
  <c r="U3853" i="9"/>
  <c r="U3857" i="9"/>
  <c r="U3861" i="9"/>
  <c r="U3865" i="9"/>
  <c r="U3869" i="9"/>
  <c r="U3873" i="9"/>
  <c r="U3877" i="9"/>
  <c r="U3881" i="9"/>
  <c r="U3885" i="9"/>
  <c r="U3889" i="9"/>
  <c r="U3893" i="9"/>
  <c r="U3897" i="9"/>
  <c r="U3901" i="9"/>
  <c r="U3905" i="9"/>
  <c r="U3909" i="9"/>
  <c r="U3913" i="9"/>
  <c r="U3917" i="9"/>
  <c r="U3921" i="9"/>
  <c r="U3925" i="9"/>
  <c r="U3929" i="9"/>
  <c r="U3933" i="9"/>
  <c r="U3937" i="9"/>
  <c r="U3941" i="9"/>
  <c r="U3945" i="9"/>
  <c r="U3949" i="9"/>
  <c r="U3953" i="9"/>
  <c r="U3957" i="9"/>
  <c r="U3961" i="9"/>
  <c r="U3965" i="9"/>
  <c r="U3969" i="9"/>
  <c r="U3973" i="9"/>
  <c r="U3977" i="9"/>
  <c r="U3981" i="9"/>
  <c r="U3985" i="9"/>
  <c r="U3989" i="9"/>
  <c r="U3993" i="9"/>
  <c r="U3997" i="9"/>
  <c r="U4001" i="9"/>
  <c r="U4005" i="9"/>
  <c r="U4009" i="9"/>
  <c r="U4013" i="9"/>
  <c r="U4017" i="9"/>
  <c r="U4021" i="9"/>
  <c r="U4025" i="9"/>
  <c r="U4029" i="9"/>
  <c r="U4033" i="9"/>
  <c r="U4037" i="9"/>
  <c r="U4041" i="9"/>
  <c r="U4045" i="9"/>
  <c r="U4049" i="9"/>
  <c r="U4053" i="9"/>
  <c r="U4057" i="9"/>
  <c r="U4061" i="9"/>
  <c r="U4065" i="9"/>
  <c r="U4069" i="9"/>
  <c r="U4073" i="9"/>
  <c r="U4077" i="9"/>
  <c r="U4081" i="9"/>
  <c r="U4085" i="9"/>
  <c r="U4089" i="9"/>
  <c r="U4093" i="9"/>
  <c r="U4097" i="9"/>
  <c r="U4101" i="9"/>
  <c r="U4105" i="9"/>
  <c r="U4109" i="9"/>
  <c r="U4113" i="9"/>
  <c r="U4117" i="9"/>
  <c r="U4121" i="9"/>
  <c r="U4125" i="9"/>
  <c r="U4129" i="9"/>
  <c r="U4133" i="9"/>
  <c r="U4137" i="9"/>
  <c r="U4141" i="9"/>
  <c r="U4145" i="9"/>
  <c r="U4149" i="9"/>
  <c r="U4153" i="9"/>
  <c r="U4157" i="9"/>
  <c r="U4161" i="9"/>
  <c r="U4165" i="9"/>
  <c r="U4169" i="9"/>
  <c r="U4173" i="9"/>
  <c r="U4177" i="9"/>
  <c r="U4181" i="9"/>
  <c r="U4185" i="9"/>
  <c r="U4189" i="9"/>
  <c r="U4193" i="9"/>
  <c r="U4197" i="9"/>
  <c r="U4201" i="9"/>
  <c r="U4205" i="9"/>
  <c r="U4209" i="9"/>
  <c r="U4213" i="9"/>
  <c r="U4217" i="9"/>
  <c r="U4221" i="9"/>
  <c r="U4225" i="9"/>
  <c r="U4229" i="9"/>
  <c r="U4233" i="9"/>
  <c r="U4237" i="9"/>
  <c r="U4241" i="9"/>
  <c r="U4245" i="9"/>
  <c r="U4249" i="9"/>
  <c r="U4253" i="9"/>
  <c r="U4257" i="9"/>
  <c r="U4261" i="9"/>
  <c r="U4265" i="9"/>
  <c r="U4269" i="9"/>
  <c r="U4273" i="9"/>
  <c r="U4277" i="9"/>
  <c r="U4281" i="9"/>
  <c r="U4285" i="9"/>
  <c r="U4289" i="9"/>
  <c r="U4293" i="9"/>
  <c r="U4297" i="9"/>
  <c r="U4301" i="9"/>
  <c r="U4305" i="9"/>
  <c r="U4309" i="9"/>
  <c r="U4313" i="9"/>
  <c r="U4317" i="9"/>
  <c r="U4321" i="9"/>
  <c r="U4325" i="9"/>
  <c r="U4329" i="9"/>
  <c r="U4333" i="9"/>
  <c r="U4337" i="9"/>
  <c r="U4341" i="9"/>
  <c r="U4345" i="9"/>
  <c r="U4349" i="9"/>
  <c r="U4353" i="9"/>
  <c r="U4357" i="9"/>
  <c r="U4361" i="9"/>
  <c r="U4365" i="9"/>
  <c r="U4369" i="9"/>
  <c r="U4373" i="9"/>
  <c r="U4377" i="9"/>
  <c r="U4381" i="9"/>
  <c r="U4385" i="9"/>
  <c r="U4389" i="9"/>
  <c r="U4393" i="9"/>
  <c r="U4397" i="9"/>
  <c r="U4401" i="9"/>
  <c r="U4405" i="9"/>
  <c r="U4409" i="9"/>
  <c r="U4413" i="9"/>
  <c r="U4417" i="9"/>
  <c r="U4421" i="9"/>
  <c r="U4425" i="9"/>
  <c r="U4429" i="9"/>
  <c r="U4433" i="9"/>
  <c r="U4437" i="9"/>
  <c r="U4441" i="9"/>
  <c r="U4445" i="9"/>
  <c r="U4449" i="9"/>
  <c r="U4453" i="9"/>
  <c r="U4457" i="9"/>
  <c r="U4461" i="9"/>
  <c r="U4465" i="9"/>
  <c r="U4469" i="9"/>
  <c r="U4473" i="9"/>
  <c r="U4477" i="9"/>
  <c r="U4481" i="9"/>
  <c r="U4485" i="9"/>
  <c r="U4489" i="9"/>
  <c r="U4493" i="9"/>
  <c r="U4497" i="9"/>
  <c r="U4501" i="9"/>
  <c r="U4505" i="9"/>
  <c r="U4509" i="9"/>
  <c r="U4513" i="9"/>
  <c r="U4517" i="9"/>
  <c r="U4521" i="9"/>
  <c r="U4525" i="9"/>
  <c r="U4529" i="9"/>
  <c r="U4533" i="9"/>
  <c r="U4537" i="9"/>
  <c r="U4541" i="9"/>
  <c r="U4545" i="9"/>
  <c r="U4549" i="9"/>
  <c r="U4553" i="9"/>
  <c r="U4557" i="9"/>
  <c r="U4561" i="9"/>
  <c r="U4565" i="9"/>
  <c r="U4569" i="9"/>
  <c r="U4573" i="9"/>
  <c r="U4577" i="9"/>
  <c r="U4581" i="9"/>
  <c r="U4585" i="9"/>
  <c r="U4589" i="9"/>
  <c r="U4593" i="9"/>
  <c r="U4597" i="9"/>
  <c r="U4601" i="9"/>
  <c r="U4605" i="9"/>
  <c r="U4609" i="9"/>
  <c r="U4613" i="9"/>
  <c r="U4617" i="9"/>
  <c r="U4621" i="9"/>
  <c r="U4625" i="9"/>
  <c r="U4629" i="9"/>
  <c r="U4633" i="9"/>
  <c r="U4637" i="9"/>
  <c r="U4641" i="9"/>
  <c r="U4645" i="9"/>
  <c r="U4649" i="9"/>
  <c r="U4653" i="9"/>
  <c r="U4657" i="9"/>
  <c r="U4661" i="9"/>
  <c r="U4665" i="9"/>
  <c r="U4669" i="9"/>
  <c r="U4673" i="9"/>
  <c r="U4677" i="9"/>
  <c r="U4681" i="9"/>
  <c r="U4685" i="9"/>
  <c r="U4689" i="9"/>
  <c r="U4693" i="9"/>
  <c r="U4697" i="9"/>
  <c r="U4701" i="9"/>
  <c r="U4705" i="9"/>
  <c r="U4709" i="9"/>
  <c r="U4713" i="9"/>
  <c r="U4717" i="9"/>
  <c r="U4721" i="9"/>
  <c r="U4725" i="9"/>
  <c r="U4729" i="9"/>
  <c r="U4733" i="9"/>
  <c r="U4737" i="9"/>
  <c r="U4741" i="9"/>
  <c r="U4745" i="9"/>
  <c r="U4749" i="9"/>
  <c r="U4753" i="9"/>
  <c r="U4757" i="9"/>
  <c r="U4761" i="9"/>
  <c r="U4765" i="9"/>
  <c r="U4769" i="9"/>
  <c r="U4773" i="9"/>
  <c r="U1045" i="9"/>
  <c r="U1061" i="9"/>
  <c r="U1077" i="9"/>
  <c r="U1093" i="9"/>
  <c r="U1109" i="9"/>
  <c r="U1125" i="9"/>
  <c r="U1141" i="9"/>
  <c r="U1157" i="9"/>
  <c r="U1173" i="9"/>
  <c r="U1189" i="9"/>
  <c r="U1205" i="9"/>
  <c r="U1221" i="9"/>
  <c r="U1237" i="9"/>
  <c r="U1253" i="9"/>
  <c r="U1269" i="9"/>
  <c r="U1285" i="9"/>
  <c r="U1301" i="9"/>
  <c r="U1317" i="9"/>
  <c r="U1333" i="9"/>
  <c r="U1349" i="9"/>
  <c r="U1365" i="9"/>
  <c r="U1381" i="9"/>
  <c r="U1397" i="9"/>
  <c r="U1413" i="9"/>
  <c r="U1429" i="9"/>
  <c r="U1445" i="9"/>
  <c r="U1461" i="9"/>
  <c r="U1477" i="9"/>
  <c r="U1493" i="9"/>
  <c r="U1509" i="9"/>
  <c r="U1525" i="9"/>
  <c r="U1541" i="9"/>
  <c r="U1557" i="9"/>
  <c r="U1573" i="9"/>
  <c r="U1589" i="9"/>
  <c r="U1605" i="9"/>
  <c r="U1621" i="9"/>
  <c r="U1637" i="9"/>
  <c r="U1653" i="9"/>
  <c r="U1669" i="9"/>
  <c r="U1685" i="9"/>
  <c r="U1701" i="9"/>
  <c r="U1717" i="9"/>
  <c r="U1733" i="9"/>
  <c r="U1749" i="9"/>
  <c r="U1765" i="9"/>
  <c r="U1781" i="9"/>
  <c r="U1797" i="9"/>
  <c r="U1813" i="9"/>
  <c r="U1829" i="9"/>
  <c r="U1845" i="9"/>
  <c r="U1861" i="9"/>
  <c r="U1877" i="9"/>
  <c r="U1893" i="9"/>
  <c r="U1909" i="9"/>
  <c r="U1925" i="9"/>
  <c r="U1941" i="9"/>
  <c r="U1957" i="9"/>
  <c r="U1973" i="9"/>
  <c r="U1989" i="9"/>
  <c r="U2005" i="9"/>
  <c r="U2021" i="9"/>
  <c r="U2037" i="9"/>
  <c r="U2053" i="9"/>
  <c r="U2069" i="9"/>
  <c r="U2085" i="9"/>
  <c r="U2101" i="9"/>
  <c r="U2117" i="9"/>
  <c r="U2133" i="9"/>
  <c r="U2149" i="9"/>
  <c r="U2165" i="9"/>
  <c r="U2181" i="9"/>
  <c r="U2197" i="9"/>
  <c r="U2213" i="9"/>
  <c r="U2229" i="9"/>
  <c r="U2245" i="9"/>
  <c r="U2261" i="9"/>
  <c r="U2277" i="9"/>
  <c r="U2293" i="9"/>
  <c r="U2309" i="9"/>
  <c r="U2325" i="9"/>
  <c r="U2341" i="9"/>
  <c r="U2353" i="9"/>
  <c r="U2361" i="9"/>
  <c r="U2369" i="9"/>
  <c r="U2377" i="9"/>
  <c r="U2385" i="9"/>
  <c r="U2393" i="9"/>
  <c r="U2398" i="9"/>
  <c r="U2403" i="9"/>
  <c r="U2407" i="9"/>
  <c r="U2411" i="9"/>
  <c r="U2415" i="9"/>
  <c r="U2419" i="9"/>
  <c r="U2423" i="9"/>
  <c r="U2427" i="9"/>
  <c r="U2431" i="9"/>
  <c r="U2435" i="9"/>
  <c r="U2439" i="9"/>
  <c r="U2443" i="9"/>
  <c r="U2447" i="9"/>
  <c r="U2451" i="9"/>
  <c r="U2455" i="9"/>
  <c r="U2459" i="9"/>
  <c r="U2463" i="9"/>
  <c r="U2467" i="9"/>
  <c r="U2471" i="9"/>
  <c r="U2475" i="9"/>
  <c r="U2479" i="9"/>
  <c r="U2483" i="9"/>
  <c r="U2487" i="9"/>
  <c r="U2491" i="9"/>
  <c r="U2495" i="9"/>
  <c r="U2499" i="9"/>
  <c r="U2503" i="9"/>
  <c r="U2507" i="9"/>
  <c r="U2511" i="9"/>
  <c r="U2515" i="9"/>
  <c r="U2519" i="9"/>
  <c r="U2523" i="9"/>
  <c r="U2527" i="9"/>
  <c r="U2531" i="9"/>
  <c r="U2535" i="9"/>
  <c r="U2539" i="9"/>
  <c r="U2543" i="9"/>
  <c r="U2547" i="9"/>
  <c r="U2551" i="9"/>
  <c r="U2555" i="9"/>
  <c r="U2559" i="9"/>
  <c r="U2563" i="9"/>
  <c r="U2567" i="9"/>
  <c r="U2571" i="9"/>
  <c r="U2575" i="9"/>
  <c r="U2579" i="9"/>
  <c r="U2583" i="9"/>
  <c r="U2587" i="9"/>
  <c r="U2591" i="9"/>
  <c r="U2595" i="9"/>
  <c r="U2599" i="9"/>
  <c r="U2603" i="9"/>
  <c r="U2607" i="9"/>
  <c r="U2611" i="9"/>
  <c r="U2615" i="9"/>
  <c r="U2619" i="9"/>
  <c r="U2623" i="9"/>
  <c r="U2627" i="9"/>
  <c r="U2631" i="9"/>
  <c r="U2635" i="9"/>
  <c r="U2639" i="9"/>
  <c r="U2643" i="9"/>
  <c r="U2647" i="9"/>
  <c r="U2651" i="9"/>
  <c r="U2655" i="9"/>
  <c r="U2659" i="9"/>
  <c r="U2663" i="9"/>
  <c r="U2667" i="9"/>
  <c r="U2671" i="9"/>
  <c r="U2675" i="9"/>
  <c r="U2679" i="9"/>
  <c r="U2683" i="9"/>
  <c r="U2687" i="9"/>
  <c r="U2691" i="9"/>
  <c r="U2695" i="9"/>
  <c r="U2699" i="9"/>
  <c r="U2703" i="9"/>
  <c r="U2707" i="9"/>
  <c r="U2711" i="9"/>
  <c r="U2715" i="9"/>
  <c r="U2719" i="9"/>
  <c r="U2723" i="9"/>
  <c r="U2727" i="9"/>
  <c r="U2731" i="9"/>
  <c r="U2735" i="9"/>
  <c r="U2739" i="9"/>
  <c r="U2743" i="9"/>
  <c r="U2747" i="9"/>
  <c r="U2751" i="9"/>
  <c r="U2755" i="9"/>
  <c r="U2759" i="9"/>
  <c r="U2763" i="9"/>
  <c r="U2767" i="9"/>
  <c r="U2771" i="9"/>
  <c r="U2775" i="9"/>
  <c r="U2779" i="9"/>
  <c r="U2783" i="9"/>
  <c r="U2787" i="9"/>
  <c r="U2791" i="9"/>
  <c r="U2795" i="9"/>
  <c r="U2799" i="9"/>
  <c r="U2803" i="9"/>
  <c r="U2807" i="9"/>
  <c r="U2811" i="9"/>
  <c r="U2815" i="9"/>
  <c r="U2819" i="9"/>
  <c r="U2823" i="9"/>
  <c r="U2827" i="9"/>
  <c r="U2831" i="9"/>
  <c r="U2835" i="9"/>
  <c r="U2839" i="9"/>
  <c r="U2843" i="9"/>
  <c r="U2847" i="9"/>
  <c r="U2851" i="9"/>
  <c r="U2855" i="9"/>
  <c r="U2859" i="9"/>
  <c r="U2863" i="9"/>
  <c r="U2867" i="9"/>
  <c r="U2871" i="9"/>
  <c r="U2875" i="9"/>
  <c r="U2879" i="9"/>
  <c r="U2883" i="9"/>
  <c r="U2887" i="9"/>
  <c r="U2891" i="9"/>
  <c r="U2895" i="9"/>
  <c r="U2899" i="9"/>
  <c r="U2903" i="9"/>
  <c r="U2907" i="9"/>
  <c r="U2911" i="9"/>
  <c r="U2915" i="9"/>
  <c r="U2919" i="9"/>
  <c r="U2923" i="9"/>
  <c r="U2927" i="9"/>
  <c r="U2931" i="9"/>
  <c r="U2935" i="9"/>
  <c r="U2939" i="9"/>
  <c r="U2943" i="9"/>
  <c r="U2947" i="9"/>
  <c r="U2951" i="9"/>
  <c r="U2955" i="9"/>
  <c r="U2959" i="9"/>
  <c r="U2963" i="9"/>
  <c r="U2967" i="9"/>
  <c r="U2971" i="9"/>
  <c r="U2975" i="9"/>
  <c r="U2979" i="9"/>
  <c r="U2983" i="9"/>
  <c r="U2987" i="9"/>
  <c r="U2991" i="9"/>
  <c r="U2995" i="9"/>
  <c r="U2999" i="9"/>
  <c r="U3003" i="9"/>
  <c r="U3007" i="9"/>
  <c r="U3011" i="9"/>
  <c r="U3015" i="9"/>
  <c r="U3019" i="9"/>
  <c r="U3023" i="9"/>
  <c r="U3027" i="9"/>
  <c r="U3031" i="9"/>
  <c r="U3035" i="9"/>
  <c r="U3039" i="9"/>
  <c r="U3043" i="9"/>
  <c r="U3047" i="9"/>
  <c r="U3051" i="9"/>
  <c r="U3055" i="9"/>
  <c r="U3059" i="9"/>
  <c r="U3063" i="9"/>
  <c r="U3067" i="9"/>
  <c r="U3071" i="9"/>
  <c r="U3075" i="9"/>
  <c r="U3079" i="9"/>
  <c r="U3083" i="9"/>
  <c r="U3087" i="9"/>
  <c r="U3091" i="9"/>
  <c r="U3095" i="9"/>
  <c r="U3099" i="9"/>
  <c r="U3103" i="9"/>
  <c r="U3107" i="9"/>
  <c r="U3111" i="9"/>
  <c r="U3115" i="9"/>
  <c r="U3119" i="9"/>
  <c r="U3123" i="9"/>
  <c r="U3127" i="9"/>
  <c r="U3131" i="9"/>
  <c r="U3135" i="9"/>
  <c r="U3139" i="9"/>
  <c r="U3143" i="9"/>
  <c r="U3147" i="9"/>
  <c r="U3151" i="9"/>
  <c r="U3155" i="9"/>
  <c r="U3159" i="9"/>
  <c r="U3163" i="9"/>
  <c r="U3167" i="9"/>
  <c r="U3171" i="9"/>
  <c r="U3175" i="9"/>
  <c r="U3179" i="9"/>
  <c r="U3183" i="9"/>
  <c r="U3187" i="9"/>
  <c r="U3191" i="9"/>
  <c r="U3195" i="9"/>
  <c r="U3199" i="9"/>
  <c r="U3203" i="9"/>
  <c r="U3207" i="9"/>
  <c r="U3211" i="9"/>
  <c r="U3215" i="9"/>
  <c r="U3219" i="9"/>
  <c r="U3223" i="9"/>
  <c r="U3227" i="9"/>
  <c r="U3231" i="9"/>
  <c r="U3235" i="9"/>
  <c r="U3239" i="9"/>
  <c r="U3243" i="9"/>
  <c r="U3247" i="9"/>
  <c r="U3251" i="9"/>
  <c r="U3255" i="9"/>
  <c r="U3259" i="9"/>
  <c r="U3263" i="9"/>
  <c r="U3267" i="9"/>
  <c r="U3271" i="9"/>
  <c r="U3275" i="9"/>
  <c r="U3279" i="9"/>
  <c r="U3283" i="9"/>
  <c r="U3287" i="9"/>
  <c r="U3291" i="9"/>
  <c r="U3295" i="9"/>
  <c r="U3299" i="9"/>
  <c r="U3303" i="9"/>
  <c r="U3307" i="9"/>
  <c r="U3311" i="9"/>
  <c r="U3315" i="9"/>
  <c r="U3319" i="9"/>
  <c r="U3323" i="9"/>
  <c r="U3327" i="9"/>
  <c r="U3331" i="9"/>
  <c r="U3335" i="9"/>
  <c r="U3339" i="9"/>
  <c r="U3343" i="9"/>
  <c r="U3347" i="9"/>
  <c r="U3351" i="9"/>
  <c r="U3355" i="9"/>
  <c r="U3359" i="9"/>
  <c r="U3363" i="9"/>
  <c r="U3367" i="9"/>
  <c r="U3371" i="9"/>
  <c r="U3375" i="9"/>
  <c r="U3379" i="9"/>
  <c r="U3383" i="9"/>
  <c r="U3387" i="9"/>
  <c r="U3391" i="9"/>
  <c r="U3395" i="9"/>
  <c r="U3399" i="9"/>
  <c r="U3403" i="9"/>
  <c r="U3407" i="9"/>
  <c r="U3411" i="9"/>
  <c r="U3415" i="9"/>
  <c r="U3419" i="9"/>
  <c r="U3423" i="9"/>
  <c r="U3427" i="9"/>
  <c r="U3431" i="9"/>
  <c r="U3435" i="9"/>
  <c r="U3439" i="9"/>
  <c r="U3443" i="9"/>
  <c r="U3447" i="9"/>
  <c r="U3451" i="9"/>
  <c r="U3455" i="9"/>
  <c r="U3459" i="9"/>
  <c r="U3463" i="9"/>
  <c r="U3467" i="9"/>
  <c r="U3471" i="9"/>
  <c r="U3475" i="9"/>
  <c r="U3479" i="9"/>
  <c r="U3483" i="9"/>
  <c r="U3487" i="9"/>
  <c r="U3491" i="9"/>
  <c r="U3495" i="9"/>
  <c r="U3499" i="9"/>
  <c r="U3503" i="9"/>
  <c r="U3507" i="9"/>
  <c r="U3511" i="9"/>
  <c r="U3515" i="9"/>
  <c r="U3519" i="9"/>
  <c r="U3523" i="9"/>
  <c r="U3527" i="9"/>
  <c r="U3531" i="9"/>
  <c r="U3535" i="9"/>
  <c r="U3539" i="9"/>
  <c r="U3543" i="9"/>
  <c r="U3547" i="9"/>
  <c r="U3551" i="9"/>
  <c r="U3555" i="9"/>
  <c r="U3559" i="9"/>
  <c r="U3563" i="9"/>
  <c r="U3567" i="9"/>
  <c r="U3571" i="9"/>
  <c r="U3575" i="9"/>
  <c r="U3579" i="9"/>
  <c r="U3583" i="9"/>
  <c r="U3587" i="9"/>
  <c r="U3591" i="9"/>
  <c r="U3595" i="9"/>
  <c r="U3599" i="9"/>
  <c r="U3603" i="9"/>
  <c r="U3607" i="9"/>
  <c r="U3611" i="9"/>
  <c r="U3615" i="9"/>
  <c r="U3619" i="9"/>
  <c r="U3623" i="9"/>
  <c r="U3627" i="9"/>
  <c r="U3631" i="9"/>
  <c r="U3635" i="9"/>
  <c r="U3639" i="9"/>
  <c r="U3643" i="9"/>
  <c r="U3647" i="9"/>
  <c r="U3651" i="9"/>
  <c r="U3655" i="9"/>
  <c r="U3659" i="9"/>
  <c r="U3663" i="9"/>
  <c r="U3667" i="9"/>
  <c r="U3671" i="9"/>
  <c r="U3675" i="9"/>
  <c r="U3679" i="9"/>
  <c r="U3683" i="9"/>
  <c r="U3687" i="9"/>
  <c r="U3691" i="9"/>
  <c r="U3695" i="9"/>
  <c r="U3699" i="9"/>
  <c r="U3703" i="9"/>
  <c r="U3707" i="9"/>
  <c r="U3711" i="9"/>
  <c r="U3715" i="9"/>
  <c r="U3719" i="9"/>
  <c r="U3723" i="9"/>
  <c r="U3727" i="9"/>
  <c r="U3731" i="9"/>
  <c r="U3735" i="9"/>
  <c r="U3739" i="9"/>
  <c r="U3743" i="9"/>
  <c r="U3747" i="9"/>
  <c r="U3751" i="9"/>
  <c r="U3755" i="9"/>
  <c r="U3759" i="9"/>
  <c r="U3763" i="9"/>
  <c r="U3767" i="9"/>
  <c r="U3771" i="9"/>
  <c r="U3775" i="9"/>
  <c r="U3779" i="9"/>
  <c r="U3783" i="9"/>
  <c r="U3787" i="9"/>
  <c r="U3791" i="9"/>
  <c r="U3795" i="9"/>
  <c r="U3799" i="9"/>
  <c r="U3803" i="9"/>
  <c r="U3807" i="9"/>
  <c r="U3811" i="9"/>
  <c r="U3815" i="9"/>
  <c r="U3819" i="9"/>
  <c r="U3823" i="9"/>
  <c r="U3827" i="9"/>
  <c r="U3831" i="9"/>
  <c r="U3835" i="9"/>
  <c r="U3839" i="9"/>
  <c r="U3843" i="9"/>
  <c r="U3847" i="9"/>
  <c r="U3851" i="9"/>
  <c r="U3855" i="9"/>
  <c r="U3859" i="9"/>
  <c r="U3863" i="9"/>
  <c r="U3867" i="9"/>
  <c r="U3871" i="9"/>
  <c r="U3875" i="9"/>
  <c r="U3879" i="9"/>
  <c r="U3883" i="9"/>
  <c r="U3887" i="9"/>
  <c r="U3891" i="9"/>
  <c r="U3895" i="9"/>
  <c r="U3899" i="9"/>
  <c r="U3903" i="9"/>
  <c r="U3907" i="9"/>
  <c r="U3911" i="9"/>
  <c r="U3915" i="9"/>
  <c r="U3919" i="9"/>
  <c r="U3923" i="9"/>
  <c r="U3927" i="9"/>
  <c r="U3931" i="9"/>
  <c r="U3935" i="9"/>
  <c r="U3939" i="9"/>
  <c r="U3943" i="9"/>
  <c r="U3947" i="9"/>
  <c r="U3951" i="9"/>
  <c r="U3955" i="9"/>
  <c r="U3959" i="9"/>
  <c r="U3963" i="9"/>
  <c r="U3967" i="9"/>
  <c r="U3971" i="9"/>
  <c r="U3975" i="9"/>
  <c r="U3979" i="9"/>
  <c r="U3983" i="9"/>
  <c r="U3987" i="9"/>
  <c r="U3991" i="9"/>
  <c r="U3995" i="9"/>
  <c r="U3999" i="9"/>
  <c r="U4003" i="9"/>
  <c r="U4007" i="9"/>
  <c r="U4011" i="9"/>
  <c r="U4015" i="9"/>
  <c r="U4019" i="9"/>
  <c r="U4023" i="9"/>
  <c r="U4027" i="9"/>
  <c r="U4031" i="9"/>
  <c r="U4035" i="9"/>
  <c r="U4039" i="9"/>
  <c r="U4043" i="9"/>
  <c r="U4047" i="9"/>
  <c r="U4051" i="9"/>
  <c r="U4055" i="9"/>
  <c r="U4059" i="9"/>
  <c r="U4063" i="9"/>
  <c r="U4067" i="9"/>
  <c r="U4071" i="9"/>
  <c r="U4075" i="9"/>
  <c r="U4079" i="9"/>
  <c r="U4083" i="9"/>
  <c r="U4087" i="9"/>
  <c r="U4091" i="9"/>
  <c r="U4095" i="9"/>
  <c r="U4099" i="9"/>
  <c r="U4103" i="9"/>
  <c r="U4107" i="9"/>
  <c r="U4111" i="9"/>
  <c r="U4115" i="9"/>
  <c r="U4119" i="9"/>
  <c r="U4123" i="9"/>
  <c r="U4127" i="9"/>
  <c r="U4131" i="9"/>
  <c r="U4135" i="9"/>
  <c r="U4139" i="9"/>
  <c r="U4143" i="9"/>
  <c r="U4147" i="9"/>
  <c r="U4151" i="9"/>
  <c r="U4155" i="9"/>
  <c r="U4159" i="9"/>
  <c r="U4163" i="9"/>
  <c r="U4167" i="9"/>
  <c r="U4171" i="9"/>
  <c r="U4175" i="9"/>
  <c r="U4179" i="9"/>
  <c r="U4183" i="9"/>
  <c r="U4187" i="9"/>
  <c r="U4191" i="9"/>
  <c r="U4195" i="9"/>
  <c r="U4199" i="9"/>
  <c r="U4203" i="9"/>
  <c r="U4207" i="9"/>
  <c r="U4211" i="9"/>
  <c r="U4215" i="9"/>
  <c r="U4219" i="9"/>
  <c r="U4223" i="9"/>
  <c r="U4227" i="9"/>
  <c r="U4231" i="9"/>
  <c r="U4235" i="9"/>
  <c r="U4239" i="9"/>
  <c r="U4243" i="9"/>
  <c r="U4247" i="9"/>
  <c r="U4251" i="9"/>
  <c r="U4255" i="9"/>
  <c r="U4259" i="9"/>
  <c r="U4263" i="9"/>
  <c r="U4267" i="9"/>
  <c r="U4271" i="9"/>
  <c r="U4275" i="9"/>
  <c r="U4279" i="9"/>
  <c r="U4283" i="9"/>
  <c r="U4287" i="9"/>
  <c r="U4291" i="9"/>
  <c r="U4295" i="9"/>
  <c r="U4299" i="9"/>
  <c r="U4303" i="9"/>
  <c r="U4307" i="9"/>
  <c r="U4311" i="9"/>
  <c r="U4315" i="9"/>
  <c r="U4319" i="9"/>
  <c r="U4323" i="9"/>
  <c r="U4327" i="9"/>
  <c r="U4331" i="9"/>
  <c r="U4335" i="9"/>
  <c r="U4339" i="9"/>
  <c r="U4343" i="9"/>
  <c r="U4347" i="9"/>
  <c r="U4351" i="9"/>
  <c r="U4355" i="9"/>
  <c r="U4359" i="9"/>
  <c r="U4363" i="9"/>
  <c r="U4367" i="9"/>
  <c r="U4371" i="9"/>
  <c r="U4375" i="9"/>
  <c r="U4379" i="9"/>
  <c r="U4383" i="9"/>
  <c r="U4387" i="9"/>
  <c r="U4391" i="9"/>
  <c r="U4395" i="9"/>
  <c r="U4399" i="9"/>
  <c r="U4403" i="9"/>
  <c r="U4407" i="9"/>
  <c r="U4411" i="9"/>
  <c r="U4415" i="9"/>
  <c r="U4419" i="9"/>
  <c r="U4423" i="9"/>
  <c r="U4427" i="9"/>
  <c r="U4431" i="9"/>
  <c r="U4435" i="9"/>
  <c r="U4439" i="9"/>
  <c r="U4443" i="9"/>
  <c r="U4447" i="9"/>
  <c r="U4451" i="9"/>
  <c r="U4455" i="9"/>
  <c r="U4459" i="9"/>
  <c r="U4463" i="9"/>
  <c r="U4467" i="9"/>
  <c r="U4471" i="9"/>
  <c r="U4475" i="9"/>
  <c r="U4479" i="9"/>
  <c r="U4483" i="9"/>
  <c r="U4487" i="9"/>
  <c r="U4491" i="9"/>
  <c r="U4495" i="9"/>
  <c r="U4499" i="9"/>
  <c r="U4503" i="9"/>
  <c r="U4507" i="9"/>
  <c r="U4511" i="9"/>
  <c r="U4515" i="9"/>
  <c r="U4519" i="9"/>
  <c r="U4523" i="9"/>
  <c r="U4527" i="9"/>
  <c r="U4531" i="9"/>
  <c r="U4535" i="9"/>
  <c r="U4539" i="9"/>
  <c r="U4543" i="9"/>
  <c r="U4547" i="9"/>
  <c r="U4551" i="9"/>
  <c r="U4555" i="9"/>
  <c r="U4559" i="9"/>
  <c r="U4563" i="9"/>
  <c r="U4567" i="9"/>
  <c r="U4571" i="9"/>
  <c r="U4575" i="9"/>
  <c r="U4579" i="9"/>
  <c r="U4583" i="9"/>
  <c r="U4587" i="9"/>
  <c r="U4591" i="9"/>
  <c r="U4595" i="9"/>
  <c r="U4599" i="9"/>
  <c r="U4603" i="9"/>
  <c r="U4607" i="9"/>
  <c r="U4611" i="9"/>
  <c r="U4615" i="9"/>
  <c r="U4619" i="9"/>
  <c r="U4623" i="9"/>
  <c r="U4627" i="9"/>
  <c r="U4631" i="9"/>
  <c r="U4635" i="9"/>
  <c r="U4639" i="9"/>
  <c r="U4643" i="9"/>
  <c r="U4647" i="9"/>
  <c r="U4651" i="9"/>
  <c r="U4655" i="9"/>
  <c r="U4659" i="9"/>
  <c r="U4663" i="9"/>
  <c r="U4667" i="9"/>
  <c r="U4671" i="9"/>
  <c r="U4675" i="9"/>
  <c r="U4679" i="9"/>
  <c r="U4683" i="9"/>
  <c r="U1041" i="9"/>
  <c r="U1073" i="9"/>
  <c r="U1105" i="9"/>
  <c r="U1137" i="9"/>
  <c r="U1169" i="9"/>
  <c r="U1201" i="9"/>
  <c r="U1233" i="9"/>
  <c r="U1265" i="9"/>
  <c r="U1297" i="9"/>
  <c r="U1329" i="9"/>
  <c r="U1361" i="9"/>
  <c r="U1393" i="9"/>
  <c r="U1425" i="9"/>
  <c r="U1457" i="9"/>
  <c r="U1489" i="9"/>
  <c r="U1521" i="9"/>
  <c r="U1553" i="9"/>
  <c r="U1585" i="9"/>
  <c r="U1617" i="9"/>
  <c r="U1649" i="9"/>
  <c r="U1681" i="9"/>
  <c r="U1713" i="9"/>
  <c r="U1745" i="9"/>
  <c r="U1777" i="9"/>
  <c r="U1809" i="9"/>
  <c r="U1841" i="9"/>
  <c r="U1873" i="9"/>
  <c r="U1905" i="9"/>
  <c r="U1937" i="9"/>
  <c r="U1969" i="9"/>
  <c r="U2001" i="9"/>
  <c r="U2033" i="9"/>
  <c r="U2065" i="9"/>
  <c r="U2097" i="9"/>
  <c r="U2129" i="9"/>
  <c r="U2161" i="9"/>
  <c r="U2193" i="9"/>
  <c r="U2225" i="9"/>
  <c r="U2257" i="9"/>
  <c r="U2289" i="9"/>
  <c r="U2321" i="9"/>
  <c r="U2350" i="9"/>
  <c r="U2366" i="9"/>
  <c r="U2382" i="9"/>
  <c r="U2397" i="9"/>
  <c r="U2406" i="9"/>
  <c r="U2414" i="9"/>
  <c r="U2422" i="9"/>
  <c r="U2430" i="9"/>
  <c r="U2438" i="9"/>
  <c r="U2446" i="9"/>
  <c r="U2454" i="9"/>
  <c r="U2462" i="9"/>
  <c r="U2470" i="9"/>
  <c r="U2478" i="9"/>
  <c r="U2486" i="9"/>
  <c r="U2494" i="9"/>
  <c r="U2502" i="9"/>
  <c r="U2510" i="9"/>
  <c r="U2518" i="9"/>
  <c r="U2526" i="9"/>
  <c r="U2534" i="9"/>
  <c r="U2542" i="9"/>
  <c r="U2550" i="9"/>
  <c r="U2558" i="9"/>
  <c r="U2566" i="9"/>
  <c r="U2574" i="9"/>
  <c r="U2582" i="9"/>
  <c r="U2590" i="9"/>
  <c r="U2598" i="9"/>
  <c r="U2606" i="9"/>
  <c r="U2614" i="9"/>
  <c r="U2622" i="9"/>
  <c r="U2630" i="9"/>
  <c r="U2638" i="9"/>
  <c r="U2646" i="9"/>
  <c r="U2654" i="9"/>
  <c r="U2662" i="9"/>
  <c r="U2670" i="9"/>
  <c r="U2678" i="9"/>
  <c r="U2686" i="9"/>
  <c r="U2694" i="9"/>
  <c r="U2702" i="9"/>
  <c r="U2710" i="9"/>
  <c r="U2718" i="9"/>
  <c r="U2726" i="9"/>
  <c r="U2734" i="9"/>
  <c r="U2742" i="9"/>
  <c r="U2750" i="9"/>
  <c r="U2758" i="9"/>
  <c r="U2766" i="9"/>
  <c r="U2774" i="9"/>
  <c r="U2782" i="9"/>
  <c r="U2790" i="9"/>
  <c r="U2798" i="9"/>
  <c r="U2806" i="9"/>
  <c r="U2814" i="9"/>
  <c r="U2822" i="9"/>
  <c r="U2830" i="9"/>
  <c r="U2838" i="9"/>
  <c r="U2846" i="9"/>
  <c r="U2854" i="9"/>
  <c r="U2862" i="9"/>
  <c r="U2870" i="9"/>
  <c r="U2878" i="9"/>
  <c r="U2886" i="9"/>
  <c r="U2894" i="9"/>
  <c r="U2902" i="9"/>
  <c r="U2910" i="9"/>
  <c r="U2918" i="9"/>
  <c r="U2926" i="9"/>
  <c r="U2934" i="9"/>
  <c r="U2942" i="9"/>
  <c r="U2950" i="9"/>
  <c r="U2958" i="9"/>
  <c r="U2966" i="9"/>
  <c r="U2974" i="9"/>
  <c r="U2982" i="9"/>
  <c r="U2990" i="9"/>
  <c r="U2998" i="9"/>
  <c r="U3006" i="9"/>
  <c r="U3014" i="9"/>
  <c r="U3022" i="9"/>
  <c r="U3030" i="9"/>
  <c r="U3038" i="9"/>
  <c r="U3046" i="9"/>
  <c r="U3054" i="9"/>
  <c r="U3062" i="9"/>
  <c r="U3070" i="9"/>
  <c r="U3078" i="9"/>
  <c r="U3086" i="9"/>
  <c r="U3094" i="9"/>
  <c r="U3102" i="9"/>
  <c r="U3110" i="9"/>
  <c r="U3118" i="9"/>
  <c r="U3126" i="9"/>
  <c r="U3134" i="9"/>
  <c r="U3142" i="9"/>
  <c r="U3150" i="9"/>
  <c r="U3158" i="9"/>
  <c r="U3166" i="9"/>
  <c r="U3174" i="9"/>
  <c r="U3182" i="9"/>
  <c r="U3190" i="9"/>
  <c r="U3198" i="9"/>
  <c r="U3206" i="9"/>
  <c r="U3214" i="9"/>
  <c r="U3222" i="9"/>
  <c r="U3230" i="9"/>
  <c r="U3238" i="9"/>
  <c r="U3246" i="9"/>
  <c r="U3254" i="9"/>
  <c r="U3262" i="9"/>
  <c r="U3270" i="9"/>
  <c r="U3278" i="9"/>
  <c r="U3286" i="9"/>
  <c r="U3294" i="9"/>
  <c r="U3302" i="9"/>
  <c r="U3310" i="9"/>
  <c r="U3318" i="9"/>
  <c r="U3326" i="9"/>
  <c r="U3334" i="9"/>
  <c r="U3342" i="9"/>
  <c r="U3350" i="9"/>
  <c r="U3358" i="9"/>
  <c r="U3366" i="9"/>
  <c r="U3374" i="9"/>
  <c r="U3382" i="9"/>
  <c r="U3390" i="9"/>
  <c r="U3398" i="9"/>
  <c r="U3406" i="9"/>
  <c r="U3414" i="9"/>
  <c r="U3422" i="9"/>
  <c r="U3430" i="9"/>
  <c r="U3438" i="9"/>
  <c r="U3446" i="9"/>
  <c r="U3454" i="9"/>
  <c r="U3462" i="9"/>
  <c r="U3470" i="9"/>
  <c r="U3478" i="9"/>
  <c r="U3486" i="9"/>
  <c r="U3494" i="9"/>
  <c r="U3502" i="9"/>
  <c r="U3510" i="9"/>
  <c r="U3518" i="9"/>
  <c r="U3526" i="9"/>
  <c r="U3534" i="9"/>
  <c r="U3542" i="9"/>
  <c r="U3550" i="9"/>
  <c r="U3558" i="9"/>
  <c r="U3566" i="9"/>
  <c r="U3574" i="9"/>
  <c r="U3582" i="9"/>
  <c r="U3590" i="9"/>
  <c r="U3598" i="9"/>
  <c r="U3606" i="9"/>
  <c r="U3614" i="9"/>
  <c r="U3622" i="9"/>
  <c r="U3630" i="9"/>
  <c r="U3638" i="9"/>
  <c r="U3646" i="9"/>
  <c r="U3654" i="9"/>
  <c r="U3662" i="9"/>
  <c r="U3670" i="9"/>
  <c r="U3678" i="9"/>
  <c r="U3686" i="9"/>
  <c r="U3694" i="9"/>
  <c r="U3702" i="9"/>
  <c r="U3710" i="9"/>
  <c r="U3718" i="9"/>
  <c r="U3726" i="9"/>
  <c r="U3734" i="9"/>
  <c r="U3742" i="9"/>
  <c r="U3750" i="9"/>
  <c r="U3758" i="9"/>
  <c r="U3766" i="9"/>
  <c r="U3774" i="9"/>
  <c r="U3782" i="9"/>
  <c r="U3790" i="9"/>
  <c r="U3798" i="9"/>
  <c r="U3806" i="9"/>
  <c r="U3814" i="9"/>
  <c r="U3822" i="9"/>
  <c r="U3830" i="9"/>
  <c r="U3838" i="9"/>
  <c r="U3846" i="9"/>
  <c r="U3854" i="9"/>
  <c r="U3862" i="9"/>
  <c r="U3870" i="9"/>
  <c r="U3878" i="9"/>
  <c r="U3886" i="9"/>
  <c r="U3894" i="9"/>
  <c r="U3902" i="9"/>
  <c r="U3910" i="9"/>
  <c r="U3918" i="9"/>
  <c r="U3926" i="9"/>
  <c r="U3934" i="9"/>
  <c r="U3942" i="9"/>
  <c r="U3950" i="9"/>
  <c r="U3958" i="9"/>
  <c r="U3966" i="9"/>
  <c r="U3974" i="9"/>
  <c r="U3982" i="9"/>
  <c r="U3990" i="9"/>
  <c r="U3998" i="9"/>
  <c r="U4006" i="9"/>
  <c r="U4014" i="9"/>
  <c r="U4022" i="9"/>
  <c r="U4030" i="9"/>
  <c r="U4038" i="9"/>
  <c r="U4046" i="9"/>
  <c r="U4054" i="9"/>
  <c r="U4062" i="9"/>
  <c r="U4070" i="9"/>
  <c r="U4078" i="9"/>
  <c r="U4086" i="9"/>
  <c r="U4094" i="9"/>
  <c r="U4102" i="9"/>
  <c r="U4110" i="9"/>
  <c r="U4118" i="9"/>
  <c r="U4126" i="9"/>
  <c r="U4134" i="9"/>
  <c r="U4142" i="9"/>
  <c r="U4150" i="9"/>
  <c r="U4158" i="9"/>
  <c r="U4166" i="9"/>
  <c r="U4174" i="9"/>
  <c r="U4182" i="9"/>
  <c r="U4190" i="9"/>
  <c r="U4198" i="9"/>
  <c r="U4206" i="9"/>
  <c r="U4214" i="9"/>
  <c r="U4222" i="9"/>
  <c r="U4230" i="9"/>
  <c r="U4238" i="9"/>
  <c r="U4246" i="9"/>
  <c r="U4254" i="9"/>
  <c r="U4262" i="9"/>
  <c r="U4270" i="9"/>
  <c r="U4278" i="9"/>
  <c r="U4286" i="9"/>
  <c r="U4294" i="9"/>
  <c r="U4302" i="9"/>
  <c r="U4310" i="9"/>
  <c r="U4318" i="9"/>
  <c r="U4326" i="9"/>
  <c r="U4334" i="9"/>
  <c r="U4342" i="9"/>
  <c r="U4350" i="9"/>
  <c r="U4358" i="9"/>
  <c r="U4366" i="9"/>
  <c r="U4374" i="9"/>
  <c r="U4382" i="9"/>
  <c r="U4390" i="9"/>
  <c r="U4398" i="9"/>
  <c r="U4406" i="9"/>
  <c r="U4414" i="9"/>
  <c r="U4422" i="9"/>
  <c r="U4430" i="9"/>
  <c r="U4438" i="9"/>
  <c r="U4446" i="9"/>
  <c r="U4454" i="9"/>
  <c r="U4462" i="9"/>
  <c r="U4470" i="9"/>
  <c r="U4478" i="9"/>
  <c r="U4486" i="9"/>
  <c r="U4494" i="9"/>
  <c r="U4502" i="9"/>
  <c r="U4510" i="9"/>
  <c r="U4518" i="9"/>
  <c r="U4526" i="9"/>
  <c r="U4534" i="9"/>
  <c r="U4542" i="9"/>
  <c r="U4550" i="9"/>
  <c r="U4558" i="9"/>
  <c r="U4566" i="9"/>
  <c r="U4574" i="9"/>
  <c r="U4582" i="9"/>
  <c r="U4590" i="9"/>
  <c r="U4598" i="9"/>
  <c r="U4606" i="9"/>
  <c r="U4614" i="9"/>
  <c r="U4622" i="9"/>
  <c r="U4630" i="9"/>
  <c r="U4638" i="9"/>
  <c r="U4646" i="9"/>
  <c r="U4654" i="9"/>
  <c r="U4662" i="9"/>
  <c r="U4670" i="9"/>
  <c r="U4678" i="9"/>
  <c r="U4686" i="9"/>
  <c r="U4691" i="9"/>
  <c r="U4696" i="9"/>
  <c r="U4702" i="9"/>
  <c r="U4707" i="9"/>
  <c r="U4712" i="9"/>
  <c r="U4718" i="9"/>
  <c r="U4723" i="9"/>
  <c r="U4728" i="9"/>
  <c r="U4734" i="9"/>
  <c r="U4739" i="9"/>
  <c r="U4744" i="9"/>
  <c r="U4750" i="9"/>
  <c r="U4755" i="9"/>
  <c r="U4760" i="9"/>
  <c r="U4766" i="9"/>
  <c r="U4771" i="9"/>
  <c r="U4776" i="9"/>
  <c r="U4780" i="9"/>
  <c r="U4784" i="9"/>
  <c r="U4788" i="9"/>
  <c r="U4792" i="9"/>
  <c r="U4796" i="9"/>
  <c r="U4800" i="9"/>
  <c r="U4804" i="9"/>
  <c r="U4808" i="9"/>
  <c r="U4812" i="9"/>
  <c r="U4816" i="9"/>
  <c r="U4820" i="9"/>
  <c r="U4824" i="9"/>
  <c r="U4828" i="9"/>
  <c r="U4832" i="9"/>
  <c r="U4836" i="9"/>
  <c r="U4840" i="9"/>
  <c r="U4844" i="9"/>
  <c r="U4848" i="9"/>
  <c r="U4852" i="9"/>
  <c r="U4856" i="9"/>
  <c r="U4860" i="9"/>
  <c r="U4864" i="9"/>
  <c r="U4868" i="9"/>
  <c r="U4872" i="9"/>
  <c r="U4876" i="9"/>
  <c r="U4880" i="9"/>
  <c r="U4884" i="9"/>
  <c r="U4888" i="9"/>
  <c r="U4892" i="9"/>
  <c r="U4896" i="9"/>
  <c r="U4900" i="9"/>
  <c r="U4904" i="9"/>
  <c r="U4908" i="9"/>
  <c r="U4912" i="9"/>
  <c r="U4916" i="9"/>
  <c r="U4920" i="9"/>
  <c r="U4924" i="9"/>
  <c r="U4928" i="9"/>
  <c r="U4932" i="9"/>
  <c r="U4936" i="9"/>
  <c r="U4940" i="9"/>
  <c r="U4944" i="9"/>
  <c r="U4948" i="9"/>
  <c r="U4952" i="9"/>
  <c r="U4956" i="9"/>
  <c r="U4960" i="9"/>
  <c r="U4964" i="9"/>
  <c r="U4968" i="9"/>
  <c r="U4972" i="9"/>
  <c r="U4976" i="9"/>
  <c r="U4980" i="9"/>
  <c r="U4984" i="9"/>
  <c r="U4988" i="9"/>
  <c r="U4992" i="9"/>
  <c r="U4996" i="9"/>
  <c r="U5000" i="9"/>
  <c r="U5004" i="9"/>
  <c r="U2680" i="9"/>
  <c r="U3424" i="9"/>
  <c r="U3472" i="9"/>
  <c r="U3480" i="9"/>
  <c r="U3496" i="9"/>
  <c r="U3504" i="9"/>
  <c r="U3520" i="9"/>
  <c r="U3528" i="9"/>
  <c r="U3544" i="9"/>
  <c r="U3552" i="9"/>
  <c r="U3560" i="9"/>
  <c r="U3576" i="9"/>
  <c r="U3592" i="9"/>
  <c r="U3608" i="9"/>
  <c r="U3616" i="9"/>
  <c r="U3632" i="9"/>
  <c r="U3640" i="9"/>
  <c r="U3656" i="9"/>
  <c r="U3664" i="9"/>
  <c r="U3672" i="9"/>
  <c r="U3688" i="9"/>
  <c r="U3696" i="9"/>
  <c r="U3704" i="9"/>
  <c r="U3720" i="9"/>
  <c r="U3728" i="9"/>
  <c r="U3744" i="9"/>
  <c r="U3752" i="9"/>
  <c r="U3760" i="9"/>
  <c r="U3776" i="9"/>
  <c r="U3784" i="9"/>
  <c r="U3792" i="9"/>
  <c r="U3808" i="9"/>
  <c r="U3816" i="9"/>
  <c r="U3824" i="9"/>
  <c r="U3832" i="9"/>
  <c r="U3848" i="9"/>
  <c r="U3856" i="9"/>
  <c r="U3864" i="9"/>
  <c r="U3880" i="9"/>
  <c r="U3888" i="9"/>
  <c r="U3896" i="9"/>
  <c r="U3912" i="9"/>
  <c r="U3920" i="9"/>
  <c r="U3928" i="9"/>
  <c r="U3944" i="9"/>
  <c r="U3952" i="9"/>
  <c r="U3960" i="9"/>
  <c r="U3968" i="9"/>
  <c r="U3984" i="9"/>
  <c r="U3992" i="9"/>
  <c r="U4000" i="9"/>
  <c r="U4008" i="9"/>
  <c r="U4024" i="9"/>
  <c r="U4032" i="9"/>
  <c r="U4040" i="9"/>
  <c r="U4056" i="9"/>
  <c r="U4064" i="9"/>
  <c r="U4072" i="9"/>
  <c r="U4080" i="9"/>
  <c r="U4096" i="9"/>
  <c r="U4104" i="9"/>
  <c r="U4112" i="9"/>
  <c r="U4128" i="9"/>
  <c r="U4136" i="9"/>
  <c r="U4144" i="9"/>
  <c r="U4160" i="9"/>
  <c r="U4168" i="9"/>
  <c r="U4176" i="9"/>
  <c r="U4184" i="9"/>
  <c r="U4192" i="9"/>
  <c r="U4208" i="9"/>
  <c r="U4216" i="9"/>
  <c r="U4224" i="9"/>
  <c r="U4232" i="9"/>
  <c r="U4248" i="9"/>
  <c r="U4256" i="9"/>
  <c r="U4264" i="9"/>
  <c r="U4272" i="9"/>
  <c r="U4288" i="9"/>
  <c r="U4296" i="9"/>
  <c r="U4304" i="9"/>
  <c r="U4320" i="9"/>
  <c r="U4328" i="9"/>
  <c r="U4336" i="9"/>
  <c r="U4344" i="9"/>
  <c r="U4360" i="9"/>
  <c r="U4368" i="9"/>
  <c r="U4376" i="9"/>
  <c r="U4392" i="9"/>
  <c r="U4400" i="9"/>
  <c r="U4408" i="9"/>
  <c r="U4424" i="9"/>
  <c r="U4432" i="9"/>
  <c r="U4440" i="9"/>
  <c r="U4456" i="9"/>
  <c r="U4464" i="9"/>
  <c r="U4472" i="9"/>
  <c r="U4488" i="9"/>
  <c r="U4496" i="9"/>
  <c r="U4504" i="9"/>
  <c r="U4520" i="9"/>
  <c r="U4528" i="9"/>
  <c r="U4536" i="9"/>
  <c r="U4544" i="9"/>
  <c r="U4560" i="9"/>
  <c r="U4568" i="9"/>
  <c r="U4576" i="9"/>
  <c r="U4584" i="9"/>
  <c r="U4600" i="9"/>
  <c r="U4608" i="9"/>
  <c r="U4616" i="9"/>
  <c r="U4624" i="9"/>
  <c r="U4640" i="9"/>
  <c r="U4648" i="9"/>
  <c r="U4656" i="9"/>
  <c r="U4664" i="9"/>
  <c r="U4680" i="9"/>
  <c r="U4687" i="9"/>
  <c r="U4692" i="9"/>
  <c r="U4698" i="9"/>
  <c r="U4708" i="9"/>
  <c r="U4714" i="9"/>
  <c r="U4719" i="9"/>
  <c r="U4724" i="9"/>
  <c r="U4735" i="9"/>
  <c r="U4740" i="9"/>
  <c r="U4746" i="9"/>
  <c r="U4751" i="9"/>
  <c r="U4762" i="9"/>
  <c r="U4767" i="9"/>
  <c r="U4772" i="9"/>
  <c r="U4781" i="9"/>
  <c r="U4785" i="9"/>
  <c r="U4789" i="9"/>
  <c r="U4797" i="9"/>
  <c r="U4801" i="9"/>
  <c r="U4805" i="9"/>
  <c r="U4813" i="9"/>
  <c r="U4817" i="9"/>
  <c r="U4825" i="9"/>
  <c r="U4829" i="9"/>
  <c r="U4837" i="9"/>
  <c r="U4841" i="9"/>
  <c r="U4849" i="9"/>
  <c r="U4857" i="9"/>
  <c r="U4869" i="9"/>
  <c r="U4877" i="9"/>
  <c r="U4881" i="9"/>
  <c r="U4889" i="9"/>
  <c r="U4893" i="9"/>
  <c r="U4901" i="9"/>
  <c r="U4909" i="9"/>
  <c r="U4913" i="9"/>
  <c r="U4921" i="9"/>
  <c r="U4925" i="9"/>
  <c r="U4933" i="9"/>
  <c r="U4937" i="9"/>
  <c r="U4945" i="9"/>
  <c r="U4953" i="9"/>
  <c r="U4957" i="9"/>
  <c r="U4961" i="9"/>
  <c r="U4969" i="9"/>
  <c r="U4977" i="9"/>
  <c r="U4981" i="9"/>
  <c r="U4989" i="9"/>
  <c r="U4993" i="9"/>
  <c r="U5001" i="9"/>
  <c r="U5005" i="9"/>
  <c r="U1057" i="9"/>
  <c r="U1089" i="9"/>
  <c r="U1121" i="9"/>
  <c r="U1153" i="9"/>
  <c r="U1185" i="9"/>
  <c r="U1217" i="9"/>
  <c r="U1249" i="9"/>
  <c r="U1281" i="9"/>
  <c r="U1313" i="9"/>
  <c r="U1345" i="9"/>
  <c r="U1377" i="9"/>
  <c r="U1409" i="9"/>
  <c r="U1441" i="9"/>
  <c r="U1473" i="9"/>
  <c r="U1505" i="9"/>
  <c r="U1537" i="9"/>
  <c r="U1569" i="9"/>
  <c r="U1601" i="9"/>
  <c r="U1633" i="9"/>
  <c r="U1665" i="9"/>
  <c r="U1697" i="9"/>
  <c r="U1729" i="9"/>
  <c r="U1761" i="9"/>
  <c r="U1793" i="9"/>
  <c r="U1825" i="9"/>
  <c r="U1857" i="9"/>
  <c r="U1889" i="9"/>
  <c r="U1921" i="9"/>
  <c r="U1953" i="9"/>
  <c r="U1985" i="9"/>
  <c r="U2017" i="9"/>
  <c r="U2049" i="9"/>
  <c r="U2081" i="9"/>
  <c r="U2113" i="9"/>
  <c r="U2145" i="9"/>
  <c r="U2177" i="9"/>
  <c r="U2209" i="9"/>
  <c r="U2241" i="9"/>
  <c r="U2273" i="9"/>
  <c r="U2305" i="9"/>
  <c r="U2337" i="9"/>
  <c r="U2358" i="9"/>
  <c r="U2374" i="9"/>
  <c r="U2390" i="9"/>
  <c r="U2402" i="9"/>
  <c r="U2410" i="9"/>
  <c r="U2418" i="9"/>
  <c r="U2426" i="9"/>
  <c r="U2434" i="9"/>
  <c r="U2442" i="9"/>
  <c r="U2450" i="9"/>
  <c r="U2458" i="9"/>
  <c r="U2466" i="9"/>
  <c r="U2474" i="9"/>
  <c r="U2482" i="9"/>
  <c r="U2490" i="9"/>
  <c r="U2498" i="9"/>
  <c r="U2506" i="9"/>
  <c r="U2514" i="9"/>
  <c r="U2522" i="9"/>
  <c r="U2530" i="9"/>
  <c r="U2538" i="9"/>
  <c r="U2546" i="9"/>
  <c r="U2554" i="9"/>
  <c r="U2562" i="9"/>
  <c r="U2570" i="9"/>
  <c r="U2578" i="9"/>
  <c r="U2586" i="9"/>
  <c r="U2594" i="9"/>
  <c r="U2602" i="9"/>
  <c r="U2618" i="9"/>
  <c r="U2626" i="9"/>
  <c r="U2634" i="9"/>
  <c r="U2642" i="9"/>
  <c r="U2650" i="9"/>
  <c r="U2658" i="9"/>
  <c r="U2666" i="9"/>
  <c r="U2674" i="9"/>
  <c r="U2682" i="9"/>
  <c r="U2698" i="9"/>
  <c r="U2706" i="9"/>
  <c r="U2722" i="9"/>
  <c r="U2738" i="9"/>
  <c r="U2754" i="9"/>
  <c r="U2770" i="9"/>
  <c r="U2786" i="9"/>
  <c r="U2802" i="9"/>
  <c r="U2818" i="9"/>
  <c r="U2834" i="9"/>
  <c r="U2850" i="9"/>
  <c r="U2866" i="9"/>
  <c r="U2882" i="9"/>
  <c r="U2906" i="9"/>
  <c r="U2922" i="9"/>
  <c r="U2930" i="9"/>
  <c r="U2946" i="9"/>
  <c r="U2954" i="9"/>
  <c r="U2970" i="9"/>
  <c r="U2986" i="9"/>
  <c r="U3002" i="9"/>
  <c r="U3018" i="9"/>
  <c r="U3034" i="9"/>
  <c r="U3042" i="9"/>
  <c r="U3058" i="9"/>
  <c r="U3066" i="9"/>
  <c r="U3082" i="9"/>
  <c r="U3090" i="9"/>
  <c r="U3106" i="9"/>
  <c r="U3114" i="9"/>
  <c r="U1049" i="9"/>
  <c r="U1081" i="9"/>
  <c r="U1113" i="9"/>
  <c r="U1145" i="9"/>
  <c r="U1177" i="9"/>
  <c r="U1209" i="9"/>
  <c r="U1241" i="9"/>
  <c r="U1273" i="9"/>
  <c r="U1305" i="9"/>
  <c r="U1337" i="9"/>
  <c r="U1369" i="9"/>
  <c r="U1401" i="9"/>
  <c r="U1433" i="9"/>
  <c r="U1465" i="9"/>
  <c r="U1497" i="9"/>
  <c r="U1529" i="9"/>
  <c r="U1561" i="9"/>
  <c r="U1593" i="9"/>
  <c r="U1625" i="9"/>
  <c r="U1657" i="9"/>
  <c r="U1689" i="9"/>
  <c r="U1721" i="9"/>
  <c r="U1753" i="9"/>
  <c r="U1785" i="9"/>
  <c r="U1817" i="9"/>
  <c r="U1849" i="9"/>
  <c r="U1881" i="9"/>
  <c r="U1913" i="9"/>
  <c r="U1945" i="9"/>
  <c r="U1977" i="9"/>
  <c r="U2009" i="9"/>
  <c r="U2041" i="9"/>
  <c r="U2073" i="9"/>
  <c r="U2105" i="9"/>
  <c r="U2137" i="9"/>
  <c r="U2169" i="9"/>
  <c r="U2201" i="9"/>
  <c r="U2233" i="9"/>
  <c r="U2265" i="9"/>
  <c r="U2297" i="9"/>
  <c r="U2329" i="9"/>
  <c r="U2354" i="9"/>
  <c r="U2370" i="9"/>
  <c r="U2386" i="9"/>
  <c r="U2400" i="9"/>
  <c r="U2408" i="9"/>
  <c r="U2416" i="9"/>
  <c r="U2424" i="9"/>
  <c r="U2432" i="9"/>
  <c r="U2440" i="9"/>
  <c r="U2448" i="9"/>
  <c r="U2456" i="9"/>
  <c r="U2464" i="9"/>
  <c r="U2472" i="9"/>
  <c r="U2480" i="9"/>
  <c r="U2488" i="9"/>
  <c r="U2496" i="9"/>
  <c r="U2504" i="9"/>
  <c r="U2512" i="9"/>
  <c r="U2520" i="9"/>
  <c r="U2528" i="9"/>
  <c r="U2536" i="9"/>
  <c r="U2544" i="9"/>
  <c r="U2552" i="9"/>
  <c r="U2560" i="9"/>
  <c r="U2568" i="9"/>
  <c r="U2576" i="9"/>
  <c r="U2584" i="9"/>
  <c r="U2592" i="9"/>
  <c r="U2600" i="9"/>
  <c r="U2608" i="9"/>
  <c r="U2616" i="9"/>
  <c r="U2624" i="9"/>
  <c r="U2632" i="9"/>
  <c r="U2640" i="9"/>
  <c r="U2648" i="9"/>
  <c r="U2656" i="9"/>
  <c r="U2664" i="9"/>
  <c r="U2672" i="9"/>
  <c r="U2688" i="9"/>
  <c r="U2696" i="9"/>
  <c r="U2704" i="9"/>
  <c r="U2712" i="9"/>
  <c r="U2720" i="9"/>
  <c r="U2728" i="9"/>
  <c r="U2736" i="9"/>
  <c r="U2744" i="9"/>
  <c r="U2752" i="9"/>
  <c r="U2760" i="9"/>
  <c r="U2768" i="9"/>
  <c r="U2776" i="9"/>
  <c r="U2784" i="9"/>
  <c r="U2792" i="9"/>
  <c r="U2800" i="9"/>
  <c r="U2808" i="9"/>
  <c r="U2816" i="9"/>
  <c r="U2824" i="9"/>
  <c r="U2832" i="9"/>
  <c r="U2840" i="9"/>
  <c r="U2848" i="9"/>
  <c r="U2856" i="9"/>
  <c r="U2864" i="9"/>
  <c r="U2872" i="9"/>
  <c r="U2880" i="9"/>
  <c r="U2888" i="9"/>
  <c r="U2896" i="9"/>
  <c r="U2904" i="9"/>
  <c r="U2912" i="9"/>
  <c r="U2920" i="9"/>
  <c r="U2928" i="9"/>
  <c r="U2936" i="9"/>
  <c r="U2944" i="9"/>
  <c r="U2952" i="9"/>
  <c r="U2960" i="9"/>
  <c r="U2968" i="9"/>
  <c r="U2976" i="9"/>
  <c r="U2984" i="9"/>
  <c r="U2992" i="9"/>
  <c r="U3000" i="9"/>
  <c r="U3008" i="9"/>
  <c r="U3016" i="9"/>
  <c r="U3024" i="9"/>
  <c r="U3032" i="9"/>
  <c r="U3040" i="9"/>
  <c r="U3048" i="9"/>
  <c r="U3056" i="9"/>
  <c r="U3064" i="9"/>
  <c r="U3072" i="9"/>
  <c r="U3080" i="9"/>
  <c r="U3088" i="9"/>
  <c r="U3096" i="9"/>
  <c r="U3104" i="9"/>
  <c r="U3112" i="9"/>
  <c r="U3120" i="9"/>
  <c r="U3128" i="9"/>
  <c r="U3136" i="9"/>
  <c r="U3144" i="9"/>
  <c r="U3152" i="9"/>
  <c r="U3160" i="9"/>
  <c r="U3168" i="9"/>
  <c r="U3176" i="9"/>
  <c r="U3184" i="9"/>
  <c r="U3192" i="9"/>
  <c r="U3200" i="9"/>
  <c r="U3208" i="9"/>
  <c r="U3216" i="9"/>
  <c r="U3224" i="9"/>
  <c r="U3232" i="9"/>
  <c r="U3240" i="9"/>
  <c r="U3248" i="9"/>
  <c r="U3256" i="9"/>
  <c r="U3264" i="9"/>
  <c r="U3272" i="9"/>
  <c r="U3280" i="9"/>
  <c r="U3288" i="9"/>
  <c r="U3296" i="9"/>
  <c r="U3304" i="9"/>
  <c r="U3312" i="9"/>
  <c r="U3320" i="9"/>
  <c r="U3328" i="9"/>
  <c r="U3336" i="9"/>
  <c r="U3344" i="9"/>
  <c r="U3352" i="9"/>
  <c r="U3360" i="9"/>
  <c r="U3368" i="9"/>
  <c r="U3376" i="9"/>
  <c r="U3384" i="9"/>
  <c r="U3392" i="9"/>
  <c r="U3400" i="9"/>
  <c r="U3408" i="9"/>
  <c r="U3416" i="9"/>
  <c r="U3432" i="9"/>
  <c r="U3440" i="9"/>
  <c r="U3448" i="9"/>
  <c r="U3456" i="9"/>
  <c r="U3464" i="9"/>
  <c r="U3488" i="9"/>
  <c r="U3512" i="9"/>
  <c r="U3536" i="9"/>
  <c r="U3568" i="9"/>
  <c r="U3584" i="9"/>
  <c r="U3600" i="9"/>
  <c r="U3624" i="9"/>
  <c r="U3648" i="9"/>
  <c r="U3680" i="9"/>
  <c r="U3712" i="9"/>
  <c r="U3736" i="9"/>
  <c r="U3768" i="9"/>
  <c r="U3800" i="9"/>
  <c r="U3840" i="9"/>
  <c r="U3872" i="9"/>
  <c r="U3904" i="9"/>
  <c r="U3936" i="9"/>
  <c r="U3976" i="9"/>
  <c r="U4016" i="9"/>
  <c r="U4048" i="9"/>
  <c r="U4088" i="9"/>
  <c r="U4120" i="9"/>
  <c r="U4152" i="9"/>
  <c r="U4200" i="9"/>
  <c r="U4240" i="9"/>
  <c r="U4280" i="9"/>
  <c r="U4312" i="9"/>
  <c r="U4352" i="9"/>
  <c r="U4384" i="9"/>
  <c r="U4416" i="9"/>
  <c r="U4448" i="9"/>
  <c r="U4480" i="9"/>
  <c r="U4512" i="9"/>
  <c r="U4552" i="9"/>
  <c r="U4592" i="9"/>
  <c r="U4632" i="9"/>
  <c r="U4672" i="9"/>
  <c r="U4703" i="9"/>
  <c r="U4730" i="9"/>
  <c r="U4756" i="9"/>
  <c r="U4777" i="9"/>
  <c r="U4793" i="9"/>
  <c r="U4809" i="9"/>
  <c r="U4821" i="9"/>
  <c r="U4833" i="9"/>
  <c r="U4845" i="9"/>
  <c r="U4853" i="9"/>
  <c r="U4861" i="9"/>
  <c r="U4865" i="9"/>
  <c r="U4873" i="9"/>
  <c r="U4885" i="9"/>
  <c r="U4897" i="9"/>
  <c r="U4905" i="9"/>
  <c r="U4917" i="9"/>
  <c r="U4929" i="9"/>
  <c r="U4941" i="9"/>
  <c r="U4949" i="9"/>
  <c r="U4965" i="9"/>
  <c r="U4973" i="9"/>
  <c r="U4985" i="9"/>
  <c r="U4997" i="9"/>
  <c r="U2610" i="9"/>
  <c r="U2690" i="9"/>
  <c r="U2714" i="9"/>
  <c r="U2730" i="9"/>
  <c r="U2746" i="9"/>
  <c r="U2762" i="9"/>
  <c r="U2778" i="9"/>
  <c r="U2794" i="9"/>
  <c r="U2810" i="9"/>
  <c r="U2826" i="9"/>
  <c r="U2842" i="9"/>
  <c r="U2858" i="9"/>
  <c r="U2874" i="9"/>
  <c r="U2890" i="9"/>
  <c r="U2898" i="9"/>
  <c r="U2914" i="9"/>
  <c r="U2938" i="9"/>
  <c r="U2962" i="9"/>
  <c r="U2978" i="9"/>
  <c r="U2994" i="9"/>
  <c r="U3010" i="9"/>
  <c r="U3026" i="9"/>
  <c r="U3050" i="9"/>
  <c r="U3074" i="9"/>
  <c r="U3098" i="9"/>
  <c r="U3122" i="9"/>
  <c r="U1161" i="9"/>
  <c r="U1289" i="9"/>
  <c r="U1417" i="9"/>
  <c r="U1545" i="9"/>
  <c r="U1673" i="9"/>
  <c r="U1801" i="9"/>
  <c r="U1929" i="9"/>
  <c r="U2057" i="9"/>
  <c r="U2185" i="9"/>
  <c r="U2313" i="9"/>
  <c r="U2394" i="9"/>
  <c r="U2428" i="9"/>
  <c r="U2460" i="9"/>
  <c r="U2492" i="9"/>
  <c r="U2524" i="9"/>
  <c r="U2556" i="9"/>
  <c r="U2588" i="9"/>
  <c r="U2620" i="9"/>
  <c r="U2652" i="9"/>
  <c r="U2684" i="9"/>
  <c r="U2716" i="9"/>
  <c r="U2748" i="9"/>
  <c r="U2780" i="9"/>
  <c r="U2812" i="9"/>
  <c r="U2844" i="9"/>
  <c r="U2876" i="9"/>
  <c r="U2908" i="9"/>
  <c r="U2940" i="9"/>
  <c r="U2972" i="9"/>
  <c r="U3004" i="9"/>
  <c r="U3036" i="9"/>
  <c r="U3068" i="9"/>
  <c r="U3100" i="9"/>
  <c r="U3130" i="9"/>
  <c r="U3146" i="9"/>
  <c r="U3162" i="9"/>
  <c r="U3178" i="9"/>
  <c r="U3194" i="9"/>
  <c r="U3210" i="9"/>
  <c r="U3226" i="9"/>
  <c r="U3242" i="9"/>
  <c r="U3258" i="9"/>
  <c r="U3274" i="9"/>
  <c r="U3290" i="9"/>
  <c r="U3306" i="9"/>
  <c r="U3322" i="9"/>
  <c r="U3338" i="9"/>
  <c r="U3354" i="9"/>
  <c r="U3370" i="9"/>
  <c r="U3386" i="9"/>
  <c r="U3402" i="9"/>
  <c r="U3418" i="9"/>
  <c r="U3434" i="9"/>
  <c r="U3450" i="9"/>
  <c r="U3466" i="9"/>
  <c r="U3482" i="9"/>
  <c r="U3498" i="9"/>
  <c r="U3514" i="9"/>
  <c r="U3530" i="9"/>
  <c r="U3546" i="9"/>
  <c r="U3562" i="9"/>
  <c r="U3578" i="9"/>
  <c r="U3594" i="9"/>
  <c r="U3610" i="9"/>
  <c r="U3626" i="9"/>
  <c r="U3642" i="9"/>
  <c r="U3658" i="9"/>
  <c r="U3674" i="9"/>
  <c r="U3690" i="9"/>
  <c r="U3706" i="9"/>
  <c r="U3722" i="9"/>
  <c r="U3738" i="9"/>
  <c r="U3754" i="9"/>
  <c r="U3770" i="9"/>
  <c r="U3786" i="9"/>
  <c r="U3802" i="9"/>
  <c r="U3818" i="9"/>
  <c r="U3834" i="9"/>
  <c r="U3850" i="9"/>
  <c r="U3866" i="9"/>
  <c r="U3882" i="9"/>
  <c r="U3898" i="9"/>
  <c r="U3914" i="9"/>
  <c r="U3930" i="9"/>
  <c r="U3946" i="9"/>
  <c r="U3962" i="9"/>
  <c r="U3978" i="9"/>
  <c r="U3994" i="9"/>
  <c r="U4010" i="9"/>
  <c r="U4026" i="9"/>
  <c r="U4042" i="9"/>
  <c r="U4058" i="9"/>
  <c r="U4074" i="9"/>
  <c r="U4090" i="9"/>
  <c r="U4106" i="9"/>
  <c r="U4122" i="9"/>
  <c r="U4138" i="9"/>
  <c r="U4154" i="9"/>
  <c r="U4170" i="9"/>
  <c r="U4186" i="9"/>
  <c r="U4202" i="9"/>
  <c r="U4218" i="9"/>
  <c r="U4234" i="9"/>
  <c r="U4250" i="9"/>
  <c r="U4266" i="9"/>
  <c r="U4282" i="9"/>
  <c r="U4298" i="9"/>
  <c r="U4314" i="9"/>
  <c r="U4330" i="9"/>
  <c r="U4346" i="9"/>
  <c r="U4362" i="9"/>
  <c r="U4378" i="9"/>
  <c r="U4394" i="9"/>
  <c r="U4410" i="9"/>
  <c r="U4426" i="9"/>
  <c r="U4442" i="9"/>
  <c r="U4458" i="9"/>
  <c r="U4474" i="9"/>
  <c r="U4490" i="9"/>
  <c r="U4506" i="9"/>
  <c r="U4522" i="9"/>
  <c r="U4538" i="9"/>
  <c r="U4554" i="9"/>
  <c r="U4570" i="9"/>
  <c r="U4586" i="9"/>
  <c r="U4602" i="9"/>
  <c r="U4618" i="9"/>
  <c r="U4634" i="9"/>
  <c r="U4650" i="9"/>
  <c r="U4666" i="9"/>
  <c r="U4682" i="9"/>
  <c r="U4694" i="9"/>
  <c r="U4704" i="9"/>
  <c r="U4715" i="9"/>
  <c r="U4726" i="9"/>
  <c r="U4736" i="9"/>
  <c r="U4747" i="9"/>
  <c r="U4758" i="9"/>
  <c r="U4768" i="9"/>
  <c r="U4778" i="9"/>
  <c r="U4786" i="9"/>
  <c r="U4794" i="9"/>
  <c r="U4802" i="9"/>
  <c r="U4810" i="9"/>
  <c r="U4818" i="9"/>
  <c r="U4826" i="9"/>
  <c r="U4834" i="9"/>
  <c r="U4842" i="9"/>
  <c r="U4850" i="9"/>
  <c r="U4858" i="9"/>
  <c r="U4866" i="9"/>
  <c r="U4874" i="9"/>
  <c r="U4882" i="9"/>
  <c r="U4890" i="9"/>
  <c r="U4898" i="9"/>
  <c r="U4906" i="9"/>
  <c r="U4914" i="9"/>
  <c r="U4922" i="9"/>
  <c r="U4930" i="9"/>
  <c r="U4938" i="9"/>
  <c r="U4946" i="9"/>
  <c r="U4954" i="9"/>
  <c r="U4962" i="9"/>
  <c r="U4970" i="9"/>
  <c r="U4978" i="9"/>
  <c r="U4986" i="9"/>
  <c r="U4994" i="9"/>
  <c r="U5002" i="9"/>
  <c r="U3250" i="9"/>
  <c r="U3378" i="9"/>
  <c r="U3410" i="9"/>
  <c r="U3458" i="9"/>
  <c r="U3474" i="9"/>
  <c r="U3506" i="9"/>
  <c r="U3538" i="9"/>
  <c r="U3554" i="9"/>
  <c r="U3586" i="9"/>
  <c r="U3618" i="9"/>
  <c r="U3650" i="9"/>
  <c r="U3682" i="9"/>
  <c r="U3714" i="9"/>
  <c r="U3746" i="9"/>
  <c r="U3778" i="9"/>
  <c r="U3810" i="9"/>
  <c r="U3842" i="9"/>
  <c r="U3874" i="9"/>
  <c r="U3906" i="9"/>
  <c r="U3954" i="9"/>
  <c r="U4002" i="9"/>
  <c r="U4034" i="9"/>
  <c r="U4066" i="9"/>
  <c r="U4098" i="9"/>
  <c r="U4114" i="9"/>
  <c r="U4146" i="9"/>
  <c r="U4194" i="9"/>
  <c r="U4226" i="9"/>
  <c r="U4258" i="9"/>
  <c r="U4274" i="9"/>
  <c r="U4306" i="9"/>
  <c r="U4338" i="9"/>
  <c r="U4370" i="9"/>
  <c r="U4386" i="9"/>
  <c r="U4418" i="9"/>
  <c r="U4450" i="9"/>
  <c r="U4482" i="9"/>
  <c r="U4514" i="9"/>
  <c r="U4562" i="9"/>
  <c r="U4594" i="9"/>
  <c r="U4626" i="9"/>
  <c r="U4658" i="9"/>
  <c r="U4699" i="9"/>
  <c r="U4731" i="9"/>
  <c r="U4752" i="9"/>
  <c r="U4774" i="9"/>
  <c r="U4790" i="9"/>
  <c r="U4806" i="9"/>
  <c r="U4822" i="9"/>
  <c r="U4838" i="9"/>
  <c r="U4846" i="9"/>
  <c r="U4862" i="9"/>
  <c r="U4870" i="9"/>
  <c r="U4886" i="9"/>
  <c r="U4894" i="9"/>
  <c r="U4910" i="9"/>
  <c r="U4926" i="9"/>
  <c r="U4950" i="9"/>
  <c r="U4966" i="9"/>
  <c r="U4982" i="9"/>
  <c r="U4998" i="9"/>
  <c r="U1257" i="9"/>
  <c r="U1641" i="9"/>
  <c r="U1897" i="9"/>
  <c r="U2153" i="9"/>
  <c r="U2378" i="9"/>
  <c r="U2452" i="9"/>
  <c r="U2484" i="9"/>
  <c r="U2548" i="9"/>
  <c r="U2644" i="9"/>
  <c r="U2708" i="9"/>
  <c r="U2772" i="9"/>
  <c r="U2868" i="9"/>
  <c r="U2932" i="9"/>
  <c r="U2996" i="9"/>
  <c r="U3028" i="9"/>
  <c r="U3092" i="9"/>
  <c r="U3124" i="9"/>
  <c r="U3156" i="9"/>
  <c r="U3188" i="9"/>
  <c r="U3220" i="9"/>
  <c r="U3252" i="9"/>
  <c r="U3284" i="9"/>
  <c r="U3316" i="9"/>
  <c r="U3348" i="9"/>
  <c r="U3380" i="9"/>
  <c r="U3412" i="9"/>
  <c r="U3460" i="9"/>
  <c r="U3508" i="9"/>
  <c r="U3540" i="9"/>
  <c r="U3572" i="9"/>
  <c r="U3588" i="9"/>
  <c r="U3620" i="9"/>
  <c r="U3668" i="9"/>
  <c r="U3684" i="9"/>
  <c r="U3716" i="9"/>
  <c r="U3732" i="9"/>
  <c r="U3764" i="9"/>
  <c r="U3796" i="9"/>
  <c r="U3828" i="9"/>
  <c r="U3876" i="9"/>
  <c r="U3908" i="9"/>
  <c r="U3940" i="9"/>
  <c r="U3956" i="9"/>
  <c r="U3988" i="9"/>
  <c r="U4036" i="9"/>
  <c r="U4084" i="9"/>
  <c r="U4132" i="9"/>
  <c r="U4148" i="9"/>
  <c r="U4196" i="9"/>
  <c r="U4212" i="9"/>
  <c r="U4260" i="9"/>
  <c r="U4292" i="9"/>
  <c r="U4308" i="9"/>
  <c r="U4340" i="9"/>
  <c r="U4372" i="9"/>
  <c r="U4404" i="9"/>
  <c r="U4436" i="9"/>
  <c r="U4468" i="9"/>
  <c r="U4500" i="9"/>
  <c r="U4532" i="9"/>
  <c r="U4564" i="9"/>
  <c r="U4596" i="9"/>
  <c r="U4644" i="9"/>
  <c r="U4676" i="9"/>
  <c r="U4700" i="9"/>
  <c r="U4722" i="9"/>
  <c r="U4732" i="9"/>
  <c r="U4764" i="9"/>
  <c r="U4775" i="9"/>
  <c r="U4791" i="9"/>
  <c r="U4799" i="9"/>
  <c r="U4815" i="9"/>
  <c r="U4831" i="9"/>
  <c r="U4847" i="9"/>
  <c r="U4863" i="9"/>
  <c r="U4871" i="9"/>
  <c r="U4895" i="9"/>
  <c r="U4911" i="9"/>
  <c r="U4927" i="9"/>
  <c r="U4943" i="9"/>
  <c r="U4967" i="9"/>
  <c r="U4983" i="9"/>
  <c r="U4999" i="9"/>
  <c r="U1065" i="9"/>
  <c r="U1193" i="9"/>
  <c r="U1321" i="9"/>
  <c r="U1449" i="9"/>
  <c r="U1577" i="9"/>
  <c r="U1705" i="9"/>
  <c r="U1833" i="9"/>
  <c r="U1961" i="9"/>
  <c r="U2089" i="9"/>
  <c r="U2217" i="9"/>
  <c r="U2345" i="9"/>
  <c r="U2404" i="9"/>
  <c r="U2436" i="9"/>
  <c r="U2468" i="9"/>
  <c r="U2500" i="9"/>
  <c r="U2532" i="9"/>
  <c r="U2564" i="9"/>
  <c r="U2596" i="9"/>
  <c r="U2628" i="9"/>
  <c r="U2660" i="9"/>
  <c r="U2692" i="9"/>
  <c r="U2724" i="9"/>
  <c r="U2756" i="9"/>
  <c r="U2788" i="9"/>
  <c r="U2820" i="9"/>
  <c r="U2852" i="9"/>
  <c r="U2884" i="9"/>
  <c r="U2916" i="9"/>
  <c r="U2948" i="9"/>
  <c r="U2980" i="9"/>
  <c r="U3012" i="9"/>
  <c r="U3044" i="9"/>
  <c r="U3076" i="9"/>
  <c r="U3108" i="9"/>
  <c r="U3132" i="9"/>
  <c r="U3148" i="9"/>
  <c r="U3164" i="9"/>
  <c r="U3180" i="9"/>
  <c r="U3196" i="9"/>
  <c r="U3212" i="9"/>
  <c r="U3228" i="9"/>
  <c r="U3244" i="9"/>
  <c r="U3260" i="9"/>
  <c r="U3276" i="9"/>
  <c r="U3292" i="9"/>
  <c r="U3308" i="9"/>
  <c r="U3324" i="9"/>
  <c r="U3340" i="9"/>
  <c r="U3356" i="9"/>
  <c r="U3372" i="9"/>
  <c r="U3388" i="9"/>
  <c r="U3404" i="9"/>
  <c r="U3420" i="9"/>
  <c r="U3436" i="9"/>
  <c r="U3452" i="9"/>
  <c r="U3468" i="9"/>
  <c r="U3484" i="9"/>
  <c r="U3500" i="9"/>
  <c r="U3516" i="9"/>
  <c r="U3532" i="9"/>
  <c r="U3548" i="9"/>
  <c r="U3564" i="9"/>
  <c r="U3580" i="9"/>
  <c r="U3596" i="9"/>
  <c r="U3612" i="9"/>
  <c r="U3628" i="9"/>
  <c r="U3644" i="9"/>
  <c r="U3660" i="9"/>
  <c r="U3676" i="9"/>
  <c r="U3692" i="9"/>
  <c r="U3708" i="9"/>
  <c r="U3724" i="9"/>
  <c r="U3740" i="9"/>
  <c r="U3756" i="9"/>
  <c r="U3772" i="9"/>
  <c r="U3788" i="9"/>
  <c r="U3804" i="9"/>
  <c r="U3820" i="9"/>
  <c r="U3836" i="9"/>
  <c r="U3852" i="9"/>
  <c r="U3868" i="9"/>
  <c r="U3884" i="9"/>
  <c r="U3900" i="9"/>
  <c r="U3916" i="9"/>
  <c r="U3932" i="9"/>
  <c r="U3948" i="9"/>
  <c r="U3964" i="9"/>
  <c r="U3980" i="9"/>
  <c r="U3996" i="9"/>
  <c r="U4012" i="9"/>
  <c r="U4028" i="9"/>
  <c r="U4044" i="9"/>
  <c r="U4060" i="9"/>
  <c r="U4076" i="9"/>
  <c r="U4092" i="9"/>
  <c r="U4108" i="9"/>
  <c r="U4124" i="9"/>
  <c r="U4140" i="9"/>
  <c r="U4156" i="9"/>
  <c r="U4172" i="9"/>
  <c r="U4188" i="9"/>
  <c r="U4204" i="9"/>
  <c r="U4220" i="9"/>
  <c r="U4236" i="9"/>
  <c r="U4252" i="9"/>
  <c r="U4268" i="9"/>
  <c r="U4284" i="9"/>
  <c r="U4300" i="9"/>
  <c r="U4316" i="9"/>
  <c r="U4332" i="9"/>
  <c r="U4348" i="9"/>
  <c r="U4364" i="9"/>
  <c r="U4380" i="9"/>
  <c r="U4396" i="9"/>
  <c r="U4412" i="9"/>
  <c r="U4428" i="9"/>
  <c r="U4444" i="9"/>
  <c r="U4460" i="9"/>
  <c r="U4476" i="9"/>
  <c r="U4492" i="9"/>
  <c r="U4508" i="9"/>
  <c r="U4524" i="9"/>
  <c r="U4540" i="9"/>
  <c r="U4556" i="9"/>
  <c r="U4572" i="9"/>
  <c r="U4588" i="9"/>
  <c r="U4604" i="9"/>
  <c r="U4620" i="9"/>
  <c r="U4636" i="9"/>
  <c r="U4652" i="9"/>
  <c r="U4668" i="9"/>
  <c r="U4684" i="9"/>
  <c r="U4695" i="9"/>
  <c r="U4706" i="9"/>
  <c r="U4716" i="9"/>
  <c r="U4727" i="9"/>
  <c r="U4738" i="9"/>
  <c r="U4748" i="9"/>
  <c r="U4759" i="9"/>
  <c r="U4770" i="9"/>
  <c r="U4779" i="9"/>
  <c r="U4787" i="9"/>
  <c r="U4795" i="9"/>
  <c r="U4803" i="9"/>
  <c r="U4811" i="9"/>
  <c r="U4819" i="9"/>
  <c r="U4827" i="9"/>
  <c r="U4835" i="9"/>
  <c r="U4843" i="9"/>
  <c r="U4851" i="9"/>
  <c r="U4859" i="9"/>
  <c r="U4867" i="9"/>
  <c r="U4875" i="9"/>
  <c r="U4883" i="9"/>
  <c r="U4891" i="9"/>
  <c r="U4899" i="9"/>
  <c r="U4907" i="9"/>
  <c r="U4915" i="9"/>
  <c r="U4923" i="9"/>
  <c r="U4931" i="9"/>
  <c r="U4939" i="9"/>
  <c r="U4947" i="9"/>
  <c r="U4955" i="9"/>
  <c r="U4963" i="9"/>
  <c r="U4971" i="9"/>
  <c r="U4979" i="9"/>
  <c r="U4987" i="9"/>
  <c r="U4995" i="9"/>
  <c r="U5003" i="9"/>
  <c r="U1097" i="9"/>
  <c r="U1225" i="9"/>
  <c r="U1353" i="9"/>
  <c r="U1481" i="9"/>
  <c r="U1609" i="9"/>
  <c r="U1737" i="9"/>
  <c r="U1865" i="9"/>
  <c r="U1993" i="9"/>
  <c r="U2121" i="9"/>
  <c r="U2249" i="9"/>
  <c r="U2362" i="9"/>
  <c r="U2412" i="9"/>
  <c r="U2444" i="9"/>
  <c r="U2476" i="9"/>
  <c r="U2508" i="9"/>
  <c r="U2540" i="9"/>
  <c r="U2572" i="9"/>
  <c r="U2604" i="9"/>
  <c r="U2636" i="9"/>
  <c r="U2668" i="9"/>
  <c r="U2700" i="9"/>
  <c r="U2732" i="9"/>
  <c r="U2764" i="9"/>
  <c r="U2796" i="9"/>
  <c r="U2828" i="9"/>
  <c r="U2860" i="9"/>
  <c r="U2892" i="9"/>
  <c r="U2924" i="9"/>
  <c r="U2956" i="9"/>
  <c r="U2988" i="9"/>
  <c r="U3020" i="9"/>
  <c r="U3052" i="9"/>
  <c r="U3084" i="9"/>
  <c r="U3116" i="9"/>
  <c r="U3138" i="9"/>
  <c r="U3154" i="9"/>
  <c r="U3170" i="9"/>
  <c r="U3186" i="9"/>
  <c r="U3202" i="9"/>
  <c r="U3218" i="9"/>
  <c r="U3234" i="9"/>
  <c r="U3266" i="9"/>
  <c r="U3282" i="9"/>
  <c r="U3298" i="9"/>
  <c r="U3314" i="9"/>
  <c r="U3330" i="9"/>
  <c r="U3346" i="9"/>
  <c r="U3362" i="9"/>
  <c r="U3394" i="9"/>
  <c r="U3426" i="9"/>
  <c r="U3442" i="9"/>
  <c r="U3490" i="9"/>
  <c r="U3522" i="9"/>
  <c r="U3570" i="9"/>
  <c r="U3602" i="9"/>
  <c r="U3634" i="9"/>
  <c r="U3666" i="9"/>
  <c r="U3698" i="9"/>
  <c r="U3730" i="9"/>
  <c r="U3762" i="9"/>
  <c r="U3794" i="9"/>
  <c r="U3826" i="9"/>
  <c r="U3858" i="9"/>
  <c r="U3890" i="9"/>
  <c r="U3922" i="9"/>
  <c r="U3938" i="9"/>
  <c r="U3970" i="9"/>
  <c r="U3986" i="9"/>
  <c r="U4018" i="9"/>
  <c r="U4050" i="9"/>
  <c r="U4082" i="9"/>
  <c r="U4130" i="9"/>
  <c r="U4162" i="9"/>
  <c r="U4178" i="9"/>
  <c r="U4210" i="9"/>
  <c r="U4242" i="9"/>
  <c r="U4290" i="9"/>
  <c r="U4322" i="9"/>
  <c r="U4354" i="9"/>
  <c r="U4402" i="9"/>
  <c r="U4434" i="9"/>
  <c r="U4466" i="9"/>
  <c r="U4498" i="9"/>
  <c r="U4530" i="9"/>
  <c r="U4546" i="9"/>
  <c r="U4578" i="9"/>
  <c r="U4610" i="9"/>
  <c r="U4642" i="9"/>
  <c r="U4674" i="9"/>
  <c r="U4688" i="9"/>
  <c r="U4710" i="9"/>
  <c r="U4720" i="9"/>
  <c r="U4742" i="9"/>
  <c r="U4763" i="9"/>
  <c r="U4782" i="9"/>
  <c r="U4798" i="9"/>
  <c r="U4814" i="9"/>
  <c r="U4830" i="9"/>
  <c r="U4854" i="9"/>
  <c r="U4878" i="9"/>
  <c r="U4902" i="9"/>
  <c r="U4918" i="9"/>
  <c r="U4934" i="9"/>
  <c r="U4942" i="9"/>
  <c r="U4958" i="9"/>
  <c r="U4974" i="9"/>
  <c r="U4990" i="9"/>
  <c r="U5006" i="9"/>
  <c r="U1129" i="9"/>
  <c r="U1385" i="9"/>
  <c r="U1513" i="9"/>
  <c r="U1769" i="9"/>
  <c r="U2025" i="9"/>
  <c r="U2281" i="9"/>
  <c r="U2420" i="9"/>
  <c r="U2516" i="9"/>
  <c r="U2580" i="9"/>
  <c r="U2612" i="9"/>
  <c r="U2676" i="9"/>
  <c r="U2740" i="9"/>
  <c r="U2804" i="9"/>
  <c r="U2836" i="9"/>
  <c r="U2900" i="9"/>
  <c r="U2964" i="9"/>
  <c r="U3060" i="9"/>
  <c r="U3140" i="9"/>
  <c r="U3172" i="9"/>
  <c r="U3204" i="9"/>
  <c r="U3236" i="9"/>
  <c r="U3268" i="9"/>
  <c r="U3300" i="9"/>
  <c r="U3332" i="9"/>
  <c r="U3364" i="9"/>
  <c r="U3396" i="9"/>
  <c r="U3428" i="9"/>
  <c r="U3444" i="9"/>
  <c r="U3476" i="9"/>
  <c r="U3492" i="9"/>
  <c r="U3524" i="9"/>
  <c r="U3556" i="9"/>
  <c r="U3604" i="9"/>
  <c r="U3636" i="9"/>
  <c r="U3652" i="9"/>
  <c r="U3700" i="9"/>
  <c r="U3748" i="9"/>
  <c r="U3780" i="9"/>
  <c r="U3812" i="9"/>
  <c r="U3844" i="9"/>
  <c r="U3860" i="9"/>
  <c r="U3892" i="9"/>
  <c r="U3924" i="9"/>
  <c r="U3972" i="9"/>
  <c r="U4004" i="9"/>
  <c r="U4020" i="9"/>
  <c r="U4052" i="9"/>
  <c r="U4068" i="9"/>
  <c r="U4100" i="9"/>
  <c r="U4116" i="9"/>
  <c r="U4164" i="9"/>
  <c r="U4180" i="9"/>
  <c r="U4228" i="9"/>
  <c r="U4244" i="9"/>
  <c r="U4276" i="9"/>
  <c r="U4324" i="9"/>
  <c r="U4356" i="9"/>
  <c r="U4388" i="9"/>
  <c r="U4420" i="9"/>
  <c r="U4452" i="9"/>
  <c r="U4484" i="9"/>
  <c r="U4516" i="9"/>
  <c r="U4548" i="9"/>
  <c r="U4580" i="9"/>
  <c r="U4612" i="9"/>
  <c r="U4628" i="9"/>
  <c r="U4660" i="9"/>
  <c r="U4690" i="9"/>
  <c r="U4711" i="9"/>
  <c r="U4743" i="9"/>
  <c r="U4754" i="9"/>
  <c r="U4783" i="9"/>
  <c r="U4807" i="9"/>
  <c r="U4823" i="9"/>
  <c r="U4839" i="9"/>
  <c r="U4855" i="9"/>
  <c r="U4879" i="9"/>
  <c r="U4887" i="9"/>
  <c r="U4903" i="9"/>
  <c r="U4919" i="9"/>
  <c r="U4935" i="9"/>
  <c r="U4951" i="9"/>
  <c r="U4959" i="9"/>
  <c r="U4975" i="9"/>
  <c r="U4991" i="9"/>
  <c r="U541" i="10"/>
  <c r="U545" i="10"/>
  <c r="U549" i="10"/>
  <c r="U553" i="10"/>
  <c r="U557" i="10"/>
  <c r="U561" i="10"/>
  <c r="U565" i="10"/>
  <c r="U569" i="10"/>
  <c r="U573" i="10"/>
  <c r="U577" i="10"/>
  <c r="U581" i="10"/>
  <c r="U585" i="10"/>
  <c r="U589" i="10"/>
  <c r="U593" i="10"/>
  <c r="U597" i="10"/>
  <c r="U601" i="10"/>
  <c r="U605" i="10"/>
  <c r="U609" i="10"/>
  <c r="U613" i="10"/>
  <c r="U617" i="10"/>
  <c r="U621" i="10"/>
  <c r="U625" i="10"/>
  <c r="U629" i="10"/>
  <c r="U633" i="10"/>
  <c r="U637" i="10"/>
  <c r="U641" i="10"/>
  <c r="U645" i="10"/>
  <c r="U649" i="10"/>
  <c r="U653" i="10"/>
  <c r="U657" i="10"/>
  <c r="U661" i="10"/>
  <c r="U665" i="10"/>
  <c r="U669" i="10"/>
  <c r="U673" i="10"/>
  <c r="U677" i="10"/>
  <c r="U681" i="10"/>
  <c r="U685" i="10"/>
  <c r="U689" i="10"/>
  <c r="U693" i="10"/>
  <c r="U697" i="10"/>
  <c r="U701" i="10"/>
  <c r="U705" i="10"/>
  <c r="U709" i="10"/>
  <c r="U713" i="10"/>
  <c r="U717" i="10"/>
  <c r="U721" i="10"/>
  <c r="U725" i="10"/>
  <c r="U729" i="10"/>
  <c r="U733" i="10"/>
  <c r="U737" i="10"/>
  <c r="U741" i="10"/>
  <c r="U745" i="10"/>
  <c r="U749" i="10"/>
  <c r="U753" i="10"/>
  <c r="U757" i="10"/>
  <c r="U761" i="10"/>
  <c r="U765" i="10"/>
  <c r="U769" i="10"/>
  <c r="U773" i="10"/>
  <c r="U777" i="10"/>
  <c r="U781" i="10"/>
  <c r="U785" i="10"/>
  <c r="U789" i="10"/>
  <c r="U793" i="10"/>
  <c r="U797" i="10"/>
  <c r="U801" i="10"/>
  <c r="U805" i="10"/>
  <c r="U809" i="10"/>
  <c r="U813" i="10"/>
  <c r="U817" i="10"/>
  <c r="U821" i="10"/>
  <c r="U825" i="10"/>
  <c r="U829" i="10"/>
  <c r="U833" i="10"/>
  <c r="U837" i="10"/>
  <c r="U841" i="10"/>
  <c r="U845" i="10"/>
  <c r="U849" i="10"/>
  <c r="U853" i="10"/>
  <c r="U857" i="10"/>
  <c r="U861" i="10"/>
  <c r="U865" i="10"/>
  <c r="U869" i="10"/>
  <c r="U873" i="10"/>
  <c r="U877" i="10"/>
  <c r="U543" i="10"/>
  <c r="U542" i="10"/>
  <c r="U548" i="10"/>
  <c r="U554" i="10"/>
  <c r="U559" i="10"/>
  <c r="U564" i="10"/>
  <c r="U570" i="10"/>
  <c r="U575" i="10"/>
  <c r="U580" i="10"/>
  <c r="U586" i="10"/>
  <c r="U591" i="10"/>
  <c r="U596" i="10"/>
  <c r="U602" i="10"/>
  <c r="U607" i="10"/>
  <c r="U612" i="10"/>
  <c r="U618" i="10"/>
  <c r="U623" i="10"/>
  <c r="U628" i="10"/>
  <c r="U634" i="10"/>
  <c r="U639" i="10"/>
  <c r="U644" i="10"/>
  <c r="U650" i="10"/>
  <c r="U655" i="10"/>
  <c r="U660" i="10"/>
  <c r="U666" i="10"/>
  <c r="U671" i="10"/>
  <c r="U676" i="10"/>
  <c r="U682" i="10"/>
  <c r="U687" i="10"/>
  <c r="U692" i="10"/>
  <c r="U698" i="10"/>
  <c r="U703" i="10"/>
  <c r="U708" i="10"/>
  <c r="U714" i="10"/>
  <c r="U719" i="10"/>
  <c r="U724" i="10"/>
  <c r="U730" i="10"/>
  <c r="U735" i="10"/>
  <c r="U740" i="10"/>
  <c r="U746" i="10"/>
  <c r="U751" i="10"/>
  <c r="U756" i="10"/>
  <c r="U762" i="10"/>
  <c r="U767" i="10"/>
  <c r="U772" i="10"/>
  <c r="U778" i="10"/>
  <c r="U783" i="10"/>
  <c r="U788" i="10"/>
  <c r="U794" i="10"/>
  <c r="U799" i="10"/>
  <c r="U804" i="10"/>
  <c r="U810" i="10"/>
  <c r="U815" i="10"/>
  <c r="U820" i="10"/>
  <c r="U826" i="10"/>
  <c r="U831" i="10"/>
  <c r="U836" i="10"/>
  <c r="U842" i="10"/>
  <c r="U847" i="10"/>
  <c r="U852" i="10"/>
  <c r="U858" i="10"/>
  <c r="U863" i="10"/>
  <c r="U868" i="10"/>
  <c r="U874" i="10"/>
  <c r="U879" i="10"/>
  <c r="U883" i="10"/>
  <c r="U887" i="10"/>
  <c r="U891" i="10"/>
  <c r="U895" i="10"/>
  <c r="U899" i="10"/>
  <c r="U903" i="10"/>
  <c r="U907" i="10"/>
  <c r="U911" i="10"/>
  <c r="U915" i="10"/>
  <c r="U919" i="10"/>
  <c r="U923" i="10"/>
  <c r="U927" i="10"/>
  <c r="U931" i="10"/>
  <c r="U935" i="10"/>
  <c r="U939" i="10"/>
  <c r="U943" i="10"/>
  <c r="U947" i="10"/>
  <c r="U951" i="10"/>
  <c r="U955" i="10"/>
  <c r="U959" i="10"/>
  <c r="U963" i="10"/>
  <c r="U967" i="10"/>
  <c r="U971" i="10"/>
  <c r="U975" i="10"/>
  <c r="U979" i="10"/>
  <c r="U983" i="10"/>
  <c r="U987" i="10"/>
  <c r="U991" i="10"/>
  <c r="U995" i="10"/>
  <c r="U999" i="10"/>
  <c r="U1003" i="10"/>
  <c r="U1007" i="10"/>
  <c r="U1011" i="10"/>
  <c r="U1015" i="10"/>
  <c r="U1019" i="10"/>
  <c r="U1023" i="10"/>
  <c r="U1027" i="10"/>
  <c r="U1031" i="10"/>
  <c r="U1035" i="10"/>
  <c r="U1039" i="10"/>
  <c r="U1043" i="10"/>
  <c r="U1047" i="10"/>
  <c r="U1051" i="10"/>
  <c r="U1055" i="10"/>
  <c r="U1059" i="10"/>
  <c r="U1063" i="10"/>
  <c r="U1067" i="10"/>
  <c r="U1071" i="10"/>
  <c r="U1075" i="10"/>
  <c r="U1079" i="10"/>
  <c r="U1083" i="10"/>
  <c r="U1087" i="10"/>
  <c r="U1091" i="10"/>
  <c r="U1095" i="10"/>
  <c r="U1099" i="10"/>
  <c r="U1103" i="10"/>
  <c r="U1107" i="10"/>
  <c r="U1111" i="10"/>
  <c r="U1115" i="10"/>
  <c r="U1119" i="10"/>
  <c r="U1123" i="10"/>
  <c r="U1127" i="10"/>
  <c r="U1131" i="10"/>
  <c r="U1135" i="10"/>
  <c r="U1139" i="10"/>
  <c r="U1143" i="10"/>
  <c r="U1147" i="10"/>
  <c r="U1151" i="10"/>
  <c r="U1155" i="10"/>
  <c r="U1159" i="10"/>
  <c r="U1163" i="10"/>
  <c r="U1167" i="10"/>
  <c r="U1171" i="10"/>
  <c r="U1175" i="10"/>
  <c r="U1179" i="10"/>
  <c r="U1183" i="10"/>
  <c r="U1187" i="10"/>
  <c r="U1191" i="10"/>
  <c r="U1195" i="10"/>
  <c r="U1199" i="10"/>
  <c r="U1203" i="10"/>
  <c r="U1207" i="10"/>
  <c r="U1211" i="10"/>
  <c r="U1215" i="10"/>
  <c r="U1219" i="10"/>
  <c r="U1223" i="10"/>
  <c r="U1227" i="10"/>
  <c r="U1231" i="10"/>
  <c r="U1235" i="10"/>
  <c r="U1239" i="10"/>
  <c r="U1243" i="10"/>
  <c r="U1247" i="10"/>
  <c r="U1251" i="10"/>
  <c r="U1255" i="10"/>
  <c r="U1259" i="10"/>
  <c r="U1263" i="10"/>
  <c r="U1267" i="10"/>
  <c r="U1271" i="10"/>
  <c r="U1275" i="10"/>
  <c r="U1279" i="10"/>
  <c r="U1283" i="10"/>
  <c r="U1287" i="10"/>
  <c r="U1291" i="10"/>
  <c r="U1295" i="10"/>
  <c r="U1299" i="10"/>
  <c r="U1303" i="10"/>
  <c r="U546" i="10"/>
  <c r="U551" i="10"/>
  <c r="U556" i="10"/>
  <c r="U562" i="10"/>
  <c r="U567" i="10"/>
  <c r="U572" i="10"/>
  <c r="U578" i="10"/>
  <c r="U583" i="10"/>
  <c r="U588" i="10"/>
  <c r="U594" i="10"/>
  <c r="U599" i="10"/>
  <c r="U604" i="10"/>
  <c r="U610" i="10"/>
  <c r="U615" i="10"/>
  <c r="U620" i="10"/>
  <c r="U626" i="10"/>
  <c r="U631" i="10"/>
  <c r="U636" i="10"/>
  <c r="U642" i="10"/>
  <c r="U647" i="10"/>
  <c r="U652" i="10"/>
  <c r="U658" i="10"/>
  <c r="U663" i="10"/>
  <c r="U668" i="10"/>
  <c r="U674" i="10"/>
  <c r="U679" i="10"/>
  <c r="U684" i="10"/>
  <c r="U690" i="10"/>
  <c r="U695" i="10"/>
  <c r="U700" i="10"/>
  <c r="U706" i="10"/>
  <c r="U711" i="10"/>
  <c r="U716" i="10"/>
  <c r="U722" i="10"/>
  <c r="U727" i="10"/>
  <c r="U732" i="10"/>
  <c r="U738" i="10"/>
  <c r="U743" i="10"/>
  <c r="U748" i="10"/>
  <c r="U754" i="10"/>
  <c r="U759" i="10"/>
  <c r="U764" i="10"/>
  <c r="U770" i="10"/>
  <c r="U775" i="10"/>
  <c r="U780" i="10"/>
  <c r="U786" i="10"/>
  <c r="U791" i="10"/>
  <c r="U796" i="10"/>
  <c r="U802" i="10"/>
  <c r="U807" i="10"/>
  <c r="U812" i="10"/>
  <c r="U818" i="10"/>
  <c r="U823" i="10"/>
  <c r="U828" i="10"/>
  <c r="U834" i="10"/>
  <c r="U839" i="10"/>
  <c r="U844" i="10"/>
  <c r="U850" i="10"/>
  <c r="U855" i="10"/>
  <c r="U860" i="10"/>
  <c r="U866" i="10"/>
  <c r="U871" i="10"/>
  <c r="U876" i="10"/>
  <c r="U881" i="10"/>
  <c r="U885" i="10"/>
  <c r="U889" i="10"/>
  <c r="U893" i="10"/>
  <c r="U897" i="10"/>
  <c r="U901" i="10"/>
  <c r="U905" i="10"/>
  <c r="U909" i="10"/>
  <c r="U913" i="10"/>
  <c r="U917" i="10"/>
  <c r="U921" i="10"/>
  <c r="U925" i="10"/>
  <c r="U929" i="10"/>
  <c r="U933" i="10"/>
  <c r="U937" i="10"/>
  <c r="U941" i="10"/>
  <c r="U945" i="10"/>
  <c r="U949" i="10"/>
  <c r="U544" i="10"/>
  <c r="U555" i="10"/>
  <c r="U566" i="10"/>
  <c r="U576" i="10"/>
  <c r="U587" i="10"/>
  <c r="U598" i="10"/>
  <c r="U608" i="10"/>
  <c r="U619" i="10"/>
  <c r="U630" i="10"/>
  <c r="U640" i="10"/>
  <c r="U651" i="10"/>
  <c r="U662" i="10"/>
  <c r="U672" i="10"/>
  <c r="U683" i="10"/>
  <c r="U694" i="10"/>
  <c r="U704" i="10"/>
  <c r="U715" i="10"/>
  <c r="U726" i="10"/>
  <c r="U736" i="10"/>
  <c r="U747" i="10"/>
  <c r="U758" i="10"/>
  <c r="U768" i="10"/>
  <c r="U779" i="10"/>
  <c r="U790" i="10"/>
  <c r="U800" i="10"/>
  <c r="U811" i="10"/>
  <c r="U822" i="10"/>
  <c r="U832" i="10"/>
  <c r="U843" i="10"/>
  <c r="U854" i="10"/>
  <c r="U864" i="10"/>
  <c r="U875" i="10"/>
  <c r="U884" i="10"/>
  <c r="U892" i="10"/>
  <c r="U900" i="10"/>
  <c r="U908" i="10"/>
  <c r="U916" i="10"/>
  <c r="U924" i="10"/>
  <c r="U932" i="10"/>
  <c r="U940" i="10"/>
  <c r="U948" i="10"/>
  <c r="U954" i="10"/>
  <c r="U960" i="10"/>
  <c r="U965" i="10"/>
  <c r="U970" i="10"/>
  <c r="U976" i="10"/>
  <c r="U981" i="10"/>
  <c r="U986" i="10"/>
  <c r="U992" i="10"/>
  <c r="U997" i="10"/>
  <c r="U1002" i="10"/>
  <c r="U1008" i="10"/>
  <c r="U1013" i="10"/>
  <c r="U1018" i="10"/>
  <c r="U1024" i="10"/>
  <c r="U1029" i="10"/>
  <c r="U1034" i="10"/>
  <c r="U1040" i="10"/>
  <c r="U1045" i="10"/>
  <c r="U1050" i="10"/>
  <c r="U1056" i="10"/>
  <c r="U1061" i="10"/>
  <c r="U1066" i="10"/>
  <c r="U1072" i="10"/>
  <c r="U1077" i="10"/>
  <c r="U1082" i="10"/>
  <c r="U1088" i="10"/>
  <c r="U1093" i="10"/>
  <c r="U1098" i="10"/>
  <c r="U1104" i="10"/>
  <c r="U1109" i="10"/>
  <c r="U1114" i="10"/>
  <c r="U1120" i="10"/>
  <c r="U1125" i="10"/>
  <c r="U1130" i="10"/>
  <c r="U1136" i="10"/>
  <c r="U1141" i="10"/>
  <c r="U1146" i="10"/>
  <c r="U1152" i="10"/>
  <c r="U1157" i="10"/>
  <c r="U1162" i="10"/>
  <c r="U1168" i="10"/>
  <c r="U1173" i="10"/>
  <c r="U1178" i="10"/>
  <c r="U1184" i="10"/>
  <c r="U1189" i="10"/>
  <c r="U1194" i="10"/>
  <c r="U1200" i="10"/>
  <c r="U1205" i="10"/>
  <c r="U1210" i="10"/>
  <c r="U1216" i="10"/>
  <c r="U1221" i="10"/>
  <c r="U1226" i="10"/>
  <c r="U1232" i="10"/>
  <c r="U1237" i="10"/>
  <c r="U1242" i="10"/>
  <c r="U1248" i="10"/>
  <c r="U1253" i="10"/>
  <c r="U1258" i="10"/>
  <c r="U1264" i="10"/>
  <c r="U1269" i="10"/>
  <c r="U1274" i="10"/>
  <c r="U1280" i="10"/>
  <c r="U1285" i="10"/>
  <c r="U1290" i="10"/>
  <c r="U1296" i="10"/>
  <c r="U1301" i="10"/>
  <c r="U1306" i="10"/>
  <c r="U1310" i="10"/>
  <c r="U1314" i="10"/>
  <c r="U1318" i="10"/>
  <c r="U1322" i="10"/>
  <c r="U1326" i="10"/>
  <c r="U1330" i="10"/>
  <c r="U1334" i="10"/>
  <c r="U1338" i="10"/>
  <c r="U1342" i="10"/>
  <c r="U1346" i="10"/>
  <c r="U1350" i="10"/>
  <c r="U1354" i="10"/>
  <c r="U1358" i="10"/>
  <c r="U1362" i="10"/>
  <c r="U1366" i="10"/>
  <c r="U1370" i="10"/>
  <c r="U1374" i="10"/>
  <c r="U1378" i="10"/>
  <c r="U1382" i="10"/>
  <c r="U1386" i="10"/>
  <c r="U1390" i="10"/>
  <c r="U1394" i="10"/>
  <c r="U1398" i="10"/>
  <c r="U1402" i="10"/>
  <c r="U1406" i="10"/>
  <c r="U1410" i="10"/>
  <c r="U1414" i="10"/>
  <c r="U1418" i="10"/>
  <c r="U1422" i="10"/>
  <c r="U1426" i="10"/>
  <c r="U1430" i="10"/>
  <c r="U1434" i="10"/>
  <c r="U1438" i="10"/>
  <c r="U1442" i="10"/>
  <c r="U1446" i="10"/>
  <c r="U1450" i="10"/>
  <c r="U1454" i="10"/>
  <c r="U1458" i="10"/>
  <c r="U1462" i="10"/>
  <c r="U1466" i="10"/>
  <c r="U1470" i="10"/>
  <c r="U1474" i="10"/>
  <c r="U1478" i="10"/>
  <c r="U1482" i="10"/>
  <c r="U1486" i="10"/>
  <c r="U1490" i="10"/>
  <c r="U1494" i="10"/>
  <c r="U1498" i="10"/>
  <c r="U1502" i="10"/>
  <c r="U1506" i="10"/>
  <c r="U1510" i="10"/>
  <c r="U1514" i="10"/>
  <c r="U1518" i="10"/>
  <c r="U1522" i="10"/>
  <c r="U1526" i="10"/>
  <c r="U1530" i="10"/>
  <c r="U1534" i="10"/>
  <c r="U1538" i="10"/>
  <c r="U1542" i="10"/>
  <c r="U1546" i="10"/>
  <c r="U1550" i="10"/>
  <c r="U1554" i="10"/>
  <c r="U1558" i="10"/>
  <c r="U1562" i="10"/>
  <c r="U550" i="10"/>
  <c r="U560" i="10"/>
  <c r="U571" i="10"/>
  <c r="U582" i="10"/>
  <c r="U592" i="10"/>
  <c r="U603" i="10"/>
  <c r="U614" i="10"/>
  <c r="U624" i="10"/>
  <c r="U635" i="10"/>
  <c r="U646" i="10"/>
  <c r="U656" i="10"/>
  <c r="U667" i="10"/>
  <c r="U678" i="10"/>
  <c r="U688" i="10"/>
  <c r="U699" i="10"/>
  <c r="U710" i="10"/>
  <c r="U720" i="10"/>
  <c r="U731" i="10"/>
  <c r="U742" i="10"/>
  <c r="U752" i="10"/>
  <c r="U763" i="10"/>
  <c r="U774" i="10"/>
  <c r="U784" i="10"/>
  <c r="U795" i="10"/>
  <c r="U806" i="10"/>
  <c r="U816" i="10"/>
  <c r="U827" i="10"/>
  <c r="U838" i="10"/>
  <c r="U848" i="10"/>
  <c r="U859" i="10"/>
  <c r="U870" i="10"/>
  <c r="U880" i="10"/>
  <c r="U888" i="10"/>
  <c r="U896" i="10"/>
  <c r="U904" i="10"/>
  <c r="U912" i="10"/>
  <c r="U920" i="10"/>
  <c r="U928" i="10"/>
  <c r="U936" i="10"/>
  <c r="U944" i="10"/>
  <c r="U952" i="10"/>
  <c r="U957" i="10"/>
  <c r="U962" i="10"/>
  <c r="U968" i="10"/>
  <c r="U973" i="10"/>
  <c r="U978" i="10"/>
  <c r="U984" i="10"/>
  <c r="U989" i="10"/>
  <c r="U994" i="10"/>
  <c r="U1000" i="10"/>
  <c r="U1005" i="10"/>
  <c r="U1010" i="10"/>
  <c r="U1016" i="10"/>
  <c r="U1021" i="10"/>
  <c r="U1026" i="10"/>
  <c r="U1032" i="10"/>
  <c r="U1037" i="10"/>
  <c r="U1042" i="10"/>
  <c r="U1048" i="10"/>
  <c r="U1053" i="10"/>
  <c r="U1058" i="10"/>
  <c r="U1064" i="10"/>
  <c r="U1069" i="10"/>
  <c r="U1074" i="10"/>
  <c r="U1080" i="10"/>
  <c r="U1085" i="10"/>
  <c r="U1090" i="10"/>
  <c r="U1096" i="10"/>
  <c r="U1101" i="10"/>
  <c r="U1106" i="10"/>
  <c r="U1112" i="10"/>
  <c r="U1117" i="10"/>
  <c r="U1122" i="10"/>
  <c r="U1128" i="10"/>
  <c r="U1133" i="10"/>
  <c r="U1138" i="10"/>
  <c r="U1144" i="10"/>
  <c r="U1149" i="10"/>
  <c r="U1154" i="10"/>
  <c r="U1160" i="10"/>
  <c r="U1165" i="10"/>
  <c r="U1170" i="10"/>
  <c r="U1176" i="10"/>
  <c r="U1181" i="10"/>
  <c r="U1186" i="10"/>
  <c r="U552" i="10"/>
  <c r="U558" i="10"/>
  <c r="U579" i="10"/>
  <c r="U600" i="10"/>
  <c r="U622" i="10"/>
  <c r="U643" i="10"/>
  <c r="U664" i="10"/>
  <c r="U686" i="10"/>
  <c r="U707" i="10"/>
  <c r="U728" i="10"/>
  <c r="U750" i="10"/>
  <c r="U771" i="10"/>
  <c r="U792" i="10"/>
  <c r="U814" i="10"/>
  <c r="U835" i="10"/>
  <c r="U856" i="10"/>
  <c r="U878" i="10"/>
  <c r="U894" i="10"/>
  <c r="U910" i="10"/>
  <c r="U926" i="10"/>
  <c r="U942" i="10"/>
  <c r="U956" i="10"/>
  <c r="U966" i="10"/>
  <c r="U977" i="10"/>
  <c r="U988" i="10"/>
  <c r="U998" i="10"/>
  <c r="U1009" i="10"/>
  <c r="U1020" i="10"/>
  <c r="U1030" i="10"/>
  <c r="U1041" i="10"/>
  <c r="U1052" i="10"/>
  <c r="U1062" i="10"/>
  <c r="U1073" i="10"/>
  <c r="U1084" i="10"/>
  <c r="U1094" i="10"/>
  <c r="U1105" i="10"/>
  <c r="U1116" i="10"/>
  <c r="U1126" i="10"/>
  <c r="U1137" i="10"/>
  <c r="U1148" i="10"/>
  <c r="U1158" i="10"/>
  <c r="U1169" i="10"/>
  <c r="U1180" i="10"/>
  <c r="U1190" i="10"/>
  <c r="U1197" i="10"/>
  <c r="U1204" i="10"/>
  <c r="U1212" i="10"/>
  <c r="U1218" i="10"/>
  <c r="U1225" i="10"/>
  <c r="U1233" i="10"/>
  <c r="U1240" i="10"/>
  <c r="U1246" i="10"/>
  <c r="U1254" i="10"/>
  <c r="U1261" i="10"/>
  <c r="U1268" i="10"/>
  <c r="U1276" i="10"/>
  <c r="U1282" i="10"/>
  <c r="U1289" i="10"/>
  <c r="U1297" i="10"/>
  <c r="U1304" i="10"/>
  <c r="U1309" i="10"/>
  <c r="U1315" i="10"/>
  <c r="U1320" i="10"/>
  <c r="U1325" i="10"/>
  <c r="U1331" i="10"/>
  <c r="U1336" i="10"/>
  <c r="U1341" i="10"/>
  <c r="U1347" i="10"/>
  <c r="U1352" i="10"/>
  <c r="U1357" i="10"/>
  <c r="U1363" i="10"/>
  <c r="U1368" i="10"/>
  <c r="U1373" i="10"/>
  <c r="U1379" i="10"/>
  <c r="U1384" i="10"/>
  <c r="U1389" i="10"/>
  <c r="U1395" i="10"/>
  <c r="U1400" i="10"/>
  <c r="U1405" i="10"/>
  <c r="U1411" i="10"/>
  <c r="U1416" i="10"/>
  <c r="U1421" i="10"/>
  <c r="U1427" i="10"/>
  <c r="U1432" i="10"/>
  <c r="U1437" i="10"/>
  <c r="U1443" i="10"/>
  <c r="U563" i="10"/>
  <c r="U590" i="10"/>
  <c r="U616" i="10"/>
  <c r="U648" i="10"/>
  <c r="U675" i="10"/>
  <c r="U702" i="10"/>
  <c r="U734" i="10"/>
  <c r="U760" i="10"/>
  <c r="U787" i="10"/>
  <c r="U819" i="10"/>
  <c r="U846" i="10"/>
  <c r="U872" i="10"/>
  <c r="U898" i="10"/>
  <c r="U918" i="10"/>
  <c r="U938" i="10"/>
  <c r="U958" i="10"/>
  <c r="U972" i="10"/>
  <c r="U985" i="10"/>
  <c r="U1001" i="10"/>
  <c r="U1014" i="10"/>
  <c r="U1028" i="10"/>
  <c r="U1044" i="10"/>
  <c r="U1057" i="10"/>
  <c r="U1070" i="10"/>
  <c r="U1086" i="10"/>
  <c r="U1100" i="10"/>
  <c r="U1113" i="10"/>
  <c r="U1129" i="10"/>
  <c r="U1142" i="10"/>
  <c r="U1156" i="10"/>
  <c r="U1172" i="10"/>
  <c r="U1185" i="10"/>
  <c r="U1196" i="10"/>
  <c r="U1206" i="10"/>
  <c r="U1214" i="10"/>
  <c r="U1224" i="10"/>
  <c r="U1234" i="10"/>
  <c r="U1244" i="10"/>
  <c r="U1252" i="10"/>
  <c r="U1262" i="10"/>
  <c r="U1272" i="10"/>
  <c r="U1281" i="10"/>
  <c r="U1292" i="10"/>
  <c r="U1300" i="10"/>
  <c r="U1308" i="10"/>
  <c r="U1316" i="10"/>
  <c r="U1323" i="10"/>
  <c r="U1329" i="10"/>
  <c r="U1337" i="10"/>
  <c r="U1344" i="10"/>
  <c r="U1351" i="10"/>
  <c r="U1359" i="10"/>
  <c r="U1365" i="10"/>
  <c r="U1372" i="10"/>
  <c r="U1380" i="10"/>
  <c r="U1387" i="10"/>
  <c r="U1393" i="10"/>
  <c r="U1401" i="10"/>
  <c r="U1408" i="10"/>
  <c r="U1415" i="10"/>
  <c r="U1423" i="10"/>
  <c r="U1429" i="10"/>
  <c r="U1436" i="10"/>
  <c r="U1444" i="10"/>
  <c r="U1449" i="10"/>
  <c r="U1455" i="10"/>
  <c r="U1460" i="10"/>
  <c r="U1465" i="10"/>
  <c r="U1471" i="10"/>
  <c r="U1476" i="10"/>
  <c r="U1481" i="10"/>
  <c r="U1487" i="10"/>
  <c r="U1492" i="10"/>
  <c r="U1497" i="10"/>
  <c r="U1503" i="10"/>
  <c r="U1508" i="10"/>
  <c r="U1513" i="10"/>
  <c r="U1519" i="10"/>
  <c r="U1524" i="10"/>
  <c r="U1529" i="10"/>
  <c r="U1535" i="10"/>
  <c r="U1540" i="10"/>
  <c r="U1545" i="10"/>
  <c r="U1551" i="10"/>
  <c r="U1556" i="10"/>
  <c r="U1561" i="10"/>
  <c r="U1566" i="10"/>
  <c r="U1570" i="10"/>
  <c r="U1574" i="10"/>
  <c r="U1578" i="10"/>
  <c r="U1582" i="10"/>
  <c r="U1586" i="10"/>
  <c r="U1590" i="10"/>
  <c r="U1594" i="10"/>
  <c r="U1598" i="10"/>
  <c r="U1602" i="10"/>
  <c r="U1606" i="10"/>
  <c r="U1610" i="10"/>
  <c r="U1614" i="10"/>
  <c r="U1618" i="10"/>
  <c r="U1622" i="10"/>
  <c r="U1626" i="10"/>
  <c r="U1630" i="10"/>
  <c r="U1634" i="10"/>
  <c r="U1638" i="10"/>
  <c r="U1642" i="10"/>
  <c r="U1646" i="10"/>
  <c r="U1650" i="10"/>
  <c r="U1654" i="10"/>
  <c r="U1658" i="10"/>
  <c r="U1662" i="10"/>
  <c r="U1666" i="10"/>
  <c r="U1670" i="10"/>
  <c r="U1674" i="10"/>
  <c r="U1678" i="10"/>
  <c r="U1682" i="10"/>
  <c r="U1686" i="10"/>
  <c r="U1690" i="10"/>
  <c r="U1694" i="10"/>
  <c r="U1698" i="10"/>
  <c r="U1702" i="10"/>
  <c r="U1706" i="10"/>
  <c r="U1710" i="10"/>
  <c r="U1714" i="10"/>
  <c r="U1718" i="10"/>
  <c r="U1722" i="10"/>
  <c r="U1726" i="10"/>
  <c r="U1730" i="10"/>
  <c r="U1734" i="10"/>
  <c r="U1738" i="10"/>
  <c r="U1742" i="10"/>
  <c r="U1746" i="10"/>
  <c r="U1750" i="10"/>
  <c r="U1754" i="10"/>
  <c r="U1758" i="10"/>
  <c r="U1762" i="10"/>
  <c r="U1766" i="10"/>
  <c r="U1770" i="10"/>
  <c r="U1774" i="10"/>
  <c r="U1778" i="10"/>
  <c r="U1782" i="10"/>
  <c r="U1786" i="10"/>
  <c r="U1790" i="10"/>
  <c r="U1794" i="10"/>
  <c r="U1798" i="10"/>
  <c r="U1802" i="10"/>
  <c r="U1806" i="10"/>
  <c r="U1810" i="10"/>
  <c r="U1814" i="10"/>
  <c r="U1818" i="10"/>
  <c r="U1822" i="10"/>
  <c r="U1826" i="10"/>
  <c r="U1830" i="10"/>
  <c r="U1834" i="10"/>
  <c r="U1838" i="10"/>
  <c r="U1842" i="10"/>
  <c r="U1846" i="10"/>
  <c r="U1850" i="10"/>
  <c r="U1854" i="10"/>
  <c r="U1858" i="10"/>
  <c r="U1862" i="10"/>
  <c r="U1866" i="10"/>
  <c r="U1870" i="10"/>
  <c r="U1874" i="10"/>
  <c r="U1878" i="10"/>
  <c r="U1882" i="10"/>
  <c r="U1886" i="10"/>
  <c r="U1890" i="10"/>
  <c r="U1894" i="10"/>
  <c r="U1898" i="10"/>
  <c r="U568" i="10"/>
  <c r="U595" i="10"/>
  <c r="U627" i="10"/>
  <c r="U654" i="10"/>
  <c r="U680" i="10"/>
  <c r="U712" i="10"/>
  <c r="U739" i="10"/>
  <c r="U766" i="10"/>
  <c r="U798" i="10"/>
  <c r="U824" i="10"/>
  <c r="U851" i="10"/>
  <c r="U882" i="10"/>
  <c r="U902" i="10"/>
  <c r="U922" i="10"/>
  <c r="U946" i="10"/>
  <c r="U961" i="10"/>
  <c r="U974" i="10"/>
  <c r="U990" i="10"/>
  <c r="U1004" i="10"/>
  <c r="U1017" i="10"/>
  <c r="U1033" i="10"/>
  <c r="U1046" i="10"/>
  <c r="U1060" i="10"/>
  <c r="U1076" i="10"/>
  <c r="U1089" i="10"/>
  <c r="U1102" i="10"/>
  <c r="U1118" i="10"/>
  <c r="U1132" i="10"/>
  <c r="U1145" i="10"/>
  <c r="U1161" i="10"/>
  <c r="U1174" i="10"/>
  <c r="U1188" i="10"/>
  <c r="U1198" i="10"/>
  <c r="U1208" i="10"/>
  <c r="U1217" i="10"/>
  <c r="U1228" i="10"/>
  <c r="U1236" i="10"/>
  <c r="U1245" i="10"/>
  <c r="U1256" i="10"/>
  <c r="U1265" i="10"/>
  <c r="U1273" i="10"/>
  <c r="U1284" i="10"/>
  <c r="U1293" i="10"/>
  <c r="U1302" i="10"/>
  <c r="U1311" i="10"/>
  <c r="U1317" i="10"/>
  <c r="U1324" i="10"/>
  <c r="U1332" i="10"/>
  <c r="U1339" i="10"/>
  <c r="U1345" i="10"/>
  <c r="U1353" i="10"/>
  <c r="U1360" i="10"/>
  <c r="U1367" i="10"/>
  <c r="U1375" i="10"/>
  <c r="U1381" i="10"/>
  <c r="U1388" i="10"/>
  <c r="U1396" i="10"/>
  <c r="U1403" i="10"/>
  <c r="U1409" i="10"/>
  <c r="U1417" i="10"/>
  <c r="U1424" i="10"/>
  <c r="U1431" i="10"/>
  <c r="U1439" i="10"/>
  <c r="U1445" i="10"/>
  <c r="U1451" i="10"/>
  <c r="U1456" i="10"/>
  <c r="U1461" i="10"/>
  <c r="U1467" i="10"/>
  <c r="U1472" i="10"/>
  <c r="U1477" i="10"/>
  <c r="U1483" i="10"/>
  <c r="U1488" i="10"/>
  <c r="U1493" i="10"/>
  <c r="U1499" i="10"/>
  <c r="U1504" i="10"/>
  <c r="U1509" i="10"/>
  <c r="U1515" i="10"/>
  <c r="U1520" i="10"/>
  <c r="U1525" i="10"/>
  <c r="U1531" i="10"/>
  <c r="U1536" i="10"/>
  <c r="U1541" i="10"/>
  <c r="U1547" i="10"/>
  <c r="U1552" i="10"/>
  <c r="U1557" i="10"/>
  <c r="U1563" i="10"/>
  <c r="U1567" i="10"/>
  <c r="U1571" i="10"/>
  <c r="U1575" i="10"/>
  <c r="U1579" i="10"/>
  <c r="U1583" i="10"/>
  <c r="U1587" i="10"/>
  <c r="U1591" i="10"/>
  <c r="U1595" i="10"/>
  <c r="U1599" i="10"/>
  <c r="U1603" i="10"/>
  <c r="U1607" i="10"/>
  <c r="U1611" i="10"/>
  <c r="U1615" i="10"/>
  <c r="U1619" i="10"/>
  <c r="U1623" i="10"/>
  <c r="U1627" i="10"/>
  <c r="U1631" i="10"/>
  <c r="U1635" i="10"/>
  <c r="U1639" i="10"/>
  <c r="U1643" i="10"/>
  <c r="U1647" i="10"/>
  <c r="U1651" i="10"/>
  <c r="U1655" i="10"/>
  <c r="U1659" i="10"/>
  <c r="U1663" i="10"/>
  <c r="U1667" i="10"/>
  <c r="U1671" i="10"/>
  <c r="U1675" i="10"/>
  <c r="U1679" i="10"/>
  <c r="U1683" i="10"/>
  <c r="U1687" i="10"/>
  <c r="U1691" i="10"/>
  <c r="U1695" i="10"/>
  <c r="U1699" i="10"/>
  <c r="U1703" i="10"/>
  <c r="U1707" i="10"/>
  <c r="U1711" i="10"/>
  <c r="U1715" i="10"/>
  <c r="U1719" i="10"/>
  <c r="U1723" i="10"/>
  <c r="U1727" i="10"/>
  <c r="U1731" i="10"/>
  <c r="U1735" i="10"/>
  <c r="U1739" i="10"/>
  <c r="U1743" i="10"/>
  <c r="U1747" i="10"/>
  <c r="U1751" i="10"/>
  <c r="U1755" i="10"/>
  <c r="U1759" i="10"/>
  <c r="U1763" i="10"/>
  <c r="U1767" i="10"/>
  <c r="U1771" i="10"/>
  <c r="U1775" i="10"/>
  <c r="U1779" i="10"/>
  <c r="U1783" i="10"/>
  <c r="U1787" i="10"/>
  <c r="U1791" i="10"/>
  <c r="U1795" i="10"/>
  <c r="U1799" i="10"/>
  <c r="U1803" i="10"/>
  <c r="U574" i="10"/>
  <c r="U632" i="10"/>
  <c r="U691" i="10"/>
  <c r="U744" i="10"/>
  <c r="U803" i="10"/>
  <c r="U862" i="10"/>
  <c r="U906" i="10"/>
  <c r="U950" i="10"/>
  <c r="U980" i="10"/>
  <c r="U1006" i="10"/>
  <c r="U1036" i="10"/>
  <c r="U1065" i="10"/>
  <c r="U1092" i="10"/>
  <c r="U1121" i="10"/>
  <c r="U1150" i="10"/>
  <c r="U1177" i="10"/>
  <c r="U1201" i="10"/>
  <c r="U1220" i="10"/>
  <c r="U1238" i="10"/>
  <c r="U1257" i="10"/>
  <c r="U1277" i="10"/>
  <c r="U1294" i="10"/>
  <c r="U1312" i="10"/>
  <c r="U1327" i="10"/>
  <c r="U1340" i="10"/>
  <c r="U1355" i="10"/>
  <c r="U1369" i="10"/>
  <c r="U1383" i="10"/>
  <c r="U1397" i="10"/>
  <c r="U1412" i="10"/>
  <c r="U1425" i="10"/>
  <c r="U1440" i="10"/>
  <c r="U1452" i="10"/>
  <c r="U1463" i="10"/>
  <c r="U1473" i="10"/>
  <c r="U1484" i="10"/>
  <c r="U1495" i="10"/>
  <c r="U1505" i="10"/>
  <c r="U1516" i="10"/>
  <c r="U1527" i="10"/>
  <c r="U1537" i="10"/>
  <c r="U1548" i="10"/>
  <c r="U1559" i="10"/>
  <c r="U1568" i="10"/>
  <c r="U1576" i="10"/>
  <c r="U1584" i="10"/>
  <c r="U1592" i="10"/>
  <c r="U1600" i="10"/>
  <c r="U1608" i="10"/>
  <c r="U1616" i="10"/>
  <c r="U1624" i="10"/>
  <c r="U1632" i="10"/>
  <c r="U1640" i="10"/>
  <c r="U1648" i="10"/>
  <c r="U1656" i="10"/>
  <c r="U1664" i="10"/>
  <c r="U1672" i="10"/>
  <c r="U1680" i="10"/>
  <c r="U1688" i="10"/>
  <c r="U1696" i="10"/>
  <c r="U1704" i="10"/>
  <c r="U1712" i="10"/>
  <c r="U1720" i="10"/>
  <c r="U1728" i="10"/>
  <c r="U1736" i="10"/>
  <c r="U1744" i="10"/>
  <c r="U1752" i="10"/>
  <c r="U1760" i="10"/>
  <c r="U1768" i="10"/>
  <c r="U1776" i="10"/>
  <c r="U1784" i="10"/>
  <c r="U1792" i="10"/>
  <c r="U1800" i="10"/>
  <c r="U1807" i="10"/>
  <c r="U1812" i="10"/>
  <c r="U1817" i="10"/>
  <c r="U1823" i="10"/>
  <c r="U1828" i="10"/>
  <c r="U1833" i="10"/>
  <c r="U1839" i="10"/>
  <c r="U1844" i="10"/>
  <c r="U1849" i="10"/>
  <c r="U1855" i="10"/>
  <c r="U1860" i="10"/>
  <c r="U1865" i="10"/>
  <c r="U1871" i="10"/>
  <c r="U1876" i="10"/>
  <c r="U1881" i="10"/>
  <c r="U1887" i="10"/>
  <c r="U1892" i="10"/>
  <c r="U1897" i="10"/>
  <c r="U1902" i="10"/>
  <c r="U1906" i="10"/>
  <c r="U1910" i="10"/>
  <c r="U1914" i="10"/>
  <c r="U1918" i="10"/>
  <c r="U1922" i="10"/>
  <c r="U1926" i="10"/>
  <c r="U1930" i="10"/>
  <c r="U1934" i="10"/>
  <c r="U1938" i="10"/>
  <c r="U1942" i="10"/>
  <c r="U1946" i="10"/>
  <c r="U1950" i="10"/>
  <c r="U1954" i="10"/>
  <c r="U1958" i="10"/>
  <c r="U1962" i="10"/>
  <c r="U1966" i="10"/>
  <c r="U1970" i="10"/>
  <c r="U1974" i="10"/>
  <c r="U1978" i="10"/>
  <c r="U1982" i="10"/>
  <c r="U1986" i="10"/>
  <c r="U1990" i="10"/>
  <c r="U1994" i="10"/>
  <c r="U1998" i="10"/>
  <c r="U2002" i="10"/>
  <c r="U2006" i="10"/>
  <c r="U2010" i="10"/>
  <c r="U2014" i="10"/>
  <c r="U2018" i="10"/>
  <c r="U2022" i="10"/>
  <c r="U2026" i="10"/>
  <c r="U2030" i="10"/>
  <c r="U2034" i="10"/>
  <c r="U2038" i="10"/>
  <c r="U2042" i="10"/>
  <c r="U2046" i="10"/>
  <c r="U2050" i="10"/>
  <c r="U2054" i="10"/>
  <c r="U2058" i="10"/>
  <c r="U2062" i="10"/>
  <c r="U2066" i="10"/>
  <c r="U2070" i="10"/>
  <c r="U2074" i="10"/>
  <c r="U2078" i="10"/>
  <c r="U2082" i="10"/>
  <c r="U2086" i="10"/>
  <c r="U2090" i="10"/>
  <c r="U2094" i="10"/>
  <c r="U2098" i="10"/>
  <c r="U2102" i="10"/>
  <c r="U2106" i="10"/>
  <c r="U2110" i="10"/>
  <c r="U2114" i="10"/>
  <c r="U2118" i="10"/>
  <c r="U2122" i="10"/>
  <c r="U2126" i="10"/>
  <c r="U2130" i="10"/>
  <c r="U2134" i="10"/>
  <c r="U2138" i="10"/>
  <c r="U2142" i="10"/>
  <c r="U2146" i="10"/>
  <c r="U2150" i="10"/>
  <c r="U2154" i="10"/>
  <c r="U2158" i="10"/>
  <c r="U2162" i="10"/>
  <c r="U2166" i="10"/>
  <c r="U2170" i="10"/>
  <c r="U2174" i="10"/>
  <c r="U2178" i="10"/>
  <c r="U2182" i="10"/>
  <c r="U2186" i="10"/>
  <c r="U2190" i="10"/>
  <c r="U2194" i="10"/>
  <c r="U2198" i="10"/>
  <c r="U2202" i="10"/>
  <c r="U2206" i="10"/>
  <c r="U2210" i="10"/>
  <c r="U2214" i="10"/>
  <c r="U2218" i="10"/>
  <c r="U2222" i="10"/>
  <c r="U2226" i="10"/>
  <c r="U2230" i="10"/>
  <c r="U2234" i="10"/>
  <c r="U2238" i="10"/>
  <c r="U2242" i="10"/>
  <c r="U2246" i="10"/>
  <c r="U2250" i="10"/>
  <c r="U2254" i="10"/>
  <c r="U2258" i="10"/>
  <c r="U2262" i="10"/>
  <c r="U2266" i="10"/>
  <c r="U2270" i="10"/>
  <c r="U2274" i="10"/>
  <c r="U2278" i="10"/>
  <c r="U2282" i="10"/>
  <c r="U2286" i="10"/>
  <c r="U2290" i="10"/>
  <c r="U2294" i="10"/>
  <c r="U2298" i="10"/>
  <c r="U2302" i="10"/>
  <c r="U2306" i="10"/>
  <c r="U2310" i="10"/>
  <c r="U2314" i="10"/>
  <c r="U2318" i="10"/>
  <c r="U2322" i="10"/>
  <c r="U2326" i="10"/>
  <c r="U2330" i="10"/>
  <c r="U2334" i="10"/>
  <c r="U2338" i="10"/>
  <c r="U2342" i="10"/>
  <c r="U2346" i="10"/>
  <c r="U2350" i="10"/>
  <c r="U2354" i="10"/>
  <c r="U2358" i="10"/>
  <c r="U2362" i="10"/>
  <c r="U2366" i="10"/>
  <c r="U2370" i="10"/>
  <c r="U2374" i="10"/>
  <c r="U2378" i="10"/>
  <c r="U2382" i="10"/>
  <c r="U2386" i="10"/>
  <c r="U2390" i="10"/>
  <c r="U2394" i="10"/>
  <c r="U2398" i="10"/>
  <c r="U2402" i="10"/>
  <c r="U2406" i="10"/>
  <c r="U2410" i="10"/>
  <c r="U2414" i="10"/>
  <c r="U2418" i="10"/>
  <c r="U2422" i="10"/>
  <c r="U2426" i="10"/>
  <c r="U2430" i="10"/>
  <c r="U2434" i="10"/>
  <c r="U2438" i="10"/>
  <c r="U2442" i="10"/>
  <c r="U2446" i="10"/>
  <c r="U2450" i="10"/>
  <c r="U2454" i="10"/>
  <c r="U2458" i="10"/>
  <c r="U2462" i="10"/>
  <c r="U2466" i="10"/>
  <c r="U2470" i="10"/>
  <c r="U2474" i="10"/>
  <c r="U2478" i="10"/>
  <c r="U2482" i="10"/>
  <c r="U2486" i="10"/>
  <c r="U2490" i="10"/>
  <c r="U2494" i="10"/>
  <c r="U2498" i="10"/>
  <c r="U2502" i="10"/>
  <c r="U584" i="10"/>
  <c r="U638" i="10"/>
  <c r="U696" i="10"/>
  <c r="U755" i="10"/>
  <c r="U808" i="10"/>
  <c r="U867" i="10"/>
  <c r="U914" i="10"/>
  <c r="U953" i="10"/>
  <c r="U982" i="10"/>
  <c r="U1012" i="10"/>
  <c r="U1038" i="10"/>
  <c r="U1068" i="10"/>
  <c r="U1097" i="10"/>
  <c r="U1124" i="10"/>
  <c r="U1153" i="10"/>
  <c r="U1182" i="10"/>
  <c r="U1202" i="10"/>
  <c r="U1222" i="10"/>
  <c r="U1241" i="10"/>
  <c r="U1260" i="10"/>
  <c r="U1278" i="10"/>
  <c r="U1298" i="10"/>
  <c r="U1313" i="10"/>
  <c r="U1328" i="10"/>
  <c r="U1343" i="10"/>
  <c r="U1356" i="10"/>
  <c r="U1371" i="10"/>
  <c r="U1385" i="10"/>
  <c r="U1399" i="10"/>
  <c r="U1413" i="10"/>
  <c r="U1428" i="10"/>
  <c r="U1441" i="10"/>
  <c r="U1453" i="10"/>
  <c r="U1464" i="10"/>
  <c r="U1475" i="10"/>
  <c r="U1485" i="10"/>
  <c r="U1496" i="10"/>
  <c r="U1507" i="10"/>
  <c r="U1517" i="10"/>
  <c r="U1528" i="10"/>
  <c r="U1539" i="10"/>
  <c r="U1549" i="10"/>
  <c r="U1560" i="10"/>
  <c r="U1569" i="10"/>
  <c r="U1577" i="10"/>
  <c r="U1585" i="10"/>
  <c r="U1593" i="10"/>
  <c r="U1601" i="10"/>
  <c r="U1609" i="10"/>
  <c r="U1617" i="10"/>
  <c r="U1625" i="10"/>
  <c r="U1633" i="10"/>
  <c r="U1641" i="10"/>
  <c r="U1649" i="10"/>
  <c r="U1657" i="10"/>
  <c r="U1665" i="10"/>
  <c r="U1673" i="10"/>
  <c r="U1681" i="10"/>
  <c r="U1689" i="10"/>
  <c r="U1697" i="10"/>
  <c r="U1705" i="10"/>
  <c r="U1713" i="10"/>
  <c r="U1721" i="10"/>
  <c r="U1729" i="10"/>
  <c r="U1737" i="10"/>
  <c r="U1745" i="10"/>
  <c r="U1753" i="10"/>
  <c r="U1761" i="10"/>
  <c r="U1769" i="10"/>
  <c r="U1777" i="10"/>
  <c r="U1785" i="10"/>
  <c r="U1793" i="10"/>
  <c r="U1801" i="10"/>
  <c r="U1808" i="10"/>
  <c r="U1813" i="10"/>
  <c r="U1819" i="10"/>
  <c r="U1824" i="10"/>
  <c r="U1829" i="10"/>
  <c r="U1835" i="10"/>
  <c r="U1840" i="10"/>
  <c r="U1845" i="10"/>
  <c r="U1851" i="10"/>
  <c r="U1856" i="10"/>
  <c r="U1861" i="10"/>
  <c r="U1867" i="10"/>
  <c r="U1872" i="10"/>
  <c r="U1877" i="10"/>
  <c r="U1883" i="10"/>
  <c r="U1888" i="10"/>
  <c r="U1893" i="10"/>
  <c r="U1899" i="10"/>
  <c r="U1903" i="10"/>
  <c r="U1907" i="10"/>
  <c r="U1911" i="10"/>
  <c r="U1915" i="10"/>
  <c r="U1919" i="10"/>
  <c r="U1923" i="10"/>
  <c r="U1927" i="10"/>
  <c r="U1931" i="10"/>
  <c r="U1935" i="10"/>
  <c r="U1939" i="10"/>
  <c r="U1943" i="10"/>
  <c r="U1947" i="10"/>
  <c r="U1951" i="10"/>
  <c r="U1955" i="10"/>
  <c r="U1959" i="10"/>
  <c r="U1963" i="10"/>
  <c r="U1967" i="10"/>
  <c r="U1971" i="10"/>
  <c r="U1975" i="10"/>
  <c r="U1979" i="10"/>
  <c r="U1983" i="10"/>
  <c r="U1987" i="10"/>
  <c r="U1991" i="10"/>
  <c r="U1995" i="10"/>
  <c r="U1999" i="10"/>
  <c r="U2003" i="10"/>
  <c r="U2007" i="10"/>
  <c r="U2011" i="10"/>
  <c r="U2015" i="10"/>
  <c r="U2019" i="10"/>
  <c r="U2023" i="10"/>
  <c r="U2027" i="10"/>
  <c r="U2031" i="10"/>
  <c r="U2035" i="10"/>
  <c r="U2039" i="10"/>
  <c r="U2043" i="10"/>
  <c r="U2047" i="10"/>
  <c r="U2051" i="10"/>
  <c r="U2055" i="10"/>
  <c r="U2059" i="10"/>
  <c r="U2063" i="10"/>
  <c r="U2067" i="10"/>
  <c r="U2071" i="10"/>
  <c r="U2075" i="10"/>
  <c r="U2079" i="10"/>
  <c r="U2083" i="10"/>
  <c r="U2087" i="10"/>
  <c r="U2091" i="10"/>
  <c r="U2095" i="10"/>
  <c r="U2099" i="10"/>
  <c r="U2103" i="10"/>
  <c r="U2107" i="10"/>
  <c r="U2111" i="10"/>
  <c r="U2115" i="10"/>
  <c r="U2119" i="10"/>
  <c r="U2123" i="10"/>
  <c r="U2127" i="10"/>
  <c r="U2131" i="10"/>
  <c r="U2135" i="10"/>
  <c r="U2139" i="10"/>
  <c r="U2143" i="10"/>
  <c r="U2147" i="10"/>
  <c r="U2151" i="10"/>
  <c r="U2155" i="10"/>
  <c r="U2159" i="10"/>
  <c r="U2163" i="10"/>
  <c r="U2167" i="10"/>
  <c r="U2171" i="10"/>
  <c r="U2175" i="10"/>
  <c r="U2179" i="10"/>
  <c r="U2183" i="10"/>
  <c r="U2187" i="10"/>
  <c r="U2191" i="10"/>
  <c r="U2195" i="10"/>
  <c r="U2199" i="10"/>
  <c r="U2203" i="10"/>
  <c r="U2207" i="10"/>
  <c r="U2211" i="10"/>
  <c r="U2215" i="10"/>
  <c r="U547" i="10"/>
  <c r="U670" i="10"/>
  <c r="U782" i="10"/>
  <c r="U890" i="10"/>
  <c r="U969" i="10"/>
  <c r="U1025" i="10"/>
  <c r="U1081" i="10"/>
  <c r="U1140" i="10"/>
  <c r="U1193" i="10"/>
  <c r="U1230" i="10"/>
  <c r="U1270" i="10"/>
  <c r="U1307" i="10"/>
  <c r="U1335" i="10"/>
  <c r="U1364" i="10"/>
  <c r="U1392" i="10"/>
  <c r="U1420" i="10"/>
  <c r="U1448" i="10"/>
  <c r="U1469" i="10"/>
  <c r="U1491" i="10"/>
  <c r="U1512" i="10"/>
  <c r="U1533" i="10"/>
  <c r="U1555" i="10"/>
  <c r="U1573" i="10"/>
  <c r="U1589" i="10"/>
  <c r="U1605" i="10"/>
  <c r="U1621" i="10"/>
  <c r="U1637" i="10"/>
  <c r="U1653" i="10"/>
  <c r="U1669" i="10"/>
  <c r="U1685" i="10"/>
  <c r="U1701" i="10"/>
  <c r="U1717" i="10"/>
  <c r="U1733" i="10"/>
  <c r="U1749" i="10"/>
  <c r="U1765" i="10"/>
  <c r="U1781" i="10"/>
  <c r="U1797" i="10"/>
  <c r="U1811" i="10"/>
  <c r="U1821" i="10"/>
  <c r="U1832" i="10"/>
  <c r="U1843" i="10"/>
  <c r="U1853" i="10"/>
  <c r="U1864" i="10"/>
  <c r="U1875" i="10"/>
  <c r="U1885" i="10"/>
  <c r="U1896" i="10"/>
  <c r="U1905" i="10"/>
  <c r="U1913" i="10"/>
  <c r="U1921" i="10"/>
  <c r="U1929" i="10"/>
  <c r="U1937" i="10"/>
  <c r="U1945" i="10"/>
  <c r="U1953" i="10"/>
  <c r="U1961" i="10"/>
  <c r="U1969" i="10"/>
  <c r="U1977" i="10"/>
  <c r="U1985" i="10"/>
  <c r="U1993" i="10"/>
  <c r="U2001" i="10"/>
  <c r="U2009" i="10"/>
  <c r="U2017" i="10"/>
  <c r="U2025" i="10"/>
  <c r="U2033" i="10"/>
  <c r="U2041" i="10"/>
  <c r="U2049" i="10"/>
  <c r="U2057" i="10"/>
  <c r="U2065" i="10"/>
  <c r="U2073" i="10"/>
  <c r="U2081" i="10"/>
  <c r="U2089" i="10"/>
  <c r="U2097" i="10"/>
  <c r="U2105" i="10"/>
  <c r="U2113" i="10"/>
  <c r="U2121" i="10"/>
  <c r="U2129" i="10"/>
  <c r="U2137" i="10"/>
  <c r="U2145" i="10"/>
  <c r="U2153" i="10"/>
  <c r="U2161" i="10"/>
  <c r="U2169" i="10"/>
  <c r="U2177" i="10"/>
  <c r="U2185" i="10"/>
  <c r="U2193" i="10"/>
  <c r="U2201" i="10"/>
  <c r="U2209" i="10"/>
  <c r="U2217" i="10"/>
  <c r="U2223" i="10"/>
  <c r="U2228" i="10"/>
  <c r="U2233" i="10"/>
  <c r="U2239" i="10"/>
  <c r="U2244" i="10"/>
  <c r="U2249" i="10"/>
  <c r="U2255" i="10"/>
  <c r="U2260" i="10"/>
  <c r="U2265" i="10"/>
  <c r="U2271" i="10"/>
  <c r="U2276" i="10"/>
  <c r="U2281" i="10"/>
  <c r="U2287" i="10"/>
  <c r="U2292" i="10"/>
  <c r="U2297" i="10"/>
  <c r="U2303" i="10"/>
  <c r="U2308" i="10"/>
  <c r="U2313" i="10"/>
  <c r="U2319" i="10"/>
  <c r="U2324" i="10"/>
  <c r="U2329" i="10"/>
  <c r="U2335" i="10"/>
  <c r="U2340" i="10"/>
  <c r="U2345" i="10"/>
  <c r="U2351" i="10"/>
  <c r="U2356" i="10"/>
  <c r="U2361" i="10"/>
  <c r="U2367" i="10"/>
  <c r="U2372" i="10"/>
  <c r="U2377" i="10"/>
  <c r="U2383" i="10"/>
  <c r="U2388" i="10"/>
  <c r="U2393" i="10"/>
  <c r="U2399" i="10"/>
  <c r="U2404" i="10"/>
  <c r="U2409" i="10"/>
  <c r="U2415" i="10"/>
  <c r="U2420" i="10"/>
  <c r="U2425" i="10"/>
  <c r="U2431" i="10"/>
  <c r="U2436" i="10"/>
  <c r="U2441" i="10"/>
  <c r="U2447" i="10"/>
  <c r="U2452" i="10"/>
  <c r="U2457" i="10"/>
  <c r="U2463" i="10"/>
  <c r="U2468" i="10"/>
  <c r="U2473" i="10"/>
  <c r="U2479" i="10"/>
  <c r="U2484" i="10"/>
  <c r="U2489" i="10"/>
  <c r="U2495" i="10"/>
  <c r="U2500" i="10"/>
  <c r="U2505" i="10"/>
  <c r="U2509" i="10"/>
  <c r="U2513" i="10"/>
  <c r="U2517" i="10"/>
  <c r="U2521" i="10"/>
  <c r="U2525" i="10"/>
  <c r="U2529" i="10"/>
  <c r="U2533" i="10"/>
  <c r="U2537" i="10"/>
  <c r="U2541" i="10"/>
  <c r="U2545" i="10"/>
  <c r="U2549" i="10"/>
  <c r="U2553" i="10"/>
  <c r="U2557" i="10"/>
  <c r="U2561" i="10"/>
  <c r="U2565" i="10"/>
  <c r="U2569" i="10"/>
  <c r="U2573" i="10"/>
  <c r="U2577" i="10"/>
  <c r="U2581" i="10"/>
  <c r="U2585" i="10"/>
  <c r="U2589" i="10"/>
  <c r="U2593" i="10"/>
  <c r="U2597" i="10"/>
  <c r="U2601" i="10"/>
  <c r="U2605" i="10"/>
  <c r="U2609" i="10"/>
  <c r="U2613" i="10"/>
  <c r="U2617" i="10"/>
  <c r="U2621" i="10"/>
  <c r="U2625" i="10"/>
  <c r="U2629" i="10"/>
  <c r="U2633" i="10"/>
  <c r="U2637" i="10"/>
  <c r="U2641" i="10"/>
  <c r="U2645" i="10"/>
  <c r="U2649" i="10"/>
  <c r="U2653" i="10"/>
  <c r="U2657" i="10"/>
  <c r="U2661" i="10"/>
  <c r="U2665" i="10"/>
  <c r="U2669" i="10"/>
  <c r="U2673" i="10"/>
  <c r="U2677" i="10"/>
  <c r="U2681" i="10"/>
  <c r="U2685" i="10"/>
  <c r="U2689" i="10"/>
  <c r="U2693" i="10"/>
  <c r="U2697" i="10"/>
  <c r="U2701" i="10"/>
  <c r="U2705" i="10"/>
  <c r="U2709" i="10"/>
  <c r="U2713" i="10"/>
  <c r="U2717" i="10"/>
  <c r="U2721" i="10"/>
  <c r="U2725" i="10"/>
  <c r="U2729" i="10"/>
  <c r="U2733" i="10"/>
  <c r="U2737" i="10"/>
  <c r="U2741" i="10"/>
  <c r="U2745" i="10"/>
  <c r="U2749" i="10"/>
  <c r="U2753" i="10"/>
  <c r="U2757" i="10"/>
  <c r="U2761" i="10"/>
  <c r="U2765" i="10"/>
  <c r="U2769" i="10"/>
  <c r="U2773" i="10"/>
  <c r="U2777" i="10"/>
  <c r="U2781" i="10"/>
  <c r="U2785" i="10"/>
  <c r="U2789" i="10"/>
  <c r="U2793" i="10"/>
  <c r="U2797" i="10"/>
  <c r="U2801" i="10"/>
  <c r="U2805" i="10"/>
  <c r="U2809" i="10"/>
  <c r="U2813" i="10"/>
  <c r="U2817" i="10"/>
  <c r="U2821" i="10"/>
  <c r="U2825" i="10"/>
  <c r="U2829" i="10"/>
  <c r="U2833" i="10"/>
  <c r="U2837" i="10"/>
  <c r="U2841" i="10"/>
  <c r="U2845" i="10"/>
  <c r="U2849" i="10"/>
  <c r="U2853" i="10"/>
  <c r="U2857" i="10"/>
  <c r="U2861" i="10"/>
  <c r="U2865" i="10"/>
  <c r="U2869" i="10"/>
  <c r="U2873" i="10"/>
  <c r="U2877" i="10"/>
  <c r="U2881" i="10"/>
  <c r="U2885" i="10"/>
  <c r="U2889" i="10"/>
  <c r="U2893" i="10"/>
  <c r="U2897" i="10"/>
  <c r="U2901" i="10"/>
  <c r="U2905" i="10"/>
  <c r="U2909" i="10"/>
  <c r="U2913" i="10"/>
  <c r="U2917" i="10"/>
  <c r="U2921" i="10"/>
  <c r="U2925" i="10"/>
  <c r="U2929" i="10"/>
  <c r="U2933" i="10"/>
  <c r="U2937" i="10"/>
  <c r="U2941" i="10"/>
  <c r="U2945" i="10"/>
  <c r="U2949" i="10"/>
  <c r="U2953" i="10"/>
  <c r="U2957" i="10"/>
  <c r="U2961" i="10"/>
  <c r="U2965" i="10"/>
  <c r="U2969" i="10"/>
  <c r="U2973" i="10"/>
  <c r="U2977" i="10"/>
  <c r="U2981" i="10"/>
  <c r="U2985" i="10"/>
  <c r="U2989" i="10"/>
  <c r="U2993" i="10"/>
  <c r="U2997" i="10"/>
  <c r="U3001" i="10"/>
  <c r="U3005" i="10"/>
  <c r="U3009" i="10"/>
  <c r="U3013" i="10"/>
  <c r="U3017" i="10"/>
  <c r="U3021" i="10"/>
  <c r="U3025" i="10"/>
  <c r="U3029" i="10"/>
  <c r="U3033" i="10"/>
  <c r="U3037" i="10"/>
  <c r="U3041" i="10"/>
  <c r="U3045" i="10"/>
  <c r="U3049" i="10"/>
  <c r="U3053" i="10"/>
  <c r="U3057" i="10"/>
  <c r="U3061" i="10"/>
  <c r="U3065" i="10"/>
  <c r="U3069" i="10"/>
  <c r="U3073" i="10"/>
  <c r="U3077" i="10"/>
  <c r="U3081" i="10"/>
  <c r="U3085" i="10"/>
  <c r="U3089" i="10"/>
  <c r="U3093" i="10"/>
  <c r="U3097" i="10"/>
  <c r="U3101" i="10"/>
  <c r="U3105" i="10"/>
  <c r="U3109" i="10"/>
  <c r="U3113" i="10"/>
  <c r="U3117" i="10"/>
  <c r="U3121" i="10"/>
  <c r="U3125" i="10"/>
  <c r="U3129" i="10"/>
  <c r="U3133" i="10"/>
  <c r="U3137" i="10"/>
  <c r="U3141" i="10"/>
  <c r="U3145" i="10"/>
  <c r="U3149" i="10"/>
  <c r="U3153" i="10"/>
  <c r="U3157" i="10"/>
  <c r="U3161" i="10"/>
  <c r="U3165" i="10"/>
  <c r="U3169" i="10"/>
  <c r="U3173" i="10"/>
  <c r="U3177" i="10"/>
  <c r="U3181" i="10"/>
  <c r="U3185" i="10"/>
  <c r="U3189" i="10"/>
  <c r="U3193" i="10"/>
  <c r="U3197" i="10"/>
  <c r="U3201" i="10"/>
  <c r="U3205" i="10"/>
  <c r="U3209" i="10"/>
  <c r="U3213" i="10"/>
  <c r="U3217" i="10"/>
  <c r="U3221" i="10"/>
  <c r="U3225" i="10"/>
  <c r="U3229" i="10"/>
  <c r="U3233" i="10"/>
  <c r="U3237" i="10"/>
  <c r="U3241" i="10"/>
  <c r="U3245" i="10"/>
  <c r="U3249" i="10"/>
  <c r="U3253" i="10"/>
  <c r="U3257" i="10"/>
  <c r="U3261" i="10"/>
  <c r="U3265" i="10"/>
  <c r="U3269" i="10"/>
  <c r="U3273" i="10"/>
  <c r="U3277" i="10"/>
  <c r="U3281" i="10"/>
  <c r="U3285" i="10"/>
  <c r="U3289" i="10"/>
  <c r="U3293" i="10"/>
  <c r="U3297" i="10"/>
  <c r="U3301" i="10"/>
  <c r="U3305" i="10"/>
  <c r="U3309" i="10"/>
  <c r="U606" i="10"/>
  <c r="U611" i="10"/>
  <c r="U776" i="10"/>
  <c r="U930" i="10"/>
  <c r="U996" i="10"/>
  <c r="U1078" i="10"/>
  <c r="U1164" i="10"/>
  <c r="U1213" i="10"/>
  <c r="U1266" i="10"/>
  <c r="U1319" i="10"/>
  <c r="U1349" i="10"/>
  <c r="U1391" i="10"/>
  <c r="U1433" i="10"/>
  <c r="U1459" i="10"/>
  <c r="U1489" i="10"/>
  <c r="U1521" i="10"/>
  <c r="U1544" i="10"/>
  <c r="U1572" i="10"/>
  <c r="U1596" i="10"/>
  <c r="U1613" i="10"/>
  <c r="U1636" i="10"/>
  <c r="U1660" i="10"/>
  <c r="U1677" i="10"/>
  <c r="U1700" i="10"/>
  <c r="U1724" i="10"/>
  <c r="U1741" i="10"/>
  <c r="U1764" i="10"/>
  <c r="U1788" i="10"/>
  <c r="U1805" i="10"/>
  <c r="U1820" i="10"/>
  <c r="U1836" i="10"/>
  <c r="U1848" i="10"/>
  <c r="U1863" i="10"/>
  <c r="U1879" i="10"/>
  <c r="U1891" i="10"/>
  <c r="U1904" i="10"/>
  <c r="U1916" i="10"/>
  <c r="U1925" i="10"/>
  <c r="U1936" i="10"/>
  <c r="U1948" i="10"/>
  <c r="U1957" i="10"/>
  <c r="U1968" i="10"/>
  <c r="U1980" i="10"/>
  <c r="U1989" i="10"/>
  <c r="U2000" i="10"/>
  <c r="U2012" i="10"/>
  <c r="U2021" i="10"/>
  <c r="U2032" i="10"/>
  <c r="U2044" i="10"/>
  <c r="U2053" i="10"/>
  <c r="U2064" i="10"/>
  <c r="U2076" i="10"/>
  <c r="U2085" i="10"/>
  <c r="U2096" i="10"/>
  <c r="U2108" i="10"/>
  <c r="U2117" i="10"/>
  <c r="U2128" i="10"/>
  <c r="U2140" i="10"/>
  <c r="U2149" i="10"/>
  <c r="U2160" i="10"/>
  <c r="U2172" i="10"/>
  <c r="U2181" i="10"/>
  <c r="U2192" i="10"/>
  <c r="U2204" i="10"/>
  <c r="U2213" i="10"/>
  <c r="U2221" i="10"/>
  <c r="U2229" i="10"/>
  <c r="U2236" i="10"/>
  <c r="U2243" i="10"/>
  <c r="U2251" i="10"/>
  <c r="U2257" i="10"/>
  <c r="U2264" i="10"/>
  <c r="U2272" i="10"/>
  <c r="U2279" i="10"/>
  <c r="U2285" i="10"/>
  <c r="U2293" i="10"/>
  <c r="U2300" i="10"/>
  <c r="U2307" i="10"/>
  <c r="U2315" i="10"/>
  <c r="U2321" i="10"/>
  <c r="U2328" i="10"/>
  <c r="U2336" i="10"/>
  <c r="U2343" i="10"/>
  <c r="U2349" i="10"/>
  <c r="U2357" i="10"/>
  <c r="U2364" i="10"/>
  <c r="U2371" i="10"/>
  <c r="U2379" i="10"/>
  <c r="U2385" i="10"/>
  <c r="U2392" i="10"/>
  <c r="U2400" i="10"/>
  <c r="U2407" i="10"/>
  <c r="U2413" i="10"/>
  <c r="U2421" i="10"/>
  <c r="U2428" i="10"/>
  <c r="U2435" i="10"/>
  <c r="U2443" i="10"/>
  <c r="U2449" i="10"/>
  <c r="U2456" i="10"/>
  <c r="U2464" i="10"/>
  <c r="U2471" i="10"/>
  <c r="U2477" i="10"/>
  <c r="U2485" i="10"/>
  <c r="U2492" i="10"/>
  <c r="U2499" i="10"/>
  <c r="U2506" i="10"/>
  <c r="U2511" i="10"/>
  <c r="U2516" i="10"/>
  <c r="U2522" i="10"/>
  <c r="U2527" i="10"/>
  <c r="U2532" i="10"/>
  <c r="U2538" i="10"/>
  <c r="U2543" i="10"/>
  <c r="U2548" i="10"/>
  <c r="U2554" i="10"/>
  <c r="U2559" i="10"/>
  <c r="U2564" i="10"/>
  <c r="U2570" i="10"/>
  <c r="U2575" i="10"/>
  <c r="U2580" i="10"/>
  <c r="U2586" i="10"/>
  <c r="U2591" i="10"/>
  <c r="U2596" i="10"/>
  <c r="U2602" i="10"/>
  <c r="U2607" i="10"/>
  <c r="U2612" i="10"/>
  <c r="U2618" i="10"/>
  <c r="U2623" i="10"/>
  <c r="U2628" i="10"/>
  <c r="U2634" i="10"/>
  <c r="U2639" i="10"/>
  <c r="U2644" i="10"/>
  <c r="U2650" i="10"/>
  <c r="U2655" i="10"/>
  <c r="U2660" i="10"/>
  <c r="U2666" i="10"/>
  <c r="U2671" i="10"/>
  <c r="U2676" i="10"/>
  <c r="U2682" i="10"/>
  <c r="U2687" i="10"/>
  <c r="U2692" i="10"/>
  <c r="U2698" i="10"/>
  <c r="U2703" i="10"/>
  <c r="U2708" i="10"/>
  <c r="U2714" i="10"/>
  <c r="U2719" i="10"/>
  <c r="U2724" i="10"/>
  <c r="U2730" i="10"/>
  <c r="U2735" i="10"/>
  <c r="U2740" i="10"/>
  <c r="U2746" i="10"/>
  <c r="U2751" i="10"/>
  <c r="U2756" i="10"/>
  <c r="U2762" i="10"/>
  <c r="U2767" i="10"/>
  <c r="U2772" i="10"/>
  <c r="U2778" i="10"/>
  <c r="U2783" i="10"/>
  <c r="U2788" i="10"/>
  <c r="U2794" i="10"/>
  <c r="U2799" i="10"/>
  <c r="U2804" i="10"/>
  <c r="U2810" i="10"/>
  <c r="U2815" i="10"/>
  <c r="U2820" i="10"/>
  <c r="U2826" i="10"/>
  <c r="U2831" i="10"/>
  <c r="U2836" i="10"/>
  <c r="U2842" i="10"/>
  <c r="U2847" i="10"/>
  <c r="U2852" i="10"/>
  <c r="U2858" i="10"/>
  <c r="U2863" i="10"/>
  <c r="U2868" i="10"/>
  <c r="U2874" i="10"/>
  <c r="U2879" i="10"/>
  <c r="U2884" i="10"/>
  <c r="U2890" i="10"/>
  <c r="U2895" i="10"/>
  <c r="U2900" i="10"/>
  <c r="U2906" i="10"/>
  <c r="U2911" i="10"/>
  <c r="U2916" i="10"/>
  <c r="U2922" i="10"/>
  <c r="U2927" i="10"/>
  <c r="U2932" i="10"/>
  <c r="U2938" i="10"/>
  <c r="U2943" i="10"/>
  <c r="U2948" i="10"/>
  <c r="U2954" i="10"/>
  <c r="U2959" i="10"/>
  <c r="U2964" i="10"/>
  <c r="U2970" i="10"/>
  <c r="U2975" i="10"/>
  <c r="U2980" i="10"/>
  <c r="U2986" i="10"/>
  <c r="U2991" i="10"/>
  <c r="U2996" i="10"/>
  <c r="U3002" i="10"/>
  <c r="U3007" i="10"/>
  <c r="U3012" i="10"/>
  <c r="U3018" i="10"/>
  <c r="U3023" i="10"/>
  <c r="U3028" i="10"/>
  <c r="U3034" i="10"/>
  <c r="U3039" i="10"/>
  <c r="U3044" i="10"/>
  <c r="U3050" i="10"/>
  <c r="U3055" i="10"/>
  <c r="U3060" i="10"/>
  <c r="U3066" i="10"/>
  <c r="U3071" i="10"/>
  <c r="U3076" i="10"/>
  <c r="U3082" i="10"/>
  <c r="U3087" i="10"/>
  <c r="U3092" i="10"/>
  <c r="U3098" i="10"/>
  <c r="U3103" i="10"/>
  <c r="U3108" i="10"/>
  <c r="U3114" i="10"/>
  <c r="U3119" i="10"/>
  <c r="U3124" i="10"/>
  <c r="U3130" i="10"/>
  <c r="U3135" i="10"/>
  <c r="U3140" i="10"/>
  <c r="U3146" i="10"/>
  <c r="U3151" i="10"/>
  <c r="U3156" i="10"/>
  <c r="U3162" i="10"/>
  <c r="U3167" i="10"/>
  <c r="U3172" i="10"/>
  <c r="U3178" i="10"/>
  <c r="U3183" i="10"/>
  <c r="U3188" i="10"/>
  <c r="U3194" i="10"/>
  <c r="U3199" i="10"/>
  <c r="U3204" i="10"/>
  <c r="U3210" i="10"/>
  <c r="U3215" i="10"/>
  <c r="U3220" i="10"/>
  <c r="U3226" i="10"/>
  <c r="U3231" i="10"/>
  <c r="U3236" i="10"/>
  <c r="U3242" i="10"/>
  <c r="U3247" i="10"/>
  <c r="U3252" i="10"/>
  <c r="U3258" i="10"/>
  <c r="U3263" i="10"/>
  <c r="U3268" i="10"/>
  <c r="U3274" i="10"/>
  <c r="U3279" i="10"/>
  <c r="U3284" i="10"/>
  <c r="U3290" i="10"/>
  <c r="U3295" i="10"/>
  <c r="U3300" i="10"/>
  <c r="U3306" i="10"/>
  <c r="U3311" i="10"/>
  <c r="U3315" i="10"/>
  <c r="U3319" i="10"/>
  <c r="U3323" i="10"/>
  <c r="U3327" i="10"/>
  <c r="U3331" i="10"/>
  <c r="U3335" i="10"/>
  <c r="U3339" i="10"/>
  <c r="U3343" i="10"/>
  <c r="U3347" i="10"/>
  <c r="U3351" i="10"/>
  <c r="U3355" i="10"/>
  <c r="U3359" i="10"/>
  <c r="U3363" i="10"/>
  <c r="U3367" i="10"/>
  <c r="U3371" i="10"/>
  <c r="U3375" i="10"/>
  <c r="U3379" i="10"/>
  <c r="U3383" i="10"/>
  <c r="U3387" i="10"/>
  <c r="U3391" i="10"/>
  <c r="U3395" i="10"/>
  <c r="U3399" i="10"/>
  <c r="U3403" i="10"/>
  <c r="U3407" i="10"/>
  <c r="U3411" i="10"/>
  <c r="U3415" i="10"/>
  <c r="U3419" i="10"/>
  <c r="U3423" i="10"/>
  <c r="U3427" i="10"/>
  <c r="U3431" i="10"/>
  <c r="U3435" i="10"/>
  <c r="U3439" i="10"/>
  <c r="U3443" i="10"/>
  <c r="U3447" i="10"/>
  <c r="U3451" i="10"/>
  <c r="U3455" i="10"/>
  <c r="U3459" i="10"/>
  <c r="U3463" i="10"/>
  <c r="U3467" i="10"/>
  <c r="U3471" i="10"/>
  <c r="U3475" i="10"/>
  <c r="U3479" i="10"/>
  <c r="U3483" i="10"/>
  <c r="U3487" i="10"/>
  <c r="U3491" i="10"/>
  <c r="U3495" i="10"/>
  <c r="U3499" i="10"/>
  <c r="U3503" i="10"/>
  <c r="U659" i="10"/>
  <c r="U830" i="10"/>
  <c r="U934" i="10"/>
  <c r="U1022" i="10"/>
  <c r="U1108" i="10"/>
  <c r="U1166" i="10"/>
  <c r="U1229" i="10"/>
  <c r="U1286" i="10"/>
  <c r="U1321" i="10"/>
  <c r="U1361" i="10"/>
  <c r="U1404" i="10"/>
  <c r="U1435" i="10"/>
  <c r="U1468" i="10"/>
  <c r="U1500" i="10"/>
  <c r="U1523" i="10"/>
  <c r="U1553" i="10"/>
  <c r="U1580" i="10"/>
  <c r="U1597" i="10"/>
  <c r="U1620" i="10"/>
  <c r="U1644" i="10"/>
  <c r="U1661" i="10"/>
  <c r="U1684" i="10"/>
  <c r="U1708" i="10"/>
  <c r="U1725" i="10"/>
  <c r="U1748" i="10"/>
  <c r="U1772" i="10"/>
  <c r="U1789" i="10"/>
  <c r="U1809" i="10"/>
  <c r="U1825" i="10"/>
  <c r="U1837" i="10"/>
  <c r="U1852" i="10"/>
  <c r="U1868" i="10"/>
  <c r="U1880" i="10"/>
  <c r="U1895" i="10"/>
  <c r="U1908" i="10"/>
  <c r="U1917" i="10"/>
  <c r="U1928" i="10"/>
  <c r="U1940" i="10"/>
  <c r="U1949" i="10"/>
  <c r="U1960" i="10"/>
  <c r="U1972" i="10"/>
  <c r="U1981" i="10"/>
  <c r="U1992" i="10"/>
  <c r="U2004" i="10"/>
  <c r="U2013" i="10"/>
  <c r="U2024" i="10"/>
  <c r="U2036" i="10"/>
  <c r="U2045" i="10"/>
  <c r="U2056" i="10"/>
  <c r="U2068" i="10"/>
  <c r="U2077" i="10"/>
  <c r="U2088" i="10"/>
  <c r="U2100" i="10"/>
  <c r="U2109" i="10"/>
  <c r="U2120" i="10"/>
  <c r="U2132" i="10"/>
  <c r="U2141" i="10"/>
  <c r="U2152" i="10"/>
  <c r="U2164" i="10"/>
  <c r="U2173" i="10"/>
  <c r="U2184" i="10"/>
  <c r="U2196" i="10"/>
  <c r="U2205" i="10"/>
  <c r="U2216" i="10"/>
  <c r="U2224" i="10"/>
  <c r="U2231" i="10"/>
  <c r="U2237" i="10"/>
  <c r="U2245" i="10"/>
  <c r="U2252" i="10"/>
  <c r="U2259" i="10"/>
  <c r="U2267" i="10"/>
  <c r="U2273" i="10"/>
  <c r="U2280" i="10"/>
  <c r="U2288" i="10"/>
  <c r="U2295" i="10"/>
  <c r="U2301" i="10"/>
  <c r="U2309" i="10"/>
  <c r="U2316" i="10"/>
  <c r="U2323" i="10"/>
  <c r="U2331" i="10"/>
  <c r="U2337" i="10"/>
  <c r="U2344" i="10"/>
  <c r="U2352" i="10"/>
  <c r="U2359" i="10"/>
  <c r="U2365" i="10"/>
  <c r="U2373" i="10"/>
  <c r="U2380" i="10"/>
  <c r="U2387" i="10"/>
  <c r="U2395" i="10"/>
  <c r="U2401" i="10"/>
  <c r="U2408" i="10"/>
  <c r="U2416" i="10"/>
  <c r="U2423" i="10"/>
  <c r="U2429" i="10"/>
  <c r="U2437" i="10"/>
  <c r="U2444" i="10"/>
  <c r="U2451" i="10"/>
  <c r="U2459" i="10"/>
  <c r="U2465" i="10"/>
  <c r="U2472" i="10"/>
  <c r="U2480" i="10"/>
  <c r="U2487" i="10"/>
  <c r="U2493" i="10"/>
  <c r="U2501" i="10"/>
  <c r="U2507" i="10"/>
  <c r="U2512" i="10"/>
  <c r="U2518" i="10"/>
  <c r="U2523" i="10"/>
  <c r="U2528" i="10"/>
  <c r="U2534" i="10"/>
  <c r="U2539" i="10"/>
  <c r="U2544" i="10"/>
  <c r="U2550" i="10"/>
  <c r="U2555" i="10"/>
  <c r="U2560" i="10"/>
  <c r="U2566" i="10"/>
  <c r="U2571" i="10"/>
  <c r="U2576" i="10"/>
  <c r="U2582" i="10"/>
  <c r="U2587" i="10"/>
  <c r="U2592" i="10"/>
  <c r="U2598" i="10"/>
  <c r="U2603" i="10"/>
  <c r="U2608" i="10"/>
  <c r="U2614" i="10"/>
  <c r="U2619" i="10"/>
  <c r="U2624" i="10"/>
  <c r="U2630" i="10"/>
  <c r="U2635" i="10"/>
  <c r="U2640" i="10"/>
  <c r="U2646" i="10"/>
  <c r="U2651" i="10"/>
  <c r="U2656" i="10"/>
  <c r="U2662" i="10"/>
  <c r="U2667" i="10"/>
  <c r="U2672" i="10"/>
  <c r="U2678" i="10"/>
  <c r="U2683" i="10"/>
  <c r="U2688" i="10"/>
  <c r="U2694" i="10"/>
  <c r="U2699" i="10"/>
  <c r="U2704" i="10"/>
  <c r="U2710" i="10"/>
  <c r="U2715" i="10"/>
  <c r="U2720" i="10"/>
  <c r="U2726" i="10"/>
  <c r="U2731" i="10"/>
  <c r="U2736" i="10"/>
  <c r="U2742" i="10"/>
  <c r="U2747" i="10"/>
  <c r="U2752" i="10"/>
  <c r="U2758" i="10"/>
  <c r="U2763" i="10"/>
  <c r="U2768" i="10"/>
  <c r="U2774" i="10"/>
  <c r="U2779" i="10"/>
  <c r="U2784" i="10"/>
  <c r="U2790" i="10"/>
  <c r="U2795" i="10"/>
  <c r="U2800" i="10"/>
  <c r="U2806" i="10"/>
  <c r="U2811" i="10"/>
  <c r="U2816" i="10"/>
  <c r="U2822" i="10"/>
  <c r="U2827" i="10"/>
  <c r="U2832" i="10"/>
  <c r="U2838" i="10"/>
  <c r="U2843" i="10"/>
  <c r="U2848" i="10"/>
  <c r="U2854" i="10"/>
  <c r="U2859" i="10"/>
  <c r="U2864" i="10"/>
  <c r="U2870" i="10"/>
  <c r="U2875" i="10"/>
  <c r="U2880" i="10"/>
  <c r="U2886" i="10"/>
  <c r="U2891" i="10"/>
  <c r="U2896" i="10"/>
  <c r="U2902" i="10"/>
  <c r="U2907" i="10"/>
  <c r="U2912" i="10"/>
  <c r="U2918" i="10"/>
  <c r="U2923" i="10"/>
  <c r="U2928" i="10"/>
  <c r="U2934" i="10"/>
  <c r="U2939" i="10"/>
  <c r="U2944" i="10"/>
  <c r="U2950" i="10"/>
  <c r="U2955" i="10"/>
  <c r="U2960" i="10"/>
  <c r="U2966" i="10"/>
  <c r="U2971" i="10"/>
  <c r="U2976" i="10"/>
  <c r="U2982" i="10"/>
  <c r="U2987" i="10"/>
  <c r="U2992" i="10"/>
  <c r="U2998" i="10"/>
  <c r="U3003" i="10"/>
  <c r="U3008" i="10"/>
  <c r="U3014" i="10"/>
  <c r="U3019" i="10"/>
  <c r="U3024" i="10"/>
  <c r="U3030" i="10"/>
  <c r="U3035" i="10"/>
  <c r="U3040" i="10"/>
  <c r="U3046" i="10"/>
  <c r="U3051" i="10"/>
  <c r="U3056" i="10"/>
  <c r="U3062" i="10"/>
  <c r="U3067" i="10"/>
  <c r="U3072" i="10"/>
  <c r="U3078" i="10"/>
  <c r="U3083" i="10"/>
  <c r="U3088" i="10"/>
  <c r="U3094" i="10"/>
  <c r="U3099" i="10"/>
  <c r="U3104" i="10"/>
  <c r="U3110" i="10"/>
  <c r="U3115" i="10"/>
  <c r="U3120" i="10"/>
  <c r="U3126" i="10"/>
  <c r="U3131" i="10"/>
  <c r="U3136" i="10"/>
  <c r="U3142" i="10"/>
  <c r="U3147" i="10"/>
  <c r="U3152" i="10"/>
  <c r="U3158" i="10"/>
  <c r="U3163" i="10"/>
  <c r="U3168" i="10"/>
  <c r="U3174" i="10"/>
  <c r="U3179" i="10"/>
  <c r="U3184" i="10"/>
  <c r="U3190" i="10"/>
  <c r="U3195" i="10"/>
  <c r="U3200" i="10"/>
  <c r="U3206" i="10"/>
  <c r="U3211" i="10"/>
  <c r="U3216" i="10"/>
  <c r="U3222" i="10"/>
  <c r="U3227" i="10"/>
  <c r="U3232" i="10"/>
  <c r="U3238" i="10"/>
  <c r="U3243" i="10"/>
  <c r="U3248" i="10"/>
  <c r="U3254" i="10"/>
  <c r="U3259" i="10"/>
  <c r="U3264" i="10"/>
  <c r="U3270" i="10"/>
  <c r="U3275" i="10"/>
  <c r="U3280" i="10"/>
  <c r="U3286" i="10"/>
  <c r="U3291" i="10"/>
  <c r="U3296" i="10"/>
  <c r="U3302" i="10"/>
  <c r="U3307" i="10"/>
  <c r="U3312" i="10"/>
  <c r="U3316" i="10"/>
  <c r="U3320" i="10"/>
  <c r="U3324" i="10"/>
  <c r="U3328" i="10"/>
  <c r="U3332" i="10"/>
  <c r="U3336" i="10"/>
  <c r="U3340" i="10"/>
  <c r="U3344" i="10"/>
  <c r="U3348" i="10"/>
  <c r="U3352" i="10"/>
  <c r="U3356" i="10"/>
  <c r="U3360" i="10"/>
  <c r="U3364" i="10"/>
  <c r="U3368" i="10"/>
  <c r="U3372" i="10"/>
  <c r="U3376" i="10"/>
  <c r="U3380" i="10"/>
  <c r="U3384" i="10"/>
  <c r="U3388" i="10"/>
  <c r="U3392" i="10"/>
  <c r="U3396" i="10"/>
  <c r="U3400" i="10"/>
  <c r="U3404" i="10"/>
  <c r="U3408" i="10"/>
  <c r="U3412" i="10"/>
  <c r="U3416" i="10"/>
  <c r="U3420" i="10"/>
  <c r="U3424" i="10"/>
  <c r="U3428" i="10"/>
  <c r="U3432" i="10"/>
  <c r="U3436" i="10"/>
  <c r="U3440" i="10"/>
  <c r="U3444" i="10"/>
  <c r="U3448" i="10"/>
  <c r="U3452" i="10"/>
  <c r="U3456" i="10"/>
  <c r="U3460" i="10"/>
  <c r="U3464" i="10"/>
  <c r="U3468" i="10"/>
  <c r="U3472" i="10"/>
  <c r="U3476" i="10"/>
  <c r="U3480" i="10"/>
  <c r="U3484" i="10"/>
  <c r="U3488" i="10"/>
  <c r="U3492" i="10"/>
  <c r="U3496" i="10"/>
  <c r="U3500" i="10"/>
  <c r="U3504" i="10"/>
  <c r="U718" i="10"/>
  <c r="U840" i="10"/>
  <c r="U964" i="10"/>
  <c r="U1049" i="10"/>
  <c r="U1110" i="10"/>
  <c r="U1192" i="10"/>
  <c r="U1249" i="10"/>
  <c r="U1288" i="10"/>
  <c r="U1333" i="10"/>
  <c r="U1376" i="10"/>
  <c r="U1407" i="10"/>
  <c r="U1447" i="10"/>
  <c r="U1479" i="10"/>
  <c r="U1501" i="10"/>
  <c r="U1532" i="10"/>
  <c r="U1564" i="10"/>
  <c r="U1581" i="10"/>
  <c r="U1604" i="10"/>
  <c r="U1628" i="10"/>
  <c r="U1645" i="10"/>
  <c r="U1668" i="10"/>
  <c r="U1692" i="10"/>
  <c r="U1709" i="10"/>
  <c r="U1732" i="10"/>
  <c r="U1756" i="10"/>
  <c r="U1773" i="10"/>
  <c r="U1796" i="10"/>
  <c r="U1815" i="10"/>
  <c r="U1827" i="10"/>
  <c r="U1841" i="10"/>
  <c r="U1857" i="10"/>
  <c r="U1869" i="10"/>
  <c r="U1884" i="10"/>
  <c r="U1900" i="10"/>
  <c r="U1909" i="10"/>
  <c r="U1920" i="10"/>
  <c r="U1932" i="10"/>
  <c r="U1941" i="10"/>
  <c r="U1952" i="10"/>
  <c r="U1964" i="10"/>
  <c r="U1973" i="10"/>
  <c r="U1984" i="10"/>
  <c r="U1996" i="10"/>
  <c r="U2005" i="10"/>
  <c r="U2016" i="10"/>
  <c r="U2028" i="10"/>
  <c r="U2037" i="10"/>
  <c r="U2048" i="10"/>
  <c r="U2060" i="10"/>
  <c r="U2069" i="10"/>
  <c r="U2080" i="10"/>
  <c r="U2092" i="10"/>
  <c r="U2101" i="10"/>
  <c r="U2112" i="10"/>
  <c r="U2124" i="10"/>
  <c r="U2133" i="10"/>
  <c r="U2144" i="10"/>
  <c r="U2156" i="10"/>
  <c r="U2165" i="10"/>
  <c r="U2176" i="10"/>
  <c r="U2188" i="10"/>
  <c r="U2197" i="10"/>
  <c r="U2208" i="10"/>
  <c r="U2219" i="10"/>
  <c r="U2225" i="10"/>
  <c r="U2232" i="10"/>
  <c r="U2240" i="10"/>
  <c r="U2247" i="10"/>
  <c r="U2253" i="10"/>
  <c r="U2261" i="10"/>
  <c r="U2268" i="10"/>
  <c r="U2275" i="10"/>
  <c r="U2283" i="10"/>
  <c r="U2289" i="10"/>
  <c r="U2296" i="10"/>
  <c r="U2304" i="10"/>
  <c r="U2311" i="10"/>
  <c r="U2317" i="10"/>
  <c r="U2325" i="10"/>
  <c r="U2332" i="10"/>
  <c r="U2339" i="10"/>
  <c r="U2347" i="10"/>
  <c r="U2353" i="10"/>
  <c r="U2360" i="10"/>
  <c r="U2368" i="10"/>
  <c r="U2375" i="10"/>
  <c r="U2381" i="10"/>
  <c r="U2389" i="10"/>
  <c r="U2396" i="10"/>
  <c r="U2403" i="10"/>
  <c r="U2411" i="10"/>
  <c r="U2417" i="10"/>
  <c r="U2424" i="10"/>
  <c r="U2432" i="10"/>
  <c r="U2439" i="10"/>
  <c r="U2445" i="10"/>
  <c r="U2453" i="10"/>
  <c r="U2460" i="10"/>
  <c r="U2467" i="10"/>
  <c r="U2475" i="10"/>
  <c r="U2481" i="10"/>
  <c r="U2488" i="10"/>
  <c r="U2496" i="10"/>
  <c r="U2503" i="10"/>
  <c r="U2508" i="10"/>
  <c r="U2514" i="10"/>
  <c r="U2519" i="10"/>
  <c r="U2524" i="10"/>
  <c r="U2530" i="10"/>
  <c r="U2535" i="10"/>
  <c r="U2540" i="10"/>
  <c r="U2546" i="10"/>
  <c r="U2551" i="10"/>
  <c r="U2556" i="10"/>
  <c r="U2562" i="10"/>
  <c r="U2567" i="10"/>
  <c r="U2572" i="10"/>
  <c r="U2578" i="10"/>
  <c r="U2583" i="10"/>
  <c r="U2588" i="10"/>
  <c r="U2594" i="10"/>
  <c r="U2599" i="10"/>
  <c r="U2604" i="10"/>
  <c r="U2610" i="10"/>
  <c r="U2615" i="10"/>
  <c r="U2620" i="10"/>
  <c r="U2626" i="10"/>
  <c r="U2631" i="10"/>
  <c r="U2636" i="10"/>
  <c r="U2642" i="10"/>
  <c r="U2647" i="10"/>
  <c r="U2652" i="10"/>
  <c r="U2658" i="10"/>
  <c r="U2663" i="10"/>
  <c r="U2668" i="10"/>
  <c r="U2674" i="10"/>
  <c r="U2679" i="10"/>
  <c r="U2684" i="10"/>
  <c r="U2690" i="10"/>
  <c r="U2695" i="10"/>
  <c r="U2700" i="10"/>
  <c r="U2706" i="10"/>
  <c r="U2711" i="10"/>
  <c r="U2716" i="10"/>
  <c r="U2722" i="10"/>
  <c r="U2727" i="10"/>
  <c r="U2732" i="10"/>
  <c r="U2738" i="10"/>
  <c r="U2743" i="10"/>
  <c r="U2748" i="10"/>
  <c r="U2754" i="10"/>
  <c r="U2759" i="10"/>
  <c r="U2764" i="10"/>
  <c r="U2770" i="10"/>
  <c r="U2775" i="10"/>
  <c r="U2780" i="10"/>
  <c r="U2786" i="10"/>
  <c r="U2791" i="10"/>
  <c r="U2796" i="10"/>
  <c r="U2802" i="10"/>
  <c r="U2807" i="10"/>
  <c r="U2812" i="10"/>
  <c r="U2818" i="10"/>
  <c r="U2823" i="10"/>
  <c r="U2828" i="10"/>
  <c r="U2834" i="10"/>
  <c r="U2839" i="10"/>
  <c r="U2844" i="10"/>
  <c r="U2850" i="10"/>
  <c r="U2855" i="10"/>
  <c r="U2860" i="10"/>
  <c r="U2866" i="10"/>
  <c r="U2871" i="10"/>
  <c r="U2876" i="10"/>
  <c r="U2882" i="10"/>
  <c r="U2887" i="10"/>
  <c r="U2892" i="10"/>
  <c r="U2898" i="10"/>
  <c r="U2903" i="10"/>
  <c r="U2908" i="10"/>
  <c r="U2914" i="10"/>
  <c r="U2919" i="10"/>
  <c r="U2924" i="10"/>
  <c r="U2930" i="10"/>
  <c r="U2935" i="10"/>
  <c r="U2940" i="10"/>
  <c r="U2946" i="10"/>
  <c r="U2951" i="10"/>
  <c r="U2956" i="10"/>
  <c r="U2962" i="10"/>
  <c r="U2967" i="10"/>
  <c r="U2972" i="10"/>
  <c r="U2978" i="10"/>
  <c r="U2983" i="10"/>
  <c r="U2988" i="10"/>
  <c r="U2994" i="10"/>
  <c r="U2999" i="10"/>
  <c r="U3004" i="10"/>
  <c r="U3010" i="10"/>
  <c r="U3015" i="10"/>
  <c r="U3020" i="10"/>
  <c r="U3026" i="10"/>
  <c r="U3031" i="10"/>
  <c r="U3036" i="10"/>
  <c r="U3042" i="10"/>
  <c r="U3047" i="10"/>
  <c r="U3052" i="10"/>
  <c r="U3058" i="10"/>
  <c r="U3063" i="10"/>
  <c r="U3068" i="10"/>
  <c r="U3074" i="10"/>
  <c r="U3079" i="10"/>
  <c r="U3084" i="10"/>
  <c r="U3090" i="10"/>
  <c r="U3095" i="10"/>
  <c r="U3100" i="10"/>
  <c r="U3106" i="10"/>
  <c r="U3111" i="10"/>
  <c r="U3116" i="10"/>
  <c r="U3122" i="10"/>
  <c r="U3127" i="10"/>
  <c r="U3132" i="10"/>
  <c r="U3138" i="10"/>
  <c r="U3143" i="10"/>
  <c r="U3148" i="10"/>
  <c r="U3154" i="10"/>
  <c r="U3159" i="10"/>
  <c r="U3164" i="10"/>
  <c r="U3170" i="10"/>
  <c r="U3175" i="10"/>
  <c r="U3180" i="10"/>
  <c r="U3186" i="10"/>
  <c r="U3191" i="10"/>
  <c r="U3196" i="10"/>
  <c r="U3202" i="10"/>
  <c r="U3207" i="10"/>
  <c r="U3212" i="10"/>
  <c r="U3218" i="10"/>
  <c r="U3223" i="10"/>
  <c r="U3228" i="10"/>
  <c r="U3234" i="10"/>
  <c r="U3239" i="10"/>
  <c r="U3244" i="10"/>
  <c r="U3250" i="10"/>
  <c r="U3255" i="10"/>
  <c r="U3260" i="10"/>
  <c r="U3266" i="10"/>
  <c r="U3271" i="10"/>
  <c r="U3276" i="10"/>
  <c r="U3282" i="10"/>
  <c r="U3287" i="10"/>
  <c r="U3292" i="10"/>
  <c r="U3298" i="10"/>
  <c r="U3303" i="10"/>
  <c r="U3308" i="10"/>
  <c r="U3313" i="10"/>
  <c r="U3317" i="10"/>
  <c r="U3321" i="10"/>
  <c r="U3325" i="10"/>
  <c r="U3329" i="10"/>
  <c r="U3333" i="10"/>
  <c r="U3337" i="10"/>
  <c r="U3341" i="10"/>
  <c r="U3345" i="10"/>
  <c r="U3349" i="10"/>
  <c r="U3353" i="10"/>
  <c r="U3357" i="10"/>
  <c r="U3361" i="10"/>
  <c r="U3365" i="10"/>
  <c r="U3369" i="10"/>
  <c r="U3373" i="10"/>
  <c r="U3377" i="10"/>
  <c r="U3381" i="10"/>
  <c r="U3385" i="10"/>
  <c r="U3389" i="10"/>
  <c r="U3393" i="10"/>
  <c r="U3397" i="10"/>
  <c r="U3401" i="10"/>
  <c r="U3405" i="10"/>
  <c r="U3409" i="10"/>
  <c r="U3413" i="10"/>
  <c r="U3417" i="10"/>
  <c r="U3421" i="10"/>
  <c r="U3425" i="10"/>
  <c r="U3429" i="10"/>
  <c r="U3433" i="10"/>
  <c r="U3437" i="10"/>
  <c r="U3441" i="10"/>
  <c r="U3445" i="10"/>
  <c r="U3449" i="10"/>
  <c r="U3453" i="10"/>
  <c r="U3457" i="10"/>
  <c r="U3461" i="10"/>
  <c r="U3465" i="10"/>
  <c r="U3469" i="10"/>
  <c r="U3473" i="10"/>
  <c r="U3477" i="10"/>
  <c r="U3481" i="10"/>
  <c r="U3485" i="10"/>
  <c r="U3489" i="10"/>
  <c r="U3493" i="10"/>
  <c r="U3497" i="10"/>
  <c r="U3501" i="10"/>
  <c r="U3505" i="10"/>
  <c r="U723" i="10"/>
  <c r="U886" i="10"/>
  <c r="U993" i="10"/>
  <c r="U1054" i="10"/>
  <c r="U1134" i="10"/>
  <c r="U1209" i="10"/>
  <c r="U1250" i="10"/>
  <c r="U1305" i="10"/>
  <c r="U1348" i="10"/>
  <c r="U1377" i="10"/>
  <c r="U1419" i="10"/>
  <c r="U1457" i="10"/>
  <c r="U1480" i="10"/>
  <c r="U1511" i="10"/>
  <c r="U1543" i="10"/>
  <c r="U1565" i="10"/>
  <c r="U1588" i="10"/>
  <c r="U1612" i="10"/>
  <c r="U1629" i="10"/>
  <c r="U1652" i="10"/>
  <c r="U1676" i="10"/>
  <c r="U1693" i="10"/>
  <c r="U1716" i="10"/>
  <c r="U1740" i="10"/>
  <c r="U1757" i="10"/>
  <c r="U1780" i="10"/>
  <c r="U1804" i="10"/>
  <c r="U1816" i="10"/>
  <c r="U1831" i="10"/>
  <c r="U1847" i="10"/>
  <c r="U1859" i="10"/>
  <c r="U1873" i="10"/>
  <c r="U1889" i="10"/>
  <c r="U1901" i="10"/>
  <c r="U1912" i="10"/>
  <c r="U1924" i="10"/>
  <c r="U1933" i="10"/>
  <c r="U1944" i="10"/>
  <c r="U1988" i="10"/>
  <c r="U2029" i="10"/>
  <c r="U2072" i="10"/>
  <c r="U2116" i="10"/>
  <c r="U2157" i="10"/>
  <c r="U2200" i="10"/>
  <c r="U2235" i="10"/>
  <c r="U2263" i="10"/>
  <c r="U2291" i="10"/>
  <c r="U2320" i="10"/>
  <c r="U2348" i="10"/>
  <c r="U2376" i="10"/>
  <c r="U2405" i="10"/>
  <c r="U2433" i="10"/>
  <c r="U2461" i="10"/>
  <c r="U2491" i="10"/>
  <c r="U2515" i="10"/>
  <c r="U2536" i="10"/>
  <c r="U2558" i="10"/>
  <c r="U2579" i="10"/>
  <c r="U2600" i="10"/>
  <c r="U2622" i="10"/>
  <c r="U2643" i="10"/>
  <c r="U2664" i="10"/>
  <c r="U2686" i="10"/>
  <c r="U2707" i="10"/>
  <c r="U2728" i="10"/>
  <c r="U2750" i="10"/>
  <c r="U2771" i="10"/>
  <c r="U2792" i="10"/>
  <c r="U2814" i="10"/>
  <c r="U2835" i="10"/>
  <c r="U2856" i="10"/>
  <c r="U2878" i="10"/>
  <c r="U2899" i="10"/>
  <c r="U2920" i="10"/>
  <c r="U2942" i="10"/>
  <c r="U2963" i="10"/>
  <c r="U2984" i="10"/>
  <c r="U3006" i="10"/>
  <c r="U3027" i="10"/>
  <c r="U3048" i="10"/>
  <c r="U3070" i="10"/>
  <c r="U3091" i="10"/>
  <c r="U3112" i="10"/>
  <c r="U3134" i="10"/>
  <c r="U3155" i="10"/>
  <c r="U3176" i="10"/>
  <c r="U3198" i="10"/>
  <c r="U3219" i="10"/>
  <c r="U3240" i="10"/>
  <c r="U3262" i="10"/>
  <c r="U3283" i="10"/>
  <c r="U3304" i="10"/>
  <c r="U3322" i="10"/>
  <c r="U3338" i="10"/>
  <c r="U3354" i="10"/>
  <c r="U3370" i="10"/>
  <c r="U3386" i="10"/>
  <c r="U3402" i="10"/>
  <c r="U3418" i="10"/>
  <c r="U3434" i="10"/>
  <c r="U3450" i="10"/>
  <c r="U3466" i="10"/>
  <c r="U3482" i="10"/>
  <c r="U3498" i="10"/>
  <c r="U2702" i="10"/>
  <c r="U1956" i="10"/>
  <c r="U1997" i="10"/>
  <c r="U2040" i="10"/>
  <c r="U2084" i="10"/>
  <c r="U2125" i="10"/>
  <c r="U2168" i="10"/>
  <c r="U2212" i="10"/>
  <c r="U2241" i="10"/>
  <c r="U2269" i="10"/>
  <c r="U2299" i="10"/>
  <c r="U2327" i="10"/>
  <c r="U2355" i="10"/>
  <c r="U2384" i="10"/>
  <c r="U2412" i="10"/>
  <c r="U2440" i="10"/>
  <c r="U2469" i="10"/>
  <c r="U2497" i="10"/>
  <c r="U2520" i="10"/>
  <c r="U2542" i="10"/>
  <c r="U2563" i="10"/>
  <c r="U2584" i="10"/>
  <c r="U2606" i="10"/>
  <c r="U2627" i="10"/>
  <c r="U2648" i="10"/>
  <c r="U2670" i="10"/>
  <c r="U2691" i="10"/>
  <c r="U2712" i="10"/>
  <c r="U2734" i="10"/>
  <c r="U2755" i="10"/>
  <c r="U2776" i="10"/>
  <c r="U2798" i="10"/>
  <c r="U2819" i="10"/>
  <c r="U2840" i="10"/>
  <c r="U2862" i="10"/>
  <c r="U2883" i="10"/>
  <c r="U2904" i="10"/>
  <c r="U2926" i="10"/>
  <c r="U2947" i="10"/>
  <c r="U2968" i="10"/>
  <c r="U2990" i="10"/>
  <c r="U3011" i="10"/>
  <c r="U3032" i="10"/>
  <c r="U3054" i="10"/>
  <c r="U3075" i="10"/>
  <c r="U3096" i="10"/>
  <c r="U3118" i="10"/>
  <c r="U3139" i="10"/>
  <c r="U3160" i="10"/>
  <c r="U3182" i="10"/>
  <c r="U3203" i="10"/>
  <c r="U3224" i="10"/>
  <c r="U3246" i="10"/>
  <c r="U3267" i="10"/>
  <c r="U3288" i="10"/>
  <c r="U3310" i="10"/>
  <c r="U3326" i="10"/>
  <c r="U3342" i="10"/>
  <c r="U3358" i="10"/>
  <c r="U3374" i="10"/>
  <c r="U3390" i="10"/>
  <c r="U3406" i="10"/>
  <c r="U3422" i="10"/>
  <c r="U3438" i="10"/>
  <c r="U3454" i="10"/>
  <c r="U3470" i="10"/>
  <c r="U3486" i="10"/>
  <c r="U3502" i="10"/>
  <c r="U2189" i="10"/>
  <c r="U2595" i="10"/>
  <c r="U2766" i="10"/>
  <c r="U2851" i="10"/>
  <c r="U2915" i="10"/>
  <c r="U2979" i="10"/>
  <c r="U3043" i="10"/>
  <c r="U3086" i="10"/>
  <c r="U3128" i="10"/>
  <c r="U3192" i="10"/>
  <c r="U3256" i="10"/>
  <c r="U3318" i="10"/>
  <c r="U3350" i="10"/>
  <c r="U3382" i="10"/>
  <c r="U3414" i="10"/>
  <c r="U3462" i="10"/>
  <c r="U3494" i="10"/>
  <c r="U1965" i="10"/>
  <c r="U2008" i="10"/>
  <c r="U2052" i="10"/>
  <c r="U2093" i="10"/>
  <c r="U2136" i="10"/>
  <c r="U2180" i="10"/>
  <c r="U2220" i="10"/>
  <c r="U2248" i="10"/>
  <c r="U2277" i="10"/>
  <c r="U2305" i="10"/>
  <c r="U2333" i="10"/>
  <c r="U2363" i="10"/>
  <c r="U2391" i="10"/>
  <c r="U2419" i="10"/>
  <c r="U2448" i="10"/>
  <c r="U2476" i="10"/>
  <c r="U2504" i="10"/>
  <c r="U2526" i="10"/>
  <c r="U2547" i="10"/>
  <c r="U2568" i="10"/>
  <c r="U2590" i="10"/>
  <c r="U2611" i="10"/>
  <c r="U2632" i="10"/>
  <c r="U2654" i="10"/>
  <c r="U2675" i="10"/>
  <c r="U2696" i="10"/>
  <c r="U2718" i="10"/>
  <c r="U2739" i="10"/>
  <c r="U2760" i="10"/>
  <c r="U2782" i="10"/>
  <c r="U2803" i="10"/>
  <c r="U2824" i="10"/>
  <c r="U2846" i="10"/>
  <c r="U2867" i="10"/>
  <c r="U2888" i="10"/>
  <c r="U2910" i="10"/>
  <c r="U2931" i="10"/>
  <c r="U2952" i="10"/>
  <c r="U2974" i="10"/>
  <c r="U2995" i="10"/>
  <c r="U3016" i="10"/>
  <c r="U3038" i="10"/>
  <c r="U3059" i="10"/>
  <c r="U3080" i="10"/>
  <c r="U3102" i="10"/>
  <c r="U3123" i="10"/>
  <c r="U3144" i="10"/>
  <c r="U3166" i="10"/>
  <c r="U3187" i="10"/>
  <c r="U3208" i="10"/>
  <c r="U3230" i="10"/>
  <c r="U3251" i="10"/>
  <c r="U3272" i="10"/>
  <c r="U3294" i="10"/>
  <c r="U3314" i="10"/>
  <c r="U3330" i="10"/>
  <c r="U3346" i="10"/>
  <c r="U3362" i="10"/>
  <c r="U3378" i="10"/>
  <c r="U3394" i="10"/>
  <c r="U3410" i="10"/>
  <c r="U3426" i="10"/>
  <c r="U3442" i="10"/>
  <c r="U3458" i="10"/>
  <c r="U3474" i="10"/>
  <c r="U3490" i="10"/>
  <c r="U3506" i="10"/>
  <c r="U1976" i="10"/>
  <c r="U2020" i="10"/>
  <c r="U2061" i="10"/>
  <c r="U2104" i="10"/>
  <c r="U2148" i="10"/>
  <c r="U2227" i="10"/>
  <c r="U2256" i="10"/>
  <c r="U2284" i="10"/>
  <c r="U2312" i="10"/>
  <c r="U2341" i="10"/>
  <c r="U2369" i="10"/>
  <c r="U2397" i="10"/>
  <c r="U2427" i="10"/>
  <c r="U2455" i="10"/>
  <c r="U2483" i="10"/>
  <c r="U2510" i="10"/>
  <c r="U2531" i="10"/>
  <c r="U2552" i="10"/>
  <c r="U2574" i="10"/>
  <c r="U2616" i="10"/>
  <c r="U2638" i="10"/>
  <c r="U2659" i="10"/>
  <c r="U2680" i="10"/>
  <c r="U2723" i="10"/>
  <c r="U2744" i="10"/>
  <c r="U2787" i="10"/>
  <c r="U2808" i="10"/>
  <c r="U2830" i="10"/>
  <c r="U2872" i="10"/>
  <c r="U2894" i="10"/>
  <c r="U2936" i="10"/>
  <c r="U2958" i="10"/>
  <c r="U3000" i="10"/>
  <c r="U3022" i="10"/>
  <c r="U3064" i="10"/>
  <c r="U3107" i="10"/>
  <c r="U3150" i="10"/>
  <c r="U3171" i="10"/>
  <c r="U3214" i="10"/>
  <c r="U3235" i="10"/>
  <c r="U3278" i="10"/>
  <c r="U3299" i="10"/>
  <c r="U3334" i="10"/>
  <c r="U3366" i="10"/>
  <c r="U3398" i="10"/>
  <c r="U3430" i="10"/>
  <c r="U3446" i="10"/>
  <c r="U3478" i="10"/>
  <c r="U10" i="12"/>
  <c r="U11" i="12"/>
  <c r="U575" i="12"/>
  <c r="U579" i="12"/>
  <c r="U583" i="12"/>
  <c r="U587" i="12"/>
  <c r="U591" i="12"/>
  <c r="U595" i="12"/>
  <c r="U599" i="12"/>
  <c r="U603" i="12"/>
  <c r="U607" i="12"/>
  <c r="U611" i="12"/>
  <c r="U615" i="12"/>
  <c r="U619" i="12"/>
  <c r="U623" i="12"/>
  <c r="U627" i="12"/>
  <c r="U631" i="12"/>
  <c r="U635" i="12"/>
  <c r="U639" i="12"/>
  <c r="U643" i="12"/>
  <c r="U647" i="12"/>
  <c r="U651" i="12"/>
  <c r="U655" i="12"/>
  <c r="U659" i="12"/>
  <c r="U663" i="12"/>
  <c r="U667" i="12"/>
  <c r="U671" i="12"/>
  <c r="U675" i="12"/>
  <c r="U679" i="12"/>
  <c r="U683" i="12"/>
  <c r="U687" i="12"/>
  <c r="U691" i="12"/>
  <c r="U695" i="12"/>
  <c r="U699" i="12"/>
  <c r="U703" i="12"/>
  <c r="U707" i="12"/>
  <c r="U711" i="12"/>
  <c r="U715" i="12"/>
  <c r="U719" i="12"/>
  <c r="U723" i="12"/>
  <c r="U727" i="12"/>
  <c r="U731" i="12"/>
  <c r="U735" i="12"/>
  <c r="U739" i="12"/>
  <c r="U743" i="12"/>
  <c r="U747" i="12"/>
  <c r="U751" i="12"/>
  <c r="U755" i="12"/>
  <c r="U759" i="12"/>
  <c r="U763" i="12"/>
  <c r="U767" i="12"/>
  <c r="U771" i="12"/>
  <c r="U12" i="12"/>
  <c r="U576" i="12"/>
  <c r="U581" i="12"/>
  <c r="U586" i="12"/>
  <c r="U592" i="12"/>
  <c r="U597" i="12"/>
  <c r="U602" i="12"/>
  <c r="U608" i="12"/>
  <c r="U613" i="12"/>
  <c r="U618" i="12"/>
  <c r="U624" i="12"/>
  <c r="U629" i="12"/>
  <c r="U634" i="12"/>
  <c r="U640" i="12"/>
  <c r="U645" i="12"/>
  <c r="U650" i="12"/>
  <c r="U656" i="12"/>
  <c r="U661" i="12"/>
  <c r="U666" i="12"/>
  <c r="U672" i="12"/>
  <c r="U677" i="12"/>
  <c r="U682" i="12"/>
  <c r="U688" i="12"/>
  <c r="U693" i="12"/>
  <c r="U698" i="12"/>
  <c r="U704" i="12"/>
  <c r="U709" i="12"/>
  <c r="U714" i="12"/>
  <c r="U720" i="12"/>
  <c r="U725" i="12"/>
  <c r="U730" i="12"/>
  <c r="U736" i="12"/>
  <c r="U741" i="12"/>
  <c r="U746" i="12"/>
  <c r="U752" i="12"/>
  <c r="U757" i="12"/>
  <c r="U762" i="12"/>
  <c r="U768" i="12"/>
  <c r="U773" i="12"/>
  <c r="U777" i="12"/>
  <c r="U781" i="12"/>
  <c r="U785" i="12"/>
  <c r="U789" i="12"/>
  <c r="U793" i="12"/>
  <c r="U797" i="12"/>
  <c r="U801" i="12"/>
  <c r="U805" i="12"/>
  <c r="U809" i="12"/>
  <c r="U813" i="12"/>
  <c r="U817" i="12"/>
  <c r="U821" i="12"/>
  <c r="U825" i="12"/>
  <c r="U829" i="12"/>
  <c r="U833" i="12"/>
  <c r="U837" i="12"/>
  <c r="U841" i="12"/>
  <c r="U845" i="12"/>
  <c r="U849" i="12"/>
  <c r="U853" i="12"/>
  <c r="U857" i="12"/>
  <c r="U861" i="12"/>
  <c r="U865" i="12"/>
  <c r="U869" i="12"/>
  <c r="U873" i="12"/>
  <c r="U877" i="12"/>
  <c r="U881" i="12"/>
  <c r="U885" i="12"/>
  <c r="U889" i="12"/>
  <c r="U893" i="12"/>
  <c r="U897" i="12"/>
  <c r="U901" i="12"/>
  <c r="U905" i="12"/>
  <c r="U909" i="12"/>
  <c r="U913" i="12"/>
  <c r="U917" i="12"/>
  <c r="U921" i="12"/>
  <c r="U925" i="12"/>
  <c r="U929" i="12"/>
  <c r="U933" i="12"/>
  <c r="U937" i="12"/>
  <c r="U941" i="12"/>
  <c r="U945" i="12"/>
  <c r="U949" i="12"/>
  <c r="U953" i="12"/>
  <c r="U957" i="12"/>
  <c r="U961" i="12"/>
  <c r="U965" i="12"/>
  <c r="U969" i="12"/>
  <c r="U973" i="12"/>
  <c r="U977" i="12"/>
  <c r="U981" i="12"/>
  <c r="U985" i="12"/>
  <c r="U989" i="12"/>
  <c r="U993" i="12"/>
  <c r="U997" i="12"/>
  <c r="U1001" i="12"/>
  <c r="U1005" i="12"/>
  <c r="U577" i="12"/>
  <c r="U582" i="12"/>
  <c r="U588" i="12"/>
  <c r="U593" i="12"/>
  <c r="U598" i="12"/>
  <c r="U604" i="12"/>
  <c r="U609" i="12"/>
  <c r="U614" i="12"/>
  <c r="U620" i="12"/>
  <c r="U625" i="12"/>
  <c r="U630" i="12"/>
  <c r="U636" i="12"/>
  <c r="U641" i="12"/>
  <c r="U646" i="12"/>
  <c r="U652" i="12"/>
  <c r="U657" i="12"/>
  <c r="U662" i="12"/>
  <c r="U668" i="12"/>
  <c r="U673" i="12"/>
  <c r="U678" i="12"/>
  <c r="U684" i="12"/>
  <c r="U689" i="12"/>
  <c r="U694" i="12"/>
  <c r="U700" i="12"/>
  <c r="U705" i="12"/>
  <c r="U710" i="12"/>
  <c r="U716" i="12"/>
  <c r="U721" i="12"/>
  <c r="U726" i="12"/>
  <c r="U732" i="12"/>
  <c r="U737" i="12"/>
  <c r="U742" i="12"/>
  <c r="U748" i="12"/>
  <c r="U753" i="12"/>
  <c r="U758" i="12"/>
  <c r="U764" i="12"/>
  <c r="U769" i="12"/>
  <c r="U774" i="12"/>
  <c r="U778" i="12"/>
  <c r="U782" i="12"/>
  <c r="U786" i="12"/>
  <c r="U790" i="12"/>
  <c r="U794" i="12"/>
  <c r="U798" i="12"/>
  <c r="U802" i="12"/>
  <c r="U806" i="12"/>
  <c r="U810" i="12"/>
  <c r="U814" i="12"/>
  <c r="U818" i="12"/>
  <c r="U822" i="12"/>
  <c r="U826" i="12"/>
  <c r="U830" i="12"/>
  <c r="U834" i="12"/>
  <c r="U838" i="12"/>
  <c r="U842" i="12"/>
  <c r="U846" i="12"/>
  <c r="U850" i="12"/>
  <c r="U854" i="12"/>
  <c r="U858" i="12"/>
  <c r="U862" i="12"/>
  <c r="U866" i="12"/>
  <c r="U870" i="12"/>
  <c r="U874" i="12"/>
  <c r="U878" i="12"/>
  <c r="U882" i="12"/>
  <c r="U578" i="12"/>
  <c r="U589" i="12"/>
  <c r="U600" i="12"/>
  <c r="U610" i="12"/>
  <c r="U621" i="12"/>
  <c r="U632" i="12"/>
  <c r="U642" i="12"/>
  <c r="U653" i="12"/>
  <c r="U664" i="12"/>
  <c r="U674" i="12"/>
  <c r="U685" i="12"/>
  <c r="U696" i="12"/>
  <c r="U706" i="12"/>
  <c r="U717" i="12"/>
  <c r="U728" i="12"/>
  <c r="U738" i="12"/>
  <c r="U749" i="12"/>
  <c r="U760" i="12"/>
  <c r="U770" i="12"/>
  <c r="U779" i="12"/>
  <c r="U787" i="12"/>
  <c r="U795" i="12"/>
  <c r="U803" i="12"/>
  <c r="U811" i="12"/>
  <c r="U819" i="12"/>
  <c r="U827" i="12"/>
  <c r="U835" i="12"/>
  <c r="U843" i="12"/>
  <c r="U851" i="12"/>
  <c r="U859" i="12"/>
  <c r="U867" i="12"/>
  <c r="U875" i="12"/>
  <c r="U883" i="12"/>
  <c r="U888" i="12"/>
  <c r="U894" i="12"/>
  <c r="U899" i="12"/>
  <c r="U904" i="12"/>
  <c r="U910" i="12"/>
  <c r="U915" i="12"/>
  <c r="U920" i="12"/>
  <c r="U926" i="12"/>
  <c r="U931" i="12"/>
  <c r="U936" i="12"/>
  <c r="U942" i="12"/>
  <c r="U947" i="12"/>
  <c r="U952" i="12"/>
  <c r="U958" i="12"/>
  <c r="U963" i="12"/>
  <c r="U968" i="12"/>
  <c r="U974" i="12"/>
  <c r="U979" i="12"/>
  <c r="U984" i="12"/>
  <c r="U990" i="12"/>
  <c r="U995" i="12"/>
  <c r="U1000" i="12"/>
  <c r="U1006" i="12"/>
  <c r="U580" i="12"/>
  <c r="U590" i="12"/>
  <c r="U601" i="12"/>
  <c r="U612" i="12"/>
  <c r="U622" i="12"/>
  <c r="U633" i="12"/>
  <c r="U644" i="12"/>
  <c r="U654" i="12"/>
  <c r="U665" i="12"/>
  <c r="U676" i="12"/>
  <c r="U686" i="12"/>
  <c r="U697" i="12"/>
  <c r="U708" i="12"/>
  <c r="U718" i="12"/>
  <c r="U729" i="12"/>
  <c r="U740" i="12"/>
  <c r="U750" i="12"/>
  <c r="U761" i="12"/>
  <c r="U772" i="12"/>
  <c r="U780" i="12"/>
  <c r="U788" i="12"/>
  <c r="U796" i="12"/>
  <c r="U804" i="12"/>
  <c r="U812" i="12"/>
  <c r="U820" i="12"/>
  <c r="U828" i="12"/>
  <c r="U836" i="12"/>
  <c r="U844" i="12"/>
  <c r="U852" i="12"/>
  <c r="U860" i="12"/>
  <c r="U868" i="12"/>
  <c r="U876" i="12"/>
  <c r="U884" i="12"/>
  <c r="U890" i="12"/>
  <c r="U895" i="12"/>
  <c r="U900" i="12"/>
  <c r="U906" i="12"/>
  <c r="U911" i="12"/>
  <c r="U916" i="12"/>
  <c r="U922" i="12"/>
  <c r="U927" i="12"/>
  <c r="U932" i="12"/>
  <c r="U938" i="12"/>
  <c r="U943" i="12"/>
  <c r="U948" i="12"/>
  <c r="U954" i="12"/>
  <c r="U959" i="12"/>
  <c r="U964" i="12"/>
  <c r="U970" i="12"/>
  <c r="U975" i="12"/>
  <c r="U980" i="12"/>
  <c r="U986" i="12"/>
  <c r="U991" i="12"/>
  <c r="U996" i="12"/>
  <c r="U1002" i="12"/>
  <c r="U23" i="12"/>
  <c r="U584" i="12"/>
  <c r="U594" i="12"/>
  <c r="U605" i="12"/>
  <c r="U616" i="12"/>
  <c r="U626" i="12"/>
  <c r="U637" i="12"/>
  <c r="U648" i="12"/>
  <c r="U658" i="12"/>
  <c r="U669" i="12"/>
  <c r="U680" i="12"/>
  <c r="U690" i="12"/>
  <c r="U701" i="12"/>
  <c r="U712" i="12"/>
  <c r="U722" i="12"/>
  <c r="U733" i="12"/>
  <c r="U744" i="12"/>
  <c r="U754" i="12"/>
  <c r="U765" i="12"/>
  <c r="U775" i="12"/>
  <c r="U783" i="12"/>
  <c r="U791" i="12"/>
  <c r="U799" i="12"/>
  <c r="U807" i="12"/>
  <c r="U815" i="12"/>
  <c r="U823" i="12"/>
  <c r="U831" i="12"/>
  <c r="U839" i="12"/>
  <c r="U847" i="12"/>
  <c r="U855" i="12"/>
  <c r="U863" i="12"/>
  <c r="U871" i="12"/>
  <c r="U879" i="12"/>
  <c r="U886" i="12"/>
  <c r="U891" i="12"/>
  <c r="U896" i="12"/>
  <c r="U902" i="12"/>
  <c r="U907" i="12"/>
  <c r="U912" i="12"/>
  <c r="U918" i="12"/>
  <c r="U923" i="12"/>
  <c r="U928" i="12"/>
  <c r="U934" i="12"/>
  <c r="U939" i="12"/>
  <c r="U944" i="12"/>
  <c r="U950" i="12"/>
  <c r="U955" i="12"/>
  <c r="U960" i="12"/>
  <c r="U966" i="12"/>
  <c r="U971" i="12"/>
  <c r="U976" i="12"/>
  <c r="U982" i="12"/>
  <c r="U987" i="12"/>
  <c r="U992" i="12"/>
  <c r="U998" i="12"/>
  <c r="U1003" i="12"/>
  <c r="U585" i="12"/>
  <c r="U596" i="12"/>
  <c r="U606" i="12"/>
  <c r="U617" i="12"/>
  <c r="U628" i="12"/>
  <c r="U638" i="12"/>
  <c r="U649" i="12"/>
  <c r="U660" i="12"/>
  <c r="U670" i="12"/>
  <c r="U681" i="12"/>
  <c r="U692" i="12"/>
  <c r="U702" i="12"/>
  <c r="U713" i="12"/>
  <c r="U724" i="12"/>
  <c r="U734" i="12"/>
  <c r="U745" i="12"/>
  <c r="U756" i="12"/>
  <c r="U766" i="12"/>
  <c r="U776" i="12"/>
  <c r="U784" i="12"/>
  <c r="U792" i="12"/>
  <c r="U800" i="12"/>
  <c r="U808" i="12"/>
  <c r="U816" i="12"/>
  <c r="U824" i="12"/>
  <c r="U832" i="12"/>
  <c r="U840" i="12"/>
  <c r="U848" i="12"/>
  <c r="U856" i="12"/>
  <c r="U864" i="12"/>
  <c r="U872" i="12"/>
  <c r="U880" i="12"/>
  <c r="U887" i="12"/>
  <c r="U892" i="12"/>
  <c r="U898" i="12"/>
  <c r="U903" i="12"/>
  <c r="U908" i="12"/>
  <c r="U914" i="12"/>
  <c r="U919" i="12"/>
  <c r="U924" i="12"/>
  <c r="U930" i="12"/>
  <c r="U935" i="12"/>
  <c r="U940" i="12"/>
  <c r="U946" i="12"/>
  <c r="U951" i="12"/>
  <c r="U956" i="12"/>
  <c r="U962" i="12"/>
  <c r="U967" i="12"/>
  <c r="U972" i="12"/>
  <c r="U978" i="12"/>
  <c r="U983" i="12"/>
  <c r="U988" i="12"/>
  <c r="U994" i="12"/>
  <c r="U999" i="12"/>
  <c r="U1004" i="12"/>
  <c r="U7" i="12"/>
  <c r="Q10" i="12"/>
  <c r="G8" i="12"/>
  <c r="O8" i="12"/>
  <c r="P9" i="12"/>
  <c r="U528" i="11"/>
  <c r="U532" i="11"/>
  <c r="U536" i="11"/>
  <c r="U540" i="11"/>
  <c r="U544" i="11"/>
  <c r="U548" i="11"/>
  <c r="U552" i="11"/>
  <c r="U556" i="11"/>
  <c r="U560" i="11"/>
  <c r="U564" i="11"/>
  <c r="U568" i="11"/>
  <c r="U572" i="11"/>
  <c r="U576" i="11"/>
  <c r="U580" i="11"/>
  <c r="U584" i="11"/>
  <c r="U588" i="11"/>
  <c r="U592" i="11"/>
  <c r="U596" i="11"/>
  <c r="U600" i="11"/>
  <c r="U604" i="11"/>
  <c r="U608" i="11"/>
  <c r="U612" i="11"/>
  <c r="U616" i="11"/>
  <c r="U620" i="11"/>
  <c r="U624" i="11"/>
  <c r="U628" i="11"/>
  <c r="U632" i="11"/>
  <c r="U636" i="11"/>
  <c r="U640" i="11"/>
  <c r="U644" i="11"/>
  <c r="U648" i="11"/>
  <c r="U652" i="11"/>
  <c r="U656" i="11"/>
  <c r="U660" i="11"/>
  <c r="U664" i="11"/>
  <c r="U668" i="11"/>
  <c r="U672" i="11"/>
  <c r="U676" i="11"/>
  <c r="U680" i="11"/>
  <c r="U684" i="11"/>
  <c r="U688" i="11"/>
  <c r="U692" i="11"/>
  <c r="U696" i="11"/>
  <c r="U700" i="11"/>
  <c r="U704" i="11"/>
  <c r="U708" i="11"/>
  <c r="U712" i="11"/>
  <c r="U716" i="11"/>
  <c r="U720" i="11"/>
  <c r="U724" i="11"/>
  <c r="U728" i="11"/>
  <c r="U732" i="11"/>
  <c r="U736" i="11"/>
  <c r="U740" i="11"/>
  <c r="U744" i="11"/>
  <c r="U748" i="11"/>
  <c r="U752" i="11"/>
  <c r="U756" i="11"/>
  <c r="U760" i="11"/>
  <c r="U764" i="11"/>
  <c r="U768" i="11"/>
  <c r="U772" i="11"/>
  <c r="U776" i="11"/>
  <c r="U780" i="11"/>
  <c r="U784" i="11"/>
  <c r="U788" i="11"/>
  <c r="U792" i="11"/>
  <c r="U796" i="11"/>
  <c r="U800" i="11"/>
  <c r="U804" i="11"/>
  <c r="U808" i="11"/>
  <c r="U812" i="11"/>
  <c r="U816" i="11"/>
  <c r="U820" i="11"/>
  <c r="U824" i="11"/>
  <c r="U828" i="11"/>
  <c r="U832" i="11"/>
  <c r="U836" i="11"/>
  <c r="U840" i="11"/>
  <c r="U844" i="11"/>
  <c r="U848" i="11"/>
  <c r="U852" i="11"/>
  <c r="U856" i="11"/>
  <c r="U860" i="11"/>
  <c r="U864" i="11"/>
  <c r="U529" i="11"/>
  <c r="U534" i="11"/>
  <c r="U539" i="11"/>
  <c r="U545" i="11"/>
  <c r="U550" i="11"/>
  <c r="U555" i="11"/>
  <c r="U561" i="11"/>
  <c r="U566" i="11"/>
  <c r="U571" i="11"/>
  <c r="U577" i="11"/>
  <c r="U582" i="11"/>
  <c r="U587" i="11"/>
  <c r="U593" i="11"/>
  <c r="U598" i="11"/>
  <c r="U603" i="11"/>
  <c r="U609" i="11"/>
  <c r="U614" i="11"/>
  <c r="U619" i="11"/>
  <c r="U625" i="11"/>
  <c r="U630" i="11"/>
  <c r="U635" i="11"/>
  <c r="U641" i="11"/>
  <c r="U646" i="11"/>
  <c r="U651" i="11"/>
  <c r="U657" i="11"/>
  <c r="U662" i="11"/>
  <c r="U667" i="11"/>
  <c r="U673" i="11"/>
  <c r="U678" i="11"/>
  <c r="U683" i="11"/>
  <c r="U689" i="11"/>
  <c r="U694" i="11"/>
  <c r="U699" i="11"/>
  <c r="U705" i="11"/>
  <c r="U710" i="11"/>
  <c r="U715" i="11"/>
  <c r="U721" i="11"/>
  <c r="U726" i="11"/>
  <c r="U731" i="11"/>
  <c r="U737" i="11"/>
  <c r="U742" i="11"/>
  <c r="U747" i="11"/>
  <c r="U753" i="11"/>
  <c r="U758" i="11"/>
  <c r="U763" i="11"/>
  <c r="U769" i="11"/>
  <c r="U774" i="11"/>
  <c r="U779" i="11"/>
  <c r="U785" i="11"/>
  <c r="U790" i="11"/>
  <c r="U795" i="11"/>
  <c r="U801" i="11"/>
  <c r="U806" i="11"/>
  <c r="U811" i="11"/>
  <c r="U817" i="11"/>
  <c r="U822" i="11"/>
  <c r="U827" i="11"/>
  <c r="U833" i="11"/>
  <c r="U838" i="11"/>
  <c r="U843" i="11"/>
  <c r="U849" i="11"/>
  <c r="U854" i="11"/>
  <c r="U859" i="11"/>
  <c r="U865" i="11"/>
  <c r="U869" i="11"/>
  <c r="U873" i="11"/>
  <c r="U877" i="11"/>
  <c r="U881" i="11"/>
  <c r="U885" i="11"/>
  <c r="U889" i="11"/>
  <c r="U893" i="11"/>
  <c r="U897" i="11"/>
  <c r="U901" i="11"/>
  <c r="U905" i="11"/>
  <c r="U909" i="11"/>
  <c r="U913" i="11"/>
  <c r="U917" i="11"/>
  <c r="U921" i="11"/>
  <c r="U925" i="11"/>
  <c r="U929" i="11"/>
  <c r="U933" i="11"/>
  <c r="U937" i="11"/>
  <c r="U941" i="11"/>
  <c r="U945" i="11"/>
  <c r="U949" i="11"/>
  <c r="U953" i="11"/>
  <c r="U957" i="11"/>
  <c r="U961" i="11"/>
  <c r="U965" i="11"/>
  <c r="U969" i="11"/>
  <c r="U973" i="11"/>
  <c r="U977" i="11"/>
  <c r="U981" i="11"/>
  <c r="U985" i="11"/>
  <c r="U989" i="11"/>
  <c r="U993" i="11"/>
  <c r="U997" i="11"/>
  <c r="U1001" i="11"/>
  <c r="U1005" i="11"/>
  <c r="U1009" i="11"/>
  <c r="U1013" i="11"/>
  <c r="U1017" i="11"/>
  <c r="U1021" i="11"/>
  <c r="U1025" i="11"/>
  <c r="U1029" i="11"/>
  <c r="U1033" i="11"/>
  <c r="U1037" i="11"/>
  <c r="U1041" i="11"/>
  <c r="U1045" i="11"/>
  <c r="U1049" i="11"/>
  <c r="U1053" i="11"/>
  <c r="U1057" i="11"/>
  <c r="U1061" i="11"/>
  <c r="U1065" i="11"/>
  <c r="U1069" i="11"/>
  <c r="U1073" i="11"/>
  <c r="U1077" i="11"/>
  <c r="U1081" i="11"/>
  <c r="U1085" i="11"/>
  <c r="U1089" i="11"/>
  <c r="U1093" i="11"/>
  <c r="U1097" i="11"/>
  <c r="U1101" i="11"/>
  <c r="U1105" i="11"/>
  <c r="U1109" i="11"/>
  <c r="U1113" i="11"/>
  <c r="U1117" i="11"/>
  <c r="U1121" i="11"/>
  <c r="U1125" i="11"/>
  <c r="U1129" i="11"/>
  <c r="U1133" i="11"/>
  <c r="U1137" i="11"/>
  <c r="U1141" i="11"/>
  <c r="U1145" i="11"/>
  <c r="U1149" i="11"/>
  <c r="U1153" i="11"/>
  <c r="U1157" i="11"/>
  <c r="U1161" i="11"/>
  <c r="U1165" i="11"/>
  <c r="U1169" i="11"/>
  <c r="U1173" i="11"/>
  <c r="U1177" i="11"/>
  <c r="U1181" i="11"/>
  <c r="U1185" i="11"/>
  <c r="U1189" i="11"/>
  <c r="U1193" i="11"/>
  <c r="U1197" i="11"/>
  <c r="U1201" i="11"/>
  <c r="U1205" i="11"/>
  <c r="U1209" i="11"/>
  <c r="U1213" i="11"/>
  <c r="U1217" i="11"/>
  <c r="U1221" i="11"/>
  <c r="U1225" i="11"/>
  <c r="U1229" i="11"/>
  <c r="U1233" i="11"/>
  <c r="U1237" i="11"/>
  <c r="U1241" i="11"/>
  <c r="U1245" i="11"/>
  <c r="U1249" i="11"/>
  <c r="U1253" i="11"/>
  <c r="U1257" i="11"/>
  <c r="U1261" i="11"/>
  <c r="U1265" i="11"/>
  <c r="U1269" i="11"/>
  <c r="U1273" i="11"/>
  <c r="U1277" i="11"/>
  <c r="U1281" i="11"/>
  <c r="U1285" i="11"/>
  <c r="U1289" i="11"/>
  <c r="U530" i="11"/>
  <c r="U537" i="11"/>
  <c r="U543" i="11"/>
  <c r="U551" i="11"/>
  <c r="U558" i="11"/>
  <c r="U565" i="11"/>
  <c r="U573" i="11"/>
  <c r="U579" i="11"/>
  <c r="U586" i="11"/>
  <c r="U594" i="11"/>
  <c r="U601" i="11"/>
  <c r="U607" i="11"/>
  <c r="U615" i="11"/>
  <c r="U622" i="11"/>
  <c r="U629" i="11"/>
  <c r="U637" i="11"/>
  <c r="U643" i="11"/>
  <c r="U650" i="11"/>
  <c r="U658" i="11"/>
  <c r="U665" i="11"/>
  <c r="U671" i="11"/>
  <c r="U679" i="11"/>
  <c r="U686" i="11"/>
  <c r="U693" i="11"/>
  <c r="U701" i="11"/>
  <c r="U707" i="11"/>
  <c r="U714" i="11"/>
  <c r="U722" i="11"/>
  <c r="U729" i="11"/>
  <c r="U735" i="11"/>
  <c r="U743" i="11"/>
  <c r="U750" i="11"/>
  <c r="U757" i="11"/>
  <c r="U765" i="11"/>
  <c r="U771" i="11"/>
  <c r="U778" i="11"/>
  <c r="U786" i="11"/>
  <c r="U793" i="11"/>
  <c r="U799" i="11"/>
  <c r="U807" i="11"/>
  <c r="U814" i="11"/>
  <c r="U821" i="11"/>
  <c r="U829" i="11"/>
  <c r="U835" i="11"/>
  <c r="U842" i="11"/>
  <c r="U850" i="11"/>
  <c r="U857" i="11"/>
  <c r="U863" i="11"/>
  <c r="U870" i="11"/>
  <c r="U875" i="11"/>
  <c r="U880" i="11"/>
  <c r="U886" i="11"/>
  <c r="U891" i="11"/>
  <c r="U896" i="11"/>
  <c r="U902" i="11"/>
  <c r="U907" i="11"/>
  <c r="U912" i="11"/>
  <c r="U918" i="11"/>
  <c r="U923" i="11"/>
  <c r="U928" i="11"/>
  <c r="U934" i="11"/>
  <c r="U939" i="11"/>
  <c r="U944" i="11"/>
  <c r="U950" i="11"/>
  <c r="U955" i="11"/>
  <c r="U960" i="11"/>
  <c r="U966" i="11"/>
  <c r="U971" i="11"/>
  <c r="U976" i="11"/>
  <c r="U982" i="11"/>
  <c r="U987" i="11"/>
  <c r="U992" i="11"/>
  <c r="U998" i="11"/>
  <c r="U1003" i="11"/>
  <c r="U1008" i="11"/>
  <c r="U1014" i="11"/>
  <c r="U1019" i="11"/>
  <c r="U1024" i="11"/>
  <c r="U1030" i="11"/>
  <c r="U1035" i="11"/>
  <c r="U1040" i="11"/>
  <c r="U1046" i="11"/>
  <c r="U1051" i="11"/>
  <c r="U1056" i="11"/>
  <c r="U1062" i="11"/>
  <c r="U1067" i="11"/>
  <c r="U1072" i="11"/>
  <c r="U1078" i="11"/>
  <c r="U1083" i="11"/>
  <c r="U1088" i="11"/>
  <c r="U1094" i="11"/>
  <c r="U1099" i="11"/>
  <c r="U1104" i="11"/>
  <c r="U1110" i="11"/>
  <c r="U1115" i="11"/>
  <c r="U1120" i="11"/>
  <c r="U1126" i="11"/>
  <c r="U1131" i="11"/>
  <c r="U1136" i="11"/>
  <c r="U1142" i="11"/>
  <c r="U1147" i="11"/>
  <c r="U1152" i="11"/>
  <c r="U1158" i="11"/>
  <c r="U1163" i="11"/>
  <c r="U1168" i="11"/>
  <c r="U1174" i="11"/>
  <c r="U1179" i="11"/>
  <c r="U1184" i="11"/>
  <c r="U1190" i="11"/>
  <c r="U1195" i="11"/>
  <c r="U1200" i="11"/>
  <c r="U1206" i="11"/>
  <c r="U1211" i="11"/>
  <c r="U1216" i="11"/>
  <c r="U1222" i="11"/>
  <c r="U1227" i="11"/>
  <c r="U1232" i="11"/>
  <c r="U1238" i="11"/>
  <c r="U1243" i="11"/>
  <c r="U1248" i="11"/>
  <c r="U1254" i="11"/>
  <c r="U1259" i="11"/>
  <c r="U1264" i="11"/>
  <c r="U1270" i="11"/>
  <c r="U1275" i="11"/>
  <c r="U1280" i="11"/>
  <c r="U1286" i="11"/>
  <c r="U1291" i="11"/>
  <c r="U1295" i="11"/>
  <c r="U1299" i="11"/>
  <c r="U1303" i="11"/>
  <c r="U1307" i="11"/>
  <c r="U1311" i="11"/>
  <c r="U1315" i="11"/>
  <c r="U1319" i="11"/>
  <c r="U1323" i="11"/>
  <c r="U1327" i="11"/>
  <c r="U1331" i="11"/>
  <c r="U1335" i="11"/>
  <c r="U1339" i="11"/>
  <c r="U1343" i="11"/>
  <c r="U1347" i="11"/>
  <c r="U1351" i="11"/>
  <c r="U1355" i="11"/>
  <c r="U1359" i="11"/>
  <c r="U1363" i="11"/>
  <c r="U1367" i="11"/>
  <c r="U1371" i="11"/>
  <c r="U1375" i="11"/>
  <c r="U1379" i="11"/>
  <c r="U1383" i="11"/>
  <c r="U1387" i="11"/>
  <c r="U1391" i="11"/>
  <c r="U1395" i="11"/>
  <c r="U1399" i="11"/>
  <c r="U1403" i="11"/>
  <c r="U1407" i="11"/>
  <c r="U1411" i="11"/>
  <c r="U1415" i="11"/>
  <c r="U1419" i="11"/>
  <c r="U1423" i="11"/>
  <c r="U1427" i="11"/>
  <c r="U1431" i="11"/>
  <c r="U1435" i="11"/>
  <c r="U1439" i="11"/>
  <c r="U1443" i="11"/>
  <c r="U1447" i="11"/>
  <c r="U1451" i="11"/>
  <c r="U1455" i="11"/>
  <c r="U1459" i="11"/>
  <c r="U1463" i="11"/>
  <c r="U1467" i="11"/>
  <c r="U1471" i="11"/>
  <c r="U1475" i="11"/>
  <c r="U1479" i="11"/>
  <c r="U1483" i="11"/>
  <c r="U1487" i="11"/>
  <c r="U1491" i="11"/>
  <c r="U1495" i="11"/>
  <c r="U1499" i="11"/>
  <c r="U1503" i="11"/>
  <c r="U1507" i="11"/>
  <c r="U1511" i="11"/>
  <c r="U1515" i="11"/>
  <c r="U1519" i="11"/>
  <c r="U1523" i="11"/>
  <c r="U1527" i="11"/>
  <c r="U1531" i="11"/>
  <c r="U1535" i="11"/>
  <c r="U1539" i="11"/>
  <c r="U1543" i="11"/>
  <c r="U1547" i="11"/>
  <c r="U1551" i="11"/>
  <c r="U1555" i="11"/>
  <c r="U1559" i="11"/>
  <c r="U1563" i="11"/>
  <c r="U1567" i="11"/>
  <c r="U1571" i="11"/>
  <c r="U1575" i="11"/>
  <c r="U1579" i="11"/>
  <c r="U1583" i="11"/>
  <c r="U1587" i="11"/>
  <c r="U1591" i="11"/>
  <c r="U1595" i="11"/>
  <c r="U1599" i="11"/>
  <c r="U1603" i="11"/>
  <c r="U1607" i="11"/>
  <c r="U1611" i="11"/>
  <c r="U1615" i="11"/>
  <c r="U1619" i="11"/>
  <c r="U1623" i="11"/>
  <c r="U1627" i="11"/>
  <c r="U1631" i="11"/>
  <c r="U1635" i="11"/>
  <c r="U1639" i="11"/>
  <c r="U1643" i="11"/>
  <c r="U1647" i="11"/>
  <c r="U1651" i="11"/>
  <c r="U1655" i="11"/>
  <c r="U1659" i="11"/>
  <c r="U1663" i="11"/>
  <c r="U1667" i="11"/>
  <c r="U1671" i="11"/>
  <c r="U1675" i="11"/>
  <c r="U1679" i="11"/>
  <c r="U1683" i="11"/>
  <c r="U1687" i="11"/>
  <c r="U1691" i="11"/>
  <c r="U1695" i="11"/>
  <c r="U1699" i="11"/>
  <c r="U1703" i="11"/>
  <c r="U1707" i="11"/>
  <c r="U1711" i="11"/>
  <c r="U1715" i="11"/>
  <c r="U1719" i="11"/>
  <c r="U1723" i="11"/>
  <c r="U1727" i="11"/>
  <c r="U1731" i="11"/>
  <c r="U1735" i="11"/>
  <c r="U1739" i="11"/>
  <c r="U1743" i="11"/>
  <c r="U1747" i="11"/>
  <c r="U1751" i="11"/>
  <c r="U1755" i="11"/>
  <c r="U1759" i="11"/>
  <c r="U1763" i="11"/>
  <c r="U1767" i="11"/>
  <c r="U1771" i="11"/>
  <c r="U1775" i="11"/>
  <c r="U1779" i="11"/>
  <c r="U1783" i="11"/>
  <c r="U1787" i="11"/>
  <c r="U1791" i="11"/>
  <c r="U1795" i="11"/>
  <c r="U1799" i="11"/>
  <c r="U1803" i="11"/>
  <c r="U1807" i="11"/>
  <c r="U1811" i="11"/>
  <c r="U1815" i="11"/>
  <c r="U1819" i="11"/>
  <c r="U1823" i="11"/>
  <c r="U1827" i="11"/>
  <c r="U1831" i="11"/>
  <c r="U1835" i="11"/>
  <c r="U1839" i="11"/>
  <c r="U1843" i="11"/>
  <c r="U1847" i="11"/>
  <c r="U1851" i="11"/>
  <c r="U1855" i="11"/>
  <c r="U1859" i="11"/>
  <c r="U1863" i="11"/>
  <c r="U1867" i="11"/>
  <c r="U1871" i="11"/>
  <c r="U1875" i="11"/>
  <c r="U1879" i="11"/>
  <c r="U1883" i="11"/>
  <c r="U1887" i="11"/>
  <c r="U1891" i="11"/>
  <c r="U1895" i="11"/>
  <c r="U1899" i="11"/>
  <c r="U1903" i="11"/>
  <c r="U1907" i="11"/>
  <c r="U1911" i="11"/>
  <c r="U1915" i="11"/>
  <c r="U1919" i="11"/>
  <c r="U1923" i="11"/>
  <c r="U1927" i="11"/>
  <c r="U1931" i="11"/>
  <c r="U1935" i="11"/>
  <c r="U1939" i="11"/>
  <c r="U1943" i="11"/>
  <c r="U1947" i="11"/>
  <c r="U1951" i="11"/>
  <c r="U1955" i="11"/>
  <c r="U1959" i="11"/>
  <c r="U1963" i="11"/>
  <c r="U1967" i="11"/>
  <c r="U1971" i="11"/>
  <c r="U1975" i="11"/>
  <c r="U1979" i="11"/>
  <c r="U1983" i="11"/>
  <c r="U1987" i="11"/>
  <c r="U1991" i="11"/>
  <c r="U1995" i="11"/>
  <c r="U1999" i="11"/>
  <c r="U2003" i="11"/>
  <c r="U2007" i="11"/>
  <c r="U2011" i="11"/>
  <c r="U2015" i="11"/>
  <c r="U2019" i="11"/>
  <c r="U2023" i="11"/>
  <c r="U2027" i="11"/>
  <c r="U2031" i="11"/>
  <c r="U2035" i="11"/>
  <c r="U2039" i="11"/>
  <c r="U2043" i="11"/>
  <c r="U2047" i="11"/>
  <c r="U2051" i="11"/>
  <c r="U2055" i="11"/>
  <c r="U2059" i="11"/>
  <c r="U2063" i="11"/>
  <c r="U2067" i="11"/>
  <c r="U2071" i="11"/>
  <c r="U2075" i="11"/>
  <c r="U2079" i="11"/>
  <c r="U2083" i="11"/>
  <c r="U2087" i="11"/>
  <c r="U2091" i="11"/>
  <c r="U2095" i="11"/>
  <c r="U2099" i="11"/>
  <c r="U2103" i="11"/>
  <c r="U2107" i="11"/>
  <c r="U2111" i="11"/>
  <c r="U2115" i="11"/>
  <c r="U2119" i="11"/>
  <c r="U2123" i="11"/>
  <c r="U2127" i="11"/>
  <c r="U2131" i="11"/>
  <c r="U2135" i="11"/>
  <c r="U2139" i="11"/>
  <c r="U2143" i="11"/>
  <c r="U531" i="11"/>
  <c r="U541" i="11"/>
  <c r="U549" i="11"/>
  <c r="U559" i="11"/>
  <c r="U569" i="11"/>
  <c r="U578" i="11"/>
  <c r="U589" i="11"/>
  <c r="U597" i="11"/>
  <c r="U606" i="11"/>
  <c r="U617" i="11"/>
  <c r="U626" i="11"/>
  <c r="U634" i="11"/>
  <c r="U645" i="11"/>
  <c r="U654" i="11"/>
  <c r="U663" i="11"/>
  <c r="U674" i="11"/>
  <c r="U682" i="11"/>
  <c r="U691" i="11"/>
  <c r="U702" i="11"/>
  <c r="U711" i="11"/>
  <c r="U719" i="11"/>
  <c r="U730" i="11"/>
  <c r="U739" i="11"/>
  <c r="U749" i="11"/>
  <c r="U759" i="11"/>
  <c r="U767" i="11"/>
  <c r="U777" i="11"/>
  <c r="U787" i="11"/>
  <c r="U797" i="11"/>
  <c r="U805" i="11"/>
  <c r="U815" i="11"/>
  <c r="U825" i="11"/>
  <c r="U834" i="11"/>
  <c r="U845" i="11"/>
  <c r="U853" i="11"/>
  <c r="U862" i="11"/>
  <c r="U871" i="11"/>
  <c r="U878" i="11"/>
  <c r="U884" i="11"/>
  <c r="U892" i="11"/>
  <c r="U899" i="11"/>
  <c r="U906" i="11"/>
  <c r="U914" i="11"/>
  <c r="U920" i="11"/>
  <c r="U927" i="11"/>
  <c r="U935" i="11"/>
  <c r="U942" i="11"/>
  <c r="U948" i="11"/>
  <c r="U956" i="11"/>
  <c r="U963" i="11"/>
  <c r="U970" i="11"/>
  <c r="U978" i="11"/>
  <c r="U984" i="11"/>
  <c r="U991" i="11"/>
  <c r="U999" i="11"/>
  <c r="U1006" i="11"/>
  <c r="U1012" i="11"/>
  <c r="U1020" i="11"/>
  <c r="U1027" i="11"/>
  <c r="U1034" i="11"/>
  <c r="U1042" i="11"/>
  <c r="U1048" i="11"/>
  <c r="U1055" i="11"/>
  <c r="U1063" i="11"/>
  <c r="U1070" i="11"/>
  <c r="U1076" i="11"/>
  <c r="U1084" i="11"/>
  <c r="U1091" i="11"/>
  <c r="U1098" i="11"/>
  <c r="U1106" i="11"/>
  <c r="U1112" i="11"/>
  <c r="U1119" i="11"/>
  <c r="U1127" i="11"/>
  <c r="U1134" i="11"/>
  <c r="U1140" i="11"/>
  <c r="U1148" i="11"/>
  <c r="U1155" i="11"/>
  <c r="U1162" i="11"/>
  <c r="U1170" i="11"/>
  <c r="U1176" i="11"/>
  <c r="U1183" i="11"/>
  <c r="U1191" i="11"/>
  <c r="U1198" i="11"/>
  <c r="U1204" i="11"/>
  <c r="U1212" i="11"/>
  <c r="U1219" i="11"/>
  <c r="U1226" i="11"/>
  <c r="U1234" i="11"/>
  <c r="U1240" i="11"/>
  <c r="U1247" i="11"/>
  <c r="U1255" i="11"/>
  <c r="U1262" i="11"/>
  <c r="U1268" i="11"/>
  <c r="U1276" i="11"/>
  <c r="U1283" i="11"/>
  <c r="U1290" i="11"/>
  <c r="U1296" i="11"/>
  <c r="U1301" i="11"/>
  <c r="U1306" i="11"/>
  <c r="U1312" i="11"/>
  <c r="U1317" i="11"/>
  <c r="U1322" i="11"/>
  <c r="U1328" i="11"/>
  <c r="U1333" i="11"/>
  <c r="U1338" i="11"/>
  <c r="U1344" i="11"/>
  <c r="U1349" i="11"/>
  <c r="U1354" i="11"/>
  <c r="U1360" i="11"/>
  <c r="U1365" i="11"/>
  <c r="U1370" i="11"/>
  <c r="U1376" i="11"/>
  <c r="U1381" i="11"/>
  <c r="U1386" i="11"/>
  <c r="U1392" i="11"/>
  <c r="U1397" i="11"/>
  <c r="U1402" i="11"/>
  <c r="U1408" i="11"/>
  <c r="U1413" i="11"/>
  <c r="U1418" i="11"/>
  <c r="U1424" i="11"/>
  <c r="U1429" i="11"/>
  <c r="U1434" i="11"/>
  <c r="U1440" i="11"/>
  <c r="U1445" i="11"/>
  <c r="U1450" i="11"/>
  <c r="U1456" i="11"/>
  <c r="U1461" i="11"/>
  <c r="U1466" i="11"/>
  <c r="U1472" i="11"/>
  <c r="U1477" i="11"/>
  <c r="U1482" i="11"/>
  <c r="U1488" i="11"/>
  <c r="U1493" i="11"/>
  <c r="U1498" i="11"/>
  <c r="U1504" i="11"/>
  <c r="U1509" i="11"/>
  <c r="U1514" i="11"/>
  <c r="U1520" i="11"/>
  <c r="U1525" i="11"/>
  <c r="U1530" i="11"/>
  <c r="U1536" i="11"/>
  <c r="U1541" i="11"/>
  <c r="U1546" i="11"/>
  <c r="U1552" i="11"/>
  <c r="U1557" i="11"/>
  <c r="U1562" i="11"/>
  <c r="U1568" i="11"/>
  <c r="U1573" i="11"/>
  <c r="U1578" i="11"/>
  <c r="U1584" i="11"/>
  <c r="U1589" i="11"/>
  <c r="U1594" i="11"/>
  <c r="U1600" i="11"/>
  <c r="U1605" i="11"/>
  <c r="U1610" i="11"/>
  <c r="U1616" i="11"/>
  <c r="U1621" i="11"/>
  <c r="U1626" i="11"/>
  <c r="U1632" i="11"/>
  <c r="U1637" i="11"/>
  <c r="U1642" i="11"/>
  <c r="U1648" i="11"/>
  <c r="U1653" i="11"/>
  <c r="U1658" i="11"/>
  <c r="U1664" i="11"/>
  <c r="U1669" i="11"/>
  <c r="U1674" i="11"/>
  <c r="U1680" i="11"/>
  <c r="U1685" i="11"/>
  <c r="U1690" i="11"/>
  <c r="U1696" i="11"/>
  <c r="U1701" i="11"/>
  <c r="U1706" i="11"/>
  <c r="U1712" i="11"/>
  <c r="U1717" i="11"/>
  <c r="U1722" i="11"/>
  <c r="U1728" i="11"/>
  <c r="U1733" i="11"/>
  <c r="U1738" i="11"/>
  <c r="U1744" i="11"/>
  <c r="U1749" i="11"/>
  <c r="U1754" i="11"/>
  <c r="U1760" i="11"/>
  <c r="U1765" i="11"/>
  <c r="U1770" i="11"/>
  <c r="U1776" i="11"/>
  <c r="U1781" i="11"/>
  <c r="U1786" i="11"/>
  <c r="U1792" i="11"/>
  <c r="U1797" i="11"/>
  <c r="U1802" i="11"/>
  <c r="U1808" i="11"/>
  <c r="U1813" i="11"/>
  <c r="U1818" i="11"/>
  <c r="U1824" i="11"/>
  <c r="U1829" i="11"/>
  <c r="U1834" i="11"/>
  <c r="U1840" i="11"/>
  <c r="U1845" i="11"/>
  <c r="U1850" i="11"/>
  <c r="U1856" i="11"/>
  <c r="U1861" i="11"/>
  <c r="U1866" i="11"/>
  <c r="U1872" i="11"/>
  <c r="U1877" i="11"/>
  <c r="U1882" i="11"/>
  <c r="U1888" i="11"/>
  <c r="U1893" i="11"/>
  <c r="U1898" i="11"/>
  <c r="U1904" i="11"/>
  <c r="U1909" i="11"/>
  <c r="U1914" i="11"/>
  <c r="U1920" i="11"/>
  <c r="U1925" i="11"/>
  <c r="U1930" i="11"/>
  <c r="U1936" i="11"/>
  <c r="U1941" i="11"/>
  <c r="U1946" i="11"/>
  <c r="U1952" i="11"/>
  <c r="U1957" i="11"/>
  <c r="U1962" i="11"/>
  <c r="U1968" i="11"/>
  <c r="U1973" i="11"/>
  <c r="U1978" i="11"/>
  <c r="U1984" i="11"/>
  <c r="U1989" i="11"/>
  <c r="U1994" i="11"/>
  <c r="U2000" i="11"/>
  <c r="U2005" i="11"/>
  <c r="U2010" i="11"/>
  <c r="U2016" i="11"/>
  <c r="U2021" i="11"/>
  <c r="U2026" i="11"/>
  <c r="U2032" i="11"/>
  <c r="U2037" i="11"/>
  <c r="U2042" i="11"/>
  <c r="U2048" i="11"/>
  <c r="U2053" i="11"/>
  <c r="U2058" i="11"/>
  <c r="U2064" i="11"/>
  <c r="U2069" i="11"/>
  <c r="U2074" i="11"/>
  <c r="U2080" i="11"/>
  <c r="U2085" i="11"/>
  <c r="U2090" i="11"/>
  <c r="U2096" i="11"/>
  <c r="U2101" i="11"/>
  <c r="U2106" i="11"/>
  <c r="U2112" i="11"/>
  <c r="U2117" i="11"/>
  <c r="U2122" i="11"/>
  <c r="U2128" i="11"/>
  <c r="U2133" i="11"/>
  <c r="U2138" i="11"/>
  <c r="U2144" i="11"/>
  <c r="U2148" i="11"/>
  <c r="U2152" i="11"/>
  <c r="U2156" i="11"/>
  <c r="U2160" i="11"/>
  <c r="U2164" i="11"/>
  <c r="U2168" i="11"/>
  <c r="U2172" i="11"/>
  <c r="U2176" i="11"/>
  <c r="U2180" i="11"/>
  <c r="U2184" i="11"/>
  <c r="U2188" i="11"/>
  <c r="U2192" i="11"/>
  <c r="U2196" i="11"/>
  <c r="U2200" i="11"/>
  <c r="U2204" i="11"/>
  <c r="U2208" i="11"/>
  <c r="U2212" i="11"/>
  <c r="U2216" i="11"/>
  <c r="U2220" i="11"/>
  <c r="U2224" i="11"/>
  <c r="U2228" i="11"/>
  <c r="U2232" i="11"/>
  <c r="U2236" i="11"/>
  <c r="U2240" i="11"/>
  <c r="U2244" i="11"/>
  <c r="U2248" i="11"/>
  <c r="U2252" i="11"/>
  <c r="U2256" i="11"/>
  <c r="U2260" i="11"/>
  <c r="U2264" i="11"/>
  <c r="U2268" i="11"/>
  <c r="U2272" i="11"/>
  <c r="U2276" i="11"/>
  <c r="U2280" i="11"/>
  <c r="U2284" i="11"/>
  <c r="U2288" i="11"/>
  <c r="U2292" i="11"/>
  <c r="U2296" i="11"/>
  <c r="U2300" i="11"/>
  <c r="U2304" i="11"/>
  <c r="U2308" i="11"/>
  <c r="U2312" i="11"/>
  <c r="U2316" i="11"/>
  <c r="U2320" i="11"/>
  <c r="U2324" i="11"/>
  <c r="U2328" i="11"/>
  <c r="U2332" i="11"/>
  <c r="U2336" i="11"/>
  <c r="U2340" i="11"/>
  <c r="U2344" i="11"/>
  <c r="U2348" i="11"/>
  <c r="U2352" i="11"/>
  <c r="U2356" i="11"/>
  <c r="U2360" i="11"/>
  <c r="U2364" i="11"/>
  <c r="U2368" i="11"/>
  <c r="U2372" i="11"/>
  <c r="U2376" i="11"/>
  <c r="U2380" i="11"/>
  <c r="U2384" i="11"/>
  <c r="U2388" i="11"/>
  <c r="U2392" i="11"/>
  <c r="U2396" i="11"/>
  <c r="U2400" i="11"/>
  <c r="U2404" i="11"/>
  <c r="U2408" i="11"/>
  <c r="U2412" i="11"/>
  <c r="U2416" i="11"/>
  <c r="U2420" i="11"/>
  <c r="U2424" i="11"/>
  <c r="U2428" i="11"/>
  <c r="U2432" i="11"/>
  <c r="U2436" i="11"/>
  <c r="U2440" i="11"/>
  <c r="U2444" i="11"/>
  <c r="U2448" i="11"/>
  <c r="U2452" i="11"/>
  <c r="U2456" i="11"/>
  <c r="U2460" i="11"/>
  <c r="U2464" i="11"/>
  <c r="U2468" i="11"/>
  <c r="U2472" i="11"/>
  <c r="U2476" i="11"/>
  <c r="U2480" i="11"/>
  <c r="U2484" i="11"/>
  <c r="U2488" i="11"/>
  <c r="U2492" i="11"/>
  <c r="U2496" i="11"/>
  <c r="U2500" i="11"/>
  <c r="U2504" i="11"/>
  <c r="U2508" i="11"/>
  <c r="U2512" i="11"/>
  <c r="U2516" i="11"/>
  <c r="U2520" i="11"/>
  <c r="U2524" i="11"/>
  <c r="U2528" i="11"/>
  <c r="U2532" i="11"/>
  <c r="U2536" i="11"/>
  <c r="U2540" i="11"/>
  <c r="U2544" i="11"/>
  <c r="U2548" i="11"/>
  <c r="U2552" i="11"/>
  <c r="U2556" i="11"/>
  <c r="U2560" i="11"/>
  <c r="U2564" i="11"/>
  <c r="U2568" i="11"/>
  <c r="U2572" i="11"/>
  <c r="U2576" i="11"/>
  <c r="U2580" i="11"/>
  <c r="U2584" i="11"/>
  <c r="U2588" i="11"/>
  <c r="U2592" i="11"/>
  <c r="U2596" i="11"/>
  <c r="U2600" i="11"/>
  <c r="U2604" i="11"/>
  <c r="U2608" i="11"/>
  <c r="U2612" i="11"/>
  <c r="U2616" i="11"/>
  <c r="U2620" i="11"/>
  <c r="U2624" i="11"/>
  <c r="U2628" i="11"/>
  <c r="U2632" i="11"/>
  <c r="U2636" i="11"/>
  <c r="U2640" i="11"/>
  <c r="U2644" i="11"/>
  <c r="U2648" i="11"/>
  <c r="U2652" i="11"/>
  <c r="U2656" i="11"/>
  <c r="U2660" i="11"/>
  <c r="U2664" i="11"/>
  <c r="U2668" i="11"/>
  <c r="U2672" i="11"/>
  <c r="U2676" i="11"/>
  <c r="U2680" i="11"/>
  <c r="U2684" i="11"/>
  <c r="U2688" i="11"/>
  <c r="U2692" i="11"/>
  <c r="U2696" i="11"/>
  <c r="U2700" i="11"/>
  <c r="U2704" i="11"/>
  <c r="U2708" i="11"/>
  <c r="U2712" i="11"/>
  <c r="U2716" i="11"/>
  <c r="U2720" i="11"/>
  <c r="U2724" i="11"/>
  <c r="U2728" i="11"/>
  <c r="U2732" i="11"/>
  <c r="U2736" i="11"/>
  <c r="U2740" i="11"/>
  <c r="U2744" i="11"/>
  <c r="U2748" i="11"/>
  <c r="U2752" i="11"/>
  <c r="U2756" i="11"/>
  <c r="U2760" i="11"/>
  <c r="U2764" i="11"/>
  <c r="U2768" i="11"/>
  <c r="U2772" i="11"/>
  <c r="U2776" i="11"/>
  <c r="U2780" i="11"/>
  <c r="U2784" i="11"/>
  <c r="U2788" i="11"/>
  <c r="U2792" i="11"/>
  <c r="U2796" i="11"/>
  <c r="U2800" i="11"/>
  <c r="U2804" i="11"/>
  <c r="U2808" i="11"/>
  <c r="U2812" i="11"/>
  <c r="U2816" i="11"/>
  <c r="U2820" i="11"/>
  <c r="U2824" i="11"/>
  <c r="U2828" i="11"/>
  <c r="U2832" i="11"/>
  <c r="U2836" i="11"/>
  <c r="U2840" i="11"/>
  <c r="U2844" i="11"/>
  <c r="U2848" i="11"/>
  <c r="U2852" i="11"/>
  <c r="U2856" i="11"/>
  <c r="U2860" i="11"/>
  <c r="U2864" i="11"/>
  <c r="U2868" i="11"/>
  <c r="U2872" i="11"/>
  <c r="U2876" i="11"/>
  <c r="U2880" i="11"/>
  <c r="U2884" i="11"/>
  <c r="U2888" i="11"/>
  <c r="U2892" i="11"/>
  <c r="U2896" i="11"/>
  <c r="U2900" i="11"/>
  <c r="U2904" i="11"/>
  <c r="U2908" i="11"/>
  <c r="U2912" i="11"/>
  <c r="U2916" i="11"/>
  <c r="U2920" i="11"/>
  <c r="U2924" i="11"/>
  <c r="U2928" i="11"/>
  <c r="U2932" i="11"/>
  <c r="U2936" i="11"/>
  <c r="U2940" i="11"/>
  <c r="U2944" i="11"/>
  <c r="U2948" i="11"/>
  <c r="U2952" i="11"/>
  <c r="U2956" i="11"/>
  <c r="U2960" i="11"/>
  <c r="U2964" i="11"/>
  <c r="U2968" i="11"/>
  <c r="U2972" i="11"/>
  <c r="U2976" i="11"/>
  <c r="U2980" i="11"/>
  <c r="U2984" i="11"/>
  <c r="U2988" i="11"/>
  <c r="U2992" i="11"/>
  <c r="U2996" i="11"/>
  <c r="U3000" i="11"/>
  <c r="U3004" i="11"/>
  <c r="U3008" i="11"/>
  <c r="U3012" i="11"/>
  <c r="U3016" i="11"/>
  <c r="U3020" i="11"/>
  <c r="U3024" i="11"/>
  <c r="U3028" i="11"/>
  <c r="U3032" i="11"/>
  <c r="U3036" i="11"/>
  <c r="U3040" i="11"/>
  <c r="U3044" i="11"/>
  <c r="U3048" i="11"/>
  <c r="U3052" i="11"/>
  <c r="U3056" i="11"/>
  <c r="U3060" i="11"/>
  <c r="U3064" i="11"/>
  <c r="U3068" i="11"/>
  <c r="U3072" i="11"/>
  <c r="U3076" i="11"/>
  <c r="U3080" i="11"/>
  <c r="U3084" i="11"/>
  <c r="U3088" i="11"/>
  <c r="U3092" i="11"/>
  <c r="U3096" i="11"/>
  <c r="U3100" i="11"/>
  <c r="U3104" i="11"/>
  <c r="U3108" i="11"/>
  <c r="U3112" i="11"/>
  <c r="U3116" i="11"/>
  <c r="U3120" i="11"/>
  <c r="U3124" i="11"/>
  <c r="U3128" i="11"/>
  <c r="U3132" i="11"/>
  <c r="U3136" i="11"/>
  <c r="U3140" i="11"/>
  <c r="U3144" i="11"/>
  <c r="U3148" i="11"/>
  <c r="U3152" i="11"/>
  <c r="U3156" i="11"/>
  <c r="U3160" i="11"/>
  <c r="U3164" i="11"/>
  <c r="U3168" i="11"/>
  <c r="U3172" i="11"/>
  <c r="U3176" i="11"/>
  <c r="U3180" i="11"/>
  <c r="U3184" i="11"/>
  <c r="U3188" i="11"/>
  <c r="U3192" i="11"/>
  <c r="U3196" i="11"/>
  <c r="U3200" i="11"/>
  <c r="U3204" i="11"/>
  <c r="U3208" i="11"/>
  <c r="U3212" i="11"/>
  <c r="U3216" i="11"/>
  <c r="U3220" i="11"/>
  <c r="U3224" i="11"/>
  <c r="U3228" i="11"/>
  <c r="U3232" i="11"/>
  <c r="U3236" i="11"/>
  <c r="U3240" i="11"/>
  <c r="U3244" i="11"/>
  <c r="U3248" i="11"/>
  <c r="U3252" i="11"/>
  <c r="U3256" i="11"/>
  <c r="U3260" i="11"/>
  <c r="U3264" i="11"/>
  <c r="U3268" i="11"/>
  <c r="U3272" i="11"/>
  <c r="U3276" i="11"/>
  <c r="U3280" i="11"/>
  <c r="U3284" i="11"/>
  <c r="U3288" i="11"/>
  <c r="U3292" i="11"/>
  <c r="U3296" i="11"/>
  <c r="U3300" i="11"/>
  <c r="U3304" i="11"/>
  <c r="U3308" i="11"/>
  <c r="U3312" i="11"/>
  <c r="U3316" i="11"/>
  <c r="U3320" i="11"/>
  <c r="U3324" i="11"/>
  <c r="U3328" i="11"/>
  <c r="U3332" i="11"/>
  <c r="U3336" i="11"/>
  <c r="U3340" i="11"/>
  <c r="U3344" i="11"/>
  <c r="U3348" i="11"/>
  <c r="U3352" i="11"/>
  <c r="U3356" i="11"/>
  <c r="U3360" i="11"/>
  <c r="U3364" i="11"/>
  <c r="U3368" i="11"/>
  <c r="U3372" i="11"/>
  <c r="U3376" i="11"/>
  <c r="U3380" i="11"/>
  <c r="U3384" i="11"/>
  <c r="U3388" i="11"/>
  <c r="U3392" i="11"/>
  <c r="U3396" i="11"/>
  <c r="U3400" i="11"/>
  <c r="U3404" i="11"/>
  <c r="U3408" i="11"/>
  <c r="U3412" i="11"/>
  <c r="U3416" i="11"/>
  <c r="U3420" i="11"/>
  <c r="U3424" i="11"/>
  <c r="U3428" i="11"/>
  <c r="U3432" i="11"/>
  <c r="U3436" i="11"/>
  <c r="U3440" i="11"/>
  <c r="U3444" i="11"/>
  <c r="U3448" i="11"/>
  <c r="U3452" i="11"/>
  <c r="U3456" i="11"/>
  <c r="U3460" i="11"/>
  <c r="U3464" i="11"/>
  <c r="U3468" i="11"/>
  <c r="U3472" i="11"/>
  <c r="U3476" i="11"/>
  <c r="U3480" i="11"/>
  <c r="U3484" i="11"/>
  <c r="U3488" i="11"/>
  <c r="U3492" i="11"/>
  <c r="U3496" i="11"/>
  <c r="U3500" i="11"/>
  <c r="U3504" i="11"/>
  <c r="U533" i="11"/>
  <c r="U542" i="11"/>
  <c r="U553" i="11"/>
  <c r="U562" i="11"/>
  <c r="U570" i="11"/>
  <c r="U581" i="11"/>
  <c r="U590" i="11"/>
  <c r="U599" i="11"/>
  <c r="U610" i="11"/>
  <c r="U618" i="11"/>
  <c r="U627" i="11"/>
  <c r="U638" i="11"/>
  <c r="U647" i="11"/>
  <c r="U655" i="11"/>
  <c r="U666" i="11"/>
  <c r="U675" i="11"/>
  <c r="U685" i="11"/>
  <c r="U695" i="11"/>
  <c r="U703" i="11"/>
  <c r="U713" i="11"/>
  <c r="U723" i="11"/>
  <c r="U733" i="11"/>
  <c r="U741" i="11"/>
  <c r="U751" i="11"/>
  <c r="U761" i="11"/>
  <c r="U770" i="11"/>
  <c r="U781" i="11"/>
  <c r="U789" i="11"/>
  <c r="U798" i="11"/>
  <c r="U809" i="11"/>
  <c r="U818" i="11"/>
  <c r="U826" i="11"/>
  <c r="U837" i="11"/>
  <c r="U846" i="11"/>
  <c r="U855" i="11"/>
  <c r="U866" i="11"/>
  <c r="U872" i="11"/>
  <c r="U879" i="11"/>
  <c r="U887" i="11"/>
  <c r="U894" i="11"/>
  <c r="U900" i="11"/>
  <c r="U908" i="11"/>
  <c r="U915" i="11"/>
  <c r="U922" i="11"/>
  <c r="U930" i="11"/>
  <c r="U936" i="11"/>
  <c r="U943" i="11"/>
  <c r="U951" i="11"/>
  <c r="U958" i="11"/>
  <c r="U964" i="11"/>
  <c r="U972" i="11"/>
  <c r="U979" i="11"/>
  <c r="U986" i="11"/>
  <c r="U994" i="11"/>
  <c r="U1000" i="11"/>
  <c r="U1007" i="11"/>
  <c r="U1015" i="11"/>
  <c r="U1022" i="11"/>
  <c r="U1028" i="11"/>
  <c r="U1036" i="11"/>
  <c r="U1043" i="11"/>
  <c r="U1050" i="11"/>
  <c r="U1058" i="11"/>
  <c r="U1064" i="11"/>
  <c r="U1071" i="11"/>
  <c r="U1079" i="11"/>
  <c r="U1086" i="11"/>
  <c r="U1092" i="11"/>
  <c r="U1100" i="11"/>
  <c r="U1107" i="11"/>
  <c r="U1114" i="11"/>
  <c r="U1122" i="11"/>
  <c r="U1128" i="11"/>
  <c r="U1135" i="11"/>
  <c r="U1143" i="11"/>
  <c r="U1150" i="11"/>
  <c r="U1156" i="11"/>
  <c r="U1164" i="11"/>
  <c r="U1171" i="11"/>
  <c r="U1178" i="11"/>
  <c r="U1186" i="11"/>
  <c r="U1192" i="11"/>
  <c r="U1199" i="11"/>
  <c r="U1207" i="11"/>
  <c r="U1214" i="11"/>
  <c r="U1220" i="11"/>
  <c r="U535" i="11"/>
  <c r="U554" i="11"/>
  <c r="U574" i="11"/>
  <c r="U591" i="11"/>
  <c r="U611" i="11"/>
  <c r="U631" i="11"/>
  <c r="U649" i="11"/>
  <c r="U669" i="11"/>
  <c r="U687" i="11"/>
  <c r="U706" i="11"/>
  <c r="U725" i="11"/>
  <c r="U745" i="11"/>
  <c r="U762" i="11"/>
  <c r="U782" i="11"/>
  <c r="U802" i="11"/>
  <c r="U819" i="11"/>
  <c r="U839" i="11"/>
  <c r="U858" i="11"/>
  <c r="U874" i="11"/>
  <c r="U888" i="11"/>
  <c r="U903" i="11"/>
  <c r="U916" i="11"/>
  <c r="U931" i="11"/>
  <c r="U946" i="11"/>
  <c r="U959" i="11"/>
  <c r="U974" i="11"/>
  <c r="U988" i="11"/>
  <c r="U1002" i="11"/>
  <c r="U1016" i="11"/>
  <c r="U1031" i="11"/>
  <c r="U1044" i="11"/>
  <c r="U1059" i="11"/>
  <c r="U1074" i="11"/>
  <c r="U1087" i="11"/>
  <c r="U1102" i="11"/>
  <c r="U1116" i="11"/>
  <c r="U1130" i="11"/>
  <c r="U1144" i="11"/>
  <c r="U1159" i="11"/>
  <c r="U1172" i="11"/>
  <c r="U1187" i="11"/>
  <c r="U1202" i="11"/>
  <c r="U1215" i="11"/>
  <c r="U1228" i="11"/>
  <c r="U1236" i="11"/>
  <c r="U1246" i="11"/>
  <c r="U1256" i="11"/>
  <c r="U1266" i="11"/>
  <c r="U1274" i="11"/>
  <c r="U1284" i="11"/>
  <c r="U1293" i="11"/>
  <c r="U1300" i="11"/>
  <c r="U1308" i="11"/>
  <c r="U1314" i="11"/>
  <c r="U1321" i="11"/>
  <c r="U1329" i="11"/>
  <c r="U1336" i="11"/>
  <c r="U1342" i="11"/>
  <c r="U1350" i="11"/>
  <c r="U1357" i="11"/>
  <c r="U1364" i="11"/>
  <c r="U1372" i="11"/>
  <c r="U1378" i="11"/>
  <c r="U1385" i="11"/>
  <c r="U1393" i="11"/>
  <c r="U1400" i="11"/>
  <c r="U1406" i="11"/>
  <c r="U1414" i="11"/>
  <c r="U1421" i="11"/>
  <c r="U1428" i="11"/>
  <c r="U1436" i="11"/>
  <c r="U1442" i="11"/>
  <c r="U1449" i="11"/>
  <c r="U1457" i="11"/>
  <c r="U1464" i="11"/>
  <c r="U1470" i="11"/>
  <c r="U1478" i="11"/>
  <c r="U1485" i="11"/>
  <c r="U1492" i="11"/>
  <c r="U1500" i="11"/>
  <c r="U1506" i="11"/>
  <c r="U1513" i="11"/>
  <c r="U1521" i="11"/>
  <c r="U1528" i="11"/>
  <c r="U1534" i="11"/>
  <c r="U1542" i="11"/>
  <c r="U1549" i="11"/>
  <c r="U1556" i="11"/>
  <c r="U1564" i="11"/>
  <c r="U1570" i="11"/>
  <c r="U1577" i="11"/>
  <c r="U1585" i="11"/>
  <c r="U1592" i="11"/>
  <c r="U1598" i="11"/>
  <c r="U1606" i="11"/>
  <c r="U1613" i="11"/>
  <c r="U1620" i="11"/>
  <c r="U1628" i="11"/>
  <c r="U1634" i="11"/>
  <c r="U1641" i="11"/>
  <c r="U1649" i="11"/>
  <c r="U1656" i="11"/>
  <c r="U1662" i="11"/>
  <c r="U1670" i="11"/>
  <c r="U1677" i="11"/>
  <c r="U1684" i="11"/>
  <c r="U1692" i="11"/>
  <c r="U1698" i="11"/>
  <c r="U1705" i="11"/>
  <c r="U1713" i="11"/>
  <c r="U1720" i="11"/>
  <c r="U1726" i="11"/>
  <c r="U1734" i="11"/>
  <c r="U1741" i="11"/>
  <c r="U1748" i="11"/>
  <c r="U1756" i="11"/>
  <c r="U1762" i="11"/>
  <c r="U1769" i="11"/>
  <c r="U1777" i="11"/>
  <c r="U1784" i="11"/>
  <c r="U1790" i="11"/>
  <c r="U1798" i="11"/>
  <c r="U1805" i="11"/>
  <c r="U1812" i="11"/>
  <c r="U1820" i="11"/>
  <c r="U1826" i="11"/>
  <c r="U1833" i="11"/>
  <c r="U1841" i="11"/>
  <c r="U1848" i="11"/>
  <c r="U1854" i="11"/>
  <c r="U1862" i="11"/>
  <c r="U1869" i="11"/>
  <c r="U1876" i="11"/>
  <c r="U1884" i="11"/>
  <c r="U1890" i="11"/>
  <c r="U1897" i="11"/>
  <c r="U1905" i="11"/>
  <c r="U1912" i="11"/>
  <c r="U1918" i="11"/>
  <c r="U1926" i="11"/>
  <c r="U1933" i="11"/>
  <c r="U1940" i="11"/>
  <c r="U1948" i="11"/>
  <c r="U1954" i="11"/>
  <c r="U1961" i="11"/>
  <c r="U1969" i="11"/>
  <c r="U1976" i="11"/>
  <c r="U1982" i="11"/>
  <c r="U1990" i="11"/>
  <c r="U1997" i="11"/>
  <c r="U2004" i="11"/>
  <c r="U2012" i="11"/>
  <c r="U2018" i="11"/>
  <c r="U2025" i="11"/>
  <c r="U2033" i="11"/>
  <c r="U2040" i="11"/>
  <c r="U2046" i="11"/>
  <c r="U2054" i="11"/>
  <c r="U2061" i="11"/>
  <c r="U2068" i="11"/>
  <c r="U2076" i="11"/>
  <c r="U2082" i="11"/>
  <c r="U2089" i="11"/>
  <c r="U2097" i="11"/>
  <c r="U2104" i="11"/>
  <c r="U2110" i="11"/>
  <c r="U2118" i="11"/>
  <c r="U2125" i="11"/>
  <c r="U2132" i="11"/>
  <c r="U2140" i="11"/>
  <c r="U2146" i="11"/>
  <c r="U2151" i="11"/>
  <c r="U2157" i="11"/>
  <c r="U2162" i="11"/>
  <c r="U2167" i="11"/>
  <c r="U2173" i="11"/>
  <c r="U2178" i="11"/>
  <c r="U2183" i="11"/>
  <c r="U2189" i="11"/>
  <c r="U2194" i="11"/>
  <c r="U2199" i="11"/>
  <c r="U2205" i="11"/>
  <c r="U2210" i="11"/>
  <c r="U2215" i="11"/>
  <c r="U2221" i="11"/>
  <c r="U2226" i="11"/>
  <c r="U2231" i="11"/>
  <c r="U2237" i="11"/>
  <c r="U2242" i="11"/>
  <c r="U2247" i="11"/>
  <c r="U2253" i="11"/>
  <c r="U2258" i="11"/>
  <c r="U2263" i="11"/>
  <c r="U2269" i="11"/>
  <c r="U2274" i="11"/>
  <c r="U2279" i="11"/>
  <c r="U2285" i="11"/>
  <c r="U2290" i="11"/>
  <c r="U2295" i="11"/>
  <c r="U2301" i="11"/>
  <c r="U2306" i="11"/>
  <c r="U2311" i="11"/>
  <c r="U2317" i="11"/>
  <c r="U2322" i="11"/>
  <c r="U2327" i="11"/>
  <c r="U2333" i="11"/>
  <c r="U2338" i="11"/>
  <c r="U2343" i="11"/>
  <c r="U2349" i="11"/>
  <c r="U2354" i="11"/>
  <c r="U2359" i="11"/>
  <c r="U2365" i="11"/>
  <c r="U2370" i="11"/>
  <c r="U2375" i="11"/>
  <c r="U2381" i="11"/>
  <c r="U2386" i="11"/>
  <c r="U2391" i="11"/>
  <c r="U2397" i="11"/>
  <c r="U2402" i="11"/>
  <c r="U2407" i="11"/>
  <c r="U2413" i="11"/>
  <c r="U2418" i="11"/>
  <c r="U2423" i="11"/>
  <c r="U2429" i="11"/>
  <c r="U2434" i="11"/>
  <c r="U2439" i="11"/>
  <c r="U2445" i="11"/>
  <c r="U2450" i="11"/>
  <c r="U2455" i="11"/>
  <c r="U2461" i="11"/>
  <c r="U2466" i="11"/>
  <c r="U2471" i="11"/>
  <c r="U2477" i="11"/>
  <c r="U2482" i="11"/>
  <c r="U2487" i="11"/>
  <c r="U2493" i="11"/>
  <c r="U2498" i="11"/>
  <c r="U2503" i="11"/>
  <c r="U2509" i="11"/>
  <c r="U2514" i="11"/>
  <c r="U2519" i="11"/>
  <c r="U2525" i="11"/>
  <c r="U2530" i="11"/>
  <c r="U2535" i="11"/>
  <c r="U2541" i="11"/>
  <c r="U2546" i="11"/>
  <c r="U2551" i="11"/>
  <c r="U2557" i="11"/>
  <c r="U2562" i="11"/>
  <c r="U2567" i="11"/>
  <c r="U2573" i="11"/>
  <c r="U2578" i="11"/>
  <c r="U2583" i="11"/>
  <c r="U2589" i="11"/>
  <c r="U2594" i="11"/>
  <c r="U2599" i="11"/>
  <c r="U2605" i="11"/>
  <c r="U2610" i="11"/>
  <c r="U2615" i="11"/>
  <c r="U2621" i="11"/>
  <c r="U2626" i="11"/>
  <c r="U2631" i="11"/>
  <c r="U2637" i="11"/>
  <c r="U2642" i="11"/>
  <c r="U2647" i="11"/>
  <c r="U2653" i="11"/>
  <c r="U2658" i="11"/>
  <c r="U2663" i="11"/>
  <c r="U2669" i="11"/>
  <c r="U2674" i="11"/>
  <c r="U2679" i="11"/>
  <c r="U2685" i="11"/>
  <c r="U2690" i="11"/>
  <c r="U2695" i="11"/>
  <c r="U2701" i="11"/>
  <c r="U2706" i="11"/>
  <c r="U2711" i="11"/>
  <c r="U2717" i="11"/>
  <c r="U2722" i="11"/>
  <c r="U2727" i="11"/>
  <c r="U2733" i="11"/>
  <c r="U2738" i="11"/>
  <c r="U2743" i="11"/>
  <c r="U2749" i="11"/>
  <c r="U2754" i="11"/>
  <c r="U2759" i="11"/>
  <c r="U2765" i="11"/>
  <c r="U2770" i="11"/>
  <c r="U2775" i="11"/>
  <c r="U2781" i="11"/>
  <c r="U2786" i="11"/>
  <c r="U2791" i="11"/>
  <c r="U2797" i="11"/>
  <c r="U2802" i="11"/>
  <c r="U2807" i="11"/>
  <c r="U2813" i="11"/>
  <c r="U2818" i="11"/>
  <c r="U2823" i="11"/>
  <c r="U2829" i="11"/>
  <c r="U2834" i="11"/>
  <c r="U2839" i="11"/>
  <c r="U2845" i="11"/>
  <c r="U2850" i="11"/>
  <c r="U2855" i="11"/>
  <c r="U2861" i="11"/>
  <c r="U2866" i="11"/>
  <c r="U2871" i="11"/>
  <c r="U2877" i="11"/>
  <c r="U2882" i="11"/>
  <c r="U2887" i="11"/>
  <c r="U2893" i="11"/>
  <c r="U2898" i="11"/>
  <c r="U2903" i="11"/>
  <c r="U2909" i="11"/>
  <c r="U2914" i="11"/>
  <c r="U2919" i="11"/>
  <c r="U2925" i="11"/>
  <c r="U2930" i="11"/>
  <c r="U2935" i="11"/>
  <c r="U2941" i="11"/>
  <c r="U2946" i="11"/>
  <c r="U2951" i="11"/>
  <c r="U2957" i="11"/>
  <c r="U2962" i="11"/>
  <c r="U2967" i="11"/>
  <c r="U2973" i="11"/>
  <c r="U2978" i="11"/>
  <c r="U2983" i="11"/>
  <c r="U2989" i="11"/>
  <c r="U2994" i="11"/>
  <c r="U2999" i="11"/>
  <c r="U3005" i="11"/>
  <c r="U3010" i="11"/>
  <c r="U3015" i="11"/>
  <c r="U3021" i="11"/>
  <c r="U3026" i="11"/>
  <c r="U3031" i="11"/>
  <c r="U3037" i="11"/>
  <c r="U3042" i="11"/>
  <c r="U3047" i="11"/>
  <c r="U3053" i="11"/>
  <c r="U3058" i="11"/>
  <c r="U3063" i="11"/>
  <c r="U3069" i="11"/>
  <c r="U3074" i="11"/>
  <c r="U3079" i="11"/>
  <c r="U3085" i="11"/>
  <c r="U3090" i="11"/>
  <c r="U3095" i="11"/>
  <c r="U3101" i="11"/>
  <c r="U3106" i="11"/>
  <c r="U3111" i="11"/>
  <c r="U3117" i="11"/>
  <c r="U3122" i="11"/>
  <c r="U3127" i="11"/>
  <c r="U3133" i="11"/>
  <c r="U3138" i="11"/>
  <c r="U3143" i="11"/>
  <c r="U3149" i="11"/>
  <c r="U3154" i="11"/>
  <c r="U3159" i="11"/>
  <c r="U3165" i="11"/>
  <c r="U3170" i="11"/>
  <c r="U3175" i="11"/>
  <c r="U3181" i="11"/>
  <c r="U3186" i="11"/>
  <c r="U3191" i="11"/>
  <c r="U3197" i="11"/>
  <c r="U3202" i="11"/>
  <c r="U3207" i="11"/>
  <c r="U3213" i="11"/>
  <c r="U3218" i="11"/>
  <c r="U3223" i="11"/>
  <c r="U3229" i="11"/>
  <c r="U3234" i="11"/>
  <c r="U3239" i="11"/>
  <c r="U3245" i="11"/>
  <c r="U3250" i="11"/>
  <c r="U3255" i="11"/>
  <c r="U3261" i="11"/>
  <c r="U3266" i="11"/>
  <c r="U3271" i="11"/>
  <c r="U3277" i="11"/>
  <c r="U3282" i="11"/>
  <c r="U3287" i="11"/>
  <c r="U3293" i="11"/>
  <c r="U3298" i="11"/>
  <c r="U3303" i="11"/>
  <c r="U3309" i="11"/>
  <c r="U3314" i="11"/>
  <c r="U3319" i="11"/>
  <c r="U3325" i="11"/>
  <c r="U3330" i="11"/>
  <c r="U3335" i="11"/>
  <c r="U3341" i="11"/>
  <c r="U3346" i="11"/>
  <c r="U3351" i="11"/>
  <c r="U3357" i="11"/>
  <c r="U3362" i="11"/>
  <c r="U3367" i="11"/>
  <c r="U3373" i="11"/>
  <c r="U3378" i="11"/>
  <c r="U3383" i="11"/>
  <c r="U3389" i="11"/>
  <c r="U3394" i="11"/>
  <c r="U3399" i="11"/>
  <c r="U3405" i="11"/>
  <c r="U3410" i="11"/>
  <c r="U3415" i="11"/>
  <c r="U3421" i="11"/>
  <c r="U3426" i="11"/>
  <c r="U3431" i="11"/>
  <c r="U3437" i="11"/>
  <c r="U3442" i="11"/>
  <c r="U3447" i="11"/>
  <c r="U3453" i="11"/>
  <c r="U3458" i="11"/>
  <c r="U3463" i="11"/>
  <c r="U3469" i="11"/>
  <c r="U3474" i="11"/>
  <c r="U3479" i="11"/>
  <c r="U3485" i="11"/>
  <c r="U3490" i="11"/>
  <c r="U3495" i="11"/>
  <c r="U3501" i="11"/>
  <c r="U3506" i="11"/>
  <c r="U538" i="11"/>
  <c r="U557" i="11"/>
  <c r="U575" i="11"/>
  <c r="U595" i="11"/>
  <c r="U613" i="11"/>
  <c r="U633" i="11"/>
  <c r="U653" i="11"/>
  <c r="U670" i="11"/>
  <c r="U690" i="11"/>
  <c r="U709" i="11"/>
  <c r="U727" i="11"/>
  <c r="U746" i="11"/>
  <c r="U766" i="11"/>
  <c r="U783" i="11"/>
  <c r="U803" i="11"/>
  <c r="U823" i="11"/>
  <c r="U841" i="11"/>
  <c r="U861" i="11"/>
  <c r="U876" i="11"/>
  <c r="U890" i="11"/>
  <c r="U904" i="11"/>
  <c r="U919" i="11"/>
  <c r="U932" i="11"/>
  <c r="U947" i="11"/>
  <c r="U962" i="11"/>
  <c r="U975" i="11"/>
  <c r="U990" i="11"/>
  <c r="U1004" i="11"/>
  <c r="U1018" i="11"/>
  <c r="U1032" i="11"/>
  <c r="U1047" i="11"/>
  <c r="U1060" i="11"/>
  <c r="U1075" i="11"/>
  <c r="U1090" i="11"/>
  <c r="U1103" i="11"/>
  <c r="U1118" i="11"/>
  <c r="U1132" i="11"/>
  <c r="U1146" i="11"/>
  <c r="U1160" i="11"/>
  <c r="U1175" i="11"/>
  <c r="U1188" i="11"/>
  <c r="U1203" i="11"/>
  <c r="U1218" i="11"/>
  <c r="U1230" i="11"/>
  <c r="U1239" i="11"/>
  <c r="U1250" i="11"/>
  <c r="U1258" i="11"/>
  <c r="U1267" i="11"/>
  <c r="U1278" i="11"/>
  <c r="U1287" i="11"/>
  <c r="U1294" i="11"/>
  <c r="U1302" i="11"/>
  <c r="U1309" i="11"/>
  <c r="U1316" i="11"/>
  <c r="U1324" i="11"/>
  <c r="U1330" i="11"/>
  <c r="U1337" i="11"/>
  <c r="U1345" i="11"/>
  <c r="U1352" i="11"/>
  <c r="U1358" i="11"/>
  <c r="U1366" i="11"/>
  <c r="U1373" i="11"/>
  <c r="U1380" i="11"/>
  <c r="U1388" i="11"/>
  <c r="U1394" i="11"/>
  <c r="U1401" i="11"/>
  <c r="U1409" i="11"/>
  <c r="U1416" i="11"/>
  <c r="U1422" i="11"/>
  <c r="U1430" i="11"/>
  <c r="U1437" i="11"/>
  <c r="U1444" i="11"/>
  <c r="U1452" i="11"/>
  <c r="U1458" i="11"/>
  <c r="U1465" i="11"/>
  <c r="U1473" i="11"/>
  <c r="U1480" i="11"/>
  <c r="U1486" i="11"/>
  <c r="U1494" i="11"/>
  <c r="U1501" i="11"/>
  <c r="U1508" i="11"/>
  <c r="U1516" i="11"/>
  <c r="U1522" i="11"/>
  <c r="U1529" i="11"/>
  <c r="U1537" i="11"/>
  <c r="U1544" i="11"/>
  <c r="U1550" i="11"/>
  <c r="U1558" i="11"/>
  <c r="U1565" i="11"/>
  <c r="U1572" i="11"/>
  <c r="U1580" i="11"/>
  <c r="U1586" i="11"/>
  <c r="U1593" i="11"/>
  <c r="U1601" i="11"/>
  <c r="U1608" i="11"/>
  <c r="U1614" i="11"/>
  <c r="U1622" i="11"/>
  <c r="U1629" i="11"/>
  <c r="U1636" i="11"/>
  <c r="U1644" i="11"/>
  <c r="U1650" i="11"/>
  <c r="U1657" i="11"/>
  <c r="U1665" i="11"/>
  <c r="U1672" i="11"/>
  <c r="U1678" i="11"/>
  <c r="U1686" i="11"/>
  <c r="U1693" i="11"/>
  <c r="U1700" i="11"/>
  <c r="U1708" i="11"/>
  <c r="U1714" i="11"/>
  <c r="U1721" i="11"/>
  <c r="U1729" i="11"/>
  <c r="U1736" i="11"/>
  <c r="U1742" i="11"/>
  <c r="U1750" i="11"/>
  <c r="U1757" i="11"/>
  <c r="U1764" i="11"/>
  <c r="U1772" i="11"/>
  <c r="U1778" i="11"/>
  <c r="U1785" i="11"/>
  <c r="U1793" i="11"/>
  <c r="U1800" i="11"/>
  <c r="U1806" i="11"/>
  <c r="U1814" i="11"/>
  <c r="U1821" i="11"/>
  <c r="U1828" i="11"/>
  <c r="U1836" i="11"/>
  <c r="U1842" i="11"/>
  <c r="U1849" i="11"/>
  <c r="U1857" i="11"/>
  <c r="U1864" i="11"/>
  <c r="U1870" i="11"/>
  <c r="U1878" i="11"/>
  <c r="U1885" i="11"/>
  <c r="U1892" i="11"/>
  <c r="U1900" i="11"/>
  <c r="U1906" i="11"/>
  <c r="U1913" i="11"/>
  <c r="U1921" i="11"/>
  <c r="U1928" i="11"/>
  <c r="U1934" i="11"/>
  <c r="U1942" i="11"/>
  <c r="U1949" i="11"/>
  <c r="U1956" i="11"/>
  <c r="U1964" i="11"/>
  <c r="U1970" i="11"/>
  <c r="U1977" i="11"/>
  <c r="U1985" i="11"/>
  <c r="U1992" i="11"/>
  <c r="U1998" i="11"/>
  <c r="U2006" i="11"/>
  <c r="U2013" i="11"/>
  <c r="U2020" i="11"/>
  <c r="U2028" i="11"/>
  <c r="U2034" i="11"/>
  <c r="U2041" i="11"/>
  <c r="U2049" i="11"/>
  <c r="U2056" i="11"/>
  <c r="U2062" i="11"/>
  <c r="U2070" i="11"/>
  <c r="U2077" i="11"/>
  <c r="U2084" i="11"/>
  <c r="U2092" i="11"/>
  <c r="U2098" i="11"/>
  <c r="U2105" i="11"/>
  <c r="U2113" i="11"/>
  <c r="U2120" i="11"/>
  <c r="U2126" i="11"/>
  <c r="U2134" i="11"/>
  <c r="U2141" i="11"/>
  <c r="U2147" i="11"/>
  <c r="U2153" i="11"/>
  <c r="U2158" i="11"/>
  <c r="U2163" i="11"/>
  <c r="U2169" i="11"/>
  <c r="U2174" i="11"/>
  <c r="U2179" i="11"/>
  <c r="U2185" i="11"/>
  <c r="U2190" i="11"/>
  <c r="U2195" i="11"/>
  <c r="U2201" i="11"/>
  <c r="U2206" i="11"/>
  <c r="U2211" i="11"/>
  <c r="U2217" i="11"/>
  <c r="U2222" i="11"/>
  <c r="U2227" i="11"/>
  <c r="U2233" i="11"/>
  <c r="U2238" i="11"/>
  <c r="U2243" i="11"/>
  <c r="U2249" i="11"/>
  <c r="U2254" i="11"/>
  <c r="U2259" i="11"/>
  <c r="U2265" i="11"/>
  <c r="U2270" i="11"/>
  <c r="U2275" i="11"/>
  <c r="U2281" i="11"/>
  <c r="U2286" i="11"/>
  <c r="U2291" i="11"/>
  <c r="U2297" i="11"/>
  <c r="U2302" i="11"/>
  <c r="U2307" i="11"/>
  <c r="U2313" i="11"/>
  <c r="U2318" i="11"/>
  <c r="U2323" i="11"/>
  <c r="U2329" i="11"/>
  <c r="U2334" i="11"/>
  <c r="U2339" i="11"/>
  <c r="U2345" i="11"/>
  <c r="U2350" i="11"/>
  <c r="U2355" i="11"/>
  <c r="U2361" i="11"/>
  <c r="U2366" i="11"/>
  <c r="U2371" i="11"/>
  <c r="U2377" i="11"/>
  <c r="U2382" i="11"/>
  <c r="U2387" i="11"/>
  <c r="U2393" i="11"/>
  <c r="U2398" i="11"/>
  <c r="U2403" i="11"/>
  <c r="U2409" i="11"/>
  <c r="U2414" i="11"/>
  <c r="U2419" i="11"/>
  <c r="U2425" i="11"/>
  <c r="U2430" i="11"/>
  <c r="U2435" i="11"/>
  <c r="U2441" i="11"/>
  <c r="U2446" i="11"/>
  <c r="U2451" i="11"/>
  <c r="U2457" i="11"/>
  <c r="U2462" i="11"/>
  <c r="U2467" i="11"/>
  <c r="U2473" i="11"/>
  <c r="U2478" i="11"/>
  <c r="U2483" i="11"/>
  <c r="U2489" i="11"/>
  <c r="U2494" i="11"/>
  <c r="U2499" i="11"/>
  <c r="U2505" i="11"/>
  <c r="U2510" i="11"/>
  <c r="U2515" i="11"/>
  <c r="U2521" i="11"/>
  <c r="U2526" i="11"/>
  <c r="U2531" i="11"/>
  <c r="U2537" i="11"/>
  <c r="U2542" i="11"/>
  <c r="U2547" i="11"/>
  <c r="U2553" i="11"/>
  <c r="U2558" i="11"/>
  <c r="U2563" i="11"/>
  <c r="U2569" i="11"/>
  <c r="U2574" i="11"/>
  <c r="U2579" i="11"/>
  <c r="U2585" i="11"/>
  <c r="U2590" i="11"/>
  <c r="U2595" i="11"/>
  <c r="U2601" i="11"/>
  <c r="U2606" i="11"/>
  <c r="U2611" i="11"/>
  <c r="U2617" i="11"/>
  <c r="U2622" i="11"/>
  <c r="U2627" i="11"/>
  <c r="U2633" i="11"/>
  <c r="U2638" i="11"/>
  <c r="U2643" i="11"/>
  <c r="U2649" i="11"/>
  <c r="U2654" i="11"/>
  <c r="U2659" i="11"/>
  <c r="U2665" i="11"/>
  <c r="U2670" i="11"/>
  <c r="U2675" i="11"/>
  <c r="U2681" i="11"/>
  <c r="U2686" i="11"/>
  <c r="U2691" i="11"/>
  <c r="U2697" i="11"/>
  <c r="U2702" i="11"/>
  <c r="U2707" i="11"/>
  <c r="U2713" i="11"/>
  <c r="U2718" i="11"/>
  <c r="U2723" i="11"/>
  <c r="U2729" i="11"/>
  <c r="U2734" i="11"/>
  <c r="U2739" i="11"/>
  <c r="U2745" i="11"/>
  <c r="U2750" i="11"/>
  <c r="U2755" i="11"/>
  <c r="U2761" i="11"/>
  <c r="U2766" i="11"/>
  <c r="U2771" i="11"/>
  <c r="U2777" i="11"/>
  <c r="U2782" i="11"/>
  <c r="U2787" i="11"/>
  <c r="U2793" i="11"/>
  <c r="U2798" i="11"/>
  <c r="U2803" i="11"/>
  <c r="U2809" i="11"/>
  <c r="U2814" i="11"/>
  <c r="U2819" i="11"/>
  <c r="U2825" i="11"/>
  <c r="U2830" i="11"/>
  <c r="U2835" i="11"/>
  <c r="U2841" i="11"/>
  <c r="U2846" i="11"/>
  <c r="U2851" i="11"/>
  <c r="U2857" i="11"/>
  <c r="U2862" i="11"/>
  <c r="U2867" i="11"/>
  <c r="U2873" i="11"/>
  <c r="U2878" i="11"/>
  <c r="U2883" i="11"/>
  <c r="U2889" i="11"/>
  <c r="U2894" i="11"/>
  <c r="U2899" i="11"/>
  <c r="U2905" i="11"/>
  <c r="U2910" i="11"/>
  <c r="U2915" i="11"/>
  <c r="U2921" i="11"/>
  <c r="U2926" i="11"/>
  <c r="U2931" i="11"/>
  <c r="U2937" i="11"/>
  <c r="U2942" i="11"/>
  <c r="U2947" i="11"/>
  <c r="U2953" i="11"/>
  <c r="U2958" i="11"/>
  <c r="U2963" i="11"/>
  <c r="U2969" i="11"/>
  <c r="U2974" i="11"/>
  <c r="U2979" i="11"/>
  <c r="U2985" i="11"/>
  <c r="U2990" i="11"/>
  <c r="U2995" i="11"/>
  <c r="U3001" i="11"/>
  <c r="U3006" i="11"/>
  <c r="U3011" i="11"/>
  <c r="U3017" i="11"/>
  <c r="U3022" i="11"/>
  <c r="U3027" i="11"/>
  <c r="U3033" i="11"/>
  <c r="U3038" i="11"/>
  <c r="U3043" i="11"/>
  <c r="U3049" i="11"/>
  <c r="U3054" i="11"/>
  <c r="U3059" i="11"/>
  <c r="U3065" i="11"/>
  <c r="U3070" i="11"/>
  <c r="U3075" i="11"/>
  <c r="U3081" i="11"/>
  <c r="U3086" i="11"/>
  <c r="U3091" i="11"/>
  <c r="U3097" i="11"/>
  <c r="U3102" i="11"/>
  <c r="U3107" i="11"/>
  <c r="U3113" i="11"/>
  <c r="U3118" i="11"/>
  <c r="U3123" i="11"/>
  <c r="U3129" i="11"/>
  <c r="U3134" i="11"/>
  <c r="U3139" i="11"/>
  <c r="U3145" i="11"/>
  <c r="U3150" i="11"/>
  <c r="U3155" i="11"/>
  <c r="U3161" i="11"/>
  <c r="U3166" i="11"/>
  <c r="U3171" i="11"/>
  <c r="U3177" i="11"/>
  <c r="U3182" i="11"/>
  <c r="U3187" i="11"/>
  <c r="U3193" i="11"/>
  <c r="U3198" i="11"/>
  <c r="U3203" i="11"/>
  <c r="U3209" i="11"/>
  <c r="U3214" i="11"/>
  <c r="U3219" i="11"/>
  <c r="U3225" i="11"/>
  <c r="U3230" i="11"/>
  <c r="U3235" i="11"/>
  <c r="U3241" i="11"/>
  <c r="U3246" i="11"/>
  <c r="U3251" i="11"/>
  <c r="U3257" i="11"/>
  <c r="U3262" i="11"/>
  <c r="U3267" i="11"/>
  <c r="U3273" i="11"/>
  <c r="U3278" i="11"/>
  <c r="U3283" i="11"/>
  <c r="U3289" i="11"/>
  <c r="U3294" i="11"/>
  <c r="U3299" i="11"/>
  <c r="U3305" i="11"/>
  <c r="U3310" i="11"/>
  <c r="U3315" i="11"/>
  <c r="U3321" i="11"/>
  <c r="U3326" i="11"/>
  <c r="U3331" i="11"/>
  <c r="U3337" i="11"/>
  <c r="U3342" i="11"/>
  <c r="U3347" i="11"/>
  <c r="U3353" i="11"/>
  <c r="U3358" i="11"/>
  <c r="U3363" i="11"/>
  <c r="U3369" i="11"/>
  <c r="U3374" i="11"/>
  <c r="U3379" i="11"/>
  <c r="U3385" i="11"/>
  <c r="U3390" i="11"/>
  <c r="U3395" i="11"/>
  <c r="U3401" i="11"/>
  <c r="U3406" i="11"/>
  <c r="U3411" i="11"/>
  <c r="U3417" i="11"/>
  <c r="U3422" i="11"/>
  <c r="U3427" i="11"/>
  <c r="U3433" i="11"/>
  <c r="U3438" i="11"/>
  <c r="U3443" i="11"/>
  <c r="U3449" i="11"/>
  <c r="U3454" i="11"/>
  <c r="U3459" i="11"/>
  <c r="U3465" i="11"/>
  <c r="U3470" i="11"/>
  <c r="U3475" i="11"/>
  <c r="U3481" i="11"/>
  <c r="U3486" i="11"/>
  <c r="U3491" i="11"/>
  <c r="U3497" i="11"/>
  <c r="U3502" i="11"/>
  <c r="U526" i="11"/>
  <c r="U546" i="11"/>
  <c r="U563" i="11"/>
  <c r="U583" i="11"/>
  <c r="U602" i="11"/>
  <c r="U621" i="11"/>
  <c r="U639" i="11"/>
  <c r="U659" i="11"/>
  <c r="U677" i="11"/>
  <c r="U697" i="11"/>
  <c r="U717" i="11"/>
  <c r="U734" i="11"/>
  <c r="U754" i="11"/>
  <c r="U773" i="11"/>
  <c r="U791" i="11"/>
  <c r="U810" i="11"/>
  <c r="U830" i="11"/>
  <c r="U847" i="11"/>
  <c r="U867" i="11"/>
  <c r="U882" i="11"/>
  <c r="U895" i="11"/>
  <c r="U910" i="11"/>
  <c r="U924" i="11"/>
  <c r="U938" i="11"/>
  <c r="U952" i="11"/>
  <c r="U967" i="11"/>
  <c r="U980" i="11"/>
  <c r="U995" i="11"/>
  <c r="U1010" i="11"/>
  <c r="U1023" i="11"/>
  <c r="U1038" i="11"/>
  <c r="U1052" i="11"/>
  <c r="U1066" i="11"/>
  <c r="U1080" i="11"/>
  <c r="U1095" i="11"/>
  <c r="U1108" i="11"/>
  <c r="U1123" i="11"/>
  <c r="U1138" i="11"/>
  <c r="U1151" i="11"/>
  <c r="U1166" i="11"/>
  <c r="U1180" i="11"/>
  <c r="U1194" i="11"/>
  <c r="U1208" i="11"/>
  <c r="U1223" i="11"/>
  <c r="U1231" i="11"/>
  <c r="U1242" i="11"/>
  <c r="U1251" i="11"/>
  <c r="U1260" i="11"/>
  <c r="U1271" i="11"/>
  <c r="U1279" i="11"/>
  <c r="U1288" i="11"/>
  <c r="U1297" i="11"/>
  <c r="U1304" i="11"/>
  <c r="U1310" i="11"/>
  <c r="U1318" i="11"/>
  <c r="U1325" i="11"/>
  <c r="U1332" i="11"/>
  <c r="U1340" i="11"/>
  <c r="U1346" i="11"/>
  <c r="U1353" i="11"/>
  <c r="U1361" i="11"/>
  <c r="U1368" i="11"/>
  <c r="U1374" i="11"/>
  <c r="U1382" i="11"/>
  <c r="U1389" i="11"/>
  <c r="U1396" i="11"/>
  <c r="U1404" i="11"/>
  <c r="U1410" i="11"/>
  <c r="U1417" i="11"/>
  <c r="U1425" i="11"/>
  <c r="U1432" i="11"/>
  <c r="U1438" i="11"/>
  <c r="U1446" i="11"/>
  <c r="U1453" i="11"/>
  <c r="U1460" i="11"/>
  <c r="U1468" i="11"/>
  <c r="U1474" i="11"/>
  <c r="U1481" i="11"/>
  <c r="U1489" i="11"/>
  <c r="U1496" i="11"/>
  <c r="U1502" i="11"/>
  <c r="U1510" i="11"/>
  <c r="U1517" i="11"/>
  <c r="U1524" i="11"/>
  <c r="U1532" i="11"/>
  <c r="U1538" i="11"/>
  <c r="U1545" i="11"/>
  <c r="U1553" i="11"/>
  <c r="U1560" i="11"/>
  <c r="U1566" i="11"/>
  <c r="U1574" i="11"/>
  <c r="U1581" i="11"/>
  <c r="U1588" i="11"/>
  <c r="U1596" i="11"/>
  <c r="U1602" i="11"/>
  <c r="U1609" i="11"/>
  <c r="U1617" i="11"/>
  <c r="U1624" i="11"/>
  <c r="U1630" i="11"/>
  <c r="U1638" i="11"/>
  <c r="U1645" i="11"/>
  <c r="U1652" i="11"/>
  <c r="U1660" i="11"/>
  <c r="U1666" i="11"/>
  <c r="U1673" i="11"/>
  <c r="U1681" i="11"/>
  <c r="U1688" i="11"/>
  <c r="U1694" i="11"/>
  <c r="U1702" i="11"/>
  <c r="U1709" i="11"/>
  <c r="U1716" i="11"/>
  <c r="U1724" i="11"/>
  <c r="U1730" i="11"/>
  <c r="U1737" i="11"/>
  <c r="U1745" i="11"/>
  <c r="U1752" i="11"/>
  <c r="U1758" i="11"/>
  <c r="U1766" i="11"/>
  <c r="U1773" i="11"/>
  <c r="U1780" i="11"/>
  <c r="U1788" i="11"/>
  <c r="U1794" i="11"/>
  <c r="U1801" i="11"/>
  <c r="U1809" i="11"/>
  <c r="U1816" i="11"/>
  <c r="U1822" i="11"/>
  <c r="U1830" i="11"/>
  <c r="U1837" i="11"/>
  <c r="U1844" i="11"/>
  <c r="U1852" i="11"/>
  <c r="U1858" i="11"/>
  <c r="U1865" i="11"/>
  <c r="U1873" i="11"/>
  <c r="U1880" i="11"/>
  <c r="U1886" i="11"/>
  <c r="U1894" i="11"/>
  <c r="U1901" i="11"/>
  <c r="U1908" i="11"/>
  <c r="U1916" i="11"/>
  <c r="U1922" i="11"/>
  <c r="U1929" i="11"/>
  <c r="U1937" i="11"/>
  <c r="U1944" i="11"/>
  <c r="U1950" i="11"/>
  <c r="U1958" i="11"/>
  <c r="U1965" i="11"/>
  <c r="U1972" i="11"/>
  <c r="U1980" i="11"/>
  <c r="U1986" i="11"/>
  <c r="U1993" i="11"/>
  <c r="U2001" i="11"/>
  <c r="U2008" i="11"/>
  <c r="U2014" i="11"/>
  <c r="U2022" i="11"/>
  <c r="U2029" i="11"/>
  <c r="U2036" i="11"/>
  <c r="U2044" i="11"/>
  <c r="U2050" i="11"/>
  <c r="U2057" i="11"/>
  <c r="U2065" i="11"/>
  <c r="U2072" i="11"/>
  <c r="U2078" i="11"/>
  <c r="U2086" i="11"/>
  <c r="U2093" i="11"/>
  <c r="U2100" i="11"/>
  <c r="U2108" i="11"/>
  <c r="U2114" i="11"/>
  <c r="U2121" i="11"/>
  <c r="U2129" i="11"/>
  <c r="U2136" i="11"/>
  <c r="U2142" i="11"/>
  <c r="U2149" i="11"/>
  <c r="U2154" i="11"/>
  <c r="U2159" i="11"/>
  <c r="U2165" i="11"/>
  <c r="U2170" i="11"/>
  <c r="U2175" i="11"/>
  <c r="U2181" i="11"/>
  <c r="U2186" i="11"/>
  <c r="U2191" i="11"/>
  <c r="U2197" i="11"/>
  <c r="U2202" i="11"/>
  <c r="U2207" i="11"/>
  <c r="U2213" i="11"/>
  <c r="U2218" i="11"/>
  <c r="U2223" i="11"/>
  <c r="U2229" i="11"/>
  <c r="U2234" i="11"/>
  <c r="U2239" i="11"/>
  <c r="U2245" i="11"/>
  <c r="U2250" i="11"/>
  <c r="U2255" i="11"/>
  <c r="U2261" i="11"/>
  <c r="U2266" i="11"/>
  <c r="U2271" i="11"/>
  <c r="U2277" i="11"/>
  <c r="U2282" i="11"/>
  <c r="U2287" i="11"/>
  <c r="U2293" i="11"/>
  <c r="U2298" i="11"/>
  <c r="U2303" i="11"/>
  <c r="U2309" i="11"/>
  <c r="U2314" i="11"/>
  <c r="U2319" i="11"/>
  <c r="U2325" i="11"/>
  <c r="U2330" i="11"/>
  <c r="U2335" i="11"/>
  <c r="U2341" i="11"/>
  <c r="U2346" i="11"/>
  <c r="U2351" i="11"/>
  <c r="U2357" i="11"/>
  <c r="U2362" i="11"/>
  <c r="U2367" i="11"/>
  <c r="U2373" i="11"/>
  <c r="U2378" i="11"/>
  <c r="U2383" i="11"/>
  <c r="U2389" i="11"/>
  <c r="U2394" i="11"/>
  <c r="U2399" i="11"/>
  <c r="U2405" i="11"/>
  <c r="U2410" i="11"/>
  <c r="U2415" i="11"/>
  <c r="U2421" i="11"/>
  <c r="U2426" i="11"/>
  <c r="U2431" i="11"/>
  <c r="U2437" i="11"/>
  <c r="U2442" i="11"/>
  <c r="U2447" i="11"/>
  <c r="U2453" i="11"/>
  <c r="U2458" i="11"/>
  <c r="U2463" i="11"/>
  <c r="U2469" i="11"/>
  <c r="U2474" i="11"/>
  <c r="U2479" i="11"/>
  <c r="U2485" i="11"/>
  <c r="U2490" i="11"/>
  <c r="U2495" i="11"/>
  <c r="U2501" i="11"/>
  <c r="U2506" i="11"/>
  <c r="U2511" i="11"/>
  <c r="U2517" i="11"/>
  <c r="U2522" i="11"/>
  <c r="U2527" i="11"/>
  <c r="U2533" i="11"/>
  <c r="U2538" i="11"/>
  <c r="U2543" i="11"/>
  <c r="U2549" i="11"/>
  <c r="U2554" i="11"/>
  <c r="U2559" i="11"/>
  <c r="U2565" i="11"/>
  <c r="U2570" i="11"/>
  <c r="U2575" i="11"/>
  <c r="U2581" i="11"/>
  <c r="U2586" i="11"/>
  <c r="U2591" i="11"/>
  <c r="U2597" i="11"/>
  <c r="U2602" i="11"/>
  <c r="U2607" i="11"/>
  <c r="U2613" i="11"/>
  <c r="U2618" i="11"/>
  <c r="U2623" i="11"/>
  <c r="U2629" i="11"/>
  <c r="U2634" i="11"/>
  <c r="U2639" i="11"/>
  <c r="U2645" i="11"/>
  <c r="U2650" i="11"/>
  <c r="U2655" i="11"/>
  <c r="U2661" i="11"/>
  <c r="U2666" i="11"/>
  <c r="U2671" i="11"/>
  <c r="U2677" i="11"/>
  <c r="U2682" i="11"/>
  <c r="U2687" i="11"/>
  <c r="U2693" i="11"/>
  <c r="U2698" i="11"/>
  <c r="U2703" i="11"/>
  <c r="U2709" i="11"/>
  <c r="U2714" i="11"/>
  <c r="U2719" i="11"/>
  <c r="U2725" i="11"/>
  <c r="U2730" i="11"/>
  <c r="U2735" i="11"/>
  <c r="U2741" i="11"/>
  <c r="U2746" i="11"/>
  <c r="U2751" i="11"/>
  <c r="U2757" i="11"/>
  <c r="U2762" i="11"/>
  <c r="U2767" i="11"/>
  <c r="U2773" i="11"/>
  <c r="U2778" i="11"/>
  <c r="U2783" i="11"/>
  <c r="U2789" i="11"/>
  <c r="U2794" i="11"/>
  <c r="U2799" i="11"/>
  <c r="U2805" i="11"/>
  <c r="U2810" i="11"/>
  <c r="U2815" i="11"/>
  <c r="U2821" i="11"/>
  <c r="U2826" i="11"/>
  <c r="U2831" i="11"/>
  <c r="U2837" i="11"/>
  <c r="U2842" i="11"/>
  <c r="U2847" i="11"/>
  <c r="U2853" i="11"/>
  <c r="U2858" i="11"/>
  <c r="U2863" i="11"/>
  <c r="U2869" i="11"/>
  <c r="U2874" i="11"/>
  <c r="U2879" i="11"/>
  <c r="U2885" i="11"/>
  <c r="U2890" i="11"/>
  <c r="U2895" i="11"/>
  <c r="U2901" i="11"/>
  <c r="U2906" i="11"/>
  <c r="U2911" i="11"/>
  <c r="U2917" i="11"/>
  <c r="U2922" i="11"/>
  <c r="U2927" i="11"/>
  <c r="U2933" i="11"/>
  <c r="U2938" i="11"/>
  <c r="U2943" i="11"/>
  <c r="U2949" i="11"/>
  <c r="U2954" i="11"/>
  <c r="U2959" i="11"/>
  <c r="U2965" i="11"/>
  <c r="U2970" i="11"/>
  <c r="U2975" i="11"/>
  <c r="U2981" i="11"/>
  <c r="U2986" i="11"/>
  <c r="U2991" i="11"/>
  <c r="U2997" i="11"/>
  <c r="U3002" i="11"/>
  <c r="U3007" i="11"/>
  <c r="U3013" i="11"/>
  <c r="U3018" i="11"/>
  <c r="U3023" i="11"/>
  <c r="U3029" i="11"/>
  <c r="U3034" i="11"/>
  <c r="U3039" i="11"/>
  <c r="U3045" i="11"/>
  <c r="U3050" i="11"/>
  <c r="U3055" i="11"/>
  <c r="U3061" i="11"/>
  <c r="U3066" i="11"/>
  <c r="U3071" i="11"/>
  <c r="U3077" i="11"/>
  <c r="U3082" i="11"/>
  <c r="U3087" i="11"/>
  <c r="U3093" i="11"/>
  <c r="U3098" i="11"/>
  <c r="U3103" i="11"/>
  <c r="U3109" i="11"/>
  <c r="U3114" i="11"/>
  <c r="U3119" i="11"/>
  <c r="U3125" i="11"/>
  <c r="U3130" i="11"/>
  <c r="U3135" i="11"/>
  <c r="U3141" i="11"/>
  <c r="U3146" i="11"/>
  <c r="U3151" i="11"/>
  <c r="U3157" i="11"/>
  <c r="U3162" i="11"/>
  <c r="U3167" i="11"/>
  <c r="U3173" i="11"/>
  <c r="U3178" i="11"/>
  <c r="U3183" i="11"/>
  <c r="U3189" i="11"/>
  <c r="U3194" i="11"/>
  <c r="U3199" i="11"/>
  <c r="U3205" i="11"/>
  <c r="U3210" i="11"/>
  <c r="U3215" i="11"/>
  <c r="U3221" i="11"/>
  <c r="U3226" i="11"/>
  <c r="U3231" i="11"/>
  <c r="U3237" i="11"/>
  <c r="U3242" i="11"/>
  <c r="U3247" i="11"/>
  <c r="U3253" i="11"/>
  <c r="U3258" i="11"/>
  <c r="U3263" i="11"/>
  <c r="U3269" i="11"/>
  <c r="U3274" i="11"/>
  <c r="U3279" i="11"/>
  <c r="U3285" i="11"/>
  <c r="U3290" i="11"/>
  <c r="U3295" i="11"/>
  <c r="U3301" i="11"/>
  <c r="U3306" i="11"/>
  <c r="U3311" i="11"/>
  <c r="U3317" i="11"/>
  <c r="U3322" i="11"/>
  <c r="U3327" i="11"/>
  <c r="U3333" i="11"/>
  <c r="U3338" i="11"/>
  <c r="U3343" i="11"/>
  <c r="U3349" i="11"/>
  <c r="U3354" i="11"/>
  <c r="U3359" i="11"/>
  <c r="U3365" i="11"/>
  <c r="U3370" i="11"/>
  <c r="U3375" i="11"/>
  <c r="U3381" i="11"/>
  <c r="U3386" i="11"/>
  <c r="U3391" i="11"/>
  <c r="U3397" i="11"/>
  <c r="U3402" i="11"/>
  <c r="U3407" i="11"/>
  <c r="U3413" i="11"/>
  <c r="U3418" i="11"/>
  <c r="U3423" i="11"/>
  <c r="U3429" i="11"/>
  <c r="U3434" i="11"/>
  <c r="U3439" i="11"/>
  <c r="U3445" i="11"/>
  <c r="U3450" i="11"/>
  <c r="U3455" i="11"/>
  <c r="U3461" i="11"/>
  <c r="U3466" i="11"/>
  <c r="U3471" i="11"/>
  <c r="U3477" i="11"/>
  <c r="U3482" i="11"/>
  <c r="U3487" i="11"/>
  <c r="U3493" i="11"/>
  <c r="U3498" i="11"/>
  <c r="U3503" i="11"/>
  <c r="U527" i="11"/>
  <c r="U547" i="11"/>
  <c r="U567" i="11"/>
  <c r="U585" i="11"/>
  <c r="U605" i="11"/>
  <c r="U623" i="11"/>
  <c r="U642" i="11"/>
  <c r="U661" i="11"/>
  <c r="U681" i="11"/>
  <c r="U698" i="11"/>
  <c r="U718" i="11"/>
  <c r="U738" i="11"/>
  <c r="U755" i="11"/>
  <c r="U775" i="11"/>
  <c r="U794" i="11"/>
  <c r="U813" i="11"/>
  <c r="U831" i="11"/>
  <c r="U851" i="11"/>
  <c r="U868" i="11"/>
  <c r="U883" i="11"/>
  <c r="U898" i="11"/>
  <c r="U911" i="11"/>
  <c r="U926" i="11"/>
  <c r="U940" i="11"/>
  <c r="U954" i="11"/>
  <c r="U968" i="11"/>
  <c r="U983" i="11"/>
  <c r="U996" i="11"/>
  <c r="U1011" i="11"/>
  <c r="U1026" i="11"/>
  <c r="U1039" i="11"/>
  <c r="U1054" i="11"/>
  <c r="U1068" i="11"/>
  <c r="U1082" i="11"/>
  <c r="U1096" i="11"/>
  <c r="U1111" i="11"/>
  <c r="U1124" i="11"/>
  <c r="U1139" i="11"/>
  <c r="U1154" i="11"/>
  <c r="U1167" i="11"/>
  <c r="U1182" i="11"/>
  <c r="U1196" i="11"/>
  <c r="U1210" i="11"/>
  <c r="U1224" i="11"/>
  <c r="U1235" i="11"/>
  <c r="U1244" i="11"/>
  <c r="U1252" i="11"/>
  <c r="U1263" i="11"/>
  <c r="U1272" i="11"/>
  <c r="U1282" i="11"/>
  <c r="U1292" i="11"/>
  <c r="U1298" i="11"/>
  <c r="U1305" i="11"/>
  <c r="U1313" i="11"/>
  <c r="U1320" i="11"/>
  <c r="U1326" i="11"/>
  <c r="U1334" i="11"/>
  <c r="U1341" i="11"/>
  <c r="U1348" i="11"/>
  <c r="U1356" i="11"/>
  <c r="U1362" i="11"/>
  <c r="U1369" i="11"/>
  <c r="U1377" i="11"/>
  <c r="U1384" i="11"/>
  <c r="U1390" i="11"/>
  <c r="U1398" i="11"/>
  <c r="U1405" i="11"/>
  <c r="U1412" i="11"/>
  <c r="U1420" i="11"/>
  <c r="U1426" i="11"/>
  <c r="U1433" i="11"/>
  <c r="U1441" i="11"/>
  <c r="U1448" i="11"/>
  <c r="U1454" i="11"/>
  <c r="U1462" i="11"/>
  <c r="U1469" i="11"/>
  <c r="U1476" i="11"/>
  <c r="U1484" i="11"/>
  <c r="U1490" i="11"/>
  <c r="U1497" i="11"/>
  <c r="U1505" i="11"/>
  <c r="U1512" i="11"/>
  <c r="U1518" i="11"/>
  <c r="U1526" i="11"/>
  <c r="U1533" i="11"/>
  <c r="U1540" i="11"/>
  <c r="U1548" i="11"/>
  <c r="U1554" i="11"/>
  <c r="U1576" i="11"/>
  <c r="U1604" i="11"/>
  <c r="U1633" i="11"/>
  <c r="U1661" i="11"/>
  <c r="U1689" i="11"/>
  <c r="U1718" i="11"/>
  <c r="U1746" i="11"/>
  <c r="U1774" i="11"/>
  <c r="U1804" i="11"/>
  <c r="U1832" i="11"/>
  <c r="U1860" i="11"/>
  <c r="U1889" i="11"/>
  <c r="U1917" i="11"/>
  <c r="U1945" i="11"/>
  <c r="U1974" i="11"/>
  <c r="U2002" i="11"/>
  <c r="U2030" i="11"/>
  <c r="U2060" i="11"/>
  <c r="U2088" i="11"/>
  <c r="U2116" i="11"/>
  <c r="U2145" i="11"/>
  <c r="U2166" i="11"/>
  <c r="U2187" i="11"/>
  <c r="U2209" i="11"/>
  <c r="U2230" i="11"/>
  <c r="U2251" i="11"/>
  <c r="U2273" i="11"/>
  <c r="U2294" i="11"/>
  <c r="U2315" i="11"/>
  <c r="U2337" i="11"/>
  <c r="U2358" i="11"/>
  <c r="U2379" i="11"/>
  <c r="U2401" i="11"/>
  <c r="U2422" i="11"/>
  <c r="U2443" i="11"/>
  <c r="U2465" i="11"/>
  <c r="U2486" i="11"/>
  <c r="U2507" i="11"/>
  <c r="U2529" i="11"/>
  <c r="U2550" i="11"/>
  <c r="U2571" i="11"/>
  <c r="U2593" i="11"/>
  <c r="U2614" i="11"/>
  <c r="U2635" i="11"/>
  <c r="U2657" i="11"/>
  <c r="U2678" i="11"/>
  <c r="U2699" i="11"/>
  <c r="U2721" i="11"/>
  <c r="U2742" i="11"/>
  <c r="U2763" i="11"/>
  <c r="U2785" i="11"/>
  <c r="U2806" i="11"/>
  <c r="U2827" i="11"/>
  <c r="U2849" i="11"/>
  <c r="U2870" i="11"/>
  <c r="U2891" i="11"/>
  <c r="U2913" i="11"/>
  <c r="U2934" i="11"/>
  <c r="U2955" i="11"/>
  <c r="U2977" i="11"/>
  <c r="U2998" i="11"/>
  <c r="U3019" i="11"/>
  <c r="U3041" i="11"/>
  <c r="U3062" i="11"/>
  <c r="U3083" i="11"/>
  <c r="U3105" i="11"/>
  <c r="U3126" i="11"/>
  <c r="U3147" i="11"/>
  <c r="U3169" i="11"/>
  <c r="U3190" i="11"/>
  <c r="U3211" i="11"/>
  <c r="U3233" i="11"/>
  <c r="U3254" i="11"/>
  <c r="U3275" i="11"/>
  <c r="U3297" i="11"/>
  <c r="U3318" i="11"/>
  <c r="U3339" i="11"/>
  <c r="U3361" i="11"/>
  <c r="U3382" i="11"/>
  <c r="U3403" i="11"/>
  <c r="U3425" i="11"/>
  <c r="U3446" i="11"/>
  <c r="U3467" i="11"/>
  <c r="U3489" i="11"/>
  <c r="U1561" i="11"/>
  <c r="U1590" i="11"/>
  <c r="U1618" i="11"/>
  <c r="U1646" i="11"/>
  <c r="U1676" i="11"/>
  <c r="U1704" i="11"/>
  <c r="U1732" i="11"/>
  <c r="U1761" i="11"/>
  <c r="U1789" i="11"/>
  <c r="U1817" i="11"/>
  <c r="U1846" i="11"/>
  <c r="U1874" i="11"/>
  <c r="U1902" i="11"/>
  <c r="U1932" i="11"/>
  <c r="U1960" i="11"/>
  <c r="U1988" i="11"/>
  <c r="U2017" i="11"/>
  <c r="U2045" i="11"/>
  <c r="U2073" i="11"/>
  <c r="U2102" i="11"/>
  <c r="U2130" i="11"/>
  <c r="U2155" i="11"/>
  <c r="U2177" i="11"/>
  <c r="U2198" i="11"/>
  <c r="U2219" i="11"/>
  <c r="U2241" i="11"/>
  <c r="U2262" i="11"/>
  <c r="U2283" i="11"/>
  <c r="U2305" i="11"/>
  <c r="U2326" i="11"/>
  <c r="U2347" i="11"/>
  <c r="U2369" i="11"/>
  <c r="U2390" i="11"/>
  <c r="U2411" i="11"/>
  <c r="U2433" i="11"/>
  <c r="U2454" i="11"/>
  <c r="U2475" i="11"/>
  <c r="U2497" i="11"/>
  <c r="U2518" i="11"/>
  <c r="U2539" i="11"/>
  <c r="U2561" i="11"/>
  <c r="U2582" i="11"/>
  <c r="U2603" i="11"/>
  <c r="U2625" i="11"/>
  <c r="U2646" i="11"/>
  <c r="U2667" i="11"/>
  <c r="U2689" i="11"/>
  <c r="U2710" i="11"/>
  <c r="U2731" i="11"/>
  <c r="U2753" i="11"/>
  <c r="U2774" i="11"/>
  <c r="U2795" i="11"/>
  <c r="U2817" i="11"/>
  <c r="U2838" i="11"/>
  <c r="U2859" i="11"/>
  <c r="U2881" i="11"/>
  <c r="U2902" i="11"/>
  <c r="U2923" i="11"/>
  <c r="U2945" i="11"/>
  <c r="U2966" i="11"/>
  <c r="U2987" i="11"/>
  <c r="U3009" i="11"/>
  <c r="U3030" i="11"/>
  <c r="U3051" i="11"/>
  <c r="U3073" i="11"/>
  <c r="U3094" i="11"/>
  <c r="U3115" i="11"/>
  <c r="U3137" i="11"/>
  <c r="U3158" i="11"/>
  <c r="U3179" i="11"/>
  <c r="U3201" i="11"/>
  <c r="U3222" i="11"/>
  <c r="U3243" i="11"/>
  <c r="U3265" i="11"/>
  <c r="U3286" i="11"/>
  <c r="U3307" i="11"/>
  <c r="U3329" i="11"/>
  <c r="U3350" i="11"/>
  <c r="U3371" i="11"/>
  <c r="U3393" i="11"/>
  <c r="U3414" i="11"/>
  <c r="U3435" i="11"/>
  <c r="U3457" i="11"/>
  <c r="U3478" i="11"/>
  <c r="U3499" i="11"/>
  <c r="U1597" i="11"/>
  <c r="U1654" i="11"/>
  <c r="U1710" i="11"/>
  <c r="U1768" i="11"/>
  <c r="U1825" i="11"/>
  <c r="U1881" i="11"/>
  <c r="U1938" i="11"/>
  <c r="U1996" i="11"/>
  <c r="U2052" i="11"/>
  <c r="U2109" i="11"/>
  <c r="U2161" i="11"/>
  <c r="U2203" i="11"/>
  <c r="U2246" i="11"/>
  <c r="U2289" i="11"/>
  <c r="U2331" i="11"/>
  <c r="U2374" i="11"/>
  <c r="U2417" i="11"/>
  <c r="U2459" i="11"/>
  <c r="U2502" i="11"/>
  <c r="U2545" i="11"/>
  <c r="U2587" i="11"/>
  <c r="U2630" i="11"/>
  <c r="U2673" i="11"/>
  <c r="U2715" i="11"/>
  <c r="U2758" i="11"/>
  <c r="U2801" i="11"/>
  <c r="U2843" i="11"/>
  <c r="U2886" i="11"/>
  <c r="U2929" i="11"/>
  <c r="U2971" i="11"/>
  <c r="U3014" i="11"/>
  <c r="U3057" i="11"/>
  <c r="U3099" i="11"/>
  <c r="U3142" i="11"/>
  <c r="U3185" i="11"/>
  <c r="U3227" i="11"/>
  <c r="U3270" i="11"/>
  <c r="U3313" i="11"/>
  <c r="U3355" i="11"/>
  <c r="U3398" i="11"/>
  <c r="U3441" i="11"/>
  <c r="U3483" i="11"/>
  <c r="U1612" i="11"/>
  <c r="U1668" i="11"/>
  <c r="U1725" i="11"/>
  <c r="U1782" i="11"/>
  <c r="U1838" i="11"/>
  <c r="U1896" i="11"/>
  <c r="U1953" i="11"/>
  <c r="U2009" i="11"/>
  <c r="U2066" i="11"/>
  <c r="U2124" i="11"/>
  <c r="U2171" i="11"/>
  <c r="U2214" i="11"/>
  <c r="U2257" i="11"/>
  <c r="U2299" i="11"/>
  <c r="U2342" i="11"/>
  <c r="U2385" i="11"/>
  <c r="U2427" i="11"/>
  <c r="U2470" i="11"/>
  <c r="U2513" i="11"/>
  <c r="U2555" i="11"/>
  <c r="U2598" i="11"/>
  <c r="U2641" i="11"/>
  <c r="U2683" i="11"/>
  <c r="U2726" i="11"/>
  <c r="U2769" i="11"/>
  <c r="U2811" i="11"/>
  <c r="U2854" i="11"/>
  <c r="U2897" i="11"/>
  <c r="U2939" i="11"/>
  <c r="U2982" i="11"/>
  <c r="U3025" i="11"/>
  <c r="U3067" i="11"/>
  <c r="U3110" i="11"/>
  <c r="U3153" i="11"/>
  <c r="U3195" i="11"/>
  <c r="U3238" i="11"/>
  <c r="U3281" i="11"/>
  <c r="U3323" i="11"/>
  <c r="U3366" i="11"/>
  <c r="U3409" i="11"/>
  <c r="U3451" i="11"/>
  <c r="U3494" i="11"/>
  <c r="U1569" i="11"/>
  <c r="U1625" i="11"/>
  <c r="U1682" i="11"/>
  <c r="U1740" i="11"/>
  <c r="U1796" i="11"/>
  <c r="U1853" i="11"/>
  <c r="U1910" i="11"/>
  <c r="U1966" i="11"/>
  <c r="U2024" i="11"/>
  <c r="U2081" i="11"/>
  <c r="U2137" i="11"/>
  <c r="U2182" i="11"/>
  <c r="U2225" i="11"/>
  <c r="U2267" i="11"/>
  <c r="U2310" i="11"/>
  <c r="U2353" i="11"/>
  <c r="U2395" i="11"/>
  <c r="U2438" i="11"/>
  <c r="U2481" i="11"/>
  <c r="U2523" i="11"/>
  <c r="U2566" i="11"/>
  <c r="U2609" i="11"/>
  <c r="U2651" i="11"/>
  <c r="U2694" i="11"/>
  <c r="U2737" i="11"/>
  <c r="U2779" i="11"/>
  <c r="U2822" i="11"/>
  <c r="U2865" i="11"/>
  <c r="U2907" i="11"/>
  <c r="U2950" i="11"/>
  <c r="U2993" i="11"/>
  <c r="U3035" i="11"/>
  <c r="U3078" i="11"/>
  <c r="U3121" i="11"/>
  <c r="U3163" i="11"/>
  <c r="U3206" i="11"/>
  <c r="U3249" i="11"/>
  <c r="U3291" i="11"/>
  <c r="U3334" i="11"/>
  <c r="U3377" i="11"/>
  <c r="U3419" i="11"/>
  <c r="U3462" i="11"/>
  <c r="U3505" i="11"/>
  <c r="U1582" i="11"/>
  <c r="U1640" i="11"/>
  <c r="U1697" i="11"/>
  <c r="U1753" i="11"/>
  <c r="U1810" i="11"/>
  <c r="U1868" i="11"/>
  <c r="U1924" i="11"/>
  <c r="U1981" i="11"/>
  <c r="U2038" i="11"/>
  <c r="U2094" i="11"/>
  <c r="U2150" i="11"/>
  <c r="U2193" i="11"/>
  <c r="U2235" i="11"/>
  <c r="U2278" i="11"/>
  <c r="U2321" i="11"/>
  <c r="U2363" i="11"/>
  <c r="U2406" i="11"/>
  <c r="U2449" i="11"/>
  <c r="U2491" i="11"/>
  <c r="U2534" i="11"/>
  <c r="U2577" i="11"/>
  <c r="U2619" i="11"/>
  <c r="U2662" i="11"/>
  <c r="U2705" i="11"/>
  <c r="U2747" i="11"/>
  <c r="U2790" i="11"/>
  <c r="U2833" i="11"/>
  <c r="U2875" i="11"/>
  <c r="U2918" i="11"/>
  <c r="U2961" i="11"/>
  <c r="U3003" i="11"/>
  <c r="U3046" i="11"/>
  <c r="U3089" i="11"/>
  <c r="U3131" i="11"/>
  <c r="U3174" i="11"/>
  <c r="U3217" i="11"/>
  <c r="U3259" i="11"/>
  <c r="U3302" i="11"/>
  <c r="U3345" i="11"/>
  <c r="U3387" i="11"/>
  <c r="U3430" i="11"/>
  <c r="U3473" i="11"/>
  <c r="U11" i="11"/>
  <c r="U15" i="11"/>
  <c r="U19" i="11"/>
  <c r="U23" i="11"/>
  <c r="U27" i="11"/>
  <c r="U31" i="11"/>
  <c r="U35" i="11"/>
  <c r="U39" i="11"/>
  <c r="U43" i="11"/>
  <c r="U47" i="11"/>
  <c r="U51" i="11"/>
  <c r="U55" i="11"/>
  <c r="U59" i="11"/>
  <c r="U63" i="11"/>
  <c r="U67" i="11"/>
  <c r="U71" i="11"/>
  <c r="U75" i="11"/>
  <c r="U79" i="11"/>
  <c r="U83" i="11"/>
  <c r="U87" i="11"/>
  <c r="U91" i="11"/>
  <c r="U95" i="11"/>
  <c r="U99" i="11"/>
  <c r="U103" i="11"/>
  <c r="U107" i="11"/>
  <c r="U111" i="11"/>
  <c r="U115" i="11"/>
  <c r="U119" i="11"/>
  <c r="U123" i="11"/>
  <c r="U127" i="11"/>
  <c r="U131" i="11"/>
  <c r="U135" i="11"/>
  <c r="U139" i="11"/>
  <c r="U143" i="11"/>
  <c r="U147" i="11"/>
  <c r="U151" i="11"/>
  <c r="U155" i="11"/>
  <c r="U159" i="11"/>
  <c r="U163" i="11"/>
  <c r="U167" i="11"/>
  <c r="U171" i="11"/>
  <c r="U175" i="11"/>
  <c r="U179" i="11"/>
  <c r="U183" i="11"/>
  <c r="U187" i="11"/>
  <c r="U191" i="11"/>
  <c r="U195" i="11"/>
  <c r="U199" i="11"/>
  <c r="U203" i="11"/>
  <c r="U207" i="11"/>
  <c r="U211" i="11"/>
  <c r="U215" i="11"/>
  <c r="U219" i="11"/>
  <c r="U223" i="11"/>
  <c r="U227" i="11"/>
  <c r="U231" i="11"/>
  <c r="U235" i="11"/>
  <c r="U239" i="11"/>
  <c r="U243" i="11"/>
  <c r="U247" i="11"/>
  <c r="U251" i="11"/>
  <c r="U255" i="11"/>
  <c r="U259" i="11"/>
  <c r="U263" i="11"/>
  <c r="U267" i="11"/>
  <c r="U271" i="11"/>
  <c r="U275" i="11"/>
  <c r="U279" i="11"/>
  <c r="U283" i="11"/>
  <c r="U287" i="11"/>
  <c r="U291" i="11"/>
  <c r="U295" i="11"/>
  <c r="U299" i="11"/>
  <c r="U303" i="11"/>
  <c r="U307" i="11"/>
  <c r="U311" i="11"/>
  <c r="U315" i="11"/>
  <c r="U319" i="11"/>
  <c r="U323" i="11"/>
  <c r="U327" i="11"/>
  <c r="U331" i="11"/>
  <c r="U335" i="11"/>
  <c r="U339" i="11"/>
  <c r="U343" i="11"/>
  <c r="U347" i="11"/>
  <c r="U14" i="11"/>
  <c r="U20" i="11"/>
  <c r="U25" i="11"/>
  <c r="U30" i="11"/>
  <c r="U36" i="11"/>
  <c r="U41" i="11"/>
  <c r="U46" i="11"/>
  <c r="U52" i="11"/>
  <c r="U57" i="11"/>
  <c r="U62" i="11"/>
  <c r="U68" i="11"/>
  <c r="U73" i="11"/>
  <c r="U78" i="11"/>
  <c r="U84" i="11"/>
  <c r="U89" i="11"/>
  <c r="U94" i="11"/>
  <c r="U100" i="11"/>
  <c r="U105" i="11"/>
  <c r="U110" i="11"/>
  <c r="U116" i="11"/>
  <c r="U121" i="11"/>
  <c r="U126" i="11"/>
  <c r="U132" i="11"/>
  <c r="U137" i="11"/>
  <c r="U142" i="11"/>
  <c r="U148" i="11"/>
  <c r="U153" i="11"/>
  <c r="U158" i="11"/>
  <c r="U164" i="11"/>
  <c r="U169" i="11"/>
  <c r="U174" i="11"/>
  <c r="U180" i="11"/>
  <c r="U185" i="11"/>
  <c r="U190" i="11"/>
  <c r="U196" i="11"/>
  <c r="U201" i="11"/>
  <c r="U206" i="11"/>
  <c r="U212" i="11"/>
  <c r="U217" i="11"/>
  <c r="U222" i="11"/>
  <c r="U228" i="11"/>
  <c r="U233" i="11"/>
  <c r="U238" i="11"/>
  <c r="U244" i="11"/>
  <c r="U249" i="11"/>
  <c r="U254" i="11"/>
  <c r="U260" i="11"/>
  <c r="U265" i="11"/>
  <c r="U270" i="11"/>
  <c r="U276" i="11"/>
  <c r="U281" i="11"/>
  <c r="U286" i="11"/>
  <c r="U292" i="11"/>
  <c r="U297" i="11"/>
  <c r="U302" i="11"/>
  <c r="U308" i="11"/>
  <c r="U313" i="11"/>
  <c r="U318" i="11"/>
  <c r="U324" i="11"/>
  <c r="U329" i="11"/>
  <c r="U334" i="11"/>
  <c r="U340" i="11"/>
  <c r="U345" i="11"/>
  <c r="U350" i="11"/>
  <c r="U354" i="11"/>
  <c r="U358" i="11"/>
  <c r="U362" i="11"/>
  <c r="U366" i="11"/>
  <c r="U370" i="11"/>
  <c r="U374" i="11"/>
  <c r="U378" i="11"/>
  <c r="U382" i="11"/>
  <c r="U386" i="11"/>
  <c r="U390" i="11"/>
  <c r="U394" i="11"/>
  <c r="U398" i="11"/>
  <c r="U402" i="11"/>
  <c r="U406" i="11"/>
  <c r="U410" i="11"/>
  <c r="U414" i="11"/>
  <c r="U418" i="11"/>
  <c r="U422" i="11"/>
  <c r="U426" i="11"/>
  <c r="U430" i="11"/>
  <c r="U434" i="11"/>
  <c r="U12" i="11"/>
  <c r="U17" i="11"/>
  <c r="U22" i="11"/>
  <c r="U28" i="11"/>
  <c r="U33" i="11"/>
  <c r="U38" i="11"/>
  <c r="U44" i="11"/>
  <c r="U49" i="11"/>
  <c r="U54" i="11"/>
  <c r="U60" i="11"/>
  <c r="U65" i="11"/>
  <c r="U70" i="11"/>
  <c r="U76" i="11"/>
  <c r="U81" i="11"/>
  <c r="U86" i="11"/>
  <c r="U92" i="11"/>
  <c r="U97" i="11"/>
  <c r="U102" i="11"/>
  <c r="U108" i="11"/>
  <c r="U113" i="11"/>
  <c r="U118" i="11"/>
  <c r="U124" i="11"/>
  <c r="U129" i="11"/>
  <c r="U134" i="11"/>
  <c r="U140" i="11"/>
  <c r="U145" i="11"/>
  <c r="U150" i="11"/>
  <c r="U156" i="11"/>
  <c r="U161" i="11"/>
  <c r="U166" i="11"/>
  <c r="U172" i="11"/>
  <c r="U177" i="11"/>
  <c r="U182" i="11"/>
  <c r="U188" i="11"/>
  <c r="U193" i="11"/>
  <c r="U198" i="11"/>
  <c r="U204" i="11"/>
  <c r="U209" i="11"/>
  <c r="U214" i="11"/>
  <c r="U220" i="11"/>
  <c r="U225" i="11"/>
  <c r="U230" i="11"/>
  <c r="U236" i="11"/>
  <c r="U241" i="11"/>
  <c r="U246" i="11"/>
  <c r="U252" i="11"/>
  <c r="U257" i="11"/>
  <c r="U262" i="11"/>
  <c r="U268" i="11"/>
  <c r="U273" i="11"/>
  <c r="U278" i="11"/>
  <c r="U284" i="11"/>
  <c r="U289" i="11"/>
  <c r="U294" i="11"/>
  <c r="U300" i="11"/>
  <c r="U305" i="11"/>
  <c r="U310" i="11"/>
  <c r="U316" i="11"/>
  <c r="U321" i="11"/>
  <c r="U326" i="11"/>
  <c r="U332" i="11"/>
  <c r="U337" i="11"/>
  <c r="U342" i="11"/>
  <c r="U348" i="11"/>
  <c r="U352" i="11"/>
  <c r="U356" i="11"/>
  <c r="U360" i="11"/>
  <c r="U364" i="11"/>
  <c r="U368" i="11"/>
  <c r="U372" i="11"/>
  <c r="U376" i="11"/>
  <c r="U380" i="11"/>
  <c r="U384" i="11"/>
  <c r="U388" i="11"/>
  <c r="U392" i="11"/>
  <c r="U396" i="11"/>
  <c r="U400" i="11"/>
  <c r="U404" i="11"/>
  <c r="U408" i="11"/>
  <c r="U412" i="11"/>
  <c r="U416" i="11"/>
  <c r="U420" i="11"/>
  <c r="U424" i="11"/>
  <c r="U428" i="11"/>
  <c r="U432" i="11"/>
  <c r="U436" i="11"/>
  <c r="U440" i="11"/>
  <c r="U444" i="11"/>
  <c r="U448" i="11"/>
  <c r="U452" i="11"/>
  <c r="U456" i="11"/>
  <c r="U460" i="11"/>
  <c r="U464" i="11"/>
  <c r="U468" i="11"/>
  <c r="U472" i="11"/>
  <c r="U476" i="11"/>
  <c r="U480" i="11"/>
  <c r="U484" i="11"/>
  <c r="U488" i="11"/>
  <c r="U492" i="11"/>
  <c r="U496" i="11"/>
  <c r="U500" i="11"/>
  <c r="U504" i="11"/>
  <c r="U508" i="11"/>
  <c r="U512" i="11"/>
  <c r="U516" i="11"/>
  <c r="U520" i="11"/>
  <c r="U524" i="11"/>
  <c r="U18" i="11"/>
  <c r="U29" i="11"/>
  <c r="U40" i="11"/>
  <c r="U50" i="11"/>
  <c r="U61" i="11"/>
  <c r="U72" i="11"/>
  <c r="U82" i="11"/>
  <c r="U93" i="11"/>
  <c r="U104" i="11"/>
  <c r="U114" i="11"/>
  <c r="U125" i="11"/>
  <c r="U136" i="11"/>
  <c r="U146" i="11"/>
  <c r="U157" i="11"/>
  <c r="U168" i="11"/>
  <c r="U178" i="11"/>
  <c r="U189" i="11"/>
  <c r="U200" i="11"/>
  <c r="U210" i="11"/>
  <c r="U221" i="11"/>
  <c r="U232" i="11"/>
  <c r="U242" i="11"/>
  <c r="U253" i="11"/>
  <c r="U264" i="11"/>
  <c r="U274" i="11"/>
  <c r="U285" i="11"/>
  <c r="U296" i="11"/>
  <c r="U306" i="11"/>
  <c r="U317" i="11"/>
  <c r="U328" i="11"/>
  <c r="U338" i="11"/>
  <c r="U349" i="11"/>
  <c r="U357" i="11"/>
  <c r="U365" i="11"/>
  <c r="U373" i="11"/>
  <c r="U381" i="11"/>
  <c r="U389" i="11"/>
  <c r="U397" i="11"/>
  <c r="U405" i="11"/>
  <c r="U413" i="11"/>
  <c r="U421" i="11"/>
  <c r="U429" i="11"/>
  <c r="U437" i="11"/>
  <c r="U442" i="11"/>
  <c r="U447" i="11"/>
  <c r="U453" i="11"/>
  <c r="U458" i="11"/>
  <c r="U463" i="11"/>
  <c r="U469" i="11"/>
  <c r="U474" i="11"/>
  <c r="U479" i="11"/>
  <c r="U485" i="11"/>
  <c r="U490" i="11"/>
  <c r="U495" i="11"/>
  <c r="U501" i="11"/>
  <c r="U506" i="11"/>
  <c r="U511" i="11"/>
  <c r="U517" i="11"/>
  <c r="U522" i="11"/>
  <c r="U10" i="11"/>
  <c r="U21" i="11"/>
  <c r="U32" i="11"/>
  <c r="U42" i="11"/>
  <c r="U53" i="11"/>
  <c r="U64" i="11"/>
  <c r="U74" i="11"/>
  <c r="U85" i="11"/>
  <c r="U96" i="11"/>
  <c r="U106" i="11"/>
  <c r="U117" i="11"/>
  <c r="U128" i="11"/>
  <c r="U138" i="11"/>
  <c r="U149" i="11"/>
  <c r="U160" i="11"/>
  <c r="U170" i="11"/>
  <c r="U181" i="11"/>
  <c r="U192" i="11"/>
  <c r="U202" i="11"/>
  <c r="U213" i="11"/>
  <c r="U224" i="11"/>
  <c r="U234" i="11"/>
  <c r="U245" i="11"/>
  <c r="U256" i="11"/>
  <c r="U266" i="11"/>
  <c r="U277" i="11"/>
  <c r="U288" i="11"/>
  <c r="U298" i="11"/>
  <c r="U309" i="11"/>
  <c r="U320" i="11"/>
  <c r="U330" i="11"/>
  <c r="U341" i="11"/>
  <c r="U351" i="11"/>
  <c r="U359" i="11"/>
  <c r="U367" i="11"/>
  <c r="U375" i="11"/>
  <c r="U383" i="11"/>
  <c r="U391" i="11"/>
  <c r="U399" i="11"/>
  <c r="U407" i="11"/>
  <c r="U415" i="11"/>
  <c r="U423" i="11"/>
  <c r="U431" i="11"/>
  <c r="U438" i="11"/>
  <c r="U443" i="11"/>
  <c r="U449" i="11"/>
  <c r="U454" i="11"/>
  <c r="U459" i="11"/>
  <c r="U465" i="11"/>
  <c r="U470" i="11"/>
  <c r="U475" i="11"/>
  <c r="U481" i="11"/>
  <c r="U486" i="11"/>
  <c r="U491" i="11"/>
  <c r="U497" i="11"/>
  <c r="U502" i="11"/>
  <c r="U507" i="11"/>
  <c r="U513" i="11"/>
  <c r="U518" i="11"/>
  <c r="U523" i="11"/>
  <c r="U521" i="11"/>
  <c r="U13" i="11"/>
  <c r="U24" i="11"/>
  <c r="U34" i="11"/>
  <c r="U45" i="11"/>
  <c r="U56" i="11"/>
  <c r="U66" i="11"/>
  <c r="U77" i="11"/>
  <c r="U88" i="11"/>
  <c r="U98" i="11"/>
  <c r="U109" i="11"/>
  <c r="U120" i="11"/>
  <c r="U130" i="11"/>
  <c r="U141" i="11"/>
  <c r="U152" i="11"/>
  <c r="U162" i="11"/>
  <c r="U173" i="11"/>
  <c r="U184" i="11"/>
  <c r="U194" i="11"/>
  <c r="U205" i="11"/>
  <c r="U216" i="11"/>
  <c r="U226" i="11"/>
  <c r="U237" i="11"/>
  <c r="U248" i="11"/>
  <c r="U258" i="11"/>
  <c r="U269" i="11"/>
  <c r="U280" i="11"/>
  <c r="U290" i="11"/>
  <c r="U301" i="11"/>
  <c r="U312" i="11"/>
  <c r="U322" i="11"/>
  <c r="U333" i="11"/>
  <c r="U344" i="11"/>
  <c r="U353" i="11"/>
  <c r="U361" i="11"/>
  <c r="U369" i="11"/>
  <c r="U377" i="11"/>
  <c r="U385" i="11"/>
  <c r="U393" i="11"/>
  <c r="U401" i="11"/>
  <c r="U409" i="11"/>
  <c r="U417" i="11"/>
  <c r="U425" i="11"/>
  <c r="U433" i="11"/>
  <c r="U439" i="11"/>
  <c r="U445" i="11"/>
  <c r="U450" i="11"/>
  <c r="U455" i="11"/>
  <c r="U461" i="11"/>
  <c r="U466" i="11"/>
  <c r="U471" i="11"/>
  <c r="U477" i="11"/>
  <c r="U482" i="11"/>
  <c r="U487" i="11"/>
  <c r="U493" i="11"/>
  <c r="U498" i="11"/>
  <c r="U503" i="11"/>
  <c r="U509" i="11"/>
  <c r="U514" i="11"/>
  <c r="U519" i="11"/>
  <c r="U525" i="11"/>
  <c r="U16" i="11"/>
  <c r="U26" i="11"/>
  <c r="U37" i="11"/>
  <c r="U48" i="11"/>
  <c r="U58" i="11"/>
  <c r="U69" i="11"/>
  <c r="U80" i="11"/>
  <c r="U90" i="11"/>
  <c r="U101" i="11"/>
  <c r="U112" i="11"/>
  <c r="U122" i="11"/>
  <c r="U133" i="11"/>
  <c r="U144" i="11"/>
  <c r="U154" i="11"/>
  <c r="U165" i="11"/>
  <c r="U176" i="11"/>
  <c r="U186" i="11"/>
  <c r="U197" i="11"/>
  <c r="U208" i="11"/>
  <c r="U218" i="11"/>
  <c r="U229" i="11"/>
  <c r="U240" i="11"/>
  <c r="U250" i="11"/>
  <c r="U261" i="11"/>
  <c r="U272" i="11"/>
  <c r="U282" i="11"/>
  <c r="U293" i="11"/>
  <c r="U304" i="11"/>
  <c r="U314" i="11"/>
  <c r="U325" i="11"/>
  <c r="U336" i="11"/>
  <c r="U346" i="11"/>
  <c r="U355" i="11"/>
  <c r="U363" i="11"/>
  <c r="U371" i="11"/>
  <c r="U379" i="11"/>
  <c r="U387" i="11"/>
  <c r="U395" i="11"/>
  <c r="U403" i="11"/>
  <c r="U411" i="11"/>
  <c r="U419" i="11"/>
  <c r="U427" i="11"/>
  <c r="U435" i="11"/>
  <c r="U441" i="11"/>
  <c r="U446" i="11"/>
  <c r="U451" i="11"/>
  <c r="U457" i="11"/>
  <c r="U462" i="11"/>
  <c r="U467" i="11"/>
  <c r="U473" i="11"/>
  <c r="U478" i="11"/>
  <c r="U483" i="11"/>
  <c r="U489" i="11"/>
  <c r="U494" i="11"/>
  <c r="U499" i="11"/>
  <c r="U505" i="11"/>
  <c r="U510" i="11"/>
  <c r="U515" i="11"/>
  <c r="U12" i="10"/>
  <c r="U20" i="10"/>
  <c r="U24" i="10"/>
  <c r="U32" i="10"/>
  <c r="U36" i="10"/>
  <c r="U40" i="10"/>
  <c r="U44" i="10"/>
  <c r="U48" i="10"/>
  <c r="U52" i="10"/>
  <c r="U56" i="10"/>
  <c r="U60" i="10"/>
  <c r="U64" i="10"/>
  <c r="U68" i="10"/>
  <c r="U72" i="10"/>
  <c r="U76" i="10"/>
  <c r="U80" i="10"/>
  <c r="U84" i="10"/>
  <c r="U88" i="10"/>
  <c r="U92" i="10"/>
  <c r="U96" i="10"/>
  <c r="U100" i="10"/>
  <c r="U104" i="10"/>
  <c r="U108" i="10"/>
  <c r="U112" i="10"/>
  <c r="U116" i="10"/>
  <c r="U120" i="10"/>
  <c r="U124" i="10"/>
  <c r="U128" i="10"/>
  <c r="U132" i="10"/>
  <c r="U136" i="10"/>
  <c r="U140" i="10"/>
  <c r="U144" i="10"/>
  <c r="U148" i="10"/>
  <c r="U152" i="10"/>
  <c r="U156" i="10"/>
  <c r="U160" i="10"/>
  <c r="U164" i="10"/>
  <c r="U168" i="10"/>
  <c r="U172" i="10"/>
  <c r="U176" i="10"/>
  <c r="U180" i="10"/>
  <c r="U184" i="10"/>
  <c r="U188" i="10"/>
  <c r="U192" i="10"/>
  <c r="U196" i="10"/>
  <c r="U200" i="10"/>
  <c r="U204" i="10"/>
  <c r="U208" i="10"/>
  <c r="U212" i="10"/>
  <c r="U216" i="10"/>
  <c r="U220" i="10"/>
  <c r="U224" i="10"/>
  <c r="U228" i="10"/>
  <c r="U232" i="10"/>
  <c r="U236" i="10"/>
  <c r="U240" i="10"/>
  <c r="U244" i="10"/>
  <c r="U248" i="10"/>
  <c r="U252" i="10"/>
  <c r="U256" i="10"/>
  <c r="U260" i="10"/>
  <c r="U264" i="10"/>
  <c r="U268" i="10"/>
  <c r="U272" i="10"/>
  <c r="U276" i="10"/>
  <c r="U280" i="10"/>
  <c r="U284" i="10"/>
  <c r="U288" i="10"/>
  <c r="U292" i="10"/>
  <c r="U296" i="10"/>
  <c r="U300" i="10"/>
  <c r="U304" i="10"/>
  <c r="U308" i="10"/>
  <c r="U312" i="10"/>
  <c r="U316" i="10"/>
  <c r="U320" i="10"/>
  <c r="U324" i="10"/>
  <c r="U328" i="10"/>
  <c r="U332" i="10"/>
  <c r="U336" i="10"/>
  <c r="U340" i="10"/>
  <c r="U344" i="10"/>
  <c r="U348" i="10"/>
  <c r="U13" i="10"/>
  <c r="U18" i="10"/>
  <c r="U23" i="10"/>
  <c r="U29" i="10"/>
  <c r="U34" i="10"/>
  <c r="U39" i="10"/>
  <c r="U45" i="10"/>
  <c r="U50" i="10"/>
  <c r="U55" i="10"/>
  <c r="U61" i="10"/>
  <c r="U66" i="10"/>
  <c r="U71" i="10"/>
  <c r="U77" i="10"/>
  <c r="U82" i="10"/>
  <c r="U87" i="10"/>
  <c r="U93" i="10"/>
  <c r="U98" i="10"/>
  <c r="U103" i="10"/>
  <c r="U109" i="10"/>
  <c r="U114" i="10"/>
  <c r="U119" i="10"/>
  <c r="U125" i="10"/>
  <c r="U130" i="10"/>
  <c r="U135" i="10"/>
  <c r="U141" i="10"/>
  <c r="U146" i="10"/>
  <c r="U151" i="10"/>
  <c r="U157" i="10"/>
  <c r="U162" i="10"/>
  <c r="U167" i="10"/>
  <c r="U173" i="10"/>
  <c r="U178" i="10"/>
  <c r="U183" i="10"/>
  <c r="U189" i="10"/>
  <c r="U194" i="10"/>
  <c r="U199" i="10"/>
  <c r="U205" i="10"/>
  <c r="U210" i="10"/>
  <c r="U215" i="10"/>
  <c r="U221" i="10"/>
  <c r="U226" i="10"/>
  <c r="U231" i="10"/>
  <c r="U237" i="10"/>
  <c r="U242" i="10"/>
  <c r="U247" i="10"/>
  <c r="U253" i="10"/>
  <c r="U258" i="10"/>
  <c r="U263" i="10"/>
  <c r="U269" i="10"/>
  <c r="U274" i="10"/>
  <c r="U279" i="10"/>
  <c r="U285" i="10"/>
  <c r="U290" i="10"/>
  <c r="U295" i="10"/>
  <c r="U301" i="10"/>
  <c r="U306" i="10"/>
  <c r="U311" i="10"/>
  <c r="U317" i="10"/>
  <c r="U322" i="10"/>
  <c r="U327" i="10"/>
  <c r="U333" i="10"/>
  <c r="U338" i="10"/>
  <c r="U343" i="10"/>
  <c r="U349" i="10"/>
  <c r="U353" i="10"/>
  <c r="U357" i="10"/>
  <c r="U361" i="10"/>
  <c r="U365" i="10"/>
  <c r="U369" i="10"/>
  <c r="U373" i="10"/>
  <c r="U377" i="10"/>
  <c r="U381" i="10"/>
  <c r="U385" i="10"/>
  <c r="U389" i="10"/>
  <c r="U393" i="10"/>
  <c r="U397" i="10"/>
  <c r="U401" i="10"/>
  <c r="U405" i="10"/>
  <c r="U409" i="10"/>
  <c r="U413" i="10"/>
  <c r="U417" i="10"/>
  <c r="U421" i="10"/>
  <c r="U425" i="10"/>
  <c r="U429" i="10"/>
  <c r="U433" i="10"/>
  <c r="U437" i="10"/>
  <c r="U441" i="10"/>
  <c r="U445" i="10"/>
  <c r="U449" i="10"/>
  <c r="U453" i="10"/>
  <c r="U457" i="10"/>
  <c r="U461" i="10"/>
  <c r="U465" i="10"/>
  <c r="U469" i="10"/>
  <c r="U473" i="10"/>
  <c r="U477" i="10"/>
  <c r="U481" i="10"/>
  <c r="U485" i="10"/>
  <c r="U489" i="10"/>
  <c r="U493" i="10"/>
  <c r="U497" i="10"/>
  <c r="U501" i="10"/>
  <c r="U505" i="10"/>
  <c r="U509" i="10"/>
  <c r="U513" i="10"/>
  <c r="U517" i="10"/>
  <c r="U521" i="10"/>
  <c r="U525" i="10"/>
  <c r="U529" i="10"/>
  <c r="U533" i="10"/>
  <c r="U537" i="10"/>
  <c r="U14" i="10"/>
  <c r="U19" i="10"/>
  <c r="U25" i="10"/>
  <c r="U30" i="10"/>
  <c r="U35" i="10"/>
  <c r="U41" i="10"/>
  <c r="U46" i="10"/>
  <c r="U51" i="10"/>
  <c r="U57" i="10"/>
  <c r="U62" i="10"/>
  <c r="U67" i="10"/>
  <c r="U73" i="10"/>
  <c r="U78" i="10"/>
  <c r="U83" i="10"/>
  <c r="U89" i="10"/>
  <c r="U94" i="10"/>
  <c r="U99" i="10"/>
  <c r="U105" i="10"/>
  <c r="U110" i="10"/>
  <c r="U115" i="10"/>
  <c r="U121" i="10"/>
  <c r="U126" i="10"/>
  <c r="U131" i="10"/>
  <c r="U137" i="10"/>
  <c r="U142" i="10"/>
  <c r="U147" i="10"/>
  <c r="U153" i="10"/>
  <c r="U158" i="10"/>
  <c r="U163" i="10"/>
  <c r="U169" i="10"/>
  <c r="U174" i="10"/>
  <c r="U179" i="10"/>
  <c r="U185" i="10"/>
  <c r="U190" i="10"/>
  <c r="U195" i="10"/>
  <c r="U201" i="10"/>
  <c r="U206" i="10"/>
  <c r="U211" i="10"/>
  <c r="U217" i="10"/>
  <c r="U222" i="10"/>
  <c r="U227" i="10"/>
  <c r="U233" i="10"/>
  <c r="U238" i="10"/>
  <c r="U243" i="10"/>
  <c r="U249" i="10"/>
  <c r="U254" i="10"/>
  <c r="U259" i="10"/>
  <c r="U265" i="10"/>
  <c r="U270" i="10"/>
  <c r="U275" i="10"/>
  <c r="U281" i="10"/>
  <c r="U286" i="10"/>
  <c r="U291" i="10"/>
  <c r="U297" i="10"/>
  <c r="U302" i="10"/>
  <c r="U307" i="10"/>
  <c r="U313" i="10"/>
  <c r="U318" i="10"/>
  <c r="U15" i="10"/>
  <c r="U26" i="10"/>
  <c r="U37" i="10"/>
  <c r="U47" i="10"/>
  <c r="U58" i="10"/>
  <c r="U69" i="10"/>
  <c r="U79" i="10"/>
  <c r="U90" i="10"/>
  <c r="U101" i="10"/>
  <c r="U111" i="10"/>
  <c r="U122" i="10"/>
  <c r="U133" i="10"/>
  <c r="U143" i="10"/>
  <c r="U154" i="10"/>
  <c r="U165" i="10"/>
  <c r="U175" i="10"/>
  <c r="U186" i="10"/>
  <c r="U197" i="10"/>
  <c r="U207" i="10"/>
  <c r="U218" i="10"/>
  <c r="U229" i="10"/>
  <c r="U239" i="10"/>
  <c r="U250" i="10"/>
  <c r="U261" i="10"/>
  <c r="U271" i="10"/>
  <c r="U282" i="10"/>
  <c r="U293" i="10"/>
  <c r="U303" i="10"/>
  <c r="U314" i="10"/>
  <c r="U323" i="10"/>
  <c r="U330" i="10"/>
  <c r="U337" i="10"/>
  <c r="U345" i="10"/>
  <c r="U351" i="10"/>
  <c r="U356" i="10"/>
  <c r="U362" i="10"/>
  <c r="U367" i="10"/>
  <c r="U372" i="10"/>
  <c r="U378" i="10"/>
  <c r="U383" i="10"/>
  <c r="U388" i="10"/>
  <c r="U394" i="10"/>
  <c r="U399" i="10"/>
  <c r="U404" i="10"/>
  <c r="U410" i="10"/>
  <c r="U415" i="10"/>
  <c r="U420" i="10"/>
  <c r="U426" i="10"/>
  <c r="U431" i="10"/>
  <c r="U436" i="10"/>
  <c r="U442" i="10"/>
  <c r="U447" i="10"/>
  <c r="U452" i="10"/>
  <c r="U458" i="10"/>
  <c r="U463" i="10"/>
  <c r="U468" i="10"/>
  <c r="U474" i="10"/>
  <c r="U479" i="10"/>
  <c r="U484" i="10"/>
  <c r="U490" i="10"/>
  <c r="U495" i="10"/>
  <c r="U500" i="10"/>
  <c r="U506" i="10"/>
  <c r="U511" i="10"/>
  <c r="U516" i="10"/>
  <c r="U522" i="10"/>
  <c r="U527" i="10"/>
  <c r="U532" i="10"/>
  <c r="U538" i="10"/>
  <c r="U17" i="10"/>
  <c r="U27" i="10"/>
  <c r="U38" i="10"/>
  <c r="U49" i="10"/>
  <c r="U59" i="10"/>
  <c r="U70" i="10"/>
  <c r="U81" i="10"/>
  <c r="U91" i="10"/>
  <c r="U102" i="10"/>
  <c r="U113" i="10"/>
  <c r="U123" i="10"/>
  <c r="U134" i="10"/>
  <c r="U145" i="10"/>
  <c r="U155" i="10"/>
  <c r="U166" i="10"/>
  <c r="U177" i="10"/>
  <c r="U187" i="10"/>
  <c r="U198" i="10"/>
  <c r="U209" i="10"/>
  <c r="U219" i="10"/>
  <c r="U230" i="10"/>
  <c r="U241" i="10"/>
  <c r="U251" i="10"/>
  <c r="U262" i="10"/>
  <c r="U273" i="10"/>
  <c r="U283" i="10"/>
  <c r="U294" i="10"/>
  <c r="U305" i="10"/>
  <c r="U315" i="10"/>
  <c r="U325" i="10"/>
  <c r="U331" i="10"/>
  <c r="U339" i="10"/>
  <c r="U346" i="10"/>
  <c r="U352" i="10"/>
  <c r="U358" i="10"/>
  <c r="U363" i="10"/>
  <c r="U368" i="10"/>
  <c r="U374" i="10"/>
  <c r="U379" i="10"/>
  <c r="U384" i="10"/>
  <c r="U390" i="10"/>
  <c r="U395" i="10"/>
  <c r="U400" i="10"/>
  <c r="U406" i="10"/>
  <c r="U411" i="10"/>
  <c r="U416" i="10"/>
  <c r="U422" i="10"/>
  <c r="U427" i="10"/>
  <c r="U432" i="10"/>
  <c r="U438" i="10"/>
  <c r="U443" i="10"/>
  <c r="U448" i="10"/>
  <c r="U454" i="10"/>
  <c r="U459" i="10"/>
  <c r="U464" i="10"/>
  <c r="U470" i="10"/>
  <c r="U475" i="10"/>
  <c r="U480" i="10"/>
  <c r="U486" i="10"/>
  <c r="U491" i="10"/>
  <c r="U496" i="10"/>
  <c r="U502" i="10"/>
  <c r="U507" i="10"/>
  <c r="U512" i="10"/>
  <c r="U518" i="10"/>
  <c r="U523" i="10"/>
  <c r="U528" i="10"/>
  <c r="U534" i="10"/>
  <c r="U539" i="10"/>
  <c r="U21" i="10"/>
  <c r="U31" i="10"/>
  <c r="U42" i="10"/>
  <c r="U53" i="10"/>
  <c r="U63" i="10"/>
  <c r="U74" i="10"/>
  <c r="U85" i="10"/>
  <c r="U95" i="10"/>
  <c r="U106" i="10"/>
  <c r="U117" i="10"/>
  <c r="U127" i="10"/>
  <c r="U138" i="10"/>
  <c r="U149" i="10"/>
  <c r="U159" i="10"/>
  <c r="U170" i="10"/>
  <c r="U181" i="10"/>
  <c r="U191" i="10"/>
  <c r="U202" i="10"/>
  <c r="U213" i="10"/>
  <c r="U223" i="10"/>
  <c r="U234" i="10"/>
  <c r="U245" i="10"/>
  <c r="U255" i="10"/>
  <c r="U266" i="10"/>
  <c r="U277" i="10"/>
  <c r="U287" i="10"/>
  <c r="U298" i="10"/>
  <c r="U309" i="10"/>
  <c r="U319" i="10"/>
  <c r="U326" i="10"/>
  <c r="U334" i="10"/>
  <c r="U341" i="10"/>
  <c r="U347" i="10"/>
  <c r="U354" i="10"/>
  <c r="U359" i="10"/>
  <c r="U364" i="10"/>
  <c r="U370" i="10"/>
  <c r="U375" i="10"/>
  <c r="U380" i="10"/>
  <c r="U386" i="10"/>
  <c r="U391" i="10"/>
  <c r="U396" i="10"/>
  <c r="U402" i="10"/>
  <c r="U407" i="10"/>
  <c r="U412" i="10"/>
  <c r="U418" i="10"/>
  <c r="U423" i="10"/>
  <c r="U428" i="10"/>
  <c r="U434" i="10"/>
  <c r="U439" i="10"/>
  <c r="U444" i="10"/>
  <c r="U450" i="10"/>
  <c r="U455" i="10"/>
  <c r="U460" i="10"/>
  <c r="U466" i="10"/>
  <c r="U471" i="10"/>
  <c r="U476" i="10"/>
  <c r="U482" i="10"/>
  <c r="U487" i="10"/>
  <c r="U492" i="10"/>
  <c r="U498" i="10"/>
  <c r="U503" i="10"/>
  <c r="U508" i="10"/>
  <c r="U514" i="10"/>
  <c r="U519" i="10"/>
  <c r="U524" i="10"/>
  <c r="U530" i="10"/>
  <c r="U535" i="10"/>
  <c r="U540" i="10"/>
  <c r="U11" i="10"/>
  <c r="U22" i="10"/>
  <c r="U33" i="10"/>
  <c r="U43" i="10"/>
  <c r="U54" i="10"/>
  <c r="U65" i="10"/>
  <c r="U75" i="10"/>
  <c r="U86" i="10"/>
  <c r="U97" i="10"/>
  <c r="U107" i="10"/>
  <c r="U118" i="10"/>
  <c r="U129" i="10"/>
  <c r="U139" i="10"/>
  <c r="U150" i="10"/>
  <c r="U161" i="10"/>
  <c r="U171" i="10"/>
  <c r="U182" i="10"/>
  <c r="U193" i="10"/>
  <c r="U203" i="10"/>
  <c r="U214" i="10"/>
  <c r="U225" i="10"/>
  <c r="U235" i="10"/>
  <c r="U246" i="10"/>
  <c r="U257" i="10"/>
  <c r="U267" i="10"/>
  <c r="U278" i="10"/>
  <c r="U289" i="10"/>
  <c r="U299" i="10"/>
  <c r="U310" i="10"/>
  <c r="U321" i="10"/>
  <c r="U329" i="10"/>
  <c r="U335" i="10"/>
  <c r="U342" i="10"/>
  <c r="U350" i="10"/>
  <c r="U355" i="10"/>
  <c r="U360" i="10"/>
  <c r="U366" i="10"/>
  <c r="U371" i="10"/>
  <c r="U376" i="10"/>
  <c r="U382" i="10"/>
  <c r="U387" i="10"/>
  <c r="U392" i="10"/>
  <c r="U398" i="10"/>
  <c r="U403" i="10"/>
  <c r="U408" i="10"/>
  <c r="U414" i="10"/>
  <c r="U419" i="10"/>
  <c r="U424" i="10"/>
  <c r="U430" i="10"/>
  <c r="U435" i="10"/>
  <c r="U440" i="10"/>
  <c r="U446" i="10"/>
  <c r="U451" i="10"/>
  <c r="U456" i="10"/>
  <c r="U462" i="10"/>
  <c r="U467" i="10"/>
  <c r="U472" i="10"/>
  <c r="U478" i="10"/>
  <c r="U483" i="10"/>
  <c r="U488" i="10"/>
  <c r="U494" i="10"/>
  <c r="U499" i="10"/>
  <c r="U504" i="10"/>
  <c r="U510" i="10"/>
  <c r="U515" i="10"/>
  <c r="U520" i="10"/>
  <c r="U526" i="10"/>
  <c r="U531" i="10"/>
  <c r="U536" i="10"/>
  <c r="U11" i="9"/>
  <c r="U15" i="9"/>
  <c r="U19" i="9"/>
  <c r="U23" i="9"/>
  <c r="U27" i="9"/>
  <c r="U35" i="9"/>
  <c r="U39" i="9"/>
  <c r="U43" i="9"/>
  <c r="U47" i="9"/>
  <c r="U51" i="9"/>
  <c r="U55" i="9"/>
  <c r="U59" i="9"/>
  <c r="U63" i="9"/>
  <c r="U67" i="9"/>
  <c r="U71" i="9"/>
  <c r="U75" i="9"/>
  <c r="U79" i="9"/>
  <c r="U83" i="9"/>
  <c r="U87" i="9"/>
  <c r="U91" i="9"/>
  <c r="U95" i="9"/>
  <c r="U99" i="9"/>
  <c r="U103" i="9"/>
  <c r="U107" i="9"/>
  <c r="U111" i="9"/>
  <c r="U115" i="9"/>
  <c r="U119" i="9"/>
  <c r="U123" i="9"/>
  <c r="U127" i="9"/>
  <c r="U131" i="9"/>
  <c r="U135" i="9"/>
  <c r="U139" i="9"/>
  <c r="U143" i="9"/>
  <c r="U147" i="9"/>
  <c r="U151" i="9"/>
  <c r="U155" i="9"/>
  <c r="U159" i="9"/>
  <c r="U163" i="9"/>
  <c r="U167" i="9"/>
  <c r="U171" i="9"/>
  <c r="U175" i="9"/>
  <c r="U179" i="9"/>
  <c r="U183" i="9"/>
  <c r="U187" i="9"/>
  <c r="U191" i="9"/>
  <c r="U195" i="9"/>
  <c r="U199" i="9"/>
  <c r="U203" i="9"/>
  <c r="U207" i="9"/>
  <c r="U211" i="9"/>
  <c r="U215" i="9"/>
  <c r="U219" i="9"/>
  <c r="U223" i="9"/>
  <c r="U227" i="9"/>
  <c r="U231" i="9"/>
  <c r="U235" i="9"/>
  <c r="U239" i="9"/>
  <c r="U243" i="9"/>
  <c r="U247" i="9"/>
  <c r="U251" i="9"/>
  <c r="U255" i="9"/>
  <c r="U259" i="9"/>
  <c r="U263" i="9"/>
  <c r="U267" i="9"/>
  <c r="U271" i="9"/>
  <c r="U275" i="9"/>
  <c r="U279" i="9"/>
  <c r="U283" i="9"/>
  <c r="U287" i="9"/>
  <c r="U291" i="9"/>
  <c r="U295" i="9"/>
  <c r="U299" i="9"/>
  <c r="U303" i="9"/>
  <c r="U307" i="9"/>
  <c r="U311" i="9"/>
  <c r="U315" i="9"/>
  <c r="U319" i="9"/>
  <c r="U323" i="9"/>
  <c r="U327" i="9"/>
  <c r="U331" i="9"/>
  <c r="U335" i="9"/>
  <c r="U339" i="9"/>
  <c r="U343" i="9"/>
  <c r="U347" i="9"/>
  <c r="U12" i="9"/>
  <c r="U17" i="9"/>
  <c r="U22" i="9"/>
  <c r="U28" i="9"/>
  <c r="U33" i="9"/>
  <c r="U38" i="9"/>
  <c r="U44" i="9"/>
  <c r="U49" i="9"/>
  <c r="U54" i="9"/>
  <c r="U60" i="9"/>
  <c r="U65" i="9"/>
  <c r="U70" i="9"/>
  <c r="U76" i="9"/>
  <c r="U81" i="9"/>
  <c r="U86" i="9"/>
  <c r="U92" i="9"/>
  <c r="U97" i="9"/>
  <c r="U102" i="9"/>
  <c r="U108" i="9"/>
  <c r="U113" i="9"/>
  <c r="U118" i="9"/>
  <c r="U124" i="9"/>
  <c r="U129" i="9"/>
  <c r="U134" i="9"/>
  <c r="U140" i="9"/>
  <c r="U145" i="9"/>
  <c r="U150" i="9"/>
  <c r="U156" i="9"/>
  <c r="U161" i="9"/>
  <c r="U166" i="9"/>
  <c r="U172" i="9"/>
  <c r="U177" i="9"/>
  <c r="U182" i="9"/>
  <c r="U188" i="9"/>
  <c r="U193" i="9"/>
  <c r="U198" i="9"/>
  <c r="U204" i="9"/>
  <c r="U209" i="9"/>
  <c r="U214" i="9"/>
  <c r="U220" i="9"/>
  <c r="U225" i="9"/>
  <c r="U230" i="9"/>
  <c r="U236" i="9"/>
  <c r="U241" i="9"/>
  <c r="U246" i="9"/>
  <c r="U252" i="9"/>
  <c r="U257" i="9"/>
  <c r="U262" i="9"/>
  <c r="U268" i="9"/>
  <c r="U273" i="9"/>
  <c r="U278" i="9"/>
  <c r="U284" i="9"/>
  <c r="U289" i="9"/>
  <c r="U294" i="9"/>
  <c r="U300" i="9"/>
  <c r="U305" i="9"/>
  <c r="U310" i="9"/>
  <c r="U316" i="9"/>
  <c r="U321" i="9"/>
  <c r="U326" i="9"/>
  <c r="U332" i="9"/>
  <c r="U337" i="9"/>
  <c r="U342" i="9"/>
  <c r="U348" i="9"/>
  <c r="U352" i="9"/>
  <c r="U356" i="9"/>
  <c r="U360" i="9"/>
  <c r="U364" i="9"/>
  <c r="U368" i="9"/>
  <c r="U372" i="9"/>
  <c r="U376" i="9"/>
  <c r="U380" i="9"/>
  <c r="U384" i="9"/>
  <c r="U388" i="9"/>
  <c r="U392" i="9"/>
  <c r="U396" i="9"/>
  <c r="U400" i="9"/>
  <c r="U404" i="9"/>
  <c r="U408" i="9"/>
  <c r="U412" i="9"/>
  <c r="U416" i="9"/>
  <c r="U420" i="9"/>
  <c r="U424" i="9"/>
  <c r="U428" i="9"/>
  <c r="U432" i="9"/>
  <c r="U436" i="9"/>
  <c r="U440" i="9"/>
  <c r="U444" i="9"/>
  <c r="U448" i="9"/>
  <c r="U452" i="9"/>
  <c r="U456" i="9"/>
  <c r="U460" i="9"/>
  <c r="U464" i="9"/>
  <c r="U468" i="9"/>
  <c r="U472" i="9"/>
  <c r="U476" i="9"/>
  <c r="U480" i="9"/>
  <c r="U484" i="9"/>
  <c r="U488" i="9"/>
  <c r="U492" i="9"/>
  <c r="U496" i="9"/>
  <c r="U500" i="9"/>
  <c r="U504" i="9"/>
  <c r="U508" i="9"/>
  <c r="U512" i="9"/>
  <c r="U516" i="9"/>
  <c r="U520" i="9"/>
  <c r="U524" i="9"/>
  <c r="U528" i="9"/>
  <c r="U532" i="9"/>
  <c r="U536" i="9"/>
  <c r="U540" i="9"/>
  <c r="U544" i="9"/>
  <c r="U548" i="9"/>
  <c r="U552" i="9"/>
  <c r="U556" i="9"/>
  <c r="U560" i="9"/>
  <c r="U564" i="9"/>
  <c r="U568" i="9"/>
  <c r="U572" i="9"/>
  <c r="U576" i="9"/>
  <c r="U580" i="9"/>
  <c r="U584" i="9"/>
  <c r="U588" i="9"/>
  <c r="U592" i="9"/>
  <c r="U596" i="9"/>
  <c r="U600" i="9"/>
  <c r="U604" i="9"/>
  <c r="U608" i="9"/>
  <c r="U612" i="9"/>
  <c r="U616" i="9"/>
  <c r="U620" i="9"/>
  <c r="U624" i="9"/>
  <c r="U628" i="9"/>
  <c r="U632" i="9"/>
  <c r="U636" i="9"/>
  <c r="U640" i="9"/>
  <c r="U644" i="9"/>
  <c r="U648" i="9"/>
  <c r="U652" i="9"/>
  <c r="U656" i="9"/>
  <c r="U660" i="9"/>
  <c r="U664" i="9"/>
  <c r="U668" i="9"/>
  <c r="U672" i="9"/>
  <c r="U676" i="9"/>
  <c r="U680" i="9"/>
  <c r="U684" i="9"/>
  <c r="U688" i="9"/>
  <c r="U692" i="9"/>
  <c r="U696" i="9"/>
  <c r="U700" i="9"/>
  <c r="U704" i="9"/>
  <c r="U708" i="9"/>
  <c r="U712" i="9"/>
  <c r="U716" i="9"/>
  <c r="U720" i="9"/>
  <c r="U724" i="9"/>
  <c r="U728" i="9"/>
  <c r="U732" i="9"/>
  <c r="U736" i="9"/>
  <c r="U740" i="9"/>
  <c r="U744" i="9"/>
  <c r="U748" i="9"/>
  <c r="U752" i="9"/>
  <c r="U756" i="9"/>
  <c r="U760" i="9"/>
  <c r="U764" i="9"/>
  <c r="U768" i="9"/>
  <c r="U772" i="9"/>
  <c r="U13" i="9"/>
  <c r="U26" i="9"/>
  <c r="U34" i="9"/>
  <c r="U41" i="9"/>
  <c r="U48" i="9"/>
  <c r="U56" i="9"/>
  <c r="U62" i="9"/>
  <c r="U69" i="9"/>
  <c r="U77" i="9"/>
  <c r="U84" i="9"/>
  <c r="U90" i="9"/>
  <c r="U98" i="9"/>
  <c r="U105" i="9"/>
  <c r="U112" i="9"/>
  <c r="U120" i="9"/>
  <c r="U126" i="9"/>
  <c r="U133" i="9"/>
  <c r="U141" i="9"/>
  <c r="U148" i="9"/>
  <c r="U154" i="9"/>
  <c r="U162" i="9"/>
  <c r="U169" i="9"/>
  <c r="U176" i="9"/>
  <c r="U184" i="9"/>
  <c r="U190" i="9"/>
  <c r="U197" i="9"/>
  <c r="U205" i="9"/>
  <c r="U212" i="9"/>
  <c r="U218" i="9"/>
  <c r="U226" i="9"/>
  <c r="U233" i="9"/>
  <c r="U240" i="9"/>
  <c r="U248" i="9"/>
  <c r="U254" i="9"/>
  <c r="U261" i="9"/>
  <c r="U269" i="9"/>
  <c r="U276" i="9"/>
  <c r="U282" i="9"/>
  <c r="U290" i="9"/>
  <c r="U297" i="9"/>
  <c r="U304" i="9"/>
  <c r="U312" i="9"/>
  <c r="U318" i="9"/>
  <c r="U325" i="9"/>
  <c r="U333" i="9"/>
  <c r="U340" i="9"/>
  <c r="U346" i="9"/>
  <c r="U353" i="9"/>
  <c r="U358" i="9"/>
  <c r="U363" i="9"/>
  <c r="U369" i="9"/>
  <c r="U374" i="9"/>
  <c r="U379" i="9"/>
  <c r="U385" i="9"/>
  <c r="U390" i="9"/>
  <c r="U395" i="9"/>
  <c r="U401" i="9"/>
  <c r="U406" i="9"/>
  <c r="U411" i="9"/>
  <c r="U417" i="9"/>
  <c r="U422" i="9"/>
  <c r="U427" i="9"/>
  <c r="U433" i="9"/>
  <c r="U438" i="9"/>
  <c r="U443" i="9"/>
  <c r="U449" i="9"/>
  <c r="U454" i="9"/>
  <c r="U459" i="9"/>
  <c r="U465" i="9"/>
  <c r="U470" i="9"/>
  <c r="U475" i="9"/>
  <c r="U481" i="9"/>
  <c r="U486" i="9"/>
  <c r="U491" i="9"/>
  <c r="U497" i="9"/>
  <c r="U502" i="9"/>
  <c r="U507" i="9"/>
  <c r="U513" i="9"/>
  <c r="U518" i="9"/>
  <c r="U523" i="9"/>
  <c r="U529" i="9"/>
  <c r="U534" i="9"/>
  <c r="U539" i="9"/>
  <c r="U545" i="9"/>
  <c r="U550" i="9"/>
  <c r="U555" i="9"/>
  <c r="U561" i="9"/>
  <c r="U566" i="9"/>
  <c r="U571" i="9"/>
  <c r="U577" i="9"/>
  <c r="U582" i="9"/>
  <c r="U587" i="9"/>
  <c r="U593" i="9"/>
  <c r="U598" i="9"/>
  <c r="U603" i="9"/>
  <c r="U609" i="9"/>
  <c r="U614" i="9"/>
  <c r="U619" i="9"/>
  <c r="U625" i="9"/>
  <c r="U630" i="9"/>
  <c r="U635" i="9"/>
  <c r="U641" i="9"/>
  <c r="U646" i="9"/>
  <c r="U651" i="9"/>
  <c r="U657" i="9"/>
  <c r="U662" i="9"/>
  <c r="U667" i="9"/>
  <c r="U673" i="9"/>
  <c r="U678" i="9"/>
  <c r="U683" i="9"/>
  <c r="U689" i="9"/>
  <c r="U694" i="9"/>
  <c r="U699" i="9"/>
  <c r="U705" i="9"/>
  <c r="U710" i="9"/>
  <c r="U715" i="9"/>
  <c r="U721" i="9"/>
  <c r="U726" i="9"/>
  <c r="U731" i="9"/>
  <c r="U737" i="9"/>
  <c r="U742" i="9"/>
  <c r="U747" i="9"/>
  <c r="U753" i="9"/>
  <c r="U758" i="9"/>
  <c r="U763" i="9"/>
  <c r="U769" i="9"/>
  <c r="U774" i="9"/>
  <c r="U778" i="9"/>
  <c r="U782" i="9"/>
  <c r="U786" i="9"/>
  <c r="U790" i="9"/>
  <c r="U794" i="9"/>
  <c r="U798" i="9"/>
  <c r="U802" i="9"/>
  <c r="U806" i="9"/>
  <c r="U810" i="9"/>
  <c r="U814" i="9"/>
  <c r="U818" i="9"/>
  <c r="U822" i="9"/>
  <c r="U826" i="9"/>
  <c r="U830" i="9"/>
  <c r="U834" i="9"/>
  <c r="U838" i="9"/>
  <c r="U842" i="9"/>
  <c r="U846" i="9"/>
  <c r="U850" i="9"/>
  <c r="U854" i="9"/>
  <c r="U858" i="9"/>
  <c r="U862" i="9"/>
  <c r="U866" i="9"/>
  <c r="U870" i="9"/>
  <c r="U874" i="9"/>
  <c r="U878" i="9"/>
  <c r="U882" i="9"/>
  <c r="U886" i="9"/>
  <c r="U890" i="9"/>
  <c r="U894" i="9"/>
  <c r="U898" i="9"/>
  <c r="U902" i="9"/>
  <c r="U906" i="9"/>
  <c r="U910" i="9"/>
  <c r="U914" i="9"/>
  <c r="U918" i="9"/>
  <c r="U922" i="9"/>
  <c r="U926" i="9"/>
  <c r="U930" i="9"/>
  <c r="U934" i="9"/>
  <c r="U938" i="9"/>
  <c r="U942" i="9"/>
  <c r="U946" i="9"/>
  <c r="U950" i="9"/>
  <c r="U954" i="9"/>
  <c r="U958" i="9"/>
  <c r="U962" i="9"/>
  <c r="U966" i="9"/>
  <c r="U970" i="9"/>
  <c r="U974" i="9"/>
  <c r="U978" i="9"/>
  <c r="U982" i="9"/>
  <c r="U986" i="9"/>
  <c r="U990" i="9"/>
  <c r="U994" i="9"/>
  <c r="U998" i="9"/>
  <c r="U1002" i="9"/>
  <c r="U1006" i="9"/>
  <c r="U1010" i="9"/>
  <c r="U1014" i="9"/>
  <c r="U1018" i="9"/>
  <c r="U1022" i="9"/>
  <c r="U1026" i="9"/>
  <c r="U1030" i="9"/>
  <c r="U1034" i="9"/>
  <c r="U1038" i="9"/>
  <c r="U14" i="9"/>
  <c r="U21" i="9"/>
  <c r="U29" i="9"/>
  <c r="U36" i="9"/>
  <c r="U42" i="9"/>
  <c r="U50" i="9"/>
  <c r="U57" i="9"/>
  <c r="U64" i="9"/>
  <c r="U72" i="9"/>
  <c r="U78" i="9"/>
  <c r="U85" i="9"/>
  <c r="U93" i="9"/>
  <c r="U100" i="9"/>
  <c r="U106" i="9"/>
  <c r="U114" i="9"/>
  <c r="U121" i="9"/>
  <c r="U128" i="9"/>
  <c r="U136" i="9"/>
  <c r="U142" i="9"/>
  <c r="U149" i="9"/>
  <c r="U157" i="9"/>
  <c r="U164" i="9"/>
  <c r="U170" i="9"/>
  <c r="U178" i="9"/>
  <c r="U185" i="9"/>
  <c r="U192" i="9"/>
  <c r="U200" i="9"/>
  <c r="U206" i="9"/>
  <c r="U213" i="9"/>
  <c r="U221" i="9"/>
  <c r="U228" i="9"/>
  <c r="U234" i="9"/>
  <c r="U242" i="9"/>
  <c r="U249" i="9"/>
  <c r="U256" i="9"/>
  <c r="U264" i="9"/>
  <c r="U270" i="9"/>
  <c r="U277" i="9"/>
  <c r="U285" i="9"/>
  <c r="U292" i="9"/>
  <c r="U298" i="9"/>
  <c r="U306" i="9"/>
  <c r="U313" i="9"/>
  <c r="U320" i="9"/>
  <c r="U328" i="9"/>
  <c r="U334" i="9"/>
  <c r="U341" i="9"/>
  <c r="U349" i="9"/>
  <c r="U354" i="9"/>
  <c r="U359" i="9"/>
  <c r="U365" i="9"/>
  <c r="U370" i="9"/>
  <c r="U375" i="9"/>
  <c r="U381" i="9"/>
  <c r="U386" i="9"/>
  <c r="U391" i="9"/>
  <c r="U397" i="9"/>
  <c r="U402" i="9"/>
  <c r="U407" i="9"/>
  <c r="U413" i="9"/>
  <c r="U418" i="9"/>
  <c r="U423" i="9"/>
  <c r="U429" i="9"/>
  <c r="U434" i="9"/>
  <c r="U439" i="9"/>
  <c r="U445" i="9"/>
  <c r="U450" i="9"/>
  <c r="U455" i="9"/>
  <c r="U461" i="9"/>
  <c r="U466" i="9"/>
  <c r="U471" i="9"/>
  <c r="U477" i="9"/>
  <c r="U482" i="9"/>
  <c r="U487" i="9"/>
  <c r="U493" i="9"/>
  <c r="U498" i="9"/>
  <c r="U503" i="9"/>
  <c r="U509" i="9"/>
  <c r="U514" i="9"/>
  <c r="U519" i="9"/>
  <c r="U525" i="9"/>
  <c r="U530" i="9"/>
  <c r="U535" i="9"/>
  <c r="U541" i="9"/>
  <c r="U546" i="9"/>
  <c r="U551" i="9"/>
  <c r="U557" i="9"/>
  <c r="U562" i="9"/>
  <c r="U567" i="9"/>
  <c r="U573" i="9"/>
  <c r="U578" i="9"/>
  <c r="U583" i="9"/>
  <c r="U589" i="9"/>
  <c r="U594" i="9"/>
  <c r="U599" i="9"/>
  <c r="U605" i="9"/>
  <c r="U610" i="9"/>
  <c r="U615" i="9"/>
  <c r="U621" i="9"/>
  <c r="U626" i="9"/>
  <c r="U631" i="9"/>
  <c r="U637" i="9"/>
  <c r="U642" i="9"/>
  <c r="U647" i="9"/>
  <c r="U653" i="9"/>
  <c r="U658" i="9"/>
  <c r="U663" i="9"/>
  <c r="U669" i="9"/>
  <c r="U674" i="9"/>
  <c r="U679" i="9"/>
  <c r="U685" i="9"/>
  <c r="U690" i="9"/>
  <c r="U695" i="9"/>
  <c r="U701" i="9"/>
  <c r="U706" i="9"/>
  <c r="U711" i="9"/>
  <c r="U717" i="9"/>
  <c r="U722" i="9"/>
  <c r="U727" i="9"/>
  <c r="U733" i="9"/>
  <c r="U738" i="9"/>
  <c r="U743" i="9"/>
  <c r="U749" i="9"/>
  <c r="U754" i="9"/>
  <c r="U759" i="9"/>
  <c r="U765" i="9"/>
  <c r="U770" i="9"/>
  <c r="U775" i="9"/>
  <c r="U779" i="9"/>
  <c r="U783" i="9"/>
  <c r="U787" i="9"/>
  <c r="U791" i="9"/>
  <c r="U795" i="9"/>
  <c r="U799" i="9"/>
  <c r="U803" i="9"/>
  <c r="U807" i="9"/>
  <c r="U811" i="9"/>
  <c r="U815" i="9"/>
  <c r="U819" i="9"/>
  <c r="U823" i="9"/>
  <c r="U827" i="9"/>
  <c r="U831" i="9"/>
  <c r="U835" i="9"/>
  <c r="U839" i="9"/>
  <c r="U843" i="9"/>
  <c r="U847" i="9"/>
  <c r="U851" i="9"/>
  <c r="U16" i="9"/>
  <c r="U30" i="9"/>
  <c r="U45" i="9"/>
  <c r="U58" i="9"/>
  <c r="U73" i="9"/>
  <c r="U88" i="9"/>
  <c r="U101" i="9"/>
  <c r="U116" i="9"/>
  <c r="U130" i="9"/>
  <c r="U144" i="9"/>
  <c r="U158" i="9"/>
  <c r="U173" i="9"/>
  <c r="U186" i="9"/>
  <c r="U201" i="9"/>
  <c r="U216" i="9"/>
  <c r="U229" i="9"/>
  <c r="U244" i="9"/>
  <c r="U258" i="9"/>
  <c r="U272" i="9"/>
  <c r="U286" i="9"/>
  <c r="U301" i="9"/>
  <c r="U314" i="9"/>
  <c r="U329" i="9"/>
  <c r="U344" i="9"/>
  <c r="U355" i="9"/>
  <c r="U366" i="9"/>
  <c r="U377" i="9"/>
  <c r="U387" i="9"/>
  <c r="U398" i="9"/>
  <c r="U409" i="9"/>
  <c r="U419" i="9"/>
  <c r="U430" i="9"/>
  <c r="U441" i="9"/>
  <c r="U451" i="9"/>
  <c r="U462" i="9"/>
  <c r="U473" i="9"/>
  <c r="U483" i="9"/>
  <c r="U494" i="9"/>
  <c r="U505" i="9"/>
  <c r="U515" i="9"/>
  <c r="U526" i="9"/>
  <c r="U537" i="9"/>
  <c r="U547" i="9"/>
  <c r="U558" i="9"/>
  <c r="U569" i="9"/>
  <c r="U579" i="9"/>
  <c r="U590" i="9"/>
  <c r="U601" i="9"/>
  <c r="U611" i="9"/>
  <c r="U622" i="9"/>
  <c r="U633" i="9"/>
  <c r="U643" i="9"/>
  <c r="U654" i="9"/>
  <c r="U665" i="9"/>
  <c r="U675" i="9"/>
  <c r="U686" i="9"/>
  <c r="U697" i="9"/>
  <c r="U707" i="9"/>
  <c r="U718" i="9"/>
  <c r="U729" i="9"/>
  <c r="U739" i="9"/>
  <c r="U750" i="9"/>
  <c r="U761" i="9"/>
  <c r="U771" i="9"/>
  <c r="U780" i="9"/>
  <c r="U788" i="9"/>
  <c r="U796" i="9"/>
  <c r="U804" i="9"/>
  <c r="U812" i="9"/>
  <c r="U820" i="9"/>
  <c r="U828" i="9"/>
  <c r="U836" i="9"/>
  <c r="U844" i="9"/>
  <c r="U852" i="9"/>
  <c r="U857" i="9"/>
  <c r="U863" i="9"/>
  <c r="U868" i="9"/>
  <c r="U873" i="9"/>
  <c r="U879" i="9"/>
  <c r="U884" i="9"/>
  <c r="U889" i="9"/>
  <c r="U895" i="9"/>
  <c r="U900" i="9"/>
  <c r="U905" i="9"/>
  <c r="U911" i="9"/>
  <c r="U916" i="9"/>
  <c r="U921" i="9"/>
  <c r="U927" i="9"/>
  <c r="U932" i="9"/>
  <c r="U937" i="9"/>
  <c r="U943" i="9"/>
  <c r="U948" i="9"/>
  <c r="U953" i="9"/>
  <c r="U959" i="9"/>
  <c r="U964" i="9"/>
  <c r="U969" i="9"/>
  <c r="U975" i="9"/>
  <c r="U980" i="9"/>
  <c r="U985" i="9"/>
  <c r="U991" i="9"/>
  <c r="U996" i="9"/>
  <c r="U1001" i="9"/>
  <c r="U1007" i="9"/>
  <c r="U1012" i="9"/>
  <c r="U1017" i="9"/>
  <c r="U1023" i="9"/>
  <c r="U1028" i="9"/>
  <c r="U1033" i="9"/>
  <c r="U18" i="9"/>
  <c r="U32" i="9"/>
  <c r="U46" i="9"/>
  <c r="U61" i="9"/>
  <c r="U74" i="9"/>
  <c r="U89" i="9"/>
  <c r="U104" i="9"/>
  <c r="U117" i="9"/>
  <c r="U132" i="9"/>
  <c r="U146" i="9"/>
  <c r="U160" i="9"/>
  <c r="U174" i="9"/>
  <c r="U189" i="9"/>
  <c r="U202" i="9"/>
  <c r="U217" i="9"/>
  <c r="U232" i="9"/>
  <c r="U245" i="9"/>
  <c r="U260" i="9"/>
  <c r="U274" i="9"/>
  <c r="U288" i="9"/>
  <c r="U302" i="9"/>
  <c r="U317" i="9"/>
  <c r="U330" i="9"/>
  <c r="U345" i="9"/>
  <c r="U357" i="9"/>
  <c r="U367" i="9"/>
  <c r="U378" i="9"/>
  <c r="U389" i="9"/>
  <c r="U399" i="9"/>
  <c r="U410" i="9"/>
  <c r="U421" i="9"/>
  <c r="U431" i="9"/>
  <c r="U442" i="9"/>
  <c r="U453" i="9"/>
  <c r="U463" i="9"/>
  <c r="U474" i="9"/>
  <c r="U485" i="9"/>
  <c r="U495" i="9"/>
  <c r="U506" i="9"/>
  <c r="U517" i="9"/>
  <c r="U527" i="9"/>
  <c r="U538" i="9"/>
  <c r="U549" i="9"/>
  <c r="U559" i="9"/>
  <c r="U570" i="9"/>
  <c r="U581" i="9"/>
  <c r="U591" i="9"/>
  <c r="U602" i="9"/>
  <c r="U613" i="9"/>
  <c r="U623" i="9"/>
  <c r="U634" i="9"/>
  <c r="U645" i="9"/>
  <c r="U655" i="9"/>
  <c r="U666" i="9"/>
  <c r="U677" i="9"/>
  <c r="U687" i="9"/>
  <c r="U698" i="9"/>
  <c r="U709" i="9"/>
  <c r="U719" i="9"/>
  <c r="U730" i="9"/>
  <c r="U741" i="9"/>
  <c r="U751" i="9"/>
  <c r="U762" i="9"/>
  <c r="U773" i="9"/>
  <c r="U781" i="9"/>
  <c r="U789" i="9"/>
  <c r="U797" i="9"/>
  <c r="U805" i="9"/>
  <c r="U813" i="9"/>
  <c r="U821" i="9"/>
  <c r="U829" i="9"/>
  <c r="U837" i="9"/>
  <c r="U845" i="9"/>
  <c r="U853" i="9"/>
  <c r="U859" i="9"/>
  <c r="U864" i="9"/>
  <c r="U869" i="9"/>
  <c r="U875" i="9"/>
  <c r="U880" i="9"/>
  <c r="U885" i="9"/>
  <c r="U891" i="9"/>
  <c r="U896" i="9"/>
  <c r="U901" i="9"/>
  <c r="U907" i="9"/>
  <c r="U912" i="9"/>
  <c r="U917" i="9"/>
  <c r="U923" i="9"/>
  <c r="U928" i="9"/>
  <c r="U933" i="9"/>
  <c r="U939" i="9"/>
  <c r="U944" i="9"/>
  <c r="U949" i="9"/>
  <c r="U955" i="9"/>
  <c r="U960" i="9"/>
  <c r="U965" i="9"/>
  <c r="U971" i="9"/>
  <c r="U976" i="9"/>
  <c r="U981" i="9"/>
  <c r="U987" i="9"/>
  <c r="U992" i="9"/>
  <c r="U997" i="9"/>
  <c r="U1003" i="9"/>
  <c r="U1008" i="9"/>
  <c r="U1013" i="9"/>
  <c r="U1019" i="9"/>
  <c r="U1024" i="9"/>
  <c r="U1029" i="9"/>
  <c r="U1035" i="9"/>
  <c r="U9" i="9"/>
  <c r="U24" i="9"/>
  <c r="U37" i="9"/>
  <c r="U52" i="9"/>
  <c r="U66" i="9"/>
  <c r="U80" i="9"/>
  <c r="U94" i="9"/>
  <c r="U109" i="9"/>
  <c r="U122" i="9"/>
  <c r="U137" i="9"/>
  <c r="U152" i="9"/>
  <c r="U165" i="9"/>
  <c r="U180" i="9"/>
  <c r="U194" i="9"/>
  <c r="U208" i="9"/>
  <c r="U222" i="9"/>
  <c r="U237" i="9"/>
  <c r="U250" i="9"/>
  <c r="U265" i="9"/>
  <c r="U280" i="9"/>
  <c r="U293" i="9"/>
  <c r="U308" i="9"/>
  <c r="U322" i="9"/>
  <c r="U336" i="9"/>
  <c r="U350" i="9"/>
  <c r="U361" i="9"/>
  <c r="U371" i="9"/>
  <c r="U382" i="9"/>
  <c r="U393" i="9"/>
  <c r="U403" i="9"/>
  <c r="U414" i="9"/>
  <c r="U425" i="9"/>
  <c r="U435" i="9"/>
  <c r="U446" i="9"/>
  <c r="U457" i="9"/>
  <c r="U467" i="9"/>
  <c r="U478" i="9"/>
  <c r="U489" i="9"/>
  <c r="U499" i="9"/>
  <c r="U510" i="9"/>
  <c r="U521" i="9"/>
  <c r="U531" i="9"/>
  <c r="U542" i="9"/>
  <c r="U553" i="9"/>
  <c r="U563" i="9"/>
  <c r="U574" i="9"/>
  <c r="U585" i="9"/>
  <c r="U595" i="9"/>
  <c r="U606" i="9"/>
  <c r="U617" i="9"/>
  <c r="U627" i="9"/>
  <c r="U638" i="9"/>
  <c r="U649" i="9"/>
  <c r="U659" i="9"/>
  <c r="U670" i="9"/>
  <c r="U681" i="9"/>
  <c r="U691" i="9"/>
  <c r="U702" i="9"/>
  <c r="U713" i="9"/>
  <c r="U723" i="9"/>
  <c r="U734" i="9"/>
  <c r="U745" i="9"/>
  <c r="U755" i="9"/>
  <c r="U766" i="9"/>
  <c r="U776" i="9"/>
  <c r="U784" i="9"/>
  <c r="U792" i="9"/>
  <c r="U800" i="9"/>
  <c r="U808" i="9"/>
  <c r="U816" i="9"/>
  <c r="U824" i="9"/>
  <c r="U832" i="9"/>
  <c r="U840" i="9"/>
  <c r="U848" i="9"/>
  <c r="U855" i="9"/>
  <c r="U860" i="9"/>
  <c r="U865" i="9"/>
  <c r="U871" i="9"/>
  <c r="U876" i="9"/>
  <c r="U881" i="9"/>
  <c r="U887" i="9"/>
  <c r="U892" i="9"/>
  <c r="U897" i="9"/>
  <c r="U903" i="9"/>
  <c r="U908" i="9"/>
  <c r="U913" i="9"/>
  <c r="U919" i="9"/>
  <c r="U924" i="9"/>
  <c r="U929" i="9"/>
  <c r="U935" i="9"/>
  <c r="U940" i="9"/>
  <c r="U945" i="9"/>
  <c r="U951" i="9"/>
  <c r="U956" i="9"/>
  <c r="U961" i="9"/>
  <c r="U967" i="9"/>
  <c r="U972" i="9"/>
  <c r="U977" i="9"/>
  <c r="U983" i="9"/>
  <c r="U988" i="9"/>
  <c r="U993" i="9"/>
  <c r="U999" i="9"/>
  <c r="U1004" i="9"/>
  <c r="U1009" i="9"/>
  <c r="U1015" i="9"/>
  <c r="U1020" i="9"/>
  <c r="U1025" i="9"/>
  <c r="U1031" i="9"/>
  <c r="U1036" i="9"/>
  <c r="U10" i="9"/>
  <c r="U25" i="9"/>
  <c r="U40" i="9"/>
  <c r="U53" i="9"/>
  <c r="U68" i="9"/>
  <c r="U82" i="9"/>
  <c r="U96" i="9"/>
  <c r="U110" i="9"/>
  <c r="U125" i="9"/>
  <c r="U138" i="9"/>
  <c r="U153" i="9"/>
  <c r="U168" i="9"/>
  <c r="U181" i="9"/>
  <c r="U196" i="9"/>
  <c r="U210" i="9"/>
  <c r="U224" i="9"/>
  <c r="U238" i="9"/>
  <c r="U253" i="9"/>
  <c r="U266" i="9"/>
  <c r="U281" i="9"/>
  <c r="U296" i="9"/>
  <c r="U309" i="9"/>
  <c r="U324" i="9"/>
  <c r="U338" i="9"/>
  <c r="U351" i="9"/>
  <c r="U362" i="9"/>
  <c r="U373" i="9"/>
  <c r="U383" i="9"/>
  <c r="U394" i="9"/>
  <c r="U405" i="9"/>
  <c r="U415" i="9"/>
  <c r="U426" i="9"/>
  <c r="U437" i="9"/>
  <c r="U447" i="9"/>
  <c r="U458" i="9"/>
  <c r="U469" i="9"/>
  <c r="U479" i="9"/>
  <c r="U490" i="9"/>
  <c r="U501" i="9"/>
  <c r="U511" i="9"/>
  <c r="U522" i="9"/>
  <c r="U533" i="9"/>
  <c r="U543" i="9"/>
  <c r="U554" i="9"/>
  <c r="U565" i="9"/>
  <c r="U575" i="9"/>
  <c r="U586" i="9"/>
  <c r="U597" i="9"/>
  <c r="U607" i="9"/>
  <c r="U618" i="9"/>
  <c r="U629" i="9"/>
  <c r="U639" i="9"/>
  <c r="U650" i="9"/>
  <c r="U661" i="9"/>
  <c r="U671" i="9"/>
  <c r="U682" i="9"/>
  <c r="U693" i="9"/>
  <c r="U703" i="9"/>
  <c r="U714" i="9"/>
  <c r="U725" i="9"/>
  <c r="U735" i="9"/>
  <c r="U746" i="9"/>
  <c r="U757" i="9"/>
  <c r="U767" i="9"/>
  <c r="U777" i="9"/>
  <c r="U785" i="9"/>
  <c r="U793" i="9"/>
  <c r="U801" i="9"/>
  <c r="U809" i="9"/>
  <c r="U817" i="9"/>
  <c r="U825" i="9"/>
  <c r="U833" i="9"/>
  <c r="U841" i="9"/>
  <c r="U849" i="9"/>
  <c r="U856" i="9"/>
  <c r="U861" i="9"/>
  <c r="U867" i="9"/>
  <c r="U872" i="9"/>
  <c r="U877" i="9"/>
  <c r="U883" i="9"/>
  <c r="U888" i="9"/>
  <c r="U893" i="9"/>
  <c r="U899" i="9"/>
  <c r="U904" i="9"/>
  <c r="U909" i="9"/>
  <c r="U915" i="9"/>
  <c r="U920" i="9"/>
  <c r="U925" i="9"/>
  <c r="U931" i="9"/>
  <c r="U936" i="9"/>
  <c r="U941" i="9"/>
  <c r="U947" i="9"/>
  <c r="U952" i="9"/>
  <c r="U957" i="9"/>
  <c r="U963" i="9"/>
  <c r="U968" i="9"/>
  <c r="U973" i="9"/>
  <c r="U979" i="9"/>
  <c r="U984" i="9"/>
  <c r="U989" i="9"/>
  <c r="U995" i="9"/>
  <c r="U1000" i="9"/>
  <c r="U1005" i="9"/>
  <c r="U1011" i="9"/>
  <c r="U1016" i="9"/>
  <c r="U1021" i="9"/>
  <c r="U1027" i="9"/>
  <c r="U1032" i="9"/>
  <c r="U1037" i="9"/>
  <c r="AB16" i="9"/>
  <c r="AB21" i="9" s="1"/>
  <c r="U7" i="9"/>
  <c r="I9" i="9"/>
  <c r="G1027" i="12"/>
  <c r="H1027" i="12" s="1"/>
  <c r="I13" i="12"/>
  <c r="F10" i="12"/>
  <c r="U9" i="10"/>
  <c r="O9" i="10"/>
  <c r="L10" i="9"/>
  <c r="G1177" i="14"/>
  <c r="H1177" i="14" s="1"/>
  <c r="Q11" i="9"/>
  <c r="O10" i="10"/>
  <c r="M22" i="12"/>
  <c r="K15" i="12"/>
  <c r="H12" i="12"/>
  <c r="J15" i="11"/>
  <c r="J12" i="11"/>
  <c r="G5027" i="9"/>
  <c r="H5027" i="9" s="1"/>
  <c r="N13" i="10"/>
  <c r="H22" i="12"/>
  <c r="F15" i="12"/>
  <c r="G11" i="12"/>
  <c r="G16" i="12"/>
  <c r="H8" i="12"/>
  <c r="K9" i="11"/>
  <c r="G3527" i="10"/>
  <c r="H3527" i="10" s="1"/>
  <c r="L16" i="12"/>
  <c r="J14" i="12"/>
  <c r="F8" i="12"/>
  <c r="U8" i="12"/>
  <c r="I21" i="11"/>
  <c r="G19" i="11"/>
  <c r="P13" i="11"/>
  <c r="L9" i="11"/>
  <c r="F8" i="11"/>
  <c r="G21" i="10"/>
  <c r="I18" i="10"/>
  <c r="M12" i="10"/>
  <c r="O8" i="10"/>
  <c r="L17" i="9"/>
  <c r="O13" i="9"/>
  <c r="P9" i="9"/>
  <c r="K15" i="11"/>
  <c r="H21" i="11"/>
  <c r="F19" i="11"/>
  <c r="I12" i="11"/>
  <c r="G57" i="10"/>
  <c r="I19" i="10"/>
  <c r="G8" i="10"/>
  <c r="G9" i="11"/>
  <c r="N8" i="10"/>
  <c r="P22" i="12"/>
  <c r="O16" i="12"/>
  <c r="N15" i="12"/>
  <c r="M14" i="12"/>
  <c r="L13" i="12"/>
  <c r="K12" i="12"/>
  <c r="J11" i="12"/>
  <c r="I10" i="12"/>
  <c r="H9" i="12"/>
  <c r="Q42" i="11"/>
  <c r="P21" i="11"/>
  <c r="O20" i="11"/>
  <c r="N19" i="11"/>
  <c r="M18" i="11"/>
  <c r="L17" i="11"/>
  <c r="K16" i="11"/>
  <c r="K14" i="11"/>
  <c r="M11" i="11"/>
  <c r="G10" i="11"/>
  <c r="O8" i="11"/>
  <c r="Q57" i="10"/>
  <c r="K21" i="10"/>
  <c r="M18" i="10"/>
  <c r="G17" i="10"/>
  <c r="P15" i="10"/>
  <c r="I14" i="10"/>
  <c r="F9" i="10"/>
  <c r="Q21" i="9"/>
  <c r="G16" i="9"/>
  <c r="I14" i="9"/>
  <c r="J12" i="9"/>
  <c r="F15" i="11"/>
  <c r="J42" i="11"/>
  <c r="H20" i="11"/>
  <c r="F18" i="11"/>
  <c r="M57" i="10"/>
  <c r="P19" i="10"/>
  <c r="L15" i="10"/>
  <c r="H21" i="9"/>
  <c r="J19" i="9"/>
  <c r="M15" i="9"/>
  <c r="N8" i="9"/>
  <c r="I42" i="11"/>
  <c r="G20" i="11"/>
  <c r="O13" i="11"/>
  <c r="Q10" i="11"/>
  <c r="O20" i="10"/>
  <c r="K16" i="10"/>
  <c r="Q57" i="9"/>
  <c r="G17" i="9"/>
  <c r="G15" i="9"/>
  <c r="I13" i="9"/>
  <c r="K11" i="9"/>
  <c r="P15" i="11"/>
  <c r="K8" i="12"/>
  <c r="L9" i="12"/>
  <c r="M10" i="12"/>
  <c r="F11" i="12"/>
  <c r="N11" i="12"/>
  <c r="G12" i="12"/>
  <c r="O12" i="12"/>
  <c r="H13" i="12"/>
  <c r="P13" i="12"/>
  <c r="I14" i="12"/>
  <c r="Q14" i="12"/>
  <c r="J15" i="12"/>
  <c r="K16" i="12"/>
  <c r="L22" i="12"/>
  <c r="J10" i="9"/>
  <c r="I11" i="9"/>
  <c r="H12" i="9"/>
  <c r="H13" i="9"/>
  <c r="F14" i="9"/>
  <c r="F15" i="9"/>
  <c r="F16" i="9"/>
  <c r="Q19" i="9"/>
  <c r="P20" i="9"/>
  <c r="P21" i="9"/>
  <c r="N57" i="9"/>
  <c r="Q13" i="12"/>
  <c r="P12" i="12"/>
  <c r="O11" i="12"/>
  <c r="N10" i="12"/>
  <c r="M9" i="12"/>
  <c r="L8" i="12"/>
  <c r="Q21" i="11"/>
  <c r="P20" i="11"/>
  <c r="O19" i="11"/>
  <c r="N18" i="11"/>
  <c r="M17" i="11"/>
  <c r="L16" i="11"/>
  <c r="L14" i="11"/>
  <c r="F13" i="11"/>
  <c r="N11" i="11"/>
  <c r="H10" i="11"/>
  <c r="Q8" i="11"/>
  <c r="K20" i="10"/>
  <c r="N17" i="10"/>
  <c r="G16" i="10"/>
  <c r="P14" i="10"/>
  <c r="J13" i="10"/>
  <c r="M11" i="10"/>
  <c r="H57" i="9"/>
  <c r="J20" i="9"/>
  <c r="J18" i="9"/>
  <c r="L16" i="9"/>
  <c r="N14" i="9"/>
  <c r="O12" i="9"/>
  <c r="Q10" i="9"/>
  <c r="J8" i="9"/>
  <c r="G101" i="13"/>
  <c r="H101" i="13" s="1"/>
  <c r="G3527" i="11"/>
  <c r="H3527" i="11" s="1"/>
  <c r="Q22" i="12"/>
  <c r="I22" i="12"/>
  <c r="P16" i="12"/>
  <c r="H16" i="12"/>
  <c r="O15" i="12"/>
  <c r="G15" i="12"/>
  <c r="N14" i="12"/>
  <c r="F14" i="12"/>
  <c r="M13" i="12"/>
  <c r="L12" i="12"/>
  <c r="K11" i="12"/>
  <c r="J10" i="12"/>
  <c r="Q9" i="12"/>
  <c r="I9" i="12"/>
  <c r="P8" i="12"/>
  <c r="I8" i="12"/>
  <c r="M8" i="12"/>
  <c r="Q8" i="12"/>
  <c r="F9" i="12"/>
  <c r="J9" i="12"/>
  <c r="N9" i="12"/>
  <c r="G10" i="12"/>
  <c r="K10" i="12"/>
  <c r="O10" i="12"/>
  <c r="H11" i="12"/>
  <c r="L11" i="12"/>
  <c r="P11" i="12"/>
  <c r="I12" i="12"/>
  <c r="M12" i="12"/>
  <c r="Q12" i="12"/>
  <c r="F13" i="12"/>
  <c r="J13" i="12"/>
  <c r="N13" i="12"/>
  <c r="G14" i="12"/>
  <c r="K14" i="12"/>
  <c r="O14" i="12"/>
  <c r="H15" i="12"/>
  <c r="L15" i="12"/>
  <c r="P15" i="12"/>
  <c r="I16" i="12"/>
  <c r="M16" i="12"/>
  <c r="Q16" i="12"/>
  <c r="F22" i="12"/>
  <c r="J22" i="12"/>
  <c r="N22" i="12"/>
  <c r="M42" i="11"/>
  <c r="L21" i="11"/>
  <c r="K20" i="11"/>
  <c r="J19" i="11"/>
  <c r="Q18" i="11"/>
  <c r="I18" i="11"/>
  <c r="P17" i="11"/>
  <c r="H17" i="11"/>
  <c r="O16" i="11"/>
  <c r="G16" i="11"/>
  <c r="P14" i="11"/>
  <c r="J13" i="11"/>
  <c r="N12" i="11"/>
  <c r="H11" i="11"/>
  <c r="L10" i="11"/>
  <c r="P9" i="11"/>
  <c r="F9" i="11"/>
  <c r="J8" i="11"/>
  <c r="H57" i="10"/>
  <c r="L21" i="10"/>
  <c r="Q20" i="10"/>
  <c r="F20" i="10"/>
  <c r="J19" i="10"/>
  <c r="O18" i="10"/>
  <c r="H17" i="10"/>
  <c r="M16" i="10"/>
  <c r="Q15" i="10"/>
  <c r="F15" i="10"/>
  <c r="K14" i="10"/>
  <c r="O13" i="10"/>
  <c r="F12" i="10"/>
  <c r="F11" i="10"/>
  <c r="G10" i="10"/>
  <c r="H9" i="10"/>
  <c r="I8" i="10"/>
  <c r="M8" i="10"/>
  <c r="K9" i="10"/>
  <c r="K10" i="10"/>
  <c r="Q10" i="10"/>
  <c r="J11" i="10"/>
  <c r="Q11" i="10"/>
  <c r="I12" i="10"/>
  <c r="Q12" i="10"/>
  <c r="L13" i="10"/>
  <c r="H14" i="10"/>
  <c r="M14" i="10"/>
  <c r="I15" i="10"/>
  <c r="N15" i="10"/>
  <c r="J16" i="10"/>
  <c r="O16" i="10"/>
  <c r="F17" i="10"/>
  <c r="K17" i="10"/>
  <c r="P17" i="10"/>
  <c r="G18" i="10"/>
  <c r="L18" i="10"/>
  <c r="Q18" i="10"/>
  <c r="H19" i="10"/>
  <c r="M19" i="10"/>
  <c r="I20" i="10"/>
  <c r="N20" i="10"/>
  <c r="J21" i="10"/>
  <c r="O21" i="10"/>
  <c r="K57" i="10"/>
  <c r="P57" i="10"/>
  <c r="J8" i="10"/>
  <c r="J9" i="10"/>
  <c r="P9" i="10"/>
  <c r="I10" i="10"/>
  <c r="P10" i="10"/>
  <c r="H11" i="10"/>
  <c r="P11" i="10"/>
  <c r="G12" i="10"/>
  <c r="N12" i="10"/>
  <c r="F13" i="10"/>
  <c r="K13" i="10"/>
  <c r="P13" i="10"/>
  <c r="G14" i="10"/>
  <c r="L14" i="10"/>
  <c r="Q14" i="10"/>
  <c r="H15" i="10"/>
  <c r="M15" i="10"/>
  <c r="I16" i="10"/>
  <c r="N16" i="10"/>
  <c r="J17" i="10"/>
  <c r="O17" i="10"/>
  <c r="K18" i="10"/>
  <c r="P18" i="10"/>
  <c r="F19" i="10"/>
  <c r="L19" i="10"/>
  <c r="Q19" i="10"/>
  <c r="G20" i="10"/>
  <c r="M20" i="10"/>
  <c r="H21" i="10"/>
  <c r="N21" i="10"/>
  <c r="I57" i="10"/>
  <c r="O57" i="10"/>
  <c r="I57" i="9"/>
  <c r="K21" i="9"/>
  <c r="K20" i="9"/>
  <c r="K19" i="9"/>
  <c r="M18" i="9"/>
  <c r="M17" i="9"/>
  <c r="N16" i="9"/>
  <c r="O15" i="9"/>
  <c r="P14" i="9"/>
  <c r="P13" i="9"/>
  <c r="N42" i="11"/>
  <c r="F42" i="11"/>
  <c r="M21" i="11"/>
  <c r="L20" i="11"/>
  <c r="K19" i="11"/>
  <c r="J18" i="11"/>
  <c r="Q17" i="11"/>
  <c r="I17" i="11"/>
  <c r="P16" i="11"/>
  <c r="H16" i="11"/>
  <c r="Q14" i="11"/>
  <c r="G14" i="11"/>
  <c r="K13" i="11"/>
  <c r="O12" i="11"/>
  <c r="I11" i="11"/>
  <c r="M10" i="11"/>
  <c r="K8" i="11"/>
  <c r="L57" i="10"/>
  <c r="P21" i="10"/>
  <c r="F21" i="10"/>
  <c r="J20" i="10"/>
  <c r="N19" i="10"/>
  <c r="H18" i="10"/>
  <c r="L17" i="10"/>
  <c r="Q16" i="10"/>
  <c r="F16" i="10"/>
  <c r="J15" i="10"/>
  <c r="O14" i="10"/>
  <c r="H13" i="10"/>
  <c r="K12" i="10"/>
  <c r="L11" i="10"/>
  <c r="L10" i="10"/>
  <c r="N9" i="10"/>
  <c r="K8" i="9"/>
  <c r="P8" i="9"/>
  <c r="G9" i="9"/>
  <c r="L9" i="9"/>
  <c r="Q9" i="9"/>
  <c r="H8" i="9"/>
  <c r="O9" i="9"/>
  <c r="H10" i="9"/>
  <c r="P10" i="9"/>
  <c r="G11" i="9"/>
  <c r="N11" i="9"/>
  <c r="G12" i="9"/>
  <c r="N12" i="9"/>
  <c r="M13" i="9"/>
  <c r="L14" i="9"/>
  <c r="K15" i="9"/>
  <c r="K16" i="9"/>
  <c r="I17" i="9"/>
  <c r="Q17" i="9"/>
  <c r="I18" i="9"/>
  <c r="P18" i="9"/>
  <c r="I19" i="9"/>
  <c r="O19" i="9"/>
  <c r="G20" i="9"/>
  <c r="O20" i="9"/>
  <c r="G21" i="9"/>
  <c r="M21" i="9"/>
  <c r="F57" i="9"/>
  <c r="M57" i="9"/>
  <c r="O8" i="9"/>
  <c r="K9" i="9"/>
  <c r="F10" i="9"/>
  <c r="M10" i="9"/>
  <c r="F11" i="9"/>
  <c r="M11" i="9"/>
  <c r="L12" i="9"/>
  <c r="K13" i="9"/>
  <c r="J14" i="9"/>
  <c r="Q14" i="9"/>
  <c r="J15" i="9"/>
  <c r="Q15" i="9"/>
  <c r="H16" i="9"/>
  <c r="P16" i="9"/>
  <c r="H17" i="9"/>
  <c r="O17" i="9"/>
  <c r="H18" i="9"/>
  <c r="N18" i="9"/>
  <c r="F19" i="9"/>
  <c r="N19" i="9"/>
  <c r="F20" i="9"/>
  <c r="L20" i="9"/>
  <c r="L21" i="9"/>
  <c r="L57" i="9"/>
  <c r="O42" i="11"/>
  <c r="K42" i="11"/>
  <c r="G42" i="11"/>
  <c r="N21" i="11"/>
  <c r="J21" i="11"/>
  <c r="F21" i="11"/>
  <c r="Q20" i="11"/>
  <c r="M20" i="11"/>
  <c r="I20" i="11"/>
  <c r="P19" i="11"/>
  <c r="L19" i="11"/>
  <c r="H19" i="11"/>
  <c r="O18" i="11"/>
  <c r="K18" i="11"/>
  <c r="G18" i="11"/>
  <c r="N17" i="11"/>
  <c r="J17" i="11"/>
  <c r="F17" i="11"/>
  <c r="Q16" i="11"/>
  <c r="M16" i="11"/>
  <c r="I16" i="11"/>
  <c r="M14" i="11"/>
  <c r="H14" i="11"/>
  <c r="L13" i="11"/>
  <c r="G13" i="11"/>
  <c r="Q12" i="11"/>
  <c r="K12" i="11"/>
  <c r="F12" i="11"/>
  <c r="P11" i="11"/>
  <c r="J11" i="11"/>
  <c r="O10" i="11"/>
  <c r="I10" i="11"/>
  <c r="N9" i="11"/>
  <c r="H9" i="11"/>
  <c r="M8" i="11"/>
  <c r="G8" i="11"/>
  <c r="I15" i="11"/>
  <c r="M15" i="11"/>
  <c r="Q15" i="11"/>
  <c r="H8" i="11"/>
  <c r="L8" i="11"/>
  <c r="P8" i="11"/>
  <c r="I9" i="11"/>
  <c r="M9" i="11"/>
  <c r="Q9" i="11"/>
  <c r="F10" i="11"/>
  <c r="J10" i="11"/>
  <c r="N10" i="11"/>
  <c r="G11" i="11"/>
  <c r="K11" i="11"/>
  <c r="O11" i="11"/>
  <c r="H12" i="11"/>
  <c r="L12" i="11"/>
  <c r="P12" i="11"/>
  <c r="I13" i="11"/>
  <c r="M13" i="11"/>
  <c r="Q13" i="11"/>
  <c r="F14" i="11"/>
  <c r="J14" i="11"/>
  <c r="N14" i="11"/>
  <c r="G15" i="11"/>
  <c r="L15" i="11"/>
  <c r="H15" i="11"/>
  <c r="N15" i="11"/>
  <c r="O22" i="12"/>
  <c r="K22" i="12"/>
  <c r="G22" i="12"/>
  <c r="N16" i="12"/>
  <c r="J16" i="12"/>
  <c r="F16" i="12"/>
  <c r="Q15" i="12"/>
  <c r="M15" i="12"/>
  <c r="I15" i="12"/>
  <c r="P14" i="12"/>
  <c r="L14" i="12"/>
  <c r="H14" i="12"/>
  <c r="O13" i="12"/>
  <c r="K13" i="12"/>
  <c r="G13" i="12"/>
  <c r="N12" i="12"/>
  <c r="J12" i="12"/>
  <c r="F12" i="12"/>
  <c r="Q11" i="12"/>
  <c r="M11" i="12"/>
  <c r="I11" i="12"/>
  <c r="P10" i="12"/>
  <c r="L10" i="12"/>
  <c r="H10" i="12"/>
  <c r="O9" i="12"/>
  <c r="K9" i="12"/>
  <c r="G9" i="12"/>
  <c r="N8" i="12"/>
  <c r="J8" i="12"/>
  <c r="P42" i="11"/>
  <c r="L42" i="11"/>
  <c r="H42" i="11"/>
  <c r="O21" i="11"/>
  <c r="K21" i="11"/>
  <c r="G21" i="11"/>
  <c r="N20" i="11"/>
  <c r="J20" i="11"/>
  <c r="F20" i="11"/>
  <c r="Q19" i="11"/>
  <c r="M19" i="11"/>
  <c r="I19" i="11"/>
  <c r="P18" i="11"/>
  <c r="L18" i="11"/>
  <c r="H18" i="11"/>
  <c r="O17" i="11"/>
  <c r="K17" i="11"/>
  <c r="G17" i="11"/>
  <c r="N16" i="11"/>
  <c r="J16" i="11"/>
  <c r="F16" i="11"/>
  <c r="O14" i="11"/>
  <c r="I14" i="11"/>
  <c r="N13" i="11"/>
  <c r="H13" i="11"/>
  <c r="M12" i="11"/>
  <c r="G12" i="11"/>
  <c r="Q11" i="11"/>
  <c r="L11" i="11"/>
  <c r="F11" i="11"/>
  <c r="P10" i="11"/>
  <c r="K10" i="11"/>
  <c r="O9" i="11"/>
  <c r="J9" i="11"/>
  <c r="N8" i="11"/>
  <c r="I8" i="11"/>
  <c r="H8" i="10"/>
  <c r="L8" i="10"/>
  <c r="P8" i="10"/>
  <c r="I9" i="10"/>
  <c r="M9" i="10"/>
  <c r="Q9" i="10"/>
  <c r="F10" i="10"/>
  <c r="J10" i="10"/>
  <c r="N10" i="10"/>
  <c r="G11" i="10"/>
  <c r="K11" i="10"/>
  <c r="O11" i="10"/>
  <c r="H12" i="10"/>
  <c r="L12" i="10"/>
  <c r="P12" i="10"/>
  <c r="I13" i="10"/>
  <c r="M13" i="10"/>
  <c r="Q13" i="10"/>
  <c r="F14" i="10"/>
  <c r="J14" i="10"/>
  <c r="N14" i="10"/>
  <c r="G15" i="10"/>
  <c r="K15" i="10"/>
  <c r="O15" i="10"/>
  <c r="H16" i="10"/>
  <c r="L16" i="10"/>
  <c r="P16" i="10"/>
  <c r="I17" i="10"/>
  <c r="M17" i="10"/>
  <c r="Q17" i="10"/>
  <c r="F18" i="10"/>
  <c r="J18" i="10"/>
  <c r="N18" i="10"/>
  <c r="G19" i="10"/>
  <c r="K19" i="10"/>
  <c r="O19" i="10"/>
  <c r="H20" i="10"/>
  <c r="L20" i="10"/>
  <c r="P20" i="10"/>
  <c r="I21" i="10"/>
  <c r="M21" i="10"/>
  <c r="Q21" i="10"/>
  <c r="F57" i="10"/>
  <c r="J57" i="10"/>
  <c r="N57" i="10"/>
  <c r="F8" i="10"/>
  <c r="K8" i="10"/>
  <c r="Q8" i="10"/>
  <c r="G9" i="10"/>
  <c r="L9" i="10"/>
  <c r="H10" i="10"/>
  <c r="M10" i="10"/>
  <c r="I11" i="10"/>
  <c r="N11" i="10"/>
  <c r="J12" i="10"/>
  <c r="O12" i="10"/>
  <c r="G8" i="9"/>
  <c r="O15" i="11"/>
  <c r="P57" i="9"/>
  <c r="J57" i="9"/>
  <c r="O21" i="9"/>
  <c r="I21" i="9"/>
  <c r="N20" i="9"/>
  <c r="H20" i="9"/>
  <c r="M19" i="9"/>
  <c r="G19" i="9"/>
  <c r="Q18" i="9"/>
  <c r="L18" i="9"/>
  <c r="F18" i="9"/>
  <c r="P17" i="9"/>
  <c r="K17" i="9"/>
  <c r="O16" i="9"/>
  <c r="J16" i="9"/>
  <c r="N15" i="9"/>
  <c r="I15" i="9"/>
  <c r="M14" i="9"/>
  <c r="H14" i="9"/>
  <c r="Q13" i="9"/>
  <c r="L13" i="9"/>
  <c r="G13" i="9"/>
  <c r="P12" i="9"/>
  <c r="K12" i="9"/>
  <c r="F12" i="9"/>
  <c r="O11" i="9"/>
  <c r="J11" i="9"/>
  <c r="N10" i="9"/>
  <c r="I10" i="9"/>
  <c r="M9" i="9"/>
  <c r="H9" i="9"/>
  <c r="L8" i="9"/>
  <c r="I8" i="9"/>
  <c r="M8" i="9"/>
  <c r="Q8" i="9"/>
  <c r="F9" i="9"/>
  <c r="J9" i="9"/>
  <c r="N9" i="9"/>
  <c r="G10" i="9"/>
  <c r="K10" i="9"/>
  <c r="O10" i="9"/>
  <c r="H11" i="9"/>
  <c r="L11" i="9"/>
  <c r="P11" i="9"/>
  <c r="I12" i="9"/>
  <c r="M12" i="9"/>
  <c r="Q12" i="9"/>
  <c r="F13" i="9"/>
  <c r="J13" i="9"/>
  <c r="N13" i="9"/>
  <c r="G14" i="9"/>
  <c r="K14" i="9"/>
  <c r="O14" i="9"/>
  <c r="H15" i="9"/>
  <c r="L15" i="9"/>
  <c r="P15" i="9"/>
  <c r="I16" i="9"/>
  <c r="M16" i="9"/>
  <c r="Q16" i="9"/>
  <c r="F17" i="9"/>
  <c r="J17" i="9"/>
  <c r="N17" i="9"/>
  <c r="G18" i="9"/>
  <c r="K18" i="9"/>
  <c r="O18" i="9"/>
  <c r="H19" i="9"/>
  <c r="L19" i="9"/>
  <c r="P19" i="9"/>
  <c r="I20" i="9"/>
  <c r="M20" i="9"/>
  <c r="Q20" i="9"/>
  <c r="F21" i="9"/>
  <c r="J21" i="9"/>
  <c r="N21" i="9"/>
  <c r="G57" i="9"/>
  <c r="K57" i="9"/>
  <c r="O57" i="9"/>
  <c r="U8" i="10"/>
  <c r="U10" i="10"/>
  <c r="U7" i="10"/>
  <c r="U9" i="11"/>
  <c r="U7" i="11"/>
  <c r="U8" i="11"/>
  <c r="U8" i="9"/>
  <c r="U20" i="9" s="1"/>
  <c r="U13" i="12" l="1"/>
  <c r="U14" i="12" s="1"/>
  <c r="U16" i="10"/>
  <c r="U28" i="10"/>
  <c r="U3512" i="10" s="1"/>
  <c r="C670" i="14" s="1"/>
  <c r="U31" i="9"/>
  <c r="U5012" i="9" s="1"/>
  <c r="C669" i="14" s="1"/>
  <c r="S12" i="10"/>
  <c r="F575" i="14" s="1"/>
  <c r="I4" i="11"/>
  <c r="J4" i="12"/>
  <c r="H4" i="12"/>
  <c r="S21" i="10"/>
  <c r="F584" i="14" s="1"/>
  <c r="E584" i="14" s="1"/>
  <c r="S13" i="10"/>
  <c r="F576" i="14" s="1"/>
  <c r="S8" i="12"/>
  <c r="F658" i="14" s="1"/>
  <c r="F4" i="12"/>
  <c r="S12" i="9"/>
  <c r="F524" i="14" s="1"/>
  <c r="K4" i="10"/>
  <c r="S57" i="10"/>
  <c r="F620" i="14" s="1"/>
  <c r="S18" i="10"/>
  <c r="F581" i="14" s="1"/>
  <c r="S14" i="10"/>
  <c r="F577" i="14" s="1"/>
  <c r="E577" i="14" s="1"/>
  <c r="N4" i="12"/>
  <c r="S10" i="12"/>
  <c r="F660" i="14" s="1"/>
  <c r="O4" i="12"/>
  <c r="O4" i="9"/>
  <c r="S21" i="9"/>
  <c r="F533" i="14" s="1"/>
  <c r="S17" i="9"/>
  <c r="F529" i="14" s="1"/>
  <c r="S13" i="9"/>
  <c r="F525" i="14" s="1"/>
  <c r="S9" i="9"/>
  <c r="F521" i="14" s="1"/>
  <c r="G4" i="12"/>
  <c r="S15" i="12"/>
  <c r="F665" i="14" s="1"/>
  <c r="P4" i="10"/>
  <c r="L4" i="11"/>
  <c r="P4" i="9"/>
  <c r="I4" i="10"/>
  <c r="Q4" i="11"/>
  <c r="Q4" i="9"/>
  <c r="N4" i="11"/>
  <c r="G4" i="11"/>
  <c r="S12" i="11"/>
  <c r="F626" i="14" s="1"/>
  <c r="K4" i="9"/>
  <c r="J4" i="10"/>
  <c r="S20" i="10"/>
  <c r="F583" i="14" s="1"/>
  <c r="E583" i="14" s="1"/>
  <c r="J4" i="11"/>
  <c r="S22" i="12"/>
  <c r="F672" i="14" s="1"/>
  <c r="S13" i="12"/>
  <c r="F663" i="14" s="1"/>
  <c r="S9" i="12"/>
  <c r="F659" i="14" s="1"/>
  <c r="P4" i="12"/>
  <c r="S16" i="9"/>
  <c r="F528" i="14" s="1"/>
  <c r="K4" i="12"/>
  <c r="M4" i="9"/>
  <c r="S18" i="9"/>
  <c r="F530" i="14" s="1"/>
  <c r="G4" i="9"/>
  <c r="H4" i="10"/>
  <c r="S11" i="11"/>
  <c r="F625" i="14" s="1"/>
  <c r="E625" i="14" s="1"/>
  <c r="M4" i="11"/>
  <c r="S19" i="9"/>
  <c r="F531" i="14" s="1"/>
  <c r="E531" i="14" s="1"/>
  <c r="S10" i="9"/>
  <c r="F522" i="14" s="1"/>
  <c r="S57" i="9"/>
  <c r="F569" i="14" s="1"/>
  <c r="S8" i="9"/>
  <c r="F520" i="14" s="1"/>
  <c r="E520" i="14" s="1"/>
  <c r="F4" i="9"/>
  <c r="S16" i="10"/>
  <c r="F579" i="14" s="1"/>
  <c r="E579" i="14" s="1"/>
  <c r="S42" i="11"/>
  <c r="F656" i="14" s="1"/>
  <c r="S19" i="10"/>
  <c r="F582" i="14" s="1"/>
  <c r="E582" i="14" s="1"/>
  <c r="S9" i="11"/>
  <c r="F623" i="14" s="1"/>
  <c r="Q4" i="12"/>
  <c r="J4" i="9"/>
  <c r="S15" i="9"/>
  <c r="F527" i="14" s="1"/>
  <c r="S11" i="12"/>
  <c r="F661" i="14" s="1"/>
  <c r="S18" i="11"/>
  <c r="S15" i="11"/>
  <c r="O4" i="11"/>
  <c r="N4" i="10"/>
  <c r="S10" i="10"/>
  <c r="F573" i="14" s="1"/>
  <c r="S20" i="9"/>
  <c r="F532" i="14" s="1"/>
  <c r="E532" i="14" s="1"/>
  <c r="S11" i="9"/>
  <c r="F523" i="14" s="1"/>
  <c r="H4" i="9"/>
  <c r="I4" i="12"/>
  <c r="S14" i="12"/>
  <c r="F664" i="14" s="1"/>
  <c r="G4" i="10"/>
  <c r="S19" i="11"/>
  <c r="L4" i="9"/>
  <c r="S8" i="10"/>
  <c r="F571" i="14" s="1"/>
  <c r="F4" i="10"/>
  <c r="L4" i="10"/>
  <c r="H4" i="11"/>
  <c r="U3512" i="11"/>
  <c r="C671" i="14" s="1"/>
  <c r="I4" i="9"/>
  <c r="Q4" i="10"/>
  <c r="S16" i="11"/>
  <c r="F630" i="14" s="1"/>
  <c r="S20" i="11"/>
  <c r="F634" i="14" s="1"/>
  <c r="S12" i="12"/>
  <c r="F662" i="14" s="1"/>
  <c r="S16" i="12"/>
  <c r="F666" i="14" s="1"/>
  <c r="S14" i="11"/>
  <c r="S10" i="11"/>
  <c r="F624" i="14" s="1"/>
  <c r="P4" i="11"/>
  <c r="S17" i="11"/>
  <c r="S21" i="11"/>
  <c r="F635" i="14" s="1"/>
  <c r="K4" i="11"/>
  <c r="S17" i="10"/>
  <c r="F580" i="14" s="1"/>
  <c r="M4" i="10"/>
  <c r="S11" i="10"/>
  <c r="F574" i="14" s="1"/>
  <c r="S15" i="10"/>
  <c r="F578" i="14" s="1"/>
  <c r="M4" i="12"/>
  <c r="S13" i="11"/>
  <c r="F627" i="14" s="1"/>
  <c r="L4" i="12"/>
  <c r="S14" i="9"/>
  <c r="F526" i="14" s="1"/>
  <c r="N4" i="9"/>
  <c r="S9" i="10"/>
  <c r="F572" i="14" s="1"/>
  <c r="O4" i="10"/>
  <c r="S8" i="11"/>
  <c r="F622" i="14" s="1"/>
  <c r="F4" i="11"/>
  <c r="O1020" i="12" l="1"/>
  <c r="O1021" i="12"/>
  <c r="O1022" i="12"/>
  <c r="O1018" i="12"/>
  <c r="O1019" i="12"/>
  <c r="J1019" i="12"/>
  <c r="J1020" i="12"/>
  <c r="J1021" i="12"/>
  <c r="J1022" i="12"/>
  <c r="J1018" i="12"/>
  <c r="I1022" i="12"/>
  <c r="I1018" i="12"/>
  <c r="I1019" i="12"/>
  <c r="I1020" i="12"/>
  <c r="I1021" i="12"/>
  <c r="Q1022" i="12"/>
  <c r="Q1018" i="12"/>
  <c r="Q1019" i="12"/>
  <c r="Q1020" i="12"/>
  <c r="Q1021" i="12"/>
  <c r="K1020" i="12"/>
  <c r="K1021" i="12"/>
  <c r="K1022" i="12"/>
  <c r="K1018" i="12"/>
  <c r="K1019" i="12"/>
  <c r="N1019" i="12"/>
  <c r="N1020" i="12"/>
  <c r="N1021" i="12"/>
  <c r="N1022" i="12"/>
  <c r="N1018" i="12"/>
  <c r="M1022" i="12"/>
  <c r="M1018" i="12"/>
  <c r="M1019" i="12"/>
  <c r="M1020" i="12"/>
  <c r="M1021" i="12"/>
  <c r="P1021" i="12"/>
  <c r="P1022" i="12"/>
  <c r="P1018" i="12"/>
  <c r="P1019" i="12"/>
  <c r="P1020" i="12"/>
  <c r="L1021" i="12"/>
  <c r="L1022" i="12"/>
  <c r="L1018" i="12"/>
  <c r="L1019" i="12"/>
  <c r="L1020" i="12"/>
  <c r="P3521" i="11"/>
  <c r="P3522" i="11"/>
  <c r="P3518" i="11"/>
  <c r="P3519" i="11"/>
  <c r="P3520" i="11"/>
  <c r="O3520" i="11"/>
  <c r="O3521" i="11"/>
  <c r="O3522" i="11"/>
  <c r="O3518" i="11"/>
  <c r="O3519" i="11"/>
  <c r="M3522" i="11"/>
  <c r="M3518" i="11"/>
  <c r="M3519" i="11"/>
  <c r="M3520" i="11"/>
  <c r="M3521" i="11"/>
  <c r="J3519" i="11"/>
  <c r="J3520" i="11"/>
  <c r="J3521" i="11"/>
  <c r="J3522" i="11"/>
  <c r="J3518" i="11"/>
  <c r="Q3522" i="11"/>
  <c r="Q3518" i="11"/>
  <c r="Q3519" i="11"/>
  <c r="Q3520" i="11"/>
  <c r="Q3521" i="11"/>
  <c r="K3520" i="11"/>
  <c r="K3521" i="11"/>
  <c r="K3522" i="11"/>
  <c r="K3518" i="11"/>
  <c r="K3519" i="11"/>
  <c r="N3519" i="11"/>
  <c r="N3520" i="11"/>
  <c r="N3521" i="11"/>
  <c r="N3522" i="11"/>
  <c r="N3518" i="11"/>
  <c r="I9" i="13"/>
  <c r="L3521" i="11"/>
  <c r="L3522" i="11"/>
  <c r="L3518" i="11"/>
  <c r="L3519" i="11"/>
  <c r="L3520" i="11"/>
  <c r="O3520" i="10"/>
  <c r="O3521" i="10"/>
  <c r="O3522" i="10"/>
  <c r="O3518" i="10"/>
  <c r="O3519" i="10"/>
  <c r="J3519" i="10"/>
  <c r="J3520" i="10"/>
  <c r="J3521" i="10"/>
  <c r="J3522" i="10"/>
  <c r="J3518" i="10"/>
  <c r="K8" i="13"/>
  <c r="K3520" i="10"/>
  <c r="K3521" i="10"/>
  <c r="K3522" i="10"/>
  <c r="K3518" i="10"/>
  <c r="K3519" i="10"/>
  <c r="P3521" i="10"/>
  <c r="P3522" i="10"/>
  <c r="P3518" i="10"/>
  <c r="P3519" i="10"/>
  <c r="P3520" i="10"/>
  <c r="M3522" i="10"/>
  <c r="M3518" i="10"/>
  <c r="M3519" i="10"/>
  <c r="M3520" i="10"/>
  <c r="M3521" i="10"/>
  <c r="Q3522" i="10"/>
  <c r="Q3518" i="10"/>
  <c r="Q3519" i="10"/>
  <c r="Q3520" i="10"/>
  <c r="Q3521" i="10"/>
  <c r="L3521" i="10"/>
  <c r="L3522" i="10"/>
  <c r="L3518" i="10"/>
  <c r="L3519" i="10"/>
  <c r="L3520" i="10"/>
  <c r="N3519" i="10"/>
  <c r="N3520" i="10"/>
  <c r="N3521" i="10"/>
  <c r="N3522" i="10"/>
  <c r="N3518" i="10"/>
  <c r="J5019" i="9"/>
  <c r="J5020" i="9"/>
  <c r="J5021" i="9"/>
  <c r="J5022" i="9"/>
  <c r="J5018" i="9"/>
  <c r="M5022" i="9"/>
  <c r="M5018" i="9"/>
  <c r="M5019" i="9"/>
  <c r="M5020" i="9"/>
  <c r="M5021" i="9"/>
  <c r="L5021" i="9"/>
  <c r="L5022" i="9"/>
  <c r="L5018" i="9"/>
  <c r="L5019" i="9"/>
  <c r="L5020" i="9"/>
  <c r="P5021" i="9"/>
  <c r="P5022" i="9"/>
  <c r="P5018" i="9"/>
  <c r="P5019" i="9"/>
  <c r="P5020" i="9"/>
  <c r="N5019" i="9"/>
  <c r="N5020" i="9"/>
  <c r="N5021" i="9"/>
  <c r="N5022" i="9"/>
  <c r="N5018" i="9"/>
  <c r="I5022" i="9"/>
  <c r="I5018" i="9"/>
  <c r="I5019" i="9"/>
  <c r="I5020" i="9"/>
  <c r="I5021" i="9"/>
  <c r="K5020" i="9"/>
  <c r="K5021" i="9"/>
  <c r="K5022" i="9"/>
  <c r="K5018" i="9"/>
  <c r="K5019" i="9"/>
  <c r="Q5022" i="9"/>
  <c r="Q5018" i="9"/>
  <c r="Q5019" i="9"/>
  <c r="Q5020" i="9"/>
  <c r="Q5021" i="9"/>
  <c r="O7" i="13"/>
  <c r="O5020" i="9"/>
  <c r="O5021" i="9"/>
  <c r="O5022" i="9"/>
  <c r="O5018" i="9"/>
  <c r="O5019" i="9"/>
  <c r="U15" i="12"/>
  <c r="F628" i="14"/>
  <c r="E628" i="14" s="1"/>
  <c r="F629" i="14"/>
  <c r="E629" i="14" s="1"/>
  <c r="F631" i="14"/>
  <c r="E631" i="14" s="1"/>
  <c r="F633" i="14"/>
  <c r="E633" i="14" s="1"/>
  <c r="F632" i="14"/>
  <c r="E632" i="14" s="1"/>
  <c r="G25" i="13"/>
  <c r="J25" i="13"/>
  <c r="N25" i="13"/>
  <c r="O25" i="13"/>
  <c r="F25" i="13"/>
  <c r="H25" i="13"/>
  <c r="S4" i="9"/>
  <c r="E521" i="14"/>
  <c r="E522" i="14" s="1"/>
  <c r="I7" i="13"/>
  <c r="S4" i="10"/>
  <c r="F8" i="13"/>
  <c r="H7" i="13"/>
  <c r="N8" i="13"/>
  <c r="F7" i="13"/>
  <c r="G7" i="13"/>
  <c r="Q7" i="13"/>
  <c r="O9" i="13"/>
  <c r="M9" i="13"/>
  <c r="P25" i="13"/>
  <c r="J9" i="13"/>
  <c r="L9" i="13"/>
  <c r="O8" i="13"/>
  <c r="L25" i="13"/>
  <c r="H9" i="13"/>
  <c r="G9" i="13"/>
  <c r="F9" i="13"/>
  <c r="S4" i="11"/>
  <c r="N7" i="13"/>
  <c r="M25" i="13"/>
  <c r="P9" i="13"/>
  <c r="G8" i="13"/>
  <c r="K7" i="13"/>
  <c r="P7" i="13"/>
  <c r="K9" i="13"/>
  <c r="L7" i="13"/>
  <c r="I25" i="13"/>
  <c r="J7" i="13"/>
  <c r="M7" i="13"/>
  <c r="Q9" i="13"/>
  <c r="P8" i="13"/>
  <c r="M8" i="13"/>
  <c r="Q8" i="13"/>
  <c r="L8" i="13"/>
  <c r="Q25" i="13"/>
  <c r="H8" i="13"/>
  <c r="K25" i="13"/>
  <c r="J8" i="13"/>
  <c r="N9" i="13"/>
  <c r="I8" i="13"/>
  <c r="S4" i="12"/>
  <c r="U16" i="12" l="1"/>
  <c r="E523" i="14"/>
  <c r="K3" i="13"/>
  <c r="K74" i="13" s="1"/>
  <c r="K26" i="13" s="1"/>
  <c r="O3" i="13"/>
  <c r="O74" i="13" s="1"/>
  <c r="O26" i="13" s="1"/>
  <c r="N3" i="13"/>
  <c r="N74" i="13" s="1"/>
  <c r="N26" i="13" s="1"/>
  <c r="H3" i="13"/>
  <c r="H74" i="13" s="1"/>
  <c r="H26" i="13" s="1"/>
  <c r="B51" i="11"/>
  <c r="Q3" i="13"/>
  <c r="Q74" i="13" s="1"/>
  <c r="Q26" i="13" s="1"/>
  <c r="S8" i="13"/>
  <c r="J3" i="13"/>
  <c r="L3" i="13"/>
  <c r="B31" i="12"/>
  <c r="S25" i="13"/>
  <c r="G3" i="13"/>
  <c r="B66" i="9"/>
  <c r="M3" i="13"/>
  <c r="S7" i="13"/>
  <c r="F3" i="13"/>
  <c r="B66" i="10"/>
  <c r="I3" i="13"/>
  <c r="I74" i="13" s="1"/>
  <c r="I26" i="13" s="1"/>
  <c r="P3" i="13"/>
  <c r="S9" i="13"/>
  <c r="U17" i="12" l="1"/>
  <c r="U18" i="12" s="1"/>
  <c r="E524" i="14"/>
  <c r="B30" i="12"/>
  <c r="B50" i="11"/>
  <c r="B65" i="10"/>
  <c r="B65" i="9"/>
  <c r="O71" i="13"/>
  <c r="N71" i="13"/>
  <c r="P74" i="13"/>
  <c r="P26" i="13" s="1"/>
  <c r="M71" i="13"/>
  <c r="J71" i="13"/>
  <c r="J74" i="13"/>
  <c r="J26" i="13" s="1"/>
  <c r="L74" i="13"/>
  <c r="L26" i="13" s="1"/>
  <c r="K71" i="13"/>
  <c r="S3" i="13"/>
  <c r="F71" i="13"/>
  <c r="F74" i="13"/>
  <c r="F26" i="13" s="1"/>
  <c r="F76" i="13" s="1"/>
  <c r="G71" i="13"/>
  <c r="G74" i="13"/>
  <c r="G26" i="13" s="1"/>
  <c r="I71" i="13"/>
  <c r="L71" i="13"/>
  <c r="P71" i="13"/>
  <c r="H71" i="13"/>
  <c r="M74" i="13"/>
  <c r="M26" i="13" s="1"/>
  <c r="Q71" i="13"/>
  <c r="F1020" i="12" l="1"/>
  <c r="G1021" i="12"/>
  <c r="H1018" i="12"/>
  <c r="F1019" i="12"/>
  <c r="G1022" i="12"/>
  <c r="F1021" i="12"/>
  <c r="G1019" i="12"/>
  <c r="F1022" i="12"/>
  <c r="G1018" i="12"/>
  <c r="F1018" i="12"/>
  <c r="G1020" i="12"/>
  <c r="F3521" i="10"/>
  <c r="F3518" i="10"/>
  <c r="I3520" i="10"/>
  <c r="H3522" i="10"/>
  <c r="F3520" i="10"/>
  <c r="I3522" i="10"/>
  <c r="I3521" i="10"/>
  <c r="I3519" i="10"/>
  <c r="H3520" i="10"/>
  <c r="F3519" i="10"/>
  <c r="I3518" i="10"/>
  <c r="F3522" i="10"/>
  <c r="H5022" i="9"/>
  <c r="F5021" i="9"/>
  <c r="F5018" i="9"/>
  <c r="H5020" i="9"/>
  <c r="H5018" i="9"/>
  <c r="F5020" i="9"/>
  <c r="H5021" i="9"/>
  <c r="F5022" i="9"/>
  <c r="H5019" i="9"/>
  <c r="F5019" i="9"/>
  <c r="I5017" i="9"/>
  <c r="U19" i="12"/>
  <c r="E525" i="14"/>
  <c r="AA9" i="11"/>
  <c r="AC9" i="11" s="1"/>
  <c r="Q76" i="13"/>
  <c r="Q28" i="13" s="1"/>
  <c r="N76" i="13"/>
  <c r="N88" i="13" s="1"/>
  <c r="P76" i="13"/>
  <c r="P28" i="13" s="1"/>
  <c r="O76" i="13"/>
  <c r="O51" i="13" s="1"/>
  <c r="M76" i="13"/>
  <c r="M51" i="13" s="1"/>
  <c r="L76" i="13"/>
  <c r="L28" i="13" s="1"/>
  <c r="K76" i="13"/>
  <c r="K89" i="13" s="1"/>
  <c r="J76" i="13"/>
  <c r="J51" i="13" s="1"/>
  <c r="P1016" i="12"/>
  <c r="P30" i="12" s="1"/>
  <c r="K1015" i="12"/>
  <c r="I1013" i="12"/>
  <c r="M1016" i="12"/>
  <c r="M30" i="12" s="1"/>
  <c r="E1013" i="12"/>
  <c r="E1021" i="12" s="1"/>
  <c r="H1021" i="12" s="1"/>
  <c r="E1015" i="12"/>
  <c r="E1019" i="12" s="1"/>
  <c r="H1019" i="12" s="1"/>
  <c r="N1017" i="12"/>
  <c r="J1017" i="12"/>
  <c r="G1017" i="12"/>
  <c r="K1017" i="12"/>
  <c r="I1015" i="12"/>
  <c r="K1016" i="12"/>
  <c r="K30" i="12" s="1"/>
  <c r="I1017" i="12"/>
  <c r="M1017" i="12"/>
  <c r="P1014" i="12"/>
  <c r="M1012" i="12"/>
  <c r="L1017" i="12"/>
  <c r="E1012" i="12"/>
  <c r="E1022" i="12" s="1"/>
  <c r="H1022" i="12" s="1"/>
  <c r="F1017" i="12"/>
  <c r="H1017" i="12"/>
  <c r="N1015" i="12"/>
  <c r="H1012" i="12"/>
  <c r="N1014" i="12"/>
  <c r="P1015" i="12"/>
  <c r="M1013" i="12"/>
  <c r="P1012" i="12"/>
  <c r="K1014" i="12"/>
  <c r="I1014" i="12"/>
  <c r="E1014" i="12"/>
  <c r="E1020" i="12" s="1"/>
  <c r="H1020" i="12" s="1"/>
  <c r="N1013" i="12"/>
  <c r="Q1017" i="12"/>
  <c r="I1012" i="12"/>
  <c r="K1012" i="12"/>
  <c r="P1017" i="12"/>
  <c r="E1016" i="12"/>
  <c r="E1018" i="12" s="1"/>
  <c r="N1016" i="12"/>
  <c r="N30" i="12" s="1"/>
  <c r="N1012" i="12"/>
  <c r="O1017" i="12"/>
  <c r="K1013" i="12"/>
  <c r="I1016" i="12"/>
  <c r="I30" i="12" s="1"/>
  <c r="M1014" i="12"/>
  <c r="M1015" i="12"/>
  <c r="P1013" i="12"/>
  <c r="O3517" i="11"/>
  <c r="Q3514" i="11"/>
  <c r="L3517" i="11"/>
  <c r="N3517" i="11"/>
  <c r="G3517" i="11"/>
  <c r="E3514" i="11"/>
  <c r="E3520" i="11" s="1"/>
  <c r="I3520" i="11" s="1"/>
  <c r="I3517" i="11"/>
  <c r="Q3512" i="11"/>
  <c r="P3513" i="11"/>
  <c r="H3517" i="11"/>
  <c r="O3512" i="11"/>
  <c r="N3512" i="11"/>
  <c r="O3514" i="11"/>
  <c r="K3517" i="11"/>
  <c r="E3512" i="11"/>
  <c r="E3522" i="11" s="1"/>
  <c r="F3522" i="11" s="1"/>
  <c r="J3517" i="11"/>
  <c r="O3513" i="11"/>
  <c r="N3513" i="11"/>
  <c r="P3512" i="11"/>
  <c r="N3516" i="11"/>
  <c r="N50" i="11" s="1"/>
  <c r="O3515" i="11"/>
  <c r="Q3513" i="11"/>
  <c r="E3513" i="11"/>
  <c r="E3521" i="11" s="1"/>
  <c r="F3521" i="11" s="1"/>
  <c r="E3515" i="11"/>
  <c r="E3519" i="11" s="1"/>
  <c r="I3519" i="11" s="1"/>
  <c r="M3517" i="11"/>
  <c r="Q3517" i="11"/>
  <c r="N3515" i="11"/>
  <c r="P3516" i="11"/>
  <c r="P50" i="11" s="1"/>
  <c r="N3514" i="11"/>
  <c r="Q3516" i="11"/>
  <c r="Q50" i="11" s="1"/>
  <c r="F3517" i="11"/>
  <c r="O3516" i="11"/>
  <c r="O50" i="11" s="1"/>
  <c r="E3516" i="11"/>
  <c r="E3518" i="11" s="1"/>
  <c r="M51" i="11" s="1"/>
  <c r="Q3515" i="11"/>
  <c r="P3517" i="11"/>
  <c r="I76" i="13"/>
  <c r="I89" i="13" s="1"/>
  <c r="O3516" i="10"/>
  <c r="O65" i="10" s="1"/>
  <c r="P3513" i="10"/>
  <c r="H3513" i="10"/>
  <c r="Q3512" i="10"/>
  <c r="P3516" i="10"/>
  <c r="P65" i="10" s="1"/>
  <c r="O3513" i="10"/>
  <c r="N3517" i="10"/>
  <c r="J3516" i="10"/>
  <c r="J65" i="10" s="1"/>
  <c r="H3515" i="10"/>
  <c r="M3517" i="10"/>
  <c r="E3515" i="10"/>
  <c r="E3519" i="10" s="1"/>
  <c r="H3519" i="10" s="1"/>
  <c r="F3517" i="10"/>
  <c r="Q3516" i="10"/>
  <c r="Q65" i="10" s="1"/>
  <c r="L3513" i="10"/>
  <c r="J3517" i="10"/>
  <c r="L3516" i="10"/>
  <c r="L65" i="10" s="1"/>
  <c r="L3512" i="10"/>
  <c r="J3515" i="10"/>
  <c r="L3514" i="10"/>
  <c r="O3512" i="10"/>
  <c r="E3513" i="10"/>
  <c r="E3521" i="10" s="1"/>
  <c r="G3521" i="10" s="1"/>
  <c r="J3512" i="10"/>
  <c r="L3515" i="10"/>
  <c r="P3517" i="10"/>
  <c r="J3514" i="10"/>
  <c r="Q3514" i="10"/>
  <c r="O3514" i="10"/>
  <c r="H3514" i="10"/>
  <c r="P3515" i="10"/>
  <c r="I3517" i="10"/>
  <c r="H3517" i="10"/>
  <c r="P3514" i="10"/>
  <c r="E3512" i="10"/>
  <c r="E3522" i="10" s="1"/>
  <c r="G3522" i="10" s="1"/>
  <c r="E3514" i="10"/>
  <c r="E3520" i="10" s="1"/>
  <c r="G3520" i="10" s="1"/>
  <c r="H3516" i="10"/>
  <c r="H65" i="10" s="1"/>
  <c r="P3512" i="10"/>
  <c r="Q3515" i="10"/>
  <c r="O3515" i="10"/>
  <c r="H3512" i="10"/>
  <c r="L3517" i="10"/>
  <c r="Q3513" i="10"/>
  <c r="J3513" i="10"/>
  <c r="Q3517" i="10"/>
  <c r="G3517" i="10"/>
  <c r="O3517" i="10"/>
  <c r="E3516" i="10"/>
  <c r="E3518" i="10" s="1"/>
  <c r="H3518" i="10" s="1"/>
  <c r="K3517" i="10"/>
  <c r="H76" i="13"/>
  <c r="H28" i="13" s="1"/>
  <c r="G76" i="13"/>
  <c r="G88" i="13" s="1"/>
  <c r="J5014" i="9"/>
  <c r="P5017" i="9"/>
  <c r="M5017" i="9"/>
  <c r="M5016" i="9"/>
  <c r="E5016" i="9"/>
  <c r="E5018" i="9" s="1"/>
  <c r="G5018" i="9" s="1"/>
  <c r="J5012" i="9"/>
  <c r="L5017" i="9"/>
  <c r="P5014" i="9"/>
  <c r="M5014" i="9"/>
  <c r="N5017" i="9"/>
  <c r="E5013" i="9"/>
  <c r="E5021" i="9" s="1"/>
  <c r="G5021" i="9" s="1"/>
  <c r="O5017" i="9"/>
  <c r="M5013" i="9"/>
  <c r="F5017" i="9"/>
  <c r="J5015" i="9"/>
  <c r="M5015" i="9"/>
  <c r="Q5017" i="9"/>
  <c r="G5017" i="9"/>
  <c r="J5016" i="9"/>
  <c r="K5017" i="9"/>
  <c r="E5012" i="9"/>
  <c r="E5022" i="9" s="1"/>
  <c r="G5022" i="9" s="1"/>
  <c r="M5012" i="9"/>
  <c r="J5013" i="9"/>
  <c r="H5017" i="9"/>
  <c r="E5014" i="9"/>
  <c r="E5020" i="9" s="1"/>
  <c r="G5020" i="9" s="1"/>
  <c r="E5015" i="9"/>
  <c r="E5019" i="9" s="1"/>
  <c r="G5019" i="9" s="1"/>
  <c r="J5017" i="9"/>
  <c r="F28" i="13"/>
  <c r="F51" i="13"/>
  <c r="F89" i="13"/>
  <c r="F88" i="13"/>
  <c r="S26" i="13"/>
  <c r="B17" i="13"/>
  <c r="G3518" i="11" l="1"/>
  <c r="G3521" i="11"/>
  <c r="G3520" i="11"/>
  <c r="H3518" i="11"/>
  <c r="H51" i="11" s="1"/>
  <c r="H3520" i="11"/>
  <c r="I3514" i="11"/>
  <c r="G3522" i="11"/>
  <c r="H3521" i="11"/>
  <c r="H3519" i="11"/>
  <c r="H3522" i="11"/>
  <c r="G3519" i="11"/>
  <c r="F3520" i="11"/>
  <c r="F54" i="11" s="1"/>
  <c r="I3521" i="11"/>
  <c r="I3522" i="11"/>
  <c r="F3518" i="11"/>
  <c r="F3519" i="11"/>
  <c r="I3518" i="11"/>
  <c r="I51" i="11" s="1"/>
  <c r="J51" i="11"/>
  <c r="H3521" i="10"/>
  <c r="G3519" i="10"/>
  <c r="G3518" i="10"/>
  <c r="F55" i="11"/>
  <c r="M54" i="11"/>
  <c r="L51" i="11"/>
  <c r="J55" i="11"/>
  <c r="U20" i="12"/>
  <c r="Q1014" i="12"/>
  <c r="O31" i="12"/>
  <c r="Q1013" i="12"/>
  <c r="J31" i="12"/>
  <c r="Q1016" i="12"/>
  <c r="Q30" i="12" s="1"/>
  <c r="F34" i="12"/>
  <c r="H31" i="12"/>
  <c r="F31" i="12"/>
  <c r="Q1012" i="12"/>
  <c r="Q1015" i="12"/>
  <c r="L31" i="12"/>
  <c r="G31" i="12"/>
  <c r="E526" i="14"/>
  <c r="G70" i="10"/>
  <c r="G66" i="10"/>
  <c r="K68" i="10"/>
  <c r="I66" i="10"/>
  <c r="K70" i="10"/>
  <c r="M66" i="10"/>
  <c r="N66" i="10"/>
  <c r="K66" i="10"/>
  <c r="P68" i="10"/>
  <c r="Q66" i="10"/>
  <c r="O66" i="10"/>
  <c r="J66" i="10"/>
  <c r="Q66" i="9"/>
  <c r="K66" i="9"/>
  <c r="L66" i="9"/>
  <c r="I66" i="9"/>
  <c r="I31" i="12"/>
  <c r="N31" i="12"/>
  <c r="M31" i="12"/>
  <c r="P31" i="12"/>
  <c r="K31" i="12"/>
  <c r="Q31" i="12"/>
  <c r="J66" i="9"/>
  <c r="P66" i="9"/>
  <c r="G66" i="9"/>
  <c r="M66" i="9"/>
  <c r="O66" i="9"/>
  <c r="F66" i="9"/>
  <c r="H66" i="10"/>
  <c r="O51" i="11"/>
  <c r="N51" i="11"/>
  <c r="Q51" i="11"/>
  <c r="P51" i="11"/>
  <c r="G51" i="11"/>
  <c r="L53" i="11"/>
  <c r="K51" i="11"/>
  <c r="M52" i="11"/>
  <c r="P3515" i="11"/>
  <c r="P49" i="11" s="1"/>
  <c r="P3514" i="11"/>
  <c r="P47" i="11" s="1"/>
  <c r="L1015" i="12"/>
  <c r="L1013" i="12"/>
  <c r="H1013" i="12"/>
  <c r="H26" i="12" s="1"/>
  <c r="H1015" i="12"/>
  <c r="O1013" i="12"/>
  <c r="J1013" i="12"/>
  <c r="O1014" i="12"/>
  <c r="H1014" i="12"/>
  <c r="J1015" i="12"/>
  <c r="H1016" i="12"/>
  <c r="H30" i="12" s="1"/>
  <c r="O1012" i="12"/>
  <c r="J1012" i="12"/>
  <c r="J1014" i="12"/>
  <c r="J28" i="12" s="1"/>
  <c r="L1012" i="12"/>
  <c r="O1015" i="12"/>
  <c r="J1016" i="12"/>
  <c r="J30" i="12" s="1"/>
  <c r="O1016" i="12"/>
  <c r="O30" i="12" s="1"/>
  <c r="L1016" i="12"/>
  <c r="L30" i="12" s="1"/>
  <c r="L1014" i="12"/>
  <c r="N3515" i="10"/>
  <c r="K3515" i="10"/>
  <c r="G3515" i="10"/>
  <c r="N3513" i="10"/>
  <c r="K3516" i="10"/>
  <c r="K65" i="10" s="1"/>
  <c r="K3513" i="10"/>
  <c r="M3513" i="10"/>
  <c r="K69" i="10"/>
  <c r="M3516" i="10"/>
  <c r="M65" i="10" s="1"/>
  <c r="M3515" i="10"/>
  <c r="N3512" i="10"/>
  <c r="M3514" i="10"/>
  <c r="M3512" i="10"/>
  <c r="K3512" i="10"/>
  <c r="P66" i="10"/>
  <c r="L66" i="10"/>
  <c r="N3514" i="10"/>
  <c r="K3514" i="10"/>
  <c r="K63" i="10" s="1"/>
  <c r="N3516" i="10"/>
  <c r="N65" i="10" s="1"/>
  <c r="L67" i="10"/>
  <c r="Q69" i="10"/>
  <c r="F3512" i="11"/>
  <c r="J52" i="11"/>
  <c r="J3512" i="11"/>
  <c r="K3512" i="11"/>
  <c r="L3515" i="11"/>
  <c r="M3512" i="11"/>
  <c r="L3512" i="11"/>
  <c r="M3515" i="11"/>
  <c r="K3516" i="11"/>
  <c r="K50" i="11" s="1"/>
  <c r="K3515" i="11"/>
  <c r="M53" i="11"/>
  <c r="J3515" i="11"/>
  <c r="J3516" i="11"/>
  <c r="J50" i="11" s="1"/>
  <c r="K3514" i="11"/>
  <c r="M3516" i="11"/>
  <c r="M50" i="11" s="1"/>
  <c r="J3513" i="11"/>
  <c r="J3514" i="11"/>
  <c r="L3516" i="11"/>
  <c r="L50" i="11" s="1"/>
  <c r="K3513" i="11"/>
  <c r="J53" i="11"/>
  <c r="M3513" i="11"/>
  <c r="M3514" i="11"/>
  <c r="L3513" i="11"/>
  <c r="L3514" i="11"/>
  <c r="N89" i="13"/>
  <c r="N27" i="12"/>
  <c r="G1015" i="12"/>
  <c r="G1014" i="12"/>
  <c r="G1016" i="12"/>
  <c r="G30" i="12" s="1"/>
  <c r="G1012" i="12"/>
  <c r="G1013" i="12"/>
  <c r="O89" i="13"/>
  <c r="Q88" i="13"/>
  <c r="O28" i="13"/>
  <c r="Q89" i="13"/>
  <c r="Q51" i="13"/>
  <c r="O88" i="13"/>
  <c r="P89" i="13"/>
  <c r="F1012" i="12"/>
  <c r="F1013" i="12"/>
  <c r="F1015" i="12"/>
  <c r="N28" i="13"/>
  <c r="F1016" i="12"/>
  <c r="F30" i="12" s="1"/>
  <c r="M89" i="13"/>
  <c r="O5012" i="9"/>
  <c r="Q5012" i="9"/>
  <c r="Q5016" i="9"/>
  <c r="Q65" i="9" s="1"/>
  <c r="O5016" i="9"/>
  <c r="O65" i="9" s="1"/>
  <c r="Q5013" i="9"/>
  <c r="Q5014" i="9"/>
  <c r="Q5015" i="9"/>
  <c r="N51" i="13"/>
  <c r="P88" i="13"/>
  <c r="M88" i="13"/>
  <c r="P51" i="13"/>
  <c r="M28" i="13"/>
  <c r="P5013" i="9"/>
  <c r="P62" i="9" s="1"/>
  <c r="P5016" i="9"/>
  <c r="P65" i="9" s="1"/>
  <c r="L51" i="13"/>
  <c r="P5015" i="9"/>
  <c r="P63" i="9" s="1"/>
  <c r="N66" i="9"/>
  <c r="P5012" i="9"/>
  <c r="N5013" i="9"/>
  <c r="O5015" i="9"/>
  <c r="O5013" i="9"/>
  <c r="O5014" i="9"/>
  <c r="N5016" i="9"/>
  <c r="N65" i="9" s="1"/>
  <c r="N5014" i="9"/>
  <c r="N5015" i="9"/>
  <c r="N5012" i="9"/>
  <c r="J89" i="13"/>
  <c r="L89" i="13"/>
  <c r="L88" i="13"/>
  <c r="K5013" i="9"/>
  <c r="L5013" i="9"/>
  <c r="L5015" i="9"/>
  <c r="K5012" i="9"/>
  <c r="L5014" i="9"/>
  <c r="L5016" i="9"/>
  <c r="L65" i="9" s="1"/>
  <c r="L5012" i="9"/>
  <c r="J88" i="13"/>
  <c r="J28" i="13"/>
  <c r="K51" i="13"/>
  <c r="K5015" i="9"/>
  <c r="K5016" i="9"/>
  <c r="K65" i="9" s="1"/>
  <c r="K88" i="13"/>
  <c r="K28" i="13"/>
  <c r="K5014" i="9"/>
  <c r="I5013" i="9"/>
  <c r="J65" i="9"/>
  <c r="I5012" i="9"/>
  <c r="I5016" i="9"/>
  <c r="M65" i="9"/>
  <c r="I5014" i="9"/>
  <c r="I5015" i="9"/>
  <c r="F1014" i="12"/>
  <c r="P28" i="12"/>
  <c r="K29" i="12"/>
  <c r="M29" i="12"/>
  <c r="I26" i="12"/>
  <c r="M27" i="12"/>
  <c r="K27" i="12"/>
  <c r="P29" i="12"/>
  <c r="P26" i="12"/>
  <c r="M26" i="12"/>
  <c r="N29" i="12"/>
  <c r="I29" i="12"/>
  <c r="P27" i="12"/>
  <c r="K26" i="12"/>
  <c r="N28" i="12"/>
  <c r="I27" i="12"/>
  <c r="I28" i="12"/>
  <c r="M28" i="12"/>
  <c r="N26" i="12"/>
  <c r="K28" i="12"/>
  <c r="F66" i="10"/>
  <c r="H5014" i="9"/>
  <c r="M62" i="9"/>
  <c r="F3514" i="11"/>
  <c r="F3513" i="11"/>
  <c r="F3515" i="11"/>
  <c r="F3516" i="11"/>
  <c r="F50" i="11" s="1"/>
  <c r="I3513" i="10"/>
  <c r="I3515" i="10"/>
  <c r="N49" i="11"/>
  <c r="I3515" i="11"/>
  <c r="O47" i="11"/>
  <c r="I3513" i="11"/>
  <c r="I47" i="11" s="1"/>
  <c r="I3516" i="11"/>
  <c r="I50" i="11" s="1"/>
  <c r="I3512" i="11"/>
  <c r="I51" i="13"/>
  <c r="H3514" i="11"/>
  <c r="I88" i="13"/>
  <c r="Q47" i="11"/>
  <c r="H3513" i="11"/>
  <c r="I28" i="13"/>
  <c r="O49" i="11"/>
  <c r="H3516" i="11"/>
  <c r="H50" i="11" s="1"/>
  <c r="H3515" i="11"/>
  <c r="H3512" i="11"/>
  <c r="Q49" i="11"/>
  <c r="N48" i="11"/>
  <c r="O48" i="11"/>
  <c r="G3512" i="11"/>
  <c r="Q46" i="11"/>
  <c r="G3513" i="11"/>
  <c r="N47" i="11"/>
  <c r="G3515" i="11"/>
  <c r="Q48" i="11"/>
  <c r="M55" i="11"/>
  <c r="L55" i="11"/>
  <c r="G3516" i="11"/>
  <c r="G50" i="11" s="1"/>
  <c r="P46" i="11"/>
  <c r="N46" i="11"/>
  <c r="O46" i="11"/>
  <c r="G3514" i="11"/>
  <c r="G3514" i="10"/>
  <c r="G3516" i="10"/>
  <c r="G65" i="10" s="1"/>
  <c r="G3513" i="10"/>
  <c r="G3512" i="10"/>
  <c r="I3512" i="10"/>
  <c r="I3514" i="10"/>
  <c r="I3516" i="10"/>
  <c r="I65" i="10" s="1"/>
  <c r="F3512" i="10"/>
  <c r="Q64" i="10"/>
  <c r="G28" i="13"/>
  <c r="P61" i="10"/>
  <c r="F3515" i="10"/>
  <c r="G51" i="13"/>
  <c r="G89" i="13"/>
  <c r="O64" i="10"/>
  <c r="F3514" i="10"/>
  <c r="J63" i="10"/>
  <c r="L63" i="10"/>
  <c r="F3513" i="10"/>
  <c r="H61" i="10"/>
  <c r="H51" i="13"/>
  <c r="F3516" i="10"/>
  <c r="F65" i="10" s="1"/>
  <c r="H89" i="13"/>
  <c r="J64" i="10"/>
  <c r="H88" i="13"/>
  <c r="H63" i="10"/>
  <c r="Q62" i="10"/>
  <c r="O63" i="10"/>
  <c r="O61" i="10"/>
  <c r="L64" i="10"/>
  <c r="L61" i="10"/>
  <c r="H64" i="10"/>
  <c r="P62" i="10"/>
  <c r="P64" i="10"/>
  <c r="Q61" i="10"/>
  <c r="J62" i="10"/>
  <c r="P63" i="10"/>
  <c r="Q63" i="10"/>
  <c r="H62" i="10"/>
  <c r="L62" i="10"/>
  <c r="O70" i="10"/>
  <c r="J61" i="10"/>
  <c r="O62" i="10"/>
  <c r="H5013" i="9"/>
  <c r="H5016" i="9"/>
  <c r="H5015" i="9"/>
  <c r="H5012" i="9"/>
  <c r="J62" i="9"/>
  <c r="G5016" i="9"/>
  <c r="G5014" i="9"/>
  <c r="G5012" i="9"/>
  <c r="H66" i="9"/>
  <c r="G5013" i="9"/>
  <c r="G5015" i="9"/>
  <c r="F5016" i="9"/>
  <c r="F5015" i="9"/>
  <c r="F5014" i="9"/>
  <c r="F5012" i="9"/>
  <c r="F5013" i="9"/>
  <c r="M64" i="9"/>
  <c r="M61" i="9"/>
  <c r="J63" i="9"/>
  <c r="J64" i="9"/>
  <c r="M63" i="9"/>
  <c r="J61" i="9"/>
  <c r="B16" i="13"/>
  <c r="I48" i="11" l="1"/>
  <c r="F52" i="11"/>
  <c r="F53" i="11"/>
  <c r="F51" i="11"/>
  <c r="L54" i="11"/>
  <c r="Q26" i="12"/>
  <c r="Q28" i="12"/>
  <c r="J54" i="11"/>
  <c r="L52" i="11"/>
  <c r="K55" i="11"/>
  <c r="I70" i="10"/>
  <c r="G33" i="12"/>
  <c r="H35" i="12"/>
  <c r="Q27" i="12"/>
  <c r="L33" i="12"/>
  <c r="G34" i="12"/>
  <c r="U21" i="12"/>
  <c r="M67" i="10"/>
  <c r="Q29" i="12"/>
  <c r="G35" i="12"/>
  <c r="F33" i="12"/>
  <c r="O35" i="12"/>
  <c r="F35" i="12"/>
  <c r="Q70" i="9"/>
  <c r="I69" i="9"/>
  <c r="G32" i="12"/>
  <c r="J26" i="12"/>
  <c r="F32" i="12"/>
  <c r="G69" i="10"/>
  <c r="J69" i="10"/>
  <c r="Q67" i="10"/>
  <c r="O70" i="9"/>
  <c r="K67" i="10"/>
  <c r="M69" i="10"/>
  <c r="G68" i="10"/>
  <c r="K47" i="11"/>
  <c r="F46" i="11"/>
  <c r="O69" i="9"/>
  <c r="I68" i="9"/>
  <c r="O64" i="9"/>
  <c r="E527" i="14"/>
  <c r="I67" i="9"/>
  <c r="I70" i="9"/>
  <c r="N68" i="10"/>
  <c r="L69" i="10"/>
  <c r="M70" i="10"/>
  <c r="M62" i="10"/>
  <c r="N70" i="10"/>
  <c r="F70" i="10"/>
  <c r="M68" i="10"/>
  <c r="G67" i="10"/>
  <c r="G63" i="10"/>
  <c r="N69" i="10"/>
  <c r="M61" i="10"/>
  <c r="N67" i="10"/>
  <c r="J67" i="10"/>
  <c r="O67" i="10"/>
  <c r="N61" i="10"/>
  <c r="K62" i="10"/>
  <c r="G69" i="9"/>
  <c r="G70" i="9"/>
  <c r="G68" i="9"/>
  <c r="O68" i="9"/>
  <c r="G67" i="9"/>
  <c r="J48" i="11"/>
  <c r="J68" i="10"/>
  <c r="K64" i="10"/>
  <c r="N64" i="10"/>
  <c r="M64" i="10"/>
  <c r="N63" i="10"/>
  <c r="L29" i="12"/>
  <c r="P48" i="11"/>
  <c r="O52" i="11"/>
  <c r="K52" i="11"/>
  <c r="M48" i="11"/>
  <c r="K54" i="11"/>
  <c r="N53" i="11"/>
  <c r="Q33" i="12"/>
  <c r="L26" i="12"/>
  <c r="L27" i="12"/>
  <c r="O27" i="12"/>
  <c r="M49" i="11"/>
  <c r="K48" i="11"/>
  <c r="G55" i="11"/>
  <c r="J46" i="11"/>
  <c r="J70" i="10"/>
  <c r="K61" i="10"/>
  <c r="P70" i="10"/>
  <c r="Q62" i="9"/>
  <c r="O61" i="9"/>
  <c r="N70" i="9"/>
  <c r="H29" i="12"/>
  <c r="H27" i="12"/>
  <c r="O28" i="12"/>
  <c r="N32" i="12"/>
  <c r="L34" i="12"/>
  <c r="O26" i="12"/>
  <c r="K35" i="12"/>
  <c r="G27" i="12"/>
  <c r="J27" i="12"/>
  <c r="O29" i="12"/>
  <c r="H28" i="12"/>
  <c r="H34" i="12"/>
  <c r="J29" i="12"/>
  <c r="L28" i="12"/>
  <c r="P33" i="12"/>
  <c r="Q34" i="12"/>
  <c r="J33" i="12"/>
  <c r="K32" i="12"/>
  <c r="I33" i="12"/>
  <c r="G26" i="12"/>
  <c r="J35" i="12"/>
  <c r="P34" i="12"/>
  <c r="G29" i="12"/>
  <c r="K46" i="11"/>
  <c r="K53" i="11"/>
  <c r="N55" i="11"/>
  <c r="M63" i="10"/>
  <c r="N62" i="10"/>
  <c r="O69" i="10"/>
  <c r="Q70" i="10"/>
  <c r="P69" i="10"/>
  <c r="O68" i="10"/>
  <c r="L68" i="10"/>
  <c r="L70" i="10"/>
  <c r="Q68" i="10"/>
  <c r="P67" i="10"/>
  <c r="K49" i="11"/>
  <c r="P55" i="11"/>
  <c r="H49" i="11"/>
  <c r="Q53" i="11"/>
  <c r="L48" i="11"/>
  <c r="Q55" i="11"/>
  <c r="P52" i="11"/>
  <c r="M46" i="11"/>
  <c r="G54" i="11"/>
  <c r="J49" i="11"/>
  <c r="O54" i="11"/>
  <c r="L47" i="11"/>
  <c r="P53" i="11"/>
  <c r="O55" i="11"/>
  <c r="L46" i="11"/>
  <c r="L49" i="11"/>
  <c r="M47" i="11"/>
  <c r="Q54" i="11"/>
  <c r="Q52" i="11"/>
  <c r="J47" i="11"/>
  <c r="N52" i="11"/>
  <c r="N54" i="11"/>
  <c r="O53" i="11"/>
  <c r="P54" i="11"/>
  <c r="H32" i="12"/>
  <c r="O32" i="12"/>
  <c r="G28" i="12"/>
  <c r="J34" i="12"/>
  <c r="N35" i="12"/>
  <c r="P35" i="12"/>
  <c r="M32" i="12"/>
  <c r="M35" i="12"/>
  <c r="O33" i="12"/>
  <c r="I35" i="12"/>
  <c r="Q35" i="12"/>
  <c r="Q32" i="12"/>
  <c r="N33" i="12"/>
  <c r="M33" i="12"/>
  <c r="L32" i="12"/>
  <c r="L35" i="12"/>
  <c r="P32" i="12"/>
  <c r="I32" i="12"/>
  <c r="O34" i="12"/>
  <c r="J32" i="12"/>
  <c r="I34" i="12"/>
  <c r="N34" i="12"/>
  <c r="H33" i="12"/>
  <c r="M34" i="12"/>
  <c r="K33" i="12"/>
  <c r="K34" i="12"/>
  <c r="F26" i="12"/>
  <c r="F29" i="12"/>
  <c r="F28" i="12"/>
  <c r="F27" i="12"/>
  <c r="G53" i="11"/>
  <c r="O67" i="9"/>
  <c r="Q61" i="9"/>
  <c r="Q64" i="9"/>
  <c r="P61" i="9"/>
  <c r="Q67" i="9"/>
  <c r="Q63" i="9"/>
  <c r="O63" i="9"/>
  <c r="K70" i="9"/>
  <c r="P70" i="9"/>
  <c r="P69" i="9"/>
  <c r="P67" i="9"/>
  <c r="L69" i="9"/>
  <c r="N68" i="9"/>
  <c r="K69" i="9"/>
  <c r="P68" i="9"/>
  <c r="L70" i="9"/>
  <c r="O62" i="9"/>
  <c r="Q68" i="9"/>
  <c r="K68" i="9"/>
  <c r="N69" i="9"/>
  <c r="N61" i="9"/>
  <c r="P64" i="9"/>
  <c r="L63" i="9"/>
  <c r="Q69" i="9"/>
  <c r="K67" i="9"/>
  <c r="N67" i="9"/>
  <c r="L64" i="9"/>
  <c r="M67" i="9"/>
  <c r="N62" i="9"/>
  <c r="L67" i="9"/>
  <c r="L68" i="9"/>
  <c r="M69" i="9"/>
  <c r="N63" i="9"/>
  <c r="K61" i="9"/>
  <c r="K62" i="9"/>
  <c r="M70" i="9"/>
  <c r="N64" i="9"/>
  <c r="C99" i="13"/>
  <c r="E95" i="13" s="1"/>
  <c r="K63" i="9"/>
  <c r="L61" i="9"/>
  <c r="M68" i="9"/>
  <c r="L62" i="9"/>
  <c r="F70" i="9"/>
  <c r="K64" i="9"/>
  <c r="I62" i="9"/>
  <c r="I61" i="9"/>
  <c r="J67" i="9"/>
  <c r="F67" i="9"/>
  <c r="I64" i="9"/>
  <c r="G64" i="9"/>
  <c r="G65" i="9"/>
  <c r="H65" i="9"/>
  <c r="J69" i="9"/>
  <c r="I65" i="9"/>
  <c r="F65" i="9"/>
  <c r="J70" i="9"/>
  <c r="J68" i="9"/>
  <c r="I63" i="9"/>
  <c r="H62" i="9"/>
  <c r="F68" i="9"/>
  <c r="F67" i="10"/>
  <c r="F69" i="9"/>
  <c r="I54" i="11"/>
  <c r="F48" i="11"/>
  <c r="H53" i="11"/>
  <c r="H68" i="10"/>
  <c r="F68" i="10"/>
  <c r="F69" i="10"/>
  <c r="G62" i="10"/>
  <c r="G64" i="10"/>
  <c r="I61" i="10"/>
  <c r="I62" i="10"/>
  <c r="I64" i="10"/>
  <c r="G61" i="9"/>
  <c r="F61" i="9"/>
  <c r="G63" i="9"/>
  <c r="H63" i="9"/>
  <c r="H70" i="9"/>
  <c r="H61" i="9"/>
  <c r="H64" i="9"/>
  <c r="G52" i="11"/>
  <c r="F47" i="11"/>
  <c r="F49" i="11"/>
  <c r="I55" i="11"/>
  <c r="H47" i="11"/>
  <c r="I46" i="11"/>
  <c r="F61" i="10"/>
  <c r="G61" i="10"/>
  <c r="H55" i="11"/>
  <c r="I49" i="11"/>
  <c r="C78" i="13"/>
  <c r="E83" i="13" s="1"/>
  <c r="H46" i="11"/>
  <c r="H48" i="11"/>
  <c r="H52" i="11"/>
  <c r="I52" i="11"/>
  <c r="I53" i="11"/>
  <c r="H54" i="11"/>
  <c r="G46" i="11"/>
  <c r="G49" i="11"/>
  <c r="G47" i="11"/>
  <c r="G48" i="11"/>
  <c r="I63" i="10"/>
  <c r="I69" i="10"/>
  <c r="H69" i="10"/>
  <c r="I68" i="10"/>
  <c r="F63" i="10"/>
  <c r="F62" i="10"/>
  <c r="I67" i="10"/>
  <c r="H67" i="10"/>
  <c r="H70" i="10"/>
  <c r="F64" i="10"/>
  <c r="H69" i="9"/>
  <c r="G62" i="9"/>
  <c r="H68" i="9"/>
  <c r="H67" i="9"/>
  <c r="F64" i="9"/>
  <c r="F63" i="9"/>
  <c r="F62" i="9"/>
  <c r="P63" i="13"/>
  <c r="E61" i="13"/>
  <c r="E65" i="13" s="1"/>
  <c r="P65" i="13" s="1"/>
  <c r="J63" i="13"/>
  <c r="E60" i="13"/>
  <c r="E66" i="13" s="1"/>
  <c r="G66" i="13" s="1"/>
  <c r="E58" i="13"/>
  <c r="E68" i="13" s="1"/>
  <c r="Q68" i="13" s="1"/>
  <c r="K63" i="13"/>
  <c r="H63" i="13"/>
  <c r="O63" i="13"/>
  <c r="Q60" i="13"/>
  <c r="I63" i="13"/>
  <c r="E62" i="13"/>
  <c r="E64" i="13" s="1"/>
  <c r="P64" i="13" s="1"/>
  <c r="N63" i="13"/>
  <c r="J58" i="13"/>
  <c r="F63" i="13"/>
  <c r="Q62" i="13"/>
  <c r="Q16" i="13" s="1"/>
  <c r="G63" i="13"/>
  <c r="M63" i="13"/>
  <c r="Q58" i="13"/>
  <c r="Q63" i="13"/>
  <c r="E59" i="13"/>
  <c r="E67" i="13" s="1"/>
  <c r="H67" i="13" s="1"/>
  <c r="P61" i="13"/>
  <c r="Q59" i="13"/>
  <c r="Q61" i="13"/>
  <c r="L63" i="13"/>
  <c r="U22" i="12" l="1"/>
  <c r="I64" i="13"/>
  <c r="I17" i="13" s="1"/>
  <c r="I66" i="13"/>
  <c r="I67" i="13"/>
  <c r="I68" i="13"/>
  <c r="I65" i="13"/>
  <c r="E528" i="14"/>
  <c r="K67" i="13"/>
  <c r="L66" i="13"/>
  <c r="N67" i="13"/>
  <c r="F64" i="13"/>
  <c r="F17" i="13" s="1"/>
  <c r="L64" i="13"/>
  <c r="L17" i="13" s="1"/>
  <c r="M64" i="13"/>
  <c r="M17" i="13" s="1"/>
  <c r="F68" i="13"/>
  <c r="K64" i="13"/>
  <c r="K17" i="13" s="1"/>
  <c r="L68" i="13"/>
  <c r="K68" i="13"/>
  <c r="N65" i="13"/>
  <c r="M68" i="13"/>
  <c r="F65" i="13"/>
  <c r="N64" i="13"/>
  <c r="N17" i="13" s="1"/>
  <c r="M67" i="13"/>
  <c r="M66" i="13"/>
  <c r="M65" i="13"/>
  <c r="L65" i="13"/>
  <c r="F67" i="13"/>
  <c r="K66" i="13"/>
  <c r="K65" i="13"/>
  <c r="N68" i="13"/>
  <c r="F66" i="13"/>
  <c r="N66" i="13"/>
  <c r="L67" i="13"/>
  <c r="J64" i="13"/>
  <c r="J17" i="13" s="1"/>
  <c r="H64" i="13"/>
  <c r="H17" i="13" s="1"/>
  <c r="G64" i="13"/>
  <c r="Q64" i="13"/>
  <c r="Q17" i="13" s="1"/>
  <c r="O68" i="13"/>
  <c r="G65" i="13"/>
  <c r="G19" i="13" s="1"/>
  <c r="Q67" i="13"/>
  <c r="J67" i="13"/>
  <c r="G67" i="13"/>
  <c r="P67" i="13"/>
  <c r="P66" i="13"/>
  <c r="J68" i="13"/>
  <c r="H65" i="13"/>
  <c r="G68" i="13"/>
  <c r="Q65" i="13"/>
  <c r="P68" i="13"/>
  <c r="J65" i="13"/>
  <c r="O66" i="13"/>
  <c r="O65" i="13"/>
  <c r="J66" i="13"/>
  <c r="O67" i="13"/>
  <c r="Q66" i="13"/>
  <c r="G17" i="13"/>
  <c r="H66" i="13"/>
  <c r="H20" i="13" s="1"/>
  <c r="H68" i="13"/>
  <c r="H21" i="13" s="1"/>
  <c r="O64" i="13"/>
  <c r="O17" i="13" s="1"/>
  <c r="J61" i="13"/>
  <c r="K60" i="13"/>
  <c r="K61" i="13"/>
  <c r="N60" i="13"/>
  <c r="N61" i="13"/>
  <c r="M62" i="13"/>
  <c r="M16" i="13" s="1"/>
  <c r="K58" i="13"/>
  <c r="N58" i="13"/>
  <c r="N59" i="13"/>
  <c r="N62" i="13"/>
  <c r="N16" i="13" s="1"/>
  <c r="M58" i="13"/>
  <c r="L58" i="13"/>
  <c r="M61" i="13"/>
  <c r="K59" i="13"/>
  <c r="K13" i="13" s="1"/>
  <c r="J60" i="13"/>
  <c r="M60" i="13"/>
  <c r="L61" i="13"/>
  <c r="L62" i="13"/>
  <c r="L16" i="13" s="1"/>
  <c r="M59" i="13"/>
  <c r="J59" i="13"/>
  <c r="J62" i="13"/>
  <c r="J16" i="13" s="1"/>
  <c r="L60" i="13"/>
  <c r="K62" i="13"/>
  <c r="K16" i="13" s="1"/>
  <c r="L59" i="13"/>
  <c r="E93" i="13"/>
  <c r="P17" i="13"/>
  <c r="E97" i="13"/>
  <c r="O60" i="13"/>
  <c r="H60" i="13"/>
  <c r="O58" i="13"/>
  <c r="O61" i="13"/>
  <c r="O62" i="13"/>
  <c r="O16" i="13" s="1"/>
  <c r="P62" i="13"/>
  <c r="P16" i="13" s="1"/>
  <c r="P60" i="13"/>
  <c r="P14" i="13" s="1"/>
  <c r="P58" i="13"/>
  <c r="P59" i="13"/>
  <c r="O59" i="13"/>
  <c r="E94" i="13"/>
  <c r="E89" i="13"/>
  <c r="E91" i="13"/>
  <c r="E98" i="13"/>
  <c r="E92" i="13"/>
  <c r="E90" i="13"/>
  <c r="E96" i="13"/>
  <c r="H61" i="13"/>
  <c r="I58" i="13"/>
  <c r="I61" i="13"/>
  <c r="I62" i="13"/>
  <c r="I16" i="13" s="1"/>
  <c r="I60" i="13"/>
  <c r="I59" i="13"/>
  <c r="E82" i="13"/>
  <c r="E88" i="13"/>
  <c r="E86" i="13"/>
  <c r="E87" i="13"/>
  <c r="E84" i="13"/>
  <c r="E79" i="13"/>
  <c r="E81" i="13"/>
  <c r="E80" i="13"/>
  <c r="E85" i="13"/>
  <c r="H59" i="13"/>
  <c r="H62" i="13"/>
  <c r="H16" i="13" s="1"/>
  <c r="H58" i="13"/>
  <c r="G62" i="13"/>
  <c r="G16" i="13" s="1"/>
  <c r="G60" i="13"/>
  <c r="G58" i="13"/>
  <c r="F58" i="13"/>
  <c r="Q13" i="13"/>
  <c r="G59" i="13"/>
  <c r="G61" i="13"/>
  <c r="F62" i="13"/>
  <c r="F16" i="13" s="1"/>
  <c r="F60" i="13"/>
  <c r="F61" i="13"/>
  <c r="F59" i="13"/>
  <c r="Q12" i="13"/>
  <c r="Q15" i="13"/>
  <c r="Q14" i="13"/>
  <c r="U24" i="12" l="1"/>
  <c r="N20" i="13"/>
  <c r="E529" i="14"/>
  <c r="E530" i="14" s="1"/>
  <c r="F19" i="13"/>
  <c r="G18" i="13"/>
  <c r="G21" i="13"/>
  <c r="J14" i="13"/>
  <c r="I12" i="13"/>
  <c r="M14" i="13"/>
  <c r="N13" i="13"/>
  <c r="G14" i="13"/>
  <c r="M18" i="13"/>
  <c r="L12" i="13"/>
  <c r="J13" i="13"/>
  <c r="M15" i="13"/>
  <c r="K14" i="13"/>
  <c r="N14" i="13"/>
  <c r="K12" i="13"/>
  <c r="N12" i="13"/>
  <c r="J12" i="13"/>
  <c r="N15" i="13"/>
  <c r="M12" i="13"/>
  <c r="L15" i="13"/>
  <c r="L13" i="13"/>
  <c r="K15" i="13"/>
  <c r="L14" i="13"/>
  <c r="M13" i="13"/>
  <c r="J15" i="13"/>
  <c r="O14" i="13"/>
  <c r="O15" i="13"/>
  <c r="O18" i="13"/>
  <c r="O13" i="13"/>
  <c r="P21" i="13"/>
  <c r="O20" i="13"/>
  <c r="H14" i="13"/>
  <c r="P15" i="13"/>
  <c r="H13" i="13"/>
  <c r="P18" i="13"/>
  <c r="O12" i="13"/>
  <c r="P19" i="13"/>
  <c r="O21" i="13"/>
  <c r="P12" i="13"/>
  <c r="P20" i="13"/>
  <c r="P13" i="13"/>
  <c r="M20" i="13"/>
  <c r="Q20" i="13"/>
  <c r="Q18" i="13"/>
  <c r="Q19" i="13"/>
  <c r="Q21" i="13"/>
  <c r="N21" i="13"/>
  <c r="O19" i="13"/>
  <c r="N18" i="13"/>
  <c r="M21" i="13"/>
  <c r="N19" i="13"/>
  <c r="L21" i="13"/>
  <c r="M19" i="13"/>
  <c r="L20" i="13"/>
  <c r="L19" i="13"/>
  <c r="L18" i="13"/>
  <c r="K19" i="13"/>
  <c r="K21" i="13"/>
  <c r="K20" i="13"/>
  <c r="K18" i="13"/>
  <c r="J19" i="13"/>
  <c r="J21" i="13"/>
  <c r="J20" i="13"/>
  <c r="J18" i="13"/>
  <c r="I15" i="13"/>
  <c r="F21" i="13"/>
  <c r="F20" i="13"/>
  <c r="I13" i="13"/>
  <c r="F18" i="13"/>
  <c r="I14" i="13"/>
  <c r="I19" i="13"/>
  <c r="I21" i="13"/>
  <c r="I20" i="13"/>
  <c r="I18" i="13"/>
  <c r="F13" i="13"/>
  <c r="G20" i="13"/>
  <c r="G13" i="13"/>
  <c r="H12" i="13"/>
  <c r="H15" i="13"/>
  <c r="G12" i="13"/>
  <c r="G15" i="13"/>
  <c r="F15" i="13"/>
  <c r="F12" i="13"/>
  <c r="H18" i="13"/>
  <c r="H19" i="13"/>
  <c r="F14" i="13"/>
  <c r="U25" i="12" l="1"/>
  <c r="U26" i="12" s="1"/>
  <c r="U27" i="12" s="1"/>
  <c r="E533" i="14"/>
  <c r="E534" i="14" s="1"/>
  <c r="U28" i="12" l="1"/>
  <c r="U29" i="12" s="1"/>
  <c r="U30" i="12" s="1"/>
  <c r="E535" i="14"/>
  <c r="E536" i="14" s="1"/>
  <c r="E537" i="14" s="1"/>
  <c r="E538" i="14" s="1"/>
  <c r="E539" i="14" s="1"/>
  <c r="E540" i="14" s="1"/>
  <c r="E541" i="14" s="1"/>
  <c r="E542" i="14" s="1"/>
  <c r="E543" i="14" s="1"/>
  <c r="E544" i="14" s="1"/>
  <c r="E545" i="14" s="1"/>
  <c r="E546" i="14" s="1"/>
  <c r="E547" i="14" s="1"/>
  <c r="E548" i="14" s="1"/>
  <c r="E549" i="14" s="1"/>
  <c r="E550" i="14" s="1"/>
  <c r="E551" i="14" s="1"/>
  <c r="E552" i="14" s="1"/>
  <c r="E553" i="14" s="1"/>
  <c r="E554" i="14" s="1"/>
  <c r="E555" i="14" s="1"/>
  <c r="E556" i="14" s="1"/>
  <c r="E557" i="14" s="1"/>
  <c r="E558" i="14" s="1"/>
  <c r="E559" i="14" s="1"/>
  <c r="E560" i="14" s="1"/>
  <c r="E561" i="14" s="1"/>
  <c r="E562" i="14" s="1"/>
  <c r="E563" i="14" s="1"/>
  <c r="E564" i="14" s="1"/>
  <c r="E565" i="14" s="1"/>
  <c r="E566" i="14" s="1"/>
  <c r="E567" i="14" s="1"/>
  <c r="E568" i="14" s="1"/>
  <c r="U31" i="12" l="1"/>
  <c r="E569" i="14"/>
  <c r="E570" i="14" s="1"/>
  <c r="E571" i="14" s="1"/>
  <c r="E572" i="14" l="1"/>
  <c r="E573" i="14" s="1"/>
  <c r="E574" i="14" s="1"/>
  <c r="E575" i="14" s="1"/>
  <c r="E576" i="14" s="1"/>
  <c r="E578" i="14" s="1"/>
  <c r="E580" i="14" s="1"/>
  <c r="E581" i="14" s="1"/>
  <c r="E585" i="14" s="1"/>
  <c r="E586" i="14" s="1"/>
  <c r="E587" i="14" s="1"/>
  <c r="E588" i="14" s="1"/>
  <c r="E589" i="14" s="1"/>
  <c r="E590" i="14" s="1"/>
  <c r="E591" i="14" s="1"/>
  <c r="E592" i="14" s="1"/>
  <c r="E593" i="14" s="1"/>
  <c r="E594" i="14" s="1"/>
  <c r="E595" i="14" s="1"/>
  <c r="E596" i="14" s="1"/>
  <c r="E597" i="14" s="1"/>
  <c r="E598" i="14" s="1"/>
  <c r="E599" i="14" s="1"/>
  <c r="E600" i="14" s="1"/>
  <c r="E601" i="14" s="1"/>
  <c r="E602" i="14" s="1"/>
  <c r="E603" i="14" s="1"/>
  <c r="E604" i="14" s="1"/>
  <c r="E605" i="14" s="1"/>
  <c r="E606" i="14" s="1"/>
  <c r="E607" i="14" s="1"/>
  <c r="E608" i="14" s="1"/>
  <c r="E609" i="14" s="1"/>
  <c r="E610" i="14" s="1"/>
  <c r="E611" i="14" s="1"/>
  <c r="E612" i="14" s="1"/>
  <c r="E613" i="14" s="1"/>
  <c r="E614" i="14" s="1"/>
  <c r="E615" i="14" s="1"/>
  <c r="E616" i="14" s="1"/>
  <c r="E617" i="14" s="1"/>
  <c r="E618" i="14" s="1"/>
  <c r="E619" i="14" s="1"/>
  <c r="E620" i="14" s="1"/>
  <c r="E621" i="14" s="1"/>
  <c r="E622" i="14" s="1"/>
  <c r="U32" i="12"/>
  <c r="U33" i="12" l="1"/>
  <c r="U34" i="12" s="1"/>
  <c r="U35" i="12" s="1"/>
  <c r="E623" i="14"/>
  <c r="E624" i="14" s="1"/>
  <c r="E637" i="14"/>
  <c r="E638" i="14" s="1"/>
  <c r="E639" i="14" s="1"/>
  <c r="E640" i="14" s="1"/>
  <c r="E641" i="14" s="1"/>
  <c r="E642" i="14" s="1"/>
  <c r="E643" i="14" s="1"/>
  <c r="E644" i="14" s="1"/>
  <c r="E645" i="14" s="1"/>
  <c r="E646" i="14" s="1"/>
  <c r="E647" i="14" s="1"/>
  <c r="E648" i="14" s="1"/>
  <c r="E649" i="14" s="1"/>
  <c r="E650" i="14" s="1"/>
  <c r="E651" i="14" s="1"/>
  <c r="E652" i="14" s="1"/>
  <c r="E653" i="14" s="1"/>
  <c r="E654" i="14" s="1"/>
  <c r="E655" i="14" s="1"/>
  <c r="U36" i="12" l="1"/>
  <c r="U37" i="12" s="1"/>
  <c r="U38" i="12" s="1"/>
  <c r="U39" i="12" s="1"/>
  <c r="U40" i="12" s="1"/>
  <c r="U41" i="12" s="1"/>
  <c r="U42" i="12" s="1"/>
  <c r="U43" i="12" s="1"/>
  <c r="U44" i="12" s="1"/>
  <c r="U45" i="12" s="1"/>
  <c r="U46" i="12" s="1"/>
  <c r="U47" i="12" s="1"/>
  <c r="U48" i="12" s="1"/>
  <c r="U49" i="12" s="1"/>
  <c r="U50" i="12" s="1"/>
  <c r="U51" i="12" s="1"/>
  <c r="U52" i="12" s="1"/>
  <c r="U53" i="12" s="1"/>
  <c r="U54" i="12" s="1"/>
  <c r="U55" i="12" s="1"/>
  <c r="U56" i="12" s="1"/>
  <c r="U57" i="12" s="1"/>
  <c r="U58" i="12" s="1"/>
  <c r="U59" i="12" s="1"/>
  <c r="U60" i="12" s="1"/>
  <c r="U61" i="12" s="1"/>
  <c r="U62" i="12" s="1"/>
  <c r="U63" i="12" s="1"/>
  <c r="U64" i="12" s="1"/>
  <c r="U65" i="12" s="1"/>
  <c r="U66" i="12" s="1"/>
  <c r="U67" i="12" s="1"/>
  <c r="U68" i="12" s="1"/>
  <c r="U69" i="12" s="1"/>
  <c r="U70" i="12" s="1"/>
  <c r="U71" i="12" s="1"/>
  <c r="U72" i="12" s="1"/>
  <c r="U73" i="12" s="1"/>
  <c r="U74" i="12" s="1"/>
  <c r="U75" i="12" s="1"/>
  <c r="U76" i="12" s="1"/>
  <c r="U77" i="12" s="1"/>
  <c r="U78" i="12" s="1"/>
  <c r="U79" i="12" s="1"/>
  <c r="U80" i="12" s="1"/>
  <c r="U81" i="12" s="1"/>
  <c r="U82" i="12" s="1"/>
  <c r="U83" i="12" s="1"/>
  <c r="U84" i="12" s="1"/>
  <c r="U85" i="12" s="1"/>
  <c r="U86" i="12" s="1"/>
  <c r="U87" i="12" s="1"/>
  <c r="U88" i="12" s="1"/>
  <c r="U89" i="12" s="1"/>
  <c r="U90" i="12" s="1"/>
  <c r="U91" i="12" s="1"/>
  <c r="U92" i="12" s="1"/>
  <c r="U93" i="12" s="1"/>
  <c r="U94" i="12" s="1"/>
  <c r="U95" i="12" s="1"/>
  <c r="U96" i="12" s="1"/>
  <c r="U97" i="12" s="1"/>
  <c r="U98" i="12" s="1"/>
  <c r="U99" i="12" s="1"/>
  <c r="U100" i="12" s="1"/>
  <c r="U101" i="12" s="1"/>
  <c r="U102" i="12" s="1"/>
  <c r="U103" i="12" s="1"/>
  <c r="U104" i="12" s="1"/>
  <c r="U105" i="12" s="1"/>
  <c r="U106" i="12" s="1"/>
  <c r="U107" i="12" s="1"/>
  <c r="U108" i="12" s="1"/>
  <c r="U109" i="12" s="1"/>
  <c r="U110" i="12" s="1"/>
  <c r="U111" i="12" s="1"/>
  <c r="U112" i="12" s="1"/>
  <c r="U113" i="12" s="1"/>
  <c r="U114" i="12" s="1"/>
  <c r="U115" i="12" s="1"/>
  <c r="U116" i="12" s="1"/>
  <c r="U117" i="12" s="1"/>
  <c r="U118" i="12" s="1"/>
  <c r="U119" i="12" s="1"/>
  <c r="U120" i="12" s="1"/>
  <c r="U121" i="12" s="1"/>
  <c r="U122" i="12" s="1"/>
  <c r="U123" i="12" s="1"/>
  <c r="U124" i="12" s="1"/>
  <c r="U125" i="12" s="1"/>
  <c r="U126" i="12" s="1"/>
  <c r="U127" i="12" s="1"/>
  <c r="U128" i="12" s="1"/>
  <c r="U129" i="12" s="1"/>
  <c r="U130" i="12" s="1"/>
  <c r="U131" i="12" s="1"/>
  <c r="U132" i="12" s="1"/>
  <c r="U133" i="12" s="1"/>
  <c r="U134" i="12" s="1"/>
  <c r="U135" i="12" s="1"/>
  <c r="U136" i="12" s="1"/>
  <c r="U137" i="12" s="1"/>
  <c r="U138" i="12" s="1"/>
  <c r="U139" i="12" s="1"/>
  <c r="U140" i="12" s="1"/>
  <c r="U141" i="12" s="1"/>
  <c r="U142" i="12" s="1"/>
  <c r="U143" i="12" s="1"/>
  <c r="U144" i="12" s="1"/>
  <c r="U145" i="12" s="1"/>
  <c r="U146" i="12" s="1"/>
  <c r="U147" i="12" s="1"/>
  <c r="U148" i="12" s="1"/>
  <c r="U149" i="12" s="1"/>
  <c r="U150" i="12" s="1"/>
  <c r="U151" i="12" s="1"/>
  <c r="U152" i="12" s="1"/>
  <c r="U153" i="12" s="1"/>
  <c r="U154" i="12" s="1"/>
  <c r="U155" i="12" s="1"/>
  <c r="U156" i="12" s="1"/>
  <c r="U157" i="12" s="1"/>
  <c r="U158" i="12" s="1"/>
  <c r="U159" i="12" s="1"/>
  <c r="U160" i="12" s="1"/>
  <c r="U161" i="12" s="1"/>
  <c r="U162" i="12" s="1"/>
  <c r="U163" i="12" s="1"/>
  <c r="U164" i="12" s="1"/>
  <c r="U165" i="12" s="1"/>
  <c r="U166" i="12" s="1"/>
  <c r="U167" i="12" s="1"/>
  <c r="U168" i="12" s="1"/>
  <c r="U169" i="12" s="1"/>
  <c r="U170" i="12" s="1"/>
  <c r="U171" i="12" s="1"/>
  <c r="U172" i="12" s="1"/>
  <c r="U173" i="12" s="1"/>
  <c r="U174" i="12" s="1"/>
  <c r="U175" i="12" s="1"/>
  <c r="U176" i="12" s="1"/>
  <c r="U177" i="12" s="1"/>
  <c r="U178" i="12" s="1"/>
  <c r="U179" i="12" s="1"/>
  <c r="U180" i="12" s="1"/>
  <c r="U181" i="12" s="1"/>
  <c r="U182" i="12" s="1"/>
  <c r="U183" i="12" s="1"/>
  <c r="U184" i="12" s="1"/>
  <c r="U185" i="12" s="1"/>
  <c r="U186" i="12" s="1"/>
  <c r="U187" i="12" s="1"/>
  <c r="U188" i="12" s="1"/>
  <c r="U189" i="12" s="1"/>
  <c r="U190" i="12" s="1"/>
  <c r="U191" i="12" s="1"/>
  <c r="U192" i="12" s="1"/>
  <c r="U193" i="12" s="1"/>
  <c r="U194" i="12" s="1"/>
  <c r="U195" i="12" s="1"/>
  <c r="U196" i="12" s="1"/>
  <c r="U197" i="12" s="1"/>
  <c r="U198" i="12" s="1"/>
  <c r="U199" i="12" s="1"/>
  <c r="U200" i="12" s="1"/>
  <c r="U201" i="12" s="1"/>
  <c r="U202" i="12" s="1"/>
  <c r="U203" i="12" s="1"/>
  <c r="U204" i="12" s="1"/>
  <c r="U205" i="12" s="1"/>
  <c r="U206" i="12" s="1"/>
  <c r="U207" i="12" s="1"/>
  <c r="U208" i="12" s="1"/>
  <c r="U209" i="12" s="1"/>
  <c r="U210" i="12" s="1"/>
  <c r="U211" i="12" s="1"/>
  <c r="U212" i="12" s="1"/>
  <c r="U213" i="12" s="1"/>
  <c r="U214" i="12" s="1"/>
  <c r="U215" i="12" s="1"/>
  <c r="U216" i="12" s="1"/>
  <c r="U217" i="12" s="1"/>
  <c r="U218" i="12" s="1"/>
  <c r="U219" i="12" s="1"/>
  <c r="U220" i="12" s="1"/>
  <c r="U221" i="12" s="1"/>
  <c r="U222" i="12" s="1"/>
  <c r="U223" i="12" s="1"/>
  <c r="U224" i="12" s="1"/>
  <c r="U225" i="12" s="1"/>
  <c r="U226" i="12" s="1"/>
  <c r="U227" i="12" s="1"/>
  <c r="U228" i="12" s="1"/>
  <c r="U229" i="12" s="1"/>
  <c r="U230" i="12" s="1"/>
  <c r="U231" i="12" s="1"/>
  <c r="U232" i="12" s="1"/>
  <c r="U233" i="12" s="1"/>
  <c r="U234" i="12" s="1"/>
  <c r="U235" i="12" s="1"/>
  <c r="U236" i="12" s="1"/>
  <c r="U237" i="12" s="1"/>
  <c r="U238" i="12" s="1"/>
  <c r="U239" i="12" s="1"/>
  <c r="U240" i="12" s="1"/>
  <c r="U241" i="12" s="1"/>
  <c r="U242" i="12" s="1"/>
  <c r="U243" i="12" s="1"/>
  <c r="U244" i="12" s="1"/>
  <c r="U245" i="12" s="1"/>
  <c r="U246" i="12" s="1"/>
  <c r="U247" i="12" s="1"/>
  <c r="U248" i="12" s="1"/>
  <c r="U249" i="12" s="1"/>
  <c r="U250" i="12" s="1"/>
  <c r="U251" i="12" s="1"/>
  <c r="U252" i="12" s="1"/>
  <c r="U253" i="12" s="1"/>
  <c r="U254" i="12" s="1"/>
  <c r="U255" i="12" s="1"/>
  <c r="U256" i="12" s="1"/>
  <c r="U257" i="12" s="1"/>
  <c r="U258" i="12" s="1"/>
  <c r="U259" i="12" s="1"/>
  <c r="U260" i="12" s="1"/>
  <c r="U261" i="12" s="1"/>
  <c r="U262" i="12" s="1"/>
  <c r="U263" i="12" s="1"/>
  <c r="U264" i="12" s="1"/>
  <c r="U265" i="12" s="1"/>
  <c r="U266" i="12" s="1"/>
  <c r="U267" i="12" s="1"/>
  <c r="U268" i="12" s="1"/>
  <c r="U269" i="12" s="1"/>
  <c r="U270" i="12" s="1"/>
  <c r="U271" i="12" s="1"/>
  <c r="U272" i="12" s="1"/>
  <c r="U273" i="12" s="1"/>
  <c r="U274" i="12" s="1"/>
  <c r="U275" i="12" s="1"/>
  <c r="U276" i="12" s="1"/>
  <c r="U277" i="12" s="1"/>
  <c r="U278" i="12" s="1"/>
  <c r="U279" i="12" s="1"/>
  <c r="U280" i="12" s="1"/>
  <c r="U281" i="12" s="1"/>
  <c r="U282" i="12" s="1"/>
  <c r="U283" i="12" s="1"/>
  <c r="U284" i="12" s="1"/>
  <c r="U285" i="12" s="1"/>
  <c r="U286" i="12" s="1"/>
  <c r="U287" i="12" s="1"/>
  <c r="U288" i="12" s="1"/>
  <c r="U289" i="12" s="1"/>
  <c r="U290" i="12" s="1"/>
  <c r="U291" i="12" s="1"/>
  <c r="U292" i="12" s="1"/>
  <c r="U293" i="12" s="1"/>
  <c r="U294" i="12" s="1"/>
  <c r="U295" i="12" s="1"/>
  <c r="U296" i="12" s="1"/>
  <c r="U297" i="12" s="1"/>
  <c r="U298" i="12" s="1"/>
  <c r="U299" i="12" s="1"/>
  <c r="U300" i="12" s="1"/>
  <c r="U301" i="12" s="1"/>
  <c r="U302" i="12" s="1"/>
  <c r="U303" i="12" s="1"/>
  <c r="U304" i="12" s="1"/>
  <c r="U305" i="12" s="1"/>
  <c r="U306" i="12" s="1"/>
  <c r="U307" i="12" s="1"/>
  <c r="U308" i="12" s="1"/>
  <c r="U309" i="12" s="1"/>
  <c r="U310" i="12" s="1"/>
  <c r="U311" i="12" s="1"/>
  <c r="U312" i="12" s="1"/>
  <c r="U313" i="12" s="1"/>
  <c r="U314" i="12" s="1"/>
  <c r="U315" i="12" s="1"/>
  <c r="U316" i="12" s="1"/>
  <c r="U317" i="12" s="1"/>
  <c r="U318" i="12" s="1"/>
  <c r="U319" i="12" s="1"/>
  <c r="U320" i="12" s="1"/>
  <c r="U321" i="12" s="1"/>
  <c r="U322" i="12" s="1"/>
  <c r="U323" i="12" s="1"/>
  <c r="U324" i="12" s="1"/>
  <c r="U325" i="12" s="1"/>
  <c r="U326" i="12" s="1"/>
  <c r="U327" i="12" s="1"/>
  <c r="U328" i="12" s="1"/>
  <c r="U329" i="12" s="1"/>
  <c r="U330" i="12" s="1"/>
  <c r="U331" i="12" s="1"/>
  <c r="U332" i="12" s="1"/>
  <c r="U333" i="12" s="1"/>
  <c r="U334" i="12" s="1"/>
  <c r="U335" i="12" s="1"/>
  <c r="U336" i="12" s="1"/>
  <c r="U337" i="12" s="1"/>
  <c r="U338" i="12" s="1"/>
  <c r="U339" i="12" s="1"/>
  <c r="U340" i="12" s="1"/>
  <c r="U341" i="12" s="1"/>
  <c r="U342" i="12" s="1"/>
  <c r="U343" i="12" s="1"/>
  <c r="U344" i="12" s="1"/>
  <c r="U345" i="12" s="1"/>
  <c r="U346" i="12" s="1"/>
  <c r="U347" i="12" s="1"/>
  <c r="U348" i="12" s="1"/>
  <c r="U349" i="12" s="1"/>
  <c r="U350" i="12" s="1"/>
  <c r="U351" i="12" s="1"/>
  <c r="U352" i="12" s="1"/>
  <c r="U353" i="12" s="1"/>
  <c r="U354" i="12" s="1"/>
  <c r="U355" i="12" s="1"/>
  <c r="U356" i="12" s="1"/>
  <c r="U357" i="12" s="1"/>
  <c r="U358" i="12" s="1"/>
  <c r="U359" i="12" s="1"/>
  <c r="U360" i="12" s="1"/>
  <c r="U361" i="12" s="1"/>
  <c r="U362" i="12" s="1"/>
  <c r="U363" i="12" s="1"/>
  <c r="U364" i="12" s="1"/>
  <c r="U365" i="12" s="1"/>
  <c r="U366" i="12" s="1"/>
  <c r="U367" i="12" s="1"/>
  <c r="U368" i="12" s="1"/>
  <c r="U369" i="12" s="1"/>
  <c r="U370" i="12" s="1"/>
  <c r="U371" i="12" s="1"/>
  <c r="U372" i="12" s="1"/>
  <c r="U373" i="12" s="1"/>
  <c r="U374" i="12" s="1"/>
  <c r="U375" i="12" s="1"/>
  <c r="U376" i="12" s="1"/>
  <c r="U377" i="12" s="1"/>
  <c r="U378" i="12" s="1"/>
  <c r="U379" i="12" s="1"/>
  <c r="U380" i="12" s="1"/>
  <c r="U381" i="12" s="1"/>
  <c r="U382" i="12" s="1"/>
  <c r="U383" i="12" s="1"/>
  <c r="U384" i="12" s="1"/>
  <c r="U385" i="12" s="1"/>
  <c r="U386" i="12" s="1"/>
  <c r="U387" i="12" s="1"/>
  <c r="U388" i="12" s="1"/>
  <c r="U389" i="12" s="1"/>
  <c r="U390" i="12" s="1"/>
  <c r="U391" i="12" s="1"/>
  <c r="U392" i="12" s="1"/>
  <c r="U393" i="12" s="1"/>
  <c r="U394" i="12" s="1"/>
  <c r="U395" i="12" s="1"/>
  <c r="U396" i="12" s="1"/>
  <c r="U397" i="12" s="1"/>
  <c r="U398" i="12" s="1"/>
  <c r="U399" i="12" s="1"/>
  <c r="U400" i="12" s="1"/>
  <c r="U401" i="12" s="1"/>
  <c r="U402" i="12" s="1"/>
  <c r="U403" i="12" s="1"/>
  <c r="U404" i="12" s="1"/>
  <c r="U405" i="12" s="1"/>
  <c r="U406" i="12" s="1"/>
  <c r="U407" i="12" s="1"/>
  <c r="U408" i="12" s="1"/>
  <c r="U409" i="12" s="1"/>
  <c r="U410" i="12" s="1"/>
  <c r="U411" i="12" s="1"/>
  <c r="U412" i="12" s="1"/>
  <c r="U413" i="12" s="1"/>
  <c r="U414" i="12" s="1"/>
  <c r="U415" i="12" s="1"/>
  <c r="U416" i="12" s="1"/>
  <c r="U417" i="12" s="1"/>
  <c r="U418" i="12" s="1"/>
  <c r="U419" i="12" s="1"/>
  <c r="U420" i="12" s="1"/>
  <c r="U421" i="12" s="1"/>
  <c r="U422" i="12" s="1"/>
  <c r="U423" i="12" s="1"/>
  <c r="U424" i="12" s="1"/>
  <c r="U425" i="12" s="1"/>
  <c r="U426" i="12" s="1"/>
  <c r="U427" i="12" s="1"/>
  <c r="U428" i="12" s="1"/>
  <c r="U429" i="12" s="1"/>
  <c r="U430" i="12" s="1"/>
  <c r="U431" i="12" s="1"/>
  <c r="U432" i="12" s="1"/>
  <c r="U433" i="12" s="1"/>
  <c r="U434" i="12" s="1"/>
  <c r="U435" i="12" s="1"/>
  <c r="U436" i="12" s="1"/>
  <c r="U437" i="12" s="1"/>
  <c r="U438" i="12" s="1"/>
  <c r="U439" i="12" s="1"/>
  <c r="U440" i="12" s="1"/>
  <c r="U441" i="12" s="1"/>
  <c r="U442" i="12" s="1"/>
  <c r="U443" i="12" s="1"/>
  <c r="U444" i="12" s="1"/>
  <c r="U445" i="12" s="1"/>
  <c r="U446" i="12" s="1"/>
  <c r="U447" i="12" s="1"/>
  <c r="U448" i="12" s="1"/>
  <c r="U449" i="12" s="1"/>
  <c r="U450" i="12" s="1"/>
  <c r="U451" i="12" s="1"/>
  <c r="U452" i="12" s="1"/>
  <c r="U453" i="12" s="1"/>
  <c r="U454" i="12" s="1"/>
  <c r="U455" i="12" s="1"/>
  <c r="U456" i="12" s="1"/>
  <c r="U457" i="12" s="1"/>
  <c r="U458" i="12" s="1"/>
  <c r="U459" i="12" s="1"/>
  <c r="U460" i="12" s="1"/>
  <c r="U461" i="12" s="1"/>
  <c r="U462" i="12" s="1"/>
  <c r="U463" i="12" s="1"/>
  <c r="U464" i="12" s="1"/>
  <c r="U465" i="12" s="1"/>
  <c r="U466" i="12" s="1"/>
  <c r="U467" i="12" s="1"/>
  <c r="U468" i="12" s="1"/>
  <c r="U469" i="12" s="1"/>
  <c r="U470" i="12" s="1"/>
  <c r="U471" i="12" s="1"/>
  <c r="U472" i="12" s="1"/>
  <c r="U473" i="12" s="1"/>
  <c r="U474" i="12" s="1"/>
  <c r="U475" i="12" s="1"/>
  <c r="U476" i="12" s="1"/>
  <c r="U477" i="12" s="1"/>
  <c r="U478" i="12" s="1"/>
  <c r="U479" i="12" s="1"/>
  <c r="U480" i="12" s="1"/>
  <c r="U481" i="12" s="1"/>
  <c r="U482" i="12" s="1"/>
  <c r="U483" i="12" s="1"/>
  <c r="U484" i="12" s="1"/>
  <c r="U485" i="12" s="1"/>
  <c r="U486" i="12" s="1"/>
  <c r="U487" i="12" s="1"/>
  <c r="U488" i="12" s="1"/>
  <c r="U489" i="12" s="1"/>
  <c r="U490" i="12" s="1"/>
  <c r="U491" i="12" s="1"/>
  <c r="U492" i="12" s="1"/>
  <c r="U493" i="12" s="1"/>
  <c r="U494" i="12" s="1"/>
  <c r="U495" i="12" s="1"/>
  <c r="U496" i="12" s="1"/>
  <c r="U497" i="12" s="1"/>
  <c r="U498" i="12" s="1"/>
  <c r="U499" i="12" s="1"/>
  <c r="U500" i="12" s="1"/>
  <c r="U501" i="12" s="1"/>
  <c r="U502" i="12" s="1"/>
  <c r="U503" i="12" s="1"/>
  <c r="U504" i="12" s="1"/>
  <c r="U505" i="12" s="1"/>
  <c r="U506" i="12" s="1"/>
  <c r="U507" i="12" s="1"/>
  <c r="U508" i="12" s="1"/>
  <c r="U509" i="12" s="1"/>
  <c r="U510" i="12" s="1"/>
  <c r="U511" i="12" s="1"/>
  <c r="U512" i="12" s="1"/>
  <c r="U513" i="12" s="1"/>
  <c r="U514" i="12" s="1"/>
  <c r="U515" i="12" s="1"/>
  <c r="U516" i="12" s="1"/>
  <c r="U517" i="12" s="1"/>
  <c r="U518" i="12" s="1"/>
  <c r="U519" i="12" s="1"/>
  <c r="U520" i="12" s="1"/>
  <c r="U521" i="12" s="1"/>
  <c r="U522" i="12" s="1"/>
  <c r="U523" i="12" s="1"/>
  <c r="U524" i="12" s="1"/>
  <c r="U525" i="12" s="1"/>
  <c r="U526" i="12" s="1"/>
  <c r="U527" i="12" s="1"/>
  <c r="U528" i="12" s="1"/>
  <c r="U529" i="12" s="1"/>
  <c r="U530" i="12" s="1"/>
  <c r="U531" i="12" s="1"/>
  <c r="U532" i="12" s="1"/>
  <c r="U533" i="12" s="1"/>
  <c r="U534" i="12" s="1"/>
  <c r="U535" i="12" s="1"/>
  <c r="U536" i="12" s="1"/>
  <c r="U537" i="12" s="1"/>
  <c r="U538" i="12" s="1"/>
  <c r="U539" i="12" s="1"/>
  <c r="U540" i="12" s="1"/>
  <c r="U541" i="12" s="1"/>
  <c r="U542" i="12" s="1"/>
  <c r="U543" i="12" s="1"/>
  <c r="U544" i="12" s="1"/>
  <c r="U545" i="12" s="1"/>
  <c r="U546" i="12" s="1"/>
  <c r="U547" i="12" s="1"/>
  <c r="U548" i="12" s="1"/>
  <c r="U549" i="12" s="1"/>
  <c r="U550" i="12" s="1"/>
  <c r="U551" i="12" s="1"/>
  <c r="U552" i="12" s="1"/>
  <c r="U553" i="12" s="1"/>
  <c r="U554" i="12" s="1"/>
  <c r="U555" i="12" s="1"/>
  <c r="U556" i="12" s="1"/>
  <c r="U557" i="12" s="1"/>
  <c r="U558" i="12" s="1"/>
  <c r="U559" i="12" s="1"/>
  <c r="U560" i="12" s="1"/>
  <c r="U561" i="12" s="1"/>
  <c r="U562" i="12" s="1"/>
  <c r="U563" i="12" s="1"/>
  <c r="U564" i="12" s="1"/>
  <c r="U565" i="12" s="1"/>
  <c r="U566" i="12" s="1"/>
  <c r="U567" i="12" s="1"/>
  <c r="U568" i="12" s="1"/>
  <c r="U569" i="12" s="1"/>
  <c r="U570" i="12" s="1"/>
  <c r="U571" i="12" s="1"/>
  <c r="U572" i="12" s="1"/>
  <c r="U573" i="12" s="1"/>
  <c r="U574" i="12" s="1"/>
  <c r="U1012" i="12" s="1"/>
  <c r="C672" i="14" s="1"/>
  <c r="D1076" i="14" s="1"/>
  <c r="E1076" i="14" s="1"/>
  <c r="E626" i="14"/>
  <c r="E627" i="14" l="1"/>
  <c r="E630" i="14" s="1"/>
  <c r="E634" i="14" s="1"/>
  <c r="D1022" i="14"/>
  <c r="E1022" i="14" s="1"/>
  <c r="H964" i="14"/>
  <c r="G1023" i="14"/>
  <c r="D831" i="14"/>
  <c r="E831" i="14" s="1"/>
  <c r="G1107" i="14"/>
  <c r="H1157" i="14"/>
  <c r="D1135" i="14"/>
  <c r="E1135" i="14" s="1"/>
  <c r="D1001" i="14"/>
  <c r="E1001" i="14" s="1"/>
  <c r="G1015" i="14"/>
  <c r="D991" i="14"/>
  <c r="E991" i="14" s="1"/>
  <c r="D815" i="14"/>
  <c r="E815" i="14" s="1"/>
  <c r="D982" i="14"/>
  <c r="E982" i="14" s="1"/>
  <c r="G1079" i="14"/>
  <c r="D838" i="14"/>
  <c r="E838" i="14" s="1"/>
  <c r="H968" i="14"/>
  <c r="D679" i="14"/>
  <c r="E679" i="14" s="1"/>
  <c r="H797" i="14"/>
  <c r="H954" i="14"/>
  <c r="G912" i="14"/>
  <c r="D981" i="14"/>
  <c r="E981" i="14" s="1"/>
  <c r="G1002" i="14"/>
  <c r="H712" i="14"/>
  <c r="H835" i="14"/>
  <c r="D784" i="14"/>
  <c r="E784" i="14" s="1"/>
  <c r="D811" i="14"/>
  <c r="E811" i="14" s="1"/>
  <c r="H1148" i="14"/>
  <c r="H733" i="14"/>
  <c r="H806" i="14"/>
  <c r="D912" i="14"/>
  <c r="E912" i="14" s="1"/>
  <c r="H1100" i="14"/>
  <c r="G698" i="14"/>
  <c r="G947" i="14"/>
  <c r="D1047" i="14"/>
  <c r="D987" i="14"/>
  <c r="E987" i="14" s="1"/>
  <c r="G702" i="14"/>
  <c r="H714" i="14"/>
  <c r="D876" i="14"/>
  <c r="E876" i="14" s="1"/>
  <c r="G1083" i="14"/>
  <c r="H1093" i="14"/>
  <c r="H1056" i="14"/>
  <c r="D1062" i="14"/>
  <c r="E1062" i="14" s="1"/>
  <c r="G1074" i="14"/>
  <c r="D1050" i="14"/>
  <c r="E1050" i="14" s="1"/>
  <c r="G834" i="14"/>
  <c r="H932" i="14"/>
  <c r="D702" i="14"/>
  <c r="E702" i="14" s="1"/>
  <c r="G902" i="14"/>
  <c r="G992" i="14"/>
  <c r="H856" i="14"/>
  <c r="D697" i="14"/>
  <c r="E697" i="14" s="1"/>
  <c r="H772" i="14"/>
  <c r="G777" i="14"/>
  <c r="G1091" i="14"/>
  <c r="D764" i="14"/>
  <c r="E764" i="14" s="1"/>
  <c r="D757" i="14"/>
  <c r="E757" i="14" s="1"/>
  <c r="G1154" i="14"/>
  <c r="G683" i="14"/>
  <c r="H801" i="14"/>
  <c r="G1094" i="14"/>
  <c r="D1060" i="14"/>
  <c r="E1060" i="14" s="1"/>
  <c r="H761" i="14"/>
  <c r="G1043" i="14"/>
  <c r="G758" i="14"/>
  <c r="D767" i="14"/>
  <c r="E767" i="14" s="1"/>
  <c r="G1123" i="14"/>
  <c r="H866" i="14"/>
  <c r="G695" i="14"/>
  <c r="G960" i="14"/>
  <c r="D1067" i="14"/>
  <c r="E1067" i="14" s="1"/>
  <c r="G793" i="14"/>
  <c r="G783" i="14"/>
  <c r="H836" i="14"/>
  <c r="G781" i="14"/>
  <c r="D765" i="14"/>
  <c r="E765" i="14" s="1"/>
  <c r="H1030" i="14"/>
  <c r="D714" i="14"/>
  <c r="E714" i="14" s="1"/>
  <c r="H786" i="14"/>
  <c r="D1139" i="14"/>
  <c r="E1139" i="14" s="1"/>
  <c r="G867" i="14"/>
  <c r="H848" i="14"/>
  <c r="G819" i="14"/>
  <c r="H1110" i="14"/>
  <c r="D1117" i="14"/>
  <c r="E1117" i="14" s="1"/>
  <c r="D789" i="14"/>
  <c r="E789" i="14" s="1"/>
  <c r="H812" i="14"/>
  <c r="H756" i="14"/>
  <c r="H834" i="14"/>
  <c r="G1036" i="14"/>
  <c r="H987" i="14"/>
  <c r="D1167" i="14"/>
  <c r="E1167" i="14" s="1"/>
  <c r="D790" i="14"/>
  <c r="E790" i="14" s="1"/>
  <c r="H967" i="14"/>
  <c r="D1129" i="14"/>
  <c r="E1129" i="14" s="1"/>
  <c r="D841" i="14"/>
  <c r="E841" i="14" s="1"/>
  <c r="D1038" i="14"/>
  <c r="E1038" i="14" s="1"/>
  <c r="D874" i="14"/>
  <c r="E874" i="14" s="1"/>
  <c r="H938" i="14"/>
  <c r="G950" i="14"/>
  <c r="G975" i="14"/>
  <c r="G1032" i="14"/>
  <c r="G1115" i="14"/>
  <c r="D916" i="14"/>
  <c r="E916" i="14" s="1"/>
  <c r="H693" i="14"/>
  <c r="D945" i="14"/>
  <c r="E945" i="14" s="1"/>
  <c r="G712" i="14"/>
  <c r="G938" i="14"/>
  <c r="D1005" i="14"/>
  <c r="E1005" i="14" s="1"/>
  <c r="G703" i="14"/>
  <c r="D883" i="14"/>
  <c r="E883" i="14" s="1"/>
  <c r="D1102" i="14"/>
  <c r="E1102" i="14" s="1"/>
  <c r="D868" i="14"/>
  <c r="E868" i="14" s="1"/>
  <c r="G1105" i="14"/>
  <c r="D1010" i="14"/>
  <c r="G963" i="14"/>
  <c r="G1106" i="14"/>
  <c r="H822" i="14"/>
  <c r="G1030" i="14"/>
  <c r="D686" i="14"/>
  <c r="E686" i="14" s="1"/>
  <c r="D833" i="14"/>
  <c r="E833" i="14" s="1"/>
  <c r="H793" i="14"/>
  <c r="H857" i="14"/>
  <c r="H850" i="14"/>
  <c r="H792" i="14"/>
  <c r="H1027" i="14"/>
  <c r="H710" i="14"/>
  <c r="H745" i="14"/>
  <c r="D877" i="14"/>
  <c r="E877" i="14" s="1"/>
  <c r="H889" i="14"/>
  <c r="G1042" i="14"/>
  <c r="H713" i="14"/>
  <c r="H736" i="14"/>
  <c r="H918" i="14"/>
  <c r="D879" i="14"/>
  <c r="H904" i="14"/>
  <c r="H788" i="14"/>
  <c r="H1123" i="14"/>
  <c r="D734" i="14"/>
  <c r="E734" i="14" s="1"/>
  <c r="H906" i="14"/>
  <c r="H1081" i="14"/>
  <c r="G813" i="14"/>
  <c r="D984" i="14"/>
  <c r="E984" i="14" s="1"/>
  <c r="H1069" i="14"/>
  <c r="H717" i="14"/>
  <c r="G977" i="14"/>
  <c r="D675" i="14"/>
  <c r="E675" i="14" s="1"/>
  <c r="G1017" i="14"/>
  <c r="H816" i="14"/>
  <c r="D715" i="14"/>
  <c r="E715" i="14" s="1"/>
  <c r="H829" i="14"/>
  <c r="G915" i="14"/>
  <c r="D848" i="14"/>
  <c r="E848" i="14" s="1"/>
  <c r="G1103" i="14"/>
  <c r="D1066" i="14"/>
  <c r="E1066" i="14" s="1"/>
  <c r="G1075" i="14"/>
  <c r="H730" i="14"/>
  <c r="G1153" i="14"/>
  <c r="G883" i="14"/>
  <c r="D1166" i="14"/>
  <c r="E1166" i="14" s="1"/>
  <c r="D915" i="14"/>
  <c r="E915" i="14" s="1"/>
  <c r="G728" i="14"/>
  <c r="D1046" i="14"/>
  <c r="E1046" i="14" s="1"/>
  <c r="H690" i="14"/>
  <c r="H973" i="14"/>
  <c r="D1073" i="14"/>
  <c r="E1073" i="14" s="1"/>
  <c r="D1165" i="14"/>
  <c r="E1165" i="14" s="1"/>
  <c r="D798" i="14"/>
  <c r="E798" i="14" s="1"/>
  <c r="G745" i="14"/>
  <c r="G1044" i="14"/>
  <c r="H837" i="14"/>
  <c r="D1160" i="14"/>
  <c r="E1160" i="14" s="1"/>
  <c r="G944" i="14"/>
  <c r="G986" i="14"/>
  <c r="H985" i="14"/>
  <c r="H1043" i="14"/>
  <c r="G1104" i="14"/>
  <c r="H726" i="14"/>
  <c r="G802" i="14"/>
  <c r="G1066" i="14"/>
  <c r="G841" i="14"/>
  <c r="G801" i="14"/>
  <c r="G899" i="14"/>
  <c r="G694" i="14"/>
  <c r="H1145" i="14"/>
  <c r="H1012" i="14"/>
  <c r="D778" i="14"/>
  <c r="E778" i="14" s="1"/>
  <c r="H681" i="14"/>
  <c r="D1106" i="14"/>
  <c r="E1106" i="14" s="1"/>
  <c r="D797" i="14"/>
  <c r="E797" i="14" s="1"/>
  <c r="D785" i="14"/>
  <c r="E785" i="14" s="1"/>
  <c r="G839" i="14"/>
  <c r="G1169" i="14"/>
  <c r="G954" i="14"/>
  <c r="G862" i="14"/>
  <c r="G674" i="14"/>
  <c r="D678" i="14"/>
  <c r="E678" i="14" s="1"/>
  <c r="D864" i="14"/>
  <c r="E864" i="14" s="1"/>
  <c r="D1080" i="14"/>
  <c r="E1080" i="14" s="1"/>
  <c r="H1134" i="14"/>
  <c r="D1116" i="14"/>
  <c r="E1116" i="14" s="1"/>
  <c r="D934" i="14"/>
  <c r="E934" i="14" s="1"/>
  <c r="H1108" i="14"/>
  <c r="H975" i="14"/>
  <c r="H1023" i="14"/>
  <c r="H1071" i="14"/>
  <c r="H1121" i="14"/>
  <c r="D832" i="14"/>
  <c r="E832" i="14" s="1"/>
  <c r="H1055" i="14"/>
  <c r="D1035" i="14"/>
  <c r="E1035" i="14" s="1"/>
  <c r="G803" i="14"/>
  <c r="G679" i="14"/>
  <c r="D681" i="14"/>
  <c r="E681" i="14" s="1"/>
  <c r="G984" i="14"/>
  <c r="H1082" i="14"/>
  <c r="H695" i="14"/>
  <c r="G1171" i="14"/>
  <c r="G1086" i="14"/>
  <c r="G972" i="14"/>
  <c r="G1120" i="14"/>
  <c r="H707" i="14"/>
  <c r="H1035" i="14"/>
  <c r="G925" i="14"/>
  <c r="H1021" i="14"/>
  <c r="G913" i="14"/>
  <c r="G739" i="14"/>
  <c r="H1009" i="14"/>
  <c r="H1037" i="14"/>
  <c r="H966" i="14"/>
  <c r="G967" i="14"/>
  <c r="H907" i="14"/>
  <c r="G1005" i="14"/>
  <c r="H794" i="14"/>
  <c r="D866" i="14"/>
  <c r="E866" i="14" s="1"/>
  <c r="G699" i="14"/>
  <c r="G978" i="14"/>
  <c r="G859" i="14"/>
  <c r="D1077" i="14"/>
  <c r="E1077" i="14" s="1"/>
  <c r="D810" i="14"/>
  <c r="E810" i="14" s="1"/>
  <c r="G897" i="14"/>
  <c r="H783" i="14"/>
  <c r="H1091" i="14"/>
  <c r="H774" i="14"/>
  <c r="G1151" i="14"/>
  <c r="H1049" i="14"/>
  <c r="H1067" i="14"/>
  <c r="H752" i="14"/>
  <c r="H781" i="14"/>
  <c r="H893" i="14"/>
  <c r="D1070" i="14"/>
  <c r="E1070" i="14" s="1"/>
  <c r="H861" i="14"/>
  <c r="G939" i="14"/>
  <c r="D742" i="14"/>
  <c r="E742" i="14" s="1"/>
  <c r="G1167" i="14"/>
  <c r="D1125" i="14"/>
  <c r="E1125" i="14" s="1"/>
  <c r="D1089" i="14"/>
  <c r="E1089" i="14" s="1"/>
  <c r="H765" i="14"/>
  <c r="H1118" i="14"/>
  <c r="G800" i="14"/>
  <c r="D1110" i="14"/>
  <c r="E1110" i="14" s="1"/>
  <c r="H915" i="14"/>
  <c r="D890" i="14"/>
  <c r="E890" i="14" s="1"/>
  <c r="H945" i="14"/>
  <c r="H908" i="14"/>
  <c r="D911" i="14"/>
  <c r="E911" i="14" s="1"/>
  <c r="D1138" i="14"/>
  <c r="E1138" i="14" s="1"/>
  <c r="G910" i="14"/>
  <c r="G1124" i="14"/>
  <c r="G744" i="14"/>
  <c r="G951" i="14"/>
  <c r="G724" i="14"/>
  <c r="D1150" i="14"/>
  <c r="E1150" i="14" s="1"/>
  <c r="H977" i="14"/>
  <c r="H842" i="14"/>
  <c r="H952" i="14"/>
  <c r="D802" i="14"/>
  <c r="E802" i="14" s="1"/>
  <c r="D800" i="14"/>
  <c r="E800" i="14" s="1"/>
  <c r="D748" i="14"/>
  <c r="E748" i="14" s="1"/>
  <c r="D953" i="14"/>
  <c r="E953" i="14" s="1"/>
  <c r="D1155" i="14"/>
  <c r="E1155" i="14" s="1"/>
  <c r="H971" i="14"/>
  <c r="H1138" i="14"/>
  <c r="G794" i="14"/>
  <c r="G787" i="14"/>
  <c r="H827" i="14"/>
  <c r="D881" i="14"/>
  <c r="E881" i="14" s="1"/>
  <c r="G1003" i="14"/>
  <c r="H1029" i="14"/>
  <c r="G826" i="14"/>
  <c r="G798" i="14"/>
  <c r="D1170" i="14"/>
  <c r="E1170" i="14" s="1"/>
  <c r="D1092" i="14"/>
  <c r="E1092" i="14" s="1"/>
  <c r="G942" i="14"/>
  <c r="D1075" i="14"/>
  <c r="E1075" i="14" s="1"/>
  <c r="D939" i="14"/>
  <c r="E939" i="14" s="1"/>
  <c r="H685" i="14"/>
  <c r="H921" i="14"/>
  <c r="G1029" i="14"/>
  <c r="G1061" i="14"/>
  <c r="D870" i="14"/>
  <c r="E870" i="14" s="1"/>
  <c r="G842" i="14"/>
  <c r="D819" i="14"/>
  <c r="E819" i="14" s="1"/>
  <c r="D855" i="14"/>
  <c r="E855" i="14" s="1"/>
  <c r="G932" i="14"/>
  <c r="G1160" i="14"/>
  <c r="G1147" i="14"/>
  <c r="H721" i="14"/>
  <c r="H851" i="14"/>
  <c r="D739" i="14"/>
  <c r="E739" i="14" s="1"/>
  <c r="D826" i="14"/>
  <c r="E826" i="14" s="1"/>
  <c r="G830" i="14"/>
  <c r="H1158" i="14"/>
  <c r="G1012" i="14"/>
  <c r="G1070" i="14"/>
  <c r="H1066" i="14"/>
  <c r="H1077" i="14"/>
  <c r="D998" i="14"/>
  <c r="E998" i="14" s="1"/>
  <c r="H722" i="14"/>
  <c r="H1052" i="14"/>
  <c r="H840" i="14"/>
  <c r="G1172" i="14"/>
  <c r="G1068" i="14"/>
  <c r="H734" i="14"/>
  <c r="D936" i="14"/>
  <c r="E936" i="14" s="1"/>
  <c r="G1004" i="14"/>
  <c r="G922" i="14"/>
  <c r="D1006" i="14"/>
  <c r="E1006" i="14" s="1"/>
  <c r="D887" i="14"/>
  <c r="E887" i="14" s="1"/>
  <c r="H817" i="14"/>
  <c r="H802" i="14"/>
  <c r="G795" i="14"/>
  <c r="D940" i="14"/>
  <c r="E940" i="14" s="1"/>
  <c r="G1048" i="14"/>
  <c r="D967" i="14"/>
  <c r="E967" i="14" s="1"/>
  <c r="D1095" i="14"/>
  <c r="E1095" i="14" s="1"/>
  <c r="G1113" i="14"/>
  <c r="D688" i="14"/>
  <c r="E688" i="14" s="1"/>
  <c r="D1071" i="14"/>
  <c r="E1071" i="14" s="1"/>
  <c r="H1002" i="14"/>
  <c r="D952" i="14"/>
  <c r="E952" i="14" s="1"/>
  <c r="D852" i="14"/>
  <c r="E852" i="14" s="1"/>
  <c r="G791" i="14"/>
  <c r="D946" i="14"/>
  <c r="E946" i="14" s="1"/>
  <c r="D884" i="14"/>
  <c r="E884" i="14" s="1"/>
  <c r="H1127" i="14"/>
  <c r="G1140" i="14"/>
  <c r="H947" i="14"/>
  <c r="H1086" i="14"/>
  <c r="G1143" i="14"/>
  <c r="H718" i="14"/>
  <c r="G1053" i="14"/>
  <c r="D760" i="14"/>
  <c r="E760" i="14" s="1"/>
  <c r="D994" i="14"/>
  <c r="E994" i="14" s="1"/>
  <c r="D1027" i="14"/>
  <c r="E1027" i="14" s="1"/>
  <c r="D970" i="14"/>
  <c r="E970" i="14" s="1"/>
  <c r="G1122" i="14"/>
  <c r="G1013" i="14"/>
  <c r="H877" i="14"/>
  <c r="D1042" i="14"/>
  <c r="E1042" i="14" s="1"/>
  <c r="D847" i="14"/>
  <c r="E847" i="14" s="1"/>
  <c r="H1104" i="14"/>
  <c r="D910" i="14"/>
  <c r="E910" i="14" s="1"/>
  <c r="H1094" i="14"/>
  <c r="G807" i="14"/>
  <c r="D938" i="14"/>
  <c r="E938" i="14" s="1"/>
  <c r="G752" i="14"/>
  <c r="H676" i="14"/>
  <c r="G998" i="14"/>
  <c r="D922" i="14"/>
  <c r="E922" i="14" s="1"/>
  <c r="G1157" i="14"/>
  <c r="G1071" i="14"/>
  <c r="D1019" i="14"/>
  <c r="E1019" i="14" s="1"/>
  <c r="H839" i="14"/>
  <c r="D1069" i="14"/>
  <c r="E1069" i="14" s="1"/>
  <c r="G1117" i="14"/>
  <c r="D980" i="14"/>
  <c r="E980" i="14" s="1"/>
  <c r="G962" i="14"/>
  <c r="G809" i="14"/>
  <c r="G1006" i="14"/>
  <c r="G941" i="14"/>
  <c r="D992" i="14"/>
  <c r="E992" i="14" s="1"/>
  <c r="D762" i="14"/>
  <c r="E762" i="14" s="1"/>
  <c r="D867" i="14"/>
  <c r="E867" i="14" s="1"/>
  <c r="D1131" i="14"/>
  <c r="E1131" i="14" s="1"/>
  <c r="G697" i="14"/>
  <c r="G729" i="14"/>
  <c r="H1022" i="14"/>
  <c r="G825" i="14"/>
  <c r="G797" i="14"/>
  <c r="H992" i="14"/>
  <c r="G1088" i="14"/>
  <c r="H706" i="14"/>
  <c r="D1161" i="14"/>
  <c r="E1161" i="14" s="1"/>
  <c r="D1026" i="14"/>
  <c r="E1026" i="14" s="1"/>
  <c r="G682" i="14"/>
  <c r="D1034" i="14"/>
  <c r="E1034" i="14" s="1"/>
  <c r="D693" i="14"/>
  <c r="E693" i="14" s="1"/>
  <c r="H1105" i="14"/>
  <c r="D1072" i="14"/>
  <c r="E1072" i="14" s="1"/>
  <c r="H1088" i="14"/>
  <c r="D825" i="14"/>
  <c r="E825" i="14" s="1"/>
  <c r="D985" i="14"/>
  <c r="E985" i="14" s="1"/>
  <c r="H720" i="14"/>
  <c r="D796" i="14"/>
  <c r="E796" i="14" s="1"/>
  <c r="G736" i="14"/>
  <c r="D706" i="14"/>
  <c r="E706" i="14" s="1"/>
  <c r="D779" i="14"/>
  <c r="E779" i="14" s="1"/>
  <c r="G1033" i="14"/>
  <c r="D791" i="14"/>
  <c r="E791" i="14" s="1"/>
  <c r="G776" i="14"/>
  <c r="D1127" i="14"/>
  <c r="E1127" i="14" s="1"/>
  <c r="H832" i="14"/>
  <c r="H882" i="14"/>
  <c r="H1120" i="14"/>
  <c r="H934" i="14"/>
  <c r="D971" i="14"/>
  <c r="E971" i="14" s="1"/>
  <c r="G869" i="14"/>
  <c r="H1098" i="14"/>
  <c r="D857" i="14"/>
  <c r="E857" i="14" s="1"/>
  <c r="G677" i="14"/>
  <c r="H757" i="14"/>
  <c r="D1030" i="14"/>
  <c r="E1030" i="14" s="1"/>
  <c r="G930" i="14"/>
  <c r="D674" i="14"/>
  <c r="E674" i="14" s="1"/>
  <c r="D1157" i="14"/>
  <c r="E1157" i="14" s="1"/>
  <c r="D1118" i="14"/>
  <c r="E1118" i="14" s="1"/>
  <c r="G1052" i="14"/>
  <c r="H963" i="14"/>
  <c r="H883" i="14"/>
  <c r="D1107" i="14"/>
  <c r="E1107" i="14" s="1"/>
  <c r="D814" i="14"/>
  <c r="E814" i="14" s="1"/>
  <c r="D886" i="14"/>
  <c r="E886" i="14" s="1"/>
  <c r="G1060" i="14"/>
  <c r="G907" i="14"/>
  <c r="H776" i="14"/>
  <c r="D773" i="14"/>
  <c r="E773" i="14" s="1"/>
  <c r="G690" i="14"/>
  <c r="G973" i="14"/>
  <c r="H898" i="14"/>
  <c r="G716" i="14"/>
  <c r="D1087" i="14"/>
  <c r="E1087" i="14" s="1"/>
  <c r="D1024" i="14"/>
  <c r="E1024" i="14" s="1"/>
  <c r="G816" i="14"/>
  <c r="H744" i="14"/>
  <c r="G878" i="14"/>
  <c r="H1130" i="14"/>
  <c r="H1073" i="14"/>
  <c r="H808" i="14"/>
  <c r="D885" i="14"/>
  <c r="E885" i="14" s="1"/>
  <c r="G865" i="14"/>
  <c r="D684" i="14"/>
  <c r="E684" i="14" s="1"/>
  <c r="H1147" i="14"/>
  <c r="D740" i="14"/>
  <c r="E740" i="14" s="1"/>
  <c r="H1044" i="14"/>
  <c r="G713" i="14"/>
  <c r="D1104" i="14"/>
  <c r="E1104" i="14" s="1"/>
  <c r="H905" i="14"/>
  <c r="G956" i="14"/>
  <c r="D1063" i="14"/>
  <c r="E1063" i="14" s="1"/>
  <c r="G940" i="14"/>
  <c r="H779" i="14"/>
  <c r="G1098" i="14"/>
  <c r="H1057" i="14"/>
  <c r="I2" i="14"/>
  <c r="H838" i="14"/>
  <c r="H841" i="14"/>
  <c r="G685" i="14"/>
  <c r="H876" i="14"/>
  <c r="H1155" i="14"/>
  <c r="G1127" i="14"/>
  <c r="G982" i="14"/>
  <c r="D728" i="14"/>
  <c r="E728" i="14" s="1"/>
  <c r="H1164" i="14"/>
  <c r="H979" i="14"/>
  <c r="D1083" i="14"/>
  <c r="E1083" i="14" s="1"/>
  <c r="G779" i="14"/>
  <c r="D1007" i="14"/>
  <c r="E1007" i="14" s="1"/>
  <c r="D1101" i="14"/>
  <c r="E1101" i="14" s="1"/>
  <c r="H1163" i="14"/>
  <c r="H680" i="14"/>
  <c r="H859" i="14"/>
  <c r="H873" i="14"/>
  <c r="G706" i="14"/>
  <c r="H914" i="14"/>
  <c r="G676" i="14"/>
  <c r="H795" i="14"/>
  <c r="H777" i="14"/>
  <c r="H1141" i="14"/>
  <c r="H778" i="14"/>
  <c r="H1111" i="14"/>
  <c r="G704" i="14"/>
  <c r="G722" i="14"/>
  <c r="G1039" i="14"/>
  <c r="H1126" i="14"/>
  <c r="H1001" i="14"/>
  <c r="D1142" i="14"/>
  <c r="E1142" i="14" s="1"/>
  <c r="D1023" i="14"/>
  <c r="E1023" i="14" s="1"/>
  <c r="G714" i="14"/>
  <c r="G1056" i="14"/>
  <c r="D727" i="14"/>
  <c r="E727" i="14" s="1"/>
  <c r="H961" i="14"/>
  <c r="H951" i="14"/>
  <c r="D1015" i="14"/>
  <c r="E1015" i="14" s="1"/>
  <c r="G805" i="14"/>
  <c r="D986" i="14"/>
  <c r="E986" i="14" s="1"/>
  <c r="G1092" i="14"/>
  <c r="G763" i="14"/>
  <c r="G919" i="14"/>
  <c r="G1085" i="14"/>
  <c r="H845" i="14"/>
  <c r="D966" i="14"/>
  <c r="E966" i="14" s="1"/>
  <c r="H843" i="14"/>
  <c r="G885" i="14"/>
  <c r="D942" i="14"/>
  <c r="E942" i="14" s="1"/>
  <c r="D989" i="14"/>
  <c r="E989" i="14" s="1"/>
  <c r="G845" i="14"/>
  <c r="D983" i="14"/>
  <c r="E983" i="14" s="1"/>
  <c r="D782" i="14"/>
  <c r="E782" i="14" s="1"/>
  <c r="G964" i="14"/>
  <c r="H799" i="14"/>
  <c r="G955" i="14"/>
  <c r="H831" i="14"/>
  <c r="H1154" i="14"/>
  <c r="G873" i="14"/>
  <c r="D804" i="14"/>
  <c r="E804" i="14" s="1"/>
  <c r="D720" i="14"/>
  <c r="E720" i="14" s="1"/>
  <c r="H1015" i="14"/>
  <c r="D1094" i="14"/>
  <c r="E1094" i="14" s="1"/>
  <c r="G756" i="14"/>
  <c r="G1155" i="14"/>
  <c r="H946" i="14"/>
  <c r="G773" i="14"/>
  <c r="D732" i="14"/>
  <c r="E732" i="14" s="1"/>
  <c r="D1122" i="14"/>
  <c r="E1122" i="14" s="1"/>
  <c r="D995" i="14"/>
  <c r="E995" i="14" s="1"/>
  <c r="H803" i="14"/>
  <c r="G971" i="14"/>
  <c r="D1079" i="14"/>
  <c r="E1079" i="14" s="1"/>
  <c r="D924" i="14"/>
  <c r="E924" i="14" s="1"/>
  <c r="D1163" i="14"/>
  <c r="E1163" i="14" s="1"/>
  <c r="H892" i="14"/>
  <c r="D1124" i="14"/>
  <c r="E1124" i="14" s="1"/>
  <c r="H1054" i="14"/>
  <c r="G1114" i="14"/>
  <c r="G767" i="14"/>
  <c r="G719" i="14"/>
  <c r="D1037" i="14"/>
  <c r="E1037" i="14" s="1"/>
  <c r="D769" i="14"/>
  <c r="E769" i="14" s="1"/>
  <c r="H929" i="14"/>
  <c r="G876" i="14"/>
  <c r="G896" i="14"/>
  <c r="D820" i="14"/>
  <c r="E820" i="14" s="1"/>
  <c r="D774" i="14"/>
  <c r="E774" i="14" s="1"/>
  <c r="H944" i="14"/>
  <c r="D1152" i="14"/>
  <c r="E1152" i="14" s="1"/>
  <c r="G772" i="14"/>
  <c r="G1139" i="14"/>
  <c r="D978" i="14"/>
  <c r="E978" i="14" s="1"/>
  <c r="D844" i="14"/>
  <c r="E844" i="14" s="1"/>
  <c r="D834" i="14"/>
  <c r="E834" i="14" s="1"/>
  <c r="G889" i="14"/>
  <c r="H894" i="14"/>
  <c r="D878" i="14"/>
  <c r="E878" i="14" s="1"/>
  <c r="D988" i="14"/>
  <c r="E988" i="14" s="1"/>
  <c r="H683" i="14"/>
  <c r="G892" i="14"/>
  <c r="G916" i="14"/>
  <c r="D836" i="14"/>
  <c r="E836" i="14" s="1"/>
  <c r="D795" i="14"/>
  <c r="E795" i="14" s="1"/>
  <c r="H897" i="14"/>
  <c r="G844" i="14"/>
  <c r="G852" i="14"/>
  <c r="D788" i="14"/>
  <c r="E788" i="14" s="1"/>
  <c r="D731" i="14"/>
  <c r="E731" i="14" s="1"/>
  <c r="H785" i="14"/>
  <c r="G1046" i="14"/>
  <c r="D1008" i="14"/>
  <c r="E1008" i="14" s="1"/>
  <c r="H931" i="14"/>
  <c r="G721" i="14"/>
  <c r="G887" i="14"/>
  <c r="H828" i="14"/>
  <c r="H830" i="14"/>
  <c r="G1059" i="14"/>
  <c r="G1146" i="14"/>
  <c r="H1065" i="14"/>
  <c r="D687" i="14"/>
  <c r="E687" i="14" s="1"/>
  <c r="D1000" i="14"/>
  <c r="E1000" i="14" s="1"/>
  <c r="D921" i="14"/>
  <c r="E921" i="14" s="1"/>
  <c r="G846" i="14"/>
  <c r="D1111" i="14"/>
  <c r="E1111" i="14" s="1"/>
  <c r="G710" i="14"/>
  <c r="H1039" i="14"/>
  <c r="G888" i="14"/>
  <c r="H764" i="14"/>
  <c r="G1159" i="14"/>
  <c r="D701" i="14"/>
  <c r="E701" i="14" s="1"/>
  <c r="H770" i="14"/>
  <c r="H1165" i="14"/>
  <c r="D990" i="14"/>
  <c r="E990" i="14" s="1"/>
  <c r="H815" i="14"/>
  <c r="D1121" i="14"/>
  <c r="E1121" i="14" s="1"/>
  <c r="G1065" i="14"/>
  <c r="G953" i="14"/>
  <c r="D721" i="14"/>
  <c r="E721" i="14" s="1"/>
  <c r="G1038" i="14"/>
  <c r="D905" i="14"/>
  <c r="E905" i="14" s="1"/>
  <c r="G1051" i="14"/>
  <c r="H872" i="14"/>
  <c r="G860" i="14"/>
  <c r="H696" i="14"/>
  <c r="H998" i="14"/>
  <c r="D888" i="14"/>
  <c r="E888" i="14" s="1"/>
  <c r="D850" i="14"/>
  <c r="E850" i="14" s="1"/>
  <c r="H1161" i="14"/>
  <c r="G1057" i="14"/>
  <c r="D828" i="14"/>
  <c r="E828" i="14" s="1"/>
  <c r="G782" i="14"/>
  <c r="H978" i="14"/>
  <c r="H1153" i="14"/>
  <c r="D1018" i="14"/>
  <c r="E1018" i="14" s="1"/>
  <c r="D1099" i="14"/>
  <c r="E1099" i="14" s="1"/>
  <c r="G1009" i="14"/>
  <c r="H684" i="14"/>
  <c r="G1087" i="14"/>
  <c r="H863" i="14"/>
  <c r="H682" i="14"/>
  <c r="H965" i="14"/>
  <c r="D871" i="14"/>
  <c r="E871" i="14" s="1"/>
  <c r="D869" i="14"/>
  <c r="E869" i="14" s="1"/>
  <c r="D1153" i="14"/>
  <c r="E1153" i="14" s="1"/>
  <c r="D719" i="14"/>
  <c r="E719" i="14" s="1"/>
  <c r="G823" i="14"/>
  <c r="G1022" i="14"/>
  <c r="E512" i="14"/>
  <c r="H1051" i="14"/>
  <c r="G847" i="14"/>
  <c r="D896" i="14"/>
  <c r="E896" i="14" s="1"/>
  <c r="H791" i="14"/>
  <c r="H997" i="14"/>
  <c r="D725" i="14"/>
  <c r="E725" i="14" s="1"/>
  <c r="H953" i="14"/>
  <c r="H689" i="14"/>
  <c r="H1075" i="14"/>
  <c r="G875" i="14"/>
  <c r="H1087" i="14"/>
  <c r="G983" i="14"/>
  <c r="G952" i="14"/>
  <c r="G1170" i="14"/>
  <c r="D1051" i="14"/>
  <c r="E1051" i="14" s="1"/>
  <c r="G1041" i="14"/>
  <c r="G1099" i="14"/>
  <c r="H728" i="14"/>
  <c r="H1024" i="14"/>
  <c r="H1150" i="14"/>
  <c r="H1070" i="14"/>
  <c r="G705" i="14"/>
  <c r="G1156" i="14"/>
  <c r="H1168" i="14"/>
  <c r="D837" i="14"/>
  <c r="E837" i="14" s="1"/>
  <c r="H962" i="14"/>
  <c r="D937" i="14"/>
  <c r="E937" i="14" s="1"/>
  <c r="D1130" i="14"/>
  <c r="E1130" i="14" s="1"/>
  <c r="G686" i="14"/>
  <c r="H913" i="14"/>
  <c r="D1056" i="14"/>
  <c r="E1056" i="14" s="1"/>
  <c r="G806" i="14"/>
  <c r="H1016" i="14"/>
  <c r="H855" i="14"/>
  <c r="H958" i="14"/>
  <c r="D872" i="14"/>
  <c r="E872" i="14" s="1"/>
  <c r="D931" i="14"/>
  <c r="E931" i="14" s="1"/>
  <c r="G937" i="14"/>
  <c r="H854" i="14"/>
  <c r="D908" i="14"/>
  <c r="E908" i="14" s="1"/>
  <c r="D803" i="14"/>
  <c r="E803" i="14" s="1"/>
  <c r="D694" i="14"/>
  <c r="E694" i="14" s="1"/>
  <c r="H869" i="14"/>
  <c r="H711" i="14"/>
  <c r="H924" i="14"/>
  <c r="D1140" i="14"/>
  <c r="E1140" i="14" s="1"/>
  <c r="H886" i="14"/>
  <c r="G871" i="14"/>
  <c r="H1140" i="14"/>
  <c r="G733" i="14"/>
  <c r="H751" i="14"/>
  <c r="G901" i="14"/>
  <c r="G1054" i="14"/>
  <c r="G886" i="14"/>
  <c r="D830" i="14"/>
  <c r="E830" i="14" s="1"/>
  <c r="G827" i="14"/>
  <c r="D691" i="14"/>
  <c r="E691" i="14" s="1"/>
  <c r="D763" i="14"/>
  <c r="E763" i="14" s="1"/>
  <c r="H885" i="14"/>
  <c r="H739" i="14"/>
  <c r="H1119" i="14"/>
  <c r="G1026" i="14"/>
  <c r="G996" i="14"/>
  <c r="D875" i="14"/>
  <c r="E875" i="14" s="1"/>
  <c r="G1119" i="14"/>
  <c r="G771" i="14"/>
  <c r="D713" i="14"/>
  <c r="E713" i="14" s="1"/>
  <c r="H1173" i="14"/>
  <c r="H1135" i="14"/>
  <c r="G1047" i="14"/>
  <c r="G1016" i="14"/>
  <c r="H1011" i="14"/>
  <c r="G790" i="14"/>
  <c r="D676" i="14"/>
  <c r="E676" i="14" s="1"/>
  <c r="H870" i="14"/>
  <c r="H1083" i="14"/>
  <c r="D1113" i="14"/>
  <c r="E1113" i="14" s="1"/>
  <c r="D860" i="14"/>
  <c r="E860" i="14" s="1"/>
  <c r="D1081" i="14"/>
  <c r="E1081" i="14" s="1"/>
  <c r="H787" i="14"/>
  <c r="H826" i="14"/>
  <c r="D1146" i="14"/>
  <c r="E1146" i="14" s="1"/>
  <c r="D944" i="14"/>
  <c r="E944" i="14" s="1"/>
  <c r="H1106" i="14"/>
  <c r="D1090" i="14"/>
  <c r="E1090" i="14" s="1"/>
  <c r="G1137" i="14"/>
  <c r="G993" i="14"/>
  <c r="G1037" i="14"/>
  <c r="D927" i="14"/>
  <c r="E927" i="14" s="1"/>
  <c r="H988" i="14"/>
  <c r="D753" i="14"/>
  <c r="E753" i="14" s="1"/>
  <c r="H1018" i="14"/>
  <c r="G1058" i="14"/>
  <c r="G895" i="14"/>
  <c r="G918" i="14"/>
  <c r="G753" i="14"/>
  <c r="D750" i="14"/>
  <c r="E750" i="14" s="1"/>
  <c r="D882" i="14"/>
  <c r="E882" i="14" s="1"/>
  <c r="H853" i="14"/>
  <c r="D920" i="14"/>
  <c r="E920" i="14" s="1"/>
  <c r="D1103" i="14"/>
  <c r="E1103" i="14" s="1"/>
  <c r="D929" i="14"/>
  <c r="E929" i="14" s="1"/>
  <c r="H737" i="14"/>
  <c r="G684" i="14"/>
  <c r="H1139" i="14"/>
  <c r="G1111" i="14"/>
  <c r="G961" i="14"/>
  <c r="G1080" i="14"/>
  <c r="D960" i="14"/>
  <c r="E960" i="14" s="1"/>
  <c r="H909" i="14"/>
  <c r="H956" i="14"/>
  <c r="D722" i="14"/>
  <c r="E722" i="14" s="1"/>
  <c r="G717" i="14"/>
  <c r="G927" i="14"/>
  <c r="D895" i="14"/>
  <c r="E895" i="14" s="1"/>
  <c r="G1158" i="14"/>
  <c r="D746" i="14"/>
  <c r="E746" i="14" s="1"/>
  <c r="G909" i="14"/>
  <c r="H753" i="14"/>
  <c r="G700" i="14"/>
  <c r="H1159" i="14"/>
  <c r="G1133" i="14"/>
  <c r="G990" i="14"/>
  <c r="H705" i="14"/>
  <c r="H1151" i="14"/>
  <c r="H1095" i="14"/>
  <c r="G1069" i="14"/>
  <c r="G905" i="14"/>
  <c r="G1040" i="14"/>
  <c r="D932" i="14"/>
  <c r="E932" i="14" s="1"/>
  <c r="D752" i="14"/>
  <c r="E752" i="14" s="1"/>
  <c r="H1143" i="14"/>
  <c r="D1158" i="14"/>
  <c r="E1158" i="14" s="1"/>
  <c r="G880" i="14"/>
  <c r="D749" i="14"/>
  <c r="E749" i="14" s="1"/>
  <c r="G1130" i="14"/>
  <c r="G929" i="14"/>
  <c r="D1068" i="14"/>
  <c r="E1068" i="14" s="1"/>
  <c r="H1101" i="14"/>
  <c r="G731" i="14"/>
  <c r="G754" i="14"/>
  <c r="D703" i="14"/>
  <c r="E703" i="14" s="1"/>
  <c r="G822" i="14"/>
  <c r="D907" i="14"/>
  <c r="E907" i="14" s="1"/>
  <c r="D685" i="14"/>
  <c r="E685" i="14" s="1"/>
  <c r="H805" i="14"/>
  <c r="H742" i="14"/>
  <c r="D1115" i="14"/>
  <c r="E1115" i="14" s="1"/>
  <c r="G675" i="14"/>
  <c r="H821" i="14"/>
  <c r="H784" i="14"/>
  <c r="D1044" i="14"/>
  <c r="E1044" i="14" s="1"/>
  <c r="H941" i="14"/>
  <c r="G894" i="14"/>
  <c r="G881" i="14"/>
  <c r="D801" i="14"/>
  <c r="E801" i="14" s="1"/>
  <c r="H1136" i="14"/>
  <c r="D1025" i="14"/>
  <c r="E1025" i="14" s="1"/>
  <c r="G970" i="14"/>
  <c r="G759" i="14"/>
  <c r="G872" i="14"/>
  <c r="H1122" i="14"/>
  <c r="G948" i="14"/>
  <c r="D903" i="14"/>
  <c r="E903" i="14" s="1"/>
  <c r="D1004" i="14"/>
  <c r="E1004" i="14" s="1"/>
  <c r="H1014" i="14"/>
  <c r="H1085" i="14"/>
  <c r="H715" i="14"/>
  <c r="H1005" i="14"/>
  <c r="D704" i="14"/>
  <c r="E704" i="14" s="1"/>
  <c r="D856" i="14"/>
  <c r="E856" i="14" s="1"/>
  <c r="G708" i="14"/>
  <c r="G1001" i="14"/>
  <c r="H1137" i="14"/>
  <c r="H942" i="14"/>
  <c r="H758" i="14"/>
  <c r="D900" i="14"/>
  <c r="E900" i="14" s="1"/>
  <c r="H912" i="14"/>
  <c r="H880" i="14"/>
  <c r="G936" i="14"/>
  <c r="D1108" i="14"/>
  <c r="E1108" i="14" s="1"/>
  <c r="G696" i="14"/>
  <c r="H701" i="14"/>
  <c r="H1084" i="14"/>
  <c r="G969" i="14"/>
  <c r="D716" i="14"/>
  <c r="E716" i="14" s="1"/>
  <c r="G1163" i="14"/>
  <c r="G1055" i="14"/>
  <c r="D918" i="14"/>
  <c r="E918" i="14" s="1"/>
  <c r="D735" i="14"/>
  <c r="E735" i="14" s="1"/>
  <c r="H1171" i="14"/>
  <c r="G789" i="14"/>
  <c r="D823" i="14"/>
  <c r="E823" i="14" s="1"/>
  <c r="G1101" i="14"/>
  <c r="H849" i="14"/>
  <c r="G1161" i="14"/>
  <c r="D1040" i="14"/>
  <c r="E1040" i="14" s="1"/>
  <c r="H976" i="14"/>
  <c r="G750" i="14"/>
  <c r="G1010" i="14"/>
  <c r="H927" i="14"/>
  <c r="H940" i="14"/>
  <c r="D1173" i="14"/>
  <c r="E1173" i="14" s="1"/>
  <c r="G833" i="14"/>
  <c r="H879" i="14"/>
  <c r="H1025" i="14"/>
  <c r="D780" i="14"/>
  <c r="E780" i="14" s="1"/>
  <c r="G1173" i="14"/>
  <c r="D761" i="14"/>
  <c r="E761" i="14" s="1"/>
  <c r="D770" i="14"/>
  <c r="E770" i="14" s="1"/>
  <c r="G709" i="14"/>
  <c r="H789" i="14"/>
  <c r="H699" i="14"/>
  <c r="D1136" i="14"/>
  <c r="E1136" i="14" s="1"/>
  <c r="G775" i="14"/>
  <c r="G949" i="14"/>
  <c r="D808" i="14"/>
  <c r="E808" i="14" s="1"/>
  <c r="G979" i="14"/>
  <c r="D997" i="14"/>
  <c r="E997" i="14" s="1"/>
  <c r="D793" i="14"/>
  <c r="E793" i="14" s="1"/>
  <c r="D827" i="14"/>
  <c r="E827" i="14" s="1"/>
  <c r="G681" i="14"/>
  <c r="D858" i="14"/>
  <c r="E858" i="14" s="1"/>
  <c r="D1164" i="14"/>
  <c r="E1164" i="14" s="1"/>
  <c r="D1091" i="14"/>
  <c r="E1091" i="14" s="1"/>
  <c r="H900" i="14"/>
  <c r="G715" i="14"/>
  <c r="D842" i="14"/>
  <c r="E842" i="14" s="1"/>
  <c r="H902" i="14"/>
  <c r="G720" i="14"/>
  <c r="G854" i="14"/>
  <c r="H1142" i="14"/>
  <c r="H875" i="14"/>
  <c r="G864" i="14"/>
  <c r="D733" i="14"/>
  <c r="E733" i="14" s="1"/>
  <c r="H858" i="14"/>
  <c r="H933" i="14"/>
  <c r="H1013" i="14"/>
  <c r="H983" i="14"/>
  <c r="G755" i="14"/>
  <c r="H935" i="14"/>
  <c r="D806" i="14"/>
  <c r="E806" i="14" s="1"/>
  <c r="D1171" i="14"/>
  <c r="E1171" i="14" s="1"/>
  <c r="H825" i="14"/>
  <c r="H688" i="14"/>
  <c r="H1034" i="14"/>
  <c r="H1003" i="14"/>
  <c r="H767" i="14"/>
  <c r="D1172" i="14"/>
  <c r="E1172" i="14" s="1"/>
  <c r="H796" i="14"/>
  <c r="G726" i="14"/>
  <c r="D1021" i="14"/>
  <c r="E1021" i="14" s="1"/>
  <c r="G966" i="14"/>
  <c r="H995" i="14"/>
  <c r="D906" i="14"/>
  <c r="E906" i="14" s="1"/>
  <c r="G1019" i="14"/>
  <c r="G766" i="14"/>
  <c r="G1165" i="14"/>
  <c r="G850" i="14"/>
  <c r="G1025" i="14"/>
  <c r="H1006" i="14"/>
  <c r="G757" i="14"/>
  <c r="D754" i="14"/>
  <c r="E754" i="14" s="1"/>
  <c r="H999" i="14"/>
  <c r="G1110" i="14"/>
  <c r="H910" i="14"/>
  <c r="H1162" i="14"/>
  <c r="D854" i="14"/>
  <c r="E854" i="14" s="1"/>
  <c r="H729" i="14"/>
  <c r="D771" i="14"/>
  <c r="E771" i="14" s="1"/>
  <c r="H1125" i="14"/>
  <c r="G1145" i="14"/>
  <c r="G858" i="14"/>
  <c r="H1079" i="14"/>
  <c r="D711" i="14"/>
  <c r="E711" i="14" s="1"/>
  <c r="D736" i="14"/>
  <c r="E736" i="14" s="1"/>
  <c r="D1154" i="14"/>
  <c r="E1154" i="14" s="1"/>
  <c r="D709" i="14"/>
  <c r="E709" i="14" s="1"/>
  <c r="G1050" i="14"/>
  <c r="G737" i="14"/>
  <c r="D730" i="14"/>
  <c r="E730" i="14" s="1"/>
  <c r="G1049" i="14"/>
  <c r="D897" i="14"/>
  <c r="E897" i="14" s="1"/>
  <c r="D818" i="14"/>
  <c r="E818" i="14" s="1"/>
  <c r="G840" i="14"/>
  <c r="D1132" i="14"/>
  <c r="E1132" i="14" s="1"/>
  <c r="H871" i="14"/>
  <c r="D1055" i="14"/>
  <c r="E1055" i="14" s="1"/>
  <c r="H864" i="14"/>
  <c r="G824" i="14"/>
  <c r="G891" i="14"/>
  <c r="D899" i="14"/>
  <c r="E899" i="14" s="1"/>
  <c r="H1007" i="14"/>
  <c r="G848" i="14"/>
  <c r="H1062" i="14"/>
  <c r="H691" i="14"/>
  <c r="G1129" i="14"/>
  <c r="G1014" i="14"/>
  <c r="D969" i="14"/>
  <c r="E969" i="14" s="1"/>
  <c r="H888" i="14"/>
  <c r="D775" i="14"/>
  <c r="E775" i="14" s="1"/>
  <c r="H1128" i="14"/>
  <c r="H911" i="14"/>
  <c r="H809" i="14"/>
  <c r="D1085" i="14"/>
  <c r="E1085" i="14" s="1"/>
  <c r="H763" i="14"/>
  <c r="G870" i="14"/>
  <c r="H955" i="14"/>
  <c r="D776" i="14"/>
  <c r="E776" i="14" s="1"/>
  <c r="D892" i="14"/>
  <c r="E892" i="14" s="1"/>
  <c r="D993" i="14"/>
  <c r="E993" i="14" s="1"/>
  <c r="G1031" i="14"/>
  <c r="H782" i="14"/>
  <c r="H1026" i="14"/>
  <c r="G747" i="14"/>
  <c r="D698" i="14"/>
  <c r="E698" i="14" s="1"/>
  <c r="H818" i="14"/>
  <c r="G1100" i="14"/>
  <c r="G732" i="14"/>
  <c r="D786" i="14"/>
  <c r="E786" i="14" s="1"/>
  <c r="D954" i="14"/>
  <c r="E954" i="14" s="1"/>
  <c r="H780" i="14"/>
  <c r="D1061" i="14"/>
  <c r="E1061" i="14" s="1"/>
  <c r="H884" i="14"/>
  <c r="D1014" i="14"/>
  <c r="E1014" i="14" s="1"/>
  <c r="D1097" i="14"/>
  <c r="E1097" i="14" s="1"/>
  <c r="D777" i="14"/>
  <c r="E777" i="14" s="1"/>
  <c r="G1125" i="14"/>
  <c r="D1151" i="14"/>
  <c r="E1151" i="14" s="1"/>
  <c r="D1162" i="14"/>
  <c r="E1162" i="14" s="1"/>
  <c r="H1117" i="14"/>
  <c r="G914" i="14"/>
  <c r="H674" i="14"/>
  <c r="H923" i="14"/>
  <c r="G770" i="14"/>
  <c r="G740" i="14"/>
  <c r="G1097" i="14"/>
  <c r="G778" i="14"/>
  <c r="H738" i="14"/>
  <c r="H1166" i="14"/>
  <c r="G884" i="14"/>
  <c r="H943" i="14"/>
  <c r="H949" i="14"/>
  <c r="H1033" i="14"/>
  <c r="H704" i="14"/>
  <c r="G1164" i="14"/>
  <c r="G727" i="14"/>
  <c r="D817" i="14"/>
  <c r="E817" i="14" s="1"/>
  <c r="G988" i="14"/>
  <c r="G829" i="14"/>
  <c r="H1146" i="14"/>
  <c r="D914" i="14"/>
  <c r="E914" i="14" s="1"/>
  <c r="H926" i="14"/>
  <c r="D741" i="14"/>
  <c r="E741" i="14" s="1"/>
  <c r="H749" i="14"/>
  <c r="D839" i="14"/>
  <c r="E839" i="14" s="1"/>
  <c r="D1029" i="14"/>
  <c r="E1029" i="14" s="1"/>
  <c r="G678" i="14"/>
  <c r="D1105" i="14"/>
  <c r="E1105" i="14" s="1"/>
  <c r="H919" i="14"/>
  <c r="G920" i="14"/>
  <c r="G788" i="14"/>
  <c r="G743" i="14"/>
  <c r="G1067" i="14"/>
  <c r="G741" i="14"/>
  <c r="H1058" i="14"/>
  <c r="D1169" i="14"/>
  <c r="E1169" i="14" s="1"/>
  <c r="D1109" i="14"/>
  <c r="E1109" i="14" s="1"/>
  <c r="H950" i="14"/>
  <c r="G836" i="14"/>
  <c r="G1126" i="14"/>
  <c r="D1119" i="14"/>
  <c r="E1119" i="14" s="1"/>
  <c r="H678" i="14"/>
  <c r="D845" i="14"/>
  <c r="E845" i="14" s="1"/>
  <c r="D1052" i="14"/>
  <c r="E1052" i="14" s="1"/>
  <c r="D889" i="14"/>
  <c r="E889" i="14" s="1"/>
  <c r="H896" i="14"/>
  <c r="D840" i="14"/>
  <c r="E840" i="14" s="1"/>
  <c r="H746" i="14"/>
  <c r="G893" i="14"/>
  <c r="D747" i="14"/>
  <c r="E747" i="14" s="1"/>
  <c r="G1082" i="14"/>
  <c r="G965" i="14"/>
  <c r="H1042" i="14"/>
  <c r="G774" i="14"/>
  <c r="G906" i="14"/>
  <c r="H760" i="14"/>
  <c r="D781" i="14"/>
  <c r="E781" i="14" s="1"/>
  <c r="G689" i="14"/>
  <c r="H1063" i="14"/>
  <c r="D1133" i="14"/>
  <c r="E1133" i="14" s="1"/>
  <c r="D849" i="14"/>
  <c r="E849" i="14" s="1"/>
  <c r="G1045" i="14"/>
  <c r="H1152" i="14"/>
  <c r="D1078" i="14"/>
  <c r="E1078" i="14" s="1"/>
  <c r="G749" i="14"/>
  <c r="G1021" i="14"/>
  <c r="H878" i="14"/>
  <c r="D695" i="14"/>
  <c r="E695" i="14" s="1"/>
  <c r="H990" i="14"/>
  <c r="D1159" i="14"/>
  <c r="E1159" i="14" s="1"/>
  <c r="D816" i="14"/>
  <c r="E816" i="14" s="1"/>
  <c r="D861" i="14"/>
  <c r="E861" i="14" s="1"/>
  <c r="H824" i="14"/>
  <c r="H727" i="14"/>
  <c r="G957" i="14"/>
  <c r="G903" i="14"/>
  <c r="G1142" i="14"/>
  <c r="H743" i="14"/>
  <c r="G1134" i="14"/>
  <c r="D950" i="14"/>
  <c r="E950" i="14" s="1"/>
  <c r="H852" i="14"/>
  <c r="H755" i="14"/>
  <c r="H901" i="14"/>
  <c r="H970" i="14"/>
  <c r="H939" i="14"/>
  <c r="H986" i="14"/>
  <c r="D1144" i="14"/>
  <c r="E1144" i="14" s="1"/>
  <c r="D758" i="14"/>
  <c r="E758" i="14" s="1"/>
  <c r="D891" i="14"/>
  <c r="E891" i="14" s="1"/>
  <c r="G934" i="14"/>
  <c r="D755" i="14"/>
  <c r="E755" i="14" s="1"/>
  <c r="H1040" i="14"/>
  <c r="D975" i="14"/>
  <c r="E975" i="14" s="1"/>
  <c r="G1128" i="14"/>
  <c r="D726" i="14"/>
  <c r="E726" i="14" s="1"/>
  <c r="G843" i="14"/>
  <c r="H1160" i="14"/>
  <c r="H675" i="14"/>
  <c r="H1074" i="14"/>
  <c r="D1074" i="14"/>
  <c r="E1074" i="14" s="1"/>
  <c r="D805" i="14"/>
  <c r="E805" i="14" s="1"/>
  <c r="D961" i="14"/>
  <c r="E961" i="14" s="1"/>
  <c r="G999" i="14"/>
  <c r="D865" i="14"/>
  <c r="E865" i="14" s="1"/>
  <c r="G735" i="14"/>
  <c r="D759" i="14"/>
  <c r="E759" i="14" s="1"/>
  <c r="D898" i="14"/>
  <c r="E898" i="14" s="1"/>
  <c r="G792" i="14"/>
  <c r="H1000" i="14"/>
  <c r="D968" i="14"/>
  <c r="E968" i="14" s="1"/>
  <c r="G1090" i="14"/>
  <c r="D690" i="14"/>
  <c r="E690" i="14" s="1"/>
  <c r="H814" i="14"/>
  <c r="D1168" i="14"/>
  <c r="E1168" i="14" s="1"/>
  <c r="D963" i="14"/>
  <c r="E963" i="14" s="1"/>
  <c r="H750" i="14"/>
  <c r="D1013" i="14"/>
  <c r="E1013" i="14" s="1"/>
  <c r="D1065" i="14"/>
  <c r="E1065" i="14" s="1"/>
  <c r="G814" i="14"/>
  <c r="D925" i="14"/>
  <c r="E925" i="14" s="1"/>
  <c r="H1149" i="14"/>
  <c r="G1011" i="14"/>
  <c r="D1126" i="14"/>
  <c r="E1126" i="14" s="1"/>
  <c r="H991" i="14"/>
  <c r="G855" i="14"/>
  <c r="D705" i="14"/>
  <c r="E705" i="14" s="1"/>
  <c r="H972" i="14"/>
  <c r="D1043" i="14"/>
  <c r="E1043" i="14" s="1"/>
  <c r="D964" i="14"/>
  <c r="E964" i="14" s="1"/>
  <c r="H800" i="14"/>
  <c r="H917" i="14"/>
  <c r="G1034" i="14"/>
  <c r="D873" i="14"/>
  <c r="E873" i="14" s="1"/>
  <c r="G1089" i="14"/>
  <c r="D1017" i="14"/>
  <c r="E1017" i="14" s="1"/>
  <c r="D1016" i="14"/>
  <c r="E1016" i="14" s="1"/>
  <c r="H740" i="14"/>
  <c r="G987" i="14"/>
  <c r="D1145" i="14"/>
  <c r="E1145" i="14" s="1"/>
  <c r="G811" i="14"/>
  <c r="D682" i="14"/>
  <c r="E682" i="14" s="1"/>
  <c r="D821" i="14"/>
  <c r="E821" i="14" s="1"/>
  <c r="H1080" i="14"/>
  <c r="H1059" i="14"/>
  <c r="D718" i="14"/>
  <c r="E718" i="14" s="1"/>
  <c r="D813" i="14"/>
  <c r="E813" i="14" s="1"/>
  <c r="D917" i="14"/>
  <c r="E917" i="14" s="1"/>
  <c r="D1054" i="14"/>
  <c r="E1054" i="14" s="1"/>
  <c r="H1032" i="14"/>
  <c r="H766" i="14"/>
  <c r="G1152" i="14"/>
  <c r="G1132" i="14"/>
  <c r="H1172" i="14"/>
  <c r="G1148" i="14"/>
  <c r="H925" i="14"/>
  <c r="D1128" i="14"/>
  <c r="E1128" i="14" s="1"/>
  <c r="D974" i="14"/>
  <c r="E974" i="14" s="1"/>
  <c r="D853" i="14"/>
  <c r="E853" i="14" s="1"/>
  <c r="H844" i="14"/>
  <c r="H823" i="14"/>
  <c r="H762" i="14"/>
  <c r="D783" i="14"/>
  <c r="E783" i="14" s="1"/>
  <c r="G980" i="14"/>
  <c r="H748" i="14"/>
  <c r="D1020" i="14"/>
  <c r="E1020" i="14" s="1"/>
  <c r="H1060" i="14"/>
  <c r="G1000" i="14"/>
  <c r="G760" i="14"/>
  <c r="H860" i="14"/>
  <c r="H811" i="14"/>
  <c r="D683" i="14"/>
  <c r="E683" i="14" s="1"/>
  <c r="G890" i="14"/>
  <c r="D1049" i="14"/>
  <c r="E1049" i="14" s="1"/>
  <c r="G917" i="14"/>
  <c r="H1019" i="14"/>
  <c r="H687" i="14"/>
  <c r="G1144" i="14"/>
  <c r="D824" i="14"/>
  <c r="E824" i="14" s="1"/>
  <c r="H1097" i="14"/>
  <c r="D700" i="14"/>
  <c r="E700" i="14" s="1"/>
  <c r="H887" i="14"/>
  <c r="D933" i="14"/>
  <c r="E933" i="14" s="1"/>
  <c r="H1053" i="14"/>
  <c r="H1132" i="14"/>
  <c r="G1116" i="14"/>
  <c r="H1169" i="14"/>
  <c r="D957" i="14"/>
  <c r="E957" i="14" s="1"/>
  <c r="H1124" i="14"/>
  <c r="G817" i="14"/>
  <c r="G1109" i="14"/>
  <c r="H1028" i="14"/>
  <c r="H1113" i="14"/>
  <c r="G874" i="14"/>
  <c r="H1072" i="14"/>
  <c r="G1008" i="14"/>
  <c r="H922" i="14"/>
  <c r="G1096" i="14"/>
  <c r="D692" i="14"/>
  <c r="E692" i="14" s="1"/>
  <c r="H928" i="14"/>
  <c r="G1077" i="14"/>
  <c r="G1138" i="14"/>
  <c r="D708" i="14"/>
  <c r="E708" i="14" s="1"/>
  <c r="G680" i="14"/>
  <c r="H698" i="14"/>
  <c r="H754" i="14"/>
  <c r="H735" i="14"/>
  <c r="D1045" i="14"/>
  <c r="E1045" i="14" s="1"/>
  <c r="H725" i="14"/>
  <c r="G921" i="14"/>
  <c r="D707" i="14"/>
  <c r="E707" i="14" s="1"/>
  <c r="D1084" i="14"/>
  <c r="E1084" i="14" s="1"/>
  <c r="G1166" i="14"/>
  <c r="G989" i="14"/>
  <c r="G931" i="14"/>
  <c r="H974" i="14"/>
  <c r="G879" i="14"/>
  <c r="D1137" i="14"/>
  <c r="E1137" i="14" s="1"/>
  <c r="D965" i="14"/>
  <c r="E965" i="14" s="1"/>
  <c r="D943" i="14"/>
  <c r="E943" i="14" s="1"/>
  <c r="G718" i="14"/>
  <c r="G738" i="14"/>
  <c r="D941" i="14"/>
  <c r="E941" i="14" s="1"/>
  <c r="H677" i="14"/>
  <c r="D768" i="14"/>
  <c r="E768" i="14" s="1"/>
  <c r="D955" i="14"/>
  <c r="E955" i="14" s="1"/>
  <c r="H959" i="14"/>
  <c r="G861" i="14"/>
  <c r="G725" i="14"/>
  <c r="H1112" i="14"/>
  <c r="G995" i="14"/>
  <c r="H1050" i="14"/>
  <c r="G857" i="14"/>
  <c r="H1115" i="14"/>
  <c r="G985" i="14"/>
  <c r="D1100" i="14"/>
  <c r="E1100" i="14" s="1"/>
  <c r="D846" i="14"/>
  <c r="E846" i="14" s="1"/>
  <c r="H741" i="14"/>
  <c r="G701" i="14"/>
  <c r="H936" i="14"/>
  <c r="H708" i="14"/>
  <c r="G1084" i="14"/>
  <c r="H709" i="14"/>
  <c r="G868" i="14"/>
  <c r="D923" i="14"/>
  <c r="E923" i="14" s="1"/>
  <c r="G1102" i="14"/>
  <c r="G812" i="14"/>
  <c r="D756" i="14"/>
  <c r="E756" i="14" s="1"/>
  <c r="H810" i="14"/>
  <c r="H1099" i="14"/>
  <c r="D893" i="14"/>
  <c r="E893" i="14" s="1"/>
  <c r="D717" i="14"/>
  <c r="E717" i="14" s="1"/>
  <c r="D1036" i="14"/>
  <c r="E1036" i="14" s="1"/>
  <c r="D812" i="14"/>
  <c r="E812" i="14" s="1"/>
  <c r="G828" i="14"/>
  <c r="D772" i="14"/>
  <c r="E772" i="14" s="1"/>
  <c r="H833" i="14"/>
  <c r="G768" i="14"/>
  <c r="G1131" i="14"/>
  <c r="H1090" i="14"/>
  <c r="G1072" i="14"/>
  <c r="H1109" i="14"/>
  <c r="D751" i="14"/>
  <c r="E751" i="14" s="1"/>
  <c r="G769" i="14"/>
  <c r="H702" i="14"/>
  <c r="G945" i="14"/>
  <c r="G1141" i="14"/>
  <c r="H731" i="14"/>
  <c r="H719" i="14"/>
  <c r="G1062" i="14"/>
  <c r="H862" i="14"/>
  <c r="D1134" i="14"/>
  <c r="E1134" i="14" s="1"/>
  <c r="G851" i="14"/>
  <c r="H1133" i="14"/>
  <c r="G838" i="14"/>
  <c r="G746" i="14"/>
  <c r="G976" i="14"/>
  <c r="D696" i="14"/>
  <c r="E696" i="14" s="1"/>
  <c r="H692" i="14"/>
  <c r="D1011" i="14"/>
  <c r="E1011" i="14" s="1"/>
  <c r="D1147" i="14"/>
  <c r="E1147" i="14" s="1"/>
  <c r="D677" i="14"/>
  <c r="E677" i="14" s="1"/>
  <c r="D794" i="14"/>
  <c r="E794" i="14" s="1"/>
  <c r="D799" i="14"/>
  <c r="E799" i="14" s="1"/>
  <c r="G924" i="14"/>
  <c r="G835" i="14"/>
  <c r="D956" i="14"/>
  <c r="E956" i="14" s="1"/>
  <c r="H1017" i="14"/>
  <c r="H1048" i="14"/>
  <c r="H1089" i="14"/>
  <c r="D979" i="14"/>
  <c r="E979" i="14" s="1"/>
  <c r="D738" i="14"/>
  <c r="E738" i="14" s="1"/>
  <c r="H1045" i="14"/>
  <c r="H798" i="14"/>
  <c r="D959" i="14"/>
  <c r="E959" i="14" s="1"/>
  <c r="G1149" i="14"/>
  <c r="G837" i="14"/>
  <c r="D948" i="14"/>
  <c r="E948" i="14" s="1"/>
  <c r="G1112" i="14"/>
  <c r="D1058" i="14"/>
  <c r="E1058" i="14" s="1"/>
  <c r="H1092" i="14"/>
  <c r="G877" i="14"/>
  <c r="G1024" i="14"/>
  <c r="G935" i="14"/>
  <c r="H1156" i="14"/>
  <c r="D951" i="14"/>
  <c r="E951" i="14" s="1"/>
  <c r="G799" i="14"/>
  <c r="D996" i="14"/>
  <c r="E996" i="14" s="1"/>
  <c r="D935" i="14"/>
  <c r="E935" i="14" s="1"/>
  <c r="D904" i="14"/>
  <c r="E904" i="14" s="1"/>
  <c r="H1068" i="14"/>
  <c r="D809" i="14"/>
  <c r="E809" i="14" s="1"/>
  <c r="H993" i="14"/>
  <c r="G1135" i="14"/>
  <c r="G866" i="14"/>
  <c r="D909" i="14"/>
  <c r="E909" i="14" s="1"/>
  <c r="G820" i="14"/>
  <c r="G818" i="14"/>
  <c r="H890" i="14"/>
  <c r="H804" i="14"/>
  <c r="H996" i="14"/>
  <c r="G693" i="14"/>
  <c r="G786" i="14"/>
  <c r="H1064" i="14"/>
  <c r="H773" i="14"/>
  <c r="D792" i="14"/>
  <c r="E792" i="14" s="1"/>
  <c r="H716" i="14"/>
  <c r="G926" i="14"/>
  <c r="D949" i="14"/>
  <c r="E949" i="14" s="1"/>
  <c r="G765" i="14"/>
  <c r="G1162" i="14"/>
  <c r="H895" i="14"/>
  <c r="H747" i="14"/>
  <c r="D859" i="14"/>
  <c r="E859" i="14" s="1"/>
  <c r="D822" i="14"/>
  <c r="E822" i="14" s="1"/>
  <c r="D729" i="14"/>
  <c r="E729" i="14" s="1"/>
  <c r="H768" i="14"/>
  <c r="D1156" i="14"/>
  <c r="E1156" i="14" s="1"/>
  <c r="G908" i="14"/>
  <c r="H948" i="14"/>
  <c r="H846" i="14"/>
  <c r="G863" i="14"/>
  <c r="H1046" i="14"/>
  <c r="G785" i="14"/>
  <c r="H984" i="14"/>
  <c r="H697" i="14"/>
  <c r="G796" i="14"/>
  <c r="H969" i="14"/>
  <c r="D829" i="14"/>
  <c r="E829" i="14" s="1"/>
  <c r="G943" i="14"/>
  <c r="H759" i="14"/>
  <c r="H1038" i="14"/>
  <c r="D1041" i="14"/>
  <c r="E1041" i="14" s="1"/>
  <c r="G711" i="14"/>
  <c r="D901" i="14"/>
  <c r="E901" i="14" s="1"/>
  <c r="H916" i="14"/>
  <c r="D1048" i="14"/>
  <c r="E1048" i="14" s="1"/>
  <c r="G1118" i="14"/>
  <c r="H819" i="14"/>
  <c r="H1170" i="14"/>
  <c r="D947" i="14"/>
  <c r="E947" i="14" s="1"/>
  <c r="D1033" i="14"/>
  <c r="E1033" i="14" s="1"/>
  <c r="G1073" i="14"/>
  <c r="H937" i="14"/>
  <c r="G723" i="14"/>
  <c r="D962" i="14"/>
  <c r="E962" i="14" s="1"/>
  <c r="G991" i="14"/>
  <c r="G748" i="14"/>
  <c r="G1168" i="14"/>
  <c r="D807" i="14"/>
  <c r="E807" i="14" s="1"/>
  <c r="H903" i="14"/>
  <c r="G764" i="14"/>
  <c r="H769" i="14"/>
  <c r="G1018" i="14"/>
  <c r="G856" i="14"/>
  <c r="D1086" i="14"/>
  <c r="E1086" i="14" s="1"/>
  <c r="D851" i="14"/>
  <c r="E851" i="14" s="1"/>
  <c r="H1036" i="14"/>
  <c r="D1120" i="14"/>
  <c r="E1120" i="14" s="1"/>
  <c r="G815" i="14"/>
  <c r="H1116" i="14"/>
  <c r="D894" i="14"/>
  <c r="E894" i="14" s="1"/>
  <c r="H1131" i="14"/>
  <c r="D1064" i="14"/>
  <c r="E1064" i="14" s="1"/>
  <c r="D1003" i="14"/>
  <c r="E1003" i="14" s="1"/>
  <c r="D958" i="14"/>
  <c r="E958" i="14" s="1"/>
  <c r="H1167" i="14"/>
  <c r="H960" i="14"/>
  <c r="D1082" i="14"/>
  <c r="E1082" i="14" s="1"/>
  <c r="G1035" i="14"/>
  <c r="H813" i="14"/>
  <c r="G1007" i="14"/>
  <c r="D1143" i="14"/>
  <c r="E1143" i="14" s="1"/>
  <c r="G1064" i="14"/>
  <c r="G928" i="14"/>
  <c r="H891" i="14"/>
  <c r="G784" i="14"/>
  <c r="G761" i="14"/>
  <c r="H1096" i="14"/>
  <c r="D745" i="14"/>
  <c r="E745" i="14" s="1"/>
  <c r="H723" i="14"/>
  <c r="D913" i="14"/>
  <c r="E913" i="14" s="1"/>
  <c r="G968" i="14"/>
  <c r="G1078" i="14"/>
  <c r="G882" i="14"/>
  <c r="G958" i="14"/>
  <c r="H847" i="14"/>
  <c r="D1012" i="14"/>
  <c r="E1012" i="14" s="1"/>
  <c r="H867" i="14"/>
  <c r="H700" i="14"/>
  <c r="G691" i="14"/>
  <c r="D1028" i="14"/>
  <c r="E1028" i="14" s="1"/>
  <c r="G898" i="14"/>
  <c r="G1063" i="14"/>
  <c r="G849" i="14"/>
  <c r="H865" i="14"/>
  <c r="G808" i="14"/>
  <c r="D689" i="14"/>
  <c r="E689" i="14" s="1"/>
  <c r="D1088" i="14"/>
  <c r="E1088" i="14" s="1"/>
  <c r="G911" i="14"/>
  <c r="D680" i="14"/>
  <c r="E680" i="14" s="1"/>
  <c r="H930" i="14"/>
  <c r="G831" i="14"/>
  <c r="H881" i="14"/>
  <c r="G832" i="14"/>
  <c r="D710" i="14"/>
  <c r="E710" i="14" s="1"/>
  <c r="G780" i="14"/>
  <c r="D724" i="14"/>
  <c r="E724" i="14" s="1"/>
  <c r="H732" i="14"/>
  <c r="D928" i="14"/>
  <c r="E928" i="14" s="1"/>
  <c r="H1078" i="14"/>
  <c r="D1031" i="14"/>
  <c r="E1031" i="14" s="1"/>
  <c r="D1002" i="14"/>
  <c r="E1002" i="14" s="1"/>
  <c r="H771" i="14"/>
  <c r="D744" i="14"/>
  <c r="E744" i="14" s="1"/>
  <c r="G974" i="14"/>
  <c r="H980" i="14"/>
  <c r="H1047" i="14"/>
  <c r="G946" i="14"/>
  <c r="D972" i="14"/>
  <c r="E972" i="14" s="1"/>
  <c r="D862" i="14"/>
  <c r="E862" i="14" s="1"/>
  <c r="D977" i="14"/>
  <c r="E977" i="14" s="1"/>
  <c r="D1114" i="14"/>
  <c r="E1114" i="14" s="1"/>
  <c r="D787" i="14"/>
  <c r="E787" i="14" s="1"/>
  <c r="H1144" i="14"/>
  <c r="H1103" i="14"/>
  <c r="H820" i="14"/>
  <c r="D743" i="14"/>
  <c r="E743" i="14" s="1"/>
  <c r="G730" i="14"/>
  <c r="G810" i="14"/>
  <c r="G1121" i="14"/>
  <c r="D843" i="14"/>
  <c r="E843" i="14" s="1"/>
  <c r="D926" i="14"/>
  <c r="E926" i="14" s="1"/>
  <c r="D723" i="14"/>
  <c r="E723" i="14" s="1"/>
  <c r="H775" i="14"/>
  <c r="H1102" i="14"/>
  <c r="G1150" i="14"/>
  <c r="D999" i="14"/>
  <c r="E999" i="14" s="1"/>
  <c r="G707" i="14"/>
  <c r="H694" i="14"/>
  <c r="D1093" i="14"/>
  <c r="E1093" i="14" s="1"/>
  <c r="G1028" i="14"/>
  <c r="G923" i="14"/>
  <c r="D766" i="14"/>
  <c r="E766" i="14" s="1"/>
  <c r="H868" i="14"/>
  <c r="D1009" i="14"/>
  <c r="E1009" i="14" s="1"/>
  <c r="G1076" i="14"/>
  <c r="H1114" i="14"/>
  <c r="D1149" i="14"/>
  <c r="E1149" i="14" s="1"/>
  <c r="H899" i="14"/>
  <c r="G1020" i="14"/>
  <c r="H790" i="14"/>
  <c r="D902" i="14"/>
  <c r="E902" i="14" s="1"/>
  <c r="D737" i="14"/>
  <c r="E737" i="14" s="1"/>
  <c r="D930" i="14"/>
  <c r="E930" i="14" s="1"/>
  <c r="G904" i="14"/>
  <c r="H807" i="14"/>
  <c r="G688" i="14"/>
  <c r="H1010" i="14"/>
  <c r="D1123" i="14"/>
  <c r="E1123" i="14" s="1"/>
  <c r="H1076" i="14"/>
  <c r="D880" i="14"/>
  <c r="E880" i="14" s="1"/>
  <c r="D973" i="14"/>
  <c r="E973" i="14" s="1"/>
  <c r="G751" i="14"/>
  <c r="H982" i="14"/>
  <c r="G933" i="14"/>
  <c r="D1096" i="14"/>
  <c r="E1096" i="14" s="1"/>
  <c r="H874" i="14"/>
  <c r="H957" i="14"/>
  <c r="H994" i="14"/>
  <c r="G1093" i="14"/>
  <c r="H1129" i="14"/>
  <c r="G734" i="14"/>
  <c r="D1112" i="14"/>
  <c r="E1112" i="14" s="1"/>
  <c r="G853" i="14"/>
  <c r="G742" i="14"/>
  <c r="G762" i="14"/>
  <c r="G1108" i="14"/>
  <c r="G804" i="14"/>
  <c r="D1148" i="14"/>
  <c r="E1148" i="14" s="1"/>
  <c r="G1136" i="14"/>
  <c r="G900" i="14"/>
  <c r="G959" i="14"/>
  <c r="D976" i="14"/>
  <c r="E976" i="14" s="1"/>
  <c r="D1098" i="14"/>
  <c r="E1098" i="14" s="1"/>
  <c r="D863" i="14"/>
  <c r="E863" i="14" s="1"/>
  <c r="G687" i="14"/>
  <c r="G981" i="14"/>
  <c r="H920" i="14"/>
  <c r="H1008" i="14"/>
  <c r="G821" i="14"/>
  <c r="H1031" i="14"/>
  <c r="H1107" i="14"/>
  <c r="H981" i="14"/>
  <c r="D699" i="14"/>
  <c r="E699" i="14" s="1"/>
  <c r="H679" i="14"/>
  <c r="D1059" i="14"/>
  <c r="E1059" i="14" s="1"/>
  <c r="H989" i="14"/>
  <c r="G692" i="14"/>
  <c r="D1141" i="14"/>
  <c r="E1141" i="14" s="1"/>
  <c r="G1081" i="14"/>
  <c r="D1053" i="14"/>
  <c r="E1053" i="14" s="1"/>
  <c r="D1057" i="14"/>
  <c r="E1057" i="14" s="1"/>
  <c r="G994" i="14"/>
  <c r="D835" i="14"/>
  <c r="E835" i="14" s="1"/>
  <c r="G1027" i="14"/>
  <c r="H724" i="14"/>
  <c r="G1095" i="14"/>
  <c r="D1032" i="14"/>
  <c r="E1032" i="14" s="1"/>
  <c r="H686" i="14"/>
  <c r="D712" i="14"/>
  <c r="E712" i="14" s="1"/>
  <c r="D919" i="14"/>
  <c r="E919" i="14" s="1"/>
  <c r="H1041" i="14"/>
  <c r="H1004" i="14"/>
  <c r="H1061" i="14"/>
  <c r="G997" i="14"/>
  <c r="H703" i="14"/>
  <c r="H1020" i="14"/>
  <c r="D1039" i="14"/>
  <c r="E1039" i="14" s="1"/>
  <c r="E1047" i="14"/>
  <c r="E1010" i="14"/>
  <c r="E879" i="14"/>
  <c r="E656" i="14"/>
  <c r="E657" i="14" l="1"/>
  <c r="E658" i="14" s="1"/>
  <c r="E635" i="14"/>
  <c r="E636" i="14" s="1"/>
  <c r="D1175" i="14"/>
  <c r="F783" i="14"/>
  <c r="F807" i="14"/>
  <c r="F1021" i="14"/>
  <c r="F1119" i="14"/>
  <c r="F785" i="14"/>
  <c r="F950" i="14"/>
  <c r="F732" i="14"/>
  <c r="F1089" i="14"/>
  <c r="F963" i="14"/>
  <c r="F927" i="14"/>
  <c r="F959" i="14"/>
  <c r="F1013" i="14"/>
  <c r="F708" i="14"/>
  <c r="F986" i="14"/>
  <c r="F796" i="14"/>
  <c r="F1137" i="14"/>
  <c r="F1011" i="14"/>
  <c r="F815" i="14"/>
  <c r="F1055" i="14"/>
  <c r="F907" i="14"/>
  <c r="F778" i="14"/>
  <c r="F1038" i="14"/>
  <c r="F865" i="14"/>
  <c r="F720" i="14"/>
  <c r="F1080" i="14"/>
  <c r="F780" i="14"/>
  <c r="F744" i="14"/>
  <c r="F1071" i="14"/>
  <c r="F913" i="14"/>
  <c r="F1128" i="14"/>
  <c r="F953" i="14"/>
  <c r="F1104" i="14"/>
  <c r="F943" i="14"/>
  <c r="F926" i="14"/>
  <c r="F887" i="14"/>
  <c r="F931" i="14"/>
  <c r="F869" i="14"/>
  <c r="F901" i="14"/>
  <c r="F782" i="14"/>
  <c r="F722" i="14"/>
  <c r="F1043" i="14"/>
  <c r="F850" i="14"/>
  <c r="F808" i="14"/>
  <c r="F1163" i="14"/>
  <c r="F1126" i="14"/>
  <c r="F856" i="14"/>
  <c r="F896" i="14"/>
  <c r="F687" i="14"/>
  <c r="F860" i="14"/>
  <c r="F820" i="14"/>
  <c r="F1152" i="14"/>
  <c r="F1022" i="14"/>
  <c r="F691" i="14"/>
  <c r="F987" i="14"/>
  <c r="F962" i="14"/>
  <c r="F695" i="14"/>
  <c r="F765" i="14"/>
  <c r="F978" i="14"/>
  <c r="F699" i="14"/>
  <c r="F805" i="14"/>
  <c r="F1156" i="14"/>
  <c r="F838" i="14"/>
  <c r="F1094" i="14"/>
  <c r="F940" i="14"/>
  <c r="F813" i="14"/>
  <c r="F1155" i="14"/>
  <c r="F1008" i="14"/>
  <c r="F1145" i="14"/>
  <c r="F709" i="14"/>
  <c r="F874" i="14"/>
  <c r="F1130" i="14"/>
  <c r="F988" i="14"/>
  <c r="F861" i="14"/>
  <c r="F895" i="14"/>
  <c r="F697" i="14"/>
  <c r="F1057" i="14"/>
  <c r="F1065" i="14"/>
  <c r="F1171" i="14"/>
  <c r="F1058" i="14"/>
  <c r="F724" i="14"/>
  <c r="F1112" i="14"/>
  <c r="F842" i="14"/>
  <c r="F1075" i="14"/>
  <c r="F830" i="14"/>
  <c r="F786" i="14"/>
  <c r="F915" i="14"/>
  <c r="F740" i="14"/>
  <c r="F1170" i="14"/>
  <c r="F936" i="14"/>
  <c r="F948" i="14"/>
  <c r="F753" i="14"/>
  <c r="F918" i="14"/>
  <c r="F675" i="14"/>
  <c r="F1047" i="14"/>
  <c r="F920" i="14"/>
  <c r="F847" i="14"/>
  <c r="F811" i="14"/>
  <c r="F738" i="14"/>
  <c r="F789" i="14"/>
  <c r="F954" i="14"/>
  <c r="F739" i="14"/>
  <c r="F1095" i="14"/>
  <c r="F968" i="14"/>
  <c r="F932" i="14"/>
  <c r="F969" i="14"/>
  <c r="F1035" i="14"/>
  <c r="F735" i="14"/>
  <c r="F1006" i="14"/>
  <c r="F823" i="14"/>
  <c r="F1164" i="14"/>
  <c r="F1037" i="14"/>
  <c r="F873" i="14"/>
  <c r="F1108" i="14"/>
  <c r="F1028" i="14"/>
  <c r="F828" i="14"/>
  <c r="F750" i="14"/>
  <c r="F1149" i="14"/>
  <c r="F897" i="14"/>
  <c r="F1093" i="14"/>
  <c r="F970" i="14"/>
  <c r="F1160" i="14"/>
  <c r="F756" i="14"/>
  <c r="F888" i="14"/>
  <c r="F1056" i="14"/>
  <c r="F1135" i="14"/>
  <c r="F734" i="14"/>
  <c r="F827" i="14"/>
  <c r="F674" i="14"/>
  <c r="F1082" i="14"/>
  <c r="F797" i="14"/>
  <c r="F1139" i="14"/>
  <c r="F1081" i="14"/>
  <c r="F878" i="14"/>
  <c r="F1134" i="14"/>
  <c r="F867" i="14"/>
  <c r="F1115" i="14"/>
  <c r="F1003" i="14"/>
  <c r="F1169" i="14"/>
  <c r="F1076" i="14"/>
  <c r="F941" i="14"/>
  <c r="F1031" i="14"/>
  <c r="F688" i="14"/>
  <c r="F921" i="14"/>
  <c r="F727" i="14"/>
  <c r="F1125" i="14"/>
  <c r="F886" i="14"/>
  <c r="F1142" i="14"/>
  <c r="F877" i="14"/>
  <c r="F1136" i="14"/>
  <c r="F1045" i="14"/>
  <c r="F922" i="14"/>
  <c r="F1052" i="14"/>
  <c r="F925" i="14"/>
  <c r="F832" i="14"/>
  <c r="F692" i="14"/>
  <c r="F974" i="14"/>
  <c r="F775" i="14"/>
  <c r="F995" i="14"/>
  <c r="F771" i="14"/>
  <c r="F1141" i="14"/>
  <c r="F957" i="14"/>
  <c r="F875" i="14"/>
  <c r="F949" i="14"/>
  <c r="F801" i="14"/>
  <c r="F748" i="14"/>
  <c r="F928" i="14"/>
  <c r="F1122" i="14"/>
  <c r="F1077" i="14"/>
  <c r="F935" i="14"/>
  <c r="F1033" i="14"/>
  <c r="F1068" i="14"/>
  <c r="F741" i="14"/>
  <c r="F1162" i="14"/>
  <c r="F1012" i="14"/>
  <c r="F1100" i="14"/>
  <c r="F679" i="14"/>
  <c r="F1085" i="14"/>
  <c r="F882" i="14"/>
  <c r="F1020" i="14"/>
  <c r="F680" i="14"/>
  <c r="F767" i="14"/>
  <c r="F855" i="14"/>
  <c r="F1069" i="14"/>
  <c r="F723" i="14"/>
  <c r="F864" i="14"/>
  <c r="F810" i="14"/>
  <c r="F903" i="14"/>
  <c r="F728" i="14"/>
  <c r="F690" i="14"/>
  <c r="F825" i="14"/>
  <c r="F762" i="14"/>
  <c r="F766" i="14"/>
  <c r="F774" i="14"/>
  <c r="F729" i="14"/>
  <c r="F803" i="14"/>
  <c r="F781" i="14"/>
  <c r="F1010" i="14"/>
  <c r="F955" i="14"/>
  <c r="F854" i="14"/>
  <c r="F1110" i="14"/>
  <c r="F835" i="14"/>
  <c r="F1051" i="14"/>
  <c r="F816" i="14"/>
  <c r="F890" i="14"/>
  <c r="F1146" i="14"/>
  <c r="F883" i="14"/>
  <c r="F779" i="14"/>
  <c r="F1067" i="14"/>
  <c r="F942" i="14"/>
  <c r="F718" i="14"/>
  <c r="F952" i="14"/>
  <c r="F937" i="14"/>
  <c r="F971" i="14"/>
  <c r="F872" i="14"/>
  <c r="F1062" i="14"/>
  <c r="F884" i="14"/>
  <c r="F904" i="14"/>
  <c r="F1015" i="14"/>
  <c r="F1151" i="14"/>
  <c r="F685" i="14"/>
  <c r="F866" i="14"/>
  <c r="F977" i="14"/>
  <c r="F707" i="14"/>
  <c r="F1024" i="14"/>
  <c r="F746" i="14"/>
  <c r="F1014" i="14"/>
  <c r="F833" i="14"/>
  <c r="F678" i="14"/>
  <c r="F1048" i="14"/>
  <c r="F900" i="14"/>
  <c r="F1129" i="14"/>
  <c r="F821" i="14"/>
  <c r="F794" i="14"/>
  <c r="F1050" i="14"/>
  <c r="F881" i="14"/>
  <c r="F742" i="14"/>
  <c r="F1096" i="14"/>
  <c r="F848" i="14"/>
  <c r="F885" i="14"/>
  <c r="F681" i="14"/>
  <c r="F846" i="14"/>
  <c r="F1102" i="14"/>
  <c r="F951" i="14"/>
  <c r="F824" i="14"/>
  <c r="F1165" i="14"/>
  <c r="F1029" i="14"/>
  <c r="F710" i="14"/>
  <c r="F994" i="14"/>
  <c r="F1084" i="14"/>
  <c r="F879" i="14"/>
  <c r="F880" i="14"/>
  <c r="F1097" i="14"/>
  <c r="F761" i="14"/>
  <c r="F1054" i="14"/>
  <c r="F972" i="14"/>
  <c r="F1016" i="14"/>
  <c r="F1072" i="14"/>
  <c r="F1007" i="14"/>
  <c r="F1127" i="14"/>
  <c r="F997" i="14"/>
  <c r="F939" i="14"/>
  <c r="F914" i="14"/>
  <c r="F979" i="14"/>
  <c r="F769" i="14"/>
  <c r="F704" i="14"/>
  <c r="F1027" i="14"/>
  <c r="F960" i="14"/>
  <c r="F906" i="14"/>
  <c r="F1116" i="14"/>
  <c r="F758" i="14"/>
  <c r="F985" i="14"/>
  <c r="F1150" i="14"/>
  <c r="F973" i="14"/>
  <c r="F980" i="14"/>
  <c r="F871" i="14"/>
  <c r="F1161" i="14"/>
  <c r="F719" i="14"/>
  <c r="F1138" i="14"/>
  <c r="F893" i="14"/>
  <c r="F787" i="14"/>
  <c r="F737" i="14"/>
  <c r="F902" i="14"/>
  <c r="F1158" i="14"/>
  <c r="F1025" i="14"/>
  <c r="F899" i="14"/>
  <c r="F809" i="14"/>
  <c r="F702" i="14"/>
  <c r="F1131" i="14"/>
  <c r="F773" i="14"/>
  <c r="F938" i="14"/>
  <c r="F711" i="14"/>
  <c r="F1073" i="14"/>
  <c r="F947" i="14"/>
  <c r="F933" i="14"/>
  <c r="F798" i="14"/>
  <c r="F845" i="14"/>
  <c r="F837" i="14"/>
  <c r="F991" i="14"/>
  <c r="F1105" i="14"/>
  <c r="F998" i="14"/>
  <c r="F912" i="14"/>
  <c r="F1098" i="14"/>
  <c r="F752" i="14"/>
  <c r="F1086" i="14"/>
  <c r="F1157" i="14"/>
  <c r="F1168" i="14"/>
  <c r="F834" i="14"/>
  <c r="F892" i="14"/>
  <c r="F1107" i="14"/>
  <c r="F1039" i="14"/>
  <c r="F703" i="14"/>
  <c r="F982" i="14"/>
  <c r="F790" i="14"/>
  <c r="F1132" i="14"/>
  <c r="F1005" i="14"/>
  <c r="F804" i="14"/>
  <c r="F1044" i="14"/>
  <c r="F716" i="14"/>
  <c r="F751" i="14"/>
  <c r="F1018" i="14"/>
  <c r="F839" i="14"/>
  <c r="F684" i="14"/>
  <c r="F1053" i="14"/>
  <c r="F911" i="14"/>
  <c r="F1140" i="14"/>
  <c r="F964" i="14"/>
  <c r="F814" i="14"/>
  <c r="F1070" i="14"/>
  <c r="F908" i="14"/>
  <c r="F776" i="14"/>
  <c r="F1123" i="14"/>
  <c r="F944" i="14"/>
  <c r="F1017" i="14"/>
  <c r="F930" i="14"/>
  <c r="F999" i="14"/>
  <c r="F1083" i="14"/>
  <c r="F705" i="14"/>
  <c r="F1153" i="14"/>
  <c r="F975" i="14"/>
  <c r="F768" i="14"/>
  <c r="F1019" i="14"/>
  <c r="F958" i="14"/>
  <c r="F1144" i="14"/>
  <c r="F696" i="14"/>
  <c r="F749" i="14"/>
  <c r="F946" i="14"/>
  <c r="F1148" i="14"/>
  <c r="F889" i="14"/>
  <c r="F1113" i="14"/>
  <c r="F822" i="14"/>
  <c r="F1078" i="14"/>
  <c r="F919" i="14"/>
  <c r="F791" i="14"/>
  <c r="F1133" i="14"/>
  <c r="F965" i="14"/>
  <c r="F1060" i="14"/>
  <c r="F693" i="14"/>
  <c r="F858" i="14"/>
  <c r="F1114" i="14"/>
  <c r="F967" i="14"/>
  <c r="F840" i="14"/>
  <c r="F694" i="14"/>
  <c r="F1061" i="14"/>
  <c r="F859" i="14"/>
  <c r="F745" i="14"/>
  <c r="F910" i="14"/>
  <c r="F1166" i="14"/>
  <c r="F1036" i="14"/>
  <c r="F909" i="14"/>
  <c r="F831" i="14"/>
  <c r="F759" i="14"/>
  <c r="F1173" i="14"/>
  <c r="F1106" i="14"/>
  <c r="F784" i="14"/>
  <c r="F891" i="14"/>
  <c r="F1117" i="14"/>
  <c r="F996" i="14"/>
  <c r="F714" i="14"/>
  <c r="F1118" i="14"/>
  <c r="F1143" i="14"/>
  <c r="F700" i="14"/>
  <c r="F853" i="14"/>
  <c r="F818" i="14"/>
  <c r="F829" i="14"/>
  <c r="F1124" i="14"/>
  <c r="F733" i="14"/>
  <c r="F726" i="14"/>
  <c r="F1040" i="14"/>
  <c r="F806" i="14"/>
  <c r="F983" i="14"/>
  <c r="F715" i="14"/>
  <c r="F923" i="14"/>
  <c r="F1034" i="14"/>
  <c r="F712" i="14"/>
  <c r="F731" i="14"/>
  <c r="F793" i="14"/>
  <c r="F844" i="14"/>
  <c r="F1059" i="14"/>
  <c r="F1103" i="14"/>
  <c r="F1041" i="14"/>
  <c r="F1109" i="14"/>
  <c r="F802" i="14"/>
  <c r="F849" i="14"/>
  <c r="F1064" i="14"/>
  <c r="F800" i="14"/>
  <c r="F682" i="14"/>
  <c r="F966" i="14"/>
  <c r="F760" i="14"/>
  <c r="F1111" i="14"/>
  <c r="F984" i="14"/>
  <c r="F743" i="14"/>
  <c r="F1001" i="14"/>
  <c r="F1099" i="14"/>
  <c r="F730" i="14"/>
  <c r="F1002" i="14"/>
  <c r="F817" i="14"/>
  <c r="F1159" i="14"/>
  <c r="F1032" i="14"/>
  <c r="F917" i="14"/>
  <c r="F990" i="14"/>
  <c r="F1101" i="14"/>
  <c r="F1026" i="14"/>
  <c r="F836" i="14"/>
  <c r="F792" i="14"/>
  <c r="F812" i="14"/>
  <c r="F1087" i="14"/>
  <c r="F945" i="14"/>
  <c r="F1167" i="14"/>
  <c r="F929" i="14"/>
  <c r="F1088" i="14"/>
  <c r="F717" i="14"/>
  <c r="F898" i="14"/>
  <c r="F1063" i="14"/>
  <c r="F916" i="14"/>
  <c r="F992" i="14"/>
  <c r="F788" i="14"/>
  <c r="F1046" i="14"/>
  <c r="F876" i="14"/>
  <c r="F1091" i="14"/>
  <c r="F843" i="14"/>
  <c r="F826" i="14"/>
  <c r="F924" i="14"/>
  <c r="F976" i="14"/>
  <c r="F713" i="14"/>
  <c r="F993" i="14"/>
  <c r="F736" i="14"/>
  <c r="F1042" i="14"/>
  <c r="F870" i="14"/>
  <c r="F677" i="14"/>
  <c r="F747" i="14"/>
  <c r="F698" i="14"/>
  <c r="F1090" i="14"/>
  <c r="F851" i="14"/>
  <c r="F721" i="14"/>
  <c r="F1004" i="14"/>
  <c r="F764" i="14"/>
  <c r="F757" i="14"/>
  <c r="F683" i="14"/>
  <c r="F857" i="14"/>
  <c r="F795" i="14"/>
  <c r="F1121" i="14"/>
  <c r="F1023" i="14"/>
  <c r="F754" i="14"/>
  <c r="F863" i="14"/>
  <c r="F862" i="14"/>
  <c r="F868" i="14"/>
  <c r="F1000" i="14"/>
  <c r="F676" i="14"/>
  <c r="F934" i="14"/>
  <c r="F852" i="14"/>
  <c r="F989" i="14"/>
  <c r="F894" i="14"/>
  <c r="F1049" i="14"/>
  <c r="F701" i="14"/>
  <c r="F799" i="14"/>
  <c r="F1030" i="14"/>
  <c r="F706" i="14"/>
  <c r="F1172" i="14"/>
  <c r="F1066" i="14"/>
  <c r="F770" i="14"/>
  <c r="F981" i="14"/>
  <c r="F956" i="14"/>
  <c r="F763" i="14"/>
  <c r="F819" i="14"/>
  <c r="F1074" i="14"/>
  <c r="F755" i="14"/>
  <c r="F689" i="14"/>
  <c r="F961" i="14"/>
  <c r="F686" i="14"/>
  <c r="F725" i="14"/>
  <c r="F1009" i="14"/>
  <c r="F1147" i="14"/>
  <c r="F777" i="14"/>
  <c r="F1079" i="14"/>
  <c r="F905" i="14"/>
  <c r="F1154" i="14"/>
  <c r="F1092" i="14"/>
  <c r="F772" i="14"/>
  <c r="F1120" i="14"/>
  <c r="F841" i="14"/>
  <c r="E659" i="14"/>
  <c r="B674" i="14" l="1"/>
  <c r="E660" i="14"/>
  <c r="J986" i="14"/>
  <c r="J736" i="14"/>
  <c r="J1092" i="14"/>
  <c r="J1091" i="14"/>
  <c r="J997" i="14"/>
  <c r="J901" i="14"/>
  <c r="J953" i="14"/>
  <c r="J711" i="14"/>
  <c r="J769" i="14"/>
  <c r="J1122" i="14"/>
  <c r="J1130" i="14"/>
  <c r="J1090" i="14"/>
  <c r="J1029" i="14"/>
  <c r="J848" i="14"/>
  <c r="J1132" i="14"/>
  <c r="J890" i="14"/>
  <c r="J843" i="14"/>
  <c r="J749" i="14"/>
  <c r="J884" i="14"/>
  <c r="J974" i="14"/>
  <c r="J741" i="14"/>
  <c r="J852" i="14"/>
  <c r="J1101" i="14"/>
  <c r="J1136" i="14"/>
  <c r="J899" i="14"/>
  <c r="J881" i="14"/>
  <c r="J1157" i="14"/>
  <c r="J1084" i="14"/>
  <c r="J911" i="14"/>
  <c r="J1083" i="14"/>
  <c r="J863" i="14"/>
  <c r="J770" i="14"/>
  <c r="J757" i="14"/>
  <c r="J928" i="14"/>
  <c r="J1112" i="14"/>
  <c r="J1003" i="14"/>
  <c r="J929" i="14"/>
  <c r="J1004" i="14"/>
  <c r="J732" i="14"/>
  <c r="J777" i="14"/>
  <c r="J1049" i="14"/>
  <c r="J1158" i="14"/>
  <c r="J976" i="14"/>
  <c r="J793" i="14"/>
  <c r="J1165" i="14"/>
  <c r="J1071" i="14"/>
  <c r="J958" i="14"/>
  <c r="J773" i="14"/>
  <c r="J1120" i="14"/>
  <c r="J1044" i="14"/>
  <c r="J896" i="14"/>
  <c r="J684" i="14"/>
  <c r="J824" i="14"/>
  <c r="J851" i="14"/>
  <c r="J697" i="14"/>
  <c r="J1118" i="14"/>
  <c r="J694" i="14"/>
  <c r="J750" i="14"/>
  <c r="J937" i="14"/>
  <c r="J1025" i="14"/>
  <c r="J918" i="14"/>
  <c r="J708" i="14"/>
  <c r="J806" i="14"/>
  <c r="J766" i="14"/>
  <c r="J744" i="14"/>
  <c r="J1150" i="14"/>
  <c r="J710" i="14"/>
  <c r="J1037" i="14"/>
  <c r="J1068" i="14"/>
  <c r="J746" i="14"/>
  <c r="J1077" i="14"/>
  <c r="J1164" i="14"/>
  <c r="J957" i="14"/>
  <c r="J1173" i="14"/>
  <c r="J941" i="14"/>
  <c r="J803" i="14"/>
  <c r="J1097" i="14"/>
  <c r="J1146" i="14"/>
  <c r="J839" i="14"/>
  <c r="J1149" i="14"/>
  <c r="J897" i="14"/>
  <c r="J1022" i="14"/>
  <c r="J787" i="14"/>
  <c r="J1160" i="14"/>
  <c r="J1110" i="14"/>
  <c r="J1161" i="14"/>
  <c r="J706" i="14"/>
  <c r="J716" i="14"/>
  <c r="J722" i="14"/>
  <c r="J894" i="14"/>
  <c r="J1141" i="14"/>
  <c r="J1007" i="14"/>
  <c r="J733" i="14"/>
  <c r="J933" i="14"/>
  <c r="J983" i="14"/>
  <c r="J780" i="14"/>
  <c r="J1088" i="14"/>
  <c r="J804" i="14"/>
  <c r="J703" i="14"/>
  <c r="J768" i="14"/>
  <c r="J1098" i="14"/>
  <c r="J1128" i="14"/>
  <c r="J822" i="14"/>
  <c r="J707" i="14"/>
  <c r="J712" i="14"/>
  <c r="J872" i="14"/>
  <c r="J985" i="14"/>
  <c r="J801" i="14"/>
  <c r="J859" i="14"/>
  <c r="J709" i="14"/>
  <c r="J1123" i="14"/>
  <c r="J1051" i="14"/>
  <c r="J678" i="14"/>
  <c r="J800" i="14"/>
  <c r="J1073" i="14"/>
  <c r="J1036" i="14"/>
  <c r="J882" i="14"/>
  <c r="J1024" i="14"/>
  <c r="J1048" i="14"/>
  <c r="J977" i="14"/>
  <c r="J792" i="14"/>
  <c r="J700" i="14"/>
  <c r="J702" i="14"/>
  <c r="J936" i="14"/>
  <c r="J1046" i="14"/>
  <c r="J862" i="14"/>
  <c r="J934" i="14"/>
  <c r="J1040" i="14"/>
  <c r="J782" i="14"/>
  <c r="J693" i="14"/>
  <c r="J926" i="14"/>
  <c r="J676" i="14"/>
  <c r="J1055" i="14"/>
  <c r="J962" i="14"/>
  <c r="J724" i="14"/>
  <c r="J737" i="14"/>
  <c r="J1059" i="14"/>
  <c r="J751" i="14"/>
  <c r="J919" i="14"/>
  <c r="J761" i="14"/>
  <c r="J1012" i="14"/>
  <c r="J927" i="14"/>
  <c r="J1066" i="14"/>
  <c r="J965" i="14"/>
  <c r="J942" i="14"/>
  <c r="J1147" i="14"/>
  <c r="J987" i="14"/>
  <c r="J836" i="14"/>
  <c r="J1080" i="14"/>
  <c r="J1013" i="14"/>
  <c r="J878" i="14"/>
  <c r="J1095" i="14"/>
  <c r="J893" i="14"/>
  <c r="J721" i="14"/>
  <c r="J999" i="14"/>
  <c r="J1115" i="14"/>
  <c r="J1058" i="14"/>
  <c r="J764" i="14"/>
  <c r="J939" i="14"/>
  <c r="J1089" i="14"/>
  <c r="J992" i="14"/>
  <c r="J1105" i="14"/>
  <c r="J868" i="14"/>
  <c r="J1032" i="14"/>
  <c r="J913" i="14"/>
  <c r="J725" i="14"/>
  <c r="J892" i="14"/>
  <c r="J1021" i="14"/>
  <c r="J991" i="14"/>
  <c r="J1104" i="14"/>
  <c r="J895" i="14"/>
  <c r="J778" i="14"/>
  <c r="J715" i="14"/>
  <c r="J971" i="14"/>
  <c r="J753" i="14"/>
  <c r="J1057" i="14"/>
  <c r="J1060" i="14"/>
  <c r="J904" i="14"/>
  <c r="J1033" i="14"/>
  <c r="J812" i="14"/>
  <c r="J685" i="14"/>
  <c r="J835" i="14"/>
  <c r="J1063" i="14"/>
  <c r="J885" i="14"/>
  <c r="J995" i="14"/>
  <c r="J1168" i="14"/>
  <c r="J932" i="14"/>
  <c r="J1020" i="14"/>
  <c r="J1085" i="14"/>
  <c r="J860" i="14"/>
  <c r="J1125" i="14"/>
  <c r="J940" i="14"/>
  <c r="J1031" i="14"/>
  <c r="J1103" i="14"/>
  <c r="J823" i="14"/>
  <c r="J1039" i="14"/>
  <c r="J748" i="14"/>
  <c r="J900" i="14"/>
  <c r="J1023" i="14"/>
  <c r="J1052" i="14"/>
  <c r="J1167" i="14"/>
  <c r="J917" i="14"/>
  <c r="J916" i="14"/>
  <c r="J1067" i="14"/>
  <c r="J680" i="14"/>
  <c r="J960" i="14"/>
  <c r="J1064" i="14"/>
  <c r="J1142" i="14"/>
  <c r="J760" i="14"/>
  <c r="J858" i="14"/>
  <c r="J1070" i="14"/>
  <c r="J1035" i="14"/>
  <c r="J720" i="14"/>
  <c r="J907" i="14"/>
  <c r="J1009" i="14"/>
  <c r="J743" i="14"/>
  <c r="J1081" i="14"/>
  <c r="J946" i="14"/>
  <c r="J1026" i="14"/>
  <c r="J752" i="14"/>
  <c r="J789" i="14"/>
  <c r="J924" i="14"/>
  <c r="J1172" i="14"/>
  <c r="J723" i="14"/>
  <c r="J972" i="14"/>
  <c r="J729" i="14"/>
  <c r="J886" i="14"/>
  <c r="J1006" i="14"/>
  <c r="J1113" i="14"/>
  <c r="J713" i="14"/>
  <c r="J802" i="14"/>
  <c r="J1155" i="14"/>
  <c r="J1148" i="14"/>
  <c r="J689" i="14"/>
  <c r="J846" i="14"/>
  <c r="J920" i="14"/>
  <c r="J1151" i="14"/>
  <c r="J949" i="14"/>
  <c r="J984" i="14"/>
  <c r="J1072" i="14"/>
  <c r="J1114" i="14"/>
  <c r="J817" i="14"/>
  <c r="J1076" i="14"/>
  <c r="J1045" i="14"/>
  <c r="J1124" i="14"/>
  <c r="J1139" i="14"/>
  <c r="J1154" i="14"/>
  <c r="J786" i="14"/>
  <c r="J875" i="14"/>
  <c r="J915" i="14"/>
  <c r="J1041" i="14"/>
  <c r="J688" i="14"/>
  <c r="J930" i="14"/>
  <c r="J717" i="14"/>
  <c r="J1082" i="14"/>
  <c r="J993" i="14"/>
  <c r="J1014" i="14"/>
  <c r="J1143" i="14"/>
  <c r="J880" i="14"/>
  <c r="J1015" i="14"/>
  <c r="J827" i="14"/>
  <c r="J903" i="14"/>
  <c r="J1086" i="14"/>
  <c r="J814" i="14"/>
  <c r="J1094" i="14"/>
  <c r="J837" i="14"/>
  <c r="J887" i="14"/>
  <c r="J943" i="14"/>
  <c r="J906" i="14"/>
  <c r="J1079" i="14"/>
  <c r="J771" i="14"/>
  <c r="J1137" i="14"/>
  <c r="J754" i="14"/>
  <c r="J842" i="14"/>
  <c r="J808" i="14"/>
  <c r="J1138" i="14"/>
  <c r="J980" i="14"/>
  <c r="J742" i="14"/>
  <c r="J1056" i="14"/>
  <c r="J853" i="14"/>
  <c r="J1171" i="14"/>
  <c r="J818" i="14"/>
  <c r="J1002" i="14"/>
  <c r="J734" i="14"/>
  <c r="J1087" i="14"/>
  <c r="J730" i="14"/>
  <c r="J727" i="14"/>
  <c r="J856" i="14"/>
  <c r="J989" i="14"/>
  <c r="J681" i="14"/>
  <c r="J967" i="14"/>
  <c r="J951" i="14"/>
  <c r="J783" i="14"/>
  <c r="J944" i="14"/>
  <c r="J948" i="14"/>
  <c r="J791" i="14"/>
  <c r="J1093" i="14"/>
  <c r="J973" i="14"/>
  <c r="J785" i="14"/>
  <c r="J969" i="14"/>
  <c r="J674" i="14"/>
  <c r="J908" i="14"/>
  <c r="J902" i="14"/>
  <c r="J867" i="14"/>
  <c r="J825" i="14"/>
  <c r="J1127" i="14"/>
  <c r="J692" i="14"/>
  <c r="J776" i="14"/>
  <c r="J855" i="14"/>
  <c r="J728" i="14"/>
  <c r="J1078" i="14"/>
  <c r="J740" i="14"/>
  <c r="J1096" i="14"/>
  <c r="J990" i="14"/>
  <c r="J1144" i="14"/>
  <c r="J699" i="14"/>
  <c r="J1061" i="14"/>
  <c r="J1131" i="14"/>
  <c r="J954" i="14"/>
  <c r="J704" i="14"/>
  <c r="J947" i="14"/>
  <c r="J966" i="14"/>
  <c r="J1134" i="14"/>
  <c r="J809" i="14"/>
  <c r="J1050" i="14"/>
  <c r="J820" i="14"/>
  <c r="J975" i="14"/>
  <c r="J1028" i="14"/>
  <c r="J865" i="14"/>
  <c r="J1162" i="14"/>
  <c r="J811" i="14"/>
  <c r="J1053" i="14"/>
  <c r="J683" i="14"/>
  <c r="J1153" i="14"/>
  <c r="J838" i="14"/>
  <c r="J854" i="14"/>
  <c r="J698" i="14"/>
  <c r="J1166" i="14"/>
  <c r="J829" i="14"/>
  <c r="J1107" i="14"/>
  <c r="J931" i="14"/>
  <c r="J1121" i="14"/>
  <c r="J807" i="14"/>
  <c r="J682" i="14"/>
  <c r="J675" i="14"/>
  <c r="B675" i="14" s="1"/>
  <c r="J1163" i="14"/>
  <c r="J1170" i="14"/>
  <c r="J1038" i="14"/>
  <c r="J938" i="14"/>
  <c r="J1000" i="14"/>
  <c r="J1001" i="14"/>
  <c r="J922" i="14"/>
  <c r="J979" i="14"/>
  <c r="J799" i="14"/>
  <c r="J719" i="14"/>
  <c r="J870" i="14"/>
  <c r="J1011" i="14"/>
  <c r="J1043" i="14"/>
  <c r="J861" i="14"/>
  <c r="J830" i="14"/>
  <c r="J1106" i="14"/>
  <c r="J1074" i="14"/>
  <c r="J845" i="14"/>
  <c r="J873" i="14"/>
  <c r="J816" i="14"/>
  <c r="J914" i="14"/>
  <c r="J701" i="14"/>
  <c r="J988" i="14"/>
  <c r="J968" i="14"/>
  <c r="J795" i="14"/>
  <c r="J864" i="14"/>
  <c r="J1027" i="14"/>
  <c r="J1117" i="14"/>
  <c r="J738" i="14"/>
  <c r="J978" i="14"/>
  <c r="J833" i="14"/>
  <c r="J696" i="14"/>
  <c r="J767" i="14"/>
  <c r="J1030" i="14"/>
  <c r="J810" i="14"/>
  <c r="J779" i="14"/>
  <c r="J866" i="14"/>
  <c r="J765" i="14"/>
  <c r="J687" i="14"/>
  <c r="J1099" i="14"/>
  <c r="J714" i="14"/>
  <c r="J888" i="14"/>
  <c r="J1135" i="14"/>
  <c r="J832" i="14"/>
  <c r="J805" i="14"/>
  <c r="J923" i="14"/>
  <c r="J994" i="14"/>
  <c r="J1069" i="14"/>
  <c r="J877" i="14"/>
  <c r="J898" i="14"/>
  <c r="J726" i="14"/>
  <c r="J849" i="14"/>
  <c r="J1169" i="14"/>
  <c r="J691" i="14"/>
  <c r="J1008" i="14"/>
  <c r="J1109" i="14"/>
  <c r="J874" i="14"/>
  <c r="J695" i="14"/>
  <c r="J905" i="14"/>
  <c r="J1075" i="14"/>
  <c r="J831" i="14"/>
  <c r="J790" i="14"/>
  <c r="J735" i="14"/>
  <c r="J996" i="14"/>
  <c r="J798" i="14"/>
  <c r="J935" i="14"/>
  <c r="J686" i="14"/>
  <c r="J869" i="14"/>
  <c r="J747" i="14"/>
  <c r="J819" i="14"/>
  <c r="J1005" i="14"/>
  <c r="J1010" i="14"/>
  <c r="J813" i="14"/>
  <c r="J821" i="14"/>
  <c r="J925" i="14"/>
  <c r="J758" i="14"/>
  <c r="J952" i="14"/>
  <c r="J828" i="14"/>
  <c r="J1018" i="14"/>
  <c r="J871" i="14"/>
  <c r="J883" i="14"/>
  <c r="J784" i="14"/>
  <c r="J1156" i="14"/>
  <c r="J959" i="14"/>
  <c r="J788" i="14"/>
  <c r="J772" i="14"/>
  <c r="J1034" i="14"/>
  <c r="J762" i="14"/>
  <c r="J756" i="14"/>
  <c r="J774" i="14"/>
  <c r="J1019" i="14"/>
  <c r="J1054" i="14"/>
  <c r="J1062" i="14"/>
  <c r="J1065" i="14"/>
  <c r="J1111" i="14"/>
  <c r="J797" i="14"/>
  <c r="J1042" i="14"/>
  <c r="J955" i="14"/>
  <c r="J815" i="14"/>
  <c r="J1047" i="14"/>
  <c r="J963" i="14"/>
  <c r="J961" i="14"/>
  <c r="J891" i="14"/>
  <c r="J840" i="14"/>
  <c r="J763" i="14"/>
  <c r="J921" i="14"/>
  <c r="J1152" i="14"/>
  <c r="J950" i="14"/>
  <c r="J731" i="14"/>
  <c r="J677" i="14"/>
  <c r="J1140" i="14"/>
  <c r="J739" i="14"/>
  <c r="J794" i="14"/>
  <c r="J1129" i="14"/>
  <c r="J705" i="14"/>
  <c r="J755" i="14"/>
  <c r="J844" i="14"/>
  <c r="J945" i="14"/>
  <c r="J1017" i="14"/>
  <c r="J847" i="14"/>
  <c r="J981" i="14"/>
  <c r="J1102" i="14"/>
  <c r="J879" i="14"/>
  <c r="J718" i="14"/>
  <c r="J1126" i="14"/>
  <c r="J759" i="14"/>
  <c r="J889" i="14"/>
  <c r="J1108" i="14"/>
  <c r="J850" i="14"/>
  <c r="J826" i="14"/>
  <c r="J679" i="14"/>
  <c r="J998" i="14"/>
  <c r="J912" i="14"/>
  <c r="J781" i="14"/>
  <c r="J1100" i="14"/>
  <c r="J796" i="14"/>
  <c r="J857" i="14"/>
  <c r="J745" i="14"/>
  <c r="J775" i="14"/>
  <c r="J910" i="14"/>
  <c r="J690" i="14"/>
  <c r="J956" i="14"/>
  <c r="J876" i="14"/>
  <c r="J1016" i="14"/>
  <c r="J1145" i="14"/>
  <c r="J1119" i="14"/>
  <c r="J1116" i="14"/>
  <c r="J1133" i="14"/>
  <c r="J834" i="14"/>
  <c r="J1159" i="14"/>
  <c r="J909" i="14"/>
  <c r="J964" i="14"/>
  <c r="J841" i="14"/>
  <c r="J970" i="14"/>
  <c r="J982" i="14"/>
  <c r="B815" i="14" l="1"/>
  <c r="B818" i="14"/>
  <c r="E661" i="14"/>
  <c r="B867" i="14"/>
  <c r="B941" i="14"/>
  <c r="B782" i="14"/>
  <c r="B704" i="14"/>
  <c r="B1072" i="14"/>
  <c r="B753" i="14"/>
  <c r="B1091" i="14"/>
  <c r="B763" i="14"/>
  <c r="B909" i="14"/>
  <c r="B876" i="14"/>
  <c r="B811" i="14"/>
  <c r="B720" i="14"/>
  <c r="B796" i="14"/>
  <c r="B718" i="14"/>
  <c r="B1045" i="14"/>
  <c r="B1087" i="14"/>
  <c r="B750" i="14"/>
  <c r="B677" i="14"/>
  <c r="B1065" i="14"/>
  <c r="B982" i="14"/>
  <c r="B866" i="14"/>
  <c r="B728" i="14"/>
  <c r="B903" i="14"/>
  <c r="B900" i="14"/>
  <c r="B725" i="14"/>
  <c r="B872" i="14"/>
  <c r="B746" i="14"/>
  <c r="B1108" i="14"/>
  <c r="B847" i="14"/>
  <c r="B739" i="14"/>
  <c r="B950" i="14"/>
  <c r="B1047" i="14"/>
  <c r="B959" i="14"/>
  <c r="B871" i="14"/>
  <c r="B1010" i="14"/>
  <c r="B996" i="14"/>
  <c r="B1055" i="14"/>
  <c r="B879" i="14"/>
  <c r="B742" i="14"/>
  <c r="B1105" i="14"/>
  <c r="B804" i="14"/>
  <c r="B828" i="14"/>
  <c r="B740" i="14"/>
  <c r="B700" i="14"/>
  <c r="B745" i="14"/>
  <c r="B759" i="14"/>
  <c r="B708" i="14"/>
  <c r="B1054" i="14"/>
  <c r="B698" i="14"/>
  <c r="B695" i="14"/>
  <c r="B691" i="14"/>
  <c r="B696" i="14"/>
  <c r="B1152" i="14"/>
  <c r="B1144" i="14"/>
  <c r="B680" i="14"/>
  <c r="B964" i="14"/>
  <c r="B1133" i="14"/>
  <c r="B1016" i="14"/>
  <c r="B910" i="14"/>
  <c r="B905" i="14"/>
  <c r="B792" i="14"/>
  <c r="B902" i="14"/>
  <c r="B857" i="14"/>
  <c r="B850" i="14"/>
  <c r="B1126" i="14"/>
  <c r="B981" i="14"/>
  <c r="B844" i="14"/>
  <c r="B794" i="14"/>
  <c r="B731" i="14"/>
  <c r="B727" i="14"/>
  <c r="B1019" i="14"/>
  <c r="B883" i="14"/>
  <c r="B798" i="14"/>
  <c r="B779" i="14"/>
  <c r="B1117" i="14"/>
  <c r="B968" i="14"/>
  <c r="B816" i="14"/>
  <c r="B1106" i="14"/>
  <c r="B1011" i="14"/>
  <c r="B979" i="14"/>
  <c r="B931" i="14"/>
  <c r="B683" i="14"/>
  <c r="B865" i="14"/>
  <c r="B1050" i="14"/>
  <c r="B947" i="14"/>
  <c r="B1096" i="14"/>
  <c r="B855" i="14"/>
  <c r="B825" i="14"/>
  <c r="B795" i="14"/>
  <c r="B783" i="14"/>
  <c r="B1171" i="14"/>
  <c r="B980" i="14"/>
  <c r="B754" i="14"/>
  <c r="B906" i="14"/>
  <c r="B1094" i="14"/>
  <c r="B827" i="14"/>
  <c r="B1014" i="14"/>
  <c r="B875" i="14"/>
  <c r="B1124" i="14"/>
  <c r="B1151" i="14"/>
  <c r="B1148" i="14"/>
  <c r="B1113" i="14"/>
  <c r="B972" i="14"/>
  <c r="B789" i="14"/>
  <c r="B1081" i="14"/>
  <c r="B760" i="14"/>
  <c r="B748" i="14"/>
  <c r="B1031" i="14"/>
  <c r="B1085" i="14"/>
  <c r="B995" i="14"/>
  <c r="B685" i="14"/>
  <c r="B1060" i="14"/>
  <c r="B715" i="14"/>
  <c r="B913" i="14"/>
  <c r="B992" i="14"/>
  <c r="B1058" i="14"/>
  <c r="B893" i="14"/>
  <c r="B1080" i="14"/>
  <c r="B1012" i="14"/>
  <c r="B1059" i="14"/>
  <c r="B1046" i="14"/>
  <c r="B882" i="14"/>
  <c r="B678" i="14"/>
  <c r="B859" i="14"/>
  <c r="B712" i="14"/>
  <c r="B1098" i="14"/>
  <c r="B1088" i="14"/>
  <c r="B733" i="14"/>
  <c r="B722" i="14"/>
  <c r="B897" i="14"/>
  <c r="B1097" i="14"/>
  <c r="B957" i="14"/>
  <c r="B744" i="14"/>
  <c r="B694" i="14"/>
  <c r="B824" i="14"/>
  <c r="B1120" i="14"/>
  <c r="B1165" i="14"/>
  <c r="B1049" i="14"/>
  <c r="B929" i="14"/>
  <c r="B757" i="14"/>
  <c r="B899" i="14"/>
  <c r="B741" i="14"/>
  <c r="B843" i="14"/>
  <c r="B997" i="14"/>
  <c r="B986" i="14"/>
  <c r="B998" i="14"/>
  <c r="B755" i="14"/>
  <c r="B840" i="14"/>
  <c r="B762" i="14"/>
  <c r="B758" i="14"/>
  <c r="B869" i="14"/>
  <c r="B1075" i="14"/>
  <c r="B1109" i="14"/>
  <c r="B849" i="14"/>
  <c r="B1069" i="14"/>
  <c r="B923" i="14"/>
  <c r="B888" i="14"/>
  <c r="B765" i="14"/>
  <c r="B810" i="14"/>
  <c r="B870" i="14"/>
  <c r="B682" i="14"/>
  <c r="B854" i="14"/>
  <c r="B809" i="14"/>
  <c r="B734" i="14"/>
  <c r="B814" i="14"/>
  <c r="B1015" i="14"/>
  <c r="B920" i="14"/>
  <c r="B1035" i="14"/>
  <c r="B1067" i="14"/>
  <c r="B1021" i="14"/>
  <c r="B1159" i="14"/>
  <c r="B1119" i="14"/>
  <c r="B697" i="14"/>
  <c r="B769" i="14"/>
  <c r="B1100" i="14"/>
  <c r="B889" i="14"/>
  <c r="B1017" i="14"/>
  <c r="B705" i="14"/>
  <c r="B1042" i="14"/>
  <c r="B1156" i="14"/>
  <c r="B1018" i="14"/>
  <c r="B1005" i="14"/>
  <c r="B686" i="14"/>
  <c r="B735" i="14"/>
  <c r="B994" i="14"/>
  <c r="B864" i="14"/>
  <c r="B719" i="14"/>
  <c r="B916" i="14"/>
  <c r="B934" i="14"/>
  <c r="B732" i="14"/>
  <c r="B1062" i="14"/>
  <c r="B1125" i="14"/>
  <c r="B1029" i="14"/>
  <c r="B1008" i="14"/>
  <c r="B914" i="14"/>
  <c r="B1160" i="14"/>
  <c r="B915" i="14"/>
  <c r="B1136" i="14"/>
  <c r="B1074" i="14"/>
  <c r="B1064" i="14"/>
  <c r="B833" i="14"/>
  <c r="B1121" i="14"/>
  <c r="B958" i="14"/>
  <c r="B921" i="14"/>
  <c r="B837" i="14"/>
  <c r="B807" i="14"/>
  <c r="B890" i="14"/>
  <c r="B911" i="14"/>
  <c r="B1090" i="14"/>
  <c r="B927" i="14"/>
  <c r="B989" i="14"/>
  <c r="B771" i="14"/>
  <c r="B983" i="14"/>
  <c r="B971" i="14"/>
  <c r="B785" i="14"/>
  <c r="B919" i="14"/>
  <c r="B1084" i="14"/>
  <c r="B1145" i="14"/>
  <c r="B777" i="14"/>
  <c r="B952" i="14"/>
  <c r="B1116" i="14"/>
  <c r="B1168" i="14"/>
  <c r="B993" i="14"/>
  <c r="B858" i="14"/>
  <c r="B823" i="14"/>
  <c r="B937" i="14"/>
  <c r="B951" i="14"/>
  <c r="B1130" i="14"/>
  <c r="B773" i="14"/>
  <c r="B944" i="14"/>
  <c r="B786" i="14"/>
  <c r="B776" i="14"/>
  <c r="B966" i="14"/>
  <c r="B841" i="14"/>
  <c r="B1076" i="14"/>
  <c r="B1162" i="14"/>
  <c r="B853" i="14"/>
  <c r="B820" i="14"/>
  <c r="B684" i="14"/>
  <c r="B1023" i="14"/>
  <c r="B974" i="14"/>
  <c r="B770" i="14"/>
  <c r="B1039" i="14"/>
  <c r="B1172" i="14"/>
  <c r="B822" i="14"/>
  <c r="B956" i="14"/>
  <c r="B984" i="14"/>
  <c r="B1009" i="14"/>
  <c r="B977" i="14"/>
  <c r="B836" i="14"/>
  <c r="B962" i="14"/>
  <c r="B781" i="14"/>
  <c r="B710" i="14"/>
  <c r="B1038" i="14"/>
  <c r="B1032" i="14"/>
  <c r="B791" i="14"/>
  <c r="B946" i="14"/>
  <c r="B908" i="14"/>
  <c r="B805" i="14"/>
  <c r="B1006" i="14"/>
  <c r="B1131" i="14"/>
  <c r="B736" i="14"/>
  <c r="B726" i="14"/>
  <c r="B724" i="14"/>
  <c r="B932" i="14"/>
  <c r="B975" i="14"/>
  <c r="B1001" i="14"/>
  <c r="B928" i="14"/>
  <c r="B766" i="14"/>
  <c r="B1020" i="14"/>
  <c r="B1164" i="14"/>
  <c r="B1147" i="14"/>
  <c r="B1000" i="14"/>
  <c r="B706" i="14"/>
  <c r="B693" i="14"/>
  <c r="B1142" i="14"/>
  <c r="B1052" i="14"/>
  <c r="B846" i="14"/>
  <c r="B939" i="14"/>
  <c r="B688" i="14"/>
  <c r="B1132" i="14"/>
  <c r="B924" i="14"/>
  <c r="B884" i="14"/>
  <c r="B1115" i="14"/>
  <c r="B831" i="14"/>
  <c r="B819" i="14"/>
  <c r="B954" i="14"/>
  <c r="B973" i="14"/>
  <c r="B935" i="14"/>
  <c r="B936" i="14"/>
  <c r="B752" i="14"/>
  <c r="B1053" i="14"/>
  <c r="B877" i="14"/>
  <c r="B955" i="14"/>
  <c r="B768" i="14"/>
  <c r="B961" i="14"/>
  <c r="B802" i="14"/>
  <c r="B1083" i="14"/>
  <c r="B701" i="14"/>
  <c r="B1063" i="14"/>
  <c r="B1095" i="14"/>
  <c r="B987" i="14"/>
  <c r="B880" i="14"/>
  <c r="B1024" i="14"/>
  <c r="B829" i="14"/>
  <c r="B780" i="14"/>
  <c r="B1155" i="14"/>
  <c r="B687" i="14"/>
  <c r="B729" i="14"/>
  <c r="B711" i="14"/>
  <c r="B1003" i="14"/>
  <c r="B894" i="14"/>
  <c r="B738" i="14"/>
  <c r="B1078" i="14"/>
  <c r="B985" i="14"/>
  <c r="B692" i="14"/>
  <c r="B793" i="14"/>
  <c r="B716" i="14"/>
  <c r="B1082" i="14"/>
  <c r="B953" i="14"/>
  <c r="B1157" i="14"/>
  <c r="B1158" i="14"/>
  <c r="B717" i="14"/>
  <c r="B707" i="14"/>
  <c r="B1146" i="14"/>
  <c r="B1153" i="14"/>
  <c r="B1141" i="14"/>
  <c r="B681" i="14"/>
  <c r="B747" i="14"/>
  <c r="B737" i="14"/>
  <c r="B1150" i="14"/>
  <c r="B788" i="14"/>
  <c r="B1037" i="14"/>
  <c r="B852" i="14"/>
  <c r="B1149" i="14"/>
  <c r="B1040" i="14"/>
  <c r="B756" i="14"/>
  <c r="B881" i="14"/>
  <c r="B1112" i="14"/>
  <c r="B1128" i="14"/>
  <c r="B1127" i="14"/>
  <c r="B1143" i="14"/>
  <c r="B764" i="14"/>
  <c r="B1135" i="14"/>
  <c r="B860" i="14"/>
  <c r="B917" i="14"/>
  <c r="B713" i="14"/>
  <c r="B896" i="14"/>
  <c r="B721" i="14"/>
  <c r="B842" i="14"/>
  <c r="B1114" i="14"/>
  <c r="B1068" i="14"/>
  <c r="B933" i="14"/>
  <c r="B1036" i="14"/>
  <c r="B1034" i="14"/>
  <c r="B965" i="14"/>
  <c r="B1140" i="14"/>
  <c r="B963" i="14"/>
  <c r="B1169" i="14"/>
  <c r="B990" i="14"/>
  <c r="B930" i="14"/>
  <c r="B821" i="14"/>
  <c r="B801" i="14"/>
  <c r="B1110" i="14"/>
  <c r="B960" i="14"/>
  <c r="B942" i="14"/>
  <c r="B1041" i="14"/>
  <c r="B787" i="14"/>
  <c r="B901" i="14"/>
  <c r="B1048" i="14"/>
  <c r="B1026" i="14"/>
  <c r="B845" i="14"/>
  <c r="B969" i="14"/>
  <c r="B778" i="14"/>
  <c r="B907" i="14"/>
  <c r="B826" i="14"/>
  <c r="B817" i="14"/>
  <c r="B1004" i="14"/>
  <c r="B703" i="14"/>
  <c r="B851" i="14"/>
  <c r="B1077" i="14"/>
  <c r="B774" i="14"/>
  <c r="B1163" i="14"/>
  <c r="B834" i="14"/>
  <c r="B772" i="14"/>
  <c r="B839" i="14"/>
  <c r="B743" i="14"/>
  <c r="B861" i="14"/>
  <c r="B1028" i="14"/>
  <c r="B1129" i="14"/>
  <c r="B1051" i="14"/>
  <c r="B799" i="14"/>
  <c r="B803" i="14"/>
  <c r="B1092" i="14"/>
  <c r="B1111" i="14"/>
  <c r="B863" i="14"/>
  <c r="B1030" i="14"/>
  <c r="B1027" i="14"/>
  <c r="B1057" i="14"/>
  <c r="B751" i="14"/>
  <c r="B1089" i="14"/>
  <c r="B784" i="14"/>
  <c r="B1007" i="14"/>
  <c r="B812" i="14"/>
  <c r="B895" i="14"/>
  <c r="B690" i="14"/>
  <c r="B949" i="14"/>
  <c r="B1138" i="14"/>
  <c r="B1013" i="14"/>
  <c r="B806" i="14"/>
  <c r="B862" i="14"/>
  <c r="B676" i="14"/>
  <c r="B1071" i="14"/>
  <c r="B988" i="14"/>
  <c r="B1073" i="14"/>
  <c r="B714" i="14"/>
  <c r="B940" i="14"/>
  <c r="B885" i="14"/>
  <c r="B767" i="14"/>
  <c r="B1170" i="14"/>
  <c r="B813" i="14"/>
  <c r="B749" i="14"/>
  <c r="B1161" i="14"/>
  <c r="B1043" i="14"/>
  <c r="B848" i="14"/>
  <c r="B892" i="14"/>
  <c r="B856" i="14"/>
  <c r="B976" i="14"/>
  <c r="B830" i="14"/>
  <c r="B912" i="14"/>
  <c r="B1079" i="14"/>
  <c r="B1093" i="14"/>
  <c r="B918" i="14"/>
  <c r="B967" i="14"/>
  <c r="B948" i="14"/>
  <c r="B1025" i="14"/>
  <c r="B1123" i="14"/>
  <c r="B1061" i="14"/>
  <c r="B970" i="14"/>
  <c r="B898" i="14"/>
  <c r="B1134" i="14"/>
  <c r="B991" i="14"/>
  <c r="B1118" i="14"/>
  <c r="B790" i="14"/>
  <c r="B938" i="14"/>
  <c r="B1173" i="14"/>
  <c r="B999" i="14"/>
  <c r="B1167" i="14"/>
  <c r="B891" i="14"/>
  <c r="B1066" i="14"/>
  <c r="B699" i="14"/>
  <c r="B1002" i="14"/>
  <c r="B800" i="14"/>
  <c r="B925" i="14"/>
  <c r="B1022" i="14"/>
  <c r="B808" i="14"/>
  <c r="B775" i="14"/>
  <c r="B1086" i="14"/>
  <c r="B1122" i="14"/>
  <c r="B926" i="14"/>
  <c r="B1154" i="14"/>
  <c r="B1102" i="14"/>
  <c r="B874" i="14"/>
  <c r="B797" i="14"/>
  <c r="B1139" i="14"/>
  <c r="B1101" i="14"/>
  <c r="B679" i="14"/>
  <c r="B1107" i="14"/>
  <c r="B1044" i="14"/>
  <c r="B723" i="14"/>
  <c r="B702" i="14"/>
  <c r="B945" i="14"/>
  <c r="B838" i="14"/>
  <c r="B689" i="14"/>
  <c r="B1104" i="14"/>
  <c r="B1103" i="14"/>
  <c r="B922" i="14"/>
  <c r="B873" i="14"/>
  <c r="B904" i="14"/>
  <c r="B1137" i="14"/>
  <c r="B868" i="14"/>
  <c r="B1070" i="14"/>
  <c r="B1056" i="14"/>
  <c r="B832" i="14"/>
  <c r="B886" i="14"/>
  <c r="B1099" i="14"/>
  <c r="B761" i="14"/>
  <c r="B709" i="14"/>
  <c r="B943" i="14"/>
  <c r="B1166" i="14"/>
  <c r="B878" i="14"/>
  <c r="B978" i="14"/>
  <c r="B730" i="14"/>
  <c r="B835" i="14"/>
  <c r="B1033" i="14"/>
  <c r="B887" i="14"/>
  <c r="G6" i="14" l="1"/>
  <c r="E6" i="14"/>
  <c r="E7" i="14"/>
  <c r="H6" i="14"/>
  <c r="H7" i="14"/>
  <c r="G7" i="14"/>
  <c r="E662" i="14"/>
  <c r="E664" i="14"/>
  <c r="E663" i="14"/>
  <c r="E459" i="14"/>
  <c r="G9" i="14"/>
  <c r="E20" i="14"/>
  <c r="E446" i="14"/>
  <c r="G294" i="14"/>
  <c r="H206" i="14"/>
  <c r="G104" i="14"/>
  <c r="H377" i="14"/>
  <c r="H193" i="14"/>
  <c r="G462" i="14"/>
  <c r="G236" i="14"/>
  <c r="H43" i="14"/>
  <c r="G271" i="14"/>
  <c r="E367" i="14"/>
  <c r="E401" i="14"/>
  <c r="H122" i="14"/>
  <c r="E72" i="14"/>
  <c r="G469" i="14"/>
  <c r="H458" i="14"/>
  <c r="E429" i="14"/>
  <c r="G476" i="14"/>
  <c r="H199" i="14"/>
  <c r="G292" i="14"/>
  <c r="E441" i="14"/>
  <c r="E410" i="14"/>
  <c r="H300" i="14"/>
  <c r="E499" i="14"/>
  <c r="G339" i="14"/>
  <c r="H381" i="14"/>
  <c r="H174" i="14"/>
  <c r="E427" i="14"/>
  <c r="H186" i="14"/>
  <c r="G310" i="14"/>
  <c r="G480" i="14"/>
  <c r="H317" i="14"/>
  <c r="E257" i="14"/>
  <c r="E221" i="14"/>
  <c r="E71" i="14"/>
  <c r="H215" i="14"/>
  <c r="E87" i="14"/>
  <c r="H164" i="14"/>
  <c r="G202" i="14"/>
  <c r="G133" i="14"/>
  <c r="H427" i="14"/>
  <c r="G123" i="14"/>
  <c r="G73" i="14"/>
  <c r="H449" i="14"/>
  <c r="E203" i="14"/>
  <c r="E127" i="14"/>
  <c r="E275" i="14"/>
  <c r="E278" i="14"/>
  <c r="G128" i="14"/>
  <c r="G441" i="14"/>
  <c r="E329" i="14"/>
  <c r="G356" i="14"/>
  <c r="G94" i="14"/>
  <c r="E244" i="14"/>
  <c r="H112" i="14"/>
  <c r="G196" i="14"/>
  <c r="G338" i="14"/>
  <c r="G340" i="14"/>
  <c r="H212" i="14"/>
  <c r="E269" i="14"/>
  <c r="H323" i="14"/>
  <c r="G342" i="14"/>
  <c r="G67" i="14"/>
  <c r="G373" i="14"/>
  <c r="H442" i="14"/>
  <c r="E139" i="14"/>
  <c r="G343" i="14"/>
  <c r="E479" i="14"/>
  <c r="G382" i="14"/>
  <c r="E313" i="14"/>
  <c r="E200" i="14"/>
  <c r="H216" i="14"/>
  <c r="H252" i="14"/>
  <c r="G331" i="14"/>
  <c r="E439" i="14"/>
  <c r="H281" i="14"/>
  <c r="E167" i="14"/>
  <c r="H428" i="14"/>
  <c r="G192" i="14"/>
  <c r="G421" i="14"/>
  <c r="G357" i="14"/>
  <c r="G269" i="14"/>
  <c r="G455" i="14"/>
  <c r="H138" i="14"/>
  <c r="G407" i="14"/>
  <c r="G412" i="14"/>
  <c r="G39" i="14"/>
  <c r="H459" i="14"/>
  <c r="G420" i="14"/>
  <c r="E414" i="14"/>
  <c r="H371" i="14"/>
  <c r="H433" i="14"/>
  <c r="G76" i="14"/>
  <c r="E370" i="14"/>
  <c r="H62" i="14"/>
  <c r="G20" i="14"/>
  <c r="E256" i="14"/>
  <c r="H259" i="14"/>
  <c r="H410" i="14"/>
  <c r="G495" i="14"/>
  <c r="G214" i="14"/>
  <c r="E504" i="14"/>
  <c r="H24" i="14"/>
  <c r="G270" i="14"/>
  <c r="H171" i="14"/>
  <c r="E402" i="14"/>
  <c r="H463" i="14"/>
  <c r="H469" i="14"/>
  <c r="G209" i="14"/>
  <c r="G260" i="14"/>
  <c r="G191" i="14"/>
  <c r="E452" i="14"/>
  <c r="E316" i="14"/>
  <c r="E340" i="14"/>
  <c r="G298" i="14"/>
  <c r="H439" i="14"/>
  <c r="G33" i="14"/>
  <c r="G444" i="14"/>
  <c r="H21" i="14"/>
  <c r="H269" i="14"/>
  <c r="H326" i="14"/>
  <c r="E351" i="14"/>
  <c r="H466" i="14"/>
  <c r="G15" i="14"/>
  <c r="G371" i="14"/>
  <c r="H12" i="14"/>
  <c r="H176" i="14"/>
  <c r="E334" i="14"/>
  <c r="H308" i="14"/>
  <c r="G200" i="14"/>
  <c r="G230" i="14"/>
  <c r="G416" i="14"/>
  <c r="H338" i="14"/>
  <c r="G237" i="14"/>
  <c r="H448" i="14"/>
  <c r="E363" i="14"/>
  <c r="H27" i="14"/>
  <c r="H249" i="14"/>
  <c r="E68" i="14"/>
  <c r="H275" i="14"/>
  <c r="H49" i="14"/>
  <c r="H211" i="14"/>
  <c r="E265" i="14"/>
  <c r="H462" i="14"/>
  <c r="H502" i="14"/>
  <c r="H272" i="14"/>
  <c r="G147" i="14"/>
  <c r="E408" i="14"/>
  <c r="H250" i="14"/>
  <c r="G361" i="14"/>
  <c r="E22" i="14"/>
  <c r="G226" i="14"/>
  <c r="G35" i="14"/>
  <c r="E143" i="14"/>
  <c r="G208" i="14"/>
  <c r="G132" i="14"/>
  <c r="H430" i="14"/>
  <c r="E465" i="14"/>
  <c r="G189" i="14"/>
  <c r="G47" i="14"/>
  <c r="H454" i="14"/>
  <c r="G454" i="14"/>
  <c r="G318" i="14"/>
  <c r="E43" i="14"/>
  <c r="H85" i="14"/>
  <c r="E296" i="14"/>
  <c r="E246" i="14"/>
  <c r="E346" i="14"/>
  <c r="G118" i="14"/>
  <c r="G139" i="14"/>
  <c r="E190" i="14"/>
  <c r="H209" i="14"/>
  <c r="E130" i="14"/>
  <c r="E392" i="14"/>
  <c r="G330" i="14"/>
  <c r="E377" i="14"/>
  <c r="E188" i="14"/>
  <c r="E121" i="14"/>
  <c r="G266" i="14"/>
  <c r="E173" i="14"/>
  <c r="E242" i="14"/>
  <c r="E74" i="14"/>
  <c r="E155" i="14"/>
  <c r="G479" i="14"/>
  <c r="G199" i="14"/>
  <c r="E106" i="14"/>
  <c r="G492" i="14"/>
  <c r="E476" i="14"/>
  <c r="H50" i="14"/>
  <c r="G245" i="14"/>
  <c r="G460" i="14"/>
  <c r="E214" i="14"/>
  <c r="G491" i="14"/>
  <c r="G14" i="14"/>
  <c r="G82" i="14"/>
  <c r="E122" i="14"/>
  <c r="G91" i="14"/>
  <c r="G72" i="14"/>
  <c r="G38" i="14"/>
  <c r="E428" i="14"/>
  <c r="H299" i="14"/>
  <c r="G44" i="14"/>
  <c r="G434" i="14"/>
  <c r="G48" i="14"/>
  <c r="H245" i="14"/>
  <c r="H132" i="14"/>
  <c r="E470" i="14"/>
  <c r="G179" i="14"/>
  <c r="H420" i="14"/>
  <c r="G159" i="14"/>
  <c r="E434" i="14"/>
  <c r="G89" i="14"/>
  <c r="E307" i="14"/>
  <c r="E365" i="14"/>
  <c r="G404" i="14"/>
  <c r="E364" i="14"/>
  <c r="E48" i="14"/>
  <c r="E70" i="14"/>
  <c r="G158" i="14"/>
  <c r="E201" i="14"/>
  <c r="E341" i="14"/>
  <c r="G273" i="14"/>
  <c r="H58" i="14"/>
  <c r="G413" i="14"/>
  <c r="H163" i="14"/>
  <c r="H200" i="14"/>
  <c r="G301" i="14"/>
  <c r="G281" i="14"/>
  <c r="H422" i="14"/>
  <c r="H271" i="14"/>
  <c r="H147" i="14"/>
  <c r="G183" i="14"/>
  <c r="E338" i="14"/>
  <c r="E141" i="14"/>
  <c r="G406" i="14"/>
  <c r="G37" i="14"/>
  <c r="E394" i="14"/>
  <c r="E13" i="14"/>
  <c r="G97" i="14"/>
  <c r="E120" i="14"/>
  <c r="H81" i="14"/>
  <c r="E424" i="14"/>
  <c r="E488" i="14"/>
  <c r="H327" i="14"/>
  <c r="H294" i="14"/>
  <c r="H102" i="14"/>
  <c r="G387" i="14"/>
  <c r="H22" i="14"/>
  <c r="H232" i="14"/>
  <c r="H114" i="14"/>
  <c r="G42" i="14"/>
  <c r="H97" i="14"/>
  <c r="H287" i="14"/>
  <c r="H372" i="14"/>
  <c r="G28" i="14"/>
  <c r="E172" i="14"/>
  <c r="G75" i="14"/>
  <c r="E444" i="14"/>
  <c r="H53" i="14"/>
  <c r="H172" i="14"/>
  <c r="G173" i="14"/>
  <c r="H116" i="14"/>
  <c r="G447" i="14"/>
  <c r="G359" i="14"/>
  <c r="H255" i="14"/>
  <c r="E126" i="14"/>
  <c r="H154" i="14"/>
  <c r="H251" i="14"/>
  <c r="G16" i="14"/>
  <c r="H126" i="14"/>
  <c r="G107" i="14"/>
  <c r="G419" i="14"/>
  <c r="H221" i="14"/>
  <c r="E298" i="14"/>
  <c r="G363" i="14"/>
  <c r="E54" i="14"/>
  <c r="E423" i="14"/>
  <c r="H185" i="14"/>
  <c r="G166" i="14"/>
  <c r="H218" i="14"/>
  <c r="E422" i="14"/>
  <c r="E336" i="14"/>
  <c r="H82" i="14"/>
  <c r="E241" i="14"/>
  <c r="G483" i="14"/>
  <c r="E352" i="14"/>
  <c r="G482" i="14"/>
  <c r="H485" i="14"/>
  <c r="G329" i="14"/>
  <c r="H190" i="14"/>
  <c r="E405" i="14"/>
  <c r="E187" i="14"/>
  <c r="G477" i="14"/>
  <c r="H337" i="14"/>
  <c r="G355" i="14"/>
  <c r="G303" i="14"/>
  <c r="G442" i="14"/>
  <c r="G114" i="14"/>
  <c r="E58" i="14"/>
  <c r="E496" i="14"/>
  <c r="G174" i="14"/>
  <c r="H446" i="14"/>
  <c r="H160" i="14"/>
  <c r="H298" i="14"/>
  <c r="G61" i="14"/>
  <c r="G136" i="14"/>
  <c r="E91" i="14"/>
  <c r="H76" i="14"/>
  <c r="H503" i="14"/>
  <c r="G445" i="14"/>
  <c r="G503" i="14"/>
  <c r="E196" i="14"/>
  <c r="E117" i="14"/>
  <c r="E482" i="14"/>
  <c r="H500" i="14"/>
  <c r="E293" i="14"/>
  <c r="H80" i="14"/>
  <c r="E145" i="14"/>
  <c r="H389" i="14"/>
  <c r="G87" i="14"/>
  <c r="E330" i="14"/>
  <c r="G227" i="14"/>
  <c r="G451" i="14"/>
  <c r="E156" i="14"/>
  <c r="G105" i="14"/>
  <c r="G401" i="14"/>
  <c r="E12" i="14"/>
  <c r="G86" i="14"/>
  <c r="E306" i="14"/>
  <c r="E443" i="14"/>
  <c r="G197" i="14"/>
  <c r="G198" i="14"/>
  <c r="G185" i="14"/>
  <c r="E445" i="14"/>
  <c r="H481" i="14"/>
  <c r="E59" i="14"/>
  <c r="E355" i="14"/>
  <c r="H498" i="14"/>
  <c r="G379" i="14"/>
  <c r="H477" i="14"/>
  <c r="G484" i="14"/>
  <c r="E474" i="14"/>
  <c r="E413" i="14"/>
  <c r="G221" i="14"/>
  <c r="E193" i="14"/>
  <c r="E52" i="14"/>
  <c r="G274" i="14"/>
  <c r="H35" i="14"/>
  <c r="H320" i="14"/>
  <c r="E322" i="14"/>
  <c r="E208" i="14"/>
  <c r="G383" i="14"/>
  <c r="E287" i="14"/>
  <c r="G119" i="14"/>
  <c r="H99" i="14"/>
  <c r="G83" i="14"/>
  <c r="H379" i="14"/>
  <c r="E497" i="14"/>
  <c r="H274" i="14"/>
  <c r="G54" i="14"/>
  <c r="G152" i="14"/>
  <c r="H167" i="14"/>
  <c r="E485" i="14"/>
  <c r="G393" i="14"/>
  <c r="G188" i="14"/>
  <c r="H306" i="14"/>
  <c r="G57" i="14"/>
  <c r="H55" i="14"/>
  <c r="E24" i="14"/>
  <c r="E301" i="14"/>
  <c r="H136" i="14"/>
  <c r="G472" i="14"/>
  <c r="H256" i="14"/>
  <c r="G366" i="14"/>
  <c r="H227" i="14"/>
  <c r="G222" i="14"/>
  <c r="E113" i="14"/>
  <c r="G142" i="14"/>
  <c r="H414" i="14"/>
  <c r="E259" i="14"/>
  <c r="H431" i="14"/>
  <c r="H475" i="14"/>
  <c r="H289" i="14"/>
  <c r="E160" i="14"/>
  <c r="G187" i="14"/>
  <c r="H496" i="14"/>
  <c r="H214" i="14"/>
  <c r="E89" i="14"/>
  <c r="E25" i="14"/>
  <c r="E40" i="14"/>
  <c r="H368" i="14"/>
  <c r="E411" i="14"/>
  <c r="G254" i="14"/>
  <c r="H63" i="14"/>
  <c r="E92" i="14"/>
  <c r="E154" i="14"/>
  <c r="H222" i="14"/>
  <c r="G240" i="14"/>
  <c r="H296" i="14"/>
  <c r="E57" i="14"/>
  <c r="H100" i="14"/>
  <c r="H390" i="14"/>
  <c r="H499" i="14"/>
  <c r="H30" i="14"/>
  <c r="G10" i="14"/>
  <c r="H237" i="14"/>
  <c r="G253" i="14"/>
  <c r="G302" i="14"/>
  <c r="E93" i="14"/>
  <c r="H192" i="14"/>
  <c r="H282" i="14"/>
  <c r="E35" i="14"/>
  <c r="E175" i="14"/>
  <c r="G201" i="14"/>
  <c r="H284" i="14"/>
  <c r="G364" i="14"/>
  <c r="H137" i="14"/>
  <c r="G126" i="14"/>
  <c r="G206" i="14"/>
  <c r="H362" i="14"/>
  <c r="E16" i="14"/>
  <c r="E262" i="14"/>
  <c r="H313" i="14"/>
  <c r="G360" i="14"/>
  <c r="H88" i="14"/>
  <c r="G463" i="14"/>
  <c r="E258" i="14"/>
  <c r="H349" i="14"/>
  <c r="E222" i="14"/>
  <c r="E27" i="14"/>
  <c r="E191" i="14"/>
  <c r="E371" i="14"/>
  <c r="G300" i="14"/>
  <c r="H359" i="14"/>
  <c r="H277" i="14"/>
  <c r="G116" i="14"/>
  <c r="G328" i="14"/>
  <c r="G367" i="14"/>
  <c r="H257" i="14"/>
  <c r="E395" i="14"/>
  <c r="E490" i="14"/>
  <c r="H455" i="14"/>
  <c r="G56" i="14"/>
  <c r="G443" i="14"/>
  <c r="E435" i="14"/>
  <c r="E484" i="14"/>
  <c r="G437" i="14"/>
  <c r="G400" i="14"/>
  <c r="H91" i="14"/>
  <c r="G98" i="14"/>
  <c r="G350" i="14"/>
  <c r="H366" i="14"/>
  <c r="H83" i="14"/>
  <c r="E260" i="14"/>
  <c r="E464" i="14"/>
  <c r="E350" i="14"/>
  <c r="H107" i="14"/>
  <c r="G50" i="14"/>
  <c r="E344" i="14"/>
  <c r="H490" i="14"/>
  <c r="E469" i="14"/>
  <c r="H342" i="14"/>
  <c r="E357" i="14"/>
  <c r="G411" i="14"/>
  <c r="H156" i="14"/>
  <c r="H346" i="14"/>
  <c r="G232" i="14"/>
  <c r="G347" i="14"/>
  <c r="G18" i="14"/>
  <c r="H145" i="14"/>
  <c r="G180" i="14"/>
  <c r="E373" i="14"/>
  <c r="H304" i="14"/>
  <c r="E31" i="14"/>
  <c r="E291" i="14"/>
  <c r="G190" i="14"/>
  <c r="E185" i="14"/>
  <c r="E231" i="14"/>
  <c r="G395" i="14"/>
  <c r="E60" i="14"/>
  <c r="E449" i="14"/>
  <c r="E433" i="14"/>
  <c r="E343" i="14"/>
  <c r="H493" i="14"/>
  <c r="E243" i="14"/>
  <c r="H26" i="14"/>
  <c r="G275" i="14"/>
  <c r="E234" i="14"/>
  <c r="G458" i="14"/>
  <c r="G194" i="14"/>
  <c r="G500" i="14"/>
  <c r="H9" i="14"/>
  <c r="E115" i="14"/>
  <c r="E109" i="14"/>
  <c r="H385" i="14"/>
  <c r="G80" i="14"/>
  <c r="E38" i="14"/>
  <c r="G169" i="14"/>
  <c r="H486" i="14"/>
  <c r="H334" i="14"/>
  <c r="E220" i="14"/>
  <c r="H115" i="14"/>
  <c r="G60" i="14"/>
  <c r="G468" i="14"/>
  <c r="H330" i="14"/>
  <c r="G257" i="14"/>
  <c r="H443" i="14"/>
  <c r="H386" i="14"/>
  <c r="E305" i="14"/>
  <c r="E144" i="14"/>
  <c r="E180" i="14"/>
  <c r="G85" i="14"/>
  <c r="H375" i="14"/>
  <c r="G121" i="14"/>
  <c r="E456" i="14"/>
  <c r="H196" i="14"/>
  <c r="G397" i="14"/>
  <c r="E171" i="14"/>
  <c r="H42" i="14"/>
  <c r="G251" i="14"/>
  <c r="G138" i="14"/>
  <c r="H273" i="14"/>
  <c r="E300" i="14"/>
  <c r="G426" i="14"/>
  <c r="G164" i="14"/>
  <c r="G92" i="14"/>
  <c r="E387" i="14"/>
  <c r="E386" i="14"/>
  <c r="G178" i="14"/>
  <c r="E454" i="14"/>
  <c r="E107" i="14"/>
  <c r="E36" i="14"/>
  <c r="E494" i="14"/>
  <c r="H315" i="14"/>
  <c r="G225" i="14"/>
  <c r="H61" i="14"/>
  <c r="E28" i="14"/>
  <c r="H311" i="14"/>
  <c r="H210" i="14"/>
  <c r="H142" i="14"/>
  <c r="E404" i="14"/>
  <c r="G485" i="14"/>
  <c r="H411" i="14"/>
  <c r="H25" i="14"/>
  <c r="G291" i="14"/>
  <c r="H472" i="14"/>
  <c r="G205" i="14"/>
  <c r="H64" i="14"/>
  <c r="G386" i="14"/>
  <c r="E55" i="14"/>
  <c r="H11" i="14"/>
  <c r="G313" i="14"/>
  <c r="E245" i="14"/>
  <c r="H478" i="14"/>
  <c r="E189" i="14"/>
  <c r="E225" i="14"/>
  <c r="H183" i="14"/>
  <c r="H110" i="14"/>
  <c r="H213" i="14"/>
  <c r="G362" i="14"/>
  <c r="E372" i="14"/>
  <c r="H234" i="14"/>
  <c r="H438" i="14"/>
  <c r="E210" i="14"/>
  <c r="E132" i="14"/>
  <c r="E213" i="14"/>
  <c r="E146" i="14"/>
  <c r="E314" i="14"/>
  <c r="G474" i="14"/>
  <c r="G149" i="14"/>
  <c r="E176" i="14"/>
  <c r="G505" i="14"/>
  <c r="H169" i="14"/>
  <c r="E86" i="14"/>
  <c r="H68" i="14"/>
  <c r="G276" i="14"/>
  <c r="H495" i="14"/>
  <c r="G32" i="14"/>
  <c r="G322" i="14"/>
  <c r="G504" i="14"/>
  <c r="H395" i="14"/>
  <c r="E137" i="14"/>
  <c r="H46" i="14"/>
  <c r="H173" i="14"/>
  <c r="H134" i="14"/>
  <c r="E472" i="14"/>
  <c r="H128" i="14"/>
  <c r="G316" i="14"/>
  <c r="E33" i="14"/>
  <c r="G396" i="14"/>
  <c r="E462" i="14"/>
  <c r="G501" i="14"/>
  <c r="H219" i="14"/>
  <c r="E51" i="14"/>
  <c r="G167" i="14"/>
  <c r="G247" i="14"/>
  <c r="H31" i="14"/>
  <c r="E101" i="14"/>
  <c r="E308" i="14"/>
  <c r="E478" i="14"/>
  <c r="E250" i="14"/>
  <c r="H447" i="14"/>
  <c r="E349" i="14"/>
  <c r="H350" i="14"/>
  <c r="G465" i="14"/>
  <c r="H208" i="14"/>
  <c r="E219" i="14"/>
  <c r="G309" i="14"/>
  <c r="H286" i="14"/>
  <c r="H258" i="14"/>
  <c r="E328" i="14"/>
  <c r="H399" i="14"/>
  <c r="H336" i="14"/>
  <c r="E128" i="14"/>
  <c r="G457" i="14"/>
  <c r="E233" i="14"/>
  <c r="E417" i="14"/>
  <c r="E458" i="14"/>
  <c r="H204" i="14"/>
  <c r="G140" i="14"/>
  <c r="H260" i="14"/>
  <c r="G195" i="14"/>
  <c r="E105" i="14"/>
  <c r="G168" i="14"/>
  <c r="E49" i="14"/>
  <c r="E215" i="14"/>
  <c r="H152" i="14"/>
  <c r="H400" i="14"/>
  <c r="G268" i="14"/>
  <c r="H52" i="14"/>
  <c r="E297" i="14"/>
  <c r="E390" i="14"/>
  <c r="H279" i="14"/>
  <c r="H280" i="14"/>
  <c r="G215" i="14"/>
  <c r="H166" i="14"/>
  <c r="E397" i="14"/>
  <c r="G372" i="14"/>
  <c r="H451" i="14"/>
  <c r="H79" i="14"/>
  <c r="H141" i="14"/>
  <c r="G220" i="14"/>
  <c r="H224" i="14"/>
  <c r="H41" i="14"/>
  <c r="E84" i="14"/>
  <c r="G425" i="14"/>
  <c r="E468" i="14"/>
  <c r="H384" i="14"/>
  <c r="E400" i="14"/>
  <c r="E481" i="14"/>
  <c r="H293" i="14"/>
  <c r="H153" i="14"/>
  <c r="G102" i="14"/>
  <c r="E204" i="14"/>
  <c r="E317" i="14"/>
  <c r="G470" i="14"/>
  <c r="H364" i="14"/>
  <c r="H77" i="14"/>
  <c r="E312" i="14"/>
  <c r="H39" i="14"/>
  <c r="E30" i="14"/>
  <c r="E502" i="14"/>
  <c r="E157" i="14"/>
  <c r="G321" i="14"/>
  <c r="G311" i="14"/>
  <c r="H494" i="14"/>
  <c r="H226" i="14"/>
  <c r="H94" i="14"/>
  <c r="H158" i="14"/>
  <c r="G380" i="14"/>
  <c r="G478" i="14"/>
  <c r="H290" i="14"/>
  <c r="G141" i="14"/>
  <c r="G497" i="14"/>
  <c r="E348" i="14"/>
  <c r="H168" i="14"/>
  <c r="G496" i="14"/>
  <c r="H268" i="14"/>
  <c r="H207" i="14"/>
  <c r="H57" i="14"/>
  <c r="H480" i="14"/>
  <c r="G417" i="14"/>
  <c r="G456" i="14"/>
  <c r="G349" i="14"/>
  <c r="E420" i="14"/>
  <c r="G46" i="14"/>
  <c r="H464" i="14"/>
  <c r="G157" i="14"/>
  <c r="E438" i="14"/>
  <c r="G219" i="14"/>
  <c r="E391" i="14"/>
  <c r="E326" i="14"/>
  <c r="E489" i="14"/>
  <c r="H283" i="14"/>
  <c r="G409" i="14"/>
  <c r="E69" i="14"/>
  <c r="E216" i="14"/>
  <c r="G55" i="14"/>
  <c r="H197" i="14"/>
  <c r="E505" i="14"/>
  <c r="H143" i="14"/>
  <c r="E359" i="14"/>
  <c r="H247" i="14"/>
  <c r="H484" i="14"/>
  <c r="E447" i="14"/>
  <c r="H149" i="14"/>
  <c r="H123" i="14"/>
  <c r="E235" i="14"/>
  <c r="G238" i="14"/>
  <c r="H322" i="14"/>
  <c r="G399" i="14"/>
  <c r="E47" i="14"/>
  <c r="E96" i="14"/>
  <c r="E272" i="14"/>
  <c r="G288" i="14"/>
  <c r="H331" i="14"/>
  <c r="G64" i="14"/>
  <c r="H54" i="14"/>
  <c r="E323" i="14"/>
  <c r="G293" i="14"/>
  <c r="G244" i="14"/>
  <c r="E493" i="14"/>
  <c r="G162" i="14"/>
  <c r="G464" i="14"/>
  <c r="G151" i="14"/>
  <c r="H56" i="14"/>
  <c r="G184" i="14"/>
  <c r="G250" i="14"/>
  <c r="H363" i="14"/>
  <c r="G122" i="14"/>
  <c r="H297" i="14"/>
  <c r="H233" i="14"/>
  <c r="E100" i="14"/>
  <c r="H29" i="14"/>
  <c r="E361" i="14"/>
  <c r="H373" i="14"/>
  <c r="H347" i="14"/>
  <c r="E15" i="14"/>
  <c r="E66" i="14"/>
  <c r="H20" i="14"/>
  <c r="H202" i="14"/>
  <c r="G429" i="14"/>
  <c r="E325" i="14"/>
  <c r="E342" i="14"/>
  <c r="E211" i="14"/>
  <c r="E50" i="14"/>
  <c r="G290" i="14"/>
  <c r="G312" i="14"/>
  <c r="E150" i="14"/>
  <c r="G398" i="14"/>
  <c r="H310" i="14"/>
  <c r="G234" i="14"/>
  <c r="H429" i="14"/>
  <c r="H203" i="14"/>
  <c r="H468" i="14"/>
  <c r="E255" i="14"/>
  <c r="E142" i="14"/>
  <c r="H413" i="14"/>
  <c r="G181" i="14"/>
  <c r="E32" i="14"/>
  <c r="G36" i="14"/>
  <c r="G332" i="14"/>
  <c r="H195" i="14"/>
  <c r="G22" i="14"/>
  <c r="E477" i="14"/>
  <c r="G130" i="14"/>
  <c r="H501" i="14"/>
  <c r="G51" i="14"/>
  <c r="H276" i="14"/>
  <c r="E294" i="14"/>
  <c r="E136" i="14"/>
  <c r="G131" i="14"/>
  <c r="G90" i="14"/>
  <c r="H416" i="14"/>
  <c r="G277" i="14"/>
  <c r="H230" i="14"/>
  <c r="G29" i="14"/>
  <c r="H13" i="14"/>
  <c r="G177" i="14"/>
  <c r="G325" i="14"/>
  <c r="G368" i="14"/>
  <c r="E239" i="14"/>
  <c r="G320" i="14"/>
  <c r="H135" i="14"/>
  <c r="E403" i="14"/>
  <c r="H370" i="14"/>
  <c r="H452" i="14"/>
  <c r="G146" i="14"/>
  <c r="H38" i="14"/>
  <c r="E399" i="14"/>
  <c r="G233" i="14"/>
  <c r="E279" i="14"/>
  <c r="H388" i="14"/>
  <c r="E90" i="14"/>
  <c r="G49" i="14"/>
  <c r="G93" i="14"/>
  <c r="E116" i="14"/>
  <c r="H378" i="14"/>
  <c r="G134" i="14"/>
  <c r="G431" i="14"/>
  <c r="H460" i="14"/>
  <c r="H348" i="14"/>
  <c r="E274" i="14"/>
  <c r="E491" i="14"/>
  <c r="H44" i="14"/>
  <c r="H339" i="14"/>
  <c r="E374" i="14"/>
  <c r="E110" i="14"/>
  <c r="E333" i="14"/>
  <c r="G473" i="14"/>
  <c r="G156" i="14"/>
  <c r="H424" i="14"/>
  <c r="H263" i="14"/>
  <c r="G115" i="14"/>
  <c r="E118" i="14"/>
  <c r="E311" i="14"/>
  <c r="G62" i="14"/>
  <c r="E194" i="14"/>
  <c r="G262" i="14"/>
  <c r="E18" i="14"/>
  <c r="G71" i="14"/>
  <c r="G390" i="14"/>
  <c r="H187" i="14"/>
  <c r="E199" i="14"/>
  <c r="E319" i="14"/>
  <c r="H302" i="14"/>
  <c r="H133" i="14"/>
  <c r="H65" i="14"/>
  <c r="H191" i="14"/>
  <c r="G224" i="14"/>
  <c r="E186" i="14"/>
  <c r="E436" i="14"/>
  <c r="E281" i="14"/>
  <c r="E161" i="14"/>
  <c r="H129" i="14"/>
  <c r="E8" i="14"/>
  <c r="E457" i="14"/>
  <c r="G439" i="14"/>
  <c r="H421" i="14"/>
  <c r="H345" i="14"/>
  <c r="H476" i="14"/>
  <c r="G323" i="14"/>
  <c r="E376" i="14"/>
  <c r="H37" i="14"/>
  <c r="E384" i="14"/>
  <c r="E34" i="14"/>
  <c r="H231" i="14"/>
  <c r="G402" i="14"/>
  <c r="E97" i="14"/>
  <c r="E163" i="14"/>
  <c r="E251" i="14"/>
  <c r="E112" i="14"/>
  <c r="H254" i="14"/>
  <c r="H404" i="14"/>
  <c r="E467" i="14"/>
  <c r="G145" i="14"/>
  <c r="G265" i="14"/>
  <c r="H262" i="14"/>
  <c r="G12" i="14"/>
  <c r="H361" i="14"/>
  <c r="H305" i="14"/>
  <c r="E138" i="14"/>
  <c r="E416" i="14"/>
  <c r="E270" i="14"/>
  <c r="G486" i="14"/>
  <c r="E149" i="14"/>
  <c r="G499" i="14"/>
  <c r="G117" i="14"/>
  <c r="H318" i="14"/>
  <c r="E182" i="14"/>
  <c r="H51" i="14"/>
  <c r="G358" i="14"/>
  <c r="G99" i="14"/>
  <c r="H354" i="14"/>
  <c r="E207" i="14"/>
  <c r="H131" i="14"/>
  <c r="E159" i="14"/>
  <c r="H419" i="14"/>
  <c r="H333" i="14"/>
  <c r="H504" i="14"/>
  <c r="H316" i="14"/>
  <c r="E179" i="14"/>
  <c r="G252" i="14"/>
  <c r="H265" i="14"/>
  <c r="E460" i="14"/>
  <c r="E247" i="14"/>
  <c r="E303" i="14"/>
  <c r="H393" i="14"/>
  <c r="H407" i="14"/>
  <c r="E29" i="14"/>
  <c r="H150" i="14"/>
  <c r="G272" i="14"/>
  <c r="E129" i="14"/>
  <c r="H106" i="14"/>
  <c r="H369" i="14"/>
  <c r="G424" i="14"/>
  <c r="H253" i="14"/>
  <c r="G448" i="14"/>
  <c r="G263" i="14"/>
  <c r="E437" i="14"/>
  <c r="E237" i="14"/>
  <c r="H177" i="14"/>
  <c r="H425" i="14"/>
  <c r="G299" i="14"/>
  <c r="E202" i="14"/>
  <c r="E421" i="14"/>
  <c r="H483" i="14"/>
  <c r="E299" i="14"/>
  <c r="E463" i="14"/>
  <c r="G65" i="14"/>
  <c r="H238" i="14"/>
  <c r="G143" i="14"/>
  <c r="E83" i="14"/>
  <c r="G110" i="14"/>
  <c r="E184" i="14"/>
  <c r="G336" i="14"/>
  <c r="G435" i="14"/>
  <c r="H307" i="14"/>
  <c r="G334" i="14"/>
  <c r="E26" i="14"/>
  <c r="E271" i="14"/>
  <c r="E39" i="14"/>
  <c r="G278" i="14"/>
  <c r="E332" i="14"/>
  <c r="E448" i="14"/>
  <c r="H398" i="14"/>
  <c r="G297" i="14"/>
  <c r="G255" i="14"/>
  <c r="E315" i="14"/>
  <c r="G84" i="14"/>
  <c r="E181" i="14"/>
  <c r="G203" i="14"/>
  <c r="H14" i="14"/>
  <c r="G450" i="14"/>
  <c r="E327" i="14"/>
  <c r="G204" i="14"/>
  <c r="H113" i="14"/>
  <c r="E67" i="14"/>
  <c r="E471" i="14"/>
  <c r="E82" i="14"/>
  <c r="H189" i="14"/>
  <c r="E19" i="14"/>
  <c r="E205" i="14"/>
  <c r="G59" i="14"/>
  <c r="E263" i="14"/>
  <c r="G193" i="14"/>
  <c r="H358" i="14"/>
  <c r="E135" i="14"/>
  <c r="E23" i="14"/>
  <c r="E166" i="14"/>
  <c r="G246" i="14"/>
  <c r="H60" i="14"/>
  <c r="E295" i="14"/>
  <c r="G405" i="14"/>
  <c r="G304" i="14"/>
  <c r="G326" i="14"/>
  <c r="H285" i="14"/>
  <c r="E53" i="14"/>
  <c r="G176" i="14"/>
  <c r="E61" i="14"/>
  <c r="G101" i="14"/>
  <c r="E267" i="14"/>
  <c r="G481" i="14"/>
  <c r="H198" i="14"/>
  <c r="G305" i="14"/>
  <c r="E388" i="14"/>
  <c r="H278" i="14"/>
  <c r="G27" i="14"/>
  <c r="H34" i="14"/>
  <c r="E455" i="14"/>
  <c r="H418" i="14"/>
  <c r="H387" i="14"/>
  <c r="G150" i="14"/>
  <c r="G351" i="14"/>
  <c r="E473" i="14"/>
  <c r="G335" i="14"/>
  <c r="E500" i="14"/>
  <c r="H40" i="14"/>
  <c r="H36" i="14"/>
  <c r="E230" i="14"/>
  <c r="E432" i="14"/>
  <c r="E206" i="14"/>
  <c r="E148" i="14"/>
  <c r="H473" i="14"/>
  <c r="G135" i="14"/>
  <c r="E385" i="14"/>
  <c r="H119" i="14"/>
  <c r="G186" i="14"/>
  <c r="E164" i="14"/>
  <c r="G95" i="14"/>
  <c r="E261" i="14"/>
  <c r="G487" i="14"/>
  <c r="H392" i="14"/>
  <c r="G453" i="14"/>
  <c r="H453" i="14"/>
  <c r="H482" i="14"/>
  <c r="E492" i="14"/>
  <c r="G440" i="14"/>
  <c r="E10" i="14"/>
  <c r="E289" i="14"/>
  <c r="G295" i="14"/>
  <c r="G374" i="14"/>
  <c r="H352" i="14"/>
  <c r="E99" i="14"/>
  <c r="H396" i="14"/>
  <c r="G210" i="14"/>
  <c r="E254" i="14"/>
  <c r="H23" i="14"/>
  <c r="H391" i="14"/>
  <c r="E378" i="14"/>
  <c r="E44" i="14"/>
  <c r="E152" i="14"/>
  <c r="E165" i="14"/>
  <c r="E85" i="14"/>
  <c r="E102" i="14"/>
  <c r="G466" i="14"/>
  <c r="E104" i="14"/>
  <c r="E183" i="14"/>
  <c r="E483" i="14"/>
  <c r="E407" i="14"/>
  <c r="H225" i="14"/>
  <c r="G376" i="14"/>
  <c r="H165" i="14"/>
  <c r="H235" i="14"/>
  <c r="H179" i="14"/>
  <c r="H248" i="14"/>
  <c r="H367" i="14"/>
  <c r="G461" i="14"/>
  <c r="E95" i="14"/>
  <c r="E170" i="14"/>
  <c r="H155" i="14"/>
  <c r="G163" i="14"/>
  <c r="G111" i="14"/>
  <c r="E11" i="14"/>
  <c r="G430" i="14"/>
  <c r="H295" i="14"/>
  <c r="H118" i="14"/>
  <c r="E339" i="14"/>
  <c r="H170" i="14"/>
  <c r="E288" i="14"/>
  <c r="G129" i="14"/>
  <c r="E461" i="14"/>
  <c r="G418" i="14"/>
  <c r="E228" i="14"/>
  <c r="H383" i="14"/>
  <c r="H340" i="14"/>
  <c r="E41" i="14"/>
  <c r="G438" i="14"/>
  <c r="E453" i="14"/>
  <c r="E362" i="14"/>
  <c r="E119" i="14"/>
  <c r="E283" i="14"/>
  <c r="E284" i="14"/>
  <c r="G26" i="14"/>
  <c r="H264" i="14"/>
  <c r="G365" i="14"/>
  <c r="E335" i="14"/>
  <c r="H95" i="14"/>
  <c r="G337" i="14"/>
  <c r="E375" i="14"/>
  <c r="H457" i="14"/>
  <c r="H356" i="14"/>
  <c r="E304" i="14"/>
  <c r="G279" i="14"/>
  <c r="E431" i="14"/>
  <c r="G285" i="14"/>
  <c r="G249" i="14"/>
  <c r="G306" i="14"/>
  <c r="G353" i="14"/>
  <c r="H432" i="14"/>
  <c r="E178" i="14"/>
  <c r="G182" i="14"/>
  <c r="E302" i="14"/>
  <c r="H355" i="14"/>
  <c r="E356" i="14"/>
  <c r="E77" i="14"/>
  <c r="E80" i="14"/>
  <c r="G490" i="14"/>
  <c r="G212" i="14"/>
  <c r="E380" i="14"/>
  <c r="E133" i="14"/>
  <c r="G125" i="14"/>
  <c r="E486" i="14"/>
  <c r="H415" i="14"/>
  <c r="E498" i="14"/>
  <c r="E88" i="14"/>
  <c r="H19" i="14"/>
  <c r="H328" i="14"/>
  <c r="E62" i="14"/>
  <c r="H240" i="14"/>
  <c r="E46" i="14"/>
  <c r="E21" i="14"/>
  <c r="G109" i="14"/>
  <c r="G127" i="14"/>
  <c r="H117" i="14"/>
  <c r="E162" i="14"/>
  <c r="G375" i="14"/>
  <c r="E277" i="14"/>
  <c r="H492" i="14"/>
  <c r="G34" i="14"/>
  <c r="E151" i="14"/>
  <c r="E103" i="14"/>
  <c r="G211" i="14"/>
  <c r="G68" i="14"/>
  <c r="H181" i="14"/>
  <c r="G333" i="14"/>
  <c r="E358" i="14"/>
  <c r="E98" i="14"/>
  <c r="H270" i="14"/>
  <c r="H17" i="14"/>
  <c r="H87" i="14"/>
  <c r="E217" i="14"/>
  <c r="G433" i="14"/>
  <c r="G446" i="14"/>
  <c r="G175" i="14"/>
  <c r="E337" i="14"/>
  <c r="E177" i="14"/>
  <c r="G467" i="14"/>
  <c r="G77" i="14"/>
  <c r="E123" i="14"/>
  <c r="G319" i="14"/>
  <c r="G216" i="14"/>
  <c r="E292" i="14"/>
  <c r="G144" i="14"/>
  <c r="H109" i="14"/>
  <c r="E212" i="14"/>
  <c r="G88" i="14"/>
  <c r="E321" i="14"/>
  <c r="H242" i="14"/>
  <c r="E218" i="14"/>
  <c r="H351" i="14"/>
  <c r="G286" i="14"/>
  <c r="H139" i="14"/>
  <c r="H488" i="14"/>
  <c r="G422" i="14"/>
  <c r="E9" i="14"/>
  <c r="H144" i="14"/>
  <c r="G494" i="14"/>
  <c r="H288" i="14"/>
  <c r="E42" i="14"/>
  <c r="H59" i="14"/>
  <c r="E192" i="14"/>
  <c r="H104" i="14"/>
  <c r="H471" i="14"/>
  <c r="H406" i="14"/>
  <c r="E198" i="14"/>
  <c r="H217" i="14"/>
  <c r="H47" i="14"/>
  <c r="H182" i="14"/>
  <c r="G284" i="14"/>
  <c r="E81" i="14"/>
  <c r="H357" i="14"/>
  <c r="H146" i="14"/>
  <c r="G267" i="14"/>
  <c r="G165" i="14"/>
  <c r="H267" i="14"/>
  <c r="E65" i="14"/>
  <c r="G239" i="14"/>
  <c r="H408" i="14"/>
  <c r="G452" i="14"/>
  <c r="G113" i="14"/>
  <c r="H332" i="14"/>
  <c r="E503" i="14"/>
  <c r="E169" i="14"/>
  <c r="E480" i="14"/>
  <c r="H450" i="14"/>
  <c r="E366" i="14"/>
  <c r="G314" i="14"/>
  <c r="G428" i="14"/>
  <c r="H324" i="14"/>
  <c r="E381" i="14"/>
  <c r="G261" i="14"/>
  <c r="H228" i="14"/>
  <c r="G112" i="14"/>
  <c r="H8" i="14"/>
  <c r="H223" i="14"/>
  <c r="H90" i="14"/>
  <c r="H89" i="14"/>
  <c r="H98" i="14"/>
  <c r="H15" i="14"/>
  <c r="H266" i="14"/>
  <c r="G229" i="14"/>
  <c r="G217" i="14"/>
  <c r="H303" i="14"/>
  <c r="G172" i="14"/>
  <c r="G341" i="14"/>
  <c r="G228" i="14"/>
  <c r="E108" i="14"/>
  <c r="H261" i="14"/>
  <c r="E379" i="14"/>
  <c r="G96" i="14"/>
  <c r="E290" i="14"/>
  <c r="G69" i="14"/>
  <c r="G154" i="14"/>
  <c r="E383" i="14"/>
  <c r="E223" i="14"/>
  <c r="E14" i="14"/>
  <c r="H343" i="14"/>
  <c r="E209" i="14"/>
  <c r="E318" i="14"/>
  <c r="H194" i="14"/>
  <c r="E168" i="14"/>
  <c r="H121" i="14"/>
  <c r="E252" i="14"/>
  <c r="H220" i="14"/>
  <c r="G432" i="14"/>
  <c r="E412" i="14"/>
  <c r="E310" i="14"/>
  <c r="G218" i="14"/>
  <c r="G377" i="14"/>
  <c r="G370" i="14"/>
  <c r="H175" i="14"/>
  <c r="G280" i="14"/>
  <c r="G344" i="14"/>
  <c r="E409" i="14"/>
  <c r="G498" i="14"/>
  <c r="E268" i="14"/>
  <c r="H376" i="14"/>
  <c r="H32" i="14"/>
  <c r="E368" i="14"/>
  <c r="H397" i="14"/>
  <c r="H291" i="14"/>
  <c r="E111" i="14"/>
  <c r="G436" i="14"/>
  <c r="H470" i="14"/>
  <c r="H10" i="14"/>
  <c r="H403" i="14"/>
  <c r="G403" i="14"/>
  <c r="E195" i="14"/>
  <c r="G315" i="14"/>
  <c r="G264" i="14"/>
  <c r="H426" i="14"/>
  <c r="E76" i="14"/>
  <c r="G259" i="14"/>
  <c r="G423" i="14"/>
  <c r="E345" i="14"/>
  <c r="H71" i="14"/>
  <c r="E226" i="14"/>
  <c r="H180" i="14"/>
  <c r="G243" i="14"/>
  <c r="E114" i="14"/>
  <c r="H435" i="14"/>
  <c r="G17" i="14"/>
  <c r="G81" i="14"/>
  <c r="H353" i="14"/>
  <c r="G414" i="14"/>
  <c r="G283" i="14"/>
  <c r="H474" i="14"/>
  <c r="E64" i="14"/>
  <c r="E266" i="14"/>
  <c r="G100" i="14"/>
  <c r="G493" i="14"/>
  <c r="G153" i="14"/>
  <c r="H239" i="14"/>
  <c r="H382" i="14"/>
  <c r="E440" i="14"/>
  <c r="G489" i="14"/>
  <c r="G213" i="14"/>
  <c r="E238" i="14"/>
  <c r="H441" i="14"/>
  <c r="G352" i="14"/>
  <c r="E360" i="14"/>
  <c r="H467" i="14"/>
  <c r="H445" i="14"/>
  <c r="H74" i="14"/>
  <c r="H292" i="14"/>
  <c r="G79" i="14"/>
  <c r="H159" i="14"/>
  <c r="E425" i="14"/>
  <c r="E73" i="14"/>
  <c r="E79" i="14"/>
  <c r="G427" i="14"/>
  <c r="G354" i="14"/>
  <c r="E197" i="14"/>
  <c r="H423" i="14"/>
  <c r="H69" i="14"/>
  <c r="E131" i="14"/>
  <c r="G148" i="14"/>
  <c r="G25" i="14"/>
  <c r="E78" i="14"/>
  <c r="G385" i="14"/>
  <c r="H157" i="14"/>
  <c r="G475" i="14"/>
  <c r="E174" i="14"/>
  <c r="H341" i="14"/>
  <c r="G241" i="14"/>
  <c r="H497" i="14"/>
  <c r="E320" i="14"/>
  <c r="G40" i="14"/>
  <c r="H243" i="14"/>
  <c r="G70" i="14"/>
  <c r="H301" i="14"/>
  <c r="H401" i="14"/>
  <c r="H18" i="14"/>
  <c r="G502" i="14"/>
  <c r="G21" i="14"/>
  <c r="E309" i="14"/>
  <c r="H188" i="14"/>
  <c r="H461" i="14"/>
  <c r="G171" i="14"/>
  <c r="H93" i="14"/>
  <c r="H161" i="14"/>
  <c r="H465" i="14"/>
  <c r="G41" i="14"/>
  <c r="E324" i="14"/>
  <c r="E56" i="14"/>
  <c r="E134" i="14"/>
  <c r="G345" i="14"/>
  <c r="H184" i="14"/>
  <c r="H487" i="14"/>
  <c r="G289" i="14"/>
  <c r="H402" i="14"/>
  <c r="G106" i="14"/>
  <c r="H394" i="14"/>
  <c r="H335" i="14"/>
  <c r="H28" i="14"/>
  <c r="E426" i="14"/>
  <c r="E451" i="14"/>
  <c r="E125" i="14"/>
  <c r="G78" i="14"/>
  <c r="H491" i="14"/>
  <c r="G317" i="14"/>
  <c r="E393" i="14"/>
  <c r="H434" i="14"/>
  <c r="E286" i="14"/>
  <c r="H48" i="14"/>
  <c r="H312" i="14"/>
  <c r="H108" i="14"/>
  <c r="G19" i="14"/>
  <c r="H66" i="14"/>
  <c r="H162" i="14"/>
  <c r="G155" i="14"/>
  <c r="G308" i="14"/>
  <c r="E45" i="14"/>
  <c r="G449" i="14"/>
  <c r="G248" i="14"/>
  <c r="E147" i="14"/>
  <c r="G324" i="14"/>
  <c r="G137" i="14"/>
  <c r="G52" i="14"/>
  <c r="H45" i="14"/>
  <c r="E353" i="14"/>
  <c r="G258" i="14"/>
  <c r="H201" i="14"/>
  <c r="H437" i="14"/>
  <c r="G124" i="14"/>
  <c r="H92" i="14"/>
  <c r="G13" i="14"/>
  <c r="H417" i="14"/>
  <c r="G488" i="14"/>
  <c r="G392" i="14"/>
  <c r="E442" i="14"/>
  <c r="G471" i="14"/>
  <c r="E37" i="14"/>
  <c r="G66" i="14"/>
  <c r="E236" i="14"/>
  <c r="G223" i="14"/>
  <c r="G45" i="14"/>
  <c r="G242" i="14"/>
  <c r="H86" i="14"/>
  <c r="H125" i="14"/>
  <c r="G389" i="14"/>
  <c r="G161" i="14"/>
  <c r="H380" i="14"/>
  <c r="E227" i="14"/>
  <c r="G415" i="14"/>
  <c r="E140" i="14"/>
  <c r="E495" i="14"/>
  <c r="H96" i="14"/>
  <c r="H111" i="14"/>
  <c r="H360" i="14"/>
  <c r="H412" i="14"/>
  <c r="E354" i="14"/>
  <c r="E249" i="14"/>
  <c r="H244" i="14"/>
  <c r="H72" i="14"/>
  <c r="G327" i="14"/>
  <c r="E248" i="14"/>
  <c r="G24" i="14"/>
  <c r="G103" i="14"/>
  <c r="E17" i="14"/>
  <c r="G74" i="14"/>
  <c r="H84" i="14"/>
  <c r="H444" i="14"/>
  <c r="E232" i="14"/>
  <c r="E450" i="14"/>
  <c r="H70" i="14"/>
  <c r="E124" i="14"/>
  <c r="E415" i="14"/>
  <c r="G30" i="14"/>
  <c r="H365" i="14"/>
  <c r="E406" i="14"/>
  <c r="G388" i="14"/>
  <c r="E419" i="14"/>
  <c r="E347" i="14"/>
  <c r="H405" i="14"/>
  <c r="H329" i="14"/>
  <c r="H374" i="14"/>
  <c r="E253" i="14"/>
  <c r="H127" i="14"/>
  <c r="H178" i="14"/>
  <c r="E396" i="14"/>
  <c r="E229" i="14"/>
  <c r="G378" i="14"/>
  <c r="H105" i="14"/>
  <c r="G207" i="14"/>
  <c r="H309" i="14"/>
  <c r="G31" i="14"/>
  <c r="E475" i="14"/>
  <c r="G369" i="14"/>
  <c r="H456" i="14"/>
  <c r="H120" i="14"/>
  <c r="G307" i="14"/>
  <c r="G346" i="14"/>
  <c r="E264" i="14"/>
  <c r="H440" i="14"/>
  <c r="H229" i="14"/>
  <c r="G282" i="14"/>
  <c r="H101" i="14"/>
  <c r="H130" i="14"/>
  <c r="E331" i="14"/>
  <c r="E158" i="14"/>
  <c r="H409" i="14"/>
  <c r="H140" i="14"/>
  <c r="G120" i="14"/>
  <c r="H236" i="14"/>
  <c r="G348" i="14"/>
  <c r="H103" i="14"/>
  <c r="G53" i="14"/>
  <c r="H436" i="14"/>
  <c r="H124" i="14"/>
  <c r="H73" i="14"/>
  <c r="E389" i="14"/>
  <c r="G408" i="14"/>
  <c r="G391" i="14"/>
  <c r="E63" i="14"/>
  <c r="E280" i="14"/>
  <c r="G170" i="14"/>
  <c r="E418" i="14"/>
  <c r="E273" i="14"/>
  <c r="G287" i="14"/>
  <c r="E94" i="14"/>
  <c r="G296" i="14"/>
  <c r="G410" i="14"/>
  <c r="E224" i="14"/>
  <c r="G235" i="14"/>
  <c r="H344" i="14"/>
  <c r="H16" i="14"/>
  <c r="H148" i="14"/>
  <c r="G23" i="14"/>
  <c r="G459" i="14"/>
  <c r="G108" i="14"/>
  <c r="H314" i="14"/>
  <c r="E466" i="14"/>
  <c r="E487" i="14"/>
  <c r="E430" i="14"/>
  <c r="H321" i="14"/>
  <c r="E75" i="14"/>
  <c r="E369" i="14"/>
  <c r="H325" i="14"/>
  <c r="G58" i="14"/>
  <c r="G63" i="14"/>
  <c r="G384" i="14"/>
  <c r="H246" i="14"/>
  <c r="G256" i="14"/>
  <c r="E382" i="14"/>
  <c r="H67" i="14"/>
  <c r="H33" i="14"/>
  <c r="E240" i="14"/>
  <c r="E282" i="14"/>
  <c r="H505" i="14"/>
  <c r="H241" i="14"/>
  <c r="H489" i="14"/>
  <c r="H78" i="14"/>
  <c r="H75" i="14"/>
  <c r="G8" i="14"/>
  <c r="E153" i="14"/>
  <c r="E276" i="14"/>
  <c r="E501" i="14"/>
  <c r="G381" i="14"/>
  <c r="G231" i="14"/>
  <c r="G394" i="14"/>
  <c r="G11" i="14"/>
  <c r="H151" i="14"/>
  <c r="E398" i="14"/>
  <c r="H319" i="14"/>
  <c r="E285" i="14"/>
  <c r="H479" i="14"/>
  <c r="G160" i="14"/>
  <c r="H205" i="14"/>
  <c r="G43" i="14"/>
  <c r="E665" i="14" l="1"/>
  <c r="E666" i="14"/>
  <c r="E667" i="14" s="1"/>
  <c r="E668" i="14" s="1"/>
  <c r="E669" i="14" s="1"/>
  <c r="E670" i="14" s="1"/>
  <c r="E671" i="14" s="1"/>
  <c r="H2" i="14"/>
  <c r="H508" i="14"/>
  <c r="E509" i="14"/>
  <c r="E672" i="14" l="1"/>
  <c r="H672" i="14" s="1"/>
  <c r="H509" i="14"/>
  <c r="G529" i="14" l="1"/>
  <c r="G592" i="14"/>
  <c r="G646" i="14"/>
  <c r="G534" i="14"/>
  <c r="G668" i="14"/>
  <c r="G659" i="14"/>
  <c r="G664" i="14"/>
  <c r="G587" i="14"/>
  <c r="G638" i="14"/>
  <c r="G609" i="14"/>
  <c r="G604" i="14"/>
  <c r="G652" i="14"/>
  <c r="G570" i="14"/>
  <c r="G588" i="14"/>
  <c r="G585" i="14"/>
  <c r="G597" i="14"/>
  <c r="G622" i="14"/>
  <c r="G571" i="14"/>
  <c r="G544" i="14"/>
  <c r="G662" i="14"/>
  <c r="G537" i="14"/>
  <c r="G590" i="14"/>
  <c r="G601" i="14"/>
  <c r="G650" i="14"/>
  <c r="G567" i="14"/>
  <c r="G671" i="14"/>
  <c r="G569" i="14"/>
  <c r="G531" i="14"/>
  <c r="G626" i="14"/>
  <c r="G635" i="14"/>
  <c r="G523" i="14"/>
  <c r="G542" i="14"/>
  <c r="G530" i="14"/>
  <c r="G553" i="14"/>
  <c r="G639" i="14"/>
  <c r="G573" i="14"/>
  <c r="G591" i="14"/>
  <c r="G525" i="14"/>
  <c r="G578" i="14"/>
  <c r="G616" i="14"/>
  <c r="G630" i="14"/>
  <c r="G625" i="14"/>
  <c r="G644" i="14"/>
  <c r="G581" i="14"/>
  <c r="G627" i="14"/>
  <c r="G623" i="14"/>
  <c r="G593" i="14"/>
  <c r="G547" i="14"/>
  <c r="G580" i="14"/>
  <c r="G647" i="14"/>
  <c r="G606" i="14"/>
  <c r="G672" i="14"/>
  <c r="G577" i="14"/>
  <c r="G649" i="14"/>
  <c r="G634" i="14"/>
  <c r="G575" i="14"/>
  <c r="G612" i="14"/>
  <c r="G600" i="14"/>
  <c r="G615" i="14"/>
  <c r="G540" i="14"/>
  <c r="G541" i="14"/>
  <c r="G562" i="14"/>
  <c r="G548" i="14"/>
  <c r="G552" i="14"/>
  <c r="G643" i="14"/>
  <c r="G667" i="14"/>
  <c r="G619" i="14"/>
  <c r="G663" i="14"/>
  <c r="G610" i="14"/>
  <c r="G560" i="14"/>
  <c r="G555" i="14"/>
  <c r="G536" i="14"/>
  <c r="G658" i="14"/>
  <c r="G524" i="14"/>
  <c r="G628" i="14"/>
  <c r="G550" i="14"/>
  <c r="G654" i="14"/>
  <c r="G533" i="14"/>
  <c r="G611" i="14"/>
  <c r="G613" i="14"/>
  <c r="G564" i="14"/>
  <c r="G642" i="14"/>
  <c r="G608" i="14"/>
  <c r="G602" i="14"/>
  <c r="G599" i="14"/>
  <c r="G582" i="14"/>
  <c r="G651" i="14"/>
  <c r="G633" i="14"/>
  <c r="G660" i="14"/>
  <c r="G665" i="14"/>
  <c r="G532" i="14"/>
  <c r="G546" i="14"/>
  <c r="G624" i="14"/>
  <c r="G595" i="14"/>
  <c r="G653" i="14"/>
  <c r="G558" i="14"/>
  <c r="G535" i="14"/>
  <c r="G526" i="14"/>
  <c r="G636" i="14"/>
  <c r="G641" i="14"/>
  <c r="G640" i="14"/>
  <c r="G637" i="14"/>
  <c r="G551" i="14"/>
  <c r="G566" i="14"/>
  <c r="G574" i="14"/>
  <c r="G661" i="14"/>
  <c r="G521" i="14"/>
  <c r="G670" i="14"/>
  <c r="G645" i="14"/>
  <c r="G522" i="14"/>
  <c r="G596" i="14"/>
  <c r="G583" i="14"/>
  <c r="G538" i="14"/>
  <c r="G586" i="14"/>
  <c r="G563" i="14"/>
  <c r="G554" i="14"/>
  <c r="G545" i="14"/>
  <c r="G520" i="14"/>
  <c r="G568" i="14"/>
  <c r="G631" i="14"/>
  <c r="G607" i="14"/>
  <c r="G666" i="14"/>
  <c r="G565" i="14"/>
  <c r="G572" i="14"/>
  <c r="G549" i="14"/>
  <c r="G527" i="14"/>
  <c r="G576" i="14"/>
  <c r="G621" i="14"/>
  <c r="G618" i="14"/>
  <c r="G669" i="14"/>
  <c r="G655" i="14"/>
  <c r="G603" i="14"/>
  <c r="G648" i="14"/>
  <c r="G561" i="14"/>
  <c r="G656" i="14"/>
  <c r="G539" i="14"/>
  <c r="G543" i="14"/>
  <c r="G657" i="14"/>
  <c r="G614" i="14"/>
  <c r="G589" i="14"/>
  <c r="G556" i="14"/>
  <c r="G617" i="14"/>
  <c r="G620" i="14"/>
  <c r="G557" i="14"/>
  <c r="G632" i="14"/>
  <c r="G629" i="14"/>
  <c r="G594" i="14"/>
  <c r="G528" i="14"/>
  <c r="G605" i="14"/>
  <c r="G584" i="14"/>
  <c r="G598" i="14"/>
  <c r="G559" i="14"/>
  <c r="G579" i="14"/>
</calcChain>
</file>

<file path=xl/sharedStrings.xml><?xml version="1.0" encoding="utf-8"?>
<sst xmlns="http://schemas.openxmlformats.org/spreadsheetml/2006/main" count="13479" uniqueCount="5221">
  <si>
    <t>DATA</t>
  </si>
  <si>
    <t>Gennaio</t>
  </si>
  <si>
    <t>Febbraio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</si>
  <si>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</si>
  <si>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</si>
  <si>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</si>
  <si>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</si>
  <si>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</si>
  <si>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</si>
  <si>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</si>
  <si>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</si>
  <si>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</si>
  <si>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</si>
  <si>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TOTALE €</t>
  </si>
  <si>
    <t>Codice di integrità</t>
  </si>
  <si>
    <t>Codice di integrità impostato su quantità fogli =</t>
  </si>
  <si>
    <t>Integrità =</t>
  </si>
  <si>
    <t>Codice di validità =</t>
  </si>
  <si>
    <t>Termini di utilizzo:</t>
  </si>
  <si>
    <t>ATTENZIONE:</t>
  </si>
  <si>
    <t>Indirizzo email:</t>
  </si>
  <si>
    <t>info@marcopiccoli.it</t>
  </si>
  <si>
    <t>vai a questo link</t>
  </si>
  <si>
    <t>Per conoscere il progetto:</t>
  </si>
  <si>
    <t>ENTRATE</t>
  </si>
  <si>
    <t>Prodotti alimentari freschi</t>
  </si>
  <si>
    <t>Prodotti alimentari conservati</t>
  </si>
  <si>
    <t>Frutta</t>
  </si>
  <si>
    <t>Verdura</t>
  </si>
  <si>
    <t>Carni</t>
  </si>
  <si>
    <t>Pesce</t>
  </si>
  <si>
    <t>Dolci</t>
  </si>
  <si>
    <t>Prodotti di pulizia</t>
  </si>
  <si>
    <t>Bevande analcooliche</t>
  </si>
  <si>
    <t>Bevande alcooliche</t>
  </si>
  <si>
    <t>Descrizione aggiuntiva</t>
  </si>
  <si>
    <t>EURO</t>
  </si>
  <si>
    <t>differenza</t>
  </si>
  <si>
    <t>% media</t>
  </si>
  <si>
    <t>Personalizzato da:</t>
  </si>
  <si>
    <t>SOMMA</t>
  </si>
  <si>
    <t>SCONTRINO</t>
  </si>
  <si>
    <t>somma</t>
  </si>
  <si>
    <t>totale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</si>
  <si>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</si>
  <si>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</si>
  <si>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</si>
  <si>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</si>
  <si>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</si>
  <si>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</si>
  <si>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</si>
  <si>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</si>
  <si>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</si>
  <si>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</si>
  <si>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</si>
  <si>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</si>
  <si>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Mutuo</t>
  </si>
  <si>
    <t>Affitto</t>
  </si>
  <si>
    <t>Riscaldamento</t>
  </si>
  <si>
    <t>Gas</t>
  </si>
  <si>
    <t>Giardino</t>
  </si>
  <si>
    <t>Orto</t>
  </si>
  <si>
    <t>Manutenzioni ordinarie</t>
  </si>
  <si>
    <t>Elettricità</t>
  </si>
  <si>
    <t>Rifiuti</t>
  </si>
  <si>
    <t>Manutenzioni straordinarie</t>
  </si>
  <si>
    <t>Decorazioni</t>
  </si>
  <si>
    <t>Prodotti di profumeria</t>
  </si>
  <si>
    <t>Spese per documenti o legali</t>
  </si>
  <si>
    <t>Attrezzatura da cucina</t>
  </si>
  <si>
    <t>MEDIA per mese €</t>
  </si>
  <si>
    <t>Tot. ANNO €</t>
  </si>
  <si>
    <t>CONTI AMMESSI</t>
  </si>
  <si>
    <t>selezionato con i filtri</t>
  </si>
  <si>
    <r>
      <t>Subtotali</t>
    </r>
    <r>
      <rPr>
        <sz val="10"/>
        <color indexed="63"/>
        <rFont val="Tahoma"/>
        <family val="2"/>
      </rPr>
      <t xml:space="preserve"> in base a quanto</t>
    </r>
  </si>
  <si>
    <t>Nr. Record</t>
  </si>
  <si>
    <t>Attenzione:</t>
  </si>
  <si>
    <t>Media (somma/record) =</t>
  </si>
  <si>
    <t>Prodotti alimentari</t>
  </si>
  <si>
    <t>Prodotti dietetici</t>
  </si>
  <si>
    <t>Spese condominiali</t>
  </si>
  <si>
    <t>Spese per studi</t>
  </si>
  <si>
    <t>Spese farmaceutiche</t>
  </si>
  <si>
    <t>Spese per animali domestici</t>
  </si>
  <si>
    <t>SPESA</t>
  </si>
  <si>
    <t>CASA</t>
  </si>
  <si>
    <t>Questo foglio e dedicato alla registrazione dei costi rivolti alla persona ed alle sue esigenze.</t>
  </si>
  <si>
    <t>VOCE di BILANCIO</t>
  </si>
  <si>
    <t>REPORT</t>
  </si>
  <si>
    <t>1) La SOMMA di tutti i COSTI registrati nei primi 3 fogli di calcolo ed il grafico delle medie mensili.</t>
  </si>
  <si>
    <t>2) La SOMMA di tutti i RICAVI e la differenza tra costi e ricavi del mese.</t>
  </si>
  <si>
    <t>Estratto Conto</t>
  </si>
  <si>
    <t>N.B.</t>
  </si>
  <si>
    <t>Foglio 2:</t>
  </si>
  <si>
    <t>Foglio 3:</t>
  </si>
  <si>
    <t>Foglio 4:</t>
  </si>
  <si>
    <t>Foglio 5:</t>
  </si>
  <si>
    <t>Foglio 7:</t>
  </si>
  <si>
    <t>Foglio 6:</t>
  </si>
  <si>
    <t>foglio di calcolo proposto in questo sistema.</t>
  </si>
  <si>
    <t>ISTRUZIONI:</t>
  </si>
  <si>
    <t>Spese per conserve di stagione</t>
  </si>
  <si>
    <t>Download</t>
  </si>
  <si>
    <t>Questo foglio e dedicato alla registrazione di tutte le entrate monetarie della persona o del nucleo.</t>
  </si>
  <si>
    <t>importo in euro.</t>
  </si>
  <si>
    <t>Nome della persona o del nucleo</t>
  </si>
  <si>
    <t>Spiegazione aggiuntiva per il foglio SPESA:</t>
  </si>
  <si>
    <t>SOMMA SCONTRINO</t>
  </si>
  <si>
    <t>E' opportuno raggruppare più articoli in una riga sola. Un modo semplice per farlo è</t>
  </si>
  <si>
    <t>addizionando più importi direttamente nella stessa cella così come nell' esempio.</t>
  </si>
  <si>
    <r>
      <t xml:space="preserve">per moltiplicare o dividere. </t>
    </r>
    <r>
      <rPr>
        <b/>
        <sz val="10"/>
        <color indexed="63"/>
        <rFont val="Tahoma"/>
        <family val="2"/>
      </rPr>
      <t xml:space="preserve">L' importante è iniziare sempre con il carattere </t>
    </r>
    <r>
      <rPr>
        <b/>
        <sz val="10"/>
        <color indexed="10"/>
        <rFont val="Tahoma"/>
        <family val="2"/>
      </rPr>
      <t xml:space="preserve">= </t>
    </r>
    <r>
      <rPr>
        <b/>
        <sz val="10"/>
        <color indexed="63"/>
        <rFont val="Tahoma"/>
        <family val="2"/>
      </rPr>
      <t>(uguale).</t>
    </r>
  </si>
  <si>
    <t>Il presente sistema è sviluppato in 1 file dal nome:</t>
  </si>
  <si>
    <t>Reddito ordinario</t>
  </si>
  <si>
    <t>Reddito straordinario</t>
  </si>
  <si>
    <t>Reddito finanziario</t>
  </si>
  <si>
    <t>Vincite</t>
  </si>
  <si>
    <t>Donazioni</t>
  </si>
  <si>
    <t>Disponibilità NETTA CORRENTE</t>
  </si>
  <si>
    <t>Disponibilità</t>
  </si>
  <si>
    <t>Deficit</t>
  </si>
  <si>
    <t>La copia di questo file ad altre persone non è e non sarà mai soggetta alla richiesta di alcun pagamento da nessuno.</t>
  </si>
  <si>
    <t>L' area di programmazione del sistema è occultata per garantirne il corretto funzionamento. L' intero sistema è</t>
  </si>
  <si>
    <t>soggetto a diritto d' autore e non può essere riprodotto (art. 171 Legge 22 aprile 1941, nr. 633).</t>
  </si>
  <si>
    <t>A.C. cell</t>
  </si>
  <si>
    <t>Marco Piccoli - Monfalcone</t>
  </si>
  <si>
    <t>Puoi lasciare un tuo commento su questo sistema cliccando questo link</t>
  </si>
  <si>
    <t>Puoi lasciare una donazione libera tramite PayPal cliccando questo link</t>
  </si>
  <si>
    <t>Esiste un sistema simile a questo per la contabilità del CONDOMINIO.</t>
  </si>
  <si>
    <t>Il file originale si scarica a questo link</t>
  </si>
  <si>
    <t>Il sistema funziona solo se lasciato integro.   NON ELIMINARE ALCUN FOGLIO.</t>
  </si>
  <si>
    <t>Ci sono 3 aree di COSTO</t>
  </si>
  <si>
    <t>entrata monetaria. Le informazioni richieste sono: data, voce del bilancio domestico, descrizione aggiuntiva ed</t>
  </si>
  <si>
    <t>Il foglio propone:</t>
  </si>
  <si>
    <t>3) L' andamento mensile della DISPONIBILITA' NETTA maturata man mano che l' anno prosegue.</t>
  </si>
  <si>
    <t>Nel campo evidenziato in giallo scegli la voce del bilancio per la quale vuoi l' estratto conto. Il menù</t>
  </si>
  <si>
    <t>a tendina ti propone SOLO i conti utilizzati.</t>
  </si>
  <si>
    <t>Personalizza il Sistema</t>
  </si>
  <si>
    <r>
      <t xml:space="preserve">Puoi eseguire qualsiasi calcolo all' interno di una cella usando </t>
    </r>
    <r>
      <rPr>
        <sz val="10"/>
        <color indexed="10"/>
        <rFont val="Tahoma"/>
        <family val="2"/>
      </rPr>
      <t>+</t>
    </r>
    <r>
      <rPr>
        <sz val="10"/>
        <color indexed="63"/>
        <rFont val="Tahoma"/>
        <family val="2"/>
      </rPr>
      <t xml:space="preserve"> </t>
    </r>
    <r>
      <rPr>
        <sz val="10"/>
        <color indexed="10"/>
        <rFont val="Tahoma"/>
        <family val="2"/>
      </rPr>
      <t>-</t>
    </r>
    <r>
      <rPr>
        <sz val="10"/>
        <color indexed="63"/>
        <rFont val="Tahoma"/>
        <family val="2"/>
      </rPr>
      <t xml:space="preserve"> oppure </t>
    </r>
    <r>
      <rPr>
        <sz val="10"/>
        <color indexed="10"/>
        <rFont val="Tahoma"/>
        <family val="2"/>
      </rPr>
      <t>*</t>
    </r>
    <r>
      <rPr>
        <sz val="10"/>
        <color indexed="63"/>
        <rFont val="Tahoma"/>
        <family val="2"/>
      </rPr>
      <t xml:space="preserve"> </t>
    </r>
    <r>
      <rPr>
        <sz val="10"/>
        <color indexed="10"/>
        <rFont val="Tahoma"/>
        <family val="2"/>
      </rPr>
      <t>/</t>
    </r>
    <r>
      <rPr>
        <sz val="10"/>
        <color indexed="63"/>
        <rFont val="Tahoma"/>
        <family val="2"/>
      </rPr>
      <t xml:space="preserve"> rispettivamente</t>
    </r>
  </si>
  <si>
    <t>Procedura originale realizzata da:</t>
  </si>
  <si>
    <t>.</t>
  </si>
  <si>
    <t>Vai al riepilogo</t>
  </si>
  <si>
    <t>Record</t>
  </si>
  <si>
    <t>Conto del P.d.C.</t>
  </si>
  <si>
    <t>Totale dei COSTI Euro</t>
  </si>
  <si>
    <t>Differenza tra entrate/uscite del mese</t>
  </si>
  <si>
    <r>
      <t xml:space="preserve">Questo foglio è un </t>
    </r>
    <r>
      <rPr>
        <b/>
        <i/>
        <sz val="11"/>
        <color indexed="23"/>
        <rFont val="Corbel"/>
        <family val="2"/>
      </rPr>
      <t>riepilogo</t>
    </r>
    <r>
      <rPr>
        <i/>
        <sz val="11"/>
        <color indexed="23"/>
        <rFont val="Corbel"/>
        <family val="2"/>
      </rPr>
      <t xml:space="preserve"> delle registrazioni immesse nei </t>
    </r>
    <r>
      <rPr>
        <b/>
        <i/>
        <sz val="11"/>
        <color indexed="23"/>
        <rFont val="Corbel"/>
        <family val="2"/>
      </rPr>
      <t>fogli precedenti</t>
    </r>
    <r>
      <rPr>
        <i/>
        <sz val="11"/>
        <color indexed="23"/>
        <rFont val="Corbel"/>
        <family val="2"/>
      </rPr>
      <t xml:space="preserve"> e </t>
    </r>
    <r>
      <rPr>
        <b/>
        <i/>
        <sz val="11"/>
        <color indexed="23"/>
        <rFont val="Corbel"/>
        <family val="2"/>
      </rPr>
      <t>non è modificabile</t>
    </r>
    <r>
      <rPr>
        <i/>
        <sz val="11"/>
        <color indexed="23"/>
        <rFont val="Corbel"/>
        <family val="2"/>
      </rPr>
      <t xml:space="preserve"> in nessuna parte.</t>
    </r>
  </si>
  <si>
    <t>€</t>
  </si>
  <si>
    <t>Costi della CASA</t>
  </si>
  <si>
    <t>Costi PERSONALI</t>
  </si>
  <si>
    <t>EURO MENO della MEDIA</t>
  </si>
  <si>
    <t>EURO PIU' della MEDIA</t>
  </si>
  <si>
    <r>
      <t xml:space="preserve">Questo file è utilizzabile liberamente da qualsiasi persona ne possa trarre beneficio.   </t>
    </r>
    <r>
      <rPr>
        <sz val="10"/>
        <color indexed="18"/>
        <rFont val="Tahoma"/>
        <family val="2"/>
      </rPr>
      <t>L' uso è solo domestico.</t>
    </r>
  </si>
  <si>
    <t>Solo alcune celle sono libere; altre sono protette e NON ti servono per il corretto uso</t>
  </si>
  <si>
    <r>
      <t xml:space="preserve">di questo sistema. Utilizza il tasto - </t>
    </r>
    <r>
      <rPr>
        <sz val="11"/>
        <color indexed="10"/>
        <rFont val="Tahoma"/>
        <family val="2"/>
      </rPr>
      <t>TAB</t>
    </r>
    <r>
      <rPr>
        <sz val="10"/>
        <color indexed="63"/>
        <rFont val="Tahoma"/>
        <family val="2"/>
      </rPr>
      <t xml:space="preserve"> - per muovere il cursore tra le celle libere.</t>
    </r>
  </si>
  <si>
    <r>
      <t>USA IL TASTO -</t>
    </r>
    <r>
      <rPr>
        <sz val="8"/>
        <color indexed="10"/>
        <rFont val="Tahoma"/>
        <family val="2"/>
      </rPr>
      <t xml:space="preserve"> Canc</t>
    </r>
    <r>
      <rPr>
        <sz val="8"/>
        <color indexed="23"/>
        <rFont val="Tahoma"/>
        <family val="2"/>
      </rPr>
      <t xml:space="preserve"> - PER RIMUOVERE IL</t>
    </r>
  </si>
  <si>
    <r>
      <t xml:space="preserve">CONTENUTO DI UNA CELLA. PER </t>
    </r>
    <r>
      <rPr>
        <sz val="8"/>
        <color indexed="10"/>
        <rFont val="Tahoma"/>
        <family val="2"/>
      </rPr>
      <t>MAC</t>
    </r>
    <r>
      <rPr>
        <sz val="8"/>
        <color indexed="23"/>
        <rFont val="Tahoma"/>
        <family val="2"/>
      </rPr>
      <t xml:space="preserve"> USA</t>
    </r>
  </si>
  <si>
    <t>- doppio tasto -   NON TAGLIARE LE CELLE.</t>
  </si>
  <si>
    <t>PERSONALE</t>
  </si>
  <si>
    <t>Questo foglio è dedicato alla registrazione degli scontrini della spesa.</t>
  </si>
  <si>
    <t>Questo foglio e dedicato alla registrazione di tutti i costi di mantenimento della casa.</t>
  </si>
  <si>
    <t>E' solo una traccia; modificala secondo le tue esigenze!</t>
  </si>
  <si>
    <t>Dopo le 3 aree di costo trovi 1 foglio per registrare i tuoi redditi.</t>
  </si>
  <si>
    <r>
      <t xml:space="preserve">Questi primi 4 fogli di calcolo saranno usati per effettuare - </t>
    </r>
    <r>
      <rPr>
        <sz val="11"/>
        <color indexed="23"/>
        <rFont val="Tahoma"/>
        <family val="2"/>
      </rPr>
      <t>le registrazioni</t>
    </r>
    <r>
      <rPr>
        <sz val="10"/>
        <color indexed="63"/>
        <rFont val="Tahoma"/>
        <family val="2"/>
      </rPr>
      <t xml:space="preserve"> - in occasione di ogni uscita od</t>
    </r>
  </si>
  <si>
    <t>I REGISTRI:</t>
  </si>
  <si>
    <r>
      <t xml:space="preserve">Il </t>
    </r>
    <r>
      <rPr>
        <sz val="11"/>
        <color indexed="23"/>
        <rFont val="Tahoma"/>
        <family val="2"/>
      </rPr>
      <t>menù a tendina</t>
    </r>
    <r>
      <rPr>
        <sz val="10"/>
        <color indexed="63"/>
        <rFont val="Tahoma"/>
        <family val="2"/>
      </rPr>
      <t xml:space="preserve"> ti aiuterà a selezionare una voce del bilancio codificata.</t>
    </r>
  </si>
  <si>
    <t>Tutti i conteggi del sistema vengono eseguiti in automatico e non possono essere modificati da te.</t>
  </si>
  <si>
    <t xml:space="preserve">Ognuno dei fogli su menzionati contiene il relativo REGISTRO alla destra del suo REPORT. </t>
  </si>
  <si>
    <t>gli importi maggiori della media sopra la linea retta e gli importi minori della media sotto la linea retta.</t>
  </si>
  <si>
    <r>
      <t xml:space="preserve">Tra i calcoli del sistema c'è l' andamento </t>
    </r>
    <r>
      <rPr>
        <sz val="10"/>
        <rFont val="Tahoma"/>
        <family val="2"/>
      </rPr>
      <t>MEDIO MENSILE che viene visualizzato in una linea orizzontale con</t>
    </r>
  </si>
  <si>
    <t>La scala delle percentuali utilizzate per questo calcolo è modificabile a seconda delle tue preferenze.</t>
  </si>
  <si>
    <t>Questo foglio visualizza i dati registrati; non può essere modificato!</t>
  </si>
  <si>
    <t>Infine, per verificare tutte le registrazioni eseguite per una determinata voce del Bilancio, utilizza l' ultimo</t>
  </si>
  <si>
    <t>In questo esempio ho usato 4 voci di bilancio presenti nello stesso scontrino. Selezionando la voce "somma" in</t>
  </si>
  <si>
    <t>corrispondenza degli articoli e la voce "totale" in corrispondenza dell' ultimo articolo, eseguo correttamente la reg.ne.</t>
  </si>
  <si>
    <r>
      <t xml:space="preserve">Le righe a disposizione </t>
    </r>
    <r>
      <rPr>
        <sz val="11"/>
        <color indexed="16"/>
        <rFont val="Tahoma"/>
        <family val="2"/>
      </rPr>
      <t>NON SONO ILLIMITATE</t>
    </r>
    <r>
      <rPr>
        <sz val="10"/>
        <color indexed="63"/>
        <rFont val="Tahoma"/>
        <family val="2"/>
      </rPr>
      <t>.</t>
    </r>
  </si>
  <si>
    <t>www.marcopiccoli.it</t>
  </si>
  <si>
    <t>Cerca di ridurre il numero di registrazioni sommando le stesse voci di bilancio dello stesso mese.</t>
  </si>
  <si>
    <t>Per inserire le tue registrazioni devi utilizzare la parte più a destra di questo foglio. Clicca la freccia.</t>
  </si>
  <si>
    <t>2 MB</t>
  </si>
  <si>
    <t>dim.</t>
  </si>
  <si>
    <t>Bilancio Domestico 2.0</t>
  </si>
  <si>
    <t>In questo sistema è possibile registrare le ENTRATE ed USCITE monetarie di un nucleo o persona, per verificare</t>
  </si>
  <si>
    <t>COSTI e RICAVI di 1 o più anni. Puoi visualizzare riepiloghi mensili ed un estratto conto per i conti utilizzati.</t>
  </si>
  <si>
    <t>E' un sistema che funziona con calendario perpetuo, puoi usare anche più copie del file.</t>
  </si>
  <si>
    <t>Puoi personalizzarlo secondo le tue esigenze nelle parti dedicate a questo. Altre parti invece sono protette.</t>
  </si>
  <si>
    <r>
      <t xml:space="preserve">Per qualsiasi sistema da utilizzarsi </t>
    </r>
    <r>
      <rPr>
        <b/>
        <sz val="10"/>
        <color indexed="23"/>
        <rFont val="Tahoma"/>
        <family val="2"/>
      </rPr>
      <t>in azienda</t>
    </r>
    <r>
      <rPr>
        <sz val="10"/>
        <color indexed="23"/>
        <rFont val="Tahoma"/>
        <family val="2"/>
      </rPr>
      <t xml:space="preserve"> vedi il progetto presentato a questo link:</t>
    </r>
  </si>
  <si>
    <t>gg/mm/aa</t>
  </si>
  <si>
    <r>
      <t xml:space="preserve">Il sistema è composto da </t>
    </r>
    <r>
      <rPr>
        <sz val="11"/>
        <color indexed="18"/>
        <rFont val="Tahoma"/>
        <family val="2"/>
      </rPr>
      <t>7 fogli</t>
    </r>
    <r>
      <rPr>
        <sz val="10"/>
        <color indexed="63"/>
        <rFont val="Tahoma"/>
        <family val="2"/>
      </rPr>
      <t>. NON eliminare alcun foglio, o righe o colonne o celle. Tieni sempre una copia.</t>
    </r>
  </si>
  <si>
    <t>In ogni foglio troverai una TABELLA con alcuni CONTI precompilati (ad es. alimentari, bevande, acqua, gas, ecc..)</t>
  </si>
  <si>
    <t>1</t>
  </si>
  <si>
    <t>Descrizione libera / scontrino 1</t>
  </si>
  <si>
    <t>Scontrino 2</t>
  </si>
  <si>
    <t>Scontrino 5</t>
  </si>
  <si>
    <t>Scontrino 3</t>
  </si>
  <si>
    <t>Scontrino 4</t>
  </si>
  <si>
    <t>Scontrino 5 / verifica come ho scritto il valore € 50,00</t>
  </si>
  <si>
    <t>E/C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</si>
  <si>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</si>
  <si>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</si>
  <si>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</si>
  <si>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</si>
  <si>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</si>
  <si>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</si>
  <si>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</si>
  <si>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</si>
  <si>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</si>
  <si>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</si>
  <si>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</si>
  <si>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</si>
  <si>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</si>
  <si>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</si>
  <si>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</si>
  <si>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</si>
  <si>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</si>
  <si>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</si>
  <si>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</si>
  <si>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</si>
  <si>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</si>
  <si>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</si>
  <si>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</si>
  <si>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</si>
  <si>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</si>
  <si>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</si>
  <si>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</si>
  <si>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</si>
  <si>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</si>
  <si>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</si>
  <si>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</si>
  <si>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</si>
  <si>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</si>
  <si>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</si>
  <si>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</si>
  <si>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</si>
  <si>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</si>
  <si>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</si>
  <si>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</si>
  <si>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</si>
  <si>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</si>
  <si>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</si>
  <si>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</si>
  <si>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</si>
  <si>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</si>
  <si>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</si>
  <si>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</si>
  <si>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</si>
  <si>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</si>
  <si>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</si>
  <si>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</si>
  <si>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</si>
  <si>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</si>
  <si>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</si>
  <si>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</si>
  <si>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</si>
  <si>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</si>
  <si>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</si>
  <si>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</si>
  <si>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</si>
  <si>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</si>
  <si>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</si>
  <si>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</si>
  <si>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</si>
  <si>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</si>
  <si>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</si>
  <si>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</si>
  <si>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</si>
  <si>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</si>
  <si>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</si>
  <si>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</si>
  <si>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</si>
  <si>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</si>
  <si>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</si>
  <si>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</si>
  <si>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</si>
  <si>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</si>
  <si>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</si>
  <si>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</si>
  <si>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</si>
  <si>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</si>
  <si>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</si>
  <si>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</si>
  <si>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</si>
  <si>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</si>
  <si>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</si>
  <si>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</si>
  <si>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</si>
  <si>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</si>
  <si>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</si>
  <si>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</si>
  <si>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</si>
  <si>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</si>
  <si>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</si>
  <si>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</si>
  <si>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</si>
  <si>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</si>
  <si>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</si>
  <si>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</si>
  <si>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</si>
  <si>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</si>
  <si>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</si>
  <si>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</si>
  <si>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</si>
  <si>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</si>
  <si>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</si>
  <si>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</si>
  <si>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</si>
  <si>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</si>
  <si>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</si>
  <si>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</si>
  <si>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</si>
  <si>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</si>
  <si>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</si>
  <si>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</si>
  <si>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</si>
  <si>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</si>
  <si>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</si>
  <si>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</si>
  <si>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</si>
  <si>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</si>
  <si>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</si>
  <si>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</si>
  <si>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</si>
  <si>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</si>
  <si>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</si>
  <si>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</si>
  <si>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</si>
  <si>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</si>
  <si>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</si>
  <si>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</si>
  <si>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</si>
  <si>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</si>
  <si>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</si>
  <si>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</si>
  <si>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</si>
  <si>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</si>
  <si>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</si>
  <si>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</si>
  <si>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</si>
  <si>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</si>
  <si>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</si>
  <si>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</si>
  <si>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</si>
  <si>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</si>
  <si>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</si>
  <si>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</si>
  <si>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</si>
  <si>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</si>
  <si>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</si>
  <si>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</si>
  <si>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</si>
  <si>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</si>
  <si>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</si>
  <si>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</si>
  <si>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</si>
  <si>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</si>
  <si>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</si>
  <si>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</si>
  <si>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</si>
  <si>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</si>
  <si>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</si>
  <si>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</si>
  <si>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</si>
  <si>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</si>
  <si>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</si>
  <si>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</si>
  <si>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</si>
  <si>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</si>
  <si>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</si>
  <si>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</si>
  <si>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</si>
  <si>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</si>
  <si>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</si>
  <si>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</si>
  <si>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</si>
  <si>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</si>
  <si>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</si>
  <si>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</si>
  <si>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</si>
  <si>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</si>
  <si>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</si>
  <si>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</si>
  <si>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</si>
  <si>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</si>
  <si>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</si>
  <si>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</si>
  <si>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</si>
  <si>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</si>
  <si>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</si>
  <si>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</si>
  <si>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</si>
  <si>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</si>
  <si>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</si>
  <si>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</si>
  <si>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</si>
  <si>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</si>
  <si>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</si>
  <si>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</si>
  <si>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</si>
  <si>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</si>
  <si>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</si>
  <si>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</si>
  <si>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</si>
  <si>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</si>
  <si>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</si>
  <si>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</si>
  <si>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</si>
  <si>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</si>
  <si>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</si>
  <si>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</si>
  <si>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</si>
  <si>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</si>
  <si>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</si>
  <si>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</si>
  <si>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</si>
  <si>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</si>
  <si>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</si>
  <si>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</si>
  <si>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</si>
  <si>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</si>
  <si>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</si>
  <si>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</si>
  <si>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</si>
  <si>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</si>
  <si>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</si>
  <si>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</si>
  <si>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</si>
  <si>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</si>
  <si>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</si>
  <si>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</si>
  <si>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</si>
  <si>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</si>
  <si>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</si>
  <si>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</si>
  <si>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</si>
  <si>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</si>
  <si>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</si>
  <si>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</si>
  <si>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</si>
  <si>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</si>
  <si>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</si>
  <si>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</si>
  <si>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</si>
  <si>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</si>
  <si>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</si>
  <si>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</si>
  <si>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</si>
  <si>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</si>
  <si>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</si>
  <si>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</si>
  <si>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</si>
  <si>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</si>
  <si>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</si>
  <si>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</si>
  <si>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</si>
  <si>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</si>
  <si>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</si>
  <si>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</si>
  <si>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</si>
  <si>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</si>
  <si>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</si>
  <si>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</si>
  <si>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</si>
  <si>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</si>
  <si>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</si>
  <si>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</si>
  <si>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</si>
  <si>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</si>
  <si>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</si>
  <si>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</si>
  <si>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</si>
  <si>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</si>
  <si>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</si>
  <si>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</si>
  <si>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</si>
  <si>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</si>
  <si>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</si>
  <si>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</si>
  <si>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</si>
  <si>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</si>
  <si>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</si>
  <si>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</si>
  <si>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</si>
  <si>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</si>
  <si>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</si>
  <si>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</si>
  <si>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</si>
  <si>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</si>
  <si>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</si>
  <si>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</si>
  <si>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</si>
  <si>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</si>
  <si>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</si>
  <si>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</si>
  <si>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</si>
  <si>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</si>
  <si>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</si>
  <si>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</si>
  <si>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</si>
  <si>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</si>
  <si>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</si>
  <si>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</si>
  <si>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</si>
  <si>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</si>
  <si>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</si>
  <si>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</si>
  <si>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</si>
  <si>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</si>
  <si>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</si>
  <si>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</si>
  <si>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</si>
  <si>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</si>
  <si>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</si>
  <si>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</si>
  <si>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</si>
  <si>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</si>
  <si>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</si>
  <si>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</si>
  <si>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</si>
  <si>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</si>
  <si>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</si>
  <si>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</si>
  <si>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</si>
  <si>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</si>
  <si>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</si>
  <si>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</si>
  <si>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</si>
  <si>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</si>
  <si>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</si>
  <si>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</si>
  <si>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</si>
  <si>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</si>
  <si>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</si>
  <si>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</si>
  <si>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</si>
  <si>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</si>
  <si>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</si>
  <si>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</si>
  <si>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</si>
  <si>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</si>
  <si>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</si>
  <si>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</si>
  <si>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</si>
  <si>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</si>
  <si>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</si>
  <si>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</si>
  <si>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</si>
  <si>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</si>
  <si>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</si>
  <si>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</si>
  <si>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</si>
  <si>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</si>
  <si>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</si>
  <si>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</si>
  <si>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</si>
  <si>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</si>
  <si>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</si>
  <si>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</si>
  <si>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</si>
  <si>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</si>
  <si>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</si>
  <si>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</si>
  <si>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</si>
  <si>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</si>
  <si>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</si>
  <si>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</si>
  <si>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</si>
  <si>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</si>
  <si>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</si>
  <si>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</si>
  <si>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</si>
  <si>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</si>
  <si>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</si>
  <si>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</si>
  <si>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</si>
  <si>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</si>
  <si>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</si>
  <si>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</si>
  <si>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</si>
  <si>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</si>
  <si>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</si>
  <si>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</si>
  <si>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</si>
  <si>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</si>
  <si>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</si>
  <si>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</si>
  <si>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</si>
  <si>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</si>
  <si>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</si>
  <si>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</si>
  <si>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</si>
  <si>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</si>
  <si>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</si>
  <si>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</si>
  <si>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</si>
  <si>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</si>
  <si>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</si>
  <si>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</si>
  <si>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</si>
  <si>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</si>
  <si>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</si>
  <si>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</si>
  <si>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</si>
  <si>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</si>
  <si>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</si>
  <si>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</si>
  <si>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</si>
  <si>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</si>
  <si>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</si>
  <si>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</si>
  <si>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</si>
  <si>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</si>
  <si>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</si>
  <si>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</si>
  <si>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</si>
  <si>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</si>
  <si>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</si>
  <si>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</si>
  <si>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</si>
  <si>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</si>
  <si>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</si>
  <si>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</si>
  <si>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</si>
  <si>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</si>
  <si>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</si>
  <si>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</si>
  <si>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</si>
  <si>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</si>
  <si>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</si>
  <si>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</si>
  <si>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</si>
  <si>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</si>
  <si>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</si>
  <si>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</si>
  <si>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</si>
  <si>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</si>
  <si>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</si>
  <si>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</si>
  <si>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</si>
  <si>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</si>
  <si>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</si>
  <si>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</si>
  <si>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</si>
  <si>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</si>
  <si>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</si>
  <si>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</si>
  <si>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</si>
  <si>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</si>
  <si>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</si>
  <si>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</si>
  <si>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</si>
  <si>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</si>
  <si>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</si>
  <si>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</si>
  <si>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</si>
  <si>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</si>
  <si>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</si>
  <si>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</si>
  <si>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</si>
  <si>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</si>
  <si>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</si>
  <si>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</si>
  <si>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</si>
  <si>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</si>
  <si>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</si>
  <si>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</si>
  <si>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</si>
  <si>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</si>
  <si>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</si>
  <si>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</si>
  <si>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</si>
  <si>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</si>
  <si>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</si>
  <si>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</si>
  <si>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</si>
  <si>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</si>
  <si>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</si>
  <si>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</si>
  <si>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</si>
  <si>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</si>
  <si>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</si>
  <si>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</si>
  <si>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</si>
  <si>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</si>
  <si>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</si>
  <si>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</si>
  <si>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</si>
  <si>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</si>
  <si>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</si>
  <si>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</si>
  <si>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</si>
  <si>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</si>
  <si>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</si>
  <si>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</si>
  <si>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</si>
  <si>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</si>
  <si>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</si>
  <si>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</si>
  <si>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</si>
  <si>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</si>
  <si>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</si>
  <si>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</si>
  <si>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</si>
  <si>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</si>
  <si>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</si>
  <si>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</si>
  <si>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</si>
  <si>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</si>
  <si>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</si>
  <si>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</si>
  <si>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</si>
  <si>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</si>
  <si>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</si>
  <si>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</si>
  <si>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</si>
  <si>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</si>
  <si>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</si>
  <si>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</si>
  <si>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</si>
  <si>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</si>
  <si>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</si>
  <si>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</si>
  <si>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</si>
  <si>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</si>
  <si>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</si>
  <si>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</si>
  <si>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</si>
  <si>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</si>
  <si>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</si>
  <si>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</si>
  <si>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</si>
  <si>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</si>
  <si>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</si>
  <si>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</si>
  <si>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</si>
  <si>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</si>
  <si>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</si>
  <si>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</si>
  <si>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</si>
  <si>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</si>
  <si>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</si>
  <si>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</si>
  <si>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</si>
  <si>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</si>
  <si>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</si>
  <si>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</si>
  <si>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</si>
  <si>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</si>
  <si>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</si>
  <si>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</si>
  <si>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</si>
  <si>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</si>
  <si>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</si>
  <si>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</si>
  <si>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</si>
  <si>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</si>
  <si>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</si>
  <si>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</si>
  <si>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</si>
  <si>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</si>
  <si>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</si>
  <si>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</si>
  <si>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</si>
  <si>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</si>
  <si>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</si>
  <si>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</si>
  <si>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</si>
  <si>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</si>
  <si>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</si>
  <si>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</si>
  <si>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</si>
  <si>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</si>
  <si>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</si>
  <si>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</si>
  <si>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</si>
  <si>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</si>
  <si>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</si>
  <si>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</si>
  <si>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</si>
  <si>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</si>
  <si>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</si>
  <si>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</si>
  <si>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</si>
  <si>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</si>
  <si>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</si>
  <si>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</si>
  <si>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</si>
  <si>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</si>
  <si>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</si>
  <si>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</si>
  <si>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</si>
  <si>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</si>
  <si>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</si>
  <si>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</si>
  <si>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</si>
  <si>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</si>
  <si>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</si>
  <si>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</si>
  <si>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</si>
  <si>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</si>
  <si>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</si>
  <si>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</si>
  <si>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</si>
  <si>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</si>
  <si>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</si>
  <si>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</si>
  <si>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</si>
  <si>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</si>
  <si>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</si>
  <si>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</si>
  <si>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</si>
  <si>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</si>
  <si>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</si>
  <si>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</si>
  <si>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</si>
  <si>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</si>
  <si>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</si>
  <si>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</si>
  <si>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</si>
  <si>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</si>
  <si>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</si>
  <si>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</si>
  <si>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</si>
  <si>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</si>
  <si>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</si>
  <si>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</si>
  <si>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</si>
  <si>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</si>
  <si>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</si>
  <si>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</si>
  <si>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</si>
  <si>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</si>
  <si>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</si>
  <si>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</si>
  <si>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</si>
  <si>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</si>
  <si>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</si>
  <si>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</si>
  <si>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</si>
  <si>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</si>
  <si>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</si>
  <si>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</si>
  <si>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</si>
  <si>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</si>
  <si>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</si>
  <si>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</si>
  <si>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</si>
  <si>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</si>
  <si>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</si>
  <si>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</si>
  <si>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</si>
  <si>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</si>
  <si>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</si>
  <si>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</si>
  <si>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</si>
  <si>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</si>
  <si>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</si>
  <si>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</si>
  <si>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</si>
  <si>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</si>
  <si>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</si>
  <si>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</si>
  <si>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</si>
  <si>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</si>
  <si>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</si>
  <si>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</si>
  <si>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</si>
  <si>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</si>
  <si>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</si>
  <si>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</si>
  <si>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</si>
  <si>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</si>
  <si>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</si>
  <si>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</si>
  <si>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</si>
  <si>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</si>
  <si>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</si>
  <si>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</si>
  <si>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</si>
  <si>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</si>
  <si>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</si>
  <si>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</si>
  <si>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</si>
  <si>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</si>
  <si>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</si>
  <si>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</si>
  <si>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</si>
  <si>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</si>
  <si>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</si>
  <si>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</si>
  <si>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</si>
  <si>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</si>
  <si>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</si>
  <si>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</si>
  <si>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</si>
  <si>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</si>
  <si>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</si>
  <si>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</si>
  <si>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</si>
  <si>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</si>
  <si>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</si>
  <si>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</si>
  <si>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</si>
  <si>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</si>
  <si>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</si>
  <si>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</si>
  <si>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</si>
  <si>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</si>
  <si>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</si>
  <si>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</si>
  <si>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</si>
  <si>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</si>
  <si>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</si>
  <si>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</si>
  <si>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</si>
  <si>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</si>
  <si>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</si>
  <si>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</si>
  <si>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</si>
  <si>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</si>
  <si>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</si>
  <si>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</si>
  <si>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</si>
  <si>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</si>
  <si>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</si>
  <si>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</si>
  <si>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</si>
  <si>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</si>
  <si>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</si>
  <si>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</si>
  <si>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</si>
  <si>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</si>
  <si>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</si>
  <si>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</si>
  <si>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</si>
  <si>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</si>
  <si>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</si>
  <si>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</si>
  <si>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</si>
  <si>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</si>
  <si>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</si>
  <si>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</si>
  <si>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</si>
  <si>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</si>
  <si>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</si>
  <si>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</si>
  <si>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</si>
  <si>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</si>
  <si>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</si>
  <si>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</si>
  <si>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</si>
  <si>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</si>
  <si>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</si>
  <si>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</si>
  <si>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</si>
  <si>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</si>
  <si>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</si>
  <si>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</si>
  <si>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</si>
  <si>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</si>
  <si>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</si>
  <si>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</si>
  <si>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</si>
  <si>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</si>
  <si>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</si>
  <si>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</si>
  <si>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</si>
  <si>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</si>
  <si>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</si>
  <si>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</si>
  <si>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</si>
  <si>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</si>
  <si>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</si>
  <si>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</si>
  <si>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</si>
  <si>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</si>
  <si>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</si>
  <si>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</si>
  <si>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</si>
  <si>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</si>
  <si>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</si>
  <si>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</si>
  <si>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</si>
  <si>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</si>
  <si>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</si>
  <si>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</si>
  <si>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</si>
  <si>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</si>
  <si>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</si>
  <si>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</si>
  <si>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</si>
  <si>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</si>
  <si>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</si>
  <si>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</si>
  <si>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</si>
  <si>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</si>
  <si>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</si>
  <si>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</si>
  <si>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</si>
  <si>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</si>
  <si>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</si>
  <si>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</si>
  <si>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</si>
  <si>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</si>
  <si>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</si>
  <si>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</si>
  <si>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</si>
  <si>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</si>
  <si>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</si>
  <si>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</si>
  <si>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</si>
  <si>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</si>
  <si>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</si>
  <si>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</si>
  <si>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</si>
  <si>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</si>
  <si>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</si>
  <si>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</si>
  <si>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</si>
  <si>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</si>
  <si>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</si>
  <si>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</si>
  <si>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</si>
  <si>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</si>
  <si>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</si>
  <si>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</si>
  <si>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</si>
  <si>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</si>
  <si>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</si>
  <si>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</si>
  <si>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</si>
  <si>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</si>
  <si>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</si>
  <si>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</si>
  <si>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</si>
  <si>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</si>
  <si>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</si>
  <si>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</si>
  <si>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</si>
  <si>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</si>
  <si>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</si>
  <si>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</si>
  <si>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</si>
  <si>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</si>
  <si>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</si>
  <si>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</si>
  <si>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</si>
  <si>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</si>
  <si>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</si>
  <si>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</si>
  <si>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</si>
  <si>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</si>
  <si>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</si>
  <si>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</si>
  <si>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</si>
  <si>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</si>
  <si>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</si>
  <si>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</si>
  <si>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</si>
  <si>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</si>
  <si>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</si>
  <si>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</si>
  <si>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</si>
  <si>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</si>
  <si>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</si>
  <si>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</si>
  <si>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</si>
  <si>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</si>
  <si>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</si>
  <si>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</si>
  <si>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</si>
  <si>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</si>
  <si>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</si>
  <si>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</si>
  <si>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</si>
  <si>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</si>
  <si>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</si>
  <si>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</si>
  <si>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</si>
  <si>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</si>
  <si>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</si>
  <si>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</si>
  <si>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</si>
  <si>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</si>
  <si>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</si>
  <si>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</si>
  <si>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</si>
  <si>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</si>
  <si>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</si>
  <si>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</si>
  <si>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</si>
  <si>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</si>
  <si>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</si>
  <si>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</si>
  <si>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</si>
  <si>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</si>
  <si>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</si>
  <si>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</si>
  <si>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</si>
  <si>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</si>
  <si>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</si>
  <si>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</si>
  <si>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</si>
  <si>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</si>
  <si>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</si>
  <si>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</si>
  <si>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</si>
  <si>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</si>
  <si>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</si>
  <si>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</si>
  <si>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</si>
  <si>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</si>
  <si>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</si>
  <si>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</si>
  <si>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</si>
  <si>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</si>
  <si>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</si>
  <si>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</si>
  <si>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</si>
  <si>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</si>
  <si>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</si>
  <si>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</si>
  <si>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</si>
  <si>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</si>
  <si>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</si>
  <si>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</si>
  <si>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</si>
  <si>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</si>
  <si>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</si>
  <si>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</si>
  <si>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</si>
  <si>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</si>
  <si>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</si>
  <si>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</si>
  <si>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</si>
  <si>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</si>
  <si>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</si>
  <si>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</si>
  <si>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</si>
  <si>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</si>
  <si>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</si>
  <si>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</si>
  <si>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</si>
  <si>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</si>
  <si>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</si>
  <si>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</si>
  <si>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</si>
  <si>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</si>
  <si>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</si>
  <si>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</si>
  <si>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</si>
  <si>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</si>
  <si>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</si>
  <si>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</si>
  <si>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</si>
  <si>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</si>
  <si>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</si>
  <si>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</si>
  <si>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</si>
  <si>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</si>
  <si>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</si>
  <si>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</si>
  <si>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</si>
  <si>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</si>
  <si>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</si>
  <si>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</si>
  <si>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</si>
  <si>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</si>
  <si>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</si>
  <si>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</si>
  <si>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</si>
  <si>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</si>
  <si>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</si>
  <si>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</si>
  <si>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</si>
  <si>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</si>
  <si>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</si>
  <si>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</si>
  <si>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</si>
  <si>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</si>
  <si>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</si>
  <si>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</si>
  <si>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</si>
  <si>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</si>
  <si>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</si>
  <si>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</si>
  <si>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</si>
  <si>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</si>
  <si>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</si>
  <si>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</si>
  <si>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</si>
  <si>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</si>
  <si>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</si>
  <si>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</si>
  <si>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</si>
  <si>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</si>
  <si>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</si>
  <si>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</si>
  <si>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</si>
  <si>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</si>
  <si>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</si>
  <si>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</si>
  <si>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</si>
  <si>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</si>
  <si>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</si>
  <si>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</si>
  <si>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</si>
  <si>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</si>
  <si>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</si>
  <si>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</si>
  <si>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</si>
  <si>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</si>
  <si>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</si>
  <si>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</si>
  <si>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</si>
  <si>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</si>
  <si>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</si>
  <si>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</si>
  <si>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</si>
  <si>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</si>
  <si>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</si>
  <si>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</si>
  <si>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</si>
  <si>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</si>
  <si>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</si>
  <si>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</si>
  <si>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</si>
  <si>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</si>
  <si>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</si>
  <si>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</si>
  <si>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</si>
  <si>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</si>
  <si>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</si>
  <si>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</si>
  <si>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</si>
  <si>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</si>
  <si>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</si>
  <si>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</si>
  <si>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</si>
  <si>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</si>
  <si>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</si>
  <si>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</si>
  <si>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</si>
  <si>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</si>
  <si>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</si>
  <si>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</si>
  <si>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</si>
  <si>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</si>
  <si>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</si>
  <si>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</si>
  <si>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</si>
  <si>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</si>
  <si>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</si>
  <si>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</si>
  <si>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</si>
  <si>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</si>
  <si>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</si>
  <si>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</si>
  <si>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</si>
  <si>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</si>
  <si>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</si>
  <si>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</si>
  <si>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</si>
  <si>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</si>
  <si>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</si>
  <si>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</si>
  <si>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</si>
  <si>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</si>
  <si>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</si>
  <si>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</si>
  <si>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</si>
  <si>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</si>
  <si>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</si>
  <si>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</si>
  <si>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</si>
  <si>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</si>
  <si>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</si>
  <si>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</si>
  <si>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</si>
  <si>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</si>
  <si>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</si>
  <si>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</si>
  <si>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</si>
  <si>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</si>
  <si>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</si>
  <si>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</si>
  <si>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</si>
  <si>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</si>
  <si>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</si>
  <si>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</si>
  <si>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</si>
  <si>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</si>
  <si>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</si>
  <si>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</si>
  <si>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</si>
  <si>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</si>
  <si>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</si>
  <si>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</si>
  <si>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</si>
  <si>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</si>
  <si>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</si>
  <si>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</si>
  <si>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</si>
  <si>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</si>
  <si>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</si>
  <si>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</si>
  <si>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</si>
  <si>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</si>
  <si>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</si>
  <si>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</si>
  <si>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</si>
  <si>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</si>
  <si>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</si>
  <si>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</si>
  <si>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</si>
  <si>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</si>
  <si>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</si>
  <si>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</si>
  <si>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</si>
  <si>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</si>
  <si>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</si>
  <si>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</si>
  <si>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</si>
  <si>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</si>
  <si>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</si>
  <si>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</si>
  <si>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</si>
  <si>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</si>
  <si>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</si>
  <si>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</si>
  <si>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</si>
  <si>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</si>
  <si>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</si>
  <si>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</si>
  <si>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</si>
  <si>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</si>
  <si>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</si>
  <si>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</si>
  <si>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</si>
  <si>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</si>
  <si>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</si>
  <si>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</si>
  <si>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</si>
  <si>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</si>
  <si>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</si>
  <si>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</si>
  <si>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</si>
  <si>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</si>
  <si>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</si>
  <si>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</si>
  <si>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</si>
  <si>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</si>
  <si>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</si>
  <si>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</si>
  <si>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</si>
  <si>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</si>
  <si>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</si>
  <si>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</si>
  <si>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</si>
  <si>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</si>
  <si>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</si>
  <si>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</si>
  <si>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</si>
  <si>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</si>
  <si>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</si>
  <si>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</si>
  <si>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</si>
  <si>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</si>
  <si>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</si>
  <si>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</si>
  <si>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</si>
  <si>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</si>
  <si>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</si>
  <si>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</si>
  <si>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</si>
  <si>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</si>
  <si>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</si>
  <si>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</si>
  <si>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</si>
  <si>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</si>
  <si>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</si>
  <si>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</si>
  <si>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</si>
  <si>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</si>
  <si>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</si>
  <si>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</si>
  <si>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</si>
  <si>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</si>
  <si>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</si>
  <si>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</si>
  <si>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</si>
  <si>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</si>
  <si>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</si>
  <si>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</si>
  <si>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</si>
  <si>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</si>
  <si>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</si>
  <si>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</si>
  <si>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</si>
  <si>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</si>
  <si>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</si>
  <si>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</si>
  <si>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</si>
  <si>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</si>
  <si>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</si>
  <si>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</si>
  <si>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</si>
  <si>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</si>
  <si>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</si>
  <si>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</si>
  <si>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</si>
  <si>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</si>
  <si>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</si>
  <si>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</si>
  <si>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</si>
  <si>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</si>
  <si>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</si>
  <si>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</si>
  <si>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</si>
  <si>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</si>
  <si>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</si>
  <si>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</si>
  <si>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</si>
  <si>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</si>
  <si>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</si>
  <si>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</si>
  <si>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</si>
  <si>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</si>
  <si>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</si>
  <si>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</si>
  <si>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</si>
  <si>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</si>
  <si>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</si>
  <si>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</si>
  <si>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</si>
  <si>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</si>
  <si>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</si>
  <si>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</si>
  <si>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</si>
  <si>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</si>
  <si>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</si>
  <si>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</si>
  <si>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</si>
  <si>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</si>
  <si>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</si>
  <si>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</si>
  <si>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</si>
  <si>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</si>
  <si>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</si>
  <si>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</si>
  <si>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</si>
  <si>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</si>
  <si>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</si>
  <si>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</si>
  <si>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</si>
  <si>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</si>
  <si>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</si>
  <si>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</si>
  <si>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</si>
  <si>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</si>
  <si>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</si>
  <si>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</si>
  <si>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</si>
  <si>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</si>
  <si>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</si>
  <si>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</si>
  <si>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</si>
  <si>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</si>
  <si>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</si>
  <si>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</si>
  <si>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</si>
  <si>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</si>
  <si>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</si>
  <si>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</si>
  <si>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</si>
  <si>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</si>
  <si>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</si>
  <si>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</si>
  <si>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</si>
  <si>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</si>
  <si>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</si>
  <si>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</si>
  <si>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</si>
  <si>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</si>
  <si>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</si>
  <si>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</si>
  <si>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</si>
  <si>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</si>
  <si>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</si>
  <si>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</si>
  <si>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</si>
  <si>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</si>
  <si>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</si>
  <si>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</si>
  <si>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</si>
  <si>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</si>
  <si>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</si>
  <si>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</si>
  <si>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</si>
  <si>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</si>
  <si>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</si>
  <si>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</si>
  <si>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</si>
  <si>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</si>
  <si>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</si>
  <si>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</si>
  <si>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</si>
  <si>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</si>
  <si>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</si>
  <si>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</si>
  <si>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</si>
  <si>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</si>
  <si>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</si>
  <si>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</si>
  <si>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</si>
  <si>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</si>
  <si>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</si>
  <si>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</si>
  <si>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</si>
  <si>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</si>
  <si>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</si>
  <si>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</si>
  <si>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</si>
  <si>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</si>
  <si>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</si>
  <si>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</si>
  <si>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</si>
  <si>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</si>
  <si>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</si>
  <si>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</si>
  <si>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</si>
  <si>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</si>
  <si>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</si>
  <si>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</si>
  <si>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</si>
  <si>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</si>
  <si>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</si>
  <si>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</si>
  <si>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</si>
  <si>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</si>
  <si>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</si>
  <si>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</si>
  <si>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</si>
  <si>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</si>
  <si>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</si>
  <si>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</si>
  <si>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</si>
  <si>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</si>
  <si>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</si>
  <si>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</si>
  <si>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</si>
  <si>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</si>
  <si>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</si>
  <si>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</si>
  <si>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</si>
  <si>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</si>
  <si>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</si>
  <si>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</si>
  <si>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</si>
  <si>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</si>
  <si>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</si>
  <si>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</si>
  <si>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</si>
  <si>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</si>
  <si>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</si>
  <si>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</si>
  <si>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</si>
  <si>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</si>
  <si>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</si>
  <si>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</si>
  <si>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</si>
  <si>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</si>
  <si>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</si>
  <si>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</si>
  <si>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</si>
  <si>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</si>
  <si>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</si>
  <si>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</si>
  <si>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</si>
  <si>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</si>
  <si>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</si>
  <si>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</si>
  <si>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</si>
  <si>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</si>
  <si>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</si>
  <si>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</si>
  <si>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</si>
  <si>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</si>
  <si>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</si>
  <si>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</si>
  <si>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</si>
  <si>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</si>
  <si>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</si>
  <si>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</si>
  <si>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</si>
  <si>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</si>
  <si>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</si>
  <si>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</si>
  <si>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</si>
  <si>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</si>
  <si>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</si>
  <si>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</si>
  <si>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</si>
  <si>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</si>
  <si>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</si>
  <si>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</si>
  <si>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</si>
  <si>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</si>
  <si>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</si>
  <si>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</si>
  <si>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</si>
  <si>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</si>
  <si>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</si>
  <si>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</si>
  <si>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</si>
  <si>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</si>
  <si>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</si>
  <si>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</si>
  <si>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</si>
  <si>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</si>
  <si>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</si>
  <si>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</si>
  <si>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</si>
  <si>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</si>
  <si>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</si>
  <si>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</si>
  <si>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</si>
  <si>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</si>
  <si>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</si>
  <si>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</si>
  <si>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</si>
  <si>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</si>
  <si>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</si>
  <si>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</si>
  <si>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</si>
  <si>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</si>
  <si>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</si>
  <si>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</si>
  <si>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</si>
  <si>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</si>
  <si>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</si>
  <si>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</si>
  <si>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</si>
  <si>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</si>
  <si>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</si>
  <si>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</si>
  <si>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</si>
  <si>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</si>
  <si>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</si>
  <si>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</si>
  <si>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</si>
  <si>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</si>
  <si>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</si>
  <si>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</si>
  <si>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</si>
  <si>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</si>
  <si>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</si>
  <si>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</si>
  <si>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</si>
  <si>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</si>
  <si>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</si>
  <si>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</si>
  <si>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</si>
  <si>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</si>
  <si>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</si>
  <si>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</si>
  <si>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</si>
  <si>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</si>
  <si>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</si>
  <si>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</si>
  <si>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</si>
  <si>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</si>
  <si>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</si>
  <si>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</si>
  <si>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</si>
  <si>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</si>
  <si>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</si>
  <si>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</si>
  <si>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</si>
  <si>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</si>
  <si>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</si>
  <si>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</si>
  <si>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</si>
  <si>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</si>
  <si>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</si>
  <si>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</si>
  <si>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</si>
  <si>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</si>
  <si>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</si>
  <si>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</si>
  <si>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</si>
  <si>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</si>
  <si>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</si>
  <si>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</si>
  <si>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</si>
  <si>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</si>
  <si>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</si>
  <si>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</si>
  <si>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</si>
  <si>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</si>
  <si>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</si>
  <si>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</si>
  <si>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</si>
  <si>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</si>
  <si>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</si>
  <si>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</si>
  <si>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</si>
  <si>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</si>
  <si>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</si>
  <si>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</si>
  <si>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</si>
  <si>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</si>
  <si>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</si>
  <si>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</si>
  <si>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</si>
  <si>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</si>
  <si>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</si>
  <si>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</si>
  <si>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</si>
  <si>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</si>
  <si>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</si>
  <si>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</si>
  <si>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</si>
  <si>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</si>
  <si>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</si>
  <si>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</si>
  <si>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</si>
  <si>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</si>
  <si>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</si>
  <si>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</si>
  <si>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</si>
  <si>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</si>
  <si>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</si>
  <si>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</si>
  <si>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</si>
  <si>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</si>
  <si>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</si>
  <si>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</si>
  <si>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</si>
  <si>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</si>
  <si>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</si>
  <si>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</si>
  <si>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</si>
  <si>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</si>
  <si>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</si>
  <si>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</si>
  <si>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</si>
  <si>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</si>
  <si>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</si>
  <si>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</si>
  <si>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</si>
  <si>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</si>
  <si>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</si>
  <si>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</si>
  <si>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</si>
  <si>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</si>
  <si>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</si>
  <si>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</si>
  <si>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</si>
  <si>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</si>
  <si>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</si>
  <si>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</si>
  <si>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</si>
  <si>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</si>
  <si>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</si>
  <si>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</si>
  <si>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</si>
  <si>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</si>
  <si>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</si>
  <si>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</si>
  <si>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</si>
  <si>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</si>
  <si>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</si>
  <si>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</si>
  <si>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</si>
  <si>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</si>
  <si>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</si>
  <si>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</si>
  <si>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</si>
  <si>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</si>
  <si>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</si>
  <si>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</si>
  <si>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</si>
  <si>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</si>
  <si>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</si>
  <si>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</si>
  <si>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</si>
  <si>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</si>
  <si>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</si>
  <si>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</si>
  <si>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</si>
  <si>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</si>
  <si>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</si>
  <si>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</si>
  <si>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</si>
  <si>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</si>
  <si>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</si>
  <si>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</si>
  <si>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</si>
  <si>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</si>
  <si>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</si>
  <si>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</si>
  <si>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</si>
  <si>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</si>
  <si>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</si>
  <si>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</si>
  <si>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</si>
  <si>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</si>
  <si>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</si>
  <si>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</si>
  <si>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</si>
  <si>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</si>
  <si>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</si>
  <si>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</si>
  <si>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</si>
  <si>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</si>
  <si>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</si>
  <si>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</si>
  <si>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</si>
  <si>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</si>
  <si>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</si>
  <si>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</si>
  <si>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</si>
  <si>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</si>
  <si>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</si>
  <si>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</si>
  <si>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</si>
  <si>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</si>
  <si>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</si>
  <si>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</si>
  <si>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</si>
  <si>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</si>
  <si>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</si>
  <si>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</si>
  <si>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</si>
  <si>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</si>
  <si>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</si>
  <si>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</si>
  <si>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</si>
  <si>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</si>
  <si>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</si>
  <si>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</si>
  <si>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</si>
  <si>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</si>
  <si>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</si>
  <si>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</si>
  <si>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</si>
  <si>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</si>
  <si>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</si>
  <si>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</si>
  <si>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</si>
  <si>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</si>
  <si>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</si>
  <si>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</si>
  <si>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</si>
  <si>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</si>
  <si>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</si>
  <si>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</si>
  <si>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</si>
  <si>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</si>
  <si>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</si>
  <si>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</si>
  <si>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</si>
  <si>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</si>
  <si>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</si>
  <si>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</si>
  <si>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</si>
  <si>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</si>
  <si>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</si>
  <si>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</si>
  <si>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</si>
  <si>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</si>
  <si>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</si>
  <si>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</si>
  <si>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</si>
  <si>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</si>
  <si>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</si>
  <si>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</si>
  <si>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</si>
  <si>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</si>
  <si>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</si>
  <si>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</si>
  <si>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</si>
  <si>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</si>
  <si>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</si>
  <si>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</si>
  <si>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</si>
  <si>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</si>
  <si>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</si>
  <si>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</si>
  <si>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</si>
  <si>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</si>
  <si>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</si>
  <si>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</si>
  <si>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</si>
  <si>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</si>
  <si>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</si>
  <si>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</si>
  <si>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</si>
  <si>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</si>
  <si>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</si>
  <si>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</si>
  <si>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</si>
  <si>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</si>
  <si>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</si>
  <si>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</si>
  <si>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</si>
  <si>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</si>
  <si>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</si>
  <si>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</si>
  <si>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</si>
  <si>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</si>
  <si>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</si>
  <si>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</si>
  <si>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</si>
  <si>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</si>
  <si>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</si>
  <si>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</si>
  <si>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</si>
  <si>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</si>
  <si>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</si>
  <si>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</si>
  <si>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</si>
  <si>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</si>
  <si>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</si>
  <si>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</si>
  <si>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</si>
  <si>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</si>
  <si>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</si>
  <si>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</si>
  <si>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</si>
  <si>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</si>
  <si>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</si>
  <si>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</si>
  <si>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</si>
  <si>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</si>
  <si>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</si>
  <si>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</si>
  <si>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</si>
  <si>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</si>
  <si>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</si>
  <si>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</si>
  <si>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</si>
  <si>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</si>
  <si>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</si>
  <si>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</si>
  <si>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</si>
  <si>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</si>
  <si>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</si>
  <si>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</si>
  <si>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</si>
  <si>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</si>
  <si>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</si>
  <si>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</si>
  <si>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</si>
  <si>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</si>
  <si>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</si>
  <si>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</si>
  <si>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</si>
  <si>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</si>
  <si>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</si>
  <si>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</si>
  <si>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</si>
  <si>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</si>
  <si>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</si>
  <si>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</si>
  <si>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</si>
  <si>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</si>
  <si>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</si>
  <si>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</si>
  <si>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</si>
  <si>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</si>
  <si>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</si>
  <si>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</si>
  <si>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</si>
  <si>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</si>
  <si>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</si>
  <si>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</si>
  <si>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</si>
  <si>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</si>
  <si>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</si>
  <si>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</si>
  <si>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</si>
  <si>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</si>
  <si>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</si>
  <si>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</si>
  <si>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</si>
  <si>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</si>
  <si>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</si>
  <si>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</si>
  <si>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</si>
  <si>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</si>
  <si>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</si>
  <si>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</si>
  <si>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</si>
  <si>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</si>
  <si>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</si>
  <si>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</si>
  <si>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</si>
  <si>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</si>
  <si>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</si>
  <si>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</si>
  <si>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</si>
  <si>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</si>
  <si>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</si>
  <si>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</si>
  <si>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</si>
  <si>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</si>
  <si>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</si>
  <si>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</si>
  <si>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</si>
  <si>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</si>
  <si>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</si>
  <si>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</si>
  <si>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</si>
  <si>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</si>
  <si>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</si>
  <si>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</si>
  <si>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</si>
  <si>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</si>
  <si>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</si>
  <si>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</si>
  <si>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</si>
  <si>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</si>
  <si>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</si>
  <si>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</si>
  <si>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</si>
  <si>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</si>
  <si>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</si>
  <si>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</si>
  <si>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</si>
  <si>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</si>
  <si>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</si>
  <si>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</si>
  <si>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</si>
  <si>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</si>
  <si>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</si>
  <si>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</si>
  <si>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</si>
  <si>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</si>
  <si>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</si>
  <si>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</si>
  <si>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</si>
  <si>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</si>
  <si>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</si>
  <si>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</si>
  <si>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</si>
  <si>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</si>
  <si>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</si>
  <si>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</si>
  <si>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</si>
  <si>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</si>
  <si>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</si>
  <si>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</si>
  <si>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</si>
  <si>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</si>
  <si>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</si>
  <si>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</si>
  <si>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</si>
  <si>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</si>
  <si>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</si>
  <si>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</si>
  <si>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</si>
  <si>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</si>
  <si>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</si>
  <si>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</si>
  <si>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</si>
  <si>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</si>
  <si>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</si>
  <si>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</si>
  <si>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</si>
  <si>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</si>
  <si>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</si>
  <si>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</si>
  <si>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</si>
  <si>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</si>
  <si>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</si>
  <si>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</si>
  <si>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</si>
  <si>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</si>
  <si>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</si>
  <si>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</si>
  <si>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</si>
  <si>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</si>
  <si>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</si>
  <si>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</si>
  <si>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</si>
  <si>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</si>
  <si>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</si>
  <si>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</si>
  <si>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</si>
  <si>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</si>
  <si>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</si>
  <si>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</si>
  <si>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</si>
  <si>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</si>
  <si>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</si>
  <si>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</si>
  <si>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</si>
  <si>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</si>
  <si>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</si>
  <si>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</si>
  <si>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</si>
  <si>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</si>
  <si>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</si>
  <si>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</si>
  <si>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</si>
  <si>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</si>
  <si>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</si>
  <si>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</si>
  <si>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</si>
  <si>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</si>
  <si>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</si>
  <si>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</si>
  <si>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</si>
  <si>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</si>
  <si>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</si>
  <si>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</si>
  <si>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</si>
  <si>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</si>
  <si>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</si>
  <si>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</si>
  <si>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</si>
  <si>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</si>
  <si>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</si>
  <si>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</si>
  <si>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</si>
  <si>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</si>
  <si>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</si>
  <si>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</si>
  <si>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</si>
  <si>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</si>
  <si>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</si>
  <si>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</si>
  <si>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</si>
  <si>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</si>
  <si>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</si>
  <si>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</si>
  <si>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</si>
  <si>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</si>
  <si>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</si>
  <si>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</si>
  <si>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</si>
  <si>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</si>
  <si>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</si>
  <si>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</si>
  <si>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</si>
  <si>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</si>
  <si>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</si>
  <si>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</si>
  <si>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</si>
  <si>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</si>
  <si>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</si>
  <si>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</si>
  <si>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</si>
  <si>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</si>
  <si>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</si>
  <si>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</si>
  <si>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</si>
  <si>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</si>
  <si>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</si>
  <si>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</si>
  <si>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</si>
  <si>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</si>
  <si>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</si>
  <si>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</si>
  <si>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</si>
  <si>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</si>
  <si>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</si>
  <si>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</si>
  <si>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</si>
  <si>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</si>
  <si>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</si>
  <si>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</si>
  <si>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</si>
  <si>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</si>
  <si>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</si>
  <si>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</si>
  <si>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</si>
  <si>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</si>
  <si>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</si>
  <si>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</si>
  <si>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</si>
  <si>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</si>
  <si>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</si>
  <si>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</si>
  <si>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</si>
  <si>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</si>
  <si>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</si>
  <si>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</si>
  <si>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</si>
  <si>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</si>
  <si>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</si>
  <si>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</si>
  <si>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</si>
  <si>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</si>
  <si>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</si>
  <si>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</si>
  <si>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</si>
  <si>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</si>
  <si>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</si>
  <si>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</si>
  <si>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</si>
  <si>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</si>
  <si>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</si>
  <si>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</si>
  <si>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</si>
  <si>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</si>
  <si>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</si>
  <si>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</si>
  <si>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</si>
  <si>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</si>
  <si>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</si>
  <si>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</si>
  <si>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</si>
  <si>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</si>
  <si>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</si>
  <si>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</si>
  <si>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</si>
  <si>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</si>
  <si>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</si>
  <si>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</si>
  <si>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</si>
  <si>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</si>
  <si>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</si>
  <si>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</si>
  <si>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</si>
  <si>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</si>
  <si>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</si>
  <si>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</si>
  <si>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</si>
  <si>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</si>
  <si>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</si>
  <si>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</si>
  <si>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</si>
  <si>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</si>
  <si>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</si>
  <si>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</si>
  <si>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</si>
  <si>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</si>
  <si>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</si>
  <si>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</si>
  <si>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</si>
  <si>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</si>
  <si>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</si>
  <si>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</si>
  <si>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</si>
  <si>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</si>
  <si>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</si>
  <si>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</si>
  <si>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</si>
  <si>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</si>
  <si>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</si>
  <si>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</si>
  <si>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</si>
  <si>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</si>
  <si>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</si>
  <si>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</si>
  <si>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</si>
  <si>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</si>
  <si>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</si>
  <si>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</si>
  <si>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</si>
  <si>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</si>
  <si>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</si>
  <si>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</si>
  <si>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</si>
  <si>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</si>
  <si>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</si>
  <si>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</si>
  <si>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</si>
  <si>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</si>
  <si>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</si>
  <si>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</si>
  <si>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</si>
  <si>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</si>
  <si>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</si>
  <si>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</si>
  <si>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</si>
  <si>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</si>
  <si>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</si>
  <si>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</si>
  <si>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</si>
  <si>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</si>
  <si>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</si>
  <si>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</si>
  <si>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</si>
  <si>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</si>
  <si>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</si>
  <si>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</si>
  <si>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</si>
  <si>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</si>
  <si>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</si>
  <si>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</si>
  <si>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</si>
  <si>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</si>
  <si>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</si>
  <si>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</si>
  <si>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</si>
  <si>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</si>
  <si>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</si>
  <si>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</si>
  <si>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</si>
  <si>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</si>
  <si>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</si>
  <si>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</si>
  <si>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</si>
  <si>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</si>
  <si>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</si>
  <si>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</si>
  <si>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</si>
  <si>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</si>
  <si>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</si>
  <si>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</si>
  <si>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</si>
  <si>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</si>
  <si>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</si>
  <si>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</si>
  <si>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</si>
  <si>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</si>
  <si>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</si>
  <si>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</si>
  <si>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</si>
  <si>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</si>
  <si>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</si>
  <si>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</si>
  <si>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</si>
  <si>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</si>
  <si>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</si>
  <si>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</si>
  <si>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</si>
  <si>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</si>
  <si>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</si>
  <si>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</si>
  <si>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</si>
  <si>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</si>
  <si>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</si>
  <si>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</si>
  <si>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</si>
  <si>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</si>
  <si>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</si>
  <si>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</si>
  <si>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</si>
  <si>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</si>
  <si>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</si>
  <si>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</si>
  <si>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</si>
  <si>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</si>
  <si>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</si>
  <si>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</si>
  <si>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</si>
  <si>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</si>
  <si>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</si>
  <si>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</si>
  <si>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</si>
  <si>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</si>
  <si>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</si>
  <si>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</si>
  <si>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</si>
  <si>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</si>
  <si>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</si>
  <si>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</si>
  <si>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</si>
  <si>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</si>
  <si>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</si>
  <si>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</si>
  <si>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</si>
  <si>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</si>
  <si>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</si>
  <si>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</si>
  <si>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</si>
  <si>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</si>
  <si>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</si>
  <si>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</si>
  <si>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</si>
  <si>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</si>
  <si>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</si>
  <si>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</si>
  <si>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</si>
  <si>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</si>
  <si>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</si>
  <si>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</si>
  <si>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</si>
  <si>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</si>
  <si>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</si>
  <si>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</si>
  <si>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</si>
  <si>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</si>
  <si>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</si>
  <si>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</si>
  <si>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</si>
  <si>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</si>
  <si>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</si>
  <si>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</si>
  <si>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</si>
  <si>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</si>
  <si>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</si>
  <si>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</si>
  <si>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</si>
  <si>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</si>
  <si>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</si>
  <si>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</si>
  <si>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</si>
  <si>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</si>
  <si>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</si>
  <si>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</si>
  <si>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</si>
  <si>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</si>
  <si>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</si>
  <si>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</si>
  <si>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</si>
  <si>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</si>
  <si>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</si>
  <si>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</si>
  <si>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</si>
  <si>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</si>
  <si>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</si>
  <si>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</si>
  <si>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</si>
  <si>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</si>
  <si>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</si>
  <si>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</si>
  <si>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</si>
  <si>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</si>
  <si>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</si>
  <si>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</si>
  <si>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</si>
  <si>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</si>
  <si>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</si>
  <si>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</si>
  <si>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</si>
  <si>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</si>
  <si>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</si>
  <si>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</si>
  <si>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</si>
  <si>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</si>
  <si>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</si>
  <si>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</si>
  <si>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</si>
  <si>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</si>
  <si>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</si>
  <si>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</si>
  <si>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</si>
  <si>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</si>
  <si>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</si>
  <si>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</si>
  <si>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</si>
  <si>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</si>
  <si>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</si>
  <si>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</si>
  <si>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</si>
  <si>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</si>
  <si>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</si>
  <si>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</si>
  <si>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</si>
  <si>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</si>
  <si>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</si>
  <si>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</si>
  <si>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</si>
  <si>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</si>
  <si>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</si>
  <si>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</si>
  <si>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</si>
  <si>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</si>
  <si>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</si>
  <si>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</si>
  <si>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</si>
  <si>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</si>
  <si>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</si>
  <si>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</si>
  <si>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</si>
  <si>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</si>
  <si>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</si>
  <si>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</si>
  <si>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</si>
  <si>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</si>
  <si>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</si>
  <si>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</si>
  <si>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</si>
  <si>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</si>
  <si>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</si>
  <si>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</si>
  <si>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</si>
  <si>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</si>
  <si>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</si>
  <si>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</si>
  <si>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</si>
  <si>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</si>
  <si>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</si>
  <si>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</si>
  <si>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</si>
  <si>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</si>
  <si>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</si>
  <si>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</si>
  <si>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</si>
  <si>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</si>
  <si>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</si>
  <si>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</si>
  <si>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</si>
  <si>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</si>
  <si>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</si>
  <si>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</si>
  <si>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</si>
  <si>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</si>
  <si>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</si>
  <si>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</si>
  <si>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</si>
  <si>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</si>
  <si>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</si>
  <si>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</si>
  <si>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</si>
  <si>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</si>
  <si>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</si>
  <si>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</si>
  <si>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</si>
  <si>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</si>
  <si>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</si>
  <si>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</si>
  <si>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</si>
  <si>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</si>
  <si>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</si>
  <si>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</si>
  <si>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</si>
  <si>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</si>
  <si>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</si>
  <si>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</si>
  <si>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</si>
  <si>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</si>
  <si>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</si>
  <si>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</si>
  <si>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</si>
  <si>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</si>
  <si>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</si>
  <si>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</si>
  <si>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</si>
  <si>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</si>
  <si>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</si>
  <si>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</si>
  <si>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</si>
  <si>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</si>
  <si>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</si>
  <si>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</si>
  <si>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</si>
  <si>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</si>
  <si>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</si>
  <si>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</si>
  <si>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</si>
  <si>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</si>
  <si>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</si>
  <si>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</si>
  <si>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</si>
  <si>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</si>
  <si>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</si>
  <si>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</si>
  <si>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</si>
  <si>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</si>
  <si>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</si>
  <si>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</si>
  <si>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</si>
  <si>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</si>
  <si>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</si>
  <si>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</si>
  <si>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</si>
  <si>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</si>
  <si>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</si>
  <si>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</si>
  <si>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</si>
  <si>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</si>
  <si>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</si>
  <si>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</si>
  <si>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</si>
  <si>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</si>
  <si>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</si>
  <si>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</si>
  <si>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</si>
  <si>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</si>
  <si>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</si>
  <si>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</si>
  <si>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</si>
  <si>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</si>
  <si>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</si>
  <si>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</si>
  <si>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</si>
  <si>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</si>
  <si>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</si>
  <si>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</si>
  <si>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</si>
  <si>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</si>
  <si>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</si>
  <si>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</si>
  <si>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</si>
  <si>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</si>
  <si>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</si>
  <si>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</si>
  <si>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</si>
  <si>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</si>
  <si>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</si>
  <si>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</si>
  <si>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</si>
  <si>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</si>
  <si>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</si>
  <si>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</si>
  <si>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</si>
  <si>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</si>
  <si>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</si>
  <si>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</si>
  <si>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</si>
  <si>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</si>
  <si>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</si>
  <si>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</si>
  <si>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</si>
  <si>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</si>
  <si>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</si>
  <si>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</si>
  <si>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</si>
  <si>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</si>
  <si>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</si>
  <si>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</si>
  <si>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</si>
  <si>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</si>
  <si>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</si>
  <si>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</si>
  <si>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</si>
  <si>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</si>
  <si>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</si>
  <si>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</si>
  <si>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</si>
  <si>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</si>
  <si>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</si>
  <si>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</si>
  <si>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</si>
  <si>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</si>
  <si>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</si>
  <si>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</si>
  <si>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</si>
  <si>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</si>
  <si>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</si>
  <si>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</si>
  <si>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</si>
  <si>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</si>
  <si>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</si>
  <si>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</si>
  <si>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</si>
  <si>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</si>
  <si>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</si>
  <si>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</si>
  <si>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</si>
  <si>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</si>
  <si>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</si>
  <si>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</si>
  <si>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</si>
  <si>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</si>
  <si>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</si>
  <si>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</si>
  <si>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</si>
  <si>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</si>
  <si>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</si>
  <si>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</si>
  <si>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</si>
  <si>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</si>
  <si>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</si>
  <si>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</si>
  <si>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</si>
  <si>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</si>
  <si>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</si>
  <si>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</si>
  <si>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</si>
  <si>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</si>
  <si>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</si>
  <si>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</si>
  <si>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</si>
  <si>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</si>
  <si>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</si>
  <si>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</si>
  <si>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</si>
  <si>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</si>
  <si>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</si>
  <si>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</si>
  <si>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</si>
  <si>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</si>
  <si>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</si>
  <si>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</si>
  <si>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</si>
  <si>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</si>
  <si>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</si>
  <si>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</si>
  <si>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</si>
  <si>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</si>
  <si>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</si>
  <si>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</si>
  <si>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</si>
  <si>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</si>
  <si>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</si>
  <si>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</si>
  <si>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</si>
  <si>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</si>
  <si>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</si>
  <si>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</si>
  <si>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</si>
  <si>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</si>
  <si>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</si>
  <si>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</si>
  <si>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</si>
  <si>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</si>
  <si>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</si>
  <si>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</si>
  <si>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</si>
  <si>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</si>
  <si>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</si>
  <si>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</si>
  <si>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</si>
  <si>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</si>
  <si>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</si>
  <si>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</si>
  <si>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</si>
  <si>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</si>
  <si>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</si>
  <si>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</si>
  <si>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</si>
  <si>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</si>
  <si>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</si>
  <si>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</si>
  <si>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</si>
  <si>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</si>
  <si>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</si>
  <si>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</si>
  <si>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</si>
  <si>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</si>
  <si>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</si>
  <si>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</si>
  <si>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</si>
  <si>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</si>
  <si>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</si>
  <si>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</si>
  <si>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</si>
  <si>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</si>
  <si>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</si>
  <si>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</si>
  <si>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</si>
  <si>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</si>
  <si>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</si>
  <si>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</si>
  <si>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</si>
  <si>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</si>
  <si>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</si>
  <si>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</si>
  <si>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</si>
  <si>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</si>
  <si>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</si>
  <si>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</si>
  <si>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</si>
  <si>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</si>
  <si>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</si>
  <si>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</si>
  <si>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</si>
  <si>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</si>
  <si>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</si>
  <si>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</si>
  <si>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</si>
  <si>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</si>
  <si>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</si>
  <si>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</si>
  <si>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</si>
  <si>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</si>
  <si>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</si>
  <si>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</si>
  <si>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</si>
  <si>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</si>
  <si>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</si>
  <si>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</si>
  <si>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</si>
  <si>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</si>
  <si>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</si>
  <si>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</si>
  <si>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</si>
  <si>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</si>
  <si>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</si>
  <si>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</si>
  <si>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</si>
  <si>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</si>
  <si>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</si>
  <si>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</si>
  <si>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</si>
  <si>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</si>
  <si>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</si>
  <si>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</si>
  <si>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</si>
  <si>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</si>
  <si>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</si>
  <si>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</si>
  <si>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</si>
  <si>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</si>
  <si>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</si>
  <si>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</si>
  <si>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</si>
  <si>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</si>
  <si>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</si>
  <si>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</si>
  <si>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</si>
  <si>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</si>
  <si>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</si>
  <si>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</si>
  <si>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</si>
  <si>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</si>
  <si>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</si>
  <si>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</si>
  <si>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</si>
  <si>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</si>
  <si>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</si>
  <si>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</si>
  <si>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</si>
  <si>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</si>
  <si>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</si>
  <si>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</si>
  <si>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</si>
  <si>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</si>
  <si>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</si>
  <si>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</si>
  <si>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</si>
  <si>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</si>
  <si>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</si>
  <si>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</si>
  <si>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</si>
  <si>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</si>
  <si>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</si>
  <si>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</si>
  <si>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</si>
  <si>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</si>
  <si>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</si>
  <si>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</si>
  <si>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</si>
  <si>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</si>
  <si>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</si>
  <si>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</si>
  <si>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</si>
  <si>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</si>
  <si>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</si>
  <si>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</si>
  <si>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</si>
  <si>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</si>
  <si>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</si>
  <si>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</si>
  <si>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</si>
  <si>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</si>
  <si>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</si>
  <si>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</si>
  <si>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</si>
  <si>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</si>
  <si>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</si>
  <si>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</si>
  <si>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</si>
  <si>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</si>
  <si>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</si>
  <si>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</si>
  <si>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</si>
  <si>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</si>
  <si>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</si>
  <si>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</si>
  <si>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</si>
  <si>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</si>
  <si>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</si>
  <si>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</si>
  <si>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</si>
  <si>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</si>
  <si>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</si>
  <si>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</si>
  <si>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</si>
  <si>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</si>
  <si>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</si>
  <si>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</si>
  <si>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</si>
  <si>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</si>
  <si>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</si>
  <si>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</si>
  <si>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</si>
  <si>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</si>
  <si>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</si>
  <si>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</si>
  <si>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</si>
  <si>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</si>
  <si>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</si>
  <si>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</si>
  <si>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</si>
  <si>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</si>
  <si>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</si>
  <si>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</si>
  <si>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</si>
  <si>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</si>
  <si>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</si>
  <si>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</si>
  <si>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</si>
  <si>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</si>
  <si>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</si>
  <si>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</si>
  <si>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</si>
  <si>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</si>
  <si>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</si>
  <si>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</si>
  <si>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</si>
  <si>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</si>
  <si>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</si>
  <si>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</si>
  <si>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</si>
  <si>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</si>
  <si>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</si>
  <si>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</si>
  <si>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</si>
  <si>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</si>
  <si>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</si>
  <si>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</si>
  <si>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</si>
  <si>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</si>
  <si>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</si>
  <si>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</si>
  <si>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</si>
  <si>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</si>
  <si>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</si>
  <si>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</si>
  <si>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</si>
  <si>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</si>
  <si>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</si>
  <si>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</si>
  <si>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</si>
  <si>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</si>
  <si>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</si>
  <si>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</si>
  <si>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</si>
  <si>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</si>
  <si>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</si>
  <si>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</si>
  <si>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</si>
  <si>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</si>
  <si>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</si>
  <si>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</si>
  <si>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</si>
  <si>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</si>
  <si>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</si>
  <si>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</si>
  <si>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</si>
  <si>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</si>
  <si>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</si>
  <si>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</si>
  <si>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</si>
  <si>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</si>
  <si>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</si>
  <si>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</si>
  <si>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</si>
  <si>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</si>
  <si>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</si>
  <si>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</si>
  <si>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</si>
  <si>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</si>
  <si>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</si>
  <si>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</si>
  <si>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</si>
  <si>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</si>
  <si>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</si>
  <si>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</si>
  <si>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</si>
  <si>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</si>
  <si>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</si>
  <si>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</si>
  <si>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</si>
  <si>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</si>
  <si>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</si>
  <si>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</si>
  <si>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</si>
  <si>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</si>
  <si>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</si>
  <si>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</si>
  <si>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</si>
  <si>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</si>
  <si>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</si>
  <si>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</si>
  <si>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</si>
  <si>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</si>
  <si>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</si>
  <si>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</si>
  <si>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</si>
  <si>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</si>
  <si>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</si>
  <si>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</si>
  <si>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</si>
  <si>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</si>
  <si>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</si>
  <si>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</si>
  <si>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</si>
  <si>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</si>
  <si>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</si>
  <si>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</si>
  <si>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</si>
  <si>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</si>
  <si>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</si>
  <si>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</si>
  <si>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</si>
  <si>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</si>
  <si>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</si>
  <si>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</si>
  <si>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</si>
  <si>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</si>
  <si>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</si>
  <si>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</si>
  <si>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</si>
  <si>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</si>
  <si>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</si>
  <si>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</si>
  <si>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</si>
  <si>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</si>
  <si>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</si>
  <si>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</si>
  <si>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</si>
  <si>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</si>
  <si>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</si>
  <si>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</si>
  <si>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</si>
  <si>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</si>
  <si>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</si>
  <si>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</si>
  <si>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</si>
  <si>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</si>
  <si>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</si>
  <si>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</si>
  <si>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</si>
  <si>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</si>
  <si>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</si>
  <si>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</si>
  <si>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</si>
  <si>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</si>
  <si>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</si>
  <si>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</si>
  <si>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</si>
  <si>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</si>
  <si>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</si>
  <si>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</si>
  <si>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</si>
  <si>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</si>
  <si>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</si>
  <si>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</si>
  <si>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</si>
  <si>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</si>
  <si>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</si>
  <si>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</si>
  <si>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</si>
  <si>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</si>
  <si>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</si>
  <si>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</si>
  <si>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</si>
  <si>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</si>
  <si>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</si>
  <si>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</si>
  <si>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</si>
  <si>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</si>
  <si>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</si>
  <si>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</si>
  <si>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</si>
  <si>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</si>
  <si>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</si>
  <si>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</si>
  <si>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</si>
  <si>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</si>
  <si>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</si>
  <si>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</si>
  <si>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</si>
  <si>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</si>
  <si>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</si>
  <si>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</si>
  <si>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</si>
  <si>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</si>
  <si>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</si>
  <si>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</si>
  <si>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</si>
  <si>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</si>
  <si>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</si>
  <si>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</si>
  <si>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</si>
  <si>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</si>
  <si>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</si>
  <si>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</si>
  <si>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</si>
  <si>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</si>
  <si>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</si>
  <si>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</si>
  <si>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</si>
  <si>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</si>
  <si>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</si>
  <si>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</si>
  <si>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</si>
  <si>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</si>
  <si>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</si>
  <si>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</si>
  <si>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</si>
  <si>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</si>
  <si>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</si>
  <si>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</si>
  <si>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</si>
  <si>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</si>
  <si>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</si>
  <si>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</si>
  <si>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</si>
  <si>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</si>
  <si>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</si>
  <si>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</si>
  <si>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</si>
  <si>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</si>
  <si>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</si>
  <si>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</si>
  <si>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</si>
  <si>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</si>
  <si>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</si>
  <si>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</si>
  <si>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</si>
  <si>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</si>
  <si>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</si>
  <si>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</si>
  <si>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</si>
  <si>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</si>
  <si>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</si>
  <si>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</si>
  <si>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</si>
  <si>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</si>
  <si>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</si>
  <si>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</si>
  <si>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</si>
  <si>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</si>
  <si>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</si>
  <si>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</si>
  <si>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</si>
  <si>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</si>
  <si>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</si>
  <si>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</si>
  <si>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</si>
  <si>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</si>
  <si>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</si>
  <si>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</si>
  <si>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</si>
  <si>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</si>
  <si>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</si>
  <si>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</si>
  <si>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</si>
  <si>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</si>
  <si>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</si>
  <si>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</si>
  <si>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</si>
  <si>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</si>
  <si>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</si>
  <si>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</si>
  <si>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</si>
  <si>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</si>
  <si>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</si>
  <si>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</si>
  <si>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</si>
  <si>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</si>
  <si>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</si>
  <si>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</si>
  <si>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</si>
  <si>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</si>
  <si>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</si>
  <si>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</si>
  <si>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</si>
  <si>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</si>
  <si>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</si>
  <si>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</si>
  <si>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</si>
  <si>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</si>
  <si>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</si>
  <si>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</si>
  <si>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</si>
  <si>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</si>
  <si>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</si>
  <si>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</si>
  <si>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</si>
  <si>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</si>
  <si>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</si>
  <si>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</si>
  <si>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</si>
  <si>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</si>
  <si>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</si>
  <si>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</si>
  <si>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</si>
  <si>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</si>
  <si>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</si>
  <si>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</si>
  <si>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</si>
  <si>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</si>
  <si>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</si>
  <si>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</si>
  <si>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</si>
  <si>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</si>
  <si>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</si>
  <si>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</si>
  <si>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</si>
  <si>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</si>
  <si>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</si>
  <si>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</si>
  <si>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</si>
  <si>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</si>
  <si>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</si>
  <si>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</si>
  <si>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</si>
  <si>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</si>
  <si>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</si>
  <si>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</si>
  <si>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</si>
  <si>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</si>
  <si>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</si>
  <si>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</si>
  <si>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</si>
  <si>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</si>
  <si>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</si>
  <si>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</si>
  <si>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</si>
  <si>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</si>
  <si>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</si>
  <si>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</si>
  <si>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</si>
  <si>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</si>
  <si>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</si>
  <si>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</si>
  <si>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</si>
  <si>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</si>
  <si>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</si>
  <si>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</si>
  <si>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</si>
  <si>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</si>
  <si>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</si>
  <si>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</si>
  <si>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</si>
  <si>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</si>
  <si>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</si>
  <si>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</si>
  <si>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</si>
  <si>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</si>
  <si>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</si>
  <si>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</si>
  <si>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</si>
  <si>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</si>
  <si>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</si>
  <si>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</si>
  <si>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</si>
  <si>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</si>
  <si>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</si>
  <si>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</si>
  <si>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</si>
  <si>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</si>
  <si>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</si>
  <si>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</si>
  <si>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</si>
  <si>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</si>
  <si>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</si>
  <si>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</si>
  <si>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</si>
  <si>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</si>
  <si>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</si>
  <si>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</si>
  <si>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</si>
  <si>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</si>
  <si>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</si>
  <si>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</si>
  <si>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</si>
  <si>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</si>
  <si>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</si>
  <si>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</si>
  <si>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</si>
  <si>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</si>
  <si>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</si>
  <si>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</si>
  <si>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</si>
  <si>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</si>
  <si>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</si>
  <si>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</si>
  <si>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</si>
  <si>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</si>
  <si>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</si>
  <si>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</si>
  <si>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</si>
  <si>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</si>
  <si>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</si>
  <si>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</si>
  <si>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</si>
  <si>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</si>
  <si>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</si>
  <si>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</si>
  <si>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</si>
  <si>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</si>
  <si>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</si>
  <si>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</si>
  <si>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</si>
  <si>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</si>
  <si>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</si>
  <si>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</si>
  <si>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</si>
  <si>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</si>
  <si>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</si>
  <si>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</si>
  <si>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</si>
  <si>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</si>
  <si>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</si>
  <si>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</si>
  <si>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</si>
  <si>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</si>
  <si>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</si>
  <si>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</si>
  <si>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</si>
  <si>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</si>
  <si>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</si>
  <si>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</si>
  <si>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</si>
  <si>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</si>
  <si>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</si>
  <si>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</si>
  <si>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</si>
  <si>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</si>
  <si>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</si>
  <si>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</si>
  <si>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</si>
  <si>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</si>
  <si>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</si>
  <si>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</si>
  <si>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</si>
  <si>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</si>
  <si>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</si>
  <si>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</si>
  <si>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</si>
  <si>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</si>
  <si>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</si>
  <si>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</si>
  <si>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</si>
  <si>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</si>
  <si>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</si>
  <si>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</si>
  <si>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</si>
  <si>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</si>
  <si>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</si>
  <si>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</si>
  <si>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</si>
  <si>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</si>
  <si>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</si>
  <si>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</si>
  <si>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</si>
  <si>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</si>
  <si>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</si>
  <si>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</si>
  <si>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</si>
  <si>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</si>
  <si>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</si>
  <si>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</si>
  <si>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</si>
  <si>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</si>
  <si>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</si>
  <si>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</si>
  <si>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</si>
  <si>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</si>
  <si>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</si>
  <si>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</si>
  <si>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</si>
  <si>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</si>
  <si>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</si>
  <si>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</si>
  <si>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</si>
  <si>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</si>
  <si>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</si>
  <si>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</si>
  <si>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</si>
  <si>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</si>
  <si>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</si>
  <si>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</si>
  <si>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</si>
  <si>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</si>
  <si>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</si>
  <si>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</si>
  <si>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</si>
  <si>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</si>
  <si>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</si>
  <si>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</si>
  <si>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</si>
  <si>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</si>
  <si>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</si>
  <si>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</si>
  <si>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</si>
  <si>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</si>
  <si>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</si>
  <si>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</si>
  <si>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</si>
  <si>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</si>
  <si>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</si>
  <si>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</si>
  <si>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</si>
  <si>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</si>
  <si>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</si>
  <si>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</si>
  <si>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</si>
  <si>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</si>
  <si>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</si>
  <si>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</si>
  <si>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</si>
  <si>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</si>
  <si>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</si>
  <si>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</si>
  <si>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</si>
  <si>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</si>
  <si>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</si>
  <si>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</si>
  <si>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</si>
  <si>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</si>
  <si>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</si>
  <si>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</si>
  <si>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</si>
  <si>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</si>
  <si>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</si>
  <si>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</si>
  <si>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</si>
  <si>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</si>
  <si>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</si>
  <si>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</si>
  <si>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</si>
  <si>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</si>
  <si>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</si>
  <si>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</si>
  <si>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</si>
  <si>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</si>
  <si>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</si>
  <si>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</si>
  <si>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</si>
  <si>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</si>
  <si>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</si>
  <si>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</si>
  <si>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</si>
  <si>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</si>
  <si>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</si>
  <si>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</si>
  <si>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</si>
  <si>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</si>
  <si>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</si>
  <si>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</si>
  <si>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</si>
  <si>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</si>
  <si>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</si>
  <si>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</si>
  <si>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</si>
  <si>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</si>
  <si>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</si>
  <si>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</si>
  <si>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</si>
  <si>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</si>
  <si>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</si>
  <si>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</si>
  <si>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</si>
  <si>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</si>
  <si>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</si>
  <si>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</si>
  <si>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</si>
  <si>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</si>
  <si>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</si>
  <si>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</si>
  <si>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</si>
  <si>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</si>
  <si>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</si>
  <si>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</si>
  <si>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</si>
  <si>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</si>
  <si>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</si>
  <si>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</si>
  <si>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</si>
  <si>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</si>
  <si>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</si>
  <si>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</si>
  <si>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</si>
  <si>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</si>
  <si>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</si>
  <si>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</si>
  <si>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</si>
  <si>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</si>
  <si>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</si>
  <si>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</si>
  <si>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</si>
  <si>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</si>
  <si>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</si>
  <si>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</si>
  <si>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</si>
  <si>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</si>
  <si>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</si>
  <si>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</si>
  <si>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</si>
  <si>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</si>
  <si>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</si>
  <si>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</si>
  <si>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</si>
  <si>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</si>
  <si>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</si>
  <si>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</si>
  <si>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</si>
  <si>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</si>
  <si>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</si>
  <si>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</si>
  <si>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</si>
  <si>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</si>
  <si>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</si>
  <si>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</si>
  <si>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</si>
  <si>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</si>
  <si>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</si>
  <si>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</si>
  <si>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</si>
  <si>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</si>
  <si>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</si>
  <si>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</si>
  <si>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</si>
  <si>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</si>
  <si>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</si>
  <si>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</si>
  <si>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</si>
  <si>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</si>
  <si>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</si>
  <si>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</si>
  <si>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</si>
  <si>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</si>
  <si>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</si>
  <si>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</si>
  <si>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</si>
  <si>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</si>
  <si>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</si>
  <si>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</si>
  <si>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</si>
  <si>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</si>
  <si>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</si>
  <si>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</si>
  <si>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</si>
  <si>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</si>
  <si>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</si>
  <si>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</si>
  <si>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</si>
  <si>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</si>
  <si>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</si>
  <si>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</si>
  <si>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</si>
  <si>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</si>
  <si>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</si>
  <si>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</si>
  <si>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</si>
  <si>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</si>
  <si>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</si>
  <si>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</si>
  <si>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</si>
  <si>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</si>
  <si>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</si>
  <si>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</si>
  <si>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</si>
  <si>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</si>
  <si>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</si>
  <si>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</si>
  <si>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</si>
  <si>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</si>
  <si>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</si>
  <si>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</si>
  <si>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</si>
  <si>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</si>
  <si>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</si>
  <si>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</si>
  <si>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</si>
  <si>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</si>
  <si>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</si>
  <si>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</si>
  <si>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</si>
  <si>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</si>
  <si>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</si>
  <si>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</si>
  <si>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</si>
  <si>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</si>
  <si>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</si>
  <si>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</si>
  <si>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</si>
  <si>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</si>
  <si>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</si>
  <si>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</si>
  <si>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</si>
  <si>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</si>
  <si>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</si>
  <si>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</si>
  <si>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</si>
  <si>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</si>
  <si>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</si>
  <si>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</si>
  <si>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</si>
  <si>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</si>
  <si>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</si>
  <si>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</si>
  <si>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</si>
  <si>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</si>
  <si>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</si>
  <si>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</si>
  <si>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</si>
  <si>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</si>
  <si>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</si>
  <si>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</si>
  <si>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</si>
  <si>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</si>
  <si>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</si>
  <si>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</si>
  <si>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</si>
  <si>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</si>
  <si>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</si>
  <si>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</si>
  <si>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</si>
  <si>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</si>
  <si>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</si>
  <si>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</si>
  <si>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</si>
  <si>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</si>
  <si>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</si>
  <si>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</si>
  <si>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</si>
  <si>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</si>
  <si>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</si>
  <si>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</si>
  <si>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</si>
  <si>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</si>
  <si>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</si>
  <si>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</si>
  <si>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</si>
  <si>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</si>
  <si>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</si>
  <si>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</si>
  <si>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</si>
  <si>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</si>
  <si>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</si>
  <si>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</si>
  <si>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</si>
  <si>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</si>
  <si>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</si>
  <si>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</si>
  <si>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</si>
  <si>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</si>
  <si>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</si>
  <si>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</si>
  <si>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</si>
  <si>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</si>
  <si>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</si>
  <si>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</si>
  <si>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</si>
  <si>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</si>
  <si>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</si>
  <si>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</si>
  <si>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</si>
  <si>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</si>
  <si>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</si>
  <si>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</si>
  <si>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</si>
  <si>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</si>
  <si>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</si>
  <si>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</si>
  <si>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</si>
  <si>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</si>
  <si>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</si>
  <si>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</si>
  <si>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</si>
  <si>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</si>
  <si>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</si>
  <si>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</si>
  <si>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</si>
  <si>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</si>
  <si>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</si>
  <si>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</si>
  <si>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</si>
  <si>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</si>
  <si>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</si>
  <si>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</si>
  <si>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</si>
  <si>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</si>
  <si>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</si>
  <si>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</si>
  <si>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</si>
  <si>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</si>
  <si>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</si>
  <si>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</si>
  <si>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</si>
  <si>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</si>
  <si>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</si>
  <si>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</si>
  <si>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</si>
  <si>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</si>
  <si>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</si>
  <si>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</si>
  <si>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</si>
  <si>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</si>
  <si>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</si>
  <si>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</si>
  <si>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</si>
  <si>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</si>
  <si>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</si>
  <si>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</si>
  <si>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</si>
  <si>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</si>
  <si>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</si>
  <si>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</si>
  <si>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</si>
  <si>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</si>
  <si>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</si>
  <si>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</si>
  <si>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</si>
  <si>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</si>
  <si>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</si>
  <si>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</si>
  <si>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</si>
  <si>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</si>
  <si>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</si>
  <si>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</si>
  <si>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</si>
  <si>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</si>
  <si>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</si>
  <si>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</si>
  <si>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</si>
  <si>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</si>
  <si>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</si>
  <si>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</si>
  <si>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</si>
  <si>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</si>
  <si>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</si>
  <si>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</si>
  <si>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</si>
  <si>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</si>
  <si>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</si>
  <si>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</si>
  <si>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</si>
  <si>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</si>
  <si>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</si>
  <si>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</si>
  <si>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</si>
  <si>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</si>
  <si>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</si>
  <si>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</si>
  <si>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</si>
  <si>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</si>
  <si>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</si>
  <si>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</si>
  <si>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</si>
  <si>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</si>
  <si>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</si>
  <si>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</si>
  <si>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</si>
  <si>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</si>
  <si>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</si>
  <si>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</si>
  <si>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</si>
  <si>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</si>
  <si>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</si>
  <si>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</si>
  <si>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</si>
  <si>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</si>
  <si>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</si>
  <si>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</si>
  <si>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</si>
  <si>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</si>
  <si>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</si>
  <si>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</si>
  <si>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</si>
  <si>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</si>
  <si>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</si>
  <si>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</si>
  <si>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</si>
  <si>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</si>
  <si>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</si>
  <si>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</si>
  <si>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</si>
  <si>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</si>
  <si>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</si>
  <si>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</si>
  <si>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</si>
  <si>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</si>
  <si>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</si>
  <si>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</si>
  <si>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</si>
  <si>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</si>
  <si>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</si>
  <si>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</si>
  <si>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</si>
  <si>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</si>
  <si>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</si>
  <si>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</si>
  <si>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</si>
  <si>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</si>
  <si>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</si>
  <si>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</si>
  <si>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</si>
  <si>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</si>
  <si>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</si>
  <si>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</si>
  <si>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</si>
  <si>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</si>
  <si>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</si>
  <si>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</si>
  <si>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</si>
  <si>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</si>
  <si>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</si>
  <si>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</si>
  <si>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</si>
  <si>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</si>
  <si>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</si>
  <si>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</si>
  <si>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</si>
  <si>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</si>
  <si>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</si>
  <si>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</si>
  <si>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</si>
  <si>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</si>
  <si>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</si>
  <si>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</si>
  <si>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</si>
  <si>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</si>
  <si>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</si>
  <si>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</si>
  <si>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</si>
  <si>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</si>
  <si>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</si>
  <si>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</si>
  <si>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</si>
  <si>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</si>
  <si>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</si>
  <si>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</si>
  <si>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</si>
  <si>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</si>
  <si>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</si>
  <si>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</si>
  <si>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</si>
  <si>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</si>
  <si>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</si>
  <si>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</si>
  <si>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</si>
  <si>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</si>
  <si>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</si>
  <si>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</si>
  <si>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</si>
  <si>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</si>
  <si>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</si>
  <si>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</si>
  <si>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</si>
  <si>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</si>
  <si>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</si>
  <si>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</si>
  <si>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</si>
  <si>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</si>
  <si>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</si>
  <si>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</si>
  <si>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</si>
  <si>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</si>
  <si>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</si>
  <si>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</si>
  <si>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</si>
  <si>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</si>
  <si>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</si>
  <si>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</si>
  <si>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</si>
  <si>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</si>
  <si>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</si>
  <si>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</si>
  <si>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</si>
  <si>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</si>
  <si>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</si>
  <si>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</si>
  <si>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</si>
  <si>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</si>
  <si>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</si>
  <si>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</si>
  <si>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</si>
  <si>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</si>
  <si>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</si>
  <si>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</si>
  <si>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</si>
  <si>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</si>
  <si>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</si>
  <si>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</si>
  <si>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</si>
  <si>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</si>
  <si>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</si>
  <si>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</si>
  <si>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</si>
  <si>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</si>
  <si>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</si>
  <si>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</si>
  <si>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</si>
  <si>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</si>
  <si>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</si>
  <si>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</si>
  <si>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</si>
  <si>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</si>
  <si>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</si>
  <si>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</si>
  <si>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</si>
  <si>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</si>
  <si>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</si>
  <si>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</si>
  <si>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</si>
  <si>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</si>
  <si>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</si>
  <si>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</si>
  <si>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</si>
  <si>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</si>
  <si>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</si>
  <si>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</si>
  <si>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</si>
  <si>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</si>
  <si>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</si>
  <si>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</si>
  <si>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</si>
  <si>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</si>
  <si>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</si>
  <si>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</si>
  <si>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</si>
  <si>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</si>
  <si>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</si>
  <si>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</si>
  <si>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</si>
  <si>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</si>
  <si>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</si>
  <si>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</si>
  <si>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</si>
  <si>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</si>
  <si>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</si>
  <si>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</si>
  <si>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</si>
  <si>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</si>
  <si>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</si>
  <si>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</si>
  <si>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</si>
  <si>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</si>
  <si>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</si>
  <si>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</si>
  <si>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</si>
  <si>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</si>
  <si>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</si>
  <si>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</si>
  <si>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</si>
  <si>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</si>
  <si>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</si>
  <si>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</si>
  <si>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</si>
  <si>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</si>
  <si>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</si>
  <si>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</si>
  <si>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</si>
  <si>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</si>
  <si>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</si>
  <si>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</si>
  <si>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</si>
  <si>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</si>
  <si>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</si>
  <si>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</si>
  <si>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</si>
  <si>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</si>
  <si>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</si>
  <si>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</si>
  <si>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</si>
  <si>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</si>
  <si>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</si>
  <si>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</si>
  <si>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</si>
  <si>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</si>
  <si>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</si>
  <si>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</si>
  <si>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</si>
  <si>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</si>
  <si>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</si>
  <si>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</si>
  <si>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</si>
  <si>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</si>
  <si>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</si>
  <si>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</si>
  <si>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</si>
  <si>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</si>
  <si>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</si>
  <si>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</si>
  <si>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</si>
  <si>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</si>
  <si>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</si>
  <si>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</si>
  <si>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</si>
  <si>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</si>
  <si>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</si>
  <si>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</si>
  <si>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</si>
  <si>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</si>
  <si>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</si>
  <si>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</si>
  <si>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</si>
  <si>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</si>
  <si>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</si>
  <si>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</si>
  <si>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</si>
  <si>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</si>
  <si>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</si>
  <si>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</si>
  <si>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</si>
  <si>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</si>
  <si>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</si>
  <si>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</si>
  <si>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</si>
  <si>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</si>
  <si>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</si>
  <si>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</si>
  <si>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</si>
  <si>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</si>
  <si>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</si>
  <si>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</si>
  <si>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</si>
  <si>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</si>
  <si>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</si>
  <si>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</si>
  <si>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</si>
  <si>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</si>
  <si>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</si>
  <si>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</si>
  <si>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</si>
  <si>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</si>
  <si>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</si>
  <si>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</si>
  <si>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</si>
  <si>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</si>
  <si>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</si>
  <si>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</si>
  <si>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</si>
  <si>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</si>
  <si>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</si>
  <si>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</si>
  <si>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</si>
  <si>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</si>
  <si>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</si>
  <si>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</si>
  <si>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</si>
  <si>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</si>
  <si>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</si>
  <si>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</si>
  <si>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</si>
  <si>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</si>
  <si>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</si>
  <si>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</si>
  <si>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</si>
  <si>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</si>
  <si>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</si>
  <si>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</si>
  <si>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</si>
  <si>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</si>
  <si>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</si>
  <si>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</si>
  <si>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</si>
  <si>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</si>
  <si>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</si>
  <si>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</si>
  <si>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</si>
  <si>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</si>
  <si>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</si>
  <si>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</si>
  <si>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</si>
  <si>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</si>
  <si>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</si>
  <si>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</si>
  <si>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</si>
  <si>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</si>
  <si>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</si>
  <si>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</si>
  <si>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</si>
  <si>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</si>
  <si>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</si>
  <si>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</si>
  <si>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</si>
  <si>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</si>
  <si>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</si>
  <si>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</si>
  <si>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</si>
  <si>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</si>
  <si>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</si>
  <si>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</si>
  <si>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</si>
  <si>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</si>
  <si>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</si>
  <si>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</si>
  <si>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</si>
  <si>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</si>
  <si>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</si>
  <si>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</si>
  <si>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</si>
  <si>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</si>
  <si>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</si>
  <si>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</si>
  <si>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</si>
  <si>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</si>
  <si>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</si>
  <si>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</si>
  <si>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</si>
  <si>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</si>
  <si>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</si>
  <si>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</si>
  <si>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</si>
  <si>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</si>
  <si>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</si>
  <si>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</si>
  <si>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</si>
  <si>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</si>
  <si>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</si>
  <si>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</si>
  <si>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</si>
  <si>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</si>
  <si>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</si>
  <si>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</si>
  <si>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</si>
  <si>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</si>
  <si>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</si>
  <si>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</si>
  <si>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</si>
  <si>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</si>
  <si>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</si>
  <si>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</si>
  <si>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</si>
  <si>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</si>
  <si>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</si>
  <si>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</si>
  <si>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</si>
  <si>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</si>
  <si>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</si>
  <si>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</si>
  <si>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</si>
  <si>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</si>
  <si>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</si>
  <si>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</si>
  <si>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</si>
  <si>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</si>
  <si>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</si>
  <si>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</si>
  <si>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</si>
  <si>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</si>
  <si>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</si>
  <si>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</si>
  <si>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</si>
  <si>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</si>
  <si>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</si>
  <si>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</si>
  <si>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</si>
  <si>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</si>
  <si>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</si>
  <si>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</si>
  <si>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</si>
  <si>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</si>
  <si>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</si>
  <si>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</si>
  <si>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</si>
  <si>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</si>
  <si>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</si>
  <si>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</si>
  <si>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</si>
  <si>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</si>
  <si>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</si>
  <si>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</si>
  <si>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</si>
  <si>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</si>
  <si>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</si>
  <si>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</si>
  <si>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</si>
  <si>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</si>
  <si>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</si>
  <si>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</si>
  <si>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</si>
  <si>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</si>
  <si>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</si>
  <si>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</si>
  <si>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</si>
  <si>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</si>
  <si>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</si>
  <si>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</si>
  <si>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</si>
  <si>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</si>
  <si>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</si>
  <si>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</si>
  <si>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</si>
  <si>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</si>
  <si>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</si>
  <si>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</si>
  <si>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</si>
  <si>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</si>
  <si>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</si>
  <si>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</si>
  <si>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</si>
  <si>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</si>
  <si>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</si>
  <si>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</si>
  <si>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</si>
  <si>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</si>
  <si>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</si>
  <si>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</si>
  <si>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</si>
  <si>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</si>
  <si>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</si>
  <si>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</si>
  <si>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</si>
  <si>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</si>
  <si>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</si>
  <si>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</si>
  <si>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</si>
  <si>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</si>
  <si>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</si>
  <si>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</si>
  <si>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</si>
  <si>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</si>
  <si>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</si>
  <si>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</si>
  <si>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</si>
  <si>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</si>
  <si>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</si>
  <si>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</si>
  <si>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</si>
  <si>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</si>
  <si>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</si>
  <si>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</si>
  <si>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</si>
  <si>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</si>
  <si>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</si>
  <si>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</si>
  <si>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</si>
  <si>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</si>
  <si>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</si>
  <si>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</si>
  <si>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</si>
  <si>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</si>
  <si>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</si>
  <si>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</si>
  <si>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</si>
  <si>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</si>
  <si>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</si>
  <si>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</si>
  <si>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</si>
  <si>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</si>
  <si>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</si>
  <si>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</si>
  <si>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</si>
  <si>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</si>
  <si>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</si>
  <si>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</si>
  <si>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</si>
  <si>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</si>
  <si>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</si>
  <si>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</si>
  <si>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</si>
  <si>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</si>
  <si>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</si>
  <si>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</si>
  <si>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</si>
  <si>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</si>
  <si>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</si>
  <si>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</si>
  <si>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</si>
  <si>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</si>
  <si>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</si>
  <si>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</si>
  <si>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</si>
  <si>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</si>
  <si>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</si>
  <si>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</si>
  <si>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</si>
  <si>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</si>
  <si>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</si>
  <si>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</si>
  <si>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</si>
  <si>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</si>
  <si>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</si>
  <si>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</si>
  <si>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</si>
  <si>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</si>
  <si>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</si>
  <si>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</si>
  <si>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</si>
  <si>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</si>
  <si>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</si>
  <si>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</si>
  <si>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</si>
  <si>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</si>
  <si>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</si>
  <si>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</si>
  <si>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</si>
  <si>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</si>
  <si>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</si>
  <si>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</si>
  <si>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</si>
  <si>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</si>
  <si>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</si>
  <si>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</si>
  <si>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</si>
  <si>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</si>
  <si>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</si>
  <si>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</si>
  <si>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</si>
  <si>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</si>
  <si>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</si>
  <si>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</si>
  <si>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</si>
  <si>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</si>
  <si>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</si>
  <si>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</si>
  <si>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</si>
  <si>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</si>
  <si>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</si>
  <si>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</si>
  <si>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</si>
  <si>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</si>
  <si>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</si>
  <si>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</si>
  <si>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</si>
  <si>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</si>
  <si>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</si>
  <si>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</si>
  <si>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</si>
  <si>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</si>
  <si>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</si>
  <si>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</si>
  <si>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</si>
  <si>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</si>
  <si>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</si>
  <si>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</si>
  <si>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</si>
  <si>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</si>
  <si>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</si>
  <si>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</si>
  <si>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</si>
  <si>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</si>
  <si>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</si>
  <si>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</si>
  <si>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</si>
  <si>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</si>
  <si>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</si>
  <si>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</si>
  <si>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</si>
  <si>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</si>
  <si>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</si>
  <si>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</si>
  <si>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</si>
  <si>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</si>
  <si>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</si>
  <si>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</si>
  <si>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</si>
  <si>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</si>
  <si>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</si>
  <si>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</si>
  <si>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</si>
  <si>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</si>
  <si>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</si>
  <si>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</si>
  <si>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</si>
  <si>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</si>
  <si>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</si>
  <si>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</si>
  <si>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</si>
  <si>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</si>
  <si>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</si>
  <si>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</si>
  <si>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</si>
  <si>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</si>
  <si>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</si>
  <si>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</si>
  <si>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</si>
  <si>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</si>
  <si>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</si>
  <si>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</si>
  <si>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</si>
  <si>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</si>
  <si>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</si>
  <si>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</si>
  <si>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</si>
  <si>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</si>
  <si>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</si>
  <si>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</si>
  <si>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</si>
  <si>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</si>
  <si>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</si>
  <si>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</si>
  <si>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</si>
  <si>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</si>
  <si>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</si>
  <si>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</si>
  <si>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</si>
  <si>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</si>
  <si>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</si>
  <si>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</si>
  <si>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</si>
  <si>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</si>
  <si>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</si>
  <si>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</si>
  <si>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</si>
  <si>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</si>
  <si>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</si>
  <si>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</si>
  <si>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</si>
  <si>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</si>
  <si>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</si>
  <si>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</si>
  <si>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</si>
  <si>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</si>
  <si>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</si>
  <si>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</si>
  <si>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</si>
  <si>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</si>
  <si>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</si>
  <si>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</si>
  <si>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</si>
  <si>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</si>
  <si>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</si>
  <si>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</si>
  <si>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</si>
  <si>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</si>
  <si>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</si>
  <si>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</si>
  <si>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</si>
  <si>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</si>
  <si>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</si>
  <si>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</si>
  <si>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</si>
  <si>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</si>
  <si>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</si>
  <si>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</si>
  <si>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</si>
  <si>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</si>
  <si>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</si>
  <si>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</si>
  <si>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</si>
  <si>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</si>
  <si>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</si>
  <si>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</si>
  <si>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</si>
  <si>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</si>
  <si>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</si>
  <si>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</si>
  <si>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</si>
  <si>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</si>
  <si>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</si>
  <si>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</si>
  <si>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</si>
  <si>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</si>
  <si>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</si>
  <si>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</si>
  <si>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</si>
  <si>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</si>
  <si>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</si>
  <si>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</si>
  <si>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</si>
  <si>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</si>
  <si>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</si>
  <si>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</si>
  <si>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</si>
  <si>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</si>
  <si>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</si>
  <si>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</si>
  <si>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</si>
  <si>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</si>
  <si>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</si>
  <si>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</si>
  <si>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</si>
  <si>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</si>
  <si>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</si>
  <si>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</si>
  <si>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</si>
  <si>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</si>
  <si>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</si>
  <si>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</si>
  <si>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</si>
  <si>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</si>
  <si>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</si>
  <si>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</si>
  <si>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</si>
  <si>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</si>
  <si>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</si>
  <si>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</si>
  <si>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</si>
  <si>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</si>
  <si>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</si>
  <si>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</si>
  <si>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</si>
  <si>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</si>
  <si>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</si>
  <si>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</si>
  <si>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</si>
  <si>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</si>
  <si>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</si>
  <si>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</si>
  <si>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</si>
  <si>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</si>
  <si>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</si>
  <si>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</si>
  <si>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</si>
  <si>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</si>
  <si>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</si>
  <si>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</si>
  <si>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</si>
  <si>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</si>
  <si>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</si>
  <si>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</si>
  <si>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</si>
  <si>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</si>
  <si>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</si>
  <si>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</si>
  <si>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</si>
  <si>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</si>
  <si>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</si>
  <si>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</si>
  <si>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</si>
  <si>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</si>
  <si>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</si>
  <si>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</si>
  <si>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</si>
  <si>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</si>
  <si>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</si>
  <si>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</si>
  <si>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</si>
  <si>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</si>
  <si>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</si>
  <si>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</si>
  <si>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</si>
  <si>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</si>
  <si>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</si>
  <si>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</si>
  <si>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</si>
  <si>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</si>
  <si>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</si>
  <si>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</si>
  <si>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</si>
  <si>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</si>
  <si>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</si>
  <si>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</si>
  <si>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</si>
  <si>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</si>
  <si>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</si>
  <si>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</si>
  <si>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</si>
  <si>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</si>
  <si>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</si>
  <si>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</si>
  <si>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</si>
  <si>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</si>
  <si>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</si>
  <si>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</si>
  <si>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</si>
  <si>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</si>
  <si>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</si>
  <si>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</si>
  <si>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</si>
  <si>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</si>
  <si>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</si>
  <si>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</si>
  <si>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</si>
  <si>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</si>
  <si>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</si>
  <si>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</si>
  <si>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</si>
  <si>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</si>
  <si>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</si>
  <si>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</si>
  <si>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</si>
  <si>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</si>
  <si>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</si>
  <si>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</si>
  <si>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</si>
  <si>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</si>
  <si>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</si>
  <si>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</si>
  <si>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</si>
  <si>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</si>
  <si>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</si>
  <si>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</si>
  <si>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</si>
  <si>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</si>
  <si>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</si>
  <si>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</si>
  <si>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</si>
  <si>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</si>
  <si>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</si>
  <si>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</si>
  <si>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</si>
  <si>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</si>
  <si>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</si>
  <si>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</si>
  <si>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</si>
  <si>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</si>
  <si>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</si>
  <si>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</si>
  <si>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</si>
  <si>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</si>
  <si>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</si>
  <si>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</si>
  <si>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</si>
  <si>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</si>
  <si>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</si>
  <si>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</si>
  <si>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</si>
  <si>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</si>
  <si>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</si>
  <si>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</si>
  <si>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</si>
  <si>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</si>
  <si>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</si>
  <si>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</si>
  <si>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</si>
  <si>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</si>
  <si>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</si>
  <si>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</si>
  <si>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</si>
  <si>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</si>
  <si>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</si>
  <si>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</si>
  <si>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</si>
  <si>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</si>
  <si>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</si>
  <si>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</si>
  <si>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</si>
  <si>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</si>
  <si>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</si>
  <si>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</si>
  <si>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</si>
  <si>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</si>
  <si>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</si>
  <si>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</si>
  <si>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</si>
  <si>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</si>
  <si>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</si>
  <si>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</si>
  <si>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</si>
  <si>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</si>
  <si>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</si>
  <si>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</si>
  <si>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</si>
  <si>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</si>
  <si>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</si>
  <si>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</si>
  <si>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</si>
  <si>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</si>
  <si>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</si>
  <si>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</si>
  <si>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</si>
  <si>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</si>
  <si>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</si>
  <si>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</si>
  <si>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</si>
  <si>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</si>
  <si>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</si>
  <si>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</si>
  <si>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</si>
  <si>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</si>
  <si>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</si>
  <si>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</si>
  <si>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</si>
  <si>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</si>
  <si>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</si>
  <si>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</si>
  <si>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</si>
  <si>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</si>
  <si>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</si>
  <si>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</si>
  <si>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</si>
  <si>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</si>
  <si>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</si>
  <si>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</si>
  <si>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</si>
  <si>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</si>
  <si>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</si>
  <si>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</si>
  <si>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</si>
  <si>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</si>
  <si>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</si>
  <si>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</si>
  <si>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</si>
  <si>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</si>
  <si>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</si>
  <si>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</si>
  <si>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</si>
  <si>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</si>
  <si>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</si>
  <si>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</si>
  <si>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</si>
  <si>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</si>
  <si>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</si>
  <si>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</si>
  <si>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</si>
  <si>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</si>
  <si>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</si>
  <si>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</si>
  <si>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</si>
  <si>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</si>
  <si>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</si>
  <si>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</si>
  <si>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</si>
  <si>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</si>
  <si>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</si>
  <si>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</si>
  <si>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</si>
  <si>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</si>
  <si>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</si>
  <si>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</si>
  <si>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</si>
  <si>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</si>
  <si>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</si>
  <si>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</si>
  <si>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</si>
  <si>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</si>
  <si>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</si>
  <si>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</si>
  <si>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</si>
  <si>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</si>
  <si>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</si>
  <si>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</si>
  <si>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</si>
  <si>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</si>
  <si>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</si>
  <si>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</si>
  <si>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</si>
  <si>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</si>
  <si>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</si>
  <si>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</si>
  <si>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</si>
  <si>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</si>
  <si>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</si>
  <si>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</si>
  <si>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</si>
  <si>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</si>
  <si>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</si>
  <si>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</si>
  <si>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</si>
  <si>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</si>
  <si>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</si>
  <si>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</si>
  <si>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</si>
  <si>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</si>
  <si>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</si>
  <si>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</si>
  <si>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</si>
  <si>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</si>
  <si>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</si>
  <si>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</si>
  <si>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</si>
  <si>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</si>
  <si>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</si>
  <si>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</si>
  <si>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</si>
  <si>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</si>
  <si>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</si>
  <si>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</si>
  <si>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</si>
  <si>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</si>
  <si>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</si>
  <si>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</si>
  <si>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</si>
  <si>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</si>
  <si>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</si>
  <si>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</si>
  <si>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</si>
  <si>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</si>
  <si>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</si>
  <si>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</si>
  <si>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</si>
  <si>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</si>
  <si>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</si>
  <si>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</si>
  <si>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</si>
  <si>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</si>
  <si>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</si>
  <si>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</si>
  <si>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</si>
  <si>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</si>
  <si>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</si>
  <si>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</si>
  <si>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</si>
  <si>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</si>
  <si>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</si>
  <si>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</si>
  <si>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</si>
  <si>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</si>
  <si>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</si>
  <si>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</si>
  <si>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</si>
  <si>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</si>
  <si>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</si>
  <si>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</si>
  <si>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</si>
  <si>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</si>
  <si>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</si>
  <si>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</si>
  <si>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</si>
  <si>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</si>
  <si>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</si>
  <si>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</si>
  <si>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</si>
  <si>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</si>
  <si>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</si>
  <si>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</si>
  <si>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</si>
  <si>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</si>
  <si>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</si>
  <si>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</si>
  <si>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</si>
  <si>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</si>
  <si>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</si>
  <si>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</si>
  <si>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</si>
  <si>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</si>
  <si>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</si>
  <si>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</si>
  <si>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</si>
  <si>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</si>
  <si>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</si>
  <si>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</si>
  <si>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</si>
  <si>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</si>
  <si>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</si>
  <si>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</si>
  <si>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</si>
  <si>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</si>
  <si>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</si>
  <si>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</si>
  <si>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</si>
  <si>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</si>
  <si>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</si>
  <si>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</si>
  <si>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</si>
  <si>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</si>
  <si>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</si>
  <si>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</si>
  <si>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</si>
  <si>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</si>
  <si>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</si>
  <si>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</si>
  <si>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</si>
  <si>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</si>
  <si>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</si>
  <si>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</si>
  <si>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</si>
  <si>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</si>
  <si>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</si>
  <si>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</si>
  <si>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</si>
  <si>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</si>
  <si>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</si>
  <si>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</si>
  <si>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</si>
  <si>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</si>
  <si>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</si>
  <si>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</si>
  <si>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</si>
  <si>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</si>
  <si>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</si>
  <si>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</si>
  <si>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</si>
  <si>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</si>
  <si>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</si>
  <si>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</si>
  <si>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</si>
  <si>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</si>
  <si>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</si>
  <si>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</si>
  <si>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</si>
  <si>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</si>
  <si>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</si>
  <si>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</si>
  <si>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</si>
  <si>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</si>
  <si>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</si>
  <si>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</si>
  <si>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</si>
  <si>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</si>
  <si>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</si>
  <si>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</si>
  <si>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</si>
  <si>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</si>
  <si>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</si>
  <si>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</si>
  <si>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</si>
  <si>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</si>
  <si>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</si>
  <si>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</si>
  <si>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</si>
  <si>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</si>
  <si>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</si>
  <si>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</si>
  <si>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</si>
  <si>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</si>
  <si>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</si>
  <si>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</si>
  <si>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</si>
  <si>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</si>
  <si>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</si>
  <si>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</si>
  <si>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</si>
  <si>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</si>
  <si>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</si>
  <si>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</si>
  <si>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</si>
  <si>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</si>
  <si>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</si>
  <si>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</si>
  <si>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</si>
  <si>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</si>
  <si>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</si>
  <si>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</si>
  <si>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</si>
  <si>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</si>
  <si>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</si>
  <si>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</si>
  <si>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</si>
  <si>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</si>
  <si>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</si>
  <si>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</si>
  <si>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</si>
  <si>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</si>
  <si>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</si>
  <si>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</si>
  <si>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</si>
  <si>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</si>
  <si>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</si>
  <si>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</si>
  <si>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</si>
  <si>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</si>
  <si>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</si>
  <si>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</si>
  <si>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</si>
  <si>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</si>
  <si>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</si>
  <si>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</si>
  <si>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</si>
  <si>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</si>
  <si>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</si>
  <si>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</si>
  <si>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</si>
  <si>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</si>
  <si>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</si>
  <si>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</si>
  <si>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</si>
  <si>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</si>
  <si>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</si>
  <si>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</si>
  <si>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</si>
  <si>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</si>
  <si>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</si>
  <si>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</si>
  <si>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</si>
  <si>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</si>
  <si>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</si>
  <si>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</si>
  <si>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</si>
  <si>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</si>
  <si>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</si>
  <si>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</si>
  <si>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</si>
  <si>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</si>
  <si>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</si>
  <si>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</si>
  <si>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</si>
  <si>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</si>
  <si>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</si>
  <si>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</si>
  <si>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</si>
  <si>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</si>
  <si>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</si>
  <si>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</si>
  <si>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</si>
  <si>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</si>
  <si>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</si>
  <si>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</si>
  <si>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</si>
  <si>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</si>
  <si>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</si>
  <si>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</si>
  <si>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</si>
  <si>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</si>
  <si>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</si>
  <si>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</si>
  <si>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</si>
  <si>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</si>
  <si>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</si>
  <si>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</si>
  <si>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</si>
  <si>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</si>
  <si>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</si>
  <si>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</si>
  <si>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</si>
  <si>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</si>
  <si>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</si>
  <si>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</si>
  <si>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</si>
  <si>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</si>
  <si>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</si>
  <si>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</si>
  <si>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</si>
  <si>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</si>
  <si>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</si>
  <si>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</si>
  <si>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</si>
  <si>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</si>
  <si>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</si>
  <si>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</si>
  <si>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</si>
  <si>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</si>
  <si>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</si>
  <si>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</si>
  <si>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</si>
  <si>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</si>
  <si>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</si>
  <si>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</si>
  <si>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</si>
  <si>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</si>
  <si>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</si>
  <si>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</si>
  <si>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</si>
  <si>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</si>
  <si>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</si>
  <si>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</si>
  <si>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</si>
  <si>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</si>
  <si>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</si>
  <si>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</si>
  <si>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</si>
  <si>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</si>
  <si>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</si>
  <si>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</si>
  <si>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</si>
  <si>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</si>
  <si>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</si>
  <si>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</si>
  <si>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</si>
  <si>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</si>
  <si>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</si>
  <si>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</si>
  <si>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</si>
  <si>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</si>
  <si>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</si>
  <si>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</si>
  <si>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</si>
  <si>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</si>
  <si>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</si>
  <si>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</si>
  <si>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</si>
  <si>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</si>
  <si>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</si>
  <si>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</si>
  <si>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</si>
  <si>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</si>
  <si>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</si>
  <si>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</si>
  <si>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</si>
  <si>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</si>
  <si>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</si>
  <si>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</si>
  <si>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</si>
  <si>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</si>
  <si>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</si>
  <si>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</si>
  <si>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</si>
  <si>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</si>
  <si>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</si>
  <si>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</si>
  <si>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</si>
  <si>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</si>
  <si>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</si>
  <si>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</si>
  <si>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</si>
  <si>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</si>
  <si>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</si>
  <si>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</si>
  <si>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</si>
  <si>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</si>
  <si>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</si>
  <si>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</si>
  <si>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</si>
  <si>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</si>
  <si>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</si>
  <si>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</si>
  <si>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</si>
  <si>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</si>
  <si>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</si>
  <si>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</si>
  <si>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</si>
  <si>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</si>
  <si>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</si>
  <si>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</si>
  <si>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</si>
  <si>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</si>
  <si>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</si>
  <si>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</si>
  <si>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</si>
  <si>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</si>
  <si>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</si>
  <si>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</si>
  <si>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</si>
  <si>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</si>
  <si>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</si>
  <si>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</si>
  <si>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</si>
  <si>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</si>
  <si>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</si>
  <si>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</si>
  <si>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</si>
  <si>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</si>
  <si>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</si>
  <si>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</si>
  <si>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</si>
  <si>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</si>
  <si>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</si>
  <si>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</si>
  <si>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</si>
  <si>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</si>
  <si>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</si>
  <si>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</si>
  <si>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</si>
  <si>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</si>
  <si>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</si>
  <si>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</si>
  <si>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</si>
  <si>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</si>
  <si>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</si>
  <si>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</si>
  <si>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</si>
  <si>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</si>
  <si>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</si>
  <si>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</si>
  <si>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</si>
  <si>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</si>
  <si>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</si>
  <si>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</si>
  <si>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</si>
  <si>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</si>
  <si>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</si>
  <si>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</si>
  <si>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</si>
  <si>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</si>
  <si>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</si>
  <si>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</si>
  <si>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</si>
  <si>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</si>
  <si>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</si>
  <si>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</si>
  <si>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</si>
  <si>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</si>
  <si>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</si>
  <si>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</si>
  <si>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</si>
  <si>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</si>
  <si>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</si>
  <si>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</si>
  <si>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</si>
  <si>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</si>
  <si>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</si>
  <si>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</si>
  <si>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</si>
  <si>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</si>
  <si>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</si>
  <si>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</si>
  <si>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</si>
  <si>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</si>
  <si>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</si>
  <si>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</si>
  <si>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</si>
  <si>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</si>
  <si>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</si>
  <si>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</si>
  <si>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</si>
  <si>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</si>
  <si>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</si>
  <si>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</si>
  <si>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</si>
  <si>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</si>
  <si>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</si>
  <si>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</si>
  <si>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</si>
  <si>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</si>
  <si>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</si>
  <si>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</si>
  <si>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</si>
  <si>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</si>
  <si>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</si>
  <si>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</si>
  <si>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</si>
  <si>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</si>
  <si>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</si>
  <si>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</si>
  <si>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</si>
  <si>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</si>
  <si>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</si>
  <si>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</si>
  <si>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</si>
  <si>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</si>
  <si>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</si>
  <si>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</si>
  <si>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</si>
  <si>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</si>
  <si>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</si>
  <si>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</si>
  <si>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</si>
  <si>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</si>
  <si>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</si>
  <si>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</si>
  <si>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</si>
  <si>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</si>
  <si>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</si>
  <si>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</si>
  <si>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</si>
  <si>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</si>
  <si>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</si>
  <si>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</si>
  <si>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Spese diverse carrello spesa</t>
  </si>
  <si>
    <t>Attrezzatura per la casa</t>
  </si>
  <si>
    <t>Spese diverse per la casa</t>
  </si>
  <si>
    <t>Sorveglianza</t>
  </si>
  <si>
    <t>Descrizioni libere</t>
  </si>
  <si>
    <t>Vestiario</t>
  </si>
  <si>
    <t>Benzina o trasporti</t>
  </si>
  <si>
    <t>Cancelleria</t>
  </si>
  <si>
    <t>Computer</t>
  </si>
  <si>
    <t>Regali e ricevimenti</t>
  </si>
  <si>
    <t>Spettacoli e Arte</t>
  </si>
  <si>
    <t>Spese diverse per la persona</t>
  </si>
  <si>
    <t>Lista della spesa</t>
  </si>
  <si>
    <t>Prodotti generici igene personale</t>
  </si>
  <si>
    <t>Acqua e fognatura</t>
  </si>
  <si>
    <t>Hobby</t>
  </si>
  <si>
    <t>Sport</t>
  </si>
  <si>
    <t>ENTRATE DIVERSE</t>
  </si>
  <si>
    <t>Nr. mesi</t>
  </si>
  <si>
    <t xml:space="preserve">Mesi rilevati: </t>
  </si>
  <si>
    <t>Riporto valori dai fogli precedenti</t>
  </si>
  <si>
    <t>Questo foglio ti permette di visualizzare le prime 500 registrazioni.</t>
  </si>
  <si>
    <t>Totale E/C EUR</t>
  </si>
  <si>
    <t>Subtotale</t>
  </si>
  <si>
    <t>Viaggi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</si>
</sst>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\ @\ "/>
    <numFmt numFmtId="165" formatCode="\ 0\ "/>
    <numFmt numFmtId="166" formatCode="\ 00\ "/>
    <numFmt numFmtId="167" formatCode="\ #,##0.00\ ;[Red]\ \-\ #,##0.00\ "/>
    <numFmt numFmtId="168" formatCode="&quot;+&quot;\ #,##0.00\ ;[Red]\ \-\ #,##0.00\ "/>
    <numFmt numFmtId="169" formatCode="&quot;+&quot;\ 00\ %"/>
    <numFmt numFmtId="170" formatCode="&quot;-&quot;\ 00\ %"/>
    <numFmt numFmtId="171" formatCode="\+\ #,##0.00\ ;\ \-\ #,##0.00\ "/>
    <numFmt numFmtId="172" formatCode="&quot;+&quot;\ #,##0.00\ ;\ \-\ #,##0.00\ "/>
    <numFmt numFmtId="173" formatCode="\ #,##0\ ;[Red]\ \-\ #,##0\ "/>
    <numFmt numFmtId="174" formatCode="0\ &quot;di 500 &quot;"/>
  </numFmts>
  <fonts count="80">
    <font>
      <sz val="10"/>
      <name val="Tahoma"/>
    </font>
    <font>
      <sz val="10"/>
      <name val="Tahoma"/>
      <family val="2"/>
    </font>
    <font>
      <sz val="8"/>
      <color indexed="23"/>
      <name val="Tahoma"/>
      <family val="2"/>
    </font>
    <font>
      <sz val="10"/>
      <color indexed="23"/>
      <name val="Tahoma"/>
      <family val="2"/>
    </font>
    <font>
      <sz val="8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i/>
      <sz val="8"/>
      <color indexed="23"/>
      <name val="Arial"/>
      <family val="2"/>
    </font>
    <font>
      <b/>
      <sz val="10"/>
      <color indexed="23"/>
      <name val="Tahoma"/>
      <family val="2"/>
    </font>
    <font>
      <sz val="8"/>
      <color indexed="23"/>
      <name val="Tahoma"/>
      <family val="2"/>
    </font>
    <font>
      <sz val="10"/>
      <color indexed="23"/>
      <name val="Tahoma"/>
      <family val="2"/>
    </font>
    <font>
      <b/>
      <sz val="10"/>
      <color indexed="63"/>
      <name val="Tahoma"/>
      <family val="2"/>
    </font>
    <font>
      <b/>
      <sz val="10"/>
      <color indexed="10"/>
      <name val="Tahoma"/>
      <family val="2"/>
    </font>
    <font>
      <sz val="10"/>
      <color indexed="63"/>
      <name val="Tahoma"/>
      <family val="2"/>
    </font>
    <font>
      <b/>
      <sz val="10"/>
      <color indexed="63"/>
      <name val="Arial"/>
      <family val="2"/>
    </font>
    <font>
      <sz val="8"/>
      <color indexed="63"/>
      <name val="Tahoma"/>
      <family val="2"/>
    </font>
    <font>
      <sz val="8"/>
      <color indexed="63"/>
      <name val="Tahoma"/>
      <family val="2"/>
    </font>
    <font>
      <sz val="10"/>
      <color indexed="63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63"/>
      <name val="Tahoma"/>
      <family val="2"/>
    </font>
    <font>
      <b/>
      <i/>
      <sz val="8"/>
      <color indexed="17"/>
      <name val="Arial"/>
      <family val="2"/>
    </font>
    <font>
      <sz val="8"/>
      <color indexed="23"/>
      <name val="Arial"/>
      <family val="2"/>
    </font>
    <font>
      <sz val="9"/>
      <color indexed="63"/>
      <name val="Tahoma"/>
      <family val="2"/>
    </font>
    <font>
      <b/>
      <i/>
      <sz val="8"/>
      <color indexed="63"/>
      <name val="Arial"/>
      <family val="2"/>
    </font>
    <font>
      <b/>
      <sz val="8"/>
      <color indexed="63"/>
      <name val="Tahoma"/>
      <family val="2"/>
    </font>
    <font>
      <u/>
      <sz val="10"/>
      <color indexed="63"/>
      <name val="Tahoma"/>
      <family val="2"/>
    </font>
    <font>
      <sz val="9"/>
      <color indexed="23"/>
      <name val="Tahoma"/>
      <family val="2"/>
    </font>
    <font>
      <sz val="9"/>
      <name val="Tahoma"/>
      <family val="2"/>
    </font>
    <font>
      <u/>
      <sz val="9"/>
      <color indexed="63"/>
      <name val="Tahoma"/>
      <family val="2"/>
    </font>
    <font>
      <b/>
      <sz val="11"/>
      <color indexed="23"/>
      <name val="Tahoma"/>
      <family val="2"/>
    </font>
    <font>
      <b/>
      <sz val="10"/>
      <color indexed="10"/>
      <name val="Arial"/>
      <family val="2"/>
    </font>
    <font>
      <sz val="8"/>
      <color indexed="10"/>
      <name val="Tahoma"/>
      <family val="2"/>
    </font>
    <font>
      <sz val="10"/>
      <color indexed="10"/>
      <name val="Tahoma"/>
      <family val="2"/>
    </font>
    <font>
      <b/>
      <sz val="8"/>
      <name val="Tahoma"/>
      <family val="2"/>
    </font>
    <font>
      <sz val="8"/>
      <color indexed="10"/>
      <name val="Tahoma"/>
      <family val="2"/>
    </font>
    <font>
      <sz val="10"/>
      <color indexed="10"/>
      <name val="Tahoma"/>
      <family val="2"/>
    </font>
    <font>
      <sz val="8"/>
      <color indexed="17"/>
      <name val="Tahoma"/>
      <family val="2"/>
    </font>
    <font>
      <sz val="8"/>
      <color indexed="18"/>
      <name val="Tahoma"/>
      <family val="2"/>
    </font>
    <font>
      <u/>
      <sz val="10"/>
      <color indexed="12"/>
      <name val="Tahoma"/>
      <family val="2"/>
    </font>
    <font>
      <b/>
      <sz val="12"/>
      <color indexed="10"/>
      <name val="Tahoma"/>
      <family val="2"/>
    </font>
    <font>
      <sz val="10"/>
      <color indexed="9"/>
      <name val="Tahoma"/>
      <family val="2"/>
    </font>
    <font>
      <sz val="11"/>
      <color indexed="10"/>
      <name val="Tahoma"/>
      <family val="2"/>
    </font>
    <font>
      <sz val="11"/>
      <color indexed="18"/>
      <name val="Tahoma"/>
      <family val="2"/>
    </font>
    <font>
      <sz val="11"/>
      <color indexed="63"/>
      <name val="Tahoma"/>
      <family val="2"/>
    </font>
    <font>
      <u/>
      <sz val="10"/>
      <color indexed="18"/>
      <name val="Tahoma"/>
      <family val="2"/>
    </font>
    <font>
      <b/>
      <i/>
      <sz val="11"/>
      <color indexed="23"/>
      <name val="Corbel"/>
      <family val="2"/>
    </font>
    <font>
      <i/>
      <sz val="11"/>
      <color indexed="23"/>
      <name val="Corbel"/>
      <family val="2"/>
    </font>
    <font>
      <i/>
      <u/>
      <sz val="11"/>
      <color indexed="10"/>
      <name val="Corbel"/>
      <family val="2"/>
    </font>
    <font>
      <sz val="11"/>
      <color indexed="17"/>
      <name val="Tahoma"/>
      <family val="2"/>
    </font>
    <font>
      <sz val="11"/>
      <color indexed="16"/>
      <name val="Tahoma"/>
      <family val="2"/>
    </font>
    <font>
      <i/>
      <sz val="10"/>
      <color indexed="23"/>
      <name val="Corbel"/>
      <family val="2"/>
    </font>
    <font>
      <sz val="11"/>
      <name val="Tahoma"/>
      <family val="2"/>
    </font>
    <font>
      <sz val="10"/>
      <color indexed="17"/>
      <name val="Tahoma"/>
      <family val="2"/>
    </font>
    <font>
      <sz val="11"/>
      <color indexed="23"/>
      <name val="Tahoma"/>
      <family val="2"/>
    </font>
    <font>
      <sz val="10"/>
      <color indexed="18"/>
      <name val="Tahoma"/>
      <family val="2"/>
    </font>
    <font>
      <sz val="10"/>
      <color indexed="18"/>
      <name val="Tahoma"/>
      <family val="2"/>
    </font>
    <font>
      <i/>
      <sz val="11"/>
      <color indexed="10"/>
      <name val="Corbel"/>
      <family val="2"/>
    </font>
    <font>
      <i/>
      <sz val="11"/>
      <color indexed="17"/>
      <name val="Corbel"/>
      <family val="2"/>
    </font>
    <font>
      <u/>
      <sz val="11"/>
      <color indexed="63"/>
      <name val="Tahoma"/>
      <family val="2"/>
    </font>
    <font>
      <sz val="11"/>
      <color rgb="FF000080"/>
      <name val="Tahoma"/>
      <family val="2"/>
    </font>
    <font>
      <u/>
      <sz val="11"/>
      <color theme="0" tint="-0.499984740745262"/>
      <name val="Tahoma"/>
      <family val="2"/>
    </font>
    <font>
      <sz val="9"/>
      <color indexed="63"/>
      <name val="Tahoma"/>
      <family val="2"/>
    </font>
    <font>
      <b/>
      <sz val="10"/>
      <color indexed="9"/>
      <name val="Tahoma"/>
      <family val="2"/>
    </font>
    <font>
      <sz val="10"/>
      <color theme="0" tint="-0.499984740745262"/>
      <name val="Tahoma"/>
      <family val="2"/>
    </font>
    <font>
      <sz val="8"/>
      <color theme="0" tint="-0.499984740745262"/>
      <name val="Tahoma"/>
      <family val="2"/>
    </font>
    <font>
      <sz val="8"/>
      <color rgb="FFFF0000"/>
      <name val="Tahoma"/>
      <family val="2"/>
    </font>
    <font>
      <sz val="8"/>
      <color theme="0"/>
      <name val="Tahoma"/>
      <family val="2"/>
    </font>
    <font>
      <sz val="10"/>
      <color rgb="FFFF0000"/>
      <name val="Tahoma"/>
      <family val="2"/>
    </font>
    <font>
      <b/>
      <i/>
      <sz val="8"/>
      <color rgb="FF008000"/>
      <name val="Arial"/>
      <family val="2"/>
    </font>
    <font>
      <sz val="8"/>
      <color theme="1" tint="0.14999847407452621"/>
      <name val="Tahoma"/>
      <family val="2"/>
    </font>
    <font>
      <sz val="8"/>
      <color rgb="FF008000"/>
      <name val="Tahoma"/>
      <family val="2"/>
    </font>
    <font>
      <b/>
      <i/>
      <sz val="8"/>
      <color theme="1" tint="0.14999847407452621"/>
      <name val="Arial"/>
      <family val="2"/>
    </font>
    <font>
      <sz val="11"/>
      <color rgb="FF008000"/>
      <name val="Tahoma"/>
      <family val="2"/>
    </font>
    <font>
      <sz val="11"/>
      <color theme="0" tint="-0.499984740745262"/>
      <name val="Tahoma"/>
      <family val="2"/>
    </font>
    <font>
      <sz val="16"/>
      <color indexed="10"/>
      <name val="Tahoma"/>
      <family val="2"/>
    </font>
    <font>
      <u/>
      <sz val="10"/>
      <color rgb="FF000080"/>
      <name val="Tahoma"/>
      <family val="2"/>
    </font>
    <font>
      <i/>
      <sz val="10"/>
      <color rgb="FF000080"/>
      <name val="Corbe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4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42"/>
      </patternFill>
    </fill>
    <fill>
      <patternFill patternType="solid">
        <fgColor rgb="FFFFFFCC"/>
        <bgColor auto="1"/>
      </patternFill>
    </fill>
    <fill>
      <patternFill patternType="solid">
        <fgColor theme="9" tint="0.79998168889431442"/>
        <bgColor indexed="64"/>
      </patternFill>
    </fill>
  </fills>
  <borders count="5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hair">
        <color indexed="23"/>
      </right>
      <top style="thin">
        <color indexed="23"/>
      </top>
      <bottom/>
      <diagonal/>
    </border>
    <border>
      <left style="hair">
        <color indexed="23"/>
      </left>
      <right/>
      <top style="thin">
        <color indexed="23"/>
      </top>
      <bottom/>
      <diagonal/>
    </border>
    <border>
      <left style="hair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hair">
        <color indexed="23"/>
      </right>
      <top/>
      <bottom style="hair">
        <color indexed="23"/>
      </bottom>
      <diagonal/>
    </border>
    <border>
      <left style="hair">
        <color indexed="23"/>
      </left>
      <right style="hair">
        <color indexed="23"/>
      </right>
      <top/>
      <bottom style="hair">
        <color indexed="23"/>
      </bottom>
      <diagonal/>
    </border>
    <border>
      <left style="hair">
        <color indexed="23"/>
      </left>
      <right style="thin">
        <color indexed="23"/>
      </right>
      <top/>
      <bottom style="hair">
        <color indexed="23"/>
      </bottom>
      <diagonal/>
    </border>
    <border>
      <left style="thin">
        <color indexed="23"/>
      </left>
      <right style="hair">
        <color indexed="23"/>
      </right>
      <top style="hair">
        <color indexed="23"/>
      </top>
      <bottom style="thin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thin">
        <color indexed="23"/>
      </bottom>
      <diagonal/>
    </border>
    <border>
      <left style="hair">
        <color indexed="23"/>
      </left>
      <right style="thin">
        <color indexed="23"/>
      </right>
      <top style="hair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hair">
        <color indexed="23"/>
      </bottom>
      <diagonal/>
    </border>
    <border>
      <left style="thin">
        <color indexed="23"/>
      </left>
      <right style="thin">
        <color indexed="23"/>
      </right>
      <top style="hair">
        <color indexed="23"/>
      </top>
      <bottom style="thin">
        <color indexed="23"/>
      </bottom>
      <diagonal/>
    </border>
    <border>
      <left/>
      <right/>
      <top/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23"/>
      </left>
      <right style="hair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23"/>
      </left>
      <right style="hair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hair">
        <color indexed="23"/>
      </top>
      <bottom style="hair">
        <color indexed="23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 style="hair">
        <color indexed="23"/>
      </left>
      <right style="hair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hair">
        <color indexed="23"/>
      </right>
      <top style="thin">
        <color indexed="23"/>
      </top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thin">
        <color indexed="23"/>
      </top>
      <bottom style="hair">
        <color indexed="23"/>
      </bottom>
      <diagonal/>
    </border>
    <border>
      <left style="hair">
        <color indexed="23"/>
      </left>
      <right style="thin">
        <color indexed="23"/>
      </right>
      <top style="thin">
        <color indexed="23"/>
      </top>
      <bottom style="hair">
        <color indexed="23"/>
      </bottom>
      <diagonal/>
    </border>
    <border>
      <left style="thin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thin">
        <color indexed="23"/>
      </right>
      <top style="hair">
        <color indexed="23"/>
      </top>
      <bottom style="hair">
        <color indexed="23"/>
      </bottom>
      <diagonal/>
    </border>
    <border>
      <left/>
      <right style="thin">
        <color indexed="23"/>
      </right>
      <top/>
      <bottom/>
      <diagonal/>
    </border>
    <border>
      <left/>
      <right/>
      <top style="hair">
        <color indexed="23"/>
      </top>
      <bottom/>
      <diagonal/>
    </border>
    <border>
      <left style="thin">
        <color indexed="23"/>
      </left>
      <right style="hair">
        <color indexed="23"/>
      </right>
      <top/>
      <bottom/>
      <diagonal/>
    </border>
    <border>
      <left style="hair">
        <color indexed="23"/>
      </left>
      <right/>
      <top/>
      <bottom/>
      <diagonal/>
    </border>
    <border>
      <left style="hair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/>
      <diagonal/>
    </border>
    <border>
      <left style="hair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/>
      <top style="hair">
        <color indexed="23"/>
      </top>
      <bottom style="hair">
        <color indexed="23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/>
      <right style="thin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23"/>
      </left>
      <right/>
      <top style="hair">
        <color indexed="23"/>
      </top>
      <bottom style="thin">
        <color indexed="23"/>
      </bottom>
      <diagonal/>
    </border>
    <border>
      <left/>
      <right/>
      <top style="hair">
        <color indexed="23"/>
      </top>
      <bottom style="thin">
        <color indexed="23"/>
      </bottom>
      <diagonal/>
    </border>
    <border>
      <left/>
      <right style="thin">
        <color indexed="23"/>
      </right>
      <top style="hair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hair">
        <color indexed="23"/>
      </bottom>
      <diagonal/>
    </border>
    <border>
      <left/>
      <right/>
      <top style="thin">
        <color indexed="23"/>
      </top>
      <bottom style="hair">
        <color indexed="23"/>
      </bottom>
      <diagonal/>
    </border>
    <border>
      <left/>
      <right style="thin">
        <color indexed="23"/>
      </right>
      <top style="thin">
        <color indexed="23"/>
      </top>
      <bottom style="hair">
        <color indexed="23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23"/>
      </left>
      <right style="hair">
        <color indexed="23"/>
      </right>
      <top style="hair">
        <color indexed="23"/>
      </top>
      <bottom/>
      <diagonal/>
    </border>
    <border>
      <left style="hair">
        <color indexed="23"/>
      </left>
      <right style="thin">
        <color indexed="23"/>
      </right>
      <top style="hair">
        <color indexed="23"/>
      </top>
      <bottom/>
      <diagonal/>
    </border>
    <border>
      <left style="thin">
        <color indexed="23"/>
      </left>
      <right style="thin">
        <color indexed="23"/>
      </right>
      <top style="hair">
        <color indexed="23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</borders>
  <cellStyleXfs count="5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9" fillId="0" borderId="0"/>
    <xf numFmtId="0" fontId="19" fillId="0" borderId="0"/>
  </cellStyleXfs>
  <cellXfs count="394">
    <xf numFmtId="0" fontId="0" fillId="0" borderId="0" xfId="0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0" fillId="2" borderId="0" xfId="0" applyFill="1" applyAlignment="1" applyProtection="1">
      <alignment vertical="center"/>
      <protection hidden="1"/>
    </xf>
    <xf numFmtId="0" fontId="19" fillId="2" borderId="0" xfId="3" applyFill="1" applyProtection="1">
      <protection hidden="1"/>
    </xf>
    <xf numFmtId="0" fontId="19" fillId="0" borderId="0" xfId="3" applyProtection="1">
      <protection hidden="1"/>
    </xf>
    <xf numFmtId="0" fontId="12" fillId="2" borderId="0" xfId="0" applyFont="1" applyFill="1" applyBorder="1" applyAlignment="1" applyProtection="1">
      <alignment horizontal="right" vertical="center"/>
      <protection hidden="1"/>
    </xf>
    <xf numFmtId="0" fontId="3" fillId="2" borderId="0" xfId="0" applyFont="1" applyFill="1" applyBorder="1" applyAlignment="1" applyProtection="1">
      <alignment horizontal="right" vertical="center"/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0" fontId="23" fillId="2" borderId="0" xfId="0" applyFont="1" applyFill="1" applyAlignment="1" applyProtection="1">
      <alignment horizontal="left" vertical="center"/>
      <protection hidden="1"/>
    </xf>
    <xf numFmtId="0" fontId="21" fillId="2" borderId="0" xfId="0" applyFont="1" applyFill="1" applyAlignment="1" applyProtection="1">
      <alignment horizontal="left" vertical="center"/>
      <protection hidden="1"/>
    </xf>
    <xf numFmtId="14" fontId="23" fillId="2" borderId="0" xfId="0" applyNumberFormat="1" applyFont="1" applyFill="1" applyAlignment="1" applyProtection="1">
      <alignment horizontal="left" vertical="center"/>
      <protection hidden="1"/>
    </xf>
    <xf numFmtId="14" fontId="21" fillId="2" borderId="0" xfId="0" applyNumberFormat="1" applyFont="1" applyFill="1" applyAlignment="1" applyProtection="1">
      <alignment horizontal="left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23" fillId="2" borderId="0" xfId="0" applyNumberFormat="1" applyFont="1" applyFill="1" applyAlignment="1" applyProtection="1">
      <alignment horizontal="left" vertical="center"/>
      <protection hidden="1"/>
    </xf>
    <xf numFmtId="0" fontId="21" fillId="2" borderId="0" xfId="0" applyNumberFormat="1" applyFont="1" applyFill="1" applyAlignment="1" applyProtection="1">
      <alignment horizontal="left" vertical="center"/>
      <protection hidden="1"/>
    </xf>
    <xf numFmtId="0" fontId="13" fillId="2" borderId="0" xfId="4" applyFont="1" applyFill="1" applyAlignment="1" applyProtection="1">
      <alignment horizontal="left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1" fillId="2" borderId="0" xfId="2" applyFill="1" applyProtection="1">
      <protection hidden="1"/>
    </xf>
    <xf numFmtId="0" fontId="1" fillId="0" borderId="0" xfId="2" applyProtection="1">
      <protection hidden="1"/>
    </xf>
    <xf numFmtId="0" fontId="10" fillId="2" borderId="0" xfId="2" applyFont="1" applyFill="1" applyAlignment="1" applyProtection="1">
      <alignment horizontal="left" vertical="center"/>
      <protection hidden="1"/>
    </xf>
    <xf numFmtId="0" fontId="10" fillId="2" borderId="0" xfId="2" applyFont="1" applyFill="1" applyAlignment="1" applyProtection="1">
      <alignment horizontal="distributed"/>
      <protection hidden="1"/>
    </xf>
    <xf numFmtId="0" fontId="1" fillId="2" borderId="0" xfId="2" applyFill="1" applyAlignment="1" applyProtection="1">
      <alignment vertical="center"/>
      <protection hidden="1"/>
    </xf>
    <xf numFmtId="0" fontId="29" fillId="2" borderId="0" xfId="2" applyFont="1" applyFill="1" applyAlignment="1" applyProtection="1">
      <alignment vertical="center"/>
      <protection hidden="1"/>
    </xf>
    <xf numFmtId="164" fontId="29" fillId="2" borderId="0" xfId="2" applyNumberFormat="1" applyFont="1" applyFill="1" applyAlignment="1" applyProtection="1">
      <alignment horizontal="right" vertical="center"/>
      <protection hidden="1"/>
    </xf>
    <xf numFmtId="0" fontId="13" fillId="2" borderId="0" xfId="2" applyFont="1" applyFill="1" applyAlignment="1" applyProtection="1">
      <alignment vertical="center"/>
      <protection hidden="1"/>
    </xf>
    <xf numFmtId="164" fontId="30" fillId="2" borderId="0" xfId="2" applyNumberFormat="1" applyFont="1" applyFill="1" applyAlignment="1" applyProtection="1">
      <alignment vertical="center"/>
      <protection hidden="1"/>
    </xf>
    <xf numFmtId="0" fontId="31" fillId="2" borderId="0" xfId="1" applyFont="1" applyFill="1" applyAlignment="1" applyProtection="1">
      <alignment vertical="center"/>
      <protection hidden="1"/>
    </xf>
    <xf numFmtId="0" fontId="18" fillId="2" borderId="0" xfId="1" applyFill="1" applyAlignment="1" applyProtection="1">
      <alignment vertical="center"/>
      <protection hidden="1"/>
    </xf>
    <xf numFmtId="0" fontId="25" fillId="2" borderId="0" xfId="2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right"/>
      <protection hidden="1"/>
    </xf>
    <xf numFmtId="0" fontId="22" fillId="2" borderId="0" xfId="0" applyFont="1" applyFill="1" applyAlignment="1" applyProtection="1">
      <alignment vertical="center"/>
      <protection hidden="1"/>
    </xf>
    <xf numFmtId="0" fontId="13" fillId="2" borderId="0" xfId="0" applyFont="1" applyFill="1" applyAlignment="1" applyProtection="1">
      <alignment horizontal="left" indent="15"/>
      <protection hidden="1"/>
    </xf>
    <xf numFmtId="0" fontId="0" fillId="0" borderId="0" xfId="0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left"/>
      <protection hidden="1"/>
    </xf>
    <xf numFmtId="0" fontId="13" fillId="2" borderId="0" xfId="4" applyFont="1" applyFill="1" applyAlignment="1" applyProtection="1">
      <alignment horizontal="left" vertical="top"/>
      <protection hidden="1"/>
    </xf>
    <xf numFmtId="0" fontId="32" fillId="2" borderId="0" xfId="4" applyFont="1" applyFill="1" applyAlignment="1" applyProtection="1">
      <alignment vertical="center"/>
      <protection hidden="1"/>
    </xf>
    <xf numFmtId="0" fontId="13" fillId="2" borderId="0" xfId="4" applyFont="1" applyFill="1" applyAlignment="1" applyProtection="1">
      <protection hidden="1"/>
    </xf>
    <xf numFmtId="0" fontId="13" fillId="2" borderId="0" xfId="4" applyFont="1" applyFill="1" applyAlignment="1" applyProtection="1">
      <alignment vertical="top"/>
      <protection hidden="1"/>
    </xf>
    <xf numFmtId="0" fontId="11" fillId="2" borderId="0" xfId="2" applyFont="1" applyFill="1" applyAlignment="1" applyProtection="1">
      <alignment vertical="center"/>
      <protection hidden="1"/>
    </xf>
    <xf numFmtId="0" fontId="8" fillId="2" borderId="0" xfId="2" applyFont="1" applyFill="1" applyAlignment="1" applyProtection="1">
      <alignment vertical="center"/>
      <protection hidden="1"/>
    </xf>
    <xf numFmtId="0" fontId="9" fillId="2" borderId="0" xfId="0" applyFont="1" applyFill="1" applyAlignment="1" applyProtection="1">
      <alignment horizontal="left"/>
      <protection hidden="1"/>
    </xf>
    <xf numFmtId="164" fontId="11" fillId="2" borderId="2" xfId="0" applyNumberFormat="1" applyFont="1" applyFill="1" applyBorder="1" applyAlignment="1" applyProtection="1">
      <alignment horizontal="center" vertical="center"/>
      <protection hidden="1"/>
    </xf>
    <xf numFmtId="164" fontId="11" fillId="2" borderId="3" xfId="0" applyNumberFormat="1" applyFont="1" applyFill="1" applyBorder="1" applyAlignment="1" applyProtection="1">
      <alignment horizontal="left" vertical="center"/>
      <protection hidden="1"/>
    </xf>
    <xf numFmtId="14" fontId="22" fillId="2" borderId="5" xfId="0" applyNumberFormat="1" applyFont="1" applyFill="1" applyBorder="1" applyAlignment="1" applyProtection="1">
      <alignment horizontal="center" vertical="center"/>
      <protection hidden="1"/>
    </xf>
    <xf numFmtId="164" fontId="3" fillId="2" borderId="6" xfId="0" applyNumberFormat="1" applyFont="1" applyFill="1" applyBorder="1" applyAlignment="1" applyProtection="1">
      <alignment horizontal="left" vertical="center"/>
      <protection hidden="1"/>
    </xf>
    <xf numFmtId="164" fontId="22" fillId="2" borderId="6" xfId="0" applyNumberFormat="1" applyFont="1" applyFill="1" applyBorder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165" fontId="7" fillId="2" borderId="0" xfId="0" applyNumberFormat="1" applyFont="1" applyFill="1" applyAlignment="1" applyProtection="1">
      <alignment vertical="center"/>
      <protection hidden="1"/>
    </xf>
    <xf numFmtId="165" fontId="21" fillId="2" borderId="0" xfId="0" applyNumberFormat="1" applyFont="1" applyFill="1" applyAlignment="1" applyProtection="1">
      <alignment vertical="center"/>
      <protection hidden="1"/>
    </xf>
    <xf numFmtId="14" fontId="16" fillId="2" borderId="8" xfId="0" applyNumberFormat="1" applyFont="1" applyFill="1" applyBorder="1" applyAlignment="1" applyProtection="1">
      <alignment horizontal="center" vertical="center"/>
      <protection hidden="1"/>
    </xf>
    <xf numFmtId="164" fontId="22" fillId="2" borderId="9" xfId="0" applyNumberFormat="1" applyFont="1" applyFill="1" applyBorder="1" applyAlignment="1" applyProtection="1">
      <alignment horizontal="left" vertical="center"/>
      <protection hidden="1"/>
    </xf>
    <xf numFmtId="165" fontId="7" fillId="2" borderId="0" xfId="0" applyNumberFormat="1" applyFont="1" applyFill="1" applyBorder="1" applyAlignment="1" applyProtection="1">
      <alignment vertical="center"/>
      <protection hidden="1"/>
    </xf>
    <xf numFmtId="14" fontId="16" fillId="2" borderId="0" xfId="0" applyNumberFormat="1" applyFont="1" applyFill="1" applyBorder="1" applyAlignment="1" applyProtection="1">
      <alignment horizontal="center" vertical="center"/>
      <protection hidden="1"/>
    </xf>
    <xf numFmtId="0" fontId="11" fillId="2" borderId="0" xfId="0" applyNumberFormat="1" applyFont="1" applyFill="1" applyBorder="1" applyAlignment="1" applyProtection="1">
      <alignment horizontal="right"/>
      <protection hidden="1"/>
    </xf>
    <xf numFmtId="164" fontId="4" fillId="2" borderId="0" xfId="0" applyNumberFormat="1" applyFont="1" applyFill="1" applyAlignment="1" applyProtection="1">
      <alignment horizontal="right" vertical="center"/>
      <protection hidden="1"/>
    </xf>
    <xf numFmtId="0" fontId="13" fillId="2" borderId="0" xfId="0" applyNumberFormat="1" applyFont="1" applyFill="1" applyBorder="1" applyAlignment="1" applyProtection="1">
      <alignment horizontal="right" vertical="top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15" fillId="2" borderId="0" xfId="0" applyFont="1" applyFill="1" applyAlignment="1" applyProtection="1">
      <protection hidden="1"/>
    </xf>
    <xf numFmtId="0" fontId="15" fillId="2" borderId="0" xfId="0" applyFont="1" applyFill="1" applyAlignment="1" applyProtection="1">
      <alignment horizontal="right"/>
      <protection hidden="1"/>
    </xf>
    <xf numFmtId="0" fontId="11" fillId="2" borderId="0" xfId="0" applyFont="1" applyFill="1" applyAlignment="1" applyProtection="1">
      <alignment vertical="top"/>
      <protection hidden="1"/>
    </xf>
    <xf numFmtId="0" fontId="5" fillId="2" borderId="0" xfId="0" applyFont="1" applyFill="1" applyAlignment="1" applyProtection="1">
      <alignment vertical="top"/>
      <protection hidden="1"/>
    </xf>
    <xf numFmtId="0" fontId="16" fillId="2" borderId="13" xfId="0" applyFont="1" applyFill="1" applyBorder="1" applyAlignment="1" applyProtection="1">
      <alignment horizontal="center" vertical="center"/>
      <protection hidden="1"/>
    </xf>
    <xf numFmtId="0" fontId="2" fillId="2" borderId="14" xfId="0" applyFont="1" applyFill="1" applyBorder="1" applyAlignment="1" applyProtection="1">
      <alignment horizontal="center" vertical="center"/>
      <protection hidden="1"/>
    </xf>
    <xf numFmtId="14" fontId="2" fillId="2" borderId="14" xfId="0" applyNumberFormat="1" applyFont="1" applyFill="1" applyBorder="1" applyAlignment="1" applyProtection="1">
      <alignment horizontal="center" vertical="center"/>
      <protection hidden="1"/>
    </xf>
    <xf numFmtId="167" fontId="9" fillId="2" borderId="14" xfId="0" applyNumberFormat="1" applyFont="1" applyFill="1" applyBorder="1" applyAlignment="1" applyProtection="1">
      <alignment vertical="center"/>
      <protection hidden="1"/>
    </xf>
    <xf numFmtId="0" fontId="9" fillId="2" borderId="14" xfId="0" applyNumberFormat="1" applyFont="1" applyFill="1" applyBorder="1" applyAlignment="1" applyProtection="1">
      <alignment vertical="center"/>
      <protection hidden="1"/>
    </xf>
    <xf numFmtId="0" fontId="2" fillId="2" borderId="14" xfId="0" applyNumberFormat="1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Border="1" applyProtection="1">
      <protection hidden="1"/>
    </xf>
    <xf numFmtId="0" fontId="37" fillId="2" borderId="0" xfId="0" applyNumberFormat="1" applyFont="1" applyFill="1" applyBorder="1" applyAlignment="1" applyProtection="1">
      <alignment horizontal="right" indent="1"/>
      <protection hidden="1"/>
    </xf>
    <xf numFmtId="0" fontId="37" fillId="2" borderId="0" xfId="0" applyNumberFormat="1" applyFont="1" applyFill="1" applyBorder="1" applyAlignment="1" applyProtection="1">
      <alignment horizontal="right" vertical="top" indent="1"/>
      <protection hidden="1"/>
    </xf>
    <xf numFmtId="0" fontId="37" fillId="2" borderId="0" xfId="0" applyNumberFormat="1" applyFont="1" applyFill="1" applyBorder="1" applyAlignment="1" applyProtection="1">
      <alignment horizontal="left" vertical="top"/>
      <protection hidden="1"/>
    </xf>
    <xf numFmtId="0" fontId="27" fillId="2" borderId="0" xfId="0" applyFont="1" applyFill="1" applyBorder="1" applyAlignment="1" applyProtection="1">
      <alignment horizontal="center" vertical="center"/>
      <protection hidden="1"/>
    </xf>
    <xf numFmtId="167" fontId="14" fillId="2" borderId="19" xfId="0" applyNumberFormat="1" applyFont="1" applyFill="1" applyBorder="1" applyAlignment="1" applyProtection="1">
      <alignment horizontal="center" vertical="center"/>
      <protection hidden="1"/>
    </xf>
    <xf numFmtId="0" fontId="0" fillId="2" borderId="19" xfId="0" applyFill="1" applyBorder="1" applyProtection="1">
      <protection hidden="1"/>
    </xf>
    <xf numFmtId="167" fontId="14" fillId="2" borderId="20" xfId="0" applyNumberFormat="1" applyFont="1" applyFill="1" applyBorder="1" applyAlignment="1" applyProtection="1">
      <alignment horizontal="center" vertical="center"/>
      <protection hidden="1"/>
    </xf>
    <xf numFmtId="170" fontId="26" fillId="2" borderId="20" xfId="0" applyNumberFormat="1" applyFont="1" applyFill="1" applyBorder="1" applyAlignment="1" applyProtection="1">
      <alignment horizontal="right" vertical="center" indent="1"/>
      <protection hidden="1"/>
    </xf>
    <xf numFmtId="0" fontId="0" fillId="2" borderId="20" xfId="0" applyFill="1" applyBorder="1" applyProtection="1">
      <protection hidden="1"/>
    </xf>
    <xf numFmtId="0" fontId="36" fillId="2" borderId="0" xfId="0" applyFont="1" applyFill="1" applyBorder="1" applyAlignment="1" applyProtection="1">
      <alignment vertical="center" textRotation="255"/>
      <protection hidden="1"/>
    </xf>
    <xf numFmtId="170" fontId="26" fillId="2" borderId="0" xfId="0" applyNumberFormat="1" applyFont="1" applyFill="1" applyBorder="1" applyAlignment="1" applyProtection="1">
      <alignment horizontal="right" vertical="center" indent="1"/>
      <protection hidden="1"/>
    </xf>
    <xf numFmtId="0" fontId="15" fillId="2" borderId="0" xfId="0" applyNumberFormat="1" applyFont="1" applyFill="1" applyBorder="1" applyAlignment="1" applyProtection="1">
      <alignment horizontal="right" indent="1"/>
      <protection hidden="1"/>
    </xf>
    <xf numFmtId="0" fontId="15" fillId="2" borderId="0" xfId="0" applyNumberFormat="1" applyFont="1" applyFill="1" applyBorder="1" applyAlignment="1" applyProtection="1">
      <alignment horizontal="left"/>
      <protection hidden="1"/>
    </xf>
    <xf numFmtId="0" fontId="22" fillId="2" borderId="0" xfId="0" applyFont="1" applyFill="1" applyBorder="1" applyProtection="1">
      <protection hidden="1"/>
    </xf>
    <xf numFmtId="0" fontId="15" fillId="2" borderId="0" xfId="0" applyNumberFormat="1" applyFont="1" applyFill="1" applyBorder="1" applyAlignment="1" applyProtection="1">
      <alignment horizontal="right" vertical="top" indent="1"/>
      <protection hidden="1"/>
    </xf>
    <xf numFmtId="172" fontId="39" fillId="2" borderId="0" xfId="0" applyNumberFormat="1" applyFont="1" applyFill="1" applyBorder="1" applyAlignment="1" applyProtection="1">
      <alignment horizontal="center" vertical="top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5" fillId="2" borderId="0" xfId="0" applyFont="1" applyFill="1" applyAlignment="1" applyProtection="1">
      <alignment horizontal="center" vertical="top"/>
      <protection hidden="1"/>
    </xf>
    <xf numFmtId="0" fontId="15" fillId="2" borderId="0" xfId="0" applyFont="1" applyFill="1" applyAlignment="1" applyProtection="1">
      <alignment horizontal="center"/>
      <protection hidden="1"/>
    </xf>
    <xf numFmtId="0" fontId="2" fillId="2" borderId="0" xfId="0" applyFont="1" applyFill="1" applyAlignment="1" applyProtection="1">
      <alignment horizontal="right" vertical="center"/>
      <protection hidden="1"/>
    </xf>
    <xf numFmtId="167" fontId="16" fillId="2" borderId="11" xfId="0" applyNumberFormat="1" applyFont="1" applyFill="1" applyBorder="1" applyAlignment="1" applyProtection="1">
      <alignment horizontal="right" vertical="center"/>
      <protection hidden="1"/>
    </xf>
    <xf numFmtId="171" fontId="2" fillId="2" borderId="23" xfId="0" applyNumberFormat="1" applyFont="1" applyFill="1" applyBorder="1" applyAlignment="1" applyProtection="1">
      <alignment horizontal="right" vertical="center"/>
      <protection hidden="1"/>
    </xf>
    <xf numFmtId="171" fontId="2" fillId="2" borderId="24" xfId="0" applyNumberFormat="1" applyFont="1" applyFill="1" applyBorder="1" applyAlignment="1" applyProtection="1">
      <alignment horizontal="right" vertical="center"/>
      <protection hidden="1"/>
    </xf>
    <xf numFmtId="171" fontId="2" fillId="2" borderId="25" xfId="0" applyNumberFormat="1" applyFont="1" applyFill="1" applyBorder="1" applyAlignment="1" applyProtection="1">
      <alignment horizontal="right" vertical="center"/>
      <protection hidden="1"/>
    </xf>
    <xf numFmtId="165" fontId="26" fillId="2" borderId="0" xfId="0" applyNumberFormat="1" applyFont="1" applyFill="1" applyAlignment="1" applyProtection="1">
      <alignment horizontal="left" vertical="center"/>
      <protection hidden="1"/>
    </xf>
    <xf numFmtId="167" fontId="16" fillId="2" borderId="18" xfId="0" applyNumberFormat="1" applyFont="1" applyFill="1" applyBorder="1" applyAlignment="1" applyProtection="1">
      <alignment horizontal="right" vertical="center"/>
      <protection hidden="1"/>
    </xf>
    <xf numFmtId="171" fontId="2" fillId="2" borderId="26" xfId="0" applyNumberFormat="1" applyFont="1" applyFill="1" applyBorder="1" applyAlignment="1" applyProtection="1">
      <alignment horizontal="right" vertical="center"/>
      <protection hidden="1"/>
    </xf>
    <xf numFmtId="171" fontId="2" fillId="2" borderId="14" xfId="0" applyNumberFormat="1" applyFont="1" applyFill="1" applyBorder="1" applyAlignment="1" applyProtection="1">
      <alignment horizontal="right" vertical="center"/>
      <protection hidden="1"/>
    </xf>
    <xf numFmtId="171" fontId="2" fillId="2" borderId="27" xfId="0" applyNumberFormat="1" applyFont="1" applyFill="1" applyBorder="1" applyAlignment="1" applyProtection="1">
      <alignment horizontal="right" vertical="center"/>
      <protection hidden="1"/>
    </xf>
    <xf numFmtId="0" fontId="2" fillId="2" borderId="28" xfId="0" applyFont="1" applyFill="1" applyBorder="1" applyAlignment="1" applyProtection="1">
      <protection hidden="1"/>
    </xf>
    <xf numFmtId="0" fontId="35" fillId="2" borderId="0" xfId="0" applyFont="1" applyFill="1" applyProtection="1">
      <protection hidden="1"/>
    </xf>
    <xf numFmtId="165" fontId="21" fillId="2" borderId="0" xfId="0" applyNumberFormat="1" applyFont="1" applyFill="1" applyAlignment="1" applyProtection="1">
      <alignment horizontal="right" vertical="center"/>
      <protection hidden="1"/>
    </xf>
    <xf numFmtId="0" fontId="2" fillId="2" borderId="0" xfId="0" applyFont="1" applyFill="1" applyAlignment="1" applyProtection="1">
      <protection hidden="1"/>
    </xf>
    <xf numFmtId="167" fontId="16" fillId="2" borderId="12" xfId="0" applyNumberFormat="1" applyFont="1" applyFill="1" applyBorder="1" applyAlignment="1" applyProtection="1">
      <alignment horizontal="right" vertical="center"/>
      <protection hidden="1"/>
    </xf>
    <xf numFmtId="171" fontId="2" fillId="2" borderId="8" xfId="0" applyNumberFormat="1" applyFont="1" applyFill="1" applyBorder="1" applyAlignment="1" applyProtection="1">
      <alignment horizontal="right" vertical="center"/>
      <protection hidden="1"/>
    </xf>
    <xf numFmtId="171" fontId="2" fillId="2" borderId="9" xfId="0" applyNumberFormat="1" applyFont="1" applyFill="1" applyBorder="1" applyAlignment="1" applyProtection="1">
      <alignment horizontal="right" vertical="center"/>
      <protection hidden="1"/>
    </xf>
    <xf numFmtId="171" fontId="2" fillId="2" borderId="10" xfId="0" applyNumberFormat="1" applyFont="1" applyFill="1" applyBorder="1" applyAlignment="1" applyProtection="1">
      <alignment horizontal="right" vertical="center"/>
      <protection hidden="1"/>
    </xf>
    <xf numFmtId="167" fontId="16" fillId="2" borderId="15" xfId="0" applyNumberFormat="1" applyFont="1" applyFill="1" applyBorder="1" applyAlignment="1" applyProtection="1">
      <alignment horizontal="right" vertical="center"/>
      <protection hidden="1"/>
    </xf>
    <xf numFmtId="167" fontId="16" fillId="2" borderId="16" xfId="0" applyNumberFormat="1" applyFont="1" applyFill="1" applyBorder="1" applyAlignment="1" applyProtection="1">
      <alignment horizontal="right" vertical="center"/>
      <protection hidden="1"/>
    </xf>
    <xf numFmtId="167" fontId="16" fillId="2" borderId="17" xfId="0" applyNumberFormat="1" applyFont="1" applyFill="1" applyBorder="1" applyAlignment="1" applyProtection="1">
      <alignment horizontal="right" vertical="center"/>
      <protection hidden="1"/>
    </xf>
    <xf numFmtId="168" fontId="16" fillId="2" borderId="11" xfId="0" applyNumberFormat="1" applyFont="1" applyFill="1" applyBorder="1" applyAlignment="1" applyProtection="1">
      <alignment horizontal="right" vertical="center"/>
      <protection hidden="1"/>
    </xf>
    <xf numFmtId="168" fontId="16" fillId="2" borderId="18" xfId="0" applyNumberFormat="1" applyFont="1" applyFill="1" applyBorder="1" applyAlignment="1" applyProtection="1">
      <alignment horizontal="right" vertical="center"/>
      <protection hidden="1"/>
    </xf>
    <xf numFmtId="168" fontId="16" fillId="2" borderId="12" xfId="0" applyNumberFormat="1" applyFont="1" applyFill="1" applyBorder="1" applyAlignment="1" applyProtection="1">
      <alignment horizontal="right" vertical="center"/>
      <protection hidden="1"/>
    </xf>
    <xf numFmtId="167" fontId="0" fillId="2" borderId="0" xfId="0" applyNumberFormat="1" applyFill="1" applyAlignment="1" applyProtection="1">
      <alignment horizontal="right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167" fontId="16" fillId="2" borderId="14" xfId="0" applyNumberFormat="1" applyFont="1" applyFill="1" applyBorder="1" applyAlignment="1" applyProtection="1">
      <alignment horizontal="right" vertical="center"/>
      <protection hidden="1"/>
    </xf>
    <xf numFmtId="0" fontId="4" fillId="2" borderId="13" xfId="0" applyFont="1" applyFill="1" applyBorder="1" applyAlignment="1" applyProtection="1">
      <alignment horizontal="center" vertical="center"/>
      <protection hidden="1"/>
    </xf>
    <xf numFmtId="0" fontId="0" fillId="2" borderId="13" xfId="0" applyFill="1" applyBorder="1" applyProtection="1">
      <protection hidden="1"/>
    </xf>
    <xf numFmtId="0" fontId="4" fillId="2" borderId="29" xfId="0" applyFont="1" applyFill="1" applyBorder="1" applyAlignment="1" applyProtection="1">
      <alignment horizontal="center" vertical="center"/>
      <protection hidden="1"/>
    </xf>
    <xf numFmtId="0" fontId="0" fillId="2" borderId="29" xfId="0" applyFill="1" applyBorder="1" applyProtection="1">
      <protection hidden="1"/>
    </xf>
    <xf numFmtId="164" fontId="11" fillId="2" borderId="22" xfId="0" applyNumberFormat="1" applyFont="1" applyFill="1" applyBorder="1" applyAlignment="1" applyProtection="1">
      <alignment horizontal="center" vertical="center"/>
      <protection hidden="1"/>
    </xf>
    <xf numFmtId="164" fontId="11" fillId="2" borderId="30" xfId="0" applyNumberFormat="1" applyFont="1" applyFill="1" applyBorder="1" applyAlignment="1" applyProtection="1">
      <alignment horizontal="center" vertical="center"/>
      <protection hidden="1"/>
    </xf>
    <xf numFmtId="164" fontId="11" fillId="2" borderId="31" xfId="0" applyNumberFormat="1" applyFont="1" applyFill="1" applyBorder="1" applyAlignment="1" applyProtection="1">
      <alignment horizontal="left" vertical="center"/>
      <protection hidden="1"/>
    </xf>
    <xf numFmtId="164" fontId="11" fillId="2" borderId="33" xfId="0" applyNumberFormat="1" applyFont="1" applyFill="1" applyBorder="1" applyAlignment="1" applyProtection="1">
      <alignment horizontal="center" vertical="center"/>
      <protection hidden="1"/>
    </xf>
    <xf numFmtId="14" fontId="2" fillId="2" borderId="34" xfId="0" applyNumberFormat="1" applyFont="1" applyFill="1" applyBorder="1" applyAlignment="1" applyProtection="1">
      <alignment horizontal="center" vertical="center"/>
      <protection hidden="1"/>
    </xf>
    <xf numFmtId="0" fontId="0" fillId="2" borderId="20" xfId="0" applyFill="1" applyBorder="1" applyAlignment="1" applyProtection="1">
      <alignment vertical="center"/>
      <protection hidden="1"/>
    </xf>
    <xf numFmtId="0" fontId="0" fillId="2" borderId="0" xfId="0" applyFill="1" applyBorder="1" applyAlignment="1" applyProtection="1">
      <alignment vertical="center"/>
      <protection hidden="1"/>
    </xf>
    <xf numFmtId="164" fontId="22" fillId="2" borderId="12" xfId="0" applyNumberFormat="1" applyFont="1" applyFill="1" applyBorder="1" applyAlignment="1" applyProtection="1">
      <alignment horizontal="left" vertical="center"/>
      <protection hidden="1"/>
    </xf>
    <xf numFmtId="14" fontId="2" fillId="2" borderId="0" xfId="0" applyNumberFormat="1" applyFont="1" applyFill="1" applyBorder="1" applyAlignment="1" applyProtection="1">
      <alignment horizontal="center" vertical="center"/>
      <protection hidden="1"/>
    </xf>
    <xf numFmtId="165" fontId="21" fillId="2" borderId="0" xfId="0" applyNumberFormat="1" applyFont="1" applyFill="1" applyAlignment="1" applyProtection="1">
      <alignment horizontal="center" vertical="center"/>
      <protection hidden="1"/>
    </xf>
    <xf numFmtId="14" fontId="16" fillId="2" borderId="5" xfId="0" applyNumberFormat="1" applyFont="1" applyFill="1" applyBorder="1" applyAlignment="1" applyProtection="1">
      <alignment horizontal="center" vertical="center"/>
      <protection locked="0"/>
    </xf>
    <xf numFmtId="164" fontId="22" fillId="2" borderId="6" xfId="0" applyNumberFormat="1" applyFont="1" applyFill="1" applyBorder="1" applyAlignment="1" applyProtection="1">
      <alignment horizontal="left" vertical="center"/>
      <protection locked="0"/>
    </xf>
    <xf numFmtId="167" fontId="17" fillId="2" borderId="12" xfId="0" applyNumberFormat="1" applyFont="1" applyFill="1" applyBorder="1" applyAlignment="1" applyProtection="1">
      <alignment vertical="center"/>
      <protection hidden="1"/>
    </xf>
    <xf numFmtId="0" fontId="4" fillId="2" borderId="0" xfId="0" applyNumberFormat="1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center" vertical="center"/>
      <protection locked="0"/>
    </xf>
    <xf numFmtId="165" fontId="7" fillId="2" borderId="0" xfId="0" applyNumberFormat="1" applyFont="1" applyFill="1" applyAlignment="1" applyProtection="1">
      <alignment horizontal="center" vertical="center"/>
      <protection hidden="1"/>
    </xf>
    <xf numFmtId="0" fontId="13" fillId="2" borderId="0" xfId="4" applyFont="1" applyFill="1" applyAlignment="1" applyProtection="1">
      <alignment horizontal="left"/>
      <protection hidden="1"/>
    </xf>
    <xf numFmtId="0" fontId="9" fillId="2" borderId="0" xfId="2" applyNumberFormat="1" applyFont="1" applyFill="1" applyBorder="1" applyAlignment="1" applyProtection="1">
      <protection hidden="1"/>
    </xf>
    <xf numFmtId="0" fontId="40" fillId="2" borderId="0" xfId="4" applyFont="1" applyFill="1" applyAlignment="1" applyProtection="1">
      <alignment horizontal="right" vertical="top" indent="3"/>
      <protection hidden="1"/>
    </xf>
    <xf numFmtId="0" fontId="33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Protection="1">
      <protection locked="0"/>
    </xf>
    <xf numFmtId="49" fontId="30" fillId="2" borderId="0" xfId="2" applyNumberFormat="1" applyFont="1" applyFill="1" applyAlignment="1" applyProtection="1">
      <alignment horizontal="left" vertical="top"/>
      <protection hidden="1"/>
    </xf>
    <xf numFmtId="0" fontId="12" fillId="2" borderId="0" xfId="2" applyFont="1" applyFill="1" applyAlignment="1" applyProtection="1">
      <protection hidden="1"/>
    </xf>
    <xf numFmtId="0" fontId="19" fillId="2" borderId="0" xfId="3" applyFont="1" applyFill="1" applyProtection="1">
      <protection hidden="1"/>
    </xf>
    <xf numFmtId="0" fontId="1" fillId="2" borderId="0" xfId="2" applyFill="1" applyProtection="1">
      <protection locked="0"/>
    </xf>
    <xf numFmtId="0" fontId="41" fillId="2" borderId="0" xfId="1" applyFont="1" applyFill="1" applyAlignment="1" applyProtection="1"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0" fontId="53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vertical="center"/>
      <protection locked="0"/>
    </xf>
    <xf numFmtId="0" fontId="43" fillId="2" borderId="0" xfId="0" applyFont="1" applyFill="1" applyAlignment="1" applyProtection="1">
      <alignment horizontal="center" vertical="center"/>
      <protection hidden="1"/>
    </xf>
    <xf numFmtId="164" fontId="46" fillId="2" borderId="17" xfId="0" applyNumberFormat="1" applyFont="1" applyFill="1" applyBorder="1" applyAlignment="1" applyProtection="1">
      <alignment horizontal="center" vertical="center"/>
      <protection hidden="1"/>
    </xf>
    <xf numFmtId="0" fontId="15" fillId="2" borderId="0" xfId="0" applyFont="1" applyFill="1" applyBorder="1" applyAlignment="1" applyProtection="1">
      <alignment horizontal="center"/>
      <protection hidden="1"/>
    </xf>
    <xf numFmtId="164" fontId="15" fillId="2" borderId="19" xfId="0" applyNumberFormat="1" applyFont="1" applyFill="1" applyBorder="1" applyAlignment="1" applyProtection="1">
      <alignment horizontal="center" vertical="top"/>
      <protection hidden="1"/>
    </xf>
    <xf numFmtId="164" fontId="13" fillId="2" borderId="0" xfId="0" applyNumberFormat="1" applyFont="1" applyFill="1" applyBorder="1" applyAlignment="1" applyProtection="1">
      <alignment horizontal="left" vertical="center"/>
      <protection hidden="1"/>
    </xf>
    <xf numFmtId="0" fontId="34" fillId="2" borderId="11" xfId="0" applyFont="1" applyFill="1" applyBorder="1" applyAlignment="1" applyProtection="1">
      <alignment horizontal="right" vertical="center" indent="1"/>
      <protection hidden="1"/>
    </xf>
    <xf numFmtId="0" fontId="13" fillId="2" borderId="0" xfId="0" applyNumberFormat="1" applyFont="1" applyFill="1" applyBorder="1" applyAlignment="1" applyProtection="1">
      <alignment horizontal="right" vertical="center" indent="1"/>
      <protection hidden="1"/>
    </xf>
    <xf numFmtId="0" fontId="2" fillId="2" borderId="18" xfId="0" applyFont="1" applyFill="1" applyBorder="1" applyAlignment="1" applyProtection="1">
      <alignment horizontal="left" vertical="center" indent="1"/>
      <protection hidden="1"/>
    </xf>
    <xf numFmtId="0" fontId="2" fillId="2" borderId="18" xfId="0" applyFont="1" applyFill="1" applyBorder="1" applyAlignment="1" applyProtection="1">
      <alignment horizontal="center" vertical="center"/>
      <protection hidden="1"/>
    </xf>
    <xf numFmtId="0" fontId="2" fillId="2" borderId="12" xfId="0" applyFont="1" applyFill="1" applyBorder="1" applyAlignment="1" applyProtection="1">
      <alignment horizontal="center" vertical="center"/>
      <protection hidden="1"/>
    </xf>
    <xf numFmtId="0" fontId="34" fillId="2" borderId="11" xfId="0" applyFont="1" applyFill="1" applyBorder="1" applyAlignment="1" applyProtection="1">
      <alignment horizontal="left" vertical="center" indent="1"/>
      <protection hidden="1"/>
    </xf>
    <xf numFmtId="0" fontId="54" fillId="2" borderId="0" xfId="0" applyFont="1" applyFill="1" applyAlignment="1" applyProtection="1">
      <alignment vertical="top"/>
      <protection hidden="1"/>
    </xf>
    <xf numFmtId="0" fontId="54" fillId="2" borderId="0" xfId="0" applyFont="1" applyFill="1" applyAlignment="1" applyProtection="1">
      <alignment horizontal="right" vertical="top"/>
      <protection hidden="1"/>
    </xf>
    <xf numFmtId="164" fontId="13" fillId="2" borderId="0" xfId="0" applyNumberFormat="1" applyFont="1" applyFill="1" applyAlignment="1" applyProtection="1">
      <alignment horizontal="right" vertical="center"/>
      <protection hidden="1"/>
    </xf>
    <xf numFmtId="0" fontId="9" fillId="2" borderId="0" xfId="0" applyFont="1" applyFill="1" applyAlignment="1" applyProtection="1">
      <alignment vertical="center"/>
      <protection hidden="1"/>
    </xf>
    <xf numFmtId="169" fontId="21" fillId="2" borderId="0" xfId="0" applyNumberFormat="1" applyFont="1" applyFill="1" applyBorder="1" applyAlignment="1" applyProtection="1">
      <alignment horizontal="right" vertical="center" indent="1"/>
      <protection locked="0"/>
    </xf>
    <xf numFmtId="169" fontId="21" fillId="2" borderId="19" xfId="0" applyNumberFormat="1" applyFont="1" applyFill="1" applyBorder="1" applyAlignment="1" applyProtection="1">
      <alignment horizontal="right" vertical="center" indent="1"/>
      <protection locked="0"/>
    </xf>
    <xf numFmtId="0" fontId="13" fillId="2" borderId="0" xfId="4" applyFont="1" applyFill="1" applyAlignment="1" applyProtection="1">
      <alignment horizontal="distributed" vertical="top"/>
      <protection hidden="1"/>
    </xf>
    <xf numFmtId="0" fontId="49" fillId="2" borderId="0" xfId="2" applyFont="1" applyFill="1" applyAlignment="1" applyProtection="1">
      <alignment horizontal="right" vertical="center" indent="1"/>
      <protection hidden="1"/>
    </xf>
    <xf numFmtId="0" fontId="0" fillId="2" borderId="0" xfId="0" applyFill="1" applyAlignment="1" applyProtection="1">
      <alignment horizontal="left" vertical="top"/>
      <protection hidden="1"/>
    </xf>
    <xf numFmtId="0" fontId="58" fillId="2" borderId="14" xfId="0" applyFont="1" applyFill="1" applyBorder="1" applyAlignment="1" applyProtection="1">
      <alignment horizontal="center" vertical="center"/>
      <protection hidden="1"/>
    </xf>
    <xf numFmtId="0" fontId="47" fillId="2" borderId="0" xfId="1" applyFont="1" applyFill="1" applyAlignment="1" applyProtection="1">
      <alignment horizontal="left" vertical="center"/>
      <protection hidden="1"/>
    </xf>
    <xf numFmtId="0" fontId="30" fillId="2" borderId="0" xfId="2" applyFont="1" applyFill="1" applyAlignment="1" applyProtection="1">
      <alignment horizontal="center" vertical="top"/>
      <protection hidden="1"/>
    </xf>
    <xf numFmtId="0" fontId="2" fillId="2" borderId="0" xfId="0" applyFont="1" applyFill="1" applyAlignment="1" applyProtection="1">
      <alignment horizontal="left"/>
      <protection locked="0"/>
    </xf>
    <xf numFmtId="0" fontId="19" fillId="0" borderId="0" xfId="3" applyProtection="1">
      <protection locked="0"/>
    </xf>
    <xf numFmtId="167" fontId="65" fillId="2" borderId="34" xfId="0" applyNumberFormat="1" applyFont="1" applyFill="1" applyBorder="1" applyAlignment="1" applyProtection="1">
      <alignment vertical="center"/>
      <protection hidden="1"/>
    </xf>
    <xf numFmtId="165" fontId="37" fillId="2" borderId="0" xfId="0" applyNumberFormat="1" applyFont="1" applyFill="1" applyAlignment="1" applyProtection="1">
      <alignment vertical="center"/>
      <protection hidden="1"/>
    </xf>
    <xf numFmtId="165" fontId="37" fillId="2" borderId="0" xfId="0" applyNumberFormat="1" applyFont="1" applyFill="1" applyAlignment="1" applyProtection="1">
      <alignment horizontal="right" vertical="center"/>
      <protection hidden="1"/>
    </xf>
    <xf numFmtId="0" fontId="66" fillId="2" borderId="0" xfId="0" applyFont="1" applyFill="1" applyAlignment="1" applyProtection="1">
      <alignment horizontal="center" vertical="center"/>
      <protection hidden="1"/>
    </xf>
    <xf numFmtId="164" fontId="67" fillId="2" borderId="0" xfId="0" applyNumberFormat="1" applyFont="1" applyFill="1" applyAlignment="1" applyProtection="1">
      <alignment horizontal="right" vertical="center"/>
      <protection hidden="1"/>
    </xf>
    <xf numFmtId="0" fontId="0" fillId="2" borderId="20" xfId="0" applyFill="1" applyBorder="1" applyAlignment="1" applyProtection="1">
      <alignment vertical="center"/>
      <protection locked="0"/>
    </xf>
    <xf numFmtId="164" fontId="13" fillId="2" borderId="6" xfId="0" applyNumberFormat="1" applyFont="1" applyFill="1" applyBorder="1" applyAlignment="1" applyProtection="1">
      <alignment horizontal="left" vertical="center"/>
      <protection locked="0"/>
    </xf>
    <xf numFmtId="167" fontId="10" fillId="2" borderId="23" xfId="0" applyNumberFormat="1" applyFont="1" applyFill="1" applyBorder="1" applyAlignment="1" applyProtection="1">
      <alignment vertical="center"/>
      <protection hidden="1"/>
    </xf>
    <xf numFmtId="167" fontId="10" fillId="2" borderId="24" xfId="0" applyNumberFormat="1" applyFont="1" applyFill="1" applyBorder="1" applyAlignment="1" applyProtection="1">
      <alignment vertical="center"/>
      <protection hidden="1"/>
    </xf>
    <xf numFmtId="167" fontId="10" fillId="2" borderId="25" xfId="0" applyNumberFormat="1" applyFont="1" applyFill="1" applyBorder="1" applyAlignment="1" applyProtection="1">
      <alignment vertical="center"/>
      <protection hidden="1"/>
    </xf>
    <xf numFmtId="167" fontId="10" fillId="2" borderId="26" xfId="0" applyNumberFormat="1" applyFont="1" applyFill="1" applyBorder="1" applyAlignment="1" applyProtection="1">
      <alignment vertical="center"/>
      <protection hidden="1"/>
    </xf>
    <xf numFmtId="167" fontId="10" fillId="2" borderId="14" xfId="0" applyNumberFormat="1" applyFont="1" applyFill="1" applyBorder="1" applyAlignment="1" applyProtection="1">
      <alignment vertical="center"/>
      <protection hidden="1"/>
    </xf>
    <xf numFmtId="167" fontId="10" fillId="2" borderId="27" xfId="0" applyNumberFormat="1" applyFont="1" applyFill="1" applyBorder="1" applyAlignment="1" applyProtection="1">
      <alignment vertical="center"/>
      <protection hidden="1"/>
    </xf>
    <xf numFmtId="167" fontId="10" fillId="2" borderId="8" xfId="0" applyNumberFormat="1" applyFont="1" applyFill="1" applyBorder="1" applyAlignment="1" applyProtection="1">
      <alignment vertical="center"/>
      <protection hidden="1"/>
    </xf>
    <xf numFmtId="167" fontId="10" fillId="2" borderId="9" xfId="0" applyNumberFormat="1" applyFont="1" applyFill="1" applyBorder="1" applyAlignment="1" applyProtection="1">
      <alignment vertical="center"/>
      <protection hidden="1"/>
    </xf>
    <xf numFmtId="167" fontId="10" fillId="2" borderId="10" xfId="0" applyNumberFormat="1" applyFont="1" applyFill="1" applyBorder="1" applyAlignment="1" applyProtection="1">
      <alignment vertical="center"/>
      <protection hidden="1"/>
    </xf>
    <xf numFmtId="167" fontId="13" fillId="2" borderId="1" xfId="0" applyNumberFormat="1" applyFont="1" applyFill="1" applyBorder="1" applyAlignment="1" applyProtection="1">
      <alignment vertical="center"/>
      <protection hidden="1"/>
    </xf>
    <xf numFmtId="167" fontId="10" fillId="2" borderId="50" xfId="0" applyNumberFormat="1" applyFont="1" applyFill="1" applyBorder="1" applyAlignment="1" applyProtection="1">
      <alignment vertical="center"/>
      <protection hidden="1"/>
    </xf>
    <xf numFmtId="167" fontId="10" fillId="2" borderId="35" xfId="0" applyNumberFormat="1" applyFont="1" applyFill="1" applyBorder="1" applyAlignment="1" applyProtection="1">
      <alignment vertical="center"/>
      <protection hidden="1"/>
    </xf>
    <xf numFmtId="167" fontId="10" fillId="2" borderId="51" xfId="0" applyNumberFormat="1" applyFont="1" applyFill="1" applyBorder="1" applyAlignment="1" applyProtection="1">
      <alignment vertical="center"/>
      <protection hidden="1"/>
    </xf>
    <xf numFmtId="0" fontId="67" fillId="2" borderId="0" xfId="0" applyFont="1" applyFill="1" applyAlignment="1" applyProtection="1">
      <alignment horizontal="center" vertical="center"/>
      <protection hidden="1"/>
    </xf>
    <xf numFmtId="0" fontId="68" fillId="2" borderId="0" xfId="0" applyFont="1" applyFill="1" applyAlignment="1" applyProtection="1">
      <alignment horizontal="center" vertical="center"/>
      <protection hidden="1"/>
    </xf>
    <xf numFmtId="167" fontId="13" fillId="6" borderId="11" xfId="0" applyNumberFormat="1" applyFont="1" applyFill="1" applyBorder="1" applyAlignment="1" applyProtection="1">
      <alignment vertical="center"/>
      <protection hidden="1"/>
    </xf>
    <xf numFmtId="167" fontId="13" fillId="6" borderId="18" xfId="0" applyNumberFormat="1" applyFont="1" applyFill="1" applyBorder="1" applyAlignment="1" applyProtection="1">
      <alignment vertical="center"/>
      <protection hidden="1"/>
    </xf>
    <xf numFmtId="167" fontId="13" fillId="6" borderId="12" xfId="0" applyNumberFormat="1" applyFont="1" applyFill="1" applyBorder="1" applyAlignment="1" applyProtection="1">
      <alignment vertical="center"/>
      <protection hidden="1"/>
    </xf>
    <xf numFmtId="167" fontId="13" fillId="6" borderId="15" xfId="0" applyNumberFormat="1" applyFont="1" applyFill="1" applyBorder="1" applyAlignment="1" applyProtection="1">
      <alignment vertical="center"/>
      <protection hidden="1"/>
    </xf>
    <xf numFmtId="167" fontId="13" fillId="6" borderId="16" xfId="0" applyNumberFormat="1" applyFont="1" applyFill="1" applyBorder="1" applyAlignment="1" applyProtection="1">
      <alignment vertical="center"/>
      <protection hidden="1"/>
    </xf>
    <xf numFmtId="167" fontId="13" fillId="6" borderId="17" xfId="0" applyNumberFormat="1" applyFont="1" applyFill="1" applyBorder="1" applyAlignment="1" applyProtection="1">
      <alignment vertical="center"/>
      <protection hidden="1"/>
    </xf>
    <xf numFmtId="164" fontId="13" fillId="6" borderId="15" xfId="0" applyNumberFormat="1" applyFont="1" applyFill="1" applyBorder="1" applyAlignment="1" applyProtection="1">
      <alignment horizontal="center" vertical="center"/>
      <protection hidden="1"/>
    </xf>
    <xf numFmtId="164" fontId="46" fillId="6" borderId="36" xfId="0" applyNumberFormat="1" applyFont="1" applyFill="1" applyBorder="1" applyAlignment="1" applyProtection="1">
      <alignment horizontal="left" vertical="center"/>
      <protection hidden="1"/>
    </xf>
    <xf numFmtId="164" fontId="13" fillId="6" borderId="4" xfId="0" applyNumberFormat="1" applyFont="1" applyFill="1" applyBorder="1" applyAlignment="1" applyProtection="1">
      <alignment horizontal="center" vertical="center"/>
      <protection hidden="1"/>
    </xf>
    <xf numFmtId="164" fontId="13" fillId="6" borderId="32" xfId="0" applyNumberFormat="1" applyFont="1" applyFill="1" applyBorder="1" applyAlignment="1" applyProtection="1">
      <alignment horizontal="center" vertical="center"/>
      <protection hidden="1"/>
    </xf>
    <xf numFmtId="167" fontId="13" fillId="6" borderId="7" xfId="0" applyNumberFormat="1" applyFont="1" applyFill="1" applyBorder="1" applyAlignment="1" applyProtection="1">
      <alignment vertical="center"/>
      <protection locked="0"/>
    </xf>
    <xf numFmtId="167" fontId="14" fillId="6" borderId="10" xfId="0" applyNumberFormat="1" applyFont="1" applyFill="1" applyBorder="1" applyAlignment="1" applyProtection="1">
      <alignment vertical="center"/>
      <protection hidden="1"/>
    </xf>
    <xf numFmtId="167" fontId="64" fillId="6" borderId="1" xfId="0" applyNumberFormat="1" applyFont="1" applyFill="1" applyBorder="1" applyAlignment="1" applyProtection="1">
      <alignment vertical="center"/>
      <protection hidden="1"/>
    </xf>
    <xf numFmtId="173" fontId="13" fillId="6" borderId="1" xfId="0" applyNumberFormat="1" applyFont="1" applyFill="1" applyBorder="1" applyAlignment="1" applyProtection="1">
      <alignment vertical="center"/>
      <protection hidden="1"/>
    </xf>
    <xf numFmtId="167" fontId="13" fillId="6" borderId="52" xfId="0" applyNumberFormat="1" applyFont="1" applyFill="1" applyBorder="1" applyAlignment="1" applyProtection="1">
      <alignment vertical="center"/>
      <protection hidden="1"/>
    </xf>
    <xf numFmtId="171" fontId="69" fillId="7" borderId="0" xfId="0" applyNumberFormat="1" applyFont="1" applyFill="1" applyBorder="1" applyAlignment="1" applyProtection="1">
      <alignment horizontal="right" vertical="center"/>
      <protection hidden="1"/>
    </xf>
    <xf numFmtId="171" fontId="69" fillId="8" borderId="0" xfId="0" applyNumberFormat="1" applyFont="1" applyFill="1" applyBorder="1" applyAlignment="1" applyProtection="1">
      <alignment horizontal="right" vertical="center"/>
      <protection hidden="1"/>
    </xf>
    <xf numFmtId="171" fontId="69" fillId="7" borderId="49" xfId="0" applyNumberFormat="1" applyFont="1" applyFill="1" applyBorder="1" applyAlignment="1" applyProtection="1">
      <alignment horizontal="right" vertical="center"/>
      <protection hidden="1"/>
    </xf>
    <xf numFmtId="14" fontId="15" fillId="2" borderId="5" xfId="0" applyNumberFormat="1" applyFont="1" applyFill="1" applyBorder="1" applyAlignment="1" applyProtection="1">
      <alignment horizontal="center" vertical="center"/>
      <protection locked="0"/>
    </xf>
    <xf numFmtId="169" fontId="71" fillId="2" borderId="0" xfId="0" applyNumberFormat="1" applyFont="1" applyFill="1" applyBorder="1" applyAlignment="1" applyProtection="1">
      <alignment horizontal="right" vertical="center" indent="1"/>
      <protection locked="0"/>
    </xf>
    <xf numFmtId="169" fontId="71" fillId="2" borderId="19" xfId="0" applyNumberFormat="1" applyFont="1" applyFill="1" applyBorder="1" applyAlignment="1" applyProtection="1">
      <alignment horizontal="right" vertical="center" indent="1"/>
      <protection locked="0"/>
    </xf>
    <xf numFmtId="0" fontId="73" fillId="2" borderId="0" xfId="0" applyNumberFormat="1" applyFont="1" applyFill="1" applyBorder="1" applyAlignment="1" applyProtection="1">
      <alignment horizontal="right" indent="1"/>
      <protection hidden="1"/>
    </xf>
    <xf numFmtId="170" fontId="74" fillId="2" borderId="20" xfId="0" applyNumberFormat="1" applyFont="1" applyFill="1" applyBorder="1" applyAlignment="1" applyProtection="1">
      <alignment horizontal="right" vertical="center" indent="1"/>
      <protection hidden="1"/>
    </xf>
    <xf numFmtId="170" fontId="74" fillId="2" borderId="0" xfId="0" applyNumberFormat="1" applyFont="1" applyFill="1" applyBorder="1" applyAlignment="1" applyProtection="1">
      <alignment horizontal="right" vertical="center" indent="1"/>
      <protection hidden="1"/>
    </xf>
    <xf numFmtId="0" fontId="72" fillId="2" borderId="0" xfId="0" applyNumberFormat="1" applyFont="1" applyFill="1" applyBorder="1" applyAlignment="1" applyProtection="1">
      <alignment horizontal="right" vertical="top" indent="1"/>
      <protection hidden="1"/>
    </xf>
    <xf numFmtId="165" fontId="38" fillId="2" borderId="0" xfId="0" applyNumberFormat="1" applyFont="1" applyFill="1" applyAlignment="1" applyProtection="1">
      <alignment horizontal="right" vertical="center"/>
      <protection hidden="1"/>
    </xf>
    <xf numFmtId="0" fontId="0" fillId="7" borderId="0" xfId="0" applyFill="1" applyProtection="1">
      <protection hidden="1"/>
    </xf>
    <xf numFmtId="0" fontId="9" fillId="2" borderId="0" xfId="0" applyFont="1" applyFill="1" applyAlignment="1" applyProtection="1">
      <protection hidden="1"/>
    </xf>
    <xf numFmtId="165" fontId="71" fillId="2" borderId="0" xfId="0" applyNumberFormat="1" applyFont="1" applyFill="1" applyAlignment="1" applyProtection="1">
      <alignment horizontal="center" vertical="center"/>
      <protection hidden="1"/>
    </xf>
    <xf numFmtId="167" fontId="15" fillId="2" borderId="23" xfId="0" applyNumberFormat="1" applyFont="1" applyFill="1" applyBorder="1" applyAlignment="1" applyProtection="1">
      <alignment vertical="center"/>
      <protection hidden="1"/>
    </xf>
    <xf numFmtId="167" fontId="15" fillId="2" borderId="24" xfId="0" applyNumberFormat="1" applyFont="1" applyFill="1" applyBorder="1" applyAlignment="1" applyProtection="1">
      <alignment vertical="center"/>
      <protection hidden="1"/>
    </xf>
    <xf numFmtId="167" fontId="15" fillId="2" borderId="25" xfId="0" applyNumberFormat="1" applyFont="1" applyFill="1" applyBorder="1" applyAlignment="1" applyProtection="1">
      <alignment vertical="center"/>
      <protection hidden="1"/>
    </xf>
    <xf numFmtId="167" fontId="15" fillId="2" borderId="26" xfId="0" applyNumberFormat="1" applyFont="1" applyFill="1" applyBorder="1" applyAlignment="1" applyProtection="1">
      <alignment vertical="center"/>
      <protection hidden="1"/>
    </xf>
    <xf numFmtId="167" fontId="15" fillId="2" borderId="14" xfId="0" applyNumberFormat="1" applyFont="1" applyFill="1" applyBorder="1" applyAlignment="1" applyProtection="1">
      <alignment vertical="center"/>
      <protection hidden="1"/>
    </xf>
    <xf numFmtId="167" fontId="15" fillId="2" borderId="27" xfId="0" applyNumberFormat="1" applyFont="1" applyFill="1" applyBorder="1" applyAlignment="1" applyProtection="1">
      <alignment vertical="center"/>
      <protection hidden="1"/>
    </xf>
    <xf numFmtId="167" fontId="15" fillId="2" borderId="8" xfId="0" applyNumberFormat="1" applyFont="1" applyFill="1" applyBorder="1" applyAlignment="1" applyProtection="1">
      <alignment vertical="center"/>
      <protection hidden="1"/>
    </xf>
    <xf numFmtId="167" fontId="15" fillId="2" borderId="9" xfId="0" applyNumberFormat="1" applyFont="1" applyFill="1" applyBorder="1" applyAlignment="1" applyProtection="1">
      <alignment vertical="center"/>
      <protection hidden="1"/>
    </xf>
    <xf numFmtId="167" fontId="15" fillId="2" borderId="10" xfId="0" applyNumberFormat="1" applyFont="1" applyFill="1" applyBorder="1" applyAlignment="1" applyProtection="1">
      <alignment vertical="center"/>
      <protection hidden="1"/>
    </xf>
    <xf numFmtId="165" fontId="9" fillId="2" borderId="0" xfId="0" applyNumberFormat="1" applyFont="1" applyFill="1" applyAlignment="1" applyProtection="1">
      <alignment vertical="center"/>
      <protection hidden="1"/>
    </xf>
    <xf numFmtId="167" fontId="37" fillId="6" borderId="15" xfId="0" applyNumberFormat="1" applyFont="1" applyFill="1" applyBorder="1" applyAlignment="1" applyProtection="1">
      <alignment vertical="center"/>
      <protection hidden="1"/>
    </xf>
    <xf numFmtId="167" fontId="37" fillId="6" borderId="16" xfId="0" applyNumberFormat="1" applyFont="1" applyFill="1" applyBorder="1" applyAlignment="1" applyProtection="1">
      <alignment vertical="center"/>
      <protection hidden="1"/>
    </xf>
    <xf numFmtId="167" fontId="37" fillId="6" borderId="17" xfId="0" applyNumberFormat="1" applyFont="1" applyFill="1" applyBorder="1" applyAlignment="1" applyProtection="1">
      <alignment vertical="center"/>
      <protection hidden="1"/>
    </xf>
    <xf numFmtId="167" fontId="15" fillId="6" borderId="11" xfId="0" applyNumberFormat="1" applyFont="1" applyFill="1" applyBorder="1" applyAlignment="1" applyProtection="1">
      <alignment vertical="center"/>
      <protection hidden="1"/>
    </xf>
    <xf numFmtId="167" fontId="15" fillId="6" borderId="18" xfId="0" applyNumberFormat="1" applyFont="1" applyFill="1" applyBorder="1" applyAlignment="1" applyProtection="1">
      <alignment vertical="center"/>
      <protection hidden="1"/>
    </xf>
    <xf numFmtId="167" fontId="15" fillId="6" borderId="12" xfId="0" applyNumberFormat="1" applyFont="1" applyFill="1" applyBorder="1" applyAlignment="1" applyProtection="1">
      <alignment vertical="center"/>
      <protection hidden="1"/>
    </xf>
    <xf numFmtId="167" fontId="72" fillId="7" borderId="55" xfId="0" applyNumberFormat="1" applyFont="1" applyFill="1" applyBorder="1" applyAlignment="1" applyProtection="1">
      <alignment vertical="center"/>
      <protection hidden="1"/>
    </xf>
    <xf numFmtId="168" fontId="72" fillId="2" borderId="8" xfId="0" applyNumberFormat="1" applyFont="1" applyFill="1" applyBorder="1" applyAlignment="1" applyProtection="1">
      <alignment horizontal="right" vertical="center"/>
      <protection hidden="1"/>
    </xf>
    <xf numFmtId="168" fontId="72" fillId="2" borderId="9" xfId="0" applyNumberFormat="1" applyFont="1" applyFill="1" applyBorder="1" applyAlignment="1" applyProtection="1">
      <alignment horizontal="right" vertical="center"/>
      <protection hidden="1"/>
    </xf>
    <xf numFmtId="168" fontId="72" fillId="2" borderId="10" xfId="0" applyNumberFormat="1" applyFont="1" applyFill="1" applyBorder="1" applyAlignment="1" applyProtection="1">
      <alignment horizontal="right" vertical="center"/>
      <protection hidden="1"/>
    </xf>
    <xf numFmtId="167" fontId="73" fillId="3" borderId="2" xfId="0" applyNumberFormat="1" applyFont="1" applyFill="1" applyBorder="1" applyAlignment="1" applyProtection="1">
      <alignment vertical="center"/>
      <protection hidden="1"/>
    </xf>
    <xf numFmtId="167" fontId="73" fillId="3" borderId="21" xfId="0" applyNumberFormat="1" applyFont="1" applyFill="1" applyBorder="1" applyAlignment="1" applyProtection="1">
      <alignment vertical="center"/>
      <protection hidden="1"/>
    </xf>
    <xf numFmtId="167" fontId="73" fillId="3" borderId="4" xfId="0" applyNumberFormat="1" applyFont="1" applyFill="1" applyBorder="1" applyAlignment="1" applyProtection="1">
      <alignment vertical="center"/>
      <protection hidden="1"/>
    </xf>
    <xf numFmtId="168" fontId="72" fillId="3" borderId="12" xfId="0" applyNumberFormat="1" applyFont="1" applyFill="1" applyBorder="1" applyAlignment="1" applyProtection="1">
      <alignment horizontal="right" vertical="center"/>
      <protection hidden="1"/>
    </xf>
    <xf numFmtId="172" fontId="37" fillId="9" borderId="15" xfId="0" applyNumberFormat="1" applyFont="1" applyFill="1" applyBorder="1" applyAlignment="1" applyProtection="1">
      <alignment horizontal="center" vertical="center"/>
      <protection hidden="1"/>
    </xf>
    <xf numFmtId="172" fontId="37" fillId="9" borderId="16" xfId="0" applyNumberFormat="1" applyFont="1" applyFill="1" applyBorder="1" applyAlignment="1" applyProtection="1">
      <alignment horizontal="center" vertical="center"/>
      <protection hidden="1"/>
    </xf>
    <xf numFmtId="172" fontId="37" fillId="9" borderId="17" xfId="0" applyNumberFormat="1" applyFont="1" applyFill="1" applyBorder="1" applyAlignment="1" applyProtection="1">
      <alignment horizontal="center" vertical="center"/>
      <protection hidden="1"/>
    </xf>
    <xf numFmtId="172" fontId="39" fillId="10" borderId="15" xfId="0" applyNumberFormat="1" applyFont="1" applyFill="1" applyBorder="1" applyAlignment="1" applyProtection="1">
      <alignment horizontal="center" vertical="center"/>
      <protection hidden="1"/>
    </xf>
    <xf numFmtId="172" fontId="39" fillId="10" borderId="16" xfId="0" applyNumberFormat="1" applyFont="1" applyFill="1" applyBorder="1" applyAlignment="1" applyProtection="1">
      <alignment horizontal="center" vertical="center"/>
      <protection hidden="1"/>
    </xf>
    <xf numFmtId="172" fontId="39" fillId="10" borderId="17" xfId="0" applyNumberFormat="1" applyFont="1" applyFill="1" applyBorder="1" applyAlignment="1" applyProtection="1">
      <alignment horizontal="center" vertical="center"/>
      <protection hidden="1"/>
    </xf>
    <xf numFmtId="0" fontId="0" fillId="2" borderId="49" xfId="0" applyFill="1" applyBorder="1" applyProtection="1">
      <protection hidden="1"/>
    </xf>
    <xf numFmtId="0" fontId="0" fillId="2" borderId="56" xfId="0" applyFill="1" applyBorder="1" applyProtection="1">
      <protection hidden="1"/>
    </xf>
    <xf numFmtId="164" fontId="46" fillId="6" borderId="15" xfId="0" applyNumberFormat="1" applyFont="1" applyFill="1" applyBorder="1" applyAlignment="1" applyProtection="1">
      <alignment horizontal="center" vertical="center"/>
      <protection hidden="1"/>
    </xf>
    <xf numFmtId="164" fontId="56" fillId="6" borderId="36" xfId="0" applyNumberFormat="1" applyFont="1" applyFill="1" applyBorder="1" applyAlignment="1" applyProtection="1">
      <alignment horizontal="left" vertical="center"/>
      <protection hidden="1"/>
    </xf>
    <xf numFmtId="167" fontId="13" fillId="6" borderId="1" xfId="0" applyNumberFormat="1" applyFont="1" applyFill="1" applyBorder="1" applyAlignment="1" applyProtection="1">
      <alignment vertical="center"/>
      <protection hidden="1"/>
    </xf>
    <xf numFmtId="165" fontId="34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hidden="1"/>
    </xf>
    <xf numFmtId="165" fontId="21" fillId="7" borderId="0" xfId="0" applyNumberFormat="1" applyFont="1" applyFill="1" applyAlignment="1" applyProtection="1">
      <alignment vertical="center"/>
      <protection hidden="1"/>
    </xf>
    <xf numFmtId="165" fontId="34" fillId="2" borderId="0" xfId="0" applyNumberFormat="1" applyFont="1" applyFill="1" applyAlignment="1" applyProtection="1">
      <alignment horizontal="left" vertical="center"/>
      <protection hidden="1"/>
    </xf>
    <xf numFmtId="165" fontId="2" fillId="2" borderId="0" xfId="0" applyNumberFormat="1" applyFont="1" applyFill="1" applyAlignment="1" applyProtection="1">
      <alignment horizontal="center" vertical="center"/>
      <protection hidden="1"/>
    </xf>
    <xf numFmtId="0" fontId="34" fillId="2" borderId="14" xfId="0" applyNumberFormat="1" applyFont="1" applyFill="1" applyBorder="1" applyAlignment="1" applyProtection="1">
      <alignment horizontal="center" vertical="center"/>
      <protection hidden="1"/>
    </xf>
    <xf numFmtId="174" fontId="40" fillId="2" borderId="0" xfId="0" applyNumberFormat="1" applyFont="1" applyFill="1" applyAlignment="1" applyProtection="1">
      <alignment horizontal="right" vertical="center"/>
      <protection hidden="1"/>
    </xf>
    <xf numFmtId="167" fontId="13" fillId="6" borderId="7" xfId="0" applyNumberFormat="1" applyFont="1" applyFill="1" applyBorder="1" applyAlignment="1" applyProtection="1">
      <alignment vertical="center"/>
      <protection hidden="1"/>
    </xf>
    <xf numFmtId="166" fontId="13" fillId="2" borderId="1" xfId="0" applyNumberFormat="1" applyFont="1" applyFill="1" applyBorder="1" applyAlignment="1" applyProtection="1">
      <alignment horizontal="center" vertical="center"/>
      <protection hidden="1"/>
    </xf>
    <xf numFmtId="167" fontId="13" fillId="2" borderId="11" xfId="0" applyNumberFormat="1" applyFont="1" applyFill="1" applyBorder="1" applyAlignment="1" applyProtection="1">
      <alignment vertical="center"/>
      <protection hidden="1"/>
    </xf>
    <xf numFmtId="167" fontId="13" fillId="2" borderId="12" xfId="0" applyNumberFormat="1" applyFont="1" applyFill="1" applyBorder="1" applyAlignment="1" applyProtection="1">
      <alignment vertical="center"/>
      <protection hidden="1"/>
    </xf>
    <xf numFmtId="0" fontId="77" fillId="2" borderId="0" xfId="0" applyFont="1" applyFill="1" applyAlignment="1" applyProtection="1">
      <alignment horizontal="center" vertical="center"/>
      <protection hidden="1"/>
    </xf>
    <xf numFmtId="0" fontId="67" fillId="2" borderId="0" xfId="0" applyNumberFormat="1" applyFont="1" applyFill="1" applyAlignment="1" applyProtection="1">
      <alignment horizontal="center" vertical="center"/>
      <protection hidden="1"/>
    </xf>
    <xf numFmtId="0" fontId="44" fillId="2" borderId="0" xfId="0" applyNumberFormat="1" applyFont="1" applyFill="1" applyBorder="1" applyAlignment="1" applyProtection="1">
      <alignment horizontal="left" vertical="center" indent="1"/>
      <protection hidden="1"/>
    </xf>
    <xf numFmtId="0" fontId="75" fillId="2" borderId="0" xfId="0" applyNumberFormat="1" applyFont="1" applyFill="1" applyBorder="1" applyAlignment="1" applyProtection="1">
      <alignment horizontal="left" vertical="center" indent="1"/>
      <protection hidden="1"/>
    </xf>
    <xf numFmtId="0" fontId="67" fillId="2" borderId="0" xfId="0" applyNumberFormat="1" applyFont="1" applyFill="1" applyAlignment="1" applyProtection="1">
      <alignment horizontal="center"/>
      <protection hidden="1"/>
    </xf>
    <xf numFmtId="0" fontId="67" fillId="2" borderId="0" xfId="0" applyNumberFormat="1" applyFont="1" applyFill="1" applyAlignment="1" applyProtection="1">
      <alignment horizontal="center" vertical="top"/>
      <protection hidden="1"/>
    </xf>
    <xf numFmtId="0" fontId="34" fillId="2" borderId="0" xfId="0" applyFont="1" applyFill="1" applyAlignment="1" applyProtection="1">
      <alignment horizontal="center" vertical="center"/>
      <protection hidden="1"/>
    </xf>
    <xf numFmtId="0" fontId="2" fillId="2" borderId="12" xfId="0" applyFont="1" applyFill="1" applyBorder="1" applyAlignment="1" applyProtection="1">
      <alignment horizontal="left" vertical="center" indent="1"/>
      <protection hidden="1"/>
    </xf>
    <xf numFmtId="0" fontId="68" fillId="2" borderId="0" xfId="0" applyFont="1" applyFill="1" applyAlignment="1" applyProtection="1">
      <alignment horizontal="center" vertical="center"/>
      <protection locked="0"/>
    </xf>
    <xf numFmtId="0" fontId="67" fillId="2" borderId="0" xfId="0" applyFont="1" applyFill="1" applyAlignment="1" applyProtection="1">
      <alignment horizontal="left" vertical="top"/>
      <protection hidden="1"/>
    </xf>
    <xf numFmtId="0" fontId="0" fillId="2" borderId="0" xfId="0" applyFill="1" applyBorder="1" applyProtection="1">
      <protection locked="0"/>
    </xf>
    <xf numFmtId="0" fontId="62" fillId="2" borderId="0" xfId="0" applyFont="1" applyFill="1" applyAlignment="1" applyProtection="1">
      <alignment horizontal="left" vertical="top"/>
      <protection hidden="1"/>
    </xf>
    <xf numFmtId="0" fontId="13" fillId="2" borderId="0" xfId="0" applyFont="1" applyFill="1" applyAlignment="1" applyProtection="1">
      <alignment horizontal="distributed"/>
      <protection hidden="1"/>
    </xf>
    <xf numFmtId="0" fontId="22" fillId="2" borderId="0" xfId="0" applyFont="1" applyFill="1" applyAlignment="1" applyProtection="1">
      <alignment horizontal="left" indent="1"/>
      <protection hidden="1"/>
    </xf>
    <xf numFmtId="0" fontId="44" fillId="2" borderId="0" xfId="4" applyFont="1" applyFill="1" applyAlignment="1" applyProtection="1">
      <alignment horizontal="left" vertical="top"/>
      <protection hidden="1"/>
    </xf>
    <xf numFmtId="0" fontId="9" fillId="2" borderId="0" xfId="0" applyFont="1" applyFill="1" applyAlignment="1" applyProtection="1">
      <alignment horizontal="right"/>
      <protection hidden="1"/>
    </xf>
    <xf numFmtId="0" fontId="9" fillId="2" borderId="0" xfId="0" applyFont="1" applyFill="1" applyAlignment="1" applyProtection="1">
      <alignment horizontal="right" vertical="center"/>
      <protection hidden="1"/>
    </xf>
    <xf numFmtId="0" fontId="45" fillId="2" borderId="0" xfId="2" applyFont="1" applyFill="1" applyAlignment="1" applyProtection="1">
      <alignment horizontal="left"/>
      <protection hidden="1"/>
    </xf>
    <xf numFmtId="0" fontId="63" fillId="2" borderId="0" xfId="0" applyFont="1" applyFill="1" applyAlignment="1" applyProtection="1">
      <alignment horizontal="left"/>
      <protection hidden="1"/>
    </xf>
    <xf numFmtId="0" fontId="47" fillId="2" borderId="0" xfId="1" applyFont="1" applyFill="1" applyAlignment="1" applyProtection="1">
      <alignment horizontal="left" vertical="center"/>
      <protection locked="0"/>
    </xf>
    <xf numFmtId="0" fontId="13" fillId="2" borderId="0" xfId="0" applyFont="1" applyFill="1" applyAlignment="1" applyProtection="1">
      <alignment horizontal="left" vertical="top"/>
      <protection hidden="1"/>
    </xf>
    <xf numFmtId="0" fontId="22" fillId="2" borderId="0" xfId="0" applyFont="1" applyFill="1" applyAlignment="1" applyProtection="1">
      <alignment horizontal="left" vertical="top"/>
      <protection hidden="1"/>
    </xf>
    <xf numFmtId="0" fontId="22" fillId="2" borderId="0" xfId="0" applyFont="1" applyFill="1" applyAlignment="1" applyProtection="1">
      <alignment horizontal="distributed"/>
      <protection hidden="1"/>
    </xf>
    <xf numFmtId="0" fontId="13" fillId="2" borderId="0" xfId="4" applyFont="1" applyFill="1" applyAlignment="1" applyProtection="1">
      <alignment horizontal="distributed" vertical="center"/>
      <protection hidden="1"/>
    </xf>
    <xf numFmtId="0" fontId="13" fillId="2" borderId="0" xfId="4" applyFont="1" applyFill="1" applyAlignment="1" applyProtection="1">
      <alignment horizontal="left" vertical="top"/>
      <protection hidden="1"/>
    </xf>
    <xf numFmtId="0" fontId="13" fillId="2" borderId="0" xfId="4" applyFont="1" applyFill="1" applyAlignment="1" applyProtection="1">
      <alignment horizontal="distributed"/>
      <protection hidden="1"/>
    </xf>
    <xf numFmtId="0" fontId="13" fillId="2" borderId="0" xfId="4" applyFont="1" applyFill="1" applyAlignment="1" applyProtection="1">
      <alignment horizontal="left"/>
      <protection hidden="1"/>
    </xf>
    <xf numFmtId="0" fontId="13" fillId="2" borderId="0" xfId="0" applyFont="1" applyFill="1" applyAlignment="1" applyProtection="1">
      <alignment horizontal="left" vertical="center"/>
      <protection hidden="1"/>
    </xf>
    <xf numFmtId="0" fontId="45" fillId="2" borderId="0" xfId="4" applyFont="1" applyFill="1" applyAlignment="1" applyProtection="1">
      <alignment horizontal="left"/>
      <protection hidden="1"/>
    </xf>
    <xf numFmtId="0" fontId="0" fillId="2" borderId="0" xfId="0" applyFill="1" applyAlignment="1" applyProtection="1">
      <alignment horizontal="left" vertical="top"/>
      <protection hidden="1"/>
    </xf>
    <xf numFmtId="0" fontId="42" fillId="2" borderId="0" xfId="2" applyFont="1" applyFill="1" applyAlignment="1" applyProtection="1">
      <alignment horizontal="center" vertical="center"/>
      <protection hidden="1"/>
    </xf>
    <xf numFmtId="0" fontId="10" fillId="2" borderId="0" xfId="2" applyFont="1" applyFill="1" applyAlignment="1" applyProtection="1">
      <alignment horizontal="right" vertical="center"/>
      <protection hidden="1"/>
    </xf>
    <xf numFmtId="0" fontId="78" fillId="2" borderId="0" xfId="1" applyFont="1" applyFill="1" applyAlignment="1" applyProtection="1">
      <alignment horizontal="left" vertical="center" indent="1"/>
      <protection locked="0"/>
    </xf>
    <xf numFmtId="0" fontId="13" fillId="2" borderId="0" xfId="2" applyFont="1" applyFill="1" applyAlignment="1" applyProtection="1">
      <alignment horizontal="center"/>
      <protection hidden="1"/>
    </xf>
    <xf numFmtId="0" fontId="13" fillId="2" borderId="0" xfId="2" applyFont="1" applyFill="1" applyAlignment="1" applyProtection="1">
      <alignment horizontal="distributed"/>
      <protection hidden="1"/>
    </xf>
    <xf numFmtId="0" fontId="10" fillId="2" borderId="0" xfId="2" applyFont="1" applyFill="1" applyAlignment="1" applyProtection="1">
      <alignment horizontal="right" vertical="center" indent="1"/>
      <protection hidden="1"/>
    </xf>
    <xf numFmtId="0" fontId="78" fillId="2" borderId="0" xfId="1" applyFont="1" applyFill="1" applyAlignment="1" applyProtection="1">
      <alignment horizontal="left" vertical="center"/>
      <protection locked="0"/>
    </xf>
    <xf numFmtId="0" fontId="13" fillId="2" borderId="0" xfId="2" applyFont="1" applyFill="1" applyAlignment="1" applyProtection="1">
      <alignment horizontal="distributed" vertical="center"/>
      <protection hidden="1"/>
    </xf>
    <xf numFmtId="0" fontId="13" fillId="2" borderId="0" xfId="2" applyFont="1" applyFill="1" applyAlignment="1" applyProtection="1">
      <alignment horizontal="left"/>
      <protection hidden="1"/>
    </xf>
    <xf numFmtId="0" fontId="13" fillId="2" borderId="0" xfId="2" applyFont="1" applyFill="1" applyAlignment="1" applyProtection="1">
      <alignment horizontal="left" vertical="top"/>
      <protection hidden="1"/>
    </xf>
    <xf numFmtId="0" fontId="28" fillId="2" borderId="0" xfId="4" applyFont="1" applyFill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 vertical="top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56" fillId="2" borderId="0" xfId="2" applyFont="1" applyFill="1" applyBorder="1" applyAlignment="1" applyProtection="1">
      <alignment horizontal="left" vertical="center"/>
      <protection hidden="1"/>
    </xf>
    <xf numFmtId="164" fontId="10" fillId="2" borderId="0" xfId="2" applyNumberFormat="1" applyFont="1" applyFill="1" applyAlignment="1" applyProtection="1">
      <alignment horizontal="right" vertical="center"/>
      <protection hidden="1"/>
    </xf>
    <xf numFmtId="0" fontId="13" fillId="2" borderId="49" xfId="4" applyFont="1" applyFill="1" applyBorder="1" applyAlignment="1" applyProtection="1">
      <alignment horizontal="distributed" vertical="center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13" fillId="2" borderId="0" xfId="0" applyFont="1" applyFill="1" applyAlignment="1" applyProtection="1">
      <alignment horizontal="left"/>
      <protection hidden="1"/>
    </xf>
    <xf numFmtId="0" fontId="13" fillId="2" borderId="0" xfId="4" applyFont="1" applyFill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distributed"/>
      <protection hidden="1"/>
    </xf>
    <xf numFmtId="0" fontId="13" fillId="2" borderId="0" xfId="2" applyFont="1" applyFill="1" applyAlignment="1" applyProtection="1">
      <alignment horizontal="left" vertical="center"/>
      <protection hidden="1"/>
    </xf>
    <xf numFmtId="0" fontId="50" fillId="2" borderId="0" xfId="2" applyFont="1" applyFill="1" applyBorder="1" applyAlignment="1" applyProtection="1">
      <alignment horizontal="center" vertical="center"/>
      <protection hidden="1"/>
    </xf>
    <xf numFmtId="0" fontId="61" fillId="2" borderId="0" xfId="4" applyFont="1" applyFill="1" applyAlignment="1" applyProtection="1">
      <alignment horizontal="left" vertical="top"/>
      <protection hidden="1"/>
    </xf>
    <xf numFmtId="0" fontId="51" fillId="2" borderId="0" xfId="4" applyFont="1" applyFill="1" applyAlignment="1" applyProtection="1">
      <alignment horizontal="left"/>
      <protection hidden="1"/>
    </xf>
    <xf numFmtId="0" fontId="13" fillId="2" borderId="0" xfId="4" applyFont="1" applyFill="1" applyAlignment="1" applyProtection="1">
      <alignment horizontal="distributed" vertical="top"/>
      <protection hidden="1"/>
    </xf>
    <xf numFmtId="164" fontId="45" fillId="4" borderId="37" xfId="2" applyNumberFormat="1" applyFont="1" applyFill="1" applyBorder="1" applyAlignment="1" applyProtection="1">
      <alignment horizontal="left" vertical="center"/>
      <protection locked="0"/>
    </xf>
    <xf numFmtId="164" fontId="45" fillId="4" borderId="38" xfId="2" applyNumberFormat="1" applyFont="1" applyFill="1" applyBorder="1" applyAlignment="1" applyProtection="1">
      <alignment horizontal="left" vertical="center"/>
      <protection locked="0"/>
    </xf>
    <xf numFmtId="164" fontId="45" fillId="4" borderId="39" xfId="2" applyNumberFormat="1" applyFont="1" applyFill="1" applyBorder="1" applyAlignment="1" applyProtection="1">
      <alignment horizontal="left" vertical="center"/>
      <protection locked="0"/>
    </xf>
    <xf numFmtId="0" fontId="44" fillId="2" borderId="0" xfId="4" applyFont="1" applyFill="1" applyAlignment="1" applyProtection="1">
      <alignment horizontal="left"/>
      <protection hidden="1"/>
    </xf>
    <xf numFmtId="49" fontId="9" fillId="2" borderId="0" xfId="0" applyNumberFormat="1" applyFont="1" applyFill="1" applyAlignment="1" applyProtection="1">
      <alignment horizontal="right" vertical="top"/>
      <protection hidden="1"/>
    </xf>
    <xf numFmtId="0" fontId="79" fillId="2" borderId="0" xfId="1" applyFont="1" applyFill="1" applyAlignment="1" applyProtection="1">
      <alignment horizontal="distributed" vertical="center" indent="2"/>
      <protection locked="0"/>
    </xf>
    <xf numFmtId="0" fontId="29" fillId="2" borderId="0" xfId="2" applyFont="1" applyFill="1" applyAlignment="1" applyProtection="1">
      <alignment horizontal="left"/>
      <protection hidden="1"/>
    </xf>
    <xf numFmtId="0" fontId="22" fillId="2" borderId="0" xfId="0" applyFont="1" applyFill="1" applyAlignment="1" applyProtection="1">
      <alignment horizontal="left"/>
      <protection hidden="1"/>
    </xf>
    <xf numFmtId="0" fontId="30" fillId="2" borderId="0" xfId="2" applyFont="1" applyFill="1" applyAlignment="1" applyProtection="1">
      <alignment horizontal="left" vertical="center"/>
      <protection hidden="1"/>
    </xf>
    <xf numFmtId="0" fontId="52" fillId="2" borderId="0" xfId="0" applyFont="1" applyFill="1" applyAlignment="1" applyProtection="1">
      <alignment horizontal="left"/>
      <protection hidden="1"/>
    </xf>
    <xf numFmtId="0" fontId="22" fillId="2" borderId="0" xfId="0" applyFont="1" applyFill="1" applyAlignment="1" applyProtection="1">
      <alignment horizontal="left" vertical="center"/>
      <protection hidden="1"/>
    </xf>
    <xf numFmtId="0" fontId="0" fillId="0" borderId="0" xfId="0" applyAlignment="1">
      <alignment horizontal="right" indent="1"/>
    </xf>
    <xf numFmtId="0" fontId="25" fillId="2" borderId="0" xfId="2" applyFont="1" applyFill="1" applyAlignment="1" applyProtection="1">
      <alignment horizontal="left" vertical="top"/>
      <protection hidden="1"/>
    </xf>
    <xf numFmtId="164" fontId="13" fillId="6" borderId="40" xfId="0" applyNumberFormat="1" applyFont="1" applyFill="1" applyBorder="1" applyAlignment="1" applyProtection="1">
      <alignment horizontal="left" vertical="center"/>
      <protection locked="0"/>
    </xf>
    <xf numFmtId="164" fontId="13" fillId="6" borderId="41" xfId="0" applyNumberFormat="1" applyFont="1" applyFill="1" applyBorder="1" applyAlignment="1" applyProtection="1">
      <alignment horizontal="left" vertical="center"/>
      <protection locked="0"/>
    </xf>
    <xf numFmtId="164" fontId="13" fillId="6" borderId="42" xfId="0" applyNumberFormat="1" applyFont="1" applyFill="1" applyBorder="1" applyAlignment="1" applyProtection="1">
      <alignment horizontal="left" vertical="center"/>
      <protection locked="0"/>
    </xf>
    <xf numFmtId="0" fontId="2" fillId="2" borderId="0" xfId="0" applyFont="1" applyFill="1" applyAlignment="1" applyProtection="1">
      <alignment horizontal="right"/>
      <protection hidden="1"/>
    </xf>
    <xf numFmtId="164" fontId="13" fillId="6" borderId="43" xfId="0" applyNumberFormat="1" applyFont="1" applyFill="1" applyBorder="1" applyAlignment="1" applyProtection="1">
      <alignment horizontal="left" vertical="center"/>
      <protection locked="0"/>
    </xf>
    <xf numFmtId="164" fontId="13" fillId="6" borderId="44" xfId="0" applyNumberFormat="1" applyFont="1" applyFill="1" applyBorder="1" applyAlignment="1" applyProtection="1">
      <alignment horizontal="left" vertical="center"/>
      <protection locked="0"/>
    </xf>
    <xf numFmtId="164" fontId="13" fillId="6" borderId="45" xfId="0" applyNumberFormat="1" applyFont="1" applyFill="1" applyBorder="1" applyAlignment="1" applyProtection="1">
      <alignment horizontal="left" vertical="center"/>
      <protection locked="0"/>
    </xf>
    <xf numFmtId="164" fontId="15" fillId="2" borderId="0" xfId="0" applyNumberFormat="1" applyFont="1" applyFill="1" applyBorder="1" applyAlignment="1" applyProtection="1">
      <alignment vertical="center" readingOrder="1"/>
      <protection hidden="1"/>
    </xf>
    <xf numFmtId="0" fontId="59" fillId="2" borderId="0" xfId="0" applyFont="1" applyFill="1" applyAlignment="1" applyProtection="1">
      <alignment horizontal="center" vertical="center"/>
      <protection hidden="1"/>
    </xf>
    <xf numFmtId="167" fontId="13" fillId="6" borderId="53" xfId="0" applyNumberFormat="1" applyFont="1" applyFill="1" applyBorder="1" applyAlignment="1" applyProtection="1">
      <alignment horizontal="left" vertical="center"/>
      <protection hidden="1"/>
    </xf>
    <xf numFmtId="167" fontId="13" fillId="6" borderId="54" xfId="0" applyNumberFormat="1" applyFont="1" applyFill="1" applyBorder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horizontal="left" vertical="center"/>
      <protection hidden="1"/>
    </xf>
    <xf numFmtId="0" fontId="54" fillId="2" borderId="0" xfId="0" applyFont="1" applyFill="1" applyAlignment="1" applyProtection="1">
      <alignment horizontal="right" vertical="top"/>
      <protection hidden="1"/>
    </xf>
    <xf numFmtId="0" fontId="44" fillId="2" borderId="0" xfId="0" applyNumberFormat="1" applyFont="1" applyFill="1" applyBorder="1" applyAlignment="1" applyProtection="1">
      <alignment horizontal="right" vertical="center" indent="1"/>
      <protection locked="0"/>
    </xf>
    <xf numFmtId="0" fontId="44" fillId="2" borderId="28" xfId="0" applyNumberFormat="1" applyFont="1" applyFill="1" applyBorder="1" applyAlignment="1" applyProtection="1">
      <alignment horizontal="right" vertical="center" indent="1"/>
      <protection locked="0"/>
    </xf>
    <xf numFmtId="0" fontId="45" fillId="2" borderId="19" xfId="1" applyFont="1" applyFill="1" applyBorder="1" applyAlignment="1" applyProtection="1">
      <alignment horizontal="left" vertical="top"/>
      <protection locked="0"/>
    </xf>
    <xf numFmtId="164" fontId="13" fillId="6" borderId="46" xfId="0" applyNumberFormat="1" applyFont="1" applyFill="1" applyBorder="1" applyAlignment="1" applyProtection="1">
      <alignment horizontal="left" vertical="center"/>
      <protection locked="0"/>
    </xf>
    <xf numFmtId="164" fontId="13" fillId="6" borderId="47" xfId="0" applyNumberFormat="1" applyFont="1" applyFill="1" applyBorder="1" applyAlignment="1" applyProtection="1">
      <alignment horizontal="left" vertical="center"/>
      <protection locked="0"/>
    </xf>
    <xf numFmtId="164" fontId="13" fillId="6" borderId="48" xfId="0" applyNumberFormat="1" applyFont="1" applyFill="1" applyBorder="1" applyAlignment="1" applyProtection="1">
      <alignment horizontal="left" vertical="center"/>
      <protection locked="0"/>
    </xf>
    <xf numFmtId="164" fontId="9" fillId="2" borderId="19" xfId="0" applyNumberFormat="1" applyFont="1" applyFill="1" applyBorder="1" applyAlignment="1" applyProtection="1">
      <alignment horizontal="left" vertical="center"/>
      <protection hidden="1"/>
    </xf>
    <xf numFmtId="164" fontId="2" fillId="2" borderId="19" xfId="0" applyNumberFormat="1" applyFont="1" applyFill="1" applyBorder="1" applyAlignment="1" applyProtection="1">
      <alignment horizontal="left" vertical="center"/>
      <protection hidden="1"/>
    </xf>
    <xf numFmtId="0" fontId="51" fillId="2" borderId="0" xfId="0" applyNumberFormat="1" applyFont="1" applyFill="1" applyBorder="1" applyAlignment="1" applyProtection="1">
      <alignment horizontal="right" vertical="center" indent="1"/>
      <protection locked="0"/>
    </xf>
    <xf numFmtId="0" fontId="51" fillId="2" borderId="28" xfId="0" applyNumberFormat="1" applyFont="1" applyFill="1" applyBorder="1" applyAlignment="1" applyProtection="1">
      <alignment horizontal="right" vertical="center" indent="1"/>
      <protection locked="0"/>
    </xf>
    <xf numFmtId="0" fontId="49" fillId="2" borderId="0" xfId="0" applyFont="1" applyFill="1" applyAlignment="1" applyProtection="1">
      <alignment horizontal="center" vertical="top"/>
      <protection hidden="1"/>
    </xf>
    <xf numFmtId="0" fontId="60" fillId="2" borderId="0" xfId="0" applyFont="1" applyFill="1" applyAlignment="1" applyProtection="1">
      <alignment horizontal="center" vertical="center"/>
      <protection hidden="1"/>
    </xf>
    <xf numFmtId="0" fontId="49" fillId="2" borderId="0" xfId="0" applyFont="1" applyFill="1" applyAlignment="1" applyProtection="1">
      <alignment horizontal="center"/>
      <protection hidden="1"/>
    </xf>
    <xf numFmtId="167" fontId="70" fillId="6" borderId="53" xfId="0" applyNumberFormat="1" applyFont="1" applyFill="1" applyBorder="1" applyAlignment="1" applyProtection="1">
      <alignment horizontal="left" vertical="center"/>
      <protection hidden="1"/>
    </xf>
    <xf numFmtId="167" fontId="70" fillId="6" borderId="54" xfId="0" applyNumberFormat="1" applyFont="1" applyFill="1" applyBorder="1" applyAlignment="1" applyProtection="1">
      <alignment horizontal="left" vertical="center"/>
      <protection hidden="1"/>
    </xf>
    <xf numFmtId="0" fontId="55" fillId="2" borderId="0" xfId="0" applyFont="1" applyFill="1" applyAlignment="1" applyProtection="1">
      <alignment horizontal="right" vertical="center"/>
      <protection hidden="1"/>
    </xf>
    <xf numFmtId="0" fontId="38" fillId="2" borderId="0" xfId="0" applyFont="1" applyFill="1" applyAlignment="1" applyProtection="1">
      <alignment horizontal="right" vertical="center"/>
      <protection hidden="1"/>
    </xf>
    <xf numFmtId="164" fontId="15" fillId="6" borderId="43" xfId="0" applyNumberFormat="1" applyFont="1" applyFill="1" applyBorder="1" applyAlignment="1" applyProtection="1">
      <alignment horizontal="left" vertical="center"/>
      <protection hidden="1"/>
    </xf>
    <xf numFmtId="164" fontId="15" fillId="6" borderId="44" xfId="0" applyNumberFormat="1" applyFont="1" applyFill="1" applyBorder="1" applyAlignment="1" applyProtection="1">
      <alignment horizontal="left" vertical="center"/>
      <protection hidden="1"/>
    </xf>
    <xf numFmtId="164" fontId="15" fillId="6" borderId="45" xfId="0" applyNumberFormat="1" applyFont="1" applyFill="1" applyBorder="1" applyAlignment="1" applyProtection="1">
      <alignment horizontal="left" vertical="center"/>
      <protection hidden="1"/>
    </xf>
    <xf numFmtId="0" fontId="44" fillId="2" borderId="0" xfId="0" applyNumberFormat="1" applyFont="1" applyFill="1" applyBorder="1" applyAlignment="1" applyProtection="1">
      <alignment horizontal="right" vertical="center" indent="1"/>
      <protection hidden="1"/>
    </xf>
    <xf numFmtId="0" fontId="44" fillId="2" borderId="28" xfId="0" applyNumberFormat="1" applyFont="1" applyFill="1" applyBorder="1" applyAlignment="1" applyProtection="1">
      <alignment horizontal="right" vertical="center" indent="1"/>
      <protection hidden="1"/>
    </xf>
    <xf numFmtId="164" fontId="15" fillId="6" borderId="46" xfId="0" applyNumberFormat="1" applyFont="1" applyFill="1" applyBorder="1" applyAlignment="1" applyProtection="1">
      <alignment horizontal="left" vertical="center"/>
      <protection hidden="1"/>
    </xf>
    <xf numFmtId="164" fontId="15" fillId="6" borderId="47" xfId="0" applyNumberFormat="1" applyFont="1" applyFill="1" applyBorder="1" applyAlignment="1" applyProtection="1">
      <alignment horizontal="left" vertical="center"/>
      <protection hidden="1"/>
    </xf>
    <xf numFmtId="164" fontId="15" fillId="6" borderId="48" xfId="0" applyNumberFormat="1" applyFont="1" applyFill="1" applyBorder="1" applyAlignment="1" applyProtection="1">
      <alignment horizontal="left" vertical="center"/>
      <protection hidden="1"/>
    </xf>
    <xf numFmtId="164" fontId="15" fillId="6" borderId="40" xfId="0" applyNumberFormat="1" applyFont="1" applyFill="1" applyBorder="1" applyAlignment="1" applyProtection="1">
      <alignment horizontal="left" vertical="center"/>
      <protection hidden="1"/>
    </xf>
    <xf numFmtId="164" fontId="15" fillId="6" borderId="41" xfId="0" applyNumberFormat="1" applyFont="1" applyFill="1" applyBorder="1" applyAlignment="1" applyProtection="1">
      <alignment horizontal="left" vertical="center"/>
      <protection hidden="1"/>
    </xf>
    <xf numFmtId="164" fontId="15" fillId="6" borderId="42" xfId="0" applyNumberFormat="1" applyFont="1" applyFill="1" applyBorder="1" applyAlignment="1" applyProtection="1">
      <alignment horizontal="left" vertical="center"/>
      <protection hidden="1"/>
    </xf>
    <xf numFmtId="0" fontId="75" fillId="2" borderId="0" xfId="0" applyNumberFormat="1" applyFont="1" applyFill="1" applyBorder="1" applyAlignment="1" applyProtection="1">
      <alignment horizontal="right" vertical="center" indent="1"/>
      <protection hidden="1"/>
    </xf>
    <xf numFmtId="0" fontId="75" fillId="2" borderId="28" xfId="0" applyNumberFormat="1" applyFont="1" applyFill="1" applyBorder="1" applyAlignment="1" applyProtection="1">
      <alignment horizontal="right" vertical="center" indent="1"/>
      <protection hidden="1"/>
    </xf>
    <xf numFmtId="0" fontId="15" fillId="2" borderId="0" xfId="0" applyNumberFormat="1" applyFont="1" applyFill="1" applyBorder="1" applyAlignment="1" applyProtection="1">
      <alignment horizontal="right" vertical="center" indent="1"/>
      <protection hidden="1"/>
    </xf>
    <xf numFmtId="0" fontId="15" fillId="2" borderId="28" xfId="0" applyNumberFormat="1" applyFont="1" applyFill="1" applyBorder="1" applyAlignment="1" applyProtection="1">
      <alignment horizontal="right" vertical="center" indent="1"/>
      <protection hidden="1"/>
    </xf>
    <xf numFmtId="0" fontId="10" fillId="2" borderId="0" xfId="0" applyFont="1" applyFill="1" applyBorder="1" applyAlignment="1" applyProtection="1">
      <alignment horizontal="left" indent="1"/>
      <protection hidden="1"/>
    </xf>
    <xf numFmtId="49" fontId="66" fillId="2" borderId="0" xfId="0" applyNumberFormat="1" applyFont="1" applyFill="1" applyBorder="1" applyAlignment="1" applyProtection="1">
      <alignment horizontal="left" vertical="top" indent="1"/>
      <protection hidden="1"/>
    </xf>
    <xf numFmtId="0" fontId="76" fillId="2" borderId="0" xfId="0" applyFont="1" applyFill="1" applyAlignment="1" applyProtection="1">
      <alignment horizontal="left" vertical="top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45" fillId="5" borderId="37" xfId="0" applyNumberFormat="1" applyFont="1" applyFill="1" applyBorder="1" applyAlignment="1" applyProtection="1">
      <alignment horizontal="left" vertical="center" indent="1"/>
      <protection locked="0"/>
    </xf>
    <xf numFmtId="0" fontId="45" fillId="5" borderId="39" xfId="0" applyNumberFormat="1" applyFont="1" applyFill="1" applyBorder="1" applyAlignment="1" applyProtection="1">
      <alignment horizontal="left" vertical="center" indent="1"/>
      <protection locked="0"/>
    </xf>
    <xf numFmtId="0" fontId="54" fillId="2" borderId="0" xfId="0" applyFont="1" applyFill="1" applyAlignment="1" applyProtection="1">
      <alignment horizontal="left"/>
      <protection hidden="1"/>
    </xf>
    <xf numFmtId="0" fontId="54" fillId="2" borderId="0" xfId="0" applyFont="1" applyFill="1" applyAlignment="1" applyProtection="1">
      <alignment horizontal="left" vertical="center"/>
      <protection hidden="1"/>
    </xf>
    <xf numFmtId="0" fontId="44" fillId="2" borderId="0" xfId="0" applyFont="1" applyFill="1" applyAlignment="1" applyProtection="1">
      <alignment horizontal="left"/>
      <protection hidden="1"/>
    </xf>
  </cellXfs>
  <cellStyles count="5">
    <cellStyle name="Collegamento ipertestuale" xfId="1" builtinId="8"/>
    <cellStyle name="Normale" xfId="0" builtinId="0"/>
    <cellStyle name="Normale_Grado di soddisfazione utenti 1.0 con 50 progetti in 7 AREE" xfId="2"/>
    <cellStyle name="Normale_Sistema corrispettivi semplice" xfId="3"/>
    <cellStyle name="Normale_Sistema corrispettivi semplice a scadenza" xfId="4"/>
  </cellStyles>
  <dxfs count="148"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border>
        <bottom style="thin">
          <color indexed="23"/>
        </bottom>
      </border>
    </dxf>
    <dxf>
      <fill>
        <patternFill>
          <bgColor rgb="FFFFFFCC"/>
        </patternFill>
      </fill>
      <border>
        <left style="thin">
          <color theme="0" tint="-0.499984740745262"/>
        </left>
        <right style="thin">
          <color theme="0" tint="-0.499984740745262"/>
        </right>
        <bottom style="hair">
          <color theme="0" tint="-0.499984740745262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ill>
        <patternFill>
          <bgColor rgb="FFFFFFCC"/>
        </patternFill>
      </fill>
      <border>
        <left style="thin">
          <color theme="0" tint="-0.499984740745262"/>
        </left>
        <right style="thin">
          <color theme="0" tint="-0.499984740745262"/>
        </right>
        <bottom style="hair">
          <color theme="0" tint="-0.499984740745262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ill>
        <patternFill>
          <bgColor rgb="FFFFFFCC"/>
        </patternFill>
      </fill>
      <border>
        <left style="thin">
          <color theme="0" tint="-0.499984740745262"/>
        </left>
        <right style="thin">
          <color theme="0" tint="-0.499984740745262"/>
        </right>
        <bottom style="thin">
          <color theme="0" tint="-0.499984740745262"/>
        </bottom>
        <vertical/>
        <horizontal/>
      </border>
    </dxf>
    <dxf>
      <border>
        <top style="thin">
          <color theme="0" tint="-0.499984740745262"/>
        </top>
        <vertical/>
        <horizontal/>
      </border>
    </dxf>
    <dxf>
      <fill>
        <patternFill>
          <bgColor theme="9" tint="0.7999816888943144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vertical/>
        <horizontal/>
      </border>
    </dxf>
    <dxf>
      <fill>
        <patternFill>
          <bgColor theme="9" tint="0.7999816888943144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vertical/>
        <horizontal/>
      </border>
    </dxf>
    <dxf>
      <fill>
        <patternFill>
          <bgColor theme="9" tint="0.7999816888943144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vertical/>
        <horizontal/>
      </border>
    </dxf>
    <dxf>
      <border>
        <top style="thin">
          <color theme="0" tint="-0.499984740745262"/>
        </top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  <vertical/>
        <horizontal/>
      </border>
    </dxf>
    <dxf>
      <font>
        <color rgb="FFFF0000"/>
      </font>
    </dxf>
    <dxf>
      <font>
        <color theme="1" tint="0.14996795556505021"/>
      </font>
      <border>
        <bottom style="thin">
          <color theme="0" tint="-0.499984740745262"/>
        </bottom>
        <vertical/>
        <horizontal/>
      </border>
    </dxf>
    <dxf>
      <font>
        <color rgb="FFFF0000"/>
      </font>
      <border>
        <top style="thin">
          <color theme="0" tint="-0.499984740745262"/>
        </top>
        <vertical/>
        <horizontal/>
      </border>
    </dxf>
    <dxf>
      <font>
        <color theme="1" tint="0.14996795556505021"/>
      </font>
    </dxf>
    <dxf>
      <font>
        <color rgb="FFFF0000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  <vertical/>
        <horizontal/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46"/>
      </font>
    </dxf>
    <dxf>
      <font>
        <condense val="0"/>
        <extend val="0"/>
        <color indexed="9"/>
      </font>
    </dxf>
    <dxf>
      <font>
        <color theme="0"/>
      </font>
    </dxf>
    <dxf>
      <fill>
        <patternFill patternType="solid">
          <fgColor indexed="10"/>
          <bgColor theme="9" tint="0.79998168889431442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</border>
    </dxf>
    <dxf>
      <fill>
        <patternFill>
          <bgColor indexed="9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1" tint="0.14996795556505021"/>
      </font>
      <border>
        <bottom style="thin">
          <color theme="0" tint="-0.499984740745262"/>
        </bottom>
        <vertical/>
        <horizontal/>
      </border>
    </dxf>
    <dxf>
      <font>
        <color rgb="FF008000"/>
      </font>
      <border>
        <top style="thin">
          <color theme="0" tint="-0.499984740745262"/>
        </top>
        <vertical/>
        <horizontal/>
      </border>
    </dxf>
    <dxf>
      <font>
        <color theme="1" tint="0.14996795556505021"/>
      </font>
    </dxf>
    <dxf>
      <font>
        <color rgb="FF008000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  <vertical/>
        <horizontal/>
      </border>
    </dxf>
    <dxf>
      <font>
        <color rgb="FF008000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FF0000"/>
      </font>
      <fill>
        <patternFill>
          <bgColor rgb="FFFFFF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ndense val="0"/>
        <extend val="0"/>
        <color indexed="23"/>
      </font>
    </dxf>
    <dxf>
      <font>
        <color theme="0" tint="-4.9989318521683403E-2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46"/>
      </font>
    </dxf>
    <dxf>
      <font>
        <condense val="0"/>
        <extend val="0"/>
        <color indexed="9"/>
      </font>
    </dxf>
    <dxf>
      <font>
        <color theme="0"/>
      </font>
    </dxf>
    <dxf>
      <fill>
        <patternFill patternType="solid">
          <fgColor indexed="10"/>
          <bgColor theme="7" tint="0.79998168889431442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9"/>
        </patternFill>
      </fill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font>
        <color theme="1" tint="0.14996795556505021"/>
      </font>
      <border>
        <bottom style="thin">
          <color theme="0" tint="-0.499984740745262"/>
        </bottom>
        <vertical/>
        <horizontal/>
      </border>
    </dxf>
    <dxf>
      <font>
        <color rgb="FFFF0000"/>
      </font>
      <border>
        <top style="thin">
          <color theme="0" tint="-0.499984740745262"/>
        </top>
        <vertical/>
        <horizontal/>
      </border>
    </dxf>
    <dxf>
      <font>
        <color theme="1" tint="0.14996795556505021"/>
      </font>
    </dxf>
    <dxf>
      <font>
        <color rgb="FFFF0000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  <vertical/>
        <horizontal/>
      </border>
    </dxf>
    <dxf>
      <font>
        <color rgb="FFFF0000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FF0000"/>
      </font>
      <fill>
        <patternFill>
          <bgColor rgb="FFFFFF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ndense val="0"/>
        <extend val="0"/>
        <color indexed="23"/>
      </font>
    </dxf>
    <dxf>
      <font>
        <color theme="0" tint="-4.9989318521683403E-2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46"/>
      </font>
    </dxf>
    <dxf>
      <font>
        <color theme="0"/>
      </font>
    </dxf>
    <dxf>
      <font>
        <color theme="1" tint="0.14996795556505021"/>
      </font>
      <border>
        <bottom style="thin">
          <color theme="0" tint="-0.499984740745262"/>
        </bottom>
        <vertical/>
        <horizontal/>
      </border>
    </dxf>
    <dxf>
      <font>
        <color rgb="FFFF0000"/>
      </font>
      <border>
        <top style="thin">
          <color theme="0" tint="-0.499984740745262"/>
        </top>
        <vertical/>
        <horizontal/>
      </border>
    </dxf>
    <dxf>
      <font>
        <color theme="1" tint="0.14996795556505021"/>
      </font>
    </dxf>
    <dxf>
      <font>
        <color rgb="FFFF0000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  <vertical/>
        <horizontal/>
      </border>
    </dxf>
    <dxf>
      <font>
        <color rgb="FFFF0000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FF0000"/>
      </font>
      <fill>
        <patternFill>
          <bgColor rgb="FFFFFF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 patternType="solid">
          <fgColor indexed="10"/>
          <bgColor theme="7" tint="0.79998168889431442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9"/>
        </patternFill>
      </fill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font>
        <condense val="0"/>
        <extend val="0"/>
        <color indexed="23"/>
      </font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46"/>
      </font>
    </dxf>
    <dxf>
      <font>
        <color theme="0"/>
      </font>
    </dxf>
    <dxf>
      <font>
        <color theme="1" tint="0.14996795556505021"/>
      </font>
      <border>
        <bottom style="thin">
          <color theme="0" tint="-0.499984740745262"/>
        </bottom>
        <vertical/>
        <horizontal/>
      </border>
    </dxf>
    <dxf>
      <font>
        <color rgb="FFFF0000"/>
      </font>
      <border>
        <top style="thin">
          <color theme="0" tint="-0.499984740745262"/>
        </top>
        <vertical/>
        <horizontal/>
      </border>
    </dxf>
    <dxf>
      <font>
        <color theme="1" tint="0.14996795556505021"/>
      </font>
    </dxf>
    <dxf>
      <font>
        <color rgb="FFFF0000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  <vertical/>
        <horizontal/>
      </border>
    </dxf>
    <dxf>
      <font>
        <color rgb="FFFF0000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FF0000"/>
      </font>
      <fill>
        <patternFill>
          <bgColor rgb="FFFFFF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border>
        <right style="thin">
          <color indexed="23"/>
        </right>
      </border>
    </dxf>
    <dxf>
      <border>
        <right style="thin">
          <color indexed="23"/>
        </right>
        <top style="thin">
          <color indexed="23"/>
        </top>
      </border>
    </dxf>
    <dxf>
      <border>
        <right style="thin">
          <color indexed="23"/>
        </right>
        <bottom style="thin">
          <color indexed="23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top/>
        <bottom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top style="thin">
          <color indexed="23"/>
        </top>
        <bottom/>
      </border>
    </dxf>
    <dxf>
      <font>
        <b val="0"/>
        <i val="0"/>
        <color indexed="63"/>
      </font>
      <fill>
        <patternFill>
          <bgColor theme="0" tint="-4.9989318521683403E-2"/>
        </patternFill>
      </fill>
      <border>
        <bottom style="thin">
          <color indexed="23"/>
        </bottom>
      </border>
    </dxf>
    <dxf>
      <font>
        <b val="0"/>
        <i val="0"/>
        <condense val="0"/>
        <extend val="0"/>
      </font>
      <fill>
        <patternFill>
          <bgColor indexed="9"/>
        </patternFill>
      </fill>
    </dxf>
    <dxf>
      <font>
        <b val="0"/>
        <i val="0"/>
        <condense val="0"/>
        <extend val="0"/>
      </font>
      <fill>
        <patternFill>
          <bgColor indexed="9"/>
        </patternFill>
      </fill>
      <border>
        <top style="thin">
          <color indexed="23"/>
        </top>
      </border>
    </dxf>
    <dxf>
      <font>
        <b val="0"/>
        <i val="0"/>
        <condense val="0"/>
        <extend val="0"/>
        <color indexed="63"/>
      </font>
      <fill>
        <patternFill>
          <bgColor indexed="9"/>
        </patternFill>
      </fill>
      <border>
        <bottom style="thin">
          <color indexed="23"/>
        </bottom>
      </border>
    </dxf>
    <dxf>
      <border>
        <top style="thin">
          <color indexed="23"/>
        </top>
      </border>
    </dxf>
    <dxf>
      <border>
        <bottom style="thin">
          <color indexed="23"/>
        </bottom>
      </border>
    </dxf>
    <dxf>
      <font>
        <color theme="0" tint="-4.9989318521683403E-2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46"/>
      </font>
    </dxf>
    <dxf>
      <font>
        <condense val="0"/>
        <extend val="0"/>
        <color indexed="9"/>
      </font>
    </dxf>
    <dxf>
      <fill>
        <patternFill patternType="solid">
          <fgColor indexed="10"/>
          <bgColor theme="7" tint="0.79998168889431442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9"/>
        </patternFill>
      </fill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EAEAEA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80"/>
      <color rgb="FF008000"/>
      <color rgb="FFFFFFCC"/>
      <color rgb="FF3333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SPESA!AC6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ASA!AC6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PERSONALE!AC6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ENTRATE!AC6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361950</xdr:colOff>
      <xdr:row>16</xdr:row>
      <xdr:rowOff>104775</xdr:rowOff>
    </xdr:from>
    <xdr:to>
      <xdr:col>7</xdr:col>
      <xdr:colOff>342900</xdr:colOff>
      <xdr:row>23</xdr:row>
      <xdr:rowOff>142875</xdr:rowOff>
    </xdr:to>
    <xdr:pic>
      <xdr:nvPicPr>
        <xdr:cNvPr id="8454" name="Picture 262" descr="TA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84" r="26222" b="15135"/>
        <a:stretch>
          <a:fillRect/>
        </a:stretch>
      </xdr:blipFill>
      <xdr:spPr bwMode="auto">
        <a:xfrm>
          <a:off x="2476500" y="3181350"/>
          <a:ext cx="172402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466725</xdr:colOff>
      <xdr:row>74</xdr:row>
      <xdr:rowOff>133350</xdr:rowOff>
    </xdr:from>
    <xdr:to>
      <xdr:col>13</xdr:col>
      <xdr:colOff>104775</xdr:colOff>
      <xdr:row>85</xdr:row>
      <xdr:rowOff>38100</xdr:rowOff>
    </xdr:to>
    <xdr:pic>
      <xdr:nvPicPr>
        <xdr:cNvPr id="8488" name="Picture 296" descr="Presentazione Prima Nota domestica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5144750"/>
          <a:ext cx="6505575" cy="21050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80" mc:Ignorable="a14" a14:legacySpreadsheetColorIndex="1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438150</xdr:colOff>
      <xdr:row>100</xdr:row>
      <xdr:rowOff>104775</xdr:rowOff>
    </xdr:from>
    <xdr:to>
      <xdr:col>13</xdr:col>
      <xdr:colOff>114300</xdr:colOff>
      <xdr:row>111</xdr:row>
      <xdr:rowOff>76200</xdr:rowOff>
    </xdr:to>
    <xdr:pic>
      <xdr:nvPicPr>
        <xdr:cNvPr id="8489" name="Picture 297" descr="Presentazione Prima Nota domestica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0212050"/>
          <a:ext cx="6543675" cy="2171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80" mc:Ignorable="a14" a14:legacySpreadsheetColorIndex="1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</xdr:colOff>
      <xdr:row>116</xdr:row>
      <xdr:rowOff>0</xdr:rowOff>
    </xdr:from>
    <xdr:to>
      <xdr:col>14</xdr:col>
      <xdr:colOff>0</xdr:colOff>
      <xdr:row>137</xdr:row>
      <xdr:rowOff>28575</xdr:rowOff>
    </xdr:to>
    <xdr:grpSp>
      <xdr:nvGrpSpPr>
        <xdr:cNvPr id="8513" name="Group 321"/>
        <xdr:cNvGrpSpPr>
          <a:grpSpLocks/>
        </xdr:cNvGrpSpPr>
      </xdr:nvGrpSpPr>
      <xdr:grpSpPr bwMode="auto">
        <a:xfrm>
          <a:off x="990600" y="23307675"/>
          <a:ext cx="6829425" cy="4324350"/>
          <a:chOff x="85" y="2554"/>
          <a:chExt cx="727" cy="458"/>
        </a:xfrm>
      </xdr:grpSpPr>
      <xdr:pic>
        <xdr:nvPicPr>
          <xdr:cNvPr id="8492" name="Picture 300" descr="Presentazione Prima Nota domestica 6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5" y="2554"/>
            <a:ext cx="727" cy="19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493" name="Picture 301" descr="Presentazione Prima Nota domestica 7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" y="2833"/>
            <a:ext cx="710" cy="17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499" name="Rectangle 307"/>
          <xdr:cNvSpPr>
            <a:spLocks noChangeArrowheads="1"/>
          </xdr:cNvSpPr>
        </xdr:nvSpPr>
        <xdr:spPr bwMode="auto">
          <a:xfrm>
            <a:off x="583" y="2611"/>
            <a:ext cx="46" cy="24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800000" mc:Ignorable="a14" a14:legacySpreadsheetColorIndex="1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501" name="Freeform 309"/>
          <xdr:cNvSpPr>
            <a:spLocks/>
          </xdr:cNvSpPr>
        </xdr:nvSpPr>
        <xdr:spPr bwMode="auto">
          <a:xfrm>
            <a:off x="583" y="2635"/>
            <a:ext cx="62" cy="235"/>
          </a:xfrm>
          <a:custGeom>
            <a:avLst/>
            <a:gdLst>
              <a:gd name="T0" fmla="*/ 0 w 62"/>
              <a:gd name="T1" fmla="*/ 0 h 235"/>
              <a:gd name="T2" fmla="*/ 0 w 62"/>
              <a:gd name="T3" fmla="*/ 125 h 235"/>
              <a:gd name="T4" fmla="*/ 62 w 62"/>
              <a:gd name="T5" fmla="*/ 125 h 235"/>
              <a:gd name="T6" fmla="*/ 62 w 62"/>
              <a:gd name="T7" fmla="*/ 235 h 2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62" h="235">
                <a:moveTo>
                  <a:pt x="0" y="0"/>
                </a:moveTo>
                <a:lnTo>
                  <a:pt x="0" y="125"/>
                </a:lnTo>
                <a:lnTo>
                  <a:pt x="62" y="125"/>
                </a:lnTo>
                <a:lnTo>
                  <a:pt x="62" y="235"/>
                </a:lnTo>
              </a:path>
            </a:pathLst>
          </a:custGeom>
          <a:noFill/>
          <a:ln w="19050" cap="flat" cmpd="sng">
            <a:solidFill>
              <a:srgbClr xmlns:mc="http://schemas.openxmlformats.org/markup-compatibility/2006" xmlns:a14="http://schemas.microsoft.com/office/drawing/2010/main" val="800000" mc:Ignorable="a14" a14:legacySpreadsheetColorIndex="16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161925</xdr:colOff>
      <xdr:row>51</xdr:row>
      <xdr:rowOff>76200</xdr:rowOff>
    </xdr:from>
    <xdr:to>
      <xdr:col>12</xdr:col>
      <xdr:colOff>314325</xdr:colOff>
      <xdr:row>66</xdr:row>
      <xdr:rowOff>28575</xdr:rowOff>
    </xdr:to>
    <xdr:pic>
      <xdr:nvPicPr>
        <xdr:cNvPr id="8487" name="Picture 295" descr="Presentazione Prima Nota domestica 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0401300"/>
          <a:ext cx="5962650" cy="29527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80" mc:Ignorable="a14" a14:legacySpreadsheetColorIndex="1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257175</xdr:colOff>
      <xdr:row>50</xdr:row>
      <xdr:rowOff>57150</xdr:rowOff>
    </xdr:from>
    <xdr:to>
      <xdr:col>12</xdr:col>
      <xdr:colOff>266700</xdr:colOff>
      <xdr:row>51</xdr:row>
      <xdr:rowOff>85725</xdr:rowOff>
    </xdr:to>
    <xdr:sp macro="" textlink="">
      <xdr:nvSpPr>
        <xdr:cNvPr id="8510" name="Text Box 318"/>
        <xdr:cNvSpPr txBox="1">
          <a:spLocks noChangeArrowheads="1"/>
        </xdr:cNvSpPr>
      </xdr:nvSpPr>
      <xdr:spPr bwMode="auto">
        <a:xfrm>
          <a:off x="5857875" y="10182225"/>
          <a:ext cx="11715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it-IT" sz="800" b="0" i="0" u="none" strike="noStrike" baseline="0">
              <a:solidFill>
                <a:srgbClr val="000080"/>
              </a:solidFill>
              <a:latin typeface="Tahoma"/>
              <a:ea typeface="Tahoma"/>
              <a:cs typeface="Tahoma"/>
            </a:rPr>
            <a:t>Esempio di registrazione</a:t>
          </a:r>
        </a:p>
      </xdr:txBody>
    </xdr:sp>
    <xdr:clientData/>
  </xdr:twoCellAnchor>
  <xdr:twoCellAnchor editAs="oneCell">
    <xdr:from>
      <xdr:col>9</xdr:col>
      <xdr:colOff>314325</xdr:colOff>
      <xdr:row>20</xdr:row>
      <xdr:rowOff>95250</xdr:rowOff>
    </xdr:from>
    <xdr:to>
      <xdr:col>11</xdr:col>
      <xdr:colOff>142875</xdr:colOff>
      <xdr:row>23</xdr:row>
      <xdr:rowOff>85725</xdr:rowOff>
    </xdr:to>
    <xdr:pic>
      <xdr:nvPicPr>
        <xdr:cNvPr id="8515" name="Picture 323" descr="tasto_canc_mac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3819525"/>
          <a:ext cx="99060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31</xdr:row>
      <xdr:rowOff>104775</xdr:rowOff>
    </xdr:from>
    <xdr:to>
      <xdr:col>12</xdr:col>
      <xdr:colOff>265973</xdr:colOff>
      <xdr:row>34</xdr:row>
      <xdr:rowOff>57099</xdr:rowOff>
    </xdr:to>
    <xdr:grpSp>
      <xdr:nvGrpSpPr>
        <xdr:cNvPr id="3" name="Gruppo 2"/>
        <xdr:cNvGrpSpPr/>
      </xdr:nvGrpSpPr>
      <xdr:grpSpPr>
        <a:xfrm>
          <a:off x="1209675" y="6296025"/>
          <a:ext cx="5819048" cy="552399"/>
          <a:chOff x="1209675" y="6296025"/>
          <a:chExt cx="5819048" cy="552399"/>
        </a:xfrm>
      </xdr:grpSpPr>
      <xdr:pic>
        <xdr:nvPicPr>
          <xdr:cNvPr id="2" name="Immagine 1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209675" y="6438900"/>
            <a:ext cx="5819048" cy="409524"/>
          </a:xfrm>
          <a:prstGeom prst="rect">
            <a:avLst/>
          </a:prstGeom>
        </xdr:spPr>
      </xdr:pic>
      <xdr:sp macro="" textlink="">
        <xdr:nvSpPr>
          <xdr:cNvPr id="8508" name="Text Box 316"/>
          <xdr:cNvSpPr txBox="1">
            <a:spLocks noChangeArrowheads="1"/>
          </xdr:cNvSpPr>
        </xdr:nvSpPr>
        <xdr:spPr bwMode="auto">
          <a:xfrm>
            <a:off x="1552575" y="6296025"/>
            <a:ext cx="5305425" cy="2381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it-IT" sz="1000" b="0" i="0" u="none" strike="noStrike" baseline="0">
                <a:solidFill>
                  <a:srgbClr val="808080"/>
                </a:solidFill>
                <a:latin typeface="Tahoma"/>
                <a:ea typeface="Tahoma"/>
                <a:cs typeface="Tahoma"/>
              </a:rPr>
              <a:t>Foglio 1                2             3                4                    5                 6                    7</a:t>
            </a:r>
          </a:p>
        </xdr:txBody>
      </xdr:sp>
    </xdr:grpSp>
    <xdr:clientData/>
  </xdr:twoCellAnchor>
  <xdr:twoCellAnchor editAs="oneCell">
    <xdr:from>
      <xdr:col>2</xdr:col>
      <xdr:colOff>285749</xdr:colOff>
      <xdr:row>54</xdr:row>
      <xdr:rowOff>28576</xdr:rowOff>
    </xdr:from>
    <xdr:to>
      <xdr:col>3</xdr:col>
      <xdr:colOff>114223</xdr:colOff>
      <xdr:row>55</xdr:row>
      <xdr:rowOff>28557</xdr:rowOff>
    </xdr:to>
    <xdr:pic>
      <xdr:nvPicPr>
        <xdr:cNvPr id="4" name="Immagine 3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2816" t="-31253" b="-1"/>
        <a:stretch/>
      </xdr:blipFill>
      <xdr:spPr>
        <a:xfrm>
          <a:off x="1238249" y="11039476"/>
          <a:ext cx="409499" cy="200006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118</xdr:row>
      <xdr:rowOff>133350</xdr:rowOff>
    </xdr:from>
    <xdr:to>
      <xdr:col>2</xdr:col>
      <xdr:colOff>580949</xdr:colOff>
      <xdr:row>119</xdr:row>
      <xdr:rowOff>123806</xdr:rowOff>
    </xdr:to>
    <xdr:pic>
      <xdr:nvPicPr>
        <xdr:cNvPr id="20" name="Immagine 19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2816" t="-31253" b="-1"/>
        <a:stretch/>
      </xdr:blipFill>
      <xdr:spPr>
        <a:xfrm>
          <a:off x="1123950" y="23860125"/>
          <a:ext cx="409499" cy="200006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131</xdr:row>
      <xdr:rowOff>19050</xdr:rowOff>
    </xdr:from>
    <xdr:to>
      <xdr:col>2</xdr:col>
      <xdr:colOff>571424</xdr:colOff>
      <xdr:row>132</xdr:row>
      <xdr:rowOff>9506</xdr:rowOff>
    </xdr:to>
    <xdr:pic>
      <xdr:nvPicPr>
        <xdr:cNvPr id="21" name="Immagine 20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2816" t="-31253" b="-1"/>
        <a:stretch/>
      </xdr:blipFill>
      <xdr:spPr>
        <a:xfrm>
          <a:off x="1114425" y="26365200"/>
          <a:ext cx="409499" cy="2000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80</xdr:row>
      <xdr:rowOff>123825</xdr:rowOff>
    </xdr:from>
    <xdr:to>
      <xdr:col>11</xdr:col>
      <xdr:colOff>266700</xdr:colOff>
      <xdr:row>80</xdr:row>
      <xdr:rowOff>123825</xdr:rowOff>
    </xdr:to>
    <xdr:sp macro="" textlink="">
      <xdr:nvSpPr>
        <xdr:cNvPr id="15743" name="Line 1407">
          <a:hlinkClick xmlns:r="http://schemas.openxmlformats.org/officeDocument/2006/relationships" r:id="rId1"/>
        </xdr:cNvPr>
        <xdr:cNvSpPr>
          <a:spLocks noChangeShapeType="1"/>
        </xdr:cNvSpPr>
      </xdr:nvSpPr>
      <xdr:spPr bwMode="auto">
        <a:xfrm>
          <a:off x="3657600" y="9096375"/>
          <a:ext cx="3219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 fLocksWithSheet="0"/>
  </xdr:twoCellAnchor>
  <xdr:twoCellAnchor>
    <xdr:from>
      <xdr:col>1</xdr:col>
      <xdr:colOff>9525</xdr:colOff>
      <xdr:row>5</xdr:row>
      <xdr:rowOff>76200</xdr:rowOff>
    </xdr:from>
    <xdr:to>
      <xdr:col>4</xdr:col>
      <xdr:colOff>581025</xdr:colOff>
      <xdr:row>6</xdr:row>
      <xdr:rowOff>180975</xdr:rowOff>
    </xdr:to>
    <xdr:sp macro="" textlink="">
      <xdr:nvSpPr>
        <xdr:cNvPr id="3" name="CasellaDiTesto 2"/>
        <xdr:cNvSpPr txBox="1"/>
      </xdr:nvSpPr>
      <xdr:spPr>
        <a:xfrm>
          <a:off x="342900" y="790575"/>
          <a:ext cx="2181225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it-IT" sz="800">
              <a:solidFill>
                <a:schemeClr val="bg1">
                  <a:lumMod val="50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PIANO DEI CONTI   -   modificabile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80</xdr:row>
      <xdr:rowOff>114300</xdr:rowOff>
    </xdr:from>
    <xdr:to>
      <xdr:col>11</xdr:col>
      <xdr:colOff>285750</xdr:colOff>
      <xdr:row>80</xdr:row>
      <xdr:rowOff>114300</xdr:rowOff>
    </xdr:to>
    <xdr:sp macro="" textlink="">
      <xdr:nvSpPr>
        <xdr:cNvPr id="10274" name="Line 34">
          <a:hlinkClick xmlns:r="http://schemas.openxmlformats.org/officeDocument/2006/relationships" r:id="rId1"/>
        </xdr:cNvPr>
        <xdr:cNvSpPr>
          <a:spLocks noChangeShapeType="1"/>
        </xdr:cNvSpPr>
      </xdr:nvSpPr>
      <xdr:spPr bwMode="auto">
        <a:xfrm>
          <a:off x="3676650" y="9086850"/>
          <a:ext cx="3219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 fLocksWithSheet="0"/>
  </xdr:twoCellAnchor>
  <xdr:twoCellAnchor>
    <xdr:from>
      <xdr:col>1</xdr:col>
      <xdr:colOff>9525</xdr:colOff>
      <xdr:row>5</xdr:row>
      <xdr:rowOff>76200</xdr:rowOff>
    </xdr:from>
    <xdr:to>
      <xdr:col>4</xdr:col>
      <xdr:colOff>581025</xdr:colOff>
      <xdr:row>6</xdr:row>
      <xdr:rowOff>180975</xdr:rowOff>
    </xdr:to>
    <xdr:sp macro="" textlink="">
      <xdr:nvSpPr>
        <xdr:cNvPr id="3" name="CasellaDiTesto 2"/>
        <xdr:cNvSpPr txBox="1"/>
      </xdr:nvSpPr>
      <xdr:spPr>
        <a:xfrm>
          <a:off x="342900" y="790575"/>
          <a:ext cx="2181225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it-IT" sz="800">
              <a:solidFill>
                <a:schemeClr val="bg1">
                  <a:lumMod val="50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PIANO DEI CONTI   -   modificabile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65</xdr:row>
      <xdr:rowOff>114300</xdr:rowOff>
    </xdr:from>
    <xdr:to>
      <xdr:col>11</xdr:col>
      <xdr:colOff>285750</xdr:colOff>
      <xdr:row>65</xdr:row>
      <xdr:rowOff>114300</xdr:rowOff>
    </xdr:to>
    <xdr:sp macro="" textlink="">
      <xdr:nvSpPr>
        <xdr:cNvPr id="12341" name="Line 53">
          <a:hlinkClick xmlns:r="http://schemas.openxmlformats.org/officeDocument/2006/relationships" r:id="rId1"/>
        </xdr:cNvPr>
        <xdr:cNvSpPr>
          <a:spLocks noChangeShapeType="1"/>
        </xdr:cNvSpPr>
      </xdr:nvSpPr>
      <xdr:spPr bwMode="auto">
        <a:xfrm>
          <a:off x="3676650" y="9086850"/>
          <a:ext cx="3219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 fLocksWithSheet="0"/>
  </xdr:twoCellAnchor>
  <xdr:twoCellAnchor>
    <xdr:from>
      <xdr:col>1</xdr:col>
      <xdr:colOff>9525</xdr:colOff>
      <xdr:row>5</xdr:row>
      <xdr:rowOff>76200</xdr:rowOff>
    </xdr:from>
    <xdr:to>
      <xdr:col>4</xdr:col>
      <xdr:colOff>581025</xdr:colOff>
      <xdr:row>6</xdr:row>
      <xdr:rowOff>180975</xdr:rowOff>
    </xdr:to>
    <xdr:sp macro="" textlink="">
      <xdr:nvSpPr>
        <xdr:cNvPr id="2" name="CasellaDiTesto 1"/>
        <xdr:cNvSpPr txBox="1"/>
      </xdr:nvSpPr>
      <xdr:spPr>
        <a:xfrm>
          <a:off x="342900" y="790575"/>
          <a:ext cx="2181225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it-IT" sz="800">
              <a:solidFill>
                <a:schemeClr val="bg1">
                  <a:lumMod val="50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PIANO DEI CONTI   -   modificabile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44</xdr:row>
      <xdr:rowOff>133350</xdr:rowOff>
    </xdr:from>
    <xdr:to>
      <xdr:col>11</xdr:col>
      <xdr:colOff>285750</xdr:colOff>
      <xdr:row>44</xdr:row>
      <xdr:rowOff>133350</xdr:rowOff>
    </xdr:to>
    <xdr:sp macro="" textlink="">
      <xdr:nvSpPr>
        <xdr:cNvPr id="12119" name="Line 855">
          <a:hlinkClick xmlns:r="http://schemas.openxmlformats.org/officeDocument/2006/relationships" r:id="rId1"/>
        </xdr:cNvPr>
        <xdr:cNvSpPr>
          <a:spLocks noChangeShapeType="1"/>
        </xdr:cNvSpPr>
      </xdr:nvSpPr>
      <xdr:spPr bwMode="auto">
        <a:xfrm>
          <a:off x="3676650" y="8905875"/>
          <a:ext cx="3219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 fLocksWithSheet="0"/>
  </xdr:twoCellAnchor>
  <xdr:twoCellAnchor>
    <xdr:from>
      <xdr:col>1</xdr:col>
      <xdr:colOff>9525</xdr:colOff>
      <xdr:row>5</xdr:row>
      <xdr:rowOff>76200</xdr:rowOff>
    </xdr:from>
    <xdr:to>
      <xdr:col>4</xdr:col>
      <xdr:colOff>581025</xdr:colOff>
      <xdr:row>6</xdr:row>
      <xdr:rowOff>180975</xdr:rowOff>
    </xdr:to>
    <xdr:sp macro="" textlink="">
      <xdr:nvSpPr>
        <xdr:cNvPr id="3" name="CasellaDiTesto 2"/>
        <xdr:cNvSpPr txBox="1"/>
      </xdr:nvSpPr>
      <xdr:spPr>
        <a:xfrm>
          <a:off x="342900" y="790575"/>
          <a:ext cx="2181225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it-IT" sz="800">
              <a:solidFill>
                <a:schemeClr val="bg1">
                  <a:lumMod val="50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PIANO DEI CONTI   -   modificabile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</xdr:colOff>
      <xdr:row>27</xdr:row>
      <xdr:rowOff>104775</xdr:rowOff>
    </xdr:from>
    <xdr:to>
      <xdr:col>4</xdr:col>
      <xdr:colOff>552450</xdr:colOff>
      <xdr:row>36</xdr:row>
      <xdr:rowOff>19050</xdr:rowOff>
    </xdr:to>
    <xdr:sp macro="" textlink="">
      <xdr:nvSpPr>
        <xdr:cNvPr id="13742" name="Freeform 430"/>
        <xdr:cNvSpPr>
          <a:spLocks/>
        </xdr:cNvSpPr>
      </xdr:nvSpPr>
      <xdr:spPr bwMode="auto">
        <a:xfrm>
          <a:off x="1657350" y="5143500"/>
          <a:ext cx="466725" cy="866775"/>
        </a:xfrm>
        <a:custGeom>
          <a:avLst/>
          <a:gdLst>
            <a:gd name="T0" fmla="*/ 0 w 103"/>
            <a:gd name="T1" fmla="*/ 90 h 90"/>
            <a:gd name="T2" fmla="*/ 0 w 103"/>
            <a:gd name="T3" fmla="*/ 0 h 90"/>
            <a:gd name="T4" fmla="*/ 103 w 103"/>
            <a:gd name="T5" fmla="*/ 0 h 9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0" t="0" r="r" b="b"/>
          <a:pathLst>
            <a:path w="103" h="90">
              <a:moveTo>
                <a:pt x="0" y="90"/>
              </a:moveTo>
              <a:lnTo>
                <a:pt x="0" y="0"/>
              </a:lnTo>
              <a:lnTo>
                <a:pt x="103" y="0"/>
              </a:ln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prstDash val="solid"/>
          <a:round/>
          <a:headEnd type="none" w="med" len="med"/>
          <a:tailEnd type="stealth" w="lg" len="lg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42</xdr:row>
      <xdr:rowOff>9525</xdr:rowOff>
    </xdr:from>
    <xdr:to>
      <xdr:col>4</xdr:col>
      <xdr:colOff>552450</xdr:colOff>
      <xdr:row>50</xdr:row>
      <xdr:rowOff>133350</xdr:rowOff>
    </xdr:to>
    <xdr:sp macro="" textlink="">
      <xdr:nvSpPr>
        <xdr:cNvPr id="13744" name="Freeform 432"/>
        <xdr:cNvSpPr>
          <a:spLocks/>
        </xdr:cNvSpPr>
      </xdr:nvSpPr>
      <xdr:spPr bwMode="auto">
        <a:xfrm>
          <a:off x="1657350" y="6610350"/>
          <a:ext cx="466725" cy="866775"/>
        </a:xfrm>
        <a:custGeom>
          <a:avLst/>
          <a:gdLst>
            <a:gd name="T0" fmla="*/ 0 w 42"/>
            <a:gd name="T1" fmla="*/ 0 h 88"/>
            <a:gd name="T2" fmla="*/ 0 w 42"/>
            <a:gd name="T3" fmla="*/ 88 h 88"/>
            <a:gd name="T4" fmla="*/ 42 w 42"/>
            <a:gd name="T5" fmla="*/ 88 h 8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0" t="0" r="r" b="b"/>
          <a:pathLst>
            <a:path w="42" h="88">
              <a:moveTo>
                <a:pt x="0" y="0"/>
              </a:moveTo>
              <a:lnTo>
                <a:pt x="0" y="88"/>
              </a:lnTo>
              <a:lnTo>
                <a:pt x="42" y="88"/>
              </a:ln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olid"/>
          <a:round/>
          <a:headEnd type="none" w="med" len="med"/>
          <a:tailEnd type="stealth" w="lg" len="lg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0</xdr:row>
      <xdr:rowOff>104775</xdr:rowOff>
    </xdr:from>
    <xdr:to>
      <xdr:col>3</xdr:col>
      <xdr:colOff>504825</xdr:colOff>
      <xdr:row>2</xdr:row>
      <xdr:rowOff>38100</xdr:rowOff>
    </xdr:to>
    <xdr:sp macro="" textlink="">
      <xdr:nvSpPr>
        <xdr:cNvPr id="15327" name="Text Box 991"/>
        <xdr:cNvSpPr txBox="1">
          <a:spLocks noChangeArrowheads="1"/>
        </xdr:cNvSpPr>
      </xdr:nvSpPr>
      <xdr:spPr bwMode="auto">
        <a:xfrm>
          <a:off x="304800" y="104775"/>
          <a:ext cx="1028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18288" rIns="27432" bIns="0" anchor="t" upright="1"/>
        <a:lstStyle/>
        <a:p>
          <a:pPr algn="r" rtl="0">
            <a:defRPr sz="1000"/>
          </a:pPr>
          <a:r>
            <a:rPr lang="it-IT" sz="800" b="0" i="0" u="none" strike="noStrike" baseline="0">
              <a:solidFill>
                <a:srgbClr val="000080"/>
              </a:solidFill>
              <a:latin typeface="Tahoma"/>
              <a:ea typeface="Tahoma"/>
              <a:cs typeface="Tahoma"/>
            </a:rPr>
            <a:t>Seleziona 1 dei</a:t>
          </a:r>
        </a:p>
        <a:p>
          <a:pPr algn="r" rtl="0">
            <a:defRPr sz="1000"/>
          </a:pPr>
          <a:r>
            <a:rPr lang="it-IT" sz="800" b="0" i="0" u="none" strike="noStrike" baseline="0">
              <a:solidFill>
                <a:srgbClr val="000080"/>
              </a:solidFill>
              <a:latin typeface="Tahoma"/>
              <a:ea typeface="Tahoma"/>
              <a:cs typeface="Tahoma"/>
            </a:rPr>
            <a:t>conti già usati.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arcopiccoli.it/public/index.php?option=com_phocadownload&amp;view=category&amp;id=3&amp;Itemid=206" TargetMode="External"/><Relationship Id="rId13" Type="http://schemas.openxmlformats.org/officeDocument/2006/relationships/hyperlink" Target="https://www.marcopiccoli.it/public/index.php?option=com_content&amp;view=article&amp;id=57&amp;Itemid=311" TargetMode="External"/><Relationship Id="rId3" Type="http://schemas.openxmlformats.org/officeDocument/2006/relationships/hyperlink" Target="https://www.marcopiccoli.it/public/index.php?option=com_phocadownload&amp;view=category&amp;id=3&amp;Itemid=206" TargetMode="External"/><Relationship Id="rId7" Type="http://schemas.openxmlformats.org/officeDocument/2006/relationships/hyperlink" Target="http://www.marcopiccoli.it/public/index.php?option=com_content&amp;view=article&amp;id=96&amp;Itemid=276" TargetMode="External"/><Relationship Id="rId12" Type="http://schemas.openxmlformats.org/officeDocument/2006/relationships/hyperlink" Target="https://www.marcopiccoli.it/public/index.php?option=com_content&amp;view=article&amp;id=108&amp;Itemid=318" TargetMode="External"/><Relationship Id="rId2" Type="http://schemas.openxmlformats.org/officeDocument/2006/relationships/hyperlink" Target="mailto:info@marcopiccoli.it?subject=info-link%20Registro%20dei%20Corrispettivi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mailto:info@marcopiccoli.it" TargetMode="External"/><Relationship Id="rId6" Type="http://schemas.openxmlformats.org/officeDocument/2006/relationships/hyperlink" Target="http://www.marcopiccoli.it/public/index.php?option=com_content&amp;view=article&amp;id=85&amp;Itemid=264" TargetMode="External"/><Relationship Id="rId11" Type="http://schemas.openxmlformats.org/officeDocument/2006/relationships/hyperlink" Target="http://www.marcopiccoli.it/public/index.php?option=com_phocadownload&amp;view=category&amp;id=3&amp;Itemid=206" TargetMode="External"/><Relationship Id="rId5" Type="http://schemas.openxmlformats.org/officeDocument/2006/relationships/hyperlink" Target="https://www.marcopiccoli.it/public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marcopiccoli.it/public/index.php?option=com_content&amp;view=article&amp;id=96&amp;Itemid=276" TargetMode="External"/><Relationship Id="rId4" Type="http://schemas.openxmlformats.org/officeDocument/2006/relationships/hyperlink" Target="https://www.marcopiccoli.it/public/" TargetMode="External"/><Relationship Id="rId9" Type="http://schemas.openxmlformats.org/officeDocument/2006/relationships/hyperlink" Target="http://www.marcopiccoli.it/public/index.php?option=com_content&amp;view=article&amp;id=85&amp;Itemid=264" TargetMode="External"/><Relationship Id="rId14" Type="http://schemas.openxmlformats.org/officeDocument/2006/relationships/hyperlink" Target="https://www.marcopiccoli.it/public/index.php?option=com_content&amp;view=article&amp;id=107&amp;Itemid=31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>
    <pageSetUpPr autoPageBreaks="0"/>
  </sheetPr>
  <dimension ref="A1:P163"/>
  <sheetViews>
    <sheetView showGridLines="0" showRowColHeaders="0" tabSelected="1" workbookViewId="0"/>
  </sheetViews>
  <sheetFormatPr defaultRowHeight="12.75"/>
  <cols>
    <col min="1" max="2" width="7.140625" style="5" customWidth="1"/>
    <col min="3" max="13" width="8.7109375" style="5" customWidth="1"/>
    <col min="14" max="14" width="7.140625" style="5" customWidth="1"/>
    <col min="15" max="16384" width="9.140625" style="5"/>
  </cols>
  <sheetData>
    <row r="1" spans="1:15" s="19" customFormat="1" ht="35.25" customHeight="1">
      <c r="A1" s="144"/>
      <c r="B1" s="18"/>
      <c r="C1" s="288" t="s">
        <v>180</v>
      </c>
      <c r="D1" s="288"/>
      <c r="E1" s="288"/>
      <c r="F1" s="288"/>
      <c r="G1" s="301" t="str">
        <f>IF(OR(F152=FALSE,ISERROR(F152)),"Sistema NON integro !!!","")</f>
        <v/>
      </c>
      <c r="H1" s="301"/>
      <c r="I1" s="301"/>
      <c r="J1" s="301"/>
      <c r="K1" s="142"/>
      <c r="L1" s="142"/>
      <c r="M1" s="142"/>
      <c r="N1" s="18"/>
      <c r="O1" s="18"/>
    </row>
    <row r="2" spans="1:15" s="19" customFormat="1" ht="15" customHeight="1">
      <c r="A2" s="18"/>
      <c r="B2" s="18"/>
      <c r="C2" s="305" t="s">
        <v>181</v>
      </c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18"/>
      <c r="O2" s="18"/>
    </row>
    <row r="3" spans="1:15" s="19" customFormat="1">
      <c r="A3" s="18"/>
      <c r="B3" s="18"/>
      <c r="C3" s="308" t="s">
        <v>182</v>
      </c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18"/>
      <c r="O3" s="18"/>
    </row>
    <row r="4" spans="1:15" s="19" customFormat="1">
      <c r="A4" s="18"/>
      <c r="B4" s="18"/>
      <c r="C4" s="322" t="s">
        <v>183</v>
      </c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18"/>
      <c r="O4" s="18"/>
    </row>
    <row r="5" spans="1:15" s="19" customFormat="1" ht="15" customHeight="1">
      <c r="A5" s="18"/>
      <c r="B5" s="18"/>
      <c r="C5" s="310" t="s">
        <v>184</v>
      </c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18"/>
      <c r="O5" s="18"/>
    </row>
    <row r="6" spans="1:15" s="19" customFormat="1" ht="22.5" customHeight="1">
      <c r="A6" s="18"/>
      <c r="B6" s="18"/>
      <c r="C6" s="288" t="s">
        <v>18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18"/>
      <c r="O6" s="18"/>
    </row>
    <row r="7" spans="1:15" s="19" customFormat="1" ht="15" customHeight="1">
      <c r="A7" s="18"/>
      <c r="B7" s="18"/>
      <c r="C7" s="309" t="s">
        <v>151</v>
      </c>
      <c r="D7" s="309"/>
      <c r="E7" s="309"/>
      <c r="F7" s="309"/>
      <c r="G7" s="309"/>
      <c r="H7" s="309"/>
      <c r="I7" s="309"/>
      <c r="J7" s="309"/>
      <c r="K7" s="309"/>
      <c r="L7" s="309"/>
      <c r="M7" s="309"/>
      <c r="N7" s="18"/>
      <c r="O7" s="18"/>
    </row>
    <row r="8" spans="1:15" s="19" customFormat="1">
      <c r="A8" s="18"/>
      <c r="B8" s="18"/>
      <c r="C8" s="308" t="s">
        <v>120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18"/>
      <c r="O8" s="18"/>
    </row>
    <row r="9" spans="1:15" s="19" customFormat="1" ht="22.5" customHeight="1">
      <c r="A9" s="18"/>
      <c r="B9" s="18"/>
      <c r="C9" s="302" t="s">
        <v>128</v>
      </c>
      <c r="D9" s="302"/>
      <c r="E9" s="302"/>
      <c r="F9" s="302"/>
      <c r="G9" s="302"/>
      <c r="H9" s="302"/>
      <c r="I9" s="303" t="s">
        <v>102</v>
      </c>
      <c r="J9" s="303"/>
      <c r="K9" s="304"/>
      <c r="L9" s="304"/>
      <c r="M9" s="304"/>
      <c r="N9" s="18"/>
      <c r="O9" s="18"/>
    </row>
    <row r="10" spans="1:15" s="19" customFormat="1" ht="15" customHeight="1">
      <c r="A10" s="18"/>
      <c r="B10" s="18"/>
      <c r="C10" s="305" t="s">
        <v>121</v>
      </c>
      <c r="D10" s="305"/>
      <c r="E10" s="305"/>
      <c r="F10" s="305"/>
      <c r="G10" s="305"/>
      <c r="H10" s="305"/>
      <c r="I10" s="305"/>
      <c r="J10" s="305"/>
      <c r="K10" s="305"/>
      <c r="L10" s="305"/>
      <c r="M10" s="305"/>
      <c r="N10" s="20"/>
      <c r="O10" s="18"/>
    </row>
    <row r="11" spans="1:15" s="19" customFormat="1" ht="15" customHeight="1">
      <c r="A11" s="18"/>
      <c r="B11" s="18"/>
      <c r="C11" s="310" t="s">
        <v>122</v>
      </c>
      <c r="D11" s="310"/>
      <c r="E11" s="310"/>
      <c r="F11" s="310"/>
      <c r="G11" s="310"/>
      <c r="H11" s="310"/>
      <c r="I11" s="310"/>
      <c r="J11" s="310"/>
      <c r="K11" s="310"/>
      <c r="L11" s="310"/>
      <c r="M11" s="310"/>
      <c r="N11" s="21"/>
      <c r="O11" s="18"/>
    </row>
    <row r="12" spans="1:15" s="19" customFormat="1" ht="22.5" customHeight="1">
      <c r="A12" s="18"/>
      <c r="B12" s="18"/>
      <c r="C12" s="323" t="s">
        <v>129</v>
      </c>
      <c r="D12" s="323"/>
      <c r="E12" s="323"/>
      <c r="F12" s="323"/>
      <c r="G12" s="323"/>
      <c r="H12" s="323"/>
      <c r="I12" s="323"/>
      <c r="J12" s="323"/>
      <c r="K12" s="323"/>
      <c r="L12" s="323"/>
      <c r="M12" s="323"/>
      <c r="N12" s="21"/>
      <c r="O12" s="18"/>
    </row>
    <row r="13" spans="1:15" s="19" customFormat="1" ht="18.75" customHeight="1">
      <c r="A13" s="18"/>
      <c r="B13" s="18"/>
      <c r="C13" s="306" t="s">
        <v>185</v>
      </c>
      <c r="D13" s="306"/>
      <c r="E13" s="306"/>
      <c r="F13" s="306"/>
      <c r="G13" s="306"/>
      <c r="H13" s="306"/>
      <c r="I13" s="306"/>
      <c r="J13" s="306"/>
      <c r="K13" s="306"/>
      <c r="L13" s="307" t="s">
        <v>123</v>
      </c>
      <c r="M13" s="307"/>
      <c r="N13" s="20"/>
      <c r="O13" s="18"/>
    </row>
    <row r="14" spans="1:15" s="19" customFormat="1" ht="7.5" customHeight="1">
      <c r="A14" s="18"/>
      <c r="B14" s="18"/>
      <c r="C14" s="167"/>
      <c r="D14" s="167"/>
      <c r="E14" s="167"/>
      <c r="F14" s="167"/>
      <c r="G14" s="167"/>
      <c r="H14" s="167"/>
      <c r="I14" s="167"/>
      <c r="J14" s="167"/>
      <c r="K14" s="167"/>
      <c r="L14" s="170"/>
      <c r="M14" s="170"/>
      <c r="N14" s="20"/>
      <c r="O14" s="18"/>
    </row>
    <row r="15" spans="1:15" s="19" customFormat="1">
      <c r="A15" s="18"/>
      <c r="B15" s="18"/>
      <c r="C15" s="317" t="s">
        <v>19</v>
      </c>
      <c r="D15" s="317"/>
      <c r="E15" s="319" t="s">
        <v>152</v>
      </c>
      <c r="F15" s="319"/>
      <c r="G15" s="319"/>
      <c r="H15" s="319"/>
      <c r="I15" s="319"/>
      <c r="J15" s="319"/>
      <c r="K15" s="319"/>
      <c r="L15" s="319"/>
      <c r="M15" s="319"/>
      <c r="N15" s="18"/>
      <c r="O15" s="18"/>
    </row>
    <row r="16" spans="1:15" s="19" customFormat="1">
      <c r="A16" s="18"/>
      <c r="B16" s="18"/>
      <c r="C16" s="32"/>
      <c r="D16" s="1"/>
      <c r="E16" s="283" t="s">
        <v>153</v>
      </c>
      <c r="F16" s="283"/>
      <c r="G16" s="283"/>
      <c r="H16" s="283"/>
      <c r="I16" s="283"/>
      <c r="J16" s="283"/>
      <c r="K16" s="283"/>
      <c r="L16" s="283"/>
      <c r="M16" s="18"/>
      <c r="N16" s="18"/>
      <c r="O16" s="18"/>
    </row>
    <row r="17" spans="1:16" s="19" customFormat="1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</row>
    <row r="18" spans="1:16" s="19" customFormat="1">
      <c r="A18" s="18"/>
      <c r="B18" s="18"/>
      <c r="C18" s="18"/>
      <c r="D18" s="18"/>
      <c r="E18" s="18"/>
      <c r="F18" s="18"/>
      <c r="G18" s="18"/>
      <c r="H18" s="18"/>
      <c r="I18" s="286" t="s">
        <v>154</v>
      </c>
      <c r="J18" s="286"/>
      <c r="K18" s="286"/>
      <c r="L18" s="286"/>
      <c r="M18" s="18"/>
      <c r="N18" s="18"/>
      <c r="O18" s="18"/>
    </row>
    <row r="19" spans="1:16" s="19" customFormat="1">
      <c r="A19" s="18"/>
      <c r="B19" s="18"/>
      <c r="C19" s="18"/>
      <c r="D19" s="18"/>
      <c r="E19" s="18"/>
      <c r="F19" s="18"/>
      <c r="G19" s="18"/>
      <c r="H19" s="18"/>
      <c r="I19" s="287" t="s">
        <v>155</v>
      </c>
      <c r="J19" s="287"/>
      <c r="K19" s="287"/>
      <c r="L19" s="287"/>
      <c r="M19" s="18"/>
      <c r="N19" s="18"/>
      <c r="O19" s="18"/>
    </row>
    <row r="20" spans="1:16" s="19" customFormat="1">
      <c r="A20" s="18"/>
      <c r="B20" s="18"/>
      <c r="C20" s="18"/>
      <c r="D20" s="18"/>
      <c r="E20" s="18"/>
      <c r="F20" s="18"/>
      <c r="G20" s="18"/>
      <c r="H20" s="18"/>
      <c r="I20" s="331" t="s">
        <v>156</v>
      </c>
      <c r="J20" s="331"/>
      <c r="K20" s="331"/>
      <c r="L20" s="331"/>
      <c r="M20" s="18"/>
      <c r="N20" s="18"/>
      <c r="O20" s="18"/>
    </row>
    <row r="21" spans="1:16" s="19" customForma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</row>
    <row r="22" spans="1:16" s="19" customFormat="1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</row>
    <row r="23" spans="1:16" s="19" customFormat="1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</row>
    <row r="24" spans="1:16" s="19" customFormat="1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</row>
    <row r="25" spans="1:16" s="19" customFormat="1" ht="16.5" customHeight="1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</row>
    <row r="26" spans="1:16" s="19" customFormat="1" ht="22.5" customHeight="1">
      <c r="A26" s="18"/>
      <c r="B26" s="18"/>
      <c r="C26" s="18"/>
      <c r="D26" s="40"/>
      <c r="E26" s="40"/>
      <c r="F26" s="314" t="s">
        <v>136</v>
      </c>
      <c r="G26" s="314"/>
      <c r="H26" s="314"/>
      <c r="I26" s="314"/>
      <c r="J26" s="314"/>
      <c r="K26" s="314"/>
      <c r="L26" s="39"/>
      <c r="M26" s="39"/>
      <c r="N26" s="18"/>
      <c r="O26" s="18"/>
    </row>
    <row r="27" spans="1:16" s="2" customFormat="1" ht="18.75" customHeight="1">
      <c r="A27" s="1"/>
      <c r="B27" s="1"/>
      <c r="C27" s="1"/>
      <c r="D27" s="315"/>
      <c r="E27" s="315"/>
      <c r="F27" s="327" t="s">
        <v>105</v>
      </c>
      <c r="G27" s="328"/>
      <c r="H27" s="328"/>
      <c r="I27" s="328"/>
      <c r="J27" s="328"/>
      <c r="K27" s="329"/>
      <c r="L27" s="39"/>
      <c r="M27" s="39"/>
      <c r="N27" s="30"/>
      <c r="O27" s="30"/>
      <c r="P27" s="19"/>
    </row>
    <row r="28" spans="1:16" s="2" customFormat="1" ht="3" customHeight="1">
      <c r="A28" s="1"/>
      <c r="B28" s="1"/>
      <c r="C28" s="1"/>
      <c r="D28" s="41"/>
      <c r="E28" s="41"/>
      <c r="F28" s="172"/>
      <c r="G28" s="34"/>
      <c r="H28" s="34"/>
      <c r="I28" s="34"/>
      <c r="J28" s="34"/>
      <c r="K28" s="34"/>
      <c r="L28" s="34"/>
      <c r="M28" s="30"/>
      <c r="N28" s="30"/>
      <c r="O28" s="30"/>
      <c r="P28" s="19"/>
    </row>
    <row r="29" spans="1:16" s="2" customFormat="1" ht="18.75" customHeight="1">
      <c r="A29" s="1"/>
      <c r="B29" s="1"/>
      <c r="C29" s="31"/>
      <c r="D29" s="318"/>
      <c r="E29" s="318"/>
      <c r="F29" s="318"/>
      <c r="G29" s="318"/>
      <c r="H29" s="318"/>
      <c r="I29" s="318"/>
      <c r="J29" s="318"/>
      <c r="K29" s="318"/>
      <c r="L29" s="318"/>
      <c r="M29" s="1"/>
      <c r="N29" s="1"/>
      <c r="O29" s="1"/>
      <c r="P29" s="19"/>
    </row>
    <row r="30" spans="1:16" s="19" customFormat="1" ht="22.5" customHeight="1">
      <c r="A30" s="144"/>
      <c r="B30" s="18"/>
      <c r="C30" s="288" t="s">
        <v>100</v>
      </c>
      <c r="D30" s="288"/>
      <c r="E30" s="288"/>
      <c r="F30" s="288"/>
      <c r="G30" s="288"/>
      <c r="H30" s="288"/>
      <c r="I30" s="288"/>
      <c r="J30" s="288"/>
      <c r="K30" s="288"/>
      <c r="L30" s="288"/>
      <c r="M30" s="288"/>
      <c r="N30" s="18"/>
      <c r="O30" s="18"/>
    </row>
    <row r="31" spans="1:16" s="2" customFormat="1" ht="15.75" customHeight="1">
      <c r="A31" s="1"/>
      <c r="B31" s="1"/>
      <c r="C31" s="316" t="s">
        <v>187</v>
      </c>
      <c r="D31" s="316"/>
      <c r="E31" s="316"/>
      <c r="F31" s="316"/>
      <c r="G31" s="316"/>
      <c r="H31" s="316"/>
      <c r="I31" s="316"/>
      <c r="J31" s="316"/>
      <c r="K31" s="316"/>
      <c r="L31" s="316"/>
      <c r="M31" s="316"/>
      <c r="N31" s="16"/>
      <c r="O31" s="1"/>
      <c r="P31" s="19"/>
    </row>
    <row r="32" spans="1:16" s="2" customFormat="1" ht="15.75" customHeight="1">
      <c r="A32" s="1"/>
      <c r="B32" s="1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6"/>
      <c r="O32" s="1"/>
      <c r="P32" s="19"/>
    </row>
    <row r="33" spans="1:16" s="2" customFormat="1" ht="15.75" customHeight="1">
      <c r="A33" s="1"/>
      <c r="B33" s="1"/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6"/>
      <c r="O33" s="1"/>
      <c r="P33" s="19"/>
    </row>
    <row r="34" spans="1:16" s="2" customFormat="1" ht="15.75" customHeight="1">
      <c r="A34" s="1"/>
      <c r="B34" s="1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6"/>
      <c r="O34" s="1"/>
    </row>
    <row r="35" spans="1:16" s="2" customFormat="1" ht="15.75" customHeight="1">
      <c r="A35" s="1"/>
      <c r="B35" s="1"/>
      <c r="C35" s="136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6"/>
      <c r="O35" s="1"/>
    </row>
    <row r="36" spans="1:16" s="2" customFormat="1" ht="18.75" customHeight="1">
      <c r="A36" s="1"/>
      <c r="B36" s="1"/>
      <c r="C36" s="285" t="s">
        <v>130</v>
      </c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16"/>
      <c r="O36" s="1"/>
    </row>
    <row r="37" spans="1:16" s="2" customFormat="1" ht="15.75" customHeight="1">
      <c r="A37" s="1"/>
      <c r="B37" s="1"/>
      <c r="C37" s="137" t="s">
        <v>93</v>
      </c>
      <c r="D37" s="330" t="s">
        <v>84</v>
      </c>
      <c r="E37" s="330"/>
      <c r="F37" s="330"/>
      <c r="G37" s="330"/>
      <c r="H37" s="330"/>
      <c r="I37" s="330"/>
      <c r="J37" s="330"/>
      <c r="K37" s="330"/>
      <c r="L37" s="330"/>
      <c r="M37" s="36"/>
      <c r="N37" s="36"/>
      <c r="O37" s="1"/>
    </row>
    <row r="38" spans="1:16" s="2" customFormat="1" ht="15" customHeight="1">
      <c r="A38" s="1"/>
      <c r="B38" s="1"/>
      <c r="C38" s="1"/>
      <c r="D38" s="295" t="s">
        <v>158</v>
      </c>
      <c r="E38" s="295"/>
      <c r="F38" s="295"/>
      <c r="G38" s="295"/>
      <c r="H38" s="295"/>
      <c r="I38" s="295"/>
      <c r="J38" s="295"/>
      <c r="K38" s="295"/>
      <c r="L38" s="295"/>
      <c r="M38" s="37"/>
      <c r="N38" s="37"/>
      <c r="O38" s="1"/>
    </row>
    <row r="39" spans="1:16" s="2" customFormat="1" ht="15.75" customHeight="1">
      <c r="A39" s="1"/>
      <c r="B39" s="1"/>
      <c r="C39" s="137" t="s">
        <v>94</v>
      </c>
      <c r="D39" s="330" t="s">
        <v>85</v>
      </c>
      <c r="E39" s="330"/>
      <c r="F39" s="330"/>
      <c r="G39" s="330"/>
      <c r="H39" s="330"/>
      <c r="I39" s="330"/>
      <c r="J39" s="330"/>
      <c r="K39" s="330"/>
      <c r="L39" s="330"/>
      <c r="M39" s="36"/>
      <c r="N39" s="36"/>
      <c r="O39" s="1"/>
    </row>
    <row r="40" spans="1:16" s="2" customFormat="1" ht="15" customHeight="1">
      <c r="A40" s="1"/>
      <c r="B40" s="1"/>
      <c r="C40" s="1"/>
      <c r="D40" s="295" t="s">
        <v>159</v>
      </c>
      <c r="E40" s="295"/>
      <c r="F40" s="295"/>
      <c r="G40" s="295"/>
      <c r="H40" s="295"/>
      <c r="I40" s="295"/>
      <c r="J40" s="295"/>
      <c r="K40" s="295"/>
      <c r="L40" s="295"/>
      <c r="M40" s="37"/>
      <c r="N40" s="37"/>
      <c r="O40" s="1"/>
    </row>
    <row r="41" spans="1:16" s="2" customFormat="1" ht="15.75" customHeight="1">
      <c r="A41" s="1"/>
      <c r="B41" s="1"/>
      <c r="C41" s="137" t="s">
        <v>95</v>
      </c>
      <c r="D41" s="330" t="s">
        <v>157</v>
      </c>
      <c r="E41" s="330"/>
      <c r="F41" s="330"/>
      <c r="G41" s="330"/>
      <c r="H41" s="330"/>
      <c r="I41" s="330"/>
      <c r="J41" s="330"/>
      <c r="K41" s="330"/>
      <c r="L41" s="330"/>
      <c r="M41" s="36"/>
      <c r="N41" s="36"/>
      <c r="O41" s="1"/>
    </row>
    <row r="42" spans="1:16" s="2" customFormat="1" ht="15" customHeight="1">
      <c r="A42" s="1"/>
      <c r="B42" s="1"/>
      <c r="C42" s="1"/>
      <c r="D42" s="295" t="s">
        <v>86</v>
      </c>
      <c r="E42" s="295"/>
      <c r="F42" s="295"/>
      <c r="G42" s="295"/>
      <c r="H42" s="295"/>
      <c r="I42" s="295"/>
      <c r="J42" s="295"/>
      <c r="K42" s="295"/>
      <c r="L42" s="295"/>
      <c r="M42" s="37"/>
      <c r="N42" s="37"/>
      <c r="O42" s="1"/>
    </row>
    <row r="43" spans="1:16" s="2" customFormat="1" ht="18" customHeight="1">
      <c r="A43" s="1"/>
      <c r="B43" s="1"/>
      <c r="C43" s="296" t="s">
        <v>188</v>
      </c>
      <c r="D43" s="296"/>
      <c r="E43" s="296"/>
      <c r="F43" s="296"/>
      <c r="G43" s="296"/>
      <c r="H43" s="296"/>
      <c r="I43" s="296"/>
      <c r="J43" s="296"/>
      <c r="K43" s="296"/>
      <c r="L43" s="296"/>
      <c r="M43" s="296"/>
      <c r="N43" s="16"/>
      <c r="O43" s="1"/>
    </row>
    <row r="44" spans="1:16" s="2" customFormat="1" ht="18" customHeight="1">
      <c r="A44" s="1"/>
      <c r="B44" s="1"/>
      <c r="C44" s="324" t="s">
        <v>160</v>
      </c>
      <c r="D44" s="324"/>
      <c r="E44" s="324"/>
      <c r="F44" s="324"/>
      <c r="G44" s="324"/>
      <c r="H44" s="324"/>
      <c r="I44" s="324"/>
      <c r="J44" s="324"/>
      <c r="K44" s="324"/>
      <c r="L44" s="324"/>
      <c r="M44" s="324"/>
      <c r="N44" s="16"/>
      <c r="O44" s="1"/>
    </row>
    <row r="45" spans="1:16" s="2" customFormat="1" ht="18.75" customHeight="1">
      <c r="A45" s="1"/>
      <c r="B45" s="1"/>
      <c r="C45" s="320" t="s">
        <v>161</v>
      </c>
      <c r="D45" s="320"/>
      <c r="E45" s="320"/>
      <c r="F45" s="320"/>
      <c r="G45" s="320"/>
      <c r="H45" s="320"/>
      <c r="I45" s="320"/>
      <c r="J45" s="320"/>
      <c r="K45" s="320"/>
      <c r="L45" s="320"/>
      <c r="M45" s="320"/>
      <c r="N45" s="16"/>
      <c r="O45" s="1"/>
    </row>
    <row r="46" spans="1:16" s="2" customFormat="1" ht="15.75" customHeight="1">
      <c r="A46" s="140"/>
      <c r="B46" s="1"/>
      <c r="C46" s="137" t="s">
        <v>96</v>
      </c>
      <c r="D46" s="325" t="s">
        <v>24</v>
      </c>
      <c r="E46" s="325"/>
      <c r="F46" s="325"/>
      <c r="G46" s="325"/>
      <c r="H46" s="325"/>
      <c r="I46" s="325"/>
      <c r="J46" s="325"/>
      <c r="K46" s="325"/>
      <c r="L46" s="325"/>
      <c r="M46" s="36"/>
      <c r="N46" s="36"/>
      <c r="O46" s="1"/>
    </row>
    <row r="47" spans="1:16" s="2" customFormat="1" ht="15.75" customHeight="1">
      <c r="A47" s="1"/>
      <c r="B47" s="1"/>
      <c r="C47" s="1"/>
      <c r="D47" s="326" t="s">
        <v>103</v>
      </c>
      <c r="E47" s="326"/>
      <c r="F47" s="326"/>
      <c r="G47" s="326"/>
      <c r="H47" s="326"/>
      <c r="I47" s="326"/>
      <c r="J47" s="326"/>
      <c r="K47" s="326"/>
      <c r="L47" s="326"/>
      <c r="M47" s="326"/>
      <c r="N47" s="37"/>
      <c r="O47" s="1"/>
    </row>
    <row r="48" spans="1:16" s="2" customFormat="1" ht="15.75" customHeight="1">
      <c r="A48" s="1"/>
      <c r="B48" s="1"/>
      <c r="C48" s="1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37"/>
      <c r="O48" s="1"/>
    </row>
    <row r="49" spans="1:15" s="2" customFormat="1" ht="27.75" customHeight="1">
      <c r="A49" s="1"/>
      <c r="B49" s="1"/>
      <c r="C49" s="296" t="s">
        <v>162</v>
      </c>
      <c r="D49" s="296"/>
      <c r="E49" s="296"/>
      <c r="F49" s="296"/>
      <c r="G49" s="296"/>
      <c r="H49" s="296"/>
      <c r="I49" s="296"/>
      <c r="J49" s="296"/>
      <c r="K49" s="296"/>
      <c r="L49" s="296"/>
      <c r="M49" s="296"/>
      <c r="N49" s="16"/>
      <c r="O49" s="1"/>
    </row>
    <row r="50" spans="1:15" s="2" customFormat="1">
      <c r="A50" s="1"/>
      <c r="B50" s="1"/>
      <c r="C50" s="294" t="s">
        <v>131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16"/>
      <c r="O50" s="1"/>
    </row>
    <row r="51" spans="1:15" s="2" customFormat="1" ht="15.75" customHeight="1">
      <c r="A51" s="1"/>
      <c r="B51" s="1"/>
      <c r="C51" s="295" t="s">
        <v>104</v>
      </c>
      <c r="D51" s="295"/>
      <c r="E51" s="295"/>
      <c r="F51" s="295"/>
      <c r="G51" s="295"/>
      <c r="H51" s="295"/>
      <c r="I51" s="295"/>
      <c r="J51" s="295"/>
      <c r="K51" s="295"/>
      <c r="L51" s="295"/>
      <c r="M51" s="295"/>
      <c r="N51" s="16"/>
      <c r="O51" s="1"/>
    </row>
    <row r="52" spans="1:15" s="2" customFormat="1" ht="15.75" customHeight="1">
      <c r="A52" s="1"/>
      <c r="B52" s="1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138"/>
      <c r="N52" s="16"/>
      <c r="O52" s="1"/>
    </row>
    <row r="53" spans="1:15" s="2" customFormat="1" ht="15.75" customHeight="1">
      <c r="A53" s="1"/>
      <c r="B53" s="1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16"/>
      <c r="O53" s="1"/>
    </row>
    <row r="54" spans="1:15" s="2" customFormat="1" ht="15.75" customHeight="1">
      <c r="A54" s="1"/>
      <c r="B54" s="1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16"/>
      <c r="O54" s="1"/>
    </row>
    <row r="55" spans="1:15" s="2" customFormat="1" ht="15.75" customHeight="1">
      <c r="A55" s="1"/>
      <c r="B55" s="1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16"/>
      <c r="O55" s="1"/>
    </row>
    <row r="56" spans="1:15" s="2" customFormat="1" ht="15.75" customHeight="1">
      <c r="A56" s="1"/>
      <c r="B56" s="1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16"/>
      <c r="O56" s="1"/>
    </row>
    <row r="57" spans="1:15" s="2" customFormat="1" ht="15.75" customHeight="1">
      <c r="A57" s="1"/>
      <c r="B57" s="1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16"/>
      <c r="O57" s="1"/>
    </row>
    <row r="58" spans="1:15" s="2" customFormat="1" ht="15.75" customHeight="1">
      <c r="A58" s="1"/>
      <c r="B58" s="1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16"/>
      <c r="O58" s="1"/>
    </row>
    <row r="59" spans="1:15" s="2" customFormat="1" ht="15.75" customHeight="1">
      <c r="A59" s="1"/>
      <c r="B59" s="1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16"/>
      <c r="O59" s="1"/>
    </row>
    <row r="60" spans="1:15" s="2" customFormat="1" ht="15.75" customHeight="1">
      <c r="A60" s="1"/>
      <c r="B60" s="1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16"/>
      <c r="O60" s="1"/>
    </row>
    <row r="61" spans="1:15" s="2" customFormat="1" ht="15.75" customHeight="1">
      <c r="A61" s="1"/>
      <c r="B61" s="1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16"/>
      <c r="O61" s="1"/>
    </row>
    <row r="62" spans="1:15" s="2" customFormat="1" ht="15.75" customHeight="1">
      <c r="A62" s="1"/>
      <c r="B62" s="1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16"/>
      <c r="O62" s="1"/>
    </row>
    <row r="63" spans="1:15" s="2" customFormat="1" ht="15.75" customHeight="1">
      <c r="A63" s="1"/>
      <c r="B63" s="1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16"/>
      <c r="O63" s="1"/>
    </row>
    <row r="64" spans="1:15" s="2" customFormat="1" ht="15.75" customHeight="1">
      <c r="A64" s="1"/>
      <c r="B64" s="1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16"/>
      <c r="O64" s="1"/>
    </row>
    <row r="65" spans="1:15" s="2" customFormat="1" ht="15.75" customHeight="1">
      <c r="A65" s="1"/>
      <c r="B65" s="1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16"/>
      <c r="O65" s="1"/>
    </row>
    <row r="66" spans="1:15" s="2" customFormat="1" ht="15.75" customHeight="1">
      <c r="A66" s="1"/>
      <c r="B66" s="1"/>
      <c r="C66" s="1"/>
      <c r="D66" s="295"/>
      <c r="E66" s="295"/>
      <c r="F66" s="295"/>
      <c r="G66" s="295"/>
      <c r="H66" s="295"/>
      <c r="I66" s="295"/>
      <c r="J66" s="295"/>
      <c r="K66" s="295"/>
      <c r="L66" s="295"/>
      <c r="M66" s="35"/>
      <c r="N66" s="35"/>
      <c r="O66" s="1"/>
    </row>
    <row r="67" spans="1:15" s="2" customFormat="1" ht="18" customHeight="1">
      <c r="A67" s="1"/>
      <c r="B67" s="1"/>
      <c r="C67" s="1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1"/>
    </row>
    <row r="68" spans="1:15" s="19" customFormat="1" ht="18" customHeight="1">
      <c r="A68" s="144"/>
      <c r="B68" s="18"/>
      <c r="C68" s="288" t="s">
        <v>163</v>
      </c>
      <c r="D68" s="288"/>
      <c r="E68" s="288"/>
      <c r="F68" s="288"/>
      <c r="G68" s="288"/>
      <c r="H68" s="288"/>
      <c r="I68" s="288"/>
      <c r="J68" s="288"/>
      <c r="K68" s="288"/>
      <c r="L68" s="288"/>
      <c r="M68" s="288"/>
      <c r="N68" s="18"/>
      <c r="O68" s="18"/>
    </row>
    <row r="69" spans="1:15" s="2" customFormat="1" ht="17.25" customHeight="1">
      <c r="A69" s="1"/>
      <c r="B69" s="1"/>
      <c r="C69" s="297" t="s">
        <v>166</v>
      </c>
      <c r="D69" s="297"/>
      <c r="E69" s="297"/>
      <c r="F69" s="297"/>
      <c r="G69" s="297"/>
      <c r="H69" s="297"/>
      <c r="I69" s="297"/>
      <c r="J69" s="297"/>
      <c r="K69" s="297"/>
      <c r="L69" s="297"/>
      <c r="M69" s="297"/>
      <c r="N69" s="16"/>
      <c r="O69" s="1"/>
    </row>
    <row r="70" spans="1:15" s="2" customFormat="1" ht="14.25">
      <c r="A70" s="1"/>
      <c r="B70" s="1"/>
      <c r="C70" s="295" t="s">
        <v>164</v>
      </c>
      <c r="D70" s="295"/>
      <c r="E70" s="295"/>
      <c r="F70" s="295"/>
      <c r="G70" s="295"/>
      <c r="H70" s="295"/>
      <c r="I70" s="295"/>
      <c r="J70" s="295"/>
      <c r="K70" s="295"/>
      <c r="L70" s="295"/>
      <c r="M70" s="295"/>
      <c r="N70" s="16"/>
      <c r="O70" s="1"/>
    </row>
    <row r="71" spans="1:15" s="2" customFormat="1" ht="18" customHeight="1">
      <c r="A71" s="1"/>
      <c r="B71" s="1"/>
      <c r="C71" s="295" t="s">
        <v>165</v>
      </c>
      <c r="D71" s="295"/>
      <c r="E71" s="295"/>
      <c r="F71" s="295"/>
      <c r="G71" s="295"/>
      <c r="H71" s="295"/>
      <c r="I71" s="295"/>
      <c r="J71" s="295"/>
      <c r="K71" s="295"/>
      <c r="L71" s="295"/>
      <c r="M71" s="295"/>
      <c r="N71" s="16"/>
      <c r="O71" s="1"/>
    </row>
    <row r="72" spans="1:15" s="2" customFormat="1" ht="15.75" customHeight="1">
      <c r="A72" s="1"/>
      <c r="B72" s="1"/>
      <c r="C72" s="296" t="s">
        <v>168</v>
      </c>
      <c r="D72" s="296"/>
      <c r="E72" s="296"/>
      <c r="F72" s="296"/>
      <c r="G72" s="296"/>
      <c r="H72" s="296"/>
      <c r="I72" s="296"/>
      <c r="J72" s="296"/>
      <c r="K72" s="296"/>
      <c r="L72" s="296"/>
      <c r="M72" s="296"/>
      <c r="N72" s="16"/>
      <c r="O72" s="1"/>
    </row>
    <row r="73" spans="1:15" s="2" customFormat="1" ht="15.75" customHeight="1">
      <c r="A73" s="1"/>
      <c r="B73" s="1"/>
      <c r="C73" s="312" t="s">
        <v>167</v>
      </c>
      <c r="D73" s="312"/>
      <c r="E73" s="312"/>
      <c r="F73" s="312"/>
      <c r="G73" s="312"/>
      <c r="H73" s="312"/>
      <c r="I73" s="312"/>
      <c r="J73" s="312"/>
      <c r="K73" s="312"/>
      <c r="L73" s="312"/>
      <c r="M73" s="312"/>
      <c r="N73" s="35"/>
      <c r="O73" s="1"/>
    </row>
    <row r="74" spans="1:15" s="2" customFormat="1" ht="15.75" customHeight="1">
      <c r="A74" s="1"/>
      <c r="B74" s="1"/>
      <c r="C74" s="313" t="s">
        <v>169</v>
      </c>
      <c r="D74" s="313"/>
      <c r="E74" s="313"/>
      <c r="F74" s="313"/>
      <c r="G74" s="313"/>
      <c r="H74" s="313"/>
      <c r="I74" s="313"/>
      <c r="J74" s="313"/>
      <c r="K74" s="313"/>
      <c r="L74" s="313"/>
      <c r="M74" s="313"/>
      <c r="N74" s="35"/>
      <c r="O74" s="1"/>
    </row>
    <row r="75" spans="1:15" s="2" customFormat="1" ht="15.75" customHeight="1">
      <c r="A75" s="1"/>
      <c r="B75" s="1"/>
      <c r="C75" s="1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1"/>
    </row>
    <row r="76" spans="1:15" s="2" customFormat="1" ht="15.75" customHeight="1">
      <c r="A76" s="1"/>
      <c r="B76" s="1"/>
      <c r="C76" s="1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1"/>
    </row>
    <row r="77" spans="1:15" s="2" customFormat="1" ht="15.75" customHeight="1">
      <c r="A77" s="1"/>
      <c r="B77" s="1"/>
      <c r="C77" s="1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1"/>
    </row>
    <row r="78" spans="1:15" s="2" customFormat="1" ht="15.75" customHeight="1">
      <c r="A78" s="1"/>
      <c r="B78" s="1"/>
      <c r="C78" s="1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1"/>
    </row>
    <row r="79" spans="1:15" s="2" customFormat="1" ht="15.75" customHeight="1">
      <c r="A79" s="1"/>
      <c r="B79" s="1"/>
      <c r="C79" s="1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1"/>
    </row>
    <row r="80" spans="1:15" s="2" customFormat="1" ht="15.75" customHeight="1">
      <c r="A80" s="1"/>
      <c r="B80" s="1"/>
      <c r="C80" s="1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1"/>
    </row>
    <row r="81" spans="1:15" s="2" customFormat="1" ht="15.75" customHeight="1">
      <c r="A81" s="1"/>
      <c r="B81" s="1"/>
      <c r="C81" s="1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1"/>
    </row>
    <row r="82" spans="1:15" s="2" customFormat="1" ht="15.75" customHeight="1">
      <c r="A82" s="1"/>
      <c r="B82" s="1"/>
      <c r="C82" s="1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1"/>
    </row>
    <row r="83" spans="1:15" s="2" customFormat="1" ht="15.75" customHeight="1">
      <c r="A83" s="1"/>
      <c r="B83" s="1"/>
      <c r="C83" s="1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1"/>
    </row>
    <row r="84" spans="1:15" s="2" customFormat="1" ht="15.75" customHeight="1">
      <c r="A84" s="1"/>
      <c r="B84" s="1"/>
      <c r="C84" s="1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1"/>
    </row>
    <row r="85" spans="1:15" s="2" customFormat="1" ht="15.75" customHeight="1">
      <c r="A85" s="1"/>
      <c r="B85" s="1"/>
      <c r="C85" s="1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1"/>
    </row>
    <row r="86" spans="1:15" s="2" customFormat="1" ht="19.5" customHeight="1">
      <c r="A86" s="1"/>
      <c r="B86" s="1"/>
      <c r="C86" s="1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1"/>
    </row>
    <row r="87" spans="1:15" s="2" customFormat="1" ht="15.75" customHeight="1">
      <c r="A87" s="140"/>
      <c r="B87" s="1"/>
      <c r="C87" s="137" t="s">
        <v>98</v>
      </c>
      <c r="D87" s="299" t="s">
        <v>88</v>
      </c>
      <c r="E87" s="299"/>
      <c r="F87" s="299"/>
      <c r="G87" s="299"/>
      <c r="H87" s="299"/>
      <c r="I87" s="299"/>
      <c r="J87" s="299"/>
      <c r="K87" s="299"/>
      <c r="L87" s="299"/>
      <c r="M87" s="36"/>
      <c r="N87" s="36"/>
      <c r="O87" s="1"/>
    </row>
    <row r="88" spans="1:15" s="2" customFormat="1" ht="15.75" customHeight="1">
      <c r="A88" s="1"/>
      <c r="B88" s="1"/>
      <c r="C88" s="1"/>
      <c r="D88" s="311" t="s">
        <v>170</v>
      </c>
      <c r="E88" s="311"/>
      <c r="F88" s="311"/>
      <c r="G88" s="311"/>
      <c r="H88" s="311"/>
      <c r="I88" s="311"/>
      <c r="J88" s="311"/>
      <c r="K88" s="311"/>
      <c r="L88" s="311"/>
      <c r="M88" s="37"/>
      <c r="N88" s="37"/>
      <c r="O88" s="1"/>
    </row>
    <row r="89" spans="1:15" s="2" customFormat="1" ht="15.75" customHeight="1">
      <c r="A89" s="1"/>
      <c r="B89" s="1"/>
      <c r="C89" s="1"/>
      <c r="D89" s="295" t="s">
        <v>132</v>
      </c>
      <c r="E89" s="295"/>
      <c r="F89" s="295"/>
      <c r="G89" s="295"/>
      <c r="H89" s="295"/>
      <c r="I89" s="295"/>
      <c r="J89" s="295"/>
      <c r="K89" s="295"/>
      <c r="L89" s="295"/>
      <c r="M89" s="38"/>
      <c r="N89" s="38"/>
      <c r="O89" s="1"/>
    </row>
    <row r="90" spans="1:15" s="2" customFormat="1">
      <c r="A90" s="1"/>
      <c r="B90" s="1"/>
      <c r="C90" s="1"/>
      <c r="D90" s="295" t="s">
        <v>89</v>
      </c>
      <c r="E90" s="295"/>
      <c r="F90" s="295"/>
      <c r="G90" s="295"/>
      <c r="H90" s="295"/>
      <c r="I90" s="295"/>
      <c r="J90" s="295"/>
      <c r="K90" s="295"/>
      <c r="L90" s="295"/>
      <c r="M90" s="295"/>
      <c r="N90" s="38"/>
      <c r="O90" s="1"/>
    </row>
    <row r="91" spans="1:15" s="2" customFormat="1">
      <c r="A91" s="1"/>
      <c r="B91" s="1"/>
      <c r="C91" s="1"/>
      <c r="D91" s="295" t="s">
        <v>90</v>
      </c>
      <c r="E91" s="295"/>
      <c r="F91" s="295"/>
      <c r="G91" s="295"/>
      <c r="H91" s="295"/>
      <c r="I91" s="295"/>
      <c r="J91" s="295"/>
      <c r="K91" s="295"/>
      <c r="L91" s="295"/>
      <c r="M91" s="295"/>
      <c r="N91" s="38"/>
      <c r="O91" s="1"/>
    </row>
    <row r="92" spans="1:15" s="2" customFormat="1">
      <c r="A92" s="1"/>
      <c r="B92" s="1"/>
      <c r="C92" s="1"/>
      <c r="D92" s="295" t="s">
        <v>133</v>
      </c>
      <c r="E92" s="295"/>
      <c r="F92" s="295"/>
      <c r="G92" s="295"/>
      <c r="H92" s="295"/>
      <c r="I92" s="295"/>
      <c r="J92" s="295"/>
      <c r="K92" s="295"/>
      <c r="L92" s="295"/>
      <c r="M92" s="295"/>
      <c r="N92" s="38"/>
      <c r="O92" s="1"/>
    </row>
    <row r="93" spans="1:15" s="2" customFormat="1" ht="9" customHeight="1">
      <c r="A93" s="1"/>
      <c r="B93" s="1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16"/>
      <c r="O93" s="1"/>
    </row>
    <row r="94" spans="1:15" s="2" customFormat="1" ht="15.75" customHeight="1">
      <c r="A94" s="1"/>
      <c r="B94" s="1"/>
      <c r="C94" s="321" t="s">
        <v>171</v>
      </c>
      <c r="D94" s="321"/>
      <c r="E94" s="321"/>
      <c r="F94" s="321"/>
      <c r="G94" s="321"/>
      <c r="H94" s="321"/>
      <c r="I94" s="321"/>
      <c r="J94" s="321"/>
      <c r="K94" s="321"/>
      <c r="L94" s="321"/>
      <c r="M94" s="321"/>
      <c r="N94" s="35"/>
      <c r="O94" s="1"/>
    </row>
    <row r="95" spans="1:15" s="2" customFormat="1" ht="23.25" customHeight="1">
      <c r="A95" s="1"/>
      <c r="B95" s="1"/>
      <c r="C95" s="300" t="s">
        <v>99</v>
      </c>
      <c r="D95" s="300"/>
      <c r="E95" s="300"/>
      <c r="F95" s="300"/>
      <c r="G95" s="300"/>
      <c r="H95" s="300"/>
      <c r="I95" s="300"/>
      <c r="J95" s="300"/>
      <c r="K95" s="300"/>
      <c r="L95" s="300"/>
      <c r="M95" s="300"/>
      <c r="N95" s="35"/>
      <c r="O95" s="1"/>
    </row>
    <row r="96" spans="1:15" s="2" customFormat="1" ht="12" customHeight="1">
      <c r="A96" s="1"/>
      <c r="B96" s="1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35"/>
      <c r="O96" s="1"/>
    </row>
    <row r="97" spans="1:15" s="2" customFormat="1" ht="15.75" customHeight="1">
      <c r="A97" s="140"/>
      <c r="B97" s="1"/>
      <c r="C97" s="137" t="s">
        <v>97</v>
      </c>
      <c r="D97" s="299" t="s">
        <v>91</v>
      </c>
      <c r="E97" s="299"/>
      <c r="F97" s="299"/>
      <c r="G97" s="299"/>
      <c r="H97" s="299"/>
      <c r="I97" s="299"/>
      <c r="J97" s="299"/>
      <c r="K97" s="299"/>
      <c r="L97" s="299"/>
      <c r="M97" s="36"/>
      <c r="N97" s="36"/>
      <c r="O97" s="1"/>
    </row>
    <row r="98" spans="1:15" s="2" customFormat="1" ht="15.75" customHeight="1">
      <c r="A98" s="1"/>
      <c r="B98" s="1"/>
      <c r="C98" s="1"/>
      <c r="D98" s="311" t="s">
        <v>170</v>
      </c>
      <c r="E98" s="311"/>
      <c r="F98" s="311"/>
      <c r="G98" s="311"/>
      <c r="H98" s="311"/>
      <c r="I98" s="311"/>
      <c r="J98" s="311"/>
      <c r="K98" s="311"/>
      <c r="L98" s="311"/>
      <c r="M98" s="311"/>
      <c r="N98" s="37"/>
      <c r="O98" s="1"/>
    </row>
    <row r="99" spans="1:15" s="2" customFormat="1" ht="15.75" customHeight="1">
      <c r="A99" s="1"/>
      <c r="B99" s="1"/>
      <c r="C99" s="1"/>
      <c r="D99" s="296" t="s">
        <v>134</v>
      </c>
      <c r="E99" s="296"/>
      <c r="F99" s="296"/>
      <c r="G99" s="296"/>
      <c r="H99" s="296"/>
      <c r="I99" s="296"/>
      <c r="J99" s="296"/>
      <c r="K99" s="296"/>
      <c r="L99" s="296"/>
      <c r="M99" s="296"/>
      <c r="N99" s="37"/>
      <c r="O99" s="1"/>
    </row>
    <row r="100" spans="1:15" s="2" customFormat="1" ht="15.75" customHeight="1">
      <c r="A100" s="1"/>
      <c r="B100" s="1"/>
      <c r="C100" s="1"/>
      <c r="D100" s="295" t="s">
        <v>135</v>
      </c>
      <c r="E100" s="295"/>
      <c r="F100" s="295"/>
      <c r="G100" s="295"/>
      <c r="H100" s="295"/>
      <c r="I100" s="295"/>
      <c r="J100" s="295"/>
      <c r="K100" s="295"/>
      <c r="L100" s="295"/>
      <c r="M100" s="295"/>
      <c r="N100" s="37"/>
      <c r="O100" s="1"/>
    </row>
    <row r="101" spans="1:15" s="2" customFormat="1" ht="15.75" customHeight="1">
      <c r="A101" s="1"/>
      <c r="B101" s="1"/>
      <c r="C101" s="1"/>
      <c r="D101" s="35"/>
      <c r="E101" s="35"/>
      <c r="F101" s="35"/>
      <c r="G101" s="35"/>
      <c r="H101" s="35"/>
      <c r="I101" s="35"/>
      <c r="J101" s="35"/>
      <c r="K101" s="35"/>
      <c r="L101" s="35"/>
      <c r="M101" s="37"/>
      <c r="N101" s="37"/>
      <c r="O101" s="1"/>
    </row>
    <row r="102" spans="1:15" s="2" customFormat="1" ht="15.75" customHeight="1">
      <c r="A102" s="1"/>
      <c r="B102" s="1"/>
      <c r="C102" s="1"/>
      <c r="D102" s="35"/>
      <c r="E102" s="35"/>
      <c r="F102" s="35"/>
      <c r="G102" s="35"/>
      <c r="H102" s="35"/>
      <c r="I102" s="35"/>
      <c r="J102" s="35"/>
      <c r="K102" s="35"/>
      <c r="L102" s="35"/>
      <c r="M102" s="37"/>
      <c r="N102" s="37"/>
      <c r="O102" s="1"/>
    </row>
    <row r="103" spans="1:15" s="2" customFormat="1" ht="15.75" customHeight="1">
      <c r="A103" s="1"/>
      <c r="B103" s="1"/>
      <c r="C103" s="1"/>
      <c r="D103" s="35"/>
      <c r="E103" s="35"/>
      <c r="F103" s="35"/>
      <c r="G103" s="35"/>
      <c r="H103" s="35"/>
      <c r="I103" s="35"/>
      <c r="J103" s="35"/>
      <c r="K103" s="35"/>
      <c r="L103" s="35"/>
      <c r="M103" s="37"/>
      <c r="N103" s="37"/>
      <c r="O103" s="1"/>
    </row>
    <row r="104" spans="1:15" s="2" customFormat="1" ht="15.75" customHeight="1">
      <c r="A104" s="1"/>
      <c r="B104" s="1"/>
      <c r="C104" s="1"/>
      <c r="D104" s="35"/>
      <c r="E104" s="35"/>
      <c r="F104" s="35"/>
      <c r="G104" s="35"/>
      <c r="H104" s="35"/>
      <c r="I104" s="35"/>
      <c r="J104" s="35"/>
      <c r="K104" s="35"/>
      <c r="L104" s="35"/>
      <c r="M104" s="37"/>
      <c r="N104" s="37"/>
      <c r="O104" s="1"/>
    </row>
    <row r="105" spans="1:15" s="2" customFormat="1" ht="15.75" customHeight="1">
      <c r="A105" s="1"/>
      <c r="B105" s="1"/>
      <c r="C105" s="1"/>
      <c r="D105" s="35"/>
      <c r="E105" s="35"/>
      <c r="F105" s="35"/>
      <c r="G105" s="35"/>
      <c r="H105" s="35"/>
      <c r="I105" s="35"/>
      <c r="J105" s="35"/>
      <c r="K105" s="35"/>
      <c r="L105" s="35"/>
      <c r="M105" s="37"/>
      <c r="N105" s="37"/>
      <c r="O105" s="1"/>
    </row>
    <row r="106" spans="1:15" s="2" customFormat="1" ht="15.75" customHeight="1">
      <c r="A106" s="1"/>
      <c r="B106" s="1"/>
      <c r="C106" s="1"/>
      <c r="D106" s="35"/>
      <c r="E106" s="35"/>
      <c r="F106" s="35"/>
      <c r="G106" s="35"/>
      <c r="H106" s="35"/>
      <c r="I106" s="35"/>
      <c r="J106" s="35"/>
      <c r="K106" s="35"/>
      <c r="L106" s="35"/>
      <c r="M106" s="37"/>
      <c r="N106" s="37"/>
      <c r="O106" s="1"/>
    </row>
    <row r="107" spans="1:15" s="2" customFormat="1" ht="15.75" customHeight="1">
      <c r="A107" s="1"/>
      <c r="B107" s="1"/>
      <c r="C107" s="1"/>
      <c r="D107" s="35"/>
      <c r="E107" s="35"/>
      <c r="F107" s="35"/>
      <c r="G107" s="35"/>
      <c r="H107" s="35"/>
      <c r="I107" s="35"/>
      <c r="J107" s="35"/>
      <c r="K107" s="35"/>
      <c r="L107" s="35"/>
      <c r="M107" s="37"/>
      <c r="N107" s="37"/>
      <c r="O107" s="1"/>
    </row>
    <row r="108" spans="1:15" s="2" customFormat="1" ht="15.75" customHeight="1">
      <c r="A108" s="1"/>
      <c r="B108" s="1"/>
      <c r="C108" s="1"/>
      <c r="D108" s="35"/>
      <c r="E108" s="35"/>
      <c r="F108" s="35"/>
      <c r="G108" s="35"/>
      <c r="H108" s="35"/>
      <c r="I108" s="35"/>
      <c r="J108" s="35"/>
      <c r="K108" s="35"/>
      <c r="L108" s="35"/>
      <c r="M108" s="37"/>
      <c r="N108" s="37"/>
      <c r="O108" s="1"/>
    </row>
    <row r="109" spans="1:15" s="2" customFormat="1" ht="15.75" customHeight="1">
      <c r="A109" s="1"/>
      <c r="B109" s="1"/>
      <c r="C109" s="1"/>
      <c r="D109" s="35"/>
      <c r="E109" s="35"/>
      <c r="F109" s="35"/>
      <c r="G109" s="35"/>
      <c r="H109" s="35"/>
      <c r="I109" s="35"/>
      <c r="J109" s="35"/>
      <c r="K109" s="35"/>
      <c r="L109" s="35"/>
      <c r="M109" s="37"/>
      <c r="N109" s="37"/>
      <c r="O109" s="1"/>
    </row>
    <row r="110" spans="1:15" s="2" customFormat="1" ht="15.75" customHeight="1">
      <c r="A110" s="1"/>
      <c r="B110" s="1"/>
      <c r="C110" s="1"/>
      <c r="D110" s="35"/>
      <c r="E110" s="35"/>
      <c r="F110" s="35"/>
      <c r="G110" s="35"/>
      <c r="H110" s="35"/>
      <c r="I110" s="35"/>
      <c r="J110" s="35"/>
      <c r="K110" s="35"/>
      <c r="L110" s="35"/>
      <c r="M110" s="37"/>
      <c r="N110" s="37"/>
      <c r="O110" s="1"/>
    </row>
    <row r="111" spans="1:15" s="2" customFormat="1" ht="15.75" customHeight="1">
      <c r="A111" s="1"/>
      <c r="B111" s="1"/>
      <c r="C111" s="1"/>
      <c r="D111" s="35"/>
      <c r="E111" s="35"/>
      <c r="F111" s="35"/>
      <c r="G111" s="35"/>
      <c r="H111" s="35"/>
      <c r="I111" s="35"/>
      <c r="J111" s="35"/>
      <c r="K111" s="35"/>
      <c r="L111" s="35"/>
      <c r="M111" s="37"/>
      <c r="N111" s="37"/>
      <c r="O111" s="1"/>
    </row>
    <row r="112" spans="1:15" s="2" customFormat="1" ht="14.25" customHeight="1">
      <c r="A112" s="1"/>
      <c r="B112" s="1"/>
      <c r="C112" s="1"/>
      <c r="D112" s="35"/>
      <c r="E112" s="35"/>
      <c r="F112" s="35"/>
      <c r="G112" s="35"/>
      <c r="H112" s="35"/>
      <c r="I112" s="35"/>
      <c r="J112" s="35"/>
      <c r="K112" s="35"/>
      <c r="L112" s="35"/>
      <c r="M112" s="37"/>
      <c r="N112" s="37"/>
      <c r="O112" s="1"/>
    </row>
    <row r="113" spans="1:15" s="2" customFormat="1" ht="16.5" customHeight="1">
      <c r="A113" s="1"/>
      <c r="B113" s="1"/>
      <c r="C113" s="289" t="s">
        <v>106</v>
      </c>
      <c r="D113" s="289"/>
      <c r="E113" s="289"/>
      <c r="F113" s="289"/>
      <c r="G113" s="289"/>
      <c r="H113" s="289"/>
      <c r="I113" s="289"/>
      <c r="J113" s="289"/>
      <c r="K113" s="289"/>
      <c r="L113" s="289"/>
      <c r="M113" s="289"/>
      <c r="N113" s="16"/>
      <c r="O113" s="1"/>
    </row>
    <row r="114" spans="1:15" s="2" customFormat="1" ht="15" customHeight="1">
      <c r="A114" s="140"/>
      <c r="B114" s="1"/>
      <c r="C114" s="282" t="s">
        <v>107</v>
      </c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1"/>
      <c r="O114" s="1"/>
    </row>
    <row r="115" spans="1:15" s="2" customFormat="1" ht="13.5" customHeight="1">
      <c r="A115" s="1"/>
      <c r="B115" s="1"/>
      <c r="C115" s="283" t="s">
        <v>172</v>
      </c>
      <c r="D115" s="283"/>
      <c r="E115" s="283"/>
      <c r="F115" s="283"/>
      <c r="G115" s="283"/>
      <c r="H115" s="283"/>
      <c r="I115" s="283"/>
      <c r="J115" s="283"/>
      <c r="K115" s="283"/>
      <c r="L115" s="283"/>
      <c r="M115" s="283"/>
      <c r="N115" s="30"/>
      <c r="O115" s="1"/>
    </row>
    <row r="116" spans="1:15" s="33" customFormat="1">
      <c r="A116" s="3"/>
      <c r="B116" s="3"/>
      <c r="C116" s="298" t="s">
        <v>173</v>
      </c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3"/>
      <c r="O116" s="3"/>
    </row>
    <row r="117" spans="1:15" s="2" customFormat="1" ht="16.5" customHeight="1">
      <c r="A117" s="1"/>
      <c r="B117" s="1"/>
      <c r="C117" s="34"/>
      <c r="D117" s="34"/>
      <c r="E117" s="34"/>
      <c r="F117" s="34"/>
      <c r="G117" s="34"/>
      <c r="H117" s="34"/>
      <c r="I117" s="34"/>
      <c r="J117" s="34"/>
      <c r="K117" s="34"/>
      <c r="L117" s="30"/>
      <c r="M117" s="30"/>
      <c r="N117" s="30"/>
      <c r="O117" s="1"/>
    </row>
    <row r="118" spans="1:15" s="2" customFormat="1" ht="16.5" customHeight="1">
      <c r="A118" s="1"/>
      <c r="B118" s="1"/>
      <c r="C118" s="34"/>
      <c r="D118" s="34"/>
      <c r="E118" s="34"/>
      <c r="F118" s="34"/>
      <c r="G118" s="34"/>
      <c r="H118" s="34"/>
      <c r="I118" s="34"/>
      <c r="J118" s="34"/>
      <c r="K118" s="34"/>
      <c r="L118" s="30"/>
      <c r="M118" s="30"/>
      <c r="N118" s="30"/>
      <c r="O118" s="1"/>
    </row>
    <row r="119" spans="1:15" s="2" customFormat="1" ht="16.5" customHeight="1">
      <c r="A119" s="1"/>
      <c r="B119" s="1"/>
      <c r="C119" s="34"/>
      <c r="D119" s="34"/>
      <c r="E119" s="34"/>
      <c r="F119" s="34"/>
      <c r="G119" s="34"/>
      <c r="H119" s="34"/>
      <c r="I119" s="34"/>
      <c r="J119" s="34"/>
      <c r="K119" s="34"/>
      <c r="L119" s="30"/>
      <c r="M119" s="30"/>
      <c r="N119" s="30"/>
      <c r="O119" s="1"/>
    </row>
    <row r="120" spans="1:15" s="2" customFormat="1" ht="16.5" customHeight="1">
      <c r="A120" s="1"/>
      <c r="B120" s="1"/>
      <c r="C120" s="34"/>
      <c r="D120" s="34"/>
      <c r="E120" s="34"/>
      <c r="F120" s="34"/>
      <c r="G120" s="34"/>
      <c r="H120" s="34"/>
      <c r="I120" s="34"/>
      <c r="J120" s="34"/>
      <c r="K120" s="34"/>
      <c r="L120" s="30"/>
      <c r="M120" s="30"/>
      <c r="N120" s="30"/>
      <c r="O120" s="1"/>
    </row>
    <row r="121" spans="1:15" s="2" customFormat="1" ht="16.5" customHeight="1">
      <c r="A121" s="1"/>
      <c r="B121" s="1"/>
      <c r="C121" s="34"/>
      <c r="D121" s="34"/>
      <c r="E121" s="34"/>
      <c r="F121" s="34"/>
      <c r="G121" s="34"/>
      <c r="H121" s="34"/>
      <c r="I121" s="34"/>
      <c r="J121" s="34"/>
      <c r="K121" s="34"/>
      <c r="L121" s="30"/>
      <c r="M121" s="30"/>
      <c r="N121" s="30"/>
      <c r="O121" s="1"/>
    </row>
    <row r="122" spans="1:15" s="2" customFormat="1" ht="16.5" customHeight="1">
      <c r="A122" s="1"/>
      <c r="B122" s="1"/>
      <c r="C122" s="34"/>
      <c r="D122" s="34"/>
      <c r="E122" s="34"/>
      <c r="F122" s="34"/>
      <c r="G122" s="34"/>
      <c r="H122" s="34"/>
      <c r="I122" s="34"/>
      <c r="J122" s="34"/>
      <c r="K122" s="34"/>
      <c r="L122" s="30"/>
      <c r="M122" s="30"/>
      <c r="N122" s="30"/>
      <c r="O122" s="1"/>
    </row>
    <row r="123" spans="1:15" s="2" customFormat="1" ht="16.5" customHeight="1">
      <c r="A123" s="1"/>
      <c r="B123" s="1"/>
      <c r="C123" s="34"/>
      <c r="D123" s="34"/>
      <c r="E123" s="34"/>
      <c r="F123" s="34"/>
      <c r="G123" s="34"/>
      <c r="H123" s="34"/>
      <c r="I123" s="34"/>
      <c r="J123" s="34"/>
      <c r="K123" s="34"/>
      <c r="L123" s="30"/>
      <c r="M123" s="30"/>
      <c r="N123" s="30"/>
      <c r="O123" s="1"/>
    </row>
    <row r="124" spans="1:15" s="2" customFormat="1" ht="16.5" customHeight="1">
      <c r="A124" s="1"/>
      <c r="B124" s="1"/>
      <c r="C124" s="34"/>
      <c r="D124" s="34"/>
      <c r="E124" s="34"/>
      <c r="F124" s="34"/>
      <c r="G124" s="34"/>
      <c r="H124" s="34"/>
      <c r="I124" s="34"/>
      <c r="J124" s="34"/>
      <c r="K124" s="34"/>
      <c r="L124" s="30"/>
      <c r="M124" s="30"/>
      <c r="N124" s="30"/>
      <c r="O124" s="1"/>
    </row>
    <row r="125" spans="1:15" s="2" customFormat="1" ht="16.5" customHeight="1">
      <c r="A125" s="1"/>
      <c r="B125" s="1"/>
      <c r="C125" s="34"/>
      <c r="D125" s="34"/>
      <c r="E125" s="34"/>
      <c r="F125" s="34"/>
      <c r="G125" s="34"/>
      <c r="H125" s="34"/>
      <c r="I125" s="34"/>
      <c r="J125" s="34"/>
      <c r="K125" s="34"/>
      <c r="L125" s="30"/>
      <c r="M125" s="30"/>
      <c r="N125" s="30"/>
      <c r="O125" s="1"/>
    </row>
    <row r="126" spans="1:15" s="2" customFormat="1" ht="15.75" customHeight="1">
      <c r="A126" s="140"/>
      <c r="B126" s="1"/>
      <c r="C126" s="31"/>
      <c r="D126" s="336" t="s">
        <v>92</v>
      </c>
      <c r="E126" s="336"/>
      <c r="F126" s="336"/>
      <c r="G126" s="336"/>
      <c r="H126" s="336"/>
      <c r="I126" s="336"/>
      <c r="J126" s="336"/>
      <c r="K126" s="336"/>
      <c r="L126" s="336"/>
      <c r="M126" s="1"/>
      <c r="N126" s="1"/>
      <c r="O126" s="1"/>
    </row>
    <row r="127" spans="1:15" s="2" customFormat="1" ht="13.5" customHeight="1">
      <c r="A127" s="1"/>
      <c r="B127" s="1"/>
      <c r="C127" s="34"/>
      <c r="D127" s="319" t="s">
        <v>174</v>
      </c>
      <c r="E127" s="334"/>
      <c r="F127" s="334"/>
      <c r="G127" s="334"/>
      <c r="H127" s="334"/>
      <c r="I127" s="334"/>
      <c r="J127" s="334"/>
      <c r="K127" s="334"/>
      <c r="L127" s="334"/>
      <c r="M127" s="30"/>
      <c r="N127" s="30"/>
      <c r="O127" s="1"/>
    </row>
    <row r="128" spans="1:15" s="33" customFormat="1">
      <c r="A128" s="3"/>
      <c r="B128" s="3"/>
      <c r="C128" s="31"/>
      <c r="D128" s="298" t="s">
        <v>108</v>
      </c>
      <c r="E128" s="337"/>
      <c r="F128" s="337"/>
      <c r="G128" s="337"/>
      <c r="H128" s="337"/>
      <c r="I128" s="337"/>
      <c r="J128" s="337"/>
      <c r="K128" s="337"/>
      <c r="L128" s="337"/>
      <c r="M128" s="3"/>
      <c r="N128" s="3"/>
      <c r="O128" s="3"/>
    </row>
    <row r="129" spans="1:15" s="33" customFormat="1" ht="15.75" customHeight="1">
      <c r="A129" s="3"/>
      <c r="B129" s="3"/>
      <c r="C129" s="31"/>
      <c r="D129" s="291" t="s">
        <v>109</v>
      </c>
      <c r="E129" s="292"/>
      <c r="F129" s="292"/>
      <c r="G129" s="292"/>
      <c r="H129" s="292"/>
      <c r="I129" s="292"/>
      <c r="J129" s="292"/>
      <c r="K129" s="292"/>
      <c r="L129" s="292"/>
      <c r="M129" s="3"/>
      <c r="N129" s="3"/>
      <c r="O129" s="3"/>
    </row>
    <row r="130" spans="1:15" s="2" customFormat="1" ht="16.5" customHeight="1">
      <c r="A130" s="1"/>
      <c r="B130" s="1"/>
      <c r="C130" s="34"/>
      <c r="D130" s="34"/>
      <c r="E130" s="34"/>
      <c r="F130" s="34"/>
      <c r="G130" s="34"/>
      <c r="H130" s="34"/>
      <c r="I130" s="34"/>
      <c r="J130" s="34"/>
      <c r="K130" s="34"/>
      <c r="L130" s="30"/>
      <c r="M130" s="30"/>
      <c r="N130" s="30"/>
      <c r="O130" s="1"/>
    </row>
    <row r="131" spans="1:15" s="2" customFormat="1" ht="16.5" customHeight="1">
      <c r="A131" s="1"/>
      <c r="B131" s="1"/>
      <c r="C131" s="34"/>
      <c r="D131" s="34"/>
      <c r="E131" s="34"/>
      <c r="F131" s="34"/>
      <c r="G131" s="34"/>
      <c r="H131" s="34"/>
      <c r="I131" s="34"/>
      <c r="J131" s="34"/>
      <c r="K131" s="34"/>
      <c r="L131" s="30"/>
      <c r="M131" s="30"/>
      <c r="N131" s="30"/>
      <c r="O131" s="1"/>
    </row>
    <row r="132" spans="1:15" s="2" customFormat="1" ht="16.5" customHeight="1">
      <c r="A132" s="1"/>
      <c r="B132" s="1"/>
      <c r="C132" s="34"/>
      <c r="D132" s="34"/>
      <c r="E132" s="34"/>
      <c r="F132" s="34"/>
      <c r="G132" s="34"/>
      <c r="H132" s="34"/>
      <c r="I132" s="34"/>
      <c r="J132" s="34"/>
      <c r="K132" s="34"/>
      <c r="L132" s="30"/>
      <c r="M132" s="30"/>
      <c r="N132" s="30"/>
      <c r="O132" s="1"/>
    </row>
    <row r="133" spans="1:15" s="2" customFormat="1" ht="16.5" customHeight="1">
      <c r="A133" s="1"/>
      <c r="B133" s="1"/>
      <c r="C133" s="34"/>
      <c r="D133" s="34"/>
      <c r="E133" s="34"/>
      <c r="F133" s="34"/>
      <c r="G133" s="34"/>
      <c r="H133" s="34"/>
      <c r="I133" s="34"/>
      <c r="J133" s="34"/>
      <c r="K133" s="34"/>
      <c r="L133" s="30"/>
      <c r="M133" s="30"/>
      <c r="N133" s="30"/>
      <c r="O133" s="1"/>
    </row>
    <row r="134" spans="1:15" s="2" customFormat="1" ht="16.5" customHeight="1">
      <c r="A134" s="1"/>
      <c r="B134" s="1"/>
      <c r="C134" s="34"/>
      <c r="D134" s="34"/>
      <c r="E134" s="34"/>
      <c r="F134" s="34"/>
      <c r="G134" s="34"/>
      <c r="H134" s="34"/>
      <c r="I134" s="34"/>
      <c r="J134" s="34"/>
      <c r="K134" s="34"/>
      <c r="L134" s="30"/>
      <c r="M134" s="30"/>
      <c r="N134" s="30"/>
      <c r="O134" s="1"/>
    </row>
    <row r="135" spans="1:15" s="2" customFormat="1" ht="16.5" customHeight="1">
      <c r="A135" s="1"/>
      <c r="B135" s="1"/>
      <c r="C135" s="34"/>
      <c r="D135" s="34"/>
      <c r="E135" s="34"/>
      <c r="F135" s="34"/>
      <c r="G135" s="34"/>
      <c r="H135" s="34"/>
      <c r="I135" s="34"/>
      <c r="J135" s="34"/>
      <c r="K135" s="34"/>
      <c r="L135" s="30"/>
      <c r="M135" s="30"/>
      <c r="N135" s="30"/>
      <c r="O135" s="1"/>
    </row>
    <row r="136" spans="1:15" s="2" customFormat="1" ht="16.5" customHeight="1">
      <c r="A136" s="1"/>
      <c r="B136" s="1"/>
      <c r="C136" s="34"/>
      <c r="D136" s="34"/>
      <c r="E136" s="34"/>
      <c r="F136" s="34"/>
      <c r="G136" s="34"/>
      <c r="H136" s="34"/>
      <c r="I136" s="34"/>
      <c r="J136" s="34"/>
      <c r="K136" s="34"/>
      <c r="L136" s="30"/>
      <c r="M136" s="30"/>
      <c r="N136" s="30"/>
      <c r="O136" s="1"/>
    </row>
    <row r="137" spans="1:15" s="2" customFormat="1" ht="16.5" customHeight="1">
      <c r="A137" s="1"/>
      <c r="B137" s="1"/>
      <c r="C137" s="34"/>
      <c r="D137" s="34"/>
      <c r="E137" s="34"/>
      <c r="F137" s="34"/>
      <c r="G137" s="34"/>
      <c r="H137" s="34"/>
      <c r="I137" s="34"/>
      <c r="J137" s="34"/>
      <c r="K137" s="34"/>
      <c r="L137" s="30"/>
      <c r="M137" s="30"/>
      <c r="N137" s="30"/>
      <c r="O137" s="1"/>
    </row>
    <row r="138" spans="1:15" s="2" customFormat="1" ht="26.25" customHeight="1">
      <c r="A138" s="1"/>
      <c r="B138" s="1"/>
      <c r="C138" s="34"/>
      <c r="D138" s="283" t="s">
        <v>137</v>
      </c>
      <c r="E138" s="293"/>
      <c r="F138" s="293"/>
      <c r="G138" s="293"/>
      <c r="H138" s="293"/>
      <c r="I138" s="293"/>
      <c r="J138" s="293"/>
      <c r="K138" s="293"/>
      <c r="L138" s="293"/>
      <c r="M138" s="30"/>
      <c r="N138" s="30"/>
      <c r="O138" s="1"/>
    </row>
    <row r="139" spans="1:15" s="2" customFormat="1" ht="16.5" customHeight="1">
      <c r="A139" s="1"/>
      <c r="B139" s="1"/>
      <c r="C139" s="34"/>
      <c r="D139" s="291" t="s">
        <v>110</v>
      </c>
      <c r="E139" s="291"/>
      <c r="F139" s="291"/>
      <c r="G139" s="291"/>
      <c r="H139" s="291"/>
      <c r="I139" s="291"/>
      <c r="J139" s="291"/>
      <c r="K139" s="291"/>
      <c r="L139" s="291"/>
      <c r="M139" s="30"/>
      <c r="N139" s="30"/>
      <c r="O139" s="1"/>
    </row>
    <row r="140" spans="1:15" s="2" customFormat="1" ht="11.25" customHeight="1">
      <c r="A140" s="1"/>
      <c r="B140" s="1"/>
      <c r="C140" s="34"/>
      <c r="D140" s="34"/>
      <c r="E140" s="34"/>
      <c r="F140" s="34"/>
      <c r="G140" s="34"/>
      <c r="H140" s="34"/>
      <c r="I140" s="34"/>
      <c r="J140" s="34"/>
      <c r="K140" s="34"/>
      <c r="L140" s="30"/>
      <c r="M140" s="30"/>
      <c r="N140" s="30"/>
      <c r="O140" s="1"/>
    </row>
    <row r="141" spans="1:15" s="19" customFormat="1">
      <c r="A141" s="18"/>
      <c r="B141" s="18"/>
      <c r="C141" s="18"/>
      <c r="D141" s="333" t="s">
        <v>138</v>
      </c>
      <c r="E141" s="333"/>
      <c r="F141" s="333"/>
      <c r="G141" s="18"/>
      <c r="H141" s="18"/>
      <c r="I141" s="18"/>
      <c r="J141" s="18"/>
      <c r="K141" s="18"/>
      <c r="L141" s="18"/>
      <c r="M141" s="18"/>
      <c r="N141" s="18"/>
      <c r="O141" s="18"/>
    </row>
    <row r="142" spans="1:15" s="19" customFormat="1" ht="15" customHeight="1">
      <c r="A142" s="18"/>
      <c r="B142" s="18"/>
      <c r="C142" s="18"/>
      <c r="D142" s="335" t="s">
        <v>124</v>
      </c>
      <c r="E142" s="335"/>
      <c r="F142" s="335"/>
      <c r="G142" s="22"/>
      <c r="H142" s="23"/>
      <c r="I142" s="24" t="s">
        <v>20</v>
      </c>
      <c r="J142" s="290" t="s">
        <v>21</v>
      </c>
      <c r="K142" s="290"/>
      <c r="L142" s="22"/>
      <c r="M142" s="18"/>
      <c r="N142" s="18"/>
      <c r="O142" s="18"/>
    </row>
    <row r="143" spans="1:15" s="19" customFormat="1" ht="15" customHeight="1">
      <c r="A143" s="18"/>
      <c r="B143" s="18"/>
      <c r="C143" s="18"/>
      <c r="D143" s="333" t="s">
        <v>23</v>
      </c>
      <c r="E143" s="333"/>
      <c r="F143" s="333"/>
      <c r="G143" s="1"/>
      <c r="H143" s="1"/>
      <c r="I143" s="24"/>
      <c r="J143" s="18"/>
      <c r="K143" s="18"/>
      <c r="L143" s="25"/>
      <c r="M143" s="18"/>
      <c r="N143" s="18"/>
      <c r="O143" s="18"/>
    </row>
    <row r="144" spans="1:15" s="19" customFormat="1" ht="15" customHeight="1">
      <c r="A144" s="18"/>
      <c r="B144" s="18"/>
      <c r="C144" s="18"/>
      <c r="D144" s="307" t="s">
        <v>22</v>
      </c>
      <c r="E144" s="307"/>
      <c r="F144" s="26"/>
      <c r="G144" s="1"/>
      <c r="H144" s="1"/>
      <c r="I144" s="24"/>
      <c r="J144" s="27"/>
      <c r="K144" s="28"/>
      <c r="L144" s="25"/>
      <c r="M144" s="18"/>
      <c r="N144" s="18"/>
      <c r="O144" s="18"/>
    </row>
    <row r="145" spans="1:15" s="19" customFormat="1" ht="16.5" customHeight="1">
      <c r="A145" s="18"/>
      <c r="B145" s="18"/>
      <c r="C145" s="18"/>
      <c r="D145" s="333" t="s">
        <v>111</v>
      </c>
      <c r="E145" s="333"/>
      <c r="F145" s="333"/>
      <c r="G145" s="333"/>
      <c r="H145" s="333"/>
      <c r="I145" s="333"/>
      <c r="J145" s="333"/>
      <c r="K145" s="333"/>
      <c r="L145" s="18"/>
      <c r="M145" s="18"/>
      <c r="N145" s="18"/>
      <c r="O145" s="18"/>
    </row>
    <row r="146" spans="1:15" s="19" customFormat="1">
      <c r="A146" s="18"/>
      <c r="B146" s="18"/>
      <c r="C146" s="18"/>
      <c r="D146" s="339" t="str">
        <f>B147</f>
        <v>Bilancio Domestico 2.0</v>
      </c>
      <c r="E146" s="339"/>
      <c r="F146" s="339"/>
      <c r="G146" s="29"/>
      <c r="H146" s="29"/>
      <c r="I146" s="29"/>
      <c r="J146" s="171" t="s">
        <v>179</v>
      </c>
      <c r="K146" s="141" t="s">
        <v>178</v>
      </c>
      <c r="L146" s="18"/>
      <c r="M146" s="18"/>
      <c r="N146" s="18"/>
      <c r="O146" s="18"/>
    </row>
    <row r="147" spans="1:15" s="2" customFormat="1" ht="33" customHeight="1">
      <c r="A147" s="1"/>
      <c r="B147" s="284" t="str">
        <f>C1</f>
        <v>Bilancio Domestico 2.0</v>
      </c>
      <c r="C147" s="284"/>
      <c r="D147" s="284"/>
      <c r="E147" s="284"/>
      <c r="F147" s="284"/>
      <c r="G147" s="284"/>
      <c r="H147" s="284"/>
      <c r="I147" s="102"/>
      <c r="J147" s="102"/>
      <c r="K147" s="102"/>
      <c r="L147" s="338" t="s">
        <v>175</v>
      </c>
      <c r="M147" s="338"/>
      <c r="N147" s="338"/>
      <c r="O147" s="1"/>
    </row>
    <row r="148" spans="1:15" s="2" customFormat="1" ht="15" customHeight="1">
      <c r="A148" s="1"/>
      <c r="B148" s="1"/>
      <c r="C148" s="31"/>
      <c r="D148" s="17"/>
      <c r="E148" s="17"/>
      <c r="F148" s="17"/>
      <c r="G148" s="17"/>
      <c r="H148" s="17"/>
      <c r="I148" s="17"/>
      <c r="J148" s="17"/>
      <c r="K148" s="17"/>
      <c r="L148" s="17"/>
      <c r="M148" s="1"/>
      <c r="N148" s="1"/>
      <c r="O148" s="1"/>
    </row>
    <row r="149" spans="1:15" s="2" customFormat="1" hidden="1">
      <c r="A149" s="1"/>
      <c r="B149" s="1"/>
      <c r="C149" s="1"/>
      <c r="D149" s="1"/>
      <c r="E149" s="7" t="s">
        <v>14</v>
      </c>
      <c r="F149" s="8">
        <v>1</v>
      </c>
      <c r="G149" s="1"/>
      <c r="H149" s="1"/>
      <c r="I149" s="1"/>
      <c r="J149" s="1"/>
      <c r="K149" s="1"/>
      <c r="L149" s="7" t="s">
        <v>15</v>
      </c>
      <c r="M149" s="9">
        <v>7</v>
      </c>
      <c r="N149" s="9"/>
      <c r="O149" s="1"/>
    </row>
    <row r="150" spans="1:15" s="2" customFormat="1" hidden="1">
      <c r="A150" s="1"/>
      <c r="B150" s="1"/>
      <c r="C150" s="1"/>
      <c r="D150" s="1"/>
      <c r="E150" s="6"/>
      <c r="F150" s="1"/>
      <c r="G150" s="1"/>
      <c r="H150" s="1"/>
      <c r="I150" s="1"/>
      <c r="J150" s="1"/>
      <c r="K150" s="1"/>
      <c r="L150" s="7" t="s">
        <v>16</v>
      </c>
      <c r="M150" s="10">
        <f>F149+SPESA!F5027+CASA!F3527+PERSONALE!F3527+ENTRATE!F1027+REPORT!F101+'Estratto Conto'!F1177</f>
        <v>7</v>
      </c>
      <c r="N150" s="10"/>
      <c r="O150" s="1"/>
    </row>
    <row r="151" spans="1:15" hidden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1:15" s="2" customFormat="1" hidden="1">
      <c r="A152" s="1"/>
      <c r="B152" s="1"/>
      <c r="C152" s="1"/>
      <c r="D152" s="4"/>
      <c r="E152" s="7" t="s">
        <v>17</v>
      </c>
      <c r="F152" s="139" t="b">
        <f>IF(M149=M150,TRUE,FALSE)</f>
        <v>1</v>
      </c>
      <c r="G152" s="1"/>
      <c r="H152" s="1"/>
      <c r="I152" s="1"/>
      <c r="J152" s="1"/>
      <c r="K152" s="1"/>
      <c r="L152" s="7"/>
      <c r="M152" s="14"/>
      <c r="N152" s="14"/>
      <c r="O152" s="1"/>
    </row>
    <row r="153" spans="1:15" s="2" customFormat="1" hidden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7"/>
      <c r="M153" s="15"/>
      <c r="N153" s="15"/>
      <c r="O153" s="1"/>
    </row>
    <row r="154" spans="1:15" s="2" customFormat="1" hidden="1">
      <c r="A154" s="1"/>
      <c r="B154" s="1"/>
      <c r="C154" s="1"/>
      <c r="D154" s="4"/>
      <c r="E154" s="7" t="s">
        <v>17</v>
      </c>
      <c r="F154" s="13"/>
      <c r="G154" s="1"/>
      <c r="H154" s="1"/>
      <c r="I154" s="1"/>
      <c r="J154" s="1"/>
      <c r="K154" s="1"/>
      <c r="L154" s="7"/>
      <c r="M154" s="11"/>
      <c r="N154" s="11"/>
      <c r="O154" s="1"/>
    </row>
    <row r="155" spans="1:15" s="2" customFormat="1" hidden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7"/>
      <c r="M155" s="12"/>
      <c r="N155" s="12"/>
      <c r="O155" s="1"/>
    </row>
    <row r="156" spans="1:15" hidden="1">
      <c r="A156" s="4"/>
      <c r="B156" s="4"/>
      <c r="C156" s="4"/>
      <c r="D156" s="4"/>
      <c r="E156" s="7"/>
      <c r="F156" s="13"/>
      <c r="G156" s="4"/>
      <c r="H156" s="4"/>
      <c r="I156" s="4"/>
      <c r="J156" s="4"/>
      <c r="K156" s="4"/>
      <c r="L156" s="4"/>
      <c r="M156" s="4"/>
      <c r="N156" s="4"/>
      <c r="O156" s="4"/>
    </row>
    <row r="157" spans="1:15" ht="12.75" customHeight="1">
      <c r="A157" s="4"/>
      <c r="B157" s="4"/>
      <c r="C157" s="4"/>
      <c r="D157" s="145"/>
      <c r="E157" s="332" t="s">
        <v>125</v>
      </c>
      <c r="F157" s="332"/>
      <c r="G157" s="332"/>
      <c r="H157" s="332"/>
      <c r="I157" s="332"/>
      <c r="J157" s="332"/>
      <c r="K157" s="332"/>
      <c r="L157" s="145"/>
      <c r="M157" s="145"/>
      <c r="N157" s="4"/>
      <c r="O157" s="4"/>
    </row>
    <row r="158" spans="1:15" ht="7.5" customHeight="1">
      <c r="A158" s="4"/>
      <c r="B158" s="4"/>
      <c r="C158" s="4"/>
      <c r="D158" s="4"/>
      <c r="E158" s="143"/>
      <c r="F158" s="143"/>
      <c r="G158" s="143"/>
      <c r="H158" s="143"/>
      <c r="I158" s="143"/>
      <c r="J158" s="143"/>
      <c r="K158" s="143"/>
      <c r="L158" s="4"/>
      <c r="M158" s="4"/>
      <c r="N158" s="4"/>
      <c r="O158" s="4"/>
    </row>
    <row r="159" spans="1:15" ht="12.75" customHeight="1">
      <c r="A159" s="4"/>
      <c r="B159" s="4"/>
      <c r="C159" s="4"/>
      <c r="D159" s="145"/>
      <c r="E159" s="332" t="s">
        <v>126</v>
      </c>
      <c r="F159" s="332"/>
      <c r="G159" s="332"/>
      <c r="H159" s="332"/>
      <c r="I159" s="332"/>
      <c r="J159" s="332"/>
      <c r="K159" s="332"/>
      <c r="L159" s="145"/>
      <c r="M159" s="145"/>
      <c r="N159" s="4"/>
      <c r="O159" s="4"/>
    </row>
    <row r="160" spans="1:15" ht="7.5" customHeight="1">
      <c r="A160" s="4"/>
      <c r="B160" s="4"/>
      <c r="C160" s="4"/>
      <c r="D160" s="4"/>
      <c r="E160" s="143"/>
      <c r="F160" s="143"/>
      <c r="G160" s="143"/>
      <c r="H160" s="143"/>
      <c r="I160" s="143"/>
      <c r="J160" s="143"/>
      <c r="K160" s="143"/>
      <c r="L160" s="4"/>
      <c r="M160" s="4"/>
      <c r="N160" s="4"/>
      <c r="O160" s="4"/>
    </row>
    <row r="161" spans="1:16" ht="12.75" customHeight="1">
      <c r="A161" s="4"/>
      <c r="B161" s="4"/>
      <c r="C161" s="4"/>
      <c r="D161" s="145"/>
      <c r="E161" s="332" t="s">
        <v>127</v>
      </c>
      <c r="F161" s="332"/>
      <c r="G161" s="332"/>
      <c r="H161" s="332"/>
      <c r="I161" s="332"/>
      <c r="J161" s="332"/>
      <c r="K161" s="332"/>
      <c r="L161" s="145"/>
      <c r="M161" s="145"/>
      <c r="N161" s="4"/>
      <c r="O161" s="4"/>
    </row>
    <row r="162" spans="1:16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1:16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173"/>
    </row>
  </sheetData>
  <sheetProtection algorithmName="SHA-512" hashValue="KWZTw5ocTFf6jq69zMFnngRVQVWaH+Tp4jvkTYlWNf+/MGINcGbJwAur56goIlteVnI6HvhbAob601kuTGUYgw==" saltValue="yShWCYez1WrSv2evAFtMyA==" spinCount="100000" sheet="1" objects="1" scenarios="1" selectLockedCells="1"/>
  <mergeCells count="86">
    <mergeCell ref="E161:K161"/>
    <mergeCell ref="D144:E144"/>
    <mergeCell ref="D100:M100"/>
    <mergeCell ref="D99:M99"/>
    <mergeCell ref="E157:K157"/>
    <mergeCell ref="E159:K159"/>
    <mergeCell ref="D141:F141"/>
    <mergeCell ref="D127:L127"/>
    <mergeCell ref="D142:F142"/>
    <mergeCell ref="D139:L139"/>
    <mergeCell ref="D126:L126"/>
    <mergeCell ref="D128:L128"/>
    <mergeCell ref="L147:N147"/>
    <mergeCell ref="D145:K145"/>
    <mergeCell ref="D143:F143"/>
    <mergeCell ref="D146:F146"/>
    <mergeCell ref="D41:L41"/>
    <mergeCell ref="D42:L42"/>
    <mergeCell ref="D37:L37"/>
    <mergeCell ref="E16:L16"/>
    <mergeCell ref="D39:L39"/>
    <mergeCell ref="I20:L20"/>
    <mergeCell ref="D90:M90"/>
    <mergeCell ref="D87:L87"/>
    <mergeCell ref="C94:M94"/>
    <mergeCell ref="D92:M92"/>
    <mergeCell ref="C4:M4"/>
    <mergeCell ref="C30:M30"/>
    <mergeCell ref="C8:M8"/>
    <mergeCell ref="C10:M10"/>
    <mergeCell ref="C70:M70"/>
    <mergeCell ref="C12:M12"/>
    <mergeCell ref="C44:M44"/>
    <mergeCell ref="D46:L46"/>
    <mergeCell ref="C49:M49"/>
    <mergeCell ref="D40:L40"/>
    <mergeCell ref="D47:M47"/>
    <mergeCell ref="F27:K27"/>
    <mergeCell ref="D98:M98"/>
    <mergeCell ref="C11:M11"/>
    <mergeCell ref="D89:L89"/>
    <mergeCell ref="D88:L88"/>
    <mergeCell ref="C73:M73"/>
    <mergeCell ref="C74:M74"/>
    <mergeCell ref="F26:K26"/>
    <mergeCell ref="D27:E27"/>
    <mergeCell ref="C31:M31"/>
    <mergeCell ref="C15:D15"/>
    <mergeCell ref="D29:L29"/>
    <mergeCell ref="E15:M15"/>
    <mergeCell ref="D66:L66"/>
    <mergeCell ref="C71:M71"/>
    <mergeCell ref="C72:M72"/>
    <mergeCell ref="C45:M45"/>
    <mergeCell ref="C116:M116"/>
    <mergeCell ref="D91:M91"/>
    <mergeCell ref="D97:L97"/>
    <mergeCell ref="C95:M95"/>
    <mergeCell ref="C1:F1"/>
    <mergeCell ref="G1:J1"/>
    <mergeCell ref="C9:H9"/>
    <mergeCell ref="I9:J9"/>
    <mergeCell ref="K9:M9"/>
    <mergeCell ref="C2:M2"/>
    <mergeCell ref="C13:K13"/>
    <mergeCell ref="L13:M13"/>
    <mergeCell ref="C3:M3"/>
    <mergeCell ref="C7:M7"/>
    <mergeCell ref="C5:M5"/>
    <mergeCell ref="C6:M6"/>
    <mergeCell ref="C114:M114"/>
    <mergeCell ref="C115:M115"/>
    <mergeCell ref="B147:H147"/>
    <mergeCell ref="C36:M36"/>
    <mergeCell ref="I18:L18"/>
    <mergeCell ref="I19:L19"/>
    <mergeCell ref="C68:M68"/>
    <mergeCell ref="C113:M113"/>
    <mergeCell ref="J142:K142"/>
    <mergeCell ref="D129:L129"/>
    <mergeCell ref="D138:L138"/>
    <mergeCell ref="C50:M50"/>
    <mergeCell ref="C51:M51"/>
    <mergeCell ref="C43:M43"/>
    <mergeCell ref="D38:L38"/>
    <mergeCell ref="C69:M69"/>
  </mergeCells>
  <phoneticPr fontId="20" type="noConversion"/>
  <hyperlinks>
    <hyperlink ref="J142" r:id="rId1"/>
    <hyperlink ref="J142:K142" r:id="rId2" display="info@marcopiccoli.it"/>
    <hyperlink ref="I9:J9" r:id="rId3" display="Download"/>
    <hyperlink ref="L13:M13" r:id="rId4" display="A.C. cell"/>
    <hyperlink ref="D144:E144" r:id="rId5" display="vai a questo link"/>
    <hyperlink ref="D157:M157" r:id="rId6" display="Puoi lasciare un tuo commento su questo sistema cliccando questo link"/>
    <hyperlink ref="D159:M159" r:id="rId7" display="Puoi lasciare una donazione libera tramite PayPal cliccando questo link"/>
    <hyperlink ref="D161:M161" r:id="rId8" display="Esiste un sistema simile a questo per la contabilità del CONDOMINIO."/>
    <hyperlink ref="E157" r:id="rId9"/>
    <hyperlink ref="E159" r:id="rId10"/>
    <hyperlink ref="E161" r:id="rId11"/>
    <hyperlink ref="E157:K157" r:id="rId12" display="Puoi lasciare un tuo commento su questo sistema cliccando questo link"/>
    <hyperlink ref="E159:K159" r:id="rId13" display="Puoi lasciare una donazione libera tramite PayPal cliccando questo link"/>
    <hyperlink ref="E161:K161" r:id="rId14" display="Esiste un sistema simile a questo per la contabilità del CONDOMINIO."/>
  </hyperlinks>
  <printOptions horizontalCentered="1"/>
  <pageMargins left="0.39370078740157483" right="0.39370078740157483" top="0.39370078740157483" bottom="0.59055118110236227" header="0" footer="0.51181102362204722"/>
  <pageSetup paperSize="9" scale="90" orientation="portrait" verticalDpi="0" r:id="rId15"/>
  <headerFooter alignWithMargins="0"/>
  <rowBreaks count="2" manualBreakCount="2">
    <brk id="48" max="16383" man="1"/>
    <brk id="95" max="16383" man="1"/>
  </rowBreaks>
  <drawing r:id="rId1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>
    <pageSetUpPr autoPageBreaks="0"/>
  </sheetPr>
  <dimension ref="A1:AI5028"/>
  <sheetViews>
    <sheetView showGridLines="0" showRowColHeaders="0" zoomScaleNormal="100" workbookViewId="0">
      <pane ySplit="5" topLeftCell="A6" activePane="bottomLeft" state="frozen"/>
      <selection activeCell="E2" sqref="E2:F2"/>
      <selection pane="bottomLeft" activeCell="A6" sqref="A6"/>
    </sheetView>
  </sheetViews>
  <sheetFormatPr defaultRowHeight="12.75"/>
  <cols>
    <col min="1" max="1" width="5" style="2" customWidth="1"/>
    <col min="2" max="2" width="4.28515625" style="2" customWidth="1"/>
    <col min="3" max="3" width="16.7109375" style="2" customWidth="1"/>
    <col min="4" max="4" width="3.140625" style="2" customWidth="1"/>
    <col min="5" max="5" width="10" style="2" customWidth="1"/>
    <col min="6" max="17" width="10.140625" style="2" customWidth="1"/>
    <col min="18" max="18" width="1.28515625" style="2" customWidth="1"/>
    <col min="19" max="19" width="11.42578125" style="2" customWidth="1"/>
    <col min="20" max="20" width="2.7109375" style="2" customWidth="1"/>
    <col min="21" max="21" width="5" style="2" hidden="1" customWidth="1"/>
    <col min="22" max="22" width="10" style="2" customWidth="1"/>
    <col min="23" max="23" width="11.42578125" style="2" customWidth="1"/>
    <col min="24" max="24" width="31.42578125" style="2" customWidth="1"/>
    <col min="25" max="25" width="54.28515625" style="2" customWidth="1"/>
    <col min="26" max="26" width="12.85546875" style="2" customWidth="1"/>
    <col min="27" max="27" width="7.140625" style="2" customWidth="1"/>
    <col min="28" max="28" width="11.42578125" style="2" customWidth="1"/>
    <col min="29" max="29" width="7.140625" style="2" customWidth="1"/>
    <col min="30" max="30" width="32.85546875" style="2" hidden="1" customWidth="1"/>
    <col min="31" max="31" width="28.5703125" style="2" hidden="1" customWidth="1"/>
    <col min="32" max="32" width="5.7109375" style="2" customWidth="1"/>
    <col min="33" max="33" width="9.5703125" style="2" hidden="1" customWidth="1"/>
    <col min="34" max="34" width="4.28515625" style="2" hidden="1" customWidth="1"/>
    <col min="35" max="35" width="8.140625" style="2" hidden="1" customWidth="1"/>
    <col min="36" max="16384" width="9.140625" style="2"/>
  </cols>
  <sheetData>
    <row r="1" spans="1:35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</row>
    <row r="2" spans="1:35" ht="4.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</row>
    <row r="3" spans="1:35" ht="18" customHeight="1">
      <c r="A3" s="3"/>
      <c r="B3" s="280" t="str">
        <f>O77</f>
        <v>ANNO: 2024</v>
      </c>
      <c r="C3" s="3"/>
      <c r="D3" s="3"/>
      <c r="E3" s="3"/>
      <c r="F3" s="146" t="s">
        <v>44</v>
      </c>
      <c r="G3" s="146" t="s">
        <v>45</v>
      </c>
      <c r="H3" s="146" t="s">
        <v>46</v>
      </c>
      <c r="I3" s="146" t="s">
        <v>47</v>
      </c>
      <c r="J3" s="146" t="s">
        <v>48</v>
      </c>
      <c r="K3" s="146" t="s">
        <v>49</v>
      </c>
      <c r="L3" s="146" t="s">
        <v>50</v>
      </c>
      <c r="M3" s="146" t="s">
        <v>51</v>
      </c>
      <c r="N3" s="146" t="s">
        <v>52</v>
      </c>
      <c r="O3" s="146" t="s">
        <v>53</v>
      </c>
      <c r="P3" s="146" t="s">
        <v>54</v>
      </c>
      <c r="Q3" s="146" t="s">
        <v>55</v>
      </c>
      <c r="R3" s="3"/>
      <c r="S3" s="146" t="s">
        <v>13</v>
      </c>
      <c r="T3" s="3"/>
      <c r="U3" s="3"/>
      <c r="V3" s="1"/>
      <c r="W3" s="355" t="s">
        <v>140</v>
      </c>
      <c r="X3" s="355"/>
      <c r="Y3" s="1"/>
      <c r="Z3" s="1"/>
      <c r="AA3" s="1"/>
      <c r="AB3" s="151" t="s">
        <v>40</v>
      </c>
      <c r="AC3" s="1"/>
      <c r="AD3" s="1"/>
      <c r="AE3" s="194" t="str">
        <f>IF(AI7=1900,"",IF(AI7=AI8,CONCATENATE("ANNO: ",AI7),CONCATENATE("ANNI: dal ",AI7," al ",AI8)))</f>
        <v>ANNO: 2024</v>
      </c>
      <c r="AF3" s="1"/>
      <c r="AG3" s="1"/>
      <c r="AH3" s="1"/>
      <c r="AI3" s="1"/>
    </row>
    <row r="4" spans="1:35" ht="18.75" customHeight="1">
      <c r="A4" s="3"/>
      <c r="B4" s="273" t="s">
        <v>146</v>
      </c>
      <c r="C4" s="353" t="s">
        <v>5208</v>
      </c>
      <c r="D4" s="353"/>
      <c r="E4" s="354"/>
      <c r="F4" s="199">
        <f>SUM(F8:F57)</f>
        <v>150</v>
      </c>
      <c r="G4" s="200">
        <f t="shared" ref="G4:Q4" si="0">SUM(G8:G57)</f>
        <v>100</v>
      </c>
      <c r="H4" s="200">
        <f t="shared" si="0"/>
        <v>130</v>
      </c>
      <c r="I4" s="200">
        <f t="shared" si="0"/>
        <v>0</v>
      </c>
      <c r="J4" s="200">
        <f t="shared" si="0"/>
        <v>0</v>
      </c>
      <c r="K4" s="200">
        <f t="shared" si="0"/>
        <v>0</v>
      </c>
      <c r="L4" s="200">
        <f t="shared" si="0"/>
        <v>0</v>
      </c>
      <c r="M4" s="200">
        <f t="shared" si="0"/>
        <v>0</v>
      </c>
      <c r="N4" s="200">
        <f t="shared" si="0"/>
        <v>0</v>
      </c>
      <c r="O4" s="200">
        <f t="shared" si="0"/>
        <v>0</v>
      </c>
      <c r="P4" s="200">
        <f t="shared" si="0"/>
        <v>0</v>
      </c>
      <c r="Q4" s="201">
        <f t="shared" si="0"/>
        <v>0</v>
      </c>
      <c r="R4" s="3"/>
      <c r="S4" s="190">
        <f>SUM(F4:Q4)</f>
        <v>380</v>
      </c>
      <c r="T4" s="3"/>
      <c r="U4" s="177" t="s">
        <v>196</v>
      </c>
      <c r="V4" s="3"/>
      <c r="W4" s="202" t="s">
        <v>186</v>
      </c>
      <c r="X4" s="203" t="s">
        <v>142</v>
      </c>
      <c r="Y4" s="203" t="s">
        <v>35</v>
      </c>
      <c r="Z4" s="150" t="s">
        <v>36</v>
      </c>
      <c r="AA4" s="1"/>
      <c r="AB4" s="152" t="s">
        <v>41</v>
      </c>
      <c r="AC4" s="1"/>
      <c r="AD4" s="1"/>
      <c r="AE4" s="1"/>
      <c r="AF4" s="1"/>
      <c r="AG4" s="1"/>
      <c r="AH4" s="1"/>
      <c r="AI4" s="1"/>
    </row>
    <row r="5" spans="1:35" ht="9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42"/>
      <c r="X5" s="43"/>
      <c r="Y5" s="43"/>
      <c r="Z5" s="204"/>
      <c r="AA5" s="1"/>
      <c r="AB5" s="120"/>
      <c r="AC5" s="1"/>
      <c r="AD5" s="1"/>
      <c r="AE5" s="120"/>
      <c r="AF5" s="1"/>
      <c r="AG5" s="1"/>
      <c r="AH5" s="1"/>
      <c r="AI5" s="1"/>
    </row>
    <row r="6" spans="1:35" ht="6.75" customHeight="1">
      <c r="A6" s="14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149" t="s">
        <v>139</v>
      </c>
      <c r="W6" s="121"/>
      <c r="X6" s="122"/>
      <c r="Y6" s="122"/>
      <c r="Z6" s="205"/>
      <c r="AA6" s="1"/>
      <c r="AB6" s="123"/>
      <c r="AC6" s="140"/>
      <c r="AD6" s="1"/>
      <c r="AE6" s="123"/>
      <c r="AF6" s="1"/>
      <c r="AG6" s="1"/>
      <c r="AH6" s="1"/>
      <c r="AI6" s="1"/>
    </row>
    <row r="7" spans="1:35" ht="16.5" customHeight="1">
      <c r="A7" s="3"/>
      <c r="B7" s="359"/>
      <c r="C7" s="360"/>
      <c r="D7" s="360"/>
      <c r="E7" s="360"/>
      <c r="F7" s="147" t="s">
        <v>1</v>
      </c>
      <c r="G7" s="147" t="s">
        <v>2</v>
      </c>
      <c r="H7" s="147" t="s">
        <v>3</v>
      </c>
      <c r="I7" s="147" t="s">
        <v>4</v>
      </c>
      <c r="J7" s="147" t="s">
        <v>5</v>
      </c>
      <c r="K7" s="147" t="s">
        <v>6</v>
      </c>
      <c r="L7" s="147" t="s">
        <v>7</v>
      </c>
      <c r="M7" s="147" t="s">
        <v>8</v>
      </c>
      <c r="N7" s="147" t="s">
        <v>9</v>
      </c>
      <c r="O7" s="147" t="s">
        <v>10</v>
      </c>
      <c r="P7" s="147" t="s">
        <v>11</v>
      </c>
      <c r="Q7" s="147" t="s">
        <v>12</v>
      </c>
      <c r="R7" s="3"/>
      <c r="S7" s="68"/>
      <c r="T7" s="3"/>
      <c r="U7" s="175">
        <f>IF(AND($X$5012&lt;&gt;" ",$X$5012&lt;&gt;0),IF(X7=$X$5012,1,0),0)</f>
        <v>0</v>
      </c>
      <c r="V7" s="178" t="s">
        <v>189</v>
      </c>
      <c r="W7" s="130">
        <v>45312</v>
      </c>
      <c r="X7" s="131" t="s">
        <v>78</v>
      </c>
      <c r="Y7" s="131" t="s">
        <v>190</v>
      </c>
      <c r="Z7" s="206">
        <v>30</v>
      </c>
      <c r="AA7" s="134" t="s">
        <v>42</v>
      </c>
      <c r="AB7" s="174">
        <f>IF(AC7="totale",SUMIF(AA$7:AA7,"somma",Z$7:Z7),0)</f>
        <v>0</v>
      </c>
      <c r="AC7" s="134"/>
      <c r="AD7" s="194" t="str">
        <f>IF(ISBLANK(X7),0,VLOOKUP(X7,$B$8:$E$57,1,FALSE))</f>
        <v>Prodotti alimentari</v>
      </c>
      <c r="AE7" s="124" t="str">
        <f>IF(W7&gt;0,CONCATENATE(MONTH(W7)&amp;X7),"")</f>
        <v>1Prodotti alimentari</v>
      </c>
      <c r="AF7" s="195" t="str">
        <f>IF(OR(AND(Z7&lt;&gt;0,ISBLANK(X7)),ISERROR(AD7)),"ERR","")</f>
        <v/>
      </c>
      <c r="AG7" s="194" t="str">
        <f>IF(W7&gt;0,CONCATENATE(MONTH(W7),"-",YEAR(W7)),"")</f>
        <v>1-2024</v>
      </c>
      <c r="AH7" s="195">
        <f>IF(AG7="",0,1)</f>
        <v>1</v>
      </c>
      <c r="AI7" s="272">
        <f>YEAR(MIN(W7:W5006))</f>
        <v>2024</v>
      </c>
    </row>
    <row r="8" spans="1:35" ht="16.5" customHeight="1">
      <c r="A8" s="48">
        <v>1</v>
      </c>
      <c r="B8" s="356" t="s">
        <v>78</v>
      </c>
      <c r="C8" s="357"/>
      <c r="D8" s="357"/>
      <c r="E8" s="358"/>
      <c r="F8" s="181">
        <f t="shared" ref="F8:Q23" si="1">SUMIF($AE$7:$AE$5006,CONCATENATE(F$5024,$B8),$Z$7:$Z$5006)</f>
        <v>30</v>
      </c>
      <c r="G8" s="182">
        <f t="shared" si="1"/>
        <v>0</v>
      </c>
      <c r="H8" s="182">
        <f t="shared" si="1"/>
        <v>40</v>
      </c>
      <c r="I8" s="182">
        <f t="shared" si="1"/>
        <v>0</v>
      </c>
      <c r="J8" s="182">
        <f t="shared" si="1"/>
        <v>0</v>
      </c>
      <c r="K8" s="182">
        <f t="shared" si="1"/>
        <v>0</v>
      </c>
      <c r="L8" s="182">
        <f t="shared" si="1"/>
        <v>0</v>
      </c>
      <c r="M8" s="182">
        <f t="shared" si="1"/>
        <v>0</v>
      </c>
      <c r="N8" s="182">
        <f t="shared" si="1"/>
        <v>0</v>
      </c>
      <c r="O8" s="182">
        <f t="shared" si="1"/>
        <v>0</v>
      </c>
      <c r="P8" s="182">
        <f t="shared" si="1"/>
        <v>0</v>
      </c>
      <c r="Q8" s="183">
        <f t="shared" si="1"/>
        <v>0</v>
      </c>
      <c r="R8" s="48"/>
      <c r="S8" s="196">
        <f t="shared" ref="S8:S57" si="2">SUM(F8:Q8)</f>
        <v>70</v>
      </c>
      <c r="T8" s="48"/>
      <c r="U8" s="175">
        <f>IF(AND($X$5012&lt;&gt;" ",$X$5012&lt;&gt;0),IF(X8=$X$5012,1+COUNTIF(U$7:U7,"&gt;0"),0),0)</f>
        <v>0</v>
      </c>
      <c r="V8" s="178" t="s">
        <v>197</v>
      </c>
      <c r="W8" s="130">
        <v>45312</v>
      </c>
      <c r="X8" s="131" t="s">
        <v>33</v>
      </c>
      <c r="Y8" s="131" t="s">
        <v>190</v>
      </c>
      <c r="Z8" s="206">
        <v>20</v>
      </c>
      <c r="AA8" s="134" t="s">
        <v>42</v>
      </c>
      <c r="AB8" s="174">
        <f>IF(AC8="totale",SUMIF(AA$7:AA8,"somma",Z$7:Z8)-SUMIF(AC$7:AC7,"totale",AB$7:AB7),0)</f>
        <v>0</v>
      </c>
      <c r="AC8" s="134"/>
      <c r="AD8" s="194" t="str">
        <f t="shared" ref="AD8:AD71" si="3">IF(ISBLANK(X8),0,VLOOKUP(X8,$B$8:$E$57,1,FALSE))</f>
        <v>Bevande analcooliche</v>
      </c>
      <c r="AE8" s="124" t="str">
        <f t="shared" ref="AE8:AE71" si="4">IF(W8&gt;0,CONCATENATE(MONTH(W8)&amp;X8),"")</f>
        <v>1Bevande analcooliche</v>
      </c>
      <c r="AF8" s="195" t="str">
        <f t="shared" ref="AF8:AF71" si="5">IF(OR(AND(Z8&lt;&gt;0,ISBLANK(X8)),ISERROR(AD8)),"ERR","")</f>
        <v/>
      </c>
      <c r="AG8" s="194" t="str">
        <f t="shared" ref="AG8:AG9" si="6">IF(W8&gt;0,CONCATENATE(MONTH(W8),"-",YEAR(W8)),"")</f>
        <v>1-2024</v>
      </c>
      <c r="AH8" s="194">
        <f>IF(AG8="",0,IF(ISERROR(VLOOKUP(AG8,AG$7:AG7,1,FALSE)),1,0))</f>
        <v>0</v>
      </c>
      <c r="AI8" s="272">
        <f>YEAR(MAX(W7:W5006))</f>
        <v>2024</v>
      </c>
    </row>
    <row r="9" spans="1:35" ht="16.5" customHeight="1">
      <c r="A9" s="48">
        <v>2</v>
      </c>
      <c r="B9" s="340" t="s">
        <v>25</v>
      </c>
      <c r="C9" s="341"/>
      <c r="D9" s="341"/>
      <c r="E9" s="342"/>
      <c r="F9" s="184">
        <f t="shared" si="1"/>
        <v>0</v>
      </c>
      <c r="G9" s="185">
        <f t="shared" si="1"/>
        <v>20</v>
      </c>
      <c r="H9" s="185">
        <f t="shared" si="1"/>
        <v>0</v>
      </c>
      <c r="I9" s="185">
        <f t="shared" si="1"/>
        <v>0</v>
      </c>
      <c r="J9" s="185">
        <f t="shared" si="1"/>
        <v>0</v>
      </c>
      <c r="K9" s="185">
        <f t="shared" si="1"/>
        <v>0</v>
      </c>
      <c r="L9" s="185">
        <f t="shared" si="1"/>
        <v>0</v>
      </c>
      <c r="M9" s="185">
        <f t="shared" si="1"/>
        <v>0</v>
      </c>
      <c r="N9" s="185">
        <f t="shared" si="1"/>
        <v>0</v>
      </c>
      <c r="O9" s="185">
        <f t="shared" si="1"/>
        <v>0</v>
      </c>
      <c r="P9" s="185">
        <f t="shared" si="1"/>
        <v>0</v>
      </c>
      <c r="Q9" s="186">
        <f t="shared" si="1"/>
        <v>0</v>
      </c>
      <c r="R9" s="48"/>
      <c r="S9" s="197">
        <f t="shared" si="2"/>
        <v>20</v>
      </c>
      <c r="T9" s="48"/>
      <c r="U9" s="175">
        <f>IF(AND($X$5012&lt;&gt;" ",$X$5012&lt;&gt;0),IF(X9=$X$5012,1+COUNTIF(U$7:U8,"&gt;0"),0),0)</f>
        <v>0</v>
      </c>
      <c r="V9" s="178" t="s">
        <v>198</v>
      </c>
      <c r="W9" s="130">
        <v>45312</v>
      </c>
      <c r="X9" s="131" t="s">
        <v>27</v>
      </c>
      <c r="Y9" s="131" t="s">
        <v>190</v>
      </c>
      <c r="Z9" s="206">
        <v>15</v>
      </c>
      <c r="AA9" s="134" t="s">
        <v>42</v>
      </c>
      <c r="AB9" s="174">
        <f>IF(AC9="totale",SUMIF(AA$7:AA9,"somma",Z$7:Z9)-SUMIF(AC$7:AC8,"totale",AB$7:AB8),0)</f>
        <v>0</v>
      </c>
      <c r="AC9" s="134"/>
      <c r="AD9" s="194" t="str">
        <f t="shared" si="3"/>
        <v>Frutta</v>
      </c>
      <c r="AE9" s="124" t="str">
        <f t="shared" si="4"/>
        <v>1Frutta</v>
      </c>
      <c r="AF9" s="195" t="str">
        <f t="shared" si="5"/>
        <v/>
      </c>
      <c r="AG9" s="194" t="str">
        <f t="shared" si="6"/>
        <v>1-2024</v>
      </c>
      <c r="AH9" s="194">
        <f>IF(AG9="",0,IF(ISERROR(VLOOKUP(AG9,AG$7:AG8,1,FALSE)),1,0))</f>
        <v>0</v>
      </c>
      <c r="AI9" s="194"/>
    </row>
    <row r="10" spans="1:35" ht="16.5" customHeight="1">
      <c r="A10" s="48">
        <v>3</v>
      </c>
      <c r="B10" s="340" t="s">
        <v>26</v>
      </c>
      <c r="C10" s="341"/>
      <c r="D10" s="341"/>
      <c r="E10" s="342"/>
      <c r="F10" s="184">
        <f t="shared" si="1"/>
        <v>0</v>
      </c>
      <c r="G10" s="185">
        <f t="shared" si="1"/>
        <v>20</v>
      </c>
      <c r="H10" s="185">
        <f t="shared" si="1"/>
        <v>0</v>
      </c>
      <c r="I10" s="185">
        <f t="shared" si="1"/>
        <v>0</v>
      </c>
      <c r="J10" s="185">
        <f t="shared" si="1"/>
        <v>0</v>
      </c>
      <c r="K10" s="185">
        <f t="shared" si="1"/>
        <v>0</v>
      </c>
      <c r="L10" s="185">
        <f t="shared" si="1"/>
        <v>0</v>
      </c>
      <c r="M10" s="185">
        <f t="shared" si="1"/>
        <v>0</v>
      </c>
      <c r="N10" s="185">
        <f t="shared" si="1"/>
        <v>0</v>
      </c>
      <c r="O10" s="185">
        <f t="shared" si="1"/>
        <v>0</v>
      </c>
      <c r="P10" s="185">
        <f t="shared" si="1"/>
        <v>0</v>
      </c>
      <c r="Q10" s="186">
        <f t="shared" si="1"/>
        <v>0</v>
      </c>
      <c r="R10" s="48"/>
      <c r="S10" s="197">
        <f t="shared" si="2"/>
        <v>20</v>
      </c>
      <c r="T10" s="48"/>
      <c r="U10" s="175">
        <f>IF(AND($X$5012&lt;&gt;" ",$X$5012&lt;&gt;0),IF(X10=$X$5012,1+COUNTIF(U$7:U9,"&gt;0"),0),0)</f>
        <v>0</v>
      </c>
      <c r="V10" s="178" t="s">
        <v>199</v>
      </c>
      <c r="W10" s="130">
        <v>45312</v>
      </c>
      <c r="X10" s="131" t="s">
        <v>28</v>
      </c>
      <c r="Y10" s="131" t="s">
        <v>190</v>
      </c>
      <c r="Z10" s="206">
        <v>15</v>
      </c>
      <c r="AA10" s="134" t="s">
        <v>42</v>
      </c>
      <c r="AB10" s="174">
        <f>IF(AC10="totale",SUMIF(AA$7:AA10,"somma",Z$7:Z10)-SUMIF(AC$7:AC9,"totale",AB$7:AB9),0)</f>
        <v>0</v>
      </c>
      <c r="AC10" s="134"/>
      <c r="AD10" s="194" t="str">
        <f t="shared" si="3"/>
        <v>Verdura</v>
      </c>
      <c r="AE10" s="124" t="str">
        <f t="shared" si="4"/>
        <v>1Verdura</v>
      </c>
      <c r="AF10" s="195" t="str">
        <f t="shared" si="5"/>
        <v/>
      </c>
      <c r="AG10" s="194" t="str">
        <f t="shared" ref="AG10:AG73" si="7">IF(W10&gt;0,CONCATENATE(MONTH(W10),"-",YEAR(W10)),"")</f>
        <v>1-2024</v>
      </c>
      <c r="AH10" s="194">
        <f>IF(AG10="",0,IF(ISERROR(VLOOKUP(AG10,AG$7:AG9,1,FALSE)),1,0))</f>
        <v>0</v>
      </c>
      <c r="AI10" s="194"/>
    </row>
    <row r="11" spans="1:35" ht="16.5" customHeight="1">
      <c r="A11" s="48">
        <v>4</v>
      </c>
      <c r="B11" s="340" t="s">
        <v>33</v>
      </c>
      <c r="C11" s="341"/>
      <c r="D11" s="341"/>
      <c r="E11" s="342"/>
      <c r="F11" s="184">
        <f t="shared" si="1"/>
        <v>20</v>
      </c>
      <c r="G11" s="185">
        <f t="shared" si="1"/>
        <v>0</v>
      </c>
      <c r="H11" s="185">
        <f t="shared" si="1"/>
        <v>0</v>
      </c>
      <c r="I11" s="185">
        <f t="shared" si="1"/>
        <v>0</v>
      </c>
      <c r="J11" s="185">
        <f t="shared" si="1"/>
        <v>0</v>
      </c>
      <c r="K11" s="185">
        <f t="shared" si="1"/>
        <v>0</v>
      </c>
      <c r="L11" s="185">
        <f t="shared" si="1"/>
        <v>0</v>
      </c>
      <c r="M11" s="185">
        <f t="shared" si="1"/>
        <v>0</v>
      </c>
      <c r="N11" s="185">
        <f t="shared" si="1"/>
        <v>0</v>
      </c>
      <c r="O11" s="185">
        <f t="shared" si="1"/>
        <v>0</v>
      </c>
      <c r="P11" s="185">
        <f t="shared" si="1"/>
        <v>0</v>
      </c>
      <c r="Q11" s="186">
        <f t="shared" si="1"/>
        <v>0</v>
      </c>
      <c r="R11" s="48"/>
      <c r="S11" s="197">
        <f t="shared" si="2"/>
        <v>20</v>
      </c>
      <c r="T11" s="48"/>
      <c r="U11" s="175">
        <f>IF(AND($X$5012&lt;&gt;" ",$X$5012&lt;&gt;0),IF(X11=$X$5012,1+COUNTIF(U$7:U10,"&gt;0"),0),0)</f>
        <v>0</v>
      </c>
      <c r="V11" s="178" t="s">
        <v>200</v>
      </c>
      <c r="W11" s="130">
        <v>45312</v>
      </c>
      <c r="X11" s="131" t="s">
        <v>29</v>
      </c>
      <c r="Y11" s="131" t="s">
        <v>190</v>
      </c>
      <c r="Z11" s="206">
        <v>30</v>
      </c>
      <c r="AA11" s="134" t="s">
        <v>42</v>
      </c>
      <c r="AB11" s="174">
        <f>IF(AC11="totale",SUMIF(AA$7:AA11,"somma",Z$7:Z11)-SUMIF(AC$7:AC10,"totale",AB$7:AB10),0)</f>
        <v>0</v>
      </c>
      <c r="AC11" s="134"/>
      <c r="AD11" s="194" t="str">
        <f t="shared" si="3"/>
        <v>Carni</v>
      </c>
      <c r="AE11" s="124" t="str">
        <f t="shared" si="4"/>
        <v>1Carni</v>
      </c>
      <c r="AF11" s="195" t="str">
        <f t="shared" si="5"/>
        <v/>
      </c>
      <c r="AG11" s="194" t="str">
        <f t="shared" si="7"/>
        <v>1-2024</v>
      </c>
      <c r="AH11" s="194">
        <f>IF(AG11="",0,IF(ISERROR(VLOOKUP(AG11,AG$7:AG10,1,FALSE)),1,0))</f>
        <v>0</v>
      </c>
      <c r="AI11" s="194"/>
    </row>
    <row r="12" spans="1:35" ht="16.5" customHeight="1">
      <c r="A12" s="48">
        <v>5</v>
      </c>
      <c r="B12" s="340" t="s">
        <v>34</v>
      </c>
      <c r="C12" s="341"/>
      <c r="D12" s="341"/>
      <c r="E12" s="342"/>
      <c r="F12" s="184">
        <f t="shared" si="1"/>
        <v>0</v>
      </c>
      <c r="G12" s="185">
        <f t="shared" si="1"/>
        <v>10</v>
      </c>
      <c r="H12" s="185">
        <f t="shared" si="1"/>
        <v>0</v>
      </c>
      <c r="I12" s="185">
        <f t="shared" si="1"/>
        <v>0</v>
      </c>
      <c r="J12" s="185">
        <f t="shared" si="1"/>
        <v>0</v>
      </c>
      <c r="K12" s="185">
        <f t="shared" si="1"/>
        <v>0</v>
      </c>
      <c r="L12" s="185">
        <f t="shared" si="1"/>
        <v>0</v>
      </c>
      <c r="M12" s="185">
        <f t="shared" si="1"/>
        <v>0</v>
      </c>
      <c r="N12" s="185">
        <f t="shared" si="1"/>
        <v>0</v>
      </c>
      <c r="O12" s="185">
        <f t="shared" si="1"/>
        <v>0</v>
      </c>
      <c r="P12" s="185">
        <f t="shared" si="1"/>
        <v>0</v>
      </c>
      <c r="Q12" s="186">
        <f t="shared" si="1"/>
        <v>0</v>
      </c>
      <c r="R12" s="48"/>
      <c r="S12" s="197">
        <f t="shared" si="2"/>
        <v>10</v>
      </c>
      <c r="T12" s="48"/>
      <c r="U12" s="175">
        <f>IF(AND($X$5012&lt;&gt;" ",$X$5012&lt;&gt;0),IF(X12=$X$5012,1+COUNTIF(U$7:U11,"&gt;0"),0),0)</f>
        <v>0</v>
      </c>
      <c r="V12" s="178" t="s">
        <v>201</v>
      </c>
      <c r="W12" s="130">
        <v>45312</v>
      </c>
      <c r="X12" s="131" t="s">
        <v>5209</v>
      </c>
      <c r="Y12" s="131" t="s">
        <v>190</v>
      </c>
      <c r="Z12" s="206">
        <v>20</v>
      </c>
      <c r="AA12" s="134" t="s">
        <v>42</v>
      </c>
      <c r="AB12" s="174">
        <f>IF(AC12="totale",SUMIF(AA$7:AA12,"somma",Z$7:Z12)-SUMIF(AC$7:AC11,"totale",AB$7:AB11),0)</f>
        <v>0</v>
      </c>
      <c r="AC12" s="134"/>
      <c r="AD12" s="194" t="str">
        <f t="shared" si="3"/>
        <v>Prodotti generici igene personale</v>
      </c>
      <c r="AE12" s="124" t="str">
        <f t="shared" si="4"/>
        <v>1Prodotti generici igene personale</v>
      </c>
      <c r="AF12" s="195" t="str">
        <f t="shared" si="5"/>
        <v/>
      </c>
      <c r="AG12" s="194" t="str">
        <f t="shared" si="7"/>
        <v>1-2024</v>
      </c>
      <c r="AH12" s="194">
        <f>IF(AG12="",0,IF(ISERROR(VLOOKUP(AG12,AG$7:AG11,1,FALSE)),1,0))</f>
        <v>0</v>
      </c>
      <c r="AI12" s="194"/>
    </row>
    <row r="13" spans="1:35" ht="16.5" customHeight="1">
      <c r="A13" s="48">
        <v>6</v>
      </c>
      <c r="B13" s="340" t="s">
        <v>27</v>
      </c>
      <c r="C13" s="341"/>
      <c r="D13" s="341"/>
      <c r="E13" s="342"/>
      <c r="F13" s="184">
        <f t="shared" si="1"/>
        <v>15</v>
      </c>
      <c r="G13" s="185">
        <f t="shared" si="1"/>
        <v>0</v>
      </c>
      <c r="H13" s="185">
        <f t="shared" si="1"/>
        <v>0</v>
      </c>
      <c r="I13" s="185">
        <f t="shared" si="1"/>
        <v>0</v>
      </c>
      <c r="J13" s="185">
        <f t="shared" si="1"/>
        <v>0</v>
      </c>
      <c r="K13" s="185">
        <f t="shared" si="1"/>
        <v>0</v>
      </c>
      <c r="L13" s="185">
        <f t="shared" si="1"/>
        <v>0</v>
      </c>
      <c r="M13" s="185">
        <f t="shared" si="1"/>
        <v>0</v>
      </c>
      <c r="N13" s="185">
        <f t="shared" si="1"/>
        <v>0</v>
      </c>
      <c r="O13" s="185">
        <f t="shared" si="1"/>
        <v>0</v>
      </c>
      <c r="P13" s="185">
        <f t="shared" si="1"/>
        <v>0</v>
      </c>
      <c r="Q13" s="186">
        <f t="shared" si="1"/>
        <v>0</v>
      </c>
      <c r="R13" s="48"/>
      <c r="S13" s="197">
        <f t="shared" si="2"/>
        <v>15</v>
      </c>
      <c r="T13" s="48"/>
      <c r="U13" s="175">
        <f>IF(AND($X$5012&lt;&gt;" ",$X$5012&lt;&gt;0),IF(X13=$X$5012,1+COUNTIF(U$7:U12,"&gt;0"),0),0)</f>
        <v>0</v>
      </c>
      <c r="V13" s="178" t="s">
        <v>202</v>
      </c>
      <c r="W13" s="130">
        <v>45312</v>
      </c>
      <c r="X13" s="131" t="s">
        <v>69</v>
      </c>
      <c r="Y13" s="131" t="s">
        <v>190</v>
      </c>
      <c r="Z13" s="206">
        <v>20</v>
      </c>
      <c r="AA13" s="134" t="s">
        <v>42</v>
      </c>
      <c r="AB13" s="174">
        <f>IF(AC13="totale",SUMIF(AA$7:AA13,"somma",Z$7:Z13)-SUMIF(AC$7:AC12,"totale",AB$7:AB12),0)</f>
        <v>150</v>
      </c>
      <c r="AC13" s="134" t="s">
        <v>43</v>
      </c>
      <c r="AD13" s="194" t="str">
        <f t="shared" si="3"/>
        <v>Attrezzatura da cucina</v>
      </c>
      <c r="AE13" s="124" t="str">
        <f t="shared" si="4"/>
        <v>1Attrezzatura da cucina</v>
      </c>
      <c r="AF13" s="195" t="str">
        <f t="shared" si="5"/>
        <v/>
      </c>
      <c r="AG13" s="194" t="str">
        <f t="shared" si="7"/>
        <v>1-2024</v>
      </c>
      <c r="AH13" s="194">
        <f>IF(AG13="",0,IF(ISERROR(VLOOKUP(AG13,AG$7:AG12,1,FALSE)),1,0))</f>
        <v>0</v>
      </c>
      <c r="AI13" s="194"/>
    </row>
    <row r="14" spans="1:35" ht="16.5" customHeight="1">
      <c r="A14" s="48">
        <v>7</v>
      </c>
      <c r="B14" s="340" t="s">
        <v>28</v>
      </c>
      <c r="C14" s="341"/>
      <c r="D14" s="341"/>
      <c r="E14" s="342"/>
      <c r="F14" s="184">
        <f t="shared" si="1"/>
        <v>15</v>
      </c>
      <c r="G14" s="185">
        <f t="shared" si="1"/>
        <v>0</v>
      </c>
      <c r="H14" s="185">
        <f t="shared" si="1"/>
        <v>0</v>
      </c>
      <c r="I14" s="185">
        <f t="shared" si="1"/>
        <v>0</v>
      </c>
      <c r="J14" s="185">
        <f t="shared" si="1"/>
        <v>0</v>
      </c>
      <c r="K14" s="185">
        <f t="shared" si="1"/>
        <v>0</v>
      </c>
      <c r="L14" s="185">
        <f t="shared" si="1"/>
        <v>0</v>
      </c>
      <c r="M14" s="185">
        <f t="shared" si="1"/>
        <v>0</v>
      </c>
      <c r="N14" s="185">
        <f t="shared" si="1"/>
        <v>0</v>
      </c>
      <c r="O14" s="185">
        <f t="shared" si="1"/>
        <v>0</v>
      </c>
      <c r="P14" s="185">
        <f t="shared" si="1"/>
        <v>0</v>
      </c>
      <c r="Q14" s="186">
        <f t="shared" si="1"/>
        <v>0</v>
      </c>
      <c r="R14" s="48"/>
      <c r="S14" s="197">
        <f t="shared" si="2"/>
        <v>15</v>
      </c>
      <c r="T14" s="48"/>
      <c r="U14" s="175">
        <f>IF(AND($X$5012&lt;&gt;" ",$X$5012&lt;&gt;0),IF(X14=$X$5012,1+COUNTIF(U$7:U13,"&gt;0"),0),0)</f>
        <v>0</v>
      </c>
      <c r="V14" s="178" t="s">
        <v>203</v>
      </c>
      <c r="W14" s="130">
        <v>45329</v>
      </c>
      <c r="X14" s="131" t="s">
        <v>25</v>
      </c>
      <c r="Y14" s="131" t="s">
        <v>191</v>
      </c>
      <c r="Z14" s="206">
        <v>20</v>
      </c>
      <c r="AA14" s="134" t="s">
        <v>42</v>
      </c>
      <c r="AB14" s="174">
        <f>IF(AC14="totale",SUMIF(AA$7:AA14,"somma",Z$7:Z14)-SUMIF(AC$7:AC13,"totale",AB$7:AB13),0)</f>
        <v>0</v>
      </c>
      <c r="AC14" s="134"/>
      <c r="AD14" s="194" t="str">
        <f t="shared" si="3"/>
        <v>Prodotti alimentari freschi</v>
      </c>
      <c r="AE14" s="124" t="str">
        <f t="shared" si="4"/>
        <v>2Prodotti alimentari freschi</v>
      </c>
      <c r="AF14" s="195" t="str">
        <f t="shared" si="5"/>
        <v/>
      </c>
      <c r="AG14" s="194" t="str">
        <f t="shared" si="7"/>
        <v>2-2024</v>
      </c>
      <c r="AH14" s="194">
        <f>IF(AG14="",0,IF(ISERROR(VLOOKUP(AG14,AG$7:AG13,1,FALSE)),1,0))</f>
        <v>1</v>
      </c>
      <c r="AI14" s="194"/>
    </row>
    <row r="15" spans="1:35" ht="16.5" customHeight="1">
      <c r="A15" s="48">
        <v>8</v>
      </c>
      <c r="B15" s="340" t="s">
        <v>29</v>
      </c>
      <c r="C15" s="341"/>
      <c r="D15" s="341"/>
      <c r="E15" s="342"/>
      <c r="F15" s="184">
        <f t="shared" si="1"/>
        <v>30</v>
      </c>
      <c r="G15" s="185">
        <f t="shared" si="1"/>
        <v>0</v>
      </c>
      <c r="H15" s="185">
        <f t="shared" si="1"/>
        <v>0</v>
      </c>
      <c r="I15" s="185">
        <f t="shared" si="1"/>
        <v>0</v>
      </c>
      <c r="J15" s="185">
        <f t="shared" si="1"/>
        <v>0</v>
      </c>
      <c r="K15" s="185">
        <f t="shared" si="1"/>
        <v>0</v>
      </c>
      <c r="L15" s="185">
        <f t="shared" si="1"/>
        <v>0</v>
      </c>
      <c r="M15" s="185">
        <f t="shared" si="1"/>
        <v>0</v>
      </c>
      <c r="N15" s="185">
        <f t="shared" si="1"/>
        <v>0</v>
      </c>
      <c r="O15" s="185">
        <f t="shared" si="1"/>
        <v>0</v>
      </c>
      <c r="P15" s="185">
        <f t="shared" si="1"/>
        <v>0</v>
      </c>
      <c r="Q15" s="186">
        <f t="shared" si="1"/>
        <v>0</v>
      </c>
      <c r="R15" s="48"/>
      <c r="S15" s="197">
        <f t="shared" si="2"/>
        <v>30</v>
      </c>
      <c r="T15" s="48"/>
      <c r="U15" s="175">
        <f>IF(AND($X$5012&lt;&gt;" ",$X$5012&lt;&gt;0),IF(X15=$X$5012,1+COUNTIF(U$7:U14,"&gt;0"),0),0)</f>
        <v>0</v>
      </c>
      <c r="V15" s="178" t="s">
        <v>204</v>
      </c>
      <c r="W15" s="130">
        <v>45329</v>
      </c>
      <c r="X15" s="131" t="s">
        <v>26</v>
      </c>
      <c r="Y15" s="131" t="s">
        <v>191</v>
      </c>
      <c r="Z15" s="206">
        <v>20</v>
      </c>
      <c r="AA15" s="134" t="s">
        <v>42</v>
      </c>
      <c r="AB15" s="174">
        <f>IF(AC15="totale",SUMIF(AA$7:AA15,"somma",Z$7:Z15)-SUMIF(AC$7:AC14,"totale",AB$7:AB14),0)</f>
        <v>0</v>
      </c>
      <c r="AC15" s="134"/>
      <c r="AD15" s="194" t="str">
        <f t="shared" si="3"/>
        <v>Prodotti alimentari conservati</v>
      </c>
      <c r="AE15" s="124" t="str">
        <f t="shared" si="4"/>
        <v>2Prodotti alimentari conservati</v>
      </c>
      <c r="AF15" s="195" t="str">
        <f t="shared" si="5"/>
        <v/>
      </c>
      <c r="AG15" s="194" t="str">
        <f t="shared" si="7"/>
        <v>2-2024</v>
      </c>
      <c r="AH15" s="194">
        <f>IF(AG15="",0,IF(ISERROR(VLOOKUP(AG15,AG$7:AG14,1,FALSE)),1,0))</f>
        <v>0</v>
      </c>
      <c r="AI15" s="194"/>
    </row>
    <row r="16" spans="1:35" ht="16.5" customHeight="1">
      <c r="A16" s="48">
        <v>9</v>
      </c>
      <c r="B16" s="340" t="s">
        <v>30</v>
      </c>
      <c r="C16" s="341"/>
      <c r="D16" s="341"/>
      <c r="E16" s="342"/>
      <c r="F16" s="184">
        <f t="shared" si="1"/>
        <v>0</v>
      </c>
      <c r="G16" s="185">
        <f t="shared" si="1"/>
        <v>50</v>
      </c>
      <c r="H16" s="185">
        <f t="shared" si="1"/>
        <v>0</v>
      </c>
      <c r="I16" s="185">
        <f t="shared" si="1"/>
        <v>0</v>
      </c>
      <c r="J16" s="185">
        <f t="shared" si="1"/>
        <v>0</v>
      </c>
      <c r="K16" s="185">
        <f t="shared" si="1"/>
        <v>0</v>
      </c>
      <c r="L16" s="185">
        <f t="shared" si="1"/>
        <v>0</v>
      </c>
      <c r="M16" s="185">
        <f t="shared" si="1"/>
        <v>0</v>
      </c>
      <c r="N16" s="185">
        <f t="shared" si="1"/>
        <v>0</v>
      </c>
      <c r="O16" s="185">
        <f t="shared" si="1"/>
        <v>0</v>
      </c>
      <c r="P16" s="185">
        <f t="shared" si="1"/>
        <v>0</v>
      </c>
      <c r="Q16" s="186">
        <f t="shared" si="1"/>
        <v>0</v>
      </c>
      <c r="R16" s="48"/>
      <c r="S16" s="197">
        <f t="shared" si="2"/>
        <v>50</v>
      </c>
      <c r="T16" s="48"/>
      <c r="U16" s="175">
        <f>IF(AND($X$5012&lt;&gt;" ",$X$5012&lt;&gt;0),IF(X16=$X$5012,1+COUNTIF(U$7:U15,"&gt;0"),0),0)</f>
        <v>0</v>
      </c>
      <c r="V16" s="178" t="s">
        <v>205</v>
      </c>
      <c r="W16" s="130">
        <v>45329</v>
      </c>
      <c r="X16" s="131" t="s">
        <v>34</v>
      </c>
      <c r="Y16" s="131" t="s">
        <v>191</v>
      </c>
      <c r="Z16" s="206">
        <v>10</v>
      </c>
      <c r="AA16" s="134" t="s">
        <v>42</v>
      </c>
      <c r="AB16" s="174">
        <f>IF(AC16="totale",SUMIF(AA$7:AA16,"somma",Z$7:Z16)-SUMIF(AC$7:AC15,"totale",AB$7:AB15),0)</f>
        <v>50</v>
      </c>
      <c r="AC16" s="134" t="s">
        <v>43</v>
      </c>
      <c r="AD16" s="194" t="str">
        <f t="shared" si="3"/>
        <v>Bevande alcooliche</v>
      </c>
      <c r="AE16" s="124" t="str">
        <f t="shared" si="4"/>
        <v>2Bevande alcooliche</v>
      </c>
      <c r="AF16" s="195" t="str">
        <f t="shared" si="5"/>
        <v/>
      </c>
      <c r="AG16" s="194" t="str">
        <f t="shared" si="7"/>
        <v>2-2024</v>
      </c>
      <c r="AH16" s="194">
        <f>IF(AG16="",0,IF(ISERROR(VLOOKUP(AG16,AG$7:AG15,1,FALSE)),1,0))</f>
        <v>0</v>
      </c>
      <c r="AI16" s="194"/>
    </row>
    <row r="17" spans="1:35" ht="16.5" customHeight="1">
      <c r="A17" s="48">
        <v>10</v>
      </c>
      <c r="B17" s="340" t="s">
        <v>31</v>
      </c>
      <c r="C17" s="341"/>
      <c r="D17" s="341"/>
      <c r="E17" s="342"/>
      <c r="F17" s="184">
        <f t="shared" si="1"/>
        <v>0</v>
      </c>
      <c r="G17" s="185">
        <f t="shared" si="1"/>
        <v>0</v>
      </c>
      <c r="H17" s="185">
        <f t="shared" si="1"/>
        <v>30</v>
      </c>
      <c r="I17" s="185">
        <f t="shared" si="1"/>
        <v>0</v>
      </c>
      <c r="J17" s="185">
        <f t="shared" si="1"/>
        <v>0</v>
      </c>
      <c r="K17" s="185">
        <f t="shared" si="1"/>
        <v>0</v>
      </c>
      <c r="L17" s="185">
        <f t="shared" si="1"/>
        <v>0</v>
      </c>
      <c r="M17" s="185">
        <f t="shared" si="1"/>
        <v>0</v>
      </c>
      <c r="N17" s="185">
        <f t="shared" si="1"/>
        <v>0</v>
      </c>
      <c r="O17" s="185">
        <f t="shared" si="1"/>
        <v>0</v>
      </c>
      <c r="P17" s="185">
        <f t="shared" si="1"/>
        <v>0</v>
      </c>
      <c r="Q17" s="186">
        <f t="shared" si="1"/>
        <v>0</v>
      </c>
      <c r="R17" s="48"/>
      <c r="S17" s="197">
        <f t="shared" si="2"/>
        <v>30</v>
      </c>
      <c r="T17" s="48"/>
      <c r="U17" s="175">
        <f>IF(AND($X$5012&lt;&gt;" ",$X$5012&lt;&gt;0),IF(X17=$X$5012,1+COUNTIF(U$7:U16,"&gt;0"),0),0)</f>
        <v>0</v>
      </c>
      <c r="V17" s="178" t="s">
        <v>206</v>
      </c>
      <c r="W17" s="130">
        <v>45337</v>
      </c>
      <c r="X17" s="131" t="s">
        <v>30</v>
      </c>
      <c r="Y17" s="131" t="s">
        <v>193</v>
      </c>
      <c r="Z17" s="206">
        <v>50</v>
      </c>
      <c r="AA17" s="134"/>
      <c r="AB17" s="174">
        <f>IF(AC17="totale",SUMIF(AA$7:AA17,"somma",Z$7:Z17)-SUMIF(AC$7:AC16,"totale",AB$7:AB16),0)</f>
        <v>0</v>
      </c>
      <c r="AC17" s="134"/>
      <c r="AD17" s="194" t="str">
        <f t="shared" si="3"/>
        <v>Pesce</v>
      </c>
      <c r="AE17" s="124" t="str">
        <f t="shared" si="4"/>
        <v>2Pesce</v>
      </c>
      <c r="AF17" s="195" t="str">
        <f t="shared" si="5"/>
        <v/>
      </c>
      <c r="AG17" s="194" t="str">
        <f t="shared" si="7"/>
        <v>2-2024</v>
      </c>
      <c r="AH17" s="194">
        <f>IF(AG17="",0,IF(ISERROR(VLOOKUP(AG17,AG$7:AG16,1,FALSE)),1,0))</f>
        <v>0</v>
      </c>
      <c r="AI17" s="194"/>
    </row>
    <row r="18" spans="1:35" ht="16.5" customHeight="1">
      <c r="A18" s="48">
        <v>11</v>
      </c>
      <c r="B18" s="340" t="s">
        <v>79</v>
      </c>
      <c r="C18" s="341"/>
      <c r="D18" s="341"/>
      <c r="E18" s="342"/>
      <c r="F18" s="184">
        <f t="shared" si="1"/>
        <v>0</v>
      </c>
      <c r="G18" s="185">
        <f t="shared" si="1"/>
        <v>0</v>
      </c>
      <c r="H18" s="185">
        <f t="shared" si="1"/>
        <v>0</v>
      </c>
      <c r="I18" s="185">
        <f t="shared" si="1"/>
        <v>0</v>
      </c>
      <c r="J18" s="185">
        <f t="shared" si="1"/>
        <v>0</v>
      </c>
      <c r="K18" s="185">
        <f t="shared" si="1"/>
        <v>0</v>
      </c>
      <c r="L18" s="185">
        <f t="shared" si="1"/>
        <v>0</v>
      </c>
      <c r="M18" s="185">
        <f t="shared" si="1"/>
        <v>0</v>
      </c>
      <c r="N18" s="185">
        <f t="shared" si="1"/>
        <v>0</v>
      </c>
      <c r="O18" s="185">
        <f t="shared" si="1"/>
        <v>0</v>
      </c>
      <c r="P18" s="185">
        <f t="shared" si="1"/>
        <v>0</v>
      </c>
      <c r="Q18" s="186">
        <f t="shared" si="1"/>
        <v>0</v>
      </c>
      <c r="R18" s="48"/>
      <c r="S18" s="197">
        <f t="shared" si="2"/>
        <v>0</v>
      </c>
      <c r="T18" s="48"/>
      <c r="U18" s="175">
        <f>IF(AND($X$5012&lt;&gt;" ",$X$5012&lt;&gt;0),IF(X18=$X$5012,1+COUNTIF(U$7:U17,"&gt;0"),0),0)</f>
        <v>0</v>
      </c>
      <c r="V18" s="178" t="s">
        <v>207</v>
      </c>
      <c r="W18" s="130">
        <v>45354</v>
      </c>
      <c r="X18" s="131" t="s">
        <v>31</v>
      </c>
      <c r="Y18" s="131" t="s">
        <v>194</v>
      </c>
      <c r="Z18" s="206">
        <v>30</v>
      </c>
      <c r="AA18" s="134"/>
      <c r="AB18" s="174">
        <f>IF(AC18="totale",SUMIF(AA$7:AA18,"somma",Z$7:Z18)-SUMIF(AC$7:AC17,"totale",AB$7:AB17),0)</f>
        <v>0</v>
      </c>
      <c r="AC18" s="134"/>
      <c r="AD18" s="194" t="str">
        <f t="shared" si="3"/>
        <v>Dolci</v>
      </c>
      <c r="AE18" s="124" t="str">
        <f t="shared" si="4"/>
        <v>3Dolci</v>
      </c>
      <c r="AF18" s="195" t="str">
        <f t="shared" si="5"/>
        <v/>
      </c>
      <c r="AG18" s="194" t="str">
        <f t="shared" si="7"/>
        <v>3-2024</v>
      </c>
      <c r="AH18" s="194">
        <f>IF(AG18="",0,IF(ISERROR(VLOOKUP(AG18,AG$7:AG17,1,FALSE)),1,0))</f>
        <v>1</v>
      </c>
      <c r="AI18" s="194"/>
    </row>
    <row r="19" spans="1:35" ht="16.5" customHeight="1">
      <c r="A19" s="48">
        <v>12</v>
      </c>
      <c r="B19" s="340" t="s">
        <v>101</v>
      </c>
      <c r="C19" s="341"/>
      <c r="D19" s="341"/>
      <c r="E19" s="342"/>
      <c r="F19" s="184">
        <f t="shared" si="1"/>
        <v>0</v>
      </c>
      <c r="G19" s="185">
        <f t="shared" si="1"/>
        <v>0</v>
      </c>
      <c r="H19" s="185">
        <f t="shared" si="1"/>
        <v>0</v>
      </c>
      <c r="I19" s="185">
        <f t="shared" si="1"/>
        <v>0</v>
      </c>
      <c r="J19" s="185">
        <f t="shared" si="1"/>
        <v>0</v>
      </c>
      <c r="K19" s="185">
        <f t="shared" si="1"/>
        <v>0</v>
      </c>
      <c r="L19" s="185">
        <f t="shared" si="1"/>
        <v>0</v>
      </c>
      <c r="M19" s="185">
        <f t="shared" si="1"/>
        <v>0</v>
      </c>
      <c r="N19" s="185">
        <f t="shared" si="1"/>
        <v>0</v>
      </c>
      <c r="O19" s="185">
        <f t="shared" si="1"/>
        <v>0</v>
      </c>
      <c r="P19" s="185">
        <f t="shared" si="1"/>
        <v>0</v>
      </c>
      <c r="Q19" s="186">
        <f t="shared" si="1"/>
        <v>0</v>
      </c>
      <c r="R19" s="48"/>
      <c r="S19" s="197">
        <f t="shared" si="2"/>
        <v>0</v>
      </c>
      <c r="T19" s="48"/>
      <c r="U19" s="175">
        <f>IF(AND($X$5012&lt;&gt;" ",$X$5012&lt;&gt;0),IF(X19=$X$5012,1+COUNTIF(U$7:U18,"&gt;0"),0),0)</f>
        <v>0</v>
      </c>
      <c r="V19" s="178" t="s">
        <v>208</v>
      </c>
      <c r="W19" s="130">
        <v>45363</v>
      </c>
      <c r="X19" s="131" t="s">
        <v>69</v>
      </c>
      <c r="Y19" s="131" t="s">
        <v>192</v>
      </c>
      <c r="Z19" s="206">
        <v>10</v>
      </c>
      <c r="AA19" s="134" t="s">
        <v>42</v>
      </c>
      <c r="AB19" s="174">
        <f>IF(AC19="totale",SUMIF(AA$7:AA19,"somma",Z$7:Z19)-SUMIF(AC$7:AC18,"totale",AB$7:AB18),0)</f>
        <v>0</v>
      </c>
      <c r="AC19" s="134"/>
      <c r="AD19" s="194" t="str">
        <f t="shared" si="3"/>
        <v>Attrezzatura da cucina</v>
      </c>
      <c r="AE19" s="124" t="str">
        <f t="shared" si="4"/>
        <v>3Attrezzatura da cucina</v>
      </c>
      <c r="AF19" s="195" t="str">
        <f t="shared" si="5"/>
        <v/>
      </c>
      <c r="AG19" s="194" t="str">
        <f t="shared" si="7"/>
        <v>3-2024</v>
      </c>
      <c r="AH19" s="194">
        <f>IF(AG19="",0,IF(ISERROR(VLOOKUP(AG19,AG$7:AG18,1,FALSE)),1,0))</f>
        <v>0</v>
      </c>
      <c r="AI19" s="194"/>
    </row>
    <row r="20" spans="1:35" ht="16.5" customHeight="1">
      <c r="A20" s="48">
        <v>13</v>
      </c>
      <c r="B20" s="340" t="s">
        <v>32</v>
      </c>
      <c r="C20" s="341"/>
      <c r="D20" s="341"/>
      <c r="E20" s="342"/>
      <c r="F20" s="184">
        <f t="shared" si="1"/>
        <v>0</v>
      </c>
      <c r="G20" s="185">
        <f t="shared" si="1"/>
        <v>0</v>
      </c>
      <c r="H20" s="185">
        <f t="shared" si="1"/>
        <v>0</v>
      </c>
      <c r="I20" s="185">
        <f t="shared" si="1"/>
        <v>0</v>
      </c>
      <c r="J20" s="185">
        <f t="shared" si="1"/>
        <v>0</v>
      </c>
      <c r="K20" s="185">
        <f t="shared" si="1"/>
        <v>0</v>
      </c>
      <c r="L20" s="185">
        <f t="shared" si="1"/>
        <v>0</v>
      </c>
      <c r="M20" s="185">
        <f t="shared" si="1"/>
        <v>0</v>
      </c>
      <c r="N20" s="185">
        <f t="shared" si="1"/>
        <v>0</v>
      </c>
      <c r="O20" s="185">
        <f t="shared" si="1"/>
        <v>0</v>
      </c>
      <c r="P20" s="185">
        <f t="shared" si="1"/>
        <v>0</v>
      </c>
      <c r="Q20" s="186">
        <f t="shared" si="1"/>
        <v>0</v>
      </c>
      <c r="R20" s="48"/>
      <c r="S20" s="197">
        <f t="shared" si="2"/>
        <v>0</v>
      </c>
      <c r="T20" s="48"/>
      <c r="U20" s="175">
        <f>IF(AND($X$5012&lt;&gt;" ",$X$5012&lt;&gt;0),IF(X20=$X$5012,1+COUNTIF(U$7:U19,"&gt;0"),0),0)</f>
        <v>0</v>
      </c>
      <c r="V20" s="178" t="s">
        <v>209</v>
      </c>
      <c r="W20" s="130">
        <v>45363</v>
      </c>
      <c r="X20" s="131" t="s">
        <v>78</v>
      </c>
      <c r="Y20" s="131" t="s">
        <v>192</v>
      </c>
      <c r="Z20" s="206">
        <v>40</v>
      </c>
      <c r="AA20" s="134" t="s">
        <v>42</v>
      </c>
      <c r="AB20" s="174">
        <f>IF(AC20="totale",SUMIF(AA$7:AA20,"somma",Z$7:Z20)-SUMIF(AC$7:AC19,"totale",AB$7:AB19),0)</f>
        <v>0</v>
      </c>
      <c r="AC20" s="134"/>
      <c r="AD20" s="194" t="str">
        <f t="shared" si="3"/>
        <v>Prodotti alimentari</v>
      </c>
      <c r="AE20" s="124" t="str">
        <f t="shared" si="4"/>
        <v>3Prodotti alimentari</v>
      </c>
      <c r="AF20" s="195" t="str">
        <f t="shared" si="5"/>
        <v/>
      </c>
      <c r="AG20" s="194" t="str">
        <f t="shared" si="7"/>
        <v>3-2024</v>
      </c>
      <c r="AH20" s="194">
        <f>IF(AG20="",0,IF(ISERROR(VLOOKUP(AG20,AG$7:AG19,1,FALSE)),1,0))</f>
        <v>0</v>
      </c>
      <c r="AI20" s="194"/>
    </row>
    <row r="21" spans="1:35" ht="16.5" customHeight="1">
      <c r="A21" s="48">
        <v>14</v>
      </c>
      <c r="B21" s="340" t="s">
        <v>5209</v>
      </c>
      <c r="C21" s="341"/>
      <c r="D21" s="341"/>
      <c r="E21" s="342"/>
      <c r="F21" s="184">
        <f t="shared" si="1"/>
        <v>20</v>
      </c>
      <c r="G21" s="185">
        <f t="shared" si="1"/>
        <v>0</v>
      </c>
      <c r="H21" s="185">
        <f t="shared" si="1"/>
        <v>0</v>
      </c>
      <c r="I21" s="185">
        <f t="shared" si="1"/>
        <v>0</v>
      </c>
      <c r="J21" s="185">
        <f t="shared" si="1"/>
        <v>0</v>
      </c>
      <c r="K21" s="185">
        <f t="shared" si="1"/>
        <v>0</v>
      </c>
      <c r="L21" s="185">
        <f t="shared" si="1"/>
        <v>0</v>
      </c>
      <c r="M21" s="185">
        <f t="shared" si="1"/>
        <v>0</v>
      </c>
      <c r="N21" s="185">
        <f t="shared" si="1"/>
        <v>0</v>
      </c>
      <c r="O21" s="185">
        <f t="shared" si="1"/>
        <v>0</v>
      </c>
      <c r="P21" s="185">
        <f t="shared" si="1"/>
        <v>0</v>
      </c>
      <c r="Q21" s="186">
        <f t="shared" si="1"/>
        <v>0</v>
      </c>
      <c r="R21" s="48"/>
      <c r="S21" s="197">
        <f t="shared" si="2"/>
        <v>20</v>
      </c>
      <c r="T21" s="48"/>
      <c r="U21" s="175">
        <f>IF(AND($X$5012&lt;&gt;" ",$X$5012&lt;&gt;0),IF(X21=$X$5012,1+COUNTIF(U$7:U20,"&gt;0"),0),0)</f>
        <v>0</v>
      </c>
      <c r="V21" s="178" t="s">
        <v>210</v>
      </c>
      <c r="W21" s="130">
        <v>45363</v>
      </c>
      <c r="X21" s="131" t="s">
        <v>5196</v>
      </c>
      <c r="Y21" s="131" t="s">
        <v>195</v>
      </c>
      <c r="Z21" s="206">
        <f>10+10+30</f>
        <v>50</v>
      </c>
      <c r="AA21" s="134" t="s">
        <v>42</v>
      </c>
      <c r="AB21" s="174">
        <f>IF(AC21="totale",SUMIF(AA$7:AA21,"somma",Z$7:Z21)-SUMIF(AC$7:AC20,"totale",AB$7:AB20),0)</f>
        <v>100</v>
      </c>
      <c r="AC21" s="134" t="s">
        <v>43</v>
      </c>
      <c r="AD21" s="194" t="str">
        <f t="shared" si="3"/>
        <v>Spese diverse carrello spesa</v>
      </c>
      <c r="AE21" s="124" t="str">
        <f t="shared" si="4"/>
        <v>3Spese diverse carrello spesa</v>
      </c>
      <c r="AF21" s="195" t="str">
        <f t="shared" si="5"/>
        <v/>
      </c>
      <c r="AG21" s="194" t="str">
        <f t="shared" si="7"/>
        <v>3-2024</v>
      </c>
      <c r="AH21" s="194">
        <f>IF(AG21="",0,IF(ISERROR(VLOOKUP(AG21,AG$7:AG20,1,FALSE)),1,0))</f>
        <v>0</v>
      </c>
      <c r="AI21" s="194"/>
    </row>
    <row r="22" spans="1:35" ht="16.5" customHeight="1">
      <c r="A22" s="48">
        <v>15</v>
      </c>
      <c r="B22" s="340" t="s">
        <v>69</v>
      </c>
      <c r="C22" s="341"/>
      <c r="D22" s="341"/>
      <c r="E22" s="342"/>
      <c r="F22" s="184">
        <f t="shared" si="1"/>
        <v>20</v>
      </c>
      <c r="G22" s="185">
        <f t="shared" si="1"/>
        <v>0</v>
      </c>
      <c r="H22" s="185">
        <f t="shared" si="1"/>
        <v>10</v>
      </c>
      <c r="I22" s="185">
        <f t="shared" si="1"/>
        <v>0</v>
      </c>
      <c r="J22" s="185">
        <f t="shared" si="1"/>
        <v>0</v>
      </c>
      <c r="K22" s="185">
        <f t="shared" si="1"/>
        <v>0</v>
      </c>
      <c r="L22" s="185">
        <f t="shared" si="1"/>
        <v>0</v>
      </c>
      <c r="M22" s="185">
        <f t="shared" si="1"/>
        <v>0</v>
      </c>
      <c r="N22" s="185">
        <f t="shared" si="1"/>
        <v>0</v>
      </c>
      <c r="O22" s="185">
        <f t="shared" si="1"/>
        <v>0</v>
      </c>
      <c r="P22" s="185">
        <f t="shared" si="1"/>
        <v>0</v>
      </c>
      <c r="Q22" s="186">
        <f t="shared" si="1"/>
        <v>0</v>
      </c>
      <c r="R22" s="48"/>
      <c r="S22" s="197">
        <f t="shared" ref="S22:S56" si="8">SUM(F22:Q22)</f>
        <v>30</v>
      </c>
      <c r="T22" s="48"/>
      <c r="U22" s="175">
        <f>IF(AND($X$5012&lt;&gt;" ",$X$5012&lt;&gt;0),IF(X22=$X$5012,1+COUNTIF(U$7:U21,"&gt;0"),0),0)</f>
        <v>0</v>
      </c>
      <c r="V22" s="178" t="s">
        <v>211</v>
      </c>
      <c r="W22" s="214"/>
      <c r="X22" s="131"/>
      <c r="Y22" s="131"/>
      <c r="Z22" s="206"/>
      <c r="AA22" s="134"/>
      <c r="AB22" s="174">
        <f>IF(AC22="totale",SUMIF(AA$7:AA22,"somma",Z$7:Z22)-SUMIF(AC$7:AC21,"totale",AB$7:AB21),0)</f>
        <v>0</v>
      </c>
      <c r="AC22" s="134"/>
      <c r="AD22" s="194">
        <f t="shared" si="3"/>
        <v>0</v>
      </c>
      <c r="AE22" s="124" t="str">
        <f t="shared" si="4"/>
        <v/>
      </c>
      <c r="AF22" s="195" t="str">
        <f t="shared" si="5"/>
        <v/>
      </c>
      <c r="AG22" s="194" t="str">
        <f t="shared" si="7"/>
        <v/>
      </c>
      <c r="AH22" s="194">
        <f>IF(AG22="",0,IF(ISERROR(VLOOKUP(AG22,AG$7:AG21,1,FALSE)),1,0))</f>
        <v>0</v>
      </c>
      <c r="AI22" s="194"/>
    </row>
    <row r="23" spans="1:35" ht="16.5" customHeight="1">
      <c r="A23" s="48">
        <v>16</v>
      </c>
      <c r="B23" s="340"/>
      <c r="C23" s="341"/>
      <c r="D23" s="341"/>
      <c r="E23" s="342"/>
      <c r="F23" s="184">
        <f t="shared" si="1"/>
        <v>0</v>
      </c>
      <c r="G23" s="185">
        <f t="shared" si="1"/>
        <v>0</v>
      </c>
      <c r="H23" s="185">
        <f t="shared" si="1"/>
        <v>0</v>
      </c>
      <c r="I23" s="185">
        <f t="shared" si="1"/>
        <v>0</v>
      </c>
      <c r="J23" s="185">
        <f t="shared" si="1"/>
        <v>0</v>
      </c>
      <c r="K23" s="185">
        <f t="shared" si="1"/>
        <v>0</v>
      </c>
      <c r="L23" s="185">
        <f t="shared" si="1"/>
        <v>0</v>
      </c>
      <c r="M23" s="185">
        <f t="shared" si="1"/>
        <v>0</v>
      </c>
      <c r="N23" s="185">
        <f t="shared" si="1"/>
        <v>0</v>
      </c>
      <c r="O23" s="185">
        <f t="shared" si="1"/>
        <v>0</v>
      </c>
      <c r="P23" s="185">
        <f t="shared" si="1"/>
        <v>0</v>
      </c>
      <c r="Q23" s="186">
        <f t="shared" si="1"/>
        <v>0</v>
      </c>
      <c r="R23" s="48"/>
      <c r="S23" s="197">
        <f t="shared" si="8"/>
        <v>0</v>
      </c>
      <c r="T23" s="48"/>
      <c r="U23" s="175">
        <f>IF(AND($X$5012&lt;&gt;" ",$X$5012&lt;&gt;0),IF(X23=$X$5012,1+COUNTIF(U$7:U22,"&gt;0"),0),0)</f>
        <v>0</v>
      </c>
      <c r="V23" s="178" t="s">
        <v>212</v>
      </c>
      <c r="W23" s="130"/>
      <c r="X23" s="131"/>
      <c r="Y23" s="131"/>
      <c r="Z23" s="206"/>
      <c r="AA23" s="134"/>
      <c r="AB23" s="174">
        <f>IF(AC23="totale",SUMIF(AA$7:AA23,"somma",Z$7:Z23)-SUMIF(AC$7:AC22,"totale",AB$7:AB22),0)</f>
        <v>0</v>
      </c>
      <c r="AC23" s="134"/>
      <c r="AD23" s="194">
        <f t="shared" si="3"/>
        <v>0</v>
      </c>
      <c r="AE23" s="124" t="str">
        <f t="shared" si="4"/>
        <v/>
      </c>
      <c r="AF23" s="195" t="str">
        <f t="shared" si="5"/>
        <v/>
      </c>
      <c r="AG23" s="194" t="str">
        <f t="shared" si="7"/>
        <v/>
      </c>
      <c r="AH23" s="194">
        <f>IF(AG23="",0,IF(ISERROR(VLOOKUP(AG23,AG$7:AG22,1,FALSE)),1,0))</f>
        <v>0</v>
      </c>
      <c r="AI23" s="194"/>
    </row>
    <row r="24" spans="1:35" ht="16.5" customHeight="1">
      <c r="A24" s="48">
        <v>17</v>
      </c>
      <c r="B24" s="340"/>
      <c r="C24" s="341"/>
      <c r="D24" s="341"/>
      <c r="E24" s="342"/>
      <c r="F24" s="184">
        <f t="shared" ref="F24:Q45" si="9">SUMIF($AE$7:$AE$5006,CONCATENATE(F$5024,$B24),$Z$7:$Z$5006)</f>
        <v>0</v>
      </c>
      <c r="G24" s="185">
        <f t="shared" si="9"/>
        <v>0</v>
      </c>
      <c r="H24" s="185">
        <f t="shared" si="9"/>
        <v>0</v>
      </c>
      <c r="I24" s="185">
        <f t="shared" si="9"/>
        <v>0</v>
      </c>
      <c r="J24" s="185">
        <f t="shared" si="9"/>
        <v>0</v>
      </c>
      <c r="K24" s="185">
        <f t="shared" si="9"/>
        <v>0</v>
      </c>
      <c r="L24" s="185">
        <f t="shared" si="9"/>
        <v>0</v>
      </c>
      <c r="M24" s="185">
        <f t="shared" si="9"/>
        <v>0</v>
      </c>
      <c r="N24" s="185">
        <f t="shared" si="9"/>
        <v>0</v>
      </c>
      <c r="O24" s="185">
        <f t="shared" si="9"/>
        <v>0</v>
      </c>
      <c r="P24" s="185">
        <f t="shared" si="9"/>
        <v>0</v>
      </c>
      <c r="Q24" s="186">
        <f t="shared" si="9"/>
        <v>0</v>
      </c>
      <c r="R24" s="48"/>
      <c r="S24" s="197">
        <f t="shared" si="8"/>
        <v>0</v>
      </c>
      <c r="T24" s="48"/>
      <c r="U24" s="175">
        <f>IF(AND($X$5012&lt;&gt;" ",$X$5012&lt;&gt;0),IF(X24=$X$5012,1+COUNTIF(U$7:U23,"&gt;0"),0),0)</f>
        <v>0</v>
      </c>
      <c r="V24" s="178" t="s">
        <v>213</v>
      </c>
      <c r="W24" s="130"/>
      <c r="X24" s="131"/>
      <c r="Y24" s="131"/>
      <c r="Z24" s="206"/>
      <c r="AA24" s="134"/>
      <c r="AB24" s="174">
        <f>IF(AC24="totale",SUMIF(AA$7:AA24,"somma",Z$7:Z24)-SUMIF(AC$7:AC23,"totale",AB$7:AB23),0)</f>
        <v>0</v>
      </c>
      <c r="AC24" s="134"/>
      <c r="AD24" s="194">
        <f t="shared" si="3"/>
        <v>0</v>
      </c>
      <c r="AE24" s="124" t="str">
        <f t="shared" si="4"/>
        <v/>
      </c>
      <c r="AF24" s="195" t="str">
        <f t="shared" si="5"/>
        <v/>
      </c>
      <c r="AG24" s="194" t="str">
        <f t="shared" si="7"/>
        <v/>
      </c>
      <c r="AH24" s="194">
        <f>IF(AG24="",0,IF(ISERROR(VLOOKUP(AG24,AG$7:AG23,1,FALSE)),1,0))</f>
        <v>0</v>
      </c>
      <c r="AI24" s="194"/>
    </row>
    <row r="25" spans="1:35" ht="16.5" customHeight="1">
      <c r="A25" s="48">
        <v>18</v>
      </c>
      <c r="B25" s="340"/>
      <c r="C25" s="341"/>
      <c r="D25" s="341"/>
      <c r="E25" s="342"/>
      <c r="F25" s="184">
        <f t="shared" si="9"/>
        <v>0</v>
      </c>
      <c r="G25" s="185">
        <f t="shared" si="9"/>
        <v>0</v>
      </c>
      <c r="H25" s="185">
        <f t="shared" si="9"/>
        <v>0</v>
      </c>
      <c r="I25" s="185">
        <f t="shared" si="9"/>
        <v>0</v>
      </c>
      <c r="J25" s="185">
        <f t="shared" si="9"/>
        <v>0</v>
      </c>
      <c r="K25" s="185">
        <f t="shared" si="9"/>
        <v>0</v>
      </c>
      <c r="L25" s="185">
        <f t="shared" si="9"/>
        <v>0</v>
      </c>
      <c r="M25" s="185">
        <f t="shared" si="9"/>
        <v>0</v>
      </c>
      <c r="N25" s="185">
        <f t="shared" si="9"/>
        <v>0</v>
      </c>
      <c r="O25" s="185">
        <f t="shared" si="9"/>
        <v>0</v>
      </c>
      <c r="P25" s="185">
        <f t="shared" si="9"/>
        <v>0</v>
      </c>
      <c r="Q25" s="186">
        <f t="shared" si="9"/>
        <v>0</v>
      </c>
      <c r="R25" s="48"/>
      <c r="S25" s="197">
        <f t="shared" si="8"/>
        <v>0</v>
      </c>
      <c r="T25" s="48"/>
      <c r="U25" s="175">
        <f>IF(AND($X$5012&lt;&gt;" ",$X$5012&lt;&gt;0),IF(X25=$X$5012,1+COUNTIF(U$7:U24,"&gt;0"),0),0)</f>
        <v>0</v>
      </c>
      <c r="V25" s="178" t="s">
        <v>214</v>
      </c>
      <c r="W25" s="130"/>
      <c r="X25" s="131"/>
      <c r="Y25" s="131"/>
      <c r="Z25" s="206"/>
      <c r="AA25" s="134"/>
      <c r="AB25" s="174">
        <f>IF(AC25="totale",SUMIF(AA$7:AA25,"somma",Z$7:Z25)-SUMIF(AC$7:AC24,"totale",AB$7:AB24),0)</f>
        <v>0</v>
      </c>
      <c r="AC25" s="134"/>
      <c r="AD25" s="194">
        <f t="shared" si="3"/>
        <v>0</v>
      </c>
      <c r="AE25" s="124" t="str">
        <f t="shared" si="4"/>
        <v/>
      </c>
      <c r="AF25" s="195" t="str">
        <f t="shared" si="5"/>
        <v/>
      </c>
      <c r="AG25" s="194" t="str">
        <f t="shared" si="7"/>
        <v/>
      </c>
      <c r="AH25" s="194">
        <f>IF(AG25="",0,IF(ISERROR(VLOOKUP(AG25,AG$7:AG24,1,FALSE)),1,0))</f>
        <v>0</v>
      </c>
      <c r="AI25" s="194"/>
    </row>
    <row r="26" spans="1:35" ht="16.5" customHeight="1">
      <c r="A26" s="48">
        <v>19</v>
      </c>
      <c r="B26" s="340"/>
      <c r="C26" s="341"/>
      <c r="D26" s="341"/>
      <c r="E26" s="342"/>
      <c r="F26" s="184">
        <f t="shared" si="9"/>
        <v>0</v>
      </c>
      <c r="G26" s="185">
        <f t="shared" si="9"/>
        <v>0</v>
      </c>
      <c r="H26" s="185">
        <f t="shared" si="9"/>
        <v>0</v>
      </c>
      <c r="I26" s="185">
        <f t="shared" si="9"/>
        <v>0</v>
      </c>
      <c r="J26" s="185">
        <f t="shared" si="9"/>
        <v>0</v>
      </c>
      <c r="K26" s="185">
        <f t="shared" si="9"/>
        <v>0</v>
      </c>
      <c r="L26" s="185">
        <f t="shared" si="9"/>
        <v>0</v>
      </c>
      <c r="M26" s="185">
        <f t="shared" si="9"/>
        <v>0</v>
      </c>
      <c r="N26" s="185">
        <f t="shared" si="9"/>
        <v>0</v>
      </c>
      <c r="O26" s="185">
        <f t="shared" si="9"/>
        <v>0</v>
      </c>
      <c r="P26" s="185">
        <f t="shared" si="9"/>
        <v>0</v>
      </c>
      <c r="Q26" s="186">
        <f t="shared" si="9"/>
        <v>0</v>
      </c>
      <c r="R26" s="48"/>
      <c r="S26" s="197">
        <f t="shared" si="8"/>
        <v>0</v>
      </c>
      <c r="T26" s="48"/>
      <c r="U26" s="175">
        <f>IF(AND($X$5012&lt;&gt;" ",$X$5012&lt;&gt;0),IF(X26=$X$5012,1+COUNTIF(U$7:U25,"&gt;0"),0),0)</f>
        <v>0</v>
      </c>
      <c r="V26" s="178" t="s">
        <v>215</v>
      </c>
      <c r="W26" s="130"/>
      <c r="X26" s="131"/>
      <c r="Y26" s="131"/>
      <c r="Z26" s="206"/>
      <c r="AA26" s="134"/>
      <c r="AB26" s="174">
        <f>IF(AC26="totale",SUMIF(AA$7:AA26,"somma",Z$7:Z26)-SUMIF(AC$7:AC25,"totale",AB$7:AB25),0)</f>
        <v>0</v>
      </c>
      <c r="AC26" s="134"/>
      <c r="AD26" s="194">
        <f t="shared" si="3"/>
        <v>0</v>
      </c>
      <c r="AE26" s="124" t="str">
        <f t="shared" si="4"/>
        <v/>
      </c>
      <c r="AF26" s="195" t="str">
        <f t="shared" si="5"/>
        <v/>
      </c>
      <c r="AG26" s="194" t="str">
        <f t="shared" si="7"/>
        <v/>
      </c>
      <c r="AH26" s="194">
        <f>IF(AG26="",0,IF(ISERROR(VLOOKUP(AG26,AG$7:AG25,1,FALSE)),1,0))</f>
        <v>0</v>
      </c>
      <c r="AI26" s="194"/>
    </row>
    <row r="27" spans="1:35" ht="16.5" customHeight="1">
      <c r="A27" s="48">
        <v>20</v>
      </c>
      <c r="B27" s="340"/>
      <c r="C27" s="341"/>
      <c r="D27" s="341"/>
      <c r="E27" s="342"/>
      <c r="F27" s="184">
        <f t="shared" si="9"/>
        <v>0</v>
      </c>
      <c r="G27" s="185">
        <f t="shared" si="9"/>
        <v>0</v>
      </c>
      <c r="H27" s="185">
        <f t="shared" si="9"/>
        <v>0</v>
      </c>
      <c r="I27" s="185">
        <f t="shared" si="9"/>
        <v>0</v>
      </c>
      <c r="J27" s="185">
        <f t="shared" si="9"/>
        <v>0</v>
      </c>
      <c r="K27" s="185">
        <f t="shared" si="9"/>
        <v>0</v>
      </c>
      <c r="L27" s="185">
        <f t="shared" si="9"/>
        <v>0</v>
      </c>
      <c r="M27" s="185">
        <f t="shared" si="9"/>
        <v>0</v>
      </c>
      <c r="N27" s="185">
        <f t="shared" si="9"/>
        <v>0</v>
      </c>
      <c r="O27" s="185">
        <f t="shared" si="9"/>
        <v>0</v>
      </c>
      <c r="P27" s="185">
        <f t="shared" si="9"/>
        <v>0</v>
      </c>
      <c r="Q27" s="186">
        <f t="shared" si="9"/>
        <v>0</v>
      </c>
      <c r="R27" s="48"/>
      <c r="S27" s="197">
        <f t="shared" si="8"/>
        <v>0</v>
      </c>
      <c r="T27" s="48"/>
      <c r="U27" s="175">
        <f>IF(AND($X$5012&lt;&gt;" ",$X$5012&lt;&gt;0),IF(X27=$X$5012,1+COUNTIF(U$7:U26,"&gt;0"),0),0)</f>
        <v>0</v>
      </c>
      <c r="V27" s="178" t="s">
        <v>216</v>
      </c>
      <c r="W27" s="130"/>
      <c r="X27" s="131"/>
      <c r="Y27" s="131"/>
      <c r="Z27" s="206"/>
      <c r="AA27" s="134"/>
      <c r="AB27" s="174">
        <f>IF(AC27="totale",SUMIF(AA$7:AA27,"somma",Z$7:Z27)-SUMIF(AC$7:AC26,"totale",AB$7:AB26),0)</f>
        <v>0</v>
      </c>
      <c r="AC27" s="134"/>
      <c r="AD27" s="194">
        <f t="shared" si="3"/>
        <v>0</v>
      </c>
      <c r="AE27" s="124" t="str">
        <f t="shared" si="4"/>
        <v/>
      </c>
      <c r="AF27" s="195" t="str">
        <f t="shared" si="5"/>
        <v/>
      </c>
      <c r="AG27" s="194" t="str">
        <f t="shared" si="7"/>
        <v/>
      </c>
      <c r="AH27" s="194">
        <f>IF(AG27="",0,IF(ISERROR(VLOOKUP(AG27,AG$7:AG26,1,FALSE)),1,0))</f>
        <v>0</v>
      </c>
      <c r="AI27" s="194"/>
    </row>
    <row r="28" spans="1:35" ht="16.5" customHeight="1">
      <c r="A28" s="48">
        <v>21</v>
      </c>
      <c r="B28" s="340"/>
      <c r="C28" s="341"/>
      <c r="D28" s="341"/>
      <c r="E28" s="342"/>
      <c r="F28" s="184">
        <f t="shared" si="9"/>
        <v>0</v>
      </c>
      <c r="G28" s="185">
        <f t="shared" si="9"/>
        <v>0</v>
      </c>
      <c r="H28" s="185">
        <f t="shared" si="9"/>
        <v>0</v>
      </c>
      <c r="I28" s="185">
        <f t="shared" si="9"/>
        <v>0</v>
      </c>
      <c r="J28" s="185">
        <f t="shared" si="9"/>
        <v>0</v>
      </c>
      <c r="K28" s="185">
        <f t="shared" si="9"/>
        <v>0</v>
      </c>
      <c r="L28" s="185">
        <f t="shared" si="9"/>
        <v>0</v>
      </c>
      <c r="M28" s="185">
        <f t="shared" si="9"/>
        <v>0</v>
      </c>
      <c r="N28" s="185">
        <f t="shared" si="9"/>
        <v>0</v>
      </c>
      <c r="O28" s="185">
        <f t="shared" si="9"/>
        <v>0</v>
      </c>
      <c r="P28" s="185">
        <f t="shared" si="9"/>
        <v>0</v>
      </c>
      <c r="Q28" s="186">
        <f t="shared" si="9"/>
        <v>0</v>
      </c>
      <c r="R28" s="48"/>
      <c r="S28" s="197">
        <f t="shared" si="8"/>
        <v>0</v>
      </c>
      <c r="T28" s="48"/>
      <c r="U28" s="175">
        <f>IF(AND($X$5012&lt;&gt;" ",$X$5012&lt;&gt;0),IF(X28=$X$5012,1+COUNTIF(U$7:U27,"&gt;0"),0),0)</f>
        <v>0</v>
      </c>
      <c r="V28" s="178" t="s">
        <v>217</v>
      </c>
      <c r="W28" s="130"/>
      <c r="X28" s="131"/>
      <c r="Y28" s="131"/>
      <c r="Z28" s="206"/>
      <c r="AA28" s="134"/>
      <c r="AB28" s="174">
        <f>IF(AC28="totale",SUMIF(AA$7:AA28,"somma",Z$7:Z28)-SUMIF(AC$7:AC27,"totale",AB$7:AB27),0)</f>
        <v>0</v>
      </c>
      <c r="AC28" s="134"/>
      <c r="AD28" s="194">
        <f t="shared" si="3"/>
        <v>0</v>
      </c>
      <c r="AE28" s="124" t="str">
        <f t="shared" si="4"/>
        <v/>
      </c>
      <c r="AF28" s="195" t="str">
        <f t="shared" si="5"/>
        <v/>
      </c>
      <c r="AG28" s="194" t="str">
        <f t="shared" si="7"/>
        <v/>
      </c>
      <c r="AH28" s="194">
        <f>IF(AG28="",0,IF(ISERROR(VLOOKUP(AG28,AG$7:AG27,1,FALSE)),1,0))</f>
        <v>0</v>
      </c>
      <c r="AI28" s="194"/>
    </row>
    <row r="29" spans="1:35" ht="16.5" customHeight="1">
      <c r="A29" s="48">
        <v>22</v>
      </c>
      <c r="B29" s="340"/>
      <c r="C29" s="341"/>
      <c r="D29" s="341"/>
      <c r="E29" s="342"/>
      <c r="F29" s="184">
        <f t="shared" si="9"/>
        <v>0</v>
      </c>
      <c r="G29" s="185">
        <f t="shared" si="9"/>
        <v>0</v>
      </c>
      <c r="H29" s="185">
        <f t="shared" si="9"/>
        <v>0</v>
      </c>
      <c r="I29" s="185">
        <f t="shared" si="9"/>
        <v>0</v>
      </c>
      <c r="J29" s="185">
        <f t="shared" si="9"/>
        <v>0</v>
      </c>
      <c r="K29" s="185">
        <f t="shared" si="9"/>
        <v>0</v>
      </c>
      <c r="L29" s="185">
        <f t="shared" si="9"/>
        <v>0</v>
      </c>
      <c r="M29" s="185">
        <f t="shared" si="9"/>
        <v>0</v>
      </c>
      <c r="N29" s="185">
        <f t="shared" si="9"/>
        <v>0</v>
      </c>
      <c r="O29" s="185">
        <f t="shared" si="9"/>
        <v>0</v>
      </c>
      <c r="P29" s="185">
        <f t="shared" si="9"/>
        <v>0</v>
      </c>
      <c r="Q29" s="186">
        <f t="shared" si="9"/>
        <v>0</v>
      </c>
      <c r="R29" s="48"/>
      <c r="S29" s="197">
        <f t="shared" si="8"/>
        <v>0</v>
      </c>
      <c r="T29" s="48"/>
      <c r="U29" s="175">
        <f>IF(AND($X$5012&lt;&gt;" ",$X$5012&lt;&gt;0),IF(X29=$X$5012,1+COUNTIF(U$7:U28,"&gt;0"),0),0)</f>
        <v>0</v>
      </c>
      <c r="V29" s="178" t="s">
        <v>218</v>
      </c>
      <c r="W29" s="130"/>
      <c r="X29" s="131"/>
      <c r="Y29" s="131"/>
      <c r="Z29" s="206"/>
      <c r="AA29" s="134"/>
      <c r="AB29" s="174">
        <f>IF(AC29="totale",SUMIF(AA$7:AA29,"somma",Z$7:Z29)-SUMIF(AC$7:AC28,"totale",AB$7:AB28),0)</f>
        <v>0</v>
      </c>
      <c r="AC29" s="134"/>
      <c r="AD29" s="194">
        <f t="shared" si="3"/>
        <v>0</v>
      </c>
      <c r="AE29" s="124" t="str">
        <f t="shared" si="4"/>
        <v/>
      </c>
      <c r="AF29" s="195" t="str">
        <f t="shared" si="5"/>
        <v/>
      </c>
      <c r="AG29" s="194" t="str">
        <f t="shared" si="7"/>
        <v/>
      </c>
      <c r="AH29" s="194">
        <f>IF(AG29="",0,IF(ISERROR(VLOOKUP(AG29,AG$7:AG28,1,FALSE)),1,0))</f>
        <v>0</v>
      </c>
      <c r="AI29" s="194"/>
    </row>
    <row r="30" spans="1:35" ht="16.5" customHeight="1">
      <c r="A30" s="48">
        <v>23</v>
      </c>
      <c r="B30" s="340"/>
      <c r="C30" s="341"/>
      <c r="D30" s="341"/>
      <c r="E30" s="342"/>
      <c r="F30" s="184">
        <f t="shared" si="9"/>
        <v>0</v>
      </c>
      <c r="G30" s="185">
        <f t="shared" si="9"/>
        <v>0</v>
      </c>
      <c r="H30" s="185">
        <f t="shared" si="9"/>
        <v>0</v>
      </c>
      <c r="I30" s="185">
        <f t="shared" si="9"/>
        <v>0</v>
      </c>
      <c r="J30" s="185">
        <f t="shared" si="9"/>
        <v>0</v>
      </c>
      <c r="K30" s="185">
        <f t="shared" si="9"/>
        <v>0</v>
      </c>
      <c r="L30" s="185">
        <f t="shared" si="9"/>
        <v>0</v>
      </c>
      <c r="M30" s="185">
        <f t="shared" si="9"/>
        <v>0</v>
      </c>
      <c r="N30" s="185">
        <f t="shared" si="9"/>
        <v>0</v>
      </c>
      <c r="O30" s="185">
        <f t="shared" si="9"/>
        <v>0</v>
      </c>
      <c r="P30" s="185">
        <f t="shared" si="9"/>
        <v>0</v>
      </c>
      <c r="Q30" s="186">
        <f t="shared" si="9"/>
        <v>0</v>
      </c>
      <c r="R30" s="48"/>
      <c r="S30" s="197">
        <f t="shared" si="8"/>
        <v>0</v>
      </c>
      <c r="T30" s="48"/>
      <c r="U30" s="175">
        <f>IF(AND($X$5012&lt;&gt;" ",$X$5012&lt;&gt;0),IF(X30=$X$5012,1+COUNTIF(U$7:U29,"&gt;0"),0),0)</f>
        <v>0</v>
      </c>
      <c r="V30" s="178" t="s">
        <v>219</v>
      </c>
      <c r="W30" s="130"/>
      <c r="X30" s="131"/>
      <c r="Y30" s="131"/>
      <c r="Z30" s="206"/>
      <c r="AA30" s="134"/>
      <c r="AB30" s="174">
        <f>IF(AC30="totale",SUMIF(AA$7:AA30,"somma",Z$7:Z30)-SUMIF(AC$7:AC29,"totale",AB$7:AB29),0)</f>
        <v>0</v>
      </c>
      <c r="AC30" s="134"/>
      <c r="AD30" s="194">
        <f t="shared" si="3"/>
        <v>0</v>
      </c>
      <c r="AE30" s="124" t="str">
        <f t="shared" si="4"/>
        <v/>
      </c>
      <c r="AF30" s="195" t="str">
        <f t="shared" si="5"/>
        <v/>
      </c>
      <c r="AG30" s="194" t="str">
        <f t="shared" si="7"/>
        <v/>
      </c>
      <c r="AH30" s="194">
        <f>IF(AG30="",0,IF(ISERROR(VLOOKUP(AG30,AG$7:AG29,1,FALSE)),1,0))</f>
        <v>0</v>
      </c>
      <c r="AI30" s="194"/>
    </row>
    <row r="31" spans="1:35" ht="16.5" customHeight="1">
      <c r="A31" s="48">
        <v>24</v>
      </c>
      <c r="B31" s="340"/>
      <c r="C31" s="341"/>
      <c r="D31" s="341"/>
      <c r="E31" s="342"/>
      <c r="F31" s="184">
        <f t="shared" si="9"/>
        <v>0</v>
      </c>
      <c r="G31" s="185">
        <f t="shared" si="9"/>
        <v>0</v>
      </c>
      <c r="H31" s="185">
        <f t="shared" si="9"/>
        <v>0</v>
      </c>
      <c r="I31" s="185">
        <f t="shared" si="9"/>
        <v>0</v>
      </c>
      <c r="J31" s="185">
        <f t="shared" si="9"/>
        <v>0</v>
      </c>
      <c r="K31" s="185">
        <f t="shared" si="9"/>
        <v>0</v>
      </c>
      <c r="L31" s="185">
        <f t="shared" si="9"/>
        <v>0</v>
      </c>
      <c r="M31" s="185">
        <f t="shared" si="9"/>
        <v>0</v>
      </c>
      <c r="N31" s="185">
        <f t="shared" si="9"/>
        <v>0</v>
      </c>
      <c r="O31" s="185">
        <f t="shared" si="9"/>
        <v>0</v>
      </c>
      <c r="P31" s="185">
        <f t="shared" si="9"/>
        <v>0</v>
      </c>
      <c r="Q31" s="186">
        <f t="shared" si="9"/>
        <v>0</v>
      </c>
      <c r="R31" s="48"/>
      <c r="S31" s="197">
        <f t="shared" si="8"/>
        <v>0</v>
      </c>
      <c r="T31" s="48"/>
      <c r="U31" s="175">
        <f>IF(AND($X$5012&lt;&gt;" ",$X$5012&lt;&gt;0),IF(X31=$X$5012,1+COUNTIF(U$7:U30,"&gt;0"),0),0)</f>
        <v>0</v>
      </c>
      <c r="V31" s="178" t="s">
        <v>220</v>
      </c>
      <c r="W31" s="130"/>
      <c r="X31" s="131"/>
      <c r="Y31" s="131"/>
      <c r="Z31" s="206"/>
      <c r="AA31" s="134"/>
      <c r="AB31" s="174">
        <f>IF(AC31="totale",SUMIF(AA$7:AA31,"somma",Z$7:Z31)-SUMIF(AC$7:AC30,"totale",AB$7:AB30),0)</f>
        <v>0</v>
      </c>
      <c r="AC31" s="134"/>
      <c r="AD31" s="194">
        <f t="shared" si="3"/>
        <v>0</v>
      </c>
      <c r="AE31" s="124" t="str">
        <f t="shared" si="4"/>
        <v/>
      </c>
      <c r="AF31" s="195" t="str">
        <f t="shared" si="5"/>
        <v/>
      </c>
      <c r="AG31" s="194" t="str">
        <f t="shared" si="7"/>
        <v/>
      </c>
      <c r="AH31" s="194">
        <f>IF(AG31="",0,IF(ISERROR(VLOOKUP(AG31,AG$7:AG30,1,FALSE)),1,0))</f>
        <v>0</v>
      </c>
      <c r="AI31" s="194"/>
    </row>
    <row r="32" spans="1:35" ht="16.5" customHeight="1">
      <c r="A32" s="48">
        <v>25</v>
      </c>
      <c r="B32" s="340"/>
      <c r="C32" s="341"/>
      <c r="D32" s="341"/>
      <c r="E32" s="342"/>
      <c r="F32" s="184">
        <f t="shared" si="9"/>
        <v>0</v>
      </c>
      <c r="G32" s="185">
        <f t="shared" si="9"/>
        <v>0</v>
      </c>
      <c r="H32" s="185">
        <f t="shared" si="9"/>
        <v>0</v>
      </c>
      <c r="I32" s="185">
        <f t="shared" si="9"/>
        <v>0</v>
      </c>
      <c r="J32" s="185">
        <f t="shared" si="9"/>
        <v>0</v>
      </c>
      <c r="K32" s="185">
        <f t="shared" si="9"/>
        <v>0</v>
      </c>
      <c r="L32" s="185">
        <f t="shared" si="9"/>
        <v>0</v>
      </c>
      <c r="M32" s="185">
        <f t="shared" si="9"/>
        <v>0</v>
      </c>
      <c r="N32" s="185">
        <f t="shared" si="9"/>
        <v>0</v>
      </c>
      <c r="O32" s="185">
        <f t="shared" si="9"/>
        <v>0</v>
      </c>
      <c r="P32" s="185">
        <f t="shared" si="9"/>
        <v>0</v>
      </c>
      <c r="Q32" s="186">
        <f t="shared" si="9"/>
        <v>0</v>
      </c>
      <c r="R32" s="48"/>
      <c r="S32" s="197">
        <f t="shared" si="8"/>
        <v>0</v>
      </c>
      <c r="T32" s="48"/>
      <c r="U32" s="175">
        <f>IF(AND($X$5012&lt;&gt;" ",$X$5012&lt;&gt;0),IF(X32=$X$5012,1+COUNTIF(U$7:U31,"&gt;0"),0),0)</f>
        <v>0</v>
      </c>
      <c r="V32" s="178" t="s">
        <v>221</v>
      </c>
      <c r="W32" s="130"/>
      <c r="X32" s="131"/>
      <c r="Y32" s="131"/>
      <c r="Z32" s="206"/>
      <c r="AA32" s="134"/>
      <c r="AB32" s="174">
        <f>IF(AC32="totale",SUMIF(AA$7:AA32,"somma",Z$7:Z32)-SUMIF(AC$7:AC31,"totale",AB$7:AB31),0)</f>
        <v>0</v>
      </c>
      <c r="AC32" s="134"/>
      <c r="AD32" s="194">
        <f t="shared" si="3"/>
        <v>0</v>
      </c>
      <c r="AE32" s="124" t="str">
        <f t="shared" si="4"/>
        <v/>
      </c>
      <c r="AF32" s="195" t="str">
        <f t="shared" si="5"/>
        <v/>
      </c>
      <c r="AG32" s="194" t="str">
        <f t="shared" si="7"/>
        <v/>
      </c>
      <c r="AH32" s="194">
        <f>IF(AG32="",0,IF(ISERROR(VLOOKUP(AG32,AG$7:AG31,1,FALSE)),1,0))</f>
        <v>0</v>
      </c>
      <c r="AI32" s="194"/>
    </row>
    <row r="33" spans="1:35" ht="16.5" customHeight="1">
      <c r="A33" s="48">
        <v>26</v>
      </c>
      <c r="B33" s="340"/>
      <c r="C33" s="341"/>
      <c r="D33" s="341"/>
      <c r="E33" s="342"/>
      <c r="F33" s="184">
        <f t="shared" si="9"/>
        <v>0</v>
      </c>
      <c r="G33" s="185">
        <f t="shared" si="9"/>
        <v>0</v>
      </c>
      <c r="H33" s="185">
        <f t="shared" si="9"/>
        <v>0</v>
      </c>
      <c r="I33" s="185">
        <f t="shared" si="9"/>
        <v>0</v>
      </c>
      <c r="J33" s="185">
        <f t="shared" si="9"/>
        <v>0</v>
      </c>
      <c r="K33" s="185">
        <f t="shared" si="9"/>
        <v>0</v>
      </c>
      <c r="L33" s="185">
        <f t="shared" si="9"/>
        <v>0</v>
      </c>
      <c r="M33" s="185">
        <f t="shared" si="9"/>
        <v>0</v>
      </c>
      <c r="N33" s="185">
        <f t="shared" si="9"/>
        <v>0</v>
      </c>
      <c r="O33" s="185">
        <f t="shared" si="9"/>
        <v>0</v>
      </c>
      <c r="P33" s="185">
        <f t="shared" si="9"/>
        <v>0</v>
      </c>
      <c r="Q33" s="186">
        <f t="shared" si="9"/>
        <v>0</v>
      </c>
      <c r="R33" s="48"/>
      <c r="S33" s="197">
        <f t="shared" si="8"/>
        <v>0</v>
      </c>
      <c r="T33" s="48"/>
      <c r="U33" s="175">
        <f>IF(AND($X$5012&lt;&gt;" ",$X$5012&lt;&gt;0),IF(X33=$X$5012,1+COUNTIF(U$7:U32,"&gt;0"),0),0)</f>
        <v>0</v>
      </c>
      <c r="V33" s="178" t="s">
        <v>222</v>
      </c>
      <c r="W33" s="130"/>
      <c r="X33" s="131"/>
      <c r="Y33" s="131"/>
      <c r="Z33" s="206"/>
      <c r="AA33" s="134"/>
      <c r="AB33" s="174">
        <f>IF(AC33="totale",SUMIF(AA$7:AA33,"somma",Z$7:Z33)-SUMIF(AC$7:AC32,"totale",AB$7:AB32),0)</f>
        <v>0</v>
      </c>
      <c r="AC33" s="134"/>
      <c r="AD33" s="194">
        <f t="shared" si="3"/>
        <v>0</v>
      </c>
      <c r="AE33" s="124" t="str">
        <f t="shared" si="4"/>
        <v/>
      </c>
      <c r="AF33" s="195" t="str">
        <f t="shared" si="5"/>
        <v/>
      </c>
      <c r="AG33" s="194" t="str">
        <f t="shared" si="7"/>
        <v/>
      </c>
      <c r="AH33" s="194">
        <f>IF(AG33="",0,IF(ISERROR(VLOOKUP(AG33,AG$7:AG32,1,FALSE)),1,0))</f>
        <v>0</v>
      </c>
      <c r="AI33" s="194"/>
    </row>
    <row r="34" spans="1:35" ht="16.5" customHeight="1">
      <c r="A34" s="48">
        <v>27</v>
      </c>
      <c r="B34" s="340"/>
      <c r="C34" s="341"/>
      <c r="D34" s="341"/>
      <c r="E34" s="342"/>
      <c r="F34" s="184">
        <f t="shared" si="9"/>
        <v>0</v>
      </c>
      <c r="G34" s="185">
        <f t="shared" si="9"/>
        <v>0</v>
      </c>
      <c r="H34" s="185">
        <f t="shared" si="9"/>
        <v>0</v>
      </c>
      <c r="I34" s="185">
        <f t="shared" si="9"/>
        <v>0</v>
      </c>
      <c r="J34" s="185">
        <f t="shared" si="9"/>
        <v>0</v>
      </c>
      <c r="K34" s="185">
        <f t="shared" si="9"/>
        <v>0</v>
      </c>
      <c r="L34" s="185">
        <f t="shared" si="9"/>
        <v>0</v>
      </c>
      <c r="M34" s="185">
        <f t="shared" si="9"/>
        <v>0</v>
      </c>
      <c r="N34" s="185">
        <f t="shared" si="9"/>
        <v>0</v>
      </c>
      <c r="O34" s="185">
        <f t="shared" si="9"/>
        <v>0</v>
      </c>
      <c r="P34" s="185">
        <f t="shared" si="9"/>
        <v>0</v>
      </c>
      <c r="Q34" s="186">
        <f t="shared" si="9"/>
        <v>0</v>
      </c>
      <c r="R34" s="48"/>
      <c r="S34" s="197">
        <f t="shared" si="8"/>
        <v>0</v>
      </c>
      <c r="T34" s="48"/>
      <c r="U34" s="175">
        <f>IF(AND($X$5012&lt;&gt;" ",$X$5012&lt;&gt;0),IF(X34=$X$5012,1+COUNTIF(U$7:U33,"&gt;0"),0),0)</f>
        <v>0</v>
      </c>
      <c r="V34" s="178" t="s">
        <v>223</v>
      </c>
      <c r="W34" s="130"/>
      <c r="X34" s="131"/>
      <c r="Y34" s="131"/>
      <c r="Z34" s="206"/>
      <c r="AA34" s="134"/>
      <c r="AB34" s="174">
        <f>IF(AC34="totale",SUMIF(AA$7:AA34,"somma",Z$7:Z34)-SUMIF(AC$7:AC33,"totale",AB$7:AB33),0)</f>
        <v>0</v>
      </c>
      <c r="AC34" s="134"/>
      <c r="AD34" s="194">
        <f t="shared" si="3"/>
        <v>0</v>
      </c>
      <c r="AE34" s="124" t="str">
        <f t="shared" si="4"/>
        <v/>
      </c>
      <c r="AF34" s="195" t="str">
        <f t="shared" si="5"/>
        <v/>
      </c>
      <c r="AG34" s="194" t="str">
        <f t="shared" si="7"/>
        <v/>
      </c>
      <c r="AH34" s="194">
        <f>IF(AG34="",0,IF(ISERROR(VLOOKUP(AG34,AG$7:AG33,1,FALSE)),1,0))</f>
        <v>0</v>
      </c>
      <c r="AI34" s="194"/>
    </row>
    <row r="35" spans="1:35" ht="16.5" customHeight="1">
      <c r="A35" s="48">
        <v>28</v>
      </c>
      <c r="B35" s="340"/>
      <c r="C35" s="341"/>
      <c r="D35" s="341"/>
      <c r="E35" s="342"/>
      <c r="F35" s="184">
        <f t="shared" si="9"/>
        <v>0</v>
      </c>
      <c r="G35" s="185">
        <f t="shared" si="9"/>
        <v>0</v>
      </c>
      <c r="H35" s="185">
        <f t="shared" si="9"/>
        <v>0</v>
      </c>
      <c r="I35" s="185">
        <f t="shared" si="9"/>
        <v>0</v>
      </c>
      <c r="J35" s="185">
        <f t="shared" si="9"/>
        <v>0</v>
      </c>
      <c r="K35" s="185">
        <f t="shared" si="9"/>
        <v>0</v>
      </c>
      <c r="L35" s="185">
        <f t="shared" si="9"/>
        <v>0</v>
      </c>
      <c r="M35" s="185">
        <f t="shared" si="9"/>
        <v>0</v>
      </c>
      <c r="N35" s="185">
        <f t="shared" si="9"/>
        <v>0</v>
      </c>
      <c r="O35" s="185">
        <f t="shared" si="9"/>
        <v>0</v>
      </c>
      <c r="P35" s="185">
        <f t="shared" si="9"/>
        <v>0</v>
      </c>
      <c r="Q35" s="186">
        <f t="shared" si="9"/>
        <v>0</v>
      </c>
      <c r="R35" s="48"/>
      <c r="S35" s="197">
        <f t="shared" si="8"/>
        <v>0</v>
      </c>
      <c r="T35" s="48"/>
      <c r="U35" s="175">
        <f>IF(AND($X$5012&lt;&gt;" ",$X$5012&lt;&gt;0),IF(X35=$X$5012,1+COUNTIF(U$7:U34,"&gt;0"),0),0)</f>
        <v>0</v>
      </c>
      <c r="V35" s="178" t="s">
        <v>224</v>
      </c>
      <c r="W35" s="130"/>
      <c r="X35" s="131"/>
      <c r="Y35" s="131"/>
      <c r="Z35" s="206"/>
      <c r="AA35" s="134"/>
      <c r="AB35" s="174">
        <f>IF(AC35="totale",SUMIF(AA$7:AA35,"somma",Z$7:Z35)-SUMIF(AC$7:AC34,"totale",AB$7:AB34),0)</f>
        <v>0</v>
      </c>
      <c r="AC35" s="134"/>
      <c r="AD35" s="194">
        <f t="shared" si="3"/>
        <v>0</v>
      </c>
      <c r="AE35" s="124" t="str">
        <f t="shared" si="4"/>
        <v/>
      </c>
      <c r="AF35" s="195" t="str">
        <f t="shared" si="5"/>
        <v/>
      </c>
      <c r="AG35" s="194" t="str">
        <f t="shared" si="7"/>
        <v/>
      </c>
      <c r="AH35" s="194">
        <f>IF(AG35="",0,IF(ISERROR(VLOOKUP(AG35,AG$7:AG34,1,FALSE)),1,0))</f>
        <v>0</v>
      </c>
      <c r="AI35" s="194"/>
    </row>
    <row r="36" spans="1:35" ht="16.5" customHeight="1">
      <c r="A36" s="48">
        <v>29</v>
      </c>
      <c r="B36" s="340"/>
      <c r="C36" s="341"/>
      <c r="D36" s="341"/>
      <c r="E36" s="342"/>
      <c r="F36" s="184">
        <f t="shared" si="9"/>
        <v>0</v>
      </c>
      <c r="G36" s="185">
        <f t="shared" si="9"/>
        <v>0</v>
      </c>
      <c r="H36" s="185">
        <f t="shared" si="9"/>
        <v>0</v>
      </c>
      <c r="I36" s="185">
        <f t="shared" si="9"/>
        <v>0</v>
      </c>
      <c r="J36" s="185">
        <f t="shared" si="9"/>
        <v>0</v>
      </c>
      <c r="K36" s="185">
        <f t="shared" si="9"/>
        <v>0</v>
      </c>
      <c r="L36" s="185">
        <f t="shared" si="9"/>
        <v>0</v>
      </c>
      <c r="M36" s="185">
        <f t="shared" si="9"/>
        <v>0</v>
      </c>
      <c r="N36" s="185">
        <f t="shared" si="9"/>
        <v>0</v>
      </c>
      <c r="O36" s="185">
        <f t="shared" si="9"/>
        <v>0</v>
      </c>
      <c r="P36" s="185">
        <f t="shared" si="9"/>
        <v>0</v>
      </c>
      <c r="Q36" s="186">
        <f t="shared" si="9"/>
        <v>0</v>
      </c>
      <c r="R36" s="48"/>
      <c r="S36" s="197">
        <f t="shared" si="8"/>
        <v>0</v>
      </c>
      <c r="T36" s="48"/>
      <c r="U36" s="175">
        <f>IF(AND($X$5012&lt;&gt;" ",$X$5012&lt;&gt;0),IF(X36=$X$5012,1+COUNTIF(U$7:U35,"&gt;0"),0),0)</f>
        <v>0</v>
      </c>
      <c r="V36" s="178" t="s">
        <v>225</v>
      </c>
      <c r="W36" s="130"/>
      <c r="X36" s="131"/>
      <c r="Y36" s="131"/>
      <c r="Z36" s="206"/>
      <c r="AA36" s="134"/>
      <c r="AB36" s="174">
        <f>IF(AC36="totale",SUMIF(AA$7:AA36,"somma",Z$7:Z36)-SUMIF(AC$7:AC35,"totale",AB$7:AB35),0)</f>
        <v>0</v>
      </c>
      <c r="AC36" s="134"/>
      <c r="AD36" s="194">
        <f t="shared" si="3"/>
        <v>0</v>
      </c>
      <c r="AE36" s="124" t="str">
        <f t="shared" si="4"/>
        <v/>
      </c>
      <c r="AF36" s="195" t="str">
        <f t="shared" si="5"/>
        <v/>
      </c>
      <c r="AG36" s="194" t="str">
        <f t="shared" si="7"/>
        <v/>
      </c>
      <c r="AH36" s="194">
        <f>IF(AG36="",0,IF(ISERROR(VLOOKUP(AG36,AG$7:AG35,1,FALSE)),1,0))</f>
        <v>0</v>
      </c>
      <c r="AI36" s="194"/>
    </row>
    <row r="37" spans="1:35" ht="16.5" customHeight="1">
      <c r="A37" s="48">
        <v>30</v>
      </c>
      <c r="B37" s="340"/>
      <c r="C37" s="341"/>
      <c r="D37" s="341"/>
      <c r="E37" s="342"/>
      <c r="F37" s="184">
        <f t="shared" si="9"/>
        <v>0</v>
      </c>
      <c r="G37" s="185">
        <f t="shared" si="9"/>
        <v>0</v>
      </c>
      <c r="H37" s="185">
        <f t="shared" si="9"/>
        <v>0</v>
      </c>
      <c r="I37" s="185">
        <f t="shared" si="9"/>
        <v>0</v>
      </c>
      <c r="J37" s="185">
        <f t="shared" si="9"/>
        <v>0</v>
      </c>
      <c r="K37" s="185">
        <f t="shared" si="9"/>
        <v>0</v>
      </c>
      <c r="L37" s="185">
        <f t="shared" si="9"/>
        <v>0</v>
      </c>
      <c r="M37" s="185">
        <f t="shared" si="9"/>
        <v>0</v>
      </c>
      <c r="N37" s="185">
        <f t="shared" si="9"/>
        <v>0</v>
      </c>
      <c r="O37" s="185">
        <f t="shared" si="9"/>
        <v>0</v>
      </c>
      <c r="P37" s="185">
        <f t="shared" si="9"/>
        <v>0</v>
      </c>
      <c r="Q37" s="186">
        <f t="shared" si="9"/>
        <v>0</v>
      </c>
      <c r="R37" s="48"/>
      <c r="S37" s="197">
        <f t="shared" si="8"/>
        <v>0</v>
      </c>
      <c r="T37" s="48"/>
      <c r="U37" s="175">
        <f>IF(AND($X$5012&lt;&gt;" ",$X$5012&lt;&gt;0),IF(X37=$X$5012,1+COUNTIF(U$7:U36,"&gt;0"),0),0)</f>
        <v>0</v>
      </c>
      <c r="V37" s="178" t="s">
        <v>226</v>
      </c>
      <c r="W37" s="130"/>
      <c r="X37" s="131"/>
      <c r="Y37" s="131"/>
      <c r="Z37" s="206"/>
      <c r="AA37" s="134"/>
      <c r="AB37" s="174">
        <f>IF(AC37="totale",SUMIF(AA$7:AA37,"somma",Z$7:Z37)-SUMIF(AC$7:AC36,"totale",AB$7:AB36),0)</f>
        <v>0</v>
      </c>
      <c r="AC37" s="134"/>
      <c r="AD37" s="194">
        <f t="shared" si="3"/>
        <v>0</v>
      </c>
      <c r="AE37" s="124" t="str">
        <f t="shared" si="4"/>
        <v/>
      </c>
      <c r="AF37" s="195" t="str">
        <f t="shared" si="5"/>
        <v/>
      </c>
      <c r="AG37" s="194" t="str">
        <f t="shared" si="7"/>
        <v/>
      </c>
      <c r="AH37" s="194">
        <f>IF(AG37="",0,IF(ISERROR(VLOOKUP(AG37,AG$7:AG36,1,FALSE)),1,0))</f>
        <v>0</v>
      </c>
      <c r="AI37" s="194"/>
    </row>
    <row r="38" spans="1:35" ht="16.5" customHeight="1">
      <c r="A38" s="48">
        <v>31</v>
      </c>
      <c r="B38" s="340"/>
      <c r="C38" s="341"/>
      <c r="D38" s="341"/>
      <c r="E38" s="342"/>
      <c r="F38" s="184">
        <f t="shared" si="9"/>
        <v>0</v>
      </c>
      <c r="G38" s="185">
        <f t="shared" si="9"/>
        <v>0</v>
      </c>
      <c r="H38" s="185">
        <f t="shared" si="9"/>
        <v>0</v>
      </c>
      <c r="I38" s="185">
        <f t="shared" si="9"/>
        <v>0</v>
      </c>
      <c r="J38" s="185">
        <f t="shared" si="9"/>
        <v>0</v>
      </c>
      <c r="K38" s="185">
        <f t="shared" si="9"/>
        <v>0</v>
      </c>
      <c r="L38" s="185">
        <f t="shared" si="9"/>
        <v>0</v>
      </c>
      <c r="M38" s="185">
        <f t="shared" si="9"/>
        <v>0</v>
      </c>
      <c r="N38" s="185">
        <f t="shared" si="9"/>
        <v>0</v>
      </c>
      <c r="O38" s="185">
        <f t="shared" si="9"/>
        <v>0</v>
      </c>
      <c r="P38" s="185">
        <f t="shared" si="9"/>
        <v>0</v>
      </c>
      <c r="Q38" s="186">
        <f t="shared" si="9"/>
        <v>0</v>
      </c>
      <c r="R38" s="48"/>
      <c r="S38" s="197">
        <f t="shared" si="8"/>
        <v>0</v>
      </c>
      <c r="T38" s="48"/>
      <c r="U38" s="175">
        <f>IF(AND($X$5012&lt;&gt;" ",$X$5012&lt;&gt;0),IF(X38=$X$5012,1+COUNTIF(U$7:U37,"&gt;0"),0),0)</f>
        <v>0</v>
      </c>
      <c r="V38" s="178" t="s">
        <v>227</v>
      </c>
      <c r="W38" s="130"/>
      <c r="X38" s="131"/>
      <c r="Y38" s="131"/>
      <c r="Z38" s="206"/>
      <c r="AA38" s="134"/>
      <c r="AB38" s="174">
        <f>IF(AC38="totale",SUMIF(AA$7:AA38,"somma",Z$7:Z38)-SUMIF(AC$7:AC37,"totale",AB$7:AB37),0)</f>
        <v>0</v>
      </c>
      <c r="AC38" s="134"/>
      <c r="AD38" s="194">
        <f t="shared" si="3"/>
        <v>0</v>
      </c>
      <c r="AE38" s="124" t="str">
        <f t="shared" si="4"/>
        <v/>
      </c>
      <c r="AF38" s="195" t="str">
        <f t="shared" si="5"/>
        <v/>
      </c>
      <c r="AG38" s="194" t="str">
        <f t="shared" si="7"/>
        <v/>
      </c>
      <c r="AH38" s="194">
        <f>IF(AG38="",0,IF(ISERROR(VLOOKUP(AG38,AG$7:AG37,1,FALSE)),1,0))</f>
        <v>0</v>
      </c>
      <c r="AI38" s="194"/>
    </row>
    <row r="39" spans="1:35" ht="16.5" customHeight="1">
      <c r="A39" s="48">
        <v>32</v>
      </c>
      <c r="B39" s="340"/>
      <c r="C39" s="341"/>
      <c r="D39" s="341"/>
      <c r="E39" s="342"/>
      <c r="F39" s="184">
        <f t="shared" si="9"/>
        <v>0</v>
      </c>
      <c r="G39" s="185">
        <f t="shared" si="9"/>
        <v>0</v>
      </c>
      <c r="H39" s="185">
        <f t="shared" si="9"/>
        <v>0</v>
      </c>
      <c r="I39" s="185">
        <f t="shared" si="9"/>
        <v>0</v>
      </c>
      <c r="J39" s="185">
        <f t="shared" si="9"/>
        <v>0</v>
      </c>
      <c r="K39" s="185">
        <f t="shared" si="9"/>
        <v>0</v>
      </c>
      <c r="L39" s="185">
        <f t="shared" si="9"/>
        <v>0</v>
      </c>
      <c r="M39" s="185">
        <f t="shared" si="9"/>
        <v>0</v>
      </c>
      <c r="N39" s="185">
        <f t="shared" si="9"/>
        <v>0</v>
      </c>
      <c r="O39" s="185">
        <f t="shared" si="9"/>
        <v>0</v>
      </c>
      <c r="P39" s="185">
        <f t="shared" si="9"/>
        <v>0</v>
      </c>
      <c r="Q39" s="186">
        <f t="shared" si="9"/>
        <v>0</v>
      </c>
      <c r="R39" s="48"/>
      <c r="S39" s="197">
        <f t="shared" si="8"/>
        <v>0</v>
      </c>
      <c r="T39" s="48"/>
      <c r="U39" s="175">
        <f>IF(AND($X$5012&lt;&gt;" ",$X$5012&lt;&gt;0),IF(X39=$X$5012,1+COUNTIF(U$7:U38,"&gt;0"),0),0)</f>
        <v>0</v>
      </c>
      <c r="V39" s="178" t="s">
        <v>228</v>
      </c>
      <c r="W39" s="130"/>
      <c r="X39" s="131"/>
      <c r="Y39" s="131"/>
      <c r="Z39" s="206"/>
      <c r="AA39" s="134"/>
      <c r="AB39" s="174">
        <f>IF(AC39="totale",SUMIF(AA$7:AA39,"somma",Z$7:Z39)-SUMIF(AC$7:AC38,"totale",AB$7:AB38),0)</f>
        <v>0</v>
      </c>
      <c r="AC39" s="134"/>
      <c r="AD39" s="194">
        <f t="shared" si="3"/>
        <v>0</v>
      </c>
      <c r="AE39" s="124" t="str">
        <f t="shared" si="4"/>
        <v/>
      </c>
      <c r="AF39" s="195" t="str">
        <f t="shared" si="5"/>
        <v/>
      </c>
      <c r="AG39" s="194" t="str">
        <f t="shared" si="7"/>
        <v/>
      </c>
      <c r="AH39" s="194">
        <f>IF(AG39="",0,IF(ISERROR(VLOOKUP(AG39,AG$7:AG38,1,FALSE)),1,0))</f>
        <v>0</v>
      </c>
      <c r="AI39" s="194"/>
    </row>
    <row r="40" spans="1:35" ht="16.5" customHeight="1">
      <c r="A40" s="48">
        <v>33</v>
      </c>
      <c r="B40" s="340"/>
      <c r="C40" s="341"/>
      <c r="D40" s="341"/>
      <c r="E40" s="342"/>
      <c r="F40" s="184">
        <f t="shared" si="9"/>
        <v>0</v>
      </c>
      <c r="G40" s="185">
        <f t="shared" si="9"/>
        <v>0</v>
      </c>
      <c r="H40" s="185">
        <f t="shared" si="9"/>
        <v>0</v>
      </c>
      <c r="I40" s="185">
        <f t="shared" si="9"/>
        <v>0</v>
      </c>
      <c r="J40" s="185">
        <f t="shared" si="9"/>
        <v>0</v>
      </c>
      <c r="K40" s="185">
        <f t="shared" si="9"/>
        <v>0</v>
      </c>
      <c r="L40" s="185">
        <f t="shared" si="9"/>
        <v>0</v>
      </c>
      <c r="M40" s="185">
        <f t="shared" si="9"/>
        <v>0</v>
      </c>
      <c r="N40" s="185">
        <f t="shared" si="9"/>
        <v>0</v>
      </c>
      <c r="O40" s="185">
        <f t="shared" si="9"/>
        <v>0</v>
      </c>
      <c r="P40" s="185">
        <f t="shared" si="9"/>
        <v>0</v>
      </c>
      <c r="Q40" s="186">
        <f t="shared" si="9"/>
        <v>0</v>
      </c>
      <c r="R40" s="48"/>
      <c r="S40" s="197">
        <f t="shared" si="8"/>
        <v>0</v>
      </c>
      <c r="T40" s="48"/>
      <c r="U40" s="175">
        <f>IF(AND($X$5012&lt;&gt;" ",$X$5012&lt;&gt;0),IF(X40=$X$5012,1+COUNTIF(U$7:U39,"&gt;0"),0),0)</f>
        <v>0</v>
      </c>
      <c r="V40" s="178" t="s">
        <v>229</v>
      </c>
      <c r="W40" s="130"/>
      <c r="X40" s="131"/>
      <c r="Y40" s="131"/>
      <c r="Z40" s="206"/>
      <c r="AA40" s="134"/>
      <c r="AB40" s="174">
        <f>IF(AC40="totale",SUMIF(AA$7:AA40,"somma",Z$7:Z40)-SUMIF(AC$7:AC39,"totale",AB$7:AB39),0)</f>
        <v>0</v>
      </c>
      <c r="AC40" s="134"/>
      <c r="AD40" s="194">
        <f t="shared" si="3"/>
        <v>0</v>
      </c>
      <c r="AE40" s="124" t="str">
        <f t="shared" si="4"/>
        <v/>
      </c>
      <c r="AF40" s="195" t="str">
        <f t="shared" si="5"/>
        <v/>
      </c>
      <c r="AG40" s="194" t="str">
        <f t="shared" si="7"/>
        <v/>
      </c>
      <c r="AH40" s="194">
        <f>IF(AG40="",0,IF(ISERROR(VLOOKUP(AG40,AG$7:AG39,1,FALSE)),1,0))</f>
        <v>0</v>
      </c>
      <c r="AI40" s="194"/>
    </row>
    <row r="41" spans="1:35" ht="16.5" customHeight="1">
      <c r="A41" s="48">
        <v>34</v>
      </c>
      <c r="B41" s="340"/>
      <c r="C41" s="341"/>
      <c r="D41" s="341"/>
      <c r="E41" s="342"/>
      <c r="F41" s="184">
        <f t="shared" si="9"/>
        <v>0</v>
      </c>
      <c r="G41" s="185">
        <f t="shared" si="9"/>
        <v>0</v>
      </c>
      <c r="H41" s="185">
        <f t="shared" si="9"/>
        <v>0</v>
      </c>
      <c r="I41" s="185">
        <f t="shared" si="9"/>
        <v>0</v>
      </c>
      <c r="J41" s="185">
        <f t="shared" si="9"/>
        <v>0</v>
      </c>
      <c r="K41" s="185">
        <f t="shared" si="9"/>
        <v>0</v>
      </c>
      <c r="L41" s="185">
        <f t="shared" si="9"/>
        <v>0</v>
      </c>
      <c r="M41" s="185">
        <f t="shared" si="9"/>
        <v>0</v>
      </c>
      <c r="N41" s="185">
        <f t="shared" si="9"/>
        <v>0</v>
      </c>
      <c r="O41" s="185">
        <f t="shared" si="9"/>
        <v>0</v>
      </c>
      <c r="P41" s="185">
        <f t="shared" si="9"/>
        <v>0</v>
      </c>
      <c r="Q41" s="186">
        <f t="shared" si="9"/>
        <v>0</v>
      </c>
      <c r="R41" s="48"/>
      <c r="S41" s="197">
        <f t="shared" si="8"/>
        <v>0</v>
      </c>
      <c r="T41" s="48"/>
      <c r="U41" s="175">
        <f>IF(AND($X$5012&lt;&gt;" ",$X$5012&lt;&gt;0),IF(X41=$X$5012,1+COUNTIF(U$7:U40,"&gt;0"),0),0)</f>
        <v>0</v>
      </c>
      <c r="V41" s="178" t="s">
        <v>230</v>
      </c>
      <c r="W41" s="130"/>
      <c r="X41" s="131"/>
      <c r="Y41" s="131"/>
      <c r="Z41" s="206"/>
      <c r="AA41" s="134"/>
      <c r="AB41" s="174">
        <f>IF(AC41="totale",SUMIF(AA$7:AA41,"somma",Z$7:Z41)-SUMIF(AC$7:AC40,"totale",AB$7:AB40),0)</f>
        <v>0</v>
      </c>
      <c r="AC41" s="134"/>
      <c r="AD41" s="194">
        <f t="shared" si="3"/>
        <v>0</v>
      </c>
      <c r="AE41" s="124" t="str">
        <f t="shared" si="4"/>
        <v/>
      </c>
      <c r="AF41" s="195" t="str">
        <f t="shared" si="5"/>
        <v/>
      </c>
      <c r="AG41" s="194" t="str">
        <f t="shared" si="7"/>
        <v/>
      </c>
      <c r="AH41" s="194">
        <f>IF(AG41="",0,IF(ISERROR(VLOOKUP(AG41,AG$7:AG40,1,FALSE)),1,0))</f>
        <v>0</v>
      </c>
      <c r="AI41" s="194"/>
    </row>
    <row r="42" spans="1:35" ht="16.5" customHeight="1">
      <c r="A42" s="48">
        <v>35</v>
      </c>
      <c r="B42" s="340"/>
      <c r="C42" s="341"/>
      <c r="D42" s="341"/>
      <c r="E42" s="342"/>
      <c r="F42" s="184">
        <f t="shared" si="9"/>
        <v>0</v>
      </c>
      <c r="G42" s="185">
        <f t="shared" si="9"/>
        <v>0</v>
      </c>
      <c r="H42" s="185">
        <f t="shared" si="9"/>
        <v>0</v>
      </c>
      <c r="I42" s="185">
        <f t="shared" si="9"/>
        <v>0</v>
      </c>
      <c r="J42" s="185">
        <f t="shared" si="9"/>
        <v>0</v>
      </c>
      <c r="K42" s="185">
        <f t="shared" si="9"/>
        <v>0</v>
      </c>
      <c r="L42" s="185">
        <f t="shared" si="9"/>
        <v>0</v>
      </c>
      <c r="M42" s="185">
        <f t="shared" si="9"/>
        <v>0</v>
      </c>
      <c r="N42" s="185">
        <f t="shared" si="9"/>
        <v>0</v>
      </c>
      <c r="O42" s="185">
        <f t="shared" si="9"/>
        <v>0</v>
      </c>
      <c r="P42" s="185">
        <f t="shared" si="9"/>
        <v>0</v>
      </c>
      <c r="Q42" s="186">
        <f t="shared" si="9"/>
        <v>0</v>
      </c>
      <c r="R42" s="48"/>
      <c r="S42" s="197">
        <f t="shared" si="8"/>
        <v>0</v>
      </c>
      <c r="T42" s="48"/>
      <c r="U42" s="175">
        <f>IF(AND($X$5012&lt;&gt;" ",$X$5012&lt;&gt;0),IF(X42=$X$5012,1+COUNTIF(U$7:U41,"&gt;0"),0),0)</f>
        <v>0</v>
      </c>
      <c r="V42" s="178" t="s">
        <v>231</v>
      </c>
      <c r="W42" s="130"/>
      <c r="X42" s="131"/>
      <c r="Y42" s="131"/>
      <c r="Z42" s="206"/>
      <c r="AA42" s="134"/>
      <c r="AB42" s="174">
        <f>IF(AC42="totale",SUMIF(AA$7:AA42,"somma",Z$7:Z42)-SUMIF(AC$7:AC41,"totale",AB$7:AB41),0)</f>
        <v>0</v>
      </c>
      <c r="AC42" s="134"/>
      <c r="AD42" s="194">
        <f t="shared" si="3"/>
        <v>0</v>
      </c>
      <c r="AE42" s="124" t="str">
        <f t="shared" si="4"/>
        <v/>
      </c>
      <c r="AF42" s="195" t="str">
        <f t="shared" si="5"/>
        <v/>
      </c>
      <c r="AG42" s="194" t="str">
        <f t="shared" si="7"/>
        <v/>
      </c>
      <c r="AH42" s="194">
        <f>IF(AG42="",0,IF(ISERROR(VLOOKUP(AG42,AG$7:AG41,1,FALSE)),1,0))</f>
        <v>0</v>
      </c>
      <c r="AI42" s="194"/>
    </row>
    <row r="43" spans="1:35" ht="16.5" customHeight="1">
      <c r="A43" s="48">
        <v>36</v>
      </c>
      <c r="B43" s="340"/>
      <c r="C43" s="341"/>
      <c r="D43" s="341"/>
      <c r="E43" s="342"/>
      <c r="F43" s="184">
        <f t="shared" si="9"/>
        <v>0</v>
      </c>
      <c r="G43" s="185">
        <f t="shared" si="9"/>
        <v>0</v>
      </c>
      <c r="H43" s="185">
        <f t="shared" si="9"/>
        <v>0</v>
      </c>
      <c r="I43" s="185">
        <f t="shared" si="9"/>
        <v>0</v>
      </c>
      <c r="J43" s="185">
        <f t="shared" si="9"/>
        <v>0</v>
      </c>
      <c r="K43" s="185">
        <f t="shared" si="9"/>
        <v>0</v>
      </c>
      <c r="L43" s="185">
        <f t="shared" si="9"/>
        <v>0</v>
      </c>
      <c r="M43" s="185">
        <f t="shared" si="9"/>
        <v>0</v>
      </c>
      <c r="N43" s="185">
        <f t="shared" si="9"/>
        <v>0</v>
      </c>
      <c r="O43" s="185">
        <f t="shared" si="9"/>
        <v>0</v>
      </c>
      <c r="P43" s="185">
        <f t="shared" si="9"/>
        <v>0</v>
      </c>
      <c r="Q43" s="186">
        <f t="shared" si="9"/>
        <v>0</v>
      </c>
      <c r="R43" s="48"/>
      <c r="S43" s="197">
        <f t="shared" si="8"/>
        <v>0</v>
      </c>
      <c r="T43" s="48"/>
      <c r="U43" s="175">
        <f>IF(AND($X$5012&lt;&gt;" ",$X$5012&lt;&gt;0),IF(X43=$X$5012,1+COUNTIF(U$7:U42,"&gt;0"),0),0)</f>
        <v>0</v>
      </c>
      <c r="V43" s="178" t="s">
        <v>232</v>
      </c>
      <c r="W43" s="130"/>
      <c r="X43" s="131"/>
      <c r="Y43" s="131"/>
      <c r="Z43" s="206"/>
      <c r="AA43" s="134"/>
      <c r="AB43" s="174">
        <f>IF(AC43="totale",SUMIF(AA$7:AA43,"somma",Z$7:Z43)-SUMIF(AC$7:AC42,"totale",AB$7:AB42),0)</f>
        <v>0</v>
      </c>
      <c r="AC43" s="134"/>
      <c r="AD43" s="194">
        <f t="shared" si="3"/>
        <v>0</v>
      </c>
      <c r="AE43" s="124" t="str">
        <f t="shared" si="4"/>
        <v/>
      </c>
      <c r="AF43" s="195" t="str">
        <f t="shared" si="5"/>
        <v/>
      </c>
      <c r="AG43" s="194" t="str">
        <f t="shared" si="7"/>
        <v/>
      </c>
      <c r="AH43" s="194">
        <f>IF(AG43="",0,IF(ISERROR(VLOOKUP(AG43,AG$7:AG42,1,FALSE)),1,0))</f>
        <v>0</v>
      </c>
      <c r="AI43" s="194"/>
    </row>
    <row r="44" spans="1:35" ht="16.5" customHeight="1">
      <c r="A44" s="48">
        <v>37</v>
      </c>
      <c r="B44" s="340"/>
      <c r="C44" s="341"/>
      <c r="D44" s="341"/>
      <c r="E44" s="342"/>
      <c r="F44" s="184">
        <f t="shared" si="9"/>
        <v>0</v>
      </c>
      <c r="G44" s="185">
        <f t="shared" si="9"/>
        <v>0</v>
      </c>
      <c r="H44" s="185">
        <f t="shared" si="9"/>
        <v>0</v>
      </c>
      <c r="I44" s="185">
        <f t="shared" si="9"/>
        <v>0</v>
      </c>
      <c r="J44" s="185">
        <f t="shared" si="9"/>
        <v>0</v>
      </c>
      <c r="K44" s="185">
        <f t="shared" si="9"/>
        <v>0</v>
      </c>
      <c r="L44" s="185">
        <f t="shared" si="9"/>
        <v>0</v>
      </c>
      <c r="M44" s="185">
        <f t="shared" si="9"/>
        <v>0</v>
      </c>
      <c r="N44" s="185">
        <f t="shared" si="9"/>
        <v>0</v>
      </c>
      <c r="O44" s="185">
        <f t="shared" si="9"/>
        <v>0</v>
      </c>
      <c r="P44" s="185">
        <f t="shared" si="9"/>
        <v>0</v>
      </c>
      <c r="Q44" s="186">
        <f t="shared" si="9"/>
        <v>0</v>
      </c>
      <c r="R44" s="48"/>
      <c r="S44" s="197">
        <f t="shared" si="8"/>
        <v>0</v>
      </c>
      <c r="T44" s="48"/>
      <c r="U44" s="175">
        <f>IF(AND($X$5012&lt;&gt;" ",$X$5012&lt;&gt;0),IF(X44=$X$5012,1+COUNTIF(U$7:U43,"&gt;0"),0),0)</f>
        <v>0</v>
      </c>
      <c r="V44" s="178" t="s">
        <v>233</v>
      </c>
      <c r="W44" s="130"/>
      <c r="X44" s="131"/>
      <c r="Y44" s="131"/>
      <c r="Z44" s="206"/>
      <c r="AA44" s="134"/>
      <c r="AB44" s="174">
        <f>IF(AC44="totale",SUMIF(AA$7:AA44,"somma",Z$7:Z44)-SUMIF(AC$7:AC43,"totale",AB$7:AB43),0)</f>
        <v>0</v>
      </c>
      <c r="AC44" s="134"/>
      <c r="AD44" s="194">
        <f t="shared" si="3"/>
        <v>0</v>
      </c>
      <c r="AE44" s="124" t="str">
        <f t="shared" si="4"/>
        <v/>
      </c>
      <c r="AF44" s="195" t="str">
        <f t="shared" si="5"/>
        <v/>
      </c>
      <c r="AG44" s="194" t="str">
        <f t="shared" si="7"/>
        <v/>
      </c>
      <c r="AH44" s="194">
        <f>IF(AG44="",0,IF(ISERROR(VLOOKUP(AG44,AG$7:AG43,1,FALSE)),1,0))</f>
        <v>0</v>
      </c>
      <c r="AI44" s="194"/>
    </row>
    <row r="45" spans="1:35" ht="16.5" customHeight="1">
      <c r="A45" s="48">
        <v>38</v>
      </c>
      <c r="B45" s="340"/>
      <c r="C45" s="341"/>
      <c r="D45" s="341"/>
      <c r="E45" s="342"/>
      <c r="F45" s="184">
        <f t="shared" si="9"/>
        <v>0</v>
      </c>
      <c r="G45" s="185">
        <f t="shared" si="9"/>
        <v>0</v>
      </c>
      <c r="H45" s="185">
        <f t="shared" si="9"/>
        <v>0</v>
      </c>
      <c r="I45" s="185">
        <f t="shared" ref="F45:Q56" si="10">SUMIF($AE$7:$AE$5006,CONCATENATE(I$5024,$B45),$Z$7:$Z$5006)</f>
        <v>0</v>
      </c>
      <c r="J45" s="185">
        <f t="shared" si="10"/>
        <v>0</v>
      </c>
      <c r="K45" s="185">
        <f t="shared" si="10"/>
        <v>0</v>
      </c>
      <c r="L45" s="185">
        <f t="shared" si="10"/>
        <v>0</v>
      </c>
      <c r="M45" s="185">
        <f t="shared" si="10"/>
        <v>0</v>
      </c>
      <c r="N45" s="185">
        <f t="shared" si="10"/>
        <v>0</v>
      </c>
      <c r="O45" s="185">
        <f t="shared" si="10"/>
        <v>0</v>
      </c>
      <c r="P45" s="185">
        <f t="shared" si="10"/>
        <v>0</v>
      </c>
      <c r="Q45" s="186">
        <f t="shared" si="10"/>
        <v>0</v>
      </c>
      <c r="R45" s="48"/>
      <c r="S45" s="197">
        <f t="shared" si="8"/>
        <v>0</v>
      </c>
      <c r="T45" s="48"/>
      <c r="U45" s="175">
        <f>IF(AND($X$5012&lt;&gt;" ",$X$5012&lt;&gt;0),IF(X45=$X$5012,1+COUNTIF(U$7:U44,"&gt;0"),0),0)</f>
        <v>0</v>
      </c>
      <c r="V45" s="178" t="s">
        <v>234</v>
      </c>
      <c r="W45" s="130"/>
      <c r="X45" s="131"/>
      <c r="Y45" s="131"/>
      <c r="Z45" s="206"/>
      <c r="AA45" s="134"/>
      <c r="AB45" s="174">
        <f>IF(AC45="totale",SUMIF(AA$7:AA45,"somma",Z$7:Z45)-SUMIF(AC$7:AC44,"totale",AB$7:AB44),0)</f>
        <v>0</v>
      </c>
      <c r="AC45" s="134"/>
      <c r="AD45" s="194">
        <f t="shared" si="3"/>
        <v>0</v>
      </c>
      <c r="AE45" s="124" t="str">
        <f t="shared" si="4"/>
        <v/>
      </c>
      <c r="AF45" s="195" t="str">
        <f t="shared" si="5"/>
        <v/>
      </c>
      <c r="AG45" s="194" t="str">
        <f t="shared" si="7"/>
        <v/>
      </c>
      <c r="AH45" s="194">
        <f>IF(AG45="",0,IF(ISERROR(VLOOKUP(AG45,AG$7:AG44,1,FALSE)),1,0))</f>
        <v>0</v>
      </c>
      <c r="AI45" s="194"/>
    </row>
    <row r="46" spans="1:35" ht="16.5" customHeight="1">
      <c r="A46" s="48">
        <v>39</v>
      </c>
      <c r="B46" s="340"/>
      <c r="C46" s="341"/>
      <c r="D46" s="341"/>
      <c r="E46" s="342"/>
      <c r="F46" s="184">
        <f t="shared" si="10"/>
        <v>0</v>
      </c>
      <c r="G46" s="185">
        <f t="shared" si="10"/>
        <v>0</v>
      </c>
      <c r="H46" s="185">
        <f t="shared" si="10"/>
        <v>0</v>
      </c>
      <c r="I46" s="185">
        <f t="shared" si="10"/>
        <v>0</v>
      </c>
      <c r="J46" s="185">
        <f t="shared" si="10"/>
        <v>0</v>
      </c>
      <c r="K46" s="185">
        <f t="shared" si="10"/>
        <v>0</v>
      </c>
      <c r="L46" s="185">
        <f t="shared" si="10"/>
        <v>0</v>
      </c>
      <c r="M46" s="185">
        <f t="shared" si="10"/>
        <v>0</v>
      </c>
      <c r="N46" s="185">
        <f t="shared" si="10"/>
        <v>0</v>
      </c>
      <c r="O46" s="185">
        <f t="shared" si="10"/>
        <v>0</v>
      </c>
      <c r="P46" s="185">
        <f t="shared" si="10"/>
        <v>0</v>
      </c>
      <c r="Q46" s="186">
        <f t="shared" si="10"/>
        <v>0</v>
      </c>
      <c r="R46" s="48"/>
      <c r="S46" s="197">
        <f t="shared" si="8"/>
        <v>0</v>
      </c>
      <c r="T46" s="48"/>
      <c r="U46" s="175">
        <f>IF(AND($X$5012&lt;&gt;" ",$X$5012&lt;&gt;0),IF(X46=$X$5012,1+COUNTIF(U$7:U45,"&gt;0"),0),0)</f>
        <v>0</v>
      </c>
      <c r="V46" s="178" t="s">
        <v>235</v>
      </c>
      <c r="W46" s="130"/>
      <c r="X46" s="131"/>
      <c r="Y46" s="131"/>
      <c r="Z46" s="206"/>
      <c r="AA46" s="134"/>
      <c r="AB46" s="174">
        <f>IF(AC46="totale",SUMIF(AA$7:AA46,"somma",Z$7:Z46)-SUMIF(AC$7:AC45,"totale",AB$7:AB45),0)</f>
        <v>0</v>
      </c>
      <c r="AC46" s="134"/>
      <c r="AD46" s="194">
        <f t="shared" si="3"/>
        <v>0</v>
      </c>
      <c r="AE46" s="124" t="str">
        <f t="shared" si="4"/>
        <v/>
      </c>
      <c r="AF46" s="195" t="str">
        <f t="shared" si="5"/>
        <v/>
      </c>
      <c r="AG46" s="194" t="str">
        <f t="shared" si="7"/>
        <v/>
      </c>
      <c r="AH46" s="194">
        <f>IF(AG46="",0,IF(ISERROR(VLOOKUP(AG46,AG$7:AG45,1,FALSE)),1,0))</f>
        <v>0</v>
      </c>
      <c r="AI46" s="194"/>
    </row>
    <row r="47" spans="1:35" ht="16.5" customHeight="1">
      <c r="A47" s="48">
        <v>40</v>
      </c>
      <c r="B47" s="340"/>
      <c r="C47" s="341"/>
      <c r="D47" s="341"/>
      <c r="E47" s="342"/>
      <c r="F47" s="184">
        <f t="shared" si="10"/>
        <v>0</v>
      </c>
      <c r="G47" s="185">
        <f t="shared" si="10"/>
        <v>0</v>
      </c>
      <c r="H47" s="185">
        <f t="shared" si="10"/>
        <v>0</v>
      </c>
      <c r="I47" s="185">
        <f t="shared" si="10"/>
        <v>0</v>
      </c>
      <c r="J47" s="185">
        <f t="shared" si="10"/>
        <v>0</v>
      </c>
      <c r="K47" s="185">
        <f t="shared" si="10"/>
        <v>0</v>
      </c>
      <c r="L47" s="185">
        <f t="shared" si="10"/>
        <v>0</v>
      </c>
      <c r="M47" s="185">
        <f t="shared" si="10"/>
        <v>0</v>
      </c>
      <c r="N47" s="185">
        <f t="shared" si="10"/>
        <v>0</v>
      </c>
      <c r="O47" s="185">
        <f t="shared" si="10"/>
        <v>0</v>
      </c>
      <c r="P47" s="185">
        <f t="shared" si="10"/>
        <v>0</v>
      </c>
      <c r="Q47" s="186">
        <f t="shared" si="10"/>
        <v>0</v>
      </c>
      <c r="R47" s="48"/>
      <c r="S47" s="197">
        <f t="shared" si="8"/>
        <v>0</v>
      </c>
      <c r="T47" s="48"/>
      <c r="U47" s="175">
        <f>IF(AND($X$5012&lt;&gt;" ",$X$5012&lt;&gt;0),IF(X47=$X$5012,1+COUNTIF(U$7:U46,"&gt;0"),0),0)</f>
        <v>0</v>
      </c>
      <c r="V47" s="178" t="s">
        <v>236</v>
      </c>
      <c r="W47" s="130"/>
      <c r="X47" s="131"/>
      <c r="Y47" s="131"/>
      <c r="Z47" s="206"/>
      <c r="AA47" s="134"/>
      <c r="AB47" s="174">
        <f>IF(AC47="totale",SUMIF(AA$7:AA47,"somma",Z$7:Z47)-SUMIF(AC$7:AC46,"totale",AB$7:AB46),0)</f>
        <v>0</v>
      </c>
      <c r="AC47" s="134"/>
      <c r="AD47" s="194">
        <f t="shared" si="3"/>
        <v>0</v>
      </c>
      <c r="AE47" s="124" t="str">
        <f t="shared" si="4"/>
        <v/>
      </c>
      <c r="AF47" s="195" t="str">
        <f t="shared" si="5"/>
        <v/>
      </c>
      <c r="AG47" s="194" t="str">
        <f t="shared" si="7"/>
        <v/>
      </c>
      <c r="AH47" s="194">
        <f>IF(AG47="",0,IF(ISERROR(VLOOKUP(AG47,AG$7:AG46,1,FALSE)),1,0))</f>
        <v>0</v>
      </c>
      <c r="AI47" s="194"/>
    </row>
    <row r="48" spans="1:35" ht="16.5" customHeight="1">
      <c r="A48" s="48">
        <v>41</v>
      </c>
      <c r="B48" s="340"/>
      <c r="C48" s="341"/>
      <c r="D48" s="341"/>
      <c r="E48" s="342"/>
      <c r="F48" s="184">
        <f t="shared" si="10"/>
        <v>0</v>
      </c>
      <c r="G48" s="185">
        <f t="shared" si="10"/>
        <v>0</v>
      </c>
      <c r="H48" s="185">
        <f t="shared" si="10"/>
        <v>0</v>
      </c>
      <c r="I48" s="185">
        <f t="shared" si="10"/>
        <v>0</v>
      </c>
      <c r="J48" s="185">
        <f t="shared" si="10"/>
        <v>0</v>
      </c>
      <c r="K48" s="185">
        <f t="shared" si="10"/>
        <v>0</v>
      </c>
      <c r="L48" s="185">
        <f t="shared" si="10"/>
        <v>0</v>
      </c>
      <c r="M48" s="185">
        <f t="shared" si="10"/>
        <v>0</v>
      </c>
      <c r="N48" s="185">
        <f t="shared" si="10"/>
        <v>0</v>
      </c>
      <c r="O48" s="185">
        <f t="shared" si="10"/>
        <v>0</v>
      </c>
      <c r="P48" s="185">
        <f t="shared" si="10"/>
        <v>0</v>
      </c>
      <c r="Q48" s="186">
        <f t="shared" si="10"/>
        <v>0</v>
      </c>
      <c r="R48" s="48"/>
      <c r="S48" s="197">
        <f t="shared" si="8"/>
        <v>0</v>
      </c>
      <c r="T48" s="48"/>
      <c r="U48" s="175">
        <f>IF(AND($X$5012&lt;&gt;" ",$X$5012&lt;&gt;0),IF(X48=$X$5012,1+COUNTIF(U$7:U47,"&gt;0"),0),0)</f>
        <v>0</v>
      </c>
      <c r="V48" s="178" t="s">
        <v>237</v>
      </c>
      <c r="W48" s="130"/>
      <c r="X48" s="131"/>
      <c r="Y48" s="131"/>
      <c r="Z48" s="206"/>
      <c r="AA48" s="134"/>
      <c r="AB48" s="174">
        <f>IF(AC48="totale",SUMIF(AA$7:AA48,"somma",Z$7:Z48)-SUMIF(AC$7:AC47,"totale",AB$7:AB47),0)</f>
        <v>0</v>
      </c>
      <c r="AC48" s="134"/>
      <c r="AD48" s="194">
        <f t="shared" si="3"/>
        <v>0</v>
      </c>
      <c r="AE48" s="124" t="str">
        <f t="shared" si="4"/>
        <v/>
      </c>
      <c r="AF48" s="195" t="str">
        <f t="shared" si="5"/>
        <v/>
      </c>
      <c r="AG48" s="194" t="str">
        <f t="shared" si="7"/>
        <v/>
      </c>
      <c r="AH48" s="194">
        <f>IF(AG48="",0,IF(ISERROR(VLOOKUP(AG48,AG$7:AG47,1,FALSE)),1,0))</f>
        <v>0</v>
      </c>
      <c r="AI48" s="194"/>
    </row>
    <row r="49" spans="1:35" ht="16.5" customHeight="1">
      <c r="A49" s="48">
        <v>42</v>
      </c>
      <c r="B49" s="340"/>
      <c r="C49" s="341"/>
      <c r="D49" s="341"/>
      <c r="E49" s="342"/>
      <c r="F49" s="184">
        <f t="shared" si="10"/>
        <v>0</v>
      </c>
      <c r="G49" s="185">
        <f t="shared" si="10"/>
        <v>0</v>
      </c>
      <c r="H49" s="185">
        <f t="shared" si="10"/>
        <v>0</v>
      </c>
      <c r="I49" s="185">
        <f t="shared" si="10"/>
        <v>0</v>
      </c>
      <c r="J49" s="185">
        <f t="shared" si="10"/>
        <v>0</v>
      </c>
      <c r="K49" s="185">
        <f t="shared" si="10"/>
        <v>0</v>
      </c>
      <c r="L49" s="185">
        <f t="shared" si="10"/>
        <v>0</v>
      </c>
      <c r="M49" s="185">
        <f t="shared" si="10"/>
        <v>0</v>
      </c>
      <c r="N49" s="185">
        <f t="shared" si="10"/>
        <v>0</v>
      </c>
      <c r="O49" s="185">
        <f t="shared" si="10"/>
        <v>0</v>
      </c>
      <c r="P49" s="185">
        <f t="shared" si="10"/>
        <v>0</v>
      </c>
      <c r="Q49" s="186">
        <f t="shared" si="10"/>
        <v>0</v>
      </c>
      <c r="R49" s="48"/>
      <c r="S49" s="197">
        <f t="shared" si="8"/>
        <v>0</v>
      </c>
      <c r="T49" s="48"/>
      <c r="U49" s="175">
        <f>IF(AND($X$5012&lt;&gt;" ",$X$5012&lt;&gt;0),IF(X49=$X$5012,1+COUNTIF(U$7:U48,"&gt;0"),0),0)</f>
        <v>0</v>
      </c>
      <c r="V49" s="178" t="s">
        <v>238</v>
      </c>
      <c r="W49" s="130"/>
      <c r="X49" s="131"/>
      <c r="Y49" s="131"/>
      <c r="Z49" s="206"/>
      <c r="AA49" s="134"/>
      <c r="AB49" s="174">
        <f>IF(AC49="totale",SUMIF(AA$7:AA49,"somma",Z$7:Z49)-SUMIF(AC$7:AC48,"totale",AB$7:AB48),0)</f>
        <v>0</v>
      </c>
      <c r="AC49" s="134"/>
      <c r="AD49" s="194">
        <f t="shared" si="3"/>
        <v>0</v>
      </c>
      <c r="AE49" s="124" t="str">
        <f t="shared" si="4"/>
        <v/>
      </c>
      <c r="AF49" s="195" t="str">
        <f t="shared" si="5"/>
        <v/>
      </c>
      <c r="AG49" s="194" t="str">
        <f t="shared" si="7"/>
        <v/>
      </c>
      <c r="AH49" s="194">
        <f>IF(AG49="",0,IF(ISERROR(VLOOKUP(AG49,AG$7:AG48,1,FALSE)),1,0))</f>
        <v>0</v>
      </c>
      <c r="AI49" s="194"/>
    </row>
    <row r="50" spans="1:35" ht="16.5" customHeight="1">
      <c r="A50" s="48">
        <v>43</v>
      </c>
      <c r="B50" s="340"/>
      <c r="C50" s="341"/>
      <c r="D50" s="341"/>
      <c r="E50" s="342"/>
      <c r="F50" s="184">
        <f t="shared" si="10"/>
        <v>0</v>
      </c>
      <c r="G50" s="185">
        <f t="shared" si="10"/>
        <v>0</v>
      </c>
      <c r="H50" s="185">
        <f t="shared" si="10"/>
        <v>0</v>
      </c>
      <c r="I50" s="185">
        <f t="shared" si="10"/>
        <v>0</v>
      </c>
      <c r="J50" s="185">
        <f t="shared" si="10"/>
        <v>0</v>
      </c>
      <c r="K50" s="185">
        <f t="shared" si="10"/>
        <v>0</v>
      </c>
      <c r="L50" s="185">
        <f t="shared" si="10"/>
        <v>0</v>
      </c>
      <c r="M50" s="185">
        <f t="shared" si="10"/>
        <v>0</v>
      </c>
      <c r="N50" s="185">
        <f t="shared" si="10"/>
        <v>0</v>
      </c>
      <c r="O50" s="185">
        <f t="shared" si="10"/>
        <v>0</v>
      </c>
      <c r="P50" s="185">
        <f t="shared" si="10"/>
        <v>0</v>
      </c>
      <c r="Q50" s="186">
        <f t="shared" si="10"/>
        <v>0</v>
      </c>
      <c r="R50" s="48"/>
      <c r="S50" s="197">
        <f t="shared" si="8"/>
        <v>0</v>
      </c>
      <c r="T50" s="48"/>
      <c r="U50" s="175">
        <f>IF(AND($X$5012&lt;&gt;" ",$X$5012&lt;&gt;0),IF(X50=$X$5012,1+COUNTIF(U$7:U49,"&gt;0"),0),0)</f>
        <v>0</v>
      </c>
      <c r="V50" s="178" t="s">
        <v>239</v>
      </c>
      <c r="W50" s="130"/>
      <c r="X50" s="131"/>
      <c r="Y50" s="131"/>
      <c r="Z50" s="206"/>
      <c r="AA50" s="134"/>
      <c r="AB50" s="174">
        <f>IF(AC50="totale",SUMIF(AA$7:AA50,"somma",Z$7:Z50)-SUMIF(AC$7:AC49,"totale",AB$7:AB49),0)</f>
        <v>0</v>
      </c>
      <c r="AC50" s="134"/>
      <c r="AD50" s="194">
        <f t="shared" si="3"/>
        <v>0</v>
      </c>
      <c r="AE50" s="124" t="str">
        <f t="shared" si="4"/>
        <v/>
      </c>
      <c r="AF50" s="195" t="str">
        <f t="shared" si="5"/>
        <v/>
      </c>
      <c r="AG50" s="194" t="str">
        <f t="shared" si="7"/>
        <v/>
      </c>
      <c r="AH50" s="194">
        <f>IF(AG50="",0,IF(ISERROR(VLOOKUP(AG50,AG$7:AG49,1,FALSE)),1,0))</f>
        <v>0</v>
      </c>
      <c r="AI50" s="194"/>
    </row>
    <row r="51" spans="1:35" ht="16.5" customHeight="1">
      <c r="A51" s="48">
        <v>44</v>
      </c>
      <c r="B51" s="340"/>
      <c r="C51" s="341"/>
      <c r="D51" s="341"/>
      <c r="E51" s="342"/>
      <c r="F51" s="184">
        <f t="shared" si="10"/>
        <v>0</v>
      </c>
      <c r="G51" s="185">
        <f t="shared" si="10"/>
        <v>0</v>
      </c>
      <c r="H51" s="185">
        <f t="shared" si="10"/>
        <v>0</v>
      </c>
      <c r="I51" s="185">
        <f t="shared" si="10"/>
        <v>0</v>
      </c>
      <c r="J51" s="185">
        <f t="shared" si="10"/>
        <v>0</v>
      </c>
      <c r="K51" s="185">
        <f t="shared" si="10"/>
        <v>0</v>
      </c>
      <c r="L51" s="185">
        <f t="shared" si="10"/>
        <v>0</v>
      </c>
      <c r="M51" s="185">
        <f t="shared" si="10"/>
        <v>0</v>
      </c>
      <c r="N51" s="185">
        <f t="shared" si="10"/>
        <v>0</v>
      </c>
      <c r="O51" s="185">
        <f t="shared" si="10"/>
        <v>0</v>
      </c>
      <c r="P51" s="185">
        <f t="shared" si="10"/>
        <v>0</v>
      </c>
      <c r="Q51" s="186">
        <f t="shared" si="10"/>
        <v>0</v>
      </c>
      <c r="R51" s="48"/>
      <c r="S51" s="197">
        <f t="shared" si="8"/>
        <v>0</v>
      </c>
      <c r="T51" s="48"/>
      <c r="U51" s="175">
        <f>IF(AND($X$5012&lt;&gt;" ",$X$5012&lt;&gt;0),IF(X51=$X$5012,1+COUNTIF(U$7:U50,"&gt;0"),0),0)</f>
        <v>0</v>
      </c>
      <c r="V51" s="178" t="s">
        <v>240</v>
      </c>
      <c r="W51" s="130"/>
      <c r="X51" s="131"/>
      <c r="Y51" s="131"/>
      <c r="Z51" s="206"/>
      <c r="AA51" s="134"/>
      <c r="AB51" s="174">
        <f>IF(AC51="totale",SUMIF(AA$7:AA51,"somma",Z$7:Z51)-SUMIF(AC$7:AC50,"totale",AB$7:AB50),0)</f>
        <v>0</v>
      </c>
      <c r="AC51" s="134"/>
      <c r="AD51" s="194">
        <f t="shared" si="3"/>
        <v>0</v>
      </c>
      <c r="AE51" s="124" t="str">
        <f t="shared" si="4"/>
        <v/>
      </c>
      <c r="AF51" s="195" t="str">
        <f t="shared" si="5"/>
        <v/>
      </c>
      <c r="AG51" s="194" t="str">
        <f t="shared" si="7"/>
        <v/>
      </c>
      <c r="AH51" s="194">
        <f>IF(AG51="",0,IF(ISERROR(VLOOKUP(AG51,AG$7:AG50,1,FALSE)),1,0))</f>
        <v>0</v>
      </c>
      <c r="AI51" s="194"/>
    </row>
    <row r="52" spans="1:35" ht="16.5" customHeight="1">
      <c r="A52" s="48">
        <v>45</v>
      </c>
      <c r="B52" s="340"/>
      <c r="C52" s="341"/>
      <c r="D52" s="341"/>
      <c r="E52" s="342"/>
      <c r="F52" s="184">
        <f t="shared" si="10"/>
        <v>0</v>
      </c>
      <c r="G52" s="185">
        <f t="shared" si="10"/>
        <v>0</v>
      </c>
      <c r="H52" s="185">
        <f t="shared" si="10"/>
        <v>0</v>
      </c>
      <c r="I52" s="185">
        <f t="shared" si="10"/>
        <v>0</v>
      </c>
      <c r="J52" s="185">
        <f t="shared" si="10"/>
        <v>0</v>
      </c>
      <c r="K52" s="185">
        <f t="shared" si="10"/>
        <v>0</v>
      </c>
      <c r="L52" s="185">
        <f t="shared" si="10"/>
        <v>0</v>
      </c>
      <c r="M52" s="185">
        <f t="shared" si="10"/>
        <v>0</v>
      </c>
      <c r="N52" s="185">
        <f t="shared" si="10"/>
        <v>0</v>
      </c>
      <c r="O52" s="185">
        <f t="shared" si="10"/>
        <v>0</v>
      </c>
      <c r="P52" s="185">
        <f t="shared" si="10"/>
        <v>0</v>
      </c>
      <c r="Q52" s="186">
        <f t="shared" si="10"/>
        <v>0</v>
      </c>
      <c r="R52" s="48"/>
      <c r="S52" s="197">
        <f t="shared" si="8"/>
        <v>0</v>
      </c>
      <c r="T52" s="48"/>
      <c r="U52" s="175">
        <f>IF(AND($X$5012&lt;&gt;" ",$X$5012&lt;&gt;0),IF(X52=$X$5012,1+COUNTIF(U$7:U51,"&gt;0"),0),0)</f>
        <v>0</v>
      </c>
      <c r="V52" s="178" t="s">
        <v>241</v>
      </c>
      <c r="W52" s="130"/>
      <c r="X52" s="131"/>
      <c r="Y52" s="131"/>
      <c r="Z52" s="206"/>
      <c r="AA52" s="134"/>
      <c r="AB52" s="174">
        <f>IF(AC52="totale",SUMIF(AA$7:AA52,"somma",Z$7:Z52)-SUMIF(AC$7:AC51,"totale",AB$7:AB51),0)</f>
        <v>0</v>
      </c>
      <c r="AC52" s="134"/>
      <c r="AD52" s="194">
        <f t="shared" si="3"/>
        <v>0</v>
      </c>
      <c r="AE52" s="124" t="str">
        <f t="shared" si="4"/>
        <v/>
      </c>
      <c r="AF52" s="195" t="str">
        <f t="shared" si="5"/>
        <v/>
      </c>
      <c r="AG52" s="194" t="str">
        <f t="shared" si="7"/>
        <v/>
      </c>
      <c r="AH52" s="194">
        <f>IF(AG52="",0,IF(ISERROR(VLOOKUP(AG52,AG$7:AG51,1,FALSE)),1,0))</f>
        <v>0</v>
      </c>
      <c r="AI52" s="194"/>
    </row>
    <row r="53" spans="1:35" ht="16.5" customHeight="1">
      <c r="A53" s="48">
        <v>46</v>
      </c>
      <c r="B53" s="340"/>
      <c r="C53" s="341"/>
      <c r="D53" s="341"/>
      <c r="E53" s="342"/>
      <c r="F53" s="184">
        <f t="shared" si="10"/>
        <v>0</v>
      </c>
      <c r="G53" s="185">
        <f t="shared" si="10"/>
        <v>0</v>
      </c>
      <c r="H53" s="185">
        <f t="shared" si="10"/>
        <v>0</v>
      </c>
      <c r="I53" s="185">
        <f t="shared" si="10"/>
        <v>0</v>
      </c>
      <c r="J53" s="185">
        <f t="shared" si="10"/>
        <v>0</v>
      </c>
      <c r="K53" s="185">
        <f t="shared" si="10"/>
        <v>0</v>
      </c>
      <c r="L53" s="185">
        <f t="shared" si="10"/>
        <v>0</v>
      </c>
      <c r="M53" s="185">
        <f t="shared" si="10"/>
        <v>0</v>
      </c>
      <c r="N53" s="185">
        <f t="shared" si="10"/>
        <v>0</v>
      </c>
      <c r="O53" s="185">
        <f t="shared" si="10"/>
        <v>0</v>
      </c>
      <c r="P53" s="185">
        <f t="shared" si="10"/>
        <v>0</v>
      </c>
      <c r="Q53" s="186">
        <f t="shared" si="10"/>
        <v>0</v>
      </c>
      <c r="R53" s="48"/>
      <c r="S53" s="197">
        <f t="shared" si="8"/>
        <v>0</v>
      </c>
      <c r="T53" s="48"/>
      <c r="U53" s="175">
        <f>IF(AND($X$5012&lt;&gt;" ",$X$5012&lt;&gt;0),IF(X53=$X$5012,1+COUNTIF(U$7:U52,"&gt;0"),0),0)</f>
        <v>0</v>
      </c>
      <c r="V53" s="178" t="s">
        <v>242</v>
      </c>
      <c r="W53" s="130"/>
      <c r="X53" s="131"/>
      <c r="Y53" s="131"/>
      <c r="Z53" s="206"/>
      <c r="AA53" s="134"/>
      <c r="AB53" s="174">
        <f>IF(AC53="totale",SUMIF(AA$7:AA53,"somma",Z$7:Z53)-SUMIF(AC$7:AC52,"totale",AB$7:AB52),0)</f>
        <v>0</v>
      </c>
      <c r="AC53" s="134"/>
      <c r="AD53" s="194">
        <f t="shared" si="3"/>
        <v>0</v>
      </c>
      <c r="AE53" s="124" t="str">
        <f t="shared" si="4"/>
        <v/>
      </c>
      <c r="AF53" s="195" t="str">
        <f t="shared" si="5"/>
        <v/>
      </c>
      <c r="AG53" s="194" t="str">
        <f t="shared" si="7"/>
        <v/>
      </c>
      <c r="AH53" s="194">
        <f>IF(AG53="",0,IF(ISERROR(VLOOKUP(AG53,AG$7:AG52,1,FALSE)),1,0))</f>
        <v>0</v>
      </c>
      <c r="AI53" s="194"/>
    </row>
    <row r="54" spans="1:35" ht="16.5" customHeight="1">
      <c r="A54" s="48">
        <v>47</v>
      </c>
      <c r="B54" s="340"/>
      <c r="C54" s="341"/>
      <c r="D54" s="341"/>
      <c r="E54" s="342"/>
      <c r="F54" s="184">
        <f t="shared" si="10"/>
        <v>0</v>
      </c>
      <c r="G54" s="185">
        <f t="shared" si="10"/>
        <v>0</v>
      </c>
      <c r="H54" s="185">
        <f t="shared" si="10"/>
        <v>0</v>
      </c>
      <c r="I54" s="185">
        <f t="shared" si="10"/>
        <v>0</v>
      </c>
      <c r="J54" s="185">
        <f t="shared" si="10"/>
        <v>0</v>
      </c>
      <c r="K54" s="185">
        <f t="shared" si="10"/>
        <v>0</v>
      </c>
      <c r="L54" s="185">
        <f t="shared" si="10"/>
        <v>0</v>
      </c>
      <c r="M54" s="185">
        <f t="shared" si="10"/>
        <v>0</v>
      </c>
      <c r="N54" s="185">
        <f t="shared" si="10"/>
        <v>0</v>
      </c>
      <c r="O54" s="185">
        <f t="shared" si="10"/>
        <v>0</v>
      </c>
      <c r="P54" s="185">
        <f t="shared" si="10"/>
        <v>0</v>
      </c>
      <c r="Q54" s="186">
        <f t="shared" si="10"/>
        <v>0</v>
      </c>
      <c r="R54" s="48"/>
      <c r="S54" s="197">
        <f t="shared" si="8"/>
        <v>0</v>
      </c>
      <c r="T54" s="48"/>
      <c r="U54" s="175">
        <f>IF(AND($X$5012&lt;&gt;" ",$X$5012&lt;&gt;0),IF(X54=$X$5012,1+COUNTIF(U$7:U53,"&gt;0"),0),0)</f>
        <v>0</v>
      </c>
      <c r="V54" s="178" t="s">
        <v>243</v>
      </c>
      <c r="W54" s="130"/>
      <c r="X54" s="131"/>
      <c r="Y54" s="131"/>
      <c r="Z54" s="206"/>
      <c r="AA54" s="134"/>
      <c r="AB54" s="174">
        <f>IF(AC54="totale",SUMIF(AA$7:AA54,"somma",Z$7:Z54)-SUMIF(AC$7:AC53,"totale",AB$7:AB53),0)</f>
        <v>0</v>
      </c>
      <c r="AC54" s="134"/>
      <c r="AD54" s="194">
        <f t="shared" si="3"/>
        <v>0</v>
      </c>
      <c r="AE54" s="124" t="str">
        <f t="shared" si="4"/>
        <v/>
      </c>
      <c r="AF54" s="195" t="str">
        <f t="shared" si="5"/>
        <v/>
      </c>
      <c r="AG54" s="194" t="str">
        <f t="shared" si="7"/>
        <v/>
      </c>
      <c r="AH54" s="194">
        <f>IF(AG54="",0,IF(ISERROR(VLOOKUP(AG54,AG$7:AG53,1,FALSE)),1,0))</f>
        <v>0</v>
      </c>
      <c r="AI54" s="194"/>
    </row>
    <row r="55" spans="1:35" ht="16.5" customHeight="1">
      <c r="A55" s="48">
        <v>48</v>
      </c>
      <c r="B55" s="340"/>
      <c r="C55" s="341"/>
      <c r="D55" s="341"/>
      <c r="E55" s="342"/>
      <c r="F55" s="184">
        <f t="shared" si="10"/>
        <v>0</v>
      </c>
      <c r="G55" s="185">
        <f t="shared" si="10"/>
        <v>0</v>
      </c>
      <c r="H55" s="185">
        <f t="shared" si="10"/>
        <v>0</v>
      </c>
      <c r="I55" s="185">
        <f t="shared" si="10"/>
        <v>0</v>
      </c>
      <c r="J55" s="185">
        <f t="shared" si="10"/>
        <v>0</v>
      </c>
      <c r="K55" s="185">
        <f t="shared" si="10"/>
        <v>0</v>
      </c>
      <c r="L55" s="185">
        <f t="shared" si="10"/>
        <v>0</v>
      </c>
      <c r="M55" s="185">
        <f t="shared" si="10"/>
        <v>0</v>
      </c>
      <c r="N55" s="185">
        <f t="shared" si="10"/>
        <v>0</v>
      </c>
      <c r="O55" s="185">
        <f t="shared" si="10"/>
        <v>0</v>
      </c>
      <c r="P55" s="185">
        <f t="shared" si="10"/>
        <v>0</v>
      </c>
      <c r="Q55" s="186">
        <f t="shared" si="10"/>
        <v>0</v>
      </c>
      <c r="R55" s="48"/>
      <c r="S55" s="197">
        <f t="shared" si="8"/>
        <v>0</v>
      </c>
      <c r="T55" s="48"/>
      <c r="U55" s="175">
        <f>IF(AND($X$5012&lt;&gt;" ",$X$5012&lt;&gt;0),IF(X55=$X$5012,1+COUNTIF(U$7:U54,"&gt;0"),0),0)</f>
        <v>0</v>
      </c>
      <c r="V55" s="178" t="s">
        <v>244</v>
      </c>
      <c r="W55" s="130"/>
      <c r="X55" s="131"/>
      <c r="Y55" s="131"/>
      <c r="Z55" s="206"/>
      <c r="AA55" s="134"/>
      <c r="AB55" s="174">
        <f>IF(AC55="totale",SUMIF(AA$7:AA55,"somma",Z$7:Z55)-SUMIF(AC$7:AC54,"totale",AB$7:AB54),0)</f>
        <v>0</v>
      </c>
      <c r="AC55" s="134"/>
      <c r="AD55" s="194">
        <f t="shared" si="3"/>
        <v>0</v>
      </c>
      <c r="AE55" s="124" t="str">
        <f t="shared" si="4"/>
        <v/>
      </c>
      <c r="AF55" s="195" t="str">
        <f t="shared" si="5"/>
        <v/>
      </c>
      <c r="AG55" s="194" t="str">
        <f t="shared" si="7"/>
        <v/>
      </c>
      <c r="AH55" s="194">
        <f>IF(AG55="",0,IF(ISERROR(VLOOKUP(AG55,AG$7:AG54,1,FALSE)),1,0))</f>
        <v>0</v>
      </c>
      <c r="AI55" s="194"/>
    </row>
    <row r="56" spans="1:35" ht="16.5" customHeight="1">
      <c r="A56" s="48">
        <v>49</v>
      </c>
      <c r="B56" s="340"/>
      <c r="C56" s="341"/>
      <c r="D56" s="341"/>
      <c r="E56" s="342"/>
      <c r="F56" s="184">
        <f t="shared" si="10"/>
        <v>0</v>
      </c>
      <c r="G56" s="185">
        <f t="shared" si="10"/>
        <v>0</v>
      </c>
      <c r="H56" s="185">
        <f t="shared" si="10"/>
        <v>0</v>
      </c>
      <c r="I56" s="185">
        <f t="shared" si="10"/>
        <v>0</v>
      </c>
      <c r="J56" s="185">
        <f t="shared" si="10"/>
        <v>0</v>
      </c>
      <c r="K56" s="185">
        <f t="shared" si="10"/>
        <v>0</v>
      </c>
      <c r="L56" s="185">
        <f t="shared" si="10"/>
        <v>0</v>
      </c>
      <c r="M56" s="185">
        <f t="shared" si="10"/>
        <v>0</v>
      </c>
      <c r="N56" s="185">
        <f t="shared" si="10"/>
        <v>0</v>
      </c>
      <c r="O56" s="185">
        <f t="shared" si="10"/>
        <v>0</v>
      </c>
      <c r="P56" s="185">
        <f t="shared" si="10"/>
        <v>0</v>
      </c>
      <c r="Q56" s="186">
        <f t="shared" si="10"/>
        <v>0</v>
      </c>
      <c r="R56" s="48"/>
      <c r="S56" s="197">
        <f t="shared" si="8"/>
        <v>0</v>
      </c>
      <c r="T56" s="48"/>
      <c r="U56" s="175">
        <f>IF(AND($X$5012&lt;&gt;" ",$X$5012&lt;&gt;0),IF(X56=$X$5012,1+COUNTIF(U$7:U55,"&gt;0"),0),0)</f>
        <v>0</v>
      </c>
      <c r="V56" s="178" t="s">
        <v>245</v>
      </c>
      <c r="W56" s="130"/>
      <c r="X56" s="131"/>
      <c r="Y56" s="131"/>
      <c r="Z56" s="206"/>
      <c r="AA56" s="134"/>
      <c r="AB56" s="174">
        <f>IF(AC56="totale",SUMIF(AA$7:AA56,"somma",Z$7:Z56)-SUMIF(AC$7:AC55,"totale",AB$7:AB55),0)</f>
        <v>0</v>
      </c>
      <c r="AC56" s="134"/>
      <c r="AD56" s="194">
        <f t="shared" si="3"/>
        <v>0</v>
      </c>
      <c r="AE56" s="124" t="str">
        <f t="shared" si="4"/>
        <v/>
      </c>
      <c r="AF56" s="195" t="str">
        <f t="shared" si="5"/>
        <v/>
      </c>
      <c r="AG56" s="194" t="str">
        <f t="shared" si="7"/>
        <v/>
      </c>
      <c r="AH56" s="194">
        <f>IF(AG56="",0,IF(ISERROR(VLOOKUP(AG56,AG$7:AG55,1,FALSE)),1,0))</f>
        <v>0</v>
      </c>
      <c r="AI56" s="194"/>
    </row>
    <row r="57" spans="1:35" ht="16.5" customHeight="1">
      <c r="A57" s="48">
        <v>50</v>
      </c>
      <c r="B57" s="344" t="s">
        <v>5196</v>
      </c>
      <c r="C57" s="345"/>
      <c r="D57" s="345"/>
      <c r="E57" s="346"/>
      <c r="F57" s="187">
        <f t="shared" ref="F57:Q57" si="11">SUMIF($AE$7:$AE$5006,CONCATENATE(F$5024,$B57),$Z$7:$Z$5006)</f>
        <v>0</v>
      </c>
      <c r="G57" s="188">
        <f t="shared" si="11"/>
        <v>0</v>
      </c>
      <c r="H57" s="188">
        <f t="shared" si="11"/>
        <v>50</v>
      </c>
      <c r="I57" s="188">
        <f t="shared" si="11"/>
        <v>0</v>
      </c>
      <c r="J57" s="188">
        <f t="shared" si="11"/>
        <v>0</v>
      </c>
      <c r="K57" s="188">
        <f t="shared" si="11"/>
        <v>0</v>
      </c>
      <c r="L57" s="188">
        <f t="shared" si="11"/>
        <v>0</v>
      </c>
      <c r="M57" s="188">
        <f t="shared" si="11"/>
        <v>0</v>
      </c>
      <c r="N57" s="188">
        <f t="shared" si="11"/>
        <v>0</v>
      </c>
      <c r="O57" s="188">
        <f t="shared" si="11"/>
        <v>0</v>
      </c>
      <c r="P57" s="188">
        <f t="shared" si="11"/>
        <v>0</v>
      </c>
      <c r="Q57" s="189">
        <f t="shared" si="11"/>
        <v>0</v>
      </c>
      <c r="R57" s="48"/>
      <c r="S57" s="198">
        <f t="shared" si="2"/>
        <v>50</v>
      </c>
      <c r="T57" s="48"/>
      <c r="U57" s="175">
        <f>IF(AND($X$5012&lt;&gt;" ",$X$5012&lt;&gt;0),IF(X57=$X$5012,1+COUNTIF(U$7:U56,"&gt;0"),0),0)</f>
        <v>0</v>
      </c>
      <c r="V57" s="178" t="s">
        <v>246</v>
      </c>
      <c r="W57" s="130"/>
      <c r="X57" s="131"/>
      <c r="Y57" s="131"/>
      <c r="Z57" s="206"/>
      <c r="AA57" s="134"/>
      <c r="AB57" s="174">
        <f>IF(AC57="totale",SUMIF(AA$7:AA57,"somma",Z$7:Z57)-SUMIF(AC$7:AC56,"totale",AB$7:AB56),0)</f>
        <v>0</v>
      </c>
      <c r="AC57" s="134"/>
      <c r="AD57" s="194">
        <f t="shared" si="3"/>
        <v>0</v>
      </c>
      <c r="AE57" s="124" t="str">
        <f t="shared" si="4"/>
        <v/>
      </c>
      <c r="AF57" s="195" t="str">
        <f t="shared" si="5"/>
        <v/>
      </c>
      <c r="AG57" s="194" t="str">
        <f t="shared" si="7"/>
        <v/>
      </c>
      <c r="AH57" s="194">
        <f>IF(AG57="",0,IF(ISERROR(VLOOKUP(AG57,AG$7:AG56,1,FALSE)),1,0))</f>
        <v>0</v>
      </c>
      <c r="AI57" s="194"/>
    </row>
    <row r="58" spans="1:35" ht="16.5" customHeight="1">
      <c r="A58" s="3"/>
      <c r="B58" s="179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6"/>
      <c r="S58" s="125"/>
      <c r="T58" s="3"/>
      <c r="U58" s="175">
        <f>IF(AND($X$5012&lt;&gt;" ",$X$5012&lt;&gt;0),IF(X58=$X$5012,1+COUNTIF(U$7:U57,"&gt;0"),0),0)</f>
        <v>0</v>
      </c>
      <c r="V58" s="178" t="s">
        <v>247</v>
      </c>
      <c r="W58" s="130"/>
      <c r="X58" s="131"/>
      <c r="Y58" s="131"/>
      <c r="Z58" s="206"/>
      <c r="AA58" s="134"/>
      <c r="AB58" s="174">
        <f>IF(AC58="totale",SUMIF(AA$7:AA58,"somma",Z$7:Z58)-SUMIF(AC$7:AC57,"totale",AB$7:AB57),0)</f>
        <v>0</v>
      </c>
      <c r="AC58" s="134"/>
      <c r="AD58" s="194">
        <f t="shared" si="3"/>
        <v>0</v>
      </c>
      <c r="AE58" s="124" t="str">
        <f t="shared" si="4"/>
        <v/>
      </c>
      <c r="AF58" s="195" t="str">
        <f t="shared" si="5"/>
        <v/>
      </c>
      <c r="AG58" s="194" t="str">
        <f t="shared" si="7"/>
        <v/>
      </c>
      <c r="AH58" s="194">
        <f>IF(AG58="",0,IF(ISERROR(VLOOKUP(AG58,AG$7:AG57,1,FALSE)),1,0))</f>
        <v>0</v>
      </c>
      <c r="AI58" s="194"/>
    </row>
    <row r="59" spans="1:35" ht="16.5" customHeight="1">
      <c r="A59" s="3"/>
      <c r="B59" s="69"/>
      <c r="C59" s="69"/>
      <c r="D59" s="69"/>
      <c r="E59" s="70" t="s">
        <v>150</v>
      </c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3"/>
      <c r="U59" s="175">
        <f>IF(AND($X$5012&lt;&gt;" ",$X$5012&lt;&gt;0),IF(X59=$X$5012,1+COUNTIF(U$7:U58,"&gt;0"),0),0)</f>
        <v>0</v>
      </c>
      <c r="V59" s="178" t="s">
        <v>248</v>
      </c>
      <c r="W59" s="130"/>
      <c r="X59" s="131"/>
      <c r="Y59" s="131"/>
      <c r="Z59" s="206"/>
      <c r="AA59" s="134"/>
      <c r="AB59" s="174">
        <f>IF(AC59="totale",SUMIF(AA$7:AA59,"somma",Z$7:Z59)-SUMIF(AC$7:AC58,"totale",AB$7:AB58),0)</f>
        <v>0</v>
      </c>
      <c r="AC59" s="134"/>
      <c r="AD59" s="194">
        <f t="shared" si="3"/>
        <v>0</v>
      </c>
      <c r="AE59" s="124" t="str">
        <f t="shared" si="4"/>
        <v/>
      </c>
      <c r="AF59" s="195" t="str">
        <f t="shared" si="5"/>
        <v/>
      </c>
      <c r="AG59" s="194" t="str">
        <f t="shared" si="7"/>
        <v/>
      </c>
      <c r="AH59" s="194">
        <f>IF(AG59="",0,IF(ISERROR(VLOOKUP(AG59,AG$7:AG58,1,FALSE)),1,0))</f>
        <v>0</v>
      </c>
      <c r="AI59" s="194"/>
    </row>
    <row r="60" spans="1:35" ht="16.5" customHeight="1">
      <c r="A60" s="1"/>
      <c r="B60" s="69"/>
      <c r="C60" s="69"/>
      <c r="D60" s="69"/>
      <c r="E60" s="71"/>
      <c r="F60" s="72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1"/>
      <c r="U60" s="175">
        <f>IF(AND($X$5012&lt;&gt;" ",$X$5012&lt;&gt;0),IF(X60=$X$5012,1+COUNTIF(U$7:U59,"&gt;0"),0),0)</f>
        <v>0</v>
      </c>
      <c r="V60" s="178" t="s">
        <v>249</v>
      </c>
      <c r="W60" s="130"/>
      <c r="X60" s="131"/>
      <c r="Y60" s="131"/>
      <c r="Z60" s="206"/>
      <c r="AA60" s="134"/>
      <c r="AB60" s="174">
        <f>IF(AC60="totale",SUMIF(AA$7:AA60,"somma",Z$7:Z60)-SUMIF(AC$7:AC59,"totale",AB$7:AB59),0)</f>
        <v>0</v>
      </c>
      <c r="AC60" s="134"/>
      <c r="AD60" s="194">
        <f t="shared" si="3"/>
        <v>0</v>
      </c>
      <c r="AE60" s="124" t="str">
        <f t="shared" si="4"/>
        <v/>
      </c>
      <c r="AF60" s="195" t="str">
        <f t="shared" si="5"/>
        <v/>
      </c>
      <c r="AG60" s="194" t="str">
        <f t="shared" si="7"/>
        <v/>
      </c>
      <c r="AH60" s="194">
        <f>IF(AG60="",0,IF(ISERROR(VLOOKUP(AG60,AG$7:AG59,1,FALSE)),1,0))</f>
        <v>0</v>
      </c>
      <c r="AI60" s="194"/>
    </row>
    <row r="61" spans="1:35" ht="16.5" customHeight="1">
      <c r="A61" s="1"/>
      <c r="B61" s="69"/>
      <c r="C61" s="69"/>
      <c r="D61" s="69"/>
      <c r="E61" s="164">
        <v>0.6</v>
      </c>
      <c r="F61" s="211">
        <f t="shared" ref="F61:Q61" si="12">IF(ISERROR($B$65),0,IF(OR(F5012=$E5012,F5012&gt;F5013),F5017,0))</f>
        <v>0</v>
      </c>
      <c r="G61" s="211">
        <f t="shared" si="12"/>
        <v>0</v>
      </c>
      <c r="H61" s="211">
        <f t="shared" si="12"/>
        <v>0</v>
      </c>
      <c r="I61" s="211">
        <f t="shared" si="12"/>
        <v>0</v>
      </c>
      <c r="J61" s="211">
        <f t="shared" si="12"/>
        <v>0</v>
      </c>
      <c r="K61" s="211">
        <f t="shared" si="12"/>
        <v>0</v>
      </c>
      <c r="L61" s="211">
        <f t="shared" si="12"/>
        <v>0</v>
      </c>
      <c r="M61" s="211">
        <f t="shared" si="12"/>
        <v>0</v>
      </c>
      <c r="N61" s="211">
        <f t="shared" si="12"/>
        <v>0</v>
      </c>
      <c r="O61" s="211">
        <f t="shared" si="12"/>
        <v>0</v>
      </c>
      <c r="P61" s="211">
        <f t="shared" si="12"/>
        <v>0</v>
      </c>
      <c r="Q61" s="211">
        <f t="shared" si="12"/>
        <v>0</v>
      </c>
      <c r="R61" s="69"/>
      <c r="S61" s="69"/>
      <c r="T61" s="1"/>
      <c r="U61" s="175">
        <f>IF(AND($X$5012&lt;&gt;" ",$X$5012&lt;&gt;0),IF(X61=$X$5012,1+COUNTIF(U$7:U60,"&gt;0"),0),0)</f>
        <v>0</v>
      </c>
      <c r="V61" s="178" t="s">
        <v>250</v>
      </c>
      <c r="W61" s="130"/>
      <c r="X61" s="131"/>
      <c r="Y61" s="131"/>
      <c r="Z61" s="206"/>
      <c r="AA61" s="134"/>
      <c r="AB61" s="174">
        <f>IF(AC61="totale",SUMIF(AA$7:AA61,"somma",Z$7:Z61)-SUMIF(AC$7:AC60,"totale",AB$7:AB60),0)</f>
        <v>0</v>
      </c>
      <c r="AC61" s="134"/>
      <c r="AD61" s="194">
        <f t="shared" si="3"/>
        <v>0</v>
      </c>
      <c r="AE61" s="124" t="str">
        <f t="shared" si="4"/>
        <v/>
      </c>
      <c r="AF61" s="195" t="str">
        <f t="shared" si="5"/>
        <v/>
      </c>
      <c r="AG61" s="194" t="str">
        <f t="shared" si="7"/>
        <v/>
      </c>
      <c r="AH61" s="194">
        <f>IF(AG61="",0,IF(ISERROR(VLOOKUP(AG61,AG$7:AG60,1,FALSE)),1,0))</f>
        <v>0</v>
      </c>
      <c r="AI61" s="194"/>
    </row>
    <row r="62" spans="1:35" ht="16.5" customHeight="1">
      <c r="A62" s="1"/>
      <c r="B62" s="69"/>
      <c r="C62" s="69"/>
      <c r="D62" s="69"/>
      <c r="E62" s="164">
        <v>0.45</v>
      </c>
      <c r="F62" s="211">
        <f t="shared" ref="F62:Q62" si="13">IF(ISERROR($B$65),0,IF(F5013=F5014,0,F5013))</f>
        <v>0</v>
      </c>
      <c r="G62" s="211">
        <f t="shared" si="13"/>
        <v>0</v>
      </c>
      <c r="H62" s="211">
        <f t="shared" si="13"/>
        <v>0</v>
      </c>
      <c r="I62" s="211">
        <f t="shared" si="13"/>
        <v>0</v>
      </c>
      <c r="J62" s="211">
        <f t="shared" si="13"/>
        <v>0</v>
      </c>
      <c r="K62" s="211">
        <f t="shared" si="13"/>
        <v>0</v>
      </c>
      <c r="L62" s="211">
        <f t="shared" si="13"/>
        <v>0</v>
      </c>
      <c r="M62" s="211">
        <f t="shared" si="13"/>
        <v>0</v>
      </c>
      <c r="N62" s="211">
        <f t="shared" si="13"/>
        <v>0</v>
      </c>
      <c r="O62" s="211">
        <f t="shared" si="13"/>
        <v>0</v>
      </c>
      <c r="P62" s="211">
        <f t="shared" si="13"/>
        <v>0</v>
      </c>
      <c r="Q62" s="211">
        <f t="shared" si="13"/>
        <v>0</v>
      </c>
      <c r="R62" s="69"/>
      <c r="S62" s="69"/>
      <c r="T62" s="1"/>
      <c r="U62" s="175">
        <f>IF(AND($X$5012&lt;&gt;" ",$X$5012&lt;&gt;0),IF(X62=$X$5012,1+COUNTIF(U$7:U61,"&gt;0"),0),0)</f>
        <v>0</v>
      </c>
      <c r="V62" s="178" t="s">
        <v>251</v>
      </c>
      <c r="W62" s="130"/>
      <c r="X62" s="131"/>
      <c r="Y62" s="131"/>
      <c r="Z62" s="206"/>
      <c r="AA62" s="134"/>
      <c r="AB62" s="174">
        <f>IF(AC62="totale",SUMIF(AA$7:AA62,"somma",Z$7:Z62)-SUMIF(AC$7:AC61,"totale",AB$7:AB61),0)</f>
        <v>0</v>
      </c>
      <c r="AC62" s="134"/>
      <c r="AD62" s="194">
        <f t="shared" si="3"/>
        <v>0</v>
      </c>
      <c r="AE62" s="124" t="str">
        <f t="shared" si="4"/>
        <v/>
      </c>
      <c r="AF62" s="195" t="str">
        <f t="shared" si="5"/>
        <v/>
      </c>
      <c r="AG62" s="194" t="str">
        <f t="shared" si="7"/>
        <v/>
      </c>
      <c r="AH62" s="194">
        <f>IF(AG62="",0,IF(ISERROR(VLOOKUP(AG62,AG$7:AG61,1,FALSE)),1,0))</f>
        <v>0</v>
      </c>
      <c r="AI62" s="194"/>
    </row>
    <row r="63" spans="1:35" ht="16.5" customHeight="1">
      <c r="A63" s="1"/>
      <c r="B63" s="69"/>
      <c r="C63" s="69"/>
      <c r="D63" s="69"/>
      <c r="E63" s="164">
        <v>0.3</v>
      </c>
      <c r="F63" s="211">
        <f t="shared" ref="F63:Q63" si="14">IF(ISERROR($B$65),0,IF(F5014=F5015,0,F5014))</f>
        <v>23.333333333333329</v>
      </c>
      <c r="G63" s="211">
        <f t="shared" si="14"/>
        <v>0</v>
      </c>
      <c r="H63" s="211">
        <f t="shared" si="14"/>
        <v>0</v>
      </c>
      <c r="I63" s="211">
        <f t="shared" si="14"/>
        <v>0</v>
      </c>
      <c r="J63" s="211">
        <f t="shared" si="14"/>
        <v>0</v>
      </c>
      <c r="K63" s="211">
        <f t="shared" si="14"/>
        <v>0</v>
      </c>
      <c r="L63" s="211">
        <f t="shared" si="14"/>
        <v>0</v>
      </c>
      <c r="M63" s="211">
        <f t="shared" si="14"/>
        <v>0</v>
      </c>
      <c r="N63" s="211">
        <f t="shared" si="14"/>
        <v>0</v>
      </c>
      <c r="O63" s="211">
        <f t="shared" si="14"/>
        <v>0</v>
      </c>
      <c r="P63" s="211">
        <f t="shared" si="14"/>
        <v>0</v>
      </c>
      <c r="Q63" s="211">
        <f t="shared" si="14"/>
        <v>0</v>
      </c>
      <c r="R63" s="69"/>
      <c r="S63" s="69"/>
      <c r="T63" s="1"/>
      <c r="U63" s="175">
        <f>IF(AND($X$5012&lt;&gt;" ",$X$5012&lt;&gt;0),IF(X63=$X$5012,1+COUNTIF(U$7:U62,"&gt;0"),0),0)</f>
        <v>0</v>
      </c>
      <c r="V63" s="178" t="s">
        <v>252</v>
      </c>
      <c r="W63" s="130"/>
      <c r="X63" s="131"/>
      <c r="Y63" s="131"/>
      <c r="Z63" s="206"/>
      <c r="AA63" s="134"/>
      <c r="AB63" s="174">
        <f>IF(AC63="totale",SUMIF(AA$7:AA63,"somma",Z$7:Z63)-SUMIF(AC$7:AC62,"totale",AB$7:AB62),0)</f>
        <v>0</v>
      </c>
      <c r="AC63" s="134"/>
      <c r="AD63" s="194">
        <f t="shared" si="3"/>
        <v>0</v>
      </c>
      <c r="AE63" s="124" t="str">
        <f t="shared" si="4"/>
        <v/>
      </c>
      <c r="AF63" s="195" t="str">
        <f t="shared" si="5"/>
        <v/>
      </c>
      <c r="AG63" s="194" t="str">
        <f t="shared" si="7"/>
        <v/>
      </c>
      <c r="AH63" s="194">
        <f>IF(AG63="",0,IF(ISERROR(VLOOKUP(AG63,AG$7:AG62,1,FALSE)),1,0))</f>
        <v>0</v>
      </c>
      <c r="AI63" s="194"/>
    </row>
    <row r="64" spans="1:35" ht="16.5" customHeight="1">
      <c r="A64" s="1"/>
      <c r="B64" s="347" t="s">
        <v>70</v>
      </c>
      <c r="C64" s="347"/>
      <c r="D64" s="73"/>
      <c r="E64" s="164">
        <v>0.15</v>
      </c>
      <c r="F64" s="211">
        <f t="shared" ref="F64:Q64" si="15">IF(ISERROR($B$65),0,IF(F5015=F5016,0,F5015))</f>
        <v>19</v>
      </c>
      <c r="G64" s="211">
        <f t="shared" si="15"/>
        <v>0</v>
      </c>
      <c r="H64" s="211">
        <f t="shared" si="15"/>
        <v>0</v>
      </c>
      <c r="I64" s="211">
        <f t="shared" si="15"/>
        <v>0</v>
      </c>
      <c r="J64" s="211">
        <f t="shared" si="15"/>
        <v>0</v>
      </c>
      <c r="K64" s="211">
        <f t="shared" si="15"/>
        <v>0</v>
      </c>
      <c r="L64" s="211">
        <f t="shared" si="15"/>
        <v>0</v>
      </c>
      <c r="M64" s="211">
        <f t="shared" si="15"/>
        <v>0</v>
      </c>
      <c r="N64" s="211">
        <f t="shared" si="15"/>
        <v>0</v>
      </c>
      <c r="O64" s="211">
        <f t="shared" si="15"/>
        <v>0</v>
      </c>
      <c r="P64" s="211">
        <f t="shared" si="15"/>
        <v>0</v>
      </c>
      <c r="Q64" s="211">
        <f t="shared" si="15"/>
        <v>0</v>
      </c>
      <c r="R64" s="69"/>
      <c r="S64" s="69"/>
      <c r="T64" s="1"/>
      <c r="U64" s="175">
        <f>IF(AND($X$5012&lt;&gt;" ",$X$5012&lt;&gt;0),IF(X64=$X$5012,1+COUNTIF(U$7:U63,"&gt;0"),0),0)</f>
        <v>0</v>
      </c>
      <c r="V64" s="178" t="s">
        <v>253</v>
      </c>
      <c r="W64" s="130"/>
      <c r="X64" s="131"/>
      <c r="Y64" s="131"/>
      <c r="Z64" s="206"/>
      <c r="AA64" s="134"/>
      <c r="AB64" s="174">
        <f>IF(AC64="totale",SUMIF(AA$7:AA64,"somma",Z$7:Z64)-SUMIF(AC$7:AC63,"totale",AB$7:AB63),0)</f>
        <v>0</v>
      </c>
      <c r="AC64" s="134"/>
      <c r="AD64" s="194">
        <f t="shared" si="3"/>
        <v>0</v>
      </c>
      <c r="AE64" s="124" t="str">
        <f t="shared" si="4"/>
        <v/>
      </c>
      <c r="AF64" s="195" t="str">
        <f t="shared" si="5"/>
        <v/>
      </c>
      <c r="AG64" s="194" t="str">
        <f t="shared" si="7"/>
        <v/>
      </c>
      <c r="AH64" s="194">
        <f>IF(AG64="",0,IF(ISERROR(VLOOKUP(AG64,AG$7:AG63,1,FALSE)),1,0))</f>
        <v>0</v>
      </c>
      <c r="AI64" s="194"/>
    </row>
    <row r="65" spans="1:35" ht="16.5" customHeight="1">
      <c r="A65" s="1"/>
      <c r="B65" s="349">
        <f>IF(S4=0,0,S4/C5015)</f>
        <v>126.66666666666667</v>
      </c>
      <c r="C65" s="350"/>
      <c r="D65" s="74"/>
      <c r="E65" s="165">
        <v>0.05</v>
      </c>
      <c r="F65" s="213">
        <f t="shared" ref="F65:Q65" si="16">IF(ISERROR($B$65),0,F5016)</f>
        <v>6.3333333333333339</v>
      </c>
      <c r="G65" s="213">
        <f t="shared" si="16"/>
        <v>0</v>
      </c>
      <c r="H65" s="213">
        <f t="shared" si="16"/>
        <v>3.3333333333333286</v>
      </c>
      <c r="I65" s="213">
        <f t="shared" si="16"/>
        <v>0</v>
      </c>
      <c r="J65" s="213">
        <f t="shared" si="16"/>
        <v>0</v>
      </c>
      <c r="K65" s="213">
        <f t="shared" si="16"/>
        <v>0</v>
      </c>
      <c r="L65" s="213">
        <f t="shared" si="16"/>
        <v>0</v>
      </c>
      <c r="M65" s="213">
        <f t="shared" si="16"/>
        <v>0</v>
      </c>
      <c r="N65" s="213">
        <f t="shared" si="16"/>
        <v>0</v>
      </c>
      <c r="O65" s="213">
        <f t="shared" si="16"/>
        <v>0</v>
      </c>
      <c r="P65" s="213">
        <f t="shared" si="16"/>
        <v>0</v>
      </c>
      <c r="Q65" s="213">
        <f t="shared" si="16"/>
        <v>0</v>
      </c>
      <c r="R65" s="75"/>
      <c r="S65" s="75"/>
      <c r="T65" s="1"/>
      <c r="U65" s="175">
        <f>IF(AND($X$5012&lt;&gt;" ",$X$5012&lt;&gt;0),IF(X65=$X$5012,1+COUNTIF(U$7:U64,"&gt;0"),0),0)</f>
        <v>0</v>
      </c>
      <c r="V65" s="178" t="s">
        <v>254</v>
      </c>
      <c r="W65" s="130"/>
      <c r="X65" s="131"/>
      <c r="Y65" s="131"/>
      <c r="Z65" s="206"/>
      <c r="AA65" s="134"/>
      <c r="AB65" s="174">
        <f>IF(AC65="totale",SUMIF(AA$7:AA65,"somma",Z$7:Z65)-SUMIF(AC$7:AC64,"totale",AB$7:AB64),0)</f>
        <v>0</v>
      </c>
      <c r="AC65" s="134"/>
      <c r="AD65" s="194">
        <f t="shared" si="3"/>
        <v>0</v>
      </c>
      <c r="AE65" s="124" t="str">
        <f t="shared" si="4"/>
        <v/>
      </c>
      <c r="AF65" s="195" t="str">
        <f t="shared" si="5"/>
        <v/>
      </c>
      <c r="AG65" s="194" t="str">
        <f t="shared" si="7"/>
        <v/>
      </c>
      <c r="AH65" s="194">
        <f>IF(AG65="",0,IF(ISERROR(VLOOKUP(AG65,AG$7:AG64,1,FALSE)),1,0))</f>
        <v>0</v>
      </c>
      <c r="AI65" s="194"/>
    </row>
    <row r="66" spans="1:35" ht="16.5" customHeight="1">
      <c r="A66" s="1"/>
      <c r="B66" s="347" t="str">
        <f>CONCATENATE(C5016," ",C5015)</f>
        <v>Mesi rilevati:  3</v>
      </c>
      <c r="C66" s="347"/>
      <c r="D66" s="76"/>
      <c r="E66" s="77">
        <f>E65</f>
        <v>0.05</v>
      </c>
      <c r="F66" s="212">
        <f t="shared" ref="F66:Q66" si="17">F5018</f>
        <v>0</v>
      </c>
      <c r="G66" s="212">
        <f t="shared" si="17"/>
        <v>-6.3333333333333339</v>
      </c>
      <c r="H66" s="212">
        <f t="shared" si="17"/>
        <v>0</v>
      </c>
      <c r="I66" s="212">
        <f t="shared" si="17"/>
        <v>0</v>
      </c>
      <c r="J66" s="212">
        <f t="shared" si="17"/>
        <v>0</v>
      </c>
      <c r="K66" s="212">
        <f t="shared" si="17"/>
        <v>0</v>
      </c>
      <c r="L66" s="212">
        <f t="shared" si="17"/>
        <v>0</v>
      </c>
      <c r="M66" s="212">
        <f t="shared" si="17"/>
        <v>0</v>
      </c>
      <c r="N66" s="212">
        <f t="shared" si="17"/>
        <v>0</v>
      </c>
      <c r="O66" s="212">
        <f t="shared" si="17"/>
        <v>0</v>
      </c>
      <c r="P66" s="212">
        <f t="shared" si="17"/>
        <v>0</v>
      </c>
      <c r="Q66" s="212">
        <f t="shared" si="17"/>
        <v>0</v>
      </c>
      <c r="R66" s="69"/>
      <c r="S66" s="69"/>
      <c r="T66" s="1"/>
      <c r="U66" s="175">
        <f>IF(AND($X$5012&lt;&gt;" ",$X$5012&lt;&gt;0),IF(X66=$X$5012,1+COUNTIF(U$7:U65,"&gt;0"),0),0)</f>
        <v>0</v>
      </c>
      <c r="V66" s="178" t="s">
        <v>255</v>
      </c>
      <c r="W66" s="130"/>
      <c r="X66" s="131"/>
      <c r="Y66" s="131"/>
      <c r="Z66" s="206"/>
      <c r="AA66" s="134"/>
      <c r="AB66" s="174">
        <f>IF(AC66="totale",SUMIF(AA$7:AA66,"somma",Z$7:Z66)-SUMIF(AC$7:AC65,"totale",AB$7:AB65),0)</f>
        <v>0</v>
      </c>
      <c r="AC66" s="134"/>
      <c r="AD66" s="194">
        <f t="shared" si="3"/>
        <v>0</v>
      </c>
      <c r="AE66" s="124" t="str">
        <f t="shared" si="4"/>
        <v/>
      </c>
      <c r="AF66" s="195" t="str">
        <f t="shared" si="5"/>
        <v/>
      </c>
      <c r="AG66" s="194" t="str">
        <f t="shared" si="7"/>
        <v/>
      </c>
      <c r="AH66" s="194">
        <f>IF(AG66="",0,IF(ISERROR(VLOOKUP(AG66,AG$7:AG65,1,FALSE)),1,0))</f>
        <v>0</v>
      </c>
      <c r="AI66" s="194"/>
    </row>
    <row r="67" spans="1:35" ht="16.5" customHeight="1">
      <c r="A67" s="1"/>
      <c r="B67" s="79"/>
      <c r="C67" s="69"/>
      <c r="D67" s="69"/>
      <c r="E67" s="80">
        <f>E64</f>
        <v>0.15</v>
      </c>
      <c r="F67" s="212">
        <f t="shared" ref="F67:Q67" si="18">IF(F5019=F5018,0,F5019)</f>
        <v>0</v>
      </c>
      <c r="G67" s="212">
        <f t="shared" si="18"/>
        <v>-19</v>
      </c>
      <c r="H67" s="212">
        <f t="shared" si="18"/>
        <v>0</v>
      </c>
      <c r="I67" s="212">
        <f t="shared" si="18"/>
        <v>0</v>
      </c>
      <c r="J67" s="212">
        <f t="shared" si="18"/>
        <v>0</v>
      </c>
      <c r="K67" s="212">
        <f t="shared" si="18"/>
        <v>0</v>
      </c>
      <c r="L67" s="212">
        <f t="shared" si="18"/>
        <v>0</v>
      </c>
      <c r="M67" s="212">
        <f t="shared" si="18"/>
        <v>0</v>
      </c>
      <c r="N67" s="212">
        <f t="shared" si="18"/>
        <v>0</v>
      </c>
      <c r="O67" s="212">
        <f t="shared" si="18"/>
        <v>0</v>
      </c>
      <c r="P67" s="212">
        <f t="shared" si="18"/>
        <v>0</v>
      </c>
      <c r="Q67" s="212">
        <f t="shared" si="18"/>
        <v>0</v>
      </c>
      <c r="R67" s="69"/>
      <c r="S67" s="69"/>
      <c r="T67" s="1"/>
      <c r="U67" s="175">
        <f>IF(AND($X$5012&lt;&gt;" ",$X$5012&lt;&gt;0),IF(X67=$X$5012,1+COUNTIF(U$7:U66,"&gt;0"),0),0)</f>
        <v>0</v>
      </c>
      <c r="V67" s="178" t="s">
        <v>256</v>
      </c>
      <c r="W67" s="130"/>
      <c r="X67" s="131"/>
      <c r="Y67" s="131"/>
      <c r="Z67" s="206"/>
      <c r="AA67" s="134"/>
      <c r="AB67" s="174">
        <f>IF(AC67="totale",SUMIF(AA$7:AA67,"somma",Z$7:Z67)-SUMIF(AC$7:AC66,"totale",AB$7:AB66),0)</f>
        <v>0</v>
      </c>
      <c r="AC67" s="134"/>
      <c r="AD67" s="194">
        <f t="shared" si="3"/>
        <v>0</v>
      </c>
      <c r="AE67" s="124" t="str">
        <f t="shared" si="4"/>
        <v/>
      </c>
      <c r="AF67" s="195" t="str">
        <f t="shared" si="5"/>
        <v/>
      </c>
      <c r="AG67" s="194" t="str">
        <f t="shared" si="7"/>
        <v/>
      </c>
      <c r="AH67" s="194">
        <f>IF(AG67="",0,IF(ISERROR(VLOOKUP(AG67,AG$7:AG66,1,FALSE)),1,0))</f>
        <v>0</v>
      </c>
      <c r="AI67" s="194"/>
    </row>
    <row r="68" spans="1:35" ht="16.5" customHeight="1">
      <c r="A68" s="1"/>
      <c r="B68" s="69"/>
      <c r="C68" s="69"/>
      <c r="D68" s="69"/>
      <c r="E68" s="80">
        <f>E63</f>
        <v>0.3</v>
      </c>
      <c r="F68" s="212">
        <f t="shared" ref="F68:Q68" si="19">IF(F5020=F5019,0,F5020)</f>
        <v>0</v>
      </c>
      <c r="G68" s="212">
        <f t="shared" si="19"/>
        <v>-26.666666666666671</v>
      </c>
      <c r="H68" s="212">
        <f t="shared" si="19"/>
        <v>0</v>
      </c>
      <c r="I68" s="212">
        <f t="shared" si="19"/>
        <v>0</v>
      </c>
      <c r="J68" s="212">
        <f t="shared" si="19"/>
        <v>0</v>
      </c>
      <c r="K68" s="212">
        <f t="shared" si="19"/>
        <v>0</v>
      </c>
      <c r="L68" s="212">
        <f t="shared" si="19"/>
        <v>0</v>
      </c>
      <c r="M68" s="212">
        <f t="shared" si="19"/>
        <v>0</v>
      </c>
      <c r="N68" s="212">
        <f t="shared" si="19"/>
        <v>0</v>
      </c>
      <c r="O68" s="212">
        <f t="shared" si="19"/>
        <v>0</v>
      </c>
      <c r="P68" s="212">
        <f t="shared" si="19"/>
        <v>0</v>
      </c>
      <c r="Q68" s="212">
        <f t="shared" si="19"/>
        <v>0</v>
      </c>
      <c r="R68" s="69"/>
      <c r="S68" s="69"/>
      <c r="T68" s="1"/>
      <c r="U68" s="175">
        <f>IF(AND($X$5012&lt;&gt;" ",$X$5012&lt;&gt;0),IF(X68=$X$5012,1+COUNTIF(U$7:U67,"&gt;0"),0),0)</f>
        <v>0</v>
      </c>
      <c r="V68" s="178" t="s">
        <v>257</v>
      </c>
      <c r="W68" s="130"/>
      <c r="X68" s="131"/>
      <c r="Y68" s="131"/>
      <c r="Z68" s="206"/>
      <c r="AA68" s="134"/>
      <c r="AB68" s="174">
        <f>IF(AC68="totale",SUMIF(AA$7:AA68,"somma",Z$7:Z68)-SUMIF(AC$7:AC67,"totale",AB$7:AB67),0)</f>
        <v>0</v>
      </c>
      <c r="AC68" s="134"/>
      <c r="AD68" s="194">
        <f t="shared" si="3"/>
        <v>0</v>
      </c>
      <c r="AE68" s="124" t="str">
        <f t="shared" si="4"/>
        <v/>
      </c>
      <c r="AF68" s="195" t="str">
        <f t="shared" si="5"/>
        <v/>
      </c>
      <c r="AG68" s="194" t="str">
        <f t="shared" si="7"/>
        <v/>
      </c>
      <c r="AH68" s="194">
        <f>IF(AG68="",0,IF(ISERROR(VLOOKUP(AG68,AG$7:AG67,1,FALSE)),1,0))</f>
        <v>0</v>
      </c>
      <c r="AI68" s="194"/>
    </row>
    <row r="69" spans="1:35" ht="16.5" customHeight="1">
      <c r="A69" s="1"/>
      <c r="B69" s="69"/>
      <c r="C69" s="69"/>
      <c r="D69" s="69"/>
      <c r="E69" s="80">
        <f>E62</f>
        <v>0.45</v>
      </c>
      <c r="F69" s="212">
        <f t="shared" ref="F69:Q69" si="20">IF(F5021=F5020,0,F5021)</f>
        <v>0</v>
      </c>
      <c r="G69" s="212">
        <f t="shared" si="20"/>
        <v>0</v>
      </c>
      <c r="H69" s="212">
        <f t="shared" si="20"/>
        <v>0</v>
      </c>
      <c r="I69" s="212">
        <f t="shared" si="20"/>
        <v>0</v>
      </c>
      <c r="J69" s="212">
        <f t="shared" si="20"/>
        <v>0</v>
      </c>
      <c r="K69" s="212">
        <f t="shared" si="20"/>
        <v>0</v>
      </c>
      <c r="L69" s="212">
        <f t="shared" si="20"/>
        <v>0</v>
      </c>
      <c r="M69" s="212">
        <f t="shared" si="20"/>
        <v>0</v>
      </c>
      <c r="N69" s="212">
        <f t="shared" si="20"/>
        <v>0</v>
      </c>
      <c r="O69" s="212">
        <f t="shared" si="20"/>
        <v>0</v>
      </c>
      <c r="P69" s="212">
        <f t="shared" si="20"/>
        <v>0</v>
      </c>
      <c r="Q69" s="212">
        <f t="shared" si="20"/>
        <v>0</v>
      </c>
      <c r="R69" s="69"/>
      <c r="S69" s="69"/>
      <c r="T69" s="1"/>
      <c r="U69" s="175">
        <f>IF(AND($X$5012&lt;&gt;" ",$X$5012&lt;&gt;0),IF(X69=$X$5012,1+COUNTIF(U$7:U68,"&gt;0"),0),0)</f>
        <v>0</v>
      </c>
      <c r="V69" s="178" t="s">
        <v>258</v>
      </c>
      <c r="W69" s="130"/>
      <c r="X69" s="131"/>
      <c r="Y69" s="131"/>
      <c r="Z69" s="206"/>
      <c r="AA69" s="134"/>
      <c r="AB69" s="174">
        <f>IF(AC69="totale",SUMIF(AA$7:AA69,"somma",Z$7:Z69)-SUMIF(AC$7:AC68,"totale",AB$7:AB68),0)</f>
        <v>0</v>
      </c>
      <c r="AC69" s="134"/>
      <c r="AD69" s="194">
        <f t="shared" si="3"/>
        <v>0</v>
      </c>
      <c r="AE69" s="124" t="str">
        <f t="shared" si="4"/>
        <v/>
      </c>
      <c r="AF69" s="195" t="str">
        <f t="shared" si="5"/>
        <v/>
      </c>
      <c r="AG69" s="194" t="str">
        <f t="shared" si="7"/>
        <v/>
      </c>
      <c r="AH69" s="194">
        <f>IF(AG69="",0,IF(ISERROR(VLOOKUP(AG69,AG$7:AG68,1,FALSE)),1,0))</f>
        <v>0</v>
      </c>
      <c r="AI69" s="194"/>
    </row>
    <row r="70" spans="1:35" ht="16.5" customHeight="1">
      <c r="A70" s="1"/>
      <c r="B70" s="69"/>
      <c r="C70" s="69"/>
      <c r="D70" s="69"/>
      <c r="E70" s="80">
        <f>E61</f>
        <v>0.6</v>
      </c>
      <c r="F70" s="212">
        <f t="shared" ref="F70:Q70" si="21">IF(ISERROR($B$65),0,IF(OR(F5022=$E5022,F5022&lt;F5021),F5017,0))</f>
        <v>0</v>
      </c>
      <c r="G70" s="212">
        <f t="shared" si="21"/>
        <v>0</v>
      </c>
      <c r="H70" s="212">
        <f t="shared" si="21"/>
        <v>0</v>
      </c>
      <c r="I70" s="212">
        <f t="shared" si="21"/>
        <v>0</v>
      </c>
      <c r="J70" s="212">
        <f t="shared" si="21"/>
        <v>0</v>
      </c>
      <c r="K70" s="212">
        <f t="shared" si="21"/>
        <v>0</v>
      </c>
      <c r="L70" s="212">
        <f t="shared" si="21"/>
        <v>0</v>
      </c>
      <c r="M70" s="212">
        <f t="shared" si="21"/>
        <v>0</v>
      </c>
      <c r="N70" s="212">
        <f t="shared" si="21"/>
        <v>0</v>
      </c>
      <c r="O70" s="212">
        <f t="shared" si="21"/>
        <v>0</v>
      </c>
      <c r="P70" s="212">
        <f t="shared" si="21"/>
        <v>0</v>
      </c>
      <c r="Q70" s="212">
        <f t="shared" si="21"/>
        <v>0</v>
      </c>
      <c r="R70" s="69"/>
      <c r="S70" s="69"/>
      <c r="T70" s="1"/>
      <c r="U70" s="175">
        <f>IF(AND($X$5012&lt;&gt;" ",$X$5012&lt;&gt;0),IF(X70=$X$5012,1+COUNTIF(U$7:U69,"&gt;0"),0),0)</f>
        <v>0</v>
      </c>
      <c r="V70" s="178" t="s">
        <v>259</v>
      </c>
      <c r="W70" s="130"/>
      <c r="X70" s="131"/>
      <c r="Y70" s="131"/>
      <c r="Z70" s="206"/>
      <c r="AA70" s="134"/>
      <c r="AB70" s="174">
        <f>IF(AC70="totale",SUMIF(AA$7:AA70,"somma",Z$7:Z70)-SUMIF(AC$7:AC69,"totale",AB$7:AB69),0)</f>
        <v>0</v>
      </c>
      <c r="AC70" s="134"/>
      <c r="AD70" s="194">
        <f t="shared" si="3"/>
        <v>0</v>
      </c>
      <c r="AE70" s="124" t="str">
        <f t="shared" si="4"/>
        <v/>
      </c>
      <c r="AF70" s="195" t="str">
        <f t="shared" si="5"/>
        <v/>
      </c>
      <c r="AG70" s="194" t="str">
        <f t="shared" si="7"/>
        <v/>
      </c>
      <c r="AH70" s="194">
        <f>IF(AG70="",0,IF(ISERROR(VLOOKUP(AG70,AG$7:AG69,1,FALSE)),1,0))</f>
        <v>0</v>
      </c>
      <c r="AI70" s="194"/>
    </row>
    <row r="71" spans="1:35" ht="16.5" customHeight="1">
      <c r="A71" s="1"/>
      <c r="B71" s="69"/>
      <c r="C71" s="69"/>
      <c r="D71" s="69"/>
      <c r="E71" s="81"/>
      <c r="F71" s="82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69"/>
      <c r="S71" s="69"/>
      <c r="T71" s="1"/>
      <c r="U71" s="175">
        <f>IF(AND($X$5012&lt;&gt;" ",$X$5012&lt;&gt;0),IF(X71=$X$5012,1+COUNTIF(U$7:U70,"&gt;0"),0),0)</f>
        <v>0</v>
      </c>
      <c r="V71" s="178" t="s">
        <v>260</v>
      </c>
      <c r="W71" s="130"/>
      <c r="X71" s="131"/>
      <c r="Y71" s="131"/>
      <c r="Z71" s="206"/>
      <c r="AA71" s="134"/>
      <c r="AB71" s="174">
        <f>IF(AC71="totale",SUMIF(AA$7:AA71,"somma",Z$7:Z71)-SUMIF(AC$7:AC70,"totale",AB$7:AB70),0)</f>
        <v>0</v>
      </c>
      <c r="AC71" s="134"/>
      <c r="AD71" s="194">
        <f t="shared" si="3"/>
        <v>0</v>
      </c>
      <c r="AE71" s="124" t="str">
        <f t="shared" si="4"/>
        <v/>
      </c>
      <c r="AF71" s="195" t="str">
        <f t="shared" si="5"/>
        <v/>
      </c>
      <c r="AG71" s="194" t="str">
        <f t="shared" si="7"/>
        <v/>
      </c>
      <c r="AH71" s="194">
        <f>IF(AG71="",0,IF(ISERROR(VLOOKUP(AG71,AG$7:AG70,1,FALSE)),1,0))</f>
        <v>0</v>
      </c>
      <c r="AI71" s="194"/>
    </row>
    <row r="72" spans="1:35" ht="16.5" customHeight="1">
      <c r="A72" s="1"/>
      <c r="B72" s="69"/>
      <c r="C72" s="69"/>
      <c r="D72" s="69"/>
      <c r="E72" s="84" t="s">
        <v>149</v>
      </c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1"/>
      <c r="U72" s="175">
        <f>IF(AND($X$5012&lt;&gt;" ",$X$5012&lt;&gt;0),IF(X72=$X$5012,1+COUNTIF(U$7:U71,"&gt;0"),0),0)</f>
        <v>0</v>
      </c>
      <c r="V72" s="178" t="s">
        <v>261</v>
      </c>
      <c r="W72" s="130"/>
      <c r="X72" s="131"/>
      <c r="Y72" s="131"/>
      <c r="Z72" s="206"/>
      <c r="AA72" s="134"/>
      <c r="AB72" s="174">
        <f>IF(AC72="totale",SUMIF(AA$7:AA72,"somma",Z$7:Z72)-SUMIF(AC$7:AC71,"totale",AB$7:AB71),0)</f>
        <v>0</v>
      </c>
      <c r="AC72" s="134"/>
      <c r="AD72" s="194">
        <f t="shared" ref="AD72:AD135" si="22">IF(ISBLANK(X72),0,VLOOKUP(X72,$B$8:$E$57,1,FALSE))</f>
        <v>0</v>
      </c>
      <c r="AE72" s="124" t="str">
        <f t="shared" ref="AE72:AE135" si="23">IF(W72&gt;0,CONCATENATE(MONTH(W72)&amp;X72),"")</f>
        <v/>
      </c>
      <c r="AF72" s="195" t="str">
        <f t="shared" ref="AF72:AF135" si="24">IF(OR(AND(Z72&lt;&gt;0,ISBLANK(X72)),ISERROR(AD72)),"ERR","")</f>
        <v/>
      </c>
      <c r="AG72" s="194" t="str">
        <f t="shared" si="7"/>
        <v/>
      </c>
      <c r="AH72" s="194">
        <f>IF(AG72="",0,IF(ISERROR(VLOOKUP(AG72,AG$7:AG71,1,FALSE)),1,0))</f>
        <v>0</v>
      </c>
      <c r="AI72" s="194"/>
    </row>
    <row r="73" spans="1:35" ht="16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75">
        <f>IF(AND($X$5012&lt;&gt;" ",$X$5012&lt;&gt;0),IF(X73=$X$5012,1+COUNTIF(U$7:U72,"&gt;0"),0),0)</f>
        <v>0</v>
      </c>
      <c r="V73" s="178" t="s">
        <v>262</v>
      </c>
      <c r="W73" s="130"/>
      <c r="X73" s="131"/>
      <c r="Y73" s="131"/>
      <c r="Z73" s="206"/>
      <c r="AA73" s="134"/>
      <c r="AB73" s="174">
        <f>IF(AC73="totale",SUMIF(AA$7:AA73,"somma",Z$7:Z73)-SUMIF(AC$7:AC72,"totale",AB$7:AB72),0)</f>
        <v>0</v>
      </c>
      <c r="AC73" s="134"/>
      <c r="AD73" s="194">
        <f t="shared" si="22"/>
        <v>0</v>
      </c>
      <c r="AE73" s="124" t="str">
        <f t="shared" si="23"/>
        <v/>
      </c>
      <c r="AF73" s="195" t="str">
        <f t="shared" si="24"/>
        <v/>
      </c>
      <c r="AG73" s="194" t="str">
        <f t="shared" si="7"/>
        <v/>
      </c>
      <c r="AH73" s="194">
        <f>IF(AG73="",0,IF(ISERROR(VLOOKUP(AG73,AG$7:AG72,1,FALSE)),1,0))</f>
        <v>0</v>
      </c>
      <c r="AI73" s="194"/>
    </row>
    <row r="74" spans="1:35" ht="16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75">
        <f>IF(AND($X$5012&lt;&gt;" ",$X$5012&lt;&gt;0),IF(X74=$X$5012,1+COUNTIF(U$7:U73,"&gt;0"),0),0)</f>
        <v>0</v>
      </c>
      <c r="V74" s="178" t="s">
        <v>263</v>
      </c>
      <c r="W74" s="130"/>
      <c r="X74" s="131"/>
      <c r="Y74" s="131"/>
      <c r="Z74" s="206"/>
      <c r="AA74" s="134"/>
      <c r="AB74" s="174">
        <f>IF(AC74="totale",SUMIF(AA$7:AA74,"somma",Z$7:Z74)-SUMIF(AC$7:AC73,"totale",AB$7:AB73),0)</f>
        <v>0</v>
      </c>
      <c r="AC74" s="134"/>
      <c r="AD74" s="194">
        <f t="shared" si="22"/>
        <v>0</v>
      </c>
      <c r="AE74" s="124" t="str">
        <f t="shared" si="23"/>
        <v/>
      </c>
      <c r="AF74" s="195" t="str">
        <f t="shared" si="24"/>
        <v/>
      </c>
      <c r="AG74" s="194" t="str">
        <f t="shared" ref="AG74:AG137" si="25">IF(W74&gt;0,CONCATENATE(MONTH(W74),"-",YEAR(W74)),"")</f>
        <v/>
      </c>
      <c r="AH74" s="194">
        <f>IF(AG74="",0,IF(ISERROR(VLOOKUP(AG74,AG$7:AG73,1,FALSE)),1,0))</f>
        <v>0</v>
      </c>
      <c r="AI74" s="194"/>
    </row>
    <row r="75" spans="1:35" ht="16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75">
        <f>IF(AND($X$5012&lt;&gt;" ",$X$5012&lt;&gt;0),IF(X75=$X$5012,1+COUNTIF(U$7:U74,"&gt;0"),0),0)</f>
        <v>0</v>
      </c>
      <c r="V75" s="178" t="s">
        <v>264</v>
      </c>
      <c r="W75" s="130"/>
      <c r="X75" s="131"/>
      <c r="Y75" s="131"/>
      <c r="Z75" s="206"/>
      <c r="AA75" s="134"/>
      <c r="AB75" s="174">
        <f>IF(AC75="totale",SUMIF(AA$7:AA75,"somma",Z$7:Z75)-SUMIF(AC$7:AC74,"totale",AB$7:AB74),0)</f>
        <v>0</v>
      </c>
      <c r="AC75" s="134"/>
      <c r="AD75" s="194">
        <f t="shared" si="22"/>
        <v>0</v>
      </c>
      <c r="AE75" s="124" t="str">
        <f t="shared" si="23"/>
        <v/>
      </c>
      <c r="AF75" s="195" t="str">
        <f t="shared" si="24"/>
        <v/>
      </c>
      <c r="AG75" s="194" t="str">
        <f t="shared" si="25"/>
        <v/>
      </c>
      <c r="AH75" s="194">
        <f>IF(AG75="",0,IF(ISERROR(VLOOKUP(AG75,AG$7:AG74,1,FALSE)),1,0))</f>
        <v>0</v>
      </c>
      <c r="AI75" s="194"/>
    </row>
    <row r="76" spans="1:35" ht="16.5" customHeight="1">
      <c r="A76" s="1"/>
      <c r="B76" s="1"/>
      <c r="C76" s="1"/>
      <c r="D76" s="1"/>
      <c r="E76" s="1"/>
      <c r="F76" s="1"/>
      <c r="G76" s="1"/>
      <c r="H76" s="1"/>
      <c r="I76" s="58" t="s">
        <v>39</v>
      </c>
      <c r="J76" s="1"/>
      <c r="K76" s="1"/>
      <c r="L76" s="1"/>
      <c r="M76" s="222"/>
      <c r="N76" s="58"/>
      <c r="O76" s="58"/>
      <c r="P76" s="58"/>
      <c r="Q76" s="58"/>
      <c r="R76" s="58"/>
      <c r="S76" s="88"/>
      <c r="T76" s="1"/>
      <c r="U76" s="175">
        <f>IF(AND($X$5012&lt;&gt;" ",$X$5012&lt;&gt;0),IF(X76=$X$5012,1+COUNTIF(U$7:U75,"&gt;0"),0),0)</f>
        <v>0</v>
      </c>
      <c r="V76" s="178" t="s">
        <v>265</v>
      </c>
      <c r="W76" s="130"/>
      <c r="X76" s="131"/>
      <c r="Y76" s="131"/>
      <c r="Z76" s="206"/>
      <c r="AA76" s="134"/>
      <c r="AB76" s="174">
        <f>IF(AC76="totale",SUMIF(AA$7:AA76,"somma",Z$7:Z76)-SUMIF(AC$7:AC75,"totale",AB$7:AB75),0)</f>
        <v>0</v>
      </c>
      <c r="AC76" s="134"/>
      <c r="AD76" s="194">
        <f t="shared" si="22"/>
        <v>0</v>
      </c>
      <c r="AE76" s="124" t="str">
        <f t="shared" si="23"/>
        <v/>
      </c>
      <c r="AF76" s="195" t="str">
        <f t="shared" si="24"/>
        <v/>
      </c>
      <c r="AG76" s="194" t="str">
        <f t="shared" si="25"/>
        <v/>
      </c>
      <c r="AH76" s="194">
        <f>IF(AG76="",0,IF(ISERROR(VLOOKUP(AG76,AG$7:AG75,1,FALSE)),1,0))</f>
        <v>0</v>
      </c>
      <c r="AI76" s="194"/>
    </row>
    <row r="77" spans="1:35" ht="16.5" customHeight="1">
      <c r="A77" s="1"/>
      <c r="B77" s="351" t="str">
        <f>CONCATENATE("www.marcopiccoli.it   -   ",Presentazione!$C$1)</f>
        <v>www.marcopiccoli.it   -   Bilancio Domestico 2.0</v>
      </c>
      <c r="C77" s="351"/>
      <c r="D77" s="351"/>
      <c r="E77" s="351"/>
      <c r="F77" s="351"/>
      <c r="G77" s="351"/>
      <c r="H77" s="351"/>
      <c r="I77" s="160" t="str">
        <f>Presentazione!$F$27</f>
        <v>Nome della persona o del nucleo</v>
      </c>
      <c r="J77" s="163"/>
      <c r="K77" s="163"/>
      <c r="L77" s="163"/>
      <c r="M77" s="222"/>
      <c r="N77" s="160"/>
      <c r="O77" s="352" t="str">
        <f>AE3</f>
        <v>ANNO: 2024</v>
      </c>
      <c r="P77" s="352"/>
      <c r="Q77" s="352"/>
      <c r="R77" s="352"/>
      <c r="S77" s="352"/>
      <c r="T77" s="1"/>
      <c r="U77" s="175">
        <f>IF(AND($X$5012&lt;&gt;" ",$X$5012&lt;&gt;0),IF(X77=$X$5012,1+COUNTIF(U$7:U76,"&gt;0"),0),0)</f>
        <v>0</v>
      </c>
      <c r="V77" s="178" t="s">
        <v>266</v>
      </c>
      <c r="W77" s="130"/>
      <c r="X77" s="131"/>
      <c r="Y77" s="131"/>
      <c r="Z77" s="206"/>
      <c r="AA77" s="134"/>
      <c r="AB77" s="174">
        <f>IF(AC77="totale",SUMIF(AA$7:AA77,"somma",Z$7:Z77)-SUMIF(AC$7:AC76,"totale",AB$7:AB76),0)</f>
        <v>0</v>
      </c>
      <c r="AC77" s="134"/>
      <c r="AD77" s="194">
        <f t="shared" si="22"/>
        <v>0</v>
      </c>
      <c r="AE77" s="124" t="str">
        <f t="shared" si="23"/>
        <v/>
      </c>
      <c r="AF77" s="195" t="str">
        <f t="shared" si="24"/>
        <v/>
      </c>
      <c r="AG77" s="194" t="str">
        <f t="shared" si="25"/>
        <v/>
      </c>
      <c r="AH77" s="194">
        <f>IF(AG77="",0,IF(ISERROR(VLOOKUP(AG77,AG$7:AG76,1,FALSE)),1,0))</f>
        <v>0</v>
      </c>
      <c r="AI77" s="194"/>
    </row>
    <row r="78" spans="1:35" ht="16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75">
        <f>IF(AND($X$5012&lt;&gt;" ",$X$5012&lt;&gt;0),IF(X78=$X$5012,1+COUNTIF(U$7:U77,"&gt;0"),0),0)</f>
        <v>0</v>
      </c>
      <c r="V78" s="178" t="s">
        <v>267</v>
      </c>
      <c r="W78" s="130"/>
      <c r="X78" s="131"/>
      <c r="Y78" s="131"/>
      <c r="Z78" s="206"/>
      <c r="AA78" s="134"/>
      <c r="AB78" s="174">
        <f>IF(AC78="totale",SUMIF(AA$7:AA78,"somma",Z$7:Z78)-SUMIF(AC$7:AC77,"totale",AB$7:AB77),0)</f>
        <v>0</v>
      </c>
      <c r="AC78" s="134"/>
      <c r="AD78" s="194">
        <f t="shared" si="22"/>
        <v>0</v>
      </c>
      <c r="AE78" s="124" t="str">
        <f t="shared" si="23"/>
        <v/>
      </c>
      <c r="AF78" s="195" t="str">
        <f t="shared" si="24"/>
        <v/>
      </c>
      <c r="AG78" s="194" t="str">
        <f t="shared" si="25"/>
        <v/>
      </c>
      <c r="AH78" s="194">
        <f>IF(AG78="",0,IF(ISERROR(VLOOKUP(AG78,AG$7:AG77,1,FALSE)),1,0))</f>
        <v>0</v>
      </c>
      <c r="AI78" s="194"/>
    </row>
    <row r="79" spans="1:35" ht="16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75">
        <f>IF(AND($X$5012&lt;&gt;" ",$X$5012&lt;&gt;0),IF(X79=$X$5012,1+COUNTIF(U$7:U78,"&gt;0"),0),0)</f>
        <v>0</v>
      </c>
      <c r="V79" s="178" t="s">
        <v>268</v>
      </c>
      <c r="W79" s="130"/>
      <c r="X79" s="131"/>
      <c r="Y79" s="131"/>
      <c r="Z79" s="206"/>
      <c r="AA79" s="134"/>
      <c r="AB79" s="174">
        <f>IF(AC79="totale",SUMIF(AA$7:AA79,"somma",Z$7:Z79)-SUMIF(AC$7:AC78,"totale",AB$7:AB78),0)</f>
        <v>0</v>
      </c>
      <c r="AC79" s="134"/>
      <c r="AD79" s="194">
        <f t="shared" si="22"/>
        <v>0</v>
      </c>
      <c r="AE79" s="124" t="str">
        <f t="shared" si="23"/>
        <v/>
      </c>
      <c r="AF79" s="195" t="str">
        <f t="shared" si="24"/>
        <v/>
      </c>
      <c r="AG79" s="194" t="str">
        <f t="shared" si="25"/>
        <v/>
      </c>
      <c r="AH79" s="194">
        <f>IF(AG79="",0,IF(ISERROR(VLOOKUP(AG79,AG$7:AG78,1,FALSE)),1,0))</f>
        <v>0</v>
      </c>
      <c r="AI79" s="194"/>
    </row>
    <row r="80" spans="1:35" ht="16.5" customHeight="1">
      <c r="A80" s="1"/>
      <c r="B80" s="1"/>
      <c r="C80" s="1"/>
      <c r="D80" s="1"/>
      <c r="E80" s="348" t="s">
        <v>177</v>
      </c>
      <c r="F80" s="348"/>
      <c r="G80" s="348"/>
      <c r="H80" s="348"/>
      <c r="I80" s="348"/>
      <c r="J80" s="348"/>
      <c r="K80" s="348"/>
      <c r="L80" s="348"/>
      <c r="M80" s="348"/>
      <c r="N80" s="348"/>
      <c r="O80" s="1"/>
      <c r="P80" s="1"/>
      <c r="Q80" s="1"/>
      <c r="R80" s="1"/>
      <c r="S80" s="1"/>
      <c r="T80" s="1"/>
      <c r="U80" s="175">
        <f>IF(AND($X$5012&lt;&gt;" ",$X$5012&lt;&gt;0),IF(X80=$X$5012,1+COUNTIF(U$7:U79,"&gt;0"),0),0)</f>
        <v>0</v>
      </c>
      <c r="V80" s="178" t="s">
        <v>269</v>
      </c>
      <c r="W80" s="130"/>
      <c r="X80" s="131"/>
      <c r="Y80" s="131"/>
      <c r="Z80" s="206"/>
      <c r="AA80" s="134"/>
      <c r="AB80" s="174">
        <f>IF(AC80="totale",SUMIF(AA$7:AA80,"somma",Z$7:Z80)-SUMIF(AC$7:AC79,"totale",AB$7:AB79),0)</f>
        <v>0</v>
      </c>
      <c r="AC80" s="134"/>
      <c r="AD80" s="194">
        <f t="shared" si="22"/>
        <v>0</v>
      </c>
      <c r="AE80" s="124" t="str">
        <f t="shared" si="23"/>
        <v/>
      </c>
      <c r="AF80" s="195" t="str">
        <f t="shared" si="24"/>
        <v/>
      </c>
      <c r="AG80" s="194" t="str">
        <f t="shared" si="25"/>
        <v/>
      </c>
      <c r="AH80" s="194">
        <f>IF(AG80="",0,IF(ISERROR(VLOOKUP(AG80,AG$7:AG79,1,FALSE)),1,0))</f>
        <v>0</v>
      </c>
      <c r="AI80" s="194"/>
    </row>
    <row r="81" spans="1:35" ht="16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75">
        <f>IF(AND($X$5012&lt;&gt;" ",$X$5012&lt;&gt;0),IF(X81=$X$5012,1+COUNTIF(U$7:U80,"&gt;0"),0),0)</f>
        <v>0</v>
      </c>
      <c r="V81" s="178" t="s">
        <v>270</v>
      </c>
      <c r="W81" s="130"/>
      <c r="X81" s="131"/>
      <c r="Y81" s="131"/>
      <c r="Z81" s="206"/>
      <c r="AA81" s="134"/>
      <c r="AB81" s="174">
        <f>IF(AC81="totale",SUMIF(AA$7:AA81,"somma",Z$7:Z81)-SUMIF(AC$7:AC80,"totale",AB$7:AB80),0)</f>
        <v>0</v>
      </c>
      <c r="AC81" s="134"/>
      <c r="AD81" s="194">
        <f t="shared" si="22"/>
        <v>0</v>
      </c>
      <c r="AE81" s="124" t="str">
        <f t="shared" si="23"/>
        <v/>
      </c>
      <c r="AF81" s="195" t="str">
        <f t="shared" si="24"/>
        <v/>
      </c>
      <c r="AG81" s="194" t="str">
        <f t="shared" si="25"/>
        <v/>
      </c>
      <c r="AH81" s="194">
        <f>IF(AG81="",0,IF(ISERROR(VLOOKUP(AG81,AG$7:AG80,1,FALSE)),1,0))</f>
        <v>0</v>
      </c>
      <c r="AI81" s="194"/>
    </row>
    <row r="82" spans="1:35" ht="16.5" customHeight="1">
      <c r="A82" s="1"/>
      <c r="B82" s="1"/>
      <c r="C82" s="1"/>
      <c r="D82" s="222"/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1"/>
      <c r="Q82" s="1"/>
      <c r="R82" s="1"/>
      <c r="S82" s="1"/>
      <c r="T82" s="1"/>
      <c r="U82" s="175">
        <f>IF(AND($X$5012&lt;&gt;" ",$X$5012&lt;&gt;0),IF(X82=$X$5012,1+COUNTIF(U$7:U81,"&gt;0"),0),0)</f>
        <v>0</v>
      </c>
      <c r="V82" s="178" t="s">
        <v>271</v>
      </c>
      <c r="W82" s="130"/>
      <c r="X82" s="131"/>
      <c r="Y82" s="131"/>
      <c r="Z82" s="206"/>
      <c r="AA82" s="134"/>
      <c r="AB82" s="174">
        <f>IF(AC82="totale",SUMIF(AA$7:AA82,"somma",Z$7:Z82)-SUMIF(AC$7:AC81,"totale",AB$7:AB81),0)</f>
        <v>0</v>
      </c>
      <c r="AC82" s="134"/>
      <c r="AD82" s="194">
        <f t="shared" si="22"/>
        <v>0</v>
      </c>
      <c r="AE82" s="124" t="str">
        <f t="shared" si="23"/>
        <v/>
      </c>
      <c r="AF82" s="195" t="str">
        <f t="shared" si="24"/>
        <v/>
      </c>
      <c r="AG82" s="194" t="str">
        <f t="shared" si="25"/>
        <v/>
      </c>
      <c r="AH82" s="194">
        <f>IF(AG82="",0,IF(ISERROR(VLOOKUP(AG82,AG$7:AG81,1,FALSE)),1,0))</f>
        <v>0</v>
      </c>
      <c r="AI82" s="194"/>
    </row>
    <row r="83" spans="1:35" ht="16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75">
        <f>IF(AND($X$5012&lt;&gt;" ",$X$5012&lt;&gt;0),IF(X83=$X$5012,1+COUNTIF(U$7:U82,"&gt;0"),0),0)</f>
        <v>0</v>
      </c>
      <c r="V83" s="178" t="s">
        <v>272</v>
      </c>
      <c r="W83" s="130"/>
      <c r="X83" s="131"/>
      <c r="Y83" s="131"/>
      <c r="Z83" s="206"/>
      <c r="AA83" s="134"/>
      <c r="AB83" s="174">
        <f>IF(AC83="totale",SUMIF(AA$7:AA83,"somma",Z$7:Z83)-SUMIF(AC$7:AC82,"totale",AB$7:AB82),0)</f>
        <v>0</v>
      </c>
      <c r="AC83" s="134"/>
      <c r="AD83" s="194">
        <f t="shared" si="22"/>
        <v>0</v>
      </c>
      <c r="AE83" s="124" t="str">
        <f t="shared" si="23"/>
        <v/>
      </c>
      <c r="AF83" s="195" t="str">
        <f t="shared" si="24"/>
        <v/>
      </c>
      <c r="AG83" s="194" t="str">
        <f t="shared" si="25"/>
        <v/>
      </c>
      <c r="AH83" s="194">
        <f>IF(AG83="",0,IF(ISERROR(VLOOKUP(AG83,AG$7:AG82,1,FALSE)),1,0))</f>
        <v>0</v>
      </c>
      <c r="AI83" s="194"/>
    </row>
    <row r="84" spans="1:35" ht="16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75">
        <f>IF(AND($X$5012&lt;&gt;" ",$X$5012&lt;&gt;0),IF(X84=$X$5012,1+COUNTIF(U$7:U83,"&gt;0"),0),0)</f>
        <v>0</v>
      </c>
      <c r="V84" s="178" t="s">
        <v>273</v>
      </c>
      <c r="W84" s="130"/>
      <c r="X84" s="131"/>
      <c r="Y84" s="131"/>
      <c r="Z84" s="206"/>
      <c r="AA84" s="134"/>
      <c r="AB84" s="174">
        <f>IF(AC84="totale",SUMIF(AA$7:AA84,"somma",Z$7:Z84)-SUMIF(AC$7:AC83,"totale",AB$7:AB83),0)</f>
        <v>0</v>
      </c>
      <c r="AC84" s="134"/>
      <c r="AD84" s="194">
        <f t="shared" si="22"/>
        <v>0</v>
      </c>
      <c r="AE84" s="124" t="str">
        <f t="shared" si="23"/>
        <v/>
      </c>
      <c r="AF84" s="195" t="str">
        <f t="shared" si="24"/>
        <v/>
      </c>
      <c r="AG84" s="194" t="str">
        <f t="shared" si="25"/>
        <v/>
      </c>
      <c r="AH84" s="194">
        <f>IF(AG84="",0,IF(ISERROR(VLOOKUP(AG84,AG$7:AG83,1,FALSE)),1,0))</f>
        <v>0</v>
      </c>
      <c r="AI84" s="194"/>
    </row>
    <row r="85" spans="1:35" ht="16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75">
        <f>IF(AND($X$5012&lt;&gt;" ",$X$5012&lt;&gt;0),IF(X85=$X$5012,1+COUNTIF(U$7:U84,"&gt;0"),0),0)</f>
        <v>0</v>
      </c>
      <c r="V85" s="178" t="s">
        <v>274</v>
      </c>
      <c r="W85" s="130"/>
      <c r="X85" s="131"/>
      <c r="Y85" s="131"/>
      <c r="Z85" s="206"/>
      <c r="AA85" s="134"/>
      <c r="AB85" s="174">
        <f>IF(AC85="totale",SUMIF(AA$7:AA85,"somma",Z$7:Z85)-SUMIF(AC$7:AC84,"totale",AB$7:AB84),0)</f>
        <v>0</v>
      </c>
      <c r="AC85" s="134"/>
      <c r="AD85" s="194">
        <f t="shared" si="22"/>
        <v>0</v>
      </c>
      <c r="AE85" s="124" t="str">
        <f t="shared" si="23"/>
        <v/>
      </c>
      <c r="AF85" s="195" t="str">
        <f t="shared" si="24"/>
        <v/>
      </c>
      <c r="AG85" s="194" t="str">
        <f t="shared" si="25"/>
        <v/>
      </c>
      <c r="AH85" s="194">
        <f>IF(AG85="",0,IF(ISERROR(VLOOKUP(AG85,AG$7:AG84,1,FALSE)),1,0))</f>
        <v>0</v>
      </c>
      <c r="AI85" s="194"/>
    </row>
    <row r="86" spans="1:35" ht="16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75">
        <f>IF(AND($X$5012&lt;&gt;" ",$X$5012&lt;&gt;0),IF(X86=$X$5012,1+COUNTIF(U$7:U85,"&gt;0"),0),0)</f>
        <v>0</v>
      </c>
      <c r="V86" s="178" t="s">
        <v>275</v>
      </c>
      <c r="W86" s="130"/>
      <c r="X86" s="131"/>
      <c r="Y86" s="131"/>
      <c r="Z86" s="206"/>
      <c r="AA86" s="134"/>
      <c r="AB86" s="174">
        <f>IF(AC86="totale",SUMIF(AA$7:AA86,"somma",Z$7:Z86)-SUMIF(AC$7:AC85,"totale",AB$7:AB85),0)</f>
        <v>0</v>
      </c>
      <c r="AC86" s="134"/>
      <c r="AD86" s="194">
        <f t="shared" si="22"/>
        <v>0</v>
      </c>
      <c r="AE86" s="124" t="str">
        <f t="shared" si="23"/>
        <v/>
      </c>
      <c r="AF86" s="195" t="str">
        <f t="shared" si="24"/>
        <v/>
      </c>
      <c r="AG86" s="194" t="str">
        <f t="shared" si="25"/>
        <v/>
      </c>
      <c r="AH86" s="194">
        <f>IF(AG86="",0,IF(ISERROR(VLOOKUP(AG86,AG$7:AG85,1,FALSE)),1,0))</f>
        <v>0</v>
      </c>
      <c r="AI86" s="194"/>
    </row>
    <row r="87" spans="1:35" ht="16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75">
        <f>IF(AND($X$5012&lt;&gt;" ",$X$5012&lt;&gt;0),IF(X87=$X$5012,1+COUNTIF(U$7:U86,"&gt;0"),0),0)</f>
        <v>0</v>
      </c>
      <c r="V87" s="178" t="s">
        <v>276</v>
      </c>
      <c r="W87" s="130"/>
      <c r="X87" s="131"/>
      <c r="Y87" s="131"/>
      <c r="Z87" s="206"/>
      <c r="AA87" s="134"/>
      <c r="AB87" s="174">
        <f>IF(AC87="totale",SUMIF(AA$7:AA87,"somma",Z$7:Z87)-SUMIF(AC$7:AC86,"totale",AB$7:AB86),0)</f>
        <v>0</v>
      </c>
      <c r="AC87" s="134"/>
      <c r="AD87" s="194">
        <f t="shared" si="22"/>
        <v>0</v>
      </c>
      <c r="AE87" s="124" t="str">
        <f t="shared" si="23"/>
        <v/>
      </c>
      <c r="AF87" s="195" t="str">
        <f t="shared" si="24"/>
        <v/>
      </c>
      <c r="AG87" s="194" t="str">
        <f t="shared" si="25"/>
        <v/>
      </c>
      <c r="AH87" s="194">
        <f>IF(AG87="",0,IF(ISERROR(VLOOKUP(AG87,AG$7:AG86,1,FALSE)),1,0))</f>
        <v>0</v>
      </c>
      <c r="AI87" s="194"/>
    </row>
    <row r="88" spans="1:35" ht="16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75">
        <f>IF(AND($X$5012&lt;&gt;" ",$X$5012&lt;&gt;0),IF(X88=$X$5012,1+COUNTIF(U$7:U87,"&gt;0"),0),0)</f>
        <v>0</v>
      </c>
      <c r="V88" s="178" t="s">
        <v>277</v>
      </c>
      <c r="W88" s="130"/>
      <c r="X88" s="131"/>
      <c r="Y88" s="131"/>
      <c r="Z88" s="206"/>
      <c r="AA88" s="134"/>
      <c r="AB88" s="174">
        <f>IF(AC88="totale",SUMIF(AA$7:AA88,"somma",Z$7:Z88)-SUMIF(AC$7:AC87,"totale",AB$7:AB87),0)</f>
        <v>0</v>
      </c>
      <c r="AC88" s="134"/>
      <c r="AD88" s="194">
        <f t="shared" si="22"/>
        <v>0</v>
      </c>
      <c r="AE88" s="124" t="str">
        <f t="shared" si="23"/>
        <v/>
      </c>
      <c r="AF88" s="195" t="str">
        <f t="shared" si="24"/>
        <v/>
      </c>
      <c r="AG88" s="194" t="str">
        <f t="shared" si="25"/>
        <v/>
      </c>
      <c r="AH88" s="194">
        <f>IF(AG88="",0,IF(ISERROR(VLOOKUP(AG88,AG$7:AG87,1,FALSE)),1,0))</f>
        <v>0</v>
      </c>
      <c r="AI88" s="194"/>
    </row>
    <row r="89" spans="1:35" ht="16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75">
        <f>IF(AND($X$5012&lt;&gt;" ",$X$5012&lt;&gt;0),IF(X89=$X$5012,1+COUNTIF(U$7:U88,"&gt;0"),0),0)</f>
        <v>0</v>
      </c>
      <c r="V89" s="178" t="s">
        <v>278</v>
      </c>
      <c r="W89" s="130"/>
      <c r="X89" s="131"/>
      <c r="Y89" s="131"/>
      <c r="Z89" s="206"/>
      <c r="AA89" s="134"/>
      <c r="AB89" s="174">
        <f>IF(AC89="totale",SUMIF(AA$7:AA89,"somma",Z$7:Z89)-SUMIF(AC$7:AC88,"totale",AB$7:AB88),0)</f>
        <v>0</v>
      </c>
      <c r="AC89" s="134"/>
      <c r="AD89" s="194">
        <f t="shared" si="22"/>
        <v>0</v>
      </c>
      <c r="AE89" s="124" t="str">
        <f t="shared" si="23"/>
        <v/>
      </c>
      <c r="AF89" s="195" t="str">
        <f t="shared" si="24"/>
        <v/>
      </c>
      <c r="AG89" s="194" t="str">
        <f t="shared" si="25"/>
        <v/>
      </c>
      <c r="AH89" s="194">
        <f>IF(AG89="",0,IF(ISERROR(VLOOKUP(AG89,AG$7:AG88,1,FALSE)),1,0))</f>
        <v>0</v>
      </c>
      <c r="AI89" s="194"/>
    </row>
    <row r="90" spans="1:35" ht="16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75">
        <f>IF(AND($X$5012&lt;&gt;" ",$X$5012&lt;&gt;0),IF(X90=$X$5012,1+COUNTIF(U$7:U89,"&gt;0"),0),0)</f>
        <v>0</v>
      </c>
      <c r="V90" s="178" t="s">
        <v>279</v>
      </c>
      <c r="W90" s="130"/>
      <c r="X90" s="131"/>
      <c r="Y90" s="131"/>
      <c r="Z90" s="206"/>
      <c r="AA90" s="134"/>
      <c r="AB90" s="174">
        <f>IF(AC90="totale",SUMIF(AA$7:AA90,"somma",Z$7:Z90)-SUMIF(AC$7:AC89,"totale",AB$7:AB89),0)</f>
        <v>0</v>
      </c>
      <c r="AC90" s="134"/>
      <c r="AD90" s="194">
        <f t="shared" si="22"/>
        <v>0</v>
      </c>
      <c r="AE90" s="124" t="str">
        <f t="shared" si="23"/>
        <v/>
      </c>
      <c r="AF90" s="195" t="str">
        <f t="shared" si="24"/>
        <v/>
      </c>
      <c r="AG90" s="194" t="str">
        <f t="shared" si="25"/>
        <v/>
      </c>
      <c r="AH90" s="194">
        <f>IF(AG90="",0,IF(ISERROR(VLOOKUP(AG90,AG$7:AG89,1,FALSE)),1,0))</f>
        <v>0</v>
      </c>
      <c r="AI90" s="194"/>
    </row>
    <row r="91" spans="1:35" ht="16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75">
        <f>IF(AND($X$5012&lt;&gt;" ",$X$5012&lt;&gt;0),IF(X91=$X$5012,1+COUNTIF(U$7:U90,"&gt;0"),0),0)</f>
        <v>0</v>
      </c>
      <c r="V91" s="178" t="s">
        <v>280</v>
      </c>
      <c r="W91" s="130"/>
      <c r="X91" s="131"/>
      <c r="Y91" s="131"/>
      <c r="Z91" s="206"/>
      <c r="AA91" s="134"/>
      <c r="AB91" s="174">
        <f>IF(AC91="totale",SUMIF(AA$7:AA91,"somma",Z$7:Z91)-SUMIF(AC$7:AC90,"totale",AB$7:AB90),0)</f>
        <v>0</v>
      </c>
      <c r="AC91" s="134"/>
      <c r="AD91" s="194">
        <f t="shared" si="22"/>
        <v>0</v>
      </c>
      <c r="AE91" s="124" t="str">
        <f t="shared" si="23"/>
        <v/>
      </c>
      <c r="AF91" s="195" t="str">
        <f t="shared" si="24"/>
        <v/>
      </c>
      <c r="AG91" s="194" t="str">
        <f t="shared" si="25"/>
        <v/>
      </c>
      <c r="AH91" s="194">
        <f>IF(AG91="",0,IF(ISERROR(VLOOKUP(AG91,AG$7:AG90,1,FALSE)),1,0))</f>
        <v>0</v>
      </c>
      <c r="AI91" s="194"/>
    </row>
    <row r="92" spans="1:35" ht="16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75">
        <f>IF(AND($X$5012&lt;&gt;" ",$X$5012&lt;&gt;0),IF(X92=$X$5012,1+COUNTIF(U$7:U91,"&gt;0"),0),0)</f>
        <v>0</v>
      </c>
      <c r="V92" s="178" t="s">
        <v>281</v>
      </c>
      <c r="W92" s="130"/>
      <c r="X92" s="131"/>
      <c r="Y92" s="131"/>
      <c r="Z92" s="206"/>
      <c r="AA92" s="134"/>
      <c r="AB92" s="174">
        <f>IF(AC92="totale",SUMIF(AA$7:AA92,"somma",Z$7:Z92)-SUMIF(AC$7:AC91,"totale",AB$7:AB91),0)</f>
        <v>0</v>
      </c>
      <c r="AC92" s="134"/>
      <c r="AD92" s="194">
        <f t="shared" si="22"/>
        <v>0</v>
      </c>
      <c r="AE92" s="124" t="str">
        <f t="shared" si="23"/>
        <v/>
      </c>
      <c r="AF92" s="195" t="str">
        <f t="shared" si="24"/>
        <v/>
      </c>
      <c r="AG92" s="194" t="str">
        <f t="shared" si="25"/>
        <v/>
      </c>
      <c r="AH92" s="194">
        <f>IF(AG92="",0,IF(ISERROR(VLOOKUP(AG92,AG$7:AG91,1,FALSE)),1,0))</f>
        <v>0</v>
      </c>
      <c r="AI92" s="194"/>
    </row>
    <row r="93" spans="1:35" ht="16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75">
        <f>IF(AND($X$5012&lt;&gt;" ",$X$5012&lt;&gt;0),IF(X93=$X$5012,1+COUNTIF(U$7:U92,"&gt;0"),0),0)</f>
        <v>0</v>
      </c>
      <c r="V93" s="178" t="s">
        <v>282</v>
      </c>
      <c r="W93" s="130"/>
      <c r="X93" s="131"/>
      <c r="Y93" s="131"/>
      <c r="Z93" s="206"/>
      <c r="AA93" s="134"/>
      <c r="AB93" s="174">
        <f>IF(AC93="totale",SUMIF(AA$7:AA93,"somma",Z$7:Z93)-SUMIF(AC$7:AC92,"totale",AB$7:AB92),0)</f>
        <v>0</v>
      </c>
      <c r="AC93" s="134"/>
      <c r="AD93" s="194">
        <f t="shared" si="22"/>
        <v>0</v>
      </c>
      <c r="AE93" s="124" t="str">
        <f t="shared" si="23"/>
        <v/>
      </c>
      <c r="AF93" s="195" t="str">
        <f t="shared" si="24"/>
        <v/>
      </c>
      <c r="AG93" s="194" t="str">
        <f t="shared" si="25"/>
        <v/>
      </c>
      <c r="AH93" s="194">
        <f>IF(AG93="",0,IF(ISERROR(VLOOKUP(AG93,AG$7:AG92,1,FALSE)),1,0))</f>
        <v>0</v>
      </c>
      <c r="AI93" s="194"/>
    </row>
    <row r="94" spans="1:35" ht="16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75">
        <f>IF(AND($X$5012&lt;&gt;" ",$X$5012&lt;&gt;0),IF(X94=$X$5012,1+COUNTIF(U$7:U93,"&gt;0"),0),0)</f>
        <v>0</v>
      </c>
      <c r="V94" s="178" t="s">
        <v>283</v>
      </c>
      <c r="W94" s="130"/>
      <c r="X94" s="131"/>
      <c r="Y94" s="131"/>
      <c r="Z94" s="206"/>
      <c r="AA94" s="134"/>
      <c r="AB94" s="174">
        <f>IF(AC94="totale",SUMIF(AA$7:AA94,"somma",Z$7:Z94)-SUMIF(AC$7:AC93,"totale",AB$7:AB93),0)</f>
        <v>0</v>
      </c>
      <c r="AC94" s="134"/>
      <c r="AD94" s="194">
        <f t="shared" si="22"/>
        <v>0</v>
      </c>
      <c r="AE94" s="124" t="str">
        <f t="shared" si="23"/>
        <v/>
      </c>
      <c r="AF94" s="195" t="str">
        <f t="shared" si="24"/>
        <v/>
      </c>
      <c r="AG94" s="194" t="str">
        <f t="shared" si="25"/>
        <v/>
      </c>
      <c r="AH94" s="194">
        <f>IF(AG94="",0,IF(ISERROR(VLOOKUP(AG94,AG$7:AG93,1,FALSE)),1,0))</f>
        <v>0</v>
      </c>
      <c r="AI94" s="194"/>
    </row>
    <row r="95" spans="1:35" ht="16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75">
        <f>IF(AND($X$5012&lt;&gt;" ",$X$5012&lt;&gt;0),IF(X95=$X$5012,1+COUNTIF(U$7:U94,"&gt;0"),0),0)</f>
        <v>0</v>
      </c>
      <c r="V95" s="178" t="s">
        <v>284</v>
      </c>
      <c r="W95" s="130"/>
      <c r="X95" s="131"/>
      <c r="Y95" s="131"/>
      <c r="Z95" s="206"/>
      <c r="AA95" s="134"/>
      <c r="AB95" s="174">
        <f>IF(AC95="totale",SUMIF(AA$7:AA95,"somma",Z$7:Z95)-SUMIF(AC$7:AC94,"totale",AB$7:AB94),0)</f>
        <v>0</v>
      </c>
      <c r="AC95" s="134"/>
      <c r="AD95" s="194">
        <f t="shared" si="22"/>
        <v>0</v>
      </c>
      <c r="AE95" s="124" t="str">
        <f t="shared" si="23"/>
        <v/>
      </c>
      <c r="AF95" s="195" t="str">
        <f t="shared" si="24"/>
        <v/>
      </c>
      <c r="AG95" s="194" t="str">
        <f t="shared" si="25"/>
        <v/>
      </c>
      <c r="AH95" s="194">
        <f>IF(AG95="",0,IF(ISERROR(VLOOKUP(AG95,AG$7:AG94,1,FALSE)),1,0))</f>
        <v>0</v>
      </c>
      <c r="AI95" s="194"/>
    </row>
    <row r="96" spans="1:35" ht="16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75">
        <f>IF(AND($X$5012&lt;&gt;" ",$X$5012&lt;&gt;0),IF(X96=$X$5012,1+COUNTIF(U$7:U95,"&gt;0"),0),0)</f>
        <v>0</v>
      </c>
      <c r="V96" s="178" t="s">
        <v>285</v>
      </c>
      <c r="W96" s="130"/>
      <c r="X96" s="131"/>
      <c r="Y96" s="131"/>
      <c r="Z96" s="206"/>
      <c r="AA96" s="134"/>
      <c r="AB96" s="174">
        <f>IF(AC96="totale",SUMIF(AA$7:AA96,"somma",Z$7:Z96)-SUMIF(AC$7:AC95,"totale",AB$7:AB95),0)</f>
        <v>0</v>
      </c>
      <c r="AC96" s="134"/>
      <c r="AD96" s="194">
        <f t="shared" si="22"/>
        <v>0</v>
      </c>
      <c r="AE96" s="124" t="str">
        <f t="shared" si="23"/>
        <v/>
      </c>
      <c r="AF96" s="195" t="str">
        <f t="shared" si="24"/>
        <v/>
      </c>
      <c r="AG96" s="194" t="str">
        <f t="shared" si="25"/>
        <v/>
      </c>
      <c r="AH96" s="194">
        <f>IF(AG96="",0,IF(ISERROR(VLOOKUP(AG96,AG$7:AG95,1,FALSE)),1,0))</f>
        <v>0</v>
      </c>
      <c r="AI96" s="194"/>
    </row>
    <row r="97" spans="1:35" ht="16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75">
        <f>IF(AND($X$5012&lt;&gt;" ",$X$5012&lt;&gt;0),IF(X97=$X$5012,1+COUNTIF(U$7:U96,"&gt;0"),0),0)</f>
        <v>0</v>
      </c>
      <c r="V97" s="178" t="s">
        <v>286</v>
      </c>
      <c r="W97" s="130"/>
      <c r="X97" s="131"/>
      <c r="Y97" s="131"/>
      <c r="Z97" s="206"/>
      <c r="AA97" s="134"/>
      <c r="AB97" s="174">
        <f>IF(AC97="totale",SUMIF(AA$7:AA97,"somma",Z$7:Z97)-SUMIF(AC$7:AC96,"totale",AB$7:AB96),0)</f>
        <v>0</v>
      </c>
      <c r="AC97" s="134"/>
      <c r="AD97" s="194">
        <f t="shared" si="22"/>
        <v>0</v>
      </c>
      <c r="AE97" s="124" t="str">
        <f t="shared" si="23"/>
        <v/>
      </c>
      <c r="AF97" s="195" t="str">
        <f t="shared" si="24"/>
        <v/>
      </c>
      <c r="AG97" s="194" t="str">
        <f t="shared" si="25"/>
        <v/>
      </c>
      <c r="AH97" s="194">
        <f>IF(AG97="",0,IF(ISERROR(VLOOKUP(AG97,AG$7:AG96,1,FALSE)),1,0))</f>
        <v>0</v>
      </c>
      <c r="AI97" s="194"/>
    </row>
    <row r="98" spans="1:35" ht="16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75">
        <f>IF(AND($X$5012&lt;&gt;" ",$X$5012&lt;&gt;0),IF(X98=$X$5012,1+COUNTIF(U$7:U97,"&gt;0"),0),0)</f>
        <v>0</v>
      </c>
      <c r="V98" s="178" t="s">
        <v>287</v>
      </c>
      <c r="W98" s="130"/>
      <c r="X98" s="131"/>
      <c r="Y98" s="131"/>
      <c r="Z98" s="206"/>
      <c r="AA98" s="134"/>
      <c r="AB98" s="174">
        <f>IF(AC98="totale",SUMIF(AA$7:AA98,"somma",Z$7:Z98)-SUMIF(AC$7:AC97,"totale",AB$7:AB97),0)</f>
        <v>0</v>
      </c>
      <c r="AC98" s="134"/>
      <c r="AD98" s="194">
        <f t="shared" si="22"/>
        <v>0</v>
      </c>
      <c r="AE98" s="124" t="str">
        <f t="shared" si="23"/>
        <v/>
      </c>
      <c r="AF98" s="195" t="str">
        <f t="shared" si="24"/>
        <v/>
      </c>
      <c r="AG98" s="194" t="str">
        <f t="shared" si="25"/>
        <v/>
      </c>
      <c r="AH98" s="194">
        <f>IF(AG98="",0,IF(ISERROR(VLOOKUP(AG98,AG$7:AG97,1,FALSE)),1,0))</f>
        <v>0</v>
      </c>
      <c r="AI98" s="194"/>
    </row>
    <row r="99" spans="1:35" ht="16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75">
        <f>IF(AND($X$5012&lt;&gt;" ",$X$5012&lt;&gt;0),IF(X99=$X$5012,1+COUNTIF(U$7:U98,"&gt;0"),0),0)</f>
        <v>0</v>
      </c>
      <c r="V99" s="178" t="s">
        <v>288</v>
      </c>
      <c r="W99" s="130"/>
      <c r="X99" s="131"/>
      <c r="Y99" s="131"/>
      <c r="Z99" s="206"/>
      <c r="AA99" s="134"/>
      <c r="AB99" s="174">
        <f>IF(AC99="totale",SUMIF(AA$7:AA99,"somma",Z$7:Z99)-SUMIF(AC$7:AC98,"totale",AB$7:AB98),0)</f>
        <v>0</v>
      </c>
      <c r="AC99" s="134"/>
      <c r="AD99" s="194">
        <f t="shared" si="22"/>
        <v>0</v>
      </c>
      <c r="AE99" s="124" t="str">
        <f t="shared" si="23"/>
        <v/>
      </c>
      <c r="AF99" s="195" t="str">
        <f t="shared" si="24"/>
        <v/>
      </c>
      <c r="AG99" s="194" t="str">
        <f t="shared" si="25"/>
        <v/>
      </c>
      <c r="AH99" s="194">
        <f>IF(AG99="",0,IF(ISERROR(VLOOKUP(AG99,AG$7:AG98,1,FALSE)),1,0))</f>
        <v>0</v>
      </c>
      <c r="AI99" s="194"/>
    </row>
    <row r="100" spans="1:35" ht="16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75">
        <f>IF(AND($X$5012&lt;&gt;" ",$X$5012&lt;&gt;0),IF(X100=$X$5012,1+COUNTIF(U$7:U99,"&gt;0"),0),0)</f>
        <v>0</v>
      </c>
      <c r="V100" s="178" t="s">
        <v>289</v>
      </c>
      <c r="W100" s="130"/>
      <c r="X100" s="131"/>
      <c r="Y100" s="131"/>
      <c r="Z100" s="206"/>
      <c r="AA100" s="134"/>
      <c r="AB100" s="174">
        <f>IF(AC100="totale",SUMIF(AA$7:AA100,"somma",Z$7:Z100)-SUMIF(AC$7:AC99,"totale",AB$7:AB99),0)</f>
        <v>0</v>
      </c>
      <c r="AC100" s="134"/>
      <c r="AD100" s="194">
        <f t="shared" si="22"/>
        <v>0</v>
      </c>
      <c r="AE100" s="124" t="str">
        <f t="shared" si="23"/>
        <v/>
      </c>
      <c r="AF100" s="195" t="str">
        <f t="shared" si="24"/>
        <v/>
      </c>
      <c r="AG100" s="194" t="str">
        <f t="shared" si="25"/>
        <v/>
      </c>
      <c r="AH100" s="194">
        <f>IF(AG100="",0,IF(ISERROR(VLOOKUP(AG100,AG$7:AG99,1,FALSE)),1,0))</f>
        <v>0</v>
      </c>
      <c r="AI100" s="194"/>
    </row>
    <row r="101" spans="1:35" ht="16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75">
        <f>IF(AND($X$5012&lt;&gt;" ",$X$5012&lt;&gt;0),IF(X101=$X$5012,1+COUNTIF(U$7:U100,"&gt;0"),0),0)</f>
        <v>0</v>
      </c>
      <c r="V101" s="178" t="s">
        <v>290</v>
      </c>
      <c r="W101" s="130"/>
      <c r="X101" s="131"/>
      <c r="Y101" s="131"/>
      <c r="Z101" s="206"/>
      <c r="AA101" s="134"/>
      <c r="AB101" s="174">
        <f>IF(AC101="totale",SUMIF(AA$7:AA101,"somma",Z$7:Z101)-SUMIF(AC$7:AC100,"totale",AB$7:AB100),0)</f>
        <v>0</v>
      </c>
      <c r="AC101" s="134"/>
      <c r="AD101" s="194">
        <f t="shared" si="22"/>
        <v>0</v>
      </c>
      <c r="AE101" s="124" t="str">
        <f t="shared" si="23"/>
        <v/>
      </c>
      <c r="AF101" s="195" t="str">
        <f t="shared" si="24"/>
        <v/>
      </c>
      <c r="AG101" s="194" t="str">
        <f t="shared" si="25"/>
        <v/>
      </c>
      <c r="AH101" s="194">
        <f>IF(AG101="",0,IF(ISERROR(VLOOKUP(AG101,AG$7:AG100,1,FALSE)),1,0))</f>
        <v>0</v>
      </c>
      <c r="AI101" s="194"/>
    </row>
    <row r="102" spans="1:35" ht="16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75">
        <f>IF(AND($X$5012&lt;&gt;" ",$X$5012&lt;&gt;0),IF(X102=$X$5012,1+COUNTIF(U$7:U101,"&gt;0"),0),0)</f>
        <v>0</v>
      </c>
      <c r="V102" s="178" t="s">
        <v>291</v>
      </c>
      <c r="W102" s="130"/>
      <c r="X102" s="131"/>
      <c r="Y102" s="131"/>
      <c r="Z102" s="206"/>
      <c r="AA102" s="134"/>
      <c r="AB102" s="174">
        <f>IF(AC102="totale",SUMIF(AA$7:AA102,"somma",Z$7:Z102)-SUMIF(AC$7:AC101,"totale",AB$7:AB101),0)</f>
        <v>0</v>
      </c>
      <c r="AC102" s="134"/>
      <c r="AD102" s="194">
        <f t="shared" si="22"/>
        <v>0</v>
      </c>
      <c r="AE102" s="124" t="str">
        <f t="shared" si="23"/>
        <v/>
      </c>
      <c r="AF102" s="195" t="str">
        <f t="shared" si="24"/>
        <v/>
      </c>
      <c r="AG102" s="194" t="str">
        <f t="shared" si="25"/>
        <v/>
      </c>
      <c r="AH102" s="194">
        <f>IF(AG102="",0,IF(ISERROR(VLOOKUP(AG102,AG$7:AG101,1,FALSE)),1,0))</f>
        <v>0</v>
      </c>
      <c r="AI102" s="194"/>
    </row>
    <row r="103" spans="1:35" ht="16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75">
        <f>IF(AND($X$5012&lt;&gt;" ",$X$5012&lt;&gt;0),IF(X103=$X$5012,1+COUNTIF(U$7:U102,"&gt;0"),0),0)</f>
        <v>0</v>
      </c>
      <c r="V103" s="178" t="s">
        <v>292</v>
      </c>
      <c r="W103" s="130"/>
      <c r="X103" s="131"/>
      <c r="Y103" s="131"/>
      <c r="Z103" s="206"/>
      <c r="AA103" s="134"/>
      <c r="AB103" s="174">
        <f>IF(AC103="totale",SUMIF(AA$7:AA103,"somma",Z$7:Z103)-SUMIF(AC$7:AC102,"totale",AB$7:AB102),0)</f>
        <v>0</v>
      </c>
      <c r="AC103" s="134"/>
      <c r="AD103" s="194">
        <f t="shared" si="22"/>
        <v>0</v>
      </c>
      <c r="AE103" s="124" t="str">
        <f t="shared" si="23"/>
        <v/>
      </c>
      <c r="AF103" s="195" t="str">
        <f t="shared" si="24"/>
        <v/>
      </c>
      <c r="AG103" s="194" t="str">
        <f t="shared" si="25"/>
        <v/>
      </c>
      <c r="AH103" s="194">
        <f>IF(AG103="",0,IF(ISERROR(VLOOKUP(AG103,AG$7:AG102,1,FALSE)),1,0))</f>
        <v>0</v>
      </c>
      <c r="AI103" s="194"/>
    </row>
    <row r="104" spans="1:35" ht="16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75">
        <f>IF(AND($X$5012&lt;&gt;" ",$X$5012&lt;&gt;0),IF(X104=$X$5012,1+COUNTIF(U$7:U103,"&gt;0"),0),0)</f>
        <v>0</v>
      </c>
      <c r="V104" s="178" t="s">
        <v>293</v>
      </c>
      <c r="W104" s="130"/>
      <c r="X104" s="131"/>
      <c r="Y104" s="131"/>
      <c r="Z104" s="206"/>
      <c r="AA104" s="134"/>
      <c r="AB104" s="174">
        <f>IF(AC104="totale",SUMIF(AA$7:AA104,"somma",Z$7:Z104)-SUMIF(AC$7:AC103,"totale",AB$7:AB103),0)</f>
        <v>0</v>
      </c>
      <c r="AC104" s="134"/>
      <c r="AD104" s="194">
        <f t="shared" si="22"/>
        <v>0</v>
      </c>
      <c r="AE104" s="124" t="str">
        <f t="shared" si="23"/>
        <v/>
      </c>
      <c r="AF104" s="195" t="str">
        <f t="shared" si="24"/>
        <v/>
      </c>
      <c r="AG104" s="194" t="str">
        <f t="shared" si="25"/>
        <v/>
      </c>
      <c r="AH104" s="194">
        <f>IF(AG104="",0,IF(ISERROR(VLOOKUP(AG104,AG$7:AG103,1,FALSE)),1,0))</f>
        <v>0</v>
      </c>
      <c r="AI104" s="194"/>
    </row>
    <row r="105" spans="1:35" ht="16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75">
        <f>IF(AND($X$5012&lt;&gt;" ",$X$5012&lt;&gt;0),IF(X105=$X$5012,1+COUNTIF(U$7:U104,"&gt;0"),0),0)</f>
        <v>0</v>
      </c>
      <c r="V105" s="178" t="s">
        <v>294</v>
      </c>
      <c r="W105" s="130"/>
      <c r="X105" s="131"/>
      <c r="Y105" s="131"/>
      <c r="Z105" s="206"/>
      <c r="AA105" s="134"/>
      <c r="AB105" s="174">
        <f>IF(AC105="totale",SUMIF(AA$7:AA105,"somma",Z$7:Z105)-SUMIF(AC$7:AC104,"totale",AB$7:AB104),0)</f>
        <v>0</v>
      </c>
      <c r="AC105" s="134"/>
      <c r="AD105" s="194">
        <f t="shared" si="22"/>
        <v>0</v>
      </c>
      <c r="AE105" s="124" t="str">
        <f t="shared" si="23"/>
        <v/>
      </c>
      <c r="AF105" s="195" t="str">
        <f t="shared" si="24"/>
        <v/>
      </c>
      <c r="AG105" s="194" t="str">
        <f t="shared" si="25"/>
        <v/>
      </c>
      <c r="AH105" s="194">
        <f>IF(AG105="",0,IF(ISERROR(VLOOKUP(AG105,AG$7:AG104,1,FALSE)),1,0))</f>
        <v>0</v>
      </c>
      <c r="AI105" s="194"/>
    </row>
    <row r="106" spans="1:35" ht="16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75">
        <f>IF(AND($X$5012&lt;&gt;" ",$X$5012&lt;&gt;0),IF(X106=$X$5012,1+COUNTIF(U$7:U105,"&gt;0"),0),0)</f>
        <v>0</v>
      </c>
      <c r="V106" s="178" t="s">
        <v>295</v>
      </c>
      <c r="W106" s="130"/>
      <c r="X106" s="131"/>
      <c r="Y106" s="131"/>
      <c r="Z106" s="206"/>
      <c r="AA106" s="134"/>
      <c r="AB106" s="174">
        <f>IF(AC106="totale",SUMIF(AA$7:AA106,"somma",Z$7:Z106)-SUMIF(AC$7:AC105,"totale",AB$7:AB105),0)</f>
        <v>0</v>
      </c>
      <c r="AC106" s="134"/>
      <c r="AD106" s="194">
        <f t="shared" si="22"/>
        <v>0</v>
      </c>
      <c r="AE106" s="124" t="str">
        <f t="shared" si="23"/>
        <v/>
      </c>
      <c r="AF106" s="195" t="str">
        <f t="shared" si="24"/>
        <v/>
      </c>
      <c r="AG106" s="194" t="str">
        <f t="shared" si="25"/>
        <v/>
      </c>
      <c r="AH106" s="194">
        <f>IF(AG106="",0,IF(ISERROR(VLOOKUP(AG106,AG$7:AG105,1,FALSE)),1,0))</f>
        <v>0</v>
      </c>
      <c r="AI106" s="194"/>
    </row>
    <row r="107" spans="1:35" ht="16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75">
        <f>IF(AND($X$5012&lt;&gt;" ",$X$5012&lt;&gt;0),IF(X107=$X$5012,1+COUNTIF(U$7:U106,"&gt;0"),0),0)</f>
        <v>0</v>
      </c>
      <c r="V107" s="178" t="s">
        <v>296</v>
      </c>
      <c r="W107" s="130"/>
      <c r="X107" s="131"/>
      <c r="Y107" s="131"/>
      <c r="Z107" s="206"/>
      <c r="AA107" s="134"/>
      <c r="AB107" s="174">
        <f>IF(AC107="totale",SUMIF(AA$7:AA107,"somma",Z$7:Z107)-SUMIF(AC$7:AC106,"totale",AB$7:AB106),0)</f>
        <v>0</v>
      </c>
      <c r="AC107" s="134"/>
      <c r="AD107" s="194">
        <f t="shared" si="22"/>
        <v>0</v>
      </c>
      <c r="AE107" s="124" t="str">
        <f t="shared" si="23"/>
        <v/>
      </c>
      <c r="AF107" s="195" t="str">
        <f t="shared" si="24"/>
        <v/>
      </c>
      <c r="AG107" s="194" t="str">
        <f t="shared" si="25"/>
        <v/>
      </c>
      <c r="AH107" s="194">
        <f>IF(AG107="",0,IF(ISERROR(VLOOKUP(AG107,AG$7:AG106,1,FALSE)),1,0))</f>
        <v>0</v>
      </c>
      <c r="AI107" s="194"/>
    </row>
    <row r="108" spans="1:35" ht="16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75">
        <f>IF(AND($X$5012&lt;&gt;" ",$X$5012&lt;&gt;0),IF(X108=$X$5012,1+COUNTIF(U$7:U107,"&gt;0"),0),0)</f>
        <v>0</v>
      </c>
      <c r="V108" s="178" t="s">
        <v>297</v>
      </c>
      <c r="W108" s="130"/>
      <c r="X108" s="131"/>
      <c r="Y108" s="131"/>
      <c r="Z108" s="206"/>
      <c r="AA108" s="134"/>
      <c r="AB108" s="174">
        <f>IF(AC108="totale",SUMIF(AA$7:AA108,"somma",Z$7:Z108)-SUMIF(AC$7:AC107,"totale",AB$7:AB107),0)</f>
        <v>0</v>
      </c>
      <c r="AC108" s="134"/>
      <c r="AD108" s="194">
        <f t="shared" si="22"/>
        <v>0</v>
      </c>
      <c r="AE108" s="124" t="str">
        <f t="shared" si="23"/>
        <v/>
      </c>
      <c r="AF108" s="195" t="str">
        <f t="shared" si="24"/>
        <v/>
      </c>
      <c r="AG108" s="194" t="str">
        <f t="shared" si="25"/>
        <v/>
      </c>
      <c r="AH108" s="194">
        <f>IF(AG108="",0,IF(ISERROR(VLOOKUP(AG108,AG$7:AG107,1,FALSE)),1,0))</f>
        <v>0</v>
      </c>
      <c r="AI108" s="194"/>
    </row>
    <row r="109" spans="1:35" ht="16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75">
        <f>IF(AND($X$5012&lt;&gt;" ",$X$5012&lt;&gt;0),IF(X109=$X$5012,1+COUNTIF(U$7:U108,"&gt;0"),0),0)</f>
        <v>0</v>
      </c>
      <c r="V109" s="178" t="s">
        <v>298</v>
      </c>
      <c r="W109" s="130"/>
      <c r="X109" s="131"/>
      <c r="Y109" s="131"/>
      <c r="Z109" s="206"/>
      <c r="AA109" s="134"/>
      <c r="AB109" s="174">
        <f>IF(AC109="totale",SUMIF(AA$7:AA109,"somma",Z$7:Z109)-SUMIF(AC$7:AC108,"totale",AB$7:AB108),0)</f>
        <v>0</v>
      </c>
      <c r="AC109" s="134"/>
      <c r="AD109" s="194">
        <f t="shared" si="22"/>
        <v>0</v>
      </c>
      <c r="AE109" s="124" t="str">
        <f t="shared" si="23"/>
        <v/>
      </c>
      <c r="AF109" s="195" t="str">
        <f t="shared" si="24"/>
        <v/>
      </c>
      <c r="AG109" s="194" t="str">
        <f t="shared" si="25"/>
        <v/>
      </c>
      <c r="AH109" s="194">
        <f>IF(AG109="",0,IF(ISERROR(VLOOKUP(AG109,AG$7:AG108,1,FALSE)),1,0))</f>
        <v>0</v>
      </c>
      <c r="AI109" s="194"/>
    </row>
    <row r="110" spans="1:35" ht="16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75">
        <f>IF(AND($X$5012&lt;&gt;" ",$X$5012&lt;&gt;0),IF(X110=$X$5012,1+COUNTIF(U$7:U109,"&gt;0"),0),0)</f>
        <v>0</v>
      </c>
      <c r="V110" s="178" t="s">
        <v>299</v>
      </c>
      <c r="W110" s="130"/>
      <c r="X110" s="131"/>
      <c r="Y110" s="131"/>
      <c r="Z110" s="206"/>
      <c r="AA110" s="134"/>
      <c r="AB110" s="174">
        <f>IF(AC110="totale",SUMIF(AA$7:AA110,"somma",Z$7:Z110)-SUMIF(AC$7:AC109,"totale",AB$7:AB109),0)</f>
        <v>0</v>
      </c>
      <c r="AC110" s="134"/>
      <c r="AD110" s="194">
        <f t="shared" si="22"/>
        <v>0</v>
      </c>
      <c r="AE110" s="124" t="str">
        <f t="shared" si="23"/>
        <v/>
      </c>
      <c r="AF110" s="195" t="str">
        <f t="shared" si="24"/>
        <v/>
      </c>
      <c r="AG110" s="194" t="str">
        <f t="shared" si="25"/>
        <v/>
      </c>
      <c r="AH110" s="194">
        <f>IF(AG110="",0,IF(ISERROR(VLOOKUP(AG110,AG$7:AG109,1,FALSE)),1,0))</f>
        <v>0</v>
      </c>
      <c r="AI110" s="194"/>
    </row>
    <row r="111" spans="1:35" ht="16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75">
        <f>IF(AND($X$5012&lt;&gt;" ",$X$5012&lt;&gt;0),IF(X111=$X$5012,1+COUNTIF(U$7:U110,"&gt;0"),0),0)</f>
        <v>0</v>
      </c>
      <c r="V111" s="178" t="s">
        <v>300</v>
      </c>
      <c r="W111" s="130"/>
      <c r="X111" s="131"/>
      <c r="Y111" s="131"/>
      <c r="Z111" s="206"/>
      <c r="AA111" s="134"/>
      <c r="AB111" s="174">
        <f>IF(AC111="totale",SUMIF(AA$7:AA111,"somma",Z$7:Z111)-SUMIF(AC$7:AC110,"totale",AB$7:AB110),0)</f>
        <v>0</v>
      </c>
      <c r="AC111" s="134"/>
      <c r="AD111" s="194">
        <f t="shared" si="22"/>
        <v>0</v>
      </c>
      <c r="AE111" s="124" t="str">
        <f t="shared" si="23"/>
        <v/>
      </c>
      <c r="AF111" s="195" t="str">
        <f t="shared" si="24"/>
        <v/>
      </c>
      <c r="AG111" s="194" t="str">
        <f t="shared" si="25"/>
        <v/>
      </c>
      <c r="AH111" s="194">
        <f>IF(AG111="",0,IF(ISERROR(VLOOKUP(AG111,AG$7:AG110,1,FALSE)),1,0))</f>
        <v>0</v>
      </c>
      <c r="AI111" s="194"/>
    </row>
    <row r="112" spans="1:35" ht="16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75">
        <f>IF(AND($X$5012&lt;&gt;" ",$X$5012&lt;&gt;0),IF(X112=$X$5012,1+COUNTIF(U$7:U111,"&gt;0"),0),0)</f>
        <v>0</v>
      </c>
      <c r="V112" s="178" t="s">
        <v>301</v>
      </c>
      <c r="W112" s="130"/>
      <c r="X112" s="131"/>
      <c r="Y112" s="131"/>
      <c r="Z112" s="206"/>
      <c r="AA112" s="134"/>
      <c r="AB112" s="174">
        <f>IF(AC112="totale",SUMIF(AA$7:AA112,"somma",Z$7:Z112)-SUMIF(AC$7:AC111,"totale",AB$7:AB111),0)</f>
        <v>0</v>
      </c>
      <c r="AC112" s="134"/>
      <c r="AD112" s="194">
        <f t="shared" si="22"/>
        <v>0</v>
      </c>
      <c r="AE112" s="124" t="str">
        <f t="shared" si="23"/>
        <v/>
      </c>
      <c r="AF112" s="195" t="str">
        <f t="shared" si="24"/>
        <v/>
      </c>
      <c r="AG112" s="194" t="str">
        <f t="shared" si="25"/>
        <v/>
      </c>
      <c r="AH112" s="194">
        <f>IF(AG112="",0,IF(ISERROR(VLOOKUP(AG112,AG$7:AG111,1,FALSE)),1,0))</f>
        <v>0</v>
      </c>
      <c r="AI112" s="194"/>
    </row>
    <row r="113" spans="1:35" ht="16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75">
        <f>IF(AND($X$5012&lt;&gt;" ",$X$5012&lt;&gt;0),IF(X113=$X$5012,1+COUNTIF(U$7:U112,"&gt;0"),0),0)</f>
        <v>0</v>
      </c>
      <c r="V113" s="178" t="s">
        <v>302</v>
      </c>
      <c r="W113" s="130"/>
      <c r="X113" s="131"/>
      <c r="Y113" s="131"/>
      <c r="Z113" s="206"/>
      <c r="AA113" s="134"/>
      <c r="AB113" s="174">
        <f>IF(AC113="totale",SUMIF(AA$7:AA113,"somma",Z$7:Z113)-SUMIF(AC$7:AC112,"totale",AB$7:AB112),0)</f>
        <v>0</v>
      </c>
      <c r="AC113" s="134"/>
      <c r="AD113" s="194">
        <f t="shared" si="22"/>
        <v>0</v>
      </c>
      <c r="AE113" s="124" t="str">
        <f t="shared" si="23"/>
        <v/>
      </c>
      <c r="AF113" s="195" t="str">
        <f t="shared" si="24"/>
        <v/>
      </c>
      <c r="AG113" s="194" t="str">
        <f t="shared" si="25"/>
        <v/>
      </c>
      <c r="AH113" s="194">
        <f>IF(AG113="",0,IF(ISERROR(VLOOKUP(AG113,AG$7:AG112,1,FALSE)),1,0))</f>
        <v>0</v>
      </c>
      <c r="AI113" s="194"/>
    </row>
    <row r="114" spans="1:35" ht="16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75">
        <f>IF(AND($X$5012&lt;&gt;" ",$X$5012&lt;&gt;0),IF(X114=$X$5012,1+COUNTIF(U$7:U113,"&gt;0"),0),0)</f>
        <v>0</v>
      </c>
      <c r="V114" s="178" t="s">
        <v>303</v>
      </c>
      <c r="W114" s="130"/>
      <c r="X114" s="131"/>
      <c r="Y114" s="131"/>
      <c r="Z114" s="206"/>
      <c r="AA114" s="134"/>
      <c r="AB114" s="174">
        <f>IF(AC114="totale",SUMIF(AA$7:AA114,"somma",Z$7:Z114)-SUMIF(AC$7:AC113,"totale",AB$7:AB113),0)</f>
        <v>0</v>
      </c>
      <c r="AC114" s="134"/>
      <c r="AD114" s="194">
        <f t="shared" si="22"/>
        <v>0</v>
      </c>
      <c r="AE114" s="124" t="str">
        <f t="shared" si="23"/>
        <v/>
      </c>
      <c r="AF114" s="195" t="str">
        <f t="shared" si="24"/>
        <v/>
      </c>
      <c r="AG114" s="194" t="str">
        <f t="shared" si="25"/>
        <v/>
      </c>
      <c r="AH114" s="194">
        <f>IF(AG114="",0,IF(ISERROR(VLOOKUP(AG114,AG$7:AG113,1,FALSE)),1,0))</f>
        <v>0</v>
      </c>
      <c r="AI114" s="194"/>
    </row>
    <row r="115" spans="1:35" ht="16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75">
        <f>IF(AND($X$5012&lt;&gt;" ",$X$5012&lt;&gt;0),IF(X115=$X$5012,1+COUNTIF(U$7:U114,"&gt;0"),0),0)</f>
        <v>0</v>
      </c>
      <c r="V115" s="178" t="s">
        <v>304</v>
      </c>
      <c r="W115" s="130"/>
      <c r="X115" s="131"/>
      <c r="Y115" s="131"/>
      <c r="Z115" s="206"/>
      <c r="AA115" s="134"/>
      <c r="AB115" s="174">
        <f>IF(AC115="totale",SUMIF(AA$7:AA115,"somma",Z$7:Z115)-SUMIF(AC$7:AC114,"totale",AB$7:AB114),0)</f>
        <v>0</v>
      </c>
      <c r="AC115" s="134"/>
      <c r="AD115" s="194">
        <f t="shared" si="22"/>
        <v>0</v>
      </c>
      <c r="AE115" s="124" t="str">
        <f t="shared" si="23"/>
        <v/>
      </c>
      <c r="AF115" s="195" t="str">
        <f t="shared" si="24"/>
        <v/>
      </c>
      <c r="AG115" s="194" t="str">
        <f t="shared" si="25"/>
        <v/>
      </c>
      <c r="AH115" s="194">
        <f>IF(AG115="",0,IF(ISERROR(VLOOKUP(AG115,AG$7:AG114,1,FALSE)),1,0))</f>
        <v>0</v>
      </c>
      <c r="AI115" s="194"/>
    </row>
    <row r="116" spans="1:35" ht="16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75">
        <f>IF(AND($X$5012&lt;&gt;" ",$X$5012&lt;&gt;0),IF(X116=$X$5012,1+COUNTIF(U$7:U115,"&gt;0"),0),0)</f>
        <v>0</v>
      </c>
      <c r="V116" s="178" t="s">
        <v>305</v>
      </c>
      <c r="W116" s="130"/>
      <c r="X116" s="131"/>
      <c r="Y116" s="131"/>
      <c r="Z116" s="206"/>
      <c r="AA116" s="134"/>
      <c r="AB116" s="174">
        <f>IF(AC116="totale",SUMIF(AA$7:AA116,"somma",Z$7:Z116)-SUMIF(AC$7:AC115,"totale",AB$7:AB115),0)</f>
        <v>0</v>
      </c>
      <c r="AC116" s="134"/>
      <c r="AD116" s="194">
        <f t="shared" si="22"/>
        <v>0</v>
      </c>
      <c r="AE116" s="124" t="str">
        <f t="shared" si="23"/>
        <v/>
      </c>
      <c r="AF116" s="195" t="str">
        <f t="shared" si="24"/>
        <v/>
      </c>
      <c r="AG116" s="194" t="str">
        <f t="shared" si="25"/>
        <v/>
      </c>
      <c r="AH116" s="194">
        <f>IF(AG116="",0,IF(ISERROR(VLOOKUP(AG116,AG$7:AG115,1,FALSE)),1,0))</f>
        <v>0</v>
      </c>
      <c r="AI116" s="194"/>
    </row>
    <row r="117" spans="1:35" ht="16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75">
        <f>IF(AND($X$5012&lt;&gt;" ",$X$5012&lt;&gt;0),IF(X117=$X$5012,1+COUNTIF(U$7:U116,"&gt;0"),0),0)</f>
        <v>0</v>
      </c>
      <c r="V117" s="178" t="s">
        <v>306</v>
      </c>
      <c r="W117" s="130"/>
      <c r="X117" s="131"/>
      <c r="Y117" s="131"/>
      <c r="Z117" s="206"/>
      <c r="AA117" s="134"/>
      <c r="AB117" s="174">
        <f>IF(AC117="totale",SUMIF(AA$7:AA117,"somma",Z$7:Z117)-SUMIF(AC$7:AC116,"totale",AB$7:AB116),0)</f>
        <v>0</v>
      </c>
      <c r="AC117" s="134"/>
      <c r="AD117" s="194">
        <f t="shared" si="22"/>
        <v>0</v>
      </c>
      <c r="AE117" s="124" t="str">
        <f t="shared" si="23"/>
        <v/>
      </c>
      <c r="AF117" s="195" t="str">
        <f t="shared" si="24"/>
        <v/>
      </c>
      <c r="AG117" s="194" t="str">
        <f t="shared" si="25"/>
        <v/>
      </c>
      <c r="AH117" s="194">
        <f>IF(AG117="",0,IF(ISERROR(VLOOKUP(AG117,AG$7:AG116,1,FALSE)),1,0))</f>
        <v>0</v>
      </c>
      <c r="AI117" s="194"/>
    </row>
    <row r="118" spans="1:35" ht="16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75">
        <f>IF(AND($X$5012&lt;&gt;" ",$X$5012&lt;&gt;0),IF(X118=$X$5012,1+COUNTIF(U$7:U117,"&gt;0"),0),0)</f>
        <v>0</v>
      </c>
      <c r="V118" s="178" t="s">
        <v>307</v>
      </c>
      <c r="W118" s="130"/>
      <c r="X118" s="131"/>
      <c r="Y118" s="131"/>
      <c r="Z118" s="206"/>
      <c r="AA118" s="134"/>
      <c r="AB118" s="174">
        <f>IF(AC118="totale",SUMIF(AA$7:AA118,"somma",Z$7:Z118)-SUMIF(AC$7:AC117,"totale",AB$7:AB117),0)</f>
        <v>0</v>
      </c>
      <c r="AC118" s="134"/>
      <c r="AD118" s="194">
        <f t="shared" si="22"/>
        <v>0</v>
      </c>
      <c r="AE118" s="124" t="str">
        <f t="shared" si="23"/>
        <v/>
      </c>
      <c r="AF118" s="195" t="str">
        <f t="shared" si="24"/>
        <v/>
      </c>
      <c r="AG118" s="194" t="str">
        <f t="shared" si="25"/>
        <v/>
      </c>
      <c r="AH118" s="194">
        <f>IF(AG118="",0,IF(ISERROR(VLOOKUP(AG118,AG$7:AG117,1,FALSE)),1,0))</f>
        <v>0</v>
      </c>
      <c r="AI118" s="194"/>
    </row>
    <row r="119" spans="1:35" ht="16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75">
        <f>IF(AND($X$5012&lt;&gt;" ",$X$5012&lt;&gt;0),IF(X119=$X$5012,1+COUNTIF(U$7:U118,"&gt;0"),0),0)</f>
        <v>0</v>
      </c>
      <c r="V119" s="178" t="s">
        <v>308</v>
      </c>
      <c r="W119" s="130"/>
      <c r="X119" s="131"/>
      <c r="Y119" s="131"/>
      <c r="Z119" s="206"/>
      <c r="AA119" s="134"/>
      <c r="AB119" s="174">
        <f>IF(AC119="totale",SUMIF(AA$7:AA119,"somma",Z$7:Z119)-SUMIF(AC$7:AC118,"totale",AB$7:AB118),0)</f>
        <v>0</v>
      </c>
      <c r="AC119" s="134"/>
      <c r="AD119" s="194">
        <f t="shared" si="22"/>
        <v>0</v>
      </c>
      <c r="AE119" s="124" t="str">
        <f t="shared" si="23"/>
        <v/>
      </c>
      <c r="AF119" s="195" t="str">
        <f t="shared" si="24"/>
        <v/>
      </c>
      <c r="AG119" s="194" t="str">
        <f t="shared" si="25"/>
        <v/>
      </c>
      <c r="AH119" s="194">
        <f>IF(AG119="",0,IF(ISERROR(VLOOKUP(AG119,AG$7:AG118,1,FALSE)),1,0))</f>
        <v>0</v>
      </c>
      <c r="AI119" s="194"/>
    </row>
    <row r="120" spans="1:35" ht="16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75">
        <f>IF(AND($X$5012&lt;&gt;" ",$X$5012&lt;&gt;0),IF(X120=$X$5012,1+COUNTIF(U$7:U119,"&gt;0"),0),0)</f>
        <v>0</v>
      </c>
      <c r="V120" s="178" t="s">
        <v>309</v>
      </c>
      <c r="W120" s="130"/>
      <c r="X120" s="131"/>
      <c r="Y120" s="131"/>
      <c r="Z120" s="206"/>
      <c r="AA120" s="134"/>
      <c r="AB120" s="174">
        <f>IF(AC120="totale",SUMIF(AA$7:AA120,"somma",Z$7:Z120)-SUMIF(AC$7:AC119,"totale",AB$7:AB119),0)</f>
        <v>0</v>
      </c>
      <c r="AC120" s="134"/>
      <c r="AD120" s="194">
        <f t="shared" si="22"/>
        <v>0</v>
      </c>
      <c r="AE120" s="124" t="str">
        <f t="shared" si="23"/>
        <v/>
      </c>
      <c r="AF120" s="195" t="str">
        <f t="shared" si="24"/>
        <v/>
      </c>
      <c r="AG120" s="194" t="str">
        <f t="shared" si="25"/>
        <v/>
      </c>
      <c r="AH120" s="194">
        <f>IF(AG120="",0,IF(ISERROR(VLOOKUP(AG120,AG$7:AG119,1,FALSE)),1,0))</f>
        <v>0</v>
      </c>
      <c r="AI120" s="194"/>
    </row>
    <row r="121" spans="1:35" ht="16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75">
        <f>IF(AND($X$5012&lt;&gt;" ",$X$5012&lt;&gt;0),IF(X121=$X$5012,1+COUNTIF(U$7:U120,"&gt;0"),0),0)</f>
        <v>0</v>
      </c>
      <c r="V121" s="178" t="s">
        <v>310</v>
      </c>
      <c r="W121" s="130"/>
      <c r="X121" s="131"/>
      <c r="Y121" s="131"/>
      <c r="Z121" s="206"/>
      <c r="AA121" s="134"/>
      <c r="AB121" s="174">
        <f>IF(AC121="totale",SUMIF(AA$7:AA121,"somma",Z$7:Z121)-SUMIF(AC$7:AC120,"totale",AB$7:AB120),0)</f>
        <v>0</v>
      </c>
      <c r="AC121" s="134"/>
      <c r="AD121" s="194">
        <f t="shared" si="22"/>
        <v>0</v>
      </c>
      <c r="AE121" s="124" t="str">
        <f t="shared" si="23"/>
        <v/>
      </c>
      <c r="AF121" s="195" t="str">
        <f t="shared" si="24"/>
        <v/>
      </c>
      <c r="AG121" s="194" t="str">
        <f t="shared" si="25"/>
        <v/>
      </c>
      <c r="AH121" s="194">
        <f>IF(AG121="",0,IF(ISERROR(VLOOKUP(AG121,AG$7:AG120,1,FALSE)),1,0))</f>
        <v>0</v>
      </c>
      <c r="AI121" s="194"/>
    </row>
    <row r="122" spans="1:35" ht="16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75">
        <f>IF(AND($X$5012&lt;&gt;" ",$X$5012&lt;&gt;0),IF(X122=$X$5012,1+COUNTIF(U$7:U121,"&gt;0"),0),0)</f>
        <v>0</v>
      </c>
      <c r="V122" s="178" t="s">
        <v>311</v>
      </c>
      <c r="W122" s="130"/>
      <c r="X122" s="131"/>
      <c r="Y122" s="131"/>
      <c r="Z122" s="206"/>
      <c r="AA122" s="134"/>
      <c r="AB122" s="174">
        <f>IF(AC122="totale",SUMIF(AA$7:AA122,"somma",Z$7:Z122)-SUMIF(AC$7:AC121,"totale",AB$7:AB121),0)</f>
        <v>0</v>
      </c>
      <c r="AC122" s="134"/>
      <c r="AD122" s="194">
        <f t="shared" si="22"/>
        <v>0</v>
      </c>
      <c r="AE122" s="124" t="str">
        <f t="shared" si="23"/>
        <v/>
      </c>
      <c r="AF122" s="195" t="str">
        <f t="shared" si="24"/>
        <v/>
      </c>
      <c r="AG122" s="194" t="str">
        <f t="shared" si="25"/>
        <v/>
      </c>
      <c r="AH122" s="194">
        <f>IF(AG122="",0,IF(ISERROR(VLOOKUP(AG122,AG$7:AG121,1,FALSE)),1,0))</f>
        <v>0</v>
      </c>
      <c r="AI122" s="194"/>
    </row>
    <row r="123" spans="1:35" ht="16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75">
        <f>IF(AND($X$5012&lt;&gt;" ",$X$5012&lt;&gt;0),IF(X123=$X$5012,1+COUNTIF(U$7:U122,"&gt;0"),0),0)</f>
        <v>0</v>
      </c>
      <c r="V123" s="178" t="s">
        <v>312</v>
      </c>
      <c r="W123" s="130"/>
      <c r="X123" s="131"/>
      <c r="Y123" s="131"/>
      <c r="Z123" s="206"/>
      <c r="AA123" s="134"/>
      <c r="AB123" s="174">
        <f>IF(AC123="totale",SUMIF(AA$7:AA123,"somma",Z$7:Z123)-SUMIF(AC$7:AC122,"totale",AB$7:AB122),0)</f>
        <v>0</v>
      </c>
      <c r="AC123" s="134"/>
      <c r="AD123" s="194">
        <f t="shared" si="22"/>
        <v>0</v>
      </c>
      <c r="AE123" s="124" t="str">
        <f t="shared" si="23"/>
        <v/>
      </c>
      <c r="AF123" s="195" t="str">
        <f t="shared" si="24"/>
        <v/>
      </c>
      <c r="AG123" s="194" t="str">
        <f t="shared" si="25"/>
        <v/>
      </c>
      <c r="AH123" s="194">
        <f>IF(AG123="",0,IF(ISERROR(VLOOKUP(AG123,AG$7:AG122,1,FALSE)),1,0))</f>
        <v>0</v>
      </c>
      <c r="AI123" s="194"/>
    </row>
    <row r="124" spans="1:35" ht="16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75">
        <f>IF(AND($X$5012&lt;&gt;" ",$X$5012&lt;&gt;0),IF(X124=$X$5012,1+COUNTIF(U$7:U123,"&gt;0"),0),0)</f>
        <v>0</v>
      </c>
      <c r="V124" s="178" t="s">
        <v>313</v>
      </c>
      <c r="W124" s="130"/>
      <c r="X124" s="131"/>
      <c r="Y124" s="131"/>
      <c r="Z124" s="206"/>
      <c r="AA124" s="134"/>
      <c r="AB124" s="174">
        <f>IF(AC124="totale",SUMIF(AA$7:AA124,"somma",Z$7:Z124)-SUMIF(AC$7:AC123,"totale",AB$7:AB123),0)</f>
        <v>0</v>
      </c>
      <c r="AC124" s="134"/>
      <c r="AD124" s="194">
        <f t="shared" si="22"/>
        <v>0</v>
      </c>
      <c r="AE124" s="124" t="str">
        <f t="shared" si="23"/>
        <v/>
      </c>
      <c r="AF124" s="195" t="str">
        <f t="shared" si="24"/>
        <v/>
      </c>
      <c r="AG124" s="194" t="str">
        <f t="shared" si="25"/>
        <v/>
      </c>
      <c r="AH124" s="194">
        <f>IF(AG124="",0,IF(ISERROR(VLOOKUP(AG124,AG$7:AG123,1,FALSE)),1,0))</f>
        <v>0</v>
      </c>
      <c r="AI124" s="194"/>
    </row>
    <row r="125" spans="1:35" ht="16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75">
        <f>IF(AND($X$5012&lt;&gt;" ",$X$5012&lt;&gt;0),IF(X125=$X$5012,1+COUNTIF(U$7:U124,"&gt;0"),0),0)</f>
        <v>0</v>
      </c>
      <c r="V125" s="178" t="s">
        <v>314</v>
      </c>
      <c r="W125" s="130"/>
      <c r="X125" s="131"/>
      <c r="Y125" s="131"/>
      <c r="Z125" s="206"/>
      <c r="AA125" s="134"/>
      <c r="AB125" s="174">
        <f>IF(AC125="totale",SUMIF(AA$7:AA125,"somma",Z$7:Z125)-SUMIF(AC$7:AC124,"totale",AB$7:AB124),0)</f>
        <v>0</v>
      </c>
      <c r="AC125" s="134"/>
      <c r="AD125" s="194">
        <f t="shared" si="22"/>
        <v>0</v>
      </c>
      <c r="AE125" s="124" t="str">
        <f t="shared" si="23"/>
        <v/>
      </c>
      <c r="AF125" s="195" t="str">
        <f t="shared" si="24"/>
        <v/>
      </c>
      <c r="AG125" s="194" t="str">
        <f t="shared" si="25"/>
        <v/>
      </c>
      <c r="AH125" s="194">
        <f>IF(AG125="",0,IF(ISERROR(VLOOKUP(AG125,AG$7:AG124,1,FALSE)),1,0))</f>
        <v>0</v>
      </c>
      <c r="AI125" s="194"/>
    </row>
    <row r="126" spans="1:35" ht="16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75">
        <f>IF(AND($X$5012&lt;&gt;" ",$X$5012&lt;&gt;0),IF(X126=$X$5012,1+COUNTIF(U$7:U125,"&gt;0"),0),0)</f>
        <v>0</v>
      </c>
      <c r="V126" s="178" t="s">
        <v>315</v>
      </c>
      <c r="W126" s="130"/>
      <c r="X126" s="131"/>
      <c r="Y126" s="131"/>
      <c r="Z126" s="206"/>
      <c r="AA126" s="134"/>
      <c r="AB126" s="174">
        <f>IF(AC126="totale",SUMIF(AA$7:AA126,"somma",Z$7:Z126)-SUMIF(AC$7:AC125,"totale",AB$7:AB125),0)</f>
        <v>0</v>
      </c>
      <c r="AC126" s="134"/>
      <c r="AD126" s="194">
        <f t="shared" si="22"/>
        <v>0</v>
      </c>
      <c r="AE126" s="124" t="str">
        <f t="shared" si="23"/>
        <v/>
      </c>
      <c r="AF126" s="195" t="str">
        <f t="shared" si="24"/>
        <v/>
      </c>
      <c r="AG126" s="194" t="str">
        <f t="shared" si="25"/>
        <v/>
      </c>
      <c r="AH126" s="194">
        <f>IF(AG126="",0,IF(ISERROR(VLOOKUP(AG126,AG$7:AG125,1,FALSE)),1,0))</f>
        <v>0</v>
      </c>
      <c r="AI126" s="194"/>
    </row>
    <row r="127" spans="1:35" ht="16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75">
        <f>IF(AND($X$5012&lt;&gt;" ",$X$5012&lt;&gt;0),IF(X127=$X$5012,1+COUNTIF(U$7:U126,"&gt;0"),0),0)</f>
        <v>0</v>
      </c>
      <c r="V127" s="178" t="s">
        <v>316</v>
      </c>
      <c r="W127" s="130"/>
      <c r="X127" s="131"/>
      <c r="Y127" s="131"/>
      <c r="Z127" s="206"/>
      <c r="AA127" s="134"/>
      <c r="AB127" s="174">
        <f>IF(AC127="totale",SUMIF(AA$7:AA127,"somma",Z$7:Z127)-SUMIF(AC$7:AC126,"totale",AB$7:AB126),0)</f>
        <v>0</v>
      </c>
      <c r="AC127" s="134"/>
      <c r="AD127" s="194">
        <f t="shared" si="22"/>
        <v>0</v>
      </c>
      <c r="AE127" s="124" t="str">
        <f t="shared" si="23"/>
        <v/>
      </c>
      <c r="AF127" s="195" t="str">
        <f t="shared" si="24"/>
        <v/>
      </c>
      <c r="AG127" s="194" t="str">
        <f t="shared" si="25"/>
        <v/>
      </c>
      <c r="AH127" s="194">
        <f>IF(AG127="",0,IF(ISERROR(VLOOKUP(AG127,AG$7:AG126,1,FALSE)),1,0))</f>
        <v>0</v>
      </c>
      <c r="AI127" s="194"/>
    </row>
    <row r="128" spans="1:35" ht="16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75">
        <f>IF(AND($X$5012&lt;&gt;" ",$X$5012&lt;&gt;0),IF(X128=$X$5012,1+COUNTIF(U$7:U127,"&gt;0"),0),0)</f>
        <v>0</v>
      </c>
      <c r="V128" s="178" t="s">
        <v>317</v>
      </c>
      <c r="W128" s="130"/>
      <c r="X128" s="131"/>
      <c r="Y128" s="131"/>
      <c r="Z128" s="206"/>
      <c r="AA128" s="134"/>
      <c r="AB128" s="174">
        <f>IF(AC128="totale",SUMIF(AA$7:AA128,"somma",Z$7:Z128)-SUMIF(AC$7:AC127,"totale",AB$7:AB127),0)</f>
        <v>0</v>
      </c>
      <c r="AC128" s="134"/>
      <c r="AD128" s="194">
        <f t="shared" si="22"/>
        <v>0</v>
      </c>
      <c r="AE128" s="124" t="str">
        <f t="shared" si="23"/>
        <v/>
      </c>
      <c r="AF128" s="195" t="str">
        <f t="shared" si="24"/>
        <v/>
      </c>
      <c r="AG128" s="194" t="str">
        <f t="shared" si="25"/>
        <v/>
      </c>
      <c r="AH128" s="194">
        <f>IF(AG128="",0,IF(ISERROR(VLOOKUP(AG128,AG$7:AG127,1,FALSE)),1,0))</f>
        <v>0</v>
      </c>
      <c r="AI128" s="194"/>
    </row>
    <row r="129" spans="1:35" ht="16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75">
        <f>IF(AND($X$5012&lt;&gt;" ",$X$5012&lt;&gt;0),IF(X129=$X$5012,1+COUNTIF(U$7:U128,"&gt;0"),0),0)</f>
        <v>0</v>
      </c>
      <c r="V129" s="178" t="s">
        <v>318</v>
      </c>
      <c r="W129" s="130"/>
      <c r="X129" s="131"/>
      <c r="Y129" s="131"/>
      <c r="Z129" s="206"/>
      <c r="AA129" s="134"/>
      <c r="AB129" s="174">
        <f>IF(AC129="totale",SUMIF(AA$7:AA129,"somma",Z$7:Z129)-SUMIF(AC$7:AC128,"totale",AB$7:AB128),0)</f>
        <v>0</v>
      </c>
      <c r="AC129" s="134"/>
      <c r="AD129" s="194">
        <f t="shared" si="22"/>
        <v>0</v>
      </c>
      <c r="AE129" s="124" t="str">
        <f t="shared" si="23"/>
        <v/>
      </c>
      <c r="AF129" s="195" t="str">
        <f t="shared" si="24"/>
        <v/>
      </c>
      <c r="AG129" s="194" t="str">
        <f t="shared" si="25"/>
        <v/>
      </c>
      <c r="AH129" s="194">
        <f>IF(AG129="",0,IF(ISERROR(VLOOKUP(AG129,AG$7:AG128,1,FALSE)),1,0))</f>
        <v>0</v>
      </c>
      <c r="AI129" s="194"/>
    </row>
    <row r="130" spans="1:35" ht="16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75">
        <f>IF(AND($X$5012&lt;&gt;" ",$X$5012&lt;&gt;0),IF(X130=$X$5012,1+COUNTIF(U$7:U129,"&gt;0"),0),0)</f>
        <v>0</v>
      </c>
      <c r="V130" s="178" t="s">
        <v>319</v>
      </c>
      <c r="W130" s="130"/>
      <c r="X130" s="131"/>
      <c r="Y130" s="131"/>
      <c r="Z130" s="206"/>
      <c r="AA130" s="134"/>
      <c r="AB130" s="174">
        <f>IF(AC130="totale",SUMIF(AA$7:AA130,"somma",Z$7:Z130)-SUMIF(AC$7:AC129,"totale",AB$7:AB129),0)</f>
        <v>0</v>
      </c>
      <c r="AC130" s="134"/>
      <c r="AD130" s="194">
        <f t="shared" si="22"/>
        <v>0</v>
      </c>
      <c r="AE130" s="124" t="str">
        <f t="shared" si="23"/>
        <v/>
      </c>
      <c r="AF130" s="195" t="str">
        <f t="shared" si="24"/>
        <v/>
      </c>
      <c r="AG130" s="194" t="str">
        <f t="shared" si="25"/>
        <v/>
      </c>
      <c r="AH130" s="194">
        <f>IF(AG130="",0,IF(ISERROR(VLOOKUP(AG130,AG$7:AG129,1,FALSE)),1,0))</f>
        <v>0</v>
      </c>
      <c r="AI130" s="194"/>
    </row>
    <row r="131" spans="1:35" ht="16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75">
        <f>IF(AND($X$5012&lt;&gt;" ",$X$5012&lt;&gt;0),IF(X131=$X$5012,1+COUNTIF(U$7:U130,"&gt;0"),0),0)</f>
        <v>0</v>
      </c>
      <c r="V131" s="178" t="s">
        <v>320</v>
      </c>
      <c r="W131" s="130"/>
      <c r="X131" s="131"/>
      <c r="Y131" s="131"/>
      <c r="Z131" s="206"/>
      <c r="AA131" s="134"/>
      <c r="AB131" s="174">
        <f>IF(AC131="totale",SUMIF(AA$7:AA131,"somma",Z$7:Z131)-SUMIF(AC$7:AC130,"totale",AB$7:AB130),0)</f>
        <v>0</v>
      </c>
      <c r="AC131" s="134"/>
      <c r="AD131" s="194">
        <f t="shared" si="22"/>
        <v>0</v>
      </c>
      <c r="AE131" s="124" t="str">
        <f t="shared" si="23"/>
        <v/>
      </c>
      <c r="AF131" s="195" t="str">
        <f t="shared" si="24"/>
        <v/>
      </c>
      <c r="AG131" s="194" t="str">
        <f t="shared" si="25"/>
        <v/>
      </c>
      <c r="AH131" s="194">
        <f>IF(AG131="",0,IF(ISERROR(VLOOKUP(AG131,AG$7:AG130,1,FALSE)),1,0))</f>
        <v>0</v>
      </c>
      <c r="AI131" s="194"/>
    </row>
    <row r="132" spans="1:35" ht="16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75">
        <f>IF(AND($X$5012&lt;&gt;" ",$X$5012&lt;&gt;0),IF(X132=$X$5012,1+COUNTIF(U$7:U131,"&gt;0"),0),0)</f>
        <v>0</v>
      </c>
      <c r="V132" s="178" t="s">
        <v>321</v>
      </c>
      <c r="W132" s="130"/>
      <c r="X132" s="131"/>
      <c r="Y132" s="131"/>
      <c r="Z132" s="206"/>
      <c r="AA132" s="134"/>
      <c r="AB132" s="174">
        <f>IF(AC132="totale",SUMIF(AA$7:AA132,"somma",Z$7:Z132)-SUMIF(AC$7:AC131,"totale",AB$7:AB131),0)</f>
        <v>0</v>
      </c>
      <c r="AC132" s="134"/>
      <c r="AD132" s="194">
        <f t="shared" si="22"/>
        <v>0</v>
      </c>
      <c r="AE132" s="124" t="str">
        <f t="shared" si="23"/>
        <v/>
      </c>
      <c r="AF132" s="195" t="str">
        <f t="shared" si="24"/>
        <v/>
      </c>
      <c r="AG132" s="194" t="str">
        <f t="shared" si="25"/>
        <v/>
      </c>
      <c r="AH132" s="194">
        <f>IF(AG132="",0,IF(ISERROR(VLOOKUP(AG132,AG$7:AG131,1,FALSE)),1,0))</f>
        <v>0</v>
      </c>
      <c r="AI132" s="194"/>
    </row>
    <row r="133" spans="1:35" ht="16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75">
        <f>IF(AND($X$5012&lt;&gt;" ",$X$5012&lt;&gt;0),IF(X133=$X$5012,1+COUNTIF(U$7:U132,"&gt;0"),0),0)</f>
        <v>0</v>
      </c>
      <c r="V133" s="178" t="s">
        <v>322</v>
      </c>
      <c r="W133" s="130"/>
      <c r="X133" s="131"/>
      <c r="Y133" s="131"/>
      <c r="Z133" s="206"/>
      <c r="AA133" s="134"/>
      <c r="AB133" s="174">
        <f>IF(AC133="totale",SUMIF(AA$7:AA133,"somma",Z$7:Z133)-SUMIF(AC$7:AC132,"totale",AB$7:AB132),0)</f>
        <v>0</v>
      </c>
      <c r="AC133" s="134"/>
      <c r="AD133" s="194">
        <f t="shared" si="22"/>
        <v>0</v>
      </c>
      <c r="AE133" s="124" t="str">
        <f t="shared" si="23"/>
        <v/>
      </c>
      <c r="AF133" s="195" t="str">
        <f t="shared" si="24"/>
        <v/>
      </c>
      <c r="AG133" s="194" t="str">
        <f t="shared" si="25"/>
        <v/>
      </c>
      <c r="AH133" s="194">
        <f>IF(AG133="",0,IF(ISERROR(VLOOKUP(AG133,AG$7:AG132,1,FALSE)),1,0))</f>
        <v>0</v>
      </c>
      <c r="AI133" s="194"/>
    </row>
    <row r="134" spans="1:35" ht="16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75">
        <f>IF(AND($X$5012&lt;&gt;" ",$X$5012&lt;&gt;0),IF(X134=$X$5012,1+COUNTIF(U$7:U133,"&gt;0"),0),0)</f>
        <v>0</v>
      </c>
      <c r="V134" s="178" t="s">
        <v>323</v>
      </c>
      <c r="W134" s="130"/>
      <c r="X134" s="131"/>
      <c r="Y134" s="131"/>
      <c r="Z134" s="206"/>
      <c r="AA134" s="134"/>
      <c r="AB134" s="174">
        <f>IF(AC134="totale",SUMIF(AA$7:AA134,"somma",Z$7:Z134)-SUMIF(AC$7:AC133,"totale",AB$7:AB133),0)</f>
        <v>0</v>
      </c>
      <c r="AC134" s="134"/>
      <c r="AD134" s="194">
        <f t="shared" si="22"/>
        <v>0</v>
      </c>
      <c r="AE134" s="124" t="str">
        <f t="shared" si="23"/>
        <v/>
      </c>
      <c r="AF134" s="195" t="str">
        <f t="shared" si="24"/>
        <v/>
      </c>
      <c r="AG134" s="194" t="str">
        <f t="shared" si="25"/>
        <v/>
      </c>
      <c r="AH134" s="194">
        <f>IF(AG134="",0,IF(ISERROR(VLOOKUP(AG134,AG$7:AG133,1,FALSE)),1,0))</f>
        <v>0</v>
      </c>
      <c r="AI134" s="194"/>
    </row>
    <row r="135" spans="1:35" ht="16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75">
        <f>IF(AND($X$5012&lt;&gt;" ",$X$5012&lt;&gt;0),IF(X135=$X$5012,1+COUNTIF(U$7:U134,"&gt;0"),0),0)</f>
        <v>0</v>
      </c>
      <c r="V135" s="178" t="s">
        <v>324</v>
      </c>
      <c r="W135" s="130"/>
      <c r="X135" s="131"/>
      <c r="Y135" s="131"/>
      <c r="Z135" s="206"/>
      <c r="AA135" s="134"/>
      <c r="AB135" s="174">
        <f>IF(AC135="totale",SUMIF(AA$7:AA135,"somma",Z$7:Z135)-SUMIF(AC$7:AC134,"totale",AB$7:AB134),0)</f>
        <v>0</v>
      </c>
      <c r="AC135" s="134"/>
      <c r="AD135" s="194">
        <f t="shared" si="22"/>
        <v>0</v>
      </c>
      <c r="AE135" s="124" t="str">
        <f t="shared" si="23"/>
        <v/>
      </c>
      <c r="AF135" s="195" t="str">
        <f t="shared" si="24"/>
        <v/>
      </c>
      <c r="AG135" s="194" t="str">
        <f t="shared" si="25"/>
        <v/>
      </c>
      <c r="AH135" s="194">
        <f>IF(AG135="",0,IF(ISERROR(VLOOKUP(AG135,AG$7:AG134,1,FALSE)),1,0))</f>
        <v>0</v>
      </c>
      <c r="AI135" s="194"/>
    </row>
    <row r="136" spans="1:35" ht="16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75">
        <f>IF(AND($X$5012&lt;&gt;" ",$X$5012&lt;&gt;0),IF(X136=$X$5012,1+COUNTIF(U$7:U135,"&gt;0"),0),0)</f>
        <v>0</v>
      </c>
      <c r="V136" s="178" t="s">
        <v>325</v>
      </c>
      <c r="W136" s="130"/>
      <c r="X136" s="131"/>
      <c r="Y136" s="131"/>
      <c r="Z136" s="206"/>
      <c r="AA136" s="134"/>
      <c r="AB136" s="174">
        <f>IF(AC136="totale",SUMIF(AA$7:AA136,"somma",Z$7:Z136)-SUMIF(AC$7:AC135,"totale",AB$7:AB135),0)</f>
        <v>0</v>
      </c>
      <c r="AC136" s="134"/>
      <c r="AD136" s="194">
        <f t="shared" ref="AD136:AD199" si="26">IF(ISBLANK(X136),0,VLOOKUP(X136,$B$8:$E$57,1,FALSE))</f>
        <v>0</v>
      </c>
      <c r="AE136" s="124" t="str">
        <f t="shared" ref="AE136:AE199" si="27">IF(W136&gt;0,CONCATENATE(MONTH(W136)&amp;X136),"")</f>
        <v/>
      </c>
      <c r="AF136" s="195" t="str">
        <f t="shared" ref="AF136:AF199" si="28">IF(OR(AND(Z136&lt;&gt;0,ISBLANK(X136)),ISERROR(AD136)),"ERR","")</f>
        <v/>
      </c>
      <c r="AG136" s="194" t="str">
        <f t="shared" si="25"/>
        <v/>
      </c>
      <c r="AH136" s="194">
        <f>IF(AG136="",0,IF(ISERROR(VLOOKUP(AG136,AG$7:AG135,1,FALSE)),1,0))</f>
        <v>0</v>
      </c>
      <c r="AI136" s="194"/>
    </row>
    <row r="137" spans="1:35" ht="16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75">
        <f>IF(AND($X$5012&lt;&gt;" ",$X$5012&lt;&gt;0),IF(X137=$X$5012,1+COUNTIF(U$7:U136,"&gt;0"),0),0)</f>
        <v>0</v>
      </c>
      <c r="V137" s="178" t="s">
        <v>326</v>
      </c>
      <c r="W137" s="130"/>
      <c r="X137" s="131"/>
      <c r="Y137" s="131"/>
      <c r="Z137" s="206"/>
      <c r="AA137" s="134"/>
      <c r="AB137" s="174">
        <f>IF(AC137="totale",SUMIF(AA$7:AA137,"somma",Z$7:Z137)-SUMIF(AC$7:AC136,"totale",AB$7:AB136),0)</f>
        <v>0</v>
      </c>
      <c r="AC137" s="134"/>
      <c r="AD137" s="194">
        <f t="shared" si="26"/>
        <v>0</v>
      </c>
      <c r="AE137" s="124" t="str">
        <f t="shared" si="27"/>
        <v/>
      </c>
      <c r="AF137" s="195" t="str">
        <f t="shared" si="28"/>
        <v/>
      </c>
      <c r="AG137" s="194" t="str">
        <f t="shared" si="25"/>
        <v/>
      </c>
      <c r="AH137" s="194">
        <f>IF(AG137="",0,IF(ISERROR(VLOOKUP(AG137,AG$7:AG136,1,FALSE)),1,0))</f>
        <v>0</v>
      </c>
      <c r="AI137" s="194"/>
    </row>
    <row r="138" spans="1:35" ht="16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75">
        <f>IF(AND($X$5012&lt;&gt;" ",$X$5012&lt;&gt;0),IF(X138=$X$5012,1+COUNTIF(U$7:U137,"&gt;0"),0),0)</f>
        <v>0</v>
      </c>
      <c r="V138" s="178" t="s">
        <v>327</v>
      </c>
      <c r="W138" s="130"/>
      <c r="X138" s="131"/>
      <c r="Y138" s="131"/>
      <c r="Z138" s="206"/>
      <c r="AA138" s="134"/>
      <c r="AB138" s="174">
        <f>IF(AC138="totale",SUMIF(AA$7:AA138,"somma",Z$7:Z138)-SUMIF(AC$7:AC137,"totale",AB$7:AB137),0)</f>
        <v>0</v>
      </c>
      <c r="AC138" s="134"/>
      <c r="AD138" s="194">
        <f t="shared" si="26"/>
        <v>0</v>
      </c>
      <c r="AE138" s="124" t="str">
        <f t="shared" si="27"/>
        <v/>
      </c>
      <c r="AF138" s="195" t="str">
        <f t="shared" si="28"/>
        <v/>
      </c>
      <c r="AG138" s="194" t="str">
        <f t="shared" ref="AG138:AG201" si="29">IF(W138&gt;0,CONCATENATE(MONTH(W138),"-",YEAR(W138)),"")</f>
        <v/>
      </c>
      <c r="AH138" s="194">
        <f>IF(AG138="",0,IF(ISERROR(VLOOKUP(AG138,AG$7:AG137,1,FALSE)),1,0))</f>
        <v>0</v>
      </c>
      <c r="AI138" s="194"/>
    </row>
    <row r="139" spans="1:35" ht="16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75">
        <f>IF(AND($X$5012&lt;&gt;" ",$X$5012&lt;&gt;0),IF(X139=$X$5012,1+COUNTIF(U$7:U138,"&gt;0"),0),0)</f>
        <v>0</v>
      </c>
      <c r="V139" s="178" t="s">
        <v>328</v>
      </c>
      <c r="W139" s="130"/>
      <c r="X139" s="131"/>
      <c r="Y139" s="131"/>
      <c r="Z139" s="206"/>
      <c r="AA139" s="134"/>
      <c r="AB139" s="174">
        <f>IF(AC139="totale",SUMIF(AA$7:AA139,"somma",Z$7:Z139)-SUMIF(AC$7:AC138,"totale",AB$7:AB138),0)</f>
        <v>0</v>
      </c>
      <c r="AC139" s="134"/>
      <c r="AD139" s="194">
        <f t="shared" si="26"/>
        <v>0</v>
      </c>
      <c r="AE139" s="124" t="str">
        <f t="shared" si="27"/>
        <v/>
      </c>
      <c r="AF139" s="195" t="str">
        <f t="shared" si="28"/>
        <v/>
      </c>
      <c r="AG139" s="194" t="str">
        <f t="shared" si="29"/>
        <v/>
      </c>
      <c r="AH139" s="194">
        <f>IF(AG139="",0,IF(ISERROR(VLOOKUP(AG139,AG$7:AG138,1,FALSE)),1,0))</f>
        <v>0</v>
      </c>
      <c r="AI139" s="194"/>
    </row>
    <row r="140" spans="1:35" ht="16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75">
        <f>IF(AND($X$5012&lt;&gt;" ",$X$5012&lt;&gt;0),IF(X140=$X$5012,1+COUNTIF(U$7:U139,"&gt;0"),0),0)</f>
        <v>0</v>
      </c>
      <c r="V140" s="178" t="s">
        <v>329</v>
      </c>
      <c r="W140" s="130"/>
      <c r="X140" s="131"/>
      <c r="Y140" s="131"/>
      <c r="Z140" s="206"/>
      <c r="AA140" s="134"/>
      <c r="AB140" s="174">
        <f>IF(AC140="totale",SUMIF(AA$7:AA140,"somma",Z$7:Z140)-SUMIF(AC$7:AC139,"totale",AB$7:AB139),0)</f>
        <v>0</v>
      </c>
      <c r="AC140" s="134"/>
      <c r="AD140" s="194">
        <f t="shared" si="26"/>
        <v>0</v>
      </c>
      <c r="AE140" s="124" t="str">
        <f t="shared" si="27"/>
        <v/>
      </c>
      <c r="AF140" s="195" t="str">
        <f t="shared" si="28"/>
        <v/>
      </c>
      <c r="AG140" s="194" t="str">
        <f t="shared" si="29"/>
        <v/>
      </c>
      <c r="AH140" s="194">
        <f>IF(AG140="",0,IF(ISERROR(VLOOKUP(AG140,AG$7:AG139,1,FALSE)),1,0))</f>
        <v>0</v>
      </c>
      <c r="AI140" s="194"/>
    </row>
    <row r="141" spans="1:35" ht="16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75">
        <f>IF(AND($X$5012&lt;&gt;" ",$X$5012&lt;&gt;0),IF(X141=$X$5012,1+COUNTIF(U$7:U140,"&gt;0"),0),0)</f>
        <v>0</v>
      </c>
      <c r="V141" s="178" t="s">
        <v>330</v>
      </c>
      <c r="W141" s="130"/>
      <c r="X141" s="131"/>
      <c r="Y141" s="131"/>
      <c r="Z141" s="206"/>
      <c r="AA141" s="134"/>
      <c r="AB141" s="174">
        <f>IF(AC141="totale",SUMIF(AA$7:AA141,"somma",Z$7:Z141)-SUMIF(AC$7:AC140,"totale",AB$7:AB140),0)</f>
        <v>0</v>
      </c>
      <c r="AC141" s="134"/>
      <c r="AD141" s="194">
        <f t="shared" si="26"/>
        <v>0</v>
      </c>
      <c r="AE141" s="124" t="str">
        <f t="shared" si="27"/>
        <v/>
      </c>
      <c r="AF141" s="195" t="str">
        <f t="shared" si="28"/>
        <v/>
      </c>
      <c r="AG141" s="194" t="str">
        <f t="shared" si="29"/>
        <v/>
      </c>
      <c r="AH141" s="194">
        <f>IF(AG141="",0,IF(ISERROR(VLOOKUP(AG141,AG$7:AG140,1,FALSE)),1,0))</f>
        <v>0</v>
      </c>
      <c r="AI141" s="194"/>
    </row>
    <row r="142" spans="1:35" ht="16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75">
        <f>IF(AND($X$5012&lt;&gt;" ",$X$5012&lt;&gt;0),IF(X142=$X$5012,1+COUNTIF(U$7:U141,"&gt;0"),0),0)</f>
        <v>0</v>
      </c>
      <c r="V142" s="178" t="s">
        <v>331</v>
      </c>
      <c r="W142" s="130"/>
      <c r="X142" s="131"/>
      <c r="Y142" s="131"/>
      <c r="Z142" s="206"/>
      <c r="AA142" s="134"/>
      <c r="AB142" s="174">
        <f>IF(AC142="totale",SUMIF(AA$7:AA142,"somma",Z$7:Z142)-SUMIF(AC$7:AC141,"totale",AB$7:AB141),0)</f>
        <v>0</v>
      </c>
      <c r="AC142" s="134"/>
      <c r="AD142" s="194">
        <f t="shared" si="26"/>
        <v>0</v>
      </c>
      <c r="AE142" s="124" t="str">
        <f t="shared" si="27"/>
        <v/>
      </c>
      <c r="AF142" s="195" t="str">
        <f t="shared" si="28"/>
        <v/>
      </c>
      <c r="AG142" s="194" t="str">
        <f t="shared" si="29"/>
        <v/>
      </c>
      <c r="AH142" s="194">
        <f>IF(AG142="",0,IF(ISERROR(VLOOKUP(AG142,AG$7:AG141,1,FALSE)),1,0))</f>
        <v>0</v>
      </c>
      <c r="AI142" s="194"/>
    </row>
    <row r="143" spans="1:35" ht="16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75">
        <f>IF(AND($X$5012&lt;&gt;" ",$X$5012&lt;&gt;0),IF(X143=$X$5012,1+COUNTIF(U$7:U142,"&gt;0"),0),0)</f>
        <v>0</v>
      </c>
      <c r="V143" s="178" t="s">
        <v>332</v>
      </c>
      <c r="W143" s="130"/>
      <c r="X143" s="131"/>
      <c r="Y143" s="131"/>
      <c r="Z143" s="206"/>
      <c r="AA143" s="134"/>
      <c r="AB143" s="174">
        <f>IF(AC143="totale",SUMIF(AA$7:AA143,"somma",Z$7:Z143)-SUMIF(AC$7:AC142,"totale",AB$7:AB142),0)</f>
        <v>0</v>
      </c>
      <c r="AC143" s="134"/>
      <c r="AD143" s="194">
        <f t="shared" si="26"/>
        <v>0</v>
      </c>
      <c r="AE143" s="124" t="str">
        <f t="shared" si="27"/>
        <v/>
      </c>
      <c r="AF143" s="195" t="str">
        <f t="shared" si="28"/>
        <v/>
      </c>
      <c r="AG143" s="194" t="str">
        <f t="shared" si="29"/>
        <v/>
      </c>
      <c r="AH143" s="194">
        <f>IF(AG143="",0,IF(ISERROR(VLOOKUP(AG143,AG$7:AG142,1,FALSE)),1,0))</f>
        <v>0</v>
      </c>
      <c r="AI143" s="194"/>
    </row>
    <row r="144" spans="1:35" ht="16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75">
        <f>IF(AND($X$5012&lt;&gt;" ",$X$5012&lt;&gt;0),IF(X144=$X$5012,1+COUNTIF(U$7:U143,"&gt;0"),0),0)</f>
        <v>0</v>
      </c>
      <c r="V144" s="178" t="s">
        <v>333</v>
      </c>
      <c r="W144" s="130"/>
      <c r="X144" s="131"/>
      <c r="Y144" s="131"/>
      <c r="Z144" s="206"/>
      <c r="AA144" s="134"/>
      <c r="AB144" s="174">
        <f>IF(AC144="totale",SUMIF(AA$7:AA144,"somma",Z$7:Z144)-SUMIF(AC$7:AC143,"totale",AB$7:AB143),0)</f>
        <v>0</v>
      </c>
      <c r="AC144" s="134"/>
      <c r="AD144" s="194">
        <f t="shared" si="26"/>
        <v>0</v>
      </c>
      <c r="AE144" s="124" t="str">
        <f t="shared" si="27"/>
        <v/>
      </c>
      <c r="AF144" s="195" t="str">
        <f t="shared" si="28"/>
        <v/>
      </c>
      <c r="AG144" s="194" t="str">
        <f t="shared" si="29"/>
        <v/>
      </c>
      <c r="AH144" s="194">
        <f>IF(AG144="",0,IF(ISERROR(VLOOKUP(AG144,AG$7:AG143,1,FALSE)),1,0))</f>
        <v>0</v>
      </c>
      <c r="AI144" s="194"/>
    </row>
    <row r="145" spans="1:35" ht="16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75">
        <f>IF(AND($X$5012&lt;&gt;" ",$X$5012&lt;&gt;0),IF(X145=$X$5012,1+COUNTIF(U$7:U144,"&gt;0"),0),0)</f>
        <v>0</v>
      </c>
      <c r="V145" s="178" t="s">
        <v>334</v>
      </c>
      <c r="W145" s="130"/>
      <c r="X145" s="131"/>
      <c r="Y145" s="131"/>
      <c r="Z145" s="206"/>
      <c r="AA145" s="134"/>
      <c r="AB145" s="174">
        <f>IF(AC145="totale",SUMIF(AA$7:AA145,"somma",Z$7:Z145)-SUMIF(AC$7:AC144,"totale",AB$7:AB144),0)</f>
        <v>0</v>
      </c>
      <c r="AC145" s="134"/>
      <c r="AD145" s="194">
        <f t="shared" si="26"/>
        <v>0</v>
      </c>
      <c r="AE145" s="124" t="str">
        <f t="shared" si="27"/>
        <v/>
      </c>
      <c r="AF145" s="195" t="str">
        <f t="shared" si="28"/>
        <v/>
      </c>
      <c r="AG145" s="194" t="str">
        <f t="shared" si="29"/>
        <v/>
      </c>
      <c r="AH145" s="194">
        <f>IF(AG145="",0,IF(ISERROR(VLOOKUP(AG145,AG$7:AG144,1,FALSE)),1,0))</f>
        <v>0</v>
      </c>
      <c r="AI145" s="194"/>
    </row>
    <row r="146" spans="1:35" ht="16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75">
        <f>IF(AND($X$5012&lt;&gt;" ",$X$5012&lt;&gt;0),IF(X146=$X$5012,1+COUNTIF(U$7:U145,"&gt;0"),0),0)</f>
        <v>0</v>
      </c>
      <c r="V146" s="178" t="s">
        <v>335</v>
      </c>
      <c r="W146" s="130"/>
      <c r="X146" s="131"/>
      <c r="Y146" s="131"/>
      <c r="Z146" s="206"/>
      <c r="AA146" s="134"/>
      <c r="AB146" s="174">
        <f>IF(AC146="totale",SUMIF(AA$7:AA146,"somma",Z$7:Z146)-SUMIF(AC$7:AC145,"totale",AB$7:AB145),0)</f>
        <v>0</v>
      </c>
      <c r="AC146" s="134"/>
      <c r="AD146" s="194">
        <f t="shared" si="26"/>
        <v>0</v>
      </c>
      <c r="AE146" s="124" t="str">
        <f t="shared" si="27"/>
        <v/>
      </c>
      <c r="AF146" s="195" t="str">
        <f t="shared" si="28"/>
        <v/>
      </c>
      <c r="AG146" s="194" t="str">
        <f t="shared" si="29"/>
        <v/>
      </c>
      <c r="AH146" s="194">
        <f>IF(AG146="",0,IF(ISERROR(VLOOKUP(AG146,AG$7:AG145,1,FALSE)),1,0))</f>
        <v>0</v>
      </c>
      <c r="AI146" s="194"/>
    </row>
    <row r="147" spans="1:35" ht="16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75">
        <f>IF(AND($X$5012&lt;&gt;" ",$X$5012&lt;&gt;0),IF(X147=$X$5012,1+COUNTIF(U$7:U146,"&gt;0"),0),0)</f>
        <v>0</v>
      </c>
      <c r="V147" s="178" t="s">
        <v>336</v>
      </c>
      <c r="W147" s="130"/>
      <c r="X147" s="131"/>
      <c r="Y147" s="131"/>
      <c r="Z147" s="206"/>
      <c r="AA147" s="134"/>
      <c r="AB147" s="174">
        <f>IF(AC147="totale",SUMIF(AA$7:AA147,"somma",Z$7:Z147)-SUMIF(AC$7:AC146,"totale",AB$7:AB146),0)</f>
        <v>0</v>
      </c>
      <c r="AC147" s="134"/>
      <c r="AD147" s="194">
        <f t="shared" si="26"/>
        <v>0</v>
      </c>
      <c r="AE147" s="124" t="str">
        <f t="shared" si="27"/>
        <v/>
      </c>
      <c r="AF147" s="195" t="str">
        <f t="shared" si="28"/>
        <v/>
      </c>
      <c r="AG147" s="194" t="str">
        <f t="shared" si="29"/>
        <v/>
      </c>
      <c r="AH147" s="194">
        <f>IF(AG147="",0,IF(ISERROR(VLOOKUP(AG147,AG$7:AG146,1,FALSE)),1,0))</f>
        <v>0</v>
      </c>
      <c r="AI147" s="194"/>
    </row>
    <row r="148" spans="1:35" ht="16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75">
        <f>IF(AND($X$5012&lt;&gt;" ",$X$5012&lt;&gt;0),IF(X148=$X$5012,1+COUNTIF(U$7:U147,"&gt;0"),0),0)</f>
        <v>0</v>
      </c>
      <c r="V148" s="178" t="s">
        <v>337</v>
      </c>
      <c r="W148" s="130"/>
      <c r="X148" s="131"/>
      <c r="Y148" s="131"/>
      <c r="Z148" s="206"/>
      <c r="AA148" s="134"/>
      <c r="AB148" s="174">
        <f>IF(AC148="totale",SUMIF(AA$7:AA148,"somma",Z$7:Z148)-SUMIF(AC$7:AC147,"totale",AB$7:AB147),0)</f>
        <v>0</v>
      </c>
      <c r="AC148" s="134"/>
      <c r="AD148" s="194">
        <f t="shared" si="26"/>
        <v>0</v>
      </c>
      <c r="AE148" s="124" t="str">
        <f t="shared" si="27"/>
        <v/>
      </c>
      <c r="AF148" s="195" t="str">
        <f t="shared" si="28"/>
        <v/>
      </c>
      <c r="AG148" s="194" t="str">
        <f t="shared" si="29"/>
        <v/>
      </c>
      <c r="AH148" s="194">
        <f>IF(AG148="",0,IF(ISERROR(VLOOKUP(AG148,AG$7:AG147,1,FALSE)),1,0))</f>
        <v>0</v>
      </c>
      <c r="AI148" s="194"/>
    </row>
    <row r="149" spans="1:35" ht="16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75">
        <f>IF(AND($X$5012&lt;&gt;" ",$X$5012&lt;&gt;0),IF(X149=$X$5012,1+COUNTIF(U$7:U148,"&gt;0"),0),0)</f>
        <v>0</v>
      </c>
      <c r="V149" s="178" t="s">
        <v>338</v>
      </c>
      <c r="W149" s="130"/>
      <c r="X149" s="131"/>
      <c r="Y149" s="131"/>
      <c r="Z149" s="206"/>
      <c r="AA149" s="134"/>
      <c r="AB149" s="174">
        <f>IF(AC149="totale",SUMIF(AA$7:AA149,"somma",Z$7:Z149)-SUMIF(AC$7:AC148,"totale",AB$7:AB148),0)</f>
        <v>0</v>
      </c>
      <c r="AC149" s="134"/>
      <c r="AD149" s="194">
        <f t="shared" si="26"/>
        <v>0</v>
      </c>
      <c r="AE149" s="124" t="str">
        <f t="shared" si="27"/>
        <v/>
      </c>
      <c r="AF149" s="195" t="str">
        <f t="shared" si="28"/>
        <v/>
      </c>
      <c r="AG149" s="194" t="str">
        <f t="shared" si="29"/>
        <v/>
      </c>
      <c r="AH149" s="194">
        <f>IF(AG149="",0,IF(ISERROR(VLOOKUP(AG149,AG$7:AG148,1,FALSE)),1,0))</f>
        <v>0</v>
      </c>
      <c r="AI149" s="194"/>
    </row>
    <row r="150" spans="1:35" ht="16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75">
        <f>IF(AND($X$5012&lt;&gt;" ",$X$5012&lt;&gt;0),IF(X150=$X$5012,1+COUNTIF(U$7:U149,"&gt;0"),0),0)</f>
        <v>0</v>
      </c>
      <c r="V150" s="178" t="s">
        <v>339</v>
      </c>
      <c r="W150" s="130"/>
      <c r="X150" s="131"/>
      <c r="Y150" s="131"/>
      <c r="Z150" s="206"/>
      <c r="AA150" s="134"/>
      <c r="AB150" s="174">
        <f>IF(AC150="totale",SUMIF(AA$7:AA150,"somma",Z$7:Z150)-SUMIF(AC$7:AC149,"totale",AB$7:AB149),0)</f>
        <v>0</v>
      </c>
      <c r="AC150" s="134"/>
      <c r="AD150" s="194">
        <f t="shared" si="26"/>
        <v>0</v>
      </c>
      <c r="AE150" s="124" t="str">
        <f t="shared" si="27"/>
        <v/>
      </c>
      <c r="AF150" s="195" t="str">
        <f t="shared" si="28"/>
        <v/>
      </c>
      <c r="AG150" s="194" t="str">
        <f t="shared" si="29"/>
        <v/>
      </c>
      <c r="AH150" s="194">
        <f>IF(AG150="",0,IF(ISERROR(VLOOKUP(AG150,AG$7:AG149,1,FALSE)),1,0))</f>
        <v>0</v>
      </c>
      <c r="AI150" s="194"/>
    </row>
    <row r="151" spans="1:35" ht="16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75">
        <f>IF(AND($X$5012&lt;&gt;" ",$X$5012&lt;&gt;0),IF(X151=$X$5012,1+COUNTIF(U$7:U150,"&gt;0"),0),0)</f>
        <v>0</v>
      </c>
      <c r="V151" s="178" t="s">
        <v>340</v>
      </c>
      <c r="W151" s="130"/>
      <c r="X151" s="131"/>
      <c r="Y151" s="131"/>
      <c r="Z151" s="206"/>
      <c r="AA151" s="134"/>
      <c r="AB151" s="174">
        <f>IF(AC151="totale",SUMIF(AA$7:AA151,"somma",Z$7:Z151)-SUMIF(AC$7:AC150,"totale",AB$7:AB150),0)</f>
        <v>0</v>
      </c>
      <c r="AC151" s="134"/>
      <c r="AD151" s="194">
        <f t="shared" si="26"/>
        <v>0</v>
      </c>
      <c r="AE151" s="124" t="str">
        <f t="shared" si="27"/>
        <v/>
      </c>
      <c r="AF151" s="195" t="str">
        <f t="shared" si="28"/>
        <v/>
      </c>
      <c r="AG151" s="194" t="str">
        <f t="shared" si="29"/>
        <v/>
      </c>
      <c r="AH151" s="194">
        <f>IF(AG151="",0,IF(ISERROR(VLOOKUP(AG151,AG$7:AG150,1,FALSE)),1,0))</f>
        <v>0</v>
      </c>
      <c r="AI151" s="194"/>
    </row>
    <row r="152" spans="1:35" ht="16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75">
        <f>IF(AND($X$5012&lt;&gt;" ",$X$5012&lt;&gt;0),IF(X152=$X$5012,1+COUNTIF(U$7:U151,"&gt;0"),0),0)</f>
        <v>0</v>
      </c>
      <c r="V152" s="178" t="s">
        <v>341</v>
      </c>
      <c r="W152" s="130"/>
      <c r="X152" s="131"/>
      <c r="Y152" s="131"/>
      <c r="Z152" s="206"/>
      <c r="AA152" s="134"/>
      <c r="AB152" s="174">
        <f>IF(AC152="totale",SUMIF(AA$7:AA152,"somma",Z$7:Z152)-SUMIF(AC$7:AC151,"totale",AB$7:AB151),0)</f>
        <v>0</v>
      </c>
      <c r="AC152" s="134"/>
      <c r="AD152" s="194">
        <f t="shared" si="26"/>
        <v>0</v>
      </c>
      <c r="AE152" s="124" t="str">
        <f t="shared" si="27"/>
        <v/>
      </c>
      <c r="AF152" s="195" t="str">
        <f t="shared" si="28"/>
        <v/>
      </c>
      <c r="AG152" s="194" t="str">
        <f t="shared" si="29"/>
        <v/>
      </c>
      <c r="AH152" s="194">
        <f>IF(AG152="",0,IF(ISERROR(VLOOKUP(AG152,AG$7:AG151,1,FALSE)),1,0))</f>
        <v>0</v>
      </c>
      <c r="AI152" s="194"/>
    </row>
    <row r="153" spans="1:35" ht="16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75">
        <f>IF(AND($X$5012&lt;&gt;" ",$X$5012&lt;&gt;0),IF(X153=$X$5012,1+COUNTIF(U$7:U152,"&gt;0"),0),0)</f>
        <v>0</v>
      </c>
      <c r="V153" s="178" t="s">
        <v>342</v>
      </c>
      <c r="W153" s="130"/>
      <c r="X153" s="131"/>
      <c r="Y153" s="131"/>
      <c r="Z153" s="206"/>
      <c r="AA153" s="134"/>
      <c r="AB153" s="174">
        <f>IF(AC153="totale",SUMIF(AA$7:AA153,"somma",Z$7:Z153)-SUMIF(AC$7:AC152,"totale",AB$7:AB152),0)</f>
        <v>0</v>
      </c>
      <c r="AC153" s="134"/>
      <c r="AD153" s="194">
        <f t="shared" si="26"/>
        <v>0</v>
      </c>
      <c r="AE153" s="124" t="str">
        <f t="shared" si="27"/>
        <v/>
      </c>
      <c r="AF153" s="195" t="str">
        <f t="shared" si="28"/>
        <v/>
      </c>
      <c r="AG153" s="194" t="str">
        <f t="shared" si="29"/>
        <v/>
      </c>
      <c r="AH153" s="194">
        <f>IF(AG153="",0,IF(ISERROR(VLOOKUP(AG153,AG$7:AG152,1,FALSE)),1,0))</f>
        <v>0</v>
      </c>
      <c r="AI153" s="194"/>
    </row>
    <row r="154" spans="1:35" ht="16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75">
        <f>IF(AND($X$5012&lt;&gt;" ",$X$5012&lt;&gt;0),IF(X154=$X$5012,1+COUNTIF(U$7:U153,"&gt;0"),0),0)</f>
        <v>0</v>
      </c>
      <c r="V154" s="178" t="s">
        <v>343</v>
      </c>
      <c r="W154" s="130"/>
      <c r="X154" s="131"/>
      <c r="Y154" s="131"/>
      <c r="Z154" s="206"/>
      <c r="AA154" s="134"/>
      <c r="AB154" s="174">
        <f>IF(AC154="totale",SUMIF(AA$7:AA154,"somma",Z$7:Z154)-SUMIF(AC$7:AC153,"totale",AB$7:AB153),0)</f>
        <v>0</v>
      </c>
      <c r="AC154" s="134"/>
      <c r="AD154" s="194">
        <f t="shared" si="26"/>
        <v>0</v>
      </c>
      <c r="AE154" s="124" t="str">
        <f t="shared" si="27"/>
        <v/>
      </c>
      <c r="AF154" s="195" t="str">
        <f t="shared" si="28"/>
        <v/>
      </c>
      <c r="AG154" s="194" t="str">
        <f t="shared" si="29"/>
        <v/>
      </c>
      <c r="AH154" s="194">
        <f>IF(AG154="",0,IF(ISERROR(VLOOKUP(AG154,AG$7:AG153,1,FALSE)),1,0))</f>
        <v>0</v>
      </c>
      <c r="AI154" s="194"/>
    </row>
    <row r="155" spans="1:35" ht="16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75">
        <f>IF(AND($X$5012&lt;&gt;" ",$X$5012&lt;&gt;0),IF(X155=$X$5012,1+COUNTIF(U$7:U154,"&gt;0"),0),0)</f>
        <v>0</v>
      </c>
      <c r="V155" s="178" t="s">
        <v>344</v>
      </c>
      <c r="W155" s="130"/>
      <c r="X155" s="131"/>
      <c r="Y155" s="131"/>
      <c r="Z155" s="206"/>
      <c r="AA155" s="134"/>
      <c r="AB155" s="174">
        <f>IF(AC155="totale",SUMIF(AA$7:AA155,"somma",Z$7:Z155)-SUMIF(AC$7:AC154,"totale",AB$7:AB154),0)</f>
        <v>0</v>
      </c>
      <c r="AC155" s="134"/>
      <c r="AD155" s="194">
        <f t="shared" si="26"/>
        <v>0</v>
      </c>
      <c r="AE155" s="124" t="str">
        <f t="shared" si="27"/>
        <v/>
      </c>
      <c r="AF155" s="195" t="str">
        <f t="shared" si="28"/>
        <v/>
      </c>
      <c r="AG155" s="194" t="str">
        <f t="shared" si="29"/>
        <v/>
      </c>
      <c r="AH155" s="194">
        <f>IF(AG155="",0,IF(ISERROR(VLOOKUP(AG155,AG$7:AG154,1,FALSE)),1,0))</f>
        <v>0</v>
      </c>
      <c r="AI155" s="194"/>
    </row>
    <row r="156" spans="1:35" ht="16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75">
        <f>IF(AND($X$5012&lt;&gt;" ",$X$5012&lt;&gt;0),IF(X156=$X$5012,1+COUNTIF(U$7:U155,"&gt;0"),0),0)</f>
        <v>0</v>
      </c>
      <c r="V156" s="178" t="s">
        <v>345</v>
      </c>
      <c r="W156" s="130"/>
      <c r="X156" s="131"/>
      <c r="Y156" s="131"/>
      <c r="Z156" s="206"/>
      <c r="AA156" s="134"/>
      <c r="AB156" s="174">
        <f>IF(AC156="totale",SUMIF(AA$7:AA156,"somma",Z$7:Z156)-SUMIF(AC$7:AC155,"totale",AB$7:AB155),0)</f>
        <v>0</v>
      </c>
      <c r="AC156" s="134"/>
      <c r="AD156" s="194">
        <f t="shared" si="26"/>
        <v>0</v>
      </c>
      <c r="AE156" s="124" t="str">
        <f t="shared" si="27"/>
        <v/>
      </c>
      <c r="AF156" s="195" t="str">
        <f t="shared" si="28"/>
        <v/>
      </c>
      <c r="AG156" s="194" t="str">
        <f t="shared" si="29"/>
        <v/>
      </c>
      <c r="AH156" s="194">
        <f>IF(AG156="",0,IF(ISERROR(VLOOKUP(AG156,AG$7:AG155,1,FALSE)),1,0))</f>
        <v>0</v>
      </c>
      <c r="AI156" s="194"/>
    </row>
    <row r="157" spans="1:35" ht="16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75">
        <f>IF(AND($X$5012&lt;&gt;" ",$X$5012&lt;&gt;0),IF(X157=$X$5012,1+COUNTIF(U$7:U156,"&gt;0"),0),0)</f>
        <v>0</v>
      </c>
      <c r="V157" s="178" t="s">
        <v>346</v>
      </c>
      <c r="W157" s="130"/>
      <c r="X157" s="131"/>
      <c r="Y157" s="131"/>
      <c r="Z157" s="206"/>
      <c r="AA157" s="134"/>
      <c r="AB157" s="174">
        <f>IF(AC157="totale",SUMIF(AA$7:AA157,"somma",Z$7:Z157)-SUMIF(AC$7:AC156,"totale",AB$7:AB156),0)</f>
        <v>0</v>
      </c>
      <c r="AC157" s="134"/>
      <c r="AD157" s="194">
        <f t="shared" si="26"/>
        <v>0</v>
      </c>
      <c r="AE157" s="124" t="str">
        <f t="shared" si="27"/>
        <v/>
      </c>
      <c r="AF157" s="195" t="str">
        <f t="shared" si="28"/>
        <v/>
      </c>
      <c r="AG157" s="194" t="str">
        <f t="shared" si="29"/>
        <v/>
      </c>
      <c r="AH157" s="194">
        <f>IF(AG157="",0,IF(ISERROR(VLOOKUP(AG157,AG$7:AG156,1,FALSE)),1,0))</f>
        <v>0</v>
      </c>
      <c r="AI157" s="194"/>
    </row>
    <row r="158" spans="1:35" ht="16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75">
        <f>IF(AND($X$5012&lt;&gt;" ",$X$5012&lt;&gt;0),IF(X158=$X$5012,1+COUNTIF(U$7:U157,"&gt;0"),0),0)</f>
        <v>0</v>
      </c>
      <c r="V158" s="178" t="s">
        <v>347</v>
      </c>
      <c r="W158" s="130"/>
      <c r="X158" s="131"/>
      <c r="Y158" s="131"/>
      <c r="Z158" s="206"/>
      <c r="AA158" s="134"/>
      <c r="AB158" s="174">
        <f>IF(AC158="totale",SUMIF(AA$7:AA158,"somma",Z$7:Z158)-SUMIF(AC$7:AC157,"totale",AB$7:AB157),0)</f>
        <v>0</v>
      </c>
      <c r="AC158" s="134"/>
      <c r="AD158" s="194">
        <f t="shared" si="26"/>
        <v>0</v>
      </c>
      <c r="AE158" s="124" t="str">
        <f t="shared" si="27"/>
        <v/>
      </c>
      <c r="AF158" s="195" t="str">
        <f t="shared" si="28"/>
        <v/>
      </c>
      <c r="AG158" s="194" t="str">
        <f t="shared" si="29"/>
        <v/>
      </c>
      <c r="AH158" s="194">
        <f>IF(AG158="",0,IF(ISERROR(VLOOKUP(AG158,AG$7:AG157,1,FALSE)),1,0))</f>
        <v>0</v>
      </c>
      <c r="AI158" s="194"/>
    </row>
    <row r="159" spans="1:35" ht="16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75">
        <f>IF(AND($X$5012&lt;&gt;" ",$X$5012&lt;&gt;0),IF(X159=$X$5012,1+COUNTIF(U$7:U158,"&gt;0"),0),0)</f>
        <v>0</v>
      </c>
      <c r="V159" s="178" t="s">
        <v>348</v>
      </c>
      <c r="W159" s="130"/>
      <c r="X159" s="131"/>
      <c r="Y159" s="131"/>
      <c r="Z159" s="206"/>
      <c r="AA159" s="134"/>
      <c r="AB159" s="174">
        <f>IF(AC159="totale",SUMIF(AA$7:AA159,"somma",Z$7:Z159)-SUMIF(AC$7:AC158,"totale",AB$7:AB158),0)</f>
        <v>0</v>
      </c>
      <c r="AC159" s="134"/>
      <c r="AD159" s="194">
        <f t="shared" si="26"/>
        <v>0</v>
      </c>
      <c r="AE159" s="124" t="str">
        <f t="shared" si="27"/>
        <v/>
      </c>
      <c r="AF159" s="195" t="str">
        <f t="shared" si="28"/>
        <v/>
      </c>
      <c r="AG159" s="194" t="str">
        <f t="shared" si="29"/>
        <v/>
      </c>
      <c r="AH159" s="194">
        <f>IF(AG159="",0,IF(ISERROR(VLOOKUP(AG159,AG$7:AG158,1,FALSE)),1,0))</f>
        <v>0</v>
      </c>
      <c r="AI159" s="194"/>
    </row>
    <row r="160" spans="1:35" ht="16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75">
        <f>IF(AND($X$5012&lt;&gt;" ",$X$5012&lt;&gt;0),IF(X160=$X$5012,1+COUNTIF(U$7:U159,"&gt;0"),0),0)</f>
        <v>0</v>
      </c>
      <c r="V160" s="178" t="s">
        <v>349</v>
      </c>
      <c r="W160" s="130"/>
      <c r="X160" s="131"/>
      <c r="Y160" s="131"/>
      <c r="Z160" s="206"/>
      <c r="AA160" s="134"/>
      <c r="AB160" s="174">
        <f>IF(AC160="totale",SUMIF(AA$7:AA160,"somma",Z$7:Z160)-SUMIF(AC$7:AC159,"totale",AB$7:AB159),0)</f>
        <v>0</v>
      </c>
      <c r="AC160" s="134"/>
      <c r="AD160" s="194">
        <f t="shared" si="26"/>
        <v>0</v>
      </c>
      <c r="AE160" s="124" t="str">
        <f t="shared" si="27"/>
        <v/>
      </c>
      <c r="AF160" s="195" t="str">
        <f t="shared" si="28"/>
        <v/>
      </c>
      <c r="AG160" s="194" t="str">
        <f t="shared" si="29"/>
        <v/>
      </c>
      <c r="AH160" s="194">
        <f>IF(AG160="",0,IF(ISERROR(VLOOKUP(AG160,AG$7:AG159,1,FALSE)),1,0))</f>
        <v>0</v>
      </c>
      <c r="AI160" s="194"/>
    </row>
    <row r="161" spans="1:35" ht="16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75">
        <f>IF(AND($X$5012&lt;&gt;" ",$X$5012&lt;&gt;0),IF(X161=$X$5012,1+COUNTIF(U$7:U160,"&gt;0"),0),0)</f>
        <v>0</v>
      </c>
      <c r="V161" s="178" t="s">
        <v>350</v>
      </c>
      <c r="W161" s="130"/>
      <c r="X161" s="131"/>
      <c r="Y161" s="131"/>
      <c r="Z161" s="206"/>
      <c r="AA161" s="134"/>
      <c r="AB161" s="174">
        <f>IF(AC161="totale",SUMIF(AA$7:AA161,"somma",Z$7:Z161)-SUMIF(AC$7:AC160,"totale",AB$7:AB160),0)</f>
        <v>0</v>
      </c>
      <c r="AC161" s="134"/>
      <c r="AD161" s="194">
        <f t="shared" si="26"/>
        <v>0</v>
      </c>
      <c r="AE161" s="124" t="str">
        <f t="shared" si="27"/>
        <v/>
      </c>
      <c r="AF161" s="195" t="str">
        <f t="shared" si="28"/>
        <v/>
      </c>
      <c r="AG161" s="194" t="str">
        <f t="shared" si="29"/>
        <v/>
      </c>
      <c r="AH161" s="194">
        <f>IF(AG161="",0,IF(ISERROR(VLOOKUP(AG161,AG$7:AG160,1,FALSE)),1,0))</f>
        <v>0</v>
      </c>
      <c r="AI161" s="194"/>
    </row>
    <row r="162" spans="1:35" ht="16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75">
        <f>IF(AND($X$5012&lt;&gt;" ",$X$5012&lt;&gt;0),IF(X162=$X$5012,1+COUNTIF(U$7:U161,"&gt;0"),0),0)</f>
        <v>0</v>
      </c>
      <c r="V162" s="178" t="s">
        <v>351</v>
      </c>
      <c r="W162" s="130"/>
      <c r="X162" s="131"/>
      <c r="Y162" s="131"/>
      <c r="Z162" s="206"/>
      <c r="AA162" s="134"/>
      <c r="AB162" s="174">
        <f>IF(AC162="totale",SUMIF(AA$7:AA162,"somma",Z$7:Z162)-SUMIF(AC$7:AC161,"totale",AB$7:AB161),0)</f>
        <v>0</v>
      </c>
      <c r="AC162" s="134"/>
      <c r="AD162" s="194">
        <f t="shared" si="26"/>
        <v>0</v>
      </c>
      <c r="AE162" s="124" t="str">
        <f t="shared" si="27"/>
        <v/>
      </c>
      <c r="AF162" s="195" t="str">
        <f t="shared" si="28"/>
        <v/>
      </c>
      <c r="AG162" s="194" t="str">
        <f t="shared" si="29"/>
        <v/>
      </c>
      <c r="AH162" s="194">
        <f>IF(AG162="",0,IF(ISERROR(VLOOKUP(AG162,AG$7:AG161,1,FALSE)),1,0))</f>
        <v>0</v>
      </c>
      <c r="AI162" s="194"/>
    </row>
    <row r="163" spans="1:35" ht="16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75">
        <f>IF(AND($X$5012&lt;&gt;" ",$X$5012&lt;&gt;0),IF(X163=$X$5012,1+COUNTIF(U$7:U162,"&gt;0"),0),0)</f>
        <v>0</v>
      </c>
      <c r="V163" s="178" t="s">
        <v>352</v>
      </c>
      <c r="W163" s="130"/>
      <c r="X163" s="131"/>
      <c r="Y163" s="131"/>
      <c r="Z163" s="206"/>
      <c r="AA163" s="134"/>
      <c r="AB163" s="174">
        <f>IF(AC163="totale",SUMIF(AA$7:AA163,"somma",Z$7:Z163)-SUMIF(AC$7:AC162,"totale",AB$7:AB162),0)</f>
        <v>0</v>
      </c>
      <c r="AC163" s="134"/>
      <c r="AD163" s="194">
        <f t="shared" si="26"/>
        <v>0</v>
      </c>
      <c r="AE163" s="124" t="str">
        <f t="shared" si="27"/>
        <v/>
      </c>
      <c r="AF163" s="195" t="str">
        <f t="shared" si="28"/>
        <v/>
      </c>
      <c r="AG163" s="194" t="str">
        <f t="shared" si="29"/>
        <v/>
      </c>
      <c r="AH163" s="194">
        <f>IF(AG163="",0,IF(ISERROR(VLOOKUP(AG163,AG$7:AG162,1,FALSE)),1,0))</f>
        <v>0</v>
      </c>
      <c r="AI163" s="194"/>
    </row>
    <row r="164" spans="1:35" ht="16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75">
        <f>IF(AND($X$5012&lt;&gt;" ",$X$5012&lt;&gt;0),IF(X164=$X$5012,1+COUNTIF(U$7:U163,"&gt;0"),0),0)</f>
        <v>0</v>
      </c>
      <c r="V164" s="178" t="s">
        <v>353</v>
      </c>
      <c r="W164" s="130"/>
      <c r="X164" s="131"/>
      <c r="Y164" s="131"/>
      <c r="Z164" s="206"/>
      <c r="AA164" s="134"/>
      <c r="AB164" s="174">
        <f>IF(AC164="totale",SUMIF(AA$7:AA164,"somma",Z$7:Z164)-SUMIF(AC$7:AC163,"totale",AB$7:AB163),0)</f>
        <v>0</v>
      </c>
      <c r="AC164" s="134"/>
      <c r="AD164" s="194">
        <f t="shared" si="26"/>
        <v>0</v>
      </c>
      <c r="AE164" s="124" t="str">
        <f t="shared" si="27"/>
        <v/>
      </c>
      <c r="AF164" s="195" t="str">
        <f t="shared" si="28"/>
        <v/>
      </c>
      <c r="AG164" s="194" t="str">
        <f t="shared" si="29"/>
        <v/>
      </c>
      <c r="AH164" s="194">
        <f>IF(AG164="",0,IF(ISERROR(VLOOKUP(AG164,AG$7:AG163,1,FALSE)),1,0))</f>
        <v>0</v>
      </c>
      <c r="AI164" s="194"/>
    </row>
    <row r="165" spans="1:35" ht="16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75">
        <f>IF(AND($X$5012&lt;&gt;" ",$X$5012&lt;&gt;0),IF(X165=$X$5012,1+COUNTIF(U$7:U164,"&gt;0"),0),0)</f>
        <v>0</v>
      </c>
      <c r="V165" s="178" t="s">
        <v>354</v>
      </c>
      <c r="W165" s="130"/>
      <c r="X165" s="131"/>
      <c r="Y165" s="131"/>
      <c r="Z165" s="206"/>
      <c r="AA165" s="134"/>
      <c r="AB165" s="174">
        <f>IF(AC165="totale",SUMIF(AA$7:AA165,"somma",Z$7:Z165)-SUMIF(AC$7:AC164,"totale",AB$7:AB164),0)</f>
        <v>0</v>
      </c>
      <c r="AC165" s="134"/>
      <c r="AD165" s="194">
        <f t="shared" si="26"/>
        <v>0</v>
      </c>
      <c r="AE165" s="124" t="str">
        <f t="shared" si="27"/>
        <v/>
      </c>
      <c r="AF165" s="195" t="str">
        <f t="shared" si="28"/>
        <v/>
      </c>
      <c r="AG165" s="194" t="str">
        <f t="shared" si="29"/>
        <v/>
      </c>
      <c r="AH165" s="194">
        <f>IF(AG165="",0,IF(ISERROR(VLOOKUP(AG165,AG$7:AG164,1,FALSE)),1,0))</f>
        <v>0</v>
      </c>
      <c r="AI165" s="194"/>
    </row>
    <row r="166" spans="1:35" ht="16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75">
        <f>IF(AND($X$5012&lt;&gt;" ",$X$5012&lt;&gt;0),IF(X166=$X$5012,1+COUNTIF(U$7:U165,"&gt;0"),0),0)</f>
        <v>0</v>
      </c>
      <c r="V166" s="178" t="s">
        <v>355</v>
      </c>
      <c r="W166" s="130"/>
      <c r="X166" s="131"/>
      <c r="Y166" s="131"/>
      <c r="Z166" s="206"/>
      <c r="AA166" s="134"/>
      <c r="AB166" s="174">
        <f>IF(AC166="totale",SUMIF(AA$7:AA166,"somma",Z$7:Z166)-SUMIF(AC$7:AC165,"totale",AB$7:AB165),0)</f>
        <v>0</v>
      </c>
      <c r="AC166" s="134"/>
      <c r="AD166" s="194">
        <f t="shared" si="26"/>
        <v>0</v>
      </c>
      <c r="AE166" s="124" t="str">
        <f t="shared" si="27"/>
        <v/>
      </c>
      <c r="AF166" s="195" t="str">
        <f t="shared" si="28"/>
        <v/>
      </c>
      <c r="AG166" s="194" t="str">
        <f t="shared" si="29"/>
        <v/>
      </c>
      <c r="AH166" s="194">
        <f>IF(AG166="",0,IF(ISERROR(VLOOKUP(AG166,AG$7:AG165,1,FALSE)),1,0))</f>
        <v>0</v>
      </c>
      <c r="AI166" s="194"/>
    </row>
    <row r="167" spans="1:35" ht="16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75">
        <f>IF(AND($X$5012&lt;&gt;" ",$X$5012&lt;&gt;0),IF(X167=$X$5012,1+COUNTIF(U$7:U166,"&gt;0"),0),0)</f>
        <v>0</v>
      </c>
      <c r="V167" s="178" t="s">
        <v>356</v>
      </c>
      <c r="W167" s="130"/>
      <c r="X167" s="131"/>
      <c r="Y167" s="131"/>
      <c r="Z167" s="206"/>
      <c r="AA167" s="134"/>
      <c r="AB167" s="174">
        <f>IF(AC167="totale",SUMIF(AA$7:AA167,"somma",Z$7:Z167)-SUMIF(AC$7:AC166,"totale",AB$7:AB166),0)</f>
        <v>0</v>
      </c>
      <c r="AC167" s="134"/>
      <c r="AD167" s="194">
        <f t="shared" si="26"/>
        <v>0</v>
      </c>
      <c r="AE167" s="124" t="str">
        <f t="shared" si="27"/>
        <v/>
      </c>
      <c r="AF167" s="195" t="str">
        <f t="shared" si="28"/>
        <v/>
      </c>
      <c r="AG167" s="194" t="str">
        <f t="shared" si="29"/>
        <v/>
      </c>
      <c r="AH167" s="194">
        <f>IF(AG167="",0,IF(ISERROR(VLOOKUP(AG167,AG$7:AG166,1,FALSE)),1,0))</f>
        <v>0</v>
      </c>
      <c r="AI167" s="194"/>
    </row>
    <row r="168" spans="1:35" ht="16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75">
        <f>IF(AND($X$5012&lt;&gt;" ",$X$5012&lt;&gt;0),IF(X168=$X$5012,1+COUNTIF(U$7:U167,"&gt;0"),0),0)</f>
        <v>0</v>
      </c>
      <c r="V168" s="178" t="s">
        <v>357</v>
      </c>
      <c r="W168" s="130"/>
      <c r="X168" s="131"/>
      <c r="Y168" s="131"/>
      <c r="Z168" s="206"/>
      <c r="AA168" s="134"/>
      <c r="AB168" s="174">
        <f>IF(AC168="totale",SUMIF(AA$7:AA168,"somma",Z$7:Z168)-SUMIF(AC$7:AC167,"totale",AB$7:AB167),0)</f>
        <v>0</v>
      </c>
      <c r="AC168" s="134"/>
      <c r="AD168" s="194">
        <f t="shared" si="26"/>
        <v>0</v>
      </c>
      <c r="AE168" s="124" t="str">
        <f t="shared" si="27"/>
        <v/>
      </c>
      <c r="AF168" s="195" t="str">
        <f t="shared" si="28"/>
        <v/>
      </c>
      <c r="AG168" s="194" t="str">
        <f t="shared" si="29"/>
        <v/>
      </c>
      <c r="AH168" s="194">
        <f>IF(AG168="",0,IF(ISERROR(VLOOKUP(AG168,AG$7:AG167,1,FALSE)),1,0))</f>
        <v>0</v>
      </c>
      <c r="AI168" s="194"/>
    </row>
    <row r="169" spans="1:35" ht="16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75">
        <f>IF(AND($X$5012&lt;&gt;" ",$X$5012&lt;&gt;0),IF(X169=$X$5012,1+COUNTIF(U$7:U168,"&gt;0"),0),0)</f>
        <v>0</v>
      </c>
      <c r="V169" s="178" t="s">
        <v>358</v>
      </c>
      <c r="W169" s="130"/>
      <c r="X169" s="131"/>
      <c r="Y169" s="131"/>
      <c r="Z169" s="206"/>
      <c r="AA169" s="134"/>
      <c r="AB169" s="174">
        <f>IF(AC169="totale",SUMIF(AA$7:AA169,"somma",Z$7:Z169)-SUMIF(AC$7:AC168,"totale",AB$7:AB168),0)</f>
        <v>0</v>
      </c>
      <c r="AC169" s="134"/>
      <c r="AD169" s="194">
        <f t="shared" si="26"/>
        <v>0</v>
      </c>
      <c r="AE169" s="124" t="str">
        <f t="shared" si="27"/>
        <v/>
      </c>
      <c r="AF169" s="195" t="str">
        <f t="shared" si="28"/>
        <v/>
      </c>
      <c r="AG169" s="194" t="str">
        <f t="shared" si="29"/>
        <v/>
      </c>
      <c r="AH169" s="194">
        <f>IF(AG169="",0,IF(ISERROR(VLOOKUP(AG169,AG$7:AG168,1,FALSE)),1,0))</f>
        <v>0</v>
      </c>
      <c r="AI169" s="194"/>
    </row>
    <row r="170" spans="1:35" ht="16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75">
        <f>IF(AND($X$5012&lt;&gt;" ",$X$5012&lt;&gt;0),IF(X170=$X$5012,1+COUNTIF(U$7:U169,"&gt;0"),0),0)</f>
        <v>0</v>
      </c>
      <c r="V170" s="178" t="s">
        <v>359</v>
      </c>
      <c r="W170" s="130"/>
      <c r="X170" s="131"/>
      <c r="Y170" s="131"/>
      <c r="Z170" s="206"/>
      <c r="AA170" s="134"/>
      <c r="AB170" s="174">
        <f>IF(AC170="totale",SUMIF(AA$7:AA170,"somma",Z$7:Z170)-SUMIF(AC$7:AC169,"totale",AB$7:AB169),0)</f>
        <v>0</v>
      </c>
      <c r="AC170" s="134"/>
      <c r="AD170" s="194">
        <f t="shared" si="26"/>
        <v>0</v>
      </c>
      <c r="AE170" s="124" t="str">
        <f t="shared" si="27"/>
        <v/>
      </c>
      <c r="AF170" s="195" t="str">
        <f t="shared" si="28"/>
        <v/>
      </c>
      <c r="AG170" s="194" t="str">
        <f t="shared" si="29"/>
        <v/>
      </c>
      <c r="AH170" s="194">
        <f>IF(AG170="",0,IF(ISERROR(VLOOKUP(AG170,AG$7:AG169,1,FALSE)),1,0))</f>
        <v>0</v>
      </c>
      <c r="AI170" s="194"/>
    </row>
    <row r="171" spans="1:35" ht="16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75">
        <f>IF(AND($X$5012&lt;&gt;" ",$X$5012&lt;&gt;0),IF(X171=$X$5012,1+COUNTIF(U$7:U170,"&gt;0"),0),0)</f>
        <v>0</v>
      </c>
      <c r="V171" s="178" t="s">
        <v>360</v>
      </c>
      <c r="W171" s="130"/>
      <c r="X171" s="131"/>
      <c r="Y171" s="131"/>
      <c r="Z171" s="206"/>
      <c r="AA171" s="134"/>
      <c r="AB171" s="174">
        <f>IF(AC171="totale",SUMIF(AA$7:AA171,"somma",Z$7:Z171)-SUMIF(AC$7:AC170,"totale",AB$7:AB170),0)</f>
        <v>0</v>
      </c>
      <c r="AC171" s="134"/>
      <c r="AD171" s="194">
        <f t="shared" si="26"/>
        <v>0</v>
      </c>
      <c r="AE171" s="124" t="str">
        <f t="shared" si="27"/>
        <v/>
      </c>
      <c r="AF171" s="195" t="str">
        <f t="shared" si="28"/>
        <v/>
      </c>
      <c r="AG171" s="194" t="str">
        <f t="shared" si="29"/>
        <v/>
      </c>
      <c r="AH171" s="194">
        <f>IF(AG171="",0,IF(ISERROR(VLOOKUP(AG171,AG$7:AG170,1,FALSE)),1,0))</f>
        <v>0</v>
      </c>
      <c r="AI171" s="194"/>
    </row>
    <row r="172" spans="1:35" ht="16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75">
        <f>IF(AND($X$5012&lt;&gt;" ",$X$5012&lt;&gt;0),IF(X172=$X$5012,1+COUNTIF(U$7:U171,"&gt;0"),0),0)</f>
        <v>0</v>
      </c>
      <c r="V172" s="178" t="s">
        <v>361</v>
      </c>
      <c r="W172" s="130"/>
      <c r="X172" s="131"/>
      <c r="Y172" s="131"/>
      <c r="Z172" s="206"/>
      <c r="AA172" s="134"/>
      <c r="AB172" s="174">
        <f>IF(AC172="totale",SUMIF(AA$7:AA172,"somma",Z$7:Z172)-SUMIF(AC$7:AC171,"totale",AB$7:AB171),0)</f>
        <v>0</v>
      </c>
      <c r="AC172" s="134"/>
      <c r="AD172" s="194">
        <f t="shared" si="26"/>
        <v>0</v>
      </c>
      <c r="AE172" s="124" t="str">
        <f t="shared" si="27"/>
        <v/>
      </c>
      <c r="AF172" s="195" t="str">
        <f t="shared" si="28"/>
        <v/>
      </c>
      <c r="AG172" s="194" t="str">
        <f t="shared" si="29"/>
        <v/>
      </c>
      <c r="AH172" s="194">
        <f>IF(AG172="",0,IF(ISERROR(VLOOKUP(AG172,AG$7:AG171,1,FALSE)),1,0))</f>
        <v>0</v>
      </c>
      <c r="AI172" s="194"/>
    </row>
    <row r="173" spans="1:35" ht="16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75">
        <f>IF(AND($X$5012&lt;&gt;" ",$X$5012&lt;&gt;0),IF(X173=$X$5012,1+COUNTIF(U$7:U172,"&gt;0"),0),0)</f>
        <v>0</v>
      </c>
      <c r="V173" s="178" t="s">
        <v>362</v>
      </c>
      <c r="W173" s="130"/>
      <c r="X173" s="131"/>
      <c r="Y173" s="131"/>
      <c r="Z173" s="206"/>
      <c r="AA173" s="134"/>
      <c r="AB173" s="174">
        <f>IF(AC173="totale",SUMIF(AA$7:AA173,"somma",Z$7:Z173)-SUMIF(AC$7:AC172,"totale",AB$7:AB172),0)</f>
        <v>0</v>
      </c>
      <c r="AC173" s="134"/>
      <c r="AD173" s="194">
        <f t="shared" si="26"/>
        <v>0</v>
      </c>
      <c r="AE173" s="124" t="str">
        <f t="shared" si="27"/>
        <v/>
      </c>
      <c r="AF173" s="195" t="str">
        <f t="shared" si="28"/>
        <v/>
      </c>
      <c r="AG173" s="194" t="str">
        <f t="shared" si="29"/>
        <v/>
      </c>
      <c r="AH173" s="194">
        <f>IF(AG173="",0,IF(ISERROR(VLOOKUP(AG173,AG$7:AG172,1,FALSE)),1,0))</f>
        <v>0</v>
      </c>
      <c r="AI173" s="194"/>
    </row>
    <row r="174" spans="1:35" ht="16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75">
        <f>IF(AND($X$5012&lt;&gt;" ",$X$5012&lt;&gt;0),IF(X174=$X$5012,1+COUNTIF(U$7:U173,"&gt;0"),0),0)</f>
        <v>0</v>
      </c>
      <c r="V174" s="178" t="s">
        <v>363</v>
      </c>
      <c r="W174" s="130"/>
      <c r="X174" s="131"/>
      <c r="Y174" s="131"/>
      <c r="Z174" s="206"/>
      <c r="AA174" s="134"/>
      <c r="AB174" s="174">
        <f>IF(AC174="totale",SUMIF(AA$7:AA174,"somma",Z$7:Z174)-SUMIF(AC$7:AC173,"totale",AB$7:AB173),0)</f>
        <v>0</v>
      </c>
      <c r="AC174" s="134"/>
      <c r="AD174" s="194">
        <f t="shared" si="26"/>
        <v>0</v>
      </c>
      <c r="AE174" s="124" t="str">
        <f t="shared" si="27"/>
        <v/>
      </c>
      <c r="AF174" s="195" t="str">
        <f t="shared" si="28"/>
        <v/>
      </c>
      <c r="AG174" s="194" t="str">
        <f t="shared" si="29"/>
        <v/>
      </c>
      <c r="AH174" s="194">
        <f>IF(AG174="",0,IF(ISERROR(VLOOKUP(AG174,AG$7:AG173,1,FALSE)),1,0))</f>
        <v>0</v>
      </c>
      <c r="AI174" s="194"/>
    </row>
    <row r="175" spans="1:35" ht="16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75">
        <f>IF(AND($X$5012&lt;&gt;" ",$X$5012&lt;&gt;0),IF(X175=$X$5012,1+COUNTIF(U$7:U174,"&gt;0"),0),0)</f>
        <v>0</v>
      </c>
      <c r="V175" s="178" t="s">
        <v>364</v>
      </c>
      <c r="W175" s="130"/>
      <c r="X175" s="131"/>
      <c r="Y175" s="131"/>
      <c r="Z175" s="206"/>
      <c r="AA175" s="134"/>
      <c r="AB175" s="174">
        <f>IF(AC175="totale",SUMIF(AA$7:AA175,"somma",Z$7:Z175)-SUMIF(AC$7:AC174,"totale",AB$7:AB174),0)</f>
        <v>0</v>
      </c>
      <c r="AC175" s="134"/>
      <c r="AD175" s="194">
        <f t="shared" si="26"/>
        <v>0</v>
      </c>
      <c r="AE175" s="124" t="str">
        <f t="shared" si="27"/>
        <v/>
      </c>
      <c r="AF175" s="195" t="str">
        <f t="shared" si="28"/>
        <v/>
      </c>
      <c r="AG175" s="194" t="str">
        <f t="shared" si="29"/>
        <v/>
      </c>
      <c r="AH175" s="194">
        <f>IF(AG175="",0,IF(ISERROR(VLOOKUP(AG175,AG$7:AG174,1,FALSE)),1,0))</f>
        <v>0</v>
      </c>
      <c r="AI175" s="194"/>
    </row>
    <row r="176" spans="1:35" ht="16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75">
        <f>IF(AND($X$5012&lt;&gt;" ",$X$5012&lt;&gt;0),IF(X176=$X$5012,1+COUNTIF(U$7:U175,"&gt;0"),0),0)</f>
        <v>0</v>
      </c>
      <c r="V176" s="178" t="s">
        <v>365</v>
      </c>
      <c r="W176" s="130"/>
      <c r="X176" s="131"/>
      <c r="Y176" s="131"/>
      <c r="Z176" s="206"/>
      <c r="AA176" s="134"/>
      <c r="AB176" s="174">
        <f>IF(AC176="totale",SUMIF(AA$7:AA176,"somma",Z$7:Z176)-SUMIF(AC$7:AC175,"totale",AB$7:AB175),0)</f>
        <v>0</v>
      </c>
      <c r="AC176" s="134"/>
      <c r="AD176" s="194">
        <f t="shared" si="26"/>
        <v>0</v>
      </c>
      <c r="AE176" s="124" t="str">
        <f t="shared" si="27"/>
        <v/>
      </c>
      <c r="AF176" s="195" t="str">
        <f t="shared" si="28"/>
        <v/>
      </c>
      <c r="AG176" s="194" t="str">
        <f t="shared" si="29"/>
        <v/>
      </c>
      <c r="AH176" s="194">
        <f>IF(AG176="",0,IF(ISERROR(VLOOKUP(AG176,AG$7:AG175,1,FALSE)),1,0))</f>
        <v>0</v>
      </c>
      <c r="AI176" s="194"/>
    </row>
    <row r="177" spans="1:35" ht="16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75">
        <f>IF(AND($X$5012&lt;&gt;" ",$X$5012&lt;&gt;0),IF(X177=$X$5012,1+COUNTIF(U$7:U176,"&gt;0"),0),0)</f>
        <v>0</v>
      </c>
      <c r="V177" s="178" t="s">
        <v>366</v>
      </c>
      <c r="W177" s="130"/>
      <c r="X177" s="131"/>
      <c r="Y177" s="131"/>
      <c r="Z177" s="206"/>
      <c r="AA177" s="134"/>
      <c r="AB177" s="174">
        <f>IF(AC177="totale",SUMIF(AA$7:AA177,"somma",Z$7:Z177)-SUMIF(AC$7:AC176,"totale",AB$7:AB176),0)</f>
        <v>0</v>
      </c>
      <c r="AC177" s="134"/>
      <c r="AD177" s="194">
        <f t="shared" si="26"/>
        <v>0</v>
      </c>
      <c r="AE177" s="124" t="str">
        <f t="shared" si="27"/>
        <v/>
      </c>
      <c r="AF177" s="195" t="str">
        <f t="shared" si="28"/>
        <v/>
      </c>
      <c r="AG177" s="194" t="str">
        <f t="shared" si="29"/>
        <v/>
      </c>
      <c r="AH177" s="194">
        <f>IF(AG177="",0,IF(ISERROR(VLOOKUP(AG177,AG$7:AG176,1,FALSE)),1,0))</f>
        <v>0</v>
      </c>
      <c r="AI177" s="194"/>
    </row>
    <row r="178" spans="1:35" ht="16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75">
        <f>IF(AND($X$5012&lt;&gt;" ",$X$5012&lt;&gt;0),IF(X178=$X$5012,1+COUNTIF(U$7:U177,"&gt;0"),0),0)</f>
        <v>0</v>
      </c>
      <c r="V178" s="178" t="s">
        <v>367</v>
      </c>
      <c r="W178" s="130"/>
      <c r="X178" s="131"/>
      <c r="Y178" s="131"/>
      <c r="Z178" s="206"/>
      <c r="AA178" s="134"/>
      <c r="AB178" s="174">
        <f>IF(AC178="totale",SUMIF(AA$7:AA178,"somma",Z$7:Z178)-SUMIF(AC$7:AC177,"totale",AB$7:AB177),0)</f>
        <v>0</v>
      </c>
      <c r="AC178" s="134"/>
      <c r="AD178" s="194">
        <f t="shared" si="26"/>
        <v>0</v>
      </c>
      <c r="AE178" s="124" t="str">
        <f t="shared" si="27"/>
        <v/>
      </c>
      <c r="AF178" s="195" t="str">
        <f t="shared" si="28"/>
        <v/>
      </c>
      <c r="AG178" s="194" t="str">
        <f t="shared" si="29"/>
        <v/>
      </c>
      <c r="AH178" s="194">
        <f>IF(AG178="",0,IF(ISERROR(VLOOKUP(AG178,AG$7:AG177,1,FALSE)),1,0))</f>
        <v>0</v>
      </c>
      <c r="AI178" s="194"/>
    </row>
    <row r="179" spans="1:35" ht="16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75">
        <f>IF(AND($X$5012&lt;&gt;" ",$X$5012&lt;&gt;0),IF(X179=$X$5012,1+COUNTIF(U$7:U178,"&gt;0"),0),0)</f>
        <v>0</v>
      </c>
      <c r="V179" s="178" t="s">
        <v>368</v>
      </c>
      <c r="W179" s="130"/>
      <c r="X179" s="131"/>
      <c r="Y179" s="131"/>
      <c r="Z179" s="206"/>
      <c r="AA179" s="134"/>
      <c r="AB179" s="174">
        <f>IF(AC179="totale",SUMIF(AA$7:AA179,"somma",Z$7:Z179)-SUMIF(AC$7:AC178,"totale",AB$7:AB178),0)</f>
        <v>0</v>
      </c>
      <c r="AC179" s="134"/>
      <c r="AD179" s="194">
        <f t="shared" si="26"/>
        <v>0</v>
      </c>
      <c r="AE179" s="124" t="str">
        <f t="shared" si="27"/>
        <v/>
      </c>
      <c r="AF179" s="195" t="str">
        <f t="shared" si="28"/>
        <v/>
      </c>
      <c r="AG179" s="194" t="str">
        <f t="shared" si="29"/>
        <v/>
      </c>
      <c r="AH179" s="194">
        <f>IF(AG179="",0,IF(ISERROR(VLOOKUP(AG179,AG$7:AG178,1,FALSE)),1,0))</f>
        <v>0</v>
      </c>
      <c r="AI179" s="194"/>
    </row>
    <row r="180" spans="1:35" ht="16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75">
        <f>IF(AND($X$5012&lt;&gt;" ",$X$5012&lt;&gt;0),IF(X180=$X$5012,1+COUNTIF(U$7:U179,"&gt;0"),0),0)</f>
        <v>0</v>
      </c>
      <c r="V180" s="178" t="s">
        <v>369</v>
      </c>
      <c r="W180" s="130"/>
      <c r="X180" s="131"/>
      <c r="Y180" s="131"/>
      <c r="Z180" s="206"/>
      <c r="AA180" s="134"/>
      <c r="AB180" s="174">
        <f>IF(AC180="totale",SUMIF(AA$7:AA180,"somma",Z$7:Z180)-SUMIF(AC$7:AC179,"totale",AB$7:AB179),0)</f>
        <v>0</v>
      </c>
      <c r="AC180" s="134"/>
      <c r="AD180" s="194">
        <f t="shared" si="26"/>
        <v>0</v>
      </c>
      <c r="AE180" s="124" t="str">
        <f t="shared" si="27"/>
        <v/>
      </c>
      <c r="AF180" s="195" t="str">
        <f t="shared" si="28"/>
        <v/>
      </c>
      <c r="AG180" s="194" t="str">
        <f t="shared" si="29"/>
        <v/>
      </c>
      <c r="AH180" s="194">
        <f>IF(AG180="",0,IF(ISERROR(VLOOKUP(AG180,AG$7:AG179,1,FALSE)),1,0))</f>
        <v>0</v>
      </c>
      <c r="AI180" s="194"/>
    </row>
    <row r="181" spans="1:35" ht="16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75">
        <f>IF(AND($X$5012&lt;&gt;" ",$X$5012&lt;&gt;0),IF(X181=$X$5012,1+COUNTIF(U$7:U180,"&gt;0"),0),0)</f>
        <v>0</v>
      </c>
      <c r="V181" s="178" t="s">
        <v>370</v>
      </c>
      <c r="W181" s="130"/>
      <c r="X181" s="131"/>
      <c r="Y181" s="131"/>
      <c r="Z181" s="206"/>
      <c r="AA181" s="134"/>
      <c r="AB181" s="174">
        <f>IF(AC181="totale",SUMIF(AA$7:AA181,"somma",Z$7:Z181)-SUMIF(AC$7:AC180,"totale",AB$7:AB180),0)</f>
        <v>0</v>
      </c>
      <c r="AC181" s="134"/>
      <c r="AD181" s="194">
        <f t="shared" si="26"/>
        <v>0</v>
      </c>
      <c r="AE181" s="124" t="str">
        <f t="shared" si="27"/>
        <v/>
      </c>
      <c r="AF181" s="195" t="str">
        <f t="shared" si="28"/>
        <v/>
      </c>
      <c r="AG181" s="194" t="str">
        <f t="shared" si="29"/>
        <v/>
      </c>
      <c r="AH181" s="194">
        <f>IF(AG181="",0,IF(ISERROR(VLOOKUP(AG181,AG$7:AG180,1,FALSE)),1,0))</f>
        <v>0</v>
      </c>
      <c r="AI181" s="194"/>
    </row>
    <row r="182" spans="1:35" ht="16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75">
        <f>IF(AND($X$5012&lt;&gt;" ",$X$5012&lt;&gt;0),IF(X182=$X$5012,1+COUNTIF(U$7:U181,"&gt;0"),0),0)</f>
        <v>0</v>
      </c>
      <c r="V182" s="178" t="s">
        <v>371</v>
      </c>
      <c r="W182" s="130"/>
      <c r="X182" s="131"/>
      <c r="Y182" s="131"/>
      <c r="Z182" s="206"/>
      <c r="AA182" s="134"/>
      <c r="AB182" s="174">
        <f>IF(AC182="totale",SUMIF(AA$7:AA182,"somma",Z$7:Z182)-SUMIF(AC$7:AC181,"totale",AB$7:AB181),0)</f>
        <v>0</v>
      </c>
      <c r="AC182" s="134"/>
      <c r="AD182" s="194">
        <f t="shared" si="26"/>
        <v>0</v>
      </c>
      <c r="AE182" s="124" t="str">
        <f t="shared" si="27"/>
        <v/>
      </c>
      <c r="AF182" s="195" t="str">
        <f t="shared" si="28"/>
        <v/>
      </c>
      <c r="AG182" s="194" t="str">
        <f t="shared" si="29"/>
        <v/>
      </c>
      <c r="AH182" s="194">
        <f>IF(AG182="",0,IF(ISERROR(VLOOKUP(AG182,AG$7:AG181,1,FALSE)),1,0))</f>
        <v>0</v>
      </c>
      <c r="AI182" s="194"/>
    </row>
    <row r="183" spans="1:35" ht="16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75">
        <f>IF(AND($X$5012&lt;&gt;" ",$X$5012&lt;&gt;0),IF(X183=$X$5012,1+COUNTIF(U$7:U182,"&gt;0"),0),0)</f>
        <v>0</v>
      </c>
      <c r="V183" s="178" t="s">
        <v>372</v>
      </c>
      <c r="W183" s="130"/>
      <c r="X183" s="131"/>
      <c r="Y183" s="131"/>
      <c r="Z183" s="206"/>
      <c r="AA183" s="134"/>
      <c r="AB183" s="174">
        <f>IF(AC183="totale",SUMIF(AA$7:AA183,"somma",Z$7:Z183)-SUMIF(AC$7:AC182,"totale",AB$7:AB182),0)</f>
        <v>0</v>
      </c>
      <c r="AC183" s="134"/>
      <c r="AD183" s="194">
        <f t="shared" si="26"/>
        <v>0</v>
      </c>
      <c r="AE183" s="124" t="str">
        <f t="shared" si="27"/>
        <v/>
      </c>
      <c r="AF183" s="195" t="str">
        <f t="shared" si="28"/>
        <v/>
      </c>
      <c r="AG183" s="194" t="str">
        <f t="shared" si="29"/>
        <v/>
      </c>
      <c r="AH183" s="194">
        <f>IF(AG183="",0,IF(ISERROR(VLOOKUP(AG183,AG$7:AG182,1,FALSE)),1,0))</f>
        <v>0</v>
      </c>
      <c r="AI183" s="194"/>
    </row>
    <row r="184" spans="1:35" ht="16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75">
        <f>IF(AND($X$5012&lt;&gt;" ",$X$5012&lt;&gt;0),IF(X184=$X$5012,1+COUNTIF(U$7:U183,"&gt;0"),0),0)</f>
        <v>0</v>
      </c>
      <c r="V184" s="178" t="s">
        <v>373</v>
      </c>
      <c r="W184" s="130"/>
      <c r="X184" s="131"/>
      <c r="Y184" s="131"/>
      <c r="Z184" s="206"/>
      <c r="AA184" s="134"/>
      <c r="AB184" s="174">
        <f>IF(AC184="totale",SUMIF(AA$7:AA184,"somma",Z$7:Z184)-SUMIF(AC$7:AC183,"totale",AB$7:AB183),0)</f>
        <v>0</v>
      </c>
      <c r="AC184" s="134"/>
      <c r="AD184" s="194">
        <f t="shared" si="26"/>
        <v>0</v>
      </c>
      <c r="AE184" s="124" t="str">
        <f t="shared" si="27"/>
        <v/>
      </c>
      <c r="AF184" s="195" t="str">
        <f t="shared" si="28"/>
        <v/>
      </c>
      <c r="AG184" s="194" t="str">
        <f t="shared" si="29"/>
        <v/>
      </c>
      <c r="AH184" s="194">
        <f>IF(AG184="",0,IF(ISERROR(VLOOKUP(AG184,AG$7:AG183,1,FALSE)),1,0))</f>
        <v>0</v>
      </c>
      <c r="AI184" s="194"/>
    </row>
    <row r="185" spans="1:35" ht="16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75">
        <f>IF(AND($X$5012&lt;&gt;" ",$X$5012&lt;&gt;0),IF(X185=$X$5012,1+COUNTIF(U$7:U184,"&gt;0"),0),0)</f>
        <v>0</v>
      </c>
      <c r="V185" s="178" t="s">
        <v>374</v>
      </c>
      <c r="W185" s="130"/>
      <c r="X185" s="131"/>
      <c r="Y185" s="131"/>
      <c r="Z185" s="206"/>
      <c r="AA185" s="134"/>
      <c r="AB185" s="174">
        <f>IF(AC185="totale",SUMIF(AA$7:AA185,"somma",Z$7:Z185)-SUMIF(AC$7:AC184,"totale",AB$7:AB184),0)</f>
        <v>0</v>
      </c>
      <c r="AC185" s="134"/>
      <c r="AD185" s="194">
        <f t="shared" si="26"/>
        <v>0</v>
      </c>
      <c r="AE185" s="124" t="str">
        <f t="shared" si="27"/>
        <v/>
      </c>
      <c r="AF185" s="195" t="str">
        <f t="shared" si="28"/>
        <v/>
      </c>
      <c r="AG185" s="194" t="str">
        <f t="shared" si="29"/>
        <v/>
      </c>
      <c r="AH185" s="194">
        <f>IF(AG185="",0,IF(ISERROR(VLOOKUP(AG185,AG$7:AG184,1,FALSE)),1,0))</f>
        <v>0</v>
      </c>
      <c r="AI185" s="194"/>
    </row>
    <row r="186" spans="1:35" ht="16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75">
        <f>IF(AND($X$5012&lt;&gt;" ",$X$5012&lt;&gt;0),IF(X186=$X$5012,1+COUNTIF(U$7:U185,"&gt;0"),0),0)</f>
        <v>0</v>
      </c>
      <c r="V186" s="178" t="s">
        <v>375</v>
      </c>
      <c r="W186" s="130"/>
      <c r="X186" s="131"/>
      <c r="Y186" s="131"/>
      <c r="Z186" s="206"/>
      <c r="AA186" s="134"/>
      <c r="AB186" s="174">
        <f>IF(AC186="totale",SUMIF(AA$7:AA186,"somma",Z$7:Z186)-SUMIF(AC$7:AC185,"totale",AB$7:AB185),0)</f>
        <v>0</v>
      </c>
      <c r="AC186" s="134"/>
      <c r="AD186" s="194">
        <f t="shared" si="26"/>
        <v>0</v>
      </c>
      <c r="AE186" s="124" t="str">
        <f t="shared" si="27"/>
        <v/>
      </c>
      <c r="AF186" s="195" t="str">
        <f t="shared" si="28"/>
        <v/>
      </c>
      <c r="AG186" s="194" t="str">
        <f t="shared" si="29"/>
        <v/>
      </c>
      <c r="AH186" s="194">
        <f>IF(AG186="",0,IF(ISERROR(VLOOKUP(AG186,AG$7:AG185,1,FALSE)),1,0))</f>
        <v>0</v>
      </c>
      <c r="AI186" s="194"/>
    </row>
    <row r="187" spans="1:35" ht="16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75">
        <f>IF(AND($X$5012&lt;&gt;" ",$X$5012&lt;&gt;0),IF(X187=$X$5012,1+COUNTIF(U$7:U186,"&gt;0"),0),0)</f>
        <v>0</v>
      </c>
      <c r="V187" s="178" t="s">
        <v>376</v>
      </c>
      <c r="W187" s="130"/>
      <c r="X187" s="131"/>
      <c r="Y187" s="131"/>
      <c r="Z187" s="206"/>
      <c r="AA187" s="134"/>
      <c r="AB187" s="174">
        <f>IF(AC187="totale",SUMIF(AA$7:AA187,"somma",Z$7:Z187)-SUMIF(AC$7:AC186,"totale",AB$7:AB186),0)</f>
        <v>0</v>
      </c>
      <c r="AC187" s="134"/>
      <c r="AD187" s="194">
        <f t="shared" si="26"/>
        <v>0</v>
      </c>
      <c r="AE187" s="124" t="str">
        <f t="shared" si="27"/>
        <v/>
      </c>
      <c r="AF187" s="195" t="str">
        <f t="shared" si="28"/>
        <v/>
      </c>
      <c r="AG187" s="194" t="str">
        <f t="shared" si="29"/>
        <v/>
      </c>
      <c r="AH187" s="194">
        <f>IF(AG187="",0,IF(ISERROR(VLOOKUP(AG187,AG$7:AG186,1,FALSE)),1,0))</f>
        <v>0</v>
      </c>
      <c r="AI187" s="194"/>
    </row>
    <row r="188" spans="1:35" ht="16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75">
        <f>IF(AND($X$5012&lt;&gt;" ",$X$5012&lt;&gt;0),IF(X188=$X$5012,1+COUNTIF(U$7:U187,"&gt;0"),0),0)</f>
        <v>0</v>
      </c>
      <c r="V188" s="178" t="s">
        <v>377</v>
      </c>
      <c r="W188" s="130"/>
      <c r="X188" s="131"/>
      <c r="Y188" s="131"/>
      <c r="Z188" s="206"/>
      <c r="AA188" s="134"/>
      <c r="AB188" s="174">
        <f>IF(AC188="totale",SUMIF(AA$7:AA188,"somma",Z$7:Z188)-SUMIF(AC$7:AC187,"totale",AB$7:AB187),0)</f>
        <v>0</v>
      </c>
      <c r="AC188" s="134"/>
      <c r="AD188" s="194">
        <f t="shared" si="26"/>
        <v>0</v>
      </c>
      <c r="AE188" s="124" t="str">
        <f t="shared" si="27"/>
        <v/>
      </c>
      <c r="AF188" s="195" t="str">
        <f t="shared" si="28"/>
        <v/>
      </c>
      <c r="AG188" s="194" t="str">
        <f t="shared" si="29"/>
        <v/>
      </c>
      <c r="AH188" s="194">
        <f>IF(AG188="",0,IF(ISERROR(VLOOKUP(AG188,AG$7:AG187,1,FALSE)),1,0))</f>
        <v>0</v>
      </c>
      <c r="AI188" s="194"/>
    </row>
    <row r="189" spans="1:35" ht="16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75">
        <f>IF(AND($X$5012&lt;&gt;" ",$X$5012&lt;&gt;0),IF(X189=$X$5012,1+COUNTIF(U$7:U188,"&gt;0"),0),0)</f>
        <v>0</v>
      </c>
      <c r="V189" s="178" t="s">
        <v>378</v>
      </c>
      <c r="W189" s="130"/>
      <c r="X189" s="131"/>
      <c r="Y189" s="131"/>
      <c r="Z189" s="206"/>
      <c r="AA189" s="134"/>
      <c r="AB189" s="174">
        <f>IF(AC189="totale",SUMIF(AA$7:AA189,"somma",Z$7:Z189)-SUMIF(AC$7:AC188,"totale",AB$7:AB188),0)</f>
        <v>0</v>
      </c>
      <c r="AC189" s="134"/>
      <c r="AD189" s="194">
        <f t="shared" si="26"/>
        <v>0</v>
      </c>
      <c r="AE189" s="124" t="str">
        <f t="shared" si="27"/>
        <v/>
      </c>
      <c r="AF189" s="195" t="str">
        <f t="shared" si="28"/>
        <v/>
      </c>
      <c r="AG189" s="194" t="str">
        <f t="shared" si="29"/>
        <v/>
      </c>
      <c r="AH189" s="194">
        <f>IF(AG189="",0,IF(ISERROR(VLOOKUP(AG189,AG$7:AG188,1,FALSE)),1,0))</f>
        <v>0</v>
      </c>
      <c r="AI189" s="194"/>
    </row>
    <row r="190" spans="1:35" ht="16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75">
        <f>IF(AND($X$5012&lt;&gt;" ",$X$5012&lt;&gt;0),IF(X190=$X$5012,1+COUNTIF(U$7:U189,"&gt;0"),0),0)</f>
        <v>0</v>
      </c>
      <c r="V190" s="178" t="s">
        <v>379</v>
      </c>
      <c r="W190" s="130"/>
      <c r="X190" s="131"/>
      <c r="Y190" s="131"/>
      <c r="Z190" s="206"/>
      <c r="AA190" s="134"/>
      <c r="AB190" s="174">
        <f>IF(AC190="totale",SUMIF(AA$7:AA190,"somma",Z$7:Z190)-SUMIF(AC$7:AC189,"totale",AB$7:AB189),0)</f>
        <v>0</v>
      </c>
      <c r="AC190" s="134"/>
      <c r="AD190" s="194">
        <f t="shared" si="26"/>
        <v>0</v>
      </c>
      <c r="AE190" s="124" t="str">
        <f t="shared" si="27"/>
        <v/>
      </c>
      <c r="AF190" s="195" t="str">
        <f t="shared" si="28"/>
        <v/>
      </c>
      <c r="AG190" s="194" t="str">
        <f t="shared" si="29"/>
        <v/>
      </c>
      <c r="AH190" s="194">
        <f>IF(AG190="",0,IF(ISERROR(VLOOKUP(AG190,AG$7:AG189,1,FALSE)),1,0))</f>
        <v>0</v>
      </c>
      <c r="AI190" s="194"/>
    </row>
    <row r="191" spans="1:35" ht="16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75">
        <f>IF(AND($X$5012&lt;&gt;" ",$X$5012&lt;&gt;0),IF(X191=$X$5012,1+COUNTIF(U$7:U190,"&gt;0"),0),0)</f>
        <v>0</v>
      </c>
      <c r="V191" s="178" t="s">
        <v>380</v>
      </c>
      <c r="W191" s="130"/>
      <c r="X191" s="131"/>
      <c r="Y191" s="131"/>
      <c r="Z191" s="206"/>
      <c r="AA191" s="134"/>
      <c r="AB191" s="174">
        <f>IF(AC191="totale",SUMIF(AA$7:AA191,"somma",Z$7:Z191)-SUMIF(AC$7:AC190,"totale",AB$7:AB190),0)</f>
        <v>0</v>
      </c>
      <c r="AC191" s="134"/>
      <c r="AD191" s="194">
        <f t="shared" si="26"/>
        <v>0</v>
      </c>
      <c r="AE191" s="124" t="str">
        <f t="shared" si="27"/>
        <v/>
      </c>
      <c r="AF191" s="195" t="str">
        <f t="shared" si="28"/>
        <v/>
      </c>
      <c r="AG191" s="194" t="str">
        <f t="shared" si="29"/>
        <v/>
      </c>
      <c r="AH191" s="194">
        <f>IF(AG191="",0,IF(ISERROR(VLOOKUP(AG191,AG$7:AG190,1,FALSE)),1,0))</f>
        <v>0</v>
      </c>
      <c r="AI191" s="194"/>
    </row>
    <row r="192" spans="1:35" ht="16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75">
        <f>IF(AND($X$5012&lt;&gt;" ",$X$5012&lt;&gt;0),IF(X192=$X$5012,1+COUNTIF(U$7:U191,"&gt;0"),0),0)</f>
        <v>0</v>
      </c>
      <c r="V192" s="178" t="s">
        <v>381</v>
      </c>
      <c r="W192" s="130"/>
      <c r="X192" s="131"/>
      <c r="Y192" s="131"/>
      <c r="Z192" s="206"/>
      <c r="AA192" s="134"/>
      <c r="AB192" s="174">
        <f>IF(AC192="totale",SUMIF(AA$7:AA192,"somma",Z$7:Z192)-SUMIF(AC$7:AC191,"totale",AB$7:AB191),0)</f>
        <v>0</v>
      </c>
      <c r="AC192" s="134"/>
      <c r="AD192" s="194">
        <f t="shared" si="26"/>
        <v>0</v>
      </c>
      <c r="AE192" s="124" t="str">
        <f t="shared" si="27"/>
        <v/>
      </c>
      <c r="AF192" s="195" t="str">
        <f t="shared" si="28"/>
        <v/>
      </c>
      <c r="AG192" s="194" t="str">
        <f t="shared" si="29"/>
        <v/>
      </c>
      <c r="AH192" s="194">
        <f>IF(AG192="",0,IF(ISERROR(VLOOKUP(AG192,AG$7:AG191,1,FALSE)),1,0))</f>
        <v>0</v>
      </c>
      <c r="AI192" s="194"/>
    </row>
    <row r="193" spans="1:35" ht="16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75">
        <f>IF(AND($X$5012&lt;&gt;" ",$X$5012&lt;&gt;0),IF(X193=$X$5012,1+COUNTIF(U$7:U192,"&gt;0"),0),0)</f>
        <v>0</v>
      </c>
      <c r="V193" s="178" t="s">
        <v>382</v>
      </c>
      <c r="W193" s="130"/>
      <c r="X193" s="131"/>
      <c r="Y193" s="131"/>
      <c r="Z193" s="206"/>
      <c r="AA193" s="134"/>
      <c r="AB193" s="174">
        <f>IF(AC193="totale",SUMIF(AA$7:AA193,"somma",Z$7:Z193)-SUMIF(AC$7:AC192,"totale",AB$7:AB192),0)</f>
        <v>0</v>
      </c>
      <c r="AC193" s="134"/>
      <c r="AD193" s="194">
        <f t="shared" si="26"/>
        <v>0</v>
      </c>
      <c r="AE193" s="124" t="str">
        <f t="shared" si="27"/>
        <v/>
      </c>
      <c r="AF193" s="195" t="str">
        <f t="shared" si="28"/>
        <v/>
      </c>
      <c r="AG193" s="194" t="str">
        <f t="shared" si="29"/>
        <v/>
      </c>
      <c r="AH193" s="194">
        <f>IF(AG193="",0,IF(ISERROR(VLOOKUP(AG193,AG$7:AG192,1,FALSE)),1,0))</f>
        <v>0</v>
      </c>
      <c r="AI193" s="194"/>
    </row>
    <row r="194" spans="1:35" ht="16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75">
        <f>IF(AND($X$5012&lt;&gt;" ",$X$5012&lt;&gt;0),IF(X194=$X$5012,1+COUNTIF(U$7:U193,"&gt;0"),0),0)</f>
        <v>0</v>
      </c>
      <c r="V194" s="178" t="s">
        <v>383</v>
      </c>
      <c r="W194" s="130"/>
      <c r="X194" s="131"/>
      <c r="Y194" s="131"/>
      <c r="Z194" s="206"/>
      <c r="AA194" s="134"/>
      <c r="AB194" s="174">
        <f>IF(AC194="totale",SUMIF(AA$7:AA194,"somma",Z$7:Z194)-SUMIF(AC$7:AC193,"totale",AB$7:AB193),0)</f>
        <v>0</v>
      </c>
      <c r="AC194" s="134"/>
      <c r="AD194" s="194">
        <f t="shared" si="26"/>
        <v>0</v>
      </c>
      <c r="AE194" s="124" t="str">
        <f t="shared" si="27"/>
        <v/>
      </c>
      <c r="AF194" s="195" t="str">
        <f t="shared" si="28"/>
        <v/>
      </c>
      <c r="AG194" s="194" t="str">
        <f t="shared" si="29"/>
        <v/>
      </c>
      <c r="AH194" s="194">
        <f>IF(AG194="",0,IF(ISERROR(VLOOKUP(AG194,AG$7:AG193,1,FALSE)),1,0))</f>
        <v>0</v>
      </c>
      <c r="AI194" s="194"/>
    </row>
    <row r="195" spans="1:35" ht="16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75">
        <f>IF(AND($X$5012&lt;&gt;" ",$X$5012&lt;&gt;0),IF(X195=$X$5012,1+COUNTIF(U$7:U194,"&gt;0"),0),0)</f>
        <v>0</v>
      </c>
      <c r="V195" s="178" t="s">
        <v>384</v>
      </c>
      <c r="W195" s="130"/>
      <c r="X195" s="131"/>
      <c r="Y195" s="131"/>
      <c r="Z195" s="206"/>
      <c r="AA195" s="134"/>
      <c r="AB195" s="174">
        <f>IF(AC195="totale",SUMIF(AA$7:AA195,"somma",Z$7:Z195)-SUMIF(AC$7:AC194,"totale",AB$7:AB194),0)</f>
        <v>0</v>
      </c>
      <c r="AC195" s="134"/>
      <c r="AD195" s="194">
        <f t="shared" si="26"/>
        <v>0</v>
      </c>
      <c r="AE195" s="124" t="str">
        <f t="shared" si="27"/>
        <v/>
      </c>
      <c r="AF195" s="195" t="str">
        <f t="shared" si="28"/>
        <v/>
      </c>
      <c r="AG195" s="194" t="str">
        <f t="shared" si="29"/>
        <v/>
      </c>
      <c r="AH195" s="194">
        <f>IF(AG195="",0,IF(ISERROR(VLOOKUP(AG195,AG$7:AG194,1,FALSE)),1,0))</f>
        <v>0</v>
      </c>
      <c r="AI195" s="194"/>
    </row>
    <row r="196" spans="1:35" ht="16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75">
        <f>IF(AND($X$5012&lt;&gt;" ",$X$5012&lt;&gt;0),IF(X196=$X$5012,1+COUNTIF(U$7:U195,"&gt;0"),0),0)</f>
        <v>0</v>
      </c>
      <c r="V196" s="178" t="s">
        <v>385</v>
      </c>
      <c r="W196" s="130"/>
      <c r="X196" s="131"/>
      <c r="Y196" s="131"/>
      <c r="Z196" s="206"/>
      <c r="AA196" s="134"/>
      <c r="AB196" s="174">
        <f>IF(AC196="totale",SUMIF(AA$7:AA196,"somma",Z$7:Z196)-SUMIF(AC$7:AC195,"totale",AB$7:AB195),0)</f>
        <v>0</v>
      </c>
      <c r="AC196" s="134"/>
      <c r="AD196" s="194">
        <f t="shared" si="26"/>
        <v>0</v>
      </c>
      <c r="AE196" s="124" t="str">
        <f t="shared" si="27"/>
        <v/>
      </c>
      <c r="AF196" s="195" t="str">
        <f t="shared" si="28"/>
        <v/>
      </c>
      <c r="AG196" s="194" t="str">
        <f t="shared" si="29"/>
        <v/>
      </c>
      <c r="AH196" s="194">
        <f>IF(AG196="",0,IF(ISERROR(VLOOKUP(AG196,AG$7:AG195,1,FALSE)),1,0))</f>
        <v>0</v>
      </c>
      <c r="AI196" s="194"/>
    </row>
    <row r="197" spans="1:35" ht="16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75">
        <f>IF(AND($X$5012&lt;&gt;" ",$X$5012&lt;&gt;0),IF(X197=$X$5012,1+COUNTIF(U$7:U196,"&gt;0"),0),0)</f>
        <v>0</v>
      </c>
      <c r="V197" s="178" t="s">
        <v>386</v>
      </c>
      <c r="W197" s="130"/>
      <c r="X197" s="131"/>
      <c r="Y197" s="131"/>
      <c r="Z197" s="206"/>
      <c r="AA197" s="134"/>
      <c r="AB197" s="174">
        <f>IF(AC197="totale",SUMIF(AA$7:AA197,"somma",Z$7:Z197)-SUMIF(AC$7:AC196,"totale",AB$7:AB196),0)</f>
        <v>0</v>
      </c>
      <c r="AC197" s="134"/>
      <c r="AD197" s="194">
        <f t="shared" si="26"/>
        <v>0</v>
      </c>
      <c r="AE197" s="124" t="str">
        <f t="shared" si="27"/>
        <v/>
      </c>
      <c r="AF197" s="195" t="str">
        <f t="shared" si="28"/>
        <v/>
      </c>
      <c r="AG197" s="194" t="str">
        <f t="shared" si="29"/>
        <v/>
      </c>
      <c r="AH197" s="194">
        <f>IF(AG197="",0,IF(ISERROR(VLOOKUP(AG197,AG$7:AG196,1,FALSE)),1,0))</f>
        <v>0</v>
      </c>
      <c r="AI197" s="194"/>
    </row>
    <row r="198" spans="1:35" ht="16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75">
        <f>IF(AND($X$5012&lt;&gt;" ",$X$5012&lt;&gt;0),IF(X198=$X$5012,1+COUNTIF(U$7:U197,"&gt;0"),0),0)</f>
        <v>0</v>
      </c>
      <c r="V198" s="178" t="s">
        <v>387</v>
      </c>
      <c r="W198" s="130"/>
      <c r="X198" s="131"/>
      <c r="Y198" s="131"/>
      <c r="Z198" s="206"/>
      <c r="AA198" s="134"/>
      <c r="AB198" s="174">
        <f>IF(AC198="totale",SUMIF(AA$7:AA198,"somma",Z$7:Z198)-SUMIF(AC$7:AC197,"totale",AB$7:AB197),0)</f>
        <v>0</v>
      </c>
      <c r="AC198" s="134"/>
      <c r="AD198" s="194">
        <f t="shared" si="26"/>
        <v>0</v>
      </c>
      <c r="AE198" s="124" t="str">
        <f t="shared" si="27"/>
        <v/>
      </c>
      <c r="AF198" s="195" t="str">
        <f t="shared" si="28"/>
        <v/>
      </c>
      <c r="AG198" s="194" t="str">
        <f t="shared" si="29"/>
        <v/>
      </c>
      <c r="AH198" s="194">
        <f>IF(AG198="",0,IF(ISERROR(VLOOKUP(AG198,AG$7:AG197,1,FALSE)),1,0))</f>
        <v>0</v>
      </c>
      <c r="AI198" s="194"/>
    </row>
    <row r="199" spans="1:35" ht="16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75">
        <f>IF(AND($X$5012&lt;&gt;" ",$X$5012&lt;&gt;0),IF(X199=$X$5012,1+COUNTIF(U$7:U198,"&gt;0"),0),0)</f>
        <v>0</v>
      </c>
      <c r="V199" s="178" t="s">
        <v>388</v>
      </c>
      <c r="W199" s="130"/>
      <c r="X199" s="131"/>
      <c r="Y199" s="131"/>
      <c r="Z199" s="206"/>
      <c r="AA199" s="134"/>
      <c r="AB199" s="174">
        <f>IF(AC199="totale",SUMIF(AA$7:AA199,"somma",Z$7:Z199)-SUMIF(AC$7:AC198,"totale",AB$7:AB198),0)</f>
        <v>0</v>
      </c>
      <c r="AC199" s="134"/>
      <c r="AD199" s="194">
        <f t="shared" si="26"/>
        <v>0</v>
      </c>
      <c r="AE199" s="124" t="str">
        <f t="shared" si="27"/>
        <v/>
      </c>
      <c r="AF199" s="195" t="str">
        <f t="shared" si="28"/>
        <v/>
      </c>
      <c r="AG199" s="194" t="str">
        <f t="shared" si="29"/>
        <v/>
      </c>
      <c r="AH199" s="194">
        <f>IF(AG199="",0,IF(ISERROR(VLOOKUP(AG199,AG$7:AG198,1,FALSE)),1,0))</f>
        <v>0</v>
      </c>
      <c r="AI199" s="194"/>
    </row>
    <row r="200" spans="1:35" ht="16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75">
        <f>IF(AND($X$5012&lt;&gt;" ",$X$5012&lt;&gt;0),IF(X200=$X$5012,1+COUNTIF(U$7:U199,"&gt;0"),0),0)</f>
        <v>0</v>
      </c>
      <c r="V200" s="178" t="s">
        <v>389</v>
      </c>
      <c r="W200" s="130"/>
      <c r="X200" s="131"/>
      <c r="Y200" s="131"/>
      <c r="Z200" s="206"/>
      <c r="AA200" s="134"/>
      <c r="AB200" s="174">
        <f>IF(AC200="totale",SUMIF(AA$7:AA200,"somma",Z$7:Z200)-SUMIF(AC$7:AC199,"totale",AB$7:AB199),0)</f>
        <v>0</v>
      </c>
      <c r="AC200" s="134"/>
      <c r="AD200" s="194">
        <f t="shared" ref="AD200:AD263" si="30">IF(ISBLANK(X200),0,VLOOKUP(X200,$B$8:$E$57,1,FALSE))</f>
        <v>0</v>
      </c>
      <c r="AE200" s="124" t="str">
        <f t="shared" ref="AE200:AE263" si="31">IF(W200&gt;0,CONCATENATE(MONTH(W200)&amp;X200),"")</f>
        <v/>
      </c>
      <c r="AF200" s="195" t="str">
        <f t="shared" ref="AF200:AF263" si="32">IF(OR(AND(Z200&lt;&gt;0,ISBLANK(X200)),ISERROR(AD200)),"ERR","")</f>
        <v/>
      </c>
      <c r="AG200" s="194" t="str">
        <f t="shared" si="29"/>
        <v/>
      </c>
      <c r="AH200" s="194">
        <f>IF(AG200="",0,IF(ISERROR(VLOOKUP(AG200,AG$7:AG199,1,FALSE)),1,0))</f>
        <v>0</v>
      </c>
      <c r="AI200" s="194"/>
    </row>
    <row r="201" spans="1:35" ht="16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75">
        <f>IF(AND($X$5012&lt;&gt;" ",$X$5012&lt;&gt;0),IF(X201=$X$5012,1+COUNTIF(U$7:U200,"&gt;0"),0),0)</f>
        <v>0</v>
      </c>
      <c r="V201" s="178" t="s">
        <v>390</v>
      </c>
      <c r="W201" s="130"/>
      <c r="X201" s="131"/>
      <c r="Y201" s="131"/>
      <c r="Z201" s="206"/>
      <c r="AA201" s="134"/>
      <c r="AB201" s="174">
        <f>IF(AC201="totale",SUMIF(AA$7:AA201,"somma",Z$7:Z201)-SUMIF(AC$7:AC200,"totale",AB$7:AB200),0)</f>
        <v>0</v>
      </c>
      <c r="AC201" s="134"/>
      <c r="AD201" s="194">
        <f t="shared" si="30"/>
        <v>0</v>
      </c>
      <c r="AE201" s="124" t="str">
        <f t="shared" si="31"/>
        <v/>
      </c>
      <c r="AF201" s="195" t="str">
        <f t="shared" si="32"/>
        <v/>
      </c>
      <c r="AG201" s="194" t="str">
        <f t="shared" si="29"/>
        <v/>
      </c>
      <c r="AH201" s="194">
        <f>IF(AG201="",0,IF(ISERROR(VLOOKUP(AG201,AG$7:AG200,1,FALSE)),1,0))</f>
        <v>0</v>
      </c>
      <c r="AI201" s="194"/>
    </row>
    <row r="202" spans="1:35" ht="16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75">
        <f>IF(AND($X$5012&lt;&gt;" ",$X$5012&lt;&gt;0),IF(X202=$X$5012,1+COUNTIF(U$7:U201,"&gt;0"),0),0)</f>
        <v>0</v>
      </c>
      <c r="V202" s="178" t="s">
        <v>391</v>
      </c>
      <c r="W202" s="130"/>
      <c r="X202" s="131"/>
      <c r="Y202" s="131"/>
      <c r="Z202" s="206"/>
      <c r="AA202" s="134"/>
      <c r="AB202" s="174">
        <f>IF(AC202="totale",SUMIF(AA$7:AA202,"somma",Z$7:Z202)-SUMIF(AC$7:AC201,"totale",AB$7:AB201),0)</f>
        <v>0</v>
      </c>
      <c r="AC202" s="134"/>
      <c r="AD202" s="194">
        <f t="shared" si="30"/>
        <v>0</v>
      </c>
      <c r="AE202" s="124" t="str">
        <f t="shared" si="31"/>
        <v/>
      </c>
      <c r="AF202" s="195" t="str">
        <f t="shared" si="32"/>
        <v/>
      </c>
      <c r="AG202" s="194" t="str">
        <f t="shared" ref="AG202:AG265" si="33">IF(W202&gt;0,CONCATENATE(MONTH(W202),"-",YEAR(W202)),"")</f>
        <v/>
      </c>
      <c r="AH202" s="194">
        <f>IF(AG202="",0,IF(ISERROR(VLOOKUP(AG202,AG$7:AG201,1,FALSE)),1,0))</f>
        <v>0</v>
      </c>
      <c r="AI202" s="194"/>
    </row>
    <row r="203" spans="1:35" ht="16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75">
        <f>IF(AND($X$5012&lt;&gt;" ",$X$5012&lt;&gt;0),IF(X203=$X$5012,1+COUNTIF(U$7:U202,"&gt;0"),0),0)</f>
        <v>0</v>
      </c>
      <c r="V203" s="178" t="s">
        <v>392</v>
      </c>
      <c r="W203" s="130"/>
      <c r="X203" s="131"/>
      <c r="Y203" s="131"/>
      <c r="Z203" s="206"/>
      <c r="AA203" s="134"/>
      <c r="AB203" s="174">
        <f>IF(AC203="totale",SUMIF(AA$7:AA203,"somma",Z$7:Z203)-SUMIF(AC$7:AC202,"totale",AB$7:AB202),0)</f>
        <v>0</v>
      </c>
      <c r="AC203" s="134"/>
      <c r="AD203" s="194">
        <f t="shared" si="30"/>
        <v>0</v>
      </c>
      <c r="AE203" s="124" t="str">
        <f t="shared" si="31"/>
        <v/>
      </c>
      <c r="AF203" s="195" t="str">
        <f t="shared" si="32"/>
        <v/>
      </c>
      <c r="AG203" s="194" t="str">
        <f t="shared" si="33"/>
        <v/>
      </c>
      <c r="AH203" s="194">
        <f>IF(AG203="",0,IF(ISERROR(VLOOKUP(AG203,AG$7:AG202,1,FALSE)),1,0))</f>
        <v>0</v>
      </c>
      <c r="AI203" s="194"/>
    </row>
    <row r="204" spans="1:35" ht="16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75">
        <f>IF(AND($X$5012&lt;&gt;" ",$X$5012&lt;&gt;0),IF(X204=$X$5012,1+COUNTIF(U$7:U203,"&gt;0"),0),0)</f>
        <v>0</v>
      </c>
      <c r="V204" s="178" t="s">
        <v>393</v>
      </c>
      <c r="W204" s="130"/>
      <c r="X204" s="131"/>
      <c r="Y204" s="131"/>
      <c r="Z204" s="206"/>
      <c r="AA204" s="134"/>
      <c r="AB204" s="174">
        <f>IF(AC204="totale",SUMIF(AA$7:AA204,"somma",Z$7:Z204)-SUMIF(AC$7:AC203,"totale",AB$7:AB203),0)</f>
        <v>0</v>
      </c>
      <c r="AC204" s="134"/>
      <c r="AD204" s="194">
        <f t="shared" si="30"/>
        <v>0</v>
      </c>
      <c r="AE204" s="124" t="str">
        <f t="shared" si="31"/>
        <v/>
      </c>
      <c r="AF204" s="195" t="str">
        <f t="shared" si="32"/>
        <v/>
      </c>
      <c r="AG204" s="194" t="str">
        <f t="shared" si="33"/>
        <v/>
      </c>
      <c r="AH204" s="194">
        <f>IF(AG204="",0,IF(ISERROR(VLOOKUP(AG204,AG$7:AG203,1,FALSE)),1,0))</f>
        <v>0</v>
      </c>
      <c r="AI204" s="194"/>
    </row>
    <row r="205" spans="1:35" ht="16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75">
        <f>IF(AND($X$5012&lt;&gt;" ",$X$5012&lt;&gt;0),IF(X205=$X$5012,1+COUNTIF(U$7:U204,"&gt;0"),0),0)</f>
        <v>0</v>
      </c>
      <c r="V205" s="178" t="s">
        <v>394</v>
      </c>
      <c r="W205" s="130"/>
      <c r="X205" s="131"/>
      <c r="Y205" s="131"/>
      <c r="Z205" s="206"/>
      <c r="AA205" s="134"/>
      <c r="AB205" s="174">
        <f>IF(AC205="totale",SUMIF(AA$7:AA205,"somma",Z$7:Z205)-SUMIF(AC$7:AC204,"totale",AB$7:AB204),0)</f>
        <v>0</v>
      </c>
      <c r="AC205" s="134"/>
      <c r="AD205" s="194">
        <f t="shared" si="30"/>
        <v>0</v>
      </c>
      <c r="AE205" s="124" t="str">
        <f t="shared" si="31"/>
        <v/>
      </c>
      <c r="AF205" s="195" t="str">
        <f t="shared" si="32"/>
        <v/>
      </c>
      <c r="AG205" s="194" t="str">
        <f t="shared" si="33"/>
        <v/>
      </c>
      <c r="AH205" s="194">
        <f>IF(AG205="",0,IF(ISERROR(VLOOKUP(AG205,AG$7:AG204,1,FALSE)),1,0))</f>
        <v>0</v>
      </c>
      <c r="AI205" s="194"/>
    </row>
    <row r="206" spans="1:35" ht="16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75">
        <f>IF(AND($X$5012&lt;&gt;" ",$X$5012&lt;&gt;0),IF(X206=$X$5012,1+COUNTIF(U$7:U205,"&gt;0"),0),0)</f>
        <v>0</v>
      </c>
      <c r="V206" s="178" t="s">
        <v>395</v>
      </c>
      <c r="W206" s="130"/>
      <c r="X206" s="131"/>
      <c r="Y206" s="131"/>
      <c r="Z206" s="206"/>
      <c r="AA206" s="134"/>
      <c r="AB206" s="174">
        <f>IF(AC206="totale",SUMIF(AA$7:AA206,"somma",Z$7:Z206)-SUMIF(AC$7:AC205,"totale",AB$7:AB205),0)</f>
        <v>0</v>
      </c>
      <c r="AC206" s="134"/>
      <c r="AD206" s="194">
        <f t="shared" si="30"/>
        <v>0</v>
      </c>
      <c r="AE206" s="124" t="str">
        <f t="shared" si="31"/>
        <v/>
      </c>
      <c r="AF206" s="195" t="str">
        <f t="shared" si="32"/>
        <v/>
      </c>
      <c r="AG206" s="194" t="str">
        <f t="shared" si="33"/>
        <v/>
      </c>
      <c r="AH206" s="194">
        <f>IF(AG206="",0,IF(ISERROR(VLOOKUP(AG206,AG$7:AG205,1,FALSE)),1,0))</f>
        <v>0</v>
      </c>
      <c r="AI206" s="194"/>
    </row>
    <row r="207" spans="1:35" ht="16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75">
        <f>IF(AND($X$5012&lt;&gt;" ",$X$5012&lt;&gt;0),IF(X207=$X$5012,1+COUNTIF(U$7:U206,"&gt;0"),0),0)</f>
        <v>0</v>
      </c>
      <c r="V207" s="178" t="s">
        <v>396</v>
      </c>
      <c r="W207" s="130"/>
      <c r="X207" s="131"/>
      <c r="Y207" s="131"/>
      <c r="Z207" s="206"/>
      <c r="AA207" s="134"/>
      <c r="AB207" s="174">
        <f>IF(AC207="totale",SUMIF(AA$7:AA207,"somma",Z$7:Z207)-SUMIF(AC$7:AC206,"totale",AB$7:AB206),0)</f>
        <v>0</v>
      </c>
      <c r="AC207" s="134"/>
      <c r="AD207" s="194">
        <f t="shared" si="30"/>
        <v>0</v>
      </c>
      <c r="AE207" s="124" t="str">
        <f t="shared" si="31"/>
        <v/>
      </c>
      <c r="AF207" s="195" t="str">
        <f t="shared" si="32"/>
        <v/>
      </c>
      <c r="AG207" s="194" t="str">
        <f t="shared" si="33"/>
        <v/>
      </c>
      <c r="AH207" s="194">
        <f>IF(AG207="",0,IF(ISERROR(VLOOKUP(AG207,AG$7:AG206,1,FALSE)),1,0))</f>
        <v>0</v>
      </c>
      <c r="AI207" s="194"/>
    </row>
    <row r="208" spans="1:35" ht="16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75">
        <f>IF(AND($X$5012&lt;&gt;" ",$X$5012&lt;&gt;0),IF(X208=$X$5012,1+COUNTIF(U$7:U207,"&gt;0"),0),0)</f>
        <v>0</v>
      </c>
      <c r="V208" s="178" t="s">
        <v>397</v>
      </c>
      <c r="W208" s="130"/>
      <c r="X208" s="131"/>
      <c r="Y208" s="131"/>
      <c r="Z208" s="206"/>
      <c r="AA208" s="134"/>
      <c r="AB208" s="174">
        <f>IF(AC208="totale",SUMIF(AA$7:AA208,"somma",Z$7:Z208)-SUMIF(AC$7:AC207,"totale",AB$7:AB207),0)</f>
        <v>0</v>
      </c>
      <c r="AC208" s="134"/>
      <c r="AD208" s="194">
        <f t="shared" si="30"/>
        <v>0</v>
      </c>
      <c r="AE208" s="124" t="str">
        <f t="shared" si="31"/>
        <v/>
      </c>
      <c r="AF208" s="195" t="str">
        <f t="shared" si="32"/>
        <v/>
      </c>
      <c r="AG208" s="194" t="str">
        <f t="shared" si="33"/>
        <v/>
      </c>
      <c r="AH208" s="194">
        <f>IF(AG208="",0,IF(ISERROR(VLOOKUP(AG208,AG$7:AG207,1,FALSE)),1,0))</f>
        <v>0</v>
      </c>
      <c r="AI208" s="194"/>
    </row>
    <row r="209" spans="1:35" ht="16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75">
        <f>IF(AND($X$5012&lt;&gt;" ",$X$5012&lt;&gt;0),IF(X209=$X$5012,1+COUNTIF(U$7:U208,"&gt;0"),0),0)</f>
        <v>0</v>
      </c>
      <c r="V209" s="178" t="s">
        <v>398</v>
      </c>
      <c r="W209" s="130"/>
      <c r="X209" s="131"/>
      <c r="Y209" s="131"/>
      <c r="Z209" s="206"/>
      <c r="AA209" s="134"/>
      <c r="AB209" s="174">
        <f>IF(AC209="totale",SUMIF(AA$7:AA209,"somma",Z$7:Z209)-SUMIF(AC$7:AC208,"totale",AB$7:AB208),0)</f>
        <v>0</v>
      </c>
      <c r="AC209" s="134"/>
      <c r="AD209" s="194">
        <f t="shared" si="30"/>
        <v>0</v>
      </c>
      <c r="AE209" s="124" t="str">
        <f t="shared" si="31"/>
        <v/>
      </c>
      <c r="AF209" s="195" t="str">
        <f t="shared" si="32"/>
        <v/>
      </c>
      <c r="AG209" s="194" t="str">
        <f t="shared" si="33"/>
        <v/>
      </c>
      <c r="AH209" s="194">
        <f>IF(AG209="",0,IF(ISERROR(VLOOKUP(AG209,AG$7:AG208,1,FALSE)),1,0))</f>
        <v>0</v>
      </c>
      <c r="AI209" s="194"/>
    </row>
    <row r="210" spans="1:35" ht="16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75">
        <f>IF(AND($X$5012&lt;&gt;" ",$X$5012&lt;&gt;0),IF(X210=$X$5012,1+COUNTIF(U$7:U209,"&gt;0"),0),0)</f>
        <v>0</v>
      </c>
      <c r="V210" s="178" t="s">
        <v>399</v>
      </c>
      <c r="W210" s="130"/>
      <c r="X210" s="131"/>
      <c r="Y210" s="131"/>
      <c r="Z210" s="206"/>
      <c r="AA210" s="134"/>
      <c r="AB210" s="174">
        <f>IF(AC210="totale",SUMIF(AA$7:AA210,"somma",Z$7:Z210)-SUMIF(AC$7:AC209,"totale",AB$7:AB209),0)</f>
        <v>0</v>
      </c>
      <c r="AC210" s="134"/>
      <c r="AD210" s="194">
        <f t="shared" si="30"/>
        <v>0</v>
      </c>
      <c r="AE210" s="124" t="str">
        <f t="shared" si="31"/>
        <v/>
      </c>
      <c r="AF210" s="195" t="str">
        <f t="shared" si="32"/>
        <v/>
      </c>
      <c r="AG210" s="194" t="str">
        <f t="shared" si="33"/>
        <v/>
      </c>
      <c r="AH210" s="194">
        <f>IF(AG210="",0,IF(ISERROR(VLOOKUP(AG210,AG$7:AG209,1,FALSE)),1,0))</f>
        <v>0</v>
      </c>
      <c r="AI210" s="194"/>
    </row>
    <row r="211" spans="1:35" ht="16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75">
        <f>IF(AND($X$5012&lt;&gt;" ",$X$5012&lt;&gt;0),IF(X211=$X$5012,1+COUNTIF(U$7:U210,"&gt;0"),0),0)</f>
        <v>0</v>
      </c>
      <c r="V211" s="178" t="s">
        <v>400</v>
      </c>
      <c r="W211" s="130"/>
      <c r="X211" s="131"/>
      <c r="Y211" s="131"/>
      <c r="Z211" s="206"/>
      <c r="AA211" s="134"/>
      <c r="AB211" s="174">
        <f>IF(AC211="totale",SUMIF(AA$7:AA211,"somma",Z$7:Z211)-SUMIF(AC$7:AC210,"totale",AB$7:AB210),0)</f>
        <v>0</v>
      </c>
      <c r="AC211" s="134"/>
      <c r="AD211" s="194">
        <f t="shared" si="30"/>
        <v>0</v>
      </c>
      <c r="AE211" s="124" t="str">
        <f t="shared" si="31"/>
        <v/>
      </c>
      <c r="AF211" s="195" t="str">
        <f t="shared" si="32"/>
        <v/>
      </c>
      <c r="AG211" s="194" t="str">
        <f t="shared" si="33"/>
        <v/>
      </c>
      <c r="AH211" s="194">
        <f>IF(AG211="",0,IF(ISERROR(VLOOKUP(AG211,AG$7:AG210,1,FALSE)),1,0))</f>
        <v>0</v>
      </c>
      <c r="AI211" s="194"/>
    </row>
    <row r="212" spans="1:35" ht="16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75">
        <f>IF(AND($X$5012&lt;&gt;" ",$X$5012&lt;&gt;0),IF(X212=$X$5012,1+COUNTIF(U$7:U211,"&gt;0"),0),0)</f>
        <v>0</v>
      </c>
      <c r="V212" s="178" t="s">
        <v>401</v>
      </c>
      <c r="W212" s="130"/>
      <c r="X212" s="131"/>
      <c r="Y212" s="131"/>
      <c r="Z212" s="206"/>
      <c r="AA212" s="134"/>
      <c r="AB212" s="174">
        <f>IF(AC212="totale",SUMIF(AA$7:AA212,"somma",Z$7:Z212)-SUMIF(AC$7:AC211,"totale",AB$7:AB211),0)</f>
        <v>0</v>
      </c>
      <c r="AC212" s="134"/>
      <c r="AD212" s="194">
        <f t="shared" si="30"/>
        <v>0</v>
      </c>
      <c r="AE212" s="124" t="str">
        <f t="shared" si="31"/>
        <v/>
      </c>
      <c r="AF212" s="195" t="str">
        <f t="shared" si="32"/>
        <v/>
      </c>
      <c r="AG212" s="194" t="str">
        <f t="shared" si="33"/>
        <v/>
      </c>
      <c r="AH212" s="194">
        <f>IF(AG212="",0,IF(ISERROR(VLOOKUP(AG212,AG$7:AG211,1,FALSE)),1,0))</f>
        <v>0</v>
      </c>
      <c r="AI212" s="194"/>
    </row>
    <row r="213" spans="1:35" ht="16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75">
        <f>IF(AND($X$5012&lt;&gt;" ",$X$5012&lt;&gt;0),IF(X213=$X$5012,1+COUNTIF(U$7:U212,"&gt;0"),0),0)</f>
        <v>0</v>
      </c>
      <c r="V213" s="178" t="s">
        <v>402</v>
      </c>
      <c r="W213" s="130"/>
      <c r="X213" s="131"/>
      <c r="Y213" s="131"/>
      <c r="Z213" s="206"/>
      <c r="AA213" s="134"/>
      <c r="AB213" s="174">
        <f>IF(AC213="totale",SUMIF(AA$7:AA213,"somma",Z$7:Z213)-SUMIF(AC$7:AC212,"totale",AB$7:AB212),0)</f>
        <v>0</v>
      </c>
      <c r="AC213" s="134"/>
      <c r="AD213" s="194">
        <f t="shared" si="30"/>
        <v>0</v>
      </c>
      <c r="AE213" s="124" t="str">
        <f t="shared" si="31"/>
        <v/>
      </c>
      <c r="AF213" s="195" t="str">
        <f t="shared" si="32"/>
        <v/>
      </c>
      <c r="AG213" s="194" t="str">
        <f t="shared" si="33"/>
        <v/>
      </c>
      <c r="AH213" s="194">
        <f>IF(AG213="",0,IF(ISERROR(VLOOKUP(AG213,AG$7:AG212,1,FALSE)),1,0))</f>
        <v>0</v>
      </c>
      <c r="AI213" s="194"/>
    </row>
    <row r="214" spans="1:35" ht="16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75">
        <f>IF(AND($X$5012&lt;&gt;" ",$X$5012&lt;&gt;0),IF(X214=$X$5012,1+COUNTIF(U$7:U213,"&gt;0"),0),0)</f>
        <v>0</v>
      </c>
      <c r="V214" s="178" t="s">
        <v>403</v>
      </c>
      <c r="W214" s="130"/>
      <c r="X214" s="131"/>
      <c r="Y214" s="131"/>
      <c r="Z214" s="206"/>
      <c r="AA214" s="134"/>
      <c r="AB214" s="174">
        <f>IF(AC214="totale",SUMIF(AA$7:AA214,"somma",Z$7:Z214)-SUMIF(AC$7:AC213,"totale",AB$7:AB213),0)</f>
        <v>0</v>
      </c>
      <c r="AC214" s="134"/>
      <c r="AD214" s="194">
        <f t="shared" si="30"/>
        <v>0</v>
      </c>
      <c r="AE214" s="124" t="str">
        <f t="shared" si="31"/>
        <v/>
      </c>
      <c r="AF214" s="195" t="str">
        <f t="shared" si="32"/>
        <v/>
      </c>
      <c r="AG214" s="194" t="str">
        <f t="shared" si="33"/>
        <v/>
      </c>
      <c r="AH214" s="194">
        <f>IF(AG214="",0,IF(ISERROR(VLOOKUP(AG214,AG$7:AG213,1,FALSE)),1,0))</f>
        <v>0</v>
      </c>
      <c r="AI214" s="194"/>
    </row>
    <row r="215" spans="1:35" ht="16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75">
        <f>IF(AND($X$5012&lt;&gt;" ",$X$5012&lt;&gt;0),IF(X215=$X$5012,1+COUNTIF(U$7:U214,"&gt;0"),0),0)</f>
        <v>0</v>
      </c>
      <c r="V215" s="178" t="s">
        <v>404</v>
      </c>
      <c r="W215" s="130"/>
      <c r="X215" s="131"/>
      <c r="Y215" s="131"/>
      <c r="Z215" s="206"/>
      <c r="AA215" s="134"/>
      <c r="AB215" s="174">
        <f>IF(AC215="totale",SUMIF(AA$7:AA215,"somma",Z$7:Z215)-SUMIF(AC$7:AC214,"totale",AB$7:AB214),0)</f>
        <v>0</v>
      </c>
      <c r="AC215" s="134"/>
      <c r="AD215" s="194">
        <f t="shared" si="30"/>
        <v>0</v>
      </c>
      <c r="AE215" s="124" t="str">
        <f t="shared" si="31"/>
        <v/>
      </c>
      <c r="AF215" s="195" t="str">
        <f t="shared" si="32"/>
        <v/>
      </c>
      <c r="AG215" s="194" t="str">
        <f t="shared" si="33"/>
        <v/>
      </c>
      <c r="AH215" s="194">
        <f>IF(AG215="",0,IF(ISERROR(VLOOKUP(AG215,AG$7:AG214,1,FALSE)),1,0))</f>
        <v>0</v>
      </c>
      <c r="AI215" s="194"/>
    </row>
    <row r="216" spans="1:35" ht="16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75">
        <f>IF(AND($X$5012&lt;&gt;" ",$X$5012&lt;&gt;0),IF(X216=$X$5012,1+COUNTIF(U$7:U215,"&gt;0"),0),0)</f>
        <v>0</v>
      </c>
      <c r="V216" s="178" t="s">
        <v>405</v>
      </c>
      <c r="W216" s="130"/>
      <c r="X216" s="131"/>
      <c r="Y216" s="131"/>
      <c r="Z216" s="206"/>
      <c r="AA216" s="134"/>
      <c r="AB216" s="174">
        <f>IF(AC216="totale",SUMIF(AA$7:AA216,"somma",Z$7:Z216)-SUMIF(AC$7:AC215,"totale",AB$7:AB215),0)</f>
        <v>0</v>
      </c>
      <c r="AC216" s="134"/>
      <c r="AD216" s="194">
        <f t="shared" si="30"/>
        <v>0</v>
      </c>
      <c r="AE216" s="124" t="str">
        <f t="shared" si="31"/>
        <v/>
      </c>
      <c r="AF216" s="195" t="str">
        <f t="shared" si="32"/>
        <v/>
      </c>
      <c r="AG216" s="194" t="str">
        <f t="shared" si="33"/>
        <v/>
      </c>
      <c r="AH216" s="194">
        <f>IF(AG216="",0,IF(ISERROR(VLOOKUP(AG216,AG$7:AG215,1,FALSE)),1,0))</f>
        <v>0</v>
      </c>
      <c r="AI216" s="194"/>
    </row>
    <row r="217" spans="1:35" ht="16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75">
        <f>IF(AND($X$5012&lt;&gt;" ",$X$5012&lt;&gt;0),IF(X217=$X$5012,1+COUNTIF(U$7:U216,"&gt;0"),0),0)</f>
        <v>0</v>
      </c>
      <c r="V217" s="178" t="s">
        <v>406</v>
      </c>
      <c r="W217" s="130"/>
      <c r="X217" s="131"/>
      <c r="Y217" s="131"/>
      <c r="Z217" s="206"/>
      <c r="AA217" s="134"/>
      <c r="AB217" s="174">
        <f>IF(AC217="totale",SUMIF(AA$7:AA217,"somma",Z$7:Z217)-SUMIF(AC$7:AC216,"totale",AB$7:AB216),0)</f>
        <v>0</v>
      </c>
      <c r="AC217" s="134"/>
      <c r="AD217" s="194">
        <f t="shared" si="30"/>
        <v>0</v>
      </c>
      <c r="AE217" s="124" t="str">
        <f t="shared" si="31"/>
        <v/>
      </c>
      <c r="AF217" s="195" t="str">
        <f t="shared" si="32"/>
        <v/>
      </c>
      <c r="AG217" s="194" t="str">
        <f t="shared" si="33"/>
        <v/>
      </c>
      <c r="AH217" s="194">
        <f>IF(AG217="",0,IF(ISERROR(VLOOKUP(AG217,AG$7:AG216,1,FALSE)),1,0))</f>
        <v>0</v>
      </c>
      <c r="AI217" s="194"/>
    </row>
    <row r="218" spans="1:35" ht="16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75">
        <f>IF(AND($X$5012&lt;&gt;" ",$X$5012&lt;&gt;0),IF(X218=$X$5012,1+COUNTIF(U$7:U217,"&gt;0"),0),0)</f>
        <v>0</v>
      </c>
      <c r="V218" s="178" t="s">
        <v>407</v>
      </c>
      <c r="W218" s="130"/>
      <c r="X218" s="131"/>
      <c r="Y218" s="131"/>
      <c r="Z218" s="206"/>
      <c r="AA218" s="134"/>
      <c r="AB218" s="174">
        <f>IF(AC218="totale",SUMIF(AA$7:AA218,"somma",Z$7:Z218)-SUMIF(AC$7:AC217,"totale",AB$7:AB217),0)</f>
        <v>0</v>
      </c>
      <c r="AC218" s="134"/>
      <c r="AD218" s="194">
        <f t="shared" si="30"/>
        <v>0</v>
      </c>
      <c r="AE218" s="124" t="str">
        <f t="shared" si="31"/>
        <v/>
      </c>
      <c r="AF218" s="195" t="str">
        <f t="shared" si="32"/>
        <v/>
      </c>
      <c r="AG218" s="194" t="str">
        <f t="shared" si="33"/>
        <v/>
      </c>
      <c r="AH218" s="194">
        <f>IF(AG218="",0,IF(ISERROR(VLOOKUP(AG218,AG$7:AG217,1,FALSE)),1,0))</f>
        <v>0</v>
      </c>
      <c r="AI218" s="194"/>
    </row>
    <row r="219" spans="1:35" ht="16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75">
        <f>IF(AND($X$5012&lt;&gt;" ",$X$5012&lt;&gt;0),IF(X219=$X$5012,1+COUNTIF(U$7:U218,"&gt;0"),0),0)</f>
        <v>0</v>
      </c>
      <c r="V219" s="178" t="s">
        <v>408</v>
      </c>
      <c r="W219" s="130"/>
      <c r="X219" s="131"/>
      <c r="Y219" s="131"/>
      <c r="Z219" s="206"/>
      <c r="AA219" s="134"/>
      <c r="AB219" s="174">
        <f>IF(AC219="totale",SUMIF(AA$7:AA219,"somma",Z$7:Z219)-SUMIF(AC$7:AC218,"totale",AB$7:AB218),0)</f>
        <v>0</v>
      </c>
      <c r="AC219" s="134"/>
      <c r="AD219" s="194">
        <f t="shared" si="30"/>
        <v>0</v>
      </c>
      <c r="AE219" s="124" t="str">
        <f t="shared" si="31"/>
        <v/>
      </c>
      <c r="AF219" s="195" t="str">
        <f t="shared" si="32"/>
        <v/>
      </c>
      <c r="AG219" s="194" t="str">
        <f t="shared" si="33"/>
        <v/>
      </c>
      <c r="AH219" s="194">
        <f>IF(AG219="",0,IF(ISERROR(VLOOKUP(AG219,AG$7:AG218,1,FALSE)),1,0))</f>
        <v>0</v>
      </c>
      <c r="AI219" s="194"/>
    </row>
    <row r="220" spans="1:35" ht="16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75">
        <f>IF(AND($X$5012&lt;&gt;" ",$X$5012&lt;&gt;0),IF(X220=$X$5012,1+COUNTIF(U$7:U219,"&gt;0"),0),0)</f>
        <v>0</v>
      </c>
      <c r="V220" s="178" t="s">
        <v>409</v>
      </c>
      <c r="W220" s="130"/>
      <c r="X220" s="131"/>
      <c r="Y220" s="131"/>
      <c r="Z220" s="206"/>
      <c r="AA220" s="134"/>
      <c r="AB220" s="174">
        <f>IF(AC220="totale",SUMIF(AA$7:AA220,"somma",Z$7:Z220)-SUMIF(AC$7:AC219,"totale",AB$7:AB219),0)</f>
        <v>0</v>
      </c>
      <c r="AC220" s="134"/>
      <c r="AD220" s="194">
        <f t="shared" si="30"/>
        <v>0</v>
      </c>
      <c r="AE220" s="124" t="str">
        <f t="shared" si="31"/>
        <v/>
      </c>
      <c r="AF220" s="195" t="str">
        <f t="shared" si="32"/>
        <v/>
      </c>
      <c r="AG220" s="194" t="str">
        <f t="shared" si="33"/>
        <v/>
      </c>
      <c r="AH220" s="194">
        <f>IF(AG220="",0,IF(ISERROR(VLOOKUP(AG220,AG$7:AG219,1,FALSE)),1,0))</f>
        <v>0</v>
      </c>
      <c r="AI220" s="194"/>
    </row>
    <row r="221" spans="1:35" ht="16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75">
        <f>IF(AND($X$5012&lt;&gt;" ",$X$5012&lt;&gt;0),IF(X221=$X$5012,1+COUNTIF(U$7:U220,"&gt;0"),0),0)</f>
        <v>0</v>
      </c>
      <c r="V221" s="178" t="s">
        <v>410</v>
      </c>
      <c r="W221" s="130"/>
      <c r="X221" s="131"/>
      <c r="Y221" s="131"/>
      <c r="Z221" s="206"/>
      <c r="AA221" s="134"/>
      <c r="AB221" s="174">
        <f>IF(AC221="totale",SUMIF(AA$7:AA221,"somma",Z$7:Z221)-SUMIF(AC$7:AC220,"totale",AB$7:AB220),0)</f>
        <v>0</v>
      </c>
      <c r="AC221" s="134"/>
      <c r="AD221" s="194">
        <f t="shared" si="30"/>
        <v>0</v>
      </c>
      <c r="AE221" s="124" t="str">
        <f t="shared" si="31"/>
        <v/>
      </c>
      <c r="AF221" s="195" t="str">
        <f t="shared" si="32"/>
        <v/>
      </c>
      <c r="AG221" s="194" t="str">
        <f t="shared" si="33"/>
        <v/>
      </c>
      <c r="AH221" s="194">
        <f>IF(AG221="",0,IF(ISERROR(VLOOKUP(AG221,AG$7:AG220,1,FALSE)),1,0))</f>
        <v>0</v>
      </c>
      <c r="AI221" s="194"/>
    </row>
    <row r="222" spans="1:35" ht="16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75">
        <f>IF(AND($X$5012&lt;&gt;" ",$X$5012&lt;&gt;0),IF(X222=$X$5012,1+COUNTIF(U$7:U221,"&gt;0"),0),0)</f>
        <v>0</v>
      </c>
      <c r="V222" s="178" t="s">
        <v>411</v>
      </c>
      <c r="W222" s="130"/>
      <c r="X222" s="131"/>
      <c r="Y222" s="131"/>
      <c r="Z222" s="206"/>
      <c r="AA222" s="134"/>
      <c r="AB222" s="174">
        <f>IF(AC222="totale",SUMIF(AA$7:AA222,"somma",Z$7:Z222)-SUMIF(AC$7:AC221,"totale",AB$7:AB221),0)</f>
        <v>0</v>
      </c>
      <c r="AC222" s="134"/>
      <c r="AD222" s="194">
        <f t="shared" si="30"/>
        <v>0</v>
      </c>
      <c r="AE222" s="124" t="str">
        <f t="shared" si="31"/>
        <v/>
      </c>
      <c r="AF222" s="195" t="str">
        <f t="shared" si="32"/>
        <v/>
      </c>
      <c r="AG222" s="194" t="str">
        <f t="shared" si="33"/>
        <v/>
      </c>
      <c r="AH222" s="194">
        <f>IF(AG222="",0,IF(ISERROR(VLOOKUP(AG222,AG$7:AG221,1,FALSE)),1,0))</f>
        <v>0</v>
      </c>
      <c r="AI222" s="194"/>
    </row>
    <row r="223" spans="1:35" ht="16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75">
        <f>IF(AND($X$5012&lt;&gt;" ",$X$5012&lt;&gt;0),IF(X223=$X$5012,1+COUNTIF(U$7:U222,"&gt;0"),0),0)</f>
        <v>0</v>
      </c>
      <c r="V223" s="178" t="s">
        <v>412</v>
      </c>
      <c r="W223" s="130"/>
      <c r="X223" s="131"/>
      <c r="Y223" s="131"/>
      <c r="Z223" s="206"/>
      <c r="AA223" s="134"/>
      <c r="AB223" s="174">
        <f>IF(AC223="totale",SUMIF(AA$7:AA223,"somma",Z$7:Z223)-SUMIF(AC$7:AC222,"totale",AB$7:AB222),0)</f>
        <v>0</v>
      </c>
      <c r="AC223" s="134"/>
      <c r="AD223" s="194">
        <f t="shared" si="30"/>
        <v>0</v>
      </c>
      <c r="AE223" s="124" t="str">
        <f t="shared" si="31"/>
        <v/>
      </c>
      <c r="AF223" s="195" t="str">
        <f t="shared" si="32"/>
        <v/>
      </c>
      <c r="AG223" s="194" t="str">
        <f t="shared" si="33"/>
        <v/>
      </c>
      <c r="AH223" s="194">
        <f>IF(AG223="",0,IF(ISERROR(VLOOKUP(AG223,AG$7:AG222,1,FALSE)),1,0))</f>
        <v>0</v>
      </c>
      <c r="AI223" s="194"/>
    </row>
    <row r="224" spans="1:35" ht="16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75">
        <f>IF(AND($X$5012&lt;&gt;" ",$X$5012&lt;&gt;0),IF(X224=$X$5012,1+COUNTIF(U$7:U223,"&gt;0"),0),0)</f>
        <v>0</v>
      </c>
      <c r="V224" s="178" t="s">
        <v>413</v>
      </c>
      <c r="W224" s="130"/>
      <c r="X224" s="131"/>
      <c r="Y224" s="131"/>
      <c r="Z224" s="206"/>
      <c r="AA224" s="134"/>
      <c r="AB224" s="174">
        <f>IF(AC224="totale",SUMIF(AA$7:AA224,"somma",Z$7:Z224)-SUMIF(AC$7:AC223,"totale",AB$7:AB223),0)</f>
        <v>0</v>
      </c>
      <c r="AC224" s="134"/>
      <c r="AD224" s="194">
        <f t="shared" si="30"/>
        <v>0</v>
      </c>
      <c r="AE224" s="124" t="str">
        <f t="shared" si="31"/>
        <v/>
      </c>
      <c r="AF224" s="195" t="str">
        <f t="shared" si="32"/>
        <v/>
      </c>
      <c r="AG224" s="194" t="str">
        <f t="shared" si="33"/>
        <v/>
      </c>
      <c r="AH224" s="194">
        <f>IF(AG224="",0,IF(ISERROR(VLOOKUP(AG224,AG$7:AG223,1,FALSE)),1,0))</f>
        <v>0</v>
      </c>
      <c r="AI224" s="194"/>
    </row>
    <row r="225" spans="1:35" ht="16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75">
        <f>IF(AND($X$5012&lt;&gt;" ",$X$5012&lt;&gt;0),IF(X225=$X$5012,1+COUNTIF(U$7:U224,"&gt;0"),0),0)</f>
        <v>0</v>
      </c>
      <c r="V225" s="178" t="s">
        <v>414</v>
      </c>
      <c r="W225" s="130"/>
      <c r="X225" s="131"/>
      <c r="Y225" s="131"/>
      <c r="Z225" s="206"/>
      <c r="AA225" s="134"/>
      <c r="AB225" s="174">
        <f>IF(AC225="totale",SUMIF(AA$7:AA225,"somma",Z$7:Z225)-SUMIF(AC$7:AC224,"totale",AB$7:AB224),0)</f>
        <v>0</v>
      </c>
      <c r="AC225" s="134"/>
      <c r="AD225" s="194">
        <f t="shared" si="30"/>
        <v>0</v>
      </c>
      <c r="AE225" s="124" t="str">
        <f t="shared" si="31"/>
        <v/>
      </c>
      <c r="AF225" s="195" t="str">
        <f t="shared" si="32"/>
        <v/>
      </c>
      <c r="AG225" s="194" t="str">
        <f t="shared" si="33"/>
        <v/>
      </c>
      <c r="AH225" s="194">
        <f>IF(AG225="",0,IF(ISERROR(VLOOKUP(AG225,AG$7:AG224,1,FALSE)),1,0))</f>
        <v>0</v>
      </c>
      <c r="AI225" s="194"/>
    </row>
    <row r="226" spans="1:35" ht="16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75">
        <f>IF(AND($X$5012&lt;&gt;" ",$X$5012&lt;&gt;0),IF(X226=$X$5012,1+COUNTIF(U$7:U225,"&gt;0"),0),0)</f>
        <v>0</v>
      </c>
      <c r="V226" s="178" t="s">
        <v>415</v>
      </c>
      <c r="W226" s="130"/>
      <c r="X226" s="131"/>
      <c r="Y226" s="131"/>
      <c r="Z226" s="206"/>
      <c r="AA226" s="134"/>
      <c r="AB226" s="174">
        <f>IF(AC226="totale",SUMIF(AA$7:AA226,"somma",Z$7:Z226)-SUMIF(AC$7:AC225,"totale",AB$7:AB225),0)</f>
        <v>0</v>
      </c>
      <c r="AC226" s="134"/>
      <c r="AD226" s="194">
        <f t="shared" si="30"/>
        <v>0</v>
      </c>
      <c r="AE226" s="124" t="str">
        <f t="shared" si="31"/>
        <v/>
      </c>
      <c r="AF226" s="195" t="str">
        <f t="shared" si="32"/>
        <v/>
      </c>
      <c r="AG226" s="194" t="str">
        <f t="shared" si="33"/>
        <v/>
      </c>
      <c r="AH226" s="194">
        <f>IF(AG226="",0,IF(ISERROR(VLOOKUP(AG226,AG$7:AG225,1,FALSE)),1,0))</f>
        <v>0</v>
      </c>
      <c r="AI226" s="194"/>
    </row>
    <row r="227" spans="1:35" ht="16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75">
        <f>IF(AND($X$5012&lt;&gt;" ",$X$5012&lt;&gt;0),IF(X227=$X$5012,1+COUNTIF(U$7:U226,"&gt;0"),0),0)</f>
        <v>0</v>
      </c>
      <c r="V227" s="178" t="s">
        <v>416</v>
      </c>
      <c r="W227" s="130"/>
      <c r="X227" s="131"/>
      <c r="Y227" s="131"/>
      <c r="Z227" s="206"/>
      <c r="AA227" s="134"/>
      <c r="AB227" s="174">
        <f>IF(AC227="totale",SUMIF(AA$7:AA227,"somma",Z$7:Z227)-SUMIF(AC$7:AC226,"totale",AB$7:AB226),0)</f>
        <v>0</v>
      </c>
      <c r="AC227" s="134"/>
      <c r="AD227" s="194">
        <f t="shared" si="30"/>
        <v>0</v>
      </c>
      <c r="AE227" s="124" t="str">
        <f t="shared" si="31"/>
        <v/>
      </c>
      <c r="AF227" s="195" t="str">
        <f t="shared" si="32"/>
        <v/>
      </c>
      <c r="AG227" s="194" t="str">
        <f t="shared" si="33"/>
        <v/>
      </c>
      <c r="AH227" s="194">
        <f>IF(AG227="",0,IF(ISERROR(VLOOKUP(AG227,AG$7:AG226,1,FALSE)),1,0))</f>
        <v>0</v>
      </c>
      <c r="AI227" s="194"/>
    </row>
    <row r="228" spans="1:35" ht="16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75">
        <f>IF(AND($X$5012&lt;&gt;" ",$X$5012&lt;&gt;0),IF(X228=$X$5012,1+COUNTIF(U$7:U227,"&gt;0"),0),0)</f>
        <v>0</v>
      </c>
      <c r="V228" s="178" t="s">
        <v>417</v>
      </c>
      <c r="W228" s="130"/>
      <c r="X228" s="131"/>
      <c r="Y228" s="131"/>
      <c r="Z228" s="206"/>
      <c r="AA228" s="134"/>
      <c r="AB228" s="174">
        <f>IF(AC228="totale",SUMIF(AA$7:AA228,"somma",Z$7:Z228)-SUMIF(AC$7:AC227,"totale",AB$7:AB227),0)</f>
        <v>0</v>
      </c>
      <c r="AC228" s="134"/>
      <c r="AD228" s="194">
        <f t="shared" si="30"/>
        <v>0</v>
      </c>
      <c r="AE228" s="124" t="str">
        <f t="shared" si="31"/>
        <v/>
      </c>
      <c r="AF228" s="195" t="str">
        <f t="shared" si="32"/>
        <v/>
      </c>
      <c r="AG228" s="194" t="str">
        <f t="shared" si="33"/>
        <v/>
      </c>
      <c r="AH228" s="194">
        <f>IF(AG228="",0,IF(ISERROR(VLOOKUP(AG228,AG$7:AG227,1,FALSE)),1,0))</f>
        <v>0</v>
      </c>
      <c r="AI228" s="194"/>
    </row>
    <row r="229" spans="1:35" ht="16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75">
        <f>IF(AND($X$5012&lt;&gt;" ",$X$5012&lt;&gt;0),IF(X229=$X$5012,1+COUNTIF(U$7:U228,"&gt;0"),0),0)</f>
        <v>0</v>
      </c>
      <c r="V229" s="178" t="s">
        <v>418</v>
      </c>
      <c r="W229" s="130"/>
      <c r="X229" s="131"/>
      <c r="Y229" s="131"/>
      <c r="Z229" s="206"/>
      <c r="AA229" s="134"/>
      <c r="AB229" s="174">
        <f>IF(AC229="totale",SUMIF(AA$7:AA229,"somma",Z$7:Z229)-SUMIF(AC$7:AC228,"totale",AB$7:AB228),0)</f>
        <v>0</v>
      </c>
      <c r="AC229" s="134"/>
      <c r="AD229" s="194">
        <f t="shared" si="30"/>
        <v>0</v>
      </c>
      <c r="AE229" s="124" t="str">
        <f t="shared" si="31"/>
        <v/>
      </c>
      <c r="AF229" s="195" t="str">
        <f t="shared" si="32"/>
        <v/>
      </c>
      <c r="AG229" s="194" t="str">
        <f t="shared" si="33"/>
        <v/>
      </c>
      <c r="AH229" s="194">
        <f>IF(AG229="",0,IF(ISERROR(VLOOKUP(AG229,AG$7:AG228,1,FALSE)),1,0))</f>
        <v>0</v>
      </c>
      <c r="AI229" s="194"/>
    </row>
    <row r="230" spans="1:35" ht="16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75">
        <f>IF(AND($X$5012&lt;&gt;" ",$X$5012&lt;&gt;0),IF(X230=$X$5012,1+COUNTIF(U$7:U229,"&gt;0"),0),0)</f>
        <v>0</v>
      </c>
      <c r="V230" s="178" t="s">
        <v>419</v>
      </c>
      <c r="W230" s="130"/>
      <c r="X230" s="131"/>
      <c r="Y230" s="131"/>
      <c r="Z230" s="206"/>
      <c r="AA230" s="134"/>
      <c r="AB230" s="174">
        <f>IF(AC230="totale",SUMIF(AA$7:AA230,"somma",Z$7:Z230)-SUMIF(AC$7:AC229,"totale",AB$7:AB229),0)</f>
        <v>0</v>
      </c>
      <c r="AC230" s="134"/>
      <c r="AD230" s="194">
        <f t="shared" si="30"/>
        <v>0</v>
      </c>
      <c r="AE230" s="124" t="str">
        <f t="shared" si="31"/>
        <v/>
      </c>
      <c r="AF230" s="195" t="str">
        <f t="shared" si="32"/>
        <v/>
      </c>
      <c r="AG230" s="194" t="str">
        <f t="shared" si="33"/>
        <v/>
      </c>
      <c r="AH230" s="194">
        <f>IF(AG230="",0,IF(ISERROR(VLOOKUP(AG230,AG$7:AG229,1,FALSE)),1,0))</f>
        <v>0</v>
      </c>
      <c r="AI230" s="194"/>
    </row>
    <row r="231" spans="1:35" ht="16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75">
        <f>IF(AND($X$5012&lt;&gt;" ",$X$5012&lt;&gt;0),IF(X231=$X$5012,1+COUNTIF(U$7:U230,"&gt;0"),0),0)</f>
        <v>0</v>
      </c>
      <c r="V231" s="178" t="s">
        <v>420</v>
      </c>
      <c r="W231" s="130"/>
      <c r="X231" s="131"/>
      <c r="Y231" s="131"/>
      <c r="Z231" s="206"/>
      <c r="AA231" s="134"/>
      <c r="AB231" s="174">
        <f>IF(AC231="totale",SUMIF(AA$7:AA231,"somma",Z$7:Z231)-SUMIF(AC$7:AC230,"totale",AB$7:AB230),0)</f>
        <v>0</v>
      </c>
      <c r="AC231" s="134"/>
      <c r="AD231" s="194">
        <f t="shared" si="30"/>
        <v>0</v>
      </c>
      <c r="AE231" s="124" t="str">
        <f t="shared" si="31"/>
        <v/>
      </c>
      <c r="AF231" s="195" t="str">
        <f t="shared" si="32"/>
        <v/>
      </c>
      <c r="AG231" s="194" t="str">
        <f t="shared" si="33"/>
        <v/>
      </c>
      <c r="AH231" s="194">
        <f>IF(AG231="",0,IF(ISERROR(VLOOKUP(AG231,AG$7:AG230,1,FALSE)),1,0))</f>
        <v>0</v>
      </c>
      <c r="AI231" s="194"/>
    </row>
    <row r="232" spans="1:35" ht="16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75">
        <f>IF(AND($X$5012&lt;&gt;" ",$X$5012&lt;&gt;0),IF(X232=$X$5012,1+COUNTIF(U$7:U231,"&gt;0"),0),0)</f>
        <v>0</v>
      </c>
      <c r="V232" s="178" t="s">
        <v>421</v>
      </c>
      <c r="W232" s="130"/>
      <c r="X232" s="131"/>
      <c r="Y232" s="131"/>
      <c r="Z232" s="206"/>
      <c r="AA232" s="134"/>
      <c r="AB232" s="174">
        <f>IF(AC232="totale",SUMIF(AA$7:AA232,"somma",Z$7:Z232)-SUMIF(AC$7:AC231,"totale",AB$7:AB231),0)</f>
        <v>0</v>
      </c>
      <c r="AC232" s="134"/>
      <c r="AD232" s="194">
        <f t="shared" si="30"/>
        <v>0</v>
      </c>
      <c r="AE232" s="124" t="str">
        <f t="shared" si="31"/>
        <v/>
      </c>
      <c r="AF232" s="195" t="str">
        <f t="shared" si="32"/>
        <v/>
      </c>
      <c r="AG232" s="194" t="str">
        <f t="shared" si="33"/>
        <v/>
      </c>
      <c r="AH232" s="194">
        <f>IF(AG232="",0,IF(ISERROR(VLOOKUP(AG232,AG$7:AG231,1,FALSE)),1,0))</f>
        <v>0</v>
      </c>
      <c r="AI232" s="194"/>
    </row>
    <row r="233" spans="1:35" ht="16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75">
        <f>IF(AND($X$5012&lt;&gt;" ",$X$5012&lt;&gt;0),IF(X233=$X$5012,1+COUNTIF(U$7:U232,"&gt;0"),0),0)</f>
        <v>0</v>
      </c>
      <c r="V233" s="178" t="s">
        <v>422</v>
      </c>
      <c r="W233" s="130"/>
      <c r="X233" s="131"/>
      <c r="Y233" s="131"/>
      <c r="Z233" s="206"/>
      <c r="AA233" s="134"/>
      <c r="AB233" s="174">
        <f>IF(AC233="totale",SUMIF(AA$7:AA233,"somma",Z$7:Z233)-SUMIF(AC$7:AC232,"totale",AB$7:AB232),0)</f>
        <v>0</v>
      </c>
      <c r="AC233" s="134"/>
      <c r="AD233" s="194">
        <f t="shared" si="30"/>
        <v>0</v>
      </c>
      <c r="AE233" s="124" t="str">
        <f t="shared" si="31"/>
        <v/>
      </c>
      <c r="AF233" s="195" t="str">
        <f t="shared" si="32"/>
        <v/>
      </c>
      <c r="AG233" s="194" t="str">
        <f t="shared" si="33"/>
        <v/>
      </c>
      <c r="AH233" s="194">
        <f>IF(AG233="",0,IF(ISERROR(VLOOKUP(AG233,AG$7:AG232,1,FALSE)),1,0))</f>
        <v>0</v>
      </c>
      <c r="AI233" s="194"/>
    </row>
    <row r="234" spans="1:35" ht="16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75">
        <f>IF(AND($X$5012&lt;&gt;" ",$X$5012&lt;&gt;0),IF(X234=$X$5012,1+COUNTIF(U$7:U233,"&gt;0"),0),0)</f>
        <v>0</v>
      </c>
      <c r="V234" s="178" t="s">
        <v>423</v>
      </c>
      <c r="W234" s="130"/>
      <c r="X234" s="131"/>
      <c r="Y234" s="131"/>
      <c r="Z234" s="206"/>
      <c r="AA234" s="134"/>
      <c r="AB234" s="174">
        <f>IF(AC234="totale",SUMIF(AA$7:AA234,"somma",Z$7:Z234)-SUMIF(AC$7:AC233,"totale",AB$7:AB233),0)</f>
        <v>0</v>
      </c>
      <c r="AC234" s="134"/>
      <c r="AD234" s="194">
        <f t="shared" si="30"/>
        <v>0</v>
      </c>
      <c r="AE234" s="124" t="str">
        <f t="shared" si="31"/>
        <v/>
      </c>
      <c r="AF234" s="195" t="str">
        <f t="shared" si="32"/>
        <v/>
      </c>
      <c r="AG234" s="194" t="str">
        <f t="shared" si="33"/>
        <v/>
      </c>
      <c r="AH234" s="194">
        <f>IF(AG234="",0,IF(ISERROR(VLOOKUP(AG234,AG$7:AG233,1,FALSE)),1,0))</f>
        <v>0</v>
      </c>
      <c r="AI234" s="194"/>
    </row>
    <row r="235" spans="1:35" ht="16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75">
        <f>IF(AND($X$5012&lt;&gt;" ",$X$5012&lt;&gt;0),IF(X235=$X$5012,1+COUNTIF(U$7:U234,"&gt;0"),0),0)</f>
        <v>0</v>
      </c>
      <c r="V235" s="178" t="s">
        <v>424</v>
      </c>
      <c r="W235" s="130"/>
      <c r="X235" s="131"/>
      <c r="Y235" s="131"/>
      <c r="Z235" s="206"/>
      <c r="AA235" s="134"/>
      <c r="AB235" s="174">
        <f>IF(AC235="totale",SUMIF(AA$7:AA235,"somma",Z$7:Z235)-SUMIF(AC$7:AC234,"totale",AB$7:AB234),0)</f>
        <v>0</v>
      </c>
      <c r="AC235" s="134"/>
      <c r="AD235" s="194">
        <f t="shared" si="30"/>
        <v>0</v>
      </c>
      <c r="AE235" s="124" t="str">
        <f t="shared" si="31"/>
        <v/>
      </c>
      <c r="AF235" s="195" t="str">
        <f t="shared" si="32"/>
        <v/>
      </c>
      <c r="AG235" s="194" t="str">
        <f t="shared" si="33"/>
        <v/>
      </c>
      <c r="AH235" s="194">
        <f>IF(AG235="",0,IF(ISERROR(VLOOKUP(AG235,AG$7:AG234,1,FALSE)),1,0))</f>
        <v>0</v>
      </c>
      <c r="AI235" s="194"/>
    </row>
    <row r="236" spans="1:35" ht="16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75">
        <f>IF(AND($X$5012&lt;&gt;" ",$X$5012&lt;&gt;0),IF(X236=$X$5012,1+COUNTIF(U$7:U235,"&gt;0"),0),0)</f>
        <v>0</v>
      </c>
      <c r="V236" s="178" t="s">
        <v>425</v>
      </c>
      <c r="W236" s="130"/>
      <c r="X236" s="131"/>
      <c r="Y236" s="131"/>
      <c r="Z236" s="206"/>
      <c r="AA236" s="134"/>
      <c r="AB236" s="174">
        <f>IF(AC236="totale",SUMIF(AA$7:AA236,"somma",Z$7:Z236)-SUMIF(AC$7:AC235,"totale",AB$7:AB235),0)</f>
        <v>0</v>
      </c>
      <c r="AC236" s="134"/>
      <c r="AD236" s="194">
        <f t="shared" si="30"/>
        <v>0</v>
      </c>
      <c r="AE236" s="124" t="str">
        <f t="shared" si="31"/>
        <v/>
      </c>
      <c r="AF236" s="195" t="str">
        <f t="shared" si="32"/>
        <v/>
      </c>
      <c r="AG236" s="194" t="str">
        <f t="shared" si="33"/>
        <v/>
      </c>
      <c r="AH236" s="194">
        <f>IF(AG236="",0,IF(ISERROR(VLOOKUP(AG236,AG$7:AG235,1,FALSE)),1,0))</f>
        <v>0</v>
      </c>
      <c r="AI236" s="194"/>
    </row>
    <row r="237" spans="1:35" ht="16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75">
        <f>IF(AND($X$5012&lt;&gt;" ",$X$5012&lt;&gt;0),IF(X237=$X$5012,1+COUNTIF(U$7:U236,"&gt;0"),0),0)</f>
        <v>0</v>
      </c>
      <c r="V237" s="178" t="s">
        <v>426</v>
      </c>
      <c r="W237" s="130"/>
      <c r="X237" s="131"/>
      <c r="Y237" s="131"/>
      <c r="Z237" s="206"/>
      <c r="AA237" s="134"/>
      <c r="AB237" s="174">
        <f>IF(AC237="totale",SUMIF(AA$7:AA237,"somma",Z$7:Z237)-SUMIF(AC$7:AC236,"totale",AB$7:AB236),0)</f>
        <v>0</v>
      </c>
      <c r="AC237" s="134"/>
      <c r="AD237" s="194">
        <f t="shared" si="30"/>
        <v>0</v>
      </c>
      <c r="AE237" s="124" t="str">
        <f t="shared" si="31"/>
        <v/>
      </c>
      <c r="AF237" s="195" t="str">
        <f t="shared" si="32"/>
        <v/>
      </c>
      <c r="AG237" s="194" t="str">
        <f t="shared" si="33"/>
        <v/>
      </c>
      <c r="AH237" s="194">
        <f>IF(AG237="",0,IF(ISERROR(VLOOKUP(AG237,AG$7:AG236,1,FALSE)),1,0))</f>
        <v>0</v>
      </c>
      <c r="AI237" s="194"/>
    </row>
    <row r="238" spans="1:35" ht="16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75">
        <f>IF(AND($X$5012&lt;&gt;" ",$X$5012&lt;&gt;0),IF(X238=$X$5012,1+COUNTIF(U$7:U237,"&gt;0"),0),0)</f>
        <v>0</v>
      </c>
      <c r="V238" s="178" t="s">
        <v>427</v>
      </c>
      <c r="W238" s="130"/>
      <c r="X238" s="131"/>
      <c r="Y238" s="131"/>
      <c r="Z238" s="206"/>
      <c r="AA238" s="134"/>
      <c r="AB238" s="174">
        <f>IF(AC238="totale",SUMIF(AA$7:AA238,"somma",Z$7:Z238)-SUMIF(AC$7:AC237,"totale",AB$7:AB237),0)</f>
        <v>0</v>
      </c>
      <c r="AC238" s="134"/>
      <c r="AD238" s="194">
        <f t="shared" si="30"/>
        <v>0</v>
      </c>
      <c r="AE238" s="124" t="str">
        <f t="shared" si="31"/>
        <v/>
      </c>
      <c r="AF238" s="195" t="str">
        <f t="shared" si="32"/>
        <v/>
      </c>
      <c r="AG238" s="194" t="str">
        <f t="shared" si="33"/>
        <v/>
      </c>
      <c r="AH238" s="194">
        <f>IF(AG238="",0,IF(ISERROR(VLOOKUP(AG238,AG$7:AG237,1,FALSE)),1,0))</f>
        <v>0</v>
      </c>
      <c r="AI238" s="194"/>
    </row>
    <row r="239" spans="1:35" ht="16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75">
        <f>IF(AND($X$5012&lt;&gt;" ",$X$5012&lt;&gt;0),IF(X239=$X$5012,1+COUNTIF(U$7:U238,"&gt;0"),0),0)</f>
        <v>0</v>
      </c>
      <c r="V239" s="178" t="s">
        <v>428</v>
      </c>
      <c r="W239" s="130"/>
      <c r="X239" s="131"/>
      <c r="Y239" s="131"/>
      <c r="Z239" s="206"/>
      <c r="AA239" s="134"/>
      <c r="AB239" s="174">
        <f>IF(AC239="totale",SUMIF(AA$7:AA239,"somma",Z$7:Z239)-SUMIF(AC$7:AC238,"totale",AB$7:AB238),0)</f>
        <v>0</v>
      </c>
      <c r="AC239" s="134"/>
      <c r="AD239" s="194">
        <f t="shared" si="30"/>
        <v>0</v>
      </c>
      <c r="AE239" s="124" t="str">
        <f t="shared" si="31"/>
        <v/>
      </c>
      <c r="AF239" s="195" t="str">
        <f t="shared" si="32"/>
        <v/>
      </c>
      <c r="AG239" s="194" t="str">
        <f t="shared" si="33"/>
        <v/>
      </c>
      <c r="AH239" s="194">
        <f>IF(AG239="",0,IF(ISERROR(VLOOKUP(AG239,AG$7:AG238,1,FALSE)),1,0))</f>
        <v>0</v>
      </c>
      <c r="AI239" s="194"/>
    </row>
    <row r="240" spans="1:35" ht="16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75">
        <f>IF(AND($X$5012&lt;&gt;" ",$X$5012&lt;&gt;0),IF(X240=$X$5012,1+COUNTIF(U$7:U239,"&gt;0"),0),0)</f>
        <v>0</v>
      </c>
      <c r="V240" s="178" t="s">
        <v>429</v>
      </c>
      <c r="W240" s="130"/>
      <c r="X240" s="131"/>
      <c r="Y240" s="131"/>
      <c r="Z240" s="206"/>
      <c r="AA240" s="134"/>
      <c r="AB240" s="174">
        <f>IF(AC240="totale",SUMIF(AA$7:AA240,"somma",Z$7:Z240)-SUMIF(AC$7:AC239,"totale",AB$7:AB239),0)</f>
        <v>0</v>
      </c>
      <c r="AC240" s="134"/>
      <c r="AD240" s="194">
        <f t="shared" si="30"/>
        <v>0</v>
      </c>
      <c r="AE240" s="124" t="str">
        <f t="shared" si="31"/>
        <v/>
      </c>
      <c r="AF240" s="195" t="str">
        <f t="shared" si="32"/>
        <v/>
      </c>
      <c r="AG240" s="194" t="str">
        <f t="shared" si="33"/>
        <v/>
      </c>
      <c r="AH240" s="194">
        <f>IF(AG240="",0,IF(ISERROR(VLOOKUP(AG240,AG$7:AG239,1,FALSE)),1,0))</f>
        <v>0</v>
      </c>
      <c r="AI240" s="194"/>
    </row>
    <row r="241" spans="1:35" ht="16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75">
        <f>IF(AND($X$5012&lt;&gt;" ",$X$5012&lt;&gt;0),IF(X241=$X$5012,1+COUNTIF(U$7:U240,"&gt;0"),0),0)</f>
        <v>0</v>
      </c>
      <c r="V241" s="178" t="s">
        <v>430</v>
      </c>
      <c r="W241" s="130"/>
      <c r="X241" s="131"/>
      <c r="Y241" s="131"/>
      <c r="Z241" s="206"/>
      <c r="AA241" s="134"/>
      <c r="AB241" s="174">
        <f>IF(AC241="totale",SUMIF(AA$7:AA241,"somma",Z$7:Z241)-SUMIF(AC$7:AC240,"totale",AB$7:AB240),0)</f>
        <v>0</v>
      </c>
      <c r="AC241" s="134"/>
      <c r="AD241" s="194">
        <f t="shared" si="30"/>
        <v>0</v>
      </c>
      <c r="AE241" s="124" t="str">
        <f t="shared" si="31"/>
        <v/>
      </c>
      <c r="AF241" s="195" t="str">
        <f t="shared" si="32"/>
        <v/>
      </c>
      <c r="AG241" s="194" t="str">
        <f t="shared" si="33"/>
        <v/>
      </c>
      <c r="AH241" s="194">
        <f>IF(AG241="",0,IF(ISERROR(VLOOKUP(AG241,AG$7:AG240,1,FALSE)),1,0))</f>
        <v>0</v>
      </c>
      <c r="AI241" s="194"/>
    </row>
    <row r="242" spans="1:35" ht="16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75">
        <f>IF(AND($X$5012&lt;&gt;" ",$X$5012&lt;&gt;0),IF(X242=$X$5012,1+COUNTIF(U$7:U241,"&gt;0"),0),0)</f>
        <v>0</v>
      </c>
      <c r="V242" s="178" t="s">
        <v>431</v>
      </c>
      <c r="W242" s="130"/>
      <c r="X242" s="131"/>
      <c r="Y242" s="131"/>
      <c r="Z242" s="206"/>
      <c r="AA242" s="134"/>
      <c r="AB242" s="174">
        <f>IF(AC242="totale",SUMIF(AA$7:AA242,"somma",Z$7:Z242)-SUMIF(AC$7:AC241,"totale",AB$7:AB241),0)</f>
        <v>0</v>
      </c>
      <c r="AC242" s="134"/>
      <c r="AD242" s="194">
        <f t="shared" si="30"/>
        <v>0</v>
      </c>
      <c r="AE242" s="124" t="str">
        <f t="shared" si="31"/>
        <v/>
      </c>
      <c r="AF242" s="195" t="str">
        <f t="shared" si="32"/>
        <v/>
      </c>
      <c r="AG242" s="194" t="str">
        <f t="shared" si="33"/>
        <v/>
      </c>
      <c r="AH242" s="194">
        <f>IF(AG242="",0,IF(ISERROR(VLOOKUP(AG242,AG$7:AG241,1,FALSE)),1,0))</f>
        <v>0</v>
      </c>
      <c r="AI242" s="194"/>
    </row>
    <row r="243" spans="1:35" ht="16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75">
        <f>IF(AND($X$5012&lt;&gt;" ",$X$5012&lt;&gt;0),IF(X243=$X$5012,1+COUNTIF(U$7:U242,"&gt;0"),0),0)</f>
        <v>0</v>
      </c>
      <c r="V243" s="178" t="s">
        <v>432</v>
      </c>
      <c r="W243" s="130"/>
      <c r="X243" s="131"/>
      <c r="Y243" s="131"/>
      <c r="Z243" s="206"/>
      <c r="AA243" s="134"/>
      <c r="AB243" s="174">
        <f>IF(AC243="totale",SUMIF(AA$7:AA243,"somma",Z$7:Z243)-SUMIF(AC$7:AC242,"totale",AB$7:AB242),0)</f>
        <v>0</v>
      </c>
      <c r="AC243" s="134"/>
      <c r="AD243" s="194">
        <f t="shared" si="30"/>
        <v>0</v>
      </c>
      <c r="AE243" s="124" t="str">
        <f t="shared" si="31"/>
        <v/>
      </c>
      <c r="AF243" s="195" t="str">
        <f t="shared" si="32"/>
        <v/>
      </c>
      <c r="AG243" s="194" t="str">
        <f t="shared" si="33"/>
        <v/>
      </c>
      <c r="AH243" s="194">
        <f>IF(AG243="",0,IF(ISERROR(VLOOKUP(AG243,AG$7:AG242,1,FALSE)),1,0))</f>
        <v>0</v>
      </c>
      <c r="AI243" s="194"/>
    </row>
    <row r="244" spans="1:35" ht="16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75">
        <f>IF(AND($X$5012&lt;&gt;" ",$X$5012&lt;&gt;0),IF(X244=$X$5012,1+COUNTIF(U$7:U243,"&gt;0"),0),0)</f>
        <v>0</v>
      </c>
      <c r="V244" s="178" t="s">
        <v>433</v>
      </c>
      <c r="W244" s="130"/>
      <c r="X244" s="131"/>
      <c r="Y244" s="131"/>
      <c r="Z244" s="206"/>
      <c r="AA244" s="134"/>
      <c r="AB244" s="174">
        <f>IF(AC244="totale",SUMIF(AA$7:AA244,"somma",Z$7:Z244)-SUMIF(AC$7:AC243,"totale",AB$7:AB243),0)</f>
        <v>0</v>
      </c>
      <c r="AC244" s="134"/>
      <c r="AD244" s="194">
        <f t="shared" si="30"/>
        <v>0</v>
      </c>
      <c r="AE244" s="124" t="str">
        <f t="shared" si="31"/>
        <v/>
      </c>
      <c r="AF244" s="195" t="str">
        <f t="shared" si="32"/>
        <v/>
      </c>
      <c r="AG244" s="194" t="str">
        <f t="shared" si="33"/>
        <v/>
      </c>
      <c r="AH244" s="194">
        <f>IF(AG244="",0,IF(ISERROR(VLOOKUP(AG244,AG$7:AG243,1,FALSE)),1,0))</f>
        <v>0</v>
      </c>
      <c r="AI244" s="194"/>
    </row>
    <row r="245" spans="1:35" ht="16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75">
        <f>IF(AND($X$5012&lt;&gt;" ",$X$5012&lt;&gt;0),IF(X245=$X$5012,1+COUNTIF(U$7:U244,"&gt;0"),0),0)</f>
        <v>0</v>
      </c>
      <c r="V245" s="178" t="s">
        <v>434</v>
      </c>
      <c r="W245" s="130"/>
      <c r="X245" s="131"/>
      <c r="Y245" s="131"/>
      <c r="Z245" s="206"/>
      <c r="AA245" s="134"/>
      <c r="AB245" s="174">
        <f>IF(AC245="totale",SUMIF(AA$7:AA245,"somma",Z$7:Z245)-SUMIF(AC$7:AC244,"totale",AB$7:AB244),0)</f>
        <v>0</v>
      </c>
      <c r="AC245" s="134"/>
      <c r="AD245" s="194">
        <f t="shared" si="30"/>
        <v>0</v>
      </c>
      <c r="AE245" s="124" t="str">
        <f t="shared" si="31"/>
        <v/>
      </c>
      <c r="AF245" s="195" t="str">
        <f t="shared" si="32"/>
        <v/>
      </c>
      <c r="AG245" s="194" t="str">
        <f t="shared" si="33"/>
        <v/>
      </c>
      <c r="AH245" s="194">
        <f>IF(AG245="",0,IF(ISERROR(VLOOKUP(AG245,AG$7:AG244,1,FALSE)),1,0))</f>
        <v>0</v>
      </c>
      <c r="AI245" s="194"/>
    </row>
    <row r="246" spans="1:35" ht="16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75">
        <f>IF(AND($X$5012&lt;&gt;" ",$X$5012&lt;&gt;0),IF(X246=$X$5012,1+COUNTIF(U$7:U245,"&gt;0"),0),0)</f>
        <v>0</v>
      </c>
      <c r="V246" s="178" t="s">
        <v>435</v>
      </c>
      <c r="W246" s="130"/>
      <c r="X246" s="131"/>
      <c r="Y246" s="131"/>
      <c r="Z246" s="206"/>
      <c r="AA246" s="134"/>
      <c r="AB246" s="174">
        <f>IF(AC246="totale",SUMIF(AA$7:AA246,"somma",Z$7:Z246)-SUMIF(AC$7:AC245,"totale",AB$7:AB245),0)</f>
        <v>0</v>
      </c>
      <c r="AC246" s="134"/>
      <c r="AD246" s="194">
        <f t="shared" si="30"/>
        <v>0</v>
      </c>
      <c r="AE246" s="124" t="str">
        <f t="shared" si="31"/>
        <v/>
      </c>
      <c r="AF246" s="195" t="str">
        <f t="shared" si="32"/>
        <v/>
      </c>
      <c r="AG246" s="194" t="str">
        <f t="shared" si="33"/>
        <v/>
      </c>
      <c r="AH246" s="194">
        <f>IF(AG246="",0,IF(ISERROR(VLOOKUP(AG246,AG$7:AG245,1,FALSE)),1,0))</f>
        <v>0</v>
      </c>
      <c r="AI246" s="194"/>
    </row>
    <row r="247" spans="1:35" ht="16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75">
        <f>IF(AND($X$5012&lt;&gt;" ",$X$5012&lt;&gt;0),IF(X247=$X$5012,1+COUNTIF(U$7:U246,"&gt;0"),0),0)</f>
        <v>0</v>
      </c>
      <c r="V247" s="178" t="s">
        <v>436</v>
      </c>
      <c r="W247" s="130"/>
      <c r="X247" s="131"/>
      <c r="Y247" s="131"/>
      <c r="Z247" s="206"/>
      <c r="AA247" s="134"/>
      <c r="AB247" s="174">
        <f>IF(AC247="totale",SUMIF(AA$7:AA247,"somma",Z$7:Z247)-SUMIF(AC$7:AC246,"totale",AB$7:AB246),0)</f>
        <v>0</v>
      </c>
      <c r="AC247" s="134"/>
      <c r="AD247" s="194">
        <f t="shared" si="30"/>
        <v>0</v>
      </c>
      <c r="AE247" s="124" t="str">
        <f t="shared" si="31"/>
        <v/>
      </c>
      <c r="AF247" s="195" t="str">
        <f t="shared" si="32"/>
        <v/>
      </c>
      <c r="AG247" s="194" t="str">
        <f t="shared" si="33"/>
        <v/>
      </c>
      <c r="AH247" s="194">
        <f>IF(AG247="",0,IF(ISERROR(VLOOKUP(AG247,AG$7:AG246,1,FALSE)),1,0))</f>
        <v>0</v>
      </c>
      <c r="AI247" s="194"/>
    </row>
    <row r="248" spans="1:35" ht="16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75">
        <f>IF(AND($X$5012&lt;&gt;" ",$X$5012&lt;&gt;0),IF(X248=$X$5012,1+COUNTIF(U$7:U247,"&gt;0"),0),0)</f>
        <v>0</v>
      </c>
      <c r="V248" s="178" t="s">
        <v>437</v>
      </c>
      <c r="W248" s="130"/>
      <c r="X248" s="131"/>
      <c r="Y248" s="131"/>
      <c r="Z248" s="206"/>
      <c r="AA248" s="134"/>
      <c r="AB248" s="174">
        <f>IF(AC248="totale",SUMIF(AA$7:AA248,"somma",Z$7:Z248)-SUMIF(AC$7:AC247,"totale",AB$7:AB247),0)</f>
        <v>0</v>
      </c>
      <c r="AC248" s="134"/>
      <c r="AD248" s="194">
        <f t="shared" si="30"/>
        <v>0</v>
      </c>
      <c r="AE248" s="124" t="str">
        <f t="shared" si="31"/>
        <v/>
      </c>
      <c r="AF248" s="195" t="str">
        <f t="shared" si="32"/>
        <v/>
      </c>
      <c r="AG248" s="194" t="str">
        <f t="shared" si="33"/>
        <v/>
      </c>
      <c r="AH248" s="194">
        <f>IF(AG248="",0,IF(ISERROR(VLOOKUP(AG248,AG$7:AG247,1,FALSE)),1,0))</f>
        <v>0</v>
      </c>
      <c r="AI248" s="194"/>
    </row>
    <row r="249" spans="1:35" ht="16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75">
        <f>IF(AND($X$5012&lt;&gt;" ",$X$5012&lt;&gt;0),IF(X249=$X$5012,1+COUNTIF(U$7:U248,"&gt;0"),0),0)</f>
        <v>0</v>
      </c>
      <c r="V249" s="178" t="s">
        <v>438</v>
      </c>
      <c r="W249" s="130"/>
      <c r="X249" s="131"/>
      <c r="Y249" s="131"/>
      <c r="Z249" s="206"/>
      <c r="AA249" s="134"/>
      <c r="AB249" s="174">
        <f>IF(AC249="totale",SUMIF(AA$7:AA249,"somma",Z$7:Z249)-SUMIF(AC$7:AC248,"totale",AB$7:AB248),0)</f>
        <v>0</v>
      </c>
      <c r="AC249" s="134"/>
      <c r="AD249" s="194">
        <f t="shared" si="30"/>
        <v>0</v>
      </c>
      <c r="AE249" s="124" t="str">
        <f t="shared" si="31"/>
        <v/>
      </c>
      <c r="AF249" s="195" t="str">
        <f t="shared" si="32"/>
        <v/>
      </c>
      <c r="AG249" s="194" t="str">
        <f t="shared" si="33"/>
        <v/>
      </c>
      <c r="AH249" s="194">
        <f>IF(AG249="",0,IF(ISERROR(VLOOKUP(AG249,AG$7:AG248,1,FALSE)),1,0))</f>
        <v>0</v>
      </c>
      <c r="AI249" s="194"/>
    </row>
    <row r="250" spans="1:35" ht="16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75">
        <f>IF(AND($X$5012&lt;&gt;" ",$X$5012&lt;&gt;0),IF(X250=$X$5012,1+COUNTIF(U$7:U249,"&gt;0"),0),0)</f>
        <v>0</v>
      </c>
      <c r="V250" s="178" t="s">
        <v>439</v>
      </c>
      <c r="W250" s="130"/>
      <c r="X250" s="131"/>
      <c r="Y250" s="131"/>
      <c r="Z250" s="206"/>
      <c r="AA250" s="134"/>
      <c r="AB250" s="174">
        <f>IF(AC250="totale",SUMIF(AA$7:AA250,"somma",Z$7:Z250)-SUMIF(AC$7:AC249,"totale",AB$7:AB249),0)</f>
        <v>0</v>
      </c>
      <c r="AC250" s="134"/>
      <c r="AD250" s="194">
        <f t="shared" si="30"/>
        <v>0</v>
      </c>
      <c r="AE250" s="124" t="str">
        <f t="shared" si="31"/>
        <v/>
      </c>
      <c r="AF250" s="195" t="str">
        <f t="shared" si="32"/>
        <v/>
      </c>
      <c r="AG250" s="194" t="str">
        <f t="shared" si="33"/>
        <v/>
      </c>
      <c r="AH250" s="194">
        <f>IF(AG250="",0,IF(ISERROR(VLOOKUP(AG250,AG$7:AG249,1,FALSE)),1,0))</f>
        <v>0</v>
      </c>
      <c r="AI250" s="194"/>
    </row>
    <row r="251" spans="1:35" ht="16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75">
        <f>IF(AND($X$5012&lt;&gt;" ",$X$5012&lt;&gt;0),IF(X251=$X$5012,1+COUNTIF(U$7:U250,"&gt;0"),0),0)</f>
        <v>0</v>
      </c>
      <c r="V251" s="178" t="s">
        <v>440</v>
      </c>
      <c r="W251" s="130"/>
      <c r="X251" s="131"/>
      <c r="Y251" s="131"/>
      <c r="Z251" s="206"/>
      <c r="AA251" s="134"/>
      <c r="AB251" s="174">
        <f>IF(AC251="totale",SUMIF(AA$7:AA251,"somma",Z$7:Z251)-SUMIF(AC$7:AC250,"totale",AB$7:AB250),0)</f>
        <v>0</v>
      </c>
      <c r="AC251" s="134"/>
      <c r="AD251" s="194">
        <f t="shared" si="30"/>
        <v>0</v>
      </c>
      <c r="AE251" s="124" t="str">
        <f t="shared" si="31"/>
        <v/>
      </c>
      <c r="AF251" s="195" t="str">
        <f t="shared" si="32"/>
        <v/>
      </c>
      <c r="AG251" s="194" t="str">
        <f t="shared" si="33"/>
        <v/>
      </c>
      <c r="AH251" s="194">
        <f>IF(AG251="",0,IF(ISERROR(VLOOKUP(AG251,AG$7:AG250,1,FALSE)),1,0))</f>
        <v>0</v>
      </c>
      <c r="AI251" s="194"/>
    </row>
    <row r="252" spans="1:35" ht="16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75">
        <f>IF(AND($X$5012&lt;&gt;" ",$X$5012&lt;&gt;0),IF(X252=$X$5012,1+COUNTIF(U$7:U251,"&gt;0"),0),0)</f>
        <v>0</v>
      </c>
      <c r="V252" s="178" t="s">
        <v>441</v>
      </c>
      <c r="W252" s="130"/>
      <c r="X252" s="131"/>
      <c r="Y252" s="131"/>
      <c r="Z252" s="206"/>
      <c r="AA252" s="134"/>
      <c r="AB252" s="174">
        <f>IF(AC252="totale",SUMIF(AA$7:AA252,"somma",Z$7:Z252)-SUMIF(AC$7:AC251,"totale",AB$7:AB251),0)</f>
        <v>0</v>
      </c>
      <c r="AC252" s="134"/>
      <c r="AD252" s="194">
        <f t="shared" si="30"/>
        <v>0</v>
      </c>
      <c r="AE252" s="124" t="str">
        <f t="shared" si="31"/>
        <v/>
      </c>
      <c r="AF252" s="195" t="str">
        <f t="shared" si="32"/>
        <v/>
      </c>
      <c r="AG252" s="194" t="str">
        <f t="shared" si="33"/>
        <v/>
      </c>
      <c r="AH252" s="194">
        <f>IF(AG252="",0,IF(ISERROR(VLOOKUP(AG252,AG$7:AG251,1,FALSE)),1,0))</f>
        <v>0</v>
      </c>
      <c r="AI252" s="194"/>
    </row>
    <row r="253" spans="1:35" ht="16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75">
        <f>IF(AND($X$5012&lt;&gt;" ",$X$5012&lt;&gt;0),IF(X253=$X$5012,1+COUNTIF(U$7:U252,"&gt;0"),0),0)</f>
        <v>0</v>
      </c>
      <c r="V253" s="178" t="s">
        <v>442</v>
      </c>
      <c r="W253" s="130"/>
      <c r="X253" s="131"/>
      <c r="Y253" s="131"/>
      <c r="Z253" s="206"/>
      <c r="AA253" s="134"/>
      <c r="AB253" s="174">
        <f>IF(AC253="totale",SUMIF(AA$7:AA253,"somma",Z$7:Z253)-SUMIF(AC$7:AC252,"totale",AB$7:AB252),0)</f>
        <v>0</v>
      </c>
      <c r="AC253" s="134"/>
      <c r="AD253" s="194">
        <f t="shared" si="30"/>
        <v>0</v>
      </c>
      <c r="AE253" s="124" t="str">
        <f t="shared" si="31"/>
        <v/>
      </c>
      <c r="AF253" s="195" t="str">
        <f t="shared" si="32"/>
        <v/>
      </c>
      <c r="AG253" s="194" t="str">
        <f t="shared" si="33"/>
        <v/>
      </c>
      <c r="AH253" s="194">
        <f>IF(AG253="",0,IF(ISERROR(VLOOKUP(AG253,AG$7:AG252,1,FALSE)),1,0))</f>
        <v>0</v>
      </c>
      <c r="AI253" s="194"/>
    </row>
    <row r="254" spans="1:35" ht="16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75">
        <f>IF(AND($X$5012&lt;&gt;" ",$X$5012&lt;&gt;0),IF(X254=$X$5012,1+COUNTIF(U$7:U253,"&gt;0"),0),0)</f>
        <v>0</v>
      </c>
      <c r="V254" s="178" t="s">
        <v>443</v>
      </c>
      <c r="W254" s="130"/>
      <c r="X254" s="131"/>
      <c r="Y254" s="131"/>
      <c r="Z254" s="206"/>
      <c r="AA254" s="134"/>
      <c r="AB254" s="174">
        <f>IF(AC254="totale",SUMIF(AA$7:AA254,"somma",Z$7:Z254)-SUMIF(AC$7:AC253,"totale",AB$7:AB253),0)</f>
        <v>0</v>
      </c>
      <c r="AC254" s="134"/>
      <c r="AD254" s="194">
        <f t="shared" si="30"/>
        <v>0</v>
      </c>
      <c r="AE254" s="124" t="str">
        <f t="shared" si="31"/>
        <v/>
      </c>
      <c r="AF254" s="195" t="str">
        <f t="shared" si="32"/>
        <v/>
      </c>
      <c r="AG254" s="194" t="str">
        <f t="shared" si="33"/>
        <v/>
      </c>
      <c r="AH254" s="194">
        <f>IF(AG254="",0,IF(ISERROR(VLOOKUP(AG254,AG$7:AG253,1,FALSE)),1,0))</f>
        <v>0</v>
      </c>
      <c r="AI254" s="194"/>
    </row>
    <row r="255" spans="1:35" ht="16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75">
        <f>IF(AND($X$5012&lt;&gt;" ",$X$5012&lt;&gt;0),IF(X255=$X$5012,1+COUNTIF(U$7:U254,"&gt;0"),0),0)</f>
        <v>0</v>
      </c>
      <c r="V255" s="178" t="s">
        <v>444</v>
      </c>
      <c r="W255" s="130"/>
      <c r="X255" s="131"/>
      <c r="Y255" s="131"/>
      <c r="Z255" s="206"/>
      <c r="AA255" s="134"/>
      <c r="AB255" s="174">
        <f>IF(AC255="totale",SUMIF(AA$7:AA255,"somma",Z$7:Z255)-SUMIF(AC$7:AC254,"totale",AB$7:AB254),0)</f>
        <v>0</v>
      </c>
      <c r="AC255" s="134"/>
      <c r="AD255" s="194">
        <f t="shared" si="30"/>
        <v>0</v>
      </c>
      <c r="AE255" s="124" t="str">
        <f t="shared" si="31"/>
        <v/>
      </c>
      <c r="AF255" s="195" t="str">
        <f t="shared" si="32"/>
        <v/>
      </c>
      <c r="AG255" s="194" t="str">
        <f t="shared" si="33"/>
        <v/>
      </c>
      <c r="AH255" s="194">
        <f>IF(AG255="",0,IF(ISERROR(VLOOKUP(AG255,AG$7:AG254,1,FALSE)),1,0))</f>
        <v>0</v>
      </c>
      <c r="AI255" s="194"/>
    </row>
    <row r="256" spans="1:35" ht="16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75">
        <f>IF(AND($X$5012&lt;&gt;" ",$X$5012&lt;&gt;0),IF(X256=$X$5012,1+COUNTIF(U$7:U255,"&gt;0"),0),0)</f>
        <v>0</v>
      </c>
      <c r="V256" s="178" t="s">
        <v>445</v>
      </c>
      <c r="W256" s="130"/>
      <c r="X256" s="131"/>
      <c r="Y256" s="131"/>
      <c r="Z256" s="206"/>
      <c r="AA256" s="134"/>
      <c r="AB256" s="174">
        <f>IF(AC256="totale",SUMIF(AA$7:AA256,"somma",Z$7:Z256)-SUMIF(AC$7:AC255,"totale",AB$7:AB255),0)</f>
        <v>0</v>
      </c>
      <c r="AC256" s="134"/>
      <c r="AD256" s="194">
        <f t="shared" si="30"/>
        <v>0</v>
      </c>
      <c r="AE256" s="124" t="str">
        <f t="shared" si="31"/>
        <v/>
      </c>
      <c r="AF256" s="195" t="str">
        <f t="shared" si="32"/>
        <v/>
      </c>
      <c r="AG256" s="194" t="str">
        <f t="shared" si="33"/>
        <v/>
      </c>
      <c r="AH256" s="194">
        <f>IF(AG256="",0,IF(ISERROR(VLOOKUP(AG256,AG$7:AG255,1,FALSE)),1,0))</f>
        <v>0</v>
      </c>
      <c r="AI256" s="194"/>
    </row>
    <row r="257" spans="1:35" ht="16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75">
        <f>IF(AND($X$5012&lt;&gt;" ",$X$5012&lt;&gt;0),IF(X257=$X$5012,1+COUNTIF(U$7:U256,"&gt;0"),0),0)</f>
        <v>0</v>
      </c>
      <c r="V257" s="178" t="s">
        <v>446</v>
      </c>
      <c r="W257" s="130"/>
      <c r="X257" s="131"/>
      <c r="Y257" s="131"/>
      <c r="Z257" s="206"/>
      <c r="AA257" s="134"/>
      <c r="AB257" s="174">
        <f>IF(AC257="totale",SUMIF(AA$7:AA257,"somma",Z$7:Z257)-SUMIF(AC$7:AC256,"totale",AB$7:AB256),0)</f>
        <v>0</v>
      </c>
      <c r="AC257" s="134"/>
      <c r="AD257" s="194">
        <f t="shared" si="30"/>
        <v>0</v>
      </c>
      <c r="AE257" s="124" t="str">
        <f t="shared" si="31"/>
        <v/>
      </c>
      <c r="AF257" s="195" t="str">
        <f t="shared" si="32"/>
        <v/>
      </c>
      <c r="AG257" s="194" t="str">
        <f t="shared" si="33"/>
        <v/>
      </c>
      <c r="AH257" s="194">
        <f>IF(AG257="",0,IF(ISERROR(VLOOKUP(AG257,AG$7:AG256,1,FALSE)),1,0))</f>
        <v>0</v>
      </c>
      <c r="AI257" s="194"/>
    </row>
    <row r="258" spans="1:35" ht="16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75">
        <f>IF(AND($X$5012&lt;&gt;" ",$X$5012&lt;&gt;0),IF(X258=$X$5012,1+COUNTIF(U$7:U257,"&gt;0"),0),0)</f>
        <v>0</v>
      </c>
      <c r="V258" s="178" t="s">
        <v>447</v>
      </c>
      <c r="W258" s="130"/>
      <c r="X258" s="131"/>
      <c r="Y258" s="131"/>
      <c r="Z258" s="206"/>
      <c r="AA258" s="134"/>
      <c r="AB258" s="174">
        <f>IF(AC258="totale",SUMIF(AA$7:AA258,"somma",Z$7:Z258)-SUMIF(AC$7:AC257,"totale",AB$7:AB257),0)</f>
        <v>0</v>
      </c>
      <c r="AC258" s="134"/>
      <c r="AD258" s="194">
        <f t="shared" si="30"/>
        <v>0</v>
      </c>
      <c r="AE258" s="124" t="str">
        <f t="shared" si="31"/>
        <v/>
      </c>
      <c r="AF258" s="195" t="str">
        <f t="shared" si="32"/>
        <v/>
      </c>
      <c r="AG258" s="194" t="str">
        <f t="shared" si="33"/>
        <v/>
      </c>
      <c r="AH258" s="194">
        <f>IF(AG258="",0,IF(ISERROR(VLOOKUP(AG258,AG$7:AG257,1,FALSE)),1,0))</f>
        <v>0</v>
      </c>
      <c r="AI258" s="194"/>
    </row>
    <row r="259" spans="1:35" ht="16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75">
        <f>IF(AND($X$5012&lt;&gt;" ",$X$5012&lt;&gt;0),IF(X259=$X$5012,1+COUNTIF(U$7:U258,"&gt;0"),0),0)</f>
        <v>0</v>
      </c>
      <c r="V259" s="178" t="s">
        <v>448</v>
      </c>
      <c r="W259" s="130"/>
      <c r="X259" s="131"/>
      <c r="Y259" s="131"/>
      <c r="Z259" s="206"/>
      <c r="AA259" s="134"/>
      <c r="AB259" s="174">
        <f>IF(AC259="totale",SUMIF(AA$7:AA259,"somma",Z$7:Z259)-SUMIF(AC$7:AC258,"totale",AB$7:AB258),0)</f>
        <v>0</v>
      </c>
      <c r="AC259" s="134"/>
      <c r="AD259" s="194">
        <f t="shared" si="30"/>
        <v>0</v>
      </c>
      <c r="AE259" s="124" t="str">
        <f t="shared" si="31"/>
        <v/>
      </c>
      <c r="AF259" s="195" t="str">
        <f t="shared" si="32"/>
        <v/>
      </c>
      <c r="AG259" s="194" t="str">
        <f t="shared" si="33"/>
        <v/>
      </c>
      <c r="AH259" s="194">
        <f>IF(AG259="",0,IF(ISERROR(VLOOKUP(AG259,AG$7:AG258,1,FALSE)),1,0))</f>
        <v>0</v>
      </c>
      <c r="AI259" s="194"/>
    </row>
    <row r="260" spans="1:35" ht="16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75">
        <f>IF(AND($X$5012&lt;&gt;" ",$X$5012&lt;&gt;0),IF(X260=$X$5012,1+COUNTIF(U$7:U259,"&gt;0"),0),0)</f>
        <v>0</v>
      </c>
      <c r="V260" s="178" t="s">
        <v>449</v>
      </c>
      <c r="W260" s="130"/>
      <c r="X260" s="131"/>
      <c r="Y260" s="131"/>
      <c r="Z260" s="206"/>
      <c r="AA260" s="134"/>
      <c r="AB260" s="174">
        <f>IF(AC260="totale",SUMIF(AA$7:AA260,"somma",Z$7:Z260)-SUMIF(AC$7:AC259,"totale",AB$7:AB259),0)</f>
        <v>0</v>
      </c>
      <c r="AC260" s="134"/>
      <c r="AD260" s="194">
        <f t="shared" si="30"/>
        <v>0</v>
      </c>
      <c r="AE260" s="124" t="str">
        <f t="shared" si="31"/>
        <v/>
      </c>
      <c r="AF260" s="195" t="str">
        <f t="shared" si="32"/>
        <v/>
      </c>
      <c r="AG260" s="194" t="str">
        <f t="shared" si="33"/>
        <v/>
      </c>
      <c r="AH260" s="194">
        <f>IF(AG260="",0,IF(ISERROR(VLOOKUP(AG260,AG$7:AG259,1,FALSE)),1,0))</f>
        <v>0</v>
      </c>
      <c r="AI260" s="194"/>
    </row>
    <row r="261" spans="1:35" ht="16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75">
        <f>IF(AND($X$5012&lt;&gt;" ",$X$5012&lt;&gt;0),IF(X261=$X$5012,1+COUNTIF(U$7:U260,"&gt;0"),0),0)</f>
        <v>0</v>
      </c>
      <c r="V261" s="178" t="s">
        <v>450</v>
      </c>
      <c r="W261" s="130"/>
      <c r="X261" s="131"/>
      <c r="Y261" s="131"/>
      <c r="Z261" s="206"/>
      <c r="AA261" s="134"/>
      <c r="AB261" s="174">
        <f>IF(AC261="totale",SUMIF(AA$7:AA261,"somma",Z$7:Z261)-SUMIF(AC$7:AC260,"totale",AB$7:AB260),0)</f>
        <v>0</v>
      </c>
      <c r="AC261" s="134"/>
      <c r="AD261" s="194">
        <f t="shared" si="30"/>
        <v>0</v>
      </c>
      <c r="AE261" s="124" t="str">
        <f t="shared" si="31"/>
        <v/>
      </c>
      <c r="AF261" s="195" t="str">
        <f t="shared" si="32"/>
        <v/>
      </c>
      <c r="AG261" s="194" t="str">
        <f t="shared" si="33"/>
        <v/>
      </c>
      <c r="AH261" s="194">
        <f>IF(AG261="",0,IF(ISERROR(VLOOKUP(AG261,AG$7:AG260,1,FALSE)),1,0))</f>
        <v>0</v>
      </c>
      <c r="AI261" s="194"/>
    </row>
    <row r="262" spans="1:35" ht="16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75">
        <f>IF(AND($X$5012&lt;&gt;" ",$X$5012&lt;&gt;0),IF(X262=$X$5012,1+COUNTIF(U$7:U261,"&gt;0"),0),0)</f>
        <v>0</v>
      </c>
      <c r="V262" s="178" t="s">
        <v>451</v>
      </c>
      <c r="W262" s="130"/>
      <c r="X262" s="131"/>
      <c r="Y262" s="131"/>
      <c r="Z262" s="206"/>
      <c r="AA262" s="134"/>
      <c r="AB262" s="174">
        <f>IF(AC262="totale",SUMIF(AA$7:AA262,"somma",Z$7:Z262)-SUMIF(AC$7:AC261,"totale",AB$7:AB261),0)</f>
        <v>0</v>
      </c>
      <c r="AC262" s="134"/>
      <c r="AD262" s="194">
        <f t="shared" si="30"/>
        <v>0</v>
      </c>
      <c r="AE262" s="124" t="str">
        <f t="shared" si="31"/>
        <v/>
      </c>
      <c r="AF262" s="195" t="str">
        <f t="shared" si="32"/>
        <v/>
      </c>
      <c r="AG262" s="194" t="str">
        <f t="shared" si="33"/>
        <v/>
      </c>
      <c r="AH262" s="194">
        <f>IF(AG262="",0,IF(ISERROR(VLOOKUP(AG262,AG$7:AG261,1,FALSE)),1,0))</f>
        <v>0</v>
      </c>
      <c r="AI262" s="194"/>
    </row>
    <row r="263" spans="1:35" ht="16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75">
        <f>IF(AND($X$5012&lt;&gt;" ",$X$5012&lt;&gt;0),IF(X263=$X$5012,1+COUNTIF(U$7:U262,"&gt;0"),0),0)</f>
        <v>0</v>
      </c>
      <c r="V263" s="178" t="s">
        <v>452</v>
      </c>
      <c r="W263" s="130"/>
      <c r="X263" s="131"/>
      <c r="Y263" s="131"/>
      <c r="Z263" s="206"/>
      <c r="AA263" s="134"/>
      <c r="AB263" s="174">
        <f>IF(AC263="totale",SUMIF(AA$7:AA263,"somma",Z$7:Z263)-SUMIF(AC$7:AC262,"totale",AB$7:AB262),0)</f>
        <v>0</v>
      </c>
      <c r="AC263" s="134"/>
      <c r="AD263" s="194">
        <f t="shared" si="30"/>
        <v>0</v>
      </c>
      <c r="AE263" s="124" t="str">
        <f t="shared" si="31"/>
        <v/>
      </c>
      <c r="AF263" s="195" t="str">
        <f t="shared" si="32"/>
        <v/>
      </c>
      <c r="AG263" s="194" t="str">
        <f t="shared" si="33"/>
        <v/>
      </c>
      <c r="AH263" s="194">
        <f>IF(AG263="",0,IF(ISERROR(VLOOKUP(AG263,AG$7:AG262,1,FALSE)),1,0))</f>
        <v>0</v>
      </c>
      <c r="AI263" s="194"/>
    </row>
    <row r="264" spans="1:35" ht="16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75">
        <f>IF(AND($X$5012&lt;&gt;" ",$X$5012&lt;&gt;0),IF(X264=$X$5012,1+COUNTIF(U$7:U263,"&gt;0"),0),0)</f>
        <v>0</v>
      </c>
      <c r="V264" s="178" t="s">
        <v>453</v>
      </c>
      <c r="W264" s="130"/>
      <c r="X264" s="131"/>
      <c r="Y264" s="131"/>
      <c r="Z264" s="206"/>
      <c r="AA264" s="134"/>
      <c r="AB264" s="174">
        <f>IF(AC264="totale",SUMIF(AA$7:AA264,"somma",Z$7:Z264)-SUMIF(AC$7:AC263,"totale",AB$7:AB263),0)</f>
        <v>0</v>
      </c>
      <c r="AC264" s="134"/>
      <c r="AD264" s="194">
        <f t="shared" ref="AD264:AD327" si="34">IF(ISBLANK(X264),0,VLOOKUP(X264,$B$8:$E$57,1,FALSE))</f>
        <v>0</v>
      </c>
      <c r="AE264" s="124" t="str">
        <f t="shared" ref="AE264:AE327" si="35">IF(W264&gt;0,CONCATENATE(MONTH(W264)&amp;X264),"")</f>
        <v/>
      </c>
      <c r="AF264" s="195" t="str">
        <f t="shared" ref="AF264:AF327" si="36">IF(OR(AND(Z264&lt;&gt;0,ISBLANK(X264)),ISERROR(AD264)),"ERR","")</f>
        <v/>
      </c>
      <c r="AG264" s="194" t="str">
        <f t="shared" si="33"/>
        <v/>
      </c>
      <c r="AH264" s="194">
        <f>IF(AG264="",0,IF(ISERROR(VLOOKUP(AG264,AG$7:AG263,1,FALSE)),1,0))</f>
        <v>0</v>
      </c>
      <c r="AI264" s="194"/>
    </row>
    <row r="265" spans="1:35" ht="16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75">
        <f>IF(AND($X$5012&lt;&gt;" ",$X$5012&lt;&gt;0),IF(X265=$X$5012,1+COUNTIF(U$7:U264,"&gt;0"),0),0)</f>
        <v>0</v>
      </c>
      <c r="V265" s="178" t="s">
        <v>454</v>
      </c>
      <c r="W265" s="130"/>
      <c r="X265" s="131"/>
      <c r="Y265" s="131"/>
      <c r="Z265" s="206"/>
      <c r="AA265" s="134"/>
      <c r="AB265" s="174">
        <f>IF(AC265="totale",SUMIF(AA$7:AA265,"somma",Z$7:Z265)-SUMIF(AC$7:AC264,"totale",AB$7:AB264),0)</f>
        <v>0</v>
      </c>
      <c r="AC265" s="134"/>
      <c r="AD265" s="194">
        <f t="shared" si="34"/>
        <v>0</v>
      </c>
      <c r="AE265" s="124" t="str">
        <f t="shared" si="35"/>
        <v/>
      </c>
      <c r="AF265" s="195" t="str">
        <f t="shared" si="36"/>
        <v/>
      </c>
      <c r="AG265" s="194" t="str">
        <f t="shared" si="33"/>
        <v/>
      </c>
      <c r="AH265" s="194">
        <f>IF(AG265="",0,IF(ISERROR(VLOOKUP(AG265,AG$7:AG264,1,FALSE)),1,0))</f>
        <v>0</v>
      </c>
      <c r="AI265" s="194"/>
    </row>
    <row r="266" spans="1:35" ht="16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75">
        <f>IF(AND($X$5012&lt;&gt;" ",$X$5012&lt;&gt;0),IF(X266=$X$5012,1+COUNTIF(U$7:U265,"&gt;0"),0),0)</f>
        <v>0</v>
      </c>
      <c r="V266" s="178" t="s">
        <v>455</v>
      </c>
      <c r="W266" s="130"/>
      <c r="X266" s="131"/>
      <c r="Y266" s="131"/>
      <c r="Z266" s="206"/>
      <c r="AA266" s="134"/>
      <c r="AB266" s="174">
        <f>IF(AC266="totale",SUMIF(AA$7:AA266,"somma",Z$7:Z266)-SUMIF(AC$7:AC265,"totale",AB$7:AB265),0)</f>
        <v>0</v>
      </c>
      <c r="AC266" s="134"/>
      <c r="AD266" s="194">
        <f t="shared" si="34"/>
        <v>0</v>
      </c>
      <c r="AE266" s="124" t="str">
        <f t="shared" si="35"/>
        <v/>
      </c>
      <c r="AF266" s="195" t="str">
        <f t="shared" si="36"/>
        <v/>
      </c>
      <c r="AG266" s="194" t="str">
        <f t="shared" ref="AG266:AG329" si="37">IF(W266&gt;0,CONCATENATE(MONTH(W266),"-",YEAR(W266)),"")</f>
        <v/>
      </c>
      <c r="AH266" s="194">
        <f>IF(AG266="",0,IF(ISERROR(VLOOKUP(AG266,AG$7:AG265,1,FALSE)),1,0))</f>
        <v>0</v>
      </c>
      <c r="AI266" s="194"/>
    </row>
    <row r="267" spans="1:35" ht="16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75">
        <f>IF(AND($X$5012&lt;&gt;" ",$X$5012&lt;&gt;0),IF(X267=$X$5012,1+COUNTIF(U$7:U266,"&gt;0"),0),0)</f>
        <v>0</v>
      </c>
      <c r="V267" s="178" t="s">
        <v>456</v>
      </c>
      <c r="W267" s="130"/>
      <c r="X267" s="131"/>
      <c r="Y267" s="131"/>
      <c r="Z267" s="206"/>
      <c r="AA267" s="134"/>
      <c r="AB267" s="174">
        <f>IF(AC267="totale",SUMIF(AA$7:AA267,"somma",Z$7:Z267)-SUMIF(AC$7:AC266,"totale",AB$7:AB266),0)</f>
        <v>0</v>
      </c>
      <c r="AC267" s="134"/>
      <c r="AD267" s="194">
        <f t="shared" si="34"/>
        <v>0</v>
      </c>
      <c r="AE267" s="124" t="str">
        <f t="shared" si="35"/>
        <v/>
      </c>
      <c r="AF267" s="195" t="str">
        <f t="shared" si="36"/>
        <v/>
      </c>
      <c r="AG267" s="194" t="str">
        <f t="shared" si="37"/>
        <v/>
      </c>
      <c r="AH267" s="194">
        <f>IF(AG267="",0,IF(ISERROR(VLOOKUP(AG267,AG$7:AG266,1,FALSE)),1,0))</f>
        <v>0</v>
      </c>
      <c r="AI267" s="194"/>
    </row>
    <row r="268" spans="1:35" ht="16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75">
        <f>IF(AND($X$5012&lt;&gt;" ",$X$5012&lt;&gt;0),IF(X268=$X$5012,1+COUNTIF(U$7:U267,"&gt;0"),0),0)</f>
        <v>0</v>
      </c>
      <c r="V268" s="178" t="s">
        <v>457</v>
      </c>
      <c r="W268" s="130"/>
      <c r="X268" s="131"/>
      <c r="Y268" s="131"/>
      <c r="Z268" s="206"/>
      <c r="AA268" s="134"/>
      <c r="AB268" s="174">
        <f>IF(AC268="totale",SUMIF(AA$7:AA268,"somma",Z$7:Z268)-SUMIF(AC$7:AC267,"totale",AB$7:AB267),0)</f>
        <v>0</v>
      </c>
      <c r="AC268" s="134"/>
      <c r="AD268" s="194">
        <f t="shared" si="34"/>
        <v>0</v>
      </c>
      <c r="AE268" s="124" t="str">
        <f t="shared" si="35"/>
        <v/>
      </c>
      <c r="AF268" s="195" t="str">
        <f t="shared" si="36"/>
        <v/>
      </c>
      <c r="AG268" s="194" t="str">
        <f t="shared" si="37"/>
        <v/>
      </c>
      <c r="AH268" s="194">
        <f>IF(AG268="",0,IF(ISERROR(VLOOKUP(AG268,AG$7:AG267,1,FALSE)),1,0))</f>
        <v>0</v>
      </c>
      <c r="AI268" s="194"/>
    </row>
    <row r="269" spans="1:35" ht="16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75">
        <f>IF(AND($X$5012&lt;&gt;" ",$X$5012&lt;&gt;0),IF(X269=$X$5012,1+COUNTIF(U$7:U268,"&gt;0"),0),0)</f>
        <v>0</v>
      </c>
      <c r="V269" s="178" t="s">
        <v>458</v>
      </c>
      <c r="W269" s="130"/>
      <c r="X269" s="131"/>
      <c r="Y269" s="131"/>
      <c r="Z269" s="206"/>
      <c r="AA269" s="134"/>
      <c r="AB269" s="174">
        <f>IF(AC269="totale",SUMIF(AA$7:AA269,"somma",Z$7:Z269)-SUMIF(AC$7:AC268,"totale",AB$7:AB268),0)</f>
        <v>0</v>
      </c>
      <c r="AC269" s="134"/>
      <c r="AD269" s="194">
        <f t="shared" si="34"/>
        <v>0</v>
      </c>
      <c r="AE269" s="124" t="str">
        <f t="shared" si="35"/>
        <v/>
      </c>
      <c r="AF269" s="195" t="str">
        <f t="shared" si="36"/>
        <v/>
      </c>
      <c r="AG269" s="194" t="str">
        <f t="shared" si="37"/>
        <v/>
      </c>
      <c r="AH269" s="194">
        <f>IF(AG269="",0,IF(ISERROR(VLOOKUP(AG269,AG$7:AG268,1,FALSE)),1,0))</f>
        <v>0</v>
      </c>
      <c r="AI269" s="194"/>
    </row>
    <row r="270" spans="1:35" ht="16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75">
        <f>IF(AND($X$5012&lt;&gt;" ",$X$5012&lt;&gt;0),IF(X270=$X$5012,1+COUNTIF(U$7:U269,"&gt;0"),0),0)</f>
        <v>0</v>
      </c>
      <c r="V270" s="178" t="s">
        <v>459</v>
      </c>
      <c r="W270" s="130"/>
      <c r="X270" s="131"/>
      <c r="Y270" s="131"/>
      <c r="Z270" s="206"/>
      <c r="AA270" s="134"/>
      <c r="AB270" s="174">
        <f>IF(AC270="totale",SUMIF(AA$7:AA270,"somma",Z$7:Z270)-SUMIF(AC$7:AC269,"totale",AB$7:AB269),0)</f>
        <v>0</v>
      </c>
      <c r="AC270" s="134"/>
      <c r="AD270" s="194">
        <f t="shared" si="34"/>
        <v>0</v>
      </c>
      <c r="AE270" s="124" t="str">
        <f t="shared" si="35"/>
        <v/>
      </c>
      <c r="AF270" s="195" t="str">
        <f t="shared" si="36"/>
        <v/>
      </c>
      <c r="AG270" s="194" t="str">
        <f t="shared" si="37"/>
        <v/>
      </c>
      <c r="AH270" s="194">
        <f>IF(AG270="",0,IF(ISERROR(VLOOKUP(AG270,AG$7:AG269,1,FALSE)),1,0))</f>
        <v>0</v>
      </c>
      <c r="AI270" s="194"/>
    </row>
    <row r="271" spans="1:35" ht="16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75">
        <f>IF(AND($X$5012&lt;&gt;" ",$X$5012&lt;&gt;0),IF(X271=$X$5012,1+COUNTIF(U$7:U270,"&gt;0"),0),0)</f>
        <v>0</v>
      </c>
      <c r="V271" s="178" t="s">
        <v>460</v>
      </c>
      <c r="W271" s="130"/>
      <c r="X271" s="131"/>
      <c r="Y271" s="131"/>
      <c r="Z271" s="206"/>
      <c r="AA271" s="134"/>
      <c r="AB271" s="174">
        <f>IF(AC271="totale",SUMIF(AA$7:AA271,"somma",Z$7:Z271)-SUMIF(AC$7:AC270,"totale",AB$7:AB270),0)</f>
        <v>0</v>
      </c>
      <c r="AC271" s="134"/>
      <c r="AD271" s="194">
        <f t="shared" si="34"/>
        <v>0</v>
      </c>
      <c r="AE271" s="124" t="str">
        <f t="shared" si="35"/>
        <v/>
      </c>
      <c r="AF271" s="195" t="str">
        <f t="shared" si="36"/>
        <v/>
      </c>
      <c r="AG271" s="194" t="str">
        <f t="shared" si="37"/>
        <v/>
      </c>
      <c r="AH271" s="194">
        <f>IF(AG271="",0,IF(ISERROR(VLOOKUP(AG271,AG$7:AG270,1,FALSE)),1,0))</f>
        <v>0</v>
      </c>
      <c r="AI271" s="194"/>
    </row>
    <row r="272" spans="1:35" ht="16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75">
        <f>IF(AND($X$5012&lt;&gt;" ",$X$5012&lt;&gt;0),IF(X272=$X$5012,1+COUNTIF(U$7:U271,"&gt;0"),0),0)</f>
        <v>0</v>
      </c>
      <c r="V272" s="178" t="s">
        <v>461</v>
      </c>
      <c r="W272" s="130"/>
      <c r="X272" s="131"/>
      <c r="Y272" s="131"/>
      <c r="Z272" s="206"/>
      <c r="AA272" s="134"/>
      <c r="AB272" s="174">
        <f>IF(AC272="totale",SUMIF(AA$7:AA272,"somma",Z$7:Z272)-SUMIF(AC$7:AC271,"totale",AB$7:AB271),0)</f>
        <v>0</v>
      </c>
      <c r="AC272" s="134"/>
      <c r="AD272" s="194">
        <f t="shared" si="34"/>
        <v>0</v>
      </c>
      <c r="AE272" s="124" t="str">
        <f t="shared" si="35"/>
        <v/>
      </c>
      <c r="AF272" s="195" t="str">
        <f t="shared" si="36"/>
        <v/>
      </c>
      <c r="AG272" s="194" t="str">
        <f t="shared" si="37"/>
        <v/>
      </c>
      <c r="AH272" s="194">
        <f>IF(AG272="",0,IF(ISERROR(VLOOKUP(AG272,AG$7:AG271,1,FALSE)),1,0))</f>
        <v>0</v>
      </c>
      <c r="AI272" s="194"/>
    </row>
    <row r="273" spans="1:35" ht="16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75">
        <f>IF(AND($X$5012&lt;&gt;" ",$X$5012&lt;&gt;0),IF(X273=$X$5012,1+COUNTIF(U$7:U272,"&gt;0"),0),0)</f>
        <v>0</v>
      </c>
      <c r="V273" s="178" t="s">
        <v>462</v>
      </c>
      <c r="W273" s="130"/>
      <c r="X273" s="131"/>
      <c r="Y273" s="131"/>
      <c r="Z273" s="206"/>
      <c r="AA273" s="134"/>
      <c r="AB273" s="174">
        <f>IF(AC273="totale",SUMIF(AA$7:AA273,"somma",Z$7:Z273)-SUMIF(AC$7:AC272,"totale",AB$7:AB272),0)</f>
        <v>0</v>
      </c>
      <c r="AC273" s="134"/>
      <c r="AD273" s="194">
        <f t="shared" si="34"/>
        <v>0</v>
      </c>
      <c r="AE273" s="124" t="str">
        <f t="shared" si="35"/>
        <v/>
      </c>
      <c r="AF273" s="195" t="str">
        <f t="shared" si="36"/>
        <v/>
      </c>
      <c r="AG273" s="194" t="str">
        <f t="shared" si="37"/>
        <v/>
      </c>
      <c r="AH273" s="194">
        <f>IF(AG273="",0,IF(ISERROR(VLOOKUP(AG273,AG$7:AG272,1,FALSE)),1,0))</f>
        <v>0</v>
      </c>
      <c r="AI273" s="194"/>
    </row>
    <row r="274" spans="1:35" ht="16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75">
        <f>IF(AND($X$5012&lt;&gt;" ",$X$5012&lt;&gt;0),IF(X274=$X$5012,1+COUNTIF(U$7:U273,"&gt;0"),0),0)</f>
        <v>0</v>
      </c>
      <c r="V274" s="178" t="s">
        <v>463</v>
      </c>
      <c r="W274" s="130"/>
      <c r="X274" s="131"/>
      <c r="Y274" s="131"/>
      <c r="Z274" s="206"/>
      <c r="AA274" s="134"/>
      <c r="AB274" s="174">
        <f>IF(AC274="totale",SUMIF(AA$7:AA274,"somma",Z$7:Z274)-SUMIF(AC$7:AC273,"totale",AB$7:AB273),0)</f>
        <v>0</v>
      </c>
      <c r="AC274" s="134"/>
      <c r="AD274" s="194">
        <f t="shared" si="34"/>
        <v>0</v>
      </c>
      <c r="AE274" s="124" t="str">
        <f t="shared" si="35"/>
        <v/>
      </c>
      <c r="AF274" s="195" t="str">
        <f t="shared" si="36"/>
        <v/>
      </c>
      <c r="AG274" s="194" t="str">
        <f t="shared" si="37"/>
        <v/>
      </c>
      <c r="AH274" s="194">
        <f>IF(AG274="",0,IF(ISERROR(VLOOKUP(AG274,AG$7:AG273,1,FALSE)),1,0))</f>
        <v>0</v>
      </c>
      <c r="AI274" s="194"/>
    </row>
    <row r="275" spans="1:35" ht="16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75">
        <f>IF(AND($X$5012&lt;&gt;" ",$X$5012&lt;&gt;0),IF(X275=$X$5012,1+COUNTIF(U$7:U274,"&gt;0"),0),0)</f>
        <v>0</v>
      </c>
      <c r="V275" s="178" t="s">
        <v>464</v>
      </c>
      <c r="W275" s="130"/>
      <c r="X275" s="131"/>
      <c r="Y275" s="131"/>
      <c r="Z275" s="206"/>
      <c r="AA275" s="134"/>
      <c r="AB275" s="174">
        <f>IF(AC275="totale",SUMIF(AA$7:AA275,"somma",Z$7:Z275)-SUMIF(AC$7:AC274,"totale",AB$7:AB274),0)</f>
        <v>0</v>
      </c>
      <c r="AC275" s="134"/>
      <c r="AD275" s="194">
        <f t="shared" si="34"/>
        <v>0</v>
      </c>
      <c r="AE275" s="124" t="str">
        <f t="shared" si="35"/>
        <v/>
      </c>
      <c r="AF275" s="195" t="str">
        <f t="shared" si="36"/>
        <v/>
      </c>
      <c r="AG275" s="194" t="str">
        <f t="shared" si="37"/>
        <v/>
      </c>
      <c r="AH275" s="194">
        <f>IF(AG275="",0,IF(ISERROR(VLOOKUP(AG275,AG$7:AG274,1,FALSE)),1,0))</f>
        <v>0</v>
      </c>
      <c r="AI275" s="194"/>
    </row>
    <row r="276" spans="1:35" ht="16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75">
        <f>IF(AND($X$5012&lt;&gt;" ",$X$5012&lt;&gt;0),IF(X276=$X$5012,1+COUNTIF(U$7:U275,"&gt;0"),0),0)</f>
        <v>0</v>
      </c>
      <c r="V276" s="178" t="s">
        <v>465</v>
      </c>
      <c r="W276" s="130"/>
      <c r="X276" s="131"/>
      <c r="Y276" s="131"/>
      <c r="Z276" s="206"/>
      <c r="AA276" s="134"/>
      <c r="AB276" s="174">
        <f>IF(AC276="totale",SUMIF(AA$7:AA276,"somma",Z$7:Z276)-SUMIF(AC$7:AC275,"totale",AB$7:AB275),0)</f>
        <v>0</v>
      </c>
      <c r="AC276" s="134"/>
      <c r="AD276" s="194">
        <f t="shared" si="34"/>
        <v>0</v>
      </c>
      <c r="AE276" s="124" t="str">
        <f t="shared" si="35"/>
        <v/>
      </c>
      <c r="AF276" s="195" t="str">
        <f t="shared" si="36"/>
        <v/>
      </c>
      <c r="AG276" s="194" t="str">
        <f t="shared" si="37"/>
        <v/>
      </c>
      <c r="AH276" s="194">
        <f>IF(AG276="",0,IF(ISERROR(VLOOKUP(AG276,AG$7:AG275,1,FALSE)),1,0))</f>
        <v>0</v>
      </c>
      <c r="AI276" s="194"/>
    </row>
    <row r="277" spans="1:35" ht="16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75">
        <f>IF(AND($X$5012&lt;&gt;" ",$X$5012&lt;&gt;0),IF(X277=$X$5012,1+COUNTIF(U$7:U276,"&gt;0"),0),0)</f>
        <v>0</v>
      </c>
      <c r="V277" s="178" t="s">
        <v>466</v>
      </c>
      <c r="W277" s="130"/>
      <c r="X277" s="131"/>
      <c r="Y277" s="131"/>
      <c r="Z277" s="206"/>
      <c r="AA277" s="134"/>
      <c r="AB277" s="174">
        <f>IF(AC277="totale",SUMIF(AA$7:AA277,"somma",Z$7:Z277)-SUMIF(AC$7:AC276,"totale",AB$7:AB276),0)</f>
        <v>0</v>
      </c>
      <c r="AC277" s="134"/>
      <c r="AD277" s="194">
        <f t="shared" si="34"/>
        <v>0</v>
      </c>
      <c r="AE277" s="124" t="str">
        <f t="shared" si="35"/>
        <v/>
      </c>
      <c r="AF277" s="195" t="str">
        <f t="shared" si="36"/>
        <v/>
      </c>
      <c r="AG277" s="194" t="str">
        <f t="shared" si="37"/>
        <v/>
      </c>
      <c r="AH277" s="194">
        <f>IF(AG277="",0,IF(ISERROR(VLOOKUP(AG277,AG$7:AG276,1,FALSE)),1,0))</f>
        <v>0</v>
      </c>
      <c r="AI277" s="194"/>
    </row>
    <row r="278" spans="1:35" ht="16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75">
        <f>IF(AND($X$5012&lt;&gt;" ",$X$5012&lt;&gt;0),IF(X278=$X$5012,1+COUNTIF(U$7:U277,"&gt;0"),0),0)</f>
        <v>0</v>
      </c>
      <c r="V278" s="178" t="s">
        <v>467</v>
      </c>
      <c r="W278" s="130"/>
      <c r="X278" s="131"/>
      <c r="Y278" s="131"/>
      <c r="Z278" s="206"/>
      <c r="AA278" s="134"/>
      <c r="AB278" s="174">
        <f>IF(AC278="totale",SUMIF(AA$7:AA278,"somma",Z$7:Z278)-SUMIF(AC$7:AC277,"totale",AB$7:AB277),0)</f>
        <v>0</v>
      </c>
      <c r="AC278" s="134"/>
      <c r="AD278" s="194">
        <f t="shared" si="34"/>
        <v>0</v>
      </c>
      <c r="AE278" s="124" t="str">
        <f t="shared" si="35"/>
        <v/>
      </c>
      <c r="AF278" s="195" t="str">
        <f t="shared" si="36"/>
        <v/>
      </c>
      <c r="AG278" s="194" t="str">
        <f t="shared" si="37"/>
        <v/>
      </c>
      <c r="AH278" s="194">
        <f>IF(AG278="",0,IF(ISERROR(VLOOKUP(AG278,AG$7:AG277,1,FALSE)),1,0))</f>
        <v>0</v>
      </c>
      <c r="AI278" s="194"/>
    </row>
    <row r="279" spans="1:35" ht="16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75">
        <f>IF(AND($X$5012&lt;&gt;" ",$X$5012&lt;&gt;0),IF(X279=$X$5012,1+COUNTIF(U$7:U278,"&gt;0"),0),0)</f>
        <v>0</v>
      </c>
      <c r="V279" s="178" t="s">
        <v>468</v>
      </c>
      <c r="W279" s="130"/>
      <c r="X279" s="131"/>
      <c r="Y279" s="131"/>
      <c r="Z279" s="206"/>
      <c r="AA279" s="134"/>
      <c r="AB279" s="174">
        <f>IF(AC279="totale",SUMIF(AA$7:AA279,"somma",Z$7:Z279)-SUMIF(AC$7:AC278,"totale",AB$7:AB278),0)</f>
        <v>0</v>
      </c>
      <c r="AC279" s="134"/>
      <c r="AD279" s="194">
        <f t="shared" si="34"/>
        <v>0</v>
      </c>
      <c r="AE279" s="124" t="str">
        <f t="shared" si="35"/>
        <v/>
      </c>
      <c r="AF279" s="195" t="str">
        <f t="shared" si="36"/>
        <v/>
      </c>
      <c r="AG279" s="194" t="str">
        <f t="shared" si="37"/>
        <v/>
      </c>
      <c r="AH279" s="194">
        <f>IF(AG279="",0,IF(ISERROR(VLOOKUP(AG279,AG$7:AG278,1,FALSE)),1,0))</f>
        <v>0</v>
      </c>
      <c r="AI279" s="194"/>
    </row>
    <row r="280" spans="1:35" ht="16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75">
        <f>IF(AND($X$5012&lt;&gt;" ",$X$5012&lt;&gt;0),IF(X280=$X$5012,1+COUNTIF(U$7:U279,"&gt;0"),0),0)</f>
        <v>0</v>
      </c>
      <c r="V280" s="178" t="s">
        <v>469</v>
      </c>
      <c r="W280" s="130"/>
      <c r="X280" s="131"/>
      <c r="Y280" s="131"/>
      <c r="Z280" s="206"/>
      <c r="AA280" s="134"/>
      <c r="AB280" s="174">
        <f>IF(AC280="totale",SUMIF(AA$7:AA280,"somma",Z$7:Z280)-SUMIF(AC$7:AC279,"totale",AB$7:AB279),0)</f>
        <v>0</v>
      </c>
      <c r="AC280" s="134"/>
      <c r="AD280" s="194">
        <f t="shared" si="34"/>
        <v>0</v>
      </c>
      <c r="AE280" s="124" t="str">
        <f t="shared" si="35"/>
        <v/>
      </c>
      <c r="AF280" s="195" t="str">
        <f t="shared" si="36"/>
        <v/>
      </c>
      <c r="AG280" s="194" t="str">
        <f t="shared" si="37"/>
        <v/>
      </c>
      <c r="AH280" s="194">
        <f>IF(AG280="",0,IF(ISERROR(VLOOKUP(AG280,AG$7:AG279,1,FALSE)),1,0))</f>
        <v>0</v>
      </c>
      <c r="AI280" s="194"/>
    </row>
    <row r="281" spans="1:35" ht="16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75">
        <f>IF(AND($X$5012&lt;&gt;" ",$X$5012&lt;&gt;0),IF(X281=$X$5012,1+COUNTIF(U$7:U280,"&gt;0"),0),0)</f>
        <v>0</v>
      </c>
      <c r="V281" s="178" t="s">
        <v>470</v>
      </c>
      <c r="W281" s="130"/>
      <c r="X281" s="131"/>
      <c r="Y281" s="131"/>
      <c r="Z281" s="206"/>
      <c r="AA281" s="134"/>
      <c r="AB281" s="174">
        <f>IF(AC281="totale",SUMIF(AA$7:AA281,"somma",Z$7:Z281)-SUMIF(AC$7:AC280,"totale",AB$7:AB280),0)</f>
        <v>0</v>
      </c>
      <c r="AC281" s="134"/>
      <c r="AD281" s="194">
        <f t="shared" si="34"/>
        <v>0</v>
      </c>
      <c r="AE281" s="124" t="str">
        <f t="shared" si="35"/>
        <v/>
      </c>
      <c r="AF281" s="195" t="str">
        <f t="shared" si="36"/>
        <v/>
      </c>
      <c r="AG281" s="194" t="str">
        <f t="shared" si="37"/>
        <v/>
      </c>
      <c r="AH281" s="194">
        <f>IF(AG281="",0,IF(ISERROR(VLOOKUP(AG281,AG$7:AG280,1,FALSE)),1,0))</f>
        <v>0</v>
      </c>
      <c r="AI281" s="194"/>
    </row>
    <row r="282" spans="1:35" ht="16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75">
        <f>IF(AND($X$5012&lt;&gt;" ",$X$5012&lt;&gt;0),IF(X282=$X$5012,1+COUNTIF(U$7:U281,"&gt;0"),0),0)</f>
        <v>0</v>
      </c>
      <c r="V282" s="178" t="s">
        <v>471</v>
      </c>
      <c r="W282" s="130"/>
      <c r="X282" s="131"/>
      <c r="Y282" s="131"/>
      <c r="Z282" s="206"/>
      <c r="AA282" s="134"/>
      <c r="AB282" s="174">
        <f>IF(AC282="totale",SUMIF(AA$7:AA282,"somma",Z$7:Z282)-SUMIF(AC$7:AC281,"totale",AB$7:AB281),0)</f>
        <v>0</v>
      </c>
      <c r="AC282" s="134"/>
      <c r="AD282" s="194">
        <f t="shared" si="34"/>
        <v>0</v>
      </c>
      <c r="AE282" s="124" t="str">
        <f t="shared" si="35"/>
        <v/>
      </c>
      <c r="AF282" s="195" t="str">
        <f t="shared" si="36"/>
        <v/>
      </c>
      <c r="AG282" s="194" t="str">
        <f t="shared" si="37"/>
        <v/>
      </c>
      <c r="AH282" s="194">
        <f>IF(AG282="",0,IF(ISERROR(VLOOKUP(AG282,AG$7:AG281,1,FALSE)),1,0))</f>
        <v>0</v>
      </c>
      <c r="AI282" s="194"/>
    </row>
    <row r="283" spans="1:35" ht="16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75">
        <f>IF(AND($X$5012&lt;&gt;" ",$X$5012&lt;&gt;0),IF(X283=$X$5012,1+COUNTIF(U$7:U282,"&gt;0"),0),0)</f>
        <v>0</v>
      </c>
      <c r="V283" s="178" t="s">
        <v>472</v>
      </c>
      <c r="W283" s="130"/>
      <c r="X283" s="131"/>
      <c r="Y283" s="131"/>
      <c r="Z283" s="206"/>
      <c r="AA283" s="134"/>
      <c r="AB283" s="174">
        <f>IF(AC283="totale",SUMIF(AA$7:AA283,"somma",Z$7:Z283)-SUMIF(AC$7:AC282,"totale",AB$7:AB282),0)</f>
        <v>0</v>
      </c>
      <c r="AC283" s="134"/>
      <c r="AD283" s="194">
        <f t="shared" si="34"/>
        <v>0</v>
      </c>
      <c r="AE283" s="124" t="str">
        <f t="shared" si="35"/>
        <v/>
      </c>
      <c r="AF283" s="195" t="str">
        <f t="shared" si="36"/>
        <v/>
      </c>
      <c r="AG283" s="194" t="str">
        <f t="shared" si="37"/>
        <v/>
      </c>
      <c r="AH283" s="194">
        <f>IF(AG283="",0,IF(ISERROR(VLOOKUP(AG283,AG$7:AG282,1,FALSE)),1,0))</f>
        <v>0</v>
      </c>
      <c r="AI283" s="194"/>
    </row>
    <row r="284" spans="1:35" ht="16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75">
        <f>IF(AND($X$5012&lt;&gt;" ",$X$5012&lt;&gt;0),IF(X284=$X$5012,1+COUNTIF(U$7:U283,"&gt;0"),0),0)</f>
        <v>0</v>
      </c>
      <c r="V284" s="178" t="s">
        <v>473</v>
      </c>
      <c r="W284" s="130"/>
      <c r="X284" s="131"/>
      <c r="Y284" s="131"/>
      <c r="Z284" s="206"/>
      <c r="AA284" s="134"/>
      <c r="AB284" s="174">
        <f>IF(AC284="totale",SUMIF(AA$7:AA284,"somma",Z$7:Z284)-SUMIF(AC$7:AC283,"totale",AB$7:AB283),0)</f>
        <v>0</v>
      </c>
      <c r="AC284" s="134"/>
      <c r="AD284" s="194">
        <f t="shared" si="34"/>
        <v>0</v>
      </c>
      <c r="AE284" s="124" t="str">
        <f t="shared" si="35"/>
        <v/>
      </c>
      <c r="AF284" s="195" t="str">
        <f t="shared" si="36"/>
        <v/>
      </c>
      <c r="AG284" s="194" t="str">
        <f t="shared" si="37"/>
        <v/>
      </c>
      <c r="AH284" s="194">
        <f>IF(AG284="",0,IF(ISERROR(VLOOKUP(AG284,AG$7:AG283,1,FALSE)),1,0))</f>
        <v>0</v>
      </c>
      <c r="AI284" s="194"/>
    </row>
    <row r="285" spans="1:35" ht="16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75">
        <f>IF(AND($X$5012&lt;&gt;" ",$X$5012&lt;&gt;0),IF(X285=$X$5012,1+COUNTIF(U$7:U284,"&gt;0"),0),0)</f>
        <v>0</v>
      </c>
      <c r="V285" s="178" t="s">
        <v>474</v>
      </c>
      <c r="W285" s="130"/>
      <c r="X285" s="131"/>
      <c r="Y285" s="131"/>
      <c r="Z285" s="206"/>
      <c r="AA285" s="134"/>
      <c r="AB285" s="174">
        <f>IF(AC285="totale",SUMIF(AA$7:AA285,"somma",Z$7:Z285)-SUMIF(AC$7:AC284,"totale",AB$7:AB284),0)</f>
        <v>0</v>
      </c>
      <c r="AC285" s="134"/>
      <c r="AD285" s="194">
        <f t="shared" si="34"/>
        <v>0</v>
      </c>
      <c r="AE285" s="124" t="str">
        <f t="shared" si="35"/>
        <v/>
      </c>
      <c r="AF285" s="195" t="str">
        <f t="shared" si="36"/>
        <v/>
      </c>
      <c r="AG285" s="194" t="str">
        <f t="shared" si="37"/>
        <v/>
      </c>
      <c r="AH285" s="194">
        <f>IF(AG285="",0,IF(ISERROR(VLOOKUP(AG285,AG$7:AG284,1,FALSE)),1,0))</f>
        <v>0</v>
      </c>
      <c r="AI285" s="194"/>
    </row>
    <row r="286" spans="1:35" ht="16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75">
        <f>IF(AND($X$5012&lt;&gt;" ",$X$5012&lt;&gt;0),IF(X286=$X$5012,1+COUNTIF(U$7:U285,"&gt;0"),0),0)</f>
        <v>0</v>
      </c>
      <c r="V286" s="178" t="s">
        <v>475</v>
      </c>
      <c r="W286" s="130"/>
      <c r="X286" s="131"/>
      <c r="Y286" s="131"/>
      <c r="Z286" s="206"/>
      <c r="AA286" s="134"/>
      <c r="AB286" s="174">
        <f>IF(AC286="totale",SUMIF(AA$7:AA286,"somma",Z$7:Z286)-SUMIF(AC$7:AC285,"totale",AB$7:AB285),0)</f>
        <v>0</v>
      </c>
      <c r="AC286" s="134"/>
      <c r="AD286" s="194">
        <f t="shared" si="34"/>
        <v>0</v>
      </c>
      <c r="AE286" s="124" t="str">
        <f t="shared" si="35"/>
        <v/>
      </c>
      <c r="AF286" s="195" t="str">
        <f t="shared" si="36"/>
        <v/>
      </c>
      <c r="AG286" s="194" t="str">
        <f t="shared" si="37"/>
        <v/>
      </c>
      <c r="AH286" s="194">
        <f>IF(AG286="",0,IF(ISERROR(VLOOKUP(AG286,AG$7:AG285,1,FALSE)),1,0))</f>
        <v>0</v>
      </c>
      <c r="AI286" s="194"/>
    </row>
    <row r="287" spans="1:35" ht="16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75">
        <f>IF(AND($X$5012&lt;&gt;" ",$X$5012&lt;&gt;0),IF(X287=$X$5012,1+COUNTIF(U$7:U286,"&gt;0"),0),0)</f>
        <v>0</v>
      </c>
      <c r="V287" s="178" t="s">
        <v>476</v>
      </c>
      <c r="W287" s="130"/>
      <c r="X287" s="131"/>
      <c r="Y287" s="131"/>
      <c r="Z287" s="206"/>
      <c r="AA287" s="134"/>
      <c r="AB287" s="174">
        <f>IF(AC287="totale",SUMIF(AA$7:AA287,"somma",Z$7:Z287)-SUMIF(AC$7:AC286,"totale",AB$7:AB286),0)</f>
        <v>0</v>
      </c>
      <c r="AC287" s="134"/>
      <c r="AD287" s="194">
        <f t="shared" si="34"/>
        <v>0</v>
      </c>
      <c r="AE287" s="124" t="str">
        <f t="shared" si="35"/>
        <v/>
      </c>
      <c r="AF287" s="195" t="str">
        <f t="shared" si="36"/>
        <v/>
      </c>
      <c r="AG287" s="194" t="str">
        <f t="shared" si="37"/>
        <v/>
      </c>
      <c r="AH287" s="194">
        <f>IF(AG287="",0,IF(ISERROR(VLOOKUP(AG287,AG$7:AG286,1,FALSE)),1,0))</f>
        <v>0</v>
      </c>
      <c r="AI287" s="194"/>
    </row>
    <row r="288" spans="1:35" ht="16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75">
        <f>IF(AND($X$5012&lt;&gt;" ",$X$5012&lt;&gt;0),IF(X288=$X$5012,1+COUNTIF(U$7:U287,"&gt;0"),0),0)</f>
        <v>0</v>
      </c>
      <c r="V288" s="178" t="s">
        <v>477</v>
      </c>
      <c r="W288" s="130"/>
      <c r="X288" s="131"/>
      <c r="Y288" s="131"/>
      <c r="Z288" s="206"/>
      <c r="AA288" s="134"/>
      <c r="AB288" s="174">
        <f>IF(AC288="totale",SUMIF(AA$7:AA288,"somma",Z$7:Z288)-SUMIF(AC$7:AC287,"totale",AB$7:AB287),0)</f>
        <v>0</v>
      </c>
      <c r="AC288" s="134"/>
      <c r="AD288" s="194">
        <f t="shared" si="34"/>
        <v>0</v>
      </c>
      <c r="AE288" s="124" t="str">
        <f t="shared" si="35"/>
        <v/>
      </c>
      <c r="AF288" s="195" t="str">
        <f t="shared" si="36"/>
        <v/>
      </c>
      <c r="AG288" s="194" t="str">
        <f t="shared" si="37"/>
        <v/>
      </c>
      <c r="AH288" s="194">
        <f>IF(AG288="",0,IF(ISERROR(VLOOKUP(AG288,AG$7:AG287,1,FALSE)),1,0))</f>
        <v>0</v>
      </c>
      <c r="AI288" s="194"/>
    </row>
    <row r="289" spans="1:35" ht="16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75">
        <f>IF(AND($X$5012&lt;&gt;" ",$X$5012&lt;&gt;0),IF(X289=$X$5012,1+COUNTIF(U$7:U288,"&gt;0"),0),0)</f>
        <v>0</v>
      </c>
      <c r="V289" s="178" t="s">
        <v>478</v>
      </c>
      <c r="W289" s="130"/>
      <c r="X289" s="131"/>
      <c r="Y289" s="131"/>
      <c r="Z289" s="206"/>
      <c r="AA289" s="134"/>
      <c r="AB289" s="174">
        <f>IF(AC289="totale",SUMIF(AA$7:AA289,"somma",Z$7:Z289)-SUMIF(AC$7:AC288,"totale",AB$7:AB288),0)</f>
        <v>0</v>
      </c>
      <c r="AC289" s="134"/>
      <c r="AD289" s="194">
        <f t="shared" si="34"/>
        <v>0</v>
      </c>
      <c r="AE289" s="124" t="str">
        <f t="shared" si="35"/>
        <v/>
      </c>
      <c r="AF289" s="195" t="str">
        <f t="shared" si="36"/>
        <v/>
      </c>
      <c r="AG289" s="194" t="str">
        <f t="shared" si="37"/>
        <v/>
      </c>
      <c r="AH289" s="194">
        <f>IF(AG289="",0,IF(ISERROR(VLOOKUP(AG289,AG$7:AG288,1,FALSE)),1,0))</f>
        <v>0</v>
      </c>
      <c r="AI289" s="194"/>
    </row>
    <row r="290" spans="1:35" ht="16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75">
        <f>IF(AND($X$5012&lt;&gt;" ",$X$5012&lt;&gt;0),IF(X290=$X$5012,1+COUNTIF(U$7:U289,"&gt;0"),0),0)</f>
        <v>0</v>
      </c>
      <c r="V290" s="178" t="s">
        <v>479</v>
      </c>
      <c r="W290" s="130"/>
      <c r="X290" s="131"/>
      <c r="Y290" s="131"/>
      <c r="Z290" s="206"/>
      <c r="AA290" s="134"/>
      <c r="AB290" s="174">
        <f>IF(AC290="totale",SUMIF(AA$7:AA290,"somma",Z$7:Z290)-SUMIF(AC$7:AC289,"totale",AB$7:AB289),0)</f>
        <v>0</v>
      </c>
      <c r="AC290" s="134"/>
      <c r="AD290" s="194">
        <f t="shared" si="34"/>
        <v>0</v>
      </c>
      <c r="AE290" s="124" t="str">
        <f t="shared" si="35"/>
        <v/>
      </c>
      <c r="AF290" s="195" t="str">
        <f t="shared" si="36"/>
        <v/>
      </c>
      <c r="AG290" s="194" t="str">
        <f t="shared" si="37"/>
        <v/>
      </c>
      <c r="AH290" s="194">
        <f>IF(AG290="",0,IF(ISERROR(VLOOKUP(AG290,AG$7:AG289,1,FALSE)),1,0))</f>
        <v>0</v>
      </c>
      <c r="AI290" s="194"/>
    </row>
    <row r="291" spans="1:35" ht="16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75">
        <f>IF(AND($X$5012&lt;&gt;" ",$X$5012&lt;&gt;0),IF(X291=$X$5012,1+COUNTIF(U$7:U290,"&gt;0"),0),0)</f>
        <v>0</v>
      </c>
      <c r="V291" s="178" t="s">
        <v>480</v>
      </c>
      <c r="W291" s="130"/>
      <c r="X291" s="131"/>
      <c r="Y291" s="131"/>
      <c r="Z291" s="206"/>
      <c r="AA291" s="134"/>
      <c r="AB291" s="174">
        <f>IF(AC291="totale",SUMIF(AA$7:AA291,"somma",Z$7:Z291)-SUMIF(AC$7:AC290,"totale",AB$7:AB290),0)</f>
        <v>0</v>
      </c>
      <c r="AC291" s="134"/>
      <c r="AD291" s="194">
        <f t="shared" si="34"/>
        <v>0</v>
      </c>
      <c r="AE291" s="124" t="str">
        <f t="shared" si="35"/>
        <v/>
      </c>
      <c r="AF291" s="195" t="str">
        <f t="shared" si="36"/>
        <v/>
      </c>
      <c r="AG291" s="194" t="str">
        <f t="shared" si="37"/>
        <v/>
      </c>
      <c r="AH291" s="194">
        <f>IF(AG291="",0,IF(ISERROR(VLOOKUP(AG291,AG$7:AG290,1,FALSE)),1,0))</f>
        <v>0</v>
      </c>
      <c r="AI291" s="194"/>
    </row>
    <row r="292" spans="1:35" ht="16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75">
        <f>IF(AND($X$5012&lt;&gt;" ",$X$5012&lt;&gt;0),IF(X292=$X$5012,1+COUNTIF(U$7:U291,"&gt;0"),0),0)</f>
        <v>0</v>
      </c>
      <c r="V292" s="178" t="s">
        <v>481</v>
      </c>
      <c r="W292" s="130"/>
      <c r="X292" s="131"/>
      <c r="Y292" s="131"/>
      <c r="Z292" s="206"/>
      <c r="AA292" s="134"/>
      <c r="AB292" s="174">
        <f>IF(AC292="totale",SUMIF(AA$7:AA292,"somma",Z$7:Z292)-SUMIF(AC$7:AC291,"totale",AB$7:AB291),0)</f>
        <v>0</v>
      </c>
      <c r="AC292" s="134"/>
      <c r="AD292" s="194">
        <f t="shared" si="34"/>
        <v>0</v>
      </c>
      <c r="AE292" s="124" t="str">
        <f t="shared" si="35"/>
        <v/>
      </c>
      <c r="AF292" s="195" t="str">
        <f t="shared" si="36"/>
        <v/>
      </c>
      <c r="AG292" s="194" t="str">
        <f t="shared" si="37"/>
        <v/>
      </c>
      <c r="AH292" s="194">
        <f>IF(AG292="",0,IF(ISERROR(VLOOKUP(AG292,AG$7:AG291,1,FALSE)),1,0))</f>
        <v>0</v>
      </c>
      <c r="AI292" s="194"/>
    </row>
    <row r="293" spans="1:35" ht="16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75">
        <f>IF(AND($X$5012&lt;&gt;" ",$X$5012&lt;&gt;0),IF(X293=$X$5012,1+COUNTIF(U$7:U292,"&gt;0"),0),0)</f>
        <v>0</v>
      </c>
      <c r="V293" s="178" t="s">
        <v>482</v>
      </c>
      <c r="W293" s="130"/>
      <c r="X293" s="131"/>
      <c r="Y293" s="131"/>
      <c r="Z293" s="206"/>
      <c r="AA293" s="134"/>
      <c r="AB293" s="174">
        <f>IF(AC293="totale",SUMIF(AA$7:AA293,"somma",Z$7:Z293)-SUMIF(AC$7:AC292,"totale",AB$7:AB292),0)</f>
        <v>0</v>
      </c>
      <c r="AC293" s="134"/>
      <c r="AD293" s="194">
        <f t="shared" si="34"/>
        <v>0</v>
      </c>
      <c r="AE293" s="124" t="str">
        <f t="shared" si="35"/>
        <v/>
      </c>
      <c r="AF293" s="195" t="str">
        <f t="shared" si="36"/>
        <v/>
      </c>
      <c r="AG293" s="194" t="str">
        <f t="shared" si="37"/>
        <v/>
      </c>
      <c r="AH293" s="194">
        <f>IF(AG293="",0,IF(ISERROR(VLOOKUP(AG293,AG$7:AG292,1,FALSE)),1,0))</f>
        <v>0</v>
      </c>
      <c r="AI293" s="194"/>
    </row>
    <row r="294" spans="1:35" ht="16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75">
        <f>IF(AND($X$5012&lt;&gt;" ",$X$5012&lt;&gt;0),IF(X294=$X$5012,1+COUNTIF(U$7:U293,"&gt;0"),0),0)</f>
        <v>0</v>
      </c>
      <c r="V294" s="178" t="s">
        <v>483</v>
      </c>
      <c r="W294" s="130"/>
      <c r="X294" s="131"/>
      <c r="Y294" s="131"/>
      <c r="Z294" s="206"/>
      <c r="AA294" s="134"/>
      <c r="AB294" s="174">
        <f>IF(AC294="totale",SUMIF(AA$7:AA294,"somma",Z$7:Z294)-SUMIF(AC$7:AC293,"totale",AB$7:AB293),0)</f>
        <v>0</v>
      </c>
      <c r="AC294" s="134"/>
      <c r="AD294" s="194">
        <f t="shared" si="34"/>
        <v>0</v>
      </c>
      <c r="AE294" s="124" t="str">
        <f t="shared" si="35"/>
        <v/>
      </c>
      <c r="AF294" s="195" t="str">
        <f t="shared" si="36"/>
        <v/>
      </c>
      <c r="AG294" s="194" t="str">
        <f t="shared" si="37"/>
        <v/>
      </c>
      <c r="AH294" s="194">
        <f>IF(AG294="",0,IF(ISERROR(VLOOKUP(AG294,AG$7:AG293,1,FALSE)),1,0))</f>
        <v>0</v>
      </c>
      <c r="AI294" s="194"/>
    </row>
    <row r="295" spans="1:35" ht="16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75">
        <f>IF(AND($X$5012&lt;&gt;" ",$X$5012&lt;&gt;0),IF(X295=$X$5012,1+COUNTIF(U$7:U294,"&gt;0"),0),0)</f>
        <v>0</v>
      </c>
      <c r="V295" s="178" t="s">
        <v>484</v>
      </c>
      <c r="W295" s="130"/>
      <c r="X295" s="131"/>
      <c r="Y295" s="131"/>
      <c r="Z295" s="206"/>
      <c r="AA295" s="134"/>
      <c r="AB295" s="174">
        <f>IF(AC295="totale",SUMIF(AA$7:AA295,"somma",Z$7:Z295)-SUMIF(AC$7:AC294,"totale",AB$7:AB294),0)</f>
        <v>0</v>
      </c>
      <c r="AC295" s="134"/>
      <c r="AD295" s="194">
        <f t="shared" si="34"/>
        <v>0</v>
      </c>
      <c r="AE295" s="124" t="str">
        <f t="shared" si="35"/>
        <v/>
      </c>
      <c r="AF295" s="195" t="str">
        <f t="shared" si="36"/>
        <v/>
      </c>
      <c r="AG295" s="194" t="str">
        <f t="shared" si="37"/>
        <v/>
      </c>
      <c r="AH295" s="194">
        <f>IF(AG295="",0,IF(ISERROR(VLOOKUP(AG295,AG$7:AG294,1,FALSE)),1,0))</f>
        <v>0</v>
      </c>
      <c r="AI295" s="194"/>
    </row>
    <row r="296" spans="1:35" ht="16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75">
        <f>IF(AND($X$5012&lt;&gt;" ",$X$5012&lt;&gt;0),IF(X296=$X$5012,1+COUNTIF(U$7:U295,"&gt;0"),0),0)</f>
        <v>0</v>
      </c>
      <c r="V296" s="178" t="s">
        <v>485</v>
      </c>
      <c r="W296" s="130"/>
      <c r="X296" s="131"/>
      <c r="Y296" s="131"/>
      <c r="Z296" s="206"/>
      <c r="AA296" s="134"/>
      <c r="AB296" s="174">
        <f>IF(AC296="totale",SUMIF(AA$7:AA296,"somma",Z$7:Z296)-SUMIF(AC$7:AC295,"totale",AB$7:AB295),0)</f>
        <v>0</v>
      </c>
      <c r="AC296" s="134"/>
      <c r="AD296" s="194">
        <f t="shared" si="34"/>
        <v>0</v>
      </c>
      <c r="AE296" s="124" t="str">
        <f t="shared" si="35"/>
        <v/>
      </c>
      <c r="AF296" s="195" t="str">
        <f t="shared" si="36"/>
        <v/>
      </c>
      <c r="AG296" s="194" t="str">
        <f t="shared" si="37"/>
        <v/>
      </c>
      <c r="AH296" s="194">
        <f>IF(AG296="",0,IF(ISERROR(VLOOKUP(AG296,AG$7:AG295,1,FALSE)),1,0))</f>
        <v>0</v>
      </c>
      <c r="AI296" s="194"/>
    </row>
    <row r="297" spans="1:35" ht="16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75">
        <f>IF(AND($X$5012&lt;&gt;" ",$X$5012&lt;&gt;0),IF(X297=$X$5012,1+COUNTIF(U$7:U296,"&gt;0"),0),0)</f>
        <v>0</v>
      </c>
      <c r="V297" s="178" t="s">
        <v>486</v>
      </c>
      <c r="W297" s="130"/>
      <c r="X297" s="131"/>
      <c r="Y297" s="131"/>
      <c r="Z297" s="206"/>
      <c r="AA297" s="134"/>
      <c r="AB297" s="174">
        <f>IF(AC297="totale",SUMIF(AA$7:AA297,"somma",Z$7:Z297)-SUMIF(AC$7:AC296,"totale",AB$7:AB296),0)</f>
        <v>0</v>
      </c>
      <c r="AC297" s="134"/>
      <c r="AD297" s="194">
        <f t="shared" si="34"/>
        <v>0</v>
      </c>
      <c r="AE297" s="124" t="str">
        <f t="shared" si="35"/>
        <v/>
      </c>
      <c r="AF297" s="195" t="str">
        <f t="shared" si="36"/>
        <v/>
      </c>
      <c r="AG297" s="194" t="str">
        <f t="shared" si="37"/>
        <v/>
      </c>
      <c r="AH297" s="194">
        <f>IF(AG297="",0,IF(ISERROR(VLOOKUP(AG297,AG$7:AG296,1,FALSE)),1,0))</f>
        <v>0</v>
      </c>
      <c r="AI297" s="194"/>
    </row>
    <row r="298" spans="1:35" ht="16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75">
        <f>IF(AND($X$5012&lt;&gt;" ",$X$5012&lt;&gt;0),IF(X298=$X$5012,1+COUNTIF(U$7:U297,"&gt;0"),0),0)</f>
        <v>0</v>
      </c>
      <c r="V298" s="178" t="s">
        <v>487</v>
      </c>
      <c r="W298" s="130"/>
      <c r="X298" s="131"/>
      <c r="Y298" s="131"/>
      <c r="Z298" s="206"/>
      <c r="AA298" s="134"/>
      <c r="AB298" s="174">
        <f>IF(AC298="totale",SUMIF(AA$7:AA298,"somma",Z$7:Z298)-SUMIF(AC$7:AC297,"totale",AB$7:AB297),0)</f>
        <v>0</v>
      </c>
      <c r="AC298" s="134"/>
      <c r="AD298" s="194">
        <f t="shared" si="34"/>
        <v>0</v>
      </c>
      <c r="AE298" s="124" t="str">
        <f t="shared" si="35"/>
        <v/>
      </c>
      <c r="AF298" s="195" t="str">
        <f t="shared" si="36"/>
        <v/>
      </c>
      <c r="AG298" s="194" t="str">
        <f t="shared" si="37"/>
        <v/>
      </c>
      <c r="AH298" s="194">
        <f>IF(AG298="",0,IF(ISERROR(VLOOKUP(AG298,AG$7:AG297,1,FALSE)),1,0))</f>
        <v>0</v>
      </c>
      <c r="AI298" s="194"/>
    </row>
    <row r="299" spans="1:35" ht="16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75">
        <f>IF(AND($X$5012&lt;&gt;" ",$X$5012&lt;&gt;0),IF(X299=$X$5012,1+COUNTIF(U$7:U298,"&gt;0"),0),0)</f>
        <v>0</v>
      </c>
      <c r="V299" s="178" t="s">
        <v>488</v>
      </c>
      <c r="W299" s="130"/>
      <c r="X299" s="131"/>
      <c r="Y299" s="131"/>
      <c r="Z299" s="206"/>
      <c r="AA299" s="134"/>
      <c r="AB299" s="174">
        <f>IF(AC299="totale",SUMIF(AA$7:AA299,"somma",Z$7:Z299)-SUMIF(AC$7:AC298,"totale",AB$7:AB298),0)</f>
        <v>0</v>
      </c>
      <c r="AC299" s="134"/>
      <c r="AD299" s="194">
        <f t="shared" si="34"/>
        <v>0</v>
      </c>
      <c r="AE299" s="124" t="str">
        <f t="shared" si="35"/>
        <v/>
      </c>
      <c r="AF299" s="195" t="str">
        <f t="shared" si="36"/>
        <v/>
      </c>
      <c r="AG299" s="194" t="str">
        <f t="shared" si="37"/>
        <v/>
      </c>
      <c r="AH299" s="194">
        <f>IF(AG299="",0,IF(ISERROR(VLOOKUP(AG299,AG$7:AG298,1,FALSE)),1,0))</f>
        <v>0</v>
      </c>
      <c r="AI299" s="194"/>
    </row>
    <row r="300" spans="1:35" ht="16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75">
        <f>IF(AND($X$5012&lt;&gt;" ",$X$5012&lt;&gt;0),IF(X300=$X$5012,1+COUNTIF(U$7:U299,"&gt;0"),0),0)</f>
        <v>0</v>
      </c>
      <c r="V300" s="178" t="s">
        <v>489</v>
      </c>
      <c r="W300" s="130"/>
      <c r="X300" s="131"/>
      <c r="Y300" s="131"/>
      <c r="Z300" s="206"/>
      <c r="AA300" s="134"/>
      <c r="AB300" s="174">
        <f>IF(AC300="totale",SUMIF(AA$7:AA300,"somma",Z$7:Z300)-SUMIF(AC$7:AC299,"totale",AB$7:AB299),0)</f>
        <v>0</v>
      </c>
      <c r="AC300" s="134"/>
      <c r="AD300" s="194">
        <f t="shared" si="34"/>
        <v>0</v>
      </c>
      <c r="AE300" s="124" t="str">
        <f t="shared" si="35"/>
        <v/>
      </c>
      <c r="AF300" s="195" t="str">
        <f t="shared" si="36"/>
        <v/>
      </c>
      <c r="AG300" s="194" t="str">
        <f t="shared" si="37"/>
        <v/>
      </c>
      <c r="AH300" s="194">
        <f>IF(AG300="",0,IF(ISERROR(VLOOKUP(AG300,AG$7:AG299,1,FALSE)),1,0))</f>
        <v>0</v>
      </c>
      <c r="AI300" s="194"/>
    </row>
    <row r="301" spans="1:35" ht="16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75">
        <f>IF(AND($X$5012&lt;&gt;" ",$X$5012&lt;&gt;0),IF(X301=$X$5012,1+COUNTIF(U$7:U300,"&gt;0"),0),0)</f>
        <v>0</v>
      </c>
      <c r="V301" s="178" t="s">
        <v>490</v>
      </c>
      <c r="W301" s="130"/>
      <c r="X301" s="131"/>
      <c r="Y301" s="131"/>
      <c r="Z301" s="206"/>
      <c r="AA301" s="134"/>
      <c r="AB301" s="174">
        <f>IF(AC301="totale",SUMIF(AA$7:AA301,"somma",Z$7:Z301)-SUMIF(AC$7:AC300,"totale",AB$7:AB300),0)</f>
        <v>0</v>
      </c>
      <c r="AC301" s="134"/>
      <c r="AD301" s="194">
        <f t="shared" si="34"/>
        <v>0</v>
      </c>
      <c r="AE301" s="124" t="str">
        <f t="shared" si="35"/>
        <v/>
      </c>
      <c r="AF301" s="195" t="str">
        <f t="shared" si="36"/>
        <v/>
      </c>
      <c r="AG301" s="194" t="str">
        <f t="shared" si="37"/>
        <v/>
      </c>
      <c r="AH301" s="194">
        <f>IF(AG301="",0,IF(ISERROR(VLOOKUP(AG301,AG$7:AG300,1,FALSE)),1,0))</f>
        <v>0</v>
      </c>
      <c r="AI301" s="194"/>
    </row>
    <row r="302" spans="1:35" ht="16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75">
        <f>IF(AND($X$5012&lt;&gt;" ",$X$5012&lt;&gt;0),IF(X302=$X$5012,1+COUNTIF(U$7:U301,"&gt;0"),0),0)</f>
        <v>0</v>
      </c>
      <c r="V302" s="178" t="s">
        <v>491</v>
      </c>
      <c r="W302" s="130"/>
      <c r="X302" s="131"/>
      <c r="Y302" s="131"/>
      <c r="Z302" s="206"/>
      <c r="AA302" s="134"/>
      <c r="AB302" s="174">
        <f>IF(AC302="totale",SUMIF(AA$7:AA302,"somma",Z$7:Z302)-SUMIF(AC$7:AC301,"totale",AB$7:AB301),0)</f>
        <v>0</v>
      </c>
      <c r="AC302" s="134"/>
      <c r="AD302" s="194">
        <f t="shared" si="34"/>
        <v>0</v>
      </c>
      <c r="AE302" s="124" t="str">
        <f t="shared" si="35"/>
        <v/>
      </c>
      <c r="AF302" s="195" t="str">
        <f t="shared" si="36"/>
        <v/>
      </c>
      <c r="AG302" s="194" t="str">
        <f t="shared" si="37"/>
        <v/>
      </c>
      <c r="AH302" s="194">
        <f>IF(AG302="",0,IF(ISERROR(VLOOKUP(AG302,AG$7:AG301,1,FALSE)),1,0))</f>
        <v>0</v>
      </c>
      <c r="AI302" s="194"/>
    </row>
    <row r="303" spans="1:35" ht="16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75">
        <f>IF(AND($X$5012&lt;&gt;" ",$X$5012&lt;&gt;0),IF(X303=$X$5012,1+COUNTIF(U$7:U302,"&gt;0"),0),0)</f>
        <v>0</v>
      </c>
      <c r="V303" s="178" t="s">
        <v>492</v>
      </c>
      <c r="W303" s="130"/>
      <c r="X303" s="131"/>
      <c r="Y303" s="131"/>
      <c r="Z303" s="206"/>
      <c r="AA303" s="134"/>
      <c r="AB303" s="174">
        <f>IF(AC303="totale",SUMIF(AA$7:AA303,"somma",Z$7:Z303)-SUMIF(AC$7:AC302,"totale",AB$7:AB302),0)</f>
        <v>0</v>
      </c>
      <c r="AC303" s="134"/>
      <c r="AD303" s="194">
        <f t="shared" si="34"/>
        <v>0</v>
      </c>
      <c r="AE303" s="124" t="str">
        <f t="shared" si="35"/>
        <v/>
      </c>
      <c r="AF303" s="195" t="str">
        <f t="shared" si="36"/>
        <v/>
      </c>
      <c r="AG303" s="194" t="str">
        <f t="shared" si="37"/>
        <v/>
      </c>
      <c r="AH303" s="194">
        <f>IF(AG303="",0,IF(ISERROR(VLOOKUP(AG303,AG$7:AG302,1,FALSE)),1,0))</f>
        <v>0</v>
      </c>
      <c r="AI303" s="194"/>
    </row>
    <row r="304" spans="1:35" ht="16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75">
        <f>IF(AND($X$5012&lt;&gt;" ",$X$5012&lt;&gt;0),IF(X304=$X$5012,1+COUNTIF(U$7:U303,"&gt;0"),0),0)</f>
        <v>0</v>
      </c>
      <c r="V304" s="178" t="s">
        <v>493</v>
      </c>
      <c r="W304" s="130"/>
      <c r="X304" s="131"/>
      <c r="Y304" s="131"/>
      <c r="Z304" s="206"/>
      <c r="AA304" s="134"/>
      <c r="AB304" s="174">
        <f>IF(AC304="totale",SUMIF(AA$7:AA304,"somma",Z$7:Z304)-SUMIF(AC$7:AC303,"totale",AB$7:AB303),0)</f>
        <v>0</v>
      </c>
      <c r="AC304" s="134"/>
      <c r="AD304" s="194">
        <f t="shared" si="34"/>
        <v>0</v>
      </c>
      <c r="AE304" s="124" t="str">
        <f t="shared" si="35"/>
        <v/>
      </c>
      <c r="AF304" s="195" t="str">
        <f t="shared" si="36"/>
        <v/>
      </c>
      <c r="AG304" s="194" t="str">
        <f t="shared" si="37"/>
        <v/>
      </c>
      <c r="AH304" s="194">
        <f>IF(AG304="",0,IF(ISERROR(VLOOKUP(AG304,AG$7:AG303,1,FALSE)),1,0))</f>
        <v>0</v>
      </c>
      <c r="AI304" s="194"/>
    </row>
    <row r="305" spans="1:35" ht="16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75">
        <f>IF(AND($X$5012&lt;&gt;" ",$X$5012&lt;&gt;0),IF(X305=$X$5012,1+COUNTIF(U$7:U304,"&gt;0"),0),0)</f>
        <v>0</v>
      </c>
      <c r="V305" s="178" t="s">
        <v>494</v>
      </c>
      <c r="W305" s="130"/>
      <c r="X305" s="131"/>
      <c r="Y305" s="131"/>
      <c r="Z305" s="206"/>
      <c r="AA305" s="134"/>
      <c r="AB305" s="174">
        <f>IF(AC305="totale",SUMIF(AA$7:AA305,"somma",Z$7:Z305)-SUMIF(AC$7:AC304,"totale",AB$7:AB304),0)</f>
        <v>0</v>
      </c>
      <c r="AC305" s="134"/>
      <c r="AD305" s="194">
        <f t="shared" si="34"/>
        <v>0</v>
      </c>
      <c r="AE305" s="124" t="str">
        <f t="shared" si="35"/>
        <v/>
      </c>
      <c r="AF305" s="195" t="str">
        <f t="shared" si="36"/>
        <v/>
      </c>
      <c r="AG305" s="194" t="str">
        <f t="shared" si="37"/>
        <v/>
      </c>
      <c r="AH305" s="194">
        <f>IF(AG305="",0,IF(ISERROR(VLOOKUP(AG305,AG$7:AG304,1,FALSE)),1,0))</f>
        <v>0</v>
      </c>
      <c r="AI305" s="194"/>
    </row>
    <row r="306" spans="1:35" ht="16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75">
        <f>IF(AND($X$5012&lt;&gt;" ",$X$5012&lt;&gt;0),IF(X306=$X$5012,1+COUNTIF(U$7:U305,"&gt;0"),0),0)</f>
        <v>0</v>
      </c>
      <c r="V306" s="178" t="s">
        <v>495</v>
      </c>
      <c r="W306" s="130"/>
      <c r="X306" s="131"/>
      <c r="Y306" s="131"/>
      <c r="Z306" s="206"/>
      <c r="AA306" s="134"/>
      <c r="AB306" s="174">
        <f>IF(AC306="totale",SUMIF(AA$7:AA306,"somma",Z$7:Z306)-SUMIF(AC$7:AC305,"totale",AB$7:AB305),0)</f>
        <v>0</v>
      </c>
      <c r="AC306" s="134"/>
      <c r="AD306" s="194">
        <f t="shared" si="34"/>
        <v>0</v>
      </c>
      <c r="AE306" s="124" t="str">
        <f t="shared" si="35"/>
        <v/>
      </c>
      <c r="AF306" s="195" t="str">
        <f t="shared" si="36"/>
        <v/>
      </c>
      <c r="AG306" s="194" t="str">
        <f t="shared" si="37"/>
        <v/>
      </c>
      <c r="AH306" s="194">
        <f>IF(AG306="",0,IF(ISERROR(VLOOKUP(AG306,AG$7:AG305,1,FALSE)),1,0))</f>
        <v>0</v>
      </c>
      <c r="AI306" s="194"/>
    </row>
    <row r="307" spans="1:35" ht="16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75">
        <f>IF(AND($X$5012&lt;&gt;" ",$X$5012&lt;&gt;0),IF(X307=$X$5012,1+COUNTIF(U$7:U306,"&gt;0"),0),0)</f>
        <v>0</v>
      </c>
      <c r="V307" s="178" t="s">
        <v>496</v>
      </c>
      <c r="W307" s="130"/>
      <c r="X307" s="131"/>
      <c r="Y307" s="131"/>
      <c r="Z307" s="206"/>
      <c r="AA307" s="134"/>
      <c r="AB307" s="174">
        <f>IF(AC307="totale",SUMIF(AA$7:AA307,"somma",Z$7:Z307)-SUMIF(AC$7:AC306,"totale",AB$7:AB306),0)</f>
        <v>0</v>
      </c>
      <c r="AC307" s="134"/>
      <c r="AD307" s="194">
        <f t="shared" si="34"/>
        <v>0</v>
      </c>
      <c r="AE307" s="124" t="str">
        <f t="shared" si="35"/>
        <v/>
      </c>
      <c r="AF307" s="195" t="str">
        <f t="shared" si="36"/>
        <v/>
      </c>
      <c r="AG307" s="194" t="str">
        <f t="shared" si="37"/>
        <v/>
      </c>
      <c r="AH307" s="194">
        <f>IF(AG307="",0,IF(ISERROR(VLOOKUP(AG307,AG$7:AG306,1,FALSE)),1,0))</f>
        <v>0</v>
      </c>
      <c r="AI307" s="194"/>
    </row>
    <row r="308" spans="1:35" ht="16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75">
        <f>IF(AND($X$5012&lt;&gt;" ",$X$5012&lt;&gt;0),IF(X308=$X$5012,1+COUNTIF(U$7:U307,"&gt;0"),0),0)</f>
        <v>0</v>
      </c>
      <c r="V308" s="178" t="s">
        <v>497</v>
      </c>
      <c r="W308" s="130"/>
      <c r="X308" s="131"/>
      <c r="Y308" s="131"/>
      <c r="Z308" s="206"/>
      <c r="AA308" s="134"/>
      <c r="AB308" s="174">
        <f>IF(AC308="totale",SUMIF(AA$7:AA308,"somma",Z$7:Z308)-SUMIF(AC$7:AC307,"totale",AB$7:AB307),0)</f>
        <v>0</v>
      </c>
      <c r="AC308" s="134"/>
      <c r="AD308" s="194">
        <f t="shared" si="34"/>
        <v>0</v>
      </c>
      <c r="AE308" s="124" t="str">
        <f t="shared" si="35"/>
        <v/>
      </c>
      <c r="AF308" s="195" t="str">
        <f t="shared" si="36"/>
        <v/>
      </c>
      <c r="AG308" s="194" t="str">
        <f t="shared" si="37"/>
        <v/>
      </c>
      <c r="AH308" s="194">
        <f>IF(AG308="",0,IF(ISERROR(VLOOKUP(AG308,AG$7:AG307,1,FALSE)),1,0))</f>
        <v>0</v>
      </c>
      <c r="AI308" s="194"/>
    </row>
    <row r="309" spans="1:35" ht="16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75">
        <f>IF(AND($X$5012&lt;&gt;" ",$X$5012&lt;&gt;0),IF(X309=$X$5012,1+COUNTIF(U$7:U308,"&gt;0"),0),0)</f>
        <v>0</v>
      </c>
      <c r="V309" s="178" t="s">
        <v>498</v>
      </c>
      <c r="W309" s="130"/>
      <c r="X309" s="131"/>
      <c r="Y309" s="131"/>
      <c r="Z309" s="206"/>
      <c r="AA309" s="134"/>
      <c r="AB309" s="174">
        <f>IF(AC309="totale",SUMIF(AA$7:AA309,"somma",Z$7:Z309)-SUMIF(AC$7:AC308,"totale",AB$7:AB308),0)</f>
        <v>0</v>
      </c>
      <c r="AC309" s="134"/>
      <c r="AD309" s="194">
        <f t="shared" si="34"/>
        <v>0</v>
      </c>
      <c r="AE309" s="124" t="str">
        <f t="shared" si="35"/>
        <v/>
      </c>
      <c r="AF309" s="195" t="str">
        <f t="shared" si="36"/>
        <v/>
      </c>
      <c r="AG309" s="194" t="str">
        <f t="shared" si="37"/>
        <v/>
      </c>
      <c r="AH309" s="194">
        <f>IF(AG309="",0,IF(ISERROR(VLOOKUP(AG309,AG$7:AG308,1,FALSE)),1,0))</f>
        <v>0</v>
      </c>
      <c r="AI309" s="194"/>
    </row>
    <row r="310" spans="1:35" ht="16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75">
        <f>IF(AND($X$5012&lt;&gt;" ",$X$5012&lt;&gt;0),IF(X310=$X$5012,1+COUNTIF(U$7:U309,"&gt;0"),0),0)</f>
        <v>0</v>
      </c>
      <c r="V310" s="178" t="s">
        <v>499</v>
      </c>
      <c r="W310" s="130"/>
      <c r="X310" s="131"/>
      <c r="Y310" s="131"/>
      <c r="Z310" s="206"/>
      <c r="AA310" s="134"/>
      <c r="AB310" s="174">
        <f>IF(AC310="totale",SUMIF(AA$7:AA310,"somma",Z$7:Z310)-SUMIF(AC$7:AC309,"totale",AB$7:AB309),0)</f>
        <v>0</v>
      </c>
      <c r="AC310" s="134"/>
      <c r="AD310" s="194">
        <f t="shared" si="34"/>
        <v>0</v>
      </c>
      <c r="AE310" s="124" t="str">
        <f t="shared" si="35"/>
        <v/>
      </c>
      <c r="AF310" s="195" t="str">
        <f t="shared" si="36"/>
        <v/>
      </c>
      <c r="AG310" s="194" t="str">
        <f t="shared" si="37"/>
        <v/>
      </c>
      <c r="AH310" s="194">
        <f>IF(AG310="",0,IF(ISERROR(VLOOKUP(AG310,AG$7:AG309,1,FALSE)),1,0))</f>
        <v>0</v>
      </c>
      <c r="AI310" s="194"/>
    </row>
    <row r="311" spans="1:35" ht="16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75">
        <f>IF(AND($X$5012&lt;&gt;" ",$X$5012&lt;&gt;0),IF(X311=$X$5012,1+COUNTIF(U$7:U310,"&gt;0"),0),0)</f>
        <v>0</v>
      </c>
      <c r="V311" s="178" t="s">
        <v>500</v>
      </c>
      <c r="W311" s="130"/>
      <c r="X311" s="131"/>
      <c r="Y311" s="131"/>
      <c r="Z311" s="206"/>
      <c r="AA311" s="134"/>
      <c r="AB311" s="174">
        <f>IF(AC311="totale",SUMIF(AA$7:AA311,"somma",Z$7:Z311)-SUMIF(AC$7:AC310,"totale",AB$7:AB310),0)</f>
        <v>0</v>
      </c>
      <c r="AC311" s="134"/>
      <c r="AD311" s="194">
        <f t="shared" si="34"/>
        <v>0</v>
      </c>
      <c r="AE311" s="124" t="str">
        <f t="shared" si="35"/>
        <v/>
      </c>
      <c r="AF311" s="195" t="str">
        <f t="shared" si="36"/>
        <v/>
      </c>
      <c r="AG311" s="194" t="str">
        <f t="shared" si="37"/>
        <v/>
      </c>
      <c r="AH311" s="194">
        <f>IF(AG311="",0,IF(ISERROR(VLOOKUP(AG311,AG$7:AG310,1,FALSE)),1,0))</f>
        <v>0</v>
      </c>
      <c r="AI311" s="194"/>
    </row>
    <row r="312" spans="1:35" ht="16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75">
        <f>IF(AND($X$5012&lt;&gt;" ",$X$5012&lt;&gt;0),IF(X312=$X$5012,1+COUNTIF(U$7:U311,"&gt;0"),0),0)</f>
        <v>0</v>
      </c>
      <c r="V312" s="178" t="s">
        <v>501</v>
      </c>
      <c r="W312" s="130"/>
      <c r="X312" s="131"/>
      <c r="Y312" s="131"/>
      <c r="Z312" s="206"/>
      <c r="AA312" s="134"/>
      <c r="AB312" s="174">
        <f>IF(AC312="totale",SUMIF(AA$7:AA312,"somma",Z$7:Z312)-SUMIF(AC$7:AC311,"totale",AB$7:AB311),0)</f>
        <v>0</v>
      </c>
      <c r="AC312" s="134"/>
      <c r="AD312" s="194">
        <f t="shared" si="34"/>
        <v>0</v>
      </c>
      <c r="AE312" s="124" t="str">
        <f t="shared" si="35"/>
        <v/>
      </c>
      <c r="AF312" s="195" t="str">
        <f t="shared" si="36"/>
        <v/>
      </c>
      <c r="AG312" s="194" t="str">
        <f t="shared" si="37"/>
        <v/>
      </c>
      <c r="AH312" s="194">
        <f>IF(AG312="",0,IF(ISERROR(VLOOKUP(AG312,AG$7:AG311,1,FALSE)),1,0))</f>
        <v>0</v>
      </c>
      <c r="AI312" s="194"/>
    </row>
    <row r="313" spans="1:35" ht="16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75">
        <f>IF(AND($X$5012&lt;&gt;" ",$X$5012&lt;&gt;0),IF(X313=$X$5012,1+COUNTIF(U$7:U312,"&gt;0"),0),0)</f>
        <v>0</v>
      </c>
      <c r="V313" s="178" t="s">
        <v>502</v>
      </c>
      <c r="W313" s="130"/>
      <c r="X313" s="131"/>
      <c r="Y313" s="131"/>
      <c r="Z313" s="206"/>
      <c r="AA313" s="134"/>
      <c r="AB313" s="174">
        <f>IF(AC313="totale",SUMIF(AA$7:AA313,"somma",Z$7:Z313)-SUMIF(AC$7:AC312,"totale",AB$7:AB312),0)</f>
        <v>0</v>
      </c>
      <c r="AC313" s="134"/>
      <c r="AD313" s="194">
        <f t="shared" si="34"/>
        <v>0</v>
      </c>
      <c r="AE313" s="124" t="str">
        <f t="shared" si="35"/>
        <v/>
      </c>
      <c r="AF313" s="195" t="str">
        <f t="shared" si="36"/>
        <v/>
      </c>
      <c r="AG313" s="194" t="str">
        <f t="shared" si="37"/>
        <v/>
      </c>
      <c r="AH313" s="194">
        <f>IF(AG313="",0,IF(ISERROR(VLOOKUP(AG313,AG$7:AG312,1,FALSE)),1,0))</f>
        <v>0</v>
      </c>
      <c r="AI313" s="194"/>
    </row>
    <row r="314" spans="1:35" ht="16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75">
        <f>IF(AND($X$5012&lt;&gt;" ",$X$5012&lt;&gt;0),IF(X314=$X$5012,1+COUNTIF(U$7:U313,"&gt;0"),0),0)</f>
        <v>0</v>
      </c>
      <c r="V314" s="178" t="s">
        <v>503</v>
      </c>
      <c r="W314" s="130"/>
      <c r="X314" s="131"/>
      <c r="Y314" s="131"/>
      <c r="Z314" s="206"/>
      <c r="AA314" s="134"/>
      <c r="AB314" s="174">
        <f>IF(AC314="totale",SUMIF(AA$7:AA314,"somma",Z$7:Z314)-SUMIF(AC$7:AC313,"totale",AB$7:AB313),0)</f>
        <v>0</v>
      </c>
      <c r="AC314" s="134"/>
      <c r="AD314" s="194">
        <f t="shared" si="34"/>
        <v>0</v>
      </c>
      <c r="AE314" s="124" t="str">
        <f t="shared" si="35"/>
        <v/>
      </c>
      <c r="AF314" s="195" t="str">
        <f t="shared" si="36"/>
        <v/>
      </c>
      <c r="AG314" s="194" t="str">
        <f t="shared" si="37"/>
        <v/>
      </c>
      <c r="AH314" s="194">
        <f>IF(AG314="",0,IF(ISERROR(VLOOKUP(AG314,AG$7:AG313,1,FALSE)),1,0))</f>
        <v>0</v>
      </c>
      <c r="AI314" s="194"/>
    </row>
    <row r="315" spans="1:35" ht="16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75">
        <f>IF(AND($X$5012&lt;&gt;" ",$X$5012&lt;&gt;0),IF(X315=$X$5012,1+COUNTIF(U$7:U314,"&gt;0"),0),0)</f>
        <v>0</v>
      </c>
      <c r="V315" s="178" t="s">
        <v>504</v>
      </c>
      <c r="W315" s="130"/>
      <c r="X315" s="131"/>
      <c r="Y315" s="131"/>
      <c r="Z315" s="206"/>
      <c r="AA315" s="134"/>
      <c r="AB315" s="174">
        <f>IF(AC315="totale",SUMIF(AA$7:AA315,"somma",Z$7:Z315)-SUMIF(AC$7:AC314,"totale",AB$7:AB314),0)</f>
        <v>0</v>
      </c>
      <c r="AC315" s="134"/>
      <c r="AD315" s="194">
        <f t="shared" si="34"/>
        <v>0</v>
      </c>
      <c r="AE315" s="124" t="str">
        <f t="shared" si="35"/>
        <v/>
      </c>
      <c r="AF315" s="195" t="str">
        <f t="shared" si="36"/>
        <v/>
      </c>
      <c r="AG315" s="194" t="str">
        <f t="shared" si="37"/>
        <v/>
      </c>
      <c r="AH315" s="194">
        <f>IF(AG315="",0,IF(ISERROR(VLOOKUP(AG315,AG$7:AG314,1,FALSE)),1,0))</f>
        <v>0</v>
      </c>
      <c r="AI315" s="194"/>
    </row>
    <row r="316" spans="1:35" ht="16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75">
        <f>IF(AND($X$5012&lt;&gt;" ",$X$5012&lt;&gt;0),IF(X316=$X$5012,1+COUNTIF(U$7:U315,"&gt;0"),0),0)</f>
        <v>0</v>
      </c>
      <c r="V316" s="178" t="s">
        <v>505</v>
      </c>
      <c r="W316" s="130"/>
      <c r="X316" s="131"/>
      <c r="Y316" s="131"/>
      <c r="Z316" s="206"/>
      <c r="AA316" s="134"/>
      <c r="AB316" s="174">
        <f>IF(AC316="totale",SUMIF(AA$7:AA316,"somma",Z$7:Z316)-SUMIF(AC$7:AC315,"totale",AB$7:AB315),0)</f>
        <v>0</v>
      </c>
      <c r="AC316" s="134"/>
      <c r="AD316" s="194">
        <f t="shared" si="34"/>
        <v>0</v>
      </c>
      <c r="AE316" s="124" t="str">
        <f t="shared" si="35"/>
        <v/>
      </c>
      <c r="AF316" s="195" t="str">
        <f t="shared" si="36"/>
        <v/>
      </c>
      <c r="AG316" s="194" t="str">
        <f t="shared" si="37"/>
        <v/>
      </c>
      <c r="AH316" s="194">
        <f>IF(AG316="",0,IF(ISERROR(VLOOKUP(AG316,AG$7:AG315,1,FALSE)),1,0))</f>
        <v>0</v>
      </c>
      <c r="AI316" s="194"/>
    </row>
    <row r="317" spans="1:35" ht="16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75">
        <f>IF(AND($X$5012&lt;&gt;" ",$X$5012&lt;&gt;0),IF(X317=$X$5012,1+COUNTIF(U$7:U316,"&gt;0"),0),0)</f>
        <v>0</v>
      </c>
      <c r="V317" s="178" t="s">
        <v>506</v>
      </c>
      <c r="W317" s="130"/>
      <c r="X317" s="131"/>
      <c r="Y317" s="131"/>
      <c r="Z317" s="206"/>
      <c r="AA317" s="134"/>
      <c r="AB317" s="174">
        <f>IF(AC317="totale",SUMIF(AA$7:AA317,"somma",Z$7:Z317)-SUMIF(AC$7:AC316,"totale",AB$7:AB316),0)</f>
        <v>0</v>
      </c>
      <c r="AC317" s="134"/>
      <c r="AD317" s="194">
        <f t="shared" si="34"/>
        <v>0</v>
      </c>
      <c r="AE317" s="124" t="str">
        <f t="shared" si="35"/>
        <v/>
      </c>
      <c r="AF317" s="195" t="str">
        <f t="shared" si="36"/>
        <v/>
      </c>
      <c r="AG317" s="194" t="str">
        <f t="shared" si="37"/>
        <v/>
      </c>
      <c r="AH317" s="194">
        <f>IF(AG317="",0,IF(ISERROR(VLOOKUP(AG317,AG$7:AG316,1,FALSE)),1,0))</f>
        <v>0</v>
      </c>
      <c r="AI317" s="194"/>
    </row>
    <row r="318" spans="1:35" ht="16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75">
        <f>IF(AND($X$5012&lt;&gt;" ",$X$5012&lt;&gt;0),IF(X318=$X$5012,1+COUNTIF(U$7:U317,"&gt;0"),0),0)</f>
        <v>0</v>
      </c>
      <c r="V318" s="178" t="s">
        <v>507</v>
      </c>
      <c r="W318" s="130"/>
      <c r="X318" s="131"/>
      <c r="Y318" s="131"/>
      <c r="Z318" s="206"/>
      <c r="AA318" s="134"/>
      <c r="AB318" s="174">
        <f>IF(AC318="totale",SUMIF(AA$7:AA318,"somma",Z$7:Z318)-SUMIF(AC$7:AC317,"totale",AB$7:AB317),0)</f>
        <v>0</v>
      </c>
      <c r="AC318" s="134"/>
      <c r="AD318" s="194">
        <f t="shared" si="34"/>
        <v>0</v>
      </c>
      <c r="AE318" s="124" t="str">
        <f t="shared" si="35"/>
        <v/>
      </c>
      <c r="AF318" s="195" t="str">
        <f t="shared" si="36"/>
        <v/>
      </c>
      <c r="AG318" s="194" t="str">
        <f t="shared" si="37"/>
        <v/>
      </c>
      <c r="AH318" s="194">
        <f>IF(AG318="",0,IF(ISERROR(VLOOKUP(AG318,AG$7:AG317,1,FALSE)),1,0))</f>
        <v>0</v>
      </c>
      <c r="AI318" s="194"/>
    </row>
    <row r="319" spans="1:35" ht="16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75">
        <f>IF(AND($X$5012&lt;&gt;" ",$X$5012&lt;&gt;0),IF(X319=$X$5012,1+COUNTIF(U$7:U318,"&gt;0"),0),0)</f>
        <v>0</v>
      </c>
      <c r="V319" s="178" t="s">
        <v>508</v>
      </c>
      <c r="W319" s="130"/>
      <c r="X319" s="131"/>
      <c r="Y319" s="131"/>
      <c r="Z319" s="206"/>
      <c r="AA319" s="134"/>
      <c r="AB319" s="174">
        <f>IF(AC319="totale",SUMIF(AA$7:AA319,"somma",Z$7:Z319)-SUMIF(AC$7:AC318,"totale",AB$7:AB318),0)</f>
        <v>0</v>
      </c>
      <c r="AC319" s="134"/>
      <c r="AD319" s="194">
        <f t="shared" si="34"/>
        <v>0</v>
      </c>
      <c r="AE319" s="124" t="str">
        <f t="shared" si="35"/>
        <v/>
      </c>
      <c r="AF319" s="195" t="str">
        <f t="shared" si="36"/>
        <v/>
      </c>
      <c r="AG319" s="194" t="str">
        <f t="shared" si="37"/>
        <v/>
      </c>
      <c r="AH319" s="194">
        <f>IF(AG319="",0,IF(ISERROR(VLOOKUP(AG319,AG$7:AG318,1,FALSE)),1,0))</f>
        <v>0</v>
      </c>
      <c r="AI319" s="194"/>
    </row>
    <row r="320" spans="1:35" ht="16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75">
        <f>IF(AND($X$5012&lt;&gt;" ",$X$5012&lt;&gt;0),IF(X320=$X$5012,1+COUNTIF(U$7:U319,"&gt;0"),0),0)</f>
        <v>0</v>
      </c>
      <c r="V320" s="178" t="s">
        <v>509</v>
      </c>
      <c r="W320" s="130"/>
      <c r="X320" s="131"/>
      <c r="Y320" s="131"/>
      <c r="Z320" s="206"/>
      <c r="AA320" s="134"/>
      <c r="AB320" s="174">
        <f>IF(AC320="totale",SUMIF(AA$7:AA320,"somma",Z$7:Z320)-SUMIF(AC$7:AC319,"totale",AB$7:AB319),0)</f>
        <v>0</v>
      </c>
      <c r="AC320" s="134"/>
      <c r="AD320" s="194">
        <f t="shared" si="34"/>
        <v>0</v>
      </c>
      <c r="AE320" s="124" t="str">
        <f t="shared" si="35"/>
        <v/>
      </c>
      <c r="AF320" s="195" t="str">
        <f t="shared" si="36"/>
        <v/>
      </c>
      <c r="AG320" s="194" t="str">
        <f t="shared" si="37"/>
        <v/>
      </c>
      <c r="AH320" s="194">
        <f>IF(AG320="",0,IF(ISERROR(VLOOKUP(AG320,AG$7:AG319,1,FALSE)),1,0))</f>
        <v>0</v>
      </c>
      <c r="AI320" s="194"/>
    </row>
    <row r="321" spans="1:35" ht="16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75">
        <f>IF(AND($X$5012&lt;&gt;" ",$X$5012&lt;&gt;0),IF(X321=$X$5012,1+COUNTIF(U$7:U320,"&gt;0"),0),0)</f>
        <v>0</v>
      </c>
      <c r="V321" s="178" t="s">
        <v>510</v>
      </c>
      <c r="W321" s="130"/>
      <c r="X321" s="131"/>
      <c r="Y321" s="131"/>
      <c r="Z321" s="206"/>
      <c r="AA321" s="134"/>
      <c r="AB321" s="174">
        <f>IF(AC321="totale",SUMIF(AA$7:AA321,"somma",Z$7:Z321)-SUMIF(AC$7:AC320,"totale",AB$7:AB320),0)</f>
        <v>0</v>
      </c>
      <c r="AC321" s="134"/>
      <c r="AD321" s="194">
        <f t="shared" si="34"/>
        <v>0</v>
      </c>
      <c r="AE321" s="124" t="str">
        <f t="shared" si="35"/>
        <v/>
      </c>
      <c r="AF321" s="195" t="str">
        <f t="shared" si="36"/>
        <v/>
      </c>
      <c r="AG321" s="194" t="str">
        <f t="shared" si="37"/>
        <v/>
      </c>
      <c r="AH321" s="194">
        <f>IF(AG321="",0,IF(ISERROR(VLOOKUP(AG321,AG$7:AG320,1,FALSE)),1,0))</f>
        <v>0</v>
      </c>
      <c r="AI321" s="194"/>
    </row>
    <row r="322" spans="1:35" ht="16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75">
        <f>IF(AND($X$5012&lt;&gt;" ",$X$5012&lt;&gt;0),IF(X322=$X$5012,1+COUNTIF(U$7:U321,"&gt;0"),0),0)</f>
        <v>0</v>
      </c>
      <c r="V322" s="178" t="s">
        <v>511</v>
      </c>
      <c r="W322" s="130"/>
      <c r="X322" s="131"/>
      <c r="Y322" s="131"/>
      <c r="Z322" s="206"/>
      <c r="AA322" s="134"/>
      <c r="AB322" s="174">
        <f>IF(AC322="totale",SUMIF(AA$7:AA322,"somma",Z$7:Z322)-SUMIF(AC$7:AC321,"totale",AB$7:AB321),0)</f>
        <v>0</v>
      </c>
      <c r="AC322" s="134"/>
      <c r="AD322" s="194">
        <f t="shared" si="34"/>
        <v>0</v>
      </c>
      <c r="AE322" s="124" t="str">
        <f t="shared" si="35"/>
        <v/>
      </c>
      <c r="AF322" s="195" t="str">
        <f t="shared" si="36"/>
        <v/>
      </c>
      <c r="AG322" s="194" t="str">
        <f t="shared" si="37"/>
        <v/>
      </c>
      <c r="AH322" s="194">
        <f>IF(AG322="",0,IF(ISERROR(VLOOKUP(AG322,AG$7:AG321,1,FALSE)),1,0))</f>
        <v>0</v>
      </c>
      <c r="AI322" s="194"/>
    </row>
    <row r="323" spans="1:35" ht="16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75">
        <f>IF(AND($X$5012&lt;&gt;" ",$X$5012&lt;&gt;0),IF(X323=$X$5012,1+COUNTIF(U$7:U322,"&gt;0"),0),0)</f>
        <v>0</v>
      </c>
      <c r="V323" s="178" t="s">
        <v>512</v>
      </c>
      <c r="W323" s="130"/>
      <c r="X323" s="131"/>
      <c r="Y323" s="131"/>
      <c r="Z323" s="206"/>
      <c r="AA323" s="134"/>
      <c r="AB323" s="174">
        <f>IF(AC323="totale",SUMIF(AA$7:AA323,"somma",Z$7:Z323)-SUMIF(AC$7:AC322,"totale",AB$7:AB322),0)</f>
        <v>0</v>
      </c>
      <c r="AC323" s="134"/>
      <c r="AD323" s="194">
        <f t="shared" si="34"/>
        <v>0</v>
      </c>
      <c r="AE323" s="124" t="str">
        <f t="shared" si="35"/>
        <v/>
      </c>
      <c r="AF323" s="195" t="str">
        <f t="shared" si="36"/>
        <v/>
      </c>
      <c r="AG323" s="194" t="str">
        <f t="shared" si="37"/>
        <v/>
      </c>
      <c r="AH323" s="194">
        <f>IF(AG323="",0,IF(ISERROR(VLOOKUP(AG323,AG$7:AG322,1,FALSE)),1,0))</f>
        <v>0</v>
      </c>
      <c r="AI323" s="194"/>
    </row>
    <row r="324" spans="1:35" ht="16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75">
        <f>IF(AND($X$5012&lt;&gt;" ",$X$5012&lt;&gt;0),IF(X324=$X$5012,1+COUNTIF(U$7:U323,"&gt;0"),0),0)</f>
        <v>0</v>
      </c>
      <c r="V324" s="178" t="s">
        <v>513</v>
      </c>
      <c r="W324" s="130"/>
      <c r="X324" s="131"/>
      <c r="Y324" s="131"/>
      <c r="Z324" s="206"/>
      <c r="AA324" s="134"/>
      <c r="AB324" s="174">
        <f>IF(AC324="totale",SUMIF(AA$7:AA324,"somma",Z$7:Z324)-SUMIF(AC$7:AC323,"totale",AB$7:AB323),0)</f>
        <v>0</v>
      </c>
      <c r="AC324" s="134"/>
      <c r="AD324" s="194">
        <f t="shared" si="34"/>
        <v>0</v>
      </c>
      <c r="AE324" s="124" t="str">
        <f t="shared" si="35"/>
        <v/>
      </c>
      <c r="AF324" s="195" t="str">
        <f t="shared" si="36"/>
        <v/>
      </c>
      <c r="AG324" s="194" t="str">
        <f t="shared" si="37"/>
        <v/>
      </c>
      <c r="AH324" s="194">
        <f>IF(AG324="",0,IF(ISERROR(VLOOKUP(AG324,AG$7:AG323,1,FALSE)),1,0))</f>
        <v>0</v>
      </c>
      <c r="AI324" s="194"/>
    </row>
    <row r="325" spans="1:35" ht="16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75">
        <f>IF(AND($X$5012&lt;&gt;" ",$X$5012&lt;&gt;0),IF(X325=$X$5012,1+COUNTIF(U$7:U324,"&gt;0"),0),0)</f>
        <v>0</v>
      </c>
      <c r="V325" s="178" t="s">
        <v>514</v>
      </c>
      <c r="W325" s="130"/>
      <c r="X325" s="131"/>
      <c r="Y325" s="131"/>
      <c r="Z325" s="206"/>
      <c r="AA325" s="134"/>
      <c r="AB325" s="174">
        <f>IF(AC325="totale",SUMIF(AA$7:AA325,"somma",Z$7:Z325)-SUMIF(AC$7:AC324,"totale",AB$7:AB324),0)</f>
        <v>0</v>
      </c>
      <c r="AC325" s="134"/>
      <c r="AD325" s="194">
        <f t="shared" si="34"/>
        <v>0</v>
      </c>
      <c r="AE325" s="124" t="str">
        <f t="shared" si="35"/>
        <v/>
      </c>
      <c r="AF325" s="195" t="str">
        <f t="shared" si="36"/>
        <v/>
      </c>
      <c r="AG325" s="194" t="str">
        <f t="shared" si="37"/>
        <v/>
      </c>
      <c r="AH325" s="194">
        <f>IF(AG325="",0,IF(ISERROR(VLOOKUP(AG325,AG$7:AG324,1,FALSE)),1,0))</f>
        <v>0</v>
      </c>
      <c r="AI325" s="194"/>
    </row>
    <row r="326" spans="1:35" ht="16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75">
        <f>IF(AND($X$5012&lt;&gt;" ",$X$5012&lt;&gt;0),IF(X326=$X$5012,1+COUNTIF(U$7:U325,"&gt;0"),0),0)</f>
        <v>0</v>
      </c>
      <c r="V326" s="178" t="s">
        <v>515</v>
      </c>
      <c r="W326" s="130"/>
      <c r="X326" s="131"/>
      <c r="Y326" s="131"/>
      <c r="Z326" s="206"/>
      <c r="AA326" s="134"/>
      <c r="AB326" s="174">
        <f>IF(AC326="totale",SUMIF(AA$7:AA326,"somma",Z$7:Z326)-SUMIF(AC$7:AC325,"totale",AB$7:AB325),0)</f>
        <v>0</v>
      </c>
      <c r="AC326" s="134"/>
      <c r="AD326" s="194">
        <f t="shared" si="34"/>
        <v>0</v>
      </c>
      <c r="AE326" s="124" t="str">
        <f t="shared" si="35"/>
        <v/>
      </c>
      <c r="AF326" s="195" t="str">
        <f t="shared" si="36"/>
        <v/>
      </c>
      <c r="AG326" s="194" t="str">
        <f t="shared" si="37"/>
        <v/>
      </c>
      <c r="AH326" s="194">
        <f>IF(AG326="",0,IF(ISERROR(VLOOKUP(AG326,AG$7:AG325,1,FALSE)),1,0))</f>
        <v>0</v>
      </c>
      <c r="AI326" s="194"/>
    </row>
    <row r="327" spans="1:35" ht="16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75">
        <f>IF(AND($X$5012&lt;&gt;" ",$X$5012&lt;&gt;0),IF(X327=$X$5012,1+COUNTIF(U$7:U326,"&gt;0"),0),0)</f>
        <v>0</v>
      </c>
      <c r="V327" s="178" t="s">
        <v>516</v>
      </c>
      <c r="W327" s="130"/>
      <c r="X327" s="131"/>
      <c r="Y327" s="131"/>
      <c r="Z327" s="206"/>
      <c r="AA327" s="134"/>
      <c r="AB327" s="174">
        <f>IF(AC327="totale",SUMIF(AA$7:AA327,"somma",Z$7:Z327)-SUMIF(AC$7:AC326,"totale",AB$7:AB326),0)</f>
        <v>0</v>
      </c>
      <c r="AC327" s="134"/>
      <c r="AD327" s="194">
        <f t="shared" si="34"/>
        <v>0</v>
      </c>
      <c r="AE327" s="124" t="str">
        <f t="shared" si="35"/>
        <v/>
      </c>
      <c r="AF327" s="195" t="str">
        <f t="shared" si="36"/>
        <v/>
      </c>
      <c r="AG327" s="194" t="str">
        <f t="shared" si="37"/>
        <v/>
      </c>
      <c r="AH327" s="194">
        <f>IF(AG327="",0,IF(ISERROR(VLOOKUP(AG327,AG$7:AG326,1,FALSE)),1,0))</f>
        <v>0</v>
      </c>
      <c r="AI327" s="194"/>
    </row>
    <row r="328" spans="1:35" ht="16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75">
        <f>IF(AND($X$5012&lt;&gt;" ",$X$5012&lt;&gt;0),IF(X328=$X$5012,1+COUNTIF(U$7:U327,"&gt;0"),0),0)</f>
        <v>0</v>
      </c>
      <c r="V328" s="178" t="s">
        <v>517</v>
      </c>
      <c r="W328" s="130"/>
      <c r="X328" s="131"/>
      <c r="Y328" s="131"/>
      <c r="Z328" s="206"/>
      <c r="AA328" s="134"/>
      <c r="AB328" s="174">
        <f>IF(AC328="totale",SUMIF(AA$7:AA328,"somma",Z$7:Z328)-SUMIF(AC$7:AC327,"totale",AB$7:AB327),0)</f>
        <v>0</v>
      </c>
      <c r="AC328" s="134"/>
      <c r="AD328" s="194">
        <f t="shared" ref="AD328:AD391" si="38">IF(ISBLANK(X328),0,VLOOKUP(X328,$B$8:$E$57,1,FALSE))</f>
        <v>0</v>
      </c>
      <c r="AE328" s="124" t="str">
        <f t="shared" ref="AE328:AE391" si="39">IF(W328&gt;0,CONCATENATE(MONTH(W328)&amp;X328),"")</f>
        <v/>
      </c>
      <c r="AF328" s="195" t="str">
        <f t="shared" ref="AF328:AF391" si="40">IF(OR(AND(Z328&lt;&gt;0,ISBLANK(X328)),ISERROR(AD328)),"ERR","")</f>
        <v/>
      </c>
      <c r="AG328" s="194" t="str">
        <f t="shared" si="37"/>
        <v/>
      </c>
      <c r="AH328" s="194">
        <f>IF(AG328="",0,IF(ISERROR(VLOOKUP(AG328,AG$7:AG327,1,FALSE)),1,0))</f>
        <v>0</v>
      </c>
      <c r="AI328" s="194"/>
    </row>
    <row r="329" spans="1:35" ht="16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75">
        <f>IF(AND($X$5012&lt;&gt;" ",$X$5012&lt;&gt;0),IF(X329=$X$5012,1+COUNTIF(U$7:U328,"&gt;0"),0),0)</f>
        <v>0</v>
      </c>
      <c r="V329" s="178" t="s">
        <v>518</v>
      </c>
      <c r="W329" s="130"/>
      <c r="X329" s="131"/>
      <c r="Y329" s="131"/>
      <c r="Z329" s="206"/>
      <c r="AA329" s="134"/>
      <c r="AB329" s="174">
        <f>IF(AC329="totale",SUMIF(AA$7:AA329,"somma",Z$7:Z329)-SUMIF(AC$7:AC328,"totale",AB$7:AB328),0)</f>
        <v>0</v>
      </c>
      <c r="AC329" s="134"/>
      <c r="AD329" s="194">
        <f t="shared" si="38"/>
        <v>0</v>
      </c>
      <c r="AE329" s="124" t="str">
        <f t="shared" si="39"/>
        <v/>
      </c>
      <c r="AF329" s="195" t="str">
        <f t="shared" si="40"/>
        <v/>
      </c>
      <c r="AG329" s="194" t="str">
        <f t="shared" si="37"/>
        <v/>
      </c>
      <c r="AH329" s="194">
        <f>IF(AG329="",0,IF(ISERROR(VLOOKUP(AG329,AG$7:AG328,1,FALSE)),1,0))</f>
        <v>0</v>
      </c>
      <c r="AI329" s="194"/>
    </row>
    <row r="330" spans="1:35" ht="16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75">
        <f>IF(AND($X$5012&lt;&gt;" ",$X$5012&lt;&gt;0),IF(X330=$X$5012,1+COUNTIF(U$7:U329,"&gt;0"),0),0)</f>
        <v>0</v>
      </c>
      <c r="V330" s="178" t="s">
        <v>519</v>
      </c>
      <c r="W330" s="130"/>
      <c r="X330" s="131"/>
      <c r="Y330" s="131"/>
      <c r="Z330" s="206"/>
      <c r="AA330" s="134"/>
      <c r="AB330" s="174">
        <f>IF(AC330="totale",SUMIF(AA$7:AA330,"somma",Z$7:Z330)-SUMIF(AC$7:AC329,"totale",AB$7:AB329),0)</f>
        <v>0</v>
      </c>
      <c r="AC330" s="134"/>
      <c r="AD330" s="194">
        <f t="shared" si="38"/>
        <v>0</v>
      </c>
      <c r="AE330" s="124" t="str">
        <f t="shared" si="39"/>
        <v/>
      </c>
      <c r="AF330" s="195" t="str">
        <f t="shared" si="40"/>
        <v/>
      </c>
      <c r="AG330" s="194" t="str">
        <f t="shared" ref="AG330:AG393" si="41">IF(W330&gt;0,CONCATENATE(MONTH(W330),"-",YEAR(W330)),"")</f>
        <v/>
      </c>
      <c r="AH330" s="194">
        <f>IF(AG330="",0,IF(ISERROR(VLOOKUP(AG330,AG$7:AG329,1,FALSE)),1,0))</f>
        <v>0</v>
      </c>
      <c r="AI330" s="194"/>
    </row>
    <row r="331" spans="1:35" ht="16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75">
        <f>IF(AND($X$5012&lt;&gt;" ",$X$5012&lt;&gt;0),IF(X331=$X$5012,1+COUNTIF(U$7:U330,"&gt;0"),0),0)</f>
        <v>0</v>
      </c>
      <c r="V331" s="178" t="s">
        <v>520</v>
      </c>
      <c r="W331" s="130"/>
      <c r="X331" s="131"/>
      <c r="Y331" s="131"/>
      <c r="Z331" s="206"/>
      <c r="AA331" s="134"/>
      <c r="AB331" s="174">
        <f>IF(AC331="totale",SUMIF(AA$7:AA331,"somma",Z$7:Z331)-SUMIF(AC$7:AC330,"totale",AB$7:AB330),0)</f>
        <v>0</v>
      </c>
      <c r="AC331" s="134"/>
      <c r="AD331" s="194">
        <f t="shared" si="38"/>
        <v>0</v>
      </c>
      <c r="AE331" s="124" t="str">
        <f t="shared" si="39"/>
        <v/>
      </c>
      <c r="AF331" s="195" t="str">
        <f t="shared" si="40"/>
        <v/>
      </c>
      <c r="AG331" s="194" t="str">
        <f t="shared" si="41"/>
        <v/>
      </c>
      <c r="AH331" s="194">
        <f>IF(AG331="",0,IF(ISERROR(VLOOKUP(AG331,AG$7:AG330,1,FALSE)),1,0))</f>
        <v>0</v>
      </c>
      <c r="AI331" s="194"/>
    </row>
    <row r="332" spans="1:35" ht="16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75">
        <f>IF(AND($X$5012&lt;&gt;" ",$X$5012&lt;&gt;0),IF(X332=$X$5012,1+COUNTIF(U$7:U331,"&gt;0"),0),0)</f>
        <v>0</v>
      </c>
      <c r="V332" s="178" t="s">
        <v>521</v>
      </c>
      <c r="W332" s="130"/>
      <c r="X332" s="131"/>
      <c r="Y332" s="131"/>
      <c r="Z332" s="206"/>
      <c r="AA332" s="134"/>
      <c r="AB332" s="174">
        <f>IF(AC332="totale",SUMIF(AA$7:AA332,"somma",Z$7:Z332)-SUMIF(AC$7:AC331,"totale",AB$7:AB331),0)</f>
        <v>0</v>
      </c>
      <c r="AC332" s="134"/>
      <c r="AD332" s="194">
        <f t="shared" si="38"/>
        <v>0</v>
      </c>
      <c r="AE332" s="124" t="str">
        <f t="shared" si="39"/>
        <v/>
      </c>
      <c r="AF332" s="195" t="str">
        <f t="shared" si="40"/>
        <v/>
      </c>
      <c r="AG332" s="194" t="str">
        <f t="shared" si="41"/>
        <v/>
      </c>
      <c r="AH332" s="194">
        <f>IF(AG332="",0,IF(ISERROR(VLOOKUP(AG332,AG$7:AG331,1,FALSE)),1,0))</f>
        <v>0</v>
      </c>
      <c r="AI332" s="194"/>
    </row>
    <row r="333" spans="1:35" ht="16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75">
        <f>IF(AND($X$5012&lt;&gt;" ",$X$5012&lt;&gt;0),IF(X333=$X$5012,1+COUNTIF(U$7:U332,"&gt;0"),0),0)</f>
        <v>0</v>
      </c>
      <c r="V333" s="178" t="s">
        <v>522</v>
      </c>
      <c r="W333" s="130"/>
      <c r="X333" s="131"/>
      <c r="Y333" s="131"/>
      <c r="Z333" s="206"/>
      <c r="AA333" s="134"/>
      <c r="AB333" s="174">
        <f>IF(AC333="totale",SUMIF(AA$7:AA333,"somma",Z$7:Z333)-SUMIF(AC$7:AC332,"totale",AB$7:AB332),0)</f>
        <v>0</v>
      </c>
      <c r="AC333" s="134"/>
      <c r="AD333" s="194">
        <f t="shared" si="38"/>
        <v>0</v>
      </c>
      <c r="AE333" s="124" t="str">
        <f t="shared" si="39"/>
        <v/>
      </c>
      <c r="AF333" s="195" t="str">
        <f t="shared" si="40"/>
        <v/>
      </c>
      <c r="AG333" s="194" t="str">
        <f t="shared" si="41"/>
        <v/>
      </c>
      <c r="AH333" s="194">
        <f>IF(AG333="",0,IF(ISERROR(VLOOKUP(AG333,AG$7:AG332,1,FALSE)),1,0))</f>
        <v>0</v>
      </c>
      <c r="AI333" s="194"/>
    </row>
    <row r="334" spans="1:35" ht="16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75">
        <f>IF(AND($X$5012&lt;&gt;" ",$X$5012&lt;&gt;0),IF(X334=$X$5012,1+COUNTIF(U$7:U333,"&gt;0"),0),0)</f>
        <v>0</v>
      </c>
      <c r="V334" s="178" t="s">
        <v>523</v>
      </c>
      <c r="W334" s="130"/>
      <c r="X334" s="131"/>
      <c r="Y334" s="131"/>
      <c r="Z334" s="206"/>
      <c r="AA334" s="134"/>
      <c r="AB334" s="174">
        <f>IF(AC334="totale",SUMIF(AA$7:AA334,"somma",Z$7:Z334)-SUMIF(AC$7:AC333,"totale",AB$7:AB333),0)</f>
        <v>0</v>
      </c>
      <c r="AC334" s="134"/>
      <c r="AD334" s="194">
        <f t="shared" si="38"/>
        <v>0</v>
      </c>
      <c r="AE334" s="124" t="str">
        <f t="shared" si="39"/>
        <v/>
      </c>
      <c r="AF334" s="195" t="str">
        <f t="shared" si="40"/>
        <v/>
      </c>
      <c r="AG334" s="194" t="str">
        <f t="shared" si="41"/>
        <v/>
      </c>
      <c r="AH334" s="194">
        <f>IF(AG334="",0,IF(ISERROR(VLOOKUP(AG334,AG$7:AG333,1,FALSE)),1,0))</f>
        <v>0</v>
      </c>
      <c r="AI334" s="194"/>
    </row>
    <row r="335" spans="1:35" ht="16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75">
        <f>IF(AND($X$5012&lt;&gt;" ",$X$5012&lt;&gt;0),IF(X335=$X$5012,1+COUNTIF(U$7:U334,"&gt;0"),0),0)</f>
        <v>0</v>
      </c>
      <c r="V335" s="178" t="s">
        <v>524</v>
      </c>
      <c r="W335" s="130"/>
      <c r="X335" s="131"/>
      <c r="Y335" s="131"/>
      <c r="Z335" s="206"/>
      <c r="AA335" s="134"/>
      <c r="AB335" s="174">
        <f>IF(AC335="totale",SUMIF(AA$7:AA335,"somma",Z$7:Z335)-SUMIF(AC$7:AC334,"totale",AB$7:AB334),0)</f>
        <v>0</v>
      </c>
      <c r="AC335" s="134"/>
      <c r="AD335" s="194">
        <f t="shared" si="38"/>
        <v>0</v>
      </c>
      <c r="AE335" s="124" t="str">
        <f t="shared" si="39"/>
        <v/>
      </c>
      <c r="AF335" s="195" t="str">
        <f t="shared" si="40"/>
        <v/>
      </c>
      <c r="AG335" s="194" t="str">
        <f t="shared" si="41"/>
        <v/>
      </c>
      <c r="AH335" s="194">
        <f>IF(AG335="",0,IF(ISERROR(VLOOKUP(AG335,AG$7:AG334,1,FALSE)),1,0))</f>
        <v>0</v>
      </c>
      <c r="AI335" s="194"/>
    </row>
    <row r="336" spans="1:35" ht="16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75">
        <f>IF(AND($X$5012&lt;&gt;" ",$X$5012&lt;&gt;0),IF(X336=$X$5012,1+COUNTIF(U$7:U335,"&gt;0"),0),0)</f>
        <v>0</v>
      </c>
      <c r="V336" s="178" t="s">
        <v>525</v>
      </c>
      <c r="W336" s="130"/>
      <c r="X336" s="131"/>
      <c r="Y336" s="131"/>
      <c r="Z336" s="206"/>
      <c r="AA336" s="134"/>
      <c r="AB336" s="174">
        <f>IF(AC336="totale",SUMIF(AA$7:AA336,"somma",Z$7:Z336)-SUMIF(AC$7:AC335,"totale",AB$7:AB335),0)</f>
        <v>0</v>
      </c>
      <c r="AC336" s="134"/>
      <c r="AD336" s="194">
        <f t="shared" si="38"/>
        <v>0</v>
      </c>
      <c r="AE336" s="124" t="str">
        <f t="shared" si="39"/>
        <v/>
      </c>
      <c r="AF336" s="195" t="str">
        <f t="shared" si="40"/>
        <v/>
      </c>
      <c r="AG336" s="194" t="str">
        <f t="shared" si="41"/>
        <v/>
      </c>
      <c r="AH336" s="194">
        <f>IF(AG336="",0,IF(ISERROR(VLOOKUP(AG336,AG$7:AG335,1,FALSE)),1,0))</f>
        <v>0</v>
      </c>
      <c r="AI336" s="194"/>
    </row>
    <row r="337" spans="1:35" ht="16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75">
        <f>IF(AND($X$5012&lt;&gt;" ",$X$5012&lt;&gt;0),IF(X337=$X$5012,1+COUNTIF(U$7:U336,"&gt;0"),0),0)</f>
        <v>0</v>
      </c>
      <c r="V337" s="178" t="s">
        <v>526</v>
      </c>
      <c r="W337" s="130"/>
      <c r="X337" s="131"/>
      <c r="Y337" s="131"/>
      <c r="Z337" s="206"/>
      <c r="AA337" s="134"/>
      <c r="AB337" s="174">
        <f>IF(AC337="totale",SUMIF(AA$7:AA337,"somma",Z$7:Z337)-SUMIF(AC$7:AC336,"totale",AB$7:AB336),0)</f>
        <v>0</v>
      </c>
      <c r="AC337" s="134"/>
      <c r="AD337" s="194">
        <f t="shared" si="38"/>
        <v>0</v>
      </c>
      <c r="AE337" s="124" t="str">
        <f t="shared" si="39"/>
        <v/>
      </c>
      <c r="AF337" s="195" t="str">
        <f t="shared" si="40"/>
        <v/>
      </c>
      <c r="AG337" s="194" t="str">
        <f t="shared" si="41"/>
        <v/>
      </c>
      <c r="AH337" s="194">
        <f>IF(AG337="",0,IF(ISERROR(VLOOKUP(AG337,AG$7:AG336,1,FALSE)),1,0))</f>
        <v>0</v>
      </c>
      <c r="AI337" s="194"/>
    </row>
    <row r="338" spans="1:35" ht="16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75">
        <f>IF(AND($X$5012&lt;&gt;" ",$X$5012&lt;&gt;0),IF(X338=$X$5012,1+COUNTIF(U$7:U337,"&gt;0"),0),0)</f>
        <v>0</v>
      </c>
      <c r="V338" s="178" t="s">
        <v>527</v>
      </c>
      <c r="W338" s="130"/>
      <c r="X338" s="131"/>
      <c r="Y338" s="131"/>
      <c r="Z338" s="206"/>
      <c r="AA338" s="134"/>
      <c r="AB338" s="174">
        <f>IF(AC338="totale",SUMIF(AA$7:AA338,"somma",Z$7:Z338)-SUMIF(AC$7:AC337,"totale",AB$7:AB337),0)</f>
        <v>0</v>
      </c>
      <c r="AC338" s="134"/>
      <c r="AD338" s="194">
        <f t="shared" si="38"/>
        <v>0</v>
      </c>
      <c r="AE338" s="124" t="str">
        <f t="shared" si="39"/>
        <v/>
      </c>
      <c r="AF338" s="195" t="str">
        <f t="shared" si="40"/>
        <v/>
      </c>
      <c r="AG338" s="194" t="str">
        <f t="shared" si="41"/>
        <v/>
      </c>
      <c r="AH338" s="194">
        <f>IF(AG338="",0,IF(ISERROR(VLOOKUP(AG338,AG$7:AG337,1,FALSE)),1,0))</f>
        <v>0</v>
      </c>
      <c r="AI338" s="194"/>
    </row>
    <row r="339" spans="1:35" ht="16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75">
        <f>IF(AND($X$5012&lt;&gt;" ",$X$5012&lt;&gt;0),IF(X339=$X$5012,1+COUNTIF(U$7:U338,"&gt;0"),0),0)</f>
        <v>0</v>
      </c>
      <c r="V339" s="178" t="s">
        <v>528</v>
      </c>
      <c r="W339" s="130"/>
      <c r="X339" s="131"/>
      <c r="Y339" s="131"/>
      <c r="Z339" s="206"/>
      <c r="AA339" s="134"/>
      <c r="AB339" s="174">
        <f>IF(AC339="totale",SUMIF(AA$7:AA339,"somma",Z$7:Z339)-SUMIF(AC$7:AC338,"totale",AB$7:AB338),0)</f>
        <v>0</v>
      </c>
      <c r="AC339" s="134"/>
      <c r="AD339" s="194">
        <f t="shared" si="38"/>
        <v>0</v>
      </c>
      <c r="AE339" s="124" t="str">
        <f t="shared" si="39"/>
        <v/>
      </c>
      <c r="AF339" s="195" t="str">
        <f t="shared" si="40"/>
        <v/>
      </c>
      <c r="AG339" s="194" t="str">
        <f t="shared" si="41"/>
        <v/>
      </c>
      <c r="AH339" s="194">
        <f>IF(AG339="",0,IF(ISERROR(VLOOKUP(AG339,AG$7:AG338,1,FALSE)),1,0))</f>
        <v>0</v>
      </c>
      <c r="AI339" s="194"/>
    </row>
    <row r="340" spans="1:35" ht="16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75">
        <f>IF(AND($X$5012&lt;&gt;" ",$X$5012&lt;&gt;0),IF(X340=$X$5012,1+COUNTIF(U$7:U339,"&gt;0"),0),0)</f>
        <v>0</v>
      </c>
      <c r="V340" s="178" t="s">
        <v>529</v>
      </c>
      <c r="W340" s="130"/>
      <c r="X340" s="131"/>
      <c r="Y340" s="131"/>
      <c r="Z340" s="206"/>
      <c r="AA340" s="134"/>
      <c r="AB340" s="174">
        <f>IF(AC340="totale",SUMIF(AA$7:AA340,"somma",Z$7:Z340)-SUMIF(AC$7:AC339,"totale",AB$7:AB339),0)</f>
        <v>0</v>
      </c>
      <c r="AC340" s="134"/>
      <c r="AD340" s="194">
        <f t="shared" si="38"/>
        <v>0</v>
      </c>
      <c r="AE340" s="124" t="str">
        <f t="shared" si="39"/>
        <v/>
      </c>
      <c r="AF340" s="195" t="str">
        <f t="shared" si="40"/>
        <v/>
      </c>
      <c r="AG340" s="194" t="str">
        <f t="shared" si="41"/>
        <v/>
      </c>
      <c r="AH340" s="194">
        <f>IF(AG340="",0,IF(ISERROR(VLOOKUP(AG340,AG$7:AG339,1,FALSE)),1,0))</f>
        <v>0</v>
      </c>
      <c r="AI340" s="194"/>
    </row>
    <row r="341" spans="1:35" ht="16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75">
        <f>IF(AND($X$5012&lt;&gt;" ",$X$5012&lt;&gt;0),IF(X341=$X$5012,1+COUNTIF(U$7:U340,"&gt;0"),0),0)</f>
        <v>0</v>
      </c>
      <c r="V341" s="178" t="s">
        <v>530</v>
      </c>
      <c r="W341" s="130"/>
      <c r="X341" s="131"/>
      <c r="Y341" s="131"/>
      <c r="Z341" s="206"/>
      <c r="AA341" s="134"/>
      <c r="AB341" s="174">
        <f>IF(AC341="totale",SUMIF(AA$7:AA341,"somma",Z$7:Z341)-SUMIF(AC$7:AC340,"totale",AB$7:AB340),0)</f>
        <v>0</v>
      </c>
      <c r="AC341" s="134"/>
      <c r="AD341" s="194">
        <f t="shared" si="38"/>
        <v>0</v>
      </c>
      <c r="AE341" s="124" t="str">
        <f t="shared" si="39"/>
        <v/>
      </c>
      <c r="AF341" s="195" t="str">
        <f t="shared" si="40"/>
        <v/>
      </c>
      <c r="AG341" s="194" t="str">
        <f t="shared" si="41"/>
        <v/>
      </c>
      <c r="AH341" s="194">
        <f>IF(AG341="",0,IF(ISERROR(VLOOKUP(AG341,AG$7:AG340,1,FALSE)),1,0))</f>
        <v>0</v>
      </c>
      <c r="AI341" s="194"/>
    </row>
    <row r="342" spans="1:35" ht="16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75">
        <f>IF(AND($X$5012&lt;&gt;" ",$X$5012&lt;&gt;0),IF(X342=$X$5012,1+COUNTIF(U$7:U341,"&gt;0"),0),0)</f>
        <v>0</v>
      </c>
      <c r="V342" s="178" t="s">
        <v>531</v>
      </c>
      <c r="W342" s="130"/>
      <c r="X342" s="131"/>
      <c r="Y342" s="131"/>
      <c r="Z342" s="206"/>
      <c r="AA342" s="134"/>
      <c r="AB342" s="174">
        <f>IF(AC342="totale",SUMIF(AA$7:AA342,"somma",Z$7:Z342)-SUMIF(AC$7:AC341,"totale",AB$7:AB341),0)</f>
        <v>0</v>
      </c>
      <c r="AC342" s="134"/>
      <c r="AD342" s="194">
        <f t="shared" si="38"/>
        <v>0</v>
      </c>
      <c r="AE342" s="124" t="str">
        <f t="shared" si="39"/>
        <v/>
      </c>
      <c r="AF342" s="195" t="str">
        <f t="shared" si="40"/>
        <v/>
      </c>
      <c r="AG342" s="194" t="str">
        <f t="shared" si="41"/>
        <v/>
      </c>
      <c r="AH342" s="194">
        <f>IF(AG342="",0,IF(ISERROR(VLOOKUP(AG342,AG$7:AG341,1,FALSE)),1,0))</f>
        <v>0</v>
      </c>
      <c r="AI342" s="194"/>
    </row>
    <row r="343" spans="1:35" ht="16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75">
        <f>IF(AND($X$5012&lt;&gt;" ",$X$5012&lt;&gt;0),IF(X343=$X$5012,1+COUNTIF(U$7:U342,"&gt;0"),0),0)</f>
        <v>0</v>
      </c>
      <c r="V343" s="178" t="s">
        <v>532</v>
      </c>
      <c r="W343" s="130"/>
      <c r="X343" s="131"/>
      <c r="Y343" s="131"/>
      <c r="Z343" s="206"/>
      <c r="AA343" s="134"/>
      <c r="AB343" s="174">
        <f>IF(AC343="totale",SUMIF(AA$7:AA343,"somma",Z$7:Z343)-SUMIF(AC$7:AC342,"totale",AB$7:AB342),0)</f>
        <v>0</v>
      </c>
      <c r="AC343" s="134"/>
      <c r="AD343" s="194">
        <f t="shared" si="38"/>
        <v>0</v>
      </c>
      <c r="AE343" s="124" t="str">
        <f t="shared" si="39"/>
        <v/>
      </c>
      <c r="AF343" s="195" t="str">
        <f t="shared" si="40"/>
        <v/>
      </c>
      <c r="AG343" s="194" t="str">
        <f t="shared" si="41"/>
        <v/>
      </c>
      <c r="AH343" s="194">
        <f>IF(AG343="",0,IF(ISERROR(VLOOKUP(AG343,AG$7:AG342,1,FALSE)),1,0))</f>
        <v>0</v>
      </c>
      <c r="AI343" s="194"/>
    </row>
    <row r="344" spans="1:35" ht="16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75">
        <f>IF(AND($X$5012&lt;&gt;" ",$X$5012&lt;&gt;0),IF(X344=$X$5012,1+COUNTIF(U$7:U343,"&gt;0"),0),0)</f>
        <v>0</v>
      </c>
      <c r="V344" s="178" t="s">
        <v>533</v>
      </c>
      <c r="W344" s="130"/>
      <c r="X344" s="131"/>
      <c r="Y344" s="131"/>
      <c r="Z344" s="206"/>
      <c r="AA344" s="134"/>
      <c r="AB344" s="174">
        <f>IF(AC344="totale",SUMIF(AA$7:AA344,"somma",Z$7:Z344)-SUMIF(AC$7:AC343,"totale",AB$7:AB343),0)</f>
        <v>0</v>
      </c>
      <c r="AC344" s="134"/>
      <c r="AD344" s="194">
        <f t="shared" si="38"/>
        <v>0</v>
      </c>
      <c r="AE344" s="124" t="str">
        <f t="shared" si="39"/>
        <v/>
      </c>
      <c r="AF344" s="195" t="str">
        <f t="shared" si="40"/>
        <v/>
      </c>
      <c r="AG344" s="194" t="str">
        <f t="shared" si="41"/>
        <v/>
      </c>
      <c r="AH344" s="194">
        <f>IF(AG344="",0,IF(ISERROR(VLOOKUP(AG344,AG$7:AG343,1,FALSE)),1,0))</f>
        <v>0</v>
      </c>
      <c r="AI344" s="194"/>
    </row>
    <row r="345" spans="1:35" ht="16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75">
        <f>IF(AND($X$5012&lt;&gt;" ",$X$5012&lt;&gt;0),IF(X345=$X$5012,1+COUNTIF(U$7:U344,"&gt;0"),0),0)</f>
        <v>0</v>
      </c>
      <c r="V345" s="178" t="s">
        <v>534</v>
      </c>
      <c r="W345" s="130"/>
      <c r="X345" s="131"/>
      <c r="Y345" s="131"/>
      <c r="Z345" s="206"/>
      <c r="AA345" s="134"/>
      <c r="AB345" s="174">
        <f>IF(AC345="totale",SUMIF(AA$7:AA345,"somma",Z$7:Z345)-SUMIF(AC$7:AC344,"totale",AB$7:AB344),0)</f>
        <v>0</v>
      </c>
      <c r="AC345" s="134"/>
      <c r="AD345" s="194">
        <f t="shared" si="38"/>
        <v>0</v>
      </c>
      <c r="AE345" s="124" t="str">
        <f t="shared" si="39"/>
        <v/>
      </c>
      <c r="AF345" s="195" t="str">
        <f t="shared" si="40"/>
        <v/>
      </c>
      <c r="AG345" s="194" t="str">
        <f t="shared" si="41"/>
        <v/>
      </c>
      <c r="AH345" s="194">
        <f>IF(AG345="",0,IF(ISERROR(VLOOKUP(AG345,AG$7:AG344,1,FALSE)),1,0))</f>
        <v>0</v>
      </c>
      <c r="AI345" s="194"/>
    </row>
    <row r="346" spans="1:35" ht="16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75">
        <f>IF(AND($X$5012&lt;&gt;" ",$X$5012&lt;&gt;0),IF(X346=$X$5012,1+COUNTIF(U$7:U345,"&gt;0"),0),0)</f>
        <v>0</v>
      </c>
      <c r="V346" s="178" t="s">
        <v>535</v>
      </c>
      <c r="W346" s="130"/>
      <c r="X346" s="131"/>
      <c r="Y346" s="131"/>
      <c r="Z346" s="206"/>
      <c r="AA346" s="134"/>
      <c r="AB346" s="174">
        <f>IF(AC346="totale",SUMIF(AA$7:AA346,"somma",Z$7:Z346)-SUMIF(AC$7:AC345,"totale",AB$7:AB345),0)</f>
        <v>0</v>
      </c>
      <c r="AC346" s="134"/>
      <c r="AD346" s="194">
        <f t="shared" si="38"/>
        <v>0</v>
      </c>
      <c r="AE346" s="124" t="str">
        <f t="shared" si="39"/>
        <v/>
      </c>
      <c r="AF346" s="195" t="str">
        <f t="shared" si="40"/>
        <v/>
      </c>
      <c r="AG346" s="194" t="str">
        <f t="shared" si="41"/>
        <v/>
      </c>
      <c r="AH346" s="194">
        <f>IF(AG346="",0,IF(ISERROR(VLOOKUP(AG346,AG$7:AG345,1,FALSE)),1,0))</f>
        <v>0</v>
      </c>
      <c r="AI346" s="194"/>
    </row>
    <row r="347" spans="1:35" ht="16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75">
        <f>IF(AND($X$5012&lt;&gt;" ",$X$5012&lt;&gt;0),IF(X347=$X$5012,1+COUNTIF(U$7:U346,"&gt;0"),0),0)</f>
        <v>0</v>
      </c>
      <c r="V347" s="178" t="s">
        <v>536</v>
      </c>
      <c r="W347" s="130"/>
      <c r="X347" s="131"/>
      <c r="Y347" s="131"/>
      <c r="Z347" s="206"/>
      <c r="AA347" s="134"/>
      <c r="AB347" s="174">
        <f>IF(AC347="totale",SUMIF(AA$7:AA347,"somma",Z$7:Z347)-SUMIF(AC$7:AC346,"totale",AB$7:AB346),0)</f>
        <v>0</v>
      </c>
      <c r="AC347" s="134"/>
      <c r="AD347" s="194">
        <f t="shared" si="38"/>
        <v>0</v>
      </c>
      <c r="AE347" s="124" t="str">
        <f t="shared" si="39"/>
        <v/>
      </c>
      <c r="AF347" s="195" t="str">
        <f t="shared" si="40"/>
        <v/>
      </c>
      <c r="AG347" s="194" t="str">
        <f t="shared" si="41"/>
        <v/>
      </c>
      <c r="AH347" s="194">
        <f>IF(AG347="",0,IF(ISERROR(VLOOKUP(AG347,AG$7:AG346,1,FALSE)),1,0))</f>
        <v>0</v>
      </c>
      <c r="AI347" s="194"/>
    </row>
    <row r="348" spans="1:35" ht="16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75">
        <f>IF(AND($X$5012&lt;&gt;" ",$X$5012&lt;&gt;0),IF(X348=$X$5012,1+COUNTIF(U$7:U347,"&gt;0"),0),0)</f>
        <v>0</v>
      </c>
      <c r="V348" s="178" t="s">
        <v>537</v>
      </c>
      <c r="W348" s="130"/>
      <c r="X348" s="131"/>
      <c r="Y348" s="131"/>
      <c r="Z348" s="206"/>
      <c r="AA348" s="134"/>
      <c r="AB348" s="174">
        <f>IF(AC348="totale",SUMIF(AA$7:AA348,"somma",Z$7:Z348)-SUMIF(AC$7:AC347,"totale",AB$7:AB347),0)</f>
        <v>0</v>
      </c>
      <c r="AC348" s="134"/>
      <c r="AD348" s="194">
        <f t="shared" si="38"/>
        <v>0</v>
      </c>
      <c r="AE348" s="124" t="str">
        <f t="shared" si="39"/>
        <v/>
      </c>
      <c r="AF348" s="195" t="str">
        <f t="shared" si="40"/>
        <v/>
      </c>
      <c r="AG348" s="194" t="str">
        <f t="shared" si="41"/>
        <v/>
      </c>
      <c r="AH348" s="194">
        <f>IF(AG348="",0,IF(ISERROR(VLOOKUP(AG348,AG$7:AG347,1,FALSE)),1,0))</f>
        <v>0</v>
      </c>
      <c r="AI348" s="194"/>
    </row>
    <row r="349" spans="1:35" ht="16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75">
        <f>IF(AND($X$5012&lt;&gt;" ",$X$5012&lt;&gt;0),IF(X349=$X$5012,1+COUNTIF(U$7:U348,"&gt;0"),0),0)</f>
        <v>0</v>
      </c>
      <c r="V349" s="178" t="s">
        <v>538</v>
      </c>
      <c r="W349" s="130"/>
      <c r="X349" s="131"/>
      <c r="Y349" s="131"/>
      <c r="Z349" s="206"/>
      <c r="AA349" s="134"/>
      <c r="AB349" s="174">
        <f>IF(AC349="totale",SUMIF(AA$7:AA349,"somma",Z$7:Z349)-SUMIF(AC$7:AC348,"totale",AB$7:AB348),0)</f>
        <v>0</v>
      </c>
      <c r="AC349" s="134"/>
      <c r="AD349" s="194">
        <f t="shared" si="38"/>
        <v>0</v>
      </c>
      <c r="AE349" s="124" t="str">
        <f t="shared" si="39"/>
        <v/>
      </c>
      <c r="AF349" s="195" t="str">
        <f t="shared" si="40"/>
        <v/>
      </c>
      <c r="AG349" s="194" t="str">
        <f t="shared" si="41"/>
        <v/>
      </c>
      <c r="AH349" s="194">
        <f>IF(AG349="",0,IF(ISERROR(VLOOKUP(AG349,AG$7:AG348,1,FALSE)),1,0))</f>
        <v>0</v>
      </c>
      <c r="AI349" s="194"/>
    </row>
    <row r="350" spans="1:35" ht="16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75">
        <f>IF(AND($X$5012&lt;&gt;" ",$X$5012&lt;&gt;0),IF(X350=$X$5012,1+COUNTIF(U$7:U349,"&gt;0"),0),0)</f>
        <v>0</v>
      </c>
      <c r="V350" s="178" t="s">
        <v>539</v>
      </c>
      <c r="W350" s="130"/>
      <c r="X350" s="131"/>
      <c r="Y350" s="131"/>
      <c r="Z350" s="206"/>
      <c r="AA350" s="134"/>
      <c r="AB350" s="174">
        <f>IF(AC350="totale",SUMIF(AA$7:AA350,"somma",Z$7:Z350)-SUMIF(AC$7:AC349,"totale",AB$7:AB349),0)</f>
        <v>0</v>
      </c>
      <c r="AC350" s="134"/>
      <c r="AD350" s="194">
        <f t="shared" si="38"/>
        <v>0</v>
      </c>
      <c r="AE350" s="124" t="str">
        <f t="shared" si="39"/>
        <v/>
      </c>
      <c r="AF350" s="195" t="str">
        <f t="shared" si="40"/>
        <v/>
      </c>
      <c r="AG350" s="194" t="str">
        <f t="shared" si="41"/>
        <v/>
      </c>
      <c r="AH350" s="194">
        <f>IF(AG350="",0,IF(ISERROR(VLOOKUP(AG350,AG$7:AG349,1,FALSE)),1,0))</f>
        <v>0</v>
      </c>
      <c r="AI350" s="194"/>
    </row>
    <row r="351" spans="1:35" ht="16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75">
        <f>IF(AND($X$5012&lt;&gt;" ",$X$5012&lt;&gt;0),IF(X351=$X$5012,1+COUNTIF(U$7:U350,"&gt;0"),0),0)</f>
        <v>0</v>
      </c>
      <c r="V351" s="178" t="s">
        <v>540</v>
      </c>
      <c r="W351" s="130"/>
      <c r="X351" s="131"/>
      <c r="Y351" s="131"/>
      <c r="Z351" s="206"/>
      <c r="AA351" s="134"/>
      <c r="AB351" s="174">
        <f>IF(AC351="totale",SUMIF(AA$7:AA351,"somma",Z$7:Z351)-SUMIF(AC$7:AC350,"totale",AB$7:AB350),0)</f>
        <v>0</v>
      </c>
      <c r="AC351" s="134"/>
      <c r="AD351" s="194">
        <f t="shared" si="38"/>
        <v>0</v>
      </c>
      <c r="AE351" s="124" t="str">
        <f t="shared" si="39"/>
        <v/>
      </c>
      <c r="AF351" s="195" t="str">
        <f t="shared" si="40"/>
        <v/>
      </c>
      <c r="AG351" s="194" t="str">
        <f t="shared" si="41"/>
        <v/>
      </c>
      <c r="AH351" s="194">
        <f>IF(AG351="",0,IF(ISERROR(VLOOKUP(AG351,AG$7:AG350,1,FALSE)),1,0))</f>
        <v>0</v>
      </c>
      <c r="AI351" s="194"/>
    </row>
    <row r="352" spans="1:35" ht="16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75">
        <f>IF(AND($X$5012&lt;&gt;" ",$X$5012&lt;&gt;0),IF(X352=$X$5012,1+COUNTIF(U$7:U351,"&gt;0"),0),0)</f>
        <v>0</v>
      </c>
      <c r="V352" s="178" t="s">
        <v>541</v>
      </c>
      <c r="W352" s="130"/>
      <c r="X352" s="131"/>
      <c r="Y352" s="131"/>
      <c r="Z352" s="206"/>
      <c r="AA352" s="134"/>
      <c r="AB352" s="174">
        <f>IF(AC352="totale",SUMIF(AA$7:AA352,"somma",Z$7:Z352)-SUMIF(AC$7:AC351,"totale",AB$7:AB351),0)</f>
        <v>0</v>
      </c>
      <c r="AC352" s="134"/>
      <c r="AD352" s="194">
        <f t="shared" si="38"/>
        <v>0</v>
      </c>
      <c r="AE352" s="124" t="str">
        <f t="shared" si="39"/>
        <v/>
      </c>
      <c r="AF352" s="195" t="str">
        <f t="shared" si="40"/>
        <v/>
      </c>
      <c r="AG352" s="194" t="str">
        <f t="shared" si="41"/>
        <v/>
      </c>
      <c r="AH352" s="194">
        <f>IF(AG352="",0,IF(ISERROR(VLOOKUP(AG352,AG$7:AG351,1,FALSE)),1,0))</f>
        <v>0</v>
      </c>
      <c r="AI352" s="194"/>
    </row>
    <row r="353" spans="1:35" ht="16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75">
        <f>IF(AND($X$5012&lt;&gt;" ",$X$5012&lt;&gt;0),IF(X353=$X$5012,1+COUNTIF(U$7:U352,"&gt;0"),0),0)</f>
        <v>0</v>
      </c>
      <c r="V353" s="178" t="s">
        <v>542</v>
      </c>
      <c r="W353" s="130"/>
      <c r="X353" s="131"/>
      <c r="Y353" s="131"/>
      <c r="Z353" s="206"/>
      <c r="AA353" s="134"/>
      <c r="AB353" s="174">
        <f>IF(AC353="totale",SUMIF(AA$7:AA353,"somma",Z$7:Z353)-SUMIF(AC$7:AC352,"totale",AB$7:AB352),0)</f>
        <v>0</v>
      </c>
      <c r="AC353" s="134"/>
      <c r="AD353" s="194">
        <f t="shared" si="38"/>
        <v>0</v>
      </c>
      <c r="AE353" s="124" t="str">
        <f t="shared" si="39"/>
        <v/>
      </c>
      <c r="AF353" s="195" t="str">
        <f t="shared" si="40"/>
        <v/>
      </c>
      <c r="AG353" s="194" t="str">
        <f t="shared" si="41"/>
        <v/>
      </c>
      <c r="AH353" s="194">
        <f>IF(AG353="",0,IF(ISERROR(VLOOKUP(AG353,AG$7:AG352,1,FALSE)),1,0))</f>
        <v>0</v>
      </c>
      <c r="AI353" s="194"/>
    </row>
    <row r="354" spans="1:35" ht="16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75">
        <f>IF(AND($X$5012&lt;&gt;" ",$X$5012&lt;&gt;0),IF(X354=$X$5012,1+COUNTIF(U$7:U353,"&gt;0"),0),0)</f>
        <v>0</v>
      </c>
      <c r="V354" s="178" t="s">
        <v>543</v>
      </c>
      <c r="W354" s="130"/>
      <c r="X354" s="131"/>
      <c r="Y354" s="131"/>
      <c r="Z354" s="206"/>
      <c r="AA354" s="134"/>
      <c r="AB354" s="174">
        <f>IF(AC354="totale",SUMIF(AA$7:AA354,"somma",Z$7:Z354)-SUMIF(AC$7:AC353,"totale",AB$7:AB353),0)</f>
        <v>0</v>
      </c>
      <c r="AC354" s="134"/>
      <c r="AD354" s="194">
        <f t="shared" si="38"/>
        <v>0</v>
      </c>
      <c r="AE354" s="124" t="str">
        <f t="shared" si="39"/>
        <v/>
      </c>
      <c r="AF354" s="195" t="str">
        <f t="shared" si="40"/>
        <v/>
      </c>
      <c r="AG354" s="194" t="str">
        <f t="shared" si="41"/>
        <v/>
      </c>
      <c r="AH354" s="194">
        <f>IF(AG354="",0,IF(ISERROR(VLOOKUP(AG354,AG$7:AG353,1,FALSE)),1,0))</f>
        <v>0</v>
      </c>
      <c r="AI354" s="194"/>
    </row>
    <row r="355" spans="1:35" ht="16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75">
        <f>IF(AND($X$5012&lt;&gt;" ",$X$5012&lt;&gt;0),IF(X355=$X$5012,1+COUNTIF(U$7:U354,"&gt;0"),0),0)</f>
        <v>0</v>
      </c>
      <c r="V355" s="178" t="s">
        <v>544</v>
      </c>
      <c r="W355" s="130"/>
      <c r="X355" s="131"/>
      <c r="Y355" s="131"/>
      <c r="Z355" s="206"/>
      <c r="AA355" s="134"/>
      <c r="AB355" s="174">
        <f>IF(AC355="totale",SUMIF(AA$7:AA355,"somma",Z$7:Z355)-SUMIF(AC$7:AC354,"totale",AB$7:AB354),0)</f>
        <v>0</v>
      </c>
      <c r="AC355" s="134"/>
      <c r="AD355" s="194">
        <f t="shared" si="38"/>
        <v>0</v>
      </c>
      <c r="AE355" s="124" t="str">
        <f t="shared" si="39"/>
        <v/>
      </c>
      <c r="AF355" s="195" t="str">
        <f t="shared" si="40"/>
        <v/>
      </c>
      <c r="AG355" s="194" t="str">
        <f t="shared" si="41"/>
        <v/>
      </c>
      <c r="AH355" s="194">
        <f>IF(AG355="",0,IF(ISERROR(VLOOKUP(AG355,AG$7:AG354,1,FALSE)),1,0))</f>
        <v>0</v>
      </c>
      <c r="AI355" s="194"/>
    </row>
    <row r="356" spans="1:35" ht="16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75">
        <f>IF(AND($X$5012&lt;&gt;" ",$X$5012&lt;&gt;0),IF(X356=$X$5012,1+COUNTIF(U$7:U355,"&gt;0"),0),0)</f>
        <v>0</v>
      </c>
      <c r="V356" s="178" t="s">
        <v>545</v>
      </c>
      <c r="W356" s="130"/>
      <c r="X356" s="131"/>
      <c r="Y356" s="131"/>
      <c r="Z356" s="206"/>
      <c r="AA356" s="134"/>
      <c r="AB356" s="174">
        <f>IF(AC356="totale",SUMIF(AA$7:AA356,"somma",Z$7:Z356)-SUMIF(AC$7:AC355,"totale",AB$7:AB355),0)</f>
        <v>0</v>
      </c>
      <c r="AC356" s="134"/>
      <c r="AD356" s="194">
        <f t="shared" si="38"/>
        <v>0</v>
      </c>
      <c r="AE356" s="124" t="str">
        <f t="shared" si="39"/>
        <v/>
      </c>
      <c r="AF356" s="195" t="str">
        <f t="shared" si="40"/>
        <v/>
      </c>
      <c r="AG356" s="194" t="str">
        <f t="shared" si="41"/>
        <v/>
      </c>
      <c r="AH356" s="194">
        <f>IF(AG356="",0,IF(ISERROR(VLOOKUP(AG356,AG$7:AG355,1,FALSE)),1,0))</f>
        <v>0</v>
      </c>
      <c r="AI356" s="194"/>
    </row>
    <row r="357" spans="1:35" ht="16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75">
        <f>IF(AND($X$5012&lt;&gt;" ",$X$5012&lt;&gt;0),IF(X357=$X$5012,1+COUNTIF(U$7:U356,"&gt;0"),0),0)</f>
        <v>0</v>
      </c>
      <c r="V357" s="178" t="s">
        <v>546</v>
      </c>
      <c r="W357" s="130"/>
      <c r="X357" s="131"/>
      <c r="Y357" s="131"/>
      <c r="Z357" s="206"/>
      <c r="AA357" s="134"/>
      <c r="AB357" s="174">
        <f>IF(AC357="totale",SUMIF(AA$7:AA357,"somma",Z$7:Z357)-SUMIF(AC$7:AC356,"totale",AB$7:AB356),0)</f>
        <v>0</v>
      </c>
      <c r="AC357" s="134"/>
      <c r="AD357" s="194">
        <f t="shared" si="38"/>
        <v>0</v>
      </c>
      <c r="AE357" s="124" t="str">
        <f t="shared" si="39"/>
        <v/>
      </c>
      <c r="AF357" s="195" t="str">
        <f t="shared" si="40"/>
        <v/>
      </c>
      <c r="AG357" s="194" t="str">
        <f t="shared" si="41"/>
        <v/>
      </c>
      <c r="AH357" s="194">
        <f>IF(AG357="",0,IF(ISERROR(VLOOKUP(AG357,AG$7:AG356,1,FALSE)),1,0))</f>
        <v>0</v>
      </c>
      <c r="AI357" s="194"/>
    </row>
    <row r="358" spans="1:35" ht="16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75">
        <f>IF(AND($X$5012&lt;&gt;" ",$X$5012&lt;&gt;0),IF(X358=$X$5012,1+COUNTIF(U$7:U357,"&gt;0"),0),0)</f>
        <v>0</v>
      </c>
      <c r="V358" s="178" t="s">
        <v>547</v>
      </c>
      <c r="W358" s="130"/>
      <c r="X358" s="131"/>
      <c r="Y358" s="131"/>
      <c r="Z358" s="206"/>
      <c r="AA358" s="134"/>
      <c r="AB358" s="174">
        <f>IF(AC358="totale",SUMIF(AA$7:AA358,"somma",Z$7:Z358)-SUMIF(AC$7:AC357,"totale",AB$7:AB357),0)</f>
        <v>0</v>
      </c>
      <c r="AC358" s="134"/>
      <c r="AD358" s="194">
        <f t="shared" si="38"/>
        <v>0</v>
      </c>
      <c r="AE358" s="124" t="str">
        <f t="shared" si="39"/>
        <v/>
      </c>
      <c r="AF358" s="195" t="str">
        <f t="shared" si="40"/>
        <v/>
      </c>
      <c r="AG358" s="194" t="str">
        <f t="shared" si="41"/>
        <v/>
      </c>
      <c r="AH358" s="194">
        <f>IF(AG358="",0,IF(ISERROR(VLOOKUP(AG358,AG$7:AG357,1,FALSE)),1,0))</f>
        <v>0</v>
      </c>
      <c r="AI358" s="194"/>
    </row>
    <row r="359" spans="1:35" ht="16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75">
        <f>IF(AND($X$5012&lt;&gt;" ",$X$5012&lt;&gt;0),IF(X359=$X$5012,1+COUNTIF(U$7:U358,"&gt;0"),0),0)</f>
        <v>0</v>
      </c>
      <c r="V359" s="178" t="s">
        <v>548</v>
      </c>
      <c r="W359" s="130"/>
      <c r="X359" s="131"/>
      <c r="Y359" s="131"/>
      <c r="Z359" s="206"/>
      <c r="AA359" s="134"/>
      <c r="AB359" s="174">
        <f>IF(AC359="totale",SUMIF(AA$7:AA359,"somma",Z$7:Z359)-SUMIF(AC$7:AC358,"totale",AB$7:AB358),0)</f>
        <v>0</v>
      </c>
      <c r="AC359" s="134"/>
      <c r="AD359" s="194">
        <f t="shared" si="38"/>
        <v>0</v>
      </c>
      <c r="AE359" s="124" t="str">
        <f t="shared" si="39"/>
        <v/>
      </c>
      <c r="AF359" s="195" t="str">
        <f t="shared" si="40"/>
        <v/>
      </c>
      <c r="AG359" s="194" t="str">
        <f t="shared" si="41"/>
        <v/>
      </c>
      <c r="AH359" s="194">
        <f>IF(AG359="",0,IF(ISERROR(VLOOKUP(AG359,AG$7:AG358,1,FALSE)),1,0))</f>
        <v>0</v>
      </c>
      <c r="AI359" s="194"/>
    </row>
    <row r="360" spans="1:35" ht="16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75">
        <f>IF(AND($X$5012&lt;&gt;" ",$X$5012&lt;&gt;0),IF(X360=$X$5012,1+COUNTIF(U$7:U359,"&gt;0"),0),0)</f>
        <v>0</v>
      </c>
      <c r="V360" s="178" t="s">
        <v>549</v>
      </c>
      <c r="W360" s="130"/>
      <c r="X360" s="131"/>
      <c r="Y360" s="131"/>
      <c r="Z360" s="206"/>
      <c r="AA360" s="134"/>
      <c r="AB360" s="174">
        <f>IF(AC360="totale",SUMIF(AA$7:AA360,"somma",Z$7:Z360)-SUMIF(AC$7:AC359,"totale",AB$7:AB359),0)</f>
        <v>0</v>
      </c>
      <c r="AC360" s="134"/>
      <c r="AD360" s="194">
        <f t="shared" si="38"/>
        <v>0</v>
      </c>
      <c r="AE360" s="124" t="str">
        <f t="shared" si="39"/>
        <v/>
      </c>
      <c r="AF360" s="195" t="str">
        <f t="shared" si="40"/>
        <v/>
      </c>
      <c r="AG360" s="194" t="str">
        <f t="shared" si="41"/>
        <v/>
      </c>
      <c r="AH360" s="194">
        <f>IF(AG360="",0,IF(ISERROR(VLOOKUP(AG360,AG$7:AG359,1,FALSE)),1,0))</f>
        <v>0</v>
      </c>
      <c r="AI360" s="194"/>
    </row>
    <row r="361" spans="1:35" ht="16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75">
        <f>IF(AND($X$5012&lt;&gt;" ",$X$5012&lt;&gt;0),IF(X361=$X$5012,1+COUNTIF(U$7:U360,"&gt;0"),0),0)</f>
        <v>0</v>
      </c>
      <c r="V361" s="178" t="s">
        <v>550</v>
      </c>
      <c r="W361" s="130"/>
      <c r="X361" s="131"/>
      <c r="Y361" s="131"/>
      <c r="Z361" s="206"/>
      <c r="AA361" s="134"/>
      <c r="AB361" s="174">
        <f>IF(AC361="totale",SUMIF(AA$7:AA361,"somma",Z$7:Z361)-SUMIF(AC$7:AC360,"totale",AB$7:AB360),0)</f>
        <v>0</v>
      </c>
      <c r="AC361" s="134"/>
      <c r="AD361" s="194">
        <f t="shared" si="38"/>
        <v>0</v>
      </c>
      <c r="AE361" s="124" t="str">
        <f t="shared" si="39"/>
        <v/>
      </c>
      <c r="AF361" s="195" t="str">
        <f t="shared" si="40"/>
        <v/>
      </c>
      <c r="AG361" s="194" t="str">
        <f t="shared" si="41"/>
        <v/>
      </c>
      <c r="AH361" s="194">
        <f>IF(AG361="",0,IF(ISERROR(VLOOKUP(AG361,AG$7:AG360,1,FALSE)),1,0))</f>
        <v>0</v>
      </c>
      <c r="AI361" s="194"/>
    </row>
    <row r="362" spans="1:35" ht="16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75">
        <f>IF(AND($X$5012&lt;&gt;" ",$X$5012&lt;&gt;0),IF(X362=$X$5012,1+COUNTIF(U$7:U361,"&gt;0"),0),0)</f>
        <v>0</v>
      </c>
      <c r="V362" s="178" t="s">
        <v>551</v>
      </c>
      <c r="W362" s="130"/>
      <c r="X362" s="131"/>
      <c r="Y362" s="131"/>
      <c r="Z362" s="206"/>
      <c r="AA362" s="134"/>
      <c r="AB362" s="174">
        <f>IF(AC362="totale",SUMIF(AA$7:AA362,"somma",Z$7:Z362)-SUMIF(AC$7:AC361,"totale",AB$7:AB361),0)</f>
        <v>0</v>
      </c>
      <c r="AC362" s="134"/>
      <c r="AD362" s="194">
        <f t="shared" si="38"/>
        <v>0</v>
      </c>
      <c r="AE362" s="124" t="str">
        <f t="shared" si="39"/>
        <v/>
      </c>
      <c r="AF362" s="195" t="str">
        <f t="shared" si="40"/>
        <v/>
      </c>
      <c r="AG362" s="194" t="str">
        <f t="shared" si="41"/>
        <v/>
      </c>
      <c r="AH362" s="194">
        <f>IF(AG362="",0,IF(ISERROR(VLOOKUP(AG362,AG$7:AG361,1,FALSE)),1,0))</f>
        <v>0</v>
      </c>
      <c r="AI362" s="194"/>
    </row>
    <row r="363" spans="1:35" ht="16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75">
        <f>IF(AND($X$5012&lt;&gt;" ",$X$5012&lt;&gt;0),IF(X363=$X$5012,1+COUNTIF(U$7:U362,"&gt;0"),0),0)</f>
        <v>0</v>
      </c>
      <c r="V363" s="178" t="s">
        <v>552</v>
      </c>
      <c r="W363" s="130"/>
      <c r="X363" s="131"/>
      <c r="Y363" s="131"/>
      <c r="Z363" s="206"/>
      <c r="AA363" s="134"/>
      <c r="AB363" s="174">
        <f>IF(AC363="totale",SUMIF(AA$7:AA363,"somma",Z$7:Z363)-SUMIF(AC$7:AC362,"totale",AB$7:AB362),0)</f>
        <v>0</v>
      </c>
      <c r="AC363" s="134"/>
      <c r="AD363" s="194">
        <f t="shared" si="38"/>
        <v>0</v>
      </c>
      <c r="AE363" s="124" t="str">
        <f t="shared" si="39"/>
        <v/>
      </c>
      <c r="AF363" s="195" t="str">
        <f t="shared" si="40"/>
        <v/>
      </c>
      <c r="AG363" s="194" t="str">
        <f t="shared" si="41"/>
        <v/>
      </c>
      <c r="AH363" s="194">
        <f>IF(AG363="",0,IF(ISERROR(VLOOKUP(AG363,AG$7:AG362,1,FALSE)),1,0))</f>
        <v>0</v>
      </c>
      <c r="AI363" s="194"/>
    </row>
    <row r="364" spans="1:35" ht="16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75">
        <f>IF(AND($X$5012&lt;&gt;" ",$X$5012&lt;&gt;0),IF(X364=$X$5012,1+COUNTIF(U$7:U363,"&gt;0"),0),0)</f>
        <v>0</v>
      </c>
      <c r="V364" s="178" t="s">
        <v>553</v>
      </c>
      <c r="W364" s="130"/>
      <c r="X364" s="131"/>
      <c r="Y364" s="131"/>
      <c r="Z364" s="206"/>
      <c r="AA364" s="134"/>
      <c r="AB364" s="174">
        <f>IF(AC364="totale",SUMIF(AA$7:AA364,"somma",Z$7:Z364)-SUMIF(AC$7:AC363,"totale",AB$7:AB363),0)</f>
        <v>0</v>
      </c>
      <c r="AC364" s="134"/>
      <c r="AD364" s="194">
        <f t="shared" si="38"/>
        <v>0</v>
      </c>
      <c r="AE364" s="124" t="str">
        <f t="shared" si="39"/>
        <v/>
      </c>
      <c r="AF364" s="195" t="str">
        <f t="shared" si="40"/>
        <v/>
      </c>
      <c r="AG364" s="194" t="str">
        <f t="shared" si="41"/>
        <v/>
      </c>
      <c r="AH364" s="194">
        <f>IF(AG364="",0,IF(ISERROR(VLOOKUP(AG364,AG$7:AG363,1,FALSE)),1,0))</f>
        <v>0</v>
      </c>
      <c r="AI364" s="194"/>
    </row>
    <row r="365" spans="1:35" ht="16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75">
        <f>IF(AND($X$5012&lt;&gt;" ",$X$5012&lt;&gt;0),IF(X365=$X$5012,1+COUNTIF(U$7:U364,"&gt;0"),0),0)</f>
        <v>0</v>
      </c>
      <c r="V365" s="178" t="s">
        <v>554</v>
      </c>
      <c r="W365" s="130"/>
      <c r="X365" s="131"/>
      <c r="Y365" s="131"/>
      <c r="Z365" s="206"/>
      <c r="AA365" s="134"/>
      <c r="AB365" s="174">
        <f>IF(AC365="totale",SUMIF(AA$7:AA365,"somma",Z$7:Z365)-SUMIF(AC$7:AC364,"totale",AB$7:AB364),0)</f>
        <v>0</v>
      </c>
      <c r="AC365" s="134"/>
      <c r="AD365" s="194">
        <f t="shared" si="38"/>
        <v>0</v>
      </c>
      <c r="AE365" s="124" t="str">
        <f t="shared" si="39"/>
        <v/>
      </c>
      <c r="AF365" s="195" t="str">
        <f t="shared" si="40"/>
        <v/>
      </c>
      <c r="AG365" s="194" t="str">
        <f t="shared" si="41"/>
        <v/>
      </c>
      <c r="AH365" s="194">
        <f>IF(AG365="",0,IF(ISERROR(VLOOKUP(AG365,AG$7:AG364,1,FALSE)),1,0))</f>
        <v>0</v>
      </c>
      <c r="AI365" s="194"/>
    </row>
    <row r="366" spans="1:35" ht="16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75">
        <f>IF(AND($X$5012&lt;&gt;" ",$X$5012&lt;&gt;0),IF(X366=$X$5012,1+COUNTIF(U$7:U365,"&gt;0"),0),0)</f>
        <v>0</v>
      </c>
      <c r="V366" s="178" t="s">
        <v>555</v>
      </c>
      <c r="W366" s="130"/>
      <c r="X366" s="131"/>
      <c r="Y366" s="131"/>
      <c r="Z366" s="206"/>
      <c r="AA366" s="134"/>
      <c r="AB366" s="174">
        <f>IF(AC366="totale",SUMIF(AA$7:AA366,"somma",Z$7:Z366)-SUMIF(AC$7:AC365,"totale",AB$7:AB365),0)</f>
        <v>0</v>
      </c>
      <c r="AC366" s="134"/>
      <c r="AD366" s="194">
        <f t="shared" si="38"/>
        <v>0</v>
      </c>
      <c r="AE366" s="124" t="str">
        <f t="shared" si="39"/>
        <v/>
      </c>
      <c r="AF366" s="195" t="str">
        <f t="shared" si="40"/>
        <v/>
      </c>
      <c r="AG366" s="194" t="str">
        <f t="shared" si="41"/>
        <v/>
      </c>
      <c r="AH366" s="194">
        <f>IF(AG366="",0,IF(ISERROR(VLOOKUP(AG366,AG$7:AG365,1,FALSE)),1,0))</f>
        <v>0</v>
      </c>
      <c r="AI366" s="194"/>
    </row>
    <row r="367" spans="1:35" ht="16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75">
        <f>IF(AND($X$5012&lt;&gt;" ",$X$5012&lt;&gt;0),IF(X367=$X$5012,1+COUNTIF(U$7:U366,"&gt;0"),0),0)</f>
        <v>0</v>
      </c>
      <c r="V367" s="178" t="s">
        <v>556</v>
      </c>
      <c r="W367" s="130"/>
      <c r="X367" s="131"/>
      <c r="Y367" s="131"/>
      <c r="Z367" s="206"/>
      <c r="AA367" s="134"/>
      <c r="AB367" s="174">
        <f>IF(AC367="totale",SUMIF(AA$7:AA367,"somma",Z$7:Z367)-SUMIF(AC$7:AC366,"totale",AB$7:AB366),0)</f>
        <v>0</v>
      </c>
      <c r="AC367" s="134"/>
      <c r="AD367" s="194">
        <f t="shared" si="38"/>
        <v>0</v>
      </c>
      <c r="AE367" s="124" t="str">
        <f t="shared" si="39"/>
        <v/>
      </c>
      <c r="AF367" s="195" t="str">
        <f t="shared" si="40"/>
        <v/>
      </c>
      <c r="AG367" s="194" t="str">
        <f t="shared" si="41"/>
        <v/>
      </c>
      <c r="AH367" s="194">
        <f>IF(AG367="",0,IF(ISERROR(VLOOKUP(AG367,AG$7:AG366,1,FALSE)),1,0))</f>
        <v>0</v>
      </c>
      <c r="AI367" s="194"/>
    </row>
    <row r="368" spans="1:35" ht="16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75">
        <f>IF(AND($X$5012&lt;&gt;" ",$X$5012&lt;&gt;0),IF(X368=$X$5012,1+COUNTIF(U$7:U367,"&gt;0"),0),0)</f>
        <v>0</v>
      </c>
      <c r="V368" s="178" t="s">
        <v>557</v>
      </c>
      <c r="W368" s="130"/>
      <c r="X368" s="131"/>
      <c r="Y368" s="131"/>
      <c r="Z368" s="206"/>
      <c r="AA368" s="134"/>
      <c r="AB368" s="174">
        <f>IF(AC368="totale",SUMIF(AA$7:AA368,"somma",Z$7:Z368)-SUMIF(AC$7:AC367,"totale",AB$7:AB367),0)</f>
        <v>0</v>
      </c>
      <c r="AC368" s="134"/>
      <c r="AD368" s="194">
        <f t="shared" si="38"/>
        <v>0</v>
      </c>
      <c r="AE368" s="124" t="str">
        <f t="shared" si="39"/>
        <v/>
      </c>
      <c r="AF368" s="195" t="str">
        <f t="shared" si="40"/>
        <v/>
      </c>
      <c r="AG368" s="194" t="str">
        <f t="shared" si="41"/>
        <v/>
      </c>
      <c r="AH368" s="194">
        <f>IF(AG368="",0,IF(ISERROR(VLOOKUP(AG368,AG$7:AG367,1,FALSE)),1,0))</f>
        <v>0</v>
      </c>
      <c r="AI368" s="194"/>
    </row>
    <row r="369" spans="1:35" ht="16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75">
        <f>IF(AND($X$5012&lt;&gt;" ",$X$5012&lt;&gt;0),IF(X369=$X$5012,1+COUNTIF(U$7:U368,"&gt;0"),0),0)</f>
        <v>0</v>
      </c>
      <c r="V369" s="178" t="s">
        <v>558</v>
      </c>
      <c r="W369" s="130"/>
      <c r="X369" s="131"/>
      <c r="Y369" s="131"/>
      <c r="Z369" s="206"/>
      <c r="AA369" s="134"/>
      <c r="AB369" s="174">
        <f>IF(AC369="totale",SUMIF(AA$7:AA369,"somma",Z$7:Z369)-SUMIF(AC$7:AC368,"totale",AB$7:AB368),0)</f>
        <v>0</v>
      </c>
      <c r="AC369" s="134"/>
      <c r="AD369" s="194">
        <f t="shared" si="38"/>
        <v>0</v>
      </c>
      <c r="AE369" s="124" t="str">
        <f t="shared" si="39"/>
        <v/>
      </c>
      <c r="AF369" s="195" t="str">
        <f t="shared" si="40"/>
        <v/>
      </c>
      <c r="AG369" s="194" t="str">
        <f t="shared" si="41"/>
        <v/>
      </c>
      <c r="AH369" s="194">
        <f>IF(AG369="",0,IF(ISERROR(VLOOKUP(AG369,AG$7:AG368,1,FALSE)),1,0))</f>
        <v>0</v>
      </c>
      <c r="AI369" s="194"/>
    </row>
    <row r="370" spans="1:35" ht="16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75">
        <f>IF(AND($X$5012&lt;&gt;" ",$X$5012&lt;&gt;0),IF(X370=$X$5012,1+COUNTIF(U$7:U369,"&gt;0"),0),0)</f>
        <v>0</v>
      </c>
      <c r="V370" s="178" t="s">
        <v>559</v>
      </c>
      <c r="W370" s="130"/>
      <c r="X370" s="131"/>
      <c r="Y370" s="131"/>
      <c r="Z370" s="206"/>
      <c r="AA370" s="134"/>
      <c r="AB370" s="174">
        <f>IF(AC370="totale",SUMIF(AA$7:AA370,"somma",Z$7:Z370)-SUMIF(AC$7:AC369,"totale",AB$7:AB369),0)</f>
        <v>0</v>
      </c>
      <c r="AC370" s="134"/>
      <c r="AD370" s="194">
        <f t="shared" si="38"/>
        <v>0</v>
      </c>
      <c r="AE370" s="124" t="str">
        <f t="shared" si="39"/>
        <v/>
      </c>
      <c r="AF370" s="195" t="str">
        <f t="shared" si="40"/>
        <v/>
      </c>
      <c r="AG370" s="194" t="str">
        <f t="shared" si="41"/>
        <v/>
      </c>
      <c r="AH370" s="194">
        <f>IF(AG370="",0,IF(ISERROR(VLOOKUP(AG370,AG$7:AG369,1,FALSE)),1,0))</f>
        <v>0</v>
      </c>
      <c r="AI370" s="194"/>
    </row>
    <row r="371" spans="1:35" ht="16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75">
        <f>IF(AND($X$5012&lt;&gt;" ",$X$5012&lt;&gt;0),IF(X371=$X$5012,1+COUNTIF(U$7:U370,"&gt;0"),0),0)</f>
        <v>0</v>
      </c>
      <c r="V371" s="178" t="s">
        <v>560</v>
      </c>
      <c r="W371" s="130"/>
      <c r="X371" s="131"/>
      <c r="Y371" s="131"/>
      <c r="Z371" s="206"/>
      <c r="AA371" s="134"/>
      <c r="AB371" s="174">
        <f>IF(AC371="totale",SUMIF(AA$7:AA371,"somma",Z$7:Z371)-SUMIF(AC$7:AC370,"totale",AB$7:AB370),0)</f>
        <v>0</v>
      </c>
      <c r="AC371" s="134"/>
      <c r="AD371" s="194">
        <f t="shared" si="38"/>
        <v>0</v>
      </c>
      <c r="AE371" s="124" t="str">
        <f t="shared" si="39"/>
        <v/>
      </c>
      <c r="AF371" s="195" t="str">
        <f t="shared" si="40"/>
        <v/>
      </c>
      <c r="AG371" s="194" t="str">
        <f t="shared" si="41"/>
        <v/>
      </c>
      <c r="AH371" s="194">
        <f>IF(AG371="",0,IF(ISERROR(VLOOKUP(AG371,AG$7:AG370,1,FALSE)),1,0))</f>
        <v>0</v>
      </c>
      <c r="AI371" s="194"/>
    </row>
    <row r="372" spans="1:35" ht="16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75">
        <f>IF(AND($X$5012&lt;&gt;" ",$X$5012&lt;&gt;0),IF(X372=$X$5012,1+COUNTIF(U$7:U371,"&gt;0"),0),0)</f>
        <v>0</v>
      </c>
      <c r="V372" s="178" t="s">
        <v>561</v>
      </c>
      <c r="W372" s="130"/>
      <c r="X372" s="131"/>
      <c r="Y372" s="131"/>
      <c r="Z372" s="206"/>
      <c r="AA372" s="134"/>
      <c r="AB372" s="174">
        <f>IF(AC372="totale",SUMIF(AA$7:AA372,"somma",Z$7:Z372)-SUMIF(AC$7:AC371,"totale",AB$7:AB371),0)</f>
        <v>0</v>
      </c>
      <c r="AC372" s="134"/>
      <c r="AD372" s="194">
        <f t="shared" si="38"/>
        <v>0</v>
      </c>
      <c r="AE372" s="124" t="str">
        <f t="shared" si="39"/>
        <v/>
      </c>
      <c r="AF372" s="195" t="str">
        <f t="shared" si="40"/>
        <v/>
      </c>
      <c r="AG372" s="194" t="str">
        <f t="shared" si="41"/>
        <v/>
      </c>
      <c r="AH372" s="194">
        <f>IF(AG372="",0,IF(ISERROR(VLOOKUP(AG372,AG$7:AG371,1,FALSE)),1,0))</f>
        <v>0</v>
      </c>
      <c r="AI372" s="194"/>
    </row>
    <row r="373" spans="1:35" ht="16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75">
        <f>IF(AND($X$5012&lt;&gt;" ",$X$5012&lt;&gt;0),IF(X373=$X$5012,1+COUNTIF(U$7:U372,"&gt;0"),0),0)</f>
        <v>0</v>
      </c>
      <c r="V373" s="178" t="s">
        <v>562</v>
      </c>
      <c r="W373" s="130"/>
      <c r="X373" s="131"/>
      <c r="Y373" s="131"/>
      <c r="Z373" s="206"/>
      <c r="AA373" s="134"/>
      <c r="AB373" s="174">
        <f>IF(AC373="totale",SUMIF(AA$7:AA373,"somma",Z$7:Z373)-SUMIF(AC$7:AC372,"totale",AB$7:AB372),0)</f>
        <v>0</v>
      </c>
      <c r="AC373" s="134"/>
      <c r="AD373" s="194">
        <f t="shared" si="38"/>
        <v>0</v>
      </c>
      <c r="AE373" s="124" t="str">
        <f t="shared" si="39"/>
        <v/>
      </c>
      <c r="AF373" s="195" t="str">
        <f t="shared" si="40"/>
        <v/>
      </c>
      <c r="AG373" s="194" t="str">
        <f t="shared" si="41"/>
        <v/>
      </c>
      <c r="AH373" s="194">
        <f>IF(AG373="",0,IF(ISERROR(VLOOKUP(AG373,AG$7:AG372,1,FALSE)),1,0))</f>
        <v>0</v>
      </c>
      <c r="AI373" s="194"/>
    </row>
    <row r="374" spans="1:35" ht="16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75">
        <f>IF(AND($X$5012&lt;&gt;" ",$X$5012&lt;&gt;0),IF(X374=$X$5012,1+COUNTIF(U$7:U373,"&gt;0"),0),0)</f>
        <v>0</v>
      </c>
      <c r="V374" s="178" t="s">
        <v>563</v>
      </c>
      <c r="W374" s="130"/>
      <c r="X374" s="131"/>
      <c r="Y374" s="131"/>
      <c r="Z374" s="206"/>
      <c r="AA374" s="134"/>
      <c r="AB374" s="174">
        <f>IF(AC374="totale",SUMIF(AA$7:AA374,"somma",Z$7:Z374)-SUMIF(AC$7:AC373,"totale",AB$7:AB373),0)</f>
        <v>0</v>
      </c>
      <c r="AC374" s="134"/>
      <c r="AD374" s="194">
        <f t="shared" si="38"/>
        <v>0</v>
      </c>
      <c r="AE374" s="124" t="str">
        <f t="shared" si="39"/>
        <v/>
      </c>
      <c r="AF374" s="195" t="str">
        <f t="shared" si="40"/>
        <v/>
      </c>
      <c r="AG374" s="194" t="str">
        <f t="shared" si="41"/>
        <v/>
      </c>
      <c r="AH374" s="194">
        <f>IF(AG374="",0,IF(ISERROR(VLOOKUP(AG374,AG$7:AG373,1,FALSE)),1,0))</f>
        <v>0</v>
      </c>
      <c r="AI374" s="194"/>
    </row>
    <row r="375" spans="1:35" ht="16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75">
        <f>IF(AND($X$5012&lt;&gt;" ",$X$5012&lt;&gt;0),IF(X375=$X$5012,1+COUNTIF(U$7:U374,"&gt;0"),0),0)</f>
        <v>0</v>
      </c>
      <c r="V375" s="178" t="s">
        <v>564</v>
      </c>
      <c r="W375" s="130"/>
      <c r="X375" s="131"/>
      <c r="Y375" s="131"/>
      <c r="Z375" s="206"/>
      <c r="AA375" s="134"/>
      <c r="AB375" s="174">
        <f>IF(AC375="totale",SUMIF(AA$7:AA375,"somma",Z$7:Z375)-SUMIF(AC$7:AC374,"totale",AB$7:AB374),0)</f>
        <v>0</v>
      </c>
      <c r="AC375" s="134"/>
      <c r="AD375" s="194">
        <f t="shared" si="38"/>
        <v>0</v>
      </c>
      <c r="AE375" s="124" t="str">
        <f t="shared" si="39"/>
        <v/>
      </c>
      <c r="AF375" s="195" t="str">
        <f t="shared" si="40"/>
        <v/>
      </c>
      <c r="AG375" s="194" t="str">
        <f t="shared" si="41"/>
        <v/>
      </c>
      <c r="AH375" s="194">
        <f>IF(AG375="",0,IF(ISERROR(VLOOKUP(AG375,AG$7:AG374,1,FALSE)),1,0))</f>
        <v>0</v>
      </c>
      <c r="AI375" s="194"/>
    </row>
    <row r="376" spans="1:35" ht="16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75">
        <f>IF(AND($X$5012&lt;&gt;" ",$X$5012&lt;&gt;0),IF(X376=$X$5012,1+COUNTIF(U$7:U375,"&gt;0"),0),0)</f>
        <v>0</v>
      </c>
      <c r="V376" s="178" t="s">
        <v>565</v>
      </c>
      <c r="W376" s="130"/>
      <c r="X376" s="131"/>
      <c r="Y376" s="131"/>
      <c r="Z376" s="206"/>
      <c r="AA376" s="134"/>
      <c r="AB376" s="174">
        <f>IF(AC376="totale",SUMIF(AA$7:AA376,"somma",Z$7:Z376)-SUMIF(AC$7:AC375,"totale",AB$7:AB375),0)</f>
        <v>0</v>
      </c>
      <c r="AC376" s="134"/>
      <c r="AD376" s="194">
        <f t="shared" si="38"/>
        <v>0</v>
      </c>
      <c r="AE376" s="124" t="str">
        <f t="shared" si="39"/>
        <v/>
      </c>
      <c r="AF376" s="195" t="str">
        <f t="shared" si="40"/>
        <v/>
      </c>
      <c r="AG376" s="194" t="str">
        <f t="shared" si="41"/>
        <v/>
      </c>
      <c r="AH376" s="194">
        <f>IF(AG376="",0,IF(ISERROR(VLOOKUP(AG376,AG$7:AG375,1,FALSE)),1,0))</f>
        <v>0</v>
      </c>
      <c r="AI376" s="194"/>
    </row>
    <row r="377" spans="1:35" ht="16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75">
        <f>IF(AND($X$5012&lt;&gt;" ",$X$5012&lt;&gt;0),IF(X377=$X$5012,1+COUNTIF(U$7:U376,"&gt;0"),0),0)</f>
        <v>0</v>
      </c>
      <c r="V377" s="178" t="s">
        <v>566</v>
      </c>
      <c r="W377" s="130"/>
      <c r="X377" s="131"/>
      <c r="Y377" s="131"/>
      <c r="Z377" s="206"/>
      <c r="AA377" s="134"/>
      <c r="AB377" s="174">
        <f>IF(AC377="totale",SUMIF(AA$7:AA377,"somma",Z$7:Z377)-SUMIF(AC$7:AC376,"totale",AB$7:AB376),0)</f>
        <v>0</v>
      </c>
      <c r="AC377" s="134"/>
      <c r="AD377" s="194">
        <f t="shared" si="38"/>
        <v>0</v>
      </c>
      <c r="AE377" s="124" t="str">
        <f t="shared" si="39"/>
        <v/>
      </c>
      <c r="AF377" s="195" t="str">
        <f t="shared" si="40"/>
        <v/>
      </c>
      <c r="AG377" s="194" t="str">
        <f t="shared" si="41"/>
        <v/>
      </c>
      <c r="AH377" s="194">
        <f>IF(AG377="",0,IF(ISERROR(VLOOKUP(AG377,AG$7:AG376,1,FALSE)),1,0))</f>
        <v>0</v>
      </c>
      <c r="AI377" s="194"/>
    </row>
    <row r="378" spans="1:35" ht="16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75">
        <f>IF(AND($X$5012&lt;&gt;" ",$X$5012&lt;&gt;0),IF(X378=$X$5012,1+COUNTIF(U$7:U377,"&gt;0"),0),0)</f>
        <v>0</v>
      </c>
      <c r="V378" s="178" t="s">
        <v>567</v>
      </c>
      <c r="W378" s="130"/>
      <c r="X378" s="131"/>
      <c r="Y378" s="131"/>
      <c r="Z378" s="206"/>
      <c r="AA378" s="134"/>
      <c r="AB378" s="174">
        <f>IF(AC378="totale",SUMIF(AA$7:AA378,"somma",Z$7:Z378)-SUMIF(AC$7:AC377,"totale",AB$7:AB377),0)</f>
        <v>0</v>
      </c>
      <c r="AC378" s="134"/>
      <c r="AD378" s="194">
        <f t="shared" si="38"/>
        <v>0</v>
      </c>
      <c r="AE378" s="124" t="str">
        <f t="shared" si="39"/>
        <v/>
      </c>
      <c r="AF378" s="195" t="str">
        <f t="shared" si="40"/>
        <v/>
      </c>
      <c r="AG378" s="194" t="str">
        <f t="shared" si="41"/>
        <v/>
      </c>
      <c r="AH378" s="194">
        <f>IF(AG378="",0,IF(ISERROR(VLOOKUP(AG378,AG$7:AG377,1,FALSE)),1,0))</f>
        <v>0</v>
      </c>
      <c r="AI378" s="194"/>
    </row>
    <row r="379" spans="1:35" ht="16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75">
        <f>IF(AND($X$5012&lt;&gt;" ",$X$5012&lt;&gt;0),IF(X379=$X$5012,1+COUNTIF(U$7:U378,"&gt;0"),0),0)</f>
        <v>0</v>
      </c>
      <c r="V379" s="178" t="s">
        <v>568</v>
      </c>
      <c r="W379" s="130"/>
      <c r="X379" s="131"/>
      <c r="Y379" s="131"/>
      <c r="Z379" s="206"/>
      <c r="AA379" s="134"/>
      <c r="AB379" s="174">
        <f>IF(AC379="totale",SUMIF(AA$7:AA379,"somma",Z$7:Z379)-SUMIF(AC$7:AC378,"totale",AB$7:AB378),0)</f>
        <v>0</v>
      </c>
      <c r="AC379" s="134"/>
      <c r="AD379" s="194">
        <f t="shared" si="38"/>
        <v>0</v>
      </c>
      <c r="AE379" s="124" t="str">
        <f t="shared" si="39"/>
        <v/>
      </c>
      <c r="AF379" s="195" t="str">
        <f t="shared" si="40"/>
        <v/>
      </c>
      <c r="AG379" s="194" t="str">
        <f t="shared" si="41"/>
        <v/>
      </c>
      <c r="AH379" s="194">
        <f>IF(AG379="",0,IF(ISERROR(VLOOKUP(AG379,AG$7:AG378,1,FALSE)),1,0))</f>
        <v>0</v>
      </c>
      <c r="AI379" s="194"/>
    </row>
    <row r="380" spans="1:35" ht="16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75">
        <f>IF(AND($X$5012&lt;&gt;" ",$X$5012&lt;&gt;0),IF(X380=$X$5012,1+COUNTIF(U$7:U379,"&gt;0"),0),0)</f>
        <v>0</v>
      </c>
      <c r="V380" s="178" t="s">
        <v>569</v>
      </c>
      <c r="W380" s="130"/>
      <c r="X380" s="131"/>
      <c r="Y380" s="131"/>
      <c r="Z380" s="206"/>
      <c r="AA380" s="134"/>
      <c r="AB380" s="174">
        <f>IF(AC380="totale",SUMIF(AA$7:AA380,"somma",Z$7:Z380)-SUMIF(AC$7:AC379,"totale",AB$7:AB379),0)</f>
        <v>0</v>
      </c>
      <c r="AC380" s="134"/>
      <c r="AD380" s="194">
        <f t="shared" si="38"/>
        <v>0</v>
      </c>
      <c r="AE380" s="124" t="str">
        <f t="shared" si="39"/>
        <v/>
      </c>
      <c r="AF380" s="195" t="str">
        <f t="shared" si="40"/>
        <v/>
      </c>
      <c r="AG380" s="194" t="str">
        <f t="shared" si="41"/>
        <v/>
      </c>
      <c r="AH380" s="194">
        <f>IF(AG380="",0,IF(ISERROR(VLOOKUP(AG380,AG$7:AG379,1,FALSE)),1,0))</f>
        <v>0</v>
      </c>
      <c r="AI380" s="194"/>
    </row>
    <row r="381" spans="1:35" ht="16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75">
        <f>IF(AND($X$5012&lt;&gt;" ",$X$5012&lt;&gt;0),IF(X381=$X$5012,1+COUNTIF(U$7:U380,"&gt;0"),0),0)</f>
        <v>0</v>
      </c>
      <c r="V381" s="178" t="s">
        <v>570</v>
      </c>
      <c r="W381" s="130"/>
      <c r="X381" s="131"/>
      <c r="Y381" s="131"/>
      <c r="Z381" s="206"/>
      <c r="AA381" s="134"/>
      <c r="AB381" s="174">
        <f>IF(AC381="totale",SUMIF(AA$7:AA381,"somma",Z$7:Z381)-SUMIF(AC$7:AC380,"totale",AB$7:AB380),0)</f>
        <v>0</v>
      </c>
      <c r="AC381" s="134"/>
      <c r="AD381" s="194">
        <f t="shared" si="38"/>
        <v>0</v>
      </c>
      <c r="AE381" s="124" t="str">
        <f t="shared" si="39"/>
        <v/>
      </c>
      <c r="AF381" s="195" t="str">
        <f t="shared" si="40"/>
        <v/>
      </c>
      <c r="AG381" s="194" t="str">
        <f t="shared" si="41"/>
        <v/>
      </c>
      <c r="AH381" s="194">
        <f>IF(AG381="",0,IF(ISERROR(VLOOKUP(AG381,AG$7:AG380,1,FALSE)),1,0))</f>
        <v>0</v>
      </c>
      <c r="AI381" s="194"/>
    </row>
    <row r="382" spans="1:35" ht="16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75">
        <f>IF(AND($X$5012&lt;&gt;" ",$X$5012&lt;&gt;0),IF(X382=$X$5012,1+COUNTIF(U$7:U381,"&gt;0"),0),0)</f>
        <v>0</v>
      </c>
      <c r="V382" s="178" t="s">
        <v>571</v>
      </c>
      <c r="W382" s="130"/>
      <c r="X382" s="131"/>
      <c r="Y382" s="131"/>
      <c r="Z382" s="206"/>
      <c r="AA382" s="134"/>
      <c r="AB382" s="174">
        <f>IF(AC382="totale",SUMIF(AA$7:AA382,"somma",Z$7:Z382)-SUMIF(AC$7:AC381,"totale",AB$7:AB381),0)</f>
        <v>0</v>
      </c>
      <c r="AC382" s="134"/>
      <c r="AD382" s="194">
        <f t="shared" si="38"/>
        <v>0</v>
      </c>
      <c r="AE382" s="124" t="str">
        <f t="shared" si="39"/>
        <v/>
      </c>
      <c r="AF382" s="195" t="str">
        <f t="shared" si="40"/>
        <v/>
      </c>
      <c r="AG382" s="194" t="str">
        <f t="shared" si="41"/>
        <v/>
      </c>
      <c r="AH382" s="194">
        <f>IF(AG382="",0,IF(ISERROR(VLOOKUP(AG382,AG$7:AG381,1,FALSE)),1,0))</f>
        <v>0</v>
      </c>
      <c r="AI382" s="194"/>
    </row>
    <row r="383" spans="1:35" ht="16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75">
        <f>IF(AND($X$5012&lt;&gt;" ",$X$5012&lt;&gt;0),IF(X383=$X$5012,1+COUNTIF(U$7:U382,"&gt;0"),0),0)</f>
        <v>0</v>
      </c>
      <c r="V383" s="178" t="s">
        <v>572</v>
      </c>
      <c r="W383" s="130"/>
      <c r="X383" s="131"/>
      <c r="Y383" s="131"/>
      <c r="Z383" s="206"/>
      <c r="AA383" s="134"/>
      <c r="AB383" s="174">
        <f>IF(AC383="totale",SUMIF(AA$7:AA383,"somma",Z$7:Z383)-SUMIF(AC$7:AC382,"totale",AB$7:AB382),0)</f>
        <v>0</v>
      </c>
      <c r="AC383" s="134"/>
      <c r="AD383" s="194">
        <f t="shared" si="38"/>
        <v>0</v>
      </c>
      <c r="AE383" s="124" t="str">
        <f t="shared" si="39"/>
        <v/>
      </c>
      <c r="AF383" s="195" t="str">
        <f t="shared" si="40"/>
        <v/>
      </c>
      <c r="AG383" s="194" t="str">
        <f t="shared" si="41"/>
        <v/>
      </c>
      <c r="AH383" s="194">
        <f>IF(AG383="",0,IF(ISERROR(VLOOKUP(AG383,AG$7:AG382,1,FALSE)),1,0))</f>
        <v>0</v>
      </c>
      <c r="AI383" s="194"/>
    </row>
    <row r="384" spans="1:35" ht="16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75">
        <f>IF(AND($X$5012&lt;&gt;" ",$X$5012&lt;&gt;0),IF(X384=$X$5012,1+COUNTIF(U$7:U383,"&gt;0"),0),0)</f>
        <v>0</v>
      </c>
      <c r="V384" s="178" t="s">
        <v>573</v>
      </c>
      <c r="W384" s="130"/>
      <c r="X384" s="131"/>
      <c r="Y384" s="131"/>
      <c r="Z384" s="206"/>
      <c r="AA384" s="134"/>
      <c r="AB384" s="174">
        <f>IF(AC384="totale",SUMIF(AA$7:AA384,"somma",Z$7:Z384)-SUMIF(AC$7:AC383,"totale",AB$7:AB383),0)</f>
        <v>0</v>
      </c>
      <c r="AC384" s="134"/>
      <c r="AD384" s="194">
        <f t="shared" si="38"/>
        <v>0</v>
      </c>
      <c r="AE384" s="124" t="str">
        <f t="shared" si="39"/>
        <v/>
      </c>
      <c r="AF384" s="195" t="str">
        <f t="shared" si="40"/>
        <v/>
      </c>
      <c r="AG384" s="194" t="str">
        <f t="shared" si="41"/>
        <v/>
      </c>
      <c r="AH384" s="194">
        <f>IF(AG384="",0,IF(ISERROR(VLOOKUP(AG384,AG$7:AG383,1,FALSE)),1,0))</f>
        <v>0</v>
      </c>
      <c r="AI384" s="194"/>
    </row>
    <row r="385" spans="1:35" ht="16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75">
        <f>IF(AND($X$5012&lt;&gt;" ",$X$5012&lt;&gt;0),IF(X385=$X$5012,1+COUNTIF(U$7:U384,"&gt;0"),0),0)</f>
        <v>0</v>
      </c>
      <c r="V385" s="178" t="s">
        <v>574</v>
      </c>
      <c r="W385" s="130"/>
      <c r="X385" s="131"/>
      <c r="Y385" s="131"/>
      <c r="Z385" s="206"/>
      <c r="AA385" s="134"/>
      <c r="AB385" s="174">
        <f>IF(AC385="totale",SUMIF(AA$7:AA385,"somma",Z$7:Z385)-SUMIF(AC$7:AC384,"totale",AB$7:AB384),0)</f>
        <v>0</v>
      </c>
      <c r="AC385" s="134"/>
      <c r="AD385" s="194">
        <f t="shared" si="38"/>
        <v>0</v>
      </c>
      <c r="AE385" s="124" t="str">
        <f t="shared" si="39"/>
        <v/>
      </c>
      <c r="AF385" s="195" t="str">
        <f t="shared" si="40"/>
        <v/>
      </c>
      <c r="AG385" s="194" t="str">
        <f t="shared" si="41"/>
        <v/>
      </c>
      <c r="AH385" s="194">
        <f>IF(AG385="",0,IF(ISERROR(VLOOKUP(AG385,AG$7:AG384,1,FALSE)),1,0))</f>
        <v>0</v>
      </c>
      <c r="AI385" s="194"/>
    </row>
    <row r="386" spans="1:35" ht="16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75">
        <f>IF(AND($X$5012&lt;&gt;" ",$X$5012&lt;&gt;0),IF(X386=$X$5012,1+COUNTIF(U$7:U385,"&gt;0"),0),0)</f>
        <v>0</v>
      </c>
      <c r="V386" s="178" t="s">
        <v>575</v>
      </c>
      <c r="W386" s="130"/>
      <c r="X386" s="131"/>
      <c r="Y386" s="131"/>
      <c r="Z386" s="206"/>
      <c r="AA386" s="134"/>
      <c r="AB386" s="174">
        <f>IF(AC386="totale",SUMIF(AA$7:AA386,"somma",Z$7:Z386)-SUMIF(AC$7:AC385,"totale",AB$7:AB385),0)</f>
        <v>0</v>
      </c>
      <c r="AC386" s="134"/>
      <c r="AD386" s="194">
        <f t="shared" si="38"/>
        <v>0</v>
      </c>
      <c r="AE386" s="124" t="str">
        <f t="shared" si="39"/>
        <v/>
      </c>
      <c r="AF386" s="195" t="str">
        <f t="shared" si="40"/>
        <v/>
      </c>
      <c r="AG386" s="194" t="str">
        <f t="shared" si="41"/>
        <v/>
      </c>
      <c r="AH386" s="194">
        <f>IF(AG386="",0,IF(ISERROR(VLOOKUP(AG386,AG$7:AG385,1,FALSE)),1,0))</f>
        <v>0</v>
      </c>
      <c r="AI386" s="194"/>
    </row>
    <row r="387" spans="1:35" ht="16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75">
        <f>IF(AND($X$5012&lt;&gt;" ",$X$5012&lt;&gt;0),IF(X387=$X$5012,1+COUNTIF(U$7:U386,"&gt;0"),0),0)</f>
        <v>0</v>
      </c>
      <c r="V387" s="178" t="s">
        <v>576</v>
      </c>
      <c r="W387" s="130"/>
      <c r="X387" s="131"/>
      <c r="Y387" s="131"/>
      <c r="Z387" s="206"/>
      <c r="AA387" s="134"/>
      <c r="AB387" s="174">
        <f>IF(AC387="totale",SUMIF(AA$7:AA387,"somma",Z$7:Z387)-SUMIF(AC$7:AC386,"totale",AB$7:AB386),0)</f>
        <v>0</v>
      </c>
      <c r="AC387" s="134"/>
      <c r="AD387" s="194">
        <f t="shared" si="38"/>
        <v>0</v>
      </c>
      <c r="AE387" s="124" t="str">
        <f t="shared" si="39"/>
        <v/>
      </c>
      <c r="AF387" s="195" t="str">
        <f t="shared" si="40"/>
        <v/>
      </c>
      <c r="AG387" s="194" t="str">
        <f t="shared" si="41"/>
        <v/>
      </c>
      <c r="AH387" s="194">
        <f>IF(AG387="",0,IF(ISERROR(VLOOKUP(AG387,AG$7:AG386,1,FALSE)),1,0))</f>
        <v>0</v>
      </c>
      <c r="AI387" s="194"/>
    </row>
    <row r="388" spans="1:35" ht="16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75">
        <f>IF(AND($X$5012&lt;&gt;" ",$X$5012&lt;&gt;0),IF(X388=$X$5012,1+COUNTIF(U$7:U387,"&gt;0"),0),0)</f>
        <v>0</v>
      </c>
      <c r="V388" s="178" t="s">
        <v>577</v>
      </c>
      <c r="W388" s="130"/>
      <c r="X388" s="131"/>
      <c r="Y388" s="131"/>
      <c r="Z388" s="206"/>
      <c r="AA388" s="134"/>
      <c r="AB388" s="174">
        <f>IF(AC388="totale",SUMIF(AA$7:AA388,"somma",Z$7:Z388)-SUMIF(AC$7:AC387,"totale",AB$7:AB387),0)</f>
        <v>0</v>
      </c>
      <c r="AC388" s="134"/>
      <c r="AD388" s="194">
        <f t="shared" si="38"/>
        <v>0</v>
      </c>
      <c r="AE388" s="124" t="str">
        <f t="shared" si="39"/>
        <v/>
      </c>
      <c r="AF388" s="195" t="str">
        <f t="shared" si="40"/>
        <v/>
      </c>
      <c r="AG388" s="194" t="str">
        <f t="shared" si="41"/>
        <v/>
      </c>
      <c r="AH388" s="194">
        <f>IF(AG388="",0,IF(ISERROR(VLOOKUP(AG388,AG$7:AG387,1,FALSE)),1,0))</f>
        <v>0</v>
      </c>
      <c r="AI388" s="194"/>
    </row>
    <row r="389" spans="1:35" ht="16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75">
        <f>IF(AND($X$5012&lt;&gt;" ",$X$5012&lt;&gt;0),IF(X389=$X$5012,1+COUNTIF(U$7:U388,"&gt;0"),0),0)</f>
        <v>0</v>
      </c>
      <c r="V389" s="178" t="s">
        <v>578</v>
      </c>
      <c r="W389" s="130"/>
      <c r="X389" s="131"/>
      <c r="Y389" s="131"/>
      <c r="Z389" s="206"/>
      <c r="AA389" s="134"/>
      <c r="AB389" s="174">
        <f>IF(AC389="totale",SUMIF(AA$7:AA389,"somma",Z$7:Z389)-SUMIF(AC$7:AC388,"totale",AB$7:AB388),0)</f>
        <v>0</v>
      </c>
      <c r="AC389" s="134"/>
      <c r="AD389" s="194">
        <f t="shared" si="38"/>
        <v>0</v>
      </c>
      <c r="AE389" s="124" t="str">
        <f t="shared" si="39"/>
        <v/>
      </c>
      <c r="AF389" s="195" t="str">
        <f t="shared" si="40"/>
        <v/>
      </c>
      <c r="AG389" s="194" t="str">
        <f t="shared" si="41"/>
        <v/>
      </c>
      <c r="AH389" s="194">
        <f>IF(AG389="",0,IF(ISERROR(VLOOKUP(AG389,AG$7:AG388,1,FALSE)),1,0))</f>
        <v>0</v>
      </c>
      <c r="AI389" s="194"/>
    </row>
    <row r="390" spans="1:35" ht="16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75">
        <f>IF(AND($X$5012&lt;&gt;" ",$X$5012&lt;&gt;0),IF(X390=$X$5012,1+COUNTIF(U$7:U389,"&gt;0"),0),0)</f>
        <v>0</v>
      </c>
      <c r="V390" s="178" t="s">
        <v>579</v>
      </c>
      <c r="W390" s="130"/>
      <c r="X390" s="131"/>
      <c r="Y390" s="131"/>
      <c r="Z390" s="206"/>
      <c r="AA390" s="134"/>
      <c r="AB390" s="174">
        <f>IF(AC390="totale",SUMIF(AA$7:AA390,"somma",Z$7:Z390)-SUMIF(AC$7:AC389,"totale",AB$7:AB389),0)</f>
        <v>0</v>
      </c>
      <c r="AC390" s="134"/>
      <c r="AD390" s="194">
        <f t="shared" si="38"/>
        <v>0</v>
      </c>
      <c r="AE390" s="124" t="str">
        <f t="shared" si="39"/>
        <v/>
      </c>
      <c r="AF390" s="195" t="str">
        <f t="shared" si="40"/>
        <v/>
      </c>
      <c r="AG390" s="194" t="str">
        <f t="shared" si="41"/>
        <v/>
      </c>
      <c r="AH390" s="194">
        <f>IF(AG390="",0,IF(ISERROR(VLOOKUP(AG390,AG$7:AG389,1,FALSE)),1,0))</f>
        <v>0</v>
      </c>
      <c r="AI390" s="194"/>
    </row>
    <row r="391" spans="1:35" ht="16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75">
        <f>IF(AND($X$5012&lt;&gt;" ",$X$5012&lt;&gt;0),IF(X391=$X$5012,1+COUNTIF(U$7:U390,"&gt;0"),0),0)</f>
        <v>0</v>
      </c>
      <c r="V391" s="178" t="s">
        <v>580</v>
      </c>
      <c r="W391" s="130"/>
      <c r="X391" s="131"/>
      <c r="Y391" s="131"/>
      <c r="Z391" s="206"/>
      <c r="AA391" s="134"/>
      <c r="AB391" s="174">
        <f>IF(AC391="totale",SUMIF(AA$7:AA391,"somma",Z$7:Z391)-SUMIF(AC$7:AC390,"totale",AB$7:AB390),0)</f>
        <v>0</v>
      </c>
      <c r="AC391" s="134"/>
      <c r="AD391" s="194">
        <f t="shared" si="38"/>
        <v>0</v>
      </c>
      <c r="AE391" s="124" t="str">
        <f t="shared" si="39"/>
        <v/>
      </c>
      <c r="AF391" s="195" t="str">
        <f t="shared" si="40"/>
        <v/>
      </c>
      <c r="AG391" s="194" t="str">
        <f t="shared" si="41"/>
        <v/>
      </c>
      <c r="AH391" s="194">
        <f>IF(AG391="",0,IF(ISERROR(VLOOKUP(AG391,AG$7:AG390,1,FALSE)),1,0))</f>
        <v>0</v>
      </c>
      <c r="AI391" s="194"/>
    </row>
    <row r="392" spans="1:35" ht="16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75">
        <f>IF(AND($X$5012&lt;&gt;" ",$X$5012&lt;&gt;0),IF(X392=$X$5012,1+COUNTIF(U$7:U391,"&gt;0"),0),0)</f>
        <v>0</v>
      </c>
      <c r="V392" s="178" t="s">
        <v>581</v>
      </c>
      <c r="W392" s="130"/>
      <c r="X392" s="131"/>
      <c r="Y392" s="131"/>
      <c r="Z392" s="206"/>
      <c r="AA392" s="134"/>
      <c r="AB392" s="174">
        <f>IF(AC392="totale",SUMIF(AA$7:AA392,"somma",Z$7:Z392)-SUMIF(AC$7:AC391,"totale",AB$7:AB391),0)</f>
        <v>0</v>
      </c>
      <c r="AC392" s="134"/>
      <c r="AD392" s="194">
        <f t="shared" ref="AD392:AD455" si="42">IF(ISBLANK(X392),0,VLOOKUP(X392,$B$8:$E$57,1,FALSE))</f>
        <v>0</v>
      </c>
      <c r="AE392" s="124" t="str">
        <f t="shared" ref="AE392:AE455" si="43">IF(W392&gt;0,CONCATENATE(MONTH(W392)&amp;X392),"")</f>
        <v/>
      </c>
      <c r="AF392" s="195" t="str">
        <f t="shared" ref="AF392:AF455" si="44">IF(OR(AND(Z392&lt;&gt;0,ISBLANK(X392)),ISERROR(AD392)),"ERR","")</f>
        <v/>
      </c>
      <c r="AG392" s="194" t="str">
        <f t="shared" si="41"/>
        <v/>
      </c>
      <c r="AH392" s="194">
        <f>IF(AG392="",0,IF(ISERROR(VLOOKUP(AG392,AG$7:AG391,1,FALSE)),1,0))</f>
        <v>0</v>
      </c>
      <c r="AI392" s="194"/>
    </row>
    <row r="393" spans="1:35" ht="16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75">
        <f>IF(AND($X$5012&lt;&gt;" ",$X$5012&lt;&gt;0),IF(X393=$X$5012,1+COUNTIF(U$7:U392,"&gt;0"),0),0)</f>
        <v>0</v>
      </c>
      <c r="V393" s="178" t="s">
        <v>582</v>
      </c>
      <c r="W393" s="130"/>
      <c r="X393" s="131"/>
      <c r="Y393" s="131"/>
      <c r="Z393" s="206"/>
      <c r="AA393" s="134"/>
      <c r="AB393" s="174">
        <f>IF(AC393="totale",SUMIF(AA$7:AA393,"somma",Z$7:Z393)-SUMIF(AC$7:AC392,"totale",AB$7:AB392),0)</f>
        <v>0</v>
      </c>
      <c r="AC393" s="134"/>
      <c r="AD393" s="194">
        <f t="shared" si="42"/>
        <v>0</v>
      </c>
      <c r="AE393" s="124" t="str">
        <f t="shared" si="43"/>
        <v/>
      </c>
      <c r="AF393" s="195" t="str">
        <f t="shared" si="44"/>
        <v/>
      </c>
      <c r="AG393" s="194" t="str">
        <f t="shared" si="41"/>
        <v/>
      </c>
      <c r="AH393" s="194">
        <f>IF(AG393="",0,IF(ISERROR(VLOOKUP(AG393,AG$7:AG392,1,FALSE)),1,0))</f>
        <v>0</v>
      </c>
      <c r="AI393" s="194"/>
    </row>
    <row r="394" spans="1:35" ht="16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75">
        <f>IF(AND($X$5012&lt;&gt;" ",$X$5012&lt;&gt;0),IF(X394=$X$5012,1+COUNTIF(U$7:U393,"&gt;0"),0),0)</f>
        <v>0</v>
      </c>
      <c r="V394" s="178" t="s">
        <v>583</v>
      </c>
      <c r="W394" s="130"/>
      <c r="X394" s="131"/>
      <c r="Y394" s="131"/>
      <c r="Z394" s="206"/>
      <c r="AA394" s="134"/>
      <c r="AB394" s="174">
        <f>IF(AC394="totale",SUMIF(AA$7:AA394,"somma",Z$7:Z394)-SUMIF(AC$7:AC393,"totale",AB$7:AB393),0)</f>
        <v>0</v>
      </c>
      <c r="AC394" s="134"/>
      <c r="AD394" s="194">
        <f t="shared" si="42"/>
        <v>0</v>
      </c>
      <c r="AE394" s="124" t="str">
        <f t="shared" si="43"/>
        <v/>
      </c>
      <c r="AF394" s="195" t="str">
        <f t="shared" si="44"/>
        <v/>
      </c>
      <c r="AG394" s="194" t="str">
        <f t="shared" ref="AG394:AG457" si="45">IF(W394&gt;0,CONCATENATE(MONTH(W394),"-",YEAR(W394)),"")</f>
        <v/>
      </c>
      <c r="AH394" s="194">
        <f>IF(AG394="",0,IF(ISERROR(VLOOKUP(AG394,AG$7:AG393,1,FALSE)),1,0))</f>
        <v>0</v>
      </c>
      <c r="AI394" s="194"/>
    </row>
    <row r="395" spans="1:35" ht="16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75">
        <f>IF(AND($X$5012&lt;&gt;" ",$X$5012&lt;&gt;0),IF(X395=$X$5012,1+COUNTIF(U$7:U394,"&gt;0"),0),0)</f>
        <v>0</v>
      </c>
      <c r="V395" s="178" t="s">
        <v>584</v>
      </c>
      <c r="W395" s="130"/>
      <c r="X395" s="131"/>
      <c r="Y395" s="131"/>
      <c r="Z395" s="206"/>
      <c r="AA395" s="134"/>
      <c r="AB395" s="174">
        <f>IF(AC395="totale",SUMIF(AA$7:AA395,"somma",Z$7:Z395)-SUMIF(AC$7:AC394,"totale",AB$7:AB394),0)</f>
        <v>0</v>
      </c>
      <c r="AC395" s="134"/>
      <c r="AD395" s="194">
        <f t="shared" si="42"/>
        <v>0</v>
      </c>
      <c r="AE395" s="124" t="str">
        <f t="shared" si="43"/>
        <v/>
      </c>
      <c r="AF395" s="195" t="str">
        <f t="shared" si="44"/>
        <v/>
      </c>
      <c r="AG395" s="194" t="str">
        <f t="shared" si="45"/>
        <v/>
      </c>
      <c r="AH395" s="194">
        <f>IF(AG395="",0,IF(ISERROR(VLOOKUP(AG395,AG$7:AG394,1,FALSE)),1,0))</f>
        <v>0</v>
      </c>
      <c r="AI395" s="194"/>
    </row>
    <row r="396" spans="1:35" ht="16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75">
        <f>IF(AND($X$5012&lt;&gt;" ",$X$5012&lt;&gt;0),IF(X396=$X$5012,1+COUNTIF(U$7:U395,"&gt;0"),0),0)</f>
        <v>0</v>
      </c>
      <c r="V396" s="178" t="s">
        <v>585</v>
      </c>
      <c r="W396" s="130"/>
      <c r="X396" s="131"/>
      <c r="Y396" s="131"/>
      <c r="Z396" s="206"/>
      <c r="AA396" s="134"/>
      <c r="AB396" s="174">
        <f>IF(AC396="totale",SUMIF(AA$7:AA396,"somma",Z$7:Z396)-SUMIF(AC$7:AC395,"totale",AB$7:AB395),0)</f>
        <v>0</v>
      </c>
      <c r="AC396" s="134"/>
      <c r="AD396" s="194">
        <f t="shared" si="42"/>
        <v>0</v>
      </c>
      <c r="AE396" s="124" t="str">
        <f t="shared" si="43"/>
        <v/>
      </c>
      <c r="AF396" s="195" t="str">
        <f t="shared" si="44"/>
        <v/>
      </c>
      <c r="AG396" s="194" t="str">
        <f t="shared" si="45"/>
        <v/>
      </c>
      <c r="AH396" s="194">
        <f>IF(AG396="",0,IF(ISERROR(VLOOKUP(AG396,AG$7:AG395,1,FALSE)),1,0))</f>
        <v>0</v>
      </c>
      <c r="AI396" s="194"/>
    </row>
    <row r="397" spans="1:35" ht="16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75">
        <f>IF(AND($X$5012&lt;&gt;" ",$X$5012&lt;&gt;0),IF(X397=$X$5012,1+COUNTIF(U$7:U396,"&gt;0"),0),0)</f>
        <v>0</v>
      </c>
      <c r="V397" s="178" t="s">
        <v>586</v>
      </c>
      <c r="W397" s="130"/>
      <c r="X397" s="131"/>
      <c r="Y397" s="131"/>
      <c r="Z397" s="206"/>
      <c r="AA397" s="134"/>
      <c r="AB397" s="174">
        <f>IF(AC397="totale",SUMIF(AA$7:AA397,"somma",Z$7:Z397)-SUMIF(AC$7:AC396,"totale",AB$7:AB396),0)</f>
        <v>0</v>
      </c>
      <c r="AC397" s="134"/>
      <c r="AD397" s="194">
        <f t="shared" si="42"/>
        <v>0</v>
      </c>
      <c r="AE397" s="124" t="str">
        <f t="shared" si="43"/>
        <v/>
      </c>
      <c r="AF397" s="195" t="str">
        <f t="shared" si="44"/>
        <v/>
      </c>
      <c r="AG397" s="194" t="str">
        <f t="shared" si="45"/>
        <v/>
      </c>
      <c r="AH397" s="194">
        <f>IF(AG397="",0,IF(ISERROR(VLOOKUP(AG397,AG$7:AG396,1,FALSE)),1,0))</f>
        <v>0</v>
      </c>
      <c r="AI397" s="194"/>
    </row>
    <row r="398" spans="1:35" ht="16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75">
        <f>IF(AND($X$5012&lt;&gt;" ",$X$5012&lt;&gt;0),IF(X398=$X$5012,1+COUNTIF(U$7:U397,"&gt;0"),0),0)</f>
        <v>0</v>
      </c>
      <c r="V398" s="178" t="s">
        <v>587</v>
      </c>
      <c r="W398" s="130"/>
      <c r="X398" s="131"/>
      <c r="Y398" s="131"/>
      <c r="Z398" s="206"/>
      <c r="AA398" s="134"/>
      <c r="AB398" s="174">
        <f>IF(AC398="totale",SUMIF(AA$7:AA398,"somma",Z$7:Z398)-SUMIF(AC$7:AC397,"totale",AB$7:AB397),0)</f>
        <v>0</v>
      </c>
      <c r="AC398" s="134"/>
      <c r="AD398" s="194">
        <f t="shared" si="42"/>
        <v>0</v>
      </c>
      <c r="AE398" s="124" t="str">
        <f t="shared" si="43"/>
        <v/>
      </c>
      <c r="AF398" s="195" t="str">
        <f t="shared" si="44"/>
        <v/>
      </c>
      <c r="AG398" s="194" t="str">
        <f t="shared" si="45"/>
        <v/>
      </c>
      <c r="AH398" s="194">
        <f>IF(AG398="",0,IF(ISERROR(VLOOKUP(AG398,AG$7:AG397,1,FALSE)),1,0))</f>
        <v>0</v>
      </c>
      <c r="AI398" s="194"/>
    </row>
    <row r="399" spans="1:35" ht="16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75">
        <f>IF(AND($X$5012&lt;&gt;" ",$X$5012&lt;&gt;0),IF(X399=$X$5012,1+COUNTIF(U$7:U398,"&gt;0"),0),0)</f>
        <v>0</v>
      </c>
      <c r="V399" s="178" t="s">
        <v>588</v>
      </c>
      <c r="W399" s="130"/>
      <c r="X399" s="131"/>
      <c r="Y399" s="131"/>
      <c r="Z399" s="206"/>
      <c r="AA399" s="134"/>
      <c r="AB399" s="174">
        <f>IF(AC399="totale",SUMIF(AA$7:AA399,"somma",Z$7:Z399)-SUMIF(AC$7:AC398,"totale",AB$7:AB398),0)</f>
        <v>0</v>
      </c>
      <c r="AC399" s="134"/>
      <c r="AD399" s="194">
        <f t="shared" si="42"/>
        <v>0</v>
      </c>
      <c r="AE399" s="124" t="str">
        <f t="shared" si="43"/>
        <v/>
      </c>
      <c r="AF399" s="195" t="str">
        <f t="shared" si="44"/>
        <v/>
      </c>
      <c r="AG399" s="194" t="str">
        <f t="shared" si="45"/>
        <v/>
      </c>
      <c r="AH399" s="194">
        <f>IF(AG399="",0,IF(ISERROR(VLOOKUP(AG399,AG$7:AG398,1,FALSE)),1,0))</f>
        <v>0</v>
      </c>
      <c r="AI399" s="194"/>
    </row>
    <row r="400" spans="1:35" ht="16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75">
        <f>IF(AND($X$5012&lt;&gt;" ",$X$5012&lt;&gt;0),IF(X400=$X$5012,1+COUNTIF(U$7:U399,"&gt;0"),0),0)</f>
        <v>0</v>
      </c>
      <c r="V400" s="178" t="s">
        <v>589</v>
      </c>
      <c r="W400" s="130"/>
      <c r="X400" s="131"/>
      <c r="Y400" s="131"/>
      <c r="Z400" s="206"/>
      <c r="AA400" s="134"/>
      <c r="AB400" s="174">
        <f>IF(AC400="totale",SUMIF(AA$7:AA400,"somma",Z$7:Z400)-SUMIF(AC$7:AC399,"totale",AB$7:AB399),0)</f>
        <v>0</v>
      </c>
      <c r="AC400" s="134"/>
      <c r="AD400" s="194">
        <f t="shared" si="42"/>
        <v>0</v>
      </c>
      <c r="AE400" s="124" t="str">
        <f t="shared" si="43"/>
        <v/>
      </c>
      <c r="AF400" s="195" t="str">
        <f t="shared" si="44"/>
        <v/>
      </c>
      <c r="AG400" s="194" t="str">
        <f t="shared" si="45"/>
        <v/>
      </c>
      <c r="AH400" s="194">
        <f>IF(AG400="",0,IF(ISERROR(VLOOKUP(AG400,AG$7:AG399,1,FALSE)),1,0))</f>
        <v>0</v>
      </c>
      <c r="AI400" s="194"/>
    </row>
    <row r="401" spans="1:35" ht="16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75">
        <f>IF(AND($X$5012&lt;&gt;" ",$X$5012&lt;&gt;0),IF(X401=$X$5012,1+COUNTIF(U$7:U400,"&gt;0"),0),0)</f>
        <v>0</v>
      </c>
      <c r="V401" s="178" t="s">
        <v>590</v>
      </c>
      <c r="W401" s="130"/>
      <c r="X401" s="131"/>
      <c r="Y401" s="131"/>
      <c r="Z401" s="206"/>
      <c r="AA401" s="134"/>
      <c r="AB401" s="174">
        <f>IF(AC401="totale",SUMIF(AA$7:AA401,"somma",Z$7:Z401)-SUMIF(AC$7:AC400,"totale",AB$7:AB400),0)</f>
        <v>0</v>
      </c>
      <c r="AC401" s="134"/>
      <c r="AD401" s="194">
        <f t="shared" si="42"/>
        <v>0</v>
      </c>
      <c r="AE401" s="124" t="str">
        <f t="shared" si="43"/>
        <v/>
      </c>
      <c r="AF401" s="195" t="str">
        <f t="shared" si="44"/>
        <v/>
      </c>
      <c r="AG401" s="194" t="str">
        <f t="shared" si="45"/>
        <v/>
      </c>
      <c r="AH401" s="194">
        <f>IF(AG401="",0,IF(ISERROR(VLOOKUP(AG401,AG$7:AG400,1,FALSE)),1,0))</f>
        <v>0</v>
      </c>
      <c r="AI401" s="194"/>
    </row>
    <row r="402" spans="1:35" ht="16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75">
        <f>IF(AND($X$5012&lt;&gt;" ",$X$5012&lt;&gt;0),IF(X402=$X$5012,1+COUNTIF(U$7:U401,"&gt;0"),0),0)</f>
        <v>0</v>
      </c>
      <c r="V402" s="178" t="s">
        <v>591</v>
      </c>
      <c r="W402" s="130"/>
      <c r="X402" s="131"/>
      <c r="Y402" s="131"/>
      <c r="Z402" s="206"/>
      <c r="AA402" s="134"/>
      <c r="AB402" s="174">
        <f>IF(AC402="totale",SUMIF(AA$7:AA402,"somma",Z$7:Z402)-SUMIF(AC$7:AC401,"totale",AB$7:AB401),0)</f>
        <v>0</v>
      </c>
      <c r="AC402" s="134"/>
      <c r="AD402" s="194">
        <f t="shared" si="42"/>
        <v>0</v>
      </c>
      <c r="AE402" s="124" t="str">
        <f t="shared" si="43"/>
        <v/>
      </c>
      <c r="AF402" s="195" t="str">
        <f t="shared" si="44"/>
        <v/>
      </c>
      <c r="AG402" s="194" t="str">
        <f t="shared" si="45"/>
        <v/>
      </c>
      <c r="AH402" s="194">
        <f>IF(AG402="",0,IF(ISERROR(VLOOKUP(AG402,AG$7:AG401,1,FALSE)),1,0))</f>
        <v>0</v>
      </c>
      <c r="AI402" s="194"/>
    </row>
    <row r="403" spans="1:35" ht="16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75">
        <f>IF(AND($X$5012&lt;&gt;" ",$X$5012&lt;&gt;0),IF(X403=$X$5012,1+COUNTIF(U$7:U402,"&gt;0"),0),0)</f>
        <v>0</v>
      </c>
      <c r="V403" s="178" t="s">
        <v>592</v>
      </c>
      <c r="W403" s="130"/>
      <c r="X403" s="131"/>
      <c r="Y403" s="131"/>
      <c r="Z403" s="206"/>
      <c r="AA403" s="134"/>
      <c r="AB403" s="174">
        <f>IF(AC403="totale",SUMIF(AA$7:AA403,"somma",Z$7:Z403)-SUMIF(AC$7:AC402,"totale",AB$7:AB402),0)</f>
        <v>0</v>
      </c>
      <c r="AC403" s="134"/>
      <c r="AD403" s="194">
        <f t="shared" si="42"/>
        <v>0</v>
      </c>
      <c r="AE403" s="124" t="str">
        <f t="shared" si="43"/>
        <v/>
      </c>
      <c r="AF403" s="195" t="str">
        <f t="shared" si="44"/>
        <v/>
      </c>
      <c r="AG403" s="194" t="str">
        <f t="shared" si="45"/>
        <v/>
      </c>
      <c r="AH403" s="194">
        <f>IF(AG403="",0,IF(ISERROR(VLOOKUP(AG403,AG$7:AG402,1,FALSE)),1,0))</f>
        <v>0</v>
      </c>
      <c r="AI403" s="194"/>
    </row>
    <row r="404" spans="1:35" ht="16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75">
        <f>IF(AND($X$5012&lt;&gt;" ",$X$5012&lt;&gt;0),IF(X404=$X$5012,1+COUNTIF(U$7:U403,"&gt;0"),0),0)</f>
        <v>0</v>
      </c>
      <c r="V404" s="178" t="s">
        <v>593</v>
      </c>
      <c r="W404" s="130"/>
      <c r="X404" s="131"/>
      <c r="Y404" s="131"/>
      <c r="Z404" s="206"/>
      <c r="AA404" s="134"/>
      <c r="AB404" s="174">
        <f>IF(AC404="totale",SUMIF(AA$7:AA404,"somma",Z$7:Z404)-SUMIF(AC$7:AC403,"totale",AB$7:AB403),0)</f>
        <v>0</v>
      </c>
      <c r="AC404" s="134"/>
      <c r="AD404" s="194">
        <f t="shared" si="42"/>
        <v>0</v>
      </c>
      <c r="AE404" s="124" t="str">
        <f t="shared" si="43"/>
        <v/>
      </c>
      <c r="AF404" s="195" t="str">
        <f t="shared" si="44"/>
        <v/>
      </c>
      <c r="AG404" s="194" t="str">
        <f t="shared" si="45"/>
        <v/>
      </c>
      <c r="AH404" s="194">
        <f>IF(AG404="",0,IF(ISERROR(VLOOKUP(AG404,AG$7:AG403,1,FALSE)),1,0))</f>
        <v>0</v>
      </c>
      <c r="AI404" s="194"/>
    </row>
    <row r="405" spans="1:35" ht="16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75">
        <f>IF(AND($X$5012&lt;&gt;" ",$X$5012&lt;&gt;0),IF(X405=$X$5012,1+COUNTIF(U$7:U404,"&gt;0"),0),0)</f>
        <v>0</v>
      </c>
      <c r="V405" s="178" t="s">
        <v>594</v>
      </c>
      <c r="W405" s="130"/>
      <c r="X405" s="131"/>
      <c r="Y405" s="131"/>
      <c r="Z405" s="206"/>
      <c r="AA405" s="134"/>
      <c r="AB405" s="174">
        <f>IF(AC405="totale",SUMIF(AA$7:AA405,"somma",Z$7:Z405)-SUMIF(AC$7:AC404,"totale",AB$7:AB404),0)</f>
        <v>0</v>
      </c>
      <c r="AC405" s="134"/>
      <c r="AD405" s="194">
        <f t="shared" si="42"/>
        <v>0</v>
      </c>
      <c r="AE405" s="124" t="str">
        <f t="shared" si="43"/>
        <v/>
      </c>
      <c r="AF405" s="195" t="str">
        <f t="shared" si="44"/>
        <v/>
      </c>
      <c r="AG405" s="194" t="str">
        <f t="shared" si="45"/>
        <v/>
      </c>
      <c r="AH405" s="194">
        <f>IF(AG405="",0,IF(ISERROR(VLOOKUP(AG405,AG$7:AG404,1,FALSE)),1,0))</f>
        <v>0</v>
      </c>
      <c r="AI405" s="194"/>
    </row>
    <row r="406" spans="1:35" ht="16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75">
        <f>IF(AND($X$5012&lt;&gt;" ",$X$5012&lt;&gt;0),IF(X406=$X$5012,1+COUNTIF(U$7:U405,"&gt;0"),0),0)</f>
        <v>0</v>
      </c>
      <c r="V406" s="178" t="s">
        <v>595</v>
      </c>
      <c r="W406" s="130"/>
      <c r="X406" s="131"/>
      <c r="Y406" s="131"/>
      <c r="Z406" s="206"/>
      <c r="AA406" s="134"/>
      <c r="AB406" s="174">
        <f>IF(AC406="totale",SUMIF(AA$7:AA406,"somma",Z$7:Z406)-SUMIF(AC$7:AC405,"totale",AB$7:AB405),0)</f>
        <v>0</v>
      </c>
      <c r="AC406" s="134"/>
      <c r="AD406" s="194">
        <f t="shared" si="42"/>
        <v>0</v>
      </c>
      <c r="AE406" s="124" t="str">
        <f t="shared" si="43"/>
        <v/>
      </c>
      <c r="AF406" s="195" t="str">
        <f t="shared" si="44"/>
        <v/>
      </c>
      <c r="AG406" s="194" t="str">
        <f t="shared" si="45"/>
        <v/>
      </c>
      <c r="AH406" s="194">
        <f>IF(AG406="",0,IF(ISERROR(VLOOKUP(AG406,AG$7:AG405,1,FALSE)),1,0))</f>
        <v>0</v>
      </c>
      <c r="AI406" s="194"/>
    </row>
    <row r="407" spans="1:35" ht="16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75">
        <f>IF(AND($X$5012&lt;&gt;" ",$X$5012&lt;&gt;0),IF(X407=$X$5012,1+COUNTIF(U$7:U406,"&gt;0"),0),0)</f>
        <v>0</v>
      </c>
      <c r="V407" s="178" t="s">
        <v>596</v>
      </c>
      <c r="W407" s="130"/>
      <c r="X407" s="131"/>
      <c r="Y407" s="131"/>
      <c r="Z407" s="206"/>
      <c r="AA407" s="134"/>
      <c r="AB407" s="174">
        <f>IF(AC407="totale",SUMIF(AA$7:AA407,"somma",Z$7:Z407)-SUMIF(AC$7:AC406,"totale",AB$7:AB406),0)</f>
        <v>0</v>
      </c>
      <c r="AC407" s="134"/>
      <c r="AD407" s="194">
        <f t="shared" si="42"/>
        <v>0</v>
      </c>
      <c r="AE407" s="124" t="str">
        <f t="shared" si="43"/>
        <v/>
      </c>
      <c r="AF407" s="195" t="str">
        <f t="shared" si="44"/>
        <v/>
      </c>
      <c r="AG407" s="194" t="str">
        <f t="shared" si="45"/>
        <v/>
      </c>
      <c r="AH407" s="194">
        <f>IF(AG407="",0,IF(ISERROR(VLOOKUP(AG407,AG$7:AG406,1,FALSE)),1,0))</f>
        <v>0</v>
      </c>
      <c r="AI407" s="194"/>
    </row>
    <row r="408" spans="1:35" ht="16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75">
        <f>IF(AND($X$5012&lt;&gt;" ",$X$5012&lt;&gt;0),IF(X408=$X$5012,1+COUNTIF(U$7:U407,"&gt;0"),0),0)</f>
        <v>0</v>
      </c>
      <c r="V408" s="178" t="s">
        <v>597</v>
      </c>
      <c r="W408" s="130"/>
      <c r="X408" s="131"/>
      <c r="Y408" s="131"/>
      <c r="Z408" s="206"/>
      <c r="AA408" s="134"/>
      <c r="AB408" s="174">
        <f>IF(AC408="totale",SUMIF(AA$7:AA408,"somma",Z$7:Z408)-SUMIF(AC$7:AC407,"totale",AB$7:AB407),0)</f>
        <v>0</v>
      </c>
      <c r="AC408" s="134"/>
      <c r="AD408" s="194">
        <f t="shared" si="42"/>
        <v>0</v>
      </c>
      <c r="AE408" s="124" t="str">
        <f t="shared" si="43"/>
        <v/>
      </c>
      <c r="AF408" s="195" t="str">
        <f t="shared" si="44"/>
        <v/>
      </c>
      <c r="AG408" s="194" t="str">
        <f t="shared" si="45"/>
        <v/>
      </c>
      <c r="AH408" s="194">
        <f>IF(AG408="",0,IF(ISERROR(VLOOKUP(AG408,AG$7:AG407,1,FALSE)),1,0))</f>
        <v>0</v>
      </c>
      <c r="AI408" s="194"/>
    </row>
    <row r="409" spans="1:35" ht="16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75">
        <f>IF(AND($X$5012&lt;&gt;" ",$X$5012&lt;&gt;0),IF(X409=$X$5012,1+COUNTIF(U$7:U408,"&gt;0"),0),0)</f>
        <v>0</v>
      </c>
      <c r="V409" s="178" t="s">
        <v>598</v>
      </c>
      <c r="W409" s="130"/>
      <c r="X409" s="131"/>
      <c r="Y409" s="131"/>
      <c r="Z409" s="206"/>
      <c r="AA409" s="134"/>
      <c r="AB409" s="174">
        <f>IF(AC409="totale",SUMIF(AA$7:AA409,"somma",Z$7:Z409)-SUMIF(AC$7:AC408,"totale",AB$7:AB408),0)</f>
        <v>0</v>
      </c>
      <c r="AC409" s="134"/>
      <c r="AD409" s="194">
        <f t="shared" si="42"/>
        <v>0</v>
      </c>
      <c r="AE409" s="124" t="str">
        <f t="shared" si="43"/>
        <v/>
      </c>
      <c r="AF409" s="195" t="str">
        <f t="shared" si="44"/>
        <v/>
      </c>
      <c r="AG409" s="194" t="str">
        <f t="shared" si="45"/>
        <v/>
      </c>
      <c r="AH409" s="194">
        <f>IF(AG409="",0,IF(ISERROR(VLOOKUP(AG409,AG$7:AG408,1,FALSE)),1,0))</f>
        <v>0</v>
      </c>
      <c r="AI409" s="194"/>
    </row>
    <row r="410" spans="1:35" ht="16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75">
        <f>IF(AND($X$5012&lt;&gt;" ",$X$5012&lt;&gt;0),IF(X410=$X$5012,1+COUNTIF(U$7:U409,"&gt;0"),0),0)</f>
        <v>0</v>
      </c>
      <c r="V410" s="178" t="s">
        <v>599</v>
      </c>
      <c r="W410" s="130"/>
      <c r="X410" s="131"/>
      <c r="Y410" s="131"/>
      <c r="Z410" s="206"/>
      <c r="AA410" s="134"/>
      <c r="AB410" s="174">
        <f>IF(AC410="totale",SUMIF(AA$7:AA410,"somma",Z$7:Z410)-SUMIF(AC$7:AC409,"totale",AB$7:AB409),0)</f>
        <v>0</v>
      </c>
      <c r="AC410" s="134"/>
      <c r="AD410" s="194">
        <f t="shared" si="42"/>
        <v>0</v>
      </c>
      <c r="AE410" s="124" t="str">
        <f t="shared" si="43"/>
        <v/>
      </c>
      <c r="AF410" s="195" t="str">
        <f t="shared" si="44"/>
        <v/>
      </c>
      <c r="AG410" s="194" t="str">
        <f t="shared" si="45"/>
        <v/>
      </c>
      <c r="AH410" s="194">
        <f>IF(AG410="",0,IF(ISERROR(VLOOKUP(AG410,AG$7:AG409,1,FALSE)),1,0))</f>
        <v>0</v>
      </c>
      <c r="AI410" s="194"/>
    </row>
    <row r="411" spans="1:35" ht="16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75">
        <f>IF(AND($X$5012&lt;&gt;" ",$X$5012&lt;&gt;0),IF(X411=$X$5012,1+COUNTIF(U$7:U410,"&gt;0"),0),0)</f>
        <v>0</v>
      </c>
      <c r="V411" s="178" t="s">
        <v>600</v>
      </c>
      <c r="W411" s="130"/>
      <c r="X411" s="131"/>
      <c r="Y411" s="131"/>
      <c r="Z411" s="206"/>
      <c r="AA411" s="134"/>
      <c r="AB411" s="174">
        <f>IF(AC411="totale",SUMIF(AA$7:AA411,"somma",Z$7:Z411)-SUMIF(AC$7:AC410,"totale",AB$7:AB410),0)</f>
        <v>0</v>
      </c>
      <c r="AC411" s="134"/>
      <c r="AD411" s="194">
        <f t="shared" si="42"/>
        <v>0</v>
      </c>
      <c r="AE411" s="124" t="str">
        <f t="shared" si="43"/>
        <v/>
      </c>
      <c r="AF411" s="195" t="str">
        <f t="shared" si="44"/>
        <v/>
      </c>
      <c r="AG411" s="194" t="str">
        <f t="shared" si="45"/>
        <v/>
      </c>
      <c r="AH411" s="194">
        <f>IF(AG411="",0,IF(ISERROR(VLOOKUP(AG411,AG$7:AG410,1,FALSE)),1,0))</f>
        <v>0</v>
      </c>
      <c r="AI411" s="194"/>
    </row>
    <row r="412" spans="1:35" ht="16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75">
        <f>IF(AND($X$5012&lt;&gt;" ",$X$5012&lt;&gt;0),IF(X412=$X$5012,1+COUNTIF(U$7:U411,"&gt;0"),0),0)</f>
        <v>0</v>
      </c>
      <c r="V412" s="178" t="s">
        <v>601</v>
      </c>
      <c r="W412" s="130"/>
      <c r="X412" s="131"/>
      <c r="Y412" s="131"/>
      <c r="Z412" s="206"/>
      <c r="AA412" s="134"/>
      <c r="AB412" s="174">
        <f>IF(AC412="totale",SUMIF(AA$7:AA412,"somma",Z$7:Z412)-SUMIF(AC$7:AC411,"totale",AB$7:AB411),0)</f>
        <v>0</v>
      </c>
      <c r="AC412" s="134"/>
      <c r="AD412" s="194">
        <f t="shared" si="42"/>
        <v>0</v>
      </c>
      <c r="AE412" s="124" t="str">
        <f t="shared" si="43"/>
        <v/>
      </c>
      <c r="AF412" s="195" t="str">
        <f t="shared" si="44"/>
        <v/>
      </c>
      <c r="AG412" s="194" t="str">
        <f t="shared" si="45"/>
        <v/>
      </c>
      <c r="AH412" s="194">
        <f>IF(AG412="",0,IF(ISERROR(VLOOKUP(AG412,AG$7:AG411,1,FALSE)),1,0))</f>
        <v>0</v>
      </c>
      <c r="AI412" s="194"/>
    </row>
    <row r="413" spans="1:35" ht="16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75">
        <f>IF(AND($X$5012&lt;&gt;" ",$X$5012&lt;&gt;0),IF(X413=$X$5012,1+COUNTIF(U$7:U412,"&gt;0"),0),0)</f>
        <v>0</v>
      </c>
      <c r="V413" s="178" t="s">
        <v>602</v>
      </c>
      <c r="W413" s="130"/>
      <c r="X413" s="131"/>
      <c r="Y413" s="131"/>
      <c r="Z413" s="206"/>
      <c r="AA413" s="134"/>
      <c r="AB413" s="174">
        <f>IF(AC413="totale",SUMIF(AA$7:AA413,"somma",Z$7:Z413)-SUMIF(AC$7:AC412,"totale",AB$7:AB412),0)</f>
        <v>0</v>
      </c>
      <c r="AC413" s="134"/>
      <c r="AD413" s="194">
        <f t="shared" si="42"/>
        <v>0</v>
      </c>
      <c r="AE413" s="124" t="str">
        <f t="shared" si="43"/>
        <v/>
      </c>
      <c r="AF413" s="195" t="str">
        <f t="shared" si="44"/>
        <v/>
      </c>
      <c r="AG413" s="194" t="str">
        <f t="shared" si="45"/>
        <v/>
      </c>
      <c r="AH413" s="194">
        <f>IF(AG413="",0,IF(ISERROR(VLOOKUP(AG413,AG$7:AG412,1,FALSE)),1,0))</f>
        <v>0</v>
      </c>
      <c r="AI413" s="194"/>
    </row>
    <row r="414" spans="1:35" ht="16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75">
        <f>IF(AND($X$5012&lt;&gt;" ",$X$5012&lt;&gt;0),IF(X414=$X$5012,1+COUNTIF(U$7:U413,"&gt;0"),0),0)</f>
        <v>0</v>
      </c>
      <c r="V414" s="178" t="s">
        <v>603</v>
      </c>
      <c r="W414" s="130"/>
      <c r="X414" s="131"/>
      <c r="Y414" s="131"/>
      <c r="Z414" s="206"/>
      <c r="AA414" s="134"/>
      <c r="AB414" s="174">
        <f>IF(AC414="totale",SUMIF(AA$7:AA414,"somma",Z$7:Z414)-SUMIF(AC$7:AC413,"totale",AB$7:AB413),0)</f>
        <v>0</v>
      </c>
      <c r="AC414" s="134"/>
      <c r="AD414" s="194">
        <f t="shared" si="42"/>
        <v>0</v>
      </c>
      <c r="AE414" s="124" t="str">
        <f t="shared" si="43"/>
        <v/>
      </c>
      <c r="AF414" s="195" t="str">
        <f t="shared" si="44"/>
        <v/>
      </c>
      <c r="AG414" s="194" t="str">
        <f t="shared" si="45"/>
        <v/>
      </c>
      <c r="AH414" s="194">
        <f>IF(AG414="",0,IF(ISERROR(VLOOKUP(AG414,AG$7:AG413,1,FALSE)),1,0))</f>
        <v>0</v>
      </c>
      <c r="AI414" s="194"/>
    </row>
    <row r="415" spans="1:35" ht="16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75">
        <f>IF(AND($X$5012&lt;&gt;" ",$X$5012&lt;&gt;0),IF(X415=$X$5012,1+COUNTIF(U$7:U414,"&gt;0"),0),0)</f>
        <v>0</v>
      </c>
      <c r="V415" s="178" t="s">
        <v>604</v>
      </c>
      <c r="W415" s="130"/>
      <c r="X415" s="131"/>
      <c r="Y415" s="131"/>
      <c r="Z415" s="206"/>
      <c r="AA415" s="134"/>
      <c r="AB415" s="174">
        <f>IF(AC415="totale",SUMIF(AA$7:AA415,"somma",Z$7:Z415)-SUMIF(AC$7:AC414,"totale",AB$7:AB414),0)</f>
        <v>0</v>
      </c>
      <c r="AC415" s="134"/>
      <c r="AD415" s="194">
        <f t="shared" si="42"/>
        <v>0</v>
      </c>
      <c r="AE415" s="124" t="str">
        <f t="shared" si="43"/>
        <v/>
      </c>
      <c r="AF415" s="195" t="str">
        <f t="shared" si="44"/>
        <v/>
      </c>
      <c r="AG415" s="194" t="str">
        <f t="shared" si="45"/>
        <v/>
      </c>
      <c r="AH415" s="194">
        <f>IF(AG415="",0,IF(ISERROR(VLOOKUP(AG415,AG$7:AG414,1,FALSE)),1,0))</f>
        <v>0</v>
      </c>
      <c r="AI415" s="194"/>
    </row>
    <row r="416" spans="1:35" ht="16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75">
        <f>IF(AND($X$5012&lt;&gt;" ",$X$5012&lt;&gt;0),IF(X416=$X$5012,1+COUNTIF(U$7:U415,"&gt;0"),0),0)</f>
        <v>0</v>
      </c>
      <c r="V416" s="178" t="s">
        <v>605</v>
      </c>
      <c r="W416" s="130"/>
      <c r="X416" s="131"/>
      <c r="Y416" s="131"/>
      <c r="Z416" s="206"/>
      <c r="AA416" s="134"/>
      <c r="AB416" s="174">
        <f>IF(AC416="totale",SUMIF(AA$7:AA416,"somma",Z$7:Z416)-SUMIF(AC$7:AC415,"totale",AB$7:AB415),0)</f>
        <v>0</v>
      </c>
      <c r="AC416" s="134"/>
      <c r="AD416" s="194">
        <f t="shared" si="42"/>
        <v>0</v>
      </c>
      <c r="AE416" s="124" t="str">
        <f t="shared" si="43"/>
        <v/>
      </c>
      <c r="AF416" s="195" t="str">
        <f t="shared" si="44"/>
        <v/>
      </c>
      <c r="AG416" s="194" t="str">
        <f t="shared" si="45"/>
        <v/>
      </c>
      <c r="AH416" s="194">
        <f>IF(AG416="",0,IF(ISERROR(VLOOKUP(AG416,AG$7:AG415,1,FALSE)),1,0))</f>
        <v>0</v>
      </c>
      <c r="AI416" s="194"/>
    </row>
    <row r="417" spans="1:35" ht="16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75">
        <f>IF(AND($X$5012&lt;&gt;" ",$X$5012&lt;&gt;0),IF(X417=$X$5012,1+COUNTIF(U$7:U416,"&gt;0"),0),0)</f>
        <v>0</v>
      </c>
      <c r="V417" s="178" t="s">
        <v>606</v>
      </c>
      <c r="W417" s="130"/>
      <c r="X417" s="131"/>
      <c r="Y417" s="131"/>
      <c r="Z417" s="206"/>
      <c r="AA417" s="134"/>
      <c r="AB417" s="174">
        <f>IF(AC417="totale",SUMIF(AA$7:AA417,"somma",Z$7:Z417)-SUMIF(AC$7:AC416,"totale",AB$7:AB416),0)</f>
        <v>0</v>
      </c>
      <c r="AC417" s="134"/>
      <c r="AD417" s="194">
        <f t="shared" si="42"/>
        <v>0</v>
      </c>
      <c r="AE417" s="124" t="str">
        <f t="shared" si="43"/>
        <v/>
      </c>
      <c r="AF417" s="195" t="str">
        <f t="shared" si="44"/>
        <v/>
      </c>
      <c r="AG417" s="194" t="str">
        <f t="shared" si="45"/>
        <v/>
      </c>
      <c r="AH417" s="194">
        <f>IF(AG417="",0,IF(ISERROR(VLOOKUP(AG417,AG$7:AG416,1,FALSE)),1,0))</f>
        <v>0</v>
      </c>
      <c r="AI417" s="194"/>
    </row>
    <row r="418" spans="1:35" ht="16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75">
        <f>IF(AND($X$5012&lt;&gt;" ",$X$5012&lt;&gt;0),IF(X418=$X$5012,1+COUNTIF(U$7:U417,"&gt;0"),0),0)</f>
        <v>0</v>
      </c>
      <c r="V418" s="178" t="s">
        <v>607</v>
      </c>
      <c r="W418" s="130"/>
      <c r="X418" s="131"/>
      <c r="Y418" s="131"/>
      <c r="Z418" s="206"/>
      <c r="AA418" s="134"/>
      <c r="AB418" s="174">
        <f>IF(AC418="totale",SUMIF(AA$7:AA418,"somma",Z$7:Z418)-SUMIF(AC$7:AC417,"totale",AB$7:AB417),0)</f>
        <v>0</v>
      </c>
      <c r="AC418" s="134"/>
      <c r="AD418" s="194">
        <f t="shared" si="42"/>
        <v>0</v>
      </c>
      <c r="AE418" s="124" t="str">
        <f t="shared" si="43"/>
        <v/>
      </c>
      <c r="AF418" s="195" t="str">
        <f t="shared" si="44"/>
        <v/>
      </c>
      <c r="AG418" s="194" t="str">
        <f t="shared" si="45"/>
        <v/>
      </c>
      <c r="AH418" s="194">
        <f>IF(AG418="",0,IF(ISERROR(VLOOKUP(AG418,AG$7:AG417,1,FALSE)),1,0))</f>
        <v>0</v>
      </c>
      <c r="AI418" s="194"/>
    </row>
    <row r="419" spans="1:35" ht="16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75">
        <f>IF(AND($X$5012&lt;&gt;" ",$X$5012&lt;&gt;0),IF(X419=$X$5012,1+COUNTIF(U$7:U418,"&gt;0"),0),0)</f>
        <v>0</v>
      </c>
      <c r="V419" s="178" t="s">
        <v>608</v>
      </c>
      <c r="W419" s="130"/>
      <c r="X419" s="131"/>
      <c r="Y419" s="131"/>
      <c r="Z419" s="206"/>
      <c r="AA419" s="134"/>
      <c r="AB419" s="174">
        <f>IF(AC419="totale",SUMIF(AA$7:AA419,"somma",Z$7:Z419)-SUMIF(AC$7:AC418,"totale",AB$7:AB418),0)</f>
        <v>0</v>
      </c>
      <c r="AC419" s="134"/>
      <c r="AD419" s="194">
        <f t="shared" si="42"/>
        <v>0</v>
      </c>
      <c r="AE419" s="124" t="str">
        <f t="shared" si="43"/>
        <v/>
      </c>
      <c r="AF419" s="195" t="str">
        <f t="shared" si="44"/>
        <v/>
      </c>
      <c r="AG419" s="194" t="str">
        <f t="shared" si="45"/>
        <v/>
      </c>
      <c r="AH419" s="194">
        <f>IF(AG419="",0,IF(ISERROR(VLOOKUP(AG419,AG$7:AG418,1,FALSE)),1,0))</f>
        <v>0</v>
      </c>
      <c r="AI419" s="194"/>
    </row>
    <row r="420" spans="1:35" ht="16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75">
        <f>IF(AND($X$5012&lt;&gt;" ",$X$5012&lt;&gt;0),IF(X420=$X$5012,1+COUNTIF(U$7:U419,"&gt;0"),0),0)</f>
        <v>0</v>
      </c>
      <c r="V420" s="178" t="s">
        <v>609</v>
      </c>
      <c r="W420" s="130"/>
      <c r="X420" s="131"/>
      <c r="Y420" s="131"/>
      <c r="Z420" s="206"/>
      <c r="AA420" s="134"/>
      <c r="AB420" s="174">
        <f>IF(AC420="totale",SUMIF(AA$7:AA420,"somma",Z$7:Z420)-SUMIF(AC$7:AC419,"totale",AB$7:AB419),0)</f>
        <v>0</v>
      </c>
      <c r="AC420" s="134"/>
      <c r="AD420" s="194">
        <f t="shared" si="42"/>
        <v>0</v>
      </c>
      <c r="AE420" s="124" t="str">
        <f t="shared" si="43"/>
        <v/>
      </c>
      <c r="AF420" s="195" t="str">
        <f t="shared" si="44"/>
        <v/>
      </c>
      <c r="AG420" s="194" t="str">
        <f t="shared" si="45"/>
        <v/>
      </c>
      <c r="AH420" s="194">
        <f>IF(AG420="",0,IF(ISERROR(VLOOKUP(AG420,AG$7:AG419,1,FALSE)),1,0))</f>
        <v>0</v>
      </c>
      <c r="AI420" s="194"/>
    </row>
    <row r="421" spans="1:35" ht="16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75">
        <f>IF(AND($X$5012&lt;&gt;" ",$X$5012&lt;&gt;0),IF(X421=$X$5012,1+COUNTIF(U$7:U420,"&gt;0"),0),0)</f>
        <v>0</v>
      </c>
      <c r="V421" s="178" t="s">
        <v>610</v>
      </c>
      <c r="W421" s="130"/>
      <c r="X421" s="131"/>
      <c r="Y421" s="131"/>
      <c r="Z421" s="206"/>
      <c r="AA421" s="134"/>
      <c r="AB421" s="174">
        <f>IF(AC421="totale",SUMIF(AA$7:AA421,"somma",Z$7:Z421)-SUMIF(AC$7:AC420,"totale",AB$7:AB420),0)</f>
        <v>0</v>
      </c>
      <c r="AC421" s="134"/>
      <c r="AD421" s="194">
        <f t="shared" si="42"/>
        <v>0</v>
      </c>
      <c r="AE421" s="124" t="str">
        <f t="shared" si="43"/>
        <v/>
      </c>
      <c r="AF421" s="195" t="str">
        <f t="shared" si="44"/>
        <v/>
      </c>
      <c r="AG421" s="194" t="str">
        <f t="shared" si="45"/>
        <v/>
      </c>
      <c r="AH421" s="194">
        <f>IF(AG421="",0,IF(ISERROR(VLOOKUP(AG421,AG$7:AG420,1,FALSE)),1,0))</f>
        <v>0</v>
      </c>
      <c r="AI421" s="194"/>
    </row>
    <row r="422" spans="1:35" ht="16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75">
        <f>IF(AND($X$5012&lt;&gt;" ",$X$5012&lt;&gt;0),IF(X422=$X$5012,1+COUNTIF(U$7:U421,"&gt;0"),0),0)</f>
        <v>0</v>
      </c>
      <c r="V422" s="178" t="s">
        <v>611</v>
      </c>
      <c r="W422" s="130"/>
      <c r="X422" s="131"/>
      <c r="Y422" s="131"/>
      <c r="Z422" s="206"/>
      <c r="AA422" s="134"/>
      <c r="AB422" s="174">
        <f>IF(AC422="totale",SUMIF(AA$7:AA422,"somma",Z$7:Z422)-SUMIF(AC$7:AC421,"totale",AB$7:AB421),0)</f>
        <v>0</v>
      </c>
      <c r="AC422" s="134"/>
      <c r="AD422" s="194">
        <f t="shared" si="42"/>
        <v>0</v>
      </c>
      <c r="AE422" s="124" t="str">
        <f t="shared" si="43"/>
        <v/>
      </c>
      <c r="AF422" s="195" t="str">
        <f t="shared" si="44"/>
        <v/>
      </c>
      <c r="AG422" s="194" t="str">
        <f t="shared" si="45"/>
        <v/>
      </c>
      <c r="AH422" s="194">
        <f>IF(AG422="",0,IF(ISERROR(VLOOKUP(AG422,AG$7:AG421,1,FALSE)),1,0))</f>
        <v>0</v>
      </c>
      <c r="AI422" s="194"/>
    </row>
    <row r="423" spans="1:35" ht="16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75">
        <f>IF(AND($X$5012&lt;&gt;" ",$X$5012&lt;&gt;0),IF(X423=$X$5012,1+COUNTIF(U$7:U422,"&gt;0"),0),0)</f>
        <v>0</v>
      </c>
      <c r="V423" s="178" t="s">
        <v>612</v>
      </c>
      <c r="W423" s="130"/>
      <c r="X423" s="131"/>
      <c r="Y423" s="131"/>
      <c r="Z423" s="206"/>
      <c r="AA423" s="134"/>
      <c r="AB423" s="174">
        <f>IF(AC423="totale",SUMIF(AA$7:AA423,"somma",Z$7:Z423)-SUMIF(AC$7:AC422,"totale",AB$7:AB422),0)</f>
        <v>0</v>
      </c>
      <c r="AC423" s="134"/>
      <c r="AD423" s="194">
        <f t="shared" si="42"/>
        <v>0</v>
      </c>
      <c r="AE423" s="124" t="str">
        <f t="shared" si="43"/>
        <v/>
      </c>
      <c r="AF423" s="195" t="str">
        <f t="shared" si="44"/>
        <v/>
      </c>
      <c r="AG423" s="194" t="str">
        <f t="shared" si="45"/>
        <v/>
      </c>
      <c r="AH423" s="194">
        <f>IF(AG423="",0,IF(ISERROR(VLOOKUP(AG423,AG$7:AG422,1,FALSE)),1,0))</f>
        <v>0</v>
      </c>
      <c r="AI423" s="194"/>
    </row>
    <row r="424" spans="1:35" ht="16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75">
        <f>IF(AND($X$5012&lt;&gt;" ",$X$5012&lt;&gt;0),IF(X424=$X$5012,1+COUNTIF(U$7:U423,"&gt;0"),0),0)</f>
        <v>0</v>
      </c>
      <c r="V424" s="178" t="s">
        <v>613</v>
      </c>
      <c r="W424" s="130"/>
      <c r="X424" s="131"/>
      <c r="Y424" s="131"/>
      <c r="Z424" s="206"/>
      <c r="AA424" s="134"/>
      <c r="AB424" s="174">
        <f>IF(AC424="totale",SUMIF(AA$7:AA424,"somma",Z$7:Z424)-SUMIF(AC$7:AC423,"totale",AB$7:AB423),0)</f>
        <v>0</v>
      </c>
      <c r="AC424" s="134"/>
      <c r="AD424" s="194">
        <f t="shared" si="42"/>
        <v>0</v>
      </c>
      <c r="AE424" s="124" t="str">
        <f t="shared" si="43"/>
        <v/>
      </c>
      <c r="AF424" s="195" t="str">
        <f t="shared" si="44"/>
        <v/>
      </c>
      <c r="AG424" s="194" t="str">
        <f t="shared" si="45"/>
        <v/>
      </c>
      <c r="AH424" s="194">
        <f>IF(AG424="",0,IF(ISERROR(VLOOKUP(AG424,AG$7:AG423,1,FALSE)),1,0))</f>
        <v>0</v>
      </c>
      <c r="AI424" s="194"/>
    </row>
    <row r="425" spans="1:35" ht="16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75">
        <f>IF(AND($X$5012&lt;&gt;" ",$X$5012&lt;&gt;0),IF(X425=$X$5012,1+COUNTIF(U$7:U424,"&gt;0"),0),0)</f>
        <v>0</v>
      </c>
      <c r="V425" s="178" t="s">
        <v>614</v>
      </c>
      <c r="W425" s="130"/>
      <c r="X425" s="131"/>
      <c r="Y425" s="131"/>
      <c r="Z425" s="206"/>
      <c r="AA425" s="134"/>
      <c r="AB425" s="174">
        <f>IF(AC425="totale",SUMIF(AA$7:AA425,"somma",Z$7:Z425)-SUMIF(AC$7:AC424,"totale",AB$7:AB424),0)</f>
        <v>0</v>
      </c>
      <c r="AC425" s="134"/>
      <c r="AD425" s="194">
        <f t="shared" si="42"/>
        <v>0</v>
      </c>
      <c r="AE425" s="124" t="str">
        <f t="shared" si="43"/>
        <v/>
      </c>
      <c r="AF425" s="195" t="str">
        <f t="shared" si="44"/>
        <v/>
      </c>
      <c r="AG425" s="194" t="str">
        <f t="shared" si="45"/>
        <v/>
      </c>
      <c r="AH425" s="194">
        <f>IF(AG425="",0,IF(ISERROR(VLOOKUP(AG425,AG$7:AG424,1,FALSE)),1,0))</f>
        <v>0</v>
      </c>
      <c r="AI425" s="194"/>
    </row>
    <row r="426" spans="1:35" ht="16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75">
        <f>IF(AND($X$5012&lt;&gt;" ",$X$5012&lt;&gt;0),IF(X426=$X$5012,1+COUNTIF(U$7:U425,"&gt;0"),0),0)</f>
        <v>0</v>
      </c>
      <c r="V426" s="178" t="s">
        <v>615</v>
      </c>
      <c r="W426" s="130"/>
      <c r="X426" s="131"/>
      <c r="Y426" s="131"/>
      <c r="Z426" s="206"/>
      <c r="AA426" s="134"/>
      <c r="AB426" s="174">
        <f>IF(AC426="totale",SUMIF(AA$7:AA426,"somma",Z$7:Z426)-SUMIF(AC$7:AC425,"totale",AB$7:AB425),0)</f>
        <v>0</v>
      </c>
      <c r="AC426" s="134"/>
      <c r="AD426" s="194">
        <f t="shared" si="42"/>
        <v>0</v>
      </c>
      <c r="AE426" s="124" t="str">
        <f t="shared" si="43"/>
        <v/>
      </c>
      <c r="AF426" s="195" t="str">
        <f t="shared" si="44"/>
        <v/>
      </c>
      <c r="AG426" s="194" t="str">
        <f t="shared" si="45"/>
        <v/>
      </c>
      <c r="AH426" s="194">
        <f>IF(AG426="",0,IF(ISERROR(VLOOKUP(AG426,AG$7:AG425,1,FALSE)),1,0))</f>
        <v>0</v>
      </c>
      <c r="AI426" s="194"/>
    </row>
    <row r="427" spans="1:35" ht="16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75">
        <f>IF(AND($X$5012&lt;&gt;" ",$X$5012&lt;&gt;0),IF(X427=$X$5012,1+COUNTIF(U$7:U426,"&gt;0"),0),0)</f>
        <v>0</v>
      </c>
      <c r="V427" s="178" t="s">
        <v>616</v>
      </c>
      <c r="W427" s="130"/>
      <c r="X427" s="131"/>
      <c r="Y427" s="131"/>
      <c r="Z427" s="206"/>
      <c r="AA427" s="134"/>
      <c r="AB427" s="174">
        <f>IF(AC427="totale",SUMIF(AA$7:AA427,"somma",Z$7:Z427)-SUMIF(AC$7:AC426,"totale",AB$7:AB426),0)</f>
        <v>0</v>
      </c>
      <c r="AC427" s="134"/>
      <c r="AD427" s="194">
        <f t="shared" si="42"/>
        <v>0</v>
      </c>
      <c r="AE427" s="124" t="str">
        <f t="shared" si="43"/>
        <v/>
      </c>
      <c r="AF427" s="195" t="str">
        <f t="shared" si="44"/>
        <v/>
      </c>
      <c r="AG427" s="194" t="str">
        <f t="shared" si="45"/>
        <v/>
      </c>
      <c r="AH427" s="194">
        <f>IF(AG427="",0,IF(ISERROR(VLOOKUP(AG427,AG$7:AG426,1,FALSE)),1,0))</f>
        <v>0</v>
      </c>
      <c r="AI427" s="194"/>
    </row>
    <row r="428" spans="1:35" ht="16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75">
        <f>IF(AND($X$5012&lt;&gt;" ",$X$5012&lt;&gt;0),IF(X428=$X$5012,1+COUNTIF(U$7:U427,"&gt;0"),0),0)</f>
        <v>0</v>
      </c>
      <c r="V428" s="178" t="s">
        <v>617</v>
      </c>
      <c r="W428" s="130"/>
      <c r="X428" s="131"/>
      <c r="Y428" s="131"/>
      <c r="Z428" s="206"/>
      <c r="AA428" s="134"/>
      <c r="AB428" s="174">
        <f>IF(AC428="totale",SUMIF(AA$7:AA428,"somma",Z$7:Z428)-SUMIF(AC$7:AC427,"totale",AB$7:AB427),0)</f>
        <v>0</v>
      </c>
      <c r="AC428" s="134"/>
      <c r="AD428" s="194">
        <f t="shared" si="42"/>
        <v>0</v>
      </c>
      <c r="AE428" s="124" t="str">
        <f t="shared" si="43"/>
        <v/>
      </c>
      <c r="AF428" s="195" t="str">
        <f t="shared" si="44"/>
        <v/>
      </c>
      <c r="AG428" s="194" t="str">
        <f t="shared" si="45"/>
        <v/>
      </c>
      <c r="AH428" s="194">
        <f>IF(AG428="",0,IF(ISERROR(VLOOKUP(AG428,AG$7:AG427,1,FALSE)),1,0))</f>
        <v>0</v>
      </c>
      <c r="AI428" s="194"/>
    </row>
    <row r="429" spans="1:35" ht="16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75">
        <f>IF(AND($X$5012&lt;&gt;" ",$X$5012&lt;&gt;0),IF(X429=$X$5012,1+COUNTIF(U$7:U428,"&gt;0"),0),0)</f>
        <v>0</v>
      </c>
      <c r="V429" s="178" t="s">
        <v>618</v>
      </c>
      <c r="W429" s="130"/>
      <c r="X429" s="131"/>
      <c r="Y429" s="131"/>
      <c r="Z429" s="206"/>
      <c r="AA429" s="134"/>
      <c r="AB429" s="174">
        <f>IF(AC429="totale",SUMIF(AA$7:AA429,"somma",Z$7:Z429)-SUMIF(AC$7:AC428,"totale",AB$7:AB428),0)</f>
        <v>0</v>
      </c>
      <c r="AC429" s="134"/>
      <c r="AD429" s="194">
        <f t="shared" si="42"/>
        <v>0</v>
      </c>
      <c r="AE429" s="124" t="str">
        <f t="shared" si="43"/>
        <v/>
      </c>
      <c r="AF429" s="195" t="str">
        <f t="shared" si="44"/>
        <v/>
      </c>
      <c r="AG429" s="194" t="str">
        <f t="shared" si="45"/>
        <v/>
      </c>
      <c r="AH429" s="194">
        <f>IF(AG429="",0,IF(ISERROR(VLOOKUP(AG429,AG$7:AG428,1,FALSE)),1,0))</f>
        <v>0</v>
      </c>
      <c r="AI429" s="194"/>
    </row>
    <row r="430" spans="1:35" ht="16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75">
        <f>IF(AND($X$5012&lt;&gt;" ",$X$5012&lt;&gt;0),IF(X430=$X$5012,1+COUNTIF(U$7:U429,"&gt;0"),0),0)</f>
        <v>0</v>
      </c>
      <c r="V430" s="178" t="s">
        <v>619</v>
      </c>
      <c r="W430" s="130"/>
      <c r="X430" s="131"/>
      <c r="Y430" s="131"/>
      <c r="Z430" s="206"/>
      <c r="AA430" s="134"/>
      <c r="AB430" s="174">
        <f>IF(AC430="totale",SUMIF(AA$7:AA430,"somma",Z$7:Z430)-SUMIF(AC$7:AC429,"totale",AB$7:AB429),0)</f>
        <v>0</v>
      </c>
      <c r="AC430" s="134"/>
      <c r="AD430" s="194">
        <f t="shared" si="42"/>
        <v>0</v>
      </c>
      <c r="AE430" s="124" t="str">
        <f t="shared" si="43"/>
        <v/>
      </c>
      <c r="AF430" s="195" t="str">
        <f t="shared" si="44"/>
        <v/>
      </c>
      <c r="AG430" s="194" t="str">
        <f t="shared" si="45"/>
        <v/>
      </c>
      <c r="AH430" s="194">
        <f>IF(AG430="",0,IF(ISERROR(VLOOKUP(AG430,AG$7:AG429,1,FALSE)),1,0))</f>
        <v>0</v>
      </c>
      <c r="AI430" s="194"/>
    </row>
    <row r="431" spans="1:35" ht="16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75">
        <f>IF(AND($X$5012&lt;&gt;" ",$X$5012&lt;&gt;0),IF(X431=$X$5012,1+COUNTIF(U$7:U430,"&gt;0"),0),0)</f>
        <v>0</v>
      </c>
      <c r="V431" s="178" t="s">
        <v>620</v>
      </c>
      <c r="W431" s="130"/>
      <c r="X431" s="131"/>
      <c r="Y431" s="131"/>
      <c r="Z431" s="206"/>
      <c r="AA431" s="134"/>
      <c r="AB431" s="174">
        <f>IF(AC431="totale",SUMIF(AA$7:AA431,"somma",Z$7:Z431)-SUMIF(AC$7:AC430,"totale",AB$7:AB430),0)</f>
        <v>0</v>
      </c>
      <c r="AC431" s="134"/>
      <c r="AD431" s="194">
        <f t="shared" si="42"/>
        <v>0</v>
      </c>
      <c r="AE431" s="124" t="str">
        <f t="shared" si="43"/>
        <v/>
      </c>
      <c r="AF431" s="195" t="str">
        <f t="shared" si="44"/>
        <v/>
      </c>
      <c r="AG431" s="194" t="str">
        <f t="shared" si="45"/>
        <v/>
      </c>
      <c r="AH431" s="194">
        <f>IF(AG431="",0,IF(ISERROR(VLOOKUP(AG431,AG$7:AG430,1,FALSE)),1,0))</f>
        <v>0</v>
      </c>
      <c r="AI431" s="194"/>
    </row>
    <row r="432" spans="1:35" ht="16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75">
        <f>IF(AND($X$5012&lt;&gt;" ",$X$5012&lt;&gt;0),IF(X432=$X$5012,1+COUNTIF(U$7:U431,"&gt;0"),0),0)</f>
        <v>0</v>
      </c>
      <c r="V432" s="178" t="s">
        <v>621</v>
      </c>
      <c r="W432" s="130"/>
      <c r="X432" s="131"/>
      <c r="Y432" s="131"/>
      <c r="Z432" s="206"/>
      <c r="AA432" s="134"/>
      <c r="AB432" s="174">
        <f>IF(AC432="totale",SUMIF(AA$7:AA432,"somma",Z$7:Z432)-SUMIF(AC$7:AC431,"totale",AB$7:AB431),0)</f>
        <v>0</v>
      </c>
      <c r="AC432" s="134"/>
      <c r="AD432" s="194">
        <f t="shared" si="42"/>
        <v>0</v>
      </c>
      <c r="AE432" s="124" t="str">
        <f t="shared" si="43"/>
        <v/>
      </c>
      <c r="AF432" s="195" t="str">
        <f t="shared" si="44"/>
        <v/>
      </c>
      <c r="AG432" s="194" t="str">
        <f t="shared" si="45"/>
        <v/>
      </c>
      <c r="AH432" s="194">
        <f>IF(AG432="",0,IF(ISERROR(VLOOKUP(AG432,AG$7:AG431,1,FALSE)),1,0))</f>
        <v>0</v>
      </c>
      <c r="AI432" s="194"/>
    </row>
    <row r="433" spans="1:35" ht="16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75">
        <f>IF(AND($X$5012&lt;&gt;" ",$X$5012&lt;&gt;0),IF(X433=$X$5012,1+COUNTIF(U$7:U432,"&gt;0"),0),0)</f>
        <v>0</v>
      </c>
      <c r="V433" s="178" t="s">
        <v>622</v>
      </c>
      <c r="W433" s="130"/>
      <c r="X433" s="131"/>
      <c r="Y433" s="131"/>
      <c r="Z433" s="206"/>
      <c r="AA433" s="134"/>
      <c r="AB433" s="174">
        <f>IF(AC433="totale",SUMIF(AA$7:AA433,"somma",Z$7:Z433)-SUMIF(AC$7:AC432,"totale",AB$7:AB432),0)</f>
        <v>0</v>
      </c>
      <c r="AC433" s="134"/>
      <c r="AD433" s="194">
        <f t="shared" si="42"/>
        <v>0</v>
      </c>
      <c r="AE433" s="124" t="str">
        <f t="shared" si="43"/>
        <v/>
      </c>
      <c r="AF433" s="195" t="str">
        <f t="shared" si="44"/>
        <v/>
      </c>
      <c r="AG433" s="194" t="str">
        <f t="shared" si="45"/>
        <v/>
      </c>
      <c r="AH433" s="194">
        <f>IF(AG433="",0,IF(ISERROR(VLOOKUP(AG433,AG$7:AG432,1,FALSE)),1,0))</f>
        <v>0</v>
      </c>
      <c r="AI433" s="194"/>
    </row>
    <row r="434" spans="1:35" ht="16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75">
        <f>IF(AND($X$5012&lt;&gt;" ",$X$5012&lt;&gt;0),IF(X434=$X$5012,1+COUNTIF(U$7:U433,"&gt;0"),0),0)</f>
        <v>0</v>
      </c>
      <c r="V434" s="178" t="s">
        <v>623</v>
      </c>
      <c r="W434" s="130"/>
      <c r="X434" s="131"/>
      <c r="Y434" s="131"/>
      <c r="Z434" s="206"/>
      <c r="AA434" s="134"/>
      <c r="AB434" s="174">
        <f>IF(AC434="totale",SUMIF(AA$7:AA434,"somma",Z$7:Z434)-SUMIF(AC$7:AC433,"totale",AB$7:AB433),0)</f>
        <v>0</v>
      </c>
      <c r="AC434" s="134"/>
      <c r="AD434" s="194">
        <f t="shared" si="42"/>
        <v>0</v>
      </c>
      <c r="AE434" s="124" t="str">
        <f t="shared" si="43"/>
        <v/>
      </c>
      <c r="AF434" s="195" t="str">
        <f t="shared" si="44"/>
        <v/>
      </c>
      <c r="AG434" s="194" t="str">
        <f t="shared" si="45"/>
        <v/>
      </c>
      <c r="AH434" s="194">
        <f>IF(AG434="",0,IF(ISERROR(VLOOKUP(AG434,AG$7:AG433,1,FALSE)),1,0))</f>
        <v>0</v>
      </c>
      <c r="AI434" s="194"/>
    </row>
    <row r="435" spans="1:35" ht="16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75">
        <f>IF(AND($X$5012&lt;&gt;" ",$X$5012&lt;&gt;0),IF(X435=$X$5012,1+COUNTIF(U$7:U434,"&gt;0"),0),0)</f>
        <v>0</v>
      </c>
      <c r="V435" s="178" t="s">
        <v>624</v>
      </c>
      <c r="W435" s="130"/>
      <c r="X435" s="131"/>
      <c r="Y435" s="131"/>
      <c r="Z435" s="206"/>
      <c r="AA435" s="134"/>
      <c r="AB435" s="174">
        <f>IF(AC435="totale",SUMIF(AA$7:AA435,"somma",Z$7:Z435)-SUMIF(AC$7:AC434,"totale",AB$7:AB434),0)</f>
        <v>0</v>
      </c>
      <c r="AC435" s="134"/>
      <c r="AD435" s="194">
        <f t="shared" si="42"/>
        <v>0</v>
      </c>
      <c r="AE435" s="124" t="str">
        <f t="shared" si="43"/>
        <v/>
      </c>
      <c r="AF435" s="195" t="str">
        <f t="shared" si="44"/>
        <v/>
      </c>
      <c r="AG435" s="194" t="str">
        <f t="shared" si="45"/>
        <v/>
      </c>
      <c r="AH435" s="194">
        <f>IF(AG435="",0,IF(ISERROR(VLOOKUP(AG435,AG$7:AG434,1,FALSE)),1,0))</f>
        <v>0</v>
      </c>
      <c r="AI435" s="194"/>
    </row>
    <row r="436" spans="1:35" ht="16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75">
        <f>IF(AND($X$5012&lt;&gt;" ",$X$5012&lt;&gt;0),IF(X436=$X$5012,1+COUNTIF(U$7:U435,"&gt;0"),0),0)</f>
        <v>0</v>
      </c>
      <c r="V436" s="178" t="s">
        <v>625</v>
      </c>
      <c r="W436" s="130"/>
      <c r="X436" s="131"/>
      <c r="Y436" s="131"/>
      <c r="Z436" s="206"/>
      <c r="AA436" s="134"/>
      <c r="AB436" s="174">
        <f>IF(AC436="totale",SUMIF(AA$7:AA436,"somma",Z$7:Z436)-SUMIF(AC$7:AC435,"totale",AB$7:AB435),0)</f>
        <v>0</v>
      </c>
      <c r="AC436" s="134"/>
      <c r="AD436" s="194">
        <f t="shared" si="42"/>
        <v>0</v>
      </c>
      <c r="AE436" s="124" t="str">
        <f t="shared" si="43"/>
        <v/>
      </c>
      <c r="AF436" s="195" t="str">
        <f t="shared" si="44"/>
        <v/>
      </c>
      <c r="AG436" s="194" t="str">
        <f t="shared" si="45"/>
        <v/>
      </c>
      <c r="AH436" s="194">
        <f>IF(AG436="",0,IF(ISERROR(VLOOKUP(AG436,AG$7:AG435,1,FALSE)),1,0))</f>
        <v>0</v>
      </c>
      <c r="AI436" s="194"/>
    </row>
    <row r="437" spans="1:35" ht="16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75">
        <f>IF(AND($X$5012&lt;&gt;" ",$X$5012&lt;&gt;0),IF(X437=$X$5012,1+COUNTIF(U$7:U436,"&gt;0"),0),0)</f>
        <v>0</v>
      </c>
      <c r="V437" s="178" t="s">
        <v>626</v>
      </c>
      <c r="W437" s="130"/>
      <c r="X437" s="131"/>
      <c r="Y437" s="131"/>
      <c r="Z437" s="206"/>
      <c r="AA437" s="134"/>
      <c r="AB437" s="174">
        <f>IF(AC437="totale",SUMIF(AA$7:AA437,"somma",Z$7:Z437)-SUMIF(AC$7:AC436,"totale",AB$7:AB436),0)</f>
        <v>0</v>
      </c>
      <c r="AC437" s="134"/>
      <c r="AD437" s="194">
        <f t="shared" si="42"/>
        <v>0</v>
      </c>
      <c r="AE437" s="124" t="str">
        <f t="shared" si="43"/>
        <v/>
      </c>
      <c r="AF437" s="195" t="str">
        <f t="shared" si="44"/>
        <v/>
      </c>
      <c r="AG437" s="194" t="str">
        <f t="shared" si="45"/>
        <v/>
      </c>
      <c r="AH437" s="194">
        <f>IF(AG437="",0,IF(ISERROR(VLOOKUP(AG437,AG$7:AG436,1,FALSE)),1,0))</f>
        <v>0</v>
      </c>
      <c r="AI437" s="194"/>
    </row>
    <row r="438" spans="1:35" ht="16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75">
        <f>IF(AND($X$5012&lt;&gt;" ",$X$5012&lt;&gt;0),IF(X438=$X$5012,1+COUNTIF(U$7:U437,"&gt;0"),0),0)</f>
        <v>0</v>
      </c>
      <c r="V438" s="178" t="s">
        <v>627</v>
      </c>
      <c r="W438" s="130"/>
      <c r="X438" s="131"/>
      <c r="Y438" s="131"/>
      <c r="Z438" s="206"/>
      <c r="AA438" s="134"/>
      <c r="AB438" s="174">
        <f>IF(AC438="totale",SUMIF(AA$7:AA438,"somma",Z$7:Z438)-SUMIF(AC$7:AC437,"totale",AB$7:AB437),0)</f>
        <v>0</v>
      </c>
      <c r="AC438" s="134"/>
      <c r="AD438" s="194">
        <f t="shared" si="42"/>
        <v>0</v>
      </c>
      <c r="AE438" s="124" t="str">
        <f t="shared" si="43"/>
        <v/>
      </c>
      <c r="AF438" s="195" t="str">
        <f t="shared" si="44"/>
        <v/>
      </c>
      <c r="AG438" s="194" t="str">
        <f t="shared" si="45"/>
        <v/>
      </c>
      <c r="AH438" s="194">
        <f>IF(AG438="",0,IF(ISERROR(VLOOKUP(AG438,AG$7:AG437,1,FALSE)),1,0))</f>
        <v>0</v>
      </c>
      <c r="AI438" s="194"/>
    </row>
    <row r="439" spans="1:35" ht="16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75">
        <f>IF(AND($X$5012&lt;&gt;" ",$X$5012&lt;&gt;0),IF(X439=$X$5012,1+COUNTIF(U$7:U438,"&gt;0"),0),0)</f>
        <v>0</v>
      </c>
      <c r="V439" s="178" t="s">
        <v>628</v>
      </c>
      <c r="W439" s="130"/>
      <c r="X439" s="131"/>
      <c r="Y439" s="131"/>
      <c r="Z439" s="206"/>
      <c r="AA439" s="134"/>
      <c r="AB439" s="174">
        <f>IF(AC439="totale",SUMIF(AA$7:AA439,"somma",Z$7:Z439)-SUMIF(AC$7:AC438,"totale",AB$7:AB438),0)</f>
        <v>0</v>
      </c>
      <c r="AC439" s="134"/>
      <c r="AD439" s="194">
        <f t="shared" si="42"/>
        <v>0</v>
      </c>
      <c r="AE439" s="124" t="str">
        <f t="shared" si="43"/>
        <v/>
      </c>
      <c r="AF439" s="195" t="str">
        <f t="shared" si="44"/>
        <v/>
      </c>
      <c r="AG439" s="194" t="str">
        <f t="shared" si="45"/>
        <v/>
      </c>
      <c r="AH439" s="194">
        <f>IF(AG439="",0,IF(ISERROR(VLOOKUP(AG439,AG$7:AG438,1,FALSE)),1,0))</f>
        <v>0</v>
      </c>
      <c r="AI439" s="194"/>
    </row>
    <row r="440" spans="1:35" ht="16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75">
        <f>IF(AND($X$5012&lt;&gt;" ",$X$5012&lt;&gt;0),IF(X440=$X$5012,1+COUNTIF(U$7:U439,"&gt;0"),0),0)</f>
        <v>0</v>
      </c>
      <c r="V440" s="178" t="s">
        <v>629</v>
      </c>
      <c r="W440" s="130"/>
      <c r="X440" s="131"/>
      <c r="Y440" s="131"/>
      <c r="Z440" s="206"/>
      <c r="AA440" s="134"/>
      <c r="AB440" s="174">
        <f>IF(AC440="totale",SUMIF(AA$7:AA440,"somma",Z$7:Z440)-SUMIF(AC$7:AC439,"totale",AB$7:AB439),0)</f>
        <v>0</v>
      </c>
      <c r="AC440" s="134"/>
      <c r="AD440" s="194">
        <f t="shared" si="42"/>
        <v>0</v>
      </c>
      <c r="AE440" s="124" t="str">
        <f t="shared" si="43"/>
        <v/>
      </c>
      <c r="AF440" s="195" t="str">
        <f t="shared" si="44"/>
        <v/>
      </c>
      <c r="AG440" s="194" t="str">
        <f t="shared" si="45"/>
        <v/>
      </c>
      <c r="AH440" s="194">
        <f>IF(AG440="",0,IF(ISERROR(VLOOKUP(AG440,AG$7:AG439,1,FALSE)),1,0))</f>
        <v>0</v>
      </c>
      <c r="AI440" s="194"/>
    </row>
    <row r="441" spans="1:35" ht="16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75">
        <f>IF(AND($X$5012&lt;&gt;" ",$X$5012&lt;&gt;0),IF(X441=$X$5012,1+COUNTIF(U$7:U440,"&gt;0"),0),0)</f>
        <v>0</v>
      </c>
      <c r="V441" s="178" t="s">
        <v>630</v>
      </c>
      <c r="W441" s="130"/>
      <c r="X441" s="131"/>
      <c r="Y441" s="131"/>
      <c r="Z441" s="206"/>
      <c r="AA441" s="134"/>
      <c r="AB441" s="174">
        <f>IF(AC441="totale",SUMIF(AA$7:AA441,"somma",Z$7:Z441)-SUMIF(AC$7:AC440,"totale",AB$7:AB440),0)</f>
        <v>0</v>
      </c>
      <c r="AC441" s="134"/>
      <c r="AD441" s="194">
        <f t="shared" si="42"/>
        <v>0</v>
      </c>
      <c r="AE441" s="124" t="str">
        <f t="shared" si="43"/>
        <v/>
      </c>
      <c r="AF441" s="195" t="str">
        <f t="shared" si="44"/>
        <v/>
      </c>
      <c r="AG441" s="194" t="str">
        <f t="shared" si="45"/>
        <v/>
      </c>
      <c r="AH441" s="194">
        <f>IF(AG441="",0,IF(ISERROR(VLOOKUP(AG441,AG$7:AG440,1,FALSE)),1,0))</f>
        <v>0</v>
      </c>
      <c r="AI441" s="194"/>
    </row>
    <row r="442" spans="1:35" ht="16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75">
        <f>IF(AND($X$5012&lt;&gt;" ",$X$5012&lt;&gt;0),IF(X442=$X$5012,1+COUNTIF(U$7:U441,"&gt;0"),0),0)</f>
        <v>0</v>
      </c>
      <c r="V442" s="178" t="s">
        <v>631</v>
      </c>
      <c r="W442" s="130"/>
      <c r="X442" s="131"/>
      <c r="Y442" s="131"/>
      <c r="Z442" s="206"/>
      <c r="AA442" s="134"/>
      <c r="AB442" s="174">
        <f>IF(AC442="totale",SUMIF(AA$7:AA442,"somma",Z$7:Z442)-SUMIF(AC$7:AC441,"totale",AB$7:AB441),0)</f>
        <v>0</v>
      </c>
      <c r="AC442" s="134"/>
      <c r="AD442" s="194">
        <f t="shared" si="42"/>
        <v>0</v>
      </c>
      <c r="AE442" s="124" t="str">
        <f t="shared" si="43"/>
        <v/>
      </c>
      <c r="AF442" s="195" t="str">
        <f t="shared" si="44"/>
        <v/>
      </c>
      <c r="AG442" s="194" t="str">
        <f t="shared" si="45"/>
        <v/>
      </c>
      <c r="AH442" s="194">
        <f>IF(AG442="",0,IF(ISERROR(VLOOKUP(AG442,AG$7:AG441,1,FALSE)),1,0))</f>
        <v>0</v>
      </c>
      <c r="AI442" s="194"/>
    </row>
    <row r="443" spans="1:35" ht="16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75">
        <f>IF(AND($X$5012&lt;&gt;" ",$X$5012&lt;&gt;0),IF(X443=$X$5012,1+COUNTIF(U$7:U442,"&gt;0"),0),0)</f>
        <v>0</v>
      </c>
      <c r="V443" s="178" t="s">
        <v>632</v>
      </c>
      <c r="W443" s="130"/>
      <c r="X443" s="131"/>
      <c r="Y443" s="131"/>
      <c r="Z443" s="206"/>
      <c r="AA443" s="134"/>
      <c r="AB443" s="174">
        <f>IF(AC443="totale",SUMIF(AA$7:AA443,"somma",Z$7:Z443)-SUMIF(AC$7:AC442,"totale",AB$7:AB442),0)</f>
        <v>0</v>
      </c>
      <c r="AC443" s="134"/>
      <c r="AD443" s="194">
        <f t="shared" si="42"/>
        <v>0</v>
      </c>
      <c r="AE443" s="124" t="str">
        <f t="shared" si="43"/>
        <v/>
      </c>
      <c r="AF443" s="195" t="str">
        <f t="shared" si="44"/>
        <v/>
      </c>
      <c r="AG443" s="194" t="str">
        <f t="shared" si="45"/>
        <v/>
      </c>
      <c r="AH443" s="194">
        <f>IF(AG443="",0,IF(ISERROR(VLOOKUP(AG443,AG$7:AG442,1,FALSE)),1,0))</f>
        <v>0</v>
      </c>
      <c r="AI443" s="194"/>
    </row>
    <row r="444" spans="1:35" ht="16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75">
        <f>IF(AND($X$5012&lt;&gt;" ",$X$5012&lt;&gt;0),IF(X444=$X$5012,1+COUNTIF(U$7:U443,"&gt;0"),0),0)</f>
        <v>0</v>
      </c>
      <c r="V444" s="178" t="s">
        <v>633</v>
      </c>
      <c r="W444" s="130"/>
      <c r="X444" s="131"/>
      <c r="Y444" s="131"/>
      <c r="Z444" s="206"/>
      <c r="AA444" s="134"/>
      <c r="AB444" s="174">
        <f>IF(AC444="totale",SUMIF(AA$7:AA444,"somma",Z$7:Z444)-SUMIF(AC$7:AC443,"totale",AB$7:AB443),0)</f>
        <v>0</v>
      </c>
      <c r="AC444" s="134"/>
      <c r="AD444" s="194">
        <f t="shared" si="42"/>
        <v>0</v>
      </c>
      <c r="AE444" s="124" t="str">
        <f t="shared" si="43"/>
        <v/>
      </c>
      <c r="AF444" s="195" t="str">
        <f t="shared" si="44"/>
        <v/>
      </c>
      <c r="AG444" s="194" t="str">
        <f t="shared" si="45"/>
        <v/>
      </c>
      <c r="AH444" s="194">
        <f>IF(AG444="",0,IF(ISERROR(VLOOKUP(AG444,AG$7:AG443,1,FALSE)),1,0))</f>
        <v>0</v>
      </c>
      <c r="AI444" s="194"/>
    </row>
    <row r="445" spans="1:35" ht="16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75">
        <f>IF(AND($X$5012&lt;&gt;" ",$X$5012&lt;&gt;0),IF(X445=$X$5012,1+COUNTIF(U$7:U444,"&gt;0"),0),0)</f>
        <v>0</v>
      </c>
      <c r="V445" s="178" t="s">
        <v>634</v>
      </c>
      <c r="W445" s="130"/>
      <c r="X445" s="131"/>
      <c r="Y445" s="131"/>
      <c r="Z445" s="206"/>
      <c r="AA445" s="134"/>
      <c r="AB445" s="174">
        <f>IF(AC445="totale",SUMIF(AA$7:AA445,"somma",Z$7:Z445)-SUMIF(AC$7:AC444,"totale",AB$7:AB444),0)</f>
        <v>0</v>
      </c>
      <c r="AC445" s="134"/>
      <c r="AD445" s="194">
        <f t="shared" si="42"/>
        <v>0</v>
      </c>
      <c r="AE445" s="124" t="str">
        <f t="shared" si="43"/>
        <v/>
      </c>
      <c r="AF445" s="195" t="str">
        <f t="shared" si="44"/>
        <v/>
      </c>
      <c r="AG445" s="194" t="str">
        <f t="shared" si="45"/>
        <v/>
      </c>
      <c r="AH445" s="194">
        <f>IF(AG445="",0,IF(ISERROR(VLOOKUP(AG445,AG$7:AG444,1,FALSE)),1,0))</f>
        <v>0</v>
      </c>
      <c r="AI445" s="194"/>
    </row>
    <row r="446" spans="1:35" ht="16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75">
        <f>IF(AND($X$5012&lt;&gt;" ",$X$5012&lt;&gt;0),IF(X446=$X$5012,1+COUNTIF(U$7:U445,"&gt;0"),0),0)</f>
        <v>0</v>
      </c>
      <c r="V446" s="178" t="s">
        <v>635</v>
      </c>
      <c r="W446" s="130"/>
      <c r="X446" s="131"/>
      <c r="Y446" s="131"/>
      <c r="Z446" s="206"/>
      <c r="AA446" s="134"/>
      <c r="AB446" s="174">
        <f>IF(AC446="totale",SUMIF(AA$7:AA446,"somma",Z$7:Z446)-SUMIF(AC$7:AC445,"totale",AB$7:AB445),0)</f>
        <v>0</v>
      </c>
      <c r="AC446" s="134"/>
      <c r="AD446" s="194">
        <f t="shared" si="42"/>
        <v>0</v>
      </c>
      <c r="AE446" s="124" t="str">
        <f t="shared" si="43"/>
        <v/>
      </c>
      <c r="AF446" s="195" t="str">
        <f t="shared" si="44"/>
        <v/>
      </c>
      <c r="AG446" s="194" t="str">
        <f t="shared" si="45"/>
        <v/>
      </c>
      <c r="AH446" s="194">
        <f>IF(AG446="",0,IF(ISERROR(VLOOKUP(AG446,AG$7:AG445,1,FALSE)),1,0))</f>
        <v>0</v>
      </c>
      <c r="AI446" s="194"/>
    </row>
    <row r="447" spans="1:35" ht="16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75">
        <f>IF(AND($X$5012&lt;&gt;" ",$X$5012&lt;&gt;0),IF(X447=$X$5012,1+COUNTIF(U$7:U446,"&gt;0"),0),0)</f>
        <v>0</v>
      </c>
      <c r="V447" s="178" t="s">
        <v>636</v>
      </c>
      <c r="W447" s="130"/>
      <c r="X447" s="131"/>
      <c r="Y447" s="131"/>
      <c r="Z447" s="206"/>
      <c r="AA447" s="134"/>
      <c r="AB447" s="174">
        <f>IF(AC447="totale",SUMIF(AA$7:AA447,"somma",Z$7:Z447)-SUMIF(AC$7:AC446,"totale",AB$7:AB446),0)</f>
        <v>0</v>
      </c>
      <c r="AC447" s="134"/>
      <c r="AD447" s="194">
        <f t="shared" si="42"/>
        <v>0</v>
      </c>
      <c r="AE447" s="124" t="str">
        <f t="shared" si="43"/>
        <v/>
      </c>
      <c r="AF447" s="195" t="str">
        <f t="shared" si="44"/>
        <v/>
      </c>
      <c r="AG447" s="194" t="str">
        <f t="shared" si="45"/>
        <v/>
      </c>
      <c r="AH447" s="194">
        <f>IF(AG447="",0,IF(ISERROR(VLOOKUP(AG447,AG$7:AG446,1,FALSE)),1,0))</f>
        <v>0</v>
      </c>
      <c r="AI447" s="194"/>
    </row>
    <row r="448" spans="1:35" ht="16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75">
        <f>IF(AND($X$5012&lt;&gt;" ",$X$5012&lt;&gt;0),IF(X448=$X$5012,1+COUNTIF(U$7:U447,"&gt;0"),0),0)</f>
        <v>0</v>
      </c>
      <c r="V448" s="178" t="s">
        <v>637</v>
      </c>
      <c r="W448" s="130"/>
      <c r="X448" s="131"/>
      <c r="Y448" s="131"/>
      <c r="Z448" s="206"/>
      <c r="AA448" s="134"/>
      <c r="AB448" s="174">
        <f>IF(AC448="totale",SUMIF(AA$7:AA448,"somma",Z$7:Z448)-SUMIF(AC$7:AC447,"totale",AB$7:AB447),0)</f>
        <v>0</v>
      </c>
      <c r="AC448" s="134"/>
      <c r="AD448" s="194">
        <f t="shared" si="42"/>
        <v>0</v>
      </c>
      <c r="AE448" s="124" t="str">
        <f t="shared" si="43"/>
        <v/>
      </c>
      <c r="AF448" s="195" t="str">
        <f t="shared" si="44"/>
        <v/>
      </c>
      <c r="AG448" s="194" t="str">
        <f t="shared" si="45"/>
        <v/>
      </c>
      <c r="AH448" s="194">
        <f>IF(AG448="",0,IF(ISERROR(VLOOKUP(AG448,AG$7:AG447,1,FALSE)),1,0))</f>
        <v>0</v>
      </c>
      <c r="AI448" s="194"/>
    </row>
    <row r="449" spans="1:35" ht="16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75">
        <f>IF(AND($X$5012&lt;&gt;" ",$X$5012&lt;&gt;0),IF(X449=$X$5012,1+COUNTIF(U$7:U448,"&gt;0"),0),0)</f>
        <v>0</v>
      </c>
      <c r="V449" s="178" t="s">
        <v>638</v>
      </c>
      <c r="W449" s="130"/>
      <c r="X449" s="131"/>
      <c r="Y449" s="131"/>
      <c r="Z449" s="206"/>
      <c r="AA449" s="134"/>
      <c r="AB449" s="174">
        <f>IF(AC449="totale",SUMIF(AA$7:AA449,"somma",Z$7:Z449)-SUMIF(AC$7:AC448,"totale",AB$7:AB448),0)</f>
        <v>0</v>
      </c>
      <c r="AC449" s="134"/>
      <c r="AD449" s="194">
        <f t="shared" si="42"/>
        <v>0</v>
      </c>
      <c r="AE449" s="124" t="str">
        <f t="shared" si="43"/>
        <v/>
      </c>
      <c r="AF449" s="195" t="str">
        <f t="shared" si="44"/>
        <v/>
      </c>
      <c r="AG449" s="194" t="str">
        <f t="shared" si="45"/>
        <v/>
      </c>
      <c r="AH449" s="194">
        <f>IF(AG449="",0,IF(ISERROR(VLOOKUP(AG449,AG$7:AG448,1,FALSE)),1,0))</f>
        <v>0</v>
      </c>
      <c r="AI449" s="194"/>
    </row>
    <row r="450" spans="1:35" ht="16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75">
        <f>IF(AND($X$5012&lt;&gt;" ",$X$5012&lt;&gt;0),IF(X450=$X$5012,1+COUNTIF(U$7:U449,"&gt;0"),0),0)</f>
        <v>0</v>
      </c>
      <c r="V450" s="178" t="s">
        <v>639</v>
      </c>
      <c r="W450" s="130"/>
      <c r="X450" s="131"/>
      <c r="Y450" s="131"/>
      <c r="Z450" s="206"/>
      <c r="AA450" s="134"/>
      <c r="AB450" s="174">
        <f>IF(AC450="totale",SUMIF(AA$7:AA450,"somma",Z$7:Z450)-SUMIF(AC$7:AC449,"totale",AB$7:AB449),0)</f>
        <v>0</v>
      </c>
      <c r="AC450" s="134"/>
      <c r="AD450" s="194">
        <f t="shared" si="42"/>
        <v>0</v>
      </c>
      <c r="AE450" s="124" t="str">
        <f t="shared" si="43"/>
        <v/>
      </c>
      <c r="AF450" s="195" t="str">
        <f t="shared" si="44"/>
        <v/>
      </c>
      <c r="AG450" s="194" t="str">
        <f t="shared" si="45"/>
        <v/>
      </c>
      <c r="AH450" s="194">
        <f>IF(AG450="",0,IF(ISERROR(VLOOKUP(AG450,AG$7:AG449,1,FALSE)),1,0))</f>
        <v>0</v>
      </c>
      <c r="AI450" s="194"/>
    </row>
    <row r="451" spans="1:35" ht="16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75">
        <f>IF(AND($X$5012&lt;&gt;" ",$X$5012&lt;&gt;0),IF(X451=$X$5012,1+COUNTIF(U$7:U450,"&gt;0"),0),0)</f>
        <v>0</v>
      </c>
      <c r="V451" s="178" t="s">
        <v>640</v>
      </c>
      <c r="W451" s="130"/>
      <c r="X451" s="131"/>
      <c r="Y451" s="131"/>
      <c r="Z451" s="206"/>
      <c r="AA451" s="134"/>
      <c r="AB451" s="174">
        <f>IF(AC451="totale",SUMIF(AA$7:AA451,"somma",Z$7:Z451)-SUMIF(AC$7:AC450,"totale",AB$7:AB450),0)</f>
        <v>0</v>
      </c>
      <c r="AC451" s="134"/>
      <c r="AD451" s="194">
        <f t="shared" si="42"/>
        <v>0</v>
      </c>
      <c r="AE451" s="124" t="str">
        <f t="shared" si="43"/>
        <v/>
      </c>
      <c r="AF451" s="195" t="str">
        <f t="shared" si="44"/>
        <v/>
      </c>
      <c r="AG451" s="194" t="str">
        <f t="shared" si="45"/>
        <v/>
      </c>
      <c r="AH451" s="194">
        <f>IF(AG451="",0,IF(ISERROR(VLOOKUP(AG451,AG$7:AG450,1,FALSE)),1,0))</f>
        <v>0</v>
      </c>
      <c r="AI451" s="194"/>
    </row>
    <row r="452" spans="1:35" ht="16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75">
        <f>IF(AND($X$5012&lt;&gt;" ",$X$5012&lt;&gt;0),IF(X452=$X$5012,1+COUNTIF(U$7:U451,"&gt;0"),0),0)</f>
        <v>0</v>
      </c>
      <c r="V452" s="178" t="s">
        <v>641</v>
      </c>
      <c r="W452" s="130"/>
      <c r="X452" s="131"/>
      <c r="Y452" s="131"/>
      <c r="Z452" s="206"/>
      <c r="AA452" s="134"/>
      <c r="AB452" s="174">
        <f>IF(AC452="totale",SUMIF(AA$7:AA452,"somma",Z$7:Z452)-SUMIF(AC$7:AC451,"totale",AB$7:AB451),0)</f>
        <v>0</v>
      </c>
      <c r="AC452" s="134"/>
      <c r="AD452" s="194">
        <f t="shared" si="42"/>
        <v>0</v>
      </c>
      <c r="AE452" s="124" t="str">
        <f t="shared" si="43"/>
        <v/>
      </c>
      <c r="AF452" s="195" t="str">
        <f t="shared" si="44"/>
        <v/>
      </c>
      <c r="AG452" s="194" t="str">
        <f t="shared" si="45"/>
        <v/>
      </c>
      <c r="AH452" s="194">
        <f>IF(AG452="",0,IF(ISERROR(VLOOKUP(AG452,AG$7:AG451,1,FALSE)),1,0))</f>
        <v>0</v>
      </c>
      <c r="AI452" s="194"/>
    </row>
    <row r="453" spans="1:35" ht="16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75">
        <f>IF(AND($X$5012&lt;&gt;" ",$X$5012&lt;&gt;0),IF(X453=$X$5012,1+COUNTIF(U$7:U452,"&gt;0"),0),0)</f>
        <v>0</v>
      </c>
      <c r="V453" s="178" t="s">
        <v>642</v>
      </c>
      <c r="W453" s="130"/>
      <c r="X453" s="131"/>
      <c r="Y453" s="131"/>
      <c r="Z453" s="206"/>
      <c r="AA453" s="134"/>
      <c r="AB453" s="174">
        <f>IF(AC453="totale",SUMIF(AA$7:AA453,"somma",Z$7:Z453)-SUMIF(AC$7:AC452,"totale",AB$7:AB452),0)</f>
        <v>0</v>
      </c>
      <c r="AC453" s="134"/>
      <c r="AD453" s="194">
        <f t="shared" si="42"/>
        <v>0</v>
      </c>
      <c r="AE453" s="124" t="str">
        <f t="shared" si="43"/>
        <v/>
      </c>
      <c r="AF453" s="195" t="str">
        <f t="shared" si="44"/>
        <v/>
      </c>
      <c r="AG453" s="194" t="str">
        <f t="shared" si="45"/>
        <v/>
      </c>
      <c r="AH453" s="194">
        <f>IF(AG453="",0,IF(ISERROR(VLOOKUP(AG453,AG$7:AG452,1,FALSE)),1,0))</f>
        <v>0</v>
      </c>
      <c r="AI453" s="194"/>
    </row>
    <row r="454" spans="1:35" ht="16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75">
        <f>IF(AND($X$5012&lt;&gt;" ",$X$5012&lt;&gt;0),IF(X454=$X$5012,1+COUNTIF(U$7:U453,"&gt;0"),0),0)</f>
        <v>0</v>
      </c>
      <c r="V454" s="178" t="s">
        <v>643</v>
      </c>
      <c r="W454" s="130"/>
      <c r="X454" s="131"/>
      <c r="Y454" s="131"/>
      <c r="Z454" s="206"/>
      <c r="AA454" s="134"/>
      <c r="AB454" s="174">
        <f>IF(AC454="totale",SUMIF(AA$7:AA454,"somma",Z$7:Z454)-SUMIF(AC$7:AC453,"totale",AB$7:AB453),0)</f>
        <v>0</v>
      </c>
      <c r="AC454" s="134"/>
      <c r="AD454" s="194">
        <f t="shared" si="42"/>
        <v>0</v>
      </c>
      <c r="AE454" s="124" t="str">
        <f t="shared" si="43"/>
        <v/>
      </c>
      <c r="AF454" s="195" t="str">
        <f t="shared" si="44"/>
        <v/>
      </c>
      <c r="AG454" s="194" t="str">
        <f t="shared" si="45"/>
        <v/>
      </c>
      <c r="AH454" s="194">
        <f>IF(AG454="",0,IF(ISERROR(VLOOKUP(AG454,AG$7:AG453,1,FALSE)),1,0))</f>
        <v>0</v>
      </c>
      <c r="AI454" s="194"/>
    </row>
    <row r="455" spans="1:35" ht="16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75">
        <f>IF(AND($X$5012&lt;&gt;" ",$X$5012&lt;&gt;0),IF(X455=$X$5012,1+COUNTIF(U$7:U454,"&gt;0"),0),0)</f>
        <v>0</v>
      </c>
      <c r="V455" s="178" t="s">
        <v>644</v>
      </c>
      <c r="W455" s="130"/>
      <c r="X455" s="131"/>
      <c r="Y455" s="131"/>
      <c r="Z455" s="206"/>
      <c r="AA455" s="134"/>
      <c r="AB455" s="174">
        <f>IF(AC455="totale",SUMIF(AA$7:AA455,"somma",Z$7:Z455)-SUMIF(AC$7:AC454,"totale",AB$7:AB454),0)</f>
        <v>0</v>
      </c>
      <c r="AC455" s="134"/>
      <c r="AD455" s="194">
        <f t="shared" si="42"/>
        <v>0</v>
      </c>
      <c r="AE455" s="124" t="str">
        <f t="shared" si="43"/>
        <v/>
      </c>
      <c r="AF455" s="195" t="str">
        <f t="shared" si="44"/>
        <v/>
      </c>
      <c r="AG455" s="194" t="str">
        <f t="shared" si="45"/>
        <v/>
      </c>
      <c r="AH455" s="194">
        <f>IF(AG455="",0,IF(ISERROR(VLOOKUP(AG455,AG$7:AG454,1,FALSE)),1,0))</f>
        <v>0</v>
      </c>
      <c r="AI455" s="194"/>
    </row>
    <row r="456" spans="1:35" ht="16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75">
        <f>IF(AND($X$5012&lt;&gt;" ",$X$5012&lt;&gt;0),IF(X456=$X$5012,1+COUNTIF(U$7:U455,"&gt;0"),0),0)</f>
        <v>0</v>
      </c>
      <c r="V456" s="178" t="s">
        <v>645</v>
      </c>
      <c r="W456" s="130"/>
      <c r="X456" s="131"/>
      <c r="Y456" s="131"/>
      <c r="Z456" s="206"/>
      <c r="AA456" s="134"/>
      <c r="AB456" s="174">
        <f>IF(AC456="totale",SUMIF(AA$7:AA456,"somma",Z$7:Z456)-SUMIF(AC$7:AC455,"totale",AB$7:AB455),0)</f>
        <v>0</v>
      </c>
      <c r="AC456" s="134"/>
      <c r="AD456" s="194">
        <f t="shared" ref="AD456:AD519" si="46">IF(ISBLANK(X456),0,VLOOKUP(X456,$B$8:$E$57,1,FALSE))</f>
        <v>0</v>
      </c>
      <c r="AE456" s="124" t="str">
        <f t="shared" ref="AE456:AE519" si="47">IF(W456&gt;0,CONCATENATE(MONTH(W456)&amp;X456),"")</f>
        <v/>
      </c>
      <c r="AF456" s="195" t="str">
        <f t="shared" ref="AF456:AF519" si="48">IF(OR(AND(Z456&lt;&gt;0,ISBLANK(X456)),ISERROR(AD456)),"ERR","")</f>
        <v/>
      </c>
      <c r="AG456" s="194" t="str">
        <f t="shared" si="45"/>
        <v/>
      </c>
      <c r="AH456" s="194">
        <f>IF(AG456="",0,IF(ISERROR(VLOOKUP(AG456,AG$7:AG455,1,FALSE)),1,0))</f>
        <v>0</v>
      </c>
      <c r="AI456" s="194"/>
    </row>
    <row r="457" spans="1:35" ht="16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75">
        <f>IF(AND($X$5012&lt;&gt;" ",$X$5012&lt;&gt;0),IF(X457=$X$5012,1+COUNTIF(U$7:U456,"&gt;0"),0),0)</f>
        <v>0</v>
      </c>
      <c r="V457" s="178" t="s">
        <v>646</v>
      </c>
      <c r="W457" s="130"/>
      <c r="X457" s="131"/>
      <c r="Y457" s="131"/>
      <c r="Z457" s="206"/>
      <c r="AA457" s="134"/>
      <c r="AB457" s="174">
        <f>IF(AC457="totale",SUMIF(AA$7:AA457,"somma",Z$7:Z457)-SUMIF(AC$7:AC456,"totale",AB$7:AB456),0)</f>
        <v>0</v>
      </c>
      <c r="AC457" s="134"/>
      <c r="AD457" s="194">
        <f t="shared" si="46"/>
        <v>0</v>
      </c>
      <c r="AE457" s="124" t="str">
        <f t="shared" si="47"/>
        <v/>
      </c>
      <c r="AF457" s="195" t="str">
        <f t="shared" si="48"/>
        <v/>
      </c>
      <c r="AG457" s="194" t="str">
        <f t="shared" si="45"/>
        <v/>
      </c>
      <c r="AH457" s="194">
        <f>IF(AG457="",0,IF(ISERROR(VLOOKUP(AG457,AG$7:AG456,1,FALSE)),1,0))</f>
        <v>0</v>
      </c>
      <c r="AI457" s="194"/>
    </row>
    <row r="458" spans="1:35" ht="16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75">
        <f>IF(AND($X$5012&lt;&gt;" ",$X$5012&lt;&gt;0),IF(X458=$X$5012,1+COUNTIF(U$7:U457,"&gt;0"),0),0)</f>
        <v>0</v>
      </c>
      <c r="V458" s="178" t="s">
        <v>647</v>
      </c>
      <c r="W458" s="130"/>
      <c r="X458" s="131"/>
      <c r="Y458" s="131"/>
      <c r="Z458" s="206"/>
      <c r="AA458" s="134"/>
      <c r="AB458" s="174">
        <f>IF(AC458="totale",SUMIF(AA$7:AA458,"somma",Z$7:Z458)-SUMIF(AC$7:AC457,"totale",AB$7:AB457),0)</f>
        <v>0</v>
      </c>
      <c r="AC458" s="134"/>
      <c r="AD458" s="194">
        <f t="shared" si="46"/>
        <v>0</v>
      </c>
      <c r="AE458" s="124" t="str">
        <f t="shared" si="47"/>
        <v/>
      </c>
      <c r="AF458" s="195" t="str">
        <f t="shared" si="48"/>
        <v/>
      </c>
      <c r="AG458" s="194" t="str">
        <f t="shared" ref="AG458:AG521" si="49">IF(W458&gt;0,CONCATENATE(MONTH(W458),"-",YEAR(W458)),"")</f>
        <v/>
      </c>
      <c r="AH458" s="194">
        <f>IF(AG458="",0,IF(ISERROR(VLOOKUP(AG458,AG$7:AG457,1,FALSE)),1,0))</f>
        <v>0</v>
      </c>
      <c r="AI458" s="194"/>
    </row>
    <row r="459" spans="1:35" ht="16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75">
        <f>IF(AND($X$5012&lt;&gt;" ",$X$5012&lt;&gt;0),IF(X459=$X$5012,1+COUNTIF(U$7:U458,"&gt;0"),0),0)</f>
        <v>0</v>
      </c>
      <c r="V459" s="178" t="s">
        <v>648</v>
      </c>
      <c r="W459" s="130"/>
      <c r="X459" s="131"/>
      <c r="Y459" s="131"/>
      <c r="Z459" s="206"/>
      <c r="AA459" s="134"/>
      <c r="AB459" s="174">
        <f>IF(AC459="totale",SUMIF(AA$7:AA459,"somma",Z$7:Z459)-SUMIF(AC$7:AC458,"totale",AB$7:AB458),0)</f>
        <v>0</v>
      </c>
      <c r="AC459" s="134"/>
      <c r="AD459" s="194">
        <f t="shared" si="46"/>
        <v>0</v>
      </c>
      <c r="AE459" s="124" t="str">
        <f t="shared" si="47"/>
        <v/>
      </c>
      <c r="AF459" s="195" t="str">
        <f t="shared" si="48"/>
        <v/>
      </c>
      <c r="AG459" s="194" t="str">
        <f t="shared" si="49"/>
        <v/>
      </c>
      <c r="AH459" s="194">
        <f>IF(AG459="",0,IF(ISERROR(VLOOKUP(AG459,AG$7:AG458,1,FALSE)),1,0))</f>
        <v>0</v>
      </c>
      <c r="AI459" s="194"/>
    </row>
    <row r="460" spans="1:35" ht="16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75">
        <f>IF(AND($X$5012&lt;&gt;" ",$X$5012&lt;&gt;0),IF(X460=$X$5012,1+COUNTIF(U$7:U459,"&gt;0"),0),0)</f>
        <v>0</v>
      </c>
      <c r="V460" s="178" t="s">
        <v>649</v>
      </c>
      <c r="W460" s="130"/>
      <c r="X460" s="131"/>
      <c r="Y460" s="131"/>
      <c r="Z460" s="206"/>
      <c r="AA460" s="134"/>
      <c r="AB460" s="174">
        <f>IF(AC460="totale",SUMIF(AA$7:AA460,"somma",Z$7:Z460)-SUMIF(AC$7:AC459,"totale",AB$7:AB459),0)</f>
        <v>0</v>
      </c>
      <c r="AC460" s="134"/>
      <c r="AD460" s="194">
        <f t="shared" si="46"/>
        <v>0</v>
      </c>
      <c r="AE460" s="124" t="str">
        <f t="shared" si="47"/>
        <v/>
      </c>
      <c r="AF460" s="195" t="str">
        <f t="shared" si="48"/>
        <v/>
      </c>
      <c r="AG460" s="194" t="str">
        <f t="shared" si="49"/>
        <v/>
      </c>
      <c r="AH460" s="194">
        <f>IF(AG460="",0,IF(ISERROR(VLOOKUP(AG460,AG$7:AG459,1,FALSE)),1,0))</f>
        <v>0</v>
      </c>
      <c r="AI460" s="194"/>
    </row>
    <row r="461" spans="1:35" ht="16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75">
        <f>IF(AND($X$5012&lt;&gt;" ",$X$5012&lt;&gt;0),IF(X461=$X$5012,1+COUNTIF(U$7:U460,"&gt;0"),0),0)</f>
        <v>0</v>
      </c>
      <c r="V461" s="178" t="s">
        <v>650</v>
      </c>
      <c r="W461" s="130"/>
      <c r="X461" s="131"/>
      <c r="Y461" s="131"/>
      <c r="Z461" s="206"/>
      <c r="AA461" s="134"/>
      <c r="AB461" s="174">
        <f>IF(AC461="totale",SUMIF(AA$7:AA461,"somma",Z$7:Z461)-SUMIF(AC$7:AC460,"totale",AB$7:AB460),0)</f>
        <v>0</v>
      </c>
      <c r="AC461" s="134"/>
      <c r="AD461" s="194">
        <f t="shared" si="46"/>
        <v>0</v>
      </c>
      <c r="AE461" s="124" t="str">
        <f t="shared" si="47"/>
        <v/>
      </c>
      <c r="AF461" s="195" t="str">
        <f t="shared" si="48"/>
        <v/>
      </c>
      <c r="AG461" s="194" t="str">
        <f t="shared" si="49"/>
        <v/>
      </c>
      <c r="AH461" s="194">
        <f>IF(AG461="",0,IF(ISERROR(VLOOKUP(AG461,AG$7:AG460,1,FALSE)),1,0))</f>
        <v>0</v>
      </c>
      <c r="AI461" s="194"/>
    </row>
    <row r="462" spans="1:35" ht="16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75">
        <f>IF(AND($X$5012&lt;&gt;" ",$X$5012&lt;&gt;0),IF(X462=$X$5012,1+COUNTIF(U$7:U461,"&gt;0"),0),0)</f>
        <v>0</v>
      </c>
      <c r="V462" s="178" t="s">
        <v>651</v>
      </c>
      <c r="W462" s="130"/>
      <c r="X462" s="131"/>
      <c r="Y462" s="131"/>
      <c r="Z462" s="206"/>
      <c r="AA462" s="134"/>
      <c r="AB462" s="174">
        <f>IF(AC462="totale",SUMIF(AA$7:AA462,"somma",Z$7:Z462)-SUMIF(AC$7:AC461,"totale",AB$7:AB461),0)</f>
        <v>0</v>
      </c>
      <c r="AC462" s="134"/>
      <c r="AD462" s="194">
        <f t="shared" si="46"/>
        <v>0</v>
      </c>
      <c r="AE462" s="124" t="str">
        <f t="shared" si="47"/>
        <v/>
      </c>
      <c r="AF462" s="195" t="str">
        <f t="shared" si="48"/>
        <v/>
      </c>
      <c r="AG462" s="194" t="str">
        <f t="shared" si="49"/>
        <v/>
      </c>
      <c r="AH462" s="194">
        <f>IF(AG462="",0,IF(ISERROR(VLOOKUP(AG462,AG$7:AG461,1,FALSE)),1,0))</f>
        <v>0</v>
      </c>
      <c r="AI462" s="194"/>
    </row>
    <row r="463" spans="1:35" ht="16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75">
        <f>IF(AND($X$5012&lt;&gt;" ",$X$5012&lt;&gt;0),IF(X463=$X$5012,1+COUNTIF(U$7:U462,"&gt;0"),0),0)</f>
        <v>0</v>
      </c>
      <c r="V463" s="178" t="s">
        <v>652</v>
      </c>
      <c r="W463" s="130"/>
      <c r="X463" s="131"/>
      <c r="Y463" s="131"/>
      <c r="Z463" s="206"/>
      <c r="AA463" s="134"/>
      <c r="AB463" s="174">
        <f>IF(AC463="totale",SUMIF(AA$7:AA463,"somma",Z$7:Z463)-SUMIF(AC$7:AC462,"totale",AB$7:AB462),0)</f>
        <v>0</v>
      </c>
      <c r="AC463" s="134"/>
      <c r="AD463" s="194">
        <f t="shared" si="46"/>
        <v>0</v>
      </c>
      <c r="AE463" s="124" t="str">
        <f t="shared" si="47"/>
        <v/>
      </c>
      <c r="AF463" s="195" t="str">
        <f t="shared" si="48"/>
        <v/>
      </c>
      <c r="AG463" s="194" t="str">
        <f t="shared" si="49"/>
        <v/>
      </c>
      <c r="AH463" s="194">
        <f>IF(AG463="",0,IF(ISERROR(VLOOKUP(AG463,AG$7:AG462,1,FALSE)),1,0))</f>
        <v>0</v>
      </c>
      <c r="AI463" s="194"/>
    </row>
    <row r="464" spans="1:35" ht="16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75">
        <f>IF(AND($X$5012&lt;&gt;" ",$X$5012&lt;&gt;0),IF(X464=$X$5012,1+COUNTIF(U$7:U463,"&gt;0"),0),0)</f>
        <v>0</v>
      </c>
      <c r="V464" s="178" t="s">
        <v>653</v>
      </c>
      <c r="W464" s="130"/>
      <c r="X464" s="131"/>
      <c r="Y464" s="131"/>
      <c r="Z464" s="206"/>
      <c r="AA464" s="134"/>
      <c r="AB464" s="174">
        <f>IF(AC464="totale",SUMIF(AA$7:AA464,"somma",Z$7:Z464)-SUMIF(AC$7:AC463,"totale",AB$7:AB463),0)</f>
        <v>0</v>
      </c>
      <c r="AC464" s="134"/>
      <c r="AD464" s="194">
        <f t="shared" si="46"/>
        <v>0</v>
      </c>
      <c r="AE464" s="124" t="str">
        <f t="shared" si="47"/>
        <v/>
      </c>
      <c r="AF464" s="195" t="str">
        <f t="shared" si="48"/>
        <v/>
      </c>
      <c r="AG464" s="194" t="str">
        <f t="shared" si="49"/>
        <v/>
      </c>
      <c r="AH464" s="194">
        <f>IF(AG464="",0,IF(ISERROR(VLOOKUP(AG464,AG$7:AG463,1,FALSE)),1,0))</f>
        <v>0</v>
      </c>
      <c r="AI464" s="194"/>
    </row>
    <row r="465" spans="1:35" ht="16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75">
        <f>IF(AND($X$5012&lt;&gt;" ",$X$5012&lt;&gt;0),IF(X465=$X$5012,1+COUNTIF(U$7:U464,"&gt;0"),0),0)</f>
        <v>0</v>
      </c>
      <c r="V465" s="178" t="s">
        <v>654</v>
      </c>
      <c r="W465" s="130"/>
      <c r="X465" s="131"/>
      <c r="Y465" s="131"/>
      <c r="Z465" s="206"/>
      <c r="AA465" s="134"/>
      <c r="AB465" s="174">
        <f>IF(AC465="totale",SUMIF(AA$7:AA465,"somma",Z$7:Z465)-SUMIF(AC$7:AC464,"totale",AB$7:AB464),0)</f>
        <v>0</v>
      </c>
      <c r="AC465" s="134"/>
      <c r="AD465" s="194">
        <f t="shared" si="46"/>
        <v>0</v>
      </c>
      <c r="AE465" s="124" t="str">
        <f t="shared" si="47"/>
        <v/>
      </c>
      <c r="AF465" s="195" t="str">
        <f t="shared" si="48"/>
        <v/>
      </c>
      <c r="AG465" s="194" t="str">
        <f t="shared" si="49"/>
        <v/>
      </c>
      <c r="AH465" s="194">
        <f>IF(AG465="",0,IF(ISERROR(VLOOKUP(AG465,AG$7:AG464,1,FALSE)),1,0))</f>
        <v>0</v>
      </c>
      <c r="AI465" s="194"/>
    </row>
    <row r="466" spans="1:35" ht="16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75">
        <f>IF(AND($X$5012&lt;&gt;" ",$X$5012&lt;&gt;0),IF(X466=$X$5012,1+COUNTIF(U$7:U465,"&gt;0"),0),0)</f>
        <v>0</v>
      </c>
      <c r="V466" s="178" t="s">
        <v>655</v>
      </c>
      <c r="W466" s="130"/>
      <c r="X466" s="131"/>
      <c r="Y466" s="131"/>
      <c r="Z466" s="206"/>
      <c r="AA466" s="134"/>
      <c r="AB466" s="174">
        <f>IF(AC466="totale",SUMIF(AA$7:AA466,"somma",Z$7:Z466)-SUMIF(AC$7:AC465,"totale",AB$7:AB465),0)</f>
        <v>0</v>
      </c>
      <c r="AC466" s="134"/>
      <c r="AD466" s="194">
        <f t="shared" si="46"/>
        <v>0</v>
      </c>
      <c r="AE466" s="124" t="str">
        <f t="shared" si="47"/>
        <v/>
      </c>
      <c r="AF466" s="195" t="str">
        <f t="shared" si="48"/>
        <v/>
      </c>
      <c r="AG466" s="194" t="str">
        <f t="shared" si="49"/>
        <v/>
      </c>
      <c r="AH466" s="194">
        <f>IF(AG466="",0,IF(ISERROR(VLOOKUP(AG466,AG$7:AG465,1,FALSE)),1,0))</f>
        <v>0</v>
      </c>
      <c r="AI466" s="194"/>
    </row>
    <row r="467" spans="1:35" ht="16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75">
        <f>IF(AND($X$5012&lt;&gt;" ",$X$5012&lt;&gt;0),IF(X467=$X$5012,1+COUNTIF(U$7:U466,"&gt;0"),0),0)</f>
        <v>0</v>
      </c>
      <c r="V467" s="178" t="s">
        <v>656</v>
      </c>
      <c r="W467" s="130"/>
      <c r="X467" s="131"/>
      <c r="Y467" s="131"/>
      <c r="Z467" s="206"/>
      <c r="AA467" s="134"/>
      <c r="AB467" s="174">
        <f>IF(AC467="totale",SUMIF(AA$7:AA467,"somma",Z$7:Z467)-SUMIF(AC$7:AC466,"totale",AB$7:AB466),0)</f>
        <v>0</v>
      </c>
      <c r="AC467" s="134"/>
      <c r="AD467" s="194">
        <f t="shared" si="46"/>
        <v>0</v>
      </c>
      <c r="AE467" s="124" t="str">
        <f t="shared" si="47"/>
        <v/>
      </c>
      <c r="AF467" s="195" t="str">
        <f t="shared" si="48"/>
        <v/>
      </c>
      <c r="AG467" s="194" t="str">
        <f t="shared" si="49"/>
        <v/>
      </c>
      <c r="AH467" s="194">
        <f>IF(AG467="",0,IF(ISERROR(VLOOKUP(AG467,AG$7:AG466,1,FALSE)),1,0))</f>
        <v>0</v>
      </c>
      <c r="AI467" s="194"/>
    </row>
    <row r="468" spans="1:35" ht="16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75">
        <f>IF(AND($X$5012&lt;&gt;" ",$X$5012&lt;&gt;0),IF(X468=$X$5012,1+COUNTIF(U$7:U467,"&gt;0"),0),0)</f>
        <v>0</v>
      </c>
      <c r="V468" s="178" t="s">
        <v>657</v>
      </c>
      <c r="W468" s="130"/>
      <c r="X468" s="131"/>
      <c r="Y468" s="131"/>
      <c r="Z468" s="206"/>
      <c r="AA468" s="134"/>
      <c r="AB468" s="174">
        <f>IF(AC468="totale",SUMIF(AA$7:AA468,"somma",Z$7:Z468)-SUMIF(AC$7:AC467,"totale",AB$7:AB467),0)</f>
        <v>0</v>
      </c>
      <c r="AC468" s="134"/>
      <c r="AD468" s="194">
        <f t="shared" si="46"/>
        <v>0</v>
      </c>
      <c r="AE468" s="124" t="str">
        <f t="shared" si="47"/>
        <v/>
      </c>
      <c r="AF468" s="195" t="str">
        <f t="shared" si="48"/>
        <v/>
      </c>
      <c r="AG468" s="194" t="str">
        <f t="shared" si="49"/>
        <v/>
      </c>
      <c r="AH468" s="194">
        <f>IF(AG468="",0,IF(ISERROR(VLOOKUP(AG468,AG$7:AG467,1,FALSE)),1,0))</f>
        <v>0</v>
      </c>
      <c r="AI468" s="194"/>
    </row>
    <row r="469" spans="1:35" ht="16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75">
        <f>IF(AND($X$5012&lt;&gt;" ",$X$5012&lt;&gt;0),IF(X469=$X$5012,1+COUNTIF(U$7:U468,"&gt;0"),0),0)</f>
        <v>0</v>
      </c>
      <c r="V469" s="178" t="s">
        <v>658</v>
      </c>
      <c r="W469" s="130"/>
      <c r="X469" s="131"/>
      <c r="Y469" s="131"/>
      <c r="Z469" s="206"/>
      <c r="AA469" s="134"/>
      <c r="AB469" s="174">
        <f>IF(AC469="totale",SUMIF(AA$7:AA469,"somma",Z$7:Z469)-SUMIF(AC$7:AC468,"totale",AB$7:AB468),0)</f>
        <v>0</v>
      </c>
      <c r="AC469" s="134"/>
      <c r="AD469" s="194">
        <f t="shared" si="46"/>
        <v>0</v>
      </c>
      <c r="AE469" s="124" t="str">
        <f t="shared" si="47"/>
        <v/>
      </c>
      <c r="AF469" s="195" t="str">
        <f t="shared" si="48"/>
        <v/>
      </c>
      <c r="AG469" s="194" t="str">
        <f t="shared" si="49"/>
        <v/>
      </c>
      <c r="AH469" s="194">
        <f>IF(AG469="",0,IF(ISERROR(VLOOKUP(AG469,AG$7:AG468,1,FALSE)),1,0))</f>
        <v>0</v>
      </c>
      <c r="AI469" s="194"/>
    </row>
    <row r="470" spans="1:35" ht="16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75">
        <f>IF(AND($X$5012&lt;&gt;" ",$X$5012&lt;&gt;0),IF(X470=$X$5012,1+COUNTIF(U$7:U469,"&gt;0"),0),0)</f>
        <v>0</v>
      </c>
      <c r="V470" s="178" t="s">
        <v>659</v>
      </c>
      <c r="W470" s="130"/>
      <c r="X470" s="131"/>
      <c r="Y470" s="131"/>
      <c r="Z470" s="206"/>
      <c r="AA470" s="134"/>
      <c r="AB470" s="174">
        <f>IF(AC470="totale",SUMIF(AA$7:AA470,"somma",Z$7:Z470)-SUMIF(AC$7:AC469,"totale",AB$7:AB469),0)</f>
        <v>0</v>
      </c>
      <c r="AC470" s="134"/>
      <c r="AD470" s="194">
        <f t="shared" si="46"/>
        <v>0</v>
      </c>
      <c r="AE470" s="124" t="str">
        <f t="shared" si="47"/>
        <v/>
      </c>
      <c r="AF470" s="195" t="str">
        <f t="shared" si="48"/>
        <v/>
      </c>
      <c r="AG470" s="194" t="str">
        <f t="shared" si="49"/>
        <v/>
      </c>
      <c r="AH470" s="194">
        <f>IF(AG470="",0,IF(ISERROR(VLOOKUP(AG470,AG$7:AG469,1,FALSE)),1,0))</f>
        <v>0</v>
      </c>
      <c r="AI470" s="194"/>
    </row>
    <row r="471" spans="1:35" ht="16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75">
        <f>IF(AND($X$5012&lt;&gt;" ",$X$5012&lt;&gt;0),IF(X471=$X$5012,1+COUNTIF(U$7:U470,"&gt;0"),0),0)</f>
        <v>0</v>
      </c>
      <c r="V471" s="178" t="s">
        <v>660</v>
      </c>
      <c r="W471" s="130"/>
      <c r="X471" s="131"/>
      <c r="Y471" s="131"/>
      <c r="Z471" s="206"/>
      <c r="AA471" s="134"/>
      <c r="AB471" s="174">
        <f>IF(AC471="totale",SUMIF(AA$7:AA471,"somma",Z$7:Z471)-SUMIF(AC$7:AC470,"totale",AB$7:AB470),0)</f>
        <v>0</v>
      </c>
      <c r="AC471" s="134"/>
      <c r="AD471" s="194">
        <f t="shared" si="46"/>
        <v>0</v>
      </c>
      <c r="AE471" s="124" t="str">
        <f t="shared" si="47"/>
        <v/>
      </c>
      <c r="AF471" s="195" t="str">
        <f t="shared" si="48"/>
        <v/>
      </c>
      <c r="AG471" s="194" t="str">
        <f t="shared" si="49"/>
        <v/>
      </c>
      <c r="AH471" s="194">
        <f>IF(AG471="",0,IF(ISERROR(VLOOKUP(AG471,AG$7:AG470,1,FALSE)),1,0))</f>
        <v>0</v>
      </c>
      <c r="AI471" s="194"/>
    </row>
    <row r="472" spans="1:35" ht="16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75">
        <f>IF(AND($X$5012&lt;&gt;" ",$X$5012&lt;&gt;0),IF(X472=$X$5012,1+COUNTIF(U$7:U471,"&gt;0"),0),0)</f>
        <v>0</v>
      </c>
      <c r="V472" s="178" t="s">
        <v>661</v>
      </c>
      <c r="W472" s="130"/>
      <c r="X472" s="131"/>
      <c r="Y472" s="131"/>
      <c r="Z472" s="206"/>
      <c r="AA472" s="134"/>
      <c r="AB472" s="174">
        <f>IF(AC472="totale",SUMIF(AA$7:AA472,"somma",Z$7:Z472)-SUMIF(AC$7:AC471,"totale",AB$7:AB471),0)</f>
        <v>0</v>
      </c>
      <c r="AC472" s="134"/>
      <c r="AD472" s="194">
        <f t="shared" si="46"/>
        <v>0</v>
      </c>
      <c r="AE472" s="124" t="str">
        <f t="shared" si="47"/>
        <v/>
      </c>
      <c r="AF472" s="195" t="str">
        <f t="shared" si="48"/>
        <v/>
      </c>
      <c r="AG472" s="194" t="str">
        <f t="shared" si="49"/>
        <v/>
      </c>
      <c r="AH472" s="194">
        <f>IF(AG472="",0,IF(ISERROR(VLOOKUP(AG472,AG$7:AG471,1,FALSE)),1,0))</f>
        <v>0</v>
      </c>
      <c r="AI472" s="194"/>
    </row>
    <row r="473" spans="1:35" ht="16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75">
        <f>IF(AND($X$5012&lt;&gt;" ",$X$5012&lt;&gt;0),IF(X473=$X$5012,1+COUNTIF(U$7:U472,"&gt;0"),0),0)</f>
        <v>0</v>
      </c>
      <c r="V473" s="178" t="s">
        <v>662</v>
      </c>
      <c r="W473" s="130"/>
      <c r="X473" s="131"/>
      <c r="Y473" s="131"/>
      <c r="Z473" s="206"/>
      <c r="AA473" s="134"/>
      <c r="AB473" s="174">
        <f>IF(AC473="totale",SUMIF(AA$7:AA473,"somma",Z$7:Z473)-SUMIF(AC$7:AC472,"totale",AB$7:AB472),0)</f>
        <v>0</v>
      </c>
      <c r="AC473" s="134"/>
      <c r="AD473" s="194">
        <f t="shared" si="46"/>
        <v>0</v>
      </c>
      <c r="AE473" s="124" t="str">
        <f t="shared" si="47"/>
        <v/>
      </c>
      <c r="AF473" s="195" t="str">
        <f t="shared" si="48"/>
        <v/>
      </c>
      <c r="AG473" s="194" t="str">
        <f t="shared" si="49"/>
        <v/>
      </c>
      <c r="AH473" s="194">
        <f>IF(AG473="",0,IF(ISERROR(VLOOKUP(AG473,AG$7:AG472,1,FALSE)),1,0))</f>
        <v>0</v>
      </c>
      <c r="AI473" s="194"/>
    </row>
    <row r="474" spans="1:35" ht="16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75">
        <f>IF(AND($X$5012&lt;&gt;" ",$X$5012&lt;&gt;0),IF(X474=$X$5012,1+COUNTIF(U$7:U473,"&gt;0"),0),0)</f>
        <v>0</v>
      </c>
      <c r="V474" s="178" t="s">
        <v>663</v>
      </c>
      <c r="W474" s="130"/>
      <c r="X474" s="131"/>
      <c r="Y474" s="131"/>
      <c r="Z474" s="206"/>
      <c r="AA474" s="134"/>
      <c r="AB474" s="174">
        <f>IF(AC474="totale",SUMIF(AA$7:AA474,"somma",Z$7:Z474)-SUMIF(AC$7:AC473,"totale",AB$7:AB473),0)</f>
        <v>0</v>
      </c>
      <c r="AC474" s="134"/>
      <c r="AD474" s="194">
        <f t="shared" si="46"/>
        <v>0</v>
      </c>
      <c r="AE474" s="124" t="str">
        <f t="shared" si="47"/>
        <v/>
      </c>
      <c r="AF474" s="195" t="str">
        <f t="shared" si="48"/>
        <v/>
      </c>
      <c r="AG474" s="194" t="str">
        <f t="shared" si="49"/>
        <v/>
      </c>
      <c r="AH474" s="194">
        <f>IF(AG474="",0,IF(ISERROR(VLOOKUP(AG474,AG$7:AG473,1,FALSE)),1,0))</f>
        <v>0</v>
      </c>
      <c r="AI474" s="194"/>
    </row>
    <row r="475" spans="1:35" ht="16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75">
        <f>IF(AND($X$5012&lt;&gt;" ",$X$5012&lt;&gt;0),IF(X475=$X$5012,1+COUNTIF(U$7:U474,"&gt;0"),0),0)</f>
        <v>0</v>
      </c>
      <c r="V475" s="178" t="s">
        <v>664</v>
      </c>
      <c r="W475" s="130"/>
      <c r="X475" s="131"/>
      <c r="Y475" s="131"/>
      <c r="Z475" s="206"/>
      <c r="AA475" s="134"/>
      <c r="AB475" s="174">
        <f>IF(AC475="totale",SUMIF(AA$7:AA475,"somma",Z$7:Z475)-SUMIF(AC$7:AC474,"totale",AB$7:AB474),0)</f>
        <v>0</v>
      </c>
      <c r="AC475" s="134"/>
      <c r="AD475" s="194">
        <f t="shared" si="46"/>
        <v>0</v>
      </c>
      <c r="AE475" s="124" t="str">
        <f t="shared" si="47"/>
        <v/>
      </c>
      <c r="AF475" s="195" t="str">
        <f t="shared" si="48"/>
        <v/>
      </c>
      <c r="AG475" s="194" t="str">
        <f t="shared" si="49"/>
        <v/>
      </c>
      <c r="AH475" s="194">
        <f>IF(AG475="",0,IF(ISERROR(VLOOKUP(AG475,AG$7:AG474,1,FALSE)),1,0))</f>
        <v>0</v>
      </c>
      <c r="AI475" s="194"/>
    </row>
    <row r="476" spans="1:35" ht="16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75">
        <f>IF(AND($X$5012&lt;&gt;" ",$X$5012&lt;&gt;0),IF(X476=$X$5012,1+COUNTIF(U$7:U475,"&gt;0"),0),0)</f>
        <v>0</v>
      </c>
      <c r="V476" s="178" t="s">
        <v>665</v>
      </c>
      <c r="W476" s="130"/>
      <c r="X476" s="131"/>
      <c r="Y476" s="131"/>
      <c r="Z476" s="206"/>
      <c r="AA476" s="134"/>
      <c r="AB476" s="174">
        <f>IF(AC476="totale",SUMIF(AA$7:AA476,"somma",Z$7:Z476)-SUMIF(AC$7:AC475,"totale",AB$7:AB475),0)</f>
        <v>0</v>
      </c>
      <c r="AC476" s="134"/>
      <c r="AD476" s="194">
        <f t="shared" si="46"/>
        <v>0</v>
      </c>
      <c r="AE476" s="124" t="str">
        <f t="shared" si="47"/>
        <v/>
      </c>
      <c r="AF476" s="195" t="str">
        <f t="shared" si="48"/>
        <v/>
      </c>
      <c r="AG476" s="194" t="str">
        <f t="shared" si="49"/>
        <v/>
      </c>
      <c r="AH476" s="194">
        <f>IF(AG476="",0,IF(ISERROR(VLOOKUP(AG476,AG$7:AG475,1,FALSE)),1,0))</f>
        <v>0</v>
      </c>
      <c r="AI476" s="194"/>
    </row>
    <row r="477" spans="1:35" ht="16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75">
        <f>IF(AND($X$5012&lt;&gt;" ",$X$5012&lt;&gt;0),IF(X477=$X$5012,1+COUNTIF(U$7:U476,"&gt;0"),0),0)</f>
        <v>0</v>
      </c>
      <c r="V477" s="178" t="s">
        <v>666</v>
      </c>
      <c r="W477" s="130"/>
      <c r="X477" s="131"/>
      <c r="Y477" s="131"/>
      <c r="Z477" s="206"/>
      <c r="AA477" s="134"/>
      <c r="AB477" s="174">
        <f>IF(AC477="totale",SUMIF(AA$7:AA477,"somma",Z$7:Z477)-SUMIF(AC$7:AC476,"totale",AB$7:AB476),0)</f>
        <v>0</v>
      </c>
      <c r="AC477" s="134"/>
      <c r="AD477" s="194">
        <f t="shared" si="46"/>
        <v>0</v>
      </c>
      <c r="AE477" s="124" t="str">
        <f t="shared" si="47"/>
        <v/>
      </c>
      <c r="AF477" s="195" t="str">
        <f t="shared" si="48"/>
        <v/>
      </c>
      <c r="AG477" s="194" t="str">
        <f t="shared" si="49"/>
        <v/>
      </c>
      <c r="AH477" s="194">
        <f>IF(AG477="",0,IF(ISERROR(VLOOKUP(AG477,AG$7:AG476,1,FALSE)),1,0))</f>
        <v>0</v>
      </c>
      <c r="AI477" s="194"/>
    </row>
    <row r="478" spans="1:35" ht="16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75">
        <f>IF(AND($X$5012&lt;&gt;" ",$X$5012&lt;&gt;0),IF(X478=$X$5012,1+COUNTIF(U$7:U477,"&gt;0"),0),0)</f>
        <v>0</v>
      </c>
      <c r="V478" s="178" t="s">
        <v>667</v>
      </c>
      <c r="W478" s="130"/>
      <c r="X478" s="131"/>
      <c r="Y478" s="131"/>
      <c r="Z478" s="206"/>
      <c r="AA478" s="134"/>
      <c r="AB478" s="174">
        <f>IF(AC478="totale",SUMIF(AA$7:AA478,"somma",Z$7:Z478)-SUMIF(AC$7:AC477,"totale",AB$7:AB477),0)</f>
        <v>0</v>
      </c>
      <c r="AC478" s="134"/>
      <c r="AD478" s="194">
        <f t="shared" si="46"/>
        <v>0</v>
      </c>
      <c r="AE478" s="124" t="str">
        <f t="shared" si="47"/>
        <v/>
      </c>
      <c r="AF478" s="195" t="str">
        <f t="shared" si="48"/>
        <v/>
      </c>
      <c r="AG478" s="194" t="str">
        <f t="shared" si="49"/>
        <v/>
      </c>
      <c r="AH478" s="194">
        <f>IF(AG478="",0,IF(ISERROR(VLOOKUP(AG478,AG$7:AG477,1,FALSE)),1,0))</f>
        <v>0</v>
      </c>
      <c r="AI478" s="194"/>
    </row>
    <row r="479" spans="1:35" ht="16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75">
        <f>IF(AND($X$5012&lt;&gt;" ",$X$5012&lt;&gt;0),IF(X479=$X$5012,1+COUNTIF(U$7:U478,"&gt;0"),0),0)</f>
        <v>0</v>
      </c>
      <c r="V479" s="178" t="s">
        <v>668</v>
      </c>
      <c r="W479" s="130"/>
      <c r="X479" s="131"/>
      <c r="Y479" s="131"/>
      <c r="Z479" s="206"/>
      <c r="AA479" s="134"/>
      <c r="AB479" s="174">
        <f>IF(AC479="totale",SUMIF(AA$7:AA479,"somma",Z$7:Z479)-SUMIF(AC$7:AC478,"totale",AB$7:AB478),0)</f>
        <v>0</v>
      </c>
      <c r="AC479" s="134"/>
      <c r="AD479" s="194">
        <f t="shared" si="46"/>
        <v>0</v>
      </c>
      <c r="AE479" s="124" t="str">
        <f t="shared" si="47"/>
        <v/>
      </c>
      <c r="AF479" s="195" t="str">
        <f t="shared" si="48"/>
        <v/>
      </c>
      <c r="AG479" s="194" t="str">
        <f t="shared" si="49"/>
        <v/>
      </c>
      <c r="AH479" s="194">
        <f>IF(AG479="",0,IF(ISERROR(VLOOKUP(AG479,AG$7:AG478,1,FALSE)),1,0))</f>
        <v>0</v>
      </c>
      <c r="AI479" s="194"/>
    </row>
    <row r="480" spans="1:35" ht="16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75">
        <f>IF(AND($X$5012&lt;&gt;" ",$X$5012&lt;&gt;0),IF(X480=$X$5012,1+COUNTIF(U$7:U479,"&gt;0"),0),0)</f>
        <v>0</v>
      </c>
      <c r="V480" s="178" t="s">
        <v>669</v>
      </c>
      <c r="W480" s="130"/>
      <c r="X480" s="131"/>
      <c r="Y480" s="131"/>
      <c r="Z480" s="206"/>
      <c r="AA480" s="134"/>
      <c r="AB480" s="174">
        <f>IF(AC480="totale",SUMIF(AA$7:AA480,"somma",Z$7:Z480)-SUMIF(AC$7:AC479,"totale",AB$7:AB479),0)</f>
        <v>0</v>
      </c>
      <c r="AC480" s="134"/>
      <c r="AD480" s="194">
        <f t="shared" si="46"/>
        <v>0</v>
      </c>
      <c r="AE480" s="124" t="str">
        <f t="shared" si="47"/>
        <v/>
      </c>
      <c r="AF480" s="195" t="str">
        <f t="shared" si="48"/>
        <v/>
      </c>
      <c r="AG480" s="194" t="str">
        <f t="shared" si="49"/>
        <v/>
      </c>
      <c r="AH480" s="194">
        <f>IF(AG480="",0,IF(ISERROR(VLOOKUP(AG480,AG$7:AG479,1,FALSE)),1,0))</f>
        <v>0</v>
      </c>
      <c r="AI480" s="194"/>
    </row>
    <row r="481" spans="1:35" ht="16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75">
        <f>IF(AND($X$5012&lt;&gt;" ",$X$5012&lt;&gt;0),IF(X481=$X$5012,1+COUNTIF(U$7:U480,"&gt;0"),0),0)</f>
        <v>0</v>
      </c>
      <c r="V481" s="178" t="s">
        <v>670</v>
      </c>
      <c r="W481" s="130"/>
      <c r="X481" s="131"/>
      <c r="Y481" s="131"/>
      <c r="Z481" s="206"/>
      <c r="AA481" s="134"/>
      <c r="AB481" s="174">
        <f>IF(AC481="totale",SUMIF(AA$7:AA481,"somma",Z$7:Z481)-SUMIF(AC$7:AC480,"totale",AB$7:AB480),0)</f>
        <v>0</v>
      </c>
      <c r="AC481" s="134"/>
      <c r="AD481" s="194">
        <f t="shared" si="46"/>
        <v>0</v>
      </c>
      <c r="AE481" s="124" t="str">
        <f t="shared" si="47"/>
        <v/>
      </c>
      <c r="AF481" s="195" t="str">
        <f t="shared" si="48"/>
        <v/>
      </c>
      <c r="AG481" s="194" t="str">
        <f t="shared" si="49"/>
        <v/>
      </c>
      <c r="AH481" s="194">
        <f>IF(AG481="",0,IF(ISERROR(VLOOKUP(AG481,AG$7:AG480,1,FALSE)),1,0))</f>
        <v>0</v>
      </c>
      <c r="AI481" s="194"/>
    </row>
    <row r="482" spans="1:35" ht="16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75">
        <f>IF(AND($X$5012&lt;&gt;" ",$X$5012&lt;&gt;0),IF(X482=$X$5012,1+COUNTIF(U$7:U481,"&gt;0"),0),0)</f>
        <v>0</v>
      </c>
      <c r="V482" s="178" t="s">
        <v>671</v>
      </c>
      <c r="W482" s="130"/>
      <c r="X482" s="131"/>
      <c r="Y482" s="131"/>
      <c r="Z482" s="206"/>
      <c r="AA482" s="134"/>
      <c r="AB482" s="174">
        <f>IF(AC482="totale",SUMIF(AA$7:AA482,"somma",Z$7:Z482)-SUMIF(AC$7:AC481,"totale",AB$7:AB481),0)</f>
        <v>0</v>
      </c>
      <c r="AC482" s="134"/>
      <c r="AD482" s="194">
        <f t="shared" si="46"/>
        <v>0</v>
      </c>
      <c r="AE482" s="124" t="str">
        <f t="shared" si="47"/>
        <v/>
      </c>
      <c r="AF482" s="195" t="str">
        <f t="shared" si="48"/>
        <v/>
      </c>
      <c r="AG482" s="194" t="str">
        <f t="shared" si="49"/>
        <v/>
      </c>
      <c r="AH482" s="194">
        <f>IF(AG482="",0,IF(ISERROR(VLOOKUP(AG482,AG$7:AG481,1,FALSE)),1,0))</f>
        <v>0</v>
      </c>
      <c r="AI482" s="194"/>
    </row>
    <row r="483" spans="1:35" ht="16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75">
        <f>IF(AND($X$5012&lt;&gt;" ",$X$5012&lt;&gt;0),IF(X483=$X$5012,1+COUNTIF(U$7:U482,"&gt;0"),0),0)</f>
        <v>0</v>
      </c>
      <c r="V483" s="178" t="s">
        <v>672</v>
      </c>
      <c r="W483" s="130"/>
      <c r="X483" s="131"/>
      <c r="Y483" s="131"/>
      <c r="Z483" s="206"/>
      <c r="AA483" s="134"/>
      <c r="AB483" s="174">
        <f>IF(AC483="totale",SUMIF(AA$7:AA483,"somma",Z$7:Z483)-SUMIF(AC$7:AC482,"totale",AB$7:AB482),0)</f>
        <v>0</v>
      </c>
      <c r="AC483" s="134"/>
      <c r="AD483" s="194">
        <f t="shared" si="46"/>
        <v>0</v>
      </c>
      <c r="AE483" s="124" t="str">
        <f t="shared" si="47"/>
        <v/>
      </c>
      <c r="AF483" s="195" t="str">
        <f t="shared" si="48"/>
        <v/>
      </c>
      <c r="AG483" s="194" t="str">
        <f t="shared" si="49"/>
        <v/>
      </c>
      <c r="AH483" s="194">
        <f>IF(AG483="",0,IF(ISERROR(VLOOKUP(AG483,AG$7:AG482,1,FALSE)),1,0))</f>
        <v>0</v>
      </c>
      <c r="AI483" s="194"/>
    </row>
    <row r="484" spans="1:35" ht="16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75">
        <f>IF(AND($X$5012&lt;&gt;" ",$X$5012&lt;&gt;0),IF(X484=$X$5012,1+COUNTIF(U$7:U483,"&gt;0"),0),0)</f>
        <v>0</v>
      </c>
      <c r="V484" s="178" t="s">
        <v>673</v>
      </c>
      <c r="W484" s="130"/>
      <c r="X484" s="131"/>
      <c r="Y484" s="131"/>
      <c r="Z484" s="206"/>
      <c r="AA484" s="134"/>
      <c r="AB484" s="174">
        <f>IF(AC484="totale",SUMIF(AA$7:AA484,"somma",Z$7:Z484)-SUMIF(AC$7:AC483,"totale",AB$7:AB483),0)</f>
        <v>0</v>
      </c>
      <c r="AC484" s="134"/>
      <c r="AD484" s="194">
        <f t="shared" si="46"/>
        <v>0</v>
      </c>
      <c r="AE484" s="124" t="str">
        <f t="shared" si="47"/>
        <v/>
      </c>
      <c r="AF484" s="195" t="str">
        <f t="shared" si="48"/>
        <v/>
      </c>
      <c r="AG484" s="194" t="str">
        <f t="shared" si="49"/>
        <v/>
      </c>
      <c r="AH484" s="194">
        <f>IF(AG484="",0,IF(ISERROR(VLOOKUP(AG484,AG$7:AG483,1,FALSE)),1,0))</f>
        <v>0</v>
      </c>
      <c r="AI484" s="194"/>
    </row>
    <row r="485" spans="1:35" ht="16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75">
        <f>IF(AND($X$5012&lt;&gt;" ",$X$5012&lt;&gt;0),IF(X485=$X$5012,1+COUNTIF(U$7:U484,"&gt;0"),0),0)</f>
        <v>0</v>
      </c>
      <c r="V485" s="178" t="s">
        <v>674</v>
      </c>
      <c r="W485" s="130"/>
      <c r="X485" s="131"/>
      <c r="Y485" s="131"/>
      <c r="Z485" s="206"/>
      <c r="AA485" s="134"/>
      <c r="AB485" s="174">
        <f>IF(AC485="totale",SUMIF(AA$7:AA485,"somma",Z$7:Z485)-SUMIF(AC$7:AC484,"totale",AB$7:AB484),0)</f>
        <v>0</v>
      </c>
      <c r="AC485" s="134"/>
      <c r="AD485" s="194">
        <f t="shared" si="46"/>
        <v>0</v>
      </c>
      <c r="AE485" s="124" t="str">
        <f t="shared" si="47"/>
        <v/>
      </c>
      <c r="AF485" s="195" t="str">
        <f t="shared" si="48"/>
        <v/>
      </c>
      <c r="AG485" s="194" t="str">
        <f t="shared" si="49"/>
        <v/>
      </c>
      <c r="AH485" s="194">
        <f>IF(AG485="",0,IF(ISERROR(VLOOKUP(AG485,AG$7:AG484,1,FALSE)),1,0))</f>
        <v>0</v>
      </c>
      <c r="AI485" s="194"/>
    </row>
    <row r="486" spans="1:35" ht="16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75">
        <f>IF(AND($X$5012&lt;&gt;" ",$X$5012&lt;&gt;0),IF(X486=$X$5012,1+COUNTIF(U$7:U485,"&gt;0"),0),0)</f>
        <v>0</v>
      </c>
      <c r="V486" s="178" t="s">
        <v>675</v>
      </c>
      <c r="W486" s="130"/>
      <c r="X486" s="131"/>
      <c r="Y486" s="131"/>
      <c r="Z486" s="206"/>
      <c r="AA486" s="134"/>
      <c r="AB486" s="174">
        <f>IF(AC486="totale",SUMIF(AA$7:AA486,"somma",Z$7:Z486)-SUMIF(AC$7:AC485,"totale",AB$7:AB485),0)</f>
        <v>0</v>
      </c>
      <c r="AC486" s="134"/>
      <c r="AD486" s="194">
        <f t="shared" si="46"/>
        <v>0</v>
      </c>
      <c r="AE486" s="124" t="str">
        <f t="shared" si="47"/>
        <v/>
      </c>
      <c r="AF486" s="195" t="str">
        <f t="shared" si="48"/>
        <v/>
      </c>
      <c r="AG486" s="194" t="str">
        <f t="shared" si="49"/>
        <v/>
      </c>
      <c r="AH486" s="194">
        <f>IF(AG486="",0,IF(ISERROR(VLOOKUP(AG486,AG$7:AG485,1,FALSE)),1,0))</f>
        <v>0</v>
      </c>
      <c r="AI486" s="194"/>
    </row>
    <row r="487" spans="1:35" ht="16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75">
        <f>IF(AND($X$5012&lt;&gt;" ",$X$5012&lt;&gt;0),IF(X487=$X$5012,1+COUNTIF(U$7:U486,"&gt;0"),0),0)</f>
        <v>0</v>
      </c>
      <c r="V487" s="178" t="s">
        <v>676</v>
      </c>
      <c r="W487" s="130"/>
      <c r="X487" s="131"/>
      <c r="Y487" s="131"/>
      <c r="Z487" s="206"/>
      <c r="AA487" s="134"/>
      <c r="AB487" s="174">
        <f>IF(AC487="totale",SUMIF(AA$7:AA487,"somma",Z$7:Z487)-SUMIF(AC$7:AC486,"totale",AB$7:AB486),0)</f>
        <v>0</v>
      </c>
      <c r="AC487" s="134"/>
      <c r="AD487" s="194">
        <f t="shared" si="46"/>
        <v>0</v>
      </c>
      <c r="AE487" s="124" t="str">
        <f t="shared" si="47"/>
        <v/>
      </c>
      <c r="AF487" s="195" t="str">
        <f t="shared" si="48"/>
        <v/>
      </c>
      <c r="AG487" s="194" t="str">
        <f t="shared" si="49"/>
        <v/>
      </c>
      <c r="AH487" s="194">
        <f>IF(AG487="",0,IF(ISERROR(VLOOKUP(AG487,AG$7:AG486,1,FALSE)),1,0))</f>
        <v>0</v>
      </c>
      <c r="AI487" s="194"/>
    </row>
    <row r="488" spans="1:35" ht="16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75">
        <f>IF(AND($X$5012&lt;&gt;" ",$X$5012&lt;&gt;0),IF(X488=$X$5012,1+COUNTIF(U$7:U487,"&gt;0"),0),0)</f>
        <v>0</v>
      </c>
      <c r="V488" s="178" t="s">
        <v>677</v>
      </c>
      <c r="W488" s="130"/>
      <c r="X488" s="131"/>
      <c r="Y488" s="131"/>
      <c r="Z488" s="206"/>
      <c r="AA488" s="134"/>
      <c r="AB488" s="174">
        <f>IF(AC488="totale",SUMIF(AA$7:AA488,"somma",Z$7:Z488)-SUMIF(AC$7:AC487,"totale",AB$7:AB487),0)</f>
        <v>0</v>
      </c>
      <c r="AC488" s="134"/>
      <c r="AD488" s="194">
        <f t="shared" si="46"/>
        <v>0</v>
      </c>
      <c r="AE488" s="124" t="str">
        <f t="shared" si="47"/>
        <v/>
      </c>
      <c r="AF488" s="195" t="str">
        <f t="shared" si="48"/>
        <v/>
      </c>
      <c r="AG488" s="194" t="str">
        <f t="shared" si="49"/>
        <v/>
      </c>
      <c r="AH488" s="194">
        <f>IF(AG488="",0,IF(ISERROR(VLOOKUP(AG488,AG$7:AG487,1,FALSE)),1,0))</f>
        <v>0</v>
      </c>
      <c r="AI488" s="194"/>
    </row>
    <row r="489" spans="1:35" ht="16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75">
        <f>IF(AND($X$5012&lt;&gt;" ",$X$5012&lt;&gt;0),IF(X489=$X$5012,1+COUNTIF(U$7:U488,"&gt;0"),0),0)</f>
        <v>0</v>
      </c>
      <c r="V489" s="178" t="s">
        <v>678</v>
      </c>
      <c r="W489" s="130"/>
      <c r="X489" s="131"/>
      <c r="Y489" s="131"/>
      <c r="Z489" s="206"/>
      <c r="AA489" s="134"/>
      <c r="AB489" s="174">
        <f>IF(AC489="totale",SUMIF(AA$7:AA489,"somma",Z$7:Z489)-SUMIF(AC$7:AC488,"totale",AB$7:AB488),0)</f>
        <v>0</v>
      </c>
      <c r="AC489" s="134"/>
      <c r="AD489" s="194">
        <f t="shared" si="46"/>
        <v>0</v>
      </c>
      <c r="AE489" s="124" t="str">
        <f t="shared" si="47"/>
        <v/>
      </c>
      <c r="AF489" s="195" t="str">
        <f t="shared" si="48"/>
        <v/>
      </c>
      <c r="AG489" s="194" t="str">
        <f t="shared" si="49"/>
        <v/>
      </c>
      <c r="AH489" s="194">
        <f>IF(AG489="",0,IF(ISERROR(VLOOKUP(AG489,AG$7:AG488,1,FALSE)),1,0))</f>
        <v>0</v>
      </c>
      <c r="AI489" s="194"/>
    </row>
    <row r="490" spans="1:35" ht="16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75">
        <f>IF(AND($X$5012&lt;&gt;" ",$X$5012&lt;&gt;0),IF(X490=$X$5012,1+COUNTIF(U$7:U489,"&gt;0"),0),0)</f>
        <v>0</v>
      </c>
      <c r="V490" s="178" t="s">
        <v>679</v>
      </c>
      <c r="W490" s="130"/>
      <c r="X490" s="131"/>
      <c r="Y490" s="131"/>
      <c r="Z490" s="206"/>
      <c r="AA490" s="134"/>
      <c r="AB490" s="174">
        <f>IF(AC490="totale",SUMIF(AA$7:AA490,"somma",Z$7:Z490)-SUMIF(AC$7:AC489,"totale",AB$7:AB489),0)</f>
        <v>0</v>
      </c>
      <c r="AC490" s="134"/>
      <c r="AD490" s="194">
        <f t="shared" si="46"/>
        <v>0</v>
      </c>
      <c r="AE490" s="124" t="str">
        <f t="shared" si="47"/>
        <v/>
      </c>
      <c r="AF490" s="195" t="str">
        <f t="shared" si="48"/>
        <v/>
      </c>
      <c r="AG490" s="194" t="str">
        <f t="shared" si="49"/>
        <v/>
      </c>
      <c r="AH490" s="194">
        <f>IF(AG490="",0,IF(ISERROR(VLOOKUP(AG490,AG$7:AG489,1,FALSE)),1,0))</f>
        <v>0</v>
      </c>
      <c r="AI490" s="194"/>
    </row>
    <row r="491" spans="1:35" ht="16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75">
        <f>IF(AND($X$5012&lt;&gt;" ",$X$5012&lt;&gt;0),IF(X491=$X$5012,1+COUNTIF(U$7:U490,"&gt;0"),0),0)</f>
        <v>0</v>
      </c>
      <c r="V491" s="178" t="s">
        <v>680</v>
      </c>
      <c r="W491" s="130"/>
      <c r="X491" s="131"/>
      <c r="Y491" s="131"/>
      <c r="Z491" s="206"/>
      <c r="AA491" s="134"/>
      <c r="AB491" s="174">
        <f>IF(AC491="totale",SUMIF(AA$7:AA491,"somma",Z$7:Z491)-SUMIF(AC$7:AC490,"totale",AB$7:AB490),0)</f>
        <v>0</v>
      </c>
      <c r="AC491" s="134"/>
      <c r="AD491" s="194">
        <f t="shared" si="46"/>
        <v>0</v>
      </c>
      <c r="AE491" s="124" t="str">
        <f t="shared" si="47"/>
        <v/>
      </c>
      <c r="AF491" s="195" t="str">
        <f t="shared" si="48"/>
        <v/>
      </c>
      <c r="AG491" s="194" t="str">
        <f t="shared" si="49"/>
        <v/>
      </c>
      <c r="AH491" s="194">
        <f>IF(AG491="",0,IF(ISERROR(VLOOKUP(AG491,AG$7:AG490,1,FALSE)),1,0))</f>
        <v>0</v>
      </c>
      <c r="AI491" s="194"/>
    </row>
    <row r="492" spans="1:35" ht="16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75">
        <f>IF(AND($X$5012&lt;&gt;" ",$X$5012&lt;&gt;0),IF(X492=$X$5012,1+COUNTIF(U$7:U491,"&gt;0"),0),0)</f>
        <v>0</v>
      </c>
      <c r="V492" s="178" t="s">
        <v>681</v>
      </c>
      <c r="W492" s="130"/>
      <c r="X492" s="131"/>
      <c r="Y492" s="131"/>
      <c r="Z492" s="206"/>
      <c r="AA492" s="134"/>
      <c r="AB492" s="174">
        <f>IF(AC492="totale",SUMIF(AA$7:AA492,"somma",Z$7:Z492)-SUMIF(AC$7:AC491,"totale",AB$7:AB491),0)</f>
        <v>0</v>
      </c>
      <c r="AC492" s="134"/>
      <c r="AD492" s="194">
        <f t="shared" si="46"/>
        <v>0</v>
      </c>
      <c r="AE492" s="124" t="str">
        <f t="shared" si="47"/>
        <v/>
      </c>
      <c r="AF492" s="195" t="str">
        <f t="shared" si="48"/>
        <v/>
      </c>
      <c r="AG492" s="194" t="str">
        <f t="shared" si="49"/>
        <v/>
      </c>
      <c r="AH492" s="194">
        <f>IF(AG492="",0,IF(ISERROR(VLOOKUP(AG492,AG$7:AG491,1,FALSE)),1,0))</f>
        <v>0</v>
      </c>
      <c r="AI492" s="194"/>
    </row>
    <row r="493" spans="1:35" ht="16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75">
        <f>IF(AND($X$5012&lt;&gt;" ",$X$5012&lt;&gt;0),IF(X493=$X$5012,1+COUNTIF(U$7:U492,"&gt;0"),0),0)</f>
        <v>0</v>
      </c>
      <c r="V493" s="178" t="s">
        <v>682</v>
      </c>
      <c r="W493" s="130"/>
      <c r="X493" s="131"/>
      <c r="Y493" s="131"/>
      <c r="Z493" s="206"/>
      <c r="AA493" s="134"/>
      <c r="AB493" s="174">
        <f>IF(AC493="totale",SUMIF(AA$7:AA493,"somma",Z$7:Z493)-SUMIF(AC$7:AC492,"totale",AB$7:AB492),0)</f>
        <v>0</v>
      </c>
      <c r="AC493" s="134"/>
      <c r="AD493" s="194">
        <f t="shared" si="46"/>
        <v>0</v>
      </c>
      <c r="AE493" s="124" t="str">
        <f t="shared" si="47"/>
        <v/>
      </c>
      <c r="AF493" s="195" t="str">
        <f t="shared" si="48"/>
        <v/>
      </c>
      <c r="AG493" s="194" t="str">
        <f t="shared" si="49"/>
        <v/>
      </c>
      <c r="AH493" s="194">
        <f>IF(AG493="",0,IF(ISERROR(VLOOKUP(AG493,AG$7:AG492,1,FALSE)),1,0))</f>
        <v>0</v>
      </c>
      <c r="AI493" s="194"/>
    </row>
    <row r="494" spans="1:35" ht="16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75">
        <f>IF(AND($X$5012&lt;&gt;" ",$X$5012&lt;&gt;0),IF(X494=$X$5012,1+COUNTIF(U$7:U493,"&gt;0"),0),0)</f>
        <v>0</v>
      </c>
      <c r="V494" s="178" t="s">
        <v>683</v>
      </c>
      <c r="W494" s="130"/>
      <c r="X494" s="131"/>
      <c r="Y494" s="131"/>
      <c r="Z494" s="206"/>
      <c r="AA494" s="134"/>
      <c r="AB494" s="174">
        <f>IF(AC494="totale",SUMIF(AA$7:AA494,"somma",Z$7:Z494)-SUMIF(AC$7:AC493,"totale",AB$7:AB493),0)</f>
        <v>0</v>
      </c>
      <c r="AC494" s="134"/>
      <c r="AD494" s="194">
        <f t="shared" si="46"/>
        <v>0</v>
      </c>
      <c r="AE494" s="124" t="str">
        <f t="shared" si="47"/>
        <v/>
      </c>
      <c r="AF494" s="195" t="str">
        <f t="shared" si="48"/>
        <v/>
      </c>
      <c r="AG494" s="194" t="str">
        <f t="shared" si="49"/>
        <v/>
      </c>
      <c r="AH494" s="194">
        <f>IF(AG494="",0,IF(ISERROR(VLOOKUP(AG494,AG$7:AG493,1,FALSE)),1,0))</f>
        <v>0</v>
      </c>
      <c r="AI494" s="194"/>
    </row>
    <row r="495" spans="1:35" ht="16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75">
        <f>IF(AND($X$5012&lt;&gt;" ",$X$5012&lt;&gt;0),IF(X495=$X$5012,1+COUNTIF(U$7:U494,"&gt;0"),0),0)</f>
        <v>0</v>
      </c>
      <c r="V495" s="178" t="s">
        <v>684</v>
      </c>
      <c r="W495" s="130"/>
      <c r="X495" s="131"/>
      <c r="Y495" s="131"/>
      <c r="Z495" s="206"/>
      <c r="AA495" s="134"/>
      <c r="AB495" s="174">
        <f>IF(AC495="totale",SUMIF(AA$7:AA495,"somma",Z$7:Z495)-SUMIF(AC$7:AC494,"totale",AB$7:AB494),0)</f>
        <v>0</v>
      </c>
      <c r="AC495" s="134"/>
      <c r="AD495" s="194">
        <f t="shared" si="46"/>
        <v>0</v>
      </c>
      <c r="AE495" s="124" t="str">
        <f t="shared" si="47"/>
        <v/>
      </c>
      <c r="AF495" s="195" t="str">
        <f t="shared" si="48"/>
        <v/>
      </c>
      <c r="AG495" s="194" t="str">
        <f t="shared" si="49"/>
        <v/>
      </c>
      <c r="AH495" s="194">
        <f>IF(AG495="",0,IF(ISERROR(VLOOKUP(AG495,AG$7:AG494,1,FALSE)),1,0))</f>
        <v>0</v>
      </c>
      <c r="AI495" s="194"/>
    </row>
    <row r="496" spans="1:35" ht="16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75">
        <f>IF(AND($X$5012&lt;&gt;" ",$X$5012&lt;&gt;0),IF(X496=$X$5012,1+COUNTIF(U$7:U495,"&gt;0"),0),0)</f>
        <v>0</v>
      </c>
      <c r="V496" s="178" t="s">
        <v>685</v>
      </c>
      <c r="W496" s="130"/>
      <c r="X496" s="131"/>
      <c r="Y496" s="131"/>
      <c r="Z496" s="206"/>
      <c r="AA496" s="134"/>
      <c r="AB496" s="174">
        <f>IF(AC496="totale",SUMIF(AA$7:AA496,"somma",Z$7:Z496)-SUMIF(AC$7:AC495,"totale",AB$7:AB495),0)</f>
        <v>0</v>
      </c>
      <c r="AC496" s="134"/>
      <c r="AD496" s="194">
        <f t="shared" si="46"/>
        <v>0</v>
      </c>
      <c r="AE496" s="124" t="str">
        <f t="shared" si="47"/>
        <v/>
      </c>
      <c r="AF496" s="195" t="str">
        <f t="shared" si="48"/>
        <v/>
      </c>
      <c r="AG496" s="194" t="str">
        <f t="shared" si="49"/>
        <v/>
      </c>
      <c r="AH496" s="194">
        <f>IF(AG496="",0,IF(ISERROR(VLOOKUP(AG496,AG$7:AG495,1,FALSE)),1,0))</f>
        <v>0</v>
      </c>
      <c r="AI496" s="194"/>
    </row>
    <row r="497" spans="1:35" ht="16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75">
        <f>IF(AND($X$5012&lt;&gt;" ",$X$5012&lt;&gt;0),IF(X497=$X$5012,1+COUNTIF(U$7:U496,"&gt;0"),0),0)</f>
        <v>0</v>
      </c>
      <c r="V497" s="178" t="s">
        <v>686</v>
      </c>
      <c r="W497" s="130"/>
      <c r="X497" s="131"/>
      <c r="Y497" s="131"/>
      <c r="Z497" s="206"/>
      <c r="AA497" s="134"/>
      <c r="AB497" s="174">
        <f>IF(AC497="totale",SUMIF(AA$7:AA497,"somma",Z$7:Z497)-SUMIF(AC$7:AC496,"totale",AB$7:AB496),0)</f>
        <v>0</v>
      </c>
      <c r="AC497" s="134"/>
      <c r="AD497" s="194">
        <f t="shared" si="46"/>
        <v>0</v>
      </c>
      <c r="AE497" s="124" t="str">
        <f t="shared" si="47"/>
        <v/>
      </c>
      <c r="AF497" s="195" t="str">
        <f t="shared" si="48"/>
        <v/>
      </c>
      <c r="AG497" s="194" t="str">
        <f t="shared" si="49"/>
        <v/>
      </c>
      <c r="AH497" s="194">
        <f>IF(AG497="",0,IF(ISERROR(VLOOKUP(AG497,AG$7:AG496,1,FALSE)),1,0))</f>
        <v>0</v>
      </c>
      <c r="AI497" s="194"/>
    </row>
    <row r="498" spans="1:35" ht="16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75">
        <f>IF(AND($X$5012&lt;&gt;" ",$X$5012&lt;&gt;0),IF(X498=$X$5012,1+COUNTIF(U$7:U497,"&gt;0"),0),0)</f>
        <v>0</v>
      </c>
      <c r="V498" s="178" t="s">
        <v>687</v>
      </c>
      <c r="W498" s="130"/>
      <c r="X498" s="131"/>
      <c r="Y498" s="131"/>
      <c r="Z498" s="206"/>
      <c r="AA498" s="134"/>
      <c r="AB498" s="174">
        <f>IF(AC498="totale",SUMIF(AA$7:AA498,"somma",Z$7:Z498)-SUMIF(AC$7:AC497,"totale",AB$7:AB497),0)</f>
        <v>0</v>
      </c>
      <c r="AC498" s="134"/>
      <c r="AD498" s="194">
        <f t="shared" si="46"/>
        <v>0</v>
      </c>
      <c r="AE498" s="124" t="str">
        <f t="shared" si="47"/>
        <v/>
      </c>
      <c r="AF498" s="195" t="str">
        <f t="shared" si="48"/>
        <v/>
      </c>
      <c r="AG498" s="194" t="str">
        <f t="shared" si="49"/>
        <v/>
      </c>
      <c r="AH498" s="194">
        <f>IF(AG498="",0,IF(ISERROR(VLOOKUP(AG498,AG$7:AG497,1,FALSE)),1,0))</f>
        <v>0</v>
      </c>
      <c r="AI498" s="194"/>
    </row>
    <row r="499" spans="1:35" ht="16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75">
        <f>IF(AND($X$5012&lt;&gt;" ",$X$5012&lt;&gt;0),IF(X499=$X$5012,1+COUNTIF(U$7:U498,"&gt;0"),0),0)</f>
        <v>0</v>
      </c>
      <c r="V499" s="178" t="s">
        <v>688</v>
      </c>
      <c r="W499" s="130"/>
      <c r="X499" s="131"/>
      <c r="Y499" s="131"/>
      <c r="Z499" s="206"/>
      <c r="AA499" s="134"/>
      <c r="AB499" s="174">
        <f>IF(AC499="totale",SUMIF(AA$7:AA499,"somma",Z$7:Z499)-SUMIF(AC$7:AC498,"totale",AB$7:AB498),0)</f>
        <v>0</v>
      </c>
      <c r="AC499" s="134"/>
      <c r="AD499" s="194">
        <f t="shared" si="46"/>
        <v>0</v>
      </c>
      <c r="AE499" s="124" t="str">
        <f t="shared" si="47"/>
        <v/>
      </c>
      <c r="AF499" s="195" t="str">
        <f t="shared" si="48"/>
        <v/>
      </c>
      <c r="AG499" s="194" t="str">
        <f t="shared" si="49"/>
        <v/>
      </c>
      <c r="AH499" s="194">
        <f>IF(AG499="",0,IF(ISERROR(VLOOKUP(AG499,AG$7:AG498,1,FALSE)),1,0))</f>
        <v>0</v>
      </c>
      <c r="AI499" s="194"/>
    </row>
    <row r="500" spans="1:35" ht="16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75">
        <f>IF(AND($X$5012&lt;&gt;" ",$X$5012&lt;&gt;0),IF(X500=$X$5012,1+COUNTIF(U$7:U499,"&gt;0"),0),0)</f>
        <v>0</v>
      </c>
      <c r="V500" s="178" t="s">
        <v>689</v>
      </c>
      <c r="W500" s="130"/>
      <c r="X500" s="131"/>
      <c r="Y500" s="131"/>
      <c r="Z500" s="206"/>
      <c r="AA500" s="134"/>
      <c r="AB500" s="174">
        <f>IF(AC500="totale",SUMIF(AA$7:AA500,"somma",Z$7:Z500)-SUMIF(AC$7:AC499,"totale",AB$7:AB499),0)</f>
        <v>0</v>
      </c>
      <c r="AC500" s="134"/>
      <c r="AD500" s="194">
        <f t="shared" si="46"/>
        <v>0</v>
      </c>
      <c r="AE500" s="124" t="str">
        <f t="shared" si="47"/>
        <v/>
      </c>
      <c r="AF500" s="195" t="str">
        <f t="shared" si="48"/>
        <v/>
      </c>
      <c r="AG500" s="194" t="str">
        <f t="shared" si="49"/>
        <v/>
      </c>
      <c r="AH500" s="194">
        <f>IF(AG500="",0,IF(ISERROR(VLOOKUP(AG500,AG$7:AG499,1,FALSE)),1,0))</f>
        <v>0</v>
      </c>
      <c r="AI500" s="194"/>
    </row>
    <row r="501" spans="1:35" ht="16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75">
        <f>IF(AND($X$5012&lt;&gt;" ",$X$5012&lt;&gt;0),IF(X501=$X$5012,1+COUNTIF(U$7:U500,"&gt;0"),0),0)</f>
        <v>0</v>
      </c>
      <c r="V501" s="178" t="s">
        <v>690</v>
      </c>
      <c r="W501" s="130"/>
      <c r="X501" s="131"/>
      <c r="Y501" s="131"/>
      <c r="Z501" s="206"/>
      <c r="AA501" s="134"/>
      <c r="AB501" s="174">
        <f>IF(AC501="totale",SUMIF(AA$7:AA501,"somma",Z$7:Z501)-SUMIF(AC$7:AC500,"totale",AB$7:AB500),0)</f>
        <v>0</v>
      </c>
      <c r="AC501" s="134"/>
      <c r="AD501" s="194">
        <f t="shared" si="46"/>
        <v>0</v>
      </c>
      <c r="AE501" s="124" t="str">
        <f t="shared" si="47"/>
        <v/>
      </c>
      <c r="AF501" s="195" t="str">
        <f t="shared" si="48"/>
        <v/>
      </c>
      <c r="AG501" s="194" t="str">
        <f t="shared" si="49"/>
        <v/>
      </c>
      <c r="AH501" s="194">
        <f>IF(AG501="",0,IF(ISERROR(VLOOKUP(AG501,AG$7:AG500,1,FALSE)),1,0))</f>
        <v>0</v>
      </c>
      <c r="AI501" s="194"/>
    </row>
    <row r="502" spans="1:35" ht="16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75">
        <f>IF(AND($X$5012&lt;&gt;" ",$X$5012&lt;&gt;0),IF(X502=$X$5012,1+COUNTIF(U$7:U501,"&gt;0"),0),0)</f>
        <v>0</v>
      </c>
      <c r="V502" s="178" t="s">
        <v>691</v>
      </c>
      <c r="W502" s="130"/>
      <c r="X502" s="131"/>
      <c r="Y502" s="131"/>
      <c r="Z502" s="206"/>
      <c r="AA502" s="134"/>
      <c r="AB502" s="174">
        <f>IF(AC502="totale",SUMIF(AA$7:AA502,"somma",Z$7:Z502)-SUMIF(AC$7:AC501,"totale",AB$7:AB501),0)</f>
        <v>0</v>
      </c>
      <c r="AC502" s="134"/>
      <c r="AD502" s="194">
        <f t="shared" si="46"/>
        <v>0</v>
      </c>
      <c r="AE502" s="124" t="str">
        <f t="shared" si="47"/>
        <v/>
      </c>
      <c r="AF502" s="195" t="str">
        <f t="shared" si="48"/>
        <v/>
      </c>
      <c r="AG502" s="194" t="str">
        <f t="shared" si="49"/>
        <v/>
      </c>
      <c r="AH502" s="194">
        <f>IF(AG502="",0,IF(ISERROR(VLOOKUP(AG502,AG$7:AG501,1,FALSE)),1,0))</f>
        <v>0</v>
      </c>
      <c r="AI502" s="194"/>
    </row>
    <row r="503" spans="1:35" ht="16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75">
        <f>IF(AND($X$5012&lt;&gt;" ",$X$5012&lt;&gt;0),IF(X503=$X$5012,1+COUNTIF(U$7:U502,"&gt;0"),0),0)</f>
        <v>0</v>
      </c>
      <c r="V503" s="178" t="s">
        <v>692</v>
      </c>
      <c r="W503" s="130"/>
      <c r="X503" s="131"/>
      <c r="Y503" s="131"/>
      <c r="Z503" s="206"/>
      <c r="AA503" s="134"/>
      <c r="AB503" s="174">
        <f>IF(AC503="totale",SUMIF(AA$7:AA503,"somma",Z$7:Z503)-SUMIF(AC$7:AC502,"totale",AB$7:AB502),0)</f>
        <v>0</v>
      </c>
      <c r="AC503" s="134"/>
      <c r="AD503" s="194">
        <f t="shared" si="46"/>
        <v>0</v>
      </c>
      <c r="AE503" s="124" t="str">
        <f t="shared" si="47"/>
        <v/>
      </c>
      <c r="AF503" s="195" t="str">
        <f t="shared" si="48"/>
        <v/>
      </c>
      <c r="AG503" s="194" t="str">
        <f t="shared" si="49"/>
        <v/>
      </c>
      <c r="AH503" s="194">
        <f>IF(AG503="",0,IF(ISERROR(VLOOKUP(AG503,AG$7:AG502,1,FALSE)),1,0))</f>
        <v>0</v>
      </c>
      <c r="AI503" s="194"/>
    </row>
    <row r="504" spans="1:35" ht="16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75">
        <f>IF(AND($X$5012&lt;&gt;" ",$X$5012&lt;&gt;0),IF(X504=$X$5012,1+COUNTIF(U$7:U503,"&gt;0"),0),0)</f>
        <v>0</v>
      </c>
      <c r="V504" s="178" t="s">
        <v>693</v>
      </c>
      <c r="W504" s="130"/>
      <c r="X504" s="131"/>
      <c r="Y504" s="131"/>
      <c r="Z504" s="206"/>
      <c r="AA504" s="134"/>
      <c r="AB504" s="174">
        <f>IF(AC504="totale",SUMIF(AA$7:AA504,"somma",Z$7:Z504)-SUMIF(AC$7:AC503,"totale",AB$7:AB503),0)</f>
        <v>0</v>
      </c>
      <c r="AC504" s="134"/>
      <c r="AD504" s="194">
        <f t="shared" si="46"/>
        <v>0</v>
      </c>
      <c r="AE504" s="124" t="str">
        <f t="shared" si="47"/>
        <v/>
      </c>
      <c r="AF504" s="195" t="str">
        <f t="shared" si="48"/>
        <v/>
      </c>
      <c r="AG504" s="194" t="str">
        <f t="shared" si="49"/>
        <v/>
      </c>
      <c r="AH504" s="194">
        <f>IF(AG504="",0,IF(ISERROR(VLOOKUP(AG504,AG$7:AG503,1,FALSE)),1,0))</f>
        <v>0</v>
      </c>
      <c r="AI504" s="194"/>
    </row>
    <row r="505" spans="1:35" ht="16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75">
        <f>IF(AND($X$5012&lt;&gt;" ",$X$5012&lt;&gt;0),IF(X505=$X$5012,1+COUNTIF(U$7:U504,"&gt;0"),0),0)</f>
        <v>0</v>
      </c>
      <c r="V505" s="178" t="s">
        <v>694</v>
      </c>
      <c r="W505" s="130"/>
      <c r="X505" s="131"/>
      <c r="Y505" s="131"/>
      <c r="Z505" s="206"/>
      <c r="AA505" s="134"/>
      <c r="AB505" s="174">
        <f>IF(AC505="totale",SUMIF(AA$7:AA505,"somma",Z$7:Z505)-SUMIF(AC$7:AC504,"totale",AB$7:AB504),0)</f>
        <v>0</v>
      </c>
      <c r="AC505" s="134"/>
      <c r="AD505" s="194">
        <f t="shared" si="46"/>
        <v>0</v>
      </c>
      <c r="AE505" s="124" t="str">
        <f t="shared" si="47"/>
        <v/>
      </c>
      <c r="AF505" s="195" t="str">
        <f t="shared" si="48"/>
        <v/>
      </c>
      <c r="AG505" s="194" t="str">
        <f t="shared" si="49"/>
        <v/>
      </c>
      <c r="AH505" s="194">
        <f>IF(AG505="",0,IF(ISERROR(VLOOKUP(AG505,AG$7:AG504,1,FALSE)),1,0))</f>
        <v>0</v>
      </c>
      <c r="AI505" s="194"/>
    </row>
    <row r="506" spans="1:35" ht="16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75">
        <f>IF(AND($X$5012&lt;&gt;" ",$X$5012&lt;&gt;0),IF(X506=$X$5012,1+COUNTIF(U$7:U505,"&gt;0"),0),0)</f>
        <v>0</v>
      </c>
      <c r="V506" s="178" t="s">
        <v>695</v>
      </c>
      <c r="W506" s="130"/>
      <c r="X506" s="131"/>
      <c r="Y506" s="131"/>
      <c r="Z506" s="206"/>
      <c r="AA506" s="134"/>
      <c r="AB506" s="174">
        <f>IF(AC506="totale",SUMIF(AA$7:AA506,"somma",Z$7:Z506)-SUMIF(AC$7:AC505,"totale",AB$7:AB505),0)</f>
        <v>0</v>
      </c>
      <c r="AC506" s="134"/>
      <c r="AD506" s="194">
        <f t="shared" si="46"/>
        <v>0</v>
      </c>
      <c r="AE506" s="124" t="str">
        <f t="shared" si="47"/>
        <v/>
      </c>
      <c r="AF506" s="195" t="str">
        <f t="shared" si="48"/>
        <v/>
      </c>
      <c r="AG506" s="194" t="str">
        <f t="shared" si="49"/>
        <v/>
      </c>
      <c r="AH506" s="194">
        <f>IF(AG506="",0,IF(ISERROR(VLOOKUP(AG506,AG$7:AG505,1,FALSE)),1,0))</f>
        <v>0</v>
      </c>
      <c r="AI506" s="194"/>
    </row>
    <row r="507" spans="1:35" ht="16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75">
        <f>IF(AND($X$5012&lt;&gt;" ",$X$5012&lt;&gt;0),IF(X507=$X$5012,1+COUNTIF(U$7:U506,"&gt;0"),0),0)</f>
        <v>0</v>
      </c>
      <c r="V507" s="178" t="s">
        <v>696</v>
      </c>
      <c r="W507" s="130"/>
      <c r="X507" s="131"/>
      <c r="Y507" s="131"/>
      <c r="Z507" s="206"/>
      <c r="AA507" s="134"/>
      <c r="AB507" s="174">
        <f>IF(AC507="totale",SUMIF(AA$7:AA507,"somma",Z$7:Z507)-SUMIF(AC$7:AC506,"totale",AB$7:AB506),0)</f>
        <v>0</v>
      </c>
      <c r="AC507" s="134"/>
      <c r="AD507" s="194">
        <f t="shared" si="46"/>
        <v>0</v>
      </c>
      <c r="AE507" s="124" t="str">
        <f t="shared" si="47"/>
        <v/>
      </c>
      <c r="AF507" s="195" t="str">
        <f t="shared" si="48"/>
        <v/>
      </c>
      <c r="AG507" s="194" t="str">
        <f t="shared" si="49"/>
        <v/>
      </c>
      <c r="AH507" s="194">
        <f>IF(AG507="",0,IF(ISERROR(VLOOKUP(AG507,AG$7:AG506,1,FALSE)),1,0))</f>
        <v>0</v>
      </c>
      <c r="AI507" s="194"/>
    </row>
    <row r="508" spans="1:35" ht="16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75">
        <f>IF(AND($X$5012&lt;&gt;" ",$X$5012&lt;&gt;0),IF(X508=$X$5012,1+COUNTIF(U$7:U507,"&gt;0"),0),0)</f>
        <v>0</v>
      </c>
      <c r="V508" s="178" t="s">
        <v>697</v>
      </c>
      <c r="W508" s="130"/>
      <c r="X508" s="131"/>
      <c r="Y508" s="131"/>
      <c r="Z508" s="206"/>
      <c r="AA508" s="134"/>
      <c r="AB508" s="174">
        <f>IF(AC508="totale",SUMIF(AA$7:AA508,"somma",Z$7:Z508)-SUMIF(AC$7:AC507,"totale",AB$7:AB507),0)</f>
        <v>0</v>
      </c>
      <c r="AC508" s="134"/>
      <c r="AD508" s="194">
        <f t="shared" si="46"/>
        <v>0</v>
      </c>
      <c r="AE508" s="124" t="str">
        <f t="shared" si="47"/>
        <v/>
      </c>
      <c r="AF508" s="195" t="str">
        <f t="shared" si="48"/>
        <v/>
      </c>
      <c r="AG508" s="194" t="str">
        <f t="shared" si="49"/>
        <v/>
      </c>
      <c r="AH508" s="194">
        <f>IF(AG508="",0,IF(ISERROR(VLOOKUP(AG508,AG$7:AG507,1,FALSE)),1,0))</f>
        <v>0</v>
      </c>
      <c r="AI508" s="194"/>
    </row>
    <row r="509" spans="1:35" ht="16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75">
        <f>IF(AND($X$5012&lt;&gt;" ",$X$5012&lt;&gt;0),IF(X509=$X$5012,1+COUNTIF(U$7:U508,"&gt;0"),0),0)</f>
        <v>0</v>
      </c>
      <c r="V509" s="178" t="s">
        <v>698</v>
      </c>
      <c r="W509" s="130"/>
      <c r="X509" s="131"/>
      <c r="Y509" s="131"/>
      <c r="Z509" s="206"/>
      <c r="AA509" s="134"/>
      <c r="AB509" s="174">
        <f>IF(AC509="totale",SUMIF(AA$7:AA509,"somma",Z$7:Z509)-SUMIF(AC$7:AC508,"totale",AB$7:AB508),0)</f>
        <v>0</v>
      </c>
      <c r="AC509" s="134"/>
      <c r="AD509" s="194">
        <f t="shared" si="46"/>
        <v>0</v>
      </c>
      <c r="AE509" s="124" t="str">
        <f t="shared" si="47"/>
        <v/>
      </c>
      <c r="AF509" s="195" t="str">
        <f t="shared" si="48"/>
        <v/>
      </c>
      <c r="AG509" s="194" t="str">
        <f t="shared" si="49"/>
        <v/>
      </c>
      <c r="AH509" s="194">
        <f>IF(AG509="",0,IF(ISERROR(VLOOKUP(AG509,AG$7:AG508,1,FALSE)),1,0))</f>
        <v>0</v>
      </c>
      <c r="AI509" s="194"/>
    </row>
    <row r="510" spans="1:35" ht="16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75">
        <f>IF(AND($X$5012&lt;&gt;" ",$X$5012&lt;&gt;0),IF(X510=$X$5012,1+COUNTIF(U$7:U509,"&gt;0"),0),0)</f>
        <v>0</v>
      </c>
      <c r="V510" s="178" t="s">
        <v>699</v>
      </c>
      <c r="W510" s="130"/>
      <c r="X510" s="131"/>
      <c r="Y510" s="131"/>
      <c r="Z510" s="206"/>
      <c r="AA510" s="134"/>
      <c r="AB510" s="174">
        <f>IF(AC510="totale",SUMIF(AA$7:AA510,"somma",Z$7:Z510)-SUMIF(AC$7:AC509,"totale",AB$7:AB509),0)</f>
        <v>0</v>
      </c>
      <c r="AC510" s="134"/>
      <c r="AD510" s="194">
        <f t="shared" si="46"/>
        <v>0</v>
      </c>
      <c r="AE510" s="124" t="str">
        <f t="shared" si="47"/>
        <v/>
      </c>
      <c r="AF510" s="195" t="str">
        <f t="shared" si="48"/>
        <v/>
      </c>
      <c r="AG510" s="194" t="str">
        <f t="shared" si="49"/>
        <v/>
      </c>
      <c r="AH510" s="194">
        <f>IF(AG510="",0,IF(ISERROR(VLOOKUP(AG510,AG$7:AG509,1,FALSE)),1,0))</f>
        <v>0</v>
      </c>
      <c r="AI510" s="194"/>
    </row>
    <row r="511" spans="1:35" ht="16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75">
        <f>IF(AND($X$5012&lt;&gt;" ",$X$5012&lt;&gt;0),IF(X511=$X$5012,1+COUNTIF(U$7:U510,"&gt;0"),0),0)</f>
        <v>0</v>
      </c>
      <c r="V511" s="178" t="s">
        <v>700</v>
      </c>
      <c r="W511" s="130"/>
      <c r="X511" s="131"/>
      <c r="Y511" s="131"/>
      <c r="Z511" s="206"/>
      <c r="AA511" s="134"/>
      <c r="AB511" s="174">
        <f>IF(AC511="totale",SUMIF(AA$7:AA511,"somma",Z$7:Z511)-SUMIF(AC$7:AC510,"totale",AB$7:AB510),0)</f>
        <v>0</v>
      </c>
      <c r="AC511" s="134"/>
      <c r="AD511" s="194">
        <f t="shared" si="46"/>
        <v>0</v>
      </c>
      <c r="AE511" s="124" t="str">
        <f t="shared" si="47"/>
        <v/>
      </c>
      <c r="AF511" s="195" t="str">
        <f t="shared" si="48"/>
        <v/>
      </c>
      <c r="AG511" s="194" t="str">
        <f t="shared" si="49"/>
        <v/>
      </c>
      <c r="AH511" s="194">
        <f>IF(AG511="",0,IF(ISERROR(VLOOKUP(AG511,AG$7:AG510,1,FALSE)),1,0))</f>
        <v>0</v>
      </c>
      <c r="AI511" s="194"/>
    </row>
    <row r="512" spans="1:35" ht="16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75">
        <f>IF(AND($X$5012&lt;&gt;" ",$X$5012&lt;&gt;0),IF(X512=$X$5012,1+COUNTIF(U$7:U511,"&gt;0"),0),0)</f>
        <v>0</v>
      </c>
      <c r="V512" s="178" t="s">
        <v>701</v>
      </c>
      <c r="W512" s="130"/>
      <c r="X512" s="131"/>
      <c r="Y512" s="131"/>
      <c r="Z512" s="206"/>
      <c r="AA512" s="134"/>
      <c r="AB512" s="174">
        <f>IF(AC512="totale",SUMIF(AA$7:AA512,"somma",Z$7:Z512)-SUMIF(AC$7:AC511,"totale",AB$7:AB511),0)</f>
        <v>0</v>
      </c>
      <c r="AC512" s="134"/>
      <c r="AD512" s="194">
        <f t="shared" si="46"/>
        <v>0</v>
      </c>
      <c r="AE512" s="124" t="str">
        <f t="shared" si="47"/>
        <v/>
      </c>
      <c r="AF512" s="195" t="str">
        <f t="shared" si="48"/>
        <v/>
      </c>
      <c r="AG512" s="194" t="str">
        <f t="shared" si="49"/>
        <v/>
      </c>
      <c r="AH512" s="194">
        <f>IF(AG512="",0,IF(ISERROR(VLOOKUP(AG512,AG$7:AG511,1,FALSE)),1,0))</f>
        <v>0</v>
      </c>
      <c r="AI512" s="194"/>
    </row>
    <row r="513" spans="1:35" ht="16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75">
        <f>IF(AND($X$5012&lt;&gt;" ",$X$5012&lt;&gt;0),IF(X513=$X$5012,1+COUNTIF(U$7:U512,"&gt;0"),0),0)</f>
        <v>0</v>
      </c>
      <c r="V513" s="178" t="s">
        <v>702</v>
      </c>
      <c r="W513" s="130"/>
      <c r="X513" s="131"/>
      <c r="Y513" s="131"/>
      <c r="Z513" s="206"/>
      <c r="AA513" s="134"/>
      <c r="AB513" s="174">
        <f>IF(AC513="totale",SUMIF(AA$7:AA513,"somma",Z$7:Z513)-SUMIF(AC$7:AC512,"totale",AB$7:AB512),0)</f>
        <v>0</v>
      </c>
      <c r="AC513" s="134"/>
      <c r="AD513" s="194">
        <f t="shared" si="46"/>
        <v>0</v>
      </c>
      <c r="AE513" s="124" t="str">
        <f t="shared" si="47"/>
        <v/>
      </c>
      <c r="AF513" s="195" t="str">
        <f t="shared" si="48"/>
        <v/>
      </c>
      <c r="AG513" s="194" t="str">
        <f t="shared" si="49"/>
        <v/>
      </c>
      <c r="AH513" s="194">
        <f>IF(AG513="",0,IF(ISERROR(VLOOKUP(AG513,AG$7:AG512,1,FALSE)),1,0))</f>
        <v>0</v>
      </c>
      <c r="AI513" s="194"/>
    </row>
    <row r="514" spans="1:35" ht="16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75">
        <f>IF(AND($X$5012&lt;&gt;" ",$X$5012&lt;&gt;0),IF(X514=$X$5012,1+COUNTIF(U$7:U513,"&gt;0"),0),0)</f>
        <v>0</v>
      </c>
      <c r="V514" s="178" t="s">
        <v>703</v>
      </c>
      <c r="W514" s="130"/>
      <c r="X514" s="131"/>
      <c r="Y514" s="131"/>
      <c r="Z514" s="206"/>
      <c r="AA514" s="134"/>
      <c r="AB514" s="174">
        <f>IF(AC514="totale",SUMIF(AA$7:AA514,"somma",Z$7:Z514)-SUMIF(AC$7:AC513,"totale",AB$7:AB513),0)</f>
        <v>0</v>
      </c>
      <c r="AC514" s="134"/>
      <c r="AD514" s="194">
        <f t="shared" si="46"/>
        <v>0</v>
      </c>
      <c r="AE514" s="124" t="str">
        <f t="shared" si="47"/>
        <v/>
      </c>
      <c r="AF514" s="195" t="str">
        <f t="shared" si="48"/>
        <v/>
      </c>
      <c r="AG514" s="194" t="str">
        <f t="shared" si="49"/>
        <v/>
      </c>
      <c r="AH514" s="194">
        <f>IF(AG514="",0,IF(ISERROR(VLOOKUP(AG514,AG$7:AG513,1,FALSE)),1,0))</f>
        <v>0</v>
      </c>
      <c r="AI514" s="194"/>
    </row>
    <row r="515" spans="1:35" ht="16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75">
        <f>IF(AND($X$5012&lt;&gt;" ",$X$5012&lt;&gt;0),IF(X515=$X$5012,1+COUNTIF(U$7:U514,"&gt;0"),0),0)</f>
        <v>0</v>
      </c>
      <c r="V515" s="178" t="s">
        <v>704</v>
      </c>
      <c r="W515" s="130"/>
      <c r="X515" s="131"/>
      <c r="Y515" s="131"/>
      <c r="Z515" s="206"/>
      <c r="AA515" s="134"/>
      <c r="AB515" s="174">
        <f>IF(AC515="totale",SUMIF(AA$7:AA515,"somma",Z$7:Z515)-SUMIF(AC$7:AC514,"totale",AB$7:AB514),0)</f>
        <v>0</v>
      </c>
      <c r="AC515" s="134"/>
      <c r="AD515" s="194">
        <f t="shared" si="46"/>
        <v>0</v>
      </c>
      <c r="AE515" s="124" t="str">
        <f t="shared" si="47"/>
        <v/>
      </c>
      <c r="AF515" s="195" t="str">
        <f t="shared" si="48"/>
        <v/>
      </c>
      <c r="AG515" s="194" t="str">
        <f t="shared" si="49"/>
        <v/>
      </c>
      <c r="AH515" s="194">
        <f>IF(AG515="",0,IF(ISERROR(VLOOKUP(AG515,AG$7:AG514,1,FALSE)),1,0))</f>
        <v>0</v>
      </c>
      <c r="AI515" s="194"/>
    </row>
    <row r="516" spans="1:35" ht="16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75">
        <f>IF(AND($X$5012&lt;&gt;" ",$X$5012&lt;&gt;0),IF(X516=$X$5012,1+COUNTIF(U$7:U515,"&gt;0"),0),0)</f>
        <v>0</v>
      </c>
      <c r="V516" s="178" t="s">
        <v>705</v>
      </c>
      <c r="W516" s="130"/>
      <c r="X516" s="131"/>
      <c r="Y516" s="131"/>
      <c r="Z516" s="206"/>
      <c r="AA516" s="134"/>
      <c r="AB516" s="174">
        <f>IF(AC516="totale",SUMIF(AA$7:AA516,"somma",Z$7:Z516)-SUMIF(AC$7:AC515,"totale",AB$7:AB515),0)</f>
        <v>0</v>
      </c>
      <c r="AC516" s="134"/>
      <c r="AD516" s="194">
        <f t="shared" si="46"/>
        <v>0</v>
      </c>
      <c r="AE516" s="124" t="str">
        <f t="shared" si="47"/>
        <v/>
      </c>
      <c r="AF516" s="195" t="str">
        <f t="shared" si="48"/>
        <v/>
      </c>
      <c r="AG516" s="194" t="str">
        <f t="shared" si="49"/>
        <v/>
      </c>
      <c r="AH516" s="194">
        <f>IF(AG516="",0,IF(ISERROR(VLOOKUP(AG516,AG$7:AG515,1,FALSE)),1,0))</f>
        <v>0</v>
      </c>
      <c r="AI516" s="194"/>
    </row>
    <row r="517" spans="1:35" ht="16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75">
        <f>IF(AND($X$5012&lt;&gt;" ",$X$5012&lt;&gt;0),IF(X517=$X$5012,1+COUNTIF(U$7:U516,"&gt;0"),0),0)</f>
        <v>0</v>
      </c>
      <c r="V517" s="178" t="s">
        <v>706</v>
      </c>
      <c r="W517" s="130"/>
      <c r="X517" s="131"/>
      <c r="Y517" s="131"/>
      <c r="Z517" s="206"/>
      <c r="AA517" s="134"/>
      <c r="AB517" s="174">
        <f>IF(AC517="totale",SUMIF(AA$7:AA517,"somma",Z$7:Z517)-SUMIF(AC$7:AC516,"totale",AB$7:AB516),0)</f>
        <v>0</v>
      </c>
      <c r="AC517" s="134"/>
      <c r="AD517" s="194">
        <f t="shared" si="46"/>
        <v>0</v>
      </c>
      <c r="AE517" s="124" t="str">
        <f t="shared" si="47"/>
        <v/>
      </c>
      <c r="AF517" s="195" t="str">
        <f t="shared" si="48"/>
        <v/>
      </c>
      <c r="AG517" s="194" t="str">
        <f t="shared" si="49"/>
        <v/>
      </c>
      <c r="AH517" s="194">
        <f>IF(AG517="",0,IF(ISERROR(VLOOKUP(AG517,AG$7:AG516,1,FALSE)),1,0))</f>
        <v>0</v>
      </c>
      <c r="AI517" s="194"/>
    </row>
    <row r="518" spans="1:35" ht="16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75">
        <f>IF(AND($X$5012&lt;&gt;" ",$X$5012&lt;&gt;0),IF(X518=$X$5012,1+COUNTIF(U$7:U517,"&gt;0"),0),0)</f>
        <v>0</v>
      </c>
      <c r="V518" s="178" t="s">
        <v>707</v>
      </c>
      <c r="W518" s="130"/>
      <c r="X518" s="131"/>
      <c r="Y518" s="131"/>
      <c r="Z518" s="206"/>
      <c r="AA518" s="134"/>
      <c r="AB518" s="174">
        <f>IF(AC518="totale",SUMIF(AA$7:AA518,"somma",Z$7:Z518)-SUMIF(AC$7:AC517,"totale",AB$7:AB517),0)</f>
        <v>0</v>
      </c>
      <c r="AC518" s="134"/>
      <c r="AD518" s="194">
        <f t="shared" si="46"/>
        <v>0</v>
      </c>
      <c r="AE518" s="124" t="str">
        <f t="shared" si="47"/>
        <v/>
      </c>
      <c r="AF518" s="195" t="str">
        <f t="shared" si="48"/>
        <v/>
      </c>
      <c r="AG518" s="194" t="str">
        <f t="shared" si="49"/>
        <v/>
      </c>
      <c r="AH518" s="194">
        <f>IF(AG518="",0,IF(ISERROR(VLOOKUP(AG518,AG$7:AG517,1,FALSE)),1,0))</f>
        <v>0</v>
      </c>
      <c r="AI518" s="194"/>
    </row>
    <row r="519" spans="1:35" ht="16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75">
        <f>IF(AND($X$5012&lt;&gt;" ",$X$5012&lt;&gt;0),IF(X519=$X$5012,1+COUNTIF(U$7:U518,"&gt;0"),0),0)</f>
        <v>0</v>
      </c>
      <c r="V519" s="178" t="s">
        <v>708</v>
      </c>
      <c r="W519" s="130"/>
      <c r="X519" s="131"/>
      <c r="Y519" s="131"/>
      <c r="Z519" s="206"/>
      <c r="AA519" s="134"/>
      <c r="AB519" s="174">
        <f>IF(AC519="totale",SUMIF(AA$7:AA519,"somma",Z$7:Z519)-SUMIF(AC$7:AC518,"totale",AB$7:AB518),0)</f>
        <v>0</v>
      </c>
      <c r="AC519" s="134"/>
      <c r="AD519" s="194">
        <f t="shared" si="46"/>
        <v>0</v>
      </c>
      <c r="AE519" s="124" t="str">
        <f t="shared" si="47"/>
        <v/>
      </c>
      <c r="AF519" s="195" t="str">
        <f t="shared" si="48"/>
        <v/>
      </c>
      <c r="AG519" s="194" t="str">
        <f t="shared" si="49"/>
        <v/>
      </c>
      <c r="AH519" s="194">
        <f>IF(AG519="",0,IF(ISERROR(VLOOKUP(AG519,AG$7:AG518,1,FALSE)),1,0))</f>
        <v>0</v>
      </c>
      <c r="AI519" s="194"/>
    </row>
    <row r="520" spans="1:35" ht="16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75">
        <f>IF(AND($X$5012&lt;&gt;" ",$X$5012&lt;&gt;0),IF(X520=$X$5012,1+COUNTIF(U$7:U519,"&gt;0"),0),0)</f>
        <v>0</v>
      </c>
      <c r="V520" s="178" t="s">
        <v>709</v>
      </c>
      <c r="W520" s="130"/>
      <c r="X520" s="131"/>
      <c r="Y520" s="131"/>
      <c r="Z520" s="206"/>
      <c r="AA520" s="134"/>
      <c r="AB520" s="174">
        <f>IF(AC520="totale",SUMIF(AA$7:AA520,"somma",Z$7:Z520)-SUMIF(AC$7:AC519,"totale",AB$7:AB519),0)</f>
        <v>0</v>
      </c>
      <c r="AC520" s="134"/>
      <c r="AD520" s="194">
        <f t="shared" ref="AD520:AD583" si="50">IF(ISBLANK(X520),0,VLOOKUP(X520,$B$8:$E$57,1,FALSE))</f>
        <v>0</v>
      </c>
      <c r="AE520" s="124" t="str">
        <f t="shared" ref="AE520:AE583" si="51">IF(W520&gt;0,CONCATENATE(MONTH(W520)&amp;X520),"")</f>
        <v/>
      </c>
      <c r="AF520" s="195" t="str">
        <f t="shared" ref="AF520:AF583" si="52">IF(OR(AND(Z520&lt;&gt;0,ISBLANK(X520)),ISERROR(AD520)),"ERR","")</f>
        <v/>
      </c>
      <c r="AG520" s="194" t="str">
        <f t="shared" si="49"/>
        <v/>
      </c>
      <c r="AH520" s="194">
        <f>IF(AG520="",0,IF(ISERROR(VLOOKUP(AG520,AG$7:AG519,1,FALSE)),1,0))</f>
        <v>0</v>
      </c>
      <c r="AI520" s="194"/>
    </row>
    <row r="521" spans="1:35" ht="16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75">
        <f>IF(AND($X$5012&lt;&gt;" ",$X$5012&lt;&gt;0),IF(X521=$X$5012,1+COUNTIF(U$7:U520,"&gt;0"),0),0)</f>
        <v>0</v>
      </c>
      <c r="V521" s="178" t="s">
        <v>710</v>
      </c>
      <c r="W521" s="130"/>
      <c r="X521" s="131"/>
      <c r="Y521" s="131"/>
      <c r="Z521" s="206"/>
      <c r="AA521" s="134"/>
      <c r="AB521" s="174">
        <f>IF(AC521="totale",SUMIF(AA$7:AA521,"somma",Z$7:Z521)-SUMIF(AC$7:AC520,"totale",AB$7:AB520),0)</f>
        <v>0</v>
      </c>
      <c r="AC521" s="134"/>
      <c r="AD521" s="194">
        <f t="shared" si="50"/>
        <v>0</v>
      </c>
      <c r="AE521" s="124" t="str">
        <f t="shared" si="51"/>
        <v/>
      </c>
      <c r="AF521" s="195" t="str">
        <f t="shared" si="52"/>
        <v/>
      </c>
      <c r="AG521" s="194" t="str">
        <f t="shared" si="49"/>
        <v/>
      </c>
      <c r="AH521" s="194">
        <f>IF(AG521="",0,IF(ISERROR(VLOOKUP(AG521,AG$7:AG520,1,FALSE)),1,0))</f>
        <v>0</v>
      </c>
      <c r="AI521" s="194"/>
    </row>
    <row r="522" spans="1:35" ht="16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75">
        <f>IF(AND($X$5012&lt;&gt;" ",$X$5012&lt;&gt;0),IF(X522=$X$5012,1+COUNTIF(U$7:U521,"&gt;0"),0),0)</f>
        <v>0</v>
      </c>
      <c r="V522" s="178" t="s">
        <v>711</v>
      </c>
      <c r="W522" s="130"/>
      <c r="X522" s="131"/>
      <c r="Y522" s="131"/>
      <c r="Z522" s="206"/>
      <c r="AA522" s="134"/>
      <c r="AB522" s="174">
        <f>IF(AC522="totale",SUMIF(AA$7:AA522,"somma",Z$7:Z522)-SUMIF(AC$7:AC521,"totale",AB$7:AB521),0)</f>
        <v>0</v>
      </c>
      <c r="AC522" s="134"/>
      <c r="AD522" s="194">
        <f t="shared" si="50"/>
        <v>0</v>
      </c>
      <c r="AE522" s="124" t="str">
        <f t="shared" si="51"/>
        <v/>
      </c>
      <c r="AF522" s="195" t="str">
        <f t="shared" si="52"/>
        <v/>
      </c>
      <c r="AG522" s="194" t="str">
        <f t="shared" ref="AG522:AG585" si="53">IF(W522&gt;0,CONCATENATE(MONTH(W522),"-",YEAR(W522)),"")</f>
        <v/>
      </c>
      <c r="AH522" s="194">
        <f>IF(AG522="",0,IF(ISERROR(VLOOKUP(AG522,AG$7:AG521,1,FALSE)),1,0))</f>
        <v>0</v>
      </c>
      <c r="AI522" s="194"/>
    </row>
    <row r="523" spans="1:35" ht="16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75">
        <f>IF(AND($X$5012&lt;&gt;" ",$X$5012&lt;&gt;0),IF(X523=$X$5012,1+COUNTIF(U$7:U522,"&gt;0"),0),0)</f>
        <v>0</v>
      </c>
      <c r="V523" s="178" t="s">
        <v>712</v>
      </c>
      <c r="W523" s="130"/>
      <c r="X523" s="131"/>
      <c r="Y523" s="131"/>
      <c r="Z523" s="206"/>
      <c r="AA523" s="134"/>
      <c r="AB523" s="174">
        <f>IF(AC523="totale",SUMIF(AA$7:AA523,"somma",Z$7:Z523)-SUMIF(AC$7:AC522,"totale",AB$7:AB522),0)</f>
        <v>0</v>
      </c>
      <c r="AC523" s="134"/>
      <c r="AD523" s="194">
        <f t="shared" si="50"/>
        <v>0</v>
      </c>
      <c r="AE523" s="124" t="str">
        <f t="shared" si="51"/>
        <v/>
      </c>
      <c r="AF523" s="195" t="str">
        <f t="shared" si="52"/>
        <v/>
      </c>
      <c r="AG523" s="194" t="str">
        <f t="shared" si="53"/>
        <v/>
      </c>
      <c r="AH523" s="194">
        <f>IF(AG523="",0,IF(ISERROR(VLOOKUP(AG523,AG$7:AG522,1,FALSE)),1,0))</f>
        <v>0</v>
      </c>
      <c r="AI523" s="194"/>
    </row>
    <row r="524" spans="1:35" ht="16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75">
        <f>IF(AND($X$5012&lt;&gt;" ",$X$5012&lt;&gt;0),IF(X524=$X$5012,1+COUNTIF(U$7:U523,"&gt;0"),0),0)</f>
        <v>0</v>
      </c>
      <c r="V524" s="178" t="s">
        <v>713</v>
      </c>
      <c r="W524" s="130"/>
      <c r="X524" s="131"/>
      <c r="Y524" s="131"/>
      <c r="Z524" s="206"/>
      <c r="AA524" s="134"/>
      <c r="AB524" s="174">
        <f>IF(AC524="totale",SUMIF(AA$7:AA524,"somma",Z$7:Z524)-SUMIF(AC$7:AC523,"totale",AB$7:AB523),0)</f>
        <v>0</v>
      </c>
      <c r="AC524" s="134"/>
      <c r="AD524" s="194">
        <f t="shared" si="50"/>
        <v>0</v>
      </c>
      <c r="AE524" s="124" t="str">
        <f t="shared" si="51"/>
        <v/>
      </c>
      <c r="AF524" s="195" t="str">
        <f t="shared" si="52"/>
        <v/>
      </c>
      <c r="AG524" s="194" t="str">
        <f t="shared" si="53"/>
        <v/>
      </c>
      <c r="AH524" s="194">
        <f>IF(AG524="",0,IF(ISERROR(VLOOKUP(AG524,AG$7:AG523,1,FALSE)),1,0))</f>
        <v>0</v>
      </c>
      <c r="AI524" s="194"/>
    </row>
    <row r="525" spans="1:35" ht="16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75">
        <f>IF(AND($X$5012&lt;&gt;" ",$X$5012&lt;&gt;0),IF(X525=$X$5012,1+COUNTIF(U$7:U524,"&gt;0"),0),0)</f>
        <v>0</v>
      </c>
      <c r="V525" s="178" t="s">
        <v>714</v>
      </c>
      <c r="W525" s="130"/>
      <c r="X525" s="131"/>
      <c r="Y525" s="131"/>
      <c r="Z525" s="206"/>
      <c r="AA525" s="134"/>
      <c r="AB525" s="174">
        <f>IF(AC525="totale",SUMIF(AA$7:AA525,"somma",Z$7:Z525)-SUMIF(AC$7:AC524,"totale",AB$7:AB524),0)</f>
        <v>0</v>
      </c>
      <c r="AC525" s="134"/>
      <c r="AD525" s="194">
        <f t="shared" si="50"/>
        <v>0</v>
      </c>
      <c r="AE525" s="124" t="str">
        <f t="shared" si="51"/>
        <v/>
      </c>
      <c r="AF525" s="195" t="str">
        <f t="shared" si="52"/>
        <v/>
      </c>
      <c r="AG525" s="194" t="str">
        <f t="shared" si="53"/>
        <v/>
      </c>
      <c r="AH525" s="194">
        <f>IF(AG525="",0,IF(ISERROR(VLOOKUP(AG525,AG$7:AG524,1,FALSE)),1,0))</f>
        <v>0</v>
      </c>
      <c r="AI525" s="194"/>
    </row>
    <row r="526" spans="1:35" ht="16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75">
        <f>IF(AND($X$5012&lt;&gt;" ",$X$5012&lt;&gt;0),IF(X526=$X$5012,1+COUNTIF(U$7:U525,"&gt;0"),0),0)</f>
        <v>0</v>
      </c>
      <c r="V526" s="178" t="s">
        <v>715</v>
      </c>
      <c r="W526" s="130"/>
      <c r="X526" s="131"/>
      <c r="Y526" s="131"/>
      <c r="Z526" s="206"/>
      <c r="AA526" s="134"/>
      <c r="AB526" s="174">
        <f>IF(AC526="totale",SUMIF(AA$7:AA526,"somma",Z$7:Z526)-SUMIF(AC$7:AC525,"totale",AB$7:AB525),0)</f>
        <v>0</v>
      </c>
      <c r="AC526" s="134"/>
      <c r="AD526" s="194">
        <f t="shared" si="50"/>
        <v>0</v>
      </c>
      <c r="AE526" s="124" t="str">
        <f t="shared" si="51"/>
        <v/>
      </c>
      <c r="AF526" s="195" t="str">
        <f t="shared" si="52"/>
        <v/>
      </c>
      <c r="AG526" s="194" t="str">
        <f t="shared" si="53"/>
        <v/>
      </c>
      <c r="AH526" s="194">
        <f>IF(AG526="",0,IF(ISERROR(VLOOKUP(AG526,AG$7:AG525,1,FALSE)),1,0))</f>
        <v>0</v>
      </c>
      <c r="AI526" s="194"/>
    </row>
    <row r="527" spans="1:35" ht="16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75">
        <f>IF(AND($X$5012&lt;&gt;" ",$X$5012&lt;&gt;0),IF(X527=$X$5012,1+COUNTIF(U$7:U526,"&gt;0"),0),0)</f>
        <v>0</v>
      </c>
      <c r="V527" s="178" t="s">
        <v>716</v>
      </c>
      <c r="W527" s="130"/>
      <c r="X527" s="131"/>
      <c r="Y527" s="131"/>
      <c r="Z527" s="206"/>
      <c r="AA527" s="134"/>
      <c r="AB527" s="174">
        <f>IF(AC527="totale",SUMIF(AA$7:AA527,"somma",Z$7:Z527)-SUMIF(AC$7:AC526,"totale",AB$7:AB526),0)</f>
        <v>0</v>
      </c>
      <c r="AC527" s="134"/>
      <c r="AD527" s="194">
        <f t="shared" si="50"/>
        <v>0</v>
      </c>
      <c r="AE527" s="124" t="str">
        <f t="shared" si="51"/>
        <v/>
      </c>
      <c r="AF527" s="195" t="str">
        <f t="shared" si="52"/>
        <v/>
      </c>
      <c r="AG527" s="194" t="str">
        <f t="shared" si="53"/>
        <v/>
      </c>
      <c r="AH527" s="194">
        <f>IF(AG527="",0,IF(ISERROR(VLOOKUP(AG527,AG$7:AG526,1,FALSE)),1,0))</f>
        <v>0</v>
      </c>
      <c r="AI527" s="194"/>
    </row>
    <row r="528" spans="1:35" ht="16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75">
        <f>IF(AND($X$5012&lt;&gt;" ",$X$5012&lt;&gt;0),IF(X528=$X$5012,1+COUNTIF(U$7:U527,"&gt;0"),0),0)</f>
        <v>0</v>
      </c>
      <c r="V528" s="178" t="s">
        <v>717</v>
      </c>
      <c r="W528" s="130"/>
      <c r="X528" s="131"/>
      <c r="Y528" s="131"/>
      <c r="Z528" s="206"/>
      <c r="AA528" s="134"/>
      <c r="AB528" s="174">
        <f>IF(AC528="totale",SUMIF(AA$7:AA528,"somma",Z$7:Z528)-SUMIF(AC$7:AC527,"totale",AB$7:AB527),0)</f>
        <v>0</v>
      </c>
      <c r="AC528" s="134"/>
      <c r="AD528" s="194">
        <f t="shared" si="50"/>
        <v>0</v>
      </c>
      <c r="AE528" s="124" t="str">
        <f t="shared" si="51"/>
        <v/>
      </c>
      <c r="AF528" s="195" t="str">
        <f t="shared" si="52"/>
        <v/>
      </c>
      <c r="AG528" s="194" t="str">
        <f t="shared" si="53"/>
        <v/>
      </c>
      <c r="AH528" s="194">
        <f>IF(AG528="",0,IF(ISERROR(VLOOKUP(AG528,AG$7:AG527,1,FALSE)),1,0))</f>
        <v>0</v>
      </c>
      <c r="AI528" s="194"/>
    </row>
    <row r="529" spans="1:35" ht="16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75">
        <f>IF(AND($X$5012&lt;&gt;" ",$X$5012&lt;&gt;0),IF(X529=$X$5012,1+COUNTIF(U$7:U528,"&gt;0"),0),0)</f>
        <v>0</v>
      </c>
      <c r="V529" s="178" t="s">
        <v>718</v>
      </c>
      <c r="W529" s="130"/>
      <c r="X529" s="131"/>
      <c r="Y529" s="131"/>
      <c r="Z529" s="206"/>
      <c r="AA529" s="134"/>
      <c r="AB529" s="174">
        <f>IF(AC529="totale",SUMIF(AA$7:AA529,"somma",Z$7:Z529)-SUMIF(AC$7:AC528,"totale",AB$7:AB528),0)</f>
        <v>0</v>
      </c>
      <c r="AC529" s="134"/>
      <c r="AD529" s="194">
        <f t="shared" si="50"/>
        <v>0</v>
      </c>
      <c r="AE529" s="124" t="str">
        <f t="shared" si="51"/>
        <v/>
      </c>
      <c r="AF529" s="195" t="str">
        <f t="shared" si="52"/>
        <v/>
      </c>
      <c r="AG529" s="194" t="str">
        <f t="shared" si="53"/>
        <v/>
      </c>
      <c r="AH529" s="194">
        <f>IF(AG529="",0,IF(ISERROR(VLOOKUP(AG529,AG$7:AG528,1,FALSE)),1,0))</f>
        <v>0</v>
      </c>
      <c r="AI529" s="194"/>
    </row>
    <row r="530" spans="1:35" ht="16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75">
        <f>IF(AND($X$5012&lt;&gt;" ",$X$5012&lt;&gt;0),IF(X530=$X$5012,1+COUNTIF(U$7:U529,"&gt;0"),0),0)</f>
        <v>0</v>
      </c>
      <c r="V530" s="178" t="s">
        <v>719</v>
      </c>
      <c r="W530" s="130"/>
      <c r="X530" s="131"/>
      <c r="Y530" s="131"/>
      <c r="Z530" s="206"/>
      <c r="AA530" s="134"/>
      <c r="AB530" s="174">
        <f>IF(AC530="totale",SUMIF(AA$7:AA530,"somma",Z$7:Z530)-SUMIF(AC$7:AC529,"totale",AB$7:AB529),0)</f>
        <v>0</v>
      </c>
      <c r="AC530" s="134"/>
      <c r="AD530" s="194">
        <f t="shared" si="50"/>
        <v>0</v>
      </c>
      <c r="AE530" s="124" t="str">
        <f t="shared" si="51"/>
        <v/>
      </c>
      <c r="AF530" s="195" t="str">
        <f t="shared" si="52"/>
        <v/>
      </c>
      <c r="AG530" s="194" t="str">
        <f t="shared" si="53"/>
        <v/>
      </c>
      <c r="AH530" s="194">
        <f>IF(AG530="",0,IF(ISERROR(VLOOKUP(AG530,AG$7:AG529,1,FALSE)),1,0))</f>
        <v>0</v>
      </c>
      <c r="AI530" s="194"/>
    </row>
    <row r="531" spans="1:35" ht="16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75">
        <f>IF(AND($X$5012&lt;&gt;" ",$X$5012&lt;&gt;0),IF(X531=$X$5012,1+COUNTIF(U$7:U530,"&gt;0"),0),0)</f>
        <v>0</v>
      </c>
      <c r="V531" s="178" t="s">
        <v>720</v>
      </c>
      <c r="W531" s="130"/>
      <c r="X531" s="131"/>
      <c r="Y531" s="131"/>
      <c r="Z531" s="206"/>
      <c r="AA531" s="134"/>
      <c r="AB531" s="174">
        <f>IF(AC531="totale",SUMIF(AA$7:AA531,"somma",Z$7:Z531)-SUMIF(AC$7:AC530,"totale",AB$7:AB530),0)</f>
        <v>0</v>
      </c>
      <c r="AC531" s="134"/>
      <c r="AD531" s="194">
        <f t="shared" si="50"/>
        <v>0</v>
      </c>
      <c r="AE531" s="124" t="str">
        <f t="shared" si="51"/>
        <v/>
      </c>
      <c r="AF531" s="195" t="str">
        <f t="shared" si="52"/>
        <v/>
      </c>
      <c r="AG531" s="194" t="str">
        <f t="shared" si="53"/>
        <v/>
      </c>
      <c r="AH531" s="194">
        <f>IF(AG531="",0,IF(ISERROR(VLOOKUP(AG531,AG$7:AG530,1,FALSE)),1,0))</f>
        <v>0</v>
      </c>
      <c r="AI531" s="194"/>
    </row>
    <row r="532" spans="1:35" ht="16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75">
        <f>IF(AND($X$5012&lt;&gt;" ",$X$5012&lt;&gt;0),IF(X532=$X$5012,1+COUNTIF(U$7:U531,"&gt;0"),0),0)</f>
        <v>0</v>
      </c>
      <c r="V532" s="178" t="s">
        <v>721</v>
      </c>
      <c r="W532" s="130"/>
      <c r="X532" s="131"/>
      <c r="Y532" s="131"/>
      <c r="Z532" s="206"/>
      <c r="AA532" s="134"/>
      <c r="AB532" s="174">
        <f>IF(AC532="totale",SUMIF(AA$7:AA532,"somma",Z$7:Z532)-SUMIF(AC$7:AC531,"totale",AB$7:AB531),0)</f>
        <v>0</v>
      </c>
      <c r="AC532" s="134"/>
      <c r="AD532" s="194">
        <f t="shared" si="50"/>
        <v>0</v>
      </c>
      <c r="AE532" s="124" t="str">
        <f t="shared" si="51"/>
        <v/>
      </c>
      <c r="AF532" s="195" t="str">
        <f t="shared" si="52"/>
        <v/>
      </c>
      <c r="AG532" s="194" t="str">
        <f t="shared" si="53"/>
        <v/>
      </c>
      <c r="AH532" s="194">
        <f>IF(AG532="",0,IF(ISERROR(VLOOKUP(AG532,AG$7:AG531,1,FALSE)),1,0))</f>
        <v>0</v>
      </c>
      <c r="AI532" s="194"/>
    </row>
    <row r="533" spans="1:35" ht="16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75">
        <f>IF(AND($X$5012&lt;&gt;" ",$X$5012&lt;&gt;0),IF(X533=$X$5012,1+COUNTIF(U$7:U532,"&gt;0"),0),0)</f>
        <v>0</v>
      </c>
      <c r="V533" s="178" t="s">
        <v>722</v>
      </c>
      <c r="W533" s="130"/>
      <c r="X533" s="131"/>
      <c r="Y533" s="131"/>
      <c r="Z533" s="206"/>
      <c r="AA533" s="134"/>
      <c r="AB533" s="174">
        <f>IF(AC533="totale",SUMIF(AA$7:AA533,"somma",Z$7:Z533)-SUMIF(AC$7:AC532,"totale",AB$7:AB532),0)</f>
        <v>0</v>
      </c>
      <c r="AC533" s="134"/>
      <c r="AD533" s="194">
        <f t="shared" si="50"/>
        <v>0</v>
      </c>
      <c r="AE533" s="124" t="str">
        <f t="shared" si="51"/>
        <v/>
      </c>
      <c r="AF533" s="195" t="str">
        <f t="shared" si="52"/>
        <v/>
      </c>
      <c r="AG533" s="194" t="str">
        <f t="shared" si="53"/>
        <v/>
      </c>
      <c r="AH533" s="194">
        <f>IF(AG533="",0,IF(ISERROR(VLOOKUP(AG533,AG$7:AG532,1,FALSE)),1,0))</f>
        <v>0</v>
      </c>
      <c r="AI533" s="194"/>
    </row>
    <row r="534" spans="1:35" ht="16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75">
        <f>IF(AND($X$5012&lt;&gt;" ",$X$5012&lt;&gt;0),IF(X534=$X$5012,1+COUNTIF(U$7:U533,"&gt;0"),0),0)</f>
        <v>0</v>
      </c>
      <c r="V534" s="178" t="s">
        <v>723</v>
      </c>
      <c r="W534" s="130"/>
      <c r="X534" s="131"/>
      <c r="Y534" s="131"/>
      <c r="Z534" s="206"/>
      <c r="AA534" s="134"/>
      <c r="AB534" s="174">
        <f>IF(AC534="totale",SUMIF(AA$7:AA534,"somma",Z$7:Z534)-SUMIF(AC$7:AC533,"totale",AB$7:AB533),0)</f>
        <v>0</v>
      </c>
      <c r="AC534" s="134"/>
      <c r="AD534" s="194">
        <f t="shared" si="50"/>
        <v>0</v>
      </c>
      <c r="AE534" s="124" t="str">
        <f t="shared" si="51"/>
        <v/>
      </c>
      <c r="AF534" s="195" t="str">
        <f t="shared" si="52"/>
        <v/>
      </c>
      <c r="AG534" s="194" t="str">
        <f t="shared" si="53"/>
        <v/>
      </c>
      <c r="AH534" s="194">
        <f>IF(AG534="",0,IF(ISERROR(VLOOKUP(AG534,AG$7:AG533,1,FALSE)),1,0))</f>
        <v>0</v>
      </c>
      <c r="AI534" s="194"/>
    </row>
    <row r="535" spans="1:35" ht="16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75">
        <f>IF(AND($X$5012&lt;&gt;" ",$X$5012&lt;&gt;0),IF(X535=$X$5012,1+COUNTIF(U$7:U534,"&gt;0"),0),0)</f>
        <v>0</v>
      </c>
      <c r="V535" s="178" t="s">
        <v>724</v>
      </c>
      <c r="W535" s="130"/>
      <c r="X535" s="131"/>
      <c r="Y535" s="131"/>
      <c r="Z535" s="206"/>
      <c r="AA535" s="134"/>
      <c r="AB535" s="174">
        <f>IF(AC535="totale",SUMIF(AA$7:AA535,"somma",Z$7:Z535)-SUMIF(AC$7:AC534,"totale",AB$7:AB534),0)</f>
        <v>0</v>
      </c>
      <c r="AC535" s="134"/>
      <c r="AD535" s="194">
        <f t="shared" si="50"/>
        <v>0</v>
      </c>
      <c r="AE535" s="124" t="str">
        <f t="shared" si="51"/>
        <v/>
      </c>
      <c r="AF535" s="195" t="str">
        <f t="shared" si="52"/>
        <v/>
      </c>
      <c r="AG535" s="194" t="str">
        <f t="shared" si="53"/>
        <v/>
      </c>
      <c r="AH535" s="194">
        <f>IF(AG535="",0,IF(ISERROR(VLOOKUP(AG535,AG$7:AG534,1,FALSE)),1,0))</f>
        <v>0</v>
      </c>
      <c r="AI535" s="194"/>
    </row>
    <row r="536" spans="1:35" ht="16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75">
        <f>IF(AND($X$5012&lt;&gt;" ",$X$5012&lt;&gt;0),IF(X536=$X$5012,1+COUNTIF(U$7:U535,"&gt;0"),0),0)</f>
        <v>0</v>
      </c>
      <c r="V536" s="178" t="s">
        <v>725</v>
      </c>
      <c r="W536" s="130"/>
      <c r="X536" s="131"/>
      <c r="Y536" s="131"/>
      <c r="Z536" s="206"/>
      <c r="AA536" s="134"/>
      <c r="AB536" s="174">
        <f>IF(AC536="totale",SUMIF(AA$7:AA536,"somma",Z$7:Z536)-SUMIF(AC$7:AC535,"totale",AB$7:AB535),0)</f>
        <v>0</v>
      </c>
      <c r="AC536" s="134"/>
      <c r="AD536" s="194">
        <f t="shared" si="50"/>
        <v>0</v>
      </c>
      <c r="AE536" s="124" t="str">
        <f t="shared" si="51"/>
        <v/>
      </c>
      <c r="AF536" s="195" t="str">
        <f t="shared" si="52"/>
        <v/>
      </c>
      <c r="AG536" s="194" t="str">
        <f t="shared" si="53"/>
        <v/>
      </c>
      <c r="AH536" s="194">
        <f>IF(AG536="",0,IF(ISERROR(VLOOKUP(AG536,AG$7:AG535,1,FALSE)),1,0))</f>
        <v>0</v>
      </c>
      <c r="AI536" s="194"/>
    </row>
    <row r="537" spans="1:35" ht="16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75">
        <f>IF(AND($X$5012&lt;&gt;" ",$X$5012&lt;&gt;0),IF(X537=$X$5012,1+COUNTIF(U$7:U536,"&gt;0"),0),0)</f>
        <v>0</v>
      </c>
      <c r="V537" s="178" t="s">
        <v>726</v>
      </c>
      <c r="W537" s="130"/>
      <c r="X537" s="131"/>
      <c r="Y537" s="131"/>
      <c r="Z537" s="206"/>
      <c r="AA537" s="134"/>
      <c r="AB537" s="174">
        <f>IF(AC537="totale",SUMIF(AA$7:AA537,"somma",Z$7:Z537)-SUMIF(AC$7:AC536,"totale",AB$7:AB536),0)</f>
        <v>0</v>
      </c>
      <c r="AC537" s="134"/>
      <c r="AD537" s="194">
        <f t="shared" si="50"/>
        <v>0</v>
      </c>
      <c r="AE537" s="124" t="str">
        <f t="shared" si="51"/>
        <v/>
      </c>
      <c r="AF537" s="195" t="str">
        <f t="shared" si="52"/>
        <v/>
      </c>
      <c r="AG537" s="194" t="str">
        <f t="shared" si="53"/>
        <v/>
      </c>
      <c r="AH537" s="194">
        <f>IF(AG537="",0,IF(ISERROR(VLOOKUP(AG537,AG$7:AG536,1,FALSE)),1,0))</f>
        <v>0</v>
      </c>
      <c r="AI537" s="194"/>
    </row>
    <row r="538" spans="1:35" ht="16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75">
        <f>IF(AND($X$5012&lt;&gt;" ",$X$5012&lt;&gt;0),IF(X538=$X$5012,1+COUNTIF(U$7:U537,"&gt;0"),0),0)</f>
        <v>0</v>
      </c>
      <c r="V538" s="178" t="s">
        <v>727</v>
      </c>
      <c r="W538" s="130"/>
      <c r="X538" s="131"/>
      <c r="Y538" s="131"/>
      <c r="Z538" s="206"/>
      <c r="AA538" s="134"/>
      <c r="AB538" s="174">
        <f>IF(AC538="totale",SUMIF(AA$7:AA538,"somma",Z$7:Z538)-SUMIF(AC$7:AC537,"totale",AB$7:AB537),0)</f>
        <v>0</v>
      </c>
      <c r="AC538" s="134"/>
      <c r="AD538" s="194">
        <f t="shared" si="50"/>
        <v>0</v>
      </c>
      <c r="AE538" s="124" t="str">
        <f t="shared" si="51"/>
        <v/>
      </c>
      <c r="AF538" s="195" t="str">
        <f t="shared" si="52"/>
        <v/>
      </c>
      <c r="AG538" s="194" t="str">
        <f t="shared" si="53"/>
        <v/>
      </c>
      <c r="AH538" s="194">
        <f>IF(AG538="",0,IF(ISERROR(VLOOKUP(AG538,AG$7:AG537,1,FALSE)),1,0))</f>
        <v>0</v>
      </c>
      <c r="AI538" s="194"/>
    </row>
    <row r="539" spans="1:35" ht="16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75">
        <f>IF(AND($X$5012&lt;&gt;" ",$X$5012&lt;&gt;0),IF(X539=$X$5012,1+COUNTIF(U$7:U538,"&gt;0"),0),0)</f>
        <v>0</v>
      </c>
      <c r="V539" s="178" t="s">
        <v>728</v>
      </c>
      <c r="W539" s="130"/>
      <c r="X539" s="131"/>
      <c r="Y539" s="131"/>
      <c r="Z539" s="206"/>
      <c r="AA539" s="134"/>
      <c r="AB539" s="174">
        <f>IF(AC539="totale",SUMIF(AA$7:AA539,"somma",Z$7:Z539)-SUMIF(AC$7:AC538,"totale",AB$7:AB538),0)</f>
        <v>0</v>
      </c>
      <c r="AC539" s="134"/>
      <c r="AD539" s="194">
        <f t="shared" si="50"/>
        <v>0</v>
      </c>
      <c r="AE539" s="124" t="str">
        <f t="shared" si="51"/>
        <v/>
      </c>
      <c r="AF539" s="195" t="str">
        <f t="shared" si="52"/>
        <v/>
      </c>
      <c r="AG539" s="194" t="str">
        <f t="shared" si="53"/>
        <v/>
      </c>
      <c r="AH539" s="194">
        <f>IF(AG539="",0,IF(ISERROR(VLOOKUP(AG539,AG$7:AG538,1,FALSE)),1,0))</f>
        <v>0</v>
      </c>
      <c r="AI539" s="194"/>
    </row>
    <row r="540" spans="1:35" ht="16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75">
        <f>IF(AND($X$5012&lt;&gt;" ",$X$5012&lt;&gt;0),IF(X540=$X$5012,1+COUNTIF(U$7:U539,"&gt;0"),0),0)</f>
        <v>0</v>
      </c>
      <c r="V540" s="178" t="s">
        <v>729</v>
      </c>
      <c r="W540" s="130"/>
      <c r="X540" s="131"/>
      <c r="Y540" s="131"/>
      <c r="Z540" s="206"/>
      <c r="AA540" s="134"/>
      <c r="AB540" s="174">
        <f>IF(AC540="totale",SUMIF(AA$7:AA540,"somma",Z$7:Z540)-SUMIF(AC$7:AC539,"totale",AB$7:AB539),0)</f>
        <v>0</v>
      </c>
      <c r="AC540" s="134"/>
      <c r="AD540" s="194">
        <f t="shared" si="50"/>
        <v>0</v>
      </c>
      <c r="AE540" s="124" t="str">
        <f t="shared" si="51"/>
        <v/>
      </c>
      <c r="AF540" s="195" t="str">
        <f t="shared" si="52"/>
        <v/>
      </c>
      <c r="AG540" s="194" t="str">
        <f t="shared" si="53"/>
        <v/>
      </c>
      <c r="AH540" s="194">
        <f>IF(AG540="",0,IF(ISERROR(VLOOKUP(AG540,AG$7:AG539,1,FALSE)),1,0))</f>
        <v>0</v>
      </c>
      <c r="AI540" s="194"/>
    </row>
    <row r="541" spans="1:35" ht="16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75">
        <f>IF(AND($X$5012&lt;&gt;" ",$X$5012&lt;&gt;0),IF(X541=$X$5012,1+COUNTIF(U$7:U540,"&gt;0"),0),0)</f>
        <v>0</v>
      </c>
      <c r="V541" s="178" t="s">
        <v>730</v>
      </c>
      <c r="W541" s="130"/>
      <c r="X541" s="131"/>
      <c r="Y541" s="131"/>
      <c r="Z541" s="206"/>
      <c r="AA541" s="134"/>
      <c r="AB541" s="174">
        <f>IF(AC541="totale",SUMIF(AA$7:AA541,"somma",Z$7:Z541)-SUMIF(AC$7:AC540,"totale",AB$7:AB540),0)</f>
        <v>0</v>
      </c>
      <c r="AC541" s="134"/>
      <c r="AD541" s="194">
        <f t="shared" si="50"/>
        <v>0</v>
      </c>
      <c r="AE541" s="124" t="str">
        <f t="shared" si="51"/>
        <v/>
      </c>
      <c r="AF541" s="195" t="str">
        <f t="shared" si="52"/>
        <v/>
      </c>
      <c r="AG541" s="194" t="str">
        <f t="shared" si="53"/>
        <v/>
      </c>
      <c r="AH541" s="194">
        <f>IF(AG541="",0,IF(ISERROR(VLOOKUP(AG541,AG$7:AG540,1,FALSE)),1,0))</f>
        <v>0</v>
      </c>
      <c r="AI541" s="194"/>
    </row>
    <row r="542" spans="1:35" ht="16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75">
        <f>IF(AND($X$5012&lt;&gt;" ",$X$5012&lt;&gt;0),IF(X542=$X$5012,1+COUNTIF(U$7:U541,"&gt;0"),0),0)</f>
        <v>0</v>
      </c>
      <c r="V542" s="178" t="s">
        <v>731</v>
      </c>
      <c r="W542" s="130"/>
      <c r="X542" s="131"/>
      <c r="Y542" s="131"/>
      <c r="Z542" s="206"/>
      <c r="AA542" s="134"/>
      <c r="AB542" s="174">
        <f>IF(AC542="totale",SUMIF(AA$7:AA542,"somma",Z$7:Z542)-SUMIF(AC$7:AC541,"totale",AB$7:AB541),0)</f>
        <v>0</v>
      </c>
      <c r="AC542" s="134"/>
      <c r="AD542" s="194">
        <f t="shared" si="50"/>
        <v>0</v>
      </c>
      <c r="AE542" s="124" t="str">
        <f t="shared" si="51"/>
        <v/>
      </c>
      <c r="AF542" s="195" t="str">
        <f t="shared" si="52"/>
        <v/>
      </c>
      <c r="AG542" s="194" t="str">
        <f t="shared" si="53"/>
        <v/>
      </c>
      <c r="AH542" s="194">
        <f>IF(AG542="",0,IF(ISERROR(VLOOKUP(AG542,AG$7:AG541,1,FALSE)),1,0))</f>
        <v>0</v>
      </c>
      <c r="AI542" s="194"/>
    </row>
    <row r="543" spans="1:35" ht="16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75">
        <f>IF(AND($X$5012&lt;&gt;" ",$X$5012&lt;&gt;0),IF(X543=$X$5012,1+COUNTIF(U$7:U542,"&gt;0"),0),0)</f>
        <v>0</v>
      </c>
      <c r="V543" s="178" t="s">
        <v>732</v>
      </c>
      <c r="W543" s="130"/>
      <c r="X543" s="131"/>
      <c r="Y543" s="131"/>
      <c r="Z543" s="206"/>
      <c r="AA543" s="134"/>
      <c r="AB543" s="174">
        <f>IF(AC543="totale",SUMIF(AA$7:AA543,"somma",Z$7:Z543)-SUMIF(AC$7:AC542,"totale",AB$7:AB542),0)</f>
        <v>0</v>
      </c>
      <c r="AC543" s="134"/>
      <c r="AD543" s="194">
        <f t="shared" si="50"/>
        <v>0</v>
      </c>
      <c r="AE543" s="124" t="str">
        <f t="shared" si="51"/>
        <v/>
      </c>
      <c r="AF543" s="195" t="str">
        <f t="shared" si="52"/>
        <v/>
      </c>
      <c r="AG543" s="194" t="str">
        <f t="shared" si="53"/>
        <v/>
      </c>
      <c r="AH543" s="194">
        <f>IF(AG543="",0,IF(ISERROR(VLOOKUP(AG543,AG$7:AG542,1,FALSE)),1,0))</f>
        <v>0</v>
      </c>
      <c r="AI543" s="194"/>
    </row>
    <row r="544" spans="1:35" ht="16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75">
        <f>IF(AND($X$5012&lt;&gt;" ",$X$5012&lt;&gt;0),IF(X544=$X$5012,1+COUNTIF(U$7:U543,"&gt;0"),0),0)</f>
        <v>0</v>
      </c>
      <c r="V544" s="178" t="s">
        <v>733</v>
      </c>
      <c r="W544" s="130"/>
      <c r="X544" s="131"/>
      <c r="Y544" s="131"/>
      <c r="Z544" s="206"/>
      <c r="AA544" s="134"/>
      <c r="AB544" s="174">
        <f>IF(AC544="totale",SUMIF(AA$7:AA544,"somma",Z$7:Z544)-SUMIF(AC$7:AC543,"totale",AB$7:AB543),0)</f>
        <v>0</v>
      </c>
      <c r="AC544" s="134"/>
      <c r="AD544" s="194">
        <f t="shared" si="50"/>
        <v>0</v>
      </c>
      <c r="AE544" s="124" t="str">
        <f t="shared" si="51"/>
        <v/>
      </c>
      <c r="AF544" s="195" t="str">
        <f t="shared" si="52"/>
        <v/>
      </c>
      <c r="AG544" s="194" t="str">
        <f t="shared" si="53"/>
        <v/>
      </c>
      <c r="AH544" s="194">
        <f>IF(AG544="",0,IF(ISERROR(VLOOKUP(AG544,AG$7:AG543,1,FALSE)),1,0))</f>
        <v>0</v>
      </c>
      <c r="AI544" s="194"/>
    </row>
    <row r="545" spans="1:35" ht="16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75">
        <f>IF(AND($X$5012&lt;&gt;" ",$X$5012&lt;&gt;0),IF(X545=$X$5012,1+COUNTIF(U$7:U544,"&gt;0"),0),0)</f>
        <v>0</v>
      </c>
      <c r="V545" s="178" t="s">
        <v>734</v>
      </c>
      <c r="W545" s="130"/>
      <c r="X545" s="131"/>
      <c r="Y545" s="131"/>
      <c r="Z545" s="206"/>
      <c r="AA545" s="134"/>
      <c r="AB545" s="174">
        <f>IF(AC545="totale",SUMIF(AA$7:AA545,"somma",Z$7:Z545)-SUMIF(AC$7:AC544,"totale",AB$7:AB544),0)</f>
        <v>0</v>
      </c>
      <c r="AC545" s="134"/>
      <c r="AD545" s="194">
        <f t="shared" si="50"/>
        <v>0</v>
      </c>
      <c r="AE545" s="124" t="str">
        <f t="shared" si="51"/>
        <v/>
      </c>
      <c r="AF545" s="195" t="str">
        <f t="shared" si="52"/>
        <v/>
      </c>
      <c r="AG545" s="194" t="str">
        <f t="shared" si="53"/>
        <v/>
      </c>
      <c r="AH545" s="194">
        <f>IF(AG545="",0,IF(ISERROR(VLOOKUP(AG545,AG$7:AG544,1,FALSE)),1,0))</f>
        <v>0</v>
      </c>
      <c r="AI545" s="194"/>
    </row>
    <row r="546" spans="1:35" ht="16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75">
        <f>IF(AND($X$5012&lt;&gt;" ",$X$5012&lt;&gt;0),IF(X546=$X$5012,1+COUNTIF(U$7:U545,"&gt;0"),0),0)</f>
        <v>0</v>
      </c>
      <c r="V546" s="178" t="s">
        <v>735</v>
      </c>
      <c r="W546" s="130"/>
      <c r="X546" s="131"/>
      <c r="Y546" s="131"/>
      <c r="Z546" s="206"/>
      <c r="AA546" s="134"/>
      <c r="AB546" s="174">
        <f>IF(AC546="totale",SUMIF(AA$7:AA546,"somma",Z$7:Z546)-SUMIF(AC$7:AC545,"totale",AB$7:AB545),0)</f>
        <v>0</v>
      </c>
      <c r="AC546" s="134"/>
      <c r="AD546" s="194">
        <f t="shared" si="50"/>
        <v>0</v>
      </c>
      <c r="AE546" s="124" t="str">
        <f t="shared" si="51"/>
        <v/>
      </c>
      <c r="AF546" s="195" t="str">
        <f t="shared" si="52"/>
        <v/>
      </c>
      <c r="AG546" s="194" t="str">
        <f t="shared" si="53"/>
        <v/>
      </c>
      <c r="AH546" s="194">
        <f>IF(AG546="",0,IF(ISERROR(VLOOKUP(AG546,AG$7:AG545,1,FALSE)),1,0))</f>
        <v>0</v>
      </c>
      <c r="AI546" s="194"/>
    </row>
    <row r="547" spans="1:35" ht="16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75">
        <f>IF(AND($X$5012&lt;&gt;" ",$X$5012&lt;&gt;0),IF(X547=$X$5012,1+COUNTIF(U$7:U546,"&gt;0"),0),0)</f>
        <v>0</v>
      </c>
      <c r="V547" s="178" t="s">
        <v>736</v>
      </c>
      <c r="W547" s="130"/>
      <c r="X547" s="131"/>
      <c r="Y547" s="131"/>
      <c r="Z547" s="206"/>
      <c r="AA547" s="134"/>
      <c r="AB547" s="174">
        <f>IF(AC547="totale",SUMIF(AA$7:AA547,"somma",Z$7:Z547)-SUMIF(AC$7:AC546,"totale",AB$7:AB546),0)</f>
        <v>0</v>
      </c>
      <c r="AC547" s="134"/>
      <c r="AD547" s="194">
        <f t="shared" si="50"/>
        <v>0</v>
      </c>
      <c r="AE547" s="124" t="str">
        <f t="shared" si="51"/>
        <v/>
      </c>
      <c r="AF547" s="195" t="str">
        <f t="shared" si="52"/>
        <v/>
      </c>
      <c r="AG547" s="194" t="str">
        <f t="shared" si="53"/>
        <v/>
      </c>
      <c r="AH547" s="194">
        <f>IF(AG547="",0,IF(ISERROR(VLOOKUP(AG547,AG$7:AG546,1,FALSE)),1,0))</f>
        <v>0</v>
      </c>
      <c r="AI547" s="194"/>
    </row>
    <row r="548" spans="1:35" ht="16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75">
        <f>IF(AND($X$5012&lt;&gt;" ",$X$5012&lt;&gt;0),IF(X548=$X$5012,1+COUNTIF(U$7:U547,"&gt;0"),0),0)</f>
        <v>0</v>
      </c>
      <c r="V548" s="178" t="s">
        <v>737</v>
      </c>
      <c r="W548" s="130"/>
      <c r="X548" s="131"/>
      <c r="Y548" s="131"/>
      <c r="Z548" s="206"/>
      <c r="AA548" s="134"/>
      <c r="AB548" s="174">
        <f>IF(AC548="totale",SUMIF(AA$7:AA548,"somma",Z$7:Z548)-SUMIF(AC$7:AC547,"totale",AB$7:AB547),0)</f>
        <v>0</v>
      </c>
      <c r="AC548" s="134"/>
      <c r="AD548" s="194">
        <f t="shared" si="50"/>
        <v>0</v>
      </c>
      <c r="AE548" s="124" t="str">
        <f t="shared" si="51"/>
        <v/>
      </c>
      <c r="AF548" s="195" t="str">
        <f t="shared" si="52"/>
        <v/>
      </c>
      <c r="AG548" s="194" t="str">
        <f t="shared" si="53"/>
        <v/>
      </c>
      <c r="AH548" s="194">
        <f>IF(AG548="",0,IF(ISERROR(VLOOKUP(AG548,AG$7:AG547,1,FALSE)),1,0))</f>
        <v>0</v>
      </c>
      <c r="AI548" s="194"/>
    </row>
    <row r="549" spans="1:35" ht="16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75">
        <f>IF(AND($X$5012&lt;&gt;" ",$X$5012&lt;&gt;0),IF(X549=$X$5012,1+COUNTIF(U$7:U548,"&gt;0"),0),0)</f>
        <v>0</v>
      </c>
      <c r="V549" s="178" t="s">
        <v>738</v>
      </c>
      <c r="W549" s="130"/>
      <c r="X549" s="131"/>
      <c r="Y549" s="131"/>
      <c r="Z549" s="206"/>
      <c r="AA549" s="134"/>
      <c r="AB549" s="174">
        <f>IF(AC549="totale",SUMIF(AA$7:AA549,"somma",Z$7:Z549)-SUMIF(AC$7:AC548,"totale",AB$7:AB548),0)</f>
        <v>0</v>
      </c>
      <c r="AC549" s="134"/>
      <c r="AD549" s="194">
        <f t="shared" si="50"/>
        <v>0</v>
      </c>
      <c r="AE549" s="124" t="str">
        <f t="shared" si="51"/>
        <v/>
      </c>
      <c r="AF549" s="195" t="str">
        <f t="shared" si="52"/>
        <v/>
      </c>
      <c r="AG549" s="194" t="str">
        <f t="shared" si="53"/>
        <v/>
      </c>
      <c r="AH549" s="194">
        <f>IF(AG549="",0,IF(ISERROR(VLOOKUP(AG549,AG$7:AG548,1,FALSE)),1,0))</f>
        <v>0</v>
      </c>
      <c r="AI549" s="194"/>
    </row>
    <row r="550" spans="1:35" ht="16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75">
        <f>IF(AND($X$5012&lt;&gt;" ",$X$5012&lt;&gt;0),IF(X550=$X$5012,1+COUNTIF(U$7:U549,"&gt;0"),0),0)</f>
        <v>0</v>
      </c>
      <c r="V550" s="178" t="s">
        <v>739</v>
      </c>
      <c r="W550" s="130"/>
      <c r="X550" s="131"/>
      <c r="Y550" s="131"/>
      <c r="Z550" s="206"/>
      <c r="AA550" s="134"/>
      <c r="AB550" s="174">
        <f>IF(AC550="totale",SUMIF(AA$7:AA550,"somma",Z$7:Z550)-SUMIF(AC$7:AC549,"totale",AB$7:AB549),0)</f>
        <v>0</v>
      </c>
      <c r="AC550" s="134"/>
      <c r="AD550" s="194">
        <f t="shared" si="50"/>
        <v>0</v>
      </c>
      <c r="AE550" s="124" t="str">
        <f t="shared" si="51"/>
        <v/>
      </c>
      <c r="AF550" s="195" t="str">
        <f t="shared" si="52"/>
        <v/>
      </c>
      <c r="AG550" s="194" t="str">
        <f t="shared" si="53"/>
        <v/>
      </c>
      <c r="AH550" s="194">
        <f>IF(AG550="",0,IF(ISERROR(VLOOKUP(AG550,AG$7:AG549,1,FALSE)),1,0))</f>
        <v>0</v>
      </c>
      <c r="AI550" s="194"/>
    </row>
    <row r="551" spans="1:35" ht="16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75">
        <f>IF(AND($X$5012&lt;&gt;" ",$X$5012&lt;&gt;0),IF(X551=$X$5012,1+COUNTIF(U$7:U550,"&gt;0"),0),0)</f>
        <v>0</v>
      </c>
      <c r="V551" s="178" t="s">
        <v>740</v>
      </c>
      <c r="W551" s="130"/>
      <c r="X551" s="131"/>
      <c r="Y551" s="131"/>
      <c r="Z551" s="206"/>
      <c r="AA551" s="134"/>
      <c r="AB551" s="174">
        <f>IF(AC551="totale",SUMIF(AA$7:AA551,"somma",Z$7:Z551)-SUMIF(AC$7:AC550,"totale",AB$7:AB550),0)</f>
        <v>0</v>
      </c>
      <c r="AC551" s="134"/>
      <c r="AD551" s="194">
        <f t="shared" si="50"/>
        <v>0</v>
      </c>
      <c r="AE551" s="124" t="str">
        <f t="shared" si="51"/>
        <v/>
      </c>
      <c r="AF551" s="195" t="str">
        <f t="shared" si="52"/>
        <v/>
      </c>
      <c r="AG551" s="194" t="str">
        <f t="shared" si="53"/>
        <v/>
      </c>
      <c r="AH551" s="194">
        <f>IF(AG551="",0,IF(ISERROR(VLOOKUP(AG551,AG$7:AG550,1,FALSE)),1,0))</f>
        <v>0</v>
      </c>
      <c r="AI551" s="194"/>
    </row>
    <row r="552" spans="1:35" ht="16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75">
        <f>IF(AND($X$5012&lt;&gt;" ",$X$5012&lt;&gt;0),IF(X552=$X$5012,1+COUNTIF(U$7:U551,"&gt;0"),0),0)</f>
        <v>0</v>
      </c>
      <c r="V552" s="178" t="s">
        <v>741</v>
      </c>
      <c r="W552" s="130"/>
      <c r="X552" s="131"/>
      <c r="Y552" s="131"/>
      <c r="Z552" s="206"/>
      <c r="AA552" s="134"/>
      <c r="AB552" s="174">
        <f>IF(AC552="totale",SUMIF(AA$7:AA552,"somma",Z$7:Z552)-SUMIF(AC$7:AC551,"totale",AB$7:AB551),0)</f>
        <v>0</v>
      </c>
      <c r="AC552" s="134"/>
      <c r="AD552" s="194">
        <f t="shared" si="50"/>
        <v>0</v>
      </c>
      <c r="AE552" s="124" t="str">
        <f t="shared" si="51"/>
        <v/>
      </c>
      <c r="AF552" s="195" t="str">
        <f t="shared" si="52"/>
        <v/>
      </c>
      <c r="AG552" s="194" t="str">
        <f t="shared" si="53"/>
        <v/>
      </c>
      <c r="AH552" s="194">
        <f>IF(AG552="",0,IF(ISERROR(VLOOKUP(AG552,AG$7:AG551,1,FALSE)),1,0))</f>
        <v>0</v>
      </c>
      <c r="AI552" s="194"/>
    </row>
    <row r="553" spans="1:35" ht="16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75">
        <f>IF(AND($X$5012&lt;&gt;" ",$X$5012&lt;&gt;0),IF(X553=$X$5012,1+COUNTIF(U$7:U552,"&gt;0"),0),0)</f>
        <v>0</v>
      </c>
      <c r="V553" s="178" t="s">
        <v>742</v>
      </c>
      <c r="W553" s="130"/>
      <c r="X553" s="131"/>
      <c r="Y553" s="131"/>
      <c r="Z553" s="206"/>
      <c r="AA553" s="134"/>
      <c r="AB553" s="174">
        <f>IF(AC553="totale",SUMIF(AA$7:AA553,"somma",Z$7:Z553)-SUMIF(AC$7:AC552,"totale",AB$7:AB552),0)</f>
        <v>0</v>
      </c>
      <c r="AC553" s="134"/>
      <c r="AD553" s="194">
        <f t="shared" si="50"/>
        <v>0</v>
      </c>
      <c r="AE553" s="124" t="str">
        <f t="shared" si="51"/>
        <v/>
      </c>
      <c r="AF553" s="195" t="str">
        <f t="shared" si="52"/>
        <v/>
      </c>
      <c r="AG553" s="194" t="str">
        <f t="shared" si="53"/>
        <v/>
      </c>
      <c r="AH553" s="194">
        <f>IF(AG553="",0,IF(ISERROR(VLOOKUP(AG553,AG$7:AG552,1,FALSE)),1,0))</f>
        <v>0</v>
      </c>
      <c r="AI553" s="194"/>
    </row>
    <row r="554" spans="1:35" ht="16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75">
        <f>IF(AND($X$5012&lt;&gt;" ",$X$5012&lt;&gt;0),IF(X554=$X$5012,1+COUNTIF(U$7:U553,"&gt;0"),0),0)</f>
        <v>0</v>
      </c>
      <c r="V554" s="178" t="s">
        <v>743</v>
      </c>
      <c r="W554" s="130"/>
      <c r="X554" s="131"/>
      <c r="Y554" s="131"/>
      <c r="Z554" s="206"/>
      <c r="AA554" s="134"/>
      <c r="AB554" s="174">
        <f>IF(AC554="totale",SUMIF(AA$7:AA554,"somma",Z$7:Z554)-SUMIF(AC$7:AC553,"totale",AB$7:AB553),0)</f>
        <v>0</v>
      </c>
      <c r="AC554" s="134"/>
      <c r="AD554" s="194">
        <f t="shared" si="50"/>
        <v>0</v>
      </c>
      <c r="AE554" s="124" t="str">
        <f t="shared" si="51"/>
        <v/>
      </c>
      <c r="AF554" s="195" t="str">
        <f t="shared" si="52"/>
        <v/>
      </c>
      <c r="AG554" s="194" t="str">
        <f t="shared" si="53"/>
        <v/>
      </c>
      <c r="AH554" s="194">
        <f>IF(AG554="",0,IF(ISERROR(VLOOKUP(AG554,AG$7:AG553,1,FALSE)),1,0))</f>
        <v>0</v>
      </c>
      <c r="AI554" s="194"/>
    </row>
    <row r="555" spans="1:35" ht="16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75">
        <f>IF(AND($X$5012&lt;&gt;" ",$X$5012&lt;&gt;0),IF(X555=$X$5012,1+COUNTIF(U$7:U554,"&gt;0"),0),0)</f>
        <v>0</v>
      </c>
      <c r="V555" s="178" t="s">
        <v>744</v>
      </c>
      <c r="W555" s="130"/>
      <c r="X555" s="131"/>
      <c r="Y555" s="131"/>
      <c r="Z555" s="206"/>
      <c r="AA555" s="134"/>
      <c r="AB555" s="174">
        <f>IF(AC555="totale",SUMIF(AA$7:AA555,"somma",Z$7:Z555)-SUMIF(AC$7:AC554,"totale",AB$7:AB554),0)</f>
        <v>0</v>
      </c>
      <c r="AC555" s="134"/>
      <c r="AD555" s="194">
        <f t="shared" si="50"/>
        <v>0</v>
      </c>
      <c r="AE555" s="124" t="str">
        <f t="shared" si="51"/>
        <v/>
      </c>
      <c r="AF555" s="195" t="str">
        <f t="shared" si="52"/>
        <v/>
      </c>
      <c r="AG555" s="194" t="str">
        <f t="shared" si="53"/>
        <v/>
      </c>
      <c r="AH555" s="194">
        <f>IF(AG555="",0,IF(ISERROR(VLOOKUP(AG555,AG$7:AG554,1,FALSE)),1,0))</f>
        <v>0</v>
      </c>
      <c r="AI555" s="194"/>
    </row>
    <row r="556" spans="1:35" ht="16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75">
        <f>IF(AND($X$5012&lt;&gt;" ",$X$5012&lt;&gt;0),IF(X556=$X$5012,1+COUNTIF(U$7:U555,"&gt;0"),0),0)</f>
        <v>0</v>
      </c>
      <c r="V556" s="178" t="s">
        <v>745</v>
      </c>
      <c r="W556" s="130"/>
      <c r="X556" s="131"/>
      <c r="Y556" s="131"/>
      <c r="Z556" s="206"/>
      <c r="AA556" s="134"/>
      <c r="AB556" s="174">
        <f>IF(AC556="totale",SUMIF(AA$7:AA556,"somma",Z$7:Z556)-SUMIF(AC$7:AC555,"totale",AB$7:AB555),0)</f>
        <v>0</v>
      </c>
      <c r="AC556" s="134"/>
      <c r="AD556" s="194">
        <f t="shared" si="50"/>
        <v>0</v>
      </c>
      <c r="AE556" s="124" t="str">
        <f t="shared" si="51"/>
        <v/>
      </c>
      <c r="AF556" s="195" t="str">
        <f t="shared" si="52"/>
        <v/>
      </c>
      <c r="AG556" s="194" t="str">
        <f t="shared" si="53"/>
        <v/>
      </c>
      <c r="AH556" s="194">
        <f>IF(AG556="",0,IF(ISERROR(VLOOKUP(AG556,AG$7:AG555,1,FALSE)),1,0))</f>
        <v>0</v>
      </c>
      <c r="AI556" s="194"/>
    </row>
    <row r="557" spans="1:35" ht="16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75">
        <f>IF(AND($X$5012&lt;&gt;" ",$X$5012&lt;&gt;0),IF(X557=$X$5012,1+COUNTIF(U$7:U556,"&gt;0"),0),0)</f>
        <v>0</v>
      </c>
      <c r="V557" s="178" t="s">
        <v>746</v>
      </c>
      <c r="W557" s="130"/>
      <c r="X557" s="131"/>
      <c r="Y557" s="131"/>
      <c r="Z557" s="206"/>
      <c r="AA557" s="134"/>
      <c r="AB557" s="174">
        <f>IF(AC557="totale",SUMIF(AA$7:AA557,"somma",Z$7:Z557)-SUMIF(AC$7:AC556,"totale",AB$7:AB556),0)</f>
        <v>0</v>
      </c>
      <c r="AC557" s="134"/>
      <c r="AD557" s="194">
        <f t="shared" si="50"/>
        <v>0</v>
      </c>
      <c r="AE557" s="124" t="str">
        <f t="shared" si="51"/>
        <v/>
      </c>
      <c r="AF557" s="195" t="str">
        <f t="shared" si="52"/>
        <v/>
      </c>
      <c r="AG557" s="194" t="str">
        <f t="shared" si="53"/>
        <v/>
      </c>
      <c r="AH557" s="194">
        <f>IF(AG557="",0,IF(ISERROR(VLOOKUP(AG557,AG$7:AG556,1,FALSE)),1,0))</f>
        <v>0</v>
      </c>
      <c r="AI557" s="194"/>
    </row>
    <row r="558" spans="1:35" ht="16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75">
        <f>IF(AND($X$5012&lt;&gt;" ",$X$5012&lt;&gt;0),IF(X558=$X$5012,1+COUNTIF(U$7:U557,"&gt;0"),0),0)</f>
        <v>0</v>
      </c>
      <c r="V558" s="178" t="s">
        <v>747</v>
      </c>
      <c r="W558" s="130"/>
      <c r="X558" s="131"/>
      <c r="Y558" s="131"/>
      <c r="Z558" s="206"/>
      <c r="AA558" s="134"/>
      <c r="AB558" s="174">
        <f>IF(AC558="totale",SUMIF(AA$7:AA558,"somma",Z$7:Z558)-SUMIF(AC$7:AC557,"totale",AB$7:AB557),0)</f>
        <v>0</v>
      </c>
      <c r="AC558" s="134"/>
      <c r="AD558" s="194">
        <f t="shared" si="50"/>
        <v>0</v>
      </c>
      <c r="AE558" s="124" t="str">
        <f t="shared" si="51"/>
        <v/>
      </c>
      <c r="AF558" s="195" t="str">
        <f t="shared" si="52"/>
        <v/>
      </c>
      <c r="AG558" s="194" t="str">
        <f t="shared" si="53"/>
        <v/>
      </c>
      <c r="AH558" s="194">
        <f>IF(AG558="",0,IF(ISERROR(VLOOKUP(AG558,AG$7:AG557,1,FALSE)),1,0))</f>
        <v>0</v>
      </c>
      <c r="AI558" s="194"/>
    </row>
    <row r="559" spans="1:35" ht="16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75">
        <f>IF(AND($X$5012&lt;&gt;" ",$X$5012&lt;&gt;0),IF(X559=$X$5012,1+COUNTIF(U$7:U558,"&gt;0"),0),0)</f>
        <v>0</v>
      </c>
      <c r="V559" s="178" t="s">
        <v>748</v>
      </c>
      <c r="W559" s="130"/>
      <c r="X559" s="131"/>
      <c r="Y559" s="131"/>
      <c r="Z559" s="206"/>
      <c r="AA559" s="134"/>
      <c r="AB559" s="174">
        <f>IF(AC559="totale",SUMIF(AA$7:AA559,"somma",Z$7:Z559)-SUMIF(AC$7:AC558,"totale",AB$7:AB558),0)</f>
        <v>0</v>
      </c>
      <c r="AC559" s="134"/>
      <c r="AD559" s="194">
        <f t="shared" si="50"/>
        <v>0</v>
      </c>
      <c r="AE559" s="124" t="str">
        <f t="shared" si="51"/>
        <v/>
      </c>
      <c r="AF559" s="195" t="str">
        <f t="shared" si="52"/>
        <v/>
      </c>
      <c r="AG559" s="194" t="str">
        <f t="shared" si="53"/>
        <v/>
      </c>
      <c r="AH559" s="194">
        <f>IF(AG559="",0,IF(ISERROR(VLOOKUP(AG559,AG$7:AG558,1,FALSE)),1,0))</f>
        <v>0</v>
      </c>
      <c r="AI559" s="194"/>
    </row>
    <row r="560" spans="1:35" ht="16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75">
        <f>IF(AND($X$5012&lt;&gt;" ",$X$5012&lt;&gt;0),IF(X560=$X$5012,1+COUNTIF(U$7:U559,"&gt;0"),0),0)</f>
        <v>0</v>
      </c>
      <c r="V560" s="178" t="s">
        <v>749</v>
      </c>
      <c r="W560" s="130"/>
      <c r="X560" s="131"/>
      <c r="Y560" s="131"/>
      <c r="Z560" s="206"/>
      <c r="AA560" s="134"/>
      <c r="AB560" s="174">
        <f>IF(AC560="totale",SUMIF(AA$7:AA560,"somma",Z$7:Z560)-SUMIF(AC$7:AC559,"totale",AB$7:AB559),0)</f>
        <v>0</v>
      </c>
      <c r="AC560" s="134"/>
      <c r="AD560" s="194">
        <f t="shared" si="50"/>
        <v>0</v>
      </c>
      <c r="AE560" s="124" t="str">
        <f t="shared" si="51"/>
        <v/>
      </c>
      <c r="AF560" s="195" t="str">
        <f t="shared" si="52"/>
        <v/>
      </c>
      <c r="AG560" s="194" t="str">
        <f t="shared" si="53"/>
        <v/>
      </c>
      <c r="AH560" s="194">
        <f>IF(AG560="",0,IF(ISERROR(VLOOKUP(AG560,AG$7:AG559,1,FALSE)),1,0))</f>
        <v>0</v>
      </c>
      <c r="AI560" s="194"/>
    </row>
    <row r="561" spans="1:35" ht="16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75">
        <f>IF(AND($X$5012&lt;&gt;" ",$X$5012&lt;&gt;0),IF(X561=$X$5012,1+COUNTIF(U$7:U560,"&gt;0"),0),0)</f>
        <v>0</v>
      </c>
      <c r="V561" s="178" t="s">
        <v>750</v>
      </c>
      <c r="W561" s="130"/>
      <c r="X561" s="131"/>
      <c r="Y561" s="131"/>
      <c r="Z561" s="206"/>
      <c r="AA561" s="134"/>
      <c r="AB561" s="174">
        <f>IF(AC561="totale",SUMIF(AA$7:AA561,"somma",Z$7:Z561)-SUMIF(AC$7:AC560,"totale",AB$7:AB560),0)</f>
        <v>0</v>
      </c>
      <c r="AC561" s="134"/>
      <c r="AD561" s="194">
        <f t="shared" si="50"/>
        <v>0</v>
      </c>
      <c r="AE561" s="124" t="str">
        <f t="shared" si="51"/>
        <v/>
      </c>
      <c r="AF561" s="195" t="str">
        <f t="shared" si="52"/>
        <v/>
      </c>
      <c r="AG561" s="194" t="str">
        <f t="shared" si="53"/>
        <v/>
      </c>
      <c r="AH561" s="194">
        <f>IF(AG561="",0,IF(ISERROR(VLOOKUP(AG561,AG$7:AG560,1,FALSE)),1,0))</f>
        <v>0</v>
      </c>
      <c r="AI561" s="194"/>
    </row>
    <row r="562" spans="1:35" ht="16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75">
        <f>IF(AND($X$5012&lt;&gt;" ",$X$5012&lt;&gt;0),IF(X562=$X$5012,1+COUNTIF(U$7:U561,"&gt;0"),0),0)</f>
        <v>0</v>
      </c>
      <c r="V562" s="178" t="s">
        <v>751</v>
      </c>
      <c r="W562" s="130"/>
      <c r="X562" s="131"/>
      <c r="Y562" s="131"/>
      <c r="Z562" s="206"/>
      <c r="AA562" s="134"/>
      <c r="AB562" s="174">
        <f>IF(AC562="totale",SUMIF(AA$7:AA562,"somma",Z$7:Z562)-SUMIF(AC$7:AC561,"totale",AB$7:AB561),0)</f>
        <v>0</v>
      </c>
      <c r="AC562" s="134"/>
      <c r="AD562" s="194">
        <f t="shared" si="50"/>
        <v>0</v>
      </c>
      <c r="AE562" s="124" t="str">
        <f t="shared" si="51"/>
        <v/>
      </c>
      <c r="AF562" s="195" t="str">
        <f t="shared" si="52"/>
        <v/>
      </c>
      <c r="AG562" s="194" t="str">
        <f t="shared" si="53"/>
        <v/>
      </c>
      <c r="AH562" s="194">
        <f>IF(AG562="",0,IF(ISERROR(VLOOKUP(AG562,AG$7:AG561,1,FALSE)),1,0))</f>
        <v>0</v>
      </c>
      <c r="AI562" s="194"/>
    </row>
    <row r="563" spans="1:35" ht="16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75">
        <f>IF(AND($X$5012&lt;&gt;" ",$X$5012&lt;&gt;0),IF(X563=$X$5012,1+COUNTIF(U$7:U562,"&gt;0"),0),0)</f>
        <v>0</v>
      </c>
      <c r="V563" s="178" t="s">
        <v>752</v>
      </c>
      <c r="W563" s="130"/>
      <c r="X563" s="131"/>
      <c r="Y563" s="131"/>
      <c r="Z563" s="206"/>
      <c r="AA563" s="134"/>
      <c r="AB563" s="174">
        <f>IF(AC563="totale",SUMIF(AA$7:AA563,"somma",Z$7:Z563)-SUMIF(AC$7:AC562,"totale",AB$7:AB562),0)</f>
        <v>0</v>
      </c>
      <c r="AC563" s="134"/>
      <c r="AD563" s="194">
        <f t="shared" si="50"/>
        <v>0</v>
      </c>
      <c r="AE563" s="124" t="str">
        <f t="shared" si="51"/>
        <v/>
      </c>
      <c r="AF563" s="195" t="str">
        <f t="shared" si="52"/>
        <v/>
      </c>
      <c r="AG563" s="194" t="str">
        <f t="shared" si="53"/>
        <v/>
      </c>
      <c r="AH563" s="194">
        <f>IF(AG563="",0,IF(ISERROR(VLOOKUP(AG563,AG$7:AG562,1,FALSE)),1,0))</f>
        <v>0</v>
      </c>
      <c r="AI563" s="194"/>
    </row>
    <row r="564" spans="1:35" ht="16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75">
        <f>IF(AND($X$5012&lt;&gt;" ",$X$5012&lt;&gt;0),IF(X564=$X$5012,1+COUNTIF(U$7:U563,"&gt;0"),0),0)</f>
        <v>0</v>
      </c>
      <c r="V564" s="178" t="s">
        <v>753</v>
      </c>
      <c r="W564" s="130"/>
      <c r="X564" s="131"/>
      <c r="Y564" s="131"/>
      <c r="Z564" s="206"/>
      <c r="AA564" s="134"/>
      <c r="AB564" s="174">
        <f>IF(AC564="totale",SUMIF(AA$7:AA564,"somma",Z$7:Z564)-SUMIF(AC$7:AC563,"totale",AB$7:AB563),0)</f>
        <v>0</v>
      </c>
      <c r="AC564" s="134"/>
      <c r="AD564" s="194">
        <f t="shared" si="50"/>
        <v>0</v>
      </c>
      <c r="AE564" s="124" t="str">
        <f t="shared" si="51"/>
        <v/>
      </c>
      <c r="AF564" s="195" t="str">
        <f t="shared" si="52"/>
        <v/>
      </c>
      <c r="AG564" s="194" t="str">
        <f t="shared" si="53"/>
        <v/>
      </c>
      <c r="AH564" s="194">
        <f>IF(AG564="",0,IF(ISERROR(VLOOKUP(AG564,AG$7:AG563,1,FALSE)),1,0))</f>
        <v>0</v>
      </c>
      <c r="AI564" s="194"/>
    </row>
    <row r="565" spans="1:35" ht="16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75">
        <f>IF(AND($X$5012&lt;&gt;" ",$X$5012&lt;&gt;0),IF(X565=$X$5012,1+COUNTIF(U$7:U564,"&gt;0"),0),0)</f>
        <v>0</v>
      </c>
      <c r="V565" s="178" t="s">
        <v>754</v>
      </c>
      <c r="W565" s="130"/>
      <c r="X565" s="131"/>
      <c r="Y565" s="131"/>
      <c r="Z565" s="206"/>
      <c r="AA565" s="134"/>
      <c r="AB565" s="174">
        <f>IF(AC565="totale",SUMIF(AA$7:AA565,"somma",Z$7:Z565)-SUMIF(AC$7:AC564,"totale",AB$7:AB564),0)</f>
        <v>0</v>
      </c>
      <c r="AC565" s="134"/>
      <c r="AD565" s="194">
        <f t="shared" si="50"/>
        <v>0</v>
      </c>
      <c r="AE565" s="124" t="str">
        <f t="shared" si="51"/>
        <v/>
      </c>
      <c r="AF565" s="195" t="str">
        <f t="shared" si="52"/>
        <v/>
      </c>
      <c r="AG565" s="194" t="str">
        <f t="shared" si="53"/>
        <v/>
      </c>
      <c r="AH565" s="194">
        <f>IF(AG565="",0,IF(ISERROR(VLOOKUP(AG565,AG$7:AG564,1,FALSE)),1,0))</f>
        <v>0</v>
      </c>
      <c r="AI565" s="194"/>
    </row>
    <row r="566" spans="1:35" ht="16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75">
        <f>IF(AND($X$5012&lt;&gt;" ",$X$5012&lt;&gt;0),IF(X566=$X$5012,1+COUNTIF(U$7:U565,"&gt;0"),0),0)</f>
        <v>0</v>
      </c>
      <c r="V566" s="178" t="s">
        <v>755</v>
      </c>
      <c r="W566" s="130"/>
      <c r="X566" s="131"/>
      <c r="Y566" s="131"/>
      <c r="Z566" s="206"/>
      <c r="AA566" s="134"/>
      <c r="AB566" s="174">
        <f>IF(AC566="totale",SUMIF(AA$7:AA566,"somma",Z$7:Z566)-SUMIF(AC$7:AC565,"totale",AB$7:AB565),0)</f>
        <v>0</v>
      </c>
      <c r="AC566" s="134"/>
      <c r="AD566" s="194">
        <f t="shared" si="50"/>
        <v>0</v>
      </c>
      <c r="AE566" s="124" t="str">
        <f t="shared" si="51"/>
        <v/>
      </c>
      <c r="AF566" s="195" t="str">
        <f t="shared" si="52"/>
        <v/>
      </c>
      <c r="AG566" s="194" t="str">
        <f t="shared" si="53"/>
        <v/>
      </c>
      <c r="AH566" s="194">
        <f>IF(AG566="",0,IF(ISERROR(VLOOKUP(AG566,AG$7:AG565,1,FALSE)),1,0))</f>
        <v>0</v>
      </c>
      <c r="AI566" s="194"/>
    </row>
    <row r="567" spans="1:35" ht="16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75">
        <f>IF(AND($X$5012&lt;&gt;" ",$X$5012&lt;&gt;0),IF(X567=$X$5012,1+COUNTIF(U$7:U566,"&gt;0"),0),0)</f>
        <v>0</v>
      </c>
      <c r="V567" s="178" t="s">
        <v>756</v>
      </c>
      <c r="W567" s="130"/>
      <c r="X567" s="131"/>
      <c r="Y567" s="131"/>
      <c r="Z567" s="206"/>
      <c r="AA567" s="134"/>
      <c r="AB567" s="174">
        <f>IF(AC567="totale",SUMIF(AA$7:AA567,"somma",Z$7:Z567)-SUMIF(AC$7:AC566,"totale",AB$7:AB566),0)</f>
        <v>0</v>
      </c>
      <c r="AC567" s="134"/>
      <c r="AD567" s="194">
        <f t="shared" si="50"/>
        <v>0</v>
      </c>
      <c r="AE567" s="124" t="str">
        <f t="shared" si="51"/>
        <v/>
      </c>
      <c r="AF567" s="195" t="str">
        <f t="shared" si="52"/>
        <v/>
      </c>
      <c r="AG567" s="194" t="str">
        <f t="shared" si="53"/>
        <v/>
      </c>
      <c r="AH567" s="194">
        <f>IF(AG567="",0,IF(ISERROR(VLOOKUP(AG567,AG$7:AG566,1,FALSE)),1,0))</f>
        <v>0</v>
      </c>
      <c r="AI567" s="194"/>
    </row>
    <row r="568" spans="1:35" ht="16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75">
        <f>IF(AND($X$5012&lt;&gt;" ",$X$5012&lt;&gt;0),IF(X568=$X$5012,1+COUNTIF(U$7:U567,"&gt;0"),0),0)</f>
        <v>0</v>
      </c>
      <c r="V568" s="178" t="s">
        <v>757</v>
      </c>
      <c r="W568" s="130"/>
      <c r="X568" s="131"/>
      <c r="Y568" s="131"/>
      <c r="Z568" s="206"/>
      <c r="AA568" s="134"/>
      <c r="AB568" s="174">
        <f>IF(AC568="totale",SUMIF(AA$7:AA568,"somma",Z$7:Z568)-SUMIF(AC$7:AC567,"totale",AB$7:AB567),0)</f>
        <v>0</v>
      </c>
      <c r="AC568" s="134"/>
      <c r="AD568" s="194">
        <f t="shared" si="50"/>
        <v>0</v>
      </c>
      <c r="AE568" s="124" t="str">
        <f t="shared" si="51"/>
        <v/>
      </c>
      <c r="AF568" s="195" t="str">
        <f t="shared" si="52"/>
        <v/>
      </c>
      <c r="AG568" s="194" t="str">
        <f t="shared" si="53"/>
        <v/>
      </c>
      <c r="AH568" s="194">
        <f>IF(AG568="",0,IF(ISERROR(VLOOKUP(AG568,AG$7:AG567,1,FALSE)),1,0))</f>
        <v>0</v>
      </c>
      <c r="AI568" s="194"/>
    </row>
    <row r="569" spans="1:35" ht="16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75">
        <f>IF(AND($X$5012&lt;&gt;" ",$X$5012&lt;&gt;0),IF(X569=$X$5012,1+COUNTIF(U$7:U568,"&gt;0"),0),0)</f>
        <v>0</v>
      </c>
      <c r="V569" s="178" t="s">
        <v>758</v>
      </c>
      <c r="W569" s="130"/>
      <c r="X569" s="131"/>
      <c r="Y569" s="131"/>
      <c r="Z569" s="206"/>
      <c r="AA569" s="134"/>
      <c r="AB569" s="174">
        <f>IF(AC569="totale",SUMIF(AA$7:AA569,"somma",Z$7:Z569)-SUMIF(AC$7:AC568,"totale",AB$7:AB568),0)</f>
        <v>0</v>
      </c>
      <c r="AC569" s="134"/>
      <c r="AD569" s="194">
        <f t="shared" si="50"/>
        <v>0</v>
      </c>
      <c r="AE569" s="124" t="str">
        <f t="shared" si="51"/>
        <v/>
      </c>
      <c r="AF569" s="195" t="str">
        <f t="shared" si="52"/>
        <v/>
      </c>
      <c r="AG569" s="194" t="str">
        <f t="shared" si="53"/>
        <v/>
      </c>
      <c r="AH569" s="194">
        <f>IF(AG569="",0,IF(ISERROR(VLOOKUP(AG569,AG$7:AG568,1,FALSE)),1,0))</f>
        <v>0</v>
      </c>
      <c r="AI569" s="194"/>
    </row>
    <row r="570" spans="1:35" ht="16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75">
        <f>IF(AND($X$5012&lt;&gt;" ",$X$5012&lt;&gt;0),IF(X570=$X$5012,1+COUNTIF(U$7:U569,"&gt;0"),0),0)</f>
        <v>0</v>
      </c>
      <c r="V570" s="178" t="s">
        <v>759</v>
      </c>
      <c r="W570" s="130"/>
      <c r="X570" s="131"/>
      <c r="Y570" s="131"/>
      <c r="Z570" s="206"/>
      <c r="AA570" s="134"/>
      <c r="AB570" s="174">
        <f>IF(AC570="totale",SUMIF(AA$7:AA570,"somma",Z$7:Z570)-SUMIF(AC$7:AC569,"totale",AB$7:AB569),0)</f>
        <v>0</v>
      </c>
      <c r="AC570" s="134"/>
      <c r="AD570" s="194">
        <f t="shared" si="50"/>
        <v>0</v>
      </c>
      <c r="AE570" s="124" t="str">
        <f t="shared" si="51"/>
        <v/>
      </c>
      <c r="AF570" s="195" t="str">
        <f t="shared" si="52"/>
        <v/>
      </c>
      <c r="AG570" s="194" t="str">
        <f t="shared" si="53"/>
        <v/>
      </c>
      <c r="AH570" s="194">
        <f>IF(AG570="",0,IF(ISERROR(VLOOKUP(AG570,AG$7:AG569,1,FALSE)),1,0))</f>
        <v>0</v>
      </c>
      <c r="AI570" s="194"/>
    </row>
    <row r="571" spans="1:35" ht="16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75">
        <f>IF(AND($X$5012&lt;&gt;" ",$X$5012&lt;&gt;0),IF(X571=$X$5012,1+COUNTIF(U$7:U570,"&gt;0"),0),0)</f>
        <v>0</v>
      </c>
      <c r="V571" s="178" t="s">
        <v>760</v>
      </c>
      <c r="W571" s="130"/>
      <c r="X571" s="131"/>
      <c r="Y571" s="131"/>
      <c r="Z571" s="206"/>
      <c r="AA571" s="134"/>
      <c r="AB571" s="174">
        <f>IF(AC571="totale",SUMIF(AA$7:AA571,"somma",Z$7:Z571)-SUMIF(AC$7:AC570,"totale",AB$7:AB570),0)</f>
        <v>0</v>
      </c>
      <c r="AC571" s="134"/>
      <c r="AD571" s="194">
        <f t="shared" si="50"/>
        <v>0</v>
      </c>
      <c r="AE571" s="124" t="str">
        <f t="shared" si="51"/>
        <v/>
      </c>
      <c r="AF571" s="195" t="str">
        <f t="shared" si="52"/>
        <v/>
      </c>
      <c r="AG571" s="194" t="str">
        <f t="shared" si="53"/>
        <v/>
      </c>
      <c r="AH571" s="194">
        <f>IF(AG571="",0,IF(ISERROR(VLOOKUP(AG571,AG$7:AG570,1,FALSE)),1,0))</f>
        <v>0</v>
      </c>
      <c r="AI571" s="194"/>
    </row>
    <row r="572" spans="1:35" ht="16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75">
        <f>IF(AND($X$5012&lt;&gt;" ",$X$5012&lt;&gt;0),IF(X572=$X$5012,1+COUNTIF(U$7:U571,"&gt;0"),0),0)</f>
        <v>0</v>
      </c>
      <c r="V572" s="178" t="s">
        <v>761</v>
      </c>
      <c r="W572" s="130"/>
      <c r="X572" s="131"/>
      <c r="Y572" s="131"/>
      <c r="Z572" s="206"/>
      <c r="AA572" s="134"/>
      <c r="AB572" s="174">
        <f>IF(AC572="totale",SUMIF(AA$7:AA572,"somma",Z$7:Z572)-SUMIF(AC$7:AC571,"totale",AB$7:AB571),0)</f>
        <v>0</v>
      </c>
      <c r="AC572" s="134"/>
      <c r="AD572" s="194">
        <f t="shared" si="50"/>
        <v>0</v>
      </c>
      <c r="AE572" s="124" t="str">
        <f t="shared" si="51"/>
        <v/>
      </c>
      <c r="AF572" s="195" t="str">
        <f t="shared" si="52"/>
        <v/>
      </c>
      <c r="AG572" s="194" t="str">
        <f t="shared" si="53"/>
        <v/>
      </c>
      <c r="AH572" s="194">
        <f>IF(AG572="",0,IF(ISERROR(VLOOKUP(AG572,AG$7:AG571,1,FALSE)),1,0))</f>
        <v>0</v>
      </c>
      <c r="AI572" s="194"/>
    </row>
    <row r="573" spans="1:35" ht="16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75">
        <f>IF(AND($X$5012&lt;&gt;" ",$X$5012&lt;&gt;0),IF(X573=$X$5012,1+COUNTIF(U$7:U572,"&gt;0"),0),0)</f>
        <v>0</v>
      </c>
      <c r="V573" s="178" t="s">
        <v>762</v>
      </c>
      <c r="W573" s="130"/>
      <c r="X573" s="131"/>
      <c r="Y573" s="131"/>
      <c r="Z573" s="206"/>
      <c r="AA573" s="134"/>
      <c r="AB573" s="174">
        <f>IF(AC573="totale",SUMIF(AA$7:AA573,"somma",Z$7:Z573)-SUMIF(AC$7:AC572,"totale",AB$7:AB572),0)</f>
        <v>0</v>
      </c>
      <c r="AC573" s="134"/>
      <c r="AD573" s="194">
        <f t="shared" si="50"/>
        <v>0</v>
      </c>
      <c r="AE573" s="124" t="str">
        <f t="shared" si="51"/>
        <v/>
      </c>
      <c r="AF573" s="195" t="str">
        <f t="shared" si="52"/>
        <v/>
      </c>
      <c r="AG573" s="194" t="str">
        <f t="shared" si="53"/>
        <v/>
      </c>
      <c r="AH573" s="194">
        <f>IF(AG573="",0,IF(ISERROR(VLOOKUP(AG573,AG$7:AG572,1,FALSE)),1,0))</f>
        <v>0</v>
      </c>
      <c r="AI573" s="194"/>
    </row>
    <row r="574" spans="1:35" ht="16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75">
        <f>IF(AND($X$5012&lt;&gt;" ",$X$5012&lt;&gt;0),IF(X574=$X$5012,1+COUNTIF(U$7:U573,"&gt;0"),0),0)</f>
        <v>0</v>
      </c>
      <c r="V574" s="178" t="s">
        <v>763</v>
      </c>
      <c r="W574" s="130"/>
      <c r="X574" s="131"/>
      <c r="Y574" s="131"/>
      <c r="Z574" s="206"/>
      <c r="AA574" s="134"/>
      <c r="AB574" s="174">
        <f>IF(AC574="totale",SUMIF(AA$7:AA574,"somma",Z$7:Z574)-SUMIF(AC$7:AC573,"totale",AB$7:AB573),0)</f>
        <v>0</v>
      </c>
      <c r="AC574" s="134"/>
      <c r="AD574" s="194">
        <f t="shared" si="50"/>
        <v>0</v>
      </c>
      <c r="AE574" s="124" t="str">
        <f t="shared" si="51"/>
        <v/>
      </c>
      <c r="AF574" s="195" t="str">
        <f t="shared" si="52"/>
        <v/>
      </c>
      <c r="AG574" s="194" t="str">
        <f t="shared" si="53"/>
        <v/>
      </c>
      <c r="AH574" s="194">
        <f>IF(AG574="",0,IF(ISERROR(VLOOKUP(AG574,AG$7:AG573,1,FALSE)),1,0))</f>
        <v>0</v>
      </c>
      <c r="AI574" s="194"/>
    </row>
    <row r="575" spans="1:35" ht="16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75">
        <f>IF(AND($X$5012&lt;&gt;" ",$X$5012&lt;&gt;0),IF(X575=$X$5012,1+COUNTIF(U$7:U574,"&gt;0"),0),0)</f>
        <v>0</v>
      </c>
      <c r="V575" s="178" t="s">
        <v>764</v>
      </c>
      <c r="W575" s="130"/>
      <c r="X575" s="131"/>
      <c r="Y575" s="131"/>
      <c r="Z575" s="206"/>
      <c r="AA575" s="134"/>
      <c r="AB575" s="174">
        <f>IF(AC575="totale",SUMIF(AA$7:AA575,"somma",Z$7:Z575)-SUMIF(AC$7:AC574,"totale",AB$7:AB574),0)</f>
        <v>0</v>
      </c>
      <c r="AC575" s="134"/>
      <c r="AD575" s="194">
        <f t="shared" si="50"/>
        <v>0</v>
      </c>
      <c r="AE575" s="124" t="str">
        <f t="shared" si="51"/>
        <v/>
      </c>
      <c r="AF575" s="195" t="str">
        <f t="shared" si="52"/>
        <v/>
      </c>
      <c r="AG575" s="194" t="str">
        <f t="shared" si="53"/>
        <v/>
      </c>
      <c r="AH575" s="194">
        <f>IF(AG575="",0,IF(ISERROR(VLOOKUP(AG575,AG$7:AG574,1,FALSE)),1,0))</f>
        <v>0</v>
      </c>
      <c r="AI575" s="194"/>
    </row>
    <row r="576" spans="1:35" ht="16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75">
        <f>IF(AND($X$5012&lt;&gt;" ",$X$5012&lt;&gt;0),IF(X576=$X$5012,1+COUNTIF(U$7:U575,"&gt;0"),0),0)</f>
        <v>0</v>
      </c>
      <c r="V576" s="178" t="s">
        <v>765</v>
      </c>
      <c r="W576" s="130"/>
      <c r="X576" s="131"/>
      <c r="Y576" s="131"/>
      <c r="Z576" s="206"/>
      <c r="AA576" s="134"/>
      <c r="AB576" s="174">
        <f>IF(AC576="totale",SUMIF(AA$7:AA576,"somma",Z$7:Z576)-SUMIF(AC$7:AC575,"totale",AB$7:AB575),0)</f>
        <v>0</v>
      </c>
      <c r="AC576" s="134"/>
      <c r="AD576" s="194">
        <f t="shared" si="50"/>
        <v>0</v>
      </c>
      <c r="AE576" s="124" t="str">
        <f t="shared" si="51"/>
        <v/>
      </c>
      <c r="AF576" s="195" t="str">
        <f t="shared" si="52"/>
        <v/>
      </c>
      <c r="AG576" s="194" t="str">
        <f t="shared" si="53"/>
        <v/>
      </c>
      <c r="AH576" s="194">
        <f>IF(AG576="",0,IF(ISERROR(VLOOKUP(AG576,AG$7:AG575,1,FALSE)),1,0))</f>
        <v>0</v>
      </c>
      <c r="AI576" s="194"/>
    </row>
    <row r="577" spans="1:35" ht="16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75">
        <f>IF(AND($X$5012&lt;&gt;" ",$X$5012&lt;&gt;0),IF(X577=$X$5012,1+COUNTIF(U$7:U576,"&gt;0"),0),0)</f>
        <v>0</v>
      </c>
      <c r="V577" s="178" t="s">
        <v>766</v>
      </c>
      <c r="W577" s="130"/>
      <c r="X577" s="131"/>
      <c r="Y577" s="131"/>
      <c r="Z577" s="206"/>
      <c r="AA577" s="134"/>
      <c r="AB577" s="174">
        <f>IF(AC577="totale",SUMIF(AA$7:AA577,"somma",Z$7:Z577)-SUMIF(AC$7:AC576,"totale",AB$7:AB576),0)</f>
        <v>0</v>
      </c>
      <c r="AC577" s="134"/>
      <c r="AD577" s="194">
        <f t="shared" si="50"/>
        <v>0</v>
      </c>
      <c r="AE577" s="124" t="str">
        <f t="shared" si="51"/>
        <v/>
      </c>
      <c r="AF577" s="195" t="str">
        <f t="shared" si="52"/>
        <v/>
      </c>
      <c r="AG577" s="194" t="str">
        <f t="shared" si="53"/>
        <v/>
      </c>
      <c r="AH577" s="194">
        <f>IF(AG577="",0,IF(ISERROR(VLOOKUP(AG577,AG$7:AG576,1,FALSE)),1,0))</f>
        <v>0</v>
      </c>
      <c r="AI577" s="194"/>
    </row>
    <row r="578" spans="1:35" ht="16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75">
        <f>IF(AND($X$5012&lt;&gt;" ",$X$5012&lt;&gt;0),IF(X578=$X$5012,1+COUNTIF(U$7:U577,"&gt;0"),0),0)</f>
        <v>0</v>
      </c>
      <c r="V578" s="178" t="s">
        <v>767</v>
      </c>
      <c r="W578" s="130"/>
      <c r="X578" s="131"/>
      <c r="Y578" s="131"/>
      <c r="Z578" s="206"/>
      <c r="AA578" s="134"/>
      <c r="AB578" s="174">
        <f>IF(AC578="totale",SUMIF(AA$7:AA578,"somma",Z$7:Z578)-SUMIF(AC$7:AC577,"totale",AB$7:AB577),0)</f>
        <v>0</v>
      </c>
      <c r="AC578" s="134"/>
      <c r="AD578" s="194">
        <f t="shared" si="50"/>
        <v>0</v>
      </c>
      <c r="AE578" s="124" t="str">
        <f t="shared" si="51"/>
        <v/>
      </c>
      <c r="AF578" s="195" t="str">
        <f t="shared" si="52"/>
        <v/>
      </c>
      <c r="AG578" s="194" t="str">
        <f t="shared" si="53"/>
        <v/>
      </c>
      <c r="AH578" s="194">
        <f>IF(AG578="",0,IF(ISERROR(VLOOKUP(AG578,AG$7:AG577,1,FALSE)),1,0))</f>
        <v>0</v>
      </c>
      <c r="AI578" s="194"/>
    </row>
    <row r="579" spans="1:35" ht="16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75">
        <f>IF(AND($X$5012&lt;&gt;" ",$X$5012&lt;&gt;0),IF(X579=$X$5012,1+COUNTIF(U$7:U578,"&gt;0"),0),0)</f>
        <v>0</v>
      </c>
      <c r="V579" s="178" t="s">
        <v>768</v>
      </c>
      <c r="W579" s="130"/>
      <c r="X579" s="131"/>
      <c r="Y579" s="131"/>
      <c r="Z579" s="206"/>
      <c r="AA579" s="134"/>
      <c r="AB579" s="174">
        <f>IF(AC579="totale",SUMIF(AA$7:AA579,"somma",Z$7:Z579)-SUMIF(AC$7:AC578,"totale",AB$7:AB578),0)</f>
        <v>0</v>
      </c>
      <c r="AC579" s="134"/>
      <c r="AD579" s="194">
        <f t="shared" si="50"/>
        <v>0</v>
      </c>
      <c r="AE579" s="124" t="str">
        <f t="shared" si="51"/>
        <v/>
      </c>
      <c r="AF579" s="195" t="str">
        <f t="shared" si="52"/>
        <v/>
      </c>
      <c r="AG579" s="194" t="str">
        <f t="shared" si="53"/>
        <v/>
      </c>
      <c r="AH579" s="194">
        <f>IF(AG579="",0,IF(ISERROR(VLOOKUP(AG579,AG$7:AG578,1,FALSE)),1,0))</f>
        <v>0</v>
      </c>
      <c r="AI579" s="194"/>
    </row>
    <row r="580" spans="1:35" ht="16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75">
        <f>IF(AND($X$5012&lt;&gt;" ",$X$5012&lt;&gt;0),IF(X580=$X$5012,1+COUNTIF(U$7:U579,"&gt;0"),0),0)</f>
        <v>0</v>
      </c>
      <c r="V580" s="178" t="s">
        <v>769</v>
      </c>
      <c r="W580" s="130"/>
      <c r="X580" s="131"/>
      <c r="Y580" s="131"/>
      <c r="Z580" s="206"/>
      <c r="AA580" s="134"/>
      <c r="AB580" s="174">
        <f>IF(AC580="totale",SUMIF(AA$7:AA580,"somma",Z$7:Z580)-SUMIF(AC$7:AC579,"totale",AB$7:AB579),0)</f>
        <v>0</v>
      </c>
      <c r="AC580" s="134"/>
      <c r="AD580" s="194">
        <f t="shared" si="50"/>
        <v>0</v>
      </c>
      <c r="AE580" s="124" t="str">
        <f t="shared" si="51"/>
        <v/>
      </c>
      <c r="AF580" s="195" t="str">
        <f t="shared" si="52"/>
        <v/>
      </c>
      <c r="AG580" s="194" t="str">
        <f t="shared" si="53"/>
        <v/>
      </c>
      <c r="AH580" s="194">
        <f>IF(AG580="",0,IF(ISERROR(VLOOKUP(AG580,AG$7:AG579,1,FALSE)),1,0))</f>
        <v>0</v>
      </c>
      <c r="AI580" s="194"/>
    </row>
    <row r="581" spans="1:35" ht="16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75">
        <f>IF(AND($X$5012&lt;&gt;" ",$X$5012&lt;&gt;0),IF(X581=$X$5012,1+COUNTIF(U$7:U580,"&gt;0"),0),0)</f>
        <v>0</v>
      </c>
      <c r="V581" s="178" t="s">
        <v>770</v>
      </c>
      <c r="W581" s="130"/>
      <c r="X581" s="131"/>
      <c r="Y581" s="131"/>
      <c r="Z581" s="206"/>
      <c r="AA581" s="134"/>
      <c r="AB581" s="174">
        <f>IF(AC581="totale",SUMIF(AA$7:AA581,"somma",Z$7:Z581)-SUMIF(AC$7:AC580,"totale",AB$7:AB580),0)</f>
        <v>0</v>
      </c>
      <c r="AC581" s="134"/>
      <c r="AD581" s="194">
        <f t="shared" si="50"/>
        <v>0</v>
      </c>
      <c r="AE581" s="124" t="str">
        <f t="shared" si="51"/>
        <v/>
      </c>
      <c r="AF581" s="195" t="str">
        <f t="shared" si="52"/>
        <v/>
      </c>
      <c r="AG581" s="194" t="str">
        <f t="shared" si="53"/>
        <v/>
      </c>
      <c r="AH581" s="194">
        <f>IF(AG581="",0,IF(ISERROR(VLOOKUP(AG581,AG$7:AG580,1,FALSE)),1,0))</f>
        <v>0</v>
      </c>
      <c r="AI581" s="194"/>
    </row>
    <row r="582" spans="1:35" ht="16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75">
        <f>IF(AND($X$5012&lt;&gt;" ",$X$5012&lt;&gt;0),IF(X582=$X$5012,1+COUNTIF(U$7:U581,"&gt;0"),0),0)</f>
        <v>0</v>
      </c>
      <c r="V582" s="178" t="s">
        <v>771</v>
      </c>
      <c r="W582" s="130"/>
      <c r="X582" s="131"/>
      <c r="Y582" s="131"/>
      <c r="Z582" s="206"/>
      <c r="AA582" s="134"/>
      <c r="AB582" s="174">
        <f>IF(AC582="totale",SUMIF(AA$7:AA582,"somma",Z$7:Z582)-SUMIF(AC$7:AC581,"totale",AB$7:AB581),0)</f>
        <v>0</v>
      </c>
      <c r="AC582" s="134"/>
      <c r="AD582" s="194">
        <f t="shared" si="50"/>
        <v>0</v>
      </c>
      <c r="AE582" s="124" t="str">
        <f t="shared" si="51"/>
        <v/>
      </c>
      <c r="AF582" s="195" t="str">
        <f t="shared" si="52"/>
        <v/>
      </c>
      <c r="AG582" s="194" t="str">
        <f t="shared" si="53"/>
        <v/>
      </c>
      <c r="AH582" s="194">
        <f>IF(AG582="",0,IF(ISERROR(VLOOKUP(AG582,AG$7:AG581,1,FALSE)),1,0))</f>
        <v>0</v>
      </c>
      <c r="AI582" s="194"/>
    </row>
    <row r="583" spans="1:35" ht="16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75">
        <f>IF(AND($X$5012&lt;&gt;" ",$X$5012&lt;&gt;0),IF(X583=$X$5012,1+COUNTIF(U$7:U582,"&gt;0"),0),0)</f>
        <v>0</v>
      </c>
      <c r="V583" s="178" t="s">
        <v>772</v>
      </c>
      <c r="W583" s="130"/>
      <c r="X583" s="131"/>
      <c r="Y583" s="131"/>
      <c r="Z583" s="206"/>
      <c r="AA583" s="134"/>
      <c r="AB583" s="174">
        <f>IF(AC583="totale",SUMIF(AA$7:AA583,"somma",Z$7:Z583)-SUMIF(AC$7:AC582,"totale",AB$7:AB582),0)</f>
        <v>0</v>
      </c>
      <c r="AC583" s="134"/>
      <c r="AD583" s="194">
        <f t="shared" si="50"/>
        <v>0</v>
      </c>
      <c r="AE583" s="124" t="str">
        <f t="shared" si="51"/>
        <v/>
      </c>
      <c r="AF583" s="195" t="str">
        <f t="shared" si="52"/>
        <v/>
      </c>
      <c r="AG583" s="194" t="str">
        <f t="shared" si="53"/>
        <v/>
      </c>
      <c r="AH583" s="194">
        <f>IF(AG583="",0,IF(ISERROR(VLOOKUP(AG583,AG$7:AG582,1,FALSE)),1,0))</f>
        <v>0</v>
      </c>
      <c r="AI583" s="194"/>
    </row>
    <row r="584" spans="1:35" ht="16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75">
        <f>IF(AND($X$5012&lt;&gt;" ",$X$5012&lt;&gt;0),IF(X584=$X$5012,1+COUNTIF(U$7:U583,"&gt;0"),0),0)</f>
        <v>0</v>
      </c>
      <c r="V584" s="178" t="s">
        <v>773</v>
      </c>
      <c r="W584" s="130"/>
      <c r="X584" s="131"/>
      <c r="Y584" s="131"/>
      <c r="Z584" s="206"/>
      <c r="AA584" s="134"/>
      <c r="AB584" s="174">
        <f>IF(AC584="totale",SUMIF(AA$7:AA584,"somma",Z$7:Z584)-SUMIF(AC$7:AC583,"totale",AB$7:AB583),0)</f>
        <v>0</v>
      </c>
      <c r="AC584" s="134"/>
      <c r="AD584" s="194">
        <f t="shared" ref="AD584:AD647" si="54">IF(ISBLANK(X584),0,VLOOKUP(X584,$B$8:$E$57,1,FALSE))</f>
        <v>0</v>
      </c>
      <c r="AE584" s="124" t="str">
        <f t="shared" ref="AE584:AE647" si="55">IF(W584&gt;0,CONCATENATE(MONTH(W584)&amp;X584),"")</f>
        <v/>
      </c>
      <c r="AF584" s="195" t="str">
        <f t="shared" ref="AF584:AF647" si="56">IF(OR(AND(Z584&lt;&gt;0,ISBLANK(X584)),ISERROR(AD584)),"ERR","")</f>
        <v/>
      </c>
      <c r="AG584" s="194" t="str">
        <f t="shared" si="53"/>
        <v/>
      </c>
      <c r="AH584" s="194">
        <f>IF(AG584="",0,IF(ISERROR(VLOOKUP(AG584,AG$7:AG583,1,FALSE)),1,0))</f>
        <v>0</v>
      </c>
      <c r="AI584" s="194"/>
    </row>
    <row r="585" spans="1:35" ht="16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75">
        <f>IF(AND($X$5012&lt;&gt;" ",$X$5012&lt;&gt;0),IF(X585=$X$5012,1+COUNTIF(U$7:U584,"&gt;0"),0),0)</f>
        <v>0</v>
      </c>
      <c r="V585" s="178" t="s">
        <v>774</v>
      </c>
      <c r="W585" s="130"/>
      <c r="X585" s="131"/>
      <c r="Y585" s="131"/>
      <c r="Z585" s="206"/>
      <c r="AA585" s="134"/>
      <c r="AB585" s="174">
        <f>IF(AC585="totale",SUMIF(AA$7:AA585,"somma",Z$7:Z585)-SUMIF(AC$7:AC584,"totale",AB$7:AB584),0)</f>
        <v>0</v>
      </c>
      <c r="AC585" s="134"/>
      <c r="AD585" s="194">
        <f t="shared" si="54"/>
        <v>0</v>
      </c>
      <c r="AE585" s="124" t="str">
        <f t="shared" si="55"/>
        <v/>
      </c>
      <c r="AF585" s="195" t="str">
        <f t="shared" si="56"/>
        <v/>
      </c>
      <c r="AG585" s="194" t="str">
        <f t="shared" si="53"/>
        <v/>
      </c>
      <c r="AH585" s="194">
        <f>IF(AG585="",0,IF(ISERROR(VLOOKUP(AG585,AG$7:AG584,1,FALSE)),1,0))</f>
        <v>0</v>
      </c>
      <c r="AI585" s="194"/>
    </row>
    <row r="586" spans="1:35" ht="16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75">
        <f>IF(AND($X$5012&lt;&gt;" ",$X$5012&lt;&gt;0),IF(X586=$X$5012,1+COUNTIF(U$7:U585,"&gt;0"),0),0)</f>
        <v>0</v>
      </c>
      <c r="V586" s="178" t="s">
        <v>775</v>
      </c>
      <c r="W586" s="130"/>
      <c r="X586" s="131"/>
      <c r="Y586" s="131"/>
      <c r="Z586" s="206"/>
      <c r="AA586" s="134"/>
      <c r="AB586" s="174">
        <f>IF(AC586="totale",SUMIF(AA$7:AA586,"somma",Z$7:Z586)-SUMIF(AC$7:AC585,"totale",AB$7:AB585),0)</f>
        <v>0</v>
      </c>
      <c r="AC586" s="134"/>
      <c r="AD586" s="194">
        <f t="shared" si="54"/>
        <v>0</v>
      </c>
      <c r="AE586" s="124" t="str">
        <f t="shared" si="55"/>
        <v/>
      </c>
      <c r="AF586" s="195" t="str">
        <f t="shared" si="56"/>
        <v/>
      </c>
      <c r="AG586" s="194" t="str">
        <f t="shared" ref="AG586:AG649" si="57">IF(W586&gt;0,CONCATENATE(MONTH(W586),"-",YEAR(W586)),"")</f>
        <v/>
      </c>
      <c r="AH586" s="194">
        <f>IF(AG586="",0,IF(ISERROR(VLOOKUP(AG586,AG$7:AG585,1,FALSE)),1,0))</f>
        <v>0</v>
      </c>
      <c r="AI586" s="194"/>
    </row>
    <row r="587" spans="1:35" ht="16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75">
        <f>IF(AND($X$5012&lt;&gt;" ",$X$5012&lt;&gt;0),IF(X587=$X$5012,1+COUNTIF(U$7:U586,"&gt;0"),0),0)</f>
        <v>0</v>
      </c>
      <c r="V587" s="178" t="s">
        <v>776</v>
      </c>
      <c r="W587" s="130"/>
      <c r="X587" s="131"/>
      <c r="Y587" s="131"/>
      <c r="Z587" s="206"/>
      <c r="AA587" s="134"/>
      <c r="AB587" s="174">
        <f>IF(AC587="totale",SUMIF(AA$7:AA587,"somma",Z$7:Z587)-SUMIF(AC$7:AC586,"totale",AB$7:AB586),0)</f>
        <v>0</v>
      </c>
      <c r="AC587" s="134"/>
      <c r="AD587" s="194">
        <f t="shared" si="54"/>
        <v>0</v>
      </c>
      <c r="AE587" s="124" t="str">
        <f t="shared" si="55"/>
        <v/>
      </c>
      <c r="AF587" s="195" t="str">
        <f t="shared" si="56"/>
        <v/>
      </c>
      <c r="AG587" s="194" t="str">
        <f t="shared" si="57"/>
        <v/>
      </c>
      <c r="AH587" s="194">
        <f>IF(AG587="",0,IF(ISERROR(VLOOKUP(AG587,AG$7:AG586,1,FALSE)),1,0))</f>
        <v>0</v>
      </c>
      <c r="AI587" s="194"/>
    </row>
    <row r="588" spans="1:35" ht="16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75">
        <f>IF(AND($X$5012&lt;&gt;" ",$X$5012&lt;&gt;0),IF(X588=$X$5012,1+COUNTIF(U$7:U587,"&gt;0"),0),0)</f>
        <v>0</v>
      </c>
      <c r="V588" s="178" t="s">
        <v>777</v>
      </c>
      <c r="W588" s="130"/>
      <c r="X588" s="131"/>
      <c r="Y588" s="131"/>
      <c r="Z588" s="206"/>
      <c r="AA588" s="134"/>
      <c r="AB588" s="174">
        <f>IF(AC588="totale",SUMIF(AA$7:AA588,"somma",Z$7:Z588)-SUMIF(AC$7:AC587,"totale",AB$7:AB587),0)</f>
        <v>0</v>
      </c>
      <c r="AC588" s="134"/>
      <c r="AD588" s="194">
        <f t="shared" si="54"/>
        <v>0</v>
      </c>
      <c r="AE588" s="124" t="str">
        <f t="shared" si="55"/>
        <v/>
      </c>
      <c r="AF588" s="195" t="str">
        <f t="shared" si="56"/>
        <v/>
      </c>
      <c r="AG588" s="194" t="str">
        <f t="shared" si="57"/>
        <v/>
      </c>
      <c r="AH588" s="194">
        <f>IF(AG588="",0,IF(ISERROR(VLOOKUP(AG588,AG$7:AG587,1,FALSE)),1,0))</f>
        <v>0</v>
      </c>
      <c r="AI588" s="194"/>
    </row>
    <row r="589" spans="1:35" ht="16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75">
        <f>IF(AND($X$5012&lt;&gt;" ",$X$5012&lt;&gt;0),IF(X589=$X$5012,1+COUNTIF(U$7:U588,"&gt;0"),0),0)</f>
        <v>0</v>
      </c>
      <c r="V589" s="178" t="s">
        <v>778</v>
      </c>
      <c r="W589" s="130"/>
      <c r="X589" s="131"/>
      <c r="Y589" s="131"/>
      <c r="Z589" s="206"/>
      <c r="AA589" s="134"/>
      <c r="AB589" s="174">
        <f>IF(AC589="totale",SUMIF(AA$7:AA589,"somma",Z$7:Z589)-SUMIF(AC$7:AC588,"totale",AB$7:AB588),0)</f>
        <v>0</v>
      </c>
      <c r="AC589" s="134"/>
      <c r="AD589" s="194">
        <f t="shared" si="54"/>
        <v>0</v>
      </c>
      <c r="AE589" s="124" t="str">
        <f t="shared" si="55"/>
        <v/>
      </c>
      <c r="AF589" s="195" t="str">
        <f t="shared" si="56"/>
        <v/>
      </c>
      <c r="AG589" s="194" t="str">
        <f t="shared" si="57"/>
        <v/>
      </c>
      <c r="AH589" s="194">
        <f>IF(AG589="",0,IF(ISERROR(VLOOKUP(AG589,AG$7:AG588,1,FALSE)),1,0))</f>
        <v>0</v>
      </c>
      <c r="AI589" s="194"/>
    </row>
    <row r="590" spans="1:35" ht="16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75">
        <f>IF(AND($X$5012&lt;&gt;" ",$X$5012&lt;&gt;0),IF(X590=$X$5012,1+COUNTIF(U$7:U589,"&gt;0"),0),0)</f>
        <v>0</v>
      </c>
      <c r="V590" s="178" t="s">
        <v>779</v>
      </c>
      <c r="W590" s="130"/>
      <c r="X590" s="131"/>
      <c r="Y590" s="131"/>
      <c r="Z590" s="206"/>
      <c r="AA590" s="134"/>
      <c r="AB590" s="174">
        <f>IF(AC590="totale",SUMIF(AA$7:AA590,"somma",Z$7:Z590)-SUMIF(AC$7:AC589,"totale",AB$7:AB589),0)</f>
        <v>0</v>
      </c>
      <c r="AC590" s="134"/>
      <c r="AD590" s="194">
        <f t="shared" si="54"/>
        <v>0</v>
      </c>
      <c r="AE590" s="124" t="str">
        <f t="shared" si="55"/>
        <v/>
      </c>
      <c r="AF590" s="195" t="str">
        <f t="shared" si="56"/>
        <v/>
      </c>
      <c r="AG590" s="194" t="str">
        <f t="shared" si="57"/>
        <v/>
      </c>
      <c r="AH590" s="194">
        <f>IF(AG590="",0,IF(ISERROR(VLOOKUP(AG590,AG$7:AG589,1,FALSE)),1,0))</f>
        <v>0</v>
      </c>
      <c r="AI590" s="194"/>
    </row>
    <row r="591" spans="1:35" ht="16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75">
        <f>IF(AND($X$5012&lt;&gt;" ",$X$5012&lt;&gt;0),IF(X591=$X$5012,1+COUNTIF(U$7:U590,"&gt;0"),0),0)</f>
        <v>0</v>
      </c>
      <c r="V591" s="178" t="s">
        <v>780</v>
      </c>
      <c r="W591" s="130"/>
      <c r="X591" s="131"/>
      <c r="Y591" s="131"/>
      <c r="Z591" s="206"/>
      <c r="AA591" s="134"/>
      <c r="AB591" s="174">
        <f>IF(AC591="totale",SUMIF(AA$7:AA591,"somma",Z$7:Z591)-SUMIF(AC$7:AC590,"totale",AB$7:AB590),0)</f>
        <v>0</v>
      </c>
      <c r="AC591" s="134"/>
      <c r="AD591" s="194">
        <f t="shared" si="54"/>
        <v>0</v>
      </c>
      <c r="AE591" s="124" t="str">
        <f t="shared" si="55"/>
        <v/>
      </c>
      <c r="AF591" s="195" t="str">
        <f t="shared" si="56"/>
        <v/>
      </c>
      <c r="AG591" s="194" t="str">
        <f t="shared" si="57"/>
        <v/>
      </c>
      <c r="AH591" s="194">
        <f>IF(AG591="",0,IF(ISERROR(VLOOKUP(AG591,AG$7:AG590,1,FALSE)),1,0))</f>
        <v>0</v>
      </c>
      <c r="AI591" s="194"/>
    </row>
    <row r="592" spans="1:35" ht="16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75">
        <f>IF(AND($X$5012&lt;&gt;" ",$X$5012&lt;&gt;0),IF(X592=$X$5012,1+COUNTIF(U$7:U591,"&gt;0"),0),0)</f>
        <v>0</v>
      </c>
      <c r="V592" s="178" t="s">
        <v>781</v>
      </c>
      <c r="W592" s="130"/>
      <c r="X592" s="131"/>
      <c r="Y592" s="131"/>
      <c r="Z592" s="206"/>
      <c r="AA592" s="134"/>
      <c r="AB592" s="174">
        <f>IF(AC592="totale",SUMIF(AA$7:AA592,"somma",Z$7:Z592)-SUMIF(AC$7:AC591,"totale",AB$7:AB591),0)</f>
        <v>0</v>
      </c>
      <c r="AC592" s="134"/>
      <c r="AD592" s="194">
        <f t="shared" si="54"/>
        <v>0</v>
      </c>
      <c r="AE592" s="124" t="str">
        <f t="shared" si="55"/>
        <v/>
      </c>
      <c r="AF592" s="195" t="str">
        <f t="shared" si="56"/>
        <v/>
      </c>
      <c r="AG592" s="194" t="str">
        <f t="shared" si="57"/>
        <v/>
      </c>
      <c r="AH592" s="194">
        <f>IF(AG592="",0,IF(ISERROR(VLOOKUP(AG592,AG$7:AG591,1,FALSE)),1,0))</f>
        <v>0</v>
      </c>
      <c r="AI592" s="194"/>
    </row>
    <row r="593" spans="1:35" ht="16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75">
        <f>IF(AND($X$5012&lt;&gt;" ",$X$5012&lt;&gt;0),IF(X593=$X$5012,1+COUNTIF(U$7:U592,"&gt;0"),0),0)</f>
        <v>0</v>
      </c>
      <c r="V593" s="178" t="s">
        <v>782</v>
      </c>
      <c r="W593" s="130"/>
      <c r="X593" s="131"/>
      <c r="Y593" s="131"/>
      <c r="Z593" s="206"/>
      <c r="AA593" s="134"/>
      <c r="AB593" s="174">
        <f>IF(AC593="totale",SUMIF(AA$7:AA593,"somma",Z$7:Z593)-SUMIF(AC$7:AC592,"totale",AB$7:AB592),0)</f>
        <v>0</v>
      </c>
      <c r="AC593" s="134"/>
      <c r="AD593" s="194">
        <f t="shared" si="54"/>
        <v>0</v>
      </c>
      <c r="AE593" s="124" t="str">
        <f t="shared" si="55"/>
        <v/>
      </c>
      <c r="AF593" s="195" t="str">
        <f t="shared" si="56"/>
        <v/>
      </c>
      <c r="AG593" s="194" t="str">
        <f t="shared" si="57"/>
        <v/>
      </c>
      <c r="AH593" s="194">
        <f>IF(AG593="",0,IF(ISERROR(VLOOKUP(AG593,AG$7:AG592,1,FALSE)),1,0))</f>
        <v>0</v>
      </c>
      <c r="AI593" s="194"/>
    </row>
    <row r="594" spans="1:35" ht="16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75">
        <f>IF(AND($X$5012&lt;&gt;" ",$X$5012&lt;&gt;0),IF(X594=$X$5012,1+COUNTIF(U$7:U593,"&gt;0"),0),0)</f>
        <v>0</v>
      </c>
      <c r="V594" s="178" t="s">
        <v>783</v>
      </c>
      <c r="W594" s="130"/>
      <c r="X594" s="131"/>
      <c r="Y594" s="131"/>
      <c r="Z594" s="206"/>
      <c r="AA594" s="134"/>
      <c r="AB594" s="174">
        <f>IF(AC594="totale",SUMIF(AA$7:AA594,"somma",Z$7:Z594)-SUMIF(AC$7:AC593,"totale",AB$7:AB593),0)</f>
        <v>0</v>
      </c>
      <c r="AC594" s="134"/>
      <c r="AD594" s="194">
        <f t="shared" si="54"/>
        <v>0</v>
      </c>
      <c r="AE594" s="124" t="str">
        <f t="shared" si="55"/>
        <v/>
      </c>
      <c r="AF594" s="195" t="str">
        <f t="shared" si="56"/>
        <v/>
      </c>
      <c r="AG594" s="194" t="str">
        <f t="shared" si="57"/>
        <v/>
      </c>
      <c r="AH594" s="194">
        <f>IF(AG594="",0,IF(ISERROR(VLOOKUP(AG594,AG$7:AG593,1,FALSE)),1,0))</f>
        <v>0</v>
      </c>
      <c r="AI594" s="194"/>
    </row>
    <row r="595" spans="1:35" ht="16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75">
        <f>IF(AND($X$5012&lt;&gt;" ",$X$5012&lt;&gt;0),IF(X595=$X$5012,1+COUNTIF(U$7:U594,"&gt;0"),0),0)</f>
        <v>0</v>
      </c>
      <c r="V595" s="178" t="s">
        <v>784</v>
      </c>
      <c r="W595" s="130"/>
      <c r="X595" s="131"/>
      <c r="Y595" s="131"/>
      <c r="Z595" s="206"/>
      <c r="AA595" s="134"/>
      <c r="AB595" s="174">
        <f>IF(AC595="totale",SUMIF(AA$7:AA595,"somma",Z$7:Z595)-SUMIF(AC$7:AC594,"totale",AB$7:AB594),0)</f>
        <v>0</v>
      </c>
      <c r="AC595" s="134"/>
      <c r="AD595" s="194">
        <f t="shared" si="54"/>
        <v>0</v>
      </c>
      <c r="AE595" s="124" t="str">
        <f t="shared" si="55"/>
        <v/>
      </c>
      <c r="AF595" s="195" t="str">
        <f t="shared" si="56"/>
        <v/>
      </c>
      <c r="AG595" s="194" t="str">
        <f t="shared" si="57"/>
        <v/>
      </c>
      <c r="AH595" s="194">
        <f>IF(AG595="",0,IF(ISERROR(VLOOKUP(AG595,AG$7:AG594,1,FALSE)),1,0))</f>
        <v>0</v>
      </c>
      <c r="AI595" s="194"/>
    </row>
    <row r="596" spans="1:35" ht="16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75">
        <f>IF(AND($X$5012&lt;&gt;" ",$X$5012&lt;&gt;0),IF(X596=$X$5012,1+COUNTIF(U$7:U595,"&gt;0"),0),0)</f>
        <v>0</v>
      </c>
      <c r="V596" s="178" t="s">
        <v>785</v>
      </c>
      <c r="W596" s="130"/>
      <c r="X596" s="131"/>
      <c r="Y596" s="131"/>
      <c r="Z596" s="206"/>
      <c r="AA596" s="134"/>
      <c r="AB596" s="174">
        <f>IF(AC596="totale",SUMIF(AA$7:AA596,"somma",Z$7:Z596)-SUMIF(AC$7:AC595,"totale",AB$7:AB595),0)</f>
        <v>0</v>
      </c>
      <c r="AC596" s="134"/>
      <c r="AD596" s="194">
        <f t="shared" si="54"/>
        <v>0</v>
      </c>
      <c r="AE596" s="124" t="str">
        <f t="shared" si="55"/>
        <v/>
      </c>
      <c r="AF596" s="195" t="str">
        <f t="shared" si="56"/>
        <v/>
      </c>
      <c r="AG596" s="194" t="str">
        <f t="shared" si="57"/>
        <v/>
      </c>
      <c r="AH596" s="194">
        <f>IF(AG596="",0,IF(ISERROR(VLOOKUP(AG596,AG$7:AG595,1,FALSE)),1,0))</f>
        <v>0</v>
      </c>
      <c r="AI596" s="194"/>
    </row>
    <row r="597" spans="1:35" ht="16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75">
        <f>IF(AND($X$5012&lt;&gt;" ",$X$5012&lt;&gt;0),IF(X597=$X$5012,1+COUNTIF(U$7:U596,"&gt;0"),0),0)</f>
        <v>0</v>
      </c>
      <c r="V597" s="178" t="s">
        <v>786</v>
      </c>
      <c r="W597" s="130"/>
      <c r="X597" s="131"/>
      <c r="Y597" s="131"/>
      <c r="Z597" s="206"/>
      <c r="AA597" s="134"/>
      <c r="AB597" s="174">
        <f>IF(AC597="totale",SUMIF(AA$7:AA597,"somma",Z$7:Z597)-SUMIF(AC$7:AC596,"totale",AB$7:AB596),0)</f>
        <v>0</v>
      </c>
      <c r="AC597" s="134"/>
      <c r="AD597" s="194">
        <f t="shared" si="54"/>
        <v>0</v>
      </c>
      <c r="AE597" s="124" t="str">
        <f t="shared" si="55"/>
        <v/>
      </c>
      <c r="AF597" s="195" t="str">
        <f t="shared" si="56"/>
        <v/>
      </c>
      <c r="AG597" s="194" t="str">
        <f t="shared" si="57"/>
        <v/>
      </c>
      <c r="AH597" s="194">
        <f>IF(AG597="",0,IF(ISERROR(VLOOKUP(AG597,AG$7:AG596,1,FALSE)),1,0))</f>
        <v>0</v>
      </c>
      <c r="AI597" s="194"/>
    </row>
    <row r="598" spans="1:35" ht="16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75">
        <f>IF(AND($X$5012&lt;&gt;" ",$X$5012&lt;&gt;0),IF(X598=$X$5012,1+COUNTIF(U$7:U597,"&gt;0"),0),0)</f>
        <v>0</v>
      </c>
      <c r="V598" s="178" t="s">
        <v>787</v>
      </c>
      <c r="W598" s="130"/>
      <c r="X598" s="131"/>
      <c r="Y598" s="131"/>
      <c r="Z598" s="206"/>
      <c r="AA598" s="134"/>
      <c r="AB598" s="174">
        <f>IF(AC598="totale",SUMIF(AA$7:AA598,"somma",Z$7:Z598)-SUMIF(AC$7:AC597,"totale",AB$7:AB597),0)</f>
        <v>0</v>
      </c>
      <c r="AC598" s="134"/>
      <c r="AD598" s="194">
        <f t="shared" si="54"/>
        <v>0</v>
      </c>
      <c r="AE598" s="124" t="str">
        <f t="shared" si="55"/>
        <v/>
      </c>
      <c r="AF598" s="195" t="str">
        <f t="shared" si="56"/>
        <v/>
      </c>
      <c r="AG598" s="194" t="str">
        <f t="shared" si="57"/>
        <v/>
      </c>
      <c r="AH598" s="194">
        <f>IF(AG598="",0,IF(ISERROR(VLOOKUP(AG598,AG$7:AG597,1,FALSE)),1,0))</f>
        <v>0</v>
      </c>
      <c r="AI598" s="194"/>
    </row>
    <row r="599" spans="1:35" ht="16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75">
        <f>IF(AND($X$5012&lt;&gt;" ",$X$5012&lt;&gt;0),IF(X599=$X$5012,1+COUNTIF(U$7:U598,"&gt;0"),0),0)</f>
        <v>0</v>
      </c>
      <c r="V599" s="178" t="s">
        <v>788</v>
      </c>
      <c r="W599" s="130"/>
      <c r="X599" s="131"/>
      <c r="Y599" s="131"/>
      <c r="Z599" s="206"/>
      <c r="AA599" s="134"/>
      <c r="AB599" s="174">
        <f>IF(AC599="totale",SUMIF(AA$7:AA599,"somma",Z$7:Z599)-SUMIF(AC$7:AC598,"totale",AB$7:AB598),0)</f>
        <v>0</v>
      </c>
      <c r="AC599" s="134"/>
      <c r="AD599" s="194">
        <f t="shared" si="54"/>
        <v>0</v>
      </c>
      <c r="AE599" s="124" t="str">
        <f t="shared" si="55"/>
        <v/>
      </c>
      <c r="AF599" s="195" t="str">
        <f t="shared" si="56"/>
        <v/>
      </c>
      <c r="AG599" s="194" t="str">
        <f t="shared" si="57"/>
        <v/>
      </c>
      <c r="AH599" s="194">
        <f>IF(AG599="",0,IF(ISERROR(VLOOKUP(AG599,AG$7:AG598,1,FALSE)),1,0))</f>
        <v>0</v>
      </c>
      <c r="AI599" s="194"/>
    </row>
    <row r="600" spans="1:35" ht="16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75">
        <f>IF(AND($X$5012&lt;&gt;" ",$X$5012&lt;&gt;0),IF(X600=$X$5012,1+COUNTIF(U$7:U599,"&gt;0"),0),0)</f>
        <v>0</v>
      </c>
      <c r="V600" s="178" t="s">
        <v>789</v>
      </c>
      <c r="W600" s="130"/>
      <c r="X600" s="131"/>
      <c r="Y600" s="131"/>
      <c r="Z600" s="206"/>
      <c r="AA600" s="134"/>
      <c r="AB600" s="174">
        <f>IF(AC600="totale",SUMIF(AA$7:AA600,"somma",Z$7:Z600)-SUMIF(AC$7:AC599,"totale",AB$7:AB599),0)</f>
        <v>0</v>
      </c>
      <c r="AC600" s="134"/>
      <c r="AD600" s="194">
        <f t="shared" si="54"/>
        <v>0</v>
      </c>
      <c r="AE600" s="124" t="str">
        <f t="shared" si="55"/>
        <v/>
      </c>
      <c r="AF600" s="195" t="str">
        <f t="shared" si="56"/>
        <v/>
      </c>
      <c r="AG600" s="194" t="str">
        <f t="shared" si="57"/>
        <v/>
      </c>
      <c r="AH600" s="194">
        <f>IF(AG600="",0,IF(ISERROR(VLOOKUP(AG600,AG$7:AG599,1,FALSE)),1,0))</f>
        <v>0</v>
      </c>
      <c r="AI600" s="194"/>
    </row>
    <row r="601" spans="1:35" ht="16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75">
        <f>IF(AND($X$5012&lt;&gt;" ",$X$5012&lt;&gt;0),IF(X601=$X$5012,1+COUNTIF(U$7:U600,"&gt;0"),0),0)</f>
        <v>0</v>
      </c>
      <c r="V601" s="178" t="s">
        <v>790</v>
      </c>
      <c r="W601" s="130"/>
      <c r="X601" s="131"/>
      <c r="Y601" s="131"/>
      <c r="Z601" s="206"/>
      <c r="AA601" s="134"/>
      <c r="AB601" s="174">
        <f>IF(AC601="totale",SUMIF(AA$7:AA601,"somma",Z$7:Z601)-SUMIF(AC$7:AC600,"totale",AB$7:AB600),0)</f>
        <v>0</v>
      </c>
      <c r="AC601" s="134"/>
      <c r="AD601" s="194">
        <f t="shared" si="54"/>
        <v>0</v>
      </c>
      <c r="AE601" s="124" t="str">
        <f t="shared" si="55"/>
        <v/>
      </c>
      <c r="AF601" s="195" t="str">
        <f t="shared" si="56"/>
        <v/>
      </c>
      <c r="AG601" s="194" t="str">
        <f t="shared" si="57"/>
        <v/>
      </c>
      <c r="AH601" s="194">
        <f>IF(AG601="",0,IF(ISERROR(VLOOKUP(AG601,AG$7:AG600,1,FALSE)),1,0))</f>
        <v>0</v>
      </c>
      <c r="AI601" s="194"/>
    </row>
    <row r="602" spans="1:35" ht="16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75">
        <f>IF(AND($X$5012&lt;&gt;" ",$X$5012&lt;&gt;0),IF(X602=$X$5012,1+COUNTIF(U$7:U601,"&gt;0"),0),0)</f>
        <v>0</v>
      </c>
      <c r="V602" s="178" t="s">
        <v>791</v>
      </c>
      <c r="W602" s="130"/>
      <c r="X602" s="131"/>
      <c r="Y602" s="131"/>
      <c r="Z602" s="206"/>
      <c r="AA602" s="134"/>
      <c r="AB602" s="174">
        <f>IF(AC602="totale",SUMIF(AA$7:AA602,"somma",Z$7:Z602)-SUMIF(AC$7:AC601,"totale",AB$7:AB601),0)</f>
        <v>0</v>
      </c>
      <c r="AC602" s="134"/>
      <c r="AD602" s="194">
        <f t="shared" si="54"/>
        <v>0</v>
      </c>
      <c r="AE602" s="124" t="str">
        <f t="shared" si="55"/>
        <v/>
      </c>
      <c r="AF602" s="195" t="str">
        <f t="shared" si="56"/>
        <v/>
      </c>
      <c r="AG602" s="194" t="str">
        <f t="shared" si="57"/>
        <v/>
      </c>
      <c r="AH602" s="194">
        <f>IF(AG602="",0,IF(ISERROR(VLOOKUP(AG602,AG$7:AG601,1,FALSE)),1,0))</f>
        <v>0</v>
      </c>
      <c r="AI602" s="194"/>
    </row>
    <row r="603" spans="1:35" ht="16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75">
        <f>IF(AND($X$5012&lt;&gt;" ",$X$5012&lt;&gt;0),IF(X603=$X$5012,1+COUNTIF(U$7:U602,"&gt;0"),0),0)</f>
        <v>0</v>
      </c>
      <c r="V603" s="178" t="s">
        <v>792</v>
      </c>
      <c r="W603" s="130"/>
      <c r="X603" s="131"/>
      <c r="Y603" s="131"/>
      <c r="Z603" s="206"/>
      <c r="AA603" s="134"/>
      <c r="AB603" s="174">
        <f>IF(AC603="totale",SUMIF(AA$7:AA603,"somma",Z$7:Z603)-SUMIF(AC$7:AC602,"totale",AB$7:AB602),0)</f>
        <v>0</v>
      </c>
      <c r="AC603" s="134"/>
      <c r="AD603" s="194">
        <f t="shared" si="54"/>
        <v>0</v>
      </c>
      <c r="AE603" s="124" t="str">
        <f t="shared" si="55"/>
        <v/>
      </c>
      <c r="AF603" s="195" t="str">
        <f t="shared" si="56"/>
        <v/>
      </c>
      <c r="AG603" s="194" t="str">
        <f t="shared" si="57"/>
        <v/>
      </c>
      <c r="AH603" s="194">
        <f>IF(AG603="",0,IF(ISERROR(VLOOKUP(AG603,AG$7:AG602,1,FALSE)),1,0))</f>
        <v>0</v>
      </c>
      <c r="AI603" s="194"/>
    </row>
    <row r="604" spans="1:35" ht="16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75">
        <f>IF(AND($X$5012&lt;&gt;" ",$X$5012&lt;&gt;0),IF(X604=$X$5012,1+COUNTIF(U$7:U603,"&gt;0"),0),0)</f>
        <v>0</v>
      </c>
      <c r="V604" s="178" t="s">
        <v>793</v>
      </c>
      <c r="W604" s="130"/>
      <c r="X604" s="131"/>
      <c r="Y604" s="131"/>
      <c r="Z604" s="206"/>
      <c r="AA604" s="134"/>
      <c r="AB604" s="174">
        <f>IF(AC604="totale",SUMIF(AA$7:AA604,"somma",Z$7:Z604)-SUMIF(AC$7:AC603,"totale",AB$7:AB603),0)</f>
        <v>0</v>
      </c>
      <c r="AC604" s="134"/>
      <c r="AD604" s="194">
        <f t="shared" si="54"/>
        <v>0</v>
      </c>
      <c r="AE604" s="124" t="str">
        <f t="shared" si="55"/>
        <v/>
      </c>
      <c r="AF604" s="195" t="str">
        <f t="shared" si="56"/>
        <v/>
      </c>
      <c r="AG604" s="194" t="str">
        <f t="shared" si="57"/>
        <v/>
      </c>
      <c r="AH604" s="194">
        <f>IF(AG604="",0,IF(ISERROR(VLOOKUP(AG604,AG$7:AG603,1,FALSE)),1,0))</f>
        <v>0</v>
      </c>
      <c r="AI604" s="194"/>
    </row>
    <row r="605" spans="1:35" ht="16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75">
        <f>IF(AND($X$5012&lt;&gt;" ",$X$5012&lt;&gt;0),IF(X605=$X$5012,1+COUNTIF(U$7:U604,"&gt;0"),0),0)</f>
        <v>0</v>
      </c>
      <c r="V605" s="178" t="s">
        <v>794</v>
      </c>
      <c r="W605" s="130"/>
      <c r="X605" s="131"/>
      <c r="Y605" s="131"/>
      <c r="Z605" s="206"/>
      <c r="AA605" s="134"/>
      <c r="AB605" s="174">
        <f>IF(AC605="totale",SUMIF(AA$7:AA605,"somma",Z$7:Z605)-SUMIF(AC$7:AC604,"totale",AB$7:AB604),0)</f>
        <v>0</v>
      </c>
      <c r="AC605" s="134"/>
      <c r="AD605" s="194">
        <f t="shared" si="54"/>
        <v>0</v>
      </c>
      <c r="AE605" s="124" t="str">
        <f t="shared" si="55"/>
        <v/>
      </c>
      <c r="AF605" s="195" t="str">
        <f t="shared" si="56"/>
        <v/>
      </c>
      <c r="AG605" s="194" t="str">
        <f t="shared" si="57"/>
        <v/>
      </c>
      <c r="AH605" s="194">
        <f>IF(AG605="",0,IF(ISERROR(VLOOKUP(AG605,AG$7:AG604,1,FALSE)),1,0))</f>
        <v>0</v>
      </c>
      <c r="AI605" s="194"/>
    </row>
    <row r="606" spans="1:35" ht="16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75">
        <f>IF(AND($X$5012&lt;&gt;" ",$X$5012&lt;&gt;0),IF(X606=$X$5012,1+COUNTIF(U$7:U605,"&gt;0"),0),0)</f>
        <v>0</v>
      </c>
      <c r="V606" s="178" t="s">
        <v>795</v>
      </c>
      <c r="W606" s="130"/>
      <c r="X606" s="131"/>
      <c r="Y606" s="131"/>
      <c r="Z606" s="206"/>
      <c r="AA606" s="134"/>
      <c r="AB606" s="174">
        <f>IF(AC606="totale",SUMIF(AA$7:AA606,"somma",Z$7:Z606)-SUMIF(AC$7:AC605,"totale",AB$7:AB605),0)</f>
        <v>0</v>
      </c>
      <c r="AC606" s="134"/>
      <c r="AD606" s="194">
        <f t="shared" si="54"/>
        <v>0</v>
      </c>
      <c r="AE606" s="124" t="str">
        <f t="shared" si="55"/>
        <v/>
      </c>
      <c r="AF606" s="195" t="str">
        <f t="shared" si="56"/>
        <v/>
      </c>
      <c r="AG606" s="194" t="str">
        <f t="shared" si="57"/>
        <v/>
      </c>
      <c r="AH606" s="194">
        <f>IF(AG606="",0,IF(ISERROR(VLOOKUP(AG606,AG$7:AG605,1,FALSE)),1,0))</f>
        <v>0</v>
      </c>
      <c r="AI606" s="194"/>
    </row>
    <row r="607" spans="1:35" ht="16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75">
        <f>IF(AND($X$5012&lt;&gt;" ",$X$5012&lt;&gt;0),IF(X607=$X$5012,1+COUNTIF(U$7:U606,"&gt;0"),0),0)</f>
        <v>0</v>
      </c>
      <c r="V607" s="178" t="s">
        <v>796</v>
      </c>
      <c r="W607" s="130"/>
      <c r="X607" s="131"/>
      <c r="Y607" s="131"/>
      <c r="Z607" s="206"/>
      <c r="AA607" s="134"/>
      <c r="AB607" s="174">
        <f>IF(AC607="totale",SUMIF(AA$7:AA607,"somma",Z$7:Z607)-SUMIF(AC$7:AC606,"totale",AB$7:AB606),0)</f>
        <v>0</v>
      </c>
      <c r="AC607" s="134"/>
      <c r="AD607" s="194">
        <f t="shared" si="54"/>
        <v>0</v>
      </c>
      <c r="AE607" s="124" t="str">
        <f t="shared" si="55"/>
        <v/>
      </c>
      <c r="AF607" s="195" t="str">
        <f t="shared" si="56"/>
        <v/>
      </c>
      <c r="AG607" s="194" t="str">
        <f t="shared" si="57"/>
        <v/>
      </c>
      <c r="AH607" s="194">
        <f>IF(AG607="",0,IF(ISERROR(VLOOKUP(AG607,AG$7:AG606,1,FALSE)),1,0))</f>
        <v>0</v>
      </c>
      <c r="AI607" s="194"/>
    </row>
    <row r="608" spans="1:35" ht="16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75">
        <f>IF(AND($X$5012&lt;&gt;" ",$X$5012&lt;&gt;0),IF(X608=$X$5012,1+COUNTIF(U$7:U607,"&gt;0"),0),0)</f>
        <v>0</v>
      </c>
      <c r="V608" s="178" t="s">
        <v>797</v>
      </c>
      <c r="W608" s="130"/>
      <c r="X608" s="131"/>
      <c r="Y608" s="131"/>
      <c r="Z608" s="206"/>
      <c r="AA608" s="134"/>
      <c r="AB608" s="174">
        <f>IF(AC608="totale",SUMIF(AA$7:AA608,"somma",Z$7:Z608)-SUMIF(AC$7:AC607,"totale",AB$7:AB607),0)</f>
        <v>0</v>
      </c>
      <c r="AC608" s="134"/>
      <c r="AD608" s="194">
        <f t="shared" si="54"/>
        <v>0</v>
      </c>
      <c r="AE608" s="124" t="str">
        <f t="shared" si="55"/>
        <v/>
      </c>
      <c r="AF608" s="195" t="str">
        <f t="shared" si="56"/>
        <v/>
      </c>
      <c r="AG608" s="194" t="str">
        <f t="shared" si="57"/>
        <v/>
      </c>
      <c r="AH608" s="194">
        <f>IF(AG608="",0,IF(ISERROR(VLOOKUP(AG608,AG$7:AG607,1,FALSE)),1,0))</f>
        <v>0</v>
      </c>
      <c r="AI608" s="194"/>
    </row>
    <row r="609" spans="1:35" ht="16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75">
        <f>IF(AND($X$5012&lt;&gt;" ",$X$5012&lt;&gt;0),IF(X609=$X$5012,1+COUNTIF(U$7:U608,"&gt;0"),0),0)</f>
        <v>0</v>
      </c>
      <c r="V609" s="178" t="s">
        <v>798</v>
      </c>
      <c r="W609" s="130"/>
      <c r="X609" s="131"/>
      <c r="Y609" s="131"/>
      <c r="Z609" s="206"/>
      <c r="AA609" s="134"/>
      <c r="AB609" s="174">
        <f>IF(AC609="totale",SUMIF(AA$7:AA609,"somma",Z$7:Z609)-SUMIF(AC$7:AC608,"totale",AB$7:AB608),0)</f>
        <v>0</v>
      </c>
      <c r="AC609" s="134"/>
      <c r="AD609" s="194">
        <f t="shared" si="54"/>
        <v>0</v>
      </c>
      <c r="AE609" s="124" t="str">
        <f t="shared" si="55"/>
        <v/>
      </c>
      <c r="AF609" s="195" t="str">
        <f t="shared" si="56"/>
        <v/>
      </c>
      <c r="AG609" s="194" t="str">
        <f t="shared" si="57"/>
        <v/>
      </c>
      <c r="AH609" s="194">
        <f>IF(AG609="",0,IF(ISERROR(VLOOKUP(AG609,AG$7:AG608,1,FALSE)),1,0))</f>
        <v>0</v>
      </c>
      <c r="AI609" s="194"/>
    </row>
    <row r="610" spans="1:35" ht="16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75">
        <f>IF(AND($X$5012&lt;&gt;" ",$X$5012&lt;&gt;0),IF(X610=$X$5012,1+COUNTIF(U$7:U609,"&gt;0"),0),0)</f>
        <v>0</v>
      </c>
      <c r="V610" s="178" t="s">
        <v>799</v>
      </c>
      <c r="W610" s="130"/>
      <c r="X610" s="131"/>
      <c r="Y610" s="131"/>
      <c r="Z610" s="206"/>
      <c r="AA610" s="134"/>
      <c r="AB610" s="174">
        <f>IF(AC610="totale",SUMIF(AA$7:AA610,"somma",Z$7:Z610)-SUMIF(AC$7:AC609,"totale",AB$7:AB609),0)</f>
        <v>0</v>
      </c>
      <c r="AC610" s="134"/>
      <c r="AD610" s="194">
        <f t="shared" si="54"/>
        <v>0</v>
      </c>
      <c r="AE610" s="124" t="str">
        <f t="shared" si="55"/>
        <v/>
      </c>
      <c r="AF610" s="195" t="str">
        <f t="shared" si="56"/>
        <v/>
      </c>
      <c r="AG610" s="194" t="str">
        <f t="shared" si="57"/>
        <v/>
      </c>
      <c r="AH610" s="194">
        <f>IF(AG610="",0,IF(ISERROR(VLOOKUP(AG610,AG$7:AG609,1,FALSE)),1,0))</f>
        <v>0</v>
      </c>
      <c r="AI610" s="194"/>
    </row>
    <row r="611" spans="1:35" ht="16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75">
        <f>IF(AND($X$5012&lt;&gt;" ",$X$5012&lt;&gt;0),IF(X611=$X$5012,1+COUNTIF(U$7:U610,"&gt;0"),0),0)</f>
        <v>0</v>
      </c>
      <c r="V611" s="178" t="s">
        <v>800</v>
      </c>
      <c r="W611" s="130"/>
      <c r="X611" s="131"/>
      <c r="Y611" s="131"/>
      <c r="Z611" s="206"/>
      <c r="AA611" s="134"/>
      <c r="AB611" s="174">
        <f>IF(AC611="totale",SUMIF(AA$7:AA611,"somma",Z$7:Z611)-SUMIF(AC$7:AC610,"totale",AB$7:AB610),0)</f>
        <v>0</v>
      </c>
      <c r="AC611" s="134"/>
      <c r="AD611" s="194">
        <f t="shared" si="54"/>
        <v>0</v>
      </c>
      <c r="AE611" s="124" t="str">
        <f t="shared" si="55"/>
        <v/>
      </c>
      <c r="AF611" s="195" t="str">
        <f t="shared" si="56"/>
        <v/>
      </c>
      <c r="AG611" s="194" t="str">
        <f t="shared" si="57"/>
        <v/>
      </c>
      <c r="AH611" s="194">
        <f>IF(AG611="",0,IF(ISERROR(VLOOKUP(AG611,AG$7:AG610,1,FALSE)),1,0))</f>
        <v>0</v>
      </c>
      <c r="AI611" s="194"/>
    </row>
    <row r="612" spans="1:35" ht="16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75">
        <f>IF(AND($X$5012&lt;&gt;" ",$X$5012&lt;&gt;0),IF(X612=$X$5012,1+COUNTIF(U$7:U611,"&gt;0"),0),0)</f>
        <v>0</v>
      </c>
      <c r="V612" s="178" t="s">
        <v>801</v>
      </c>
      <c r="W612" s="130"/>
      <c r="X612" s="131"/>
      <c r="Y612" s="131"/>
      <c r="Z612" s="206"/>
      <c r="AA612" s="134"/>
      <c r="AB612" s="174">
        <f>IF(AC612="totale",SUMIF(AA$7:AA612,"somma",Z$7:Z612)-SUMIF(AC$7:AC611,"totale",AB$7:AB611),0)</f>
        <v>0</v>
      </c>
      <c r="AC612" s="134"/>
      <c r="AD612" s="194">
        <f t="shared" si="54"/>
        <v>0</v>
      </c>
      <c r="AE612" s="124" t="str">
        <f t="shared" si="55"/>
        <v/>
      </c>
      <c r="AF612" s="195" t="str">
        <f t="shared" si="56"/>
        <v/>
      </c>
      <c r="AG612" s="194" t="str">
        <f t="shared" si="57"/>
        <v/>
      </c>
      <c r="AH612" s="194">
        <f>IF(AG612="",0,IF(ISERROR(VLOOKUP(AG612,AG$7:AG611,1,FALSE)),1,0))</f>
        <v>0</v>
      </c>
      <c r="AI612" s="194"/>
    </row>
    <row r="613" spans="1:35" ht="16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75">
        <f>IF(AND($X$5012&lt;&gt;" ",$X$5012&lt;&gt;0),IF(X613=$X$5012,1+COUNTIF(U$7:U612,"&gt;0"),0),0)</f>
        <v>0</v>
      </c>
      <c r="V613" s="178" t="s">
        <v>802</v>
      </c>
      <c r="W613" s="130"/>
      <c r="X613" s="131"/>
      <c r="Y613" s="131"/>
      <c r="Z613" s="206"/>
      <c r="AA613" s="134"/>
      <c r="AB613" s="174">
        <f>IF(AC613="totale",SUMIF(AA$7:AA613,"somma",Z$7:Z613)-SUMIF(AC$7:AC612,"totale",AB$7:AB612),0)</f>
        <v>0</v>
      </c>
      <c r="AC613" s="134"/>
      <c r="AD613" s="194">
        <f t="shared" si="54"/>
        <v>0</v>
      </c>
      <c r="AE613" s="124" t="str">
        <f t="shared" si="55"/>
        <v/>
      </c>
      <c r="AF613" s="195" t="str">
        <f t="shared" si="56"/>
        <v/>
      </c>
      <c r="AG613" s="194" t="str">
        <f t="shared" si="57"/>
        <v/>
      </c>
      <c r="AH613" s="194">
        <f>IF(AG613="",0,IF(ISERROR(VLOOKUP(AG613,AG$7:AG612,1,FALSE)),1,0))</f>
        <v>0</v>
      </c>
      <c r="AI613" s="194"/>
    </row>
    <row r="614" spans="1:35" ht="16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75">
        <f>IF(AND($X$5012&lt;&gt;" ",$X$5012&lt;&gt;0),IF(X614=$X$5012,1+COUNTIF(U$7:U613,"&gt;0"),0),0)</f>
        <v>0</v>
      </c>
      <c r="V614" s="178" t="s">
        <v>803</v>
      </c>
      <c r="W614" s="130"/>
      <c r="X614" s="131"/>
      <c r="Y614" s="131"/>
      <c r="Z614" s="206"/>
      <c r="AA614" s="134"/>
      <c r="AB614" s="174">
        <f>IF(AC614="totale",SUMIF(AA$7:AA614,"somma",Z$7:Z614)-SUMIF(AC$7:AC613,"totale",AB$7:AB613),0)</f>
        <v>0</v>
      </c>
      <c r="AC614" s="134"/>
      <c r="AD614" s="194">
        <f t="shared" si="54"/>
        <v>0</v>
      </c>
      <c r="AE614" s="124" t="str">
        <f t="shared" si="55"/>
        <v/>
      </c>
      <c r="AF614" s="195" t="str">
        <f t="shared" si="56"/>
        <v/>
      </c>
      <c r="AG614" s="194" t="str">
        <f t="shared" si="57"/>
        <v/>
      </c>
      <c r="AH614" s="194">
        <f>IF(AG614="",0,IF(ISERROR(VLOOKUP(AG614,AG$7:AG613,1,FALSE)),1,0))</f>
        <v>0</v>
      </c>
      <c r="AI614" s="194"/>
    </row>
    <row r="615" spans="1:35" ht="16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75">
        <f>IF(AND($X$5012&lt;&gt;" ",$X$5012&lt;&gt;0),IF(X615=$X$5012,1+COUNTIF(U$7:U614,"&gt;0"),0),0)</f>
        <v>0</v>
      </c>
      <c r="V615" s="178" t="s">
        <v>804</v>
      </c>
      <c r="W615" s="130"/>
      <c r="X615" s="131"/>
      <c r="Y615" s="131"/>
      <c r="Z615" s="206"/>
      <c r="AA615" s="134"/>
      <c r="AB615" s="174">
        <f>IF(AC615="totale",SUMIF(AA$7:AA615,"somma",Z$7:Z615)-SUMIF(AC$7:AC614,"totale",AB$7:AB614),0)</f>
        <v>0</v>
      </c>
      <c r="AC615" s="134"/>
      <c r="AD615" s="194">
        <f t="shared" si="54"/>
        <v>0</v>
      </c>
      <c r="AE615" s="124" t="str">
        <f t="shared" si="55"/>
        <v/>
      </c>
      <c r="AF615" s="195" t="str">
        <f t="shared" si="56"/>
        <v/>
      </c>
      <c r="AG615" s="194" t="str">
        <f t="shared" si="57"/>
        <v/>
      </c>
      <c r="AH615" s="194">
        <f>IF(AG615="",0,IF(ISERROR(VLOOKUP(AG615,AG$7:AG614,1,FALSE)),1,0))</f>
        <v>0</v>
      </c>
      <c r="AI615" s="194"/>
    </row>
    <row r="616" spans="1:35" ht="16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75">
        <f>IF(AND($X$5012&lt;&gt;" ",$X$5012&lt;&gt;0),IF(X616=$X$5012,1+COUNTIF(U$7:U615,"&gt;0"),0),0)</f>
        <v>0</v>
      </c>
      <c r="V616" s="178" t="s">
        <v>805</v>
      </c>
      <c r="W616" s="130"/>
      <c r="X616" s="131"/>
      <c r="Y616" s="131"/>
      <c r="Z616" s="206"/>
      <c r="AA616" s="134"/>
      <c r="AB616" s="174">
        <f>IF(AC616="totale",SUMIF(AA$7:AA616,"somma",Z$7:Z616)-SUMIF(AC$7:AC615,"totale",AB$7:AB615),0)</f>
        <v>0</v>
      </c>
      <c r="AC616" s="134"/>
      <c r="AD616" s="194">
        <f t="shared" si="54"/>
        <v>0</v>
      </c>
      <c r="AE616" s="124" t="str">
        <f t="shared" si="55"/>
        <v/>
      </c>
      <c r="AF616" s="195" t="str">
        <f t="shared" si="56"/>
        <v/>
      </c>
      <c r="AG616" s="194" t="str">
        <f t="shared" si="57"/>
        <v/>
      </c>
      <c r="AH616" s="194">
        <f>IF(AG616="",0,IF(ISERROR(VLOOKUP(AG616,AG$7:AG615,1,FALSE)),1,0))</f>
        <v>0</v>
      </c>
      <c r="AI616" s="194"/>
    </row>
    <row r="617" spans="1:35" ht="16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75">
        <f>IF(AND($X$5012&lt;&gt;" ",$X$5012&lt;&gt;0),IF(X617=$X$5012,1+COUNTIF(U$7:U616,"&gt;0"),0),0)</f>
        <v>0</v>
      </c>
      <c r="V617" s="178" t="s">
        <v>806</v>
      </c>
      <c r="W617" s="130"/>
      <c r="X617" s="131"/>
      <c r="Y617" s="131"/>
      <c r="Z617" s="206"/>
      <c r="AA617" s="134"/>
      <c r="AB617" s="174">
        <f>IF(AC617="totale",SUMIF(AA$7:AA617,"somma",Z$7:Z617)-SUMIF(AC$7:AC616,"totale",AB$7:AB616),0)</f>
        <v>0</v>
      </c>
      <c r="AC617" s="134"/>
      <c r="AD617" s="194">
        <f t="shared" si="54"/>
        <v>0</v>
      </c>
      <c r="AE617" s="124" t="str">
        <f t="shared" si="55"/>
        <v/>
      </c>
      <c r="AF617" s="195" t="str">
        <f t="shared" si="56"/>
        <v/>
      </c>
      <c r="AG617" s="194" t="str">
        <f t="shared" si="57"/>
        <v/>
      </c>
      <c r="AH617" s="194">
        <f>IF(AG617="",0,IF(ISERROR(VLOOKUP(AG617,AG$7:AG616,1,FALSE)),1,0))</f>
        <v>0</v>
      </c>
      <c r="AI617" s="194"/>
    </row>
    <row r="618" spans="1:35" ht="16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75">
        <f>IF(AND($X$5012&lt;&gt;" ",$X$5012&lt;&gt;0),IF(X618=$X$5012,1+COUNTIF(U$7:U617,"&gt;0"),0),0)</f>
        <v>0</v>
      </c>
      <c r="V618" s="178" t="s">
        <v>807</v>
      </c>
      <c r="W618" s="130"/>
      <c r="X618" s="131"/>
      <c r="Y618" s="131"/>
      <c r="Z618" s="206"/>
      <c r="AA618" s="134"/>
      <c r="AB618" s="174">
        <f>IF(AC618="totale",SUMIF(AA$7:AA618,"somma",Z$7:Z618)-SUMIF(AC$7:AC617,"totale",AB$7:AB617),0)</f>
        <v>0</v>
      </c>
      <c r="AC618" s="134"/>
      <c r="AD618" s="194">
        <f t="shared" si="54"/>
        <v>0</v>
      </c>
      <c r="AE618" s="124" t="str">
        <f t="shared" si="55"/>
        <v/>
      </c>
      <c r="AF618" s="195" t="str">
        <f t="shared" si="56"/>
        <v/>
      </c>
      <c r="AG618" s="194" t="str">
        <f t="shared" si="57"/>
        <v/>
      </c>
      <c r="AH618" s="194">
        <f>IF(AG618="",0,IF(ISERROR(VLOOKUP(AG618,AG$7:AG617,1,FALSE)),1,0))</f>
        <v>0</v>
      </c>
      <c r="AI618" s="194"/>
    </row>
    <row r="619" spans="1:35" ht="16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75">
        <f>IF(AND($X$5012&lt;&gt;" ",$X$5012&lt;&gt;0),IF(X619=$X$5012,1+COUNTIF(U$7:U618,"&gt;0"),0),0)</f>
        <v>0</v>
      </c>
      <c r="V619" s="178" t="s">
        <v>808</v>
      </c>
      <c r="W619" s="130"/>
      <c r="X619" s="131"/>
      <c r="Y619" s="131"/>
      <c r="Z619" s="206"/>
      <c r="AA619" s="134"/>
      <c r="AB619" s="174">
        <f>IF(AC619="totale",SUMIF(AA$7:AA619,"somma",Z$7:Z619)-SUMIF(AC$7:AC618,"totale",AB$7:AB618),0)</f>
        <v>0</v>
      </c>
      <c r="AC619" s="134"/>
      <c r="AD619" s="194">
        <f t="shared" si="54"/>
        <v>0</v>
      </c>
      <c r="AE619" s="124" t="str">
        <f t="shared" si="55"/>
        <v/>
      </c>
      <c r="AF619" s="195" t="str">
        <f t="shared" si="56"/>
        <v/>
      </c>
      <c r="AG619" s="194" t="str">
        <f t="shared" si="57"/>
        <v/>
      </c>
      <c r="AH619" s="194">
        <f>IF(AG619="",0,IF(ISERROR(VLOOKUP(AG619,AG$7:AG618,1,FALSE)),1,0))</f>
        <v>0</v>
      </c>
      <c r="AI619" s="194"/>
    </row>
    <row r="620" spans="1:35" ht="16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75">
        <f>IF(AND($X$5012&lt;&gt;" ",$X$5012&lt;&gt;0),IF(X620=$X$5012,1+COUNTIF(U$7:U619,"&gt;0"),0),0)</f>
        <v>0</v>
      </c>
      <c r="V620" s="178" t="s">
        <v>809</v>
      </c>
      <c r="W620" s="130"/>
      <c r="X620" s="131"/>
      <c r="Y620" s="131"/>
      <c r="Z620" s="206"/>
      <c r="AA620" s="134"/>
      <c r="AB620" s="174">
        <f>IF(AC620="totale",SUMIF(AA$7:AA620,"somma",Z$7:Z620)-SUMIF(AC$7:AC619,"totale",AB$7:AB619),0)</f>
        <v>0</v>
      </c>
      <c r="AC620" s="134"/>
      <c r="AD620" s="194">
        <f t="shared" si="54"/>
        <v>0</v>
      </c>
      <c r="AE620" s="124" t="str">
        <f t="shared" si="55"/>
        <v/>
      </c>
      <c r="AF620" s="195" t="str">
        <f t="shared" si="56"/>
        <v/>
      </c>
      <c r="AG620" s="194" t="str">
        <f t="shared" si="57"/>
        <v/>
      </c>
      <c r="AH620" s="194">
        <f>IF(AG620="",0,IF(ISERROR(VLOOKUP(AG620,AG$7:AG619,1,FALSE)),1,0))</f>
        <v>0</v>
      </c>
      <c r="AI620" s="194"/>
    </row>
    <row r="621" spans="1:35" ht="16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75">
        <f>IF(AND($X$5012&lt;&gt;" ",$X$5012&lt;&gt;0),IF(X621=$X$5012,1+COUNTIF(U$7:U620,"&gt;0"),0),0)</f>
        <v>0</v>
      </c>
      <c r="V621" s="178" t="s">
        <v>810</v>
      </c>
      <c r="W621" s="130"/>
      <c r="X621" s="131"/>
      <c r="Y621" s="131"/>
      <c r="Z621" s="206"/>
      <c r="AA621" s="134"/>
      <c r="AB621" s="174">
        <f>IF(AC621="totale",SUMIF(AA$7:AA621,"somma",Z$7:Z621)-SUMIF(AC$7:AC620,"totale",AB$7:AB620),0)</f>
        <v>0</v>
      </c>
      <c r="AC621" s="134"/>
      <c r="AD621" s="194">
        <f t="shared" si="54"/>
        <v>0</v>
      </c>
      <c r="AE621" s="124" t="str">
        <f t="shared" si="55"/>
        <v/>
      </c>
      <c r="AF621" s="195" t="str">
        <f t="shared" si="56"/>
        <v/>
      </c>
      <c r="AG621" s="194" t="str">
        <f t="shared" si="57"/>
        <v/>
      </c>
      <c r="AH621" s="194">
        <f>IF(AG621="",0,IF(ISERROR(VLOOKUP(AG621,AG$7:AG620,1,FALSE)),1,0))</f>
        <v>0</v>
      </c>
      <c r="AI621" s="194"/>
    </row>
    <row r="622" spans="1:35" ht="16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75">
        <f>IF(AND($X$5012&lt;&gt;" ",$X$5012&lt;&gt;0),IF(X622=$X$5012,1+COUNTIF(U$7:U621,"&gt;0"),0),0)</f>
        <v>0</v>
      </c>
      <c r="V622" s="178" t="s">
        <v>811</v>
      </c>
      <c r="W622" s="130"/>
      <c r="X622" s="131"/>
      <c r="Y622" s="131"/>
      <c r="Z622" s="206"/>
      <c r="AA622" s="134"/>
      <c r="AB622" s="174">
        <f>IF(AC622="totale",SUMIF(AA$7:AA622,"somma",Z$7:Z622)-SUMIF(AC$7:AC621,"totale",AB$7:AB621),0)</f>
        <v>0</v>
      </c>
      <c r="AC622" s="134"/>
      <c r="AD622" s="194">
        <f t="shared" si="54"/>
        <v>0</v>
      </c>
      <c r="AE622" s="124" t="str">
        <f t="shared" si="55"/>
        <v/>
      </c>
      <c r="AF622" s="195" t="str">
        <f t="shared" si="56"/>
        <v/>
      </c>
      <c r="AG622" s="194" t="str">
        <f t="shared" si="57"/>
        <v/>
      </c>
      <c r="AH622" s="194">
        <f>IF(AG622="",0,IF(ISERROR(VLOOKUP(AG622,AG$7:AG621,1,FALSE)),1,0))</f>
        <v>0</v>
      </c>
      <c r="AI622" s="194"/>
    </row>
    <row r="623" spans="1:35" ht="16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75">
        <f>IF(AND($X$5012&lt;&gt;" ",$X$5012&lt;&gt;0),IF(X623=$X$5012,1+COUNTIF(U$7:U622,"&gt;0"),0),0)</f>
        <v>0</v>
      </c>
      <c r="V623" s="178" t="s">
        <v>812</v>
      </c>
      <c r="W623" s="130"/>
      <c r="X623" s="131"/>
      <c r="Y623" s="131"/>
      <c r="Z623" s="206"/>
      <c r="AA623" s="134"/>
      <c r="AB623" s="174">
        <f>IF(AC623="totale",SUMIF(AA$7:AA623,"somma",Z$7:Z623)-SUMIF(AC$7:AC622,"totale",AB$7:AB622),0)</f>
        <v>0</v>
      </c>
      <c r="AC623" s="134"/>
      <c r="AD623" s="194">
        <f t="shared" si="54"/>
        <v>0</v>
      </c>
      <c r="AE623" s="124" t="str">
        <f t="shared" si="55"/>
        <v/>
      </c>
      <c r="AF623" s="195" t="str">
        <f t="shared" si="56"/>
        <v/>
      </c>
      <c r="AG623" s="194" t="str">
        <f t="shared" si="57"/>
        <v/>
      </c>
      <c r="AH623" s="194">
        <f>IF(AG623="",0,IF(ISERROR(VLOOKUP(AG623,AG$7:AG622,1,FALSE)),1,0))</f>
        <v>0</v>
      </c>
      <c r="AI623" s="194"/>
    </row>
    <row r="624" spans="1:35" ht="16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75">
        <f>IF(AND($X$5012&lt;&gt;" ",$X$5012&lt;&gt;0),IF(X624=$X$5012,1+COUNTIF(U$7:U623,"&gt;0"),0),0)</f>
        <v>0</v>
      </c>
      <c r="V624" s="178" t="s">
        <v>813</v>
      </c>
      <c r="W624" s="130"/>
      <c r="X624" s="131"/>
      <c r="Y624" s="131"/>
      <c r="Z624" s="206"/>
      <c r="AA624" s="134"/>
      <c r="AB624" s="174">
        <f>IF(AC624="totale",SUMIF(AA$7:AA624,"somma",Z$7:Z624)-SUMIF(AC$7:AC623,"totale",AB$7:AB623),0)</f>
        <v>0</v>
      </c>
      <c r="AC624" s="134"/>
      <c r="AD624" s="194">
        <f t="shared" si="54"/>
        <v>0</v>
      </c>
      <c r="AE624" s="124" t="str">
        <f t="shared" si="55"/>
        <v/>
      </c>
      <c r="AF624" s="195" t="str">
        <f t="shared" si="56"/>
        <v/>
      </c>
      <c r="AG624" s="194" t="str">
        <f t="shared" si="57"/>
        <v/>
      </c>
      <c r="AH624" s="194">
        <f>IF(AG624="",0,IF(ISERROR(VLOOKUP(AG624,AG$7:AG623,1,FALSE)),1,0))</f>
        <v>0</v>
      </c>
      <c r="AI624" s="194"/>
    </row>
    <row r="625" spans="1:35" ht="16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75">
        <f>IF(AND($X$5012&lt;&gt;" ",$X$5012&lt;&gt;0),IF(X625=$X$5012,1+COUNTIF(U$7:U624,"&gt;0"),0),0)</f>
        <v>0</v>
      </c>
      <c r="V625" s="178" t="s">
        <v>814</v>
      </c>
      <c r="W625" s="130"/>
      <c r="X625" s="131"/>
      <c r="Y625" s="131"/>
      <c r="Z625" s="206"/>
      <c r="AA625" s="134"/>
      <c r="AB625" s="174">
        <f>IF(AC625="totale",SUMIF(AA$7:AA625,"somma",Z$7:Z625)-SUMIF(AC$7:AC624,"totale",AB$7:AB624),0)</f>
        <v>0</v>
      </c>
      <c r="AC625" s="134"/>
      <c r="AD625" s="194">
        <f t="shared" si="54"/>
        <v>0</v>
      </c>
      <c r="AE625" s="124" t="str">
        <f t="shared" si="55"/>
        <v/>
      </c>
      <c r="AF625" s="195" t="str">
        <f t="shared" si="56"/>
        <v/>
      </c>
      <c r="AG625" s="194" t="str">
        <f t="shared" si="57"/>
        <v/>
      </c>
      <c r="AH625" s="194">
        <f>IF(AG625="",0,IF(ISERROR(VLOOKUP(AG625,AG$7:AG624,1,FALSE)),1,0))</f>
        <v>0</v>
      </c>
      <c r="AI625" s="194"/>
    </row>
    <row r="626" spans="1:35" ht="16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75">
        <f>IF(AND($X$5012&lt;&gt;" ",$X$5012&lt;&gt;0),IF(X626=$X$5012,1+COUNTIF(U$7:U625,"&gt;0"),0),0)</f>
        <v>0</v>
      </c>
      <c r="V626" s="178" t="s">
        <v>815</v>
      </c>
      <c r="W626" s="130"/>
      <c r="X626" s="131"/>
      <c r="Y626" s="131"/>
      <c r="Z626" s="206"/>
      <c r="AA626" s="134"/>
      <c r="AB626" s="174">
        <f>IF(AC626="totale",SUMIF(AA$7:AA626,"somma",Z$7:Z626)-SUMIF(AC$7:AC625,"totale",AB$7:AB625),0)</f>
        <v>0</v>
      </c>
      <c r="AC626" s="134"/>
      <c r="AD626" s="194">
        <f t="shared" si="54"/>
        <v>0</v>
      </c>
      <c r="AE626" s="124" t="str">
        <f t="shared" si="55"/>
        <v/>
      </c>
      <c r="AF626" s="195" t="str">
        <f t="shared" si="56"/>
        <v/>
      </c>
      <c r="AG626" s="194" t="str">
        <f t="shared" si="57"/>
        <v/>
      </c>
      <c r="AH626" s="194">
        <f>IF(AG626="",0,IF(ISERROR(VLOOKUP(AG626,AG$7:AG625,1,FALSE)),1,0))</f>
        <v>0</v>
      </c>
      <c r="AI626" s="194"/>
    </row>
    <row r="627" spans="1:35" ht="16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75">
        <f>IF(AND($X$5012&lt;&gt;" ",$X$5012&lt;&gt;0),IF(X627=$X$5012,1+COUNTIF(U$7:U626,"&gt;0"),0),0)</f>
        <v>0</v>
      </c>
      <c r="V627" s="178" t="s">
        <v>816</v>
      </c>
      <c r="W627" s="130"/>
      <c r="X627" s="131"/>
      <c r="Y627" s="131"/>
      <c r="Z627" s="206"/>
      <c r="AA627" s="134"/>
      <c r="AB627" s="174">
        <f>IF(AC627="totale",SUMIF(AA$7:AA627,"somma",Z$7:Z627)-SUMIF(AC$7:AC626,"totale",AB$7:AB626),0)</f>
        <v>0</v>
      </c>
      <c r="AC627" s="134"/>
      <c r="AD627" s="194">
        <f t="shared" si="54"/>
        <v>0</v>
      </c>
      <c r="AE627" s="124" t="str">
        <f t="shared" si="55"/>
        <v/>
      </c>
      <c r="AF627" s="195" t="str">
        <f t="shared" si="56"/>
        <v/>
      </c>
      <c r="AG627" s="194" t="str">
        <f t="shared" si="57"/>
        <v/>
      </c>
      <c r="AH627" s="194">
        <f>IF(AG627="",0,IF(ISERROR(VLOOKUP(AG627,AG$7:AG626,1,FALSE)),1,0))</f>
        <v>0</v>
      </c>
      <c r="AI627" s="194"/>
    </row>
    <row r="628" spans="1:35" ht="16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75">
        <f>IF(AND($X$5012&lt;&gt;" ",$X$5012&lt;&gt;0),IF(X628=$X$5012,1+COUNTIF(U$7:U627,"&gt;0"),0),0)</f>
        <v>0</v>
      </c>
      <c r="V628" s="178" t="s">
        <v>817</v>
      </c>
      <c r="W628" s="130"/>
      <c r="X628" s="131"/>
      <c r="Y628" s="131"/>
      <c r="Z628" s="206"/>
      <c r="AA628" s="134"/>
      <c r="AB628" s="174">
        <f>IF(AC628="totale",SUMIF(AA$7:AA628,"somma",Z$7:Z628)-SUMIF(AC$7:AC627,"totale",AB$7:AB627),0)</f>
        <v>0</v>
      </c>
      <c r="AC628" s="134"/>
      <c r="AD628" s="194">
        <f t="shared" si="54"/>
        <v>0</v>
      </c>
      <c r="AE628" s="124" t="str">
        <f t="shared" si="55"/>
        <v/>
      </c>
      <c r="AF628" s="195" t="str">
        <f t="shared" si="56"/>
        <v/>
      </c>
      <c r="AG628" s="194" t="str">
        <f t="shared" si="57"/>
        <v/>
      </c>
      <c r="AH628" s="194">
        <f>IF(AG628="",0,IF(ISERROR(VLOOKUP(AG628,AG$7:AG627,1,FALSE)),1,0))</f>
        <v>0</v>
      </c>
      <c r="AI628" s="194"/>
    </row>
    <row r="629" spans="1:35" ht="16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75">
        <f>IF(AND($X$5012&lt;&gt;" ",$X$5012&lt;&gt;0),IF(X629=$X$5012,1+COUNTIF(U$7:U628,"&gt;0"),0),0)</f>
        <v>0</v>
      </c>
      <c r="V629" s="178" t="s">
        <v>818</v>
      </c>
      <c r="W629" s="130"/>
      <c r="X629" s="131"/>
      <c r="Y629" s="131"/>
      <c r="Z629" s="206"/>
      <c r="AA629" s="134"/>
      <c r="AB629" s="174">
        <f>IF(AC629="totale",SUMIF(AA$7:AA629,"somma",Z$7:Z629)-SUMIF(AC$7:AC628,"totale",AB$7:AB628),0)</f>
        <v>0</v>
      </c>
      <c r="AC629" s="134"/>
      <c r="AD629" s="194">
        <f t="shared" si="54"/>
        <v>0</v>
      </c>
      <c r="AE629" s="124" t="str">
        <f t="shared" si="55"/>
        <v/>
      </c>
      <c r="AF629" s="195" t="str">
        <f t="shared" si="56"/>
        <v/>
      </c>
      <c r="AG629" s="194" t="str">
        <f t="shared" si="57"/>
        <v/>
      </c>
      <c r="AH629" s="194">
        <f>IF(AG629="",0,IF(ISERROR(VLOOKUP(AG629,AG$7:AG628,1,FALSE)),1,0))</f>
        <v>0</v>
      </c>
      <c r="AI629" s="194"/>
    </row>
    <row r="630" spans="1:35" ht="16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75">
        <f>IF(AND($X$5012&lt;&gt;" ",$X$5012&lt;&gt;0),IF(X630=$X$5012,1+COUNTIF(U$7:U629,"&gt;0"),0),0)</f>
        <v>0</v>
      </c>
      <c r="V630" s="178" t="s">
        <v>819</v>
      </c>
      <c r="W630" s="130"/>
      <c r="X630" s="131"/>
      <c r="Y630" s="131"/>
      <c r="Z630" s="206"/>
      <c r="AA630" s="134"/>
      <c r="AB630" s="174">
        <f>IF(AC630="totale",SUMIF(AA$7:AA630,"somma",Z$7:Z630)-SUMIF(AC$7:AC629,"totale",AB$7:AB629),0)</f>
        <v>0</v>
      </c>
      <c r="AC630" s="134"/>
      <c r="AD630" s="194">
        <f t="shared" si="54"/>
        <v>0</v>
      </c>
      <c r="AE630" s="124" t="str">
        <f t="shared" si="55"/>
        <v/>
      </c>
      <c r="AF630" s="195" t="str">
        <f t="shared" si="56"/>
        <v/>
      </c>
      <c r="AG630" s="194" t="str">
        <f t="shared" si="57"/>
        <v/>
      </c>
      <c r="AH630" s="194">
        <f>IF(AG630="",0,IF(ISERROR(VLOOKUP(AG630,AG$7:AG629,1,FALSE)),1,0))</f>
        <v>0</v>
      </c>
      <c r="AI630" s="194"/>
    </row>
    <row r="631" spans="1:35" ht="16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75">
        <f>IF(AND($X$5012&lt;&gt;" ",$X$5012&lt;&gt;0),IF(X631=$X$5012,1+COUNTIF(U$7:U630,"&gt;0"),0),0)</f>
        <v>0</v>
      </c>
      <c r="V631" s="178" t="s">
        <v>820</v>
      </c>
      <c r="W631" s="130"/>
      <c r="X631" s="131"/>
      <c r="Y631" s="131"/>
      <c r="Z631" s="206"/>
      <c r="AA631" s="134"/>
      <c r="AB631" s="174">
        <f>IF(AC631="totale",SUMIF(AA$7:AA631,"somma",Z$7:Z631)-SUMIF(AC$7:AC630,"totale",AB$7:AB630),0)</f>
        <v>0</v>
      </c>
      <c r="AC631" s="134"/>
      <c r="AD631" s="194">
        <f t="shared" si="54"/>
        <v>0</v>
      </c>
      <c r="AE631" s="124" t="str">
        <f t="shared" si="55"/>
        <v/>
      </c>
      <c r="AF631" s="195" t="str">
        <f t="shared" si="56"/>
        <v/>
      </c>
      <c r="AG631" s="194" t="str">
        <f t="shared" si="57"/>
        <v/>
      </c>
      <c r="AH631" s="194">
        <f>IF(AG631="",0,IF(ISERROR(VLOOKUP(AG631,AG$7:AG630,1,FALSE)),1,0))</f>
        <v>0</v>
      </c>
      <c r="AI631" s="194"/>
    </row>
    <row r="632" spans="1:35" ht="16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75">
        <f>IF(AND($X$5012&lt;&gt;" ",$X$5012&lt;&gt;0),IF(X632=$X$5012,1+COUNTIF(U$7:U631,"&gt;0"),0),0)</f>
        <v>0</v>
      </c>
      <c r="V632" s="178" t="s">
        <v>821</v>
      </c>
      <c r="W632" s="130"/>
      <c r="X632" s="131"/>
      <c r="Y632" s="131"/>
      <c r="Z632" s="206"/>
      <c r="AA632" s="134"/>
      <c r="AB632" s="174">
        <f>IF(AC632="totale",SUMIF(AA$7:AA632,"somma",Z$7:Z632)-SUMIF(AC$7:AC631,"totale",AB$7:AB631),0)</f>
        <v>0</v>
      </c>
      <c r="AC632" s="134"/>
      <c r="AD632" s="194">
        <f t="shared" si="54"/>
        <v>0</v>
      </c>
      <c r="AE632" s="124" t="str">
        <f t="shared" si="55"/>
        <v/>
      </c>
      <c r="AF632" s="195" t="str">
        <f t="shared" si="56"/>
        <v/>
      </c>
      <c r="AG632" s="194" t="str">
        <f t="shared" si="57"/>
        <v/>
      </c>
      <c r="AH632" s="194">
        <f>IF(AG632="",0,IF(ISERROR(VLOOKUP(AG632,AG$7:AG631,1,FALSE)),1,0))</f>
        <v>0</v>
      </c>
      <c r="AI632" s="194"/>
    </row>
    <row r="633" spans="1:35" ht="16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75">
        <f>IF(AND($X$5012&lt;&gt;" ",$X$5012&lt;&gt;0),IF(X633=$X$5012,1+COUNTIF(U$7:U632,"&gt;0"),0),0)</f>
        <v>0</v>
      </c>
      <c r="V633" s="178" t="s">
        <v>822</v>
      </c>
      <c r="W633" s="130"/>
      <c r="X633" s="131"/>
      <c r="Y633" s="131"/>
      <c r="Z633" s="206"/>
      <c r="AA633" s="134"/>
      <c r="AB633" s="174">
        <f>IF(AC633="totale",SUMIF(AA$7:AA633,"somma",Z$7:Z633)-SUMIF(AC$7:AC632,"totale",AB$7:AB632),0)</f>
        <v>0</v>
      </c>
      <c r="AC633" s="134"/>
      <c r="AD633" s="194">
        <f t="shared" si="54"/>
        <v>0</v>
      </c>
      <c r="AE633" s="124" t="str">
        <f t="shared" si="55"/>
        <v/>
      </c>
      <c r="AF633" s="195" t="str">
        <f t="shared" si="56"/>
        <v/>
      </c>
      <c r="AG633" s="194" t="str">
        <f t="shared" si="57"/>
        <v/>
      </c>
      <c r="AH633" s="194">
        <f>IF(AG633="",0,IF(ISERROR(VLOOKUP(AG633,AG$7:AG632,1,FALSE)),1,0))</f>
        <v>0</v>
      </c>
      <c r="AI633" s="194"/>
    </row>
    <row r="634" spans="1:35" ht="16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75">
        <f>IF(AND($X$5012&lt;&gt;" ",$X$5012&lt;&gt;0),IF(X634=$X$5012,1+COUNTIF(U$7:U633,"&gt;0"),0),0)</f>
        <v>0</v>
      </c>
      <c r="V634" s="178" t="s">
        <v>823</v>
      </c>
      <c r="W634" s="130"/>
      <c r="X634" s="131"/>
      <c r="Y634" s="131"/>
      <c r="Z634" s="206"/>
      <c r="AA634" s="134"/>
      <c r="AB634" s="174">
        <f>IF(AC634="totale",SUMIF(AA$7:AA634,"somma",Z$7:Z634)-SUMIF(AC$7:AC633,"totale",AB$7:AB633),0)</f>
        <v>0</v>
      </c>
      <c r="AC634" s="134"/>
      <c r="AD634" s="194">
        <f t="shared" si="54"/>
        <v>0</v>
      </c>
      <c r="AE634" s="124" t="str">
        <f t="shared" si="55"/>
        <v/>
      </c>
      <c r="AF634" s="195" t="str">
        <f t="shared" si="56"/>
        <v/>
      </c>
      <c r="AG634" s="194" t="str">
        <f t="shared" si="57"/>
        <v/>
      </c>
      <c r="AH634" s="194">
        <f>IF(AG634="",0,IF(ISERROR(VLOOKUP(AG634,AG$7:AG633,1,FALSE)),1,0))</f>
        <v>0</v>
      </c>
      <c r="AI634" s="194"/>
    </row>
    <row r="635" spans="1:35" ht="16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75">
        <f>IF(AND($X$5012&lt;&gt;" ",$X$5012&lt;&gt;0),IF(X635=$X$5012,1+COUNTIF(U$7:U634,"&gt;0"),0),0)</f>
        <v>0</v>
      </c>
      <c r="V635" s="178" t="s">
        <v>824</v>
      </c>
      <c r="W635" s="130"/>
      <c r="X635" s="131"/>
      <c r="Y635" s="131"/>
      <c r="Z635" s="206"/>
      <c r="AA635" s="134"/>
      <c r="AB635" s="174">
        <f>IF(AC635="totale",SUMIF(AA$7:AA635,"somma",Z$7:Z635)-SUMIF(AC$7:AC634,"totale",AB$7:AB634),0)</f>
        <v>0</v>
      </c>
      <c r="AC635" s="134"/>
      <c r="AD635" s="194">
        <f t="shared" si="54"/>
        <v>0</v>
      </c>
      <c r="AE635" s="124" t="str">
        <f t="shared" si="55"/>
        <v/>
      </c>
      <c r="AF635" s="195" t="str">
        <f t="shared" si="56"/>
        <v/>
      </c>
      <c r="AG635" s="194" t="str">
        <f t="shared" si="57"/>
        <v/>
      </c>
      <c r="AH635" s="194">
        <f>IF(AG635="",0,IF(ISERROR(VLOOKUP(AG635,AG$7:AG634,1,FALSE)),1,0))</f>
        <v>0</v>
      </c>
      <c r="AI635" s="194"/>
    </row>
    <row r="636" spans="1:35" ht="16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75">
        <f>IF(AND($X$5012&lt;&gt;" ",$X$5012&lt;&gt;0),IF(X636=$X$5012,1+COUNTIF(U$7:U635,"&gt;0"),0),0)</f>
        <v>0</v>
      </c>
      <c r="V636" s="178" t="s">
        <v>825</v>
      </c>
      <c r="W636" s="130"/>
      <c r="X636" s="131"/>
      <c r="Y636" s="131"/>
      <c r="Z636" s="206"/>
      <c r="AA636" s="134"/>
      <c r="AB636" s="174">
        <f>IF(AC636="totale",SUMIF(AA$7:AA636,"somma",Z$7:Z636)-SUMIF(AC$7:AC635,"totale",AB$7:AB635),0)</f>
        <v>0</v>
      </c>
      <c r="AC636" s="134"/>
      <c r="AD636" s="194">
        <f t="shared" si="54"/>
        <v>0</v>
      </c>
      <c r="AE636" s="124" t="str">
        <f t="shared" si="55"/>
        <v/>
      </c>
      <c r="AF636" s="195" t="str">
        <f t="shared" si="56"/>
        <v/>
      </c>
      <c r="AG636" s="194" t="str">
        <f t="shared" si="57"/>
        <v/>
      </c>
      <c r="AH636" s="194">
        <f>IF(AG636="",0,IF(ISERROR(VLOOKUP(AG636,AG$7:AG635,1,FALSE)),1,0))</f>
        <v>0</v>
      </c>
      <c r="AI636" s="194"/>
    </row>
    <row r="637" spans="1:35" ht="16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75">
        <f>IF(AND($X$5012&lt;&gt;" ",$X$5012&lt;&gt;0),IF(X637=$X$5012,1+COUNTIF(U$7:U636,"&gt;0"),0),0)</f>
        <v>0</v>
      </c>
      <c r="V637" s="178" t="s">
        <v>826</v>
      </c>
      <c r="W637" s="130"/>
      <c r="X637" s="131"/>
      <c r="Y637" s="131"/>
      <c r="Z637" s="206"/>
      <c r="AA637" s="134"/>
      <c r="AB637" s="174">
        <f>IF(AC637="totale",SUMIF(AA$7:AA637,"somma",Z$7:Z637)-SUMIF(AC$7:AC636,"totale",AB$7:AB636),0)</f>
        <v>0</v>
      </c>
      <c r="AC637" s="134"/>
      <c r="AD637" s="194">
        <f t="shared" si="54"/>
        <v>0</v>
      </c>
      <c r="AE637" s="124" t="str">
        <f t="shared" si="55"/>
        <v/>
      </c>
      <c r="AF637" s="195" t="str">
        <f t="shared" si="56"/>
        <v/>
      </c>
      <c r="AG637" s="194" t="str">
        <f t="shared" si="57"/>
        <v/>
      </c>
      <c r="AH637" s="194">
        <f>IF(AG637="",0,IF(ISERROR(VLOOKUP(AG637,AG$7:AG636,1,FALSE)),1,0))</f>
        <v>0</v>
      </c>
      <c r="AI637" s="194"/>
    </row>
    <row r="638" spans="1:35" ht="16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75">
        <f>IF(AND($X$5012&lt;&gt;" ",$X$5012&lt;&gt;0),IF(X638=$X$5012,1+COUNTIF(U$7:U637,"&gt;0"),0),0)</f>
        <v>0</v>
      </c>
      <c r="V638" s="178" t="s">
        <v>827</v>
      </c>
      <c r="W638" s="130"/>
      <c r="X638" s="131"/>
      <c r="Y638" s="131"/>
      <c r="Z638" s="206"/>
      <c r="AA638" s="134"/>
      <c r="AB638" s="174">
        <f>IF(AC638="totale",SUMIF(AA$7:AA638,"somma",Z$7:Z638)-SUMIF(AC$7:AC637,"totale",AB$7:AB637),0)</f>
        <v>0</v>
      </c>
      <c r="AC638" s="134"/>
      <c r="AD638" s="194">
        <f t="shared" si="54"/>
        <v>0</v>
      </c>
      <c r="AE638" s="124" t="str">
        <f t="shared" si="55"/>
        <v/>
      </c>
      <c r="AF638" s="195" t="str">
        <f t="shared" si="56"/>
        <v/>
      </c>
      <c r="AG638" s="194" t="str">
        <f t="shared" si="57"/>
        <v/>
      </c>
      <c r="AH638" s="194">
        <f>IF(AG638="",0,IF(ISERROR(VLOOKUP(AG638,AG$7:AG637,1,FALSE)),1,0))</f>
        <v>0</v>
      </c>
      <c r="AI638" s="194"/>
    </row>
    <row r="639" spans="1:35" ht="16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75">
        <f>IF(AND($X$5012&lt;&gt;" ",$X$5012&lt;&gt;0),IF(X639=$X$5012,1+COUNTIF(U$7:U638,"&gt;0"),0),0)</f>
        <v>0</v>
      </c>
      <c r="V639" s="178" t="s">
        <v>828</v>
      </c>
      <c r="W639" s="130"/>
      <c r="X639" s="131"/>
      <c r="Y639" s="131"/>
      <c r="Z639" s="206"/>
      <c r="AA639" s="134"/>
      <c r="AB639" s="174">
        <f>IF(AC639="totale",SUMIF(AA$7:AA639,"somma",Z$7:Z639)-SUMIF(AC$7:AC638,"totale",AB$7:AB638),0)</f>
        <v>0</v>
      </c>
      <c r="AC639" s="134"/>
      <c r="AD639" s="194">
        <f t="shared" si="54"/>
        <v>0</v>
      </c>
      <c r="AE639" s="124" t="str">
        <f t="shared" si="55"/>
        <v/>
      </c>
      <c r="AF639" s="195" t="str">
        <f t="shared" si="56"/>
        <v/>
      </c>
      <c r="AG639" s="194" t="str">
        <f t="shared" si="57"/>
        <v/>
      </c>
      <c r="AH639" s="194">
        <f>IF(AG639="",0,IF(ISERROR(VLOOKUP(AG639,AG$7:AG638,1,FALSE)),1,0))</f>
        <v>0</v>
      </c>
      <c r="AI639" s="194"/>
    </row>
    <row r="640" spans="1:35" ht="16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75">
        <f>IF(AND($X$5012&lt;&gt;" ",$X$5012&lt;&gt;0),IF(X640=$X$5012,1+COUNTIF(U$7:U639,"&gt;0"),0),0)</f>
        <v>0</v>
      </c>
      <c r="V640" s="178" t="s">
        <v>829</v>
      </c>
      <c r="W640" s="130"/>
      <c r="X640" s="131"/>
      <c r="Y640" s="131"/>
      <c r="Z640" s="206"/>
      <c r="AA640" s="134"/>
      <c r="AB640" s="174">
        <f>IF(AC640="totale",SUMIF(AA$7:AA640,"somma",Z$7:Z640)-SUMIF(AC$7:AC639,"totale",AB$7:AB639),0)</f>
        <v>0</v>
      </c>
      <c r="AC640" s="134"/>
      <c r="AD640" s="194">
        <f t="shared" si="54"/>
        <v>0</v>
      </c>
      <c r="AE640" s="124" t="str">
        <f t="shared" si="55"/>
        <v/>
      </c>
      <c r="AF640" s="195" t="str">
        <f t="shared" si="56"/>
        <v/>
      </c>
      <c r="AG640" s="194" t="str">
        <f t="shared" si="57"/>
        <v/>
      </c>
      <c r="AH640" s="194">
        <f>IF(AG640="",0,IF(ISERROR(VLOOKUP(AG640,AG$7:AG639,1,FALSE)),1,0))</f>
        <v>0</v>
      </c>
      <c r="AI640" s="194"/>
    </row>
    <row r="641" spans="1:35" ht="16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75">
        <f>IF(AND($X$5012&lt;&gt;" ",$X$5012&lt;&gt;0),IF(X641=$X$5012,1+COUNTIF(U$7:U640,"&gt;0"),0),0)</f>
        <v>0</v>
      </c>
      <c r="V641" s="178" t="s">
        <v>830</v>
      </c>
      <c r="W641" s="130"/>
      <c r="X641" s="131"/>
      <c r="Y641" s="131"/>
      <c r="Z641" s="206"/>
      <c r="AA641" s="134"/>
      <c r="AB641" s="174">
        <f>IF(AC641="totale",SUMIF(AA$7:AA641,"somma",Z$7:Z641)-SUMIF(AC$7:AC640,"totale",AB$7:AB640),0)</f>
        <v>0</v>
      </c>
      <c r="AC641" s="134"/>
      <c r="AD641" s="194">
        <f t="shared" si="54"/>
        <v>0</v>
      </c>
      <c r="AE641" s="124" t="str">
        <f t="shared" si="55"/>
        <v/>
      </c>
      <c r="AF641" s="195" t="str">
        <f t="shared" si="56"/>
        <v/>
      </c>
      <c r="AG641" s="194" t="str">
        <f t="shared" si="57"/>
        <v/>
      </c>
      <c r="AH641" s="194">
        <f>IF(AG641="",0,IF(ISERROR(VLOOKUP(AG641,AG$7:AG640,1,FALSE)),1,0))</f>
        <v>0</v>
      </c>
      <c r="AI641" s="194"/>
    </row>
    <row r="642" spans="1:35" ht="16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75">
        <f>IF(AND($X$5012&lt;&gt;" ",$X$5012&lt;&gt;0),IF(X642=$X$5012,1+COUNTIF(U$7:U641,"&gt;0"),0),0)</f>
        <v>0</v>
      </c>
      <c r="V642" s="178" t="s">
        <v>831</v>
      </c>
      <c r="W642" s="130"/>
      <c r="X642" s="131"/>
      <c r="Y642" s="131"/>
      <c r="Z642" s="206"/>
      <c r="AA642" s="134"/>
      <c r="AB642" s="174">
        <f>IF(AC642="totale",SUMIF(AA$7:AA642,"somma",Z$7:Z642)-SUMIF(AC$7:AC641,"totale",AB$7:AB641),0)</f>
        <v>0</v>
      </c>
      <c r="AC642" s="134"/>
      <c r="AD642" s="194">
        <f t="shared" si="54"/>
        <v>0</v>
      </c>
      <c r="AE642" s="124" t="str">
        <f t="shared" si="55"/>
        <v/>
      </c>
      <c r="AF642" s="195" t="str">
        <f t="shared" si="56"/>
        <v/>
      </c>
      <c r="AG642" s="194" t="str">
        <f t="shared" si="57"/>
        <v/>
      </c>
      <c r="AH642" s="194">
        <f>IF(AG642="",0,IF(ISERROR(VLOOKUP(AG642,AG$7:AG641,1,FALSE)),1,0))</f>
        <v>0</v>
      </c>
      <c r="AI642" s="194"/>
    </row>
    <row r="643" spans="1:35" ht="16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75">
        <f>IF(AND($X$5012&lt;&gt;" ",$X$5012&lt;&gt;0),IF(X643=$X$5012,1+COUNTIF(U$7:U642,"&gt;0"),0),0)</f>
        <v>0</v>
      </c>
      <c r="V643" s="178" t="s">
        <v>832</v>
      </c>
      <c r="W643" s="130"/>
      <c r="X643" s="131"/>
      <c r="Y643" s="131"/>
      <c r="Z643" s="206"/>
      <c r="AA643" s="134"/>
      <c r="AB643" s="174">
        <f>IF(AC643="totale",SUMIF(AA$7:AA643,"somma",Z$7:Z643)-SUMIF(AC$7:AC642,"totale",AB$7:AB642),0)</f>
        <v>0</v>
      </c>
      <c r="AC643" s="134"/>
      <c r="AD643" s="194">
        <f t="shared" si="54"/>
        <v>0</v>
      </c>
      <c r="AE643" s="124" t="str">
        <f t="shared" si="55"/>
        <v/>
      </c>
      <c r="AF643" s="195" t="str">
        <f t="shared" si="56"/>
        <v/>
      </c>
      <c r="AG643" s="194" t="str">
        <f t="shared" si="57"/>
        <v/>
      </c>
      <c r="AH643" s="194">
        <f>IF(AG643="",0,IF(ISERROR(VLOOKUP(AG643,AG$7:AG642,1,FALSE)),1,0))</f>
        <v>0</v>
      </c>
      <c r="AI643" s="194"/>
    </row>
    <row r="644" spans="1:35" ht="16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75">
        <f>IF(AND($X$5012&lt;&gt;" ",$X$5012&lt;&gt;0),IF(X644=$X$5012,1+COUNTIF(U$7:U643,"&gt;0"),0),0)</f>
        <v>0</v>
      </c>
      <c r="V644" s="178" t="s">
        <v>833</v>
      </c>
      <c r="W644" s="130"/>
      <c r="X644" s="131"/>
      <c r="Y644" s="131"/>
      <c r="Z644" s="206"/>
      <c r="AA644" s="134"/>
      <c r="AB644" s="174">
        <f>IF(AC644="totale",SUMIF(AA$7:AA644,"somma",Z$7:Z644)-SUMIF(AC$7:AC643,"totale",AB$7:AB643),0)</f>
        <v>0</v>
      </c>
      <c r="AC644" s="134"/>
      <c r="AD644" s="194">
        <f t="shared" si="54"/>
        <v>0</v>
      </c>
      <c r="AE644" s="124" t="str">
        <f t="shared" si="55"/>
        <v/>
      </c>
      <c r="AF644" s="195" t="str">
        <f t="shared" si="56"/>
        <v/>
      </c>
      <c r="AG644" s="194" t="str">
        <f t="shared" si="57"/>
        <v/>
      </c>
      <c r="AH644" s="194">
        <f>IF(AG644="",0,IF(ISERROR(VLOOKUP(AG644,AG$7:AG643,1,FALSE)),1,0))</f>
        <v>0</v>
      </c>
      <c r="AI644" s="194"/>
    </row>
    <row r="645" spans="1:35" ht="16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75">
        <f>IF(AND($X$5012&lt;&gt;" ",$X$5012&lt;&gt;0),IF(X645=$X$5012,1+COUNTIF(U$7:U644,"&gt;0"),0),0)</f>
        <v>0</v>
      </c>
      <c r="V645" s="178" t="s">
        <v>834</v>
      </c>
      <c r="W645" s="130"/>
      <c r="X645" s="131"/>
      <c r="Y645" s="131"/>
      <c r="Z645" s="206"/>
      <c r="AA645" s="134"/>
      <c r="AB645" s="174">
        <f>IF(AC645="totale",SUMIF(AA$7:AA645,"somma",Z$7:Z645)-SUMIF(AC$7:AC644,"totale",AB$7:AB644),0)</f>
        <v>0</v>
      </c>
      <c r="AC645" s="134"/>
      <c r="AD645" s="194">
        <f t="shared" si="54"/>
        <v>0</v>
      </c>
      <c r="AE645" s="124" t="str">
        <f t="shared" si="55"/>
        <v/>
      </c>
      <c r="AF645" s="195" t="str">
        <f t="shared" si="56"/>
        <v/>
      </c>
      <c r="AG645" s="194" t="str">
        <f t="shared" si="57"/>
        <v/>
      </c>
      <c r="AH645" s="194">
        <f>IF(AG645="",0,IF(ISERROR(VLOOKUP(AG645,AG$7:AG644,1,FALSE)),1,0))</f>
        <v>0</v>
      </c>
      <c r="AI645" s="194"/>
    </row>
    <row r="646" spans="1:35" ht="16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75">
        <f>IF(AND($X$5012&lt;&gt;" ",$X$5012&lt;&gt;0),IF(X646=$X$5012,1+COUNTIF(U$7:U645,"&gt;0"),0),0)</f>
        <v>0</v>
      </c>
      <c r="V646" s="178" t="s">
        <v>835</v>
      </c>
      <c r="W646" s="130"/>
      <c r="X646" s="131"/>
      <c r="Y646" s="131"/>
      <c r="Z646" s="206"/>
      <c r="AA646" s="134"/>
      <c r="AB646" s="174">
        <f>IF(AC646="totale",SUMIF(AA$7:AA646,"somma",Z$7:Z646)-SUMIF(AC$7:AC645,"totale",AB$7:AB645),0)</f>
        <v>0</v>
      </c>
      <c r="AC646" s="134"/>
      <c r="AD646" s="194">
        <f t="shared" si="54"/>
        <v>0</v>
      </c>
      <c r="AE646" s="124" t="str">
        <f t="shared" si="55"/>
        <v/>
      </c>
      <c r="AF646" s="195" t="str">
        <f t="shared" si="56"/>
        <v/>
      </c>
      <c r="AG646" s="194" t="str">
        <f t="shared" si="57"/>
        <v/>
      </c>
      <c r="AH646" s="194">
        <f>IF(AG646="",0,IF(ISERROR(VLOOKUP(AG646,AG$7:AG645,1,FALSE)),1,0))</f>
        <v>0</v>
      </c>
      <c r="AI646" s="194"/>
    </row>
    <row r="647" spans="1:35" ht="16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75">
        <f>IF(AND($X$5012&lt;&gt;" ",$X$5012&lt;&gt;0),IF(X647=$X$5012,1+COUNTIF(U$7:U646,"&gt;0"),0),0)</f>
        <v>0</v>
      </c>
      <c r="V647" s="178" t="s">
        <v>836</v>
      </c>
      <c r="W647" s="130"/>
      <c r="X647" s="131"/>
      <c r="Y647" s="131"/>
      <c r="Z647" s="206"/>
      <c r="AA647" s="134"/>
      <c r="AB647" s="174">
        <f>IF(AC647="totale",SUMIF(AA$7:AA647,"somma",Z$7:Z647)-SUMIF(AC$7:AC646,"totale",AB$7:AB646),0)</f>
        <v>0</v>
      </c>
      <c r="AC647" s="134"/>
      <c r="AD647" s="194">
        <f t="shared" si="54"/>
        <v>0</v>
      </c>
      <c r="AE647" s="124" t="str">
        <f t="shared" si="55"/>
        <v/>
      </c>
      <c r="AF647" s="195" t="str">
        <f t="shared" si="56"/>
        <v/>
      </c>
      <c r="AG647" s="194" t="str">
        <f t="shared" si="57"/>
        <v/>
      </c>
      <c r="AH647" s="194">
        <f>IF(AG647="",0,IF(ISERROR(VLOOKUP(AG647,AG$7:AG646,1,FALSE)),1,0))</f>
        <v>0</v>
      </c>
      <c r="AI647" s="194"/>
    </row>
    <row r="648" spans="1:35" ht="16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75">
        <f>IF(AND($X$5012&lt;&gt;" ",$X$5012&lt;&gt;0),IF(X648=$X$5012,1+COUNTIF(U$7:U647,"&gt;0"),0),0)</f>
        <v>0</v>
      </c>
      <c r="V648" s="178" t="s">
        <v>837</v>
      </c>
      <c r="W648" s="130"/>
      <c r="X648" s="131"/>
      <c r="Y648" s="131"/>
      <c r="Z648" s="206"/>
      <c r="AA648" s="134"/>
      <c r="AB648" s="174">
        <f>IF(AC648="totale",SUMIF(AA$7:AA648,"somma",Z$7:Z648)-SUMIF(AC$7:AC647,"totale",AB$7:AB647),0)</f>
        <v>0</v>
      </c>
      <c r="AC648" s="134"/>
      <c r="AD648" s="194">
        <f t="shared" ref="AD648:AD711" si="58">IF(ISBLANK(X648),0,VLOOKUP(X648,$B$8:$E$57,1,FALSE))</f>
        <v>0</v>
      </c>
      <c r="AE648" s="124" t="str">
        <f t="shared" ref="AE648:AE711" si="59">IF(W648&gt;0,CONCATENATE(MONTH(W648)&amp;X648),"")</f>
        <v/>
      </c>
      <c r="AF648" s="195" t="str">
        <f t="shared" ref="AF648:AF711" si="60">IF(OR(AND(Z648&lt;&gt;0,ISBLANK(X648)),ISERROR(AD648)),"ERR","")</f>
        <v/>
      </c>
      <c r="AG648" s="194" t="str">
        <f t="shared" si="57"/>
        <v/>
      </c>
      <c r="AH648" s="194">
        <f>IF(AG648="",0,IF(ISERROR(VLOOKUP(AG648,AG$7:AG647,1,FALSE)),1,0))</f>
        <v>0</v>
      </c>
      <c r="AI648" s="194"/>
    </row>
    <row r="649" spans="1:35" ht="16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75">
        <f>IF(AND($X$5012&lt;&gt;" ",$X$5012&lt;&gt;0),IF(X649=$X$5012,1+COUNTIF(U$7:U648,"&gt;0"),0),0)</f>
        <v>0</v>
      </c>
      <c r="V649" s="178" t="s">
        <v>838</v>
      </c>
      <c r="W649" s="130"/>
      <c r="X649" s="131"/>
      <c r="Y649" s="131"/>
      <c r="Z649" s="206"/>
      <c r="AA649" s="134"/>
      <c r="AB649" s="174">
        <f>IF(AC649="totale",SUMIF(AA$7:AA649,"somma",Z$7:Z649)-SUMIF(AC$7:AC648,"totale",AB$7:AB648),0)</f>
        <v>0</v>
      </c>
      <c r="AC649" s="134"/>
      <c r="AD649" s="194">
        <f t="shared" si="58"/>
        <v>0</v>
      </c>
      <c r="AE649" s="124" t="str">
        <f t="shared" si="59"/>
        <v/>
      </c>
      <c r="AF649" s="195" t="str">
        <f t="shared" si="60"/>
        <v/>
      </c>
      <c r="AG649" s="194" t="str">
        <f t="shared" si="57"/>
        <v/>
      </c>
      <c r="AH649" s="194">
        <f>IF(AG649="",0,IF(ISERROR(VLOOKUP(AG649,AG$7:AG648,1,FALSE)),1,0))</f>
        <v>0</v>
      </c>
      <c r="AI649" s="194"/>
    </row>
    <row r="650" spans="1:35" ht="16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75">
        <f>IF(AND($X$5012&lt;&gt;" ",$X$5012&lt;&gt;0),IF(X650=$X$5012,1+COUNTIF(U$7:U649,"&gt;0"),0),0)</f>
        <v>0</v>
      </c>
      <c r="V650" s="178" t="s">
        <v>839</v>
      </c>
      <c r="W650" s="130"/>
      <c r="X650" s="131"/>
      <c r="Y650" s="131"/>
      <c r="Z650" s="206"/>
      <c r="AA650" s="134"/>
      <c r="AB650" s="174">
        <f>IF(AC650="totale",SUMIF(AA$7:AA650,"somma",Z$7:Z650)-SUMIF(AC$7:AC649,"totale",AB$7:AB649),0)</f>
        <v>0</v>
      </c>
      <c r="AC650" s="134"/>
      <c r="AD650" s="194">
        <f t="shared" si="58"/>
        <v>0</v>
      </c>
      <c r="AE650" s="124" t="str">
        <f t="shared" si="59"/>
        <v/>
      </c>
      <c r="AF650" s="195" t="str">
        <f t="shared" si="60"/>
        <v/>
      </c>
      <c r="AG650" s="194" t="str">
        <f t="shared" ref="AG650:AG713" si="61">IF(W650&gt;0,CONCATENATE(MONTH(W650),"-",YEAR(W650)),"")</f>
        <v/>
      </c>
      <c r="AH650" s="194">
        <f>IF(AG650="",0,IF(ISERROR(VLOOKUP(AG650,AG$7:AG649,1,FALSE)),1,0))</f>
        <v>0</v>
      </c>
      <c r="AI650" s="194"/>
    </row>
    <row r="651" spans="1:35" ht="16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75">
        <f>IF(AND($X$5012&lt;&gt;" ",$X$5012&lt;&gt;0),IF(X651=$X$5012,1+COUNTIF(U$7:U650,"&gt;0"),0),0)</f>
        <v>0</v>
      </c>
      <c r="V651" s="178" t="s">
        <v>840</v>
      </c>
      <c r="W651" s="130"/>
      <c r="X651" s="131"/>
      <c r="Y651" s="131"/>
      <c r="Z651" s="206"/>
      <c r="AA651" s="134"/>
      <c r="AB651" s="174">
        <f>IF(AC651="totale",SUMIF(AA$7:AA651,"somma",Z$7:Z651)-SUMIF(AC$7:AC650,"totale",AB$7:AB650),0)</f>
        <v>0</v>
      </c>
      <c r="AC651" s="134"/>
      <c r="AD651" s="194">
        <f t="shared" si="58"/>
        <v>0</v>
      </c>
      <c r="AE651" s="124" t="str">
        <f t="shared" si="59"/>
        <v/>
      </c>
      <c r="AF651" s="195" t="str">
        <f t="shared" si="60"/>
        <v/>
      </c>
      <c r="AG651" s="194" t="str">
        <f t="shared" si="61"/>
        <v/>
      </c>
      <c r="AH651" s="194">
        <f>IF(AG651="",0,IF(ISERROR(VLOOKUP(AG651,AG$7:AG650,1,FALSE)),1,0))</f>
        <v>0</v>
      </c>
      <c r="AI651" s="194"/>
    </row>
    <row r="652" spans="1:35" ht="16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75">
        <f>IF(AND($X$5012&lt;&gt;" ",$X$5012&lt;&gt;0),IF(X652=$X$5012,1+COUNTIF(U$7:U651,"&gt;0"),0),0)</f>
        <v>0</v>
      </c>
      <c r="V652" s="178" t="s">
        <v>841</v>
      </c>
      <c r="W652" s="130"/>
      <c r="X652" s="131"/>
      <c r="Y652" s="131"/>
      <c r="Z652" s="206"/>
      <c r="AA652" s="134"/>
      <c r="AB652" s="174">
        <f>IF(AC652="totale",SUMIF(AA$7:AA652,"somma",Z$7:Z652)-SUMIF(AC$7:AC651,"totale",AB$7:AB651),0)</f>
        <v>0</v>
      </c>
      <c r="AC652" s="134"/>
      <c r="AD652" s="194">
        <f t="shared" si="58"/>
        <v>0</v>
      </c>
      <c r="AE652" s="124" t="str">
        <f t="shared" si="59"/>
        <v/>
      </c>
      <c r="AF652" s="195" t="str">
        <f t="shared" si="60"/>
        <v/>
      </c>
      <c r="AG652" s="194" t="str">
        <f t="shared" si="61"/>
        <v/>
      </c>
      <c r="AH652" s="194">
        <f>IF(AG652="",0,IF(ISERROR(VLOOKUP(AG652,AG$7:AG651,1,FALSE)),1,0))</f>
        <v>0</v>
      </c>
      <c r="AI652" s="194"/>
    </row>
    <row r="653" spans="1:35" ht="16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75">
        <f>IF(AND($X$5012&lt;&gt;" ",$X$5012&lt;&gt;0),IF(X653=$X$5012,1+COUNTIF(U$7:U652,"&gt;0"),0),0)</f>
        <v>0</v>
      </c>
      <c r="V653" s="178" t="s">
        <v>842</v>
      </c>
      <c r="W653" s="130"/>
      <c r="X653" s="131"/>
      <c r="Y653" s="131"/>
      <c r="Z653" s="206"/>
      <c r="AA653" s="134"/>
      <c r="AB653" s="174">
        <f>IF(AC653="totale",SUMIF(AA$7:AA653,"somma",Z$7:Z653)-SUMIF(AC$7:AC652,"totale",AB$7:AB652),0)</f>
        <v>0</v>
      </c>
      <c r="AC653" s="134"/>
      <c r="AD653" s="194">
        <f t="shared" si="58"/>
        <v>0</v>
      </c>
      <c r="AE653" s="124" t="str">
        <f t="shared" si="59"/>
        <v/>
      </c>
      <c r="AF653" s="195" t="str">
        <f t="shared" si="60"/>
        <v/>
      </c>
      <c r="AG653" s="194" t="str">
        <f t="shared" si="61"/>
        <v/>
      </c>
      <c r="AH653" s="194">
        <f>IF(AG653="",0,IF(ISERROR(VLOOKUP(AG653,AG$7:AG652,1,FALSE)),1,0))</f>
        <v>0</v>
      </c>
      <c r="AI653" s="194"/>
    </row>
    <row r="654" spans="1:35" ht="16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75">
        <f>IF(AND($X$5012&lt;&gt;" ",$X$5012&lt;&gt;0),IF(X654=$X$5012,1+COUNTIF(U$7:U653,"&gt;0"),0),0)</f>
        <v>0</v>
      </c>
      <c r="V654" s="178" t="s">
        <v>843</v>
      </c>
      <c r="W654" s="130"/>
      <c r="X654" s="131"/>
      <c r="Y654" s="131"/>
      <c r="Z654" s="206"/>
      <c r="AA654" s="134"/>
      <c r="AB654" s="174">
        <f>IF(AC654="totale",SUMIF(AA$7:AA654,"somma",Z$7:Z654)-SUMIF(AC$7:AC653,"totale",AB$7:AB653),0)</f>
        <v>0</v>
      </c>
      <c r="AC654" s="134"/>
      <c r="AD654" s="194">
        <f t="shared" si="58"/>
        <v>0</v>
      </c>
      <c r="AE654" s="124" t="str">
        <f t="shared" si="59"/>
        <v/>
      </c>
      <c r="AF654" s="195" t="str">
        <f t="shared" si="60"/>
        <v/>
      </c>
      <c r="AG654" s="194" t="str">
        <f t="shared" si="61"/>
        <v/>
      </c>
      <c r="AH654" s="194">
        <f>IF(AG654="",0,IF(ISERROR(VLOOKUP(AG654,AG$7:AG653,1,FALSE)),1,0))</f>
        <v>0</v>
      </c>
      <c r="AI654" s="194"/>
    </row>
    <row r="655" spans="1:35" ht="16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75">
        <f>IF(AND($X$5012&lt;&gt;" ",$X$5012&lt;&gt;0),IF(X655=$X$5012,1+COUNTIF(U$7:U654,"&gt;0"),0),0)</f>
        <v>0</v>
      </c>
      <c r="V655" s="178" t="s">
        <v>844</v>
      </c>
      <c r="W655" s="130"/>
      <c r="X655" s="131"/>
      <c r="Y655" s="131"/>
      <c r="Z655" s="206"/>
      <c r="AA655" s="134"/>
      <c r="AB655" s="174">
        <f>IF(AC655="totale",SUMIF(AA$7:AA655,"somma",Z$7:Z655)-SUMIF(AC$7:AC654,"totale",AB$7:AB654),0)</f>
        <v>0</v>
      </c>
      <c r="AC655" s="134"/>
      <c r="AD655" s="194">
        <f t="shared" si="58"/>
        <v>0</v>
      </c>
      <c r="AE655" s="124" t="str">
        <f t="shared" si="59"/>
        <v/>
      </c>
      <c r="AF655" s="195" t="str">
        <f t="shared" si="60"/>
        <v/>
      </c>
      <c r="AG655" s="194" t="str">
        <f t="shared" si="61"/>
        <v/>
      </c>
      <c r="AH655" s="194">
        <f>IF(AG655="",0,IF(ISERROR(VLOOKUP(AG655,AG$7:AG654,1,FALSE)),1,0))</f>
        <v>0</v>
      </c>
      <c r="AI655" s="194"/>
    </row>
    <row r="656" spans="1:35" ht="16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75">
        <f>IF(AND($X$5012&lt;&gt;" ",$X$5012&lt;&gt;0),IF(X656=$X$5012,1+COUNTIF(U$7:U655,"&gt;0"),0),0)</f>
        <v>0</v>
      </c>
      <c r="V656" s="178" t="s">
        <v>845</v>
      </c>
      <c r="W656" s="130"/>
      <c r="X656" s="131"/>
      <c r="Y656" s="131"/>
      <c r="Z656" s="206"/>
      <c r="AA656" s="134"/>
      <c r="AB656" s="174">
        <f>IF(AC656="totale",SUMIF(AA$7:AA656,"somma",Z$7:Z656)-SUMIF(AC$7:AC655,"totale",AB$7:AB655),0)</f>
        <v>0</v>
      </c>
      <c r="AC656" s="134"/>
      <c r="AD656" s="194">
        <f t="shared" si="58"/>
        <v>0</v>
      </c>
      <c r="AE656" s="124" t="str">
        <f t="shared" si="59"/>
        <v/>
      </c>
      <c r="AF656" s="195" t="str">
        <f t="shared" si="60"/>
        <v/>
      </c>
      <c r="AG656" s="194" t="str">
        <f t="shared" si="61"/>
        <v/>
      </c>
      <c r="AH656" s="194">
        <f>IF(AG656="",0,IF(ISERROR(VLOOKUP(AG656,AG$7:AG655,1,FALSE)),1,0))</f>
        <v>0</v>
      </c>
      <c r="AI656" s="194"/>
    </row>
    <row r="657" spans="1:35" ht="16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75">
        <f>IF(AND($X$5012&lt;&gt;" ",$X$5012&lt;&gt;0),IF(X657=$X$5012,1+COUNTIF(U$7:U656,"&gt;0"),0),0)</f>
        <v>0</v>
      </c>
      <c r="V657" s="178" t="s">
        <v>846</v>
      </c>
      <c r="W657" s="130"/>
      <c r="X657" s="131"/>
      <c r="Y657" s="131"/>
      <c r="Z657" s="206"/>
      <c r="AA657" s="134"/>
      <c r="AB657" s="174">
        <f>IF(AC657="totale",SUMIF(AA$7:AA657,"somma",Z$7:Z657)-SUMIF(AC$7:AC656,"totale",AB$7:AB656),0)</f>
        <v>0</v>
      </c>
      <c r="AC657" s="134"/>
      <c r="AD657" s="194">
        <f t="shared" si="58"/>
        <v>0</v>
      </c>
      <c r="AE657" s="124" t="str">
        <f t="shared" si="59"/>
        <v/>
      </c>
      <c r="AF657" s="195" t="str">
        <f t="shared" si="60"/>
        <v/>
      </c>
      <c r="AG657" s="194" t="str">
        <f t="shared" si="61"/>
        <v/>
      </c>
      <c r="AH657" s="194">
        <f>IF(AG657="",0,IF(ISERROR(VLOOKUP(AG657,AG$7:AG656,1,FALSE)),1,0))</f>
        <v>0</v>
      </c>
      <c r="AI657" s="194"/>
    </row>
    <row r="658" spans="1:35" ht="16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75">
        <f>IF(AND($X$5012&lt;&gt;" ",$X$5012&lt;&gt;0),IF(X658=$X$5012,1+COUNTIF(U$7:U657,"&gt;0"),0),0)</f>
        <v>0</v>
      </c>
      <c r="V658" s="178" t="s">
        <v>847</v>
      </c>
      <c r="W658" s="130"/>
      <c r="X658" s="131"/>
      <c r="Y658" s="131"/>
      <c r="Z658" s="206"/>
      <c r="AA658" s="134"/>
      <c r="AB658" s="174">
        <f>IF(AC658="totale",SUMIF(AA$7:AA658,"somma",Z$7:Z658)-SUMIF(AC$7:AC657,"totale",AB$7:AB657),0)</f>
        <v>0</v>
      </c>
      <c r="AC658" s="134"/>
      <c r="AD658" s="194">
        <f t="shared" si="58"/>
        <v>0</v>
      </c>
      <c r="AE658" s="124" t="str">
        <f t="shared" si="59"/>
        <v/>
      </c>
      <c r="AF658" s="195" t="str">
        <f t="shared" si="60"/>
        <v/>
      </c>
      <c r="AG658" s="194" t="str">
        <f t="shared" si="61"/>
        <v/>
      </c>
      <c r="AH658" s="194">
        <f>IF(AG658="",0,IF(ISERROR(VLOOKUP(AG658,AG$7:AG657,1,FALSE)),1,0))</f>
        <v>0</v>
      </c>
      <c r="AI658" s="194"/>
    </row>
    <row r="659" spans="1:35" ht="16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75">
        <f>IF(AND($X$5012&lt;&gt;" ",$X$5012&lt;&gt;0),IF(X659=$X$5012,1+COUNTIF(U$7:U658,"&gt;0"),0),0)</f>
        <v>0</v>
      </c>
      <c r="V659" s="178" t="s">
        <v>848</v>
      </c>
      <c r="W659" s="130"/>
      <c r="X659" s="131"/>
      <c r="Y659" s="131"/>
      <c r="Z659" s="206"/>
      <c r="AA659" s="134"/>
      <c r="AB659" s="174">
        <f>IF(AC659="totale",SUMIF(AA$7:AA659,"somma",Z$7:Z659)-SUMIF(AC$7:AC658,"totale",AB$7:AB658),0)</f>
        <v>0</v>
      </c>
      <c r="AC659" s="134"/>
      <c r="AD659" s="194">
        <f t="shared" si="58"/>
        <v>0</v>
      </c>
      <c r="AE659" s="124" t="str">
        <f t="shared" si="59"/>
        <v/>
      </c>
      <c r="AF659" s="195" t="str">
        <f t="shared" si="60"/>
        <v/>
      </c>
      <c r="AG659" s="194" t="str">
        <f t="shared" si="61"/>
        <v/>
      </c>
      <c r="AH659" s="194">
        <f>IF(AG659="",0,IF(ISERROR(VLOOKUP(AG659,AG$7:AG658,1,FALSE)),1,0))</f>
        <v>0</v>
      </c>
      <c r="AI659" s="194"/>
    </row>
    <row r="660" spans="1:35" ht="16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75">
        <f>IF(AND($X$5012&lt;&gt;" ",$X$5012&lt;&gt;0),IF(X660=$X$5012,1+COUNTIF(U$7:U659,"&gt;0"),0),0)</f>
        <v>0</v>
      </c>
      <c r="V660" s="178" t="s">
        <v>849</v>
      </c>
      <c r="W660" s="130"/>
      <c r="X660" s="131"/>
      <c r="Y660" s="131"/>
      <c r="Z660" s="206"/>
      <c r="AA660" s="134"/>
      <c r="AB660" s="174">
        <f>IF(AC660="totale",SUMIF(AA$7:AA660,"somma",Z$7:Z660)-SUMIF(AC$7:AC659,"totale",AB$7:AB659),0)</f>
        <v>0</v>
      </c>
      <c r="AC660" s="134"/>
      <c r="AD660" s="194">
        <f t="shared" si="58"/>
        <v>0</v>
      </c>
      <c r="AE660" s="124" t="str">
        <f t="shared" si="59"/>
        <v/>
      </c>
      <c r="AF660" s="195" t="str">
        <f t="shared" si="60"/>
        <v/>
      </c>
      <c r="AG660" s="194" t="str">
        <f t="shared" si="61"/>
        <v/>
      </c>
      <c r="AH660" s="194">
        <f>IF(AG660="",0,IF(ISERROR(VLOOKUP(AG660,AG$7:AG659,1,FALSE)),1,0))</f>
        <v>0</v>
      </c>
      <c r="AI660" s="194"/>
    </row>
    <row r="661" spans="1:35" ht="16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75">
        <f>IF(AND($X$5012&lt;&gt;" ",$X$5012&lt;&gt;0),IF(X661=$X$5012,1+COUNTIF(U$7:U660,"&gt;0"),0),0)</f>
        <v>0</v>
      </c>
      <c r="V661" s="178" t="s">
        <v>850</v>
      </c>
      <c r="W661" s="130"/>
      <c r="X661" s="131"/>
      <c r="Y661" s="131"/>
      <c r="Z661" s="206"/>
      <c r="AA661" s="134"/>
      <c r="AB661" s="174">
        <f>IF(AC661="totale",SUMIF(AA$7:AA661,"somma",Z$7:Z661)-SUMIF(AC$7:AC660,"totale",AB$7:AB660),0)</f>
        <v>0</v>
      </c>
      <c r="AC661" s="134"/>
      <c r="AD661" s="194">
        <f t="shared" si="58"/>
        <v>0</v>
      </c>
      <c r="AE661" s="124" t="str">
        <f t="shared" si="59"/>
        <v/>
      </c>
      <c r="AF661" s="195" t="str">
        <f t="shared" si="60"/>
        <v/>
      </c>
      <c r="AG661" s="194" t="str">
        <f t="shared" si="61"/>
        <v/>
      </c>
      <c r="AH661" s="194">
        <f>IF(AG661="",0,IF(ISERROR(VLOOKUP(AG661,AG$7:AG660,1,FALSE)),1,0))</f>
        <v>0</v>
      </c>
      <c r="AI661" s="194"/>
    </row>
    <row r="662" spans="1:35" ht="16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75">
        <f>IF(AND($X$5012&lt;&gt;" ",$X$5012&lt;&gt;0),IF(X662=$X$5012,1+COUNTIF(U$7:U661,"&gt;0"),0),0)</f>
        <v>0</v>
      </c>
      <c r="V662" s="178" t="s">
        <v>851</v>
      </c>
      <c r="W662" s="130"/>
      <c r="X662" s="131"/>
      <c r="Y662" s="131"/>
      <c r="Z662" s="206"/>
      <c r="AA662" s="134"/>
      <c r="AB662" s="174">
        <f>IF(AC662="totale",SUMIF(AA$7:AA662,"somma",Z$7:Z662)-SUMIF(AC$7:AC661,"totale",AB$7:AB661),0)</f>
        <v>0</v>
      </c>
      <c r="AC662" s="134"/>
      <c r="AD662" s="194">
        <f t="shared" si="58"/>
        <v>0</v>
      </c>
      <c r="AE662" s="124" t="str">
        <f t="shared" si="59"/>
        <v/>
      </c>
      <c r="AF662" s="195" t="str">
        <f t="shared" si="60"/>
        <v/>
      </c>
      <c r="AG662" s="194" t="str">
        <f t="shared" si="61"/>
        <v/>
      </c>
      <c r="AH662" s="194">
        <f>IF(AG662="",0,IF(ISERROR(VLOOKUP(AG662,AG$7:AG661,1,FALSE)),1,0))</f>
        <v>0</v>
      </c>
      <c r="AI662" s="194"/>
    </row>
    <row r="663" spans="1:35" ht="16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75">
        <f>IF(AND($X$5012&lt;&gt;" ",$X$5012&lt;&gt;0),IF(X663=$X$5012,1+COUNTIF(U$7:U662,"&gt;0"),0),0)</f>
        <v>0</v>
      </c>
      <c r="V663" s="178" t="s">
        <v>852</v>
      </c>
      <c r="W663" s="130"/>
      <c r="X663" s="131"/>
      <c r="Y663" s="131"/>
      <c r="Z663" s="206"/>
      <c r="AA663" s="134"/>
      <c r="AB663" s="174">
        <f>IF(AC663="totale",SUMIF(AA$7:AA663,"somma",Z$7:Z663)-SUMIF(AC$7:AC662,"totale",AB$7:AB662),0)</f>
        <v>0</v>
      </c>
      <c r="AC663" s="134"/>
      <c r="AD663" s="194">
        <f t="shared" si="58"/>
        <v>0</v>
      </c>
      <c r="AE663" s="124" t="str">
        <f t="shared" si="59"/>
        <v/>
      </c>
      <c r="AF663" s="195" t="str">
        <f t="shared" si="60"/>
        <v/>
      </c>
      <c r="AG663" s="194" t="str">
        <f t="shared" si="61"/>
        <v/>
      </c>
      <c r="AH663" s="194">
        <f>IF(AG663="",0,IF(ISERROR(VLOOKUP(AG663,AG$7:AG662,1,FALSE)),1,0))</f>
        <v>0</v>
      </c>
      <c r="AI663" s="194"/>
    </row>
    <row r="664" spans="1:35" ht="16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75">
        <f>IF(AND($X$5012&lt;&gt;" ",$X$5012&lt;&gt;0),IF(X664=$X$5012,1+COUNTIF(U$7:U663,"&gt;0"),0),0)</f>
        <v>0</v>
      </c>
      <c r="V664" s="178" t="s">
        <v>853</v>
      </c>
      <c r="W664" s="130"/>
      <c r="X664" s="131"/>
      <c r="Y664" s="131"/>
      <c r="Z664" s="206"/>
      <c r="AA664" s="134"/>
      <c r="AB664" s="174">
        <f>IF(AC664="totale",SUMIF(AA$7:AA664,"somma",Z$7:Z664)-SUMIF(AC$7:AC663,"totale",AB$7:AB663),0)</f>
        <v>0</v>
      </c>
      <c r="AC664" s="134"/>
      <c r="AD664" s="194">
        <f t="shared" si="58"/>
        <v>0</v>
      </c>
      <c r="AE664" s="124" t="str">
        <f t="shared" si="59"/>
        <v/>
      </c>
      <c r="AF664" s="195" t="str">
        <f t="shared" si="60"/>
        <v/>
      </c>
      <c r="AG664" s="194" t="str">
        <f t="shared" si="61"/>
        <v/>
      </c>
      <c r="AH664" s="194">
        <f>IF(AG664="",0,IF(ISERROR(VLOOKUP(AG664,AG$7:AG663,1,FALSE)),1,0))</f>
        <v>0</v>
      </c>
      <c r="AI664" s="194"/>
    </row>
    <row r="665" spans="1:35" ht="16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75">
        <f>IF(AND($X$5012&lt;&gt;" ",$X$5012&lt;&gt;0),IF(X665=$X$5012,1+COUNTIF(U$7:U664,"&gt;0"),0),0)</f>
        <v>0</v>
      </c>
      <c r="V665" s="178" t="s">
        <v>854</v>
      </c>
      <c r="W665" s="130"/>
      <c r="X665" s="131"/>
      <c r="Y665" s="131"/>
      <c r="Z665" s="206"/>
      <c r="AA665" s="134"/>
      <c r="AB665" s="174">
        <f>IF(AC665="totale",SUMIF(AA$7:AA665,"somma",Z$7:Z665)-SUMIF(AC$7:AC664,"totale",AB$7:AB664),0)</f>
        <v>0</v>
      </c>
      <c r="AC665" s="134"/>
      <c r="AD665" s="194">
        <f t="shared" si="58"/>
        <v>0</v>
      </c>
      <c r="AE665" s="124" t="str">
        <f t="shared" si="59"/>
        <v/>
      </c>
      <c r="AF665" s="195" t="str">
        <f t="shared" si="60"/>
        <v/>
      </c>
      <c r="AG665" s="194" t="str">
        <f t="shared" si="61"/>
        <v/>
      </c>
      <c r="AH665" s="194">
        <f>IF(AG665="",0,IF(ISERROR(VLOOKUP(AG665,AG$7:AG664,1,FALSE)),1,0))</f>
        <v>0</v>
      </c>
      <c r="AI665" s="194"/>
    </row>
    <row r="666" spans="1:35" ht="16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75">
        <f>IF(AND($X$5012&lt;&gt;" ",$X$5012&lt;&gt;0),IF(X666=$X$5012,1+COUNTIF(U$7:U665,"&gt;0"),0),0)</f>
        <v>0</v>
      </c>
      <c r="V666" s="178" t="s">
        <v>855</v>
      </c>
      <c r="W666" s="130"/>
      <c r="X666" s="131"/>
      <c r="Y666" s="131"/>
      <c r="Z666" s="206"/>
      <c r="AA666" s="134"/>
      <c r="AB666" s="174">
        <f>IF(AC666="totale",SUMIF(AA$7:AA666,"somma",Z$7:Z666)-SUMIF(AC$7:AC665,"totale",AB$7:AB665),0)</f>
        <v>0</v>
      </c>
      <c r="AC666" s="134"/>
      <c r="AD666" s="194">
        <f t="shared" si="58"/>
        <v>0</v>
      </c>
      <c r="AE666" s="124" t="str">
        <f t="shared" si="59"/>
        <v/>
      </c>
      <c r="AF666" s="195" t="str">
        <f t="shared" si="60"/>
        <v/>
      </c>
      <c r="AG666" s="194" t="str">
        <f t="shared" si="61"/>
        <v/>
      </c>
      <c r="AH666" s="194">
        <f>IF(AG666="",0,IF(ISERROR(VLOOKUP(AG666,AG$7:AG665,1,FALSE)),1,0))</f>
        <v>0</v>
      </c>
      <c r="AI666" s="194"/>
    </row>
    <row r="667" spans="1:35" ht="16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75">
        <f>IF(AND($X$5012&lt;&gt;" ",$X$5012&lt;&gt;0),IF(X667=$X$5012,1+COUNTIF(U$7:U666,"&gt;0"),0),0)</f>
        <v>0</v>
      </c>
      <c r="V667" s="178" t="s">
        <v>856</v>
      </c>
      <c r="W667" s="130"/>
      <c r="X667" s="131"/>
      <c r="Y667" s="131"/>
      <c r="Z667" s="206"/>
      <c r="AA667" s="134"/>
      <c r="AB667" s="174">
        <f>IF(AC667="totale",SUMIF(AA$7:AA667,"somma",Z$7:Z667)-SUMIF(AC$7:AC666,"totale",AB$7:AB666),0)</f>
        <v>0</v>
      </c>
      <c r="AC667" s="134"/>
      <c r="AD667" s="194">
        <f t="shared" si="58"/>
        <v>0</v>
      </c>
      <c r="AE667" s="124" t="str">
        <f t="shared" si="59"/>
        <v/>
      </c>
      <c r="AF667" s="195" t="str">
        <f t="shared" si="60"/>
        <v/>
      </c>
      <c r="AG667" s="194" t="str">
        <f t="shared" si="61"/>
        <v/>
      </c>
      <c r="AH667" s="194">
        <f>IF(AG667="",0,IF(ISERROR(VLOOKUP(AG667,AG$7:AG666,1,FALSE)),1,0))</f>
        <v>0</v>
      </c>
      <c r="AI667" s="194"/>
    </row>
    <row r="668" spans="1:35" ht="16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75">
        <f>IF(AND($X$5012&lt;&gt;" ",$X$5012&lt;&gt;0),IF(X668=$X$5012,1+COUNTIF(U$7:U667,"&gt;0"),0),0)</f>
        <v>0</v>
      </c>
      <c r="V668" s="178" t="s">
        <v>857</v>
      </c>
      <c r="W668" s="130"/>
      <c r="X668" s="131"/>
      <c r="Y668" s="131"/>
      <c r="Z668" s="206"/>
      <c r="AA668" s="134"/>
      <c r="AB668" s="174">
        <f>IF(AC668="totale",SUMIF(AA$7:AA668,"somma",Z$7:Z668)-SUMIF(AC$7:AC667,"totale",AB$7:AB667),0)</f>
        <v>0</v>
      </c>
      <c r="AC668" s="134"/>
      <c r="AD668" s="194">
        <f t="shared" si="58"/>
        <v>0</v>
      </c>
      <c r="AE668" s="124" t="str">
        <f t="shared" si="59"/>
        <v/>
      </c>
      <c r="AF668" s="195" t="str">
        <f t="shared" si="60"/>
        <v/>
      </c>
      <c r="AG668" s="194" t="str">
        <f t="shared" si="61"/>
        <v/>
      </c>
      <c r="AH668" s="194">
        <f>IF(AG668="",0,IF(ISERROR(VLOOKUP(AG668,AG$7:AG667,1,FALSE)),1,0))</f>
        <v>0</v>
      </c>
      <c r="AI668" s="194"/>
    </row>
    <row r="669" spans="1:35" ht="16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75">
        <f>IF(AND($X$5012&lt;&gt;" ",$X$5012&lt;&gt;0),IF(X669=$X$5012,1+COUNTIF(U$7:U668,"&gt;0"),0),0)</f>
        <v>0</v>
      </c>
      <c r="V669" s="178" t="s">
        <v>858</v>
      </c>
      <c r="W669" s="130"/>
      <c r="X669" s="131"/>
      <c r="Y669" s="131"/>
      <c r="Z669" s="206"/>
      <c r="AA669" s="134"/>
      <c r="AB669" s="174">
        <f>IF(AC669="totale",SUMIF(AA$7:AA669,"somma",Z$7:Z669)-SUMIF(AC$7:AC668,"totale",AB$7:AB668),0)</f>
        <v>0</v>
      </c>
      <c r="AC669" s="134"/>
      <c r="AD669" s="194">
        <f t="shared" si="58"/>
        <v>0</v>
      </c>
      <c r="AE669" s="124" t="str">
        <f t="shared" si="59"/>
        <v/>
      </c>
      <c r="AF669" s="195" t="str">
        <f t="shared" si="60"/>
        <v/>
      </c>
      <c r="AG669" s="194" t="str">
        <f t="shared" si="61"/>
        <v/>
      </c>
      <c r="AH669" s="194">
        <f>IF(AG669="",0,IF(ISERROR(VLOOKUP(AG669,AG$7:AG668,1,FALSE)),1,0))</f>
        <v>0</v>
      </c>
      <c r="AI669" s="194"/>
    </row>
    <row r="670" spans="1:35" ht="16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75">
        <f>IF(AND($X$5012&lt;&gt;" ",$X$5012&lt;&gt;0),IF(X670=$X$5012,1+COUNTIF(U$7:U669,"&gt;0"),0),0)</f>
        <v>0</v>
      </c>
      <c r="V670" s="178" t="s">
        <v>859</v>
      </c>
      <c r="W670" s="130"/>
      <c r="X670" s="131"/>
      <c r="Y670" s="131"/>
      <c r="Z670" s="206"/>
      <c r="AA670" s="134"/>
      <c r="AB670" s="174">
        <f>IF(AC670="totale",SUMIF(AA$7:AA670,"somma",Z$7:Z670)-SUMIF(AC$7:AC669,"totale",AB$7:AB669),0)</f>
        <v>0</v>
      </c>
      <c r="AC670" s="134"/>
      <c r="AD670" s="194">
        <f t="shared" si="58"/>
        <v>0</v>
      </c>
      <c r="AE670" s="124" t="str">
        <f t="shared" si="59"/>
        <v/>
      </c>
      <c r="AF670" s="195" t="str">
        <f t="shared" si="60"/>
        <v/>
      </c>
      <c r="AG670" s="194" t="str">
        <f t="shared" si="61"/>
        <v/>
      </c>
      <c r="AH670" s="194">
        <f>IF(AG670="",0,IF(ISERROR(VLOOKUP(AG670,AG$7:AG669,1,FALSE)),1,0))</f>
        <v>0</v>
      </c>
      <c r="AI670" s="194"/>
    </row>
    <row r="671" spans="1:35" ht="16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75">
        <f>IF(AND($X$5012&lt;&gt;" ",$X$5012&lt;&gt;0),IF(X671=$X$5012,1+COUNTIF(U$7:U670,"&gt;0"),0),0)</f>
        <v>0</v>
      </c>
      <c r="V671" s="178" t="s">
        <v>860</v>
      </c>
      <c r="W671" s="130"/>
      <c r="X671" s="131"/>
      <c r="Y671" s="131"/>
      <c r="Z671" s="206"/>
      <c r="AA671" s="134"/>
      <c r="AB671" s="174">
        <f>IF(AC671="totale",SUMIF(AA$7:AA671,"somma",Z$7:Z671)-SUMIF(AC$7:AC670,"totale",AB$7:AB670),0)</f>
        <v>0</v>
      </c>
      <c r="AC671" s="134"/>
      <c r="AD671" s="194">
        <f t="shared" si="58"/>
        <v>0</v>
      </c>
      <c r="AE671" s="124" t="str">
        <f t="shared" si="59"/>
        <v/>
      </c>
      <c r="AF671" s="195" t="str">
        <f t="shared" si="60"/>
        <v/>
      </c>
      <c r="AG671" s="194" t="str">
        <f t="shared" si="61"/>
        <v/>
      </c>
      <c r="AH671" s="194">
        <f>IF(AG671="",0,IF(ISERROR(VLOOKUP(AG671,AG$7:AG670,1,FALSE)),1,0))</f>
        <v>0</v>
      </c>
      <c r="AI671" s="194"/>
    </row>
    <row r="672" spans="1:35" ht="16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75">
        <f>IF(AND($X$5012&lt;&gt;" ",$X$5012&lt;&gt;0),IF(X672=$X$5012,1+COUNTIF(U$7:U671,"&gt;0"),0),0)</f>
        <v>0</v>
      </c>
      <c r="V672" s="178" t="s">
        <v>861</v>
      </c>
      <c r="W672" s="130"/>
      <c r="X672" s="131"/>
      <c r="Y672" s="131"/>
      <c r="Z672" s="206"/>
      <c r="AA672" s="134"/>
      <c r="AB672" s="174">
        <f>IF(AC672="totale",SUMIF(AA$7:AA672,"somma",Z$7:Z672)-SUMIF(AC$7:AC671,"totale",AB$7:AB671),0)</f>
        <v>0</v>
      </c>
      <c r="AC672" s="134"/>
      <c r="AD672" s="194">
        <f t="shared" si="58"/>
        <v>0</v>
      </c>
      <c r="AE672" s="124" t="str">
        <f t="shared" si="59"/>
        <v/>
      </c>
      <c r="AF672" s="195" t="str">
        <f t="shared" si="60"/>
        <v/>
      </c>
      <c r="AG672" s="194" t="str">
        <f t="shared" si="61"/>
        <v/>
      </c>
      <c r="AH672" s="194">
        <f>IF(AG672="",0,IF(ISERROR(VLOOKUP(AG672,AG$7:AG671,1,FALSE)),1,0))</f>
        <v>0</v>
      </c>
      <c r="AI672" s="194"/>
    </row>
    <row r="673" spans="1:35" ht="16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75">
        <f>IF(AND($X$5012&lt;&gt;" ",$X$5012&lt;&gt;0),IF(X673=$X$5012,1+COUNTIF(U$7:U672,"&gt;0"),0),0)</f>
        <v>0</v>
      </c>
      <c r="V673" s="178" t="s">
        <v>862</v>
      </c>
      <c r="W673" s="130"/>
      <c r="X673" s="131"/>
      <c r="Y673" s="131"/>
      <c r="Z673" s="206"/>
      <c r="AA673" s="134"/>
      <c r="AB673" s="174">
        <f>IF(AC673="totale",SUMIF(AA$7:AA673,"somma",Z$7:Z673)-SUMIF(AC$7:AC672,"totale",AB$7:AB672),0)</f>
        <v>0</v>
      </c>
      <c r="AC673" s="134"/>
      <c r="AD673" s="194">
        <f t="shared" si="58"/>
        <v>0</v>
      </c>
      <c r="AE673" s="124" t="str">
        <f t="shared" si="59"/>
        <v/>
      </c>
      <c r="AF673" s="195" t="str">
        <f t="shared" si="60"/>
        <v/>
      </c>
      <c r="AG673" s="194" t="str">
        <f t="shared" si="61"/>
        <v/>
      </c>
      <c r="AH673" s="194">
        <f>IF(AG673="",0,IF(ISERROR(VLOOKUP(AG673,AG$7:AG672,1,FALSE)),1,0))</f>
        <v>0</v>
      </c>
      <c r="AI673" s="194"/>
    </row>
    <row r="674" spans="1:35" ht="16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75">
        <f>IF(AND($X$5012&lt;&gt;" ",$X$5012&lt;&gt;0),IF(X674=$X$5012,1+COUNTIF(U$7:U673,"&gt;0"),0),0)</f>
        <v>0</v>
      </c>
      <c r="V674" s="178" t="s">
        <v>863</v>
      </c>
      <c r="W674" s="130"/>
      <c r="X674" s="131"/>
      <c r="Y674" s="131"/>
      <c r="Z674" s="206"/>
      <c r="AA674" s="134"/>
      <c r="AB674" s="174">
        <f>IF(AC674="totale",SUMIF(AA$7:AA674,"somma",Z$7:Z674)-SUMIF(AC$7:AC673,"totale",AB$7:AB673),0)</f>
        <v>0</v>
      </c>
      <c r="AC674" s="134"/>
      <c r="AD674" s="194">
        <f t="shared" si="58"/>
        <v>0</v>
      </c>
      <c r="AE674" s="124" t="str">
        <f t="shared" si="59"/>
        <v/>
      </c>
      <c r="AF674" s="195" t="str">
        <f t="shared" si="60"/>
        <v/>
      </c>
      <c r="AG674" s="194" t="str">
        <f t="shared" si="61"/>
        <v/>
      </c>
      <c r="AH674" s="194">
        <f>IF(AG674="",0,IF(ISERROR(VLOOKUP(AG674,AG$7:AG673,1,FALSE)),1,0))</f>
        <v>0</v>
      </c>
      <c r="AI674" s="194"/>
    </row>
    <row r="675" spans="1:35" ht="16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75">
        <f>IF(AND($X$5012&lt;&gt;" ",$X$5012&lt;&gt;0),IF(X675=$X$5012,1+COUNTIF(U$7:U674,"&gt;0"),0),0)</f>
        <v>0</v>
      </c>
      <c r="V675" s="178" t="s">
        <v>864</v>
      </c>
      <c r="W675" s="130"/>
      <c r="X675" s="131"/>
      <c r="Y675" s="131"/>
      <c r="Z675" s="206"/>
      <c r="AA675" s="134"/>
      <c r="AB675" s="174">
        <f>IF(AC675="totale",SUMIF(AA$7:AA675,"somma",Z$7:Z675)-SUMIF(AC$7:AC674,"totale",AB$7:AB674),0)</f>
        <v>0</v>
      </c>
      <c r="AC675" s="134"/>
      <c r="AD675" s="194">
        <f t="shared" si="58"/>
        <v>0</v>
      </c>
      <c r="AE675" s="124" t="str">
        <f t="shared" si="59"/>
        <v/>
      </c>
      <c r="AF675" s="195" t="str">
        <f t="shared" si="60"/>
        <v/>
      </c>
      <c r="AG675" s="194" t="str">
        <f t="shared" si="61"/>
        <v/>
      </c>
      <c r="AH675" s="194">
        <f>IF(AG675="",0,IF(ISERROR(VLOOKUP(AG675,AG$7:AG674,1,FALSE)),1,0))</f>
        <v>0</v>
      </c>
      <c r="AI675" s="194"/>
    </row>
    <row r="676" spans="1:35" ht="16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75">
        <f>IF(AND($X$5012&lt;&gt;" ",$X$5012&lt;&gt;0),IF(X676=$X$5012,1+COUNTIF(U$7:U675,"&gt;0"),0),0)</f>
        <v>0</v>
      </c>
      <c r="V676" s="178" t="s">
        <v>865</v>
      </c>
      <c r="W676" s="130"/>
      <c r="X676" s="131"/>
      <c r="Y676" s="131"/>
      <c r="Z676" s="206"/>
      <c r="AA676" s="134"/>
      <c r="AB676" s="174">
        <f>IF(AC676="totale",SUMIF(AA$7:AA676,"somma",Z$7:Z676)-SUMIF(AC$7:AC675,"totale",AB$7:AB675),0)</f>
        <v>0</v>
      </c>
      <c r="AC676" s="134"/>
      <c r="AD676" s="194">
        <f t="shared" si="58"/>
        <v>0</v>
      </c>
      <c r="AE676" s="124" t="str">
        <f t="shared" si="59"/>
        <v/>
      </c>
      <c r="AF676" s="195" t="str">
        <f t="shared" si="60"/>
        <v/>
      </c>
      <c r="AG676" s="194" t="str">
        <f t="shared" si="61"/>
        <v/>
      </c>
      <c r="AH676" s="194">
        <f>IF(AG676="",0,IF(ISERROR(VLOOKUP(AG676,AG$7:AG675,1,FALSE)),1,0))</f>
        <v>0</v>
      </c>
      <c r="AI676" s="194"/>
    </row>
    <row r="677" spans="1:35" ht="16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75">
        <f>IF(AND($X$5012&lt;&gt;" ",$X$5012&lt;&gt;0),IF(X677=$X$5012,1+COUNTIF(U$7:U676,"&gt;0"),0),0)</f>
        <v>0</v>
      </c>
      <c r="V677" s="178" t="s">
        <v>866</v>
      </c>
      <c r="W677" s="130"/>
      <c r="X677" s="131"/>
      <c r="Y677" s="131"/>
      <c r="Z677" s="206"/>
      <c r="AA677" s="134"/>
      <c r="AB677" s="174">
        <f>IF(AC677="totale",SUMIF(AA$7:AA677,"somma",Z$7:Z677)-SUMIF(AC$7:AC676,"totale",AB$7:AB676),0)</f>
        <v>0</v>
      </c>
      <c r="AC677" s="134"/>
      <c r="AD677" s="194">
        <f t="shared" si="58"/>
        <v>0</v>
      </c>
      <c r="AE677" s="124" t="str">
        <f t="shared" si="59"/>
        <v/>
      </c>
      <c r="AF677" s="195" t="str">
        <f t="shared" si="60"/>
        <v/>
      </c>
      <c r="AG677" s="194" t="str">
        <f t="shared" si="61"/>
        <v/>
      </c>
      <c r="AH677" s="194">
        <f>IF(AG677="",0,IF(ISERROR(VLOOKUP(AG677,AG$7:AG676,1,FALSE)),1,0))</f>
        <v>0</v>
      </c>
      <c r="AI677" s="194"/>
    </row>
    <row r="678" spans="1:35" ht="16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75">
        <f>IF(AND($X$5012&lt;&gt;" ",$X$5012&lt;&gt;0),IF(X678=$X$5012,1+COUNTIF(U$7:U677,"&gt;0"),0),0)</f>
        <v>0</v>
      </c>
      <c r="V678" s="178" t="s">
        <v>867</v>
      </c>
      <c r="W678" s="130"/>
      <c r="X678" s="131"/>
      <c r="Y678" s="131"/>
      <c r="Z678" s="206"/>
      <c r="AA678" s="134"/>
      <c r="AB678" s="174">
        <f>IF(AC678="totale",SUMIF(AA$7:AA678,"somma",Z$7:Z678)-SUMIF(AC$7:AC677,"totale",AB$7:AB677),0)</f>
        <v>0</v>
      </c>
      <c r="AC678" s="134"/>
      <c r="AD678" s="194">
        <f t="shared" si="58"/>
        <v>0</v>
      </c>
      <c r="AE678" s="124" t="str">
        <f t="shared" si="59"/>
        <v/>
      </c>
      <c r="AF678" s="195" t="str">
        <f t="shared" si="60"/>
        <v/>
      </c>
      <c r="AG678" s="194" t="str">
        <f t="shared" si="61"/>
        <v/>
      </c>
      <c r="AH678" s="194">
        <f>IF(AG678="",0,IF(ISERROR(VLOOKUP(AG678,AG$7:AG677,1,FALSE)),1,0))</f>
        <v>0</v>
      </c>
      <c r="AI678" s="194"/>
    </row>
    <row r="679" spans="1:35" ht="16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75">
        <f>IF(AND($X$5012&lt;&gt;" ",$X$5012&lt;&gt;0),IF(X679=$X$5012,1+COUNTIF(U$7:U678,"&gt;0"),0),0)</f>
        <v>0</v>
      </c>
      <c r="V679" s="178" t="s">
        <v>868</v>
      </c>
      <c r="W679" s="130"/>
      <c r="X679" s="131"/>
      <c r="Y679" s="131"/>
      <c r="Z679" s="206"/>
      <c r="AA679" s="134"/>
      <c r="AB679" s="174">
        <f>IF(AC679="totale",SUMIF(AA$7:AA679,"somma",Z$7:Z679)-SUMIF(AC$7:AC678,"totale",AB$7:AB678),0)</f>
        <v>0</v>
      </c>
      <c r="AC679" s="134"/>
      <c r="AD679" s="194">
        <f t="shared" si="58"/>
        <v>0</v>
      </c>
      <c r="AE679" s="124" t="str">
        <f t="shared" si="59"/>
        <v/>
      </c>
      <c r="AF679" s="195" t="str">
        <f t="shared" si="60"/>
        <v/>
      </c>
      <c r="AG679" s="194" t="str">
        <f t="shared" si="61"/>
        <v/>
      </c>
      <c r="AH679" s="194">
        <f>IF(AG679="",0,IF(ISERROR(VLOOKUP(AG679,AG$7:AG678,1,FALSE)),1,0))</f>
        <v>0</v>
      </c>
      <c r="AI679" s="194"/>
    </row>
    <row r="680" spans="1:35" ht="16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75">
        <f>IF(AND($X$5012&lt;&gt;" ",$X$5012&lt;&gt;0),IF(X680=$X$5012,1+COUNTIF(U$7:U679,"&gt;0"),0),0)</f>
        <v>0</v>
      </c>
      <c r="V680" s="178" t="s">
        <v>869</v>
      </c>
      <c r="W680" s="130"/>
      <c r="X680" s="131"/>
      <c r="Y680" s="131"/>
      <c r="Z680" s="206"/>
      <c r="AA680" s="134"/>
      <c r="AB680" s="174">
        <f>IF(AC680="totale",SUMIF(AA$7:AA680,"somma",Z$7:Z680)-SUMIF(AC$7:AC679,"totale",AB$7:AB679),0)</f>
        <v>0</v>
      </c>
      <c r="AC680" s="134"/>
      <c r="AD680" s="194">
        <f t="shared" si="58"/>
        <v>0</v>
      </c>
      <c r="AE680" s="124" t="str">
        <f t="shared" si="59"/>
        <v/>
      </c>
      <c r="AF680" s="195" t="str">
        <f t="shared" si="60"/>
        <v/>
      </c>
      <c r="AG680" s="194" t="str">
        <f t="shared" si="61"/>
        <v/>
      </c>
      <c r="AH680" s="194">
        <f>IF(AG680="",0,IF(ISERROR(VLOOKUP(AG680,AG$7:AG679,1,FALSE)),1,0))</f>
        <v>0</v>
      </c>
      <c r="AI680" s="194"/>
    </row>
    <row r="681" spans="1:35" ht="16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75">
        <f>IF(AND($X$5012&lt;&gt;" ",$X$5012&lt;&gt;0),IF(X681=$X$5012,1+COUNTIF(U$7:U680,"&gt;0"),0),0)</f>
        <v>0</v>
      </c>
      <c r="V681" s="178" t="s">
        <v>870</v>
      </c>
      <c r="W681" s="130"/>
      <c r="X681" s="131"/>
      <c r="Y681" s="131"/>
      <c r="Z681" s="206"/>
      <c r="AA681" s="134"/>
      <c r="AB681" s="174">
        <f>IF(AC681="totale",SUMIF(AA$7:AA681,"somma",Z$7:Z681)-SUMIF(AC$7:AC680,"totale",AB$7:AB680),0)</f>
        <v>0</v>
      </c>
      <c r="AC681" s="134"/>
      <c r="AD681" s="194">
        <f t="shared" si="58"/>
        <v>0</v>
      </c>
      <c r="AE681" s="124" t="str">
        <f t="shared" si="59"/>
        <v/>
      </c>
      <c r="AF681" s="195" t="str">
        <f t="shared" si="60"/>
        <v/>
      </c>
      <c r="AG681" s="194" t="str">
        <f t="shared" si="61"/>
        <v/>
      </c>
      <c r="AH681" s="194">
        <f>IF(AG681="",0,IF(ISERROR(VLOOKUP(AG681,AG$7:AG680,1,FALSE)),1,0))</f>
        <v>0</v>
      </c>
      <c r="AI681" s="194"/>
    </row>
    <row r="682" spans="1:35" ht="16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75">
        <f>IF(AND($X$5012&lt;&gt;" ",$X$5012&lt;&gt;0),IF(X682=$X$5012,1+COUNTIF(U$7:U681,"&gt;0"),0),0)</f>
        <v>0</v>
      </c>
      <c r="V682" s="178" t="s">
        <v>871</v>
      </c>
      <c r="W682" s="130"/>
      <c r="X682" s="131"/>
      <c r="Y682" s="131"/>
      <c r="Z682" s="206"/>
      <c r="AA682" s="134"/>
      <c r="AB682" s="174">
        <f>IF(AC682="totale",SUMIF(AA$7:AA682,"somma",Z$7:Z682)-SUMIF(AC$7:AC681,"totale",AB$7:AB681),0)</f>
        <v>0</v>
      </c>
      <c r="AC682" s="134"/>
      <c r="AD682" s="194">
        <f t="shared" si="58"/>
        <v>0</v>
      </c>
      <c r="AE682" s="124" t="str">
        <f t="shared" si="59"/>
        <v/>
      </c>
      <c r="AF682" s="195" t="str">
        <f t="shared" si="60"/>
        <v/>
      </c>
      <c r="AG682" s="194" t="str">
        <f t="shared" si="61"/>
        <v/>
      </c>
      <c r="AH682" s="194">
        <f>IF(AG682="",0,IF(ISERROR(VLOOKUP(AG682,AG$7:AG681,1,FALSE)),1,0))</f>
        <v>0</v>
      </c>
      <c r="AI682" s="194"/>
    </row>
    <row r="683" spans="1:35" ht="16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75">
        <f>IF(AND($X$5012&lt;&gt;" ",$X$5012&lt;&gt;0),IF(X683=$X$5012,1+COUNTIF(U$7:U682,"&gt;0"),0),0)</f>
        <v>0</v>
      </c>
      <c r="V683" s="178" t="s">
        <v>872</v>
      </c>
      <c r="W683" s="130"/>
      <c r="X683" s="131"/>
      <c r="Y683" s="131"/>
      <c r="Z683" s="206"/>
      <c r="AA683" s="134"/>
      <c r="AB683" s="174">
        <f>IF(AC683="totale",SUMIF(AA$7:AA683,"somma",Z$7:Z683)-SUMIF(AC$7:AC682,"totale",AB$7:AB682),0)</f>
        <v>0</v>
      </c>
      <c r="AC683" s="134"/>
      <c r="AD683" s="194">
        <f t="shared" si="58"/>
        <v>0</v>
      </c>
      <c r="AE683" s="124" t="str">
        <f t="shared" si="59"/>
        <v/>
      </c>
      <c r="AF683" s="195" t="str">
        <f t="shared" si="60"/>
        <v/>
      </c>
      <c r="AG683" s="194" t="str">
        <f t="shared" si="61"/>
        <v/>
      </c>
      <c r="AH683" s="194">
        <f>IF(AG683="",0,IF(ISERROR(VLOOKUP(AG683,AG$7:AG682,1,FALSE)),1,0))</f>
        <v>0</v>
      </c>
      <c r="AI683" s="194"/>
    </row>
    <row r="684" spans="1:35" ht="16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75">
        <f>IF(AND($X$5012&lt;&gt;" ",$X$5012&lt;&gt;0),IF(X684=$X$5012,1+COUNTIF(U$7:U683,"&gt;0"),0),0)</f>
        <v>0</v>
      </c>
      <c r="V684" s="178" t="s">
        <v>873</v>
      </c>
      <c r="W684" s="130"/>
      <c r="X684" s="131"/>
      <c r="Y684" s="131"/>
      <c r="Z684" s="206"/>
      <c r="AA684" s="134"/>
      <c r="AB684" s="174">
        <f>IF(AC684="totale",SUMIF(AA$7:AA684,"somma",Z$7:Z684)-SUMIF(AC$7:AC683,"totale",AB$7:AB683),0)</f>
        <v>0</v>
      </c>
      <c r="AC684" s="134"/>
      <c r="AD684" s="194">
        <f t="shared" si="58"/>
        <v>0</v>
      </c>
      <c r="AE684" s="124" t="str">
        <f t="shared" si="59"/>
        <v/>
      </c>
      <c r="AF684" s="195" t="str">
        <f t="shared" si="60"/>
        <v/>
      </c>
      <c r="AG684" s="194" t="str">
        <f t="shared" si="61"/>
        <v/>
      </c>
      <c r="AH684" s="194">
        <f>IF(AG684="",0,IF(ISERROR(VLOOKUP(AG684,AG$7:AG683,1,FALSE)),1,0))</f>
        <v>0</v>
      </c>
      <c r="AI684" s="194"/>
    </row>
    <row r="685" spans="1:35" ht="16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75">
        <f>IF(AND($X$5012&lt;&gt;" ",$X$5012&lt;&gt;0),IF(X685=$X$5012,1+COUNTIF(U$7:U684,"&gt;0"),0),0)</f>
        <v>0</v>
      </c>
      <c r="V685" s="178" t="s">
        <v>874</v>
      </c>
      <c r="W685" s="130"/>
      <c r="X685" s="131"/>
      <c r="Y685" s="131"/>
      <c r="Z685" s="206"/>
      <c r="AA685" s="134"/>
      <c r="AB685" s="174">
        <f>IF(AC685="totale",SUMIF(AA$7:AA685,"somma",Z$7:Z685)-SUMIF(AC$7:AC684,"totale",AB$7:AB684),0)</f>
        <v>0</v>
      </c>
      <c r="AC685" s="134"/>
      <c r="AD685" s="194">
        <f t="shared" si="58"/>
        <v>0</v>
      </c>
      <c r="AE685" s="124" t="str">
        <f t="shared" si="59"/>
        <v/>
      </c>
      <c r="AF685" s="195" t="str">
        <f t="shared" si="60"/>
        <v/>
      </c>
      <c r="AG685" s="194" t="str">
        <f t="shared" si="61"/>
        <v/>
      </c>
      <c r="AH685" s="194">
        <f>IF(AG685="",0,IF(ISERROR(VLOOKUP(AG685,AG$7:AG684,1,FALSE)),1,0))</f>
        <v>0</v>
      </c>
      <c r="AI685" s="194"/>
    </row>
    <row r="686" spans="1:35" ht="16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75">
        <f>IF(AND($X$5012&lt;&gt;" ",$X$5012&lt;&gt;0),IF(X686=$X$5012,1+COUNTIF(U$7:U685,"&gt;0"),0),0)</f>
        <v>0</v>
      </c>
      <c r="V686" s="178" t="s">
        <v>875</v>
      </c>
      <c r="W686" s="130"/>
      <c r="X686" s="131"/>
      <c r="Y686" s="131"/>
      <c r="Z686" s="206"/>
      <c r="AA686" s="134"/>
      <c r="AB686" s="174">
        <f>IF(AC686="totale",SUMIF(AA$7:AA686,"somma",Z$7:Z686)-SUMIF(AC$7:AC685,"totale",AB$7:AB685),0)</f>
        <v>0</v>
      </c>
      <c r="AC686" s="134"/>
      <c r="AD686" s="194">
        <f t="shared" si="58"/>
        <v>0</v>
      </c>
      <c r="AE686" s="124" t="str">
        <f t="shared" si="59"/>
        <v/>
      </c>
      <c r="AF686" s="195" t="str">
        <f t="shared" si="60"/>
        <v/>
      </c>
      <c r="AG686" s="194" t="str">
        <f t="shared" si="61"/>
        <v/>
      </c>
      <c r="AH686" s="194">
        <f>IF(AG686="",0,IF(ISERROR(VLOOKUP(AG686,AG$7:AG685,1,FALSE)),1,0))</f>
        <v>0</v>
      </c>
      <c r="AI686" s="194"/>
    </row>
    <row r="687" spans="1:35" ht="16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75">
        <f>IF(AND($X$5012&lt;&gt;" ",$X$5012&lt;&gt;0),IF(X687=$X$5012,1+COUNTIF(U$7:U686,"&gt;0"),0),0)</f>
        <v>0</v>
      </c>
      <c r="V687" s="178" t="s">
        <v>876</v>
      </c>
      <c r="W687" s="130"/>
      <c r="X687" s="131"/>
      <c r="Y687" s="131"/>
      <c r="Z687" s="206"/>
      <c r="AA687" s="134"/>
      <c r="AB687" s="174">
        <f>IF(AC687="totale",SUMIF(AA$7:AA687,"somma",Z$7:Z687)-SUMIF(AC$7:AC686,"totale",AB$7:AB686),0)</f>
        <v>0</v>
      </c>
      <c r="AC687" s="134"/>
      <c r="AD687" s="194">
        <f t="shared" si="58"/>
        <v>0</v>
      </c>
      <c r="AE687" s="124" t="str">
        <f t="shared" si="59"/>
        <v/>
      </c>
      <c r="AF687" s="195" t="str">
        <f t="shared" si="60"/>
        <v/>
      </c>
      <c r="AG687" s="194" t="str">
        <f t="shared" si="61"/>
        <v/>
      </c>
      <c r="AH687" s="194">
        <f>IF(AG687="",0,IF(ISERROR(VLOOKUP(AG687,AG$7:AG686,1,FALSE)),1,0))</f>
        <v>0</v>
      </c>
      <c r="AI687" s="194"/>
    </row>
    <row r="688" spans="1:35" ht="16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75">
        <f>IF(AND($X$5012&lt;&gt;" ",$X$5012&lt;&gt;0),IF(X688=$X$5012,1+COUNTIF(U$7:U687,"&gt;0"),0),0)</f>
        <v>0</v>
      </c>
      <c r="V688" s="178" t="s">
        <v>877</v>
      </c>
      <c r="W688" s="130"/>
      <c r="X688" s="131"/>
      <c r="Y688" s="131"/>
      <c r="Z688" s="206"/>
      <c r="AA688" s="134"/>
      <c r="AB688" s="174">
        <f>IF(AC688="totale",SUMIF(AA$7:AA688,"somma",Z$7:Z688)-SUMIF(AC$7:AC687,"totale",AB$7:AB687),0)</f>
        <v>0</v>
      </c>
      <c r="AC688" s="134"/>
      <c r="AD688" s="194">
        <f t="shared" si="58"/>
        <v>0</v>
      </c>
      <c r="AE688" s="124" t="str">
        <f t="shared" si="59"/>
        <v/>
      </c>
      <c r="AF688" s="195" t="str">
        <f t="shared" si="60"/>
        <v/>
      </c>
      <c r="AG688" s="194" t="str">
        <f t="shared" si="61"/>
        <v/>
      </c>
      <c r="AH688" s="194">
        <f>IF(AG688="",0,IF(ISERROR(VLOOKUP(AG688,AG$7:AG687,1,FALSE)),1,0))</f>
        <v>0</v>
      </c>
      <c r="AI688" s="194"/>
    </row>
    <row r="689" spans="1:35" ht="16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75">
        <f>IF(AND($X$5012&lt;&gt;" ",$X$5012&lt;&gt;0),IF(X689=$X$5012,1+COUNTIF(U$7:U688,"&gt;0"),0),0)</f>
        <v>0</v>
      </c>
      <c r="V689" s="178" t="s">
        <v>878</v>
      </c>
      <c r="W689" s="130"/>
      <c r="X689" s="131"/>
      <c r="Y689" s="131"/>
      <c r="Z689" s="206"/>
      <c r="AA689" s="134"/>
      <c r="AB689" s="174">
        <f>IF(AC689="totale",SUMIF(AA$7:AA689,"somma",Z$7:Z689)-SUMIF(AC$7:AC688,"totale",AB$7:AB688),0)</f>
        <v>0</v>
      </c>
      <c r="AC689" s="134"/>
      <c r="AD689" s="194">
        <f t="shared" si="58"/>
        <v>0</v>
      </c>
      <c r="AE689" s="124" t="str">
        <f t="shared" si="59"/>
        <v/>
      </c>
      <c r="AF689" s="195" t="str">
        <f t="shared" si="60"/>
        <v/>
      </c>
      <c r="AG689" s="194" t="str">
        <f t="shared" si="61"/>
        <v/>
      </c>
      <c r="AH689" s="194">
        <f>IF(AG689="",0,IF(ISERROR(VLOOKUP(AG689,AG$7:AG688,1,FALSE)),1,0))</f>
        <v>0</v>
      </c>
      <c r="AI689" s="194"/>
    </row>
    <row r="690" spans="1:35" ht="16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75">
        <f>IF(AND($X$5012&lt;&gt;" ",$X$5012&lt;&gt;0),IF(X690=$X$5012,1+COUNTIF(U$7:U689,"&gt;0"),0),0)</f>
        <v>0</v>
      </c>
      <c r="V690" s="178" t="s">
        <v>879</v>
      </c>
      <c r="W690" s="130"/>
      <c r="X690" s="131"/>
      <c r="Y690" s="131"/>
      <c r="Z690" s="206"/>
      <c r="AA690" s="134"/>
      <c r="AB690" s="174">
        <f>IF(AC690="totale",SUMIF(AA$7:AA690,"somma",Z$7:Z690)-SUMIF(AC$7:AC689,"totale",AB$7:AB689),0)</f>
        <v>0</v>
      </c>
      <c r="AC690" s="134"/>
      <c r="AD690" s="194">
        <f t="shared" si="58"/>
        <v>0</v>
      </c>
      <c r="AE690" s="124" t="str">
        <f t="shared" si="59"/>
        <v/>
      </c>
      <c r="AF690" s="195" t="str">
        <f t="shared" si="60"/>
        <v/>
      </c>
      <c r="AG690" s="194" t="str">
        <f t="shared" si="61"/>
        <v/>
      </c>
      <c r="AH690" s="194">
        <f>IF(AG690="",0,IF(ISERROR(VLOOKUP(AG690,AG$7:AG689,1,FALSE)),1,0))</f>
        <v>0</v>
      </c>
      <c r="AI690" s="194"/>
    </row>
    <row r="691" spans="1:35" ht="16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75">
        <f>IF(AND($X$5012&lt;&gt;" ",$X$5012&lt;&gt;0),IF(X691=$X$5012,1+COUNTIF(U$7:U690,"&gt;0"),0),0)</f>
        <v>0</v>
      </c>
      <c r="V691" s="178" t="s">
        <v>880</v>
      </c>
      <c r="W691" s="130"/>
      <c r="X691" s="131"/>
      <c r="Y691" s="131"/>
      <c r="Z691" s="206"/>
      <c r="AA691" s="134"/>
      <c r="AB691" s="174">
        <f>IF(AC691="totale",SUMIF(AA$7:AA691,"somma",Z$7:Z691)-SUMIF(AC$7:AC690,"totale",AB$7:AB690),0)</f>
        <v>0</v>
      </c>
      <c r="AC691" s="134"/>
      <c r="AD691" s="194">
        <f t="shared" si="58"/>
        <v>0</v>
      </c>
      <c r="AE691" s="124" t="str">
        <f t="shared" si="59"/>
        <v/>
      </c>
      <c r="AF691" s="195" t="str">
        <f t="shared" si="60"/>
        <v/>
      </c>
      <c r="AG691" s="194" t="str">
        <f t="shared" si="61"/>
        <v/>
      </c>
      <c r="AH691" s="194">
        <f>IF(AG691="",0,IF(ISERROR(VLOOKUP(AG691,AG$7:AG690,1,FALSE)),1,0))</f>
        <v>0</v>
      </c>
      <c r="AI691" s="194"/>
    </row>
    <row r="692" spans="1:35" ht="16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75">
        <f>IF(AND($X$5012&lt;&gt;" ",$X$5012&lt;&gt;0),IF(X692=$X$5012,1+COUNTIF(U$7:U691,"&gt;0"),0),0)</f>
        <v>0</v>
      </c>
      <c r="V692" s="178" t="s">
        <v>881</v>
      </c>
      <c r="W692" s="130"/>
      <c r="X692" s="131"/>
      <c r="Y692" s="131"/>
      <c r="Z692" s="206"/>
      <c r="AA692" s="134"/>
      <c r="AB692" s="174">
        <f>IF(AC692="totale",SUMIF(AA$7:AA692,"somma",Z$7:Z692)-SUMIF(AC$7:AC691,"totale",AB$7:AB691),0)</f>
        <v>0</v>
      </c>
      <c r="AC692" s="134"/>
      <c r="AD692" s="194">
        <f t="shared" si="58"/>
        <v>0</v>
      </c>
      <c r="AE692" s="124" t="str">
        <f t="shared" si="59"/>
        <v/>
      </c>
      <c r="AF692" s="195" t="str">
        <f t="shared" si="60"/>
        <v/>
      </c>
      <c r="AG692" s="194" t="str">
        <f t="shared" si="61"/>
        <v/>
      </c>
      <c r="AH692" s="194">
        <f>IF(AG692="",0,IF(ISERROR(VLOOKUP(AG692,AG$7:AG691,1,FALSE)),1,0))</f>
        <v>0</v>
      </c>
      <c r="AI692" s="194"/>
    </row>
    <row r="693" spans="1:35" ht="16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75">
        <f>IF(AND($X$5012&lt;&gt;" ",$X$5012&lt;&gt;0),IF(X693=$X$5012,1+COUNTIF(U$7:U692,"&gt;0"),0),0)</f>
        <v>0</v>
      </c>
      <c r="V693" s="178" t="s">
        <v>882</v>
      </c>
      <c r="W693" s="130"/>
      <c r="X693" s="131"/>
      <c r="Y693" s="131"/>
      <c r="Z693" s="206"/>
      <c r="AA693" s="134"/>
      <c r="AB693" s="174">
        <f>IF(AC693="totale",SUMIF(AA$7:AA693,"somma",Z$7:Z693)-SUMIF(AC$7:AC692,"totale",AB$7:AB692),0)</f>
        <v>0</v>
      </c>
      <c r="AC693" s="134"/>
      <c r="AD693" s="194">
        <f t="shared" si="58"/>
        <v>0</v>
      </c>
      <c r="AE693" s="124" t="str">
        <f t="shared" si="59"/>
        <v/>
      </c>
      <c r="AF693" s="195" t="str">
        <f t="shared" si="60"/>
        <v/>
      </c>
      <c r="AG693" s="194" t="str">
        <f t="shared" si="61"/>
        <v/>
      </c>
      <c r="AH693" s="194">
        <f>IF(AG693="",0,IF(ISERROR(VLOOKUP(AG693,AG$7:AG692,1,FALSE)),1,0))</f>
        <v>0</v>
      </c>
      <c r="AI693" s="194"/>
    </row>
    <row r="694" spans="1:35" ht="16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75">
        <f>IF(AND($X$5012&lt;&gt;" ",$X$5012&lt;&gt;0),IF(X694=$X$5012,1+COUNTIF(U$7:U693,"&gt;0"),0),0)</f>
        <v>0</v>
      </c>
      <c r="V694" s="178" t="s">
        <v>883</v>
      </c>
      <c r="W694" s="130"/>
      <c r="X694" s="131"/>
      <c r="Y694" s="131"/>
      <c r="Z694" s="206"/>
      <c r="AA694" s="134"/>
      <c r="AB694" s="174">
        <f>IF(AC694="totale",SUMIF(AA$7:AA694,"somma",Z$7:Z694)-SUMIF(AC$7:AC693,"totale",AB$7:AB693),0)</f>
        <v>0</v>
      </c>
      <c r="AC694" s="134"/>
      <c r="AD694" s="194">
        <f t="shared" si="58"/>
        <v>0</v>
      </c>
      <c r="AE694" s="124" t="str">
        <f t="shared" si="59"/>
        <v/>
      </c>
      <c r="AF694" s="195" t="str">
        <f t="shared" si="60"/>
        <v/>
      </c>
      <c r="AG694" s="194" t="str">
        <f t="shared" si="61"/>
        <v/>
      </c>
      <c r="AH694" s="194">
        <f>IF(AG694="",0,IF(ISERROR(VLOOKUP(AG694,AG$7:AG693,1,FALSE)),1,0))</f>
        <v>0</v>
      </c>
      <c r="AI694" s="194"/>
    </row>
    <row r="695" spans="1:35" ht="16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75">
        <f>IF(AND($X$5012&lt;&gt;" ",$X$5012&lt;&gt;0),IF(X695=$X$5012,1+COUNTIF(U$7:U694,"&gt;0"),0),0)</f>
        <v>0</v>
      </c>
      <c r="V695" s="178" t="s">
        <v>884</v>
      </c>
      <c r="W695" s="130"/>
      <c r="X695" s="131"/>
      <c r="Y695" s="131"/>
      <c r="Z695" s="206"/>
      <c r="AA695" s="134"/>
      <c r="AB695" s="174">
        <f>IF(AC695="totale",SUMIF(AA$7:AA695,"somma",Z$7:Z695)-SUMIF(AC$7:AC694,"totale",AB$7:AB694),0)</f>
        <v>0</v>
      </c>
      <c r="AC695" s="134"/>
      <c r="AD695" s="194">
        <f t="shared" si="58"/>
        <v>0</v>
      </c>
      <c r="AE695" s="124" t="str">
        <f t="shared" si="59"/>
        <v/>
      </c>
      <c r="AF695" s="195" t="str">
        <f t="shared" si="60"/>
        <v/>
      </c>
      <c r="AG695" s="194" t="str">
        <f t="shared" si="61"/>
        <v/>
      </c>
      <c r="AH695" s="194">
        <f>IF(AG695="",0,IF(ISERROR(VLOOKUP(AG695,AG$7:AG694,1,FALSE)),1,0))</f>
        <v>0</v>
      </c>
      <c r="AI695" s="194"/>
    </row>
    <row r="696" spans="1:35" ht="16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75">
        <f>IF(AND($X$5012&lt;&gt;" ",$X$5012&lt;&gt;0),IF(X696=$X$5012,1+COUNTIF(U$7:U695,"&gt;0"),0),0)</f>
        <v>0</v>
      </c>
      <c r="V696" s="178" t="s">
        <v>885</v>
      </c>
      <c r="W696" s="130"/>
      <c r="X696" s="131"/>
      <c r="Y696" s="131"/>
      <c r="Z696" s="206"/>
      <c r="AA696" s="134"/>
      <c r="AB696" s="174">
        <f>IF(AC696="totale",SUMIF(AA$7:AA696,"somma",Z$7:Z696)-SUMIF(AC$7:AC695,"totale",AB$7:AB695),0)</f>
        <v>0</v>
      </c>
      <c r="AC696" s="134"/>
      <c r="AD696" s="194">
        <f t="shared" si="58"/>
        <v>0</v>
      </c>
      <c r="AE696" s="124" t="str">
        <f t="shared" si="59"/>
        <v/>
      </c>
      <c r="AF696" s="195" t="str">
        <f t="shared" si="60"/>
        <v/>
      </c>
      <c r="AG696" s="194" t="str">
        <f t="shared" si="61"/>
        <v/>
      </c>
      <c r="AH696" s="194">
        <f>IF(AG696="",0,IF(ISERROR(VLOOKUP(AG696,AG$7:AG695,1,FALSE)),1,0))</f>
        <v>0</v>
      </c>
      <c r="AI696" s="194"/>
    </row>
    <row r="697" spans="1:35" ht="16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75">
        <f>IF(AND($X$5012&lt;&gt;" ",$X$5012&lt;&gt;0),IF(X697=$X$5012,1+COUNTIF(U$7:U696,"&gt;0"),0),0)</f>
        <v>0</v>
      </c>
      <c r="V697" s="178" t="s">
        <v>886</v>
      </c>
      <c r="W697" s="130"/>
      <c r="X697" s="131"/>
      <c r="Y697" s="131"/>
      <c r="Z697" s="206"/>
      <c r="AA697" s="134"/>
      <c r="AB697" s="174">
        <f>IF(AC697="totale",SUMIF(AA$7:AA697,"somma",Z$7:Z697)-SUMIF(AC$7:AC696,"totale",AB$7:AB696),0)</f>
        <v>0</v>
      </c>
      <c r="AC697" s="134"/>
      <c r="AD697" s="194">
        <f t="shared" si="58"/>
        <v>0</v>
      </c>
      <c r="AE697" s="124" t="str">
        <f t="shared" si="59"/>
        <v/>
      </c>
      <c r="AF697" s="195" t="str">
        <f t="shared" si="60"/>
        <v/>
      </c>
      <c r="AG697" s="194" t="str">
        <f t="shared" si="61"/>
        <v/>
      </c>
      <c r="AH697" s="194">
        <f>IF(AG697="",0,IF(ISERROR(VLOOKUP(AG697,AG$7:AG696,1,FALSE)),1,0))</f>
        <v>0</v>
      </c>
      <c r="AI697" s="194"/>
    </row>
    <row r="698" spans="1:35" ht="16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75">
        <f>IF(AND($X$5012&lt;&gt;" ",$X$5012&lt;&gt;0),IF(X698=$X$5012,1+COUNTIF(U$7:U697,"&gt;0"),0),0)</f>
        <v>0</v>
      </c>
      <c r="V698" s="178" t="s">
        <v>887</v>
      </c>
      <c r="W698" s="130"/>
      <c r="X698" s="131"/>
      <c r="Y698" s="131"/>
      <c r="Z698" s="206"/>
      <c r="AA698" s="134"/>
      <c r="AB698" s="174">
        <f>IF(AC698="totale",SUMIF(AA$7:AA698,"somma",Z$7:Z698)-SUMIF(AC$7:AC697,"totale",AB$7:AB697),0)</f>
        <v>0</v>
      </c>
      <c r="AC698" s="134"/>
      <c r="AD698" s="194">
        <f t="shared" si="58"/>
        <v>0</v>
      </c>
      <c r="AE698" s="124" t="str">
        <f t="shared" si="59"/>
        <v/>
      </c>
      <c r="AF698" s="195" t="str">
        <f t="shared" si="60"/>
        <v/>
      </c>
      <c r="AG698" s="194" t="str">
        <f t="shared" si="61"/>
        <v/>
      </c>
      <c r="AH698" s="194">
        <f>IF(AG698="",0,IF(ISERROR(VLOOKUP(AG698,AG$7:AG697,1,FALSE)),1,0))</f>
        <v>0</v>
      </c>
      <c r="AI698" s="194"/>
    </row>
    <row r="699" spans="1:35" ht="16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75">
        <f>IF(AND($X$5012&lt;&gt;" ",$X$5012&lt;&gt;0),IF(X699=$X$5012,1+COUNTIF(U$7:U698,"&gt;0"),0),0)</f>
        <v>0</v>
      </c>
      <c r="V699" s="178" t="s">
        <v>888</v>
      </c>
      <c r="W699" s="130"/>
      <c r="X699" s="131"/>
      <c r="Y699" s="131"/>
      <c r="Z699" s="206"/>
      <c r="AA699" s="134"/>
      <c r="AB699" s="174">
        <f>IF(AC699="totale",SUMIF(AA$7:AA699,"somma",Z$7:Z699)-SUMIF(AC$7:AC698,"totale",AB$7:AB698),0)</f>
        <v>0</v>
      </c>
      <c r="AC699" s="134"/>
      <c r="AD699" s="194">
        <f t="shared" si="58"/>
        <v>0</v>
      </c>
      <c r="AE699" s="124" t="str">
        <f t="shared" si="59"/>
        <v/>
      </c>
      <c r="AF699" s="195" t="str">
        <f t="shared" si="60"/>
        <v/>
      </c>
      <c r="AG699" s="194" t="str">
        <f t="shared" si="61"/>
        <v/>
      </c>
      <c r="AH699" s="194">
        <f>IF(AG699="",0,IF(ISERROR(VLOOKUP(AG699,AG$7:AG698,1,FALSE)),1,0))</f>
        <v>0</v>
      </c>
      <c r="AI699" s="194"/>
    </row>
    <row r="700" spans="1:35" ht="16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75">
        <f>IF(AND($X$5012&lt;&gt;" ",$X$5012&lt;&gt;0),IF(X700=$X$5012,1+COUNTIF(U$7:U699,"&gt;0"),0),0)</f>
        <v>0</v>
      </c>
      <c r="V700" s="178" t="s">
        <v>889</v>
      </c>
      <c r="W700" s="130"/>
      <c r="X700" s="131"/>
      <c r="Y700" s="131"/>
      <c r="Z700" s="206"/>
      <c r="AA700" s="134"/>
      <c r="AB700" s="174">
        <f>IF(AC700="totale",SUMIF(AA$7:AA700,"somma",Z$7:Z700)-SUMIF(AC$7:AC699,"totale",AB$7:AB699),0)</f>
        <v>0</v>
      </c>
      <c r="AC700" s="134"/>
      <c r="AD700" s="194">
        <f t="shared" si="58"/>
        <v>0</v>
      </c>
      <c r="AE700" s="124" t="str">
        <f t="shared" si="59"/>
        <v/>
      </c>
      <c r="AF700" s="195" t="str">
        <f t="shared" si="60"/>
        <v/>
      </c>
      <c r="AG700" s="194" t="str">
        <f t="shared" si="61"/>
        <v/>
      </c>
      <c r="AH700" s="194">
        <f>IF(AG700="",0,IF(ISERROR(VLOOKUP(AG700,AG$7:AG699,1,FALSE)),1,0))</f>
        <v>0</v>
      </c>
      <c r="AI700" s="194"/>
    </row>
    <row r="701" spans="1:35" ht="16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75">
        <f>IF(AND($X$5012&lt;&gt;" ",$X$5012&lt;&gt;0),IF(X701=$X$5012,1+COUNTIF(U$7:U700,"&gt;0"),0),0)</f>
        <v>0</v>
      </c>
      <c r="V701" s="178" t="s">
        <v>890</v>
      </c>
      <c r="W701" s="130"/>
      <c r="X701" s="131"/>
      <c r="Y701" s="131"/>
      <c r="Z701" s="206"/>
      <c r="AA701" s="134"/>
      <c r="AB701" s="174">
        <f>IF(AC701="totale",SUMIF(AA$7:AA701,"somma",Z$7:Z701)-SUMIF(AC$7:AC700,"totale",AB$7:AB700),0)</f>
        <v>0</v>
      </c>
      <c r="AC701" s="134"/>
      <c r="AD701" s="194">
        <f t="shared" si="58"/>
        <v>0</v>
      </c>
      <c r="AE701" s="124" t="str">
        <f t="shared" si="59"/>
        <v/>
      </c>
      <c r="AF701" s="195" t="str">
        <f t="shared" si="60"/>
        <v/>
      </c>
      <c r="AG701" s="194" t="str">
        <f t="shared" si="61"/>
        <v/>
      </c>
      <c r="AH701" s="194">
        <f>IF(AG701="",0,IF(ISERROR(VLOOKUP(AG701,AG$7:AG700,1,FALSE)),1,0))</f>
        <v>0</v>
      </c>
      <c r="AI701" s="194"/>
    </row>
    <row r="702" spans="1:35" ht="16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75">
        <f>IF(AND($X$5012&lt;&gt;" ",$X$5012&lt;&gt;0),IF(X702=$X$5012,1+COUNTIF(U$7:U701,"&gt;0"),0),0)</f>
        <v>0</v>
      </c>
      <c r="V702" s="178" t="s">
        <v>891</v>
      </c>
      <c r="W702" s="130"/>
      <c r="X702" s="131"/>
      <c r="Y702" s="131"/>
      <c r="Z702" s="206"/>
      <c r="AA702" s="134"/>
      <c r="AB702" s="174">
        <f>IF(AC702="totale",SUMIF(AA$7:AA702,"somma",Z$7:Z702)-SUMIF(AC$7:AC701,"totale",AB$7:AB701),0)</f>
        <v>0</v>
      </c>
      <c r="AC702" s="134"/>
      <c r="AD702" s="194">
        <f t="shared" si="58"/>
        <v>0</v>
      </c>
      <c r="AE702" s="124" t="str">
        <f t="shared" si="59"/>
        <v/>
      </c>
      <c r="AF702" s="195" t="str">
        <f t="shared" si="60"/>
        <v/>
      </c>
      <c r="AG702" s="194" t="str">
        <f t="shared" si="61"/>
        <v/>
      </c>
      <c r="AH702" s="194">
        <f>IF(AG702="",0,IF(ISERROR(VLOOKUP(AG702,AG$7:AG701,1,FALSE)),1,0))</f>
        <v>0</v>
      </c>
      <c r="AI702" s="194"/>
    </row>
    <row r="703" spans="1:35" ht="16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75">
        <f>IF(AND($X$5012&lt;&gt;" ",$X$5012&lt;&gt;0),IF(X703=$X$5012,1+COUNTIF(U$7:U702,"&gt;0"),0),0)</f>
        <v>0</v>
      </c>
      <c r="V703" s="178" t="s">
        <v>892</v>
      </c>
      <c r="W703" s="130"/>
      <c r="X703" s="131"/>
      <c r="Y703" s="131"/>
      <c r="Z703" s="206"/>
      <c r="AA703" s="134"/>
      <c r="AB703" s="174">
        <f>IF(AC703="totale",SUMIF(AA$7:AA703,"somma",Z$7:Z703)-SUMIF(AC$7:AC702,"totale",AB$7:AB702),0)</f>
        <v>0</v>
      </c>
      <c r="AC703" s="134"/>
      <c r="AD703" s="194">
        <f t="shared" si="58"/>
        <v>0</v>
      </c>
      <c r="AE703" s="124" t="str">
        <f t="shared" si="59"/>
        <v/>
      </c>
      <c r="AF703" s="195" t="str">
        <f t="shared" si="60"/>
        <v/>
      </c>
      <c r="AG703" s="194" t="str">
        <f t="shared" si="61"/>
        <v/>
      </c>
      <c r="AH703" s="194">
        <f>IF(AG703="",0,IF(ISERROR(VLOOKUP(AG703,AG$7:AG702,1,FALSE)),1,0))</f>
        <v>0</v>
      </c>
      <c r="AI703" s="194"/>
    </row>
    <row r="704" spans="1:35" ht="16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75">
        <f>IF(AND($X$5012&lt;&gt;" ",$X$5012&lt;&gt;0),IF(X704=$X$5012,1+COUNTIF(U$7:U703,"&gt;0"),0),0)</f>
        <v>0</v>
      </c>
      <c r="V704" s="178" t="s">
        <v>893</v>
      </c>
      <c r="W704" s="130"/>
      <c r="X704" s="131"/>
      <c r="Y704" s="131"/>
      <c r="Z704" s="206"/>
      <c r="AA704" s="134"/>
      <c r="AB704" s="174">
        <f>IF(AC704="totale",SUMIF(AA$7:AA704,"somma",Z$7:Z704)-SUMIF(AC$7:AC703,"totale",AB$7:AB703),0)</f>
        <v>0</v>
      </c>
      <c r="AC704" s="134"/>
      <c r="AD704" s="194">
        <f t="shared" si="58"/>
        <v>0</v>
      </c>
      <c r="AE704" s="124" t="str">
        <f t="shared" si="59"/>
        <v/>
      </c>
      <c r="AF704" s="195" t="str">
        <f t="shared" si="60"/>
        <v/>
      </c>
      <c r="AG704" s="194" t="str">
        <f t="shared" si="61"/>
        <v/>
      </c>
      <c r="AH704" s="194">
        <f>IF(AG704="",0,IF(ISERROR(VLOOKUP(AG704,AG$7:AG703,1,FALSE)),1,0))</f>
        <v>0</v>
      </c>
      <c r="AI704" s="194"/>
    </row>
    <row r="705" spans="1:35" ht="16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75">
        <f>IF(AND($X$5012&lt;&gt;" ",$X$5012&lt;&gt;0),IF(X705=$X$5012,1+COUNTIF(U$7:U704,"&gt;0"),0),0)</f>
        <v>0</v>
      </c>
      <c r="V705" s="178" t="s">
        <v>894</v>
      </c>
      <c r="W705" s="130"/>
      <c r="X705" s="131"/>
      <c r="Y705" s="131"/>
      <c r="Z705" s="206"/>
      <c r="AA705" s="134"/>
      <c r="AB705" s="174">
        <f>IF(AC705="totale",SUMIF(AA$7:AA705,"somma",Z$7:Z705)-SUMIF(AC$7:AC704,"totale",AB$7:AB704),0)</f>
        <v>0</v>
      </c>
      <c r="AC705" s="134"/>
      <c r="AD705" s="194">
        <f t="shared" si="58"/>
        <v>0</v>
      </c>
      <c r="AE705" s="124" t="str">
        <f t="shared" si="59"/>
        <v/>
      </c>
      <c r="AF705" s="195" t="str">
        <f t="shared" si="60"/>
        <v/>
      </c>
      <c r="AG705" s="194" t="str">
        <f t="shared" si="61"/>
        <v/>
      </c>
      <c r="AH705" s="194">
        <f>IF(AG705="",0,IF(ISERROR(VLOOKUP(AG705,AG$7:AG704,1,FALSE)),1,0))</f>
        <v>0</v>
      </c>
      <c r="AI705" s="194"/>
    </row>
    <row r="706" spans="1:35" ht="16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75">
        <f>IF(AND($X$5012&lt;&gt;" ",$X$5012&lt;&gt;0),IF(X706=$X$5012,1+COUNTIF(U$7:U705,"&gt;0"),0),0)</f>
        <v>0</v>
      </c>
      <c r="V706" s="178" t="s">
        <v>895</v>
      </c>
      <c r="W706" s="130"/>
      <c r="X706" s="131"/>
      <c r="Y706" s="131"/>
      <c r="Z706" s="206"/>
      <c r="AA706" s="134"/>
      <c r="AB706" s="174">
        <f>IF(AC706="totale",SUMIF(AA$7:AA706,"somma",Z$7:Z706)-SUMIF(AC$7:AC705,"totale",AB$7:AB705),0)</f>
        <v>0</v>
      </c>
      <c r="AC706" s="134"/>
      <c r="AD706" s="194">
        <f t="shared" si="58"/>
        <v>0</v>
      </c>
      <c r="AE706" s="124" t="str">
        <f t="shared" si="59"/>
        <v/>
      </c>
      <c r="AF706" s="195" t="str">
        <f t="shared" si="60"/>
        <v/>
      </c>
      <c r="AG706" s="194" t="str">
        <f t="shared" si="61"/>
        <v/>
      </c>
      <c r="AH706" s="194">
        <f>IF(AG706="",0,IF(ISERROR(VLOOKUP(AG706,AG$7:AG705,1,FALSE)),1,0))</f>
        <v>0</v>
      </c>
      <c r="AI706" s="194"/>
    </row>
    <row r="707" spans="1:35" ht="16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75">
        <f>IF(AND($X$5012&lt;&gt;" ",$X$5012&lt;&gt;0),IF(X707=$X$5012,1+COUNTIF(U$7:U706,"&gt;0"),0),0)</f>
        <v>0</v>
      </c>
      <c r="V707" s="178" t="s">
        <v>896</v>
      </c>
      <c r="W707" s="130"/>
      <c r="X707" s="131"/>
      <c r="Y707" s="131"/>
      <c r="Z707" s="206"/>
      <c r="AA707" s="134"/>
      <c r="AB707" s="174">
        <f>IF(AC707="totale",SUMIF(AA$7:AA707,"somma",Z$7:Z707)-SUMIF(AC$7:AC706,"totale",AB$7:AB706),0)</f>
        <v>0</v>
      </c>
      <c r="AC707" s="134"/>
      <c r="AD707" s="194">
        <f t="shared" si="58"/>
        <v>0</v>
      </c>
      <c r="AE707" s="124" t="str">
        <f t="shared" si="59"/>
        <v/>
      </c>
      <c r="AF707" s="195" t="str">
        <f t="shared" si="60"/>
        <v/>
      </c>
      <c r="AG707" s="194" t="str">
        <f t="shared" si="61"/>
        <v/>
      </c>
      <c r="AH707" s="194">
        <f>IF(AG707="",0,IF(ISERROR(VLOOKUP(AG707,AG$7:AG706,1,FALSE)),1,0))</f>
        <v>0</v>
      </c>
      <c r="AI707" s="194"/>
    </row>
    <row r="708" spans="1:35" ht="16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75">
        <f>IF(AND($X$5012&lt;&gt;" ",$X$5012&lt;&gt;0),IF(X708=$X$5012,1+COUNTIF(U$7:U707,"&gt;0"),0),0)</f>
        <v>0</v>
      </c>
      <c r="V708" s="178" t="s">
        <v>897</v>
      </c>
      <c r="W708" s="130"/>
      <c r="X708" s="131"/>
      <c r="Y708" s="131"/>
      <c r="Z708" s="206"/>
      <c r="AA708" s="134"/>
      <c r="AB708" s="174">
        <f>IF(AC708="totale",SUMIF(AA$7:AA708,"somma",Z$7:Z708)-SUMIF(AC$7:AC707,"totale",AB$7:AB707),0)</f>
        <v>0</v>
      </c>
      <c r="AC708" s="134"/>
      <c r="AD708" s="194">
        <f t="shared" si="58"/>
        <v>0</v>
      </c>
      <c r="AE708" s="124" t="str">
        <f t="shared" si="59"/>
        <v/>
      </c>
      <c r="AF708" s="195" t="str">
        <f t="shared" si="60"/>
        <v/>
      </c>
      <c r="AG708" s="194" t="str">
        <f t="shared" si="61"/>
        <v/>
      </c>
      <c r="AH708" s="194">
        <f>IF(AG708="",0,IF(ISERROR(VLOOKUP(AG708,AG$7:AG707,1,FALSE)),1,0))</f>
        <v>0</v>
      </c>
      <c r="AI708" s="194"/>
    </row>
    <row r="709" spans="1:35" ht="16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75">
        <f>IF(AND($X$5012&lt;&gt;" ",$X$5012&lt;&gt;0),IF(X709=$X$5012,1+COUNTIF(U$7:U708,"&gt;0"),0),0)</f>
        <v>0</v>
      </c>
      <c r="V709" s="178" t="s">
        <v>898</v>
      </c>
      <c r="W709" s="130"/>
      <c r="X709" s="131"/>
      <c r="Y709" s="131"/>
      <c r="Z709" s="206"/>
      <c r="AA709" s="134"/>
      <c r="AB709" s="174">
        <f>IF(AC709="totale",SUMIF(AA$7:AA709,"somma",Z$7:Z709)-SUMIF(AC$7:AC708,"totale",AB$7:AB708),0)</f>
        <v>0</v>
      </c>
      <c r="AC709" s="134"/>
      <c r="AD709" s="194">
        <f t="shared" si="58"/>
        <v>0</v>
      </c>
      <c r="AE709" s="124" t="str">
        <f t="shared" si="59"/>
        <v/>
      </c>
      <c r="AF709" s="195" t="str">
        <f t="shared" si="60"/>
        <v/>
      </c>
      <c r="AG709" s="194" t="str">
        <f t="shared" si="61"/>
        <v/>
      </c>
      <c r="AH709" s="194">
        <f>IF(AG709="",0,IF(ISERROR(VLOOKUP(AG709,AG$7:AG708,1,FALSE)),1,0))</f>
        <v>0</v>
      </c>
      <c r="AI709" s="194"/>
    </row>
    <row r="710" spans="1:35" ht="16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75">
        <f>IF(AND($X$5012&lt;&gt;" ",$X$5012&lt;&gt;0),IF(X710=$X$5012,1+COUNTIF(U$7:U709,"&gt;0"),0),0)</f>
        <v>0</v>
      </c>
      <c r="V710" s="178" t="s">
        <v>899</v>
      </c>
      <c r="W710" s="130"/>
      <c r="X710" s="131"/>
      <c r="Y710" s="131"/>
      <c r="Z710" s="206"/>
      <c r="AA710" s="134"/>
      <c r="AB710" s="174">
        <f>IF(AC710="totale",SUMIF(AA$7:AA710,"somma",Z$7:Z710)-SUMIF(AC$7:AC709,"totale",AB$7:AB709),0)</f>
        <v>0</v>
      </c>
      <c r="AC710" s="134"/>
      <c r="AD710" s="194">
        <f t="shared" si="58"/>
        <v>0</v>
      </c>
      <c r="AE710" s="124" t="str">
        <f t="shared" si="59"/>
        <v/>
      </c>
      <c r="AF710" s="195" t="str">
        <f t="shared" si="60"/>
        <v/>
      </c>
      <c r="AG710" s="194" t="str">
        <f t="shared" si="61"/>
        <v/>
      </c>
      <c r="AH710" s="194">
        <f>IF(AG710="",0,IF(ISERROR(VLOOKUP(AG710,AG$7:AG709,1,FALSE)),1,0))</f>
        <v>0</v>
      </c>
      <c r="AI710" s="194"/>
    </row>
    <row r="711" spans="1:35" ht="16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75">
        <f>IF(AND($X$5012&lt;&gt;" ",$X$5012&lt;&gt;0),IF(X711=$X$5012,1+COUNTIF(U$7:U710,"&gt;0"),0),0)</f>
        <v>0</v>
      </c>
      <c r="V711" s="178" t="s">
        <v>900</v>
      </c>
      <c r="W711" s="130"/>
      <c r="X711" s="131"/>
      <c r="Y711" s="131"/>
      <c r="Z711" s="206"/>
      <c r="AA711" s="134"/>
      <c r="AB711" s="174">
        <f>IF(AC711="totale",SUMIF(AA$7:AA711,"somma",Z$7:Z711)-SUMIF(AC$7:AC710,"totale",AB$7:AB710),0)</f>
        <v>0</v>
      </c>
      <c r="AC711" s="134"/>
      <c r="AD711" s="194">
        <f t="shared" si="58"/>
        <v>0</v>
      </c>
      <c r="AE711" s="124" t="str">
        <f t="shared" si="59"/>
        <v/>
      </c>
      <c r="AF711" s="195" t="str">
        <f t="shared" si="60"/>
        <v/>
      </c>
      <c r="AG711" s="194" t="str">
        <f t="shared" si="61"/>
        <v/>
      </c>
      <c r="AH711" s="194">
        <f>IF(AG711="",0,IF(ISERROR(VLOOKUP(AG711,AG$7:AG710,1,FALSE)),1,0))</f>
        <v>0</v>
      </c>
      <c r="AI711" s="194"/>
    </row>
    <row r="712" spans="1:35" ht="16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75">
        <f>IF(AND($X$5012&lt;&gt;" ",$X$5012&lt;&gt;0),IF(X712=$X$5012,1+COUNTIF(U$7:U711,"&gt;0"),0),0)</f>
        <v>0</v>
      </c>
      <c r="V712" s="178" t="s">
        <v>901</v>
      </c>
      <c r="W712" s="130"/>
      <c r="X712" s="131"/>
      <c r="Y712" s="131"/>
      <c r="Z712" s="206"/>
      <c r="AA712" s="134"/>
      <c r="AB712" s="174">
        <f>IF(AC712="totale",SUMIF(AA$7:AA712,"somma",Z$7:Z712)-SUMIF(AC$7:AC711,"totale",AB$7:AB711),0)</f>
        <v>0</v>
      </c>
      <c r="AC712" s="134"/>
      <c r="AD712" s="194">
        <f t="shared" ref="AD712:AD775" si="62">IF(ISBLANK(X712),0,VLOOKUP(X712,$B$8:$E$57,1,FALSE))</f>
        <v>0</v>
      </c>
      <c r="AE712" s="124" t="str">
        <f t="shared" ref="AE712:AE775" si="63">IF(W712&gt;0,CONCATENATE(MONTH(W712)&amp;X712),"")</f>
        <v/>
      </c>
      <c r="AF712" s="195" t="str">
        <f t="shared" ref="AF712:AF775" si="64">IF(OR(AND(Z712&lt;&gt;0,ISBLANK(X712)),ISERROR(AD712)),"ERR","")</f>
        <v/>
      </c>
      <c r="AG712" s="194" t="str">
        <f t="shared" si="61"/>
        <v/>
      </c>
      <c r="AH712" s="194">
        <f>IF(AG712="",0,IF(ISERROR(VLOOKUP(AG712,AG$7:AG711,1,FALSE)),1,0))</f>
        <v>0</v>
      </c>
      <c r="AI712" s="194"/>
    </row>
    <row r="713" spans="1:35" ht="16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75">
        <f>IF(AND($X$5012&lt;&gt;" ",$X$5012&lt;&gt;0),IF(X713=$X$5012,1+COUNTIF(U$7:U712,"&gt;0"),0),0)</f>
        <v>0</v>
      </c>
      <c r="V713" s="178" t="s">
        <v>902</v>
      </c>
      <c r="W713" s="130"/>
      <c r="X713" s="131"/>
      <c r="Y713" s="131"/>
      <c r="Z713" s="206"/>
      <c r="AA713" s="134"/>
      <c r="AB713" s="174">
        <f>IF(AC713="totale",SUMIF(AA$7:AA713,"somma",Z$7:Z713)-SUMIF(AC$7:AC712,"totale",AB$7:AB712),0)</f>
        <v>0</v>
      </c>
      <c r="AC713" s="134"/>
      <c r="AD713" s="194">
        <f t="shared" si="62"/>
        <v>0</v>
      </c>
      <c r="AE713" s="124" t="str">
        <f t="shared" si="63"/>
        <v/>
      </c>
      <c r="AF713" s="195" t="str">
        <f t="shared" si="64"/>
        <v/>
      </c>
      <c r="AG713" s="194" t="str">
        <f t="shared" si="61"/>
        <v/>
      </c>
      <c r="AH713" s="194">
        <f>IF(AG713="",0,IF(ISERROR(VLOOKUP(AG713,AG$7:AG712,1,FALSE)),1,0))</f>
        <v>0</v>
      </c>
      <c r="AI713" s="194"/>
    </row>
    <row r="714" spans="1:35" ht="16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75">
        <f>IF(AND($X$5012&lt;&gt;" ",$X$5012&lt;&gt;0),IF(X714=$X$5012,1+COUNTIF(U$7:U713,"&gt;0"),0),0)</f>
        <v>0</v>
      </c>
      <c r="V714" s="178" t="s">
        <v>903</v>
      </c>
      <c r="W714" s="130"/>
      <c r="X714" s="131"/>
      <c r="Y714" s="131"/>
      <c r="Z714" s="206"/>
      <c r="AA714" s="134"/>
      <c r="AB714" s="174">
        <f>IF(AC714="totale",SUMIF(AA$7:AA714,"somma",Z$7:Z714)-SUMIF(AC$7:AC713,"totale",AB$7:AB713),0)</f>
        <v>0</v>
      </c>
      <c r="AC714" s="134"/>
      <c r="AD714" s="194">
        <f t="shared" si="62"/>
        <v>0</v>
      </c>
      <c r="AE714" s="124" t="str">
        <f t="shared" si="63"/>
        <v/>
      </c>
      <c r="AF714" s="195" t="str">
        <f t="shared" si="64"/>
        <v/>
      </c>
      <c r="AG714" s="194" t="str">
        <f t="shared" ref="AG714:AG777" si="65">IF(W714&gt;0,CONCATENATE(MONTH(W714),"-",YEAR(W714)),"")</f>
        <v/>
      </c>
      <c r="AH714" s="194">
        <f>IF(AG714="",0,IF(ISERROR(VLOOKUP(AG714,AG$7:AG713,1,FALSE)),1,0))</f>
        <v>0</v>
      </c>
      <c r="AI714" s="194"/>
    </row>
    <row r="715" spans="1:35" ht="16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75">
        <f>IF(AND($X$5012&lt;&gt;" ",$X$5012&lt;&gt;0),IF(X715=$X$5012,1+COUNTIF(U$7:U714,"&gt;0"),0),0)</f>
        <v>0</v>
      </c>
      <c r="V715" s="178" t="s">
        <v>904</v>
      </c>
      <c r="W715" s="130"/>
      <c r="X715" s="131"/>
      <c r="Y715" s="131"/>
      <c r="Z715" s="206"/>
      <c r="AA715" s="134"/>
      <c r="AB715" s="174">
        <f>IF(AC715="totale",SUMIF(AA$7:AA715,"somma",Z$7:Z715)-SUMIF(AC$7:AC714,"totale",AB$7:AB714),0)</f>
        <v>0</v>
      </c>
      <c r="AC715" s="134"/>
      <c r="AD715" s="194">
        <f t="shared" si="62"/>
        <v>0</v>
      </c>
      <c r="AE715" s="124" t="str">
        <f t="shared" si="63"/>
        <v/>
      </c>
      <c r="AF715" s="195" t="str">
        <f t="shared" si="64"/>
        <v/>
      </c>
      <c r="AG715" s="194" t="str">
        <f t="shared" si="65"/>
        <v/>
      </c>
      <c r="AH715" s="194">
        <f>IF(AG715="",0,IF(ISERROR(VLOOKUP(AG715,AG$7:AG714,1,FALSE)),1,0))</f>
        <v>0</v>
      </c>
      <c r="AI715" s="194"/>
    </row>
    <row r="716" spans="1:35" ht="16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75">
        <f>IF(AND($X$5012&lt;&gt;" ",$X$5012&lt;&gt;0),IF(X716=$X$5012,1+COUNTIF(U$7:U715,"&gt;0"),0),0)</f>
        <v>0</v>
      </c>
      <c r="V716" s="178" t="s">
        <v>905</v>
      </c>
      <c r="W716" s="130"/>
      <c r="X716" s="131"/>
      <c r="Y716" s="131"/>
      <c r="Z716" s="206"/>
      <c r="AA716" s="134"/>
      <c r="AB716" s="174">
        <f>IF(AC716="totale",SUMIF(AA$7:AA716,"somma",Z$7:Z716)-SUMIF(AC$7:AC715,"totale",AB$7:AB715),0)</f>
        <v>0</v>
      </c>
      <c r="AC716" s="134"/>
      <c r="AD716" s="194">
        <f t="shared" si="62"/>
        <v>0</v>
      </c>
      <c r="AE716" s="124" t="str">
        <f t="shared" si="63"/>
        <v/>
      </c>
      <c r="AF716" s="195" t="str">
        <f t="shared" si="64"/>
        <v/>
      </c>
      <c r="AG716" s="194" t="str">
        <f t="shared" si="65"/>
        <v/>
      </c>
      <c r="AH716" s="194">
        <f>IF(AG716="",0,IF(ISERROR(VLOOKUP(AG716,AG$7:AG715,1,FALSE)),1,0))</f>
        <v>0</v>
      </c>
      <c r="AI716" s="194"/>
    </row>
    <row r="717" spans="1:35" ht="16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75">
        <f>IF(AND($X$5012&lt;&gt;" ",$X$5012&lt;&gt;0),IF(X717=$X$5012,1+COUNTIF(U$7:U716,"&gt;0"),0),0)</f>
        <v>0</v>
      </c>
      <c r="V717" s="178" t="s">
        <v>906</v>
      </c>
      <c r="W717" s="130"/>
      <c r="X717" s="131"/>
      <c r="Y717" s="131"/>
      <c r="Z717" s="206"/>
      <c r="AA717" s="134"/>
      <c r="AB717" s="174">
        <f>IF(AC717="totale",SUMIF(AA$7:AA717,"somma",Z$7:Z717)-SUMIF(AC$7:AC716,"totale",AB$7:AB716),0)</f>
        <v>0</v>
      </c>
      <c r="AC717" s="134"/>
      <c r="AD717" s="194">
        <f t="shared" si="62"/>
        <v>0</v>
      </c>
      <c r="AE717" s="124" t="str">
        <f t="shared" si="63"/>
        <v/>
      </c>
      <c r="AF717" s="195" t="str">
        <f t="shared" si="64"/>
        <v/>
      </c>
      <c r="AG717" s="194" t="str">
        <f t="shared" si="65"/>
        <v/>
      </c>
      <c r="AH717" s="194">
        <f>IF(AG717="",0,IF(ISERROR(VLOOKUP(AG717,AG$7:AG716,1,FALSE)),1,0))</f>
        <v>0</v>
      </c>
      <c r="AI717" s="194"/>
    </row>
    <row r="718" spans="1:35" ht="16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75">
        <f>IF(AND($X$5012&lt;&gt;" ",$X$5012&lt;&gt;0),IF(X718=$X$5012,1+COUNTIF(U$7:U717,"&gt;0"),0),0)</f>
        <v>0</v>
      </c>
      <c r="V718" s="178" t="s">
        <v>907</v>
      </c>
      <c r="W718" s="130"/>
      <c r="X718" s="131"/>
      <c r="Y718" s="131"/>
      <c r="Z718" s="206"/>
      <c r="AA718" s="134"/>
      <c r="AB718" s="174">
        <f>IF(AC718="totale",SUMIF(AA$7:AA718,"somma",Z$7:Z718)-SUMIF(AC$7:AC717,"totale",AB$7:AB717),0)</f>
        <v>0</v>
      </c>
      <c r="AC718" s="134"/>
      <c r="AD718" s="194">
        <f t="shared" si="62"/>
        <v>0</v>
      </c>
      <c r="AE718" s="124" t="str">
        <f t="shared" si="63"/>
        <v/>
      </c>
      <c r="AF718" s="195" t="str">
        <f t="shared" si="64"/>
        <v/>
      </c>
      <c r="AG718" s="194" t="str">
        <f t="shared" si="65"/>
        <v/>
      </c>
      <c r="AH718" s="194">
        <f>IF(AG718="",0,IF(ISERROR(VLOOKUP(AG718,AG$7:AG717,1,FALSE)),1,0))</f>
        <v>0</v>
      </c>
      <c r="AI718" s="194"/>
    </row>
    <row r="719" spans="1:35" ht="16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75">
        <f>IF(AND($X$5012&lt;&gt;" ",$X$5012&lt;&gt;0),IF(X719=$X$5012,1+COUNTIF(U$7:U718,"&gt;0"),0),0)</f>
        <v>0</v>
      </c>
      <c r="V719" s="178" t="s">
        <v>908</v>
      </c>
      <c r="W719" s="130"/>
      <c r="X719" s="131"/>
      <c r="Y719" s="131"/>
      <c r="Z719" s="206"/>
      <c r="AA719" s="134"/>
      <c r="AB719" s="174">
        <f>IF(AC719="totale",SUMIF(AA$7:AA719,"somma",Z$7:Z719)-SUMIF(AC$7:AC718,"totale",AB$7:AB718),0)</f>
        <v>0</v>
      </c>
      <c r="AC719" s="134"/>
      <c r="AD719" s="194">
        <f t="shared" si="62"/>
        <v>0</v>
      </c>
      <c r="AE719" s="124" t="str">
        <f t="shared" si="63"/>
        <v/>
      </c>
      <c r="AF719" s="195" t="str">
        <f t="shared" si="64"/>
        <v/>
      </c>
      <c r="AG719" s="194" t="str">
        <f t="shared" si="65"/>
        <v/>
      </c>
      <c r="AH719" s="194">
        <f>IF(AG719="",0,IF(ISERROR(VLOOKUP(AG719,AG$7:AG718,1,FALSE)),1,0))</f>
        <v>0</v>
      </c>
      <c r="AI719" s="194"/>
    </row>
    <row r="720" spans="1:35" ht="16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75">
        <f>IF(AND($X$5012&lt;&gt;" ",$X$5012&lt;&gt;0),IF(X720=$X$5012,1+COUNTIF(U$7:U719,"&gt;0"),0),0)</f>
        <v>0</v>
      </c>
      <c r="V720" s="178" t="s">
        <v>909</v>
      </c>
      <c r="W720" s="130"/>
      <c r="X720" s="131"/>
      <c r="Y720" s="131"/>
      <c r="Z720" s="206"/>
      <c r="AA720" s="134"/>
      <c r="AB720" s="174">
        <f>IF(AC720="totale",SUMIF(AA$7:AA720,"somma",Z$7:Z720)-SUMIF(AC$7:AC719,"totale",AB$7:AB719),0)</f>
        <v>0</v>
      </c>
      <c r="AC720" s="134"/>
      <c r="AD720" s="194">
        <f t="shared" si="62"/>
        <v>0</v>
      </c>
      <c r="AE720" s="124" t="str">
        <f t="shared" si="63"/>
        <v/>
      </c>
      <c r="AF720" s="195" t="str">
        <f t="shared" si="64"/>
        <v/>
      </c>
      <c r="AG720" s="194" t="str">
        <f t="shared" si="65"/>
        <v/>
      </c>
      <c r="AH720" s="194">
        <f>IF(AG720="",0,IF(ISERROR(VLOOKUP(AG720,AG$7:AG719,1,FALSE)),1,0))</f>
        <v>0</v>
      </c>
      <c r="AI720" s="194"/>
    </row>
    <row r="721" spans="1:35" ht="16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75">
        <f>IF(AND($X$5012&lt;&gt;" ",$X$5012&lt;&gt;0),IF(X721=$X$5012,1+COUNTIF(U$7:U720,"&gt;0"),0),0)</f>
        <v>0</v>
      </c>
      <c r="V721" s="178" t="s">
        <v>910</v>
      </c>
      <c r="W721" s="130"/>
      <c r="X721" s="131"/>
      <c r="Y721" s="131"/>
      <c r="Z721" s="206"/>
      <c r="AA721" s="134"/>
      <c r="AB721" s="174">
        <f>IF(AC721="totale",SUMIF(AA$7:AA721,"somma",Z$7:Z721)-SUMIF(AC$7:AC720,"totale",AB$7:AB720),0)</f>
        <v>0</v>
      </c>
      <c r="AC721" s="134"/>
      <c r="AD721" s="194">
        <f t="shared" si="62"/>
        <v>0</v>
      </c>
      <c r="AE721" s="124" t="str">
        <f t="shared" si="63"/>
        <v/>
      </c>
      <c r="AF721" s="195" t="str">
        <f t="shared" si="64"/>
        <v/>
      </c>
      <c r="AG721" s="194" t="str">
        <f t="shared" si="65"/>
        <v/>
      </c>
      <c r="AH721" s="194">
        <f>IF(AG721="",0,IF(ISERROR(VLOOKUP(AG721,AG$7:AG720,1,FALSE)),1,0))</f>
        <v>0</v>
      </c>
      <c r="AI721" s="194"/>
    </row>
    <row r="722" spans="1:35" ht="16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75">
        <f>IF(AND($X$5012&lt;&gt;" ",$X$5012&lt;&gt;0),IF(X722=$X$5012,1+COUNTIF(U$7:U721,"&gt;0"),0),0)</f>
        <v>0</v>
      </c>
      <c r="V722" s="178" t="s">
        <v>911</v>
      </c>
      <c r="W722" s="130"/>
      <c r="X722" s="131"/>
      <c r="Y722" s="131"/>
      <c r="Z722" s="206"/>
      <c r="AA722" s="134"/>
      <c r="AB722" s="174">
        <f>IF(AC722="totale",SUMIF(AA$7:AA722,"somma",Z$7:Z722)-SUMIF(AC$7:AC721,"totale",AB$7:AB721),0)</f>
        <v>0</v>
      </c>
      <c r="AC722" s="134"/>
      <c r="AD722" s="194">
        <f t="shared" si="62"/>
        <v>0</v>
      </c>
      <c r="AE722" s="124" t="str">
        <f t="shared" si="63"/>
        <v/>
      </c>
      <c r="AF722" s="195" t="str">
        <f t="shared" si="64"/>
        <v/>
      </c>
      <c r="AG722" s="194" t="str">
        <f t="shared" si="65"/>
        <v/>
      </c>
      <c r="AH722" s="194">
        <f>IF(AG722="",0,IF(ISERROR(VLOOKUP(AG722,AG$7:AG721,1,FALSE)),1,0))</f>
        <v>0</v>
      </c>
      <c r="AI722" s="194"/>
    </row>
    <row r="723" spans="1:35" ht="16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75">
        <f>IF(AND($X$5012&lt;&gt;" ",$X$5012&lt;&gt;0),IF(X723=$X$5012,1+COUNTIF(U$7:U722,"&gt;0"),0),0)</f>
        <v>0</v>
      </c>
      <c r="V723" s="178" t="s">
        <v>912</v>
      </c>
      <c r="W723" s="130"/>
      <c r="X723" s="131"/>
      <c r="Y723" s="131"/>
      <c r="Z723" s="206"/>
      <c r="AA723" s="134"/>
      <c r="AB723" s="174">
        <f>IF(AC723="totale",SUMIF(AA$7:AA723,"somma",Z$7:Z723)-SUMIF(AC$7:AC722,"totale",AB$7:AB722),0)</f>
        <v>0</v>
      </c>
      <c r="AC723" s="134"/>
      <c r="AD723" s="194">
        <f t="shared" si="62"/>
        <v>0</v>
      </c>
      <c r="AE723" s="124" t="str">
        <f t="shared" si="63"/>
        <v/>
      </c>
      <c r="AF723" s="195" t="str">
        <f t="shared" si="64"/>
        <v/>
      </c>
      <c r="AG723" s="194" t="str">
        <f t="shared" si="65"/>
        <v/>
      </c>
      <c r="AH723" s="194">
        <f>IF(AG723="",0,IF(ISERROR(VLOOKUP(AG723,AG$7:AG722,1,FALSE)),1,0))</f>
        <v>0</v>
      </c>
      <c r="AI723" s="194"/>
    </row>
    <row r="724" spans="1:35" ht="16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75">
        <f>IF(AND($X$5012&lt;&gt;" ",$X$5012&lt;&gt;0),IF(X724=$X$5012,1+COUNTIF(U$7:U723,"&gt;0"),0),0)</f>
        <v>0</v>
      </c>
      <c r="V724" s="178" t="s">
        <v>913</v>
      </c>
      <c r="W724" s="130"/>
      <c r="X724" s="131"/>
      <c r="Y724" s="131"/>
      <c r="Z724" s="206"/>
      <c r="AA724" s="134"/>
      <c r="AB724" s="174">
        <f>IF(AC724="totale",SUMIF(AA$7:AA724,"somma",Z$7:Z724)-SUMIF(AC$7:AC723,"totale",AB$7:AB723),0)</f>
        <v>0</v>
      </c>
      <c r="AC724" s="134"/>
      <c r="AD724" s="194">
        <f t="shared" si="62"/>
        <v>0</v>
      </c>
      <c r="AE724" s="124" t="str">
        <f t="shared" si="63"/>
        <v/>
      </c>
      <c r="AF724" s="195" t="str">
        <f t="shared" si="64"/>
        <v/>
      </c>
      <c r="AG724" s="194" t="str">
        <f t="shared" si="65"/>
        <v/>
      </c>
      <c r="AH724" s="194">
        <f>IF(AG724="",0,IF(ISERROR(VLOOKUP(AG724,AG$7:AG723,1,FALSE)),1,0))</f>
        <v>0</v>
      </c>
      <c r="AI724" s="194"/>
    </row>
    <row r="725" spans="1:35" ht="16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75">
        <f>IF(AND($X$5012&lt;&gt;" ",$X$5012&lt;&gt;0),IF(X725=$X$5012,1+COUNTIF(U$7:U724,"&gt;0"),0),0)</f>
        <v>0</v>
      </c>
      <c r="V725" s="178" t="s">
        <v>914</v>
      </c>
      <c r="W725" s="130"/>
      <c r="X725" s="131"/>
      <c r="Y725" s="131"/>
      <c r="Z725" s="206"/>
      <c r="AA725" s="134"/>
      <c r="AB725" s="174">
        <f>IF(AC725="totale",SUMIF(AA$7:AA725,"somma",Z$7:Z725)-SUMIF(AC$7:AC724,"totale",AB$7:AB724),0)</f>
        <v>0</v>
      </c>
      <c r="AC725" s="134"/>
      <c r="AD725" s="194">
        <f t="shared" si="62"/>
        <v>0</v>
      </c>
      <c r="AE725" s="124" t="str">
        <f t="shared" si="63"/>
        <v/>
      </c>
      <c r="AF725" s="195" t="str">
        <f t="shared" si="64"/>
        <v/>
      </c>
      <c r="AG725" s="194" t="str">
        <f t="shared" si="65"/>
        <v/>
      </c>
      <c r="AH725" s="194">
        <f>IF(AG725="",0,IF(ISERROR(VLOOKUP(AG725,AG$7:AG724,1,FALSE)),1,0))</f>
        <v>0</v>
      </c>
      <c r="AI725" s="194"/>
    </row>
    <row r="726" spans="1:35" ht="16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75">
        <f>IF(AND($X$5012&lt;&gt;" ",$X$5012&lt;&gt;0),IF(X726=$X$5012,1+COUNTIF(U$7:U725,"&gt;0"),0),0)</f>
        <v>0</v>
      </c>
      <c r="V726" s="178" t="s">
        <v>915</v>
      </c>
      <c r="W726" s="130"/>
      <c r="X726" s="131"/>
      <c r="Y726" s="131"/>
      <c r="Z726" s="206"/>
      <c r="AA726" s="134"/>
      <c r="AB726" s="174">
        <f>IF(AC726="totale",SUMIF(AA$7:AA726,"somma",Z$7:Z726)-SUMIF(AC$7:AC725,"totale",AB$7:AB725),0)</f>
        <v>0</v>
      </c>
      <c r="AC726" s="134"/>
      <c r="AD726" s="194">
        <f t="shared" si="62"/>
        <v>0</v>
      </c>
      <c r="AE726" s="124" t="str">
        <f t="shared" si="63"/>
        <v/>
      </c>
      <c r="AF726" s="195" t="str">
        <f t="shared" si="64"/>
        <v/>
      </c>
      <c r="AG726" s="194" t="str">
        <f t="shared" si="65"/>
        <v/>
      </c>
      <c r="AH726" s="194">
        <f>IF(AG726="",0,IF(ISERROR(VLOOKUP(AG726,AG$7:AG725,1,FALSE)),1,0))</f>
        <v>0</v>
      </c>
      <c r="AI726" s="194"/>
    </row>
    <row r="727" spans="1:35" ht="16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75">
        <f>IF(AND($X$5012&lt;&gt;" ",$X$5012&lt;&gt;0),IF(X727=$X$5012,1+COUNTIF(U$7:U726,"&gt;0"),0),0)</f>
        <v>0</v>
      </c>
      <c r="V727" s="178" t="s">
        <v>916</v>
      </c>
      <c r="W727" s="130"/>
      <c r="X727" s="131"/>
      <c r="Y727" s="131"/>
      <c r="Z727" s="206"/>
      <c r="AA727" s="134"/>
      <c r="AB727" s="174">
        <f>IF(AC727="totale",SUMIF(AA$7:AA727,"somma",Z$7:Z727)-SUMIF(AC$7:AC726,"totale",AB$7:AB726),0)</f>
        <v>0</v>
      </c>
      <c r="AC727" s="134"/>
      <c r="AD727" s="194">
        <f t="shared" si="62"/>
        <v>0</v>
      </c>
      <c r="AE727" s="124" t="str">
        <f t="shared" si="63"/>
        <v/>
      </c>
      <c r="AF727" s="195" t="str">
        <f t="shared" si="64"/>
        <v/>
      </c>
      <c r="AG727" s="194" t="str">
        <f t="shared" si="65"/>
        <v/>
      </c>
      <c r="AH727" s="194">
        <f>IF(AG727="",0,IF(ISERROR(VLOOKUP(AG727,AG$7:AG726,1,FALSE)),1,0))</f>
        <v>0</v>
      </c>
      <c r="AI727" s="194"/>
    </row>
    <row r="728" spans="1:35" ht="16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75">
        <f>IF(AND($X$5012&lt;&gt;" ",$X$5012&lt;&gt;0),IF(X728=$X$5012,1+COUNTIF(U$7:U727,"&gt;0"),0),0)</f>
        <v>0</v>
      </c>
      <c r="V728" s="178" t="s">
        <v>917</v>
      </c>
      <c r="W728" s="130"/>
      <c r="X728" s="131"/>
      <c r="Y728" s="131"/>
      <c r="Z728" s="206"/>
      <c r="AA728" s="134"/>
      <c r="AB728" s="174">
        <f>IF(AC728="totale",SUMIF(AA$7:AA728,"somma",Z$7:Z728)-SUMIF(AC$7:AC727,"totale",AB$7:AB727),0)</f>
        <v>0</v>
      </c>
      <c r="AC728" s="134"/>
      <c r="AD728" s="194">
        <f t="shared" si="62"/>
        <v>0</v>
      </c>
      <c r="AE728" s="124" t="str">
        <f t="shared" si="63"/>
        <v/>
      </c>
      <c r="AF728" s="195" t="str">
        <f t="shared" si="64"/>
        <v/>
      </c>
      <c r="AG728" s="194" t="str">
        <f t="shared" si="65"/>
        <v/>
      </c>
      <c r="AH728" s="194">
        <f>IF(AG728="",0,IF(ISERROR(VLOOKUP(AG728,AG$7:AG727,1,FALSE)),1,0))</f>
        <v>0</v>
      </c>
      <c r="AI728" s="194"/>
    </row>
    <row r="729" spans="1:35" ht="16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75">
        <f>IF(AND($X$5012&lt;&gt;" ",$X$5012&lt;&gt;0),IF(X729=$X$5012,1+COUNTIF(U$7:U728,"&gt;0"),0),0)</f>
        <v>0</v>
      </c>
      <c r="V729" s="178" t="s">
        <v>918</v>
      </c>
      <c r="W729" s="130"/>
      <c r="X729" s="131"/>
      <c r="Y729" s="131"/>
      <c r="Z729" s="206"/>
      <c r="AA729" s="134"/>
      <c r="AB729" s="174">
        <f>IF(AC729="totale",SUMIF(AA$7:AA729,"somma",Z$7:Z729)-SUMIF(AC$7:AC728,"totale",AB$7:AB728),0)</f>
        <v>0</v>
      </c>
      <c r="AC729" s="134"/>
      <c r="AD729" s="194">
        <f t="shared" si="62"/>
        <v>0</v>
      </c>
      <c r="AE729" s="124" t="str">
        <f t="shared" si="63"/>
        <v/>
      </c>
      <c r="AF729" s="195" t="str">
        <f t="shared" si="64"/>
        <v/>
      </c>
      <c r="AG729" s="194" t="str">
        <f t="shared" si="65"/>
        <v/>
      </c>
      <c r="AH729" s="194">
        <f>IF(AG729="",0,IF(ISERROR(VLOOKUP(AG729,AG$7:AG728,1,FALSE)),1,0))</f>
        <v>0</v>
      </c>
      <c r="AI729" s="194"/>
    </row>
    <row r="730" spans="1:35" ht="16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75">
        <f>IF(AND($X$5012&lt;&gt;" ",$X$5012&lt;&gt;0),IF(X730=$X$5012,1+COUNTIF(U$7:U729,"&gt;0"),0),0)</f>
        <v>0</v>
      </c>
      <c r="V730" s="178" t="s">
        <v>919</v>
      </c>
      <c r="W730" s="130"/>
      <c r="X730" s="131"/>
      <c r="Y730" s="131"/>
      <c r="Z730" s="206"/>
      <c r="AA730" s="134"/>
      <c r="AB730" s="174">
        <f>IF(AC730="totale",SUMIF(AA$7:AA730,"somma",Z$7:Z730)-SUMIF(AC$7:AC729,"totale",AB$7:AB729),0)</f>
        <v>0</v>
      </c>
      <c r="AC730" s="134"/>
      <c r="AD730" s="194">
        <f t="shared" si="62"/>
        <v>0</v>
      </c>
      <c r="AE730" s="124" t="str">
        <f t="shared" si="63"/>
        <v/>
      </c>
      <c r="AF730" s="195" t="str">
        <f t="shared" si="64"/>
        <v/>
      </c>
      <c r="AG730" s="194" t="str">
        <f t="shared" si="65"/>
        <v/>
      </c>
      <c r="AH730" s="194">
        <f>IF(AG730="",0,IF(ISERROR(VLOOKUP(AG730,AG$7:AG729,1,FALSE)),1,0))</f>
        <v>0</v>
      </c>
      <c r="AI730" s="194"/>
    </row>
    <row r="731" spans="1:35" ht="16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75">
        <f>IF(AND($X$5012&lt;&gt;" ",$X$5012&lt;&gt;0),IF(X731=$X$5012,1+COUNTIF(U$7:U730,"&gt;0"),0),0)</f>
        <v>0</v>
      </c>
      <c r="V731" s="178" t="s">
        <v>920</v>
      </c>
      <c r="W731" s="130"/>
      <c r="X731" s="131"/>
      <c r="Y731" s="131"/>
      <c r="Z731" s="206"/>
      <c r="AA731" s="134"/>
      <c r="AB731" s="174">
        <f>IF(AC731="totale",SUMIF(AA$7:AA731,"somma",Z$7:Z731)-SUMIF(AC$7:AC730,"totale",AB$7:AB730),0)</f>
        <v>0</v>
      </c>
      <c r="AC731" s="134"/>
      <c r="AD731" s="194">
        <f t="shared" si="62"/>
        <v>0</v>
      </c>
      <c r="AE731" s="124" t="str">
        <f t="shared" si="63"/>
        <v/>
      </c>
      <c r="AF731" s="195" t="str">
        <f t="shared" si="64"/>
        <v/>
      </c>
      <c r="AG731" s="194" t="str">
        <f t="shared" si="65"/>
        <v/>
      </c>
      <c r="AH731" s="194">
        <f>IF(AG731="",0,IF(ISERROR(VLOOKUP(AG731,AG$7:AG730,1,FALSE)),1,0))</f>
        <v>0</v>
      </c>
      <c r="AI731" s="194"/>
    </row>
    <row r="732" spans="1:35" ht="16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75">
        <f>IF(AND($X$5012&lt;&gt;" ",$X$5012&lt;&gt;0),IF(X732=$X$5012,1+COUNTIF(U$7:U731,"&gt;0"),0),0)</f>
        <v>0</v>
      </c>
      <c r="V732" s="178" t="s">
        <v>921</v>
      </c>
      <c r="W732" s="130"/>
      <c r="X732" s="131"/>
      <c r="Y732" s="131"/>
      <c r="Z732" s="206"/>
      <c r="AA732" s="134"/>
      <c r="AB732" s="174">
        <f>IF(AC732="totale",SUMIF(AA$7:AA732,"somma",Z$7:Z732)-SUMIF(AC$7:AC731,"totale",AB$7:AB731),0)</f>
        <v>0</v>
      </c>
      <c r="AC732" s="134"/>
      <c r="AD732" s="194">
        <f t="shared" si="62"/>
        <v>0</v>
      </c>
      <c r="AE732" s="124" t="str">
        <f t="shared" si="63"/>
        <v/>
      </c>
      <c r="AF732" s="195" t="str">
        <f t="shared" si="64"/>
        <v/>
      </c>
      <c r="AG732" s="194" t="str">
        <f t="shared" si="65"/>
        <v/>
      </c>
      <c r="AH732" s="194">
        <f>IF(AG732="",0,IF(ISERROR(VLOOKUP(AG732,AG$7:AG731,1,FALSE)),1,0))</f>
        <v>0</v>
      </c>
      <c r="AI732" s="194"/>
    </row>
    <row r="733" spans="1:35" ht="16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75">
        <f>IF(AND($X$5012&lt;&gt;" ",$X$5012&lt;&gt;0),IF(X733=$X$5012,1+COUNTIF(U$7:U732,"&gt;0"),0),0)</f>
        <v>0</v>
      </c>
      <c r="V733" s="178" t="s">
        <v>922</v>
      </c>
      <c r="W733" s="130"/>
      <c r="X733" s="131"/>
      <c r="Y733" s="131"/>
      <c r="Z733" s="206"/>
      <c r="AA733" s="134"/>
      <c r="AB733" s="174">
        <f>IF(AC733="totale",SUMIF(AA$7:AA733,"somma",Z$7:Z733)-SUMIF(AC$7:AC732,"totale",AB$7:AB732),0)</f>
        <v>0</v>
      </c>
      <c r="AC733" s="134"/>
      <c r="AD733" s="194">
        <f t="shared" si="62"/>
        <v>0</v>
      </c>
      <c r="AE733" s="124" t="str">
        <f t="shared" si="63"/>
        <v/>
      </c>
      <c r="AF733" s="195" t="str">
        <f t="shared" si="64"/>
        <v/>
      </c>
      <c r="AG733" s="194" t="str">
        <f t="shared" si="65"/>
        <v/>
      </c>
      <c r="AH733" s="194">
        <f>IF(AG733="",0,IF(ISERROR(VLOOKUP(AG733,AG$7:AG732,1,FALSE)),1,0))</f>
        <v>0</v>
      </c>
      <c r="AI733" s="194"/>
    </row>
    <row r="734" spans="1:35" ht="16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75">
        <f>IF(AND($X$5012&lt;&gt;" ",$X$5012&lt;&gt;0),IF(X734=$X$5012,1+COUNTIF(U$7:U733,"&gt;0"),0),0)</f>
        <v>0</v>
      </c>
      <c r="V734" s="178" t="s">
        <v>923</v>
      </c>
      <c r="W734" s="130"/>
      <c r="X734" s="131"/>
      <c r="Y734" s="131"/>
      <c r="Z734" s="206"/>
      <c r="AA734" s="134"/>
      <c r="AB734" s="174">
        <f>IF(AC734="totale",SUMIF(AA$7:AA734,"somma",Z$7:Z734)-SUMIF(AC$7:AC733,"totale",AB$7:AB733),0)</f>
        <v>0</v>
      </c>
      <c r="AC734" s="134"/>
      <c r="AD734" s="194">
        <f t="shared" si="62"/>
        <v>0</v>
      </c>
      <c r="AE734" s="124" t="str">
        <f t="shared" si="63"/>
        <v/>
      </c>
      <c r="AF734" s="195" t="str">
        <f t="shared" si="64"/>
        <v/>
      </c>
      <c r="AG734" s="194" t="str">
        <f t="shared" si="65"/>
        <v/>
      </c>
      <c r="AH734" s="194">
        <f>IF(AG734="",0,IF(ISERROR(VLOOKUP(AG734,AG$7:AG733,1,FALSE)),1,0))</f>
        <v>0</v>
      </c>
      <c r="AI734" s="194"/>
    </row>
    <row r="735" spans="1:35" ht="16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75">
        <f>IF(AND($X$5012&lt;&gt;" ",$X$5012&lt;&gt;0),IF(X735=$X$5012,1+COUNTIF(U$7:U734,"&gt;0"),0),0)</f>
        <v>0</v>
      </c>
      <c r="V735" s="178" t="s">
        <v>924</v>
      </c>
      <c r="W735" s="130"/>
      <c r="X735" s="131"/>
      <c r="Y735" s="131"/>
      <c r="Z735" s="206"/>
      <c r="AA735" s="134"/>
      <c r="AB735" s="174">
        <f>IF(AC735="totale",SUMIF(AA$7:AA735,"somma",Z$7:Z735)-SUMIF(AC$7:AC734,"totale",AB$7:AB734),0)</f>
        <v>0</v>
      </c>
      <c r="AC735" s="134"/>
      <c r="AD735" s="194">
        <f t="shared" si="62"/>
        <v>0</v>
      </c>
      <c r="AE735" s="124" t="str">
        <f t="shared" si="63"/>
        <v/>
      </c>
      <c r="AF735" s="195" t="str">
        <f t="shared" si="64"/>
        <v/>
      </c>
      <c r="AG735" s="194" t="str">
        <f t="shared" si="65"/>
        <v/>
      </c>
      <c r="AH735" s="194">
        <f>IF(AG735="",0,IF(ISERROR(VLOOKUP(AG735,AG$7:AG734,1,FALSE)),1,0))</f>
        <v>0</v>
      </c>
      <c r="AI735" s="194"/>
    </row>
    <row r="736" spans="1:35" ht="16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75">
        <f>IF(AND($X$5012&lt;&gt;" ",$X$5012&lt;&gt;0),IF(X736=$X$5012,1+COUNTIF(U$7:U735,"&gt;0"),0),0)</f>
        <v>0</v>
      </c>
      <c r="V736" s="178" t="s">
        <v>925</v>
      </c>
      <c r="W736" s="130"/>
      <c r="X736" s="131"/>
      <c r="Y736" s="131"/>
      <c r="Z736" s="206"/>
      <c r="AA736" s="134"/>
      <c r="AB736" s="174">
        <f>IF(AC736="totale",SUMIF(AA$7:AA736,"somma",Z$7:Z736)-SUMIF(AC$7:AC735,"totale",AB$7:AB735),0)</f>
        <v>0</v>
      </c>
      <c r="AC736" s="134"/>
      <c r="AD736" s="194">
        <f t="shared" si="62"/>
        <v>0</v>
      </c>
      <c r="AE736" s="124" t="str">
        <f t="shared" si="63"/>
        <v/>
      </c>
      <c r="AF736" s="195" t="str">
        <f t="shared" si="64"/>
        <v/>
      </c>
      <c r="AG736" s="194" t="str">
        <f t="shared" si="65"/>
        <v/>
      </c>
      <c r="AH736" s="194">
        <f>IF(AG736="",0,IF(ISERROR(VLOOKUP(AG736,AG$7:AG735,1,FALSE)),1,0))</f>
        <v>0</v>
      </c>
      <c r="AI736" s="194"/>
    </row>
    <row r="737" spans="1:35" ht="16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75">
        <f>IF(AND($X$5012&lt;&gt;" ",$X$5012&lt;&gt;0),IF(X737=$X$5012,1+COUNTIF(U$7:U736,"&gt;0"),0),0)</f>
        <v>0</v>
      </c>
      <c r="V737" s="178" t="s">
        <v>926</v>
      </c>
      <c r="W737" s="130"/>
      <c r="X737" s="131"/>
      <c r="Y737" s="131"/>
      <c r="Z737" s="206"/>
      <c r="AA737" s="134"/>
      <c r="AB737" s="174">
        <f>IF(AC737="totale",SUMIF(AA$7:AA737,"somma",Z$7:Z737)-SUMIF(AC$7:AC736,"totale",AB$7:AB736),0)</f>
        <v>0</v>
      </c>
      <c r="AC737" s="134"/>
      <c r="AD737" s="194">
        <f t="shared" si="62"/>
        <v>0</v>
      </c>
      <c r="AE737" s="124" t="str">
        <f t="shared" si="63"/>
        <v/>
      </c>
      <c r="AF737" s="195" t="str">
        <f t="shared" si="64"/>
        <v/>
      </c>
      <c r="AG737" s="194" t="str">
        <f t="shared" si="65"/>
        <v/>
      </c>
      <c r="AH737" s="194">
        <f>IF(AG737="",0,IF(ISERROR(VLOOKUP(AG737,AG$7:AG736,1,FALSE)),1,0))</f>
        <v>0</v>
      </c>
      <c r="AI737" s="194"/>
    </row>
    <row r="738" spans="1:35" ht="16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75">
        <f>IF(AND($X$5012&lt;&gt;" ",$X$5012&lt;&gt;0),IF(X738=$X$5012,1+COUNTIF(U$7:U737,"&gt;0"),0),0)</f>
        <v>0</v>
      </c>
      <c r="V738" s="178" t="s">
        <v>927</v>
      </c>
      <c r="W738" s="130"/>
      <c r="X738" s="131"/>
      <c r="Y738" s="131"/>
      <c r="Z738" s="206"/>
      <c r="AA738" s="134"/>
      <c r="AB738" s="174">
        <f>IF(AC738="totale",SUMIF(AA$7:AA738,"somma",Z$7:Z738)-SUMIF(AC$7:AC737,"totale",AB$7:AB737),0)</f>
        <v>0</v>
      </c>
      <c r="AC738" s="134"/>
      <c r="AD738" s="194">
        <f t="shared" si="62"/>
        <v>0</v>
      </c>
      <c r="AE738" s="124" t="str">
        <f t="shared" si="63"/>
        <v/>
      </c>
      <c r="AF738" s="195" t="str">
        <f t="shared" si="64"/>
        <v/>
      </c>
      <c r="AG738" s="194" t="str">
        <f t="shared" si="65"/>
        <v/>
      </c>
      <c r="AH738" s="194">
        <f>IF(AG738="",0,IF(ISERROR(VLOOKUP(AG738,AG$7:AG737,1,FALSE)),1,0))</f>
        <v>0</v>
      </c>
      <c r="AI738" s="194"/>
    </row>
    <row r="739" spans="1:35" ht="16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75">
        <f>IF(AND($X$5012&lt;&gt;" ",$X$5012&lt;&gt;0),IF(X739=$X$5012,1+COUNTIF(U$7:U738,"&gt;0"),0),0)</f>
        <v>0</v>
      </c>
      <c r="V739" s="178" t="s">
        <v>928</v>
      </c>
      <c r="W739" s="130"/>
      <c r="X739" s="131"/>
      <c r="Y739" s="131"/>
      <c r="Z739" s="206"/>
      <c r="AA739" s="134"/>
      <c r="AB739" s="174">
        <f>IF(AC739="totale",SUMIF(AA$7:AA739,"somma",Z$7:Z739)-SUMIF(AC$7:AC738,"totale",AB$7:AB738),0)</f>
        <v>0</v>
      </c>
      <c r="AC739" s="134"/>
      <c r="AD739" s="194">
        <f t="shared" si="62"/>
        <v>0</v>
      </c>
      <c r="AE739" s="124" t="str">
        <f t="shared" si="63"/>
        <v/>
      </c>
      <c r="AF739" s="195" t="str">
        <f t="shared" si="64"/>
        <v/>
      </c>
      <c r="AG739" s="194" t="str">
        <f t="shared" si="65"/>
        <v/>
      </c>
      <c r="AH739" s="194">
        <f>IF(AG739="",0,IF(ISERROR(VLOOKUP(AG739,AG$7:AG738,1,FALSE)),1,0))</f>
        <v>0</v>
      </c>
      <c r="AI739" s="194"/>
    </row>
    <row r="740" spans="1:35" ht="16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75">
        <f>IF(AND($X$5012&lt;&gt;" ",$X$5012&lt;&gt;0),IF(X740=$X$5012,1+COUNTIF(U$7:U739,"&gt;0"),0),0)</f>
        <v>0</v>
      </c>
      <c r="V740" s="178" t="s">
        <v>929</v>
      </c>
      <c r="W740" s="130"/>
      <c r="X740" s="131"/>
      <c r="Y740" s="131"/>
      <c r="Z740" s="206"/>
      <c r="AA740" s="134"/>
      <c r="AB740" s="174">
        <f>IF(AC740="totale",SUMIF(AA$7:AA740,"somma",Z$7:Z740)-SUMIF(AC$7:AC739,"totale",AB$7:AB739),0)</f>
        <v>0</v>
      </c>
      <c r="AC740" s="134"/>
      <c r="AD740" s="194">
        <f t="shared" si="62"/>
        <v>0</v>
      </c>
      <c r="AE740" s="124" t="str">
        <f t="shared" si="63"/>
        <v/>
      </c>
      <c r="AF740" s="195" t="str">
        <f t="shared" si="64"/>
        <v/>
      </c>
      <c r="AG740" s="194" t="str">
        <f t="shared" si="65"/>
        <v/>
      </c>
      <c r="AH740" s="194">
        <f>IF(AG740="",0,IF(ISERROR(VLOOKUP(AG740,AG$7:AG739,1,FALSE)),1,0))</f>
        <v>0</v>
      </c>
      <c r="AI740" s="194"/>
    </row>
    <row r="741" spans="1:35" ht="16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75">
        <f>IF(AND($X$5012&lt;&gt;" ",$X$5012&lt;&gt;0),IF(X741=$X$5012,1+COUNTIF(U$7:U740,"&gt;0"),0),0)</f>
        <v>0</v>
      </c>
      <c r="V741" s="178" t="s">
        <v>930</v>
      </c>
      <c r="W741" s="130"/>
      <c r="X741" s="131"/>
      <c r="Y741" s="131"/>
      <c r="Z741" s="206"/>
      <c r="AA741" s="134"/>
      <c r="AB741" s="174">
        <f>IF(AC741="totale",SUMIF(AA$7:AA741,"somma",Z$7:Z741)-SUMIF(AC$7:AC740,"totale",AB$7:AB740),0)</f>
        <v>0</v>
      </c>
      <c r="AC741" s="134"/>
      <c r="AD741" s="194">
        <f t="shared" si="62"/>
        <v>0</v>
      </c>
      <c r="AE741" s="124" t="str">
        <f t="shared" si="63"/>
        <v/>
      </c>
      <c r="AF741" s="195" t="str">
        <f t="shared" si="64"/>
        <v/>
      </c>
      <c r="AG741" s="194" t="str">
        <f t="shared" si="65"/>
        <v/>
      </c>
      <c r="AH741" s="194">
        <f>IF(AG741="",0,IF(ISERROR(VLOOKUP(AG741,AG$7:AG740,1,FALSE)),1,0))</f>
        <v>0</v>
      </c>
      <c r="AI741" s="194"/>
    </row>
    <row r="742" spans="1:35" ht="16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75">
        <f>IF(AND($X$5012&lt;&gt;" ",$X$5012&lt;&gt;0),IF(X742=$X$5012,1+COUNTIF(U$7:U741,"&gt;0"),0),0)</f>
        <v>0</v>
      </c>
      <c r="V742" s="178" t="s">
        <v>931</v>
      </c>
      <c r="W742" s="130"/>
      <c r="X742" s="131"/>
      <c r="Y742" s="131"/>
      <c r="Z742" s="206"/>
      <c r="AA742" s="134"/>
      <c r="AB742" s="174">
        <f>IF(AC742="totale",SUMIF(AA$7:AA742,"somma",Z$7:Z742)-SUMIF(AC$7:AC741,"totale",AB$7:AB741),0)</f>
        <v>0</v>
      </c>
      <c r="AC742" s="134"/>
      <c r="AD742" s="194">
        <f t="shared" si="62"/>
        <v>0</v>
      </c>
      <c r="AE742" s="124" t="str">
        <f t="shared" si="63"/>
        <v/>
      </c>
      <c r="AF742" s="195" t="str">
        <f t="shared" si="64"/>
        <v/>
      </c>
      <c r="AG742" s="194" t="str">
        <f t="shared" si="65"/>
        <v/>
      </c>
      <c r="AH742" s="194">
        <f>IF(AG742="",0,IF(ISERROR(VLOOKUP(AG742,AG$7:AG741,1,FALSE)),1,0))</f>
        <v>0</v>
      </c>
      <c r="AI742" s="194"/>
    </row>
    <row r="743" spans="1:35" ht="16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75">
        <f>IF(AND($X$5012&lt;&gt;" ",$X$5012&lt;&gt;0),IF(X743=$X$5012,1+COUNTIF(U$7:U742,"&gt;0"),0),0)</f>
        <v>0</v>
      </c>
      <c r="V743" s="178" t="s">
        <v>932</v>
      </c>
      <c r="W743" s="130"/>
      <c r="X743" s="131"/>
      <c r="Y743" s="131"/>
      <c r="Z743" s="206"/>
      <c r="AA743" s="134"/>
      <c r="AB743" s="174">
        <f>IF(AC743="totale",SUMIF(AA$7:AA743,"somma",Z$7:Z743)-SUMIF(AC$7:AC742,"totale",AB$7:AB742),0)</f>
        <v>0</v>
      </c>
      <c r="AC743" s="134"/>
      <c r="AD743" s="194">
        <f t="shared" si="62"/>
        <v>0</v>
      </c>
      <c r="AE743" s="124" t="str">
        <f t="shared" si="63"/>
        <v/>
      </c>
      <c r="AF743" s="195" t="str">
        <f t="shared" si="64"/>
        <v/>
      </c>
      <c r="AG743" s="194" t="str">
        <f t="shared" si="65"/>
        <v/>
      </c>
      <c r="AH743" s="194">
        <f>IF(AG743="",0,IF(ISERROR(VLOOKUP(AG743,AG$7:AG742,1,FALSE)),1,0))</f>
        <v>0</v>
      </c>
      <c r="AI743" s="194"/>
    </row>
    <row r="744" spans="1:35" ht="16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75">
        <f>IF(AND($X$5012&lt;&gt;" ",$X$5012&lt;&gt;0),IF(X744=$X$5012,1+COUNTIF(U$7:U743,"&gt;0"),0),0)</f>
        <v>0</v>
      </c>
      <c r="V744" s="178" t="s">
        <v>933</v>
      </c>
      <c r="W744" s="130"/>
      <c r="X744" s="131"/>
      <c r="Y744" s="131"/>
      <c r="Z744" s="206"/>
      <c r="AA744" s="134"/>
      <c r="AB744" s="174">
        <f>IF(AC744="totale",SUMIF(AA$7:AA744,"somma",Z$7:Z744)-SUMIF(AC$7:AC743,"totale",AB$7:AB743),0)</f>
        <v>0</v>
      </c>
      <c r="AC744" s="134"/>
      <c r="AD744" s="194">
        <f t="shared" si="62"/>
        <v>0</v>
      </c>
      <c r="AE744" s="124" t="str">
        <f t="shared" si="63"/>
        <v/>
      </c>
      <c r="AF744" s="195" t="str">
        <f t="shared" si="64"/>
        <v/>
      </c>
      <c r="AG744" s="194" t="str">
        <f t="shared" si="65"/>
        <v/>
      </c>
      <c r="AH744" s="194">
        <f>IF(AG744="",0,IF(ISERROR(VLOOKUP(AG744,AG$7:AG743,1,FALSE)),1,0))</f>
        <v>0</v>
      </c>
      <c r="AI744" s="194"/>
    </row>
    <row r="745" spans="1:35" ht="16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75">
        <f>IF(AND($X$5012&lt;&gt;" ",$X$5012&lt;&gt;0),IF(X745=$X$5012,1+COUNTIF(U$7:U744,"&gt;0"),0),0)</f>
        <v>0</v>
      </c>
      <c r="V745" s="178" t="s">
        <v>934</v>
      </c>
      <c r="W745" s="130"/>
      <c r="X745" s="131"/>
      <c r="Y745" s="131"/>
      <c r="Z745" s="206"/>
      <c r="AA745" s="134"/>
      <c r="AB745" s="174">
        <f>IF(AC745="totale",SUMIF(AA$7:AA745,"somma",Z$7:Z745)-SUMIF(AC$7:AC744,"totale",AB$7:AB744),0)</f>
        <v>0</v>
      </c>
      <c r="AC745" s="134"/>
      <c r="AD745" s="194">
        <f t="shared" si="62"/>
        <v>0</v>
      </c>
      <c r="AE745" s="124" t="str">
        <f t="shared" si="63"/>
        <v/>
      </c>
      <c r="AF745" s="195" t="str">
        <f t="shared" si="64"/>
        <v/>
      </c>
      <c r="AG745" s="194" t="str">
        <f t="shared" si="65"/>
        <v/>
      </c>
      <c r="AH745" s="194">
        <f>IF(AG745="",0,IF(ISERROR(VLOOKUP(AG745,AG$7:AG744,1,FALSE)),1,0))</f>
        <v>0</v>
      </c>
      <c r="AI745" s="194"/>
    </row>
    <row r="746" spans="1:35" ht="16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75">
        <f>IF(AND($X$5012&lt;&gt;" ",$X$5012&lt;&gt;0),IF(X746=$X$5012,1+COUNTIF(U$7:U745,"&gt;0"),0),0)</f>
        <v>0</v>
      </c>
      <c r="V746" s="178" t="s">
        <v>935</v>
      </c>
      <c r="W746" s="130"/>
      <c r="X746" s="131"/>
      <c r="Y746" s="131"/>
      <c r="Z746" s="206"/>
      <c r="AA746" s="134"/>
      <c r="AB746" s="174">
        <f>IF(AC746="totale",SUMIF(AA$7:AA746,"somma",Z$7:Z746)-SUMIF(AC$7:AC745,"totale",AB$7:AB745),0)</f>
        <v>0</v>
      </c>
      <c r="AC746" s="134"/>
      <c r="AD746" s="194">
        <f t="shared" si="62"/>
        <v>0</v>
      </c>
      <c r="AE746" s="124" t="str">
        <f t="shared" si="63"/>
        <v/>
      </c>
      <c r="AF746" s="195" t="str">
        <f t="shared" si="64"/>
        <v/>
      </c>
      <c r="AG746" s="194" t="str">
        <f t="shared" si="65"/>
        <v/>
      </c>
      <c r="AH746" s="194">
        <f>IF(AG746="",0,IF(ISERROR(VLOOKUP(AG746,AG$7:AG745,1,FALSE)),1,0))</f>
        <v>0</v>
      </c>
      <c r="AI746" s="194"/>
    </row>
    <row r="747" spans="1:35" ht="16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75">
        <f>IF(AND($X$5012&lt;&gt;" ",$X$5012&lt;&gt;0),IF(X747=$X$5012,1+COUNTIF(U$7:U746,"&gt;0"),0),0)</f>
        <v>0</v>
      </c>
      <c r="V747" s="178" t="s">
        <v>936</v>
      </c>
      <c r="W747" s="130"/>
      <c r="X747" s="131"/>
      <c r="Y747" s="131"/>
      <c r="Z747" s="206"/>
      <c r="AA747" s="134"/>
      <c r="AB747" s="174">
        <f>IF(AC747="totale",SUMIF(AA$7:AA747,"somma",Z$7:Z747)-SUMIF(AC$7:AC746,"totale",AB$7:AB746),0)</f>
        <v>0</v>
      </c>
      <c r="AC747" s="134"/>
      <c r="AD747" s="194">
        <f t="shared" si="62"/>
        <v>0</v>
      </c>
      <c r="AE747" s="124" t="str">
        <f t="shared" si="63"/>
        <v/>
      </c>
      <c r="AF747" s="195" t="str">
        <f t="shared" si="64"/>
        <v/>
      </c>
      <c r="AG747" s="194" t="str">
        <f t="shared" si="65"/>
        <v/>
      </c>
      <c r="AH747" s="194">
        <f>IF(AG747="",0,IF(ISERROR(VLOOKUP(AG747,AG$7:AG746,1,FALSE)),1,0))</f>
        <v>0</v>
      </c>
      <c r="AI747" s="194"/>
    </row>
    <row r="748" spans="1:35" ht="16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75">
        <f>IF(AND($X$5012&lt;&gt;" ",$X$5012&lt;&gt;0),IF(X748=$X$5012,1+COUNTIF(U$7:U747,"&gt;0"),0),0)</f>
        <v>0</v>
      </c>
      <c r="V748" s="178" t="s">
        <v>937</v>
      </c>
      <c r="W748" s="130"/>
      <c r="X748" s="131"/>
      <c r="Y748" s="131"/>
      <c r="Z748" s="206"/>
      <c r="AA748" s="134"/>
      <c r="AB748" s="174">
        <f>IF(AC748="totale",SUMIF(AA$7:AA748,"somma",Z$7:Z748)-SUMIF(AC$7:AC747,"totale",AB$7:AB747),0)</f>
        <v>0</v>
      </c>
      <c r="AC748" s="134"/>
      <c r="AD748" s="194">
        <f t="shared" si="62"/>
        <v>0</v>
      </c>
      <c r="AE748" s="124" t="str">
        <f t="shared" si="63"/>
        <v/>
      </c>
      <c r="AF748" s="195" t="str">
        <f t="shared" si="64"/>
        <v/>
      </c>
      <c r="AG748" s="194" t="str">
        <f t="shared" si="65"/>
        <v/>
      </c>
      <c r="AH748" s="194">
        <f>IF(AG748="",0,IF(ISERROR(VLOOKUP(AG748,AG$7:AG747,1,FALSE)),1,0))</f>
        <v>0</v>
      </c>
      <c r="AI748" s="194"/>
    </row>
    <row r="749" spans="1:35" ht="16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75">
        <f>IF(AND($X$5012&lt;&gt;" ",$X$5012&lt;&gt;0),IF(X749=$X$5012,1+COUNTIF(U$7:U748,"&gt;0"),0),0)</f>
        <v>0</v>
      </c>
      <c r="V749" s="178" t="s">
        <v>938</v>
      </c>
      <c r="W749" s="130"/>
      <c r="X749" s="131"/>
      <c r="Y749" s="131"/>
      <c r="Z749" s="206"/>
      <c r="AA749" s="134"/>
      <c r="AB749" s="174">
        <f>IF(AC749="totale",SUMIF(AA$7:AA749,"somma",Z$7:Z749)-SUMIF(AC$7:AC748,"totale",AB$7:AB748),0)</f>
        <v>0</v>
      </c>
      <c r="AC749" s="134"/>
      <c r="AD749" s="194">
        <f t="shared" si="62"/>
        <v>0</v>
      </c>
      <c r="AE749" s="124" t="str">
        <f t="shared" si="63"/>
        <v/>
      </c>
      <c r="AF749" s="195" t="str">
        <f t="shared" si="64"/>
        <v/>
      </c>
      <c r="AG749" s="194" t="str">
        <f t="shared" si="65"/>
        <v/>
      </c>
      <c r="AH749" s="194">
        <f>IF(AG749="",0,IF(ISERROR(VLOOKUP(AG749,AG$7:AG748,1,FALSE)),1,0))</f>
        <v>0</v>
      </c>
      <c r="AI749" s="194"/>
    </row>
    <row r="750" spans="1:35" ht="16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75">
        <f>IF(AND($X$5012&lt;&gt;" ",$X$5012&lt;&gt;0),IF(X750=$X$5012,1+COUNTIF(U$7:U749,"&gt;0"),0),0)</f>
        <v>0</v>
      </c>
      <c r="V750" s="178" t="s">
        <v>939</v>
      </c>
      <c r="W750" s="130"/>
      <c r="X750" s="131"/>
      <c r="Y750" s="131"/>
      <c r="Z750" s="206"/>
      <c r="AA750" s="134"/>
      <c r="AB750" s="174">
        <f>IF(AC750="totale",SUMIF(AA$7:AA750,"somma",Z$7:Z750)-SUMIF(AC$7:AC749,"totale",AB$7:AB749),0)</f>
        <v>0</v>
      </c>
      <c r="AC750" s="134"/>
      <c r="AD750" s="194">
        <f t="shared" si="62"/>
        <v>0</v>
      </c>
      <c r="AE750" s="124" t="str">
        <f t="shared" si="63"/>
        <v/>
      </c>
      <c r="AF750" s="195" t="str">
        <f t="shared" si="64"/>
        <v/>
      </c>
      <c r="AG750" s="194" t="str">
        <f t="shared" si="65"/>
        <v/>
      </c>
      <c r="AH750" s="194">
        <f>IF(AG750="",0,IF(ISERROR(VLOOKUP(AG750,AG$7:AG749,1,FALSE)),1,0))</f>
        <v>0</v>
      </c>
      <c r="AI750" s="194"/>
    </row>
    <row r="751" spans="1:35" ht="16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75">
        <f>IF(AND($X$5012&lt;&gt;" ",$X$5012&lt;&gt;0),IF(X751=$X$5012,1+COUNTIF(U$7:U750,"&gt;0"),0),0)</f>
        <v>0</v>
      </c>
      <c r="V751" s="178" t="s">
        <v>940</v>
      </c>
      <c r="W751" s="130"/>
      <c r="X751" s="131"/>
      <c r="Y751" s="131"/>
      <c r="Z751" s="206"/>
      <c r="AA751" s="134"/>
      <c r="AB751" s="174">
        <f>IF(AC751="totale",SUMIF(AA$7:AA751,"somma",Z$7:Z751)-SUMIF(AC$7:AC750,"totale",AB$7:AB750),0)</f>
        <v>0</v>
      </c>
      <c r="AC751" s="134"/>
      <c r="AD751" s="194">
        <f t="shared" si="62"/>
        <v>0</v>
      </c>
      <c r="AE751" s="124" t="str">
        <f t="shared" si="63"/>
        <v/>
      </c>
      <c r="AF751" s="195" t="str">
        <f t="shared" si="64"/>
        <v/>
      </c>
      <c r="AG751" s="194" t="str">
        <f t="shared" si="65"/>
        <v/>
      </c>
      <c r="AH751" s="194">
        <f>IF(AG751="",0,IF(ISERROR(VLOOKUP(AG751,AG$7:AG750,1,FALSE)),1,0))</f>
        <v>0</v>
      </c>
      <c r="AI751" s="194"/>
    </row>
    <row r="752" spans="1:35" ht="16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75">
        <f>IF(AND($X$5012&lt;&gt;" ",$X$5012&lt;&gt;0),IF(X752=$X$5012,1+COUNTIF(U$7:U751,"&gt;0"),0),0)</f>
        <v>0</v>
      </c>
      <c r="V752" s="178" t="s">
        <v>941</v>
      </c>
      <c r="W752" s="130"/>
      <c r="X752" s="131"/>
      <c r="Y752" s="131"/>
      <c r="Z752" s="206"/>
      <c r="AA752" s="134"/>
      <c r="AB752" s="174">
        <f>IF(AC752="totale",SUMIF(AA$7:AA752,"somma",Z$7:Z752)-SUMIF(AC$7:AC751,"totale",AB$7:AB751),0)</f>
        <v>0</v>
      </c>
      <c r="AC752" s="134"/>
      <c r="AD752" s="194">
        <f t="shared" si="62"/>
        <v>0</v>
      </c>
      <c r="AE752" s="124" t="str">
        <f t="shared" si="63"/>
        <v/>
      </c>
      <c r="AF752" s="195" t="str">
        <f t="shared" si="64"/>
        <v/>
      </c>
      <c r="AG752" s="194" t="str">
        <f t="shared" si="65"/>
        <v/>
      </c>
      <c r="AH752" s="194">
        <f>IF(AG752="",0,IF(ISERROR(VLOOKUP(AG752,AG$7:AG751,1,FALSE)),1,0))</f>
        <v>0</v>
      </c>
      <c r="AI752" s="194"/>
    </row>
    <row r="753" spans="1:35" ht="16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75">
        <f>IF(AND($X$5012&lt;&gt;" ",$X$5012&lt;&gt;0),IF(X753=$X$5012,1+COUNTIF(U$7:U752,"&gt;0"),0),0)</f>
        <v>0</v>
      </c>
      <c r="V753" s="178" t="s">
        <v>942</v>
      </c>
      <c r="W753" s="130"/>
      <c r="X753" s="131"/>
      <c r="Y753" s="131"/>
      <c r="Z753" s="206"/>
      <c r="AA753" s="134"/>
      <c r="AB753" s="174">
        <f>IF(AC753="totale",SUMIF(AA$7:AA753,"somma",Z$7:Z753)-SUMIF(AC$7:AC752,"totale",AB$7:AB752),0)</f>
        <v>0</v>
      </c>
      <c r="AC753" s="134"/>
      <c r="AD753" s="194">
        <f t="shared" si="62"/>
        <v>0</v>
      </c>
      <c r="AE753" s="124" t="str">
        <f t="shared" si="63"/>
        <v/>
      </c>
      <c r="AF753" s="195" t="str">
        <f t="shared" si="64"/>
        <v/>
      </c>
      <c r="AG753" s="194" t="str">
        <f t="shared" si="65"/>
        <v/>
      </c>
      <c r="AH753" s="194">
        <f>IF(AG753="",0,IF(ISERROR(VLOOKUP(AG753,AG$7:AG752,1,FALSE)),1,0))</f>
        <v>0</v>
      </c>
      <c r="AI753" s="194"/>
    </row>
    <row r="754" spans="1:35" ht="16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75">
        <f>IF(AND($X$5012&lt;&gt;" ",$X$5012&lt;&gt;0),IF(X754=$X$5012,1+COUNTIF(U$7:U753,"&gt;0"),0),0)</f>
        <v>0</v>
      </c>
      <c r="V754" s="178" t="s">
        <v>943</v>
      </c>
      <c r="W754" s="130"/>
      <c r="X754" s="131"/>
      <c r="Y754" s="131"/>
      <c r="Z754" s="206"/>
      <c r="AA754" s="134"/>
      <c r="AB754" s="174">
        <f>IF(AC754="totale",SUMIF(AA$7:AA754,"somma",Z$7:Z754)-SUMIF(AC$7:AC753,"totale",AB$7:AB753),0)</f>
        <v>0</v>
      </c>
      <c r="AC754" s="134"/>
      <c r="AD754" s="194">
        <f t="shared" si="62"/>
        <v>0</v>
      </c>
      <c r="AE754" s="124" t="str">
        <f t="shared" si="63"/>
        <v/>
      </c>
      <c r="AF754" s="195" t="str">
        <f t="shared" si="64"/>
        <v/>
      </c>
      <c r="AG754" s="194" t="str">
        <f t="shared" si="65"/>
        <v/>
      </c>
      <c r="AH754" s="194">
        <f>IF(AG754="",0,IF(ISERROR(VLOOKUP(AG754,AG$7:AG753,1,FALSE)),1,0))</f>
        <v>0</v>
      </c>
      <c r="AI754" s="194"/>
    </row>
    <row r="755" spans="1:35" ht="16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75">
        <f>IF(AND($X$5012&lt;&gt;" ",$X$5012&lt;&gt;0),IF(X755=$X$5012,1+COUNTIF(U$7:U754,"&gt;0"),0),0)</f>
        <v>0</v>
      </c>
      <c r="V755" s="178" t="s">
        <v>944</v>
      </c>
      <c r="W755" s="130"/>
      <c r="X755" s="131"/>
      <c r="Y755" s="131"/>
      <c r="Z755" s="206"/>
      <c r="AA755" s="134"/>
      <c r="AB755" s="174">
        <f>IF(AC755="totale",SUMIF(AA$7:AA755,"somma",Z$7:Z755)-SUMIF(AC$7:AC754,"totale",AB$7:AB754),0)</f>
        <v>0</v>
      </c>
      <c r="AC755" s="134"/>
      <c r="AD755" s="194">
        <f t="shared" si="62"/>
        <v>0</v>
      </c>
      <c r="AE755" s="124" t="str">
        <f t="shared" si="63"/>
        <v/>
      </c>
      <c r="AF755" s="195" t="str">
        <f t="shared" si="64"/>
        <v/>
      </c>
      <c r="AG755" s="194" t="str">
        <f t="shared" si="65"/>
        <v/>
      </c>
      <c r="AH755" s="194">
        <f>IF(AG755="",0,IF(ISERROR(VLOOKUP(AG755,AG$7:AG754,1,FALSE)),1,0))</f>
        <v>0</v>
      </c>
      <c r="AI755" s="194"/>
    </row>
    <row r="756" spans="1:35" ht="16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75">
        <f>IF(AND($X$5012&lt;&gt;" ",$X$5012&lt;&gt;0),IF(X756=$X$5012,1+COUNTIF(U$7:U755,"&gt;0"),0),0)</f>
        <v>0</v>
      </c>
      <c r="V756" s="178" t="s">
        <v>945</v>
      </c>
      <c r="W756" s="130"/>
      <c r="X756" s="131"/>
      <c r="Y756" s="131"/>
      <c r="Z756" s="206"/>
      <c r="AA756" s="134"/>
      <c r="AB756" s="174">
        <f>IF(AC756="totale",SUMIF(AA$7:AA756,"somma",Z$7:Z756)-SUMIF(AC$7:AC755,"totale",AB$7:AB755),0)</f>
        <v>0</v>
      </c>
      <c r="AC756" s="134"/>
      <c r="AD756" s="194">
        <f t="shared" si="62"/>
        <v>0</v>
      </c>
      <c r="AE756" s="124" t="str">
        <f t="shared" si="63"/>
        <v/>
      </c>
      <c r="AF756" s="195" t="str">
        <f t="shared" si="64"/>
        <v/>
      </c>
      <c r="AG756" s="194" t="str">
        <f t="shared" si="65"/>
        <v/>
      </c>
      <c r="AH756" s="194">
        <f>IF(AG756="",0,IF(ISERROR(VLOOKUP(AG756,AG$7:AG755,1,FALSE)),1,0))</f>
        <v>0</v>
      </c>
      <c r="AI756" s="194"/>
    </row>
    <row r="757" spans="1:35" ht="16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75">
        <f>IF(AND($X$5012&lt;&gt;" ",$X$5012&lt;&gt;0),IF(X757=$X$5012,1+COUNTIF(U$7:U756,"&gt;0"),0),0)</f>
        <v>0</v>
      </c>
      <c r="V757" s="178" t="s">
        <v>946</v>
      </c>
      <c r="W757" s="130"/>
      <c r="X757" s="131"/>
      <c r="Y757" s="131"/>
      <c r="Z757" s="206"/>
      <c r="AA757" s="134"/>
      <c r="AB757" s="174">
        <f>IF(AC757="totale",SUMIF(AA$7:AA757,"somma",Z$7:Z757)-SUMIF(AC$7:AC756,"totale",AB$7:AB756),0)</f>
        <v>0</v>
      </c>
      <c r="AC757" s="134"/>
      <c r="AD757" s="194">
        <f t="shared" si="62"/>
        <v>0</v>
      </c>
      <c r="AE757" s="124" t="str">
        <f t="shared" si="63"/>
        <v/>
      </c>
      <c r="AF757" s="195" t="str">
        <f t="shared" si="64"/>
        <v/>
      </c>
      <c r="AG757" s="194" t="str">
        <f t="shared" si="65"/>
        <v/>
      </c>
      <c r="AH757" s="194">
        <f>IF(AG757="",0,IF(ISERROR(VLOOKUP(AG757,AG$7:AG756,1,FALSE)),1,0))</f>
        <v>0</v>
      </c>
      <c r="AI757" s="194"/>
    </row>
    <row r="758" spans="1:35" ht="16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75">
        <f>IF(AND($X$5012&lt;&gt;" ",$X$5012&lt;&gt;0),IF(X758=$X$5012,1+COUNTIF(U$7:U757,"&gt;0"),0),0)</f>
        <v>0</v>
      </c>
      <c r="V758" s="178" t="s">
        <v>947</v>
      </c>
      <c r="W758" s="130"/>
      <c r="X758" s="131"/>
      <c r="Y758" s="131"/>
      <c r="Z758" s="206"/>
      <c r="AA758" s="134"/>
      <c r="AB758" s="174">
        <f>IF(AC758="totale",SUMIF(AA$7:AA758,"somma",Z$7:Z758)-SUMIF(AC$7:AC757,"totale",AB$7:AB757),0)</f>
        <v>0</v>
      </c>
      <c r="AC758" s="134"/>
      <c r="AD758" s="194">
        <f t="shared" si="62"/>
        <v>0</v>
      </c>
      <c r="AE758" s="124" t="str">
        <f t="shared" si="63"/>
        <v/>
      </c>
      <c r="AF758" s="195" t="str">
        <f t="shared" si="64"/>
        <v/>
      </c>
      <c r="AG758" s="194" t="str">
        <f t="shared" si="65"/>
        <v/>
      </c>
      <c r="AH758" s="194">
        <f>IF(AG758="",0,IF(ISERROR(VLOOKUP(AG758,AG$7:AG757,1,FALSE)),1,0))</f>
        <v>0</v>
      </c>
      <c r="AI758" s="194"/>
    </row>
    <row r="759" spans="1:35" ht="16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75">
        <f>IF(AND($X$5012&lt;&gt;" ",$X$5012&lt;&gt;0),IF(X759=$X$5012,1+COUNTIF(U$7:U758,"&gt;0"),0),0)</f>
        <v>0</v>
      </c>
      <c r="V759" s="178" t="s">
        <v>948</v>
      </c>
      <c r="W759" s="130"/>
      <c r="X759" s="131"/>
      <c r="Y759" s="131"/>
      <c r="Z759" s="206"/>
      <c r="AA759" s="134"/>
      <c r="AB759" s="174">
        <f>IF(AC759="totale",SUMIF(AA$7:AA759,"somma",Z$7:Z759)-SUMIF(AC$7:AC758,"totale",AB$7:AB758),0)</f>
        <v>0</v>
      </c>
      <c r="AC759" s="134"/>
      <c r="AD759" s="194">
        <f t="shared" si="62"/>
        <v>0</v>
      </c>
      <c r="AE759" s="124" t="str">
        <f t="shared" si="63"/>
        <v/>
      </c>
      <c r="AF759" s="195" t="str">
        <f t="shared" si="64"/>
        <v/>
      </c>
      <c r="AG759" s="194" t="str">
        <f t="shared" si="65"/>
        <v/>
      </c>
      <c r="AH759" s="194">
        <f>IF(AG759="",0,IF(ISERROR(VLOOKUP(AG759,AG$7:AG758,1,FALSE)),1,0))</f>
        <v>0</v>
      </c>
      <c r="AI759" s="194"/>
    </row>
    <row r="760" spans="1:35" ht="16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75">
        <f>IF(AND($X$5012&lt;&gt;" ",$X$5012&lt;&gt;0),IF(X760=$X$5012,1+COUNTIF(U$7:U759,"&gt;0"),0),0)</f>
        <v>0</v>
      </c>
      <c r="V760" s="178" t="s">
        <v>949</v>
      </c>
      <c r="W760" s="130"/>
      <c r="X760" s="131"/>
      <c r="Y760" s="131"/>
      <c r="Z760" s="206"/>
      <c r="AA760" s="134"/>
      <c r="AB760" s="174">
        <f>IF(AC760="totale",SUMIF(AA$7:AA760,"somma",Z$7:Z760)-SUMIF(AC$7:AC759,"totale",AB$7:AB759),0)</f>
        <v>0</v>
      </c>
      <c r="AC760" s="134"/>
      <c r="AD760" s="194">
        <f t="shared" si="62"/>
        <v>0</v>
      </c>
      <c r="AE760" s="124" t="str">
        <f t="shared" si="63"/>
        <v/>
      </c>
      <c r="AF760" s="195" t="str">
        <f t="shared" si="64"/>
        <v/>
      </c>
      <c r="AG760" s="194" t="str">
        <f t="shared" si="65"/>
        <v/>
      </c>
      <c r="AH760" s="194">
        <f>IF(AG760="",0,IF(ISERROR(VLOOKUP(AG760,AG$7:AG759,1,FALSE)),1,0))</f>
        <v>0</v>
      </c>
      <c r="AI760" s="194"/>
    </row>
    <row r="761" spans="1:35" ht="16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75">
        <f>IF(AND($X$5012&lt;&gt;" ",$X$5012&lt;&gt;0),IF(X761=$X$5012,1+COUNTIF(U$7:U760,"&gt;0"),0),0)</f>
        <v>0</v>
      </c>
      <c r="V761" s="178" t="s">
        <v>950</v>
      </c>
      <c r="W761" s="130"/>
      <c r="X761" s="131"/>
      <c r="Y761" s="131"/>
      <c r="Z761" s="206"/>
      <c r="AA761" s="134"/>
      <c r="AB761" s="174">
        <f>IF(AC761="totale",SUMIF(AA$7:AA761,"somma",Z$7:Z761)-SUMIF(AC$7:AC760,"totale",AB$7:AB760),0)</f>
        <v>0</v>
      </c>
      <c r="AC761" s="134"/>
      <c r="AD761" s="194">
        <f t="shared" si="62"/>
        <v>0</v>
      </c>
      <c r="AE761" s="124" t="str">
        <f t="shared" si="63"/>
        <v/>
      </c>
      <c r="AF761" s="195" t="str">
        <f t="shared" si="64"/>
        <v/>
      </c>
      <c r="AG761" s="194" t="str">
        <f t="shared" si="65"/>
        <v/>
      </c>
      <c r="AH761" s="194">
        <f>IF(AG761="",0,IF(ISERROR(VLOOKUP(AG761,AG$7:AG760,1,FALSE)),1,0))</f>
        <v>0</v>
      </c>
      <c r="AI761" s="194"/>
    </row>
    <row r="762" spans="1:35" ht="16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75">
        <f>IF(AND($X$5012&lt;&gt;" ",$X$5012&lt;&gt;0),IF(X762=$X$5012,1+COUNTIF(U$7:U761,"&gt;0"),0),0)</f>
        <v>0</v>
      </c>
      <c r="V762" s="178" t="s">
        <v>951</v>
      </c>
      <c r="W762" s="130"/>
      <c r="X762" s="131"/>
      <c r="Y762" s="131"/>
      <c r="Z762" s="206"/>
      <c r="AA762" s="134"/>
      <c r="AB762" s="174">
        <f>IF(AC762="totale",SUMIF(AA$7:AA762,"somma",Z$7:Z762)-SUMIF(AC$7:AC761,"totale",AB$7:AB761),0)</f>
        <v>0</v>
      </c>
      <c r="AC762" s="134"/>
      <c r="AD762" s="194">
        <f t="shared" si="62"/>
        <v>0</v>
      </c>
      <c r="AE762" s="124" t="str">
        <f t="shared" si="63"/>
        <v/>
      </c>
      <c r="AF762" s="195" t="str">
        <f t="shared" si="64"/>
        <v/>
      </c>
      <c r="AG762" s="194" t="str">
        <f t="shared" si="65"/>
        <v/>
      </c>
      <c r="AH762" s="194">
        <f>IF(AG762="",0,IF(ISERROR(VLOOKUP(AG762,AG$7:AG761,1,FALSE)),1,0))</f>
        <v>0</v>
      </c>
      <c r="AI762" s="194"/>
    </row>
    <row r="763" spans="1:35" ht="16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75">
        <f>IF(AND($X$5012&lt;&gt;" ",$X$5012&lt;&gt;0),IF(X763=$X$5012,1+COUNTIF(U$7:U762,"&gt;0"),0),0)</f>
        <v>0</v>
      </c>
      <c r="V763" s="178" t="s">
        <v>952</v>
      </c>
      <c r="W763" s="130"/>
      <c r="X763" s="131"/>
      <c r="Y763" s="131"/>
      <c r="Z763" s="206"/>
      <c r="AA763" s="134"/>
      <c r="AB763" s="174">
        <f>IF(AC763="totale",SUMIF(AA$7:AA763,"somma",Z$7:Z763)-SUMIF(AC$7:AC762,"totale",AB$7:AB762),0)</f>
        <v>0</v>
      </c>
      <c r="AC763" s="134"/>
      <c r="AD763" s="194">
        <f t="shared" si="62"/>
        <v>0</v>
      </c>
      <c r="AE763" s="124" t="str">
        <f t="shared" si="63"/>
        <v/>
      </c>
      <c r="AF763" s="195" t="str">
        <f t="shared" si="64"/>
        <v/>
      </c>
      <c r="AG763" s="194" t="str">
        <f t="shared" si="65"/>
        <v/>
      </c>
      <c r="AH763" s="194">
        <f>IF(AG763="",0,IF(ISERROR(VLOOKUP(AG763,AG$7:AG762,1,FALSE)),1,0))</f>
        <v>0</v>
      </c>
      <c r="AI763" s="194"/>
    </row>
    <row r="764" spans="1:35" ht="16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75">
        <f>IF(AND($X$5012&lt;&gt;" ",$X$5012&lt;&gt;0),IF(X764=$X$5012,1+COUNTIF(U$7:U763,"&gt;0"),0),0)</f>
        <v>0</v>
      </c>
      <c r="V764" s="178" t="s">
        <v>953</v>
      </c>
      <c r="W764" s="130"/>
      <c r="X764" s="131"/>
      <c r="Y764" s="131"/>
      <c r="Z764" s="206"/>
      <c r="AA764" s="134"/>
      <c r="AB764" s="174">
        <f>IF(AC764="totale",SUMIF(AA$7:AA764,"somma",Z$7:Z764)-SUMIF(AC$7:AC763,"totale",AB$7:AB763),0)</f>
        <v>0</v>
      </c>
      <c r="AC764" s="134"/>
      <c r="AD764" s="194">
        <f t="shared" si="62"/>
        <v>0</v>
      </c>
      <c r="AE764" s="124" t="str">
        <f t="shared" si="63"/>
        <v/>
      </c>
      <c r="AF764" s="195" t="str">
        <f t="shared" si="64"/>
        <v/>
      </c>
      <c r="AG764" s="194" t="str">
        <f t="shared" si="65"/>
        <v/>
      </c>
      <c r="AH764" s="194">
        <f>IF(AG764="",0,IF(ISERROR(VLOOKUP(AG764,AG$7:AG763,1,FALSE)),1,0))</f>
        <v>0</v>
      </c>
      <c r="AI764" s="194"/>
    </row>
    <row r="765" spans="1:35" ht="16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75">
        <f>IF(AND($X$5012&lt;&gt;" ",$X$5012&lt;&gt;0),IF(X765=$X$5012,1+COUNTIF(U$7:U764,"&gt;0"),0),0)</f>
        <v>0</v>
      </c>
      <c r="V765" s="178" t="s">
        <v>954</v>
      </c>
      <c r="W765" s="130"/>
      <c r="X765" s="131"/>
      <c r="Y765" s="131"/>
      <c r="Z765" s="206"/>
      <c r="AA765" s="134"/>
      <c r="AB765" s="174">
        <f>IF(AC765="totale",SUMIF(AA$7:AA765,"somma",Z$7:Z765)-SUMIF(AC$7:AC764,"totale",AB$7:AB764),0)</f>
        <v>0</v>
      </c>
      <c r="AC765" s="134"/>
      <c r="AD765" s="194">
        <f t="shared" si="62"/>
        <v>0</v>
      </c>
      <c r="AE765" s="124" t="str">
        <f t="shared" si="63"/>
        <v/>
      </c>
      <c r="AF765" s="195" t="str">
        <f t="shared" si="64"/>
        <v/>
      </c>
      <c r="AG765" s="194" t="str">
        <f t="shared" si="65"/>
        <v/>
      </c>
      <c r="AH765" s="194">
        <f>IF(AG765="",0,IF(ISERROR(VLOOKUP(AG765,AG$7:AG764,1,FALSE)),1,0))</f>
        <v>0</v>
      </c>
      <c r="AI765" s="194"/>
    </row>
    <row r="766" spans="1:35" ht="16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75">
        <f>IF(AND($X$5012&lt;&gt;" ",$X$5012&lt;&gt;0),IF(X766=$X$5012,1+COUNTIF(U$7:U765,"&gt;0"),0),0)</f>
        <v>0</v>
      </c>
      <c r="V766" s="178" t="s">
        <v>955</v>
      </c>
      <c r="W766" s="130"/>
      <c r="X766" s="131"/>
      <c r="Y766" s="131"/>
      <c r="Z766" s="206"/>
      <c r="AA766" s="134"/>
      <c r="AB766" s="174">
        <f>IF(AC766="totale",SUMIF(AA$7:AA766,"somma",Z$7:Z766)-SUMIF(AC$7:AC765,"totale",AB$7:AB765),0)</f>
        <v>0</v>
      </c>
      <c r="AC766" s="134"/>
      <c r="AD766" s="194">
        <f t="shared" si="62"/>
        <v>0</v>
      </c>
      <c r="AE766" s="124" t="str">
        <f t="shared" si="63"/>
        <v/>
      </c>
      <c r="AF766" s="195" t="str">
        <f t="shared" si="64"/>
        <v/>
      </c>
      <c r="AG766" s="194" t="str">
        <f t="shared" si="65"/>
        <v/>
      </c>
      <c r="AH766" s="194">
        <f>IF(AG766="",0,IF(ISERROR(VLOOKUP(AG766,AG$7:AG765,1,FALSE)),1,0))</f>
        <v>0</v>
      </c>
      <c r="AI766" s="194"/>
    </row>
    <row r="767" spans="1:35" ht="16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75">
        <f>IF(AND($X$5012&lt;&gt;" ",$X$5012&lt;&gt;0),IF(X767=$X$5012,1+COUNTIF(U$7:U766,"&gt;0"),0),0)</f>
        <v>0</v>
      </c>
      <c r="V767" s="178" t="s">
        <v>956</v>
      </c>
      <c r="W767" s="130"/>
      <c r="X767" s="131"/>
      <c r="Y767" s="131"/>
      <c r="Z767" s="206"/>
      <c r="AA767" s="134"/>
      <c r="AB767" s="174">
        <f>IF(AC767="totale",SUMIF(AA$7:AA767,"somma",Z$7:Z767)-SUMIF(AC$7:AC766,"totale",AB$7:AB766),0)</f>
        <v>0</v>
      </c>
      <c r="AC767" s="134"/>
      <c r="AD767" s="194">
        <f t="shared" si="62"/>
        <v>0</v>
      </c>
      <c r="AE767" s="124" t="str">
        <f t="shared" si="63"/>
        <v/>
      </c>
      <c r="AF767" s="195" t="str">
        <f t="shared" si="64"/>
        <v/>
      </c>
      <c r="AG767" s="194" t="str">
        <f t="shared" si="65"/>
        <v/>
      </c>
      <c r="AH767" s="194">
        <f>IF(AG767="",0,IF(ISERROR(VLOOKUP(AG767,AG$7:AG766,1,FALSE)),1,0))</f>
        <v>0</v>
      </c>
      <c r="AI767" s="194"/>
    </row>
    <row r="768" spans="1:35" ht="16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75">
        <f>IF(AND($X$5012&lt;&gt;" ",$X$5012&lt;&gt;0),IF(X768=$X$5012,1+COUNTIF(U$7:U767,"&gt;0"),0),0)</f>
        <v>0</v>
      </c>
      <c r="V768" s="178" t="s">
        <v>957</v>
      </c>
      <c r="W768" s="130"/>
      <c r="X768" s="131"/>
      <c r="Y768" s="131"/>
      <c r="Z768" s="206"/>
      <c r="AA768" s="134"/>
      <c r="AB768" s="174">
        <f>IF(AC768="totale",SUMIF(AA$7:AA768,"somma",Z$7:Z768)-SUMIF(AC$7:AC767,"totale",AB$7:AB767),0)</f>
        <v>0</v>
      </c>
      <c r="AC768" s="134"/>
      <c r="AD768" s="194">
        <f t="shared" si="62"/>
        <v>0</v>
      </c>
      <c r="AE768" s="124" t="str">
        <f t="shared" si="63"/>
        <v/>
      </c>
      <c r="AF768" s="195" t="str">
        <f t="shared" si="64"/>
        <v/>
      </c>
      <c r="AG768" s="194" t="str">
        <f t="shared" si="65"/>
        <v/>
      </c>
      <c r="AH768" s="194">
        <f>IF(AG768="",0,IF(ISERROR(VLOOKUP(AG768,AG$7:AG767,1,FALSE)),1,0))</f>
        <v>0</v>
      </c>
      <c r="AI768" s="194"/>
    </row>
    <row r="769" spans="1:35" ht="16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75">
        <f>IF(AND($X$5012&lt;&gt;" ",$X$5012&lt;&gt;0),IF(X769=$X$5012,1+COUNTIF(U$7:U768,"&gt;0"),0),0)</f>
        <v>0</v>
      </c>
      <c r="V769" s="178" t="s">
        <v>958</v>
      </c>
      <c r="W769" s="130"/>
      <c r="X769" s="131"/>
      <c r="Y769" s="131"/>
      <c r="Z769" s="206"/>
      <c r="AA769" s="134"/>
      <c r="AB769" s="174">
        <f>IF(AC769="totale",SUMIF(AA$7:AA769,"somma",Z$7:Z769)-SUMIF(AC$7:AC768,"totale",AB$7:AB768),0)</f>
        <v>0</v>
      </c>
      <c r="AC769" s="134"/>
      <c r="AD769" s="194">
        <f t="shared" si="62"/>
        <v>0</v>
      </c>
      <c r="AE769" s="124" t="str">
        <f t="shared" si="63"/>
        <v/>
      </c>
      <c r="AF769" s="195" t="str">
        <f t="shared" si="64"/>
        <v/>
      </c>
      <c r="AG769" s="194" t="str">
        <f t="shared" si="65"/>
        <v/>
      </c>
      <c r="AH769" s="194">
        <f>IF(AG769="",0,IF(ISERROR(VLOOKUP(AG769,AG$7:AG768,1,FALSE)),1,0))</f>
        <v>0</v>
      </c>
      <c r="AI769" s="194"/>
    </row>
    <row r="770" spans="1:35" ht="16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75">
        <f>IF(AND($X$5012&lt;&gt;" ",$X$5012&lt;&gt;0),IF(X770=$X$5012,1+COUNTIF(U$7:U769,"&gt;0"),0),0)</f>
        <v>0</v>
      </c>
      <c r="V770" s="178" t="s">
        <v>959</v>
      </c>
      <c r="W770" s="130"/>
      <c r="X770" s="131"/>
      <c r="Y770" s="131"/>
      <c r="Z770" s="206"/>
      <c r="AA770" s="134"/>
      <c r="AB770" s="174">
        <f>IF(AC770="totale",SUMIF(AA$7:AA770,"somma",Z$7:Z770)-SUMIF(AC$7:AC769,"totale",AB$7:AB769),0)</f>
        <v>0</v>
      </c>
      <c r="AC770" s="134"/>
      <c r="AD770" s="194">
        <f t="shared" si="62"/>
        <v>0</v>
      </c>
      <c r="AE770" s="124" t="str">
        <f t="shared" si="63"/>
        <v/>
      </c>
      <c r="AF770" s="195" t="str">
        <f t="shared" si="64"/>
        <v/>
      </c>
      <c r="AG770" s="194" t="str">
        <f t="shared" si="65"/>
        <v/>
      </c>
      <c r="AH770" s="194">
        <f>IF(AG770="",0,IF(ISERROR(VLOOKUP(AG770,AG$7:AG769,1,FALSE)),1,0))</f>
        <v>0</v>
      </c>
      <c r="AI770" s="194"/>
    </row>
    <row r="771" spans="1:35" ht="16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75">
        <f>IF(AND($X$5012&lt;&gt;" ",$X$5012&lt;&gt;0),IF(X771=$X$5012,1+COUNTIF(U$7:U770,"&gt;0"),0),0)</f>
        <v>0</v>
      </c>
      <c r="V771" s="178" t="s">
        <v>960</v>
      </c>
      <c r="W771" s="130"/>
      <c r="X771" s="131"/>
      <c r="Y771" s="131"/>
      <c r="Z771" s="206"/>
      <c r="AA771" s="134"/>
      <c r="AB771" s="174">
        <f>IF(AC771="totale",SUMIF(AA$7:AA771,"somma",Z$7:Z771)-SUMIF(AC$7:AC770,"totale",AB$7:AB770),0)</f>
        <v>0</v>
      </c>
      <c r="AC771" s="134"/>
      <c r="AD771" s="194">
        <f t="shared" si="62"/>
        <v>0</v>
      </c>
      <c r="AE771" s="124" t="str">
        <f t="shared" si="63"/>
        <v/>
      </c>
      <c r="AF771" s="195" t="str">
        <f t="shared" si="64"/>
        <v/>
      </c>
      <c r="AG771" s="194" t="str">
        <f t="shared" si="65"/>
        <v/>
      </c>
      <c r="AH771" s="194">
        <f>IF(AG771="",0,IF(ISERROR(VLOOKUP(AG771,AG$7:AG770,1,FALSE)),1,0))</f>
        <v>0</v>
      </c>
      <c r="AI771" s="194"/>
    </row>
    <row r="772" spans="1:35" ht="16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75">
        <f>IF(AND($X$5012&lt;&gt;" ",$X$5012&lt;&gt;0),IF(X772=$X$5012,1+COUNTIF(U$7:U771,"&gt;0"),0),0)</f>
        <v>0</v>
      </c>
      <c r="V772" s="178" t="s">
        <v>961</v>
      </c>
      <c r="W772" s="130"/>
      <c r="X772" s="131"/>
      <c r="Y772" s="131"/>
      <c r="Z772" s="206"/>
      <c r="AA772" s="134"/>
      <c r="AB772" s="174">
        <f>IF(AC772="totale",SUMIF(AA$7:AA772,"somma",Z$7:Z772)-SUMIF(AC$7:AC771,"totale",AB$7:AB771),0)</f>
        <v>0</v>
      </c>
      <c r="AC772" s="134"/>
      <c r="AD772" s="194">
        <f t="shared" si="62"/>
        <v>0</v>
      </c>
      <c r="AE772" s="124" t="str">
        <f t="shared" si="63"/>
        <v/>
      </c>
      <c r="AF772" s="195" t="str">
        <f t="shared" si="64"/>
        <v/>
      </c>
      <c r="AG772" s="194" t="str">
        <f t="shared" si="65"/>
        <v/>
      </c>
      <c r="AH772" s="194">
        <f>IF(AG772="",0,IF(ISERROR(VLOOKUP(AG772,AG$7:AG771,1,FALSE)),1,0))</f>
        <v>0</v>
      </c>
      <c r="AI772" s="194"/>
    </row>
    <row r="773" spans="1:35" ht="16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75">
        <f>IF(AND($X$5012&lt;&gt;" ",$X$5012&lt;&gt;0),IF(X773=$X$5012,1+COUNTIF(U$7:U772,"&gt;0"),0),0)</f>
        <v>0</v>
      </c>
      <c r="V773" s="178" t="s">
        <v>962</v>
      </c>
      <c r="W773" s="130"/>
      <c r="X773" s="131"/>
      <c r="Y773" s="131"/>
      <c r="Z773" s="206"/>
      <c r="AA773" s="134"/>
      <c r="AB773" s="174">
        <f>IF(AC773="totale",SUMIF(AA$7:AA773,"somma",Z$7:Z773)-SUMIF(AC$7:AC772,"totale",AB$7:AB772),0)</f>
        <v>0</v>
      </c>
      <c r="AC773" s="134"/>
      <c r="AD773" s="194">
        <f t="shared" si="62"/>
        <v>0</v>
      </c>
      <c r="AE773" s="124" t="str">
        <f t="shared" si="63"/>
        <v/>
      </c>
      <c r="AF773" s="195" t="str">
        <f t="shared" si="64"/>
        <v/>
      </c>
      <c r="AG773" s="194" t="str">
        <f t="shared" si="65"/>
        <v/>
      </c>
      <c r="AH773" s="194">
        <f>IF(AG773="",0,IF(ISERROR(VLOOKUP(AG773,AG$7:AG772,1,FALSE)),1,0))</f>
        <v>0</v>
      </c>
      <c r="AI773" s="194"/>
    </row>
    <row r="774" spans="1:35" ht="16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75">
        <f>IF(AND($X$5012&lt;&gt;" ",$X$5012&lt;&gt;0),IF(X774=$X$5012,1+COUNTIF(U$7:U773,"&gt;0"),0),0)</f>
        <v>0</v>
      </c>
      <c r="V774" s="178" t="s">
        <v>963</v>
      </c>
      <c r="W774" s="130"/>
      <c r="X774" s="131"/>
      <c r="Y774" s="131"/>
      <c r="Z774" s="206"/>
      <c r="AA774" s="134"/>
      <c r="AB774" s="174">
        <f>IF(AC774="totale",SUMIF(AA$7:AA774,"somma",Z$7:Z774)-SUMIF(AC$7:AC773,"totale",AB$7:AB773),0)</f>
        <v>0</v>
      </c>
      <c r="AC774" s="134"/>
      <c r="AD774" s="194">
        <f t="shared" si="62"/>
        <v>0</v>
      </c>
      <c r="AE774" s="124" t="str">
        <f t="shared" si="63"/>
        <v/>
      </c>
      <c r="AF774" s="195" t="str">
        <f t="shared" si="64"/>
        <v/>
      </c>
      <c r="AG774" s="194" t="str">
        <f t="shared" si="65"/>
        <v/>
      </c>
      <c r="AH774" s="194">
        <f>IF(AG774="",0,IF(ISERROR(VLOOKUP(AG774,AG$7:AG773,1,FALSE)),1,0))</f>
        <v>0</v>
      </c>
      <c r="AI774" s="194"/>
    </row>
    <row r="775" spans="1:35" ht="16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75">
        <f>IF(AND($X$5012&lt;&gt;" ",$X$5012&lt;&gt;0),IF(X775=$X$5012,1+COUNTIF(U$7:U774,"&gt;0"),0),0)</f>
        <v>0</v>
      </c>
      <c r="V775" s="178" t="s">
        <v>964</v>
      </c>
      <c r="W775" s="130"/>
      <c r="X775" s="131"/>
      <c r="Y775" s="131"/>
      <c r="Z775" s="206"/>
      <c r="AA775" s="134"/>
      <c r="AB775" s="174">
        <f>IF(AC775="totale",SUMIF(AA$7:AA775,"somma",Z$7:Z775)-SUMIF(AC$7:AC774,"totale",AB$7:AB774),0)</f>
        <v>0</v>
      </c>
      <c r="AC775" s="134"/>
      <c r="AD775" s="194">
        <f t="shared" si="62"/>
        <v>0</v>
      </c>
      <c r="AE775" s="124" t="str">
        <f t="shared" si="63"/>
        <v/>
      </c>
      <c r="AF775" s="195" t="str">
        <f t="shared" si="64"/>
        <v/>
      </c>
      <c r="AG775" s="194" t="str">
        <f t="shared" si="65"/>
        <v/>
      </c>
      <c r="AH775" s="194">
        <f>IF(AG775="",0,IF(ISERROR(VLOOKUP(AG775,AG$7:AG774,1,FALSE)),1,0))</f>
        <v>0</v>
      </c>
      <c r="AI775" s="194"/>
    </row>
    <row r="776" spans="1:35" ht="16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75">
        <f>IF(AND($X$5012&lt;&gt;" ",$X$5012&lt;&gt;0),IF(X776=$X$5012,1+COUNTIF(U$7:U775,"&gt;0"),0),0)</f>
        <v>0</v>
      </c>
      <c r="V776" s="178" t="s">
        <v>965</v>
      </c>
      <c r="W776" s="130"/>
      <c r="X776" s="131"/>
      <c r="Y776" s="131"/>
      <c r="Z776" s="206"/>
      <c r="AA776" s="134"/>
      <c r="AB776" s="174">
        <f>IF(AC776="totale",SUMIF(AA$7:AA776,"somma",Z$7:Z776)-SUMIF(AC$7:AC775,"totale",AB$7:AB775),0)</f>
        <v>0</v>
      </c>
      <c r="AC776" s="134"/>
      <c r="AD776" s="194">
        <f t="shared" ref="AD776:AD839" si="66">IF(ISBLANK(X776),0,VLOOKUP(X776,$B$8:$E$57,1,FALSE))</f>
        <v>0</v>
      </c>
      <c r="AE776" s="124" t="str">
        <f t="shared" ref="AE776:AE839" si="67">IF(W776&gt;0,CONCATENATE(MONTH(W776)&amp;X776),"")</f>
        <v/>
      </c>
      <c r="AF776" s="195" t="str">
        <f t="shared" ref="AF776:AF839" si="68">IF(OR(AND(Z776&lt;&gt;0,ISBLANK(X776)),ISERROR(AD776)),"ERR","")</f>
        <v/>
      </c>
      <c r="AG776" s="194" t="str">
        <f t="shared" si="65"/>
        <v/>
      </c>
      <c r="AH776" s="194">
        <f>IF(AG776="",0,IF(ISERROR(VLOOKUP(AG776,AG$7:AG775,1,FALSE)),1,0))</f>
        <v>0</v>
      </c>
      <c r="AI776" s="194"/>
    </row>
    <row r="777" spans="1:35" ht="16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75">
        <f>IF(AND($X$5012&lt;&gt;" ",$X$5012&lt;&gt;0),IF(X777=$X$5012,1+COUNTIF(U$7:U776,"&gt;0"),0),0)</f>
        <v>0</v>
      </c>
      <c r="V777" s="178" t="s">
        <v>966</v>
      </c>
      <c r="W777" s="130"/>
      <c r="X777" s="131"/>
      <c r="Y777" s="131"/>
      <c r="Z777" s="206"/>
      <c r="AA777" s="134"/>
      <c r="AB777" s="174">
        <f>IF(AC777="totale",SUMIF(AA$7:AA777,"somma",Z$7:Z777)-SUMIF(AC$7:AC776,"totale",AB$7:AB776),0)</f>
        <v>0</v>
      </c>
      <c r="AC777" s="134"/>
      <c r="AD777" s="194">
        <f t="shared" si="66"/>
        <v>0</v>
      </c>
      <c r="AE777" s="124" t="str">
        <f t="shared" si="67"/>
        <v/>
      </c>
      <c r="AF777" s="195" t="str">
        <f t="shared" si="68"/>
        <v/>
      </c>
      <c r="AG777" s="194" t="str">
        <f t="shared" si="65"/>
        <v/>
      </c>
      <c r="AH777" s="194">
        <f>IF(AG777="",0,IF(ISERROR(VLOOKUP(AG777,AG$7:AG776,1,FALSE)),1,0))</f>
        <v>0</v>
      </c>
      <c r="AI777" s="194"/>
    </row>
    <row r="778" spans="1:35" ht="16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75">
        <f>IF(AND($X$5012&lt;&gt;" ",$X$5012&lt;&gt;0),IF(X778=$X$5012,1+COUNTIF(U$7:U777,"&gt;0"),0),0)</f>
        <v>0</v>
      </c>
      <c r="V778" s="178" t="s">
        <v>967</v>
      </c>
      <c r="W778" s="130"/>
      <c r="X778" s="131"/>
      <c r="Y778" s="131"/>
      <c r="Z778" s="206"/>
      <c r="AA778" s="134"/>
      <c r="AB778" s="174">
        <f>IF(AC778="totale",SUMIF(AA$7:AA778,"somma",Z$7:Z778)-SUMIF(AC$7:AC777,"totale",AB$7:AB777),0)</f>
        <v>0</v>
      </c>
      <c r="AC778" s="134"/>
      <c r="AD778" s="194">
        <f t="shared" si="66"/>
        <v>0</v>
      </c>
      <c r="AE778" s="124" t="str">
        <f t="shared" si="67"/>
        <v/>
      </c>
      <c r="AF778" s="195" t="str">
        <f t="shared" si="68"/>
        <v/>
      </c>
      <c r="AG778" s="194" t="str">
        <f t="shared" ref="AG778:AG841" si="69">IF(W778&gt;0,CONCATENATE(MONTH(W778),"-",YEAR(W778)),"")</f>
        <v/>
      </c>
      <c r="AH778" s="194">
        <f>IF(AG778="",0,IF(ISERROR(VLOOKUP(AG778,AG$7:AG777,1,FALSE)),1,0))</f>
        <v>0</v>
      </c>
      <c r="AI778" s="194"/>
    </row>
    <row r="779" spans="1:35" ht="16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75">
        <f>IF(AND($X$5012&lt;&gt;" ",$X$5012&lt;&gt;0),IF(X779=$X$5012,1+COUNTIF(U$7:U778,"&gt;0"),0),0)</f>
        <v>0</v>
      </c>
      <c r="V779" s="178" t="s">
        <v>968</v>
      </c>
      <c r="W779" s="130"/>
      <c r="X779" s="131"/>
      <c r="Y779" s="131"/>
      <c r="Z779" s="206"/>
      <c r="AA779" s="134"/>
      <c r="AB779" s="174">
        <f>IF(AC779="totale",SUMIF(AA$7:AA779,"somma",Z$7:Z779)-SUMIF(AC$7:AC778,"totale",AB$7:AB778),0)</f>
        <v>0</v>
      </c>
      <c r="AC779" s="134"/>
      <c r="AD779" s="194">
        <f t="shared" si="66"/>
        <v>0</v>
      </c>
      <c r="AE779" s="124" t="str">
        <f t="shared" si="67"/>
        <v/>
      </c>
      <c r="AF779" s="195" t="str">
        <f t="shared" si="68"/>
        <v/>
      </c>
      <c r="AG779" s="194" t="str">
        <f t="shared" si="69"/>
        <v/>
      </c>
      <c r="AH779" s="194">
        <f>IF(AG779="",0,IF(ISERROR(VLOOKUP(AG779,AG$7:AG778,1,FALSE)),1,0))</f>
        <v>0</v>
      </c>
      <c r="AI779" s="194"/>
    </row>
    <row r="780" spans="1:35" ht="16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75">
        <f>IF(AND($X$5012&lt;&gt;" ",$X$5012&lt;&gt;0),IF(X780=$X$5012,1+COUNTIF(U$7:U779,"&gt;0"),0),0)</f>
        <v>0</v>
      </c>
      <c r="V780" s="178" t="s">
        <v>969</v>
      </c>
      <c r="W780" s="130"/>
      <c r="X780" s="131"/>
      <c r="Y780" s="131"/>
      <c r="Z780" s="206"/>
      <c r="AA780" s="134"/>
      <c r="AB780" s="174">
        <f>IF(AC780="totale",SUMIF(AA$7:AA780,"somma",Z$7:Z780)-SUMIF(AC$7:AC779,"totale",AB$7:AB779),0)</f>
        <v>0</v>
      </c>
      <c r="AC780" s="134"/>
      <c r="AD780" s="194">
        <f t="shared" si="66"/>
        <v>0</v>
      </c>
      <c r="AE780" s="124" t="str">
        <f t="shared" si="67"/>
        <v/>
      </c>
      <c r="AF780" s="195" t="str">
        <f t="shared" si="68"/>
        <v/>
      </c>
      <c r="AG780" s="194" t="str">
        <f t="shared" si="69"/>
        <v/>
      </c>
      <c r="AH780" s="194">
        <f>IF(AG780="",0,IF(ISERROR(VLOOKUP(AG780,AG$7:AG779,1,FALSE)),1,0))</f>
        <v>0</v>
      </c>
      <c r="AI780" s="194"/>
    </row>
    <row r="781" spans="1:35" ht="16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75">
        <f>IF(AND($X$5012&lt;&gt;" ",$X$5012&lt;&gt;0),IF(X781=$X$5012,1+COUNTIF(U$7:U780,"&gt;0"),0),0)</f>
        <v>0</v>
      </c>
      <c r="V781" s="178" t="s">
        <v>970</v>
      </c>
      <c r="W781" s="130"/>
      <c r="X781" s="131"/>
      <c r="Y781" s="131"/>
      <c r="Z781" s="206"/>
      <c r="AA781" s="134"/>
      <c r="AB781" s="174">
        <f>IF(AC781="totale",SUMIF(AA$7:AA781,"somma",Z$7:Z781)-SUMIF(AC$7:AC780,"totale",AB$7:AB780),0)</f>
        <v>0</v>
      </c>
      <c r="AC781" s="134"/>
      <c r="AD781" s="194">
        <f t="shared" si="66"/>
        <v>0</v>
      </c>
      <c r="AE781" s="124" t="str">
        <f t="shared" si="67"/>
        <v/>
      </c>
      <c r="AF781" s="195" t="str">
        <f t="shared" si="68"/>
        <v/>
      </c>
      <c r="AG781" s="194" t="str">
        <f t="shared" si="69"/>
        <v/>
      </c>
      <c r="AH781" s="194">
        <f>IF(AG781="",0,IF(ISERROR(VLOOKUP(AG781,AG$7:AG780,1,FALSE)),1,0))</f>
        <v>0</v>
      </c>
      <c r="AI781" s="194"/>
    </row>
    <row r="782" spans="1:35" ht="16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75">
        <f>IF(AND($X$5012&lt;&gt;" ",$X$5012&lt;&gt;0),IF(X782=$X$5012,1+COUNTIF(U$7:U781,"&gt;0"),0),0)</f>
        <v>0</v>
      </c>
      <c r="V782" s="178" t="s">
        <v>971</v>
      </c>
      <c r="W782" s="130"/>
      <c r="X782" s="131"/>
      <c r="Y782" s="131"/>
      <c r="Z782" s="206"/>
      <c r="AA782" s="134"/>
      <c r="AB782" s="174">
        <f>IF(AC782="totale",SUMIF(AA$7:AA782,"somma",Z$7:Z782)-SUMIF(AC$7:AC781,"totale",AB$7:AB781),0)</f>
        <v>0</v>
      </c>
      <c r="AC782" s="134"/>
      <c r="AD782" s="194">
        <f t="shared" si="66"/>
        <v>0</v>
      </c>
      <c r="AE782" s="124" t="str">
        <f t="shared" si="67"/>
        <v/>
      </c>
      <c r="AF782" s="195" t="str">
        <f t="shared" si="68"/>
        <v/>
      </c>
      <c r="AG782" s="194" t="str">
        <f t="shared" si="69"/>
        <v/>
      </c>
      <c r="AH782" s="194">
        <f>IF(AG782="",0,IF(ISERROR(VLOOKUP(AG782,AG$7:AG781,1,FALSE)),1,0))</f>
        <v>0</v>
      </c>
      <c r="AI782" s="194"/>
    </row>
    <row r="783" spans="1:35" ht="16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75">
        <f>IF(AND($X$5012&lt;&gt;" ",$X$5012&lt;&gt;0),IF(X783=$X$5012,1+COUNTIF(U$7:U782,"&gt;0"),0),0)</f>
        <v>0</v>
      </c>
      <c r="V783" s="178" t="s">
        <v>972</v>
      </c>
      <c r="W783" s="130"/>
      <c r="X783" s="131"/>
      <c r="Y783" s="131"/>
      <c r="Z783" s="206"/>
      <c r="AA783" s="134"/>
      <c r="AB783" s="174">
        <f>IF(AC783="totale",SUMIF(AA$7:AA783,"somma",Z$7:Z783)-SUMIF(AC$7:AC782,"totale",AB$7:AB782),0)</f>
        <v>0</v>
      </c>
      <c r="AC783" s="134"/>
      <c r="AD783" s="194">
        <f t="shared" si="66"/>
        <v>0</v>
      </c>
      <c r="AE783" s="124" t="str">
        <f t="shared" si="67"/>
        <v/>
      </c>
      <c r="AF783" s="195" t="str">
        <f t="shared" si="68"/>
        <v/>
      </c>
      <c r="AG783" s="194" t="str">
        <f t="shared" si="69"/>
        <v/>
      </c>
      <c r="AH783" s="194">
        <f>IF(AG783="",0,IF(ISERROR(VLOOKUP(AG783,AG$7:AG782,1,FALSE)),1,0))</f>
        <v>0</v>
      </c>
      <c r="AI783" s="194"/>
    </row>
    <row r="784" spans="1:35" ht="16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75">
        <f>IF(AND($X$5012&lt;&gt;" ",$X$5012&lt;&gt;0),IF(X784=$X$5012,1+COUNTIF(U$7:U783,"&gt;0"),0),0)</f>
        <v>0</v>
      </c>
      <c r="V784" s="178" t="s">
        <v>973</v>
      </c>
      <c r="W784" s="130"/>
      <c r="X784" s="131"/>
      <c r="Y784" s="131"/>
      <c r="Z784" s="206"/>
      <c r="AA784" s="134"/>
      <c r="AB784" s="174">
        <f>IF(AC784="totale",SUMIF(AA$7:AA784,"somma",Z$7:Z784)-SUMIF(AC$7:AC783,"totale",AB$7:AB783),0)</f>
        <v>0</v>
      </c>
      <c r="AC784" s="134"/>
      <c r="AD784" s="194">
        <f t="shared" si="66"/>
        <v>0</v>
      </c>
      <c r="AE784" s="124" t="str">
        <f t="shared" si="67"/>
        <v/>
      </c>
      <c r="AF784" s="195" t="str">
        <f t="shared" si="68"/>
        <v/>
      </c>
      <c r="AG784" s="194" t="str">
        <f t="shared" si="69"/>
        <v/>
      </c>
      <c r="AH784" s="194">
        <f>IF(AG784="",0,IF(ISERROR(VLOOKUP(AG784,AG$7:AG783,1,FALSE)),1,0))</f>
        <v>0</v>
      </c>
      <c r="AI784" s="194"/>
    </row>
    <row r="785" spans="1:35" ht="16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75">
        <f>IF(AND($X$5012&lt;&gt;" ",$X$5012&lt;&gt;0),IF(X785=$X$5012,1+COUNTIF(U$7:U784,"&gt;0"),0),0)</f>
        <v>0</v>
      </c>
      <c r="V785" s="178" t="s">
        <v>974</v>
      </c>
      <c r="W785" s="130"/>
      <c r="X785" s="131"/>
      <c r="Y785" s="131"/>
      <c r="Z785" s="206"/>
      <c r="AA785" s="134"/>
      <c r="AB785" s="174">
        <f>IF(AC785="totale",SUMIF(AA$7:AA785,"somma",Z$7:Z785)-SUMIF(AC$7:AC784,"totale",AB$7:AB784),0)</f>
        <v>0</v>
      </c>
      <c r="AC785" s="134"/>
      <c r="AD785" s="194">
        <f t="shared" si="66"/>
        <v>0</v>
      </c>
      <c r="AE785" s="124" t="str">
        <f t="shared" si="67"/>
        <v/>
      </c>
      <c r="AF785" s="195" t="str">
        <f t="shared" si="68"/>
        <v/>
      </c>
      <c r="AG785" s="194" t="str">
        <f t="shared" si="69"/>
        <v/>
      </c>
      <c r="AH785" s="194">
        <f>IF(AG785="",0,IF(ISERROR(VLOOKUP(AG785,AG$7:AG784,1,FALSE)),1,0))</f>
        <v>0</v>
      </c>
      <c r="AI785" s="194"/>
    </row>
    <row r="786" spans="1:35" ht="16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75">
        <f>IF(AND($X$5012&lt;&gt;" ",$X$5012&lt;&gt;0),IF(X786=$X$5012,1+COUNTIF(U$7:U785,"&gt;0"),0),0)</f>
        <v>0</v>
      </c>
      <c r="V786" s="178" t="s">
        <v>975</v>
      </c>
      <c r="W786" s="130"/>
      <c r="X786" s="131"/>
      <c r="Y786" s="131"/>
      <c r="Z786" s="206"/>
      <c r="AA786" s="134"/>
      <c r="AB786" s="174">
        <f>IF(AC786="totale",SUMIF(AA$7:AA786,"somma",Z$7:Z786)-SUMIF(AC$7:AC785,"totale",AB$7:AB785),0)</f>
        <v>0</v>
      </c>
      <c r="AC786" s="134"/>
      <c r="AD786" s="194">
        <f t="shared" si="66"/>
        <v>0</v>
      </c>
      <c r="AE786" s="124" t="str">
        <f t="shared" si="67"/>
        <v/>
      </c>
      <c r="AF786" s="195" t="str">
        <f t="shared" si="68"/>
        <v/>
      </c>
      <c r="AG786" s="194" t="str">
        <f t="shared" si="69"/>
        <v/>
      </c>
      <c r="AH786" s="194">
        <f>IF(AG786="",0,IF(ISERROR(VLOOKUP(AG786,AG$7:AG785,1,FALSE)),1,0))</f>
        <v>0</v>
      </c>
      <c r="AI786" s="194"/>
    </row>
    <row r="787" spans="1:35" ht="16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75">
        <f>IF(AND($X$5012&lt;&gt;" ",$X$5012&lt;&gt;0),IF(X787=$X$5012,1+COUNTIF(U$7:U786,"&gt;0"),0),0)</f>
        <v>0</v>
      </c>
      <c r="V787" s="178" t="s">
        <v>976</v>
      </c>
      <c r="W787" s="130"/>
      <c r="X787" s="131"/>
      <c r="Y787" s="131"/>
      <c r="Z787" s="206"/>
      <c r="AA787" s="134"/>
      <c r="AB787" s="174">
        <f>IF(AC787="totale",SUMIF(AA$7:AA787,"somma",Z$7:Z787)-SUMIF(AC$7:AC786,"totale",AB$7:AB786),0)</f>
        <v>0</v>
      </c>
      <c r="AC787" s="134"/>
      <c r="AD787" s="194">
        <f t="shared" si="66"/>
        <v>0</v>
      </c>
      <c r="AE787" s="124" t="str">
        <f t="shared" si="67"/>
        <v/>
      </c>
      <c r="AF787" s="195" t="str">
        <f t="shared" si="68"/>
        <v/>
      </c>
      <c r="AG787" s="194" t="str">
        <f t="shared" si="69"/>
        <v/>
      </c>
      <c r="AH787" s="194">
        <f>IF(AG787="",0,IF(ISERROR(VLOOKUP(AG787,AG$7:AG786,1,FALSE)),1,0))</f>
        <v>0</v>
      </c>
      <c r="AI787" s="194"/>
    </row>
    <row r="788" spans="1:35" ht="16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75">
        <f>IF(AND($X$5012&lt;&gt;" ",$X$5012&lt;&gt;0),IF(X788=$X$5012,1+COUNTIF(U$7:U787,"&gt;0"),0),0)</f>
        <v>0</v>
      </c>
      <c r="V788" s="178" t="s">
        <v>977</v>
      </c>
      <c r="W788" s="130"/>
      <c r="X788" s="131"/>
      <c r="Y788" s="131"/>
      <c r="Z788" s="206"/>
      <c r="AA788" s="134"/>
      <c r="AB788" s="174">
        <f>IF(AC788="totale",SUMIF(AA$7:AA788,"somma",Z$7:Z788)-SUMIF(AC$7:AC787,"totale",AB$7:AB787),0)</f>
        <v>0</v>
      </c>
      <c r="AC788" s="134"/>
      <c r="AD788" s="194">
        <f t="shared" si="66"/>
        <v>0</v>
      </c>
      <c r="AE788" s="124" t="str">
        <f t="shared" si="67"/>
        <v/>
      </c>
      <c r="AF788" s="195" t="str">
        <f t="shared" si="68"/>
        <v/>
      </c>
      <c r="AG788" s="194" t="str">
        <f t="shared" si="69"/>
        <v/>
      </c>
      <c r="AH788" s="194">
        <f>IF(AG788="",0,IF(ISERROR(VLOOKUP(AG788,AG$7:AG787,1,FALSE)),1,0))</f>
        <v>0</v>
      </c>
      <c r="AI788" s="194"/>
    </row>
    <row r="789" spans="1:35" ht="16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75">
        <f>IF(AND($X$5012&lt;&gt;" ",$X$5012&lt;&gt;0),IF(X789=$X$5012,1+COUNTIF(U$7:U788,"&gt;0"),0),0)</f>
        <v>0</v>
      </c>
      <c r="V789" s="178" t="s">
        <v>978</v>
      </c>
      <c r="W789" s="130"/>
      <c r="X789" s="131"/>
      <c r="Y789" s="131"/>
      <c r="Z789" s="206"/>
      <c r="AA789" s="134"/>
      <c r="AB789" s="174">
        <f>IF(AC789="totale",SUMIF(AA$7:AA789,"somma",Z$7:Z789)-SUMIF(AC$7:AC788,"totale",AB$7:AB788),0)</f>
        <v>0</v>
      </c>
      <c r="AC789" s="134"/>
      <c r="AD789" s="194">
        <f t="shared" si="66"/>
        <v>0</v>
      </c>
      <c r="AE789" s="124" t="str">
        <f t="shared" si="67"/>
        <v/>
      </c>
      <c r="AF789" s="195" t="str">
        <f t="shared" si="68"/>
        <v/>
      </c>
      <c r="AG789" s="194" t="str">
        <f t="shared" si="69"/>
        <v/>
      </c>
      <c r="AH789" s="194">
        <f>IF(AG789="",0,IF(ISERROR(VLOOKUP(AG789,AG$7:AG788,1,FALSE)),1,0))</f>
        <v>0</v>
      </c>
      <c r="AI789" s="194"/>
    </row>
    <row r="790" spans="1:35" ht="16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75">
        <f>IF(AND($X$5012&lt;&gt;" ",$X$5012&lt;&gt;0),IF(X790=$X$5012,1+COUNTIF(U$7:U789,"&gt;0"),0),0)</f>
        <v>0</v>
      </c>
      <c r="V790" s="178" t="s">
        <v>979</v>
      </c>
      <c r="W790" s="130"/>
      <c r="X790" s="131"/>
      <c r="Y790" s="131"/>
      <c r="Z790" s="206"/>
      <c r="AA790" s="134"/>
      <c r="AB790" s="174">
        <f>IF(AC790="totale",SUMIF(AA$7:AA790,"somma",Z$7:Z790)-SUMIF(AC$7:AC789,"totale",AB$7:AB789),0)</f>
        <v>0</v>
      </c>
      <c r="AC790" s="134"/>
      <c r="AD790" s="194">
        <f t="shared" si="66"/>
        <v>0</v>
      </c>
      <c r="AE790" s="124" t="str">
        <f t="shared" si="67"/>
        <v/>
      </c>
      <c r="AF790" s="195" t="str">
        <f t="shared" si="68"/>
        <v/>
      </c>
      <c r="AG790" s="194" t="str">
        <f t="shared" si="69"/>
        <v/>
      </c>
      <c r="AH790" s="194">
        <f>IF(AG790="",0,IF(ISERROR(VLOOKUP(AG790,AG$7:AG789,1,FALSE)),1,0))</f>
        <v>0</v>
      </c>
      <c r="AI790" s="194"/>
    </row>
    <row r="791" spans="1:35" ht="16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75">
        <f>IF(AND($X$5012&lt;&gt;" ",$X$5012&lt;&gt;0),IF(X791=$X$5012,1+COUNTIF(U$7:U790,"&gt;0"),0),0)</f>
        <v>0</v>
      </c>
      <c r="V791" s="178" t="s">
        <v>980</v>
      </c>
      <c r="W791" s="130"/>
      <c r="X791" s="131"/>
      <c r="Y791" s="131"/>
      <c r="Z791" s="206"/>
      <c r="AA791" s="134"/>
      <c r="AB791" s="174">
        <f>IF(AC791="totale",SUMIF(AA$7:AA791,"somma",Z$7:Z791)-SUMIF(AC$7:AC790,"totale",AB$7:AB790),0)</f>
        <v>0</v>
      </c>
      <c r="AC791" s="134"/>
      <c r="AD791" s="194">
        <f t="shared" si="66"/>
        <v>0</v>
      </c>
      <c r="AE791" s="124" t="str">
        <f t="shared" si="67"/>
        <v/>
      </c>
      <c r="AF791" s="195" t="str">
        <f t="shared" si="68"/>
        <v/>
      </c>
      <c r="AG791" s="194" t="str">
        <f t="shared" si="69"/>
        <v/>
      </c>
      <c r="AH791" s="194">
        <f>IF(AG791="",0,IF(ISERROR(VLOOKUP(AG791,AG$7:AG790,1,FALSE)),1,0))</f>
        <v>0</v>
      </c>
      <c r="AI791" s="194"/>
    </row>
    <row r="792" spans="1:35" ht="16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75">
        <f>IF(AND($X$5012&lt;&gt;" ",$X$5012&lt;&gt;0),IF(X792=$X$5012,1+COUNTIF(U$7:U791,"&gt;0"),0),0)</f>
        <v>0</v>
      </c>
      <c r="V792" s="178" t="s">
        <v>981</v>
      </c>
      <c r="W792" s="130"/>
      <c r="X792" s="131"/>
      <c r="Y792" s="131"/>
      <c r="Z792" s="206"/>
      <c r="AA792" s="134"/>
      <c r="AB792" s="174">
        <f>IF(AC792="totale",SUMIF(AA$7:AA792,"somma",Z$7:Z792)-SUMIF(AC$7:AC791,"totale",AB$7:AB791),0)</f>
        <v>0</v>
      </c>
      <c r="AC792" s="134"/>
      <c r="AD792" s="194">
        <f t="shared" si="66"/>
        <v>0</v>
      </c>
      <c r="AE792" s="124" t="str">
        <f t="shared" si="67"/>
        <v/>
      </c>
      <c r="AF792" s="195" t="str">
        <f t="shared" si="68"/>
        <v/>
      </c>
      <c r="AG792" s="194" t="str">
        <f t="shared" si="69"/>
        <v/>
      </c>
      <c r="AH792" s="194">
        <f>IF(AG792="",0,IF(ISERROR(VLOOKUP(AG792,AG$7:AG791,1,FALSE)),1,0))</f>
        <v>0</v>
      </c>
      <c r="AI792" s="194"/>
    </row>
    <row r="793" spans="1:35" ht="16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75">
        <f>IF(AND($X$5012&lt;&gt;" ",$X$5012&lt;&gt;0),IF(X793=$X$5012,1+COUNTIF(U$7:U792,"&gt;0"),0),0)</f>
        <v>0</v>
      </c>
      <c r="V793" s="178" t="s">
        <v>982</v>
      </c>
      <c r="W793" s="130"/>
      <c r="X793" s="131"/>
      <c r="Y793" s="131"/>
      <c r="Z793" s="206"/>
      <c r="AA793" s="134"/>
      <c r="AB793" s="174">
        <f>IF(AC793="totale",SUMIF(AA$7:AA793,"somma",Z$7:Z793)-SUMIF(AC$7:AC792,"totale",AB$7:AB792),0)</f>
        <v>0</v>
      </c>
      <c r="AC793" s="134"/>
      <c r="AD793" s="194">
        <f t="shared" si="66"/>
        <v>0</v>
      </c>
      <c r="AE793" s="124" t="str">
        <f t="shared" si="67"/>
        <v/>
      </c>
      <c r="AF793" s="195" t="str">
        <f t="shared" si="68"/>
        <v/>
      </c>
      <c r="AG793" s="194" t="str">
        <f t="shared" si="69"/>
        <v/>
      </c>
      <c r="AH793" s="194">
        <f>IF(AG793="",0,IF(ISERROR(VLOOKUP(AG793,AG$7:AG792,1,FALSE)),1,0))</f>
        <v>0</v>
      </c>
      <c r="AI793" s="194"/>
    </row>
    <row r="794" spans="1:35" ht="16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75">
        <f>IF(AND($X$5012&lt;&gt;" ",$X$5012&lt;&gt;0),IF(X794=$X$5012,1+COUNTIF(U$7:U793,"&gt;0"),0),0)</f>
        <v>0</v>
      </c>
      <c r="V794" s="178" t="s">
        <v>983</v>
      </c>
      <c r="W794" s="130"/>
      <c r="X794" s="131"/>
      <c r="Y794" s="131"/>
      <c r="Z794" s="206"/>
      <c r="AA794" s="134"/>
      <c r="AB794" s="174">
        <f>IF(AC794="totale",SUMIF(AA$7:AA794,"somma",Z$7:Z794)-SUMIF(AC$7:AC793,"totale",AB$7:AB793),0)</f>
        <v>0</v>
      </c>
      <c r="AC794" s="134"/>
      <c r="AD794" s="194">
        <f t="shared" si="66"/>
        <v>0</v>
      </c>
      <c r="AE794" s="124" t="str">
        <f t="shared" si="67"/>
        <v/>
      </c>
      <c r="AF794" s="195" t="str">
        <f t="shared" si="68"/>
        <v/>
      </c>
      <c r="AG794" s="194" t="str">
        <f t="shared" si="69"/>
        <v/>
      </c>
      <c r="AH794" s="194">
        <f>IF(AG794="",0,IF(ISERROR(VLOOKUP(AG794,AG$7:AG793,1,FALSE)),1,0))</f>
        <v>0</v>
      </c>
      <c r="AI794" s="194"/>
    </row>
    <row r="795" spans="1:35" ht="16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75">
        <f>IF(AND($X$5012&lt;&gt;" ",$X$5012&lt;&gt;0),IF(X795=$X$5012,1+COUNTIF(U$7:U794,"&gt;0"),0),0)</f>
        <v>0</v>
      </c>
      <c r="V795" s="178" t="s">
        <v>984</v>
      </c>
      <c r="W795" s="130"/>
      <c r="X795" s="131"/>
      <c r="Y795" s="131"/>
      <c r="Z795" s="206"/>
      <c r="AA795" s="134"/>
      <c r="AB795" s="174">
        <f>IF(AC795="totale",SUMIF(AA$7:AA795,"somma",Z$7:Z795)-SUMIF(AC$7:AC794,"totale",AB$7:AB794),0)</f>
        <v>0</v>
      </c>
      <c r="AC795" s="134"/>
      <c r="AD795" s="194">
        <f t="shared" si="66"/>
        <v>0</v>
      </c>
      <c r="AE795" s="124" t="str">
        <f t="shared" si="67"/>
        <v/>
      </c>
      <c r="AF795" s="195" t="str">
        <f t="shared" si="68"/>
        <v/>
      </c>
      <c r="AG795" s="194" t="str">
        <f t="shared" si="69"/>
        <v/>
      </c>
      <c r="AH795" s="194">
        <f>IF(AG795="",0,IF(ISERROR(VLOOKUP(AG795,AG$7:AG794,1,FALSE)),1,0))</f>
        <v>0</v>
      </c>
      <c r="AI795" s="194"/>
    </row>
    <row r="796" spans="1:35" ht="16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75">
        <f>IF(AND($X$5012&lt;&gt;" ",$X$5012&lt;&gt;0),IF(X796=$X$5012,1+COUNTIF(U$7:U795,"&gt;0"),0),0)</f>
        <v>0</v>
      </c>
      <c r="V796" s="178" t="s">
        <v>985</v>
      </c>
      <c r="W796" s="130"/>
      <c r="X796" s="131"/>
      <c r="Y796" s="131"/>
      <c r="Z796" s="206"/>
      <c r="AA796" s="134"/>
      <c r="AB796" s="174">
        <f>IF(AC796="totale",SUMIF(AA$7:AA796,"somma",Z$7:Z796)-SUMIF(AC$7:AC795,"totale",AB$7:AB795),0)</f>
        <v>0</v>
      </c>
      <c r="AC796" s="134"/>
      <c r="AD796" s="194">
        <f t="shared" si="66"/>
        <v>0</v>
      </c>
      <c r="AE796" s="124" t="str">
        <f t="shared" si="67"/>
        <v/>
      </c>
      <c r="AF796" s="195" t="str">
        <f t="shared" si="68"/>
        <v/>
      </c>
      <c r="AG796" s="194" t="str">
        <f t="shared" si="69"/>
        <v/>
      </c>
      <c r="AH796" s="194">
        <f>IF(AG796="",0,IF(ISERROR(VLOOKUP(AG796,AG$7:AG795,1,FALSE)),1,0))</f>
        <v>0</v>
      </c>
      <c r="AI796" s="194"/>
    </row>
    <row r="797" spans="1:35" ht="16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75">
        <f>IF(AND($X$5012&lt;&gt;" ",$X$5012&lt;&gt;0),IF(X797=$X$5012,1+COUNTIF(U$7:U796,"&gt;0"),0),0)</f>
        <v>0</v>
      </c>
      <c r="V797" s="178" t="s">
        <v>986</v>
      </c>
      <c r="W797" s="130"/>
      <c r="X797" s="131"/>
      <c r="Y797" s="131"/>
      <c r="Z797" s="206"/>
      <c r="AA797" s="134"/>
      <c r="AB797" s="174">
        <f>IF(AC797="totale",SUMIF(AA$7:AA797,"somma",Z$7:Z797)-SUMIF(AC$7:AC796,"totale",AB$7:AB796),0)</f>
        <v>0</v>
      </c>
      <c r="AC797" s="134"/>
      <c r="AD797" s="194">
        <f t="shared" si="66"/>
        <v>0</v>
      </c>
      <c r="AE797" s="124" t="str">
        <f t="shared" si="67"/>
        <v/>
      </c>
      <c r="AF797" s="195" t="str">
        <f t="shared" si="68"/>
        <v/>
      </c>
      <c r="AG797" s="194" t="str">
        <f t="shared" si="69"/>
        <v/>
      </c>
      <c r="AH797" s="194">
        <f>IF(AG797="",0,IF(ISERROR(VLOOKUP(AG797,AG$7:AG796,1,FALSE)),1,0))</f>
        <v>0</v>
      </c>
      <c r="AI797" s="194"/>
    </row>
    <row r="798" spans="1:35" ht="16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75">
        <f>IF(AND($X$5012&lt;&gt;" ",$X$5012&lt;&gt;0),IF(X798=$X$5012,1+COUNTIF(U$7:U797,"&gt;0"),0),0)</f>
        <v>0</v>
      </c>
      <c r="V798" s="178" t="s">
        <v>987</v>
      </c>
      <c r="W798" s="130"/>
      <c r="X798" s="131"/>
      <c r="Y798" s="131"/>
      <c r="Z798" s="206"/>
      <c r="AA798" s="134"/>
      <c r="AB798" s="174">
        <f>IF(AC798="totale",SUMIF(AA$7:AA798,"somma",Z$7:Z798)-SUMIF(AC$7:AC797,"totale",AB$7:AB797),0)</f>
        <v>0</v>
      </c>
      <c r="AC798" s="134"/>
      <c r="AD798" s="194">
        <f t="shared" si="66"/>
        <v>0</v>
      </c>
      <c r="AE798" s="124" t="str">
        <f t="shared" si="67"/>
        <v/>
      </c>
      <c r="AF798" s="195" t="str">
        <f t="shared" si="68"/>
        <v/>
      </c>
      <c r="AG798" s="194" t="str">
        <f t="shared" si="69"/>
        <v/>
      </c>
      <c r="AH798" s="194">
        <f>IF(AG798="",0,IF(ISERROR(VLOOKUP(AG798,AG$7:AG797,1,FALSE)),1,0))</f>
        <v>0</v>
      </c>
      <c r="AI798" s="194"/>
    </row>
    <row r="799" spans="1:35" ht="16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75">
        <f>IF(AND($X$5012&lt;&gt;" ",$X$5012&lt;&gt;0),IF(X799=$X$5012,1+COUNTIF(U$7:U798,"&gt;0"),0),0)</f>
        <v>0</v>
      </c>
      <c r="V799" s="178" t="s">
        <v>988</v>
      </c>
      <c r="W799" s="130"/>
      <c r="X799" s="131"/>
      <c r="Y799" s="131"/>
      <c r="Z799" s="206"/>
      <c r="AA799" s="134"/>
      <c r="AB799" s="174">
        <f>IF(AC799="totale",SUMIF(AA$7:AA799,"somma",Z$7:Z799)-SUMIF(AC$7:AC798,"totale",AB$7:AB798),0)</f>
        <v>0</v>
      </c>
      <c r="AC799" s="134"/>
      <c r="AD799" s="194">
        <f t="shared" si="66"/>
        <v>0</v>
      </c>
      <c r="AE799" s="124" t="str">
        <f t="shared" si="67"/>
        <v/>
      </c>
      <c r="AF799" s="195" t="str">
        <f t="shared" si="68"/>
        <v/>
      </c>
      <c r="AG799" s="194" t="str">
        <f t="shared" si="69"/>
        <v/>
      </c>
      <c r="AH799" s="194">
        <f>IF(AG799="",0,IF(ISERROR(VLOOKUP(AG799,AG$7:AG798,1,FALSE)),1,0))</f>
        <v>0</v>
      </c>
      <c r="AI799" s="194"/>
    </row>
    <row r="800" spans="1:35" ht="16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75">
        <f>IF(AND($X$5012&lt;&gt;" ",$X$5012&lt;&gt;0),IF(X800=$X$5012,1+COUNTIF(U$7:U799,"&gt;0"),0),0)</f>
        <v>0</v>
      </c>
      <c r="V800" s="178" t="s">
        <v>989</v>
      </c>
      <c r="W800" s="130"/>
      <c r="X800" s="131"/>
      <c r="Y800" s="131"/>
      <c r="Z800" s="206"/>
      <c r="AA800" s="134"/>
      <c r="AB800" s="174">
        <f>IF(AC800="totale",SUMIF(AA$7:AA800,"somma",Z$7:Z800)-SUMIF(AC$7:AC799,"totale",AB$7:AB799),0)</f>
        <v>0</v>
      </c>
      <c r="AC800" s="134"/>
      <c r="AD800" s="194">
        <f t="shared" si="66"/>
        <v>0</v>
      </c>
      <c r="AE800" s="124" t="str">
        <f t="shared" si="67"/>
        <v/>
      </c>
      <c r="AF800" s="195" t="str">
        <f t="shared" si="68"/>
        <v/>
      </c>
      <c r="AG800" s="194" t="str">
        <f t="shared" si="69"/>
        <v/>
      </c>
      <c r="AH800" s="194">
        <f>IF(AG800="",0,IF(ISERROR(VLOOKUP(AG800,AG$7:AG799,1,FALSE)),1,0))</f>
        <v>0</v>
      </c>
      <c r="AI800" s="194"/>
    </row>
    <row r="801" spans="1:35" ht="16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75">
        <f>IF(AND($X$5012&lt;&gt;" ",$X$5012&lt;&gt;0),IF(X801=$X$5012,1+COUNTIF(U$7:U800,"&gt;0"),0),0)</f>
        <v>0</v>
      </c>
      <c r="V801" s="178" t="s">
        <v>990</v>
      </c>
      <c r="W801" s="130"/>
      <c r="X801" s="131"/>
      <c r="Y801" s="131"/>
      <c r="Z801" s="206"/>
      <c r="AA801" s="134"/>
      <c r="AB801" s="174">
        <f>IF(AC801="totale",SUMIF(AA$7:AA801,"somma",Z$7:Z801)-SUMIF(AC$7:AC800,"totale",AB$7:AB800),0)</f>
        <v>0</v>
      </c>
      <c r="AC801" s="134"/>
      <c r="AD801" s="194">
        <f t="shared" si="66"/>
        <v>0</v>
      </c>
      <c r="AE801" s="124" t="str">
        <f t="shared" si="67"/>
        <v/>
      </c>
      <c r="AF801" s="195" t="str">
        <f t="shared" si="68"/>
        <v/>
      </c>
      <c r="AG801" s="194" t="str">
        <f t="shared" si="69"/>
        <v/>
      </c>
      <c r="AH801" s="194">
        <f>IF(AG801="",0,IF(ISERROR(VLOOKUP(AG801,AG$7:AG800,1,FALSE)),1,0))</f>
        <v>0</v>
      </c>
      <c r="AI801" s="194"/>
    </row>
    <row r="802" spans="1:35" ht="16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75">
        <f>IF(AND($X$5012&lt;&gt;" ",$X$5012&lt;&gt;0),IF(X802=$X$5012,1+COUNTIF(U$7:U801,"&gt;0"),0),0)</f>
        <v>0</v>
      </c>
      <c r="V802" s="178" t="s">
        <v>991</v>
      </c>
      <c r="W802" s="130"/>
      <c r="X802" s="131"/>
      <c r="Y802" s="131"/>
      <c r="Z802" s="206"/>
      <c r="AA802" s="134"/>
      <c r="AB802" s="174">
        <f>IF(AC802="totale",SUMIF(AA$7:AA802,"somma",Z$7:Z802)-SUMIF(AC$7:AC801,"totale",AB$7:AB801),0)</f>
        <v>0</v>
      </c>
      <c r="AC802" s="134"/>
      <c r="AD802" s="194">
        <f t="shared" si="66"/>
        <v>0</v>
      </c>
      <c r="AE802" s="124" t="str">
        <f t="shared" si="67"/>
        <v/>
      </c>
      <c r="AF802" s="195" t="str">
        <f t="shared" si="68"/>
        <v/>
      </c>
      <c r="AG802" s="194" t="str">
        <f t="shared" si="69"/>
        <v/>
      </c>
      <c r="AH802" s="194">
        <f>IF(AG802="",0,IF(ISERROR(VLOOKUP(AG802,AG$7:AG801,1,FALSE)),1,0))</f>
        <v>0</v>
      </c>
      <c r="AI802" s="194"/>
    </row>
    <row r="803" spans="1:35" ht="16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75">
        <f>IF(AND($X$5012&lt;&gt;" ",$X$5012&lt;&gt;0),IF(X803=$X$5012,1+COUNTIF(U$7:U802,"&gt;0"),0),0)</f>
        <v>0</v>
      </c>
      <c r="V803" s="178" t="s">
        <v>992</v>
      </c>
      <c r="W803" s="130"/>
      <c r="X803" s="131"/>
      <c r="Y803" s="131"/>
      <c r="Z803" s="206"/>
      <c r="AA803" s="134"/>
      <c r="AB803" s="174">
        <f>IF(AC803="totale",SUMIF(AA$7:AA803,"somma",Z$7:Z803)-SUMIF(AC$7:AC802,"totale",AB$7:AB802),0)</f>
        <v>0</v>
      </c>
      <c r="AC803" s="134"/>
      <c r="AD803" s="194">
        <f t="shared" si="66"/>
        <v>0</v>
      </c>
      <c r="AE803" s="124" t="str">
        <f t="shared" si="67"/>
        <v/>
      </c>
      <c r="AF803" s="195" t="str">
        <f t="shared" si="68"/>
        <v/>
      </c>
      <c r="AG803" s="194" t="str">
        <f t="shared" si="69"/>
        <v/>
      </c>
      <c r="AH803" s="194">
        <f>IF(AG803="",0,IF(ISERROR(VLOOKUP(AG803,AG$7:AG802,1,FALSE)),1,0))</f>
        <v>0</v>
      </c>
      <c r="AI803" s="194"/>
    </row>
    <row r="804" spans="1:35" ht="16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75">
        <f>IF(AND($X$5012&lt;&gt;" ",$X$5012&lt;&gt;0),IF(X804=$X$5012,1+COUNTIF(U$7:U803,"&gt;0"),0),0)</f>
        <v>0</v>
      </c>
      <c r="V804" s="178" t="s">
        <v>993</v>
      </c>
      <c r="W804" s="130"/>
      <c r="X804" s="131"/>
      <c r="Y804" s="131"/>
      <c r="Z804" s="206"/>
      <c r="AA804" s="134"/>
      <c r="AB804" s="174">
        <f>IF(AC804="totale",SUMIF(AA$7:AA804,"somma",Z$7:Z804)-SUMIF(AC$7:AC803,"totale",AB$7:AB803),0)</f>
        <v>0</v>
      </c>
      <c r="AC804" s="134"/>
      <c r="AD804" s="194">
        <f t="shared" si="66"/>
        <v>0</v>
      </c>
      <c r="AE804" s="124" t="str">
        <f t="shared" si="67"/>
        <v/>
      </c>
      <c r="AF804" s="195" t="str">
        <f t="shared" si="68"/>
        <v/>
      </c>
      <c r="AG804" s="194" t="str">
        <f t="shared" si="69"/>
        <v/>
      </c>
      <c r="AH804" s="194">
        <f>IF(AG804="",0,IF(ISERROR(VLOOKUP(AG804,AG$7:AG803,1,FALSE)),1,0))</f>
        <v>0</v>
      </c>
      <c r="AI804" s="194"/>
    </row>
    <row r="805" spans="1:35" ht="16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75">
        <f>IF(AND($X$5012&lt;&gt;" ",$X$5012&lt;&gt;0),IF(X805=$X$5012,1+COUNTIF(U$7:U804,"&gt;0"),0),0)</f>
        <v>0</v>
      </c>
      <c r="V805" s="178" t="s">
        <v>994</v>
      </c>
      <c r="W805" s="130"/>
      <c r="X805" s="131"/>
      <c r="Y805" s="131"/>
      <c r="Z805" s="206"/>
      <c r="AA805" s="134"/>
      <c r="AB805" s="174">
        <f>IF(AC805="totale",SUMIF(AA$7:AA805,"somma",Z$7:Z805)-SUMIF(AC$7:AC804,"totale",AB$7:AB804),0)</f>
        <v>0</v>
      </c>
      <c r="AC805" s="134"/>
      <c r="AD805" s="194">
        <f t="shared" si="66"/>
        <v>0</v>
      </c>
      <c r="AE805" s="124" t="str">
        <f t="shared" si="67"/>
        <v/>
      </c>
      <c r="AF805" s="195" t="str">
        <f t="shared" si="68"/>
        <v/>
      </c>
      <c r="AG805" s="194" t="str">
        <f t="shared" si="69"/>
        <v/>
      </c>
      <c r="AH805" s="194">
        <f>IF(AG805="",0,IF(ISERROR(VLOOKUP(AG805,AG$7:AG804,1,FALSE)),1,0))</f>
        <v>0</v>
      </c>
      <c r="AI805" s="194"/>
    </row>
    <row r="806" spans="1:35" ht="16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75">
        <f>IF(AND($X$5012&lt;&gt;" ",$X$5012&lt;&gt;0),IF(X806=$X$5012,1+COUNTIF(U$7:U805,"&gt;0"),0),0)</f>
        <v>0</v>
      </c>
      <c r="V806" s="178" t="s">
        <v>995</v>
      </c>
      <c r="W806" s="130"/>
      <c r="X806" s="131"/>
      <c r="Y806" s="131"/>
      <c r="Z806" s="206"/>
      <c r="AA806" s="134"/>
      <c r="AB806" s="174">
        <f>IF(AC806="totale",SUMIF(AA$7:AA806,"somma",Z$7:Z806)-SUMIF(AC$7:AC805,"totale",AB$7:AB805),0)</f>
        <v>0</v>
      </c>
      <c r="AC806" s="134"/>
      <c r="AD806" s="194">
        <f t="shared" si="66"/>
        <v>0</v>
      </c>
      <c r="AE806" s="124" t="str">
        <f t="shared" si="67"/>
        <v/>
      </c>
      <c r="AF806" s="195" t="str">
        <f t="shared" si="68"/>
        <v/>
      </c>
      <c r="AG806" s="194" t="str">
        <f t="shared" si="69"/>
        <v/>
      </c>
      <c r="AH806" s="194">
        <f>IF(AG806="",0,IF(ISERROR(VLOOKUP(AG806,AG$7:AG805,1,FALSE)),1,0))</f>
        <v>0</v>
      </c>
      <c r="AI806" s="194"/>
    </row>
    <row r="807" spans="1:35" ht="16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75">
        <f>IF(AND($X$5012&lt;&gt;" ",$X$5012&lt;&gt;0),IF(X807=$X$5012,1+COUNTIF(U$7:U806,"&gt;0"),0),0)</f>
        <v>0</v>
      </c>
      <c r="V807" s="178" t="s">
        <v>996</v>
      </c>
      <c r="W807" s="130"/>
      <c r="X807" s="131"/>
      <c r="Y807" s="131"/>
      <c r="Z807" s="206"/>
      <c r="AA807" s="134"/>
      <c r="AB807" s="174">
        <f>IF(AC807="totale",SUMIF(AA$7:AA807,"somma",Z$7:Z807)-SUMIF(AC$7:AC806,"totale",AB$7:AB806),0)</f>
        <v>0</v>
      </c>
      <c r="AC807" s="134"/>
      <c r="AD807" s="194">
        <f t="shared" si="66"/>
        <v>0</v>
      </c>
      <c r="AE807" s="124" t="str">
        <f t="shared" si="67"/>
        <v/>
      </c>
      <c r="AF807" s="195" t="str">
        <f t="shared" si="68"/>
        <v/>
      </c>
      <c r="AG807" s="194" t="str">
        <f t="shared" si="69"/>
        <v/>
      </c>
      <c r="AH807" s="194">
        <f>IF(AG807="",0,IF(ISERROR(VLOOKUP(AG807,AG$7:AG806,1,FALSE)),1,0))</f>
        <v>0</v>
      </c>
      <c r="AI807" s="194"/>
    </row>
    <row r="808" spans="1:35" ht="16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75">
        <f>IF(AND($X$5012&lt;&gt;" ",$X$5012&lt;&gt;0),IF(X808=$X$5012,1+COUNTIF(U$7:U807,"&gt;0"),0),0)</f>
        <v>0</v>
      </c>
      <c r="V808" s="178" t="s">
        <v>997</v>
      </c>
      <c r="W808" s="130"/>
      <c r="X808" s="131"/>
      <c r="Y808" s="131"/>
      <c r="Z808" s="206"/>
      <c r="AA808" s="134"/>
      <c r="AB808" s="174">
        <f>IF(AC808="totale",SUMIF(AA$7:AA808,"somma",Z$7:Z808)-SUMIF(AC$7:AC807,"totale",AB$7:AB807),0)</f>
        <v>0</v>
      </c>
      <c r="AC808" s="134"/>
      <c r="AD808" s="194">
        <f t="shared" si="66"/>
        <v>0</v>
      </c>
      <c r="AE808" s="124" t="str">
        <f t="shared" si="67"/>
        <v/>
      </c>
      <c r="AF808" s="195" t="str">
        <f t="shared" si="68"/>
        <v/>
      </c>
      <c r="AG808" s="194" t="str">
        <f t="shared" si="69"/>
        <v/>
      </c>
      <c r="AH808" s="194">
        <f>IF(AG808="",0,IF(ISERROR(VLOOKUP(AG808,AG$7:AG807,1,FALSE)),1,0))</f>
        <v>0</v>
      </c>
      <c r="AI808" s="194"/>
    </row>
    <row r="809" spans="1:35" ht="16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75">
        <f>IF(AND($X$5012&lt;&gt;" ",$X$5012&lt;&gt;0),IF(X809=$X$5012,1+COUNTIF(U$7:U808,"&gt;0"),0),0)</f>
        <v>0</v>
      </c>
      <c r="V809" s="178" t="s">
        <v>998</v>
      </c>
      <c r="W809" s="130"/>
      <c r="X809" s="131"/>
      <c r="Y809" s="131"/>
      <c r="Z809" s="206"/>
      <c r="AA809" s="134"/>
      <c r="AB809" s="174">
        <f>IF(AC809="totale",SUMIF(AA$7:AA809,"somma",Z$7:Z809)-SUMIF(AC$7:AC808,"totale",AB$7:AB808),0)</f>
        <v>0</v>
      </c>
      <c r="AC809" s="134"/>
      <c r="AD809" s="194">
        <f t="shared" si="66"/>
        <v>0</v>
      </c>
      <c r="AE809" s="124" t="str">
        <f t="shared" si="67"/>
        <v/>
      </c>
      <c r="AF809" s="195" t="str">
        <f t="shared" si="68"/>
        <v/>
      </c>
      <c r="AG809" s="194" t="str">
        <f t="shared" si="69"/>
        <v/>
      </c>
      <c r="AH809" s="194">
        <f>IF(AG809="",0,IF(ISERROR(VLOOKUP(AG809,AG$7:AG808,1,FALSE)),1,0))</f>
        <v>0</v>
      </c>
      <c r="AI809" s="194"/>
    </row>
    <row r="810" spans="1:35" ht="16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75">
        <f>IF(AND($X$5012&lt;&gt;" ",$X$5012&lt;&gt;0),IF(X810=$X$5012,1+COUNTIF(U$7:U809,"&gt;0"),0),0)</f>
        <v>0</v>
      </c>
      <c r="V810" s="178" t="s">
        <v>999</v>
      </c>
      <c r="W810" s="130"/>
      <c r="X810" s="131"/>
      <c r="Y810" s="131"/>
      <c r="Z810" s="206"/>
      <c r="AA810" s="134"/>
      <c r="AB810" s="174">
        <f>IF(AC810="totale",SUMIF(AA$7:AA810,"somma",Z$7:Z810)-SUMIF(AC$7:AC809,"totale",AB$7:AB809),0)</f>
        <v>0</v>
      </c>
      <c r="AC810" s="134"/>
      <c r="AD810" s="194">
        <f t="shared" si="66"/>
        <v>0</v>
      </c>
      <c r="AE810" s="124" t="str">
        <f t="shared" si="67"/>
        <v/>
      </c>
      <c r="AF810" s="195" t="str">
        <f t="shared" si="68"/>
        <v/>
      </c>
      <c r="AG810" s="194" t="str">
        <f t="shared" si="69"/>
        <v/>
      </c>
      <c r="AH810" s="194">
        <f>IF(AG810="",0,IF(ISERROR(VLOOKUP(AG810,AG$7:AG809,1,FALSE)),1,0))</f>
        <v>0</v>
      </c>
      <c r="AI810" s="194"/>
    </row>
    <row r="811" spans="1:35" ht="16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75">
        <f>IF(AND($X$5012&lt;&gt;" ",$X$5012&lt;&gt;0),IF(X811=$X$5012,1+COUNTIF(U$7:U810,"&gt;0"),0),0)</f>
        <v>0</v>
      </c>
      <c r="V811" s="178" t="s">
        <v>1000</v>
      </c>
      <c r="W811" s="130"/>
      <c r="X811" s="131"/>
      <c r="Y811" s="131"/>
      <c r="Z811" s="206"/>
      <c r="AA811" s="134"/>
      <c r="AB811" s="174">
        <f>IF(AC811="totale",SUMIF(AA$7:AA811,"somma",Z$7:Z811)-SUMIF(AC$7:AC810,"totale",AB$7:AB810),0)</f>
        <v>0</v>
      </c>
      <c r="AC811" s="134"/>
      <c r="AD811" s="194">
        <f t="shared" si="66"/>
        <v>0</v>
      </c>
      <c r="AE811" s="124" t="str">
        <f t="shared" si="67"/>
        <v/>
      </c>
      <c r="AF811" s="195" t="str">
        <f t="shared" si="68"/>
        <v/>
      </c>
      <c r="AG811" s="194" t="str">
        <f t="shared" si="69"/>
        <v/>
      </c>
      <c r="AH811" s="194">
        <f>IF(AG811="",0,IF(ISERROR(VLOOKUP(AG811,AG$7:AG810,1,FALSE)),1,0))</f>
        <v>0</v>
      </c>
      <c r="AI811" s="194"/>
    </row>
    <row r="812" spans="1:35" ht="16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75">
        <f>IF(AND($X$5012&lt;&gt;" ",$X$5012&lt;&gt;0),IF(X812=$X$5012,1+COUNTIF(U$7:U811,"&gt;0"),0),0)</f>
        <v>0</v>
      </c>
      <c r="V812" s="178" t="s">
        <v>1001</v>
      </c>
      <c r="W812" s="130"/>
      <c r="X812" s="131"/>
      <c r="Y812" s="131"/>
      <c r="Z812" s="206"/>
      <c r="AA812" s="134"/>
      <c r="AB812" s="174">
        <f>IF(AC812="totale",SUMIF(AA$7:AA812,"somma",Z$7:Z812)-SUMIF(AC$7:AC811,"totale",AB$7:AB811),0)</f>
        <v>0</v>
      </c>
      <c r="AC812" s="134"/>
      <c r="AD812" s="194">
        <f t="shared" si="66"/>
        <v>0</v>
      </c>
      <c r="AE812" s="124" t="str">
        <f t="shared" si="67"/>
        <v/>
      </c>
      <c r="AF812" s="195" t="str">
        <f t="shared" si="68"/>
        <v/>
      </c>
      <c r="AG812" s="194" t="str">
        <f t="shared" si="69"/>
        <v/>
      </c>
      <c r="AH812" s="194">
        <f>IF(AG812="",0,IF(ISERROR(VLOOKUP(AG812,AG$7:AG811,1,FALSE)),1,0))</f>
        <v>0</v>
      </c>
      <c r="AI812" s="194"/>
    </row>
    <row r="813" spans="1:35" ht="16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75">
        <f>IF(AND($X$5012&lt;&gt;" ",$X$5012&lt;&gt;0),IF(X813=$X$5012,1+COUNTIF(U$7:U812,"&gt;0"),0),0)</f>
        <v>0</v>
      </c>
      <c r="V813" s="178" t="s">
        <v>1002</v>
      </c>
      <c r="W813" s="130"/>
      <c r="X813" s="131"/>
      <c r="Y813" s="131"/>
      <c r="Z813" s="206"/>
      <c r="AA813" s="134"/>
      <c r="AB813" s="174">
        <f>IF(AC813="totale",SUMIF(AA$7:AA813,"somma",Z$7:Z813)-SUMIF(AC$7:AC812,"totale",AB$7:AB812),0)</f>
        <v>0</v>
      </c>
      <c r="AC813" s="134"/>
      <c r="AD813" s="194">
        <f t="shared" si="66"/>
        <v>0</v>
      </c>
      <c r="AE813" s="124" t="str">
        <f t="shared" si="67"/>
        <v/>
      </c>
      <c r="AF813" s="195" t="str">
        <f t="shared" si="68"/>
        <v/>
      </c>
      <c r="AG813" s="194" t="str">
        <f t="shared" si="69"/>
        <v/>
      </c>
      <c r="AH813" s="194">
        <f>IF(AG813="",0,IF(ISERROR(VLOOKUP(AG813,AG$7:AG812,1,FALSE)),1,0))</f>
        <v>0</v>
      </c>
      <c r="AI813" s="194"/>
    </row>
    <row r="814" spans="1:35" ht="16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75">
        <f>IF(AND($X$5012&lt;&gt;" ",$X$5012&lt;&gt;0),IF(X814=$X$5012,1+COUNTIF(U$7:U813,"&gt;0"),0),0)</f>
        <v>0</v>
      </c>
      <c r="V814" s="178" t="s">
        <v>1003</v>
      </c>
      <c r="W814" s="130"/>
      <c r="X814" s="131"/>
      <c r="Y814" s="131"/>
      <c r="Z814" s="206"/>
      <c r="AA814" s="134"/>
      <c r="AB814" s="174">
        <f>IF(AC814="totale",SUMIF(AA$7:AA814,"somma",Z$7:Z814)-SUMIF(AC$7:AC813,"totale",AB$7:AB813),0)</f>
        <v>0</v>
      </c>
      <c r="AC814" s="134"/>
      <c r="AD814" s="194">
        <f t="shared" si="66"/>
        <v>0</v>
      </c>
      <c r="AE814" s="124" t="str">
        <f t="shared" si="67"/>
        <v/>
      </c>
      <c r="AF814" s="195" t="str">
        <f t="shared" si="68"/>
        <v/>
      </c>
      <c r="AG814" s="194" t="str">
        <f t="shared" si="69"/>
        <v/>
      </c>
      <c r="AH814" s="194">
        <f>IF(AG814="",0,IF(ISERROR(VLOOKUP(AG814,AG$7:AG813,1,FALSE)),1,0))</f>
        <v>0</v>
      </c>
      <c r="AI814" s="194"/>
    </row>
    <row r="815" spans="1:35" ht="16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75">
        <f>IF(AND($X$5012&lt;&gt;" ",$X$5012&lt;&gt;0),IF(X815=$X$5012,1+COUNTIF(U$7:U814,"&gt;0"),0),0)</f>
        <v>0</v>
      </c>
      <c r="V815" s="178" t="s">
        <v>1004</v>
      </c>
      <c r="W815" s="130"/>
      <c r="X815" s="131"/>
      <c r="Y815" s="131"/>
      <c r="Z815" s="206"/>
      <c r="AA815" s="134"/>
      <c r="AB815" s="174">
        <f>IF(AC815="totale",SUMIF(AA$7:AA815,"somma",Z$7:Z815)-SUMIF(AC$7:AC814,"totale",AB$7:AB814),0)</f>
        <v>0</v>
      </c>
      <c r="AC815" s="134"/>
      <c r="AD815" s="194">
        <f t="shared" si="66"/>
        <v>0</v>
      </c>
      <c r="AE815" s="124" t="str">
        <f t="shared" si="67"/>
        <v/>
      </c>
      <c r="AF815" s="195" t="str">
        <f t="shared" si="68"/>
        <v/>
      </c>
      <c r="AG815" s="194" t="str">
        <f t="shared" si="69"/>
        <v/>
      </c>
      <c r="AH815" s="194">
        <f>IF(AG815="",0,IF(ISERROR(VLOOKUP(AG815,AG$7:AG814,1,FALSE)),1,0))</f>
        <v>0</v>
      </c>
      <c r="AI815" s="194"/>
    </row>
    <row r="816" spans="1:35" ht="16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75">
        <f>IF(AND($X$5012&lt;&gt;" ",$X$5012&lt;&gt;0),IF(X816=$X$5012,1+COUNTIF(U$7:U815,"&gt;0"),0),0)</f>
        <v>0</v>
      </c>
      <c r="V816" s="178" t="s">
        <v>1005</v>
      </c>
      <c r="W816" s="130"/>
      <c r="X816" s="131"/>
      <c r="Y816" s="131"/>
      <c r="Z816" s="206"/>
      <c r="AA816" s="134"/>
      <c r="AB816" s="174">
        <f>IF(AC816="totale",SUMIF(AA$7:AA816,"somma",Z$7:Z816)-SUMIF(AC$7:AC815,"totale",AB$7:AB815),0)</f>
        <v>0</v>
      </c>
      <c r="AC816" s="134"/>
      <c r="AD816" s="194">
        <f t="shared" si="66"/>
        <v>0</v>
      </c>
      <c r="AE816" s="124" t="str">
        <f t="shared" si="67"/>
        <v/>
      </c>
      <c r="AF816" s="195" t="str">
        <f t="shared" si="68"/>
        <v/>
      </c>
      <c r="AG816" s="194" t="str">
        <f t="shared" si="69"/>
        <v/>
      </c>
      <c r="AH816" s="194">
        <f>IF(AG816="",0,IF(ISERROR(VLOOKUP(AG816,AG$7:AG815,1,FALSE)),1,0))</f>
        <v>0</v>
      </c>
      <c r="AI816" s="194"/>
    </row>
    <row r="817" spans="1:35" ht="16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75">
        <f>IF(AND($X$5012&lt;&gt;" ",$X$5012&lt;&gt;0),IF(X817=$X$5012,1+COUNTIF(U$7:U816,"&gt;0"),0),0)</f>
        <v>0</v>
      </c>
      <c r="V817" s="178" t="s">
        <v>1006</v>
      </c>
      <c r="W817" s="130"/>
      <c r="X817" s="131"/>
      <c r="Y817" s="131"/>
      <c r="Z817" s="206"/>
      <c r="AA817" s="134"/>
      <c r="AB817" s="174">
        <f>IF(AC817="totale",SUMIF(AA$7:AA817,"somma",Z$7:Z817)-SUMIF(AC$7:AC816,"totale",AB$7:AB816),0)</f>
        <v>0</v>
      </c>
      <c r="AC817" s="134"/>
      <c r="AD817" s="194">
        <f t="shared" si="66"/>
        <v>0</v>
      </c>
      <c r="AE817" s="124" t="str">
        <f t="shared" si="67"/>
        <v/>
      </c>
      <c r="AF817" s="195" t="str">
        <f t="shared" si="68"/>
        <v/>
      </c>
      <c r="AG817" s="194" t="str">
        <f t="shared" si="69"/>
        <v/>
      </c>
      <c r="AH817" s="194">
        <f>IF(AG817="",0,IF(ISERROR(VLOOKUP(AG817,AG$7:AG816,1,FALSE)),1,0))</f>
        <v>0</v>
      </c>
      <c r="AI817" s="194"/>
    </row>
    <row r="818" spans="1:35" ht="16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75">
        <f>IF(AND($X$5012&lt;&gt;" ",$X$5012&lt;&gt;0),IF(X818=$X$5012,1+COUNTIF(U$7:U817,"&gt;0"),0),0)</f>
        <v>0</v>
      </c>
      <c r="V818" s="178" t="s">
        <v>1007</v>
      </c>
      <c r="W818" s="130"/>
      <c r="X818" s="131"/>
      <c r="Y818" s="131"/>
      <c r="Z818" s="206"/>
      <c r="AA818" s="134"/>
      <c r="AB818" s="174">
        <f>IF(AC818="totale",SUMIF(AA$7:AA818,"somma",Z$7:Z818)-SUMIF(AC$7:AC817,"totale",AB$7:AB817),0)</f>
        <v>0</v>
      </c>
      <c r="AC818" s="134"/>
      <c r="AD818" s="194">
        <f t="shared" si="66"/>
        <v>0</v>
      </c>
      <c r="AE818" s="124" t="str">
        <f t="shared" si="67"/>
        <v/>
      </c>
      <c r="AF818" s="195" t="str">
        <f t="shared" si="68"/>
        <v/>
      </c>
      <c r="AG818" s="194" t="str">
        <f t="shared" si="69"/>
        <v/>
      </c>
      <c r="AH818" s="194">
        <f>IF(AG818="",0,IF(ISERROR(VLOOKUP(AG818,AG$7:AG817,1,FALSE)),1,0))</f>
        <v>0</v>
      </c>
      <c r="AI818" s="194"/>
    </row>
    <row r="819" spans="1:35" ht="16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75">
        <f>IF(AND($X$5012&lt;&gt;" ",$X$5012&lt;&gt;0),IF(X819=$X$5012,1+COUNTIF(U$7:U818,"&gt;0"),0),0)</f>
        <v>0</v>
      </c>
      <c r="V819" s="178" t="s">
        <v>1008</v>
      </c>
      <c r="W819" s="130"/>
      <c r="X819" s="131"/>
      <c r="Y819" s="131"/>
      <c r="Z819" s="206"/>
      <c r="AA819" s="134"/>
      <c r="AB819" s="174">
        <f>IF(AC819="totale",SUMIF(AA$7:AA819,"somma",Z$7:Z819)-SUMIF(AC$7:AC818,"totale",AB$7:AB818),0)</f>
        <v>0</v>
      </c>
      <c r="AC819" s="134"/>
      <c r="AD819" s="194">
        <f t="shared" si="66"/>
        <v>0</v>
      </c>
      <c r="AE819" s="124" t="str">
        <f t="shared" si="67"/>
        <v/>
      </c>
      <c r="AF819" s="195" t="str">
        <f t="shared" si="68"/>
        <v/>
      </c>
      <c r="AG819" s="194" t="str">
        <f t="shared" si="69"/>
        <v/>
      </c>
      <c r="AH819" s="194">
        <f>IF(AG819="",0,IF(ISERROR(VLOOKUP(AG819,AG$7:AG818,1,FALSE)),1,0))</f>
        <v>0</v>
      </c>
      <c r="AI819" s="194"/>
    </row>
    <row r="820" spans="1:35" ht="16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75">
        <f>IF(AND($X$5012&lt;&gt;" ",$X$5012&lt;&gt;0),IF(X820=$X$5012,1+COUNTIF(U$7:U819,"&gt;0"),0),0)</f>
        <v>0</v>
      </c>
      <c r="V820" s="178" t="s">
        <v>1009</v>
      </c>
      <c r="W820" s="130"/>
      <c r="X820" s="131"/>
      <c r="Y820" s="131"/>
      <c r="Z820" s="206"/>
      <c r="AA820" s="134"/>
      <c r="AB820" s="174">
        <f>IF(AC820="totale",SUMIF(AA$7:AA820,"somma",Z$7:Z820)-SUMIF(AC$7:AC819,"totale",AB$7:AB819),0)</f>
        <v>0</v>
      </c>
      <c r="AC820" s="134"/>
      <c r="AD820" s="194">
        <f t="shared" si="66"/>
        <v>0</v>
      </c>
      <c r="AE820" s="124" t="str">
        <f t="shared" si="67"/>
        <v/>
      </c>
      <c r="AF820" s="195" t="str">
        <f t="shared" si="68"/>
        <v/>
      </c>
      <c r="AG820" s="194" t="str">
        <f t="shared" si="69"/>
        <v/>
      </c>
      <c r="AH820" s="194">
        <f>IF(AG820="",0,IF(ISERROR(VLOOKUP(AG820,AG$7:AG819,1,FALSE)),1,0))</f>
        <v>0</v>
      </c>
      <c r="AI820" s="194"/>
    </row>
    <row r="821" spans="1:35" ht="16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75">
        <f>IF(AND($X$5012&lt;&gt;" ",$X$5012&lt;&gt;0),IF(X821=$X$5012,1+COUNTIF(U$7:U820,"&gt;0"),0),0)</f>
        <v>0</v>
      </c>
      <c r="V821" s="178" t="s">
        <v>1010</v>
      </c>
      <c r="W821" s="130"/>
      <c r="X821" s="131"/>
      <c r="Y821" s="131"/>
      <c r="Z821" s="206"/>
      <c r="AA821" s="134"/>
      <c r="AB821" s="174">
        <f>IF(AC821="totale",SUMIF(AA$7:AA821,"somma",Z$7:Z821)-SUMIF(AC$7:AC820,"totale",AB$7:AB820),0)</f>
        <v>0</v>
      </c>
      <c r="AC821" s="134"/>
      <c r="AD821" s="194">
        <f t="shared" si="66"/>
        <v>0</v>
      </c>
      <c r="AE821" s="124" t="str">
        <f t="shared" si="67"/>
        <v/>
      </c>
      <c r="AF821" s="195" t="str">
        <f t="shared" si="68"/>
        <v/>
      </c>
      <c r="AG821" s="194" t="str">
        <f t="shared" si="69"/>
        <v/>
      </c>
      <c r="AH821" s="194">
        <f>IF(AG821="",0,IF(ISERROR(VLOOKUP(AG821,AG$7:AG820,1,FALSE)),1,0))</f>
        <v>0</v>
      </c>
      <c r="AI821" s="194"/>
    </row>
    <row r="822" spans="1:35" ht="16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75">
        <f>IF(AND($X$5012&lt;&gt;" ",$X$5012&lt;&gt;0),IF(X822=$X$5012,1+COUNTIF(U$7:U821,"&gt;0"),0),0)</f>
        <v>0</v>
      </c>
      <c r="V822" s="178" t="s">
        <v>1011</v>
      </c>
      <c r="W822" s="130"/>
      <c r="X822" s="131"/>
      <c r="Y822" s="131"/>
      <c r="Z822" s="206"/>
      <c r="AA822" s="134"/>
      <c r="AB822" s="174">
        <f>IF(AC822="totale",SUMIF(AA$7:AA822,"somma",Z$7:Z822)-SUMIF(AC$7:AC821,"totale",AB$7:AB821),0)</f>
        <v>0</v>
      </c>
      <c r="AC822" s="134"/>
      <c r="AD822" s="194">
        <f t="shared" si="66"/>
        <v>0</v>
      </c>
      <c r="AE822" s="124" t="str">
        <f t="shared" si="67"/>
        <v/>
      </c>
      <c r="AF822" s="195" t="str">
        <f t="shared" si="68"/>
        <v/>
      </c>
      <c r="AG822" s="194" t="str">
        <f t="shared" si="69"/>
        <v/>
      </c>
      <c r="AH822" s="194">
        <f>IF(AG822="",0,IF(ISERROR(VLOOKUP(AG822,AG$7:AG821,1,FALSE)),1,0))</f>
        <v>0</v>
      </c>
      <c r="AI822" s="194"/>
    </row>
    <row r="823" spans="1:35" ht="16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75">
        <f>IF(AND($X$5012&lt;&gt;" ",$X$5012&lt;&gt;0),IF(X823=$X$5012,1+COUNTIF(U$7:U822,"&gt;0"),0),0)</f>
        <v>0</v>
      </c>
      <c r="V823" s="178" t="s">
        <v>1012</v>
      </c>
      <c r="W823" s="130"/>
      <c r="X823" s="131"/>
      <c r="Y823" s="131"/>
      <c r="Z823" s="206"/>
      <c r="AA823" s="134"/>
      <c r="AB823" s="174">
        <f>IF(AC823="totale",SUMIF(AA$7:AA823,"somma",Z$7:Z823)-SUMIF(AC$7:AC822,"totale",AB$7:AB822),0)</f>
        <v>0</v>
      </c>
      <c r="AC823" s="134"/>
      <c r="AD823" s="194">
        <f t="shared" si="66"/>
        <v>0</v>
      </c>
      <c r="AE823" s="124" t="str">
        <f t="shared" si="67"/>
        <v/>
      </c>
      <c r="AF823" s="195" t="str">
        <f t="shared" si="68"/>
        <v/>
      </c>
      <c r="AG823" s="194" t="str">
        <f t="shared" si="69"/>
        <v/>
      </c>
      <c r="AH823" s="194">
        <f>IF(AG823="",0,IF(ISERROR(VLOOKUP(AG823,AG$7:AG822,1,FALSE)),1,0))</f>
        <v>0</v>
      </c>
      <c r="AI823" s="194"/>
    </row>
    <row r="824" spans="1:35" ht="16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75">
        <f>IF(AND($X$5012&lt;&gt;" ",$X$5012&lt;&gt;0),IF(X824=$X$5012,1+COUNTIF(U$7:U823,"&gt;0"),0),0)</f>
        <v>0</v>
      </c>
      <c r="V824" s="178" t="s">
        <v>1013</v>
      </c>
      <c r="W824" s="130"/>
      <c r="X824" s="131"/>
      <c r="Y824" s="131"/>
      <c r="Z824" s="206"/>
      <c r="AA824" s="134"/>
      <c r="AB824" s="174">
        <f>IF(AC824="totale",SUMIF(AA$7:AA824,"somma",Z$7:Z824)-SUMIF(AC$7:AC823,"totale",AB$7:AB823),0)</f>
        <v>0</v>
      </c>
      <c r="AC824" s="134"/>
      <c r="AD824" s="194">
        <f t="shared" si="66"/>
        <v>0</v>
      </c>
      <c r="AE824" s="124" t="str">
        <f t="shared" si="67"/>
        <v/>
      </c>
      <c r="AF824" s="195" t="str">
        <f t="shared" si="68"/>
        <v/>
      </c>
      <c r="AG824" s="194" t="str">
        <f t="shared" si="69"/>
        <v/>
      </c>
      <c r="AH824" s="194">
        <f>IF(AG824="",0,IF(ISERROR(VLOOKUP(AG824,AG$7:AG823,1,FALSE)),1,0))</f>
        <v>0</v>
      </c>
      <c r="AI824" s="194"/>
    </row>
    <row r="825" spans="1:35" ht="16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75">
        <f>IF(AND($X$5012&lt;&gt;" ",$X$5012&lt;&gt;0),IF(X825=$X$5012,1+COUNTIF(U$7:U824,"&gt;0"),0),0)</f>
        <v>0</v>
      </c>
      <c r="V825" s="178" t="s">
        <v>1014</v>
      </c>
      <c r="W825" s="130"/>
      <c r="X825" s="131"/>
      <c r="Y825" s="131"/>
      <c r="Z825" s="206"/>
      <c r="AA825" s="134"/>
      <c r="AB825" s="174">
        <f>IF(AC825="totale",SUMIF(AA$7:AA825,"somma",Z$7:Z825)-SUMIF(AC$7:AC824,"totale",AB$7:AB824),0)</f>
        <v>0</v>
      </c>
      <c r="AC825" s="134"/>
      <c r="AD825" s="194">
        <f t="shared" si="66"/>
        <v>0</v>
      </c>
      <c r="AE825" s="124" t="str">
        <f t="shared" si="67"/>
        <v/>
      </c>
      <c r="AF825" s="195" t="str">
        <f t="shared" si="68"/>
        <v/>
      </c>
      <c r="AG825" s="194" t="str">
        <f t="shared" si="69"/>
        <v/>
      </c>
      <c r="AH825" s="194">
        <f>IF(AG825="",0,IF(ISERROR(VLOOKUP(AG825,AG$7:AG824,1,FALSE)),1,0))</f>
        <v>0</v>
      </c>
      <c r="AI825" s="194"/>
    </row>
    <row r="826" spans="1:35" ht="16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75">
        <f>IF(AND($X$5012&lt;&gt;" ",$X$5012&lt;&gt;0),IF(X826=$X$5012,1+COUNTIF(U$7:U825,"&gt;0"),0),0)</f>
        <v>0</v>
      </c>
      <c r="V826" s="178" t="s">
        <v>1015</v>
      </c>
      <c r="W826" s="130"/>
      <c r="X826" s="131"/>
      <c r="Y826" s="131"/>
      <c r="Z826" s="206"/>
      <c r="AA826" s="134"/>
      <c r="AB826" s="174">
        <f>IF(AC826="totale",SUMIF(AA$7:AA826,"somma",Z$7:Z826)-SUMIF(AC$7:AC825,"totale",AB$7:AB825),0)</f>
        <v>0</v>
      </c>
      <c r="AC826" s="134"/>
      <c r="AD826" s="194">
        <f t="shared" si="66"/>
        <v>0</v>
      </c>
      <c r="AE826" s="124" t="str">
        <f t="shared" si="67"/>
        <v/>
      </c>
      <c r="AF826" s="195" t="str">
        <f t="shared" si="68"/>
        <v/>
      </c>
      <c r="AG826" s="194" t="str">
        <f t="shared" si="69"/>
        <v/>
      </c>
      <c r="AH826" s="194">
        <f>IF(AG826="",0,IF(ISERROR(VLOOKUP(AG826,AG$7:AG825,1,FALSE)),1,0))</f>
        <v>0</v>
      </c>
      <c r="AI826" s="194"/>
    </row>
    <row r="827" spans="1:35" ht="16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75">
        <f>IF(AND($X$5012&lt;&gt;" ",$X$5012&lt;&gt;0),IF(X827=$X$5012,1+COUNTIF(U$7:U826,"&gt;0"),0),0)</f>
        <v>0</v>
      </c>
      <c r="V827" s="178" t="s">
        <v>1016</v>
      </c>
      <c r="W827" s="130"/>
      <c r="X827" s="131"/>
      <c r="Y827" s="131"/>
      <c r="Z827" s="206"/>
      <c r="AA827" s="134"/>
      <c r="AB827" s="174">
        <f>IF(AC827="totale",SUMIF(AA$7:AA827,"somma",Z$7:Z827)-SUMIF(AC$7:AC826,"totale",AB$7:AB826),0)</f>
        <v>0</v>
      </c>
      <c r="AC827" s="134"/>
      <c r="AD827" s="194">
        <f t="shared" si="66"/>
        <v>0</v>
      </c>
      <c r="AE827" s="124" t="str">
        <f t="shared" si="67"/>
        <v/>
      </c>
      <c r="AF827" s="195" t="str">
        <f t="shared" si="68"/>
        <v/>
      </c>
      <c r="AG827" s="194" t="str">
        <f t="shared" si="69"/>
        <v/>
      </c>
      <c r="AH827" s="194">
        <f>IF(AG827="",0,IF(ISERROR(VLOOKUP(AG827,AG$7:AG826,1,FALSE)),1,0))</f>
        <v>0</v>
      </c>
      <c r="AI827" s="194"/>
    </row>
    <row r="828" spans="1:35" ht="16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75">
        <f>IF(AND($X$5012&lt;&gt;" ",$X$5012&lt;&gt;0),IF(X828=$X$5012,1+COUNTIF(U$7:U827,"&gt;0"),0),0)</f>
        <v>0</v>
      </c>
      <c r="V828" s="178" t="s">
        <v>1017</v>
      </c>
      <c r="W828" s="130"/>
      <c r="X828" s="131"/>
      <c r="Y828" s="131"/>
      <c r="Z828" s="206"/>
      <c r="AA828" s="134"/>
      <c r="AB828" s="174">
        <f>IF(AC828="totale",SUMIF(AA$7:AA828,"somma",Z$7:Z828)-SUMIF(AC$7:AC827,"totale",AB$7:AB827),0)</f>
        <v>0</v>
      </c>
      <c r="AC828" s="134"/>
      <c r="AD828" s="194">
        <f t="shared" si="66"/>
        <v>0</v>
      </c>
      <c r="AE828" s="124" t="str">
        <f t="shared" si="67"/>
        <v/>
      </c>
      <c r="AF828" s="195" t="str">
        <f t="shared" si="68"/>
        <v/>
      </c>
      <c r="AG828" s="194" t="str">
        <f t="shared" si="69"/>
        <v/>
      </c>
      <c r="AH828" s="194">
        <f>IF(AG828="",0,IF(ISERROR(VLOOKUP(AG828,AG$7:AG827,1,FALSE)),1,0))</f>
        <v>0</v>
      </c>
      <c r="AI828" s="194"/>
    </row>
    <row r="829" spans="1:35" ht="16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75">
        <f>IF(AND($X$5012&lt;&gt;" ",$X$5012&lt;&gt;0),IF(X829=$X$5012,1+COUNTIF(U$7:U828,"&gt;0"),0),0)</f>
        <v>0</v>
      </c>
      <c r="V829" s="178" t="s">
        <v>1018</v>
      </c>
      <c r="W829" s="130"/>
      <c r="X829" s="131"/>
      <c r="Y829" s="131"/>
      <c r="Z829" s="206"/>
      <c r="AA829" s="134"/>
      <c r="AB829" s="174">
        <f>IF(AC829="totale",SUMIF(AA$7:AA829,"somma",Z$7:Z829)-SUMIF(AC$7:AC828,"totale",AB$7:AB828),0)</f>
        <v>0</v>
      </c>
      <c r="AC829" s="134"/>
      <c r="AD829" s="194">
        <f t="shared" si="66"/>
        <v>0</v>
      </c>
      <c r="AE829" s="124" t="str">
        <f t="shared" si="67"/>
        <v/>
      </c>
      <c r="AF829" s="195" t="str">
        <f t="shared" si="68"/>
        <v/>
      </c>
      <c r="AG829" s="194" t="str">
        <f t="shared" si="69"/>
        <v/>
      </c>
      <c r="AH829" s="194">
        <f>IF(AG829="",0,IF(ISERROR(VLOOKUP(AG829,AG$7:AG828,1,FALSE)),1,0))</f>
        <v>0</v>
      </c>
      <c r="AI829" s="194"/>
    </row>
    <row r="830" spans="1:35" ht="16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75">
        <f>IF(AND($X$5012&lt;&gt;" ",$X$5012&lt;&gt;0),IF(X830=$X$5012,1+COUNTIF(U$7:U829,"&gt;0"),0),0)</f>
        <v>0</v>
      </c>
      <c r="V830" s="178" t="s">
        <v>1019</v>
      </c>
      <c r="W830" s="130"/>
      <c r="X830" s="131"/>
      <c r="Y830" s="131"/>
      <c r="Z830" s="206"/>
      <c r="AA830" s="134"/>
      <c r="AB830" s="174">
        <f>IF(AC830="totale",SUMIF(AA$7:AA830,"somma",Z$7:Z830)-SUMIF(AC$7:AC829,"totale",AB$7:AB829),0)</f>
        <v>0</v>
      </c>
      <c r="AC830" s="134"/>
      <c r="AD830" s="194">
        <f t="shared" si="66"/>
        <v>0</v>
      </c>
      <c r="AE830" s="124" t="str">
        <f t="shared" si="67"/>
        <v/>
      </c>
      <c r="AF830" s="195" t="str">
        <f t="shared" si="68"/>
        <v/>
      </c>
      <c r="AG830" s="194" t="str">
        <f t="shared" si="69"/>
        <v/>
      </c>
      <c r="AH830" s="194">
        <f>IF(AG830="",0,IF(ISERROR(VLOOKUP(AG830,AG$7:AG829,1,FALSE)),1,0))</f>
        <v>0</v>
      </c>
      <c r="AI830" s="194"/>
    </row>
    <row r="831" spans="1:35" ht="16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75">
        <f>IF(AND($X$5012&lt;&gt;" ",$X$5012&lt;&gt;0),IF(X831=$X$5012,1+COUNTIF(U$7:U830,"&gt;0"),0),0)</f>
        <v>0</v>
      </c>
      <c r="V831" s="178" t="s">
        <v>1020</v>
      </c>
      <c r="W831" s="130"/>
      <c r="X831" s="131"/>
      <c r="Y831" s="131"/>
      <c r="Z831" s="206"/>
      <c r="AA831" s="134"/>
      <c r="AB831" s="174">
        <f>IF(AC831="totale",SUMIF(AA$7:AA831,"somma",Z$7:Z831)-SUMIF(AC$7:AC830,"totale",AB$7:AB830),0)</f>
        <v>0</v>
      </c>
      <c r="AC831" s="134"/>
      <c r="AD831" s="194">
        <f t="shared" si="66"/>
        <v>0</v>
      </c>
      <c r="AE831" s="124" t="str">
        <f t="shared" si="67"/>
        <v/>
      </c>
      <c r="AF831" s="195" t="str">
        <f t="shared" si="68"/>
        <v/>
      </c>
      <c r="AG831" s="194" t="str">
        <f t="shared" si="69"/>
        <v/>
      </c>
      <c r="AH831" s="194">
        <f>IF(AG831="",0,IF(ISERROR(VLOOKUP(AG831,AG$7:AG830,1,FALSE)),1,0))</f>
        <v>0</v>
      </c>
      <c r="AI831" s="194"/>
    </row>
    <row r="832" spans="1:35" ht="16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75">
        <f>IF(AND($X$5012&lt;&gt;" ",$X$5012&lt;&gt;0),IF(X832=$X$5012,1+COUNTIF(U$7:U831,"&gt;0"),0),0)</f>
        <v>0</v>
      </c>
      <c r="V832" s="178" t="s">
        <v>1021</v>
      </c>
      <c r="W832" s="130"/>
      <c r="X832" s="131"/>
      <c r="Y832" s="131"/>
      <c r="Z832" s="206"/>
      <c r="AA832" s="134"/>
      <c r="AB832" s="174">
        <f>IF(AC832="totale",SUMIF(AA$7:AA832,"somma",Z$7:Z832)-SUMIF(AC$7:AC831,"totale",AB$7:AB831),0)</f>
        <v>0</v>
      </c>
      <c r="AC832" s="134"/>
      <c r="AD832" s="194">
        <f t="shared" si="66"/>
        <v>0</v>
      </c>
      <c r="AE832" s="124" t="str">
        <f t="shared" si="67"/>
        <v/>
      </c>
      <c r="AF832" s="195" t="str">
        <f t="shared" si="68"/>
        <v/>
      </c>
      <c r="AG832" s="194" t="str">
        <f t="shared" si="69"/>
        <v/>
      </c>
      <c r="AH832" s="194">
        <f>IF(AG832="",0,IF(ISERROR(VLOOKUP(AG832,AG$7:AG831,1,FALSE)),1,0))</f>
        <v>0</v>
      </c>
      <c r="AI832" s="194"/>
    </row>
    <row r="833" spans="1:35" ht="16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75">
        <f>IF(AND($X$5012&lt;&gt;" ",$X$5012&lt;&gt;0),IF(X833=$X$5012,1+COUNTIF(U$7:U832,"&gt;0"),0),0)</f>
        <v>0</v>
      </c>
      <c r="V833" s="178" t="s">
        <v>1022</v>
      </c>
      <c r="W833" s="130"/>
      <c r="X833" s="131"/>
      <c r="Y833" s="131"/>
      <c r="Z833" s="206"/>
      <c r="AA833" s="134"/>
      <c r="AB833" s="174">
        <f>IF(AC833="totale",SUMIF(AA$7:AA833,"somma",Z$7:Z833)-SUMIF(AC$7:AC832,"totale",AB$7:AB832),0)</f>
        <v>0</v>
      </c>
      <c r="AC833" s="134"/>
      <c r="AD833" s="194">
        <f t="shared" si="66"/>
        <v>0</v>
      </c>
      <c r="AE833" s="124" t="str">
        <f t="shared" si="67"/>
        <v/>
      </c>
      <c r="AF833" s="195" t="str">
        <f t="shared" si="68"/>
        <v/>
      </c>
      <c r="AG833" s="194" t="str">
        <f t="shared" si="69"/>
        <v/>
      </c>
      <c r="AH833" s="194">
        <f>IF(AG833="",0,IF(ISERROR(VLOOKUP(AG833,AG$7:AG832,1,FALSE)),1,0))</f>
        <v>0</v>
      </c>
      <c r="AI833" s="194"/>
    </row>
    <row r="834" spans="1:35" ht="16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75">
        <f>IF(AND($X$5012&lt;&gt;" ",$X$5012&lt;&gt;0),IF(X834=$X$5012,1+COUNTIF(U$7:U833,"&gt;0"),0),0)</f>
        <v>0</v>
      </c>
      <c r="V834" s="178" t="s">
        <v>1023</v>
      </c>
      <c r="W834" s="130"/>
      <c r="X834" s="131"/>
      <c r="Y834" s="131"/>
      <c r="Z834" s="206"/>
      <c r="AA834" s="134"/>
      <c r="AB834" s="174">
        <f>IF(AC834="totale",SUMIF(AA$7:AA834,"somma",Z$7:Z834)-SUMIF(AC$7:AC833,"totale",AB$7:AB833),0)</f>
        <v>0</v>
      </c>
      <c r="AC834" s="134"/>
      <c r="AD834" s="194">
        <f t="shared" si="66"/>
        <v>0</v>
      </c>
      <c r="AE834" s="124" t="str">
        <f t="shared" si="67"/>
        <v/>
      </c>
      <c r="AF834" s="195" t="str">
        <f t="shared" si="68"/>
        <v/>
      </c>
      <c r="AG834" s="194" t="str">
        <f t="shared" si="69"/>
        <v/>
      </c>
      <c r="AH834" s="194">
        <f>IF(AG834="",0,IF(ISERROR(VLOOKUP(AG834,AG$7:AG833,1,FALSE)),1,0))</f>
        <v>0</v>
      </c>
      <c r="AI834" s="194"/>
    </row>
    <row r="835" spans="1:35" ht="16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75">
        <f>IF(AND($X$5012&lt;&gt;" ",$X$5012&lt;&gt;0),IF(X835=$X$5012,1+COUNTIF(U$7:U834,"&gt;0"),0),0)</f>
        <v>0</v>
      </c>
      <c r="V835" s="178" t="s">
        <v>1024</v>
      </c>
      <c r="W835" s="130"/>
      <c r="X835" s="131"/>
      <c r="Y835" s="131"/>
      <c r="Z835" s="206"/>
      <c r="AA835" s="134"/>
      <c r="AB835" s="174">
        <f>IF(AC835="totale",SUMIF(AA$7:AA835,"somma",Z$7:Z835)-SUMIF(AC$7:AC834,"totale",AB$7:AB834),0)</f>
        <v>0</v>
      </c>
      <c r="AC835" s="134"/>
      <c r="AD835" s="194">
        <f t="shared" si="66"/>
        <v>0</v>
      </c>
      <c r="AE835" s="124" t="str">
        <f t="shared" si="67"/>
        <v/>
      </c>
      <c r="AF835" s="195" t="str">
        <f t="shared" si="68"/>
        <v/>
      </c>
      <c r="AG835" s="194" t="str">
        <f t="shared" si="69"/>
        <v/>
      </c>
      <c r="AH835" s="194">
        <f>IF(AG835="",0,IF(ISERROR(VLOOKUP(AG835,AG$7:AG834,1,FALSE)),1,0))</f>
        <v>0</v>
      </c>
      <c r="AI835" s="194"/>
    </row>
    <row r="836" spans="1:35" ht="16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75">
        <f>IF(AND($X$5012&lt;&gt;" ",$X$5012&lt;&gt;0),IF(X836=$X$5012,1+COUNTIF(U$7:U835,"&gt;0"),0),0)</f>
        <v>0</v>
      </c>
      <c r="V836" s="178" t="s">
        <v>1025</v>
      </c>
      <c r="W836" s="130"/>
      <c r="X836" s="131"/>
      <c r="Y836" s="131"/>
      <c r="Z836" s="206"/>
      <c r="AA836" s="134"/>
      <c r="AB836" s="174">
        <f>IF(AC836="totale",SUMIF(AA$7:AA836,"somma",Z$7:Z836)-SUMIF(AC$7:AC835,"totale",AB$7:AB835),0)</f>
        <v>0</v>
      </c>
      <c r="AC836" s="134"/>
      <c r="AD836" s="194">
        <f t="shared" si="66"/>
        <v>0</v>
      </c>
      <c r="AE836" s="124" t="str">
        <f t="shared" si="67"/>
        <v/>
      </c>
      <c r="AF836" s="195" t="str">
        <f t="shared" si="68"/>
        <v/>
      </c>
      <c r="AG836" s="194" t="str">
        <f t="shared" si="69"/>
        <v/>
      </c>
      <c r="AH836" s="194">
        <f>IF(AG836="",0,IF(ISERROR(VLOOKUP(AG836,AG$7:AG835,1,FALSE)),1,0))</f>
        <v>0</v>
      </c>
      <c r="AI836" s="194"/>
    </row>
    <row r="837" spans="1:35" ht="16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75">
        <f>IF(AND($X$5012&lt;&gt;" ",$X$5012&lt;&gt;0),IF(X837=$X$5012,1+COUNTIF(U$7:U836,"&gt;0"),0),0)</f>
        <v>0</v>
      </c>
      <c r="V837" s="178" t="s">
        <v>1026</v>
      </c>
      <c r="W837" s="130"/>
      <c r="X837" s="131"/>
      <c r="Y837" s="131"/>
      <c r="Z837" s="206"/>
      <c r="AA837" s="134"/>
      <c r="AB837" s="174">
        <f>IF(AC837="totale",SUMIF(AA$7:AA837,"somma",Z$7:Z837)-SUMIF(AC$7:AC836,"totale",AB$7:AB836),0)</f>
        <v>0</v>
      </c>
      <c r="AC837" s="134"/>
      <c r="AD837" s="194">
        <f t="shared" si="66"/>
        <v>0</v>
      </c>
      <c r="AE837" s="124" t="str">
        <f t="shared" si="67"/>
        <v/>
      </c>
      <c r="AF837" s="195" t="str">
        <f t="shared" si="68"/>
        <v/>
      </c>
      <c r="AG837" s="194" t="str">
        <f t="shared" si="69"/>
        <v/>
      </c>
      <c r="AH837" s="194">
        <f>IF(AG837="",0,IF(ISERROR(VLOOKUP(AG837,AG$7:AG836,1,FALSE)),1,0))</f>
        <v>0</v>
      </c>
      <c r="AI837" s="194"/>
    </row>
    <row r="838" spans="1:35" ht="16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75">
        <f>IF(AND($X$5012&lt;&gt;" ",$X$5012&lt;&gt;0),IF(X838=$X$5012,1+COUNTIF(U$7:U837,"&gt;0"),0),0)</f>
        <v>0</v>
      </c>
      <c r="V838" s="178" t="s">
        <v>1027</v>
      </c>
      <c r="W838" s="130"/>
      <c r="X838" s="131"/>
      <c r="Y838" s="131"/>
      <c r="Z838" s="206"/>
      <c r="AA838" s="134"/>
      <c r="AB838" s="174">
        <f>IF(AC838="totale",SUMIF(AA$7:AA838,"somma",Z$7:Z838)-SUMIF(AC$7:AC837,"totale",AB$7:AB837),0)</f>
        <v>0</v>
      </c>
      <c r="AC838" s="134"/>
      <c r="AD838" s="194">
        <f t="shared" si="66"/>
        <v>0</v>
      </c>
      <c r="AE838" s="124" t="str">
        <f t="shared" si="67"/>
        <v/>
      </c>
      <c r="AF838" s="195" t="str">
        <f t="shared" si="68"/>
        <v/>
      </c>
      <c r="AG838" s="194" t="str">
        <f t="shared" si="69"/>
        <v/>
      </c>
      <c r="AH838" s="194">
        <f>IF(AG838="",0,IF(ISERROR(VLOOKUP(AG838,AG$7:AG837,1,FALSE)),1,0))</f>
        <v>0</v>
      </c>
      <c r="AI838" s="194"/>
    </row>
    <row r="839" spans="1:35" ht="16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75">
        <f>IF(AND($X$5012&lt;&gt;" ",$X$5012&lt;&gt;0),IF(X839=$X$5012,1+COUNTIF(U$7:U838,"&gt;0"),0),0)</f>
        <v>0</v>
      </c>
      <c r="V839" s="178" t="s">
        <v>1028</v>
      </c>
      <c r="W839" s="130"/>
      <c r="X839" s="131"/>
      <c r="Y839" s="131"/>
      <c r="Z839" s="206"/>
      <c r="AA839" s="134"/>
      <c r="AB839" s="174">
        <f>IF(AC839="totale",SUMIF(AA$7:AA839,"somma",Z$7:Z839)-SUMIF(AC$7:AC838,"totale",AB$7:AB838),0)</f>
        <v>0</v>
      </c>
      <c r="AC839" s="134"/>
      <c r="AD839" s="194">
        <f t="shared" si="66"/>
        <v>0</v>
      </c>
      <c r="AE839" s="124" t="str">
        <f t="shared" si="67"/>
        <v/>
      </c>
      <c r="AF839" s="195" t="str">
        <f t="shared" si="68"/>
        <v/>
      </c>
      <c r="AG839" s="194" t="str">
        <f t="shared" si="69"/>
        <v/>
      </c>
      <c r="AH839" s="194">
        <f>IF(AG839="",0,IF(ISERROR(VLOOKUP(AG839,AG$7:AG838,1,FALSE)),1,0))</f>
        <v>0</v>
      </c>
      <c r="AI839" s="194"/>
    </row>
    <row r="840" spans="1:35" ht="16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75">
        <f>IF(AND($X$5012&lt;&gt;" ",$X$5012&lt;&gt;0),IF(X840=$X$5012,1+COUNTIF(U$7:U839,"&gt;0"),0),0)</f>
        <v>0</v>
      </c>
      <c r="V840" s="178" t="s">
        <v>1029</v>
      </c>
      <c r="W840" s="130"/>
      <c r="X840" s="131"/>
      <c r="Y840" s="131"/>
      <c r="Z840" s="206"/>
      <c r="AA840" s="134"/>
      <c r="AB840" s="174">
        <f>IF(AC840="totale",SUMIF(AA$7:AA840,"somma",Z$7:Z840)-SUMIF(AC$7:AC839,"totale",AB$7:AB839),0)</f>
        <v>0</v>
      </c>
      <c r="AC840" s="134"/>
      <c r="AD840" s="194">
        <f t="shared" ref="AD840:AD903" si="70">IF(ISBLANK(X840),0,VLOOKUP(X840,$B$8:$E$57,1,FALSE))</f>
        <v>0</v>
      </c>
      <c r="AE840" s="124" t="str">
        <f t="shared" ref="AE840:AE903" si="71">IF(W840&gt;0,CONCATENATE(MONTH(W840)&amp;X840),"")</f>
        <v/>
      </c>
      <c r="AF840" s="195" t="str">
        <f t="shared" ref="AF840:AF903" si="72">IF(OR(AND(Z840&lt;&gt;0,ISBLANK(X840)),ISERROR(AD840)),"ERR","")</f>
        <v/>
      </c>
      <c r="AG840" s="194" t="str">
        <f t="shared" si="69"/>
        <v/>
      </c>
      <c r="AH840" s="194">
        <f>IF(AG840="",0,IF(ISERROR(VLOOKUP(AG840,AG$7:AG839,1,FALSE)),1,0))</f>
        <v>0</v>
      </c>
      <c r="AI840" s="194"/>
    </row>
    <row r="841" spans="1:35" ht="16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75">
        <f>IF(AND($X$5012&lt;&gt;" ",$X$5012&lt;&gt;0),IF(X841=$X$5012,1+COUNTIF(U$7:U840,"&gt;0"),0),0)</f>
        <v>0</v>
      </c>
      <c r="V841" s="178" t="s">
        <v>1030</v>
      </c>
      <c r="W841" s="130"/>
      <c r="X841" s="131"/>
      <c r="Y841" s="131"/>
      <c r="Z841" s="206"/>
      <c r="AA841" s="134"/>
      <c r="AB841" s="174">
        <f>IF(AC841="totale",SUMIF(AA$7:AA841,"somma",Z$7:Z841)-SUMIF(AC$7:AC840,"totale",AB$7:AB840),0)</f>
        <v>0</v>
      </c>
      <c r="AC841" s="134"/>
      <c r="AD841" s="194">
        <f t="shared" si="70"/>
        <v>0</v>
      </c>
      <c r="AE841" s="124" t="str">
        <f t="shared" si="71"/>
        <v/>
      </c>
      <c r="AF841" s="195" t="str">
        <f t="shared" si="72"/>
        <v/>
      </c>
      <c r="AG841" s="194" t="str">
        <f t="shared" si="69"/>
        <v/>
      </c>
      <c r="AH841" s="194">
        <f>IF(AG841="",0,IF(ISERROR(VLOOKUP(AG841,AG$7:AG840,1,FALSE)),1,0))</f>
        <v>0</v>
      </c>
      <c r="AI841" s="194"/>
    </row>
    <row r="842" spans="1:35" ht="16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75">
        <f>IF(AND($X$5012&lt;&gt;" ",$X$5012&lt;&gt;0),IF(X842=$X$5012,1+COUNTIF(U$7:U841,"&gt;0"),0),0)</f>
        <v>0</v>
      </c>
      <c r="V842" s="178" t="s">
        <v>1031</v>
      </c>
      <c r="W842" s="130"/>
      <c r="X842" s="131"/>
      <c r="Y842" s="131"/>
      <c r="Z842" s="206"/>
      <c r="AA842" s="134"/>
      <c r="AB842" s="174">
        <f>IF(AC842="totale",SUMIF(AA$7:AA842,"somma",Z$7:Z842)-SUMIF(AC$7:AC841,"totale",AB$7:AB841),0)</f>
        <v>0</v>
      </c>
      <c r="AC842" s="134"/>
      <c r="AD842" s="194">
        <f t="shared" si="70"/>
        <v>0</v>
      </c>
      <c r="AE842" s="124" t="str">
        <f t="shared" si="71"/>
        <v/>
      </c>
      <c r="AF842" s="195" t="str">
        <f t="shared" si="72"/>
        <v/>
      </c>
      <c r="AG842" s="194" t="str">
        <f t="shared" ref="AG842:AG905" si="73">IF(W842&gt;0,CONCATENATE(MONTH(W842),"-",YEAR(W842)),"")</f>
        <v/>
      </c>
      <c r="AH842" s="194">
        <f>IF(AG842="",0,IF(ISERROR(VLOOKUP(AG842,AG$7:AG841,1,FALSE)),1,0))</f>
        <v>0</v>
      </c>
      <c r="AI842" s="194"/>
    </row>
    <row r="843" spans="1:35" ht="16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75">
        <f>IF(AND($X$5012&lt;&gt;" ",$X$5012&lt;&gt;0),IF(X843=$X$5012,1+COUNTIF(U$7:U842,"&gt;0"),0),0)</f>
        <v>0</v>
      </c>
      <c r="V843" s="178" t="s">
        <v>1032</v>
      </c>
      <c r="W843" s="130"/>
      <c r="X843" s="131"/>
      <c r="Y843" s="131"/>
      <c r="Z843" s="206"/>
      <c r="AA843" s="134"/>
      <c r="AB843" s="174">
        <f>IF(AC843="totale",SUMIF(AA$7:AA843,"somma",Z$7:Z843)-SUMIF(AC$7:AC842,"totale",AB$7:AB842),0)</f>
        <v>0</v>
      </c>
      <c r="AC843" s="134"/>
      <c r="AD843" s="194">
        <f t="shared" si="70"/>
        <v>0</v>
      </c>
      <c r="AE843" s="124" t="str">
        <f t="shared" si="71"/>
        <v/>
      </c>
      <c r="AF843" s="195" t="str">
        <f t="shared" si="72"/>
        <v/>
      </c>
      <c r="AG843" s="194" t="str">
        <f t="shared" si="73"/>
        <v/>
      </c>
      <c r="AH843" s="194">
        <f>IF(AG843="",0,IF(ISERROR(VLOOKUP(AG843,AG$7:AG842,1,FALSE)),1,0))</f>
        <v>0</v>
      </c>
      <c r="AI843" s="194"/>
    </row>
    <row r="844" spans="1:35" ht="16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75">
        <f>IF(AND($X$5012&lt;&gt;" ",$X$5012&lt;&gt;0),IF(X844=$X$5012,1+COUNTIF(U$7:U843,"&gt;0"),0),0)</f>
        <v>0</v>
      </c>
      <c r="V844" s="178" t="s">
        <v>1033</v>
      </c>
      <c r="W844" s="130"/>
      <c r="X844" s="131"/>
      <c r="Y844" s="131"/>
      <c r="Z844" s="206"/>
      <c r="AA844" s="134"/>
      <c r="AB844" s="174">
        <f>IF(AC844="totale",SUMIF(AA$7:AA844,"somma",Z$7:Z844)-SUMIF(AC$7:AC843,"totale",AB$7:AB843),0)</f>
        <v>0</v>
      </c>
      <c r="AC844" s="134"/>
      <c r="AD844" s="194">
        <f t="shared" si="70"/>
        <v>0</v>
      </c>
      <c r="AE844" s="124" t="str">
        <f t="shared" si="71"/>
        <v/>
      </c>
      <c r="AF844" s="195" t="str">
        <f t="shared" si="72"/>
        <v/>
      </c>
      <c r="AG844" s="194" t="str">
        <f t="shared" si="73"/>
        <v/>
      </c>
      <c r="AH844" s="194">
        <f>IF(AG844="",0,IF(ISERROR(VLOOKUP(AG844,AG$7:AG843,1,FALSE)),1,0))</f>
        <v>0</v>
      </c>
      <c r="AI844" s="194"/>
    </row>
    <row r="845" spans="1:35" ht="16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75">
        <f>IF(AND($X$5012&lt;&gt;" ",$X$5012&lt;&gt;0),IF(X845=$X$5012,1+COUNTIF(U$7:U844,"&gt;0"),0),0)</f>
        <v>0</v>
      </c>
      <c r="V845" s="178" t="s">
        <v>1034</v>
      </c>
      <c r="W845" s="130"/>
      <c r="X845" s="131"/>
      <c r="Y845" s="131"/>
      <c r="Z845" s="206"/>
      <c r="AA845" s="134"/>
      <c r="AB845" s="174">
        <f>IF(AC845="totale",SUMIF(AA$7:AA845,"somma",Z$7:Z845)-SUMIF(AC$7:AC844,"totale",AB$7:AB844),0)</f>
        <v>0</v>
      </c>
      <c r="AC845" s="134"/>
      <c r="AD845" s="194">
        <f t="shared" si="70"/>
        <v>0</v>
      </c>
      <c r="AE845" s="124" t="str">
        <f t="shared" si="71"/>
        <v/>
      </c>
      <c r="AF845" s="195" t="str">
        <f t="shared" si="72"/>
        <v/>
      </c>
      <c r="AG845" s="194" t="str">
        <f t="shared" si="73"/>
        <v/>
      </c>
      <c r="AH845" s="194">
        <f>IF(AG845="",0,IF(ISERROR(VLOOKUP(AG845,AG$7:AG844,1,FALSE)),1,0))</f>
        <v>0</v>
      </c>
      <c r="AI845" s="194"/>
    </row>
    <row r="846" spans="1:35" ht="16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75">
        <f>IF(AND($X$5012&lt;&gt;" ",$X$5012&lt;&gt;0),IF(X846=$X$5012,1+COUNTIF(U$7:U845,"&gt;0"),0),0)</f>
        <v>0</v>
      </c>
      <c r="V846" s="178" t="s">
        <v>1035</v>
      </c>
      <c r="W846" s="130"/>
      <c r="X846" s="131"/>
      <c r="Y846" s="131"/>
      <c r="Z846" s="206"/>
      <c r="AA846" s="134"/>
      <c r="AB846" s="174">
        <f>IF(AC846="totale",SUMIF(AA$7:AA846,"somma",Z$7:Z846)-SUMIF(AC$7:AC845,"totale",AB$7:AB845),0)</f>
        <v>0</v>
      </c>
      <c r="AC846" s="134"/>
      <c r="AD846" s="194">
        <f t="shared" si="70"/>
        <v>0</v>
      </c>
      <c r="AE846" s="124" t="str">
        <f t="shared" si="71"/>
        <v/>
      </c>
      <c r="AF846" s="195" t="str">
        <f t="shared" si="72"/>
        <v/>
      </c>
      <c r="AG846" s="194" t="str">
        <f t="shared" si="73"/>
        <v/>
      </c>
      <c r="AH846" s="194">
        <f>IF(AG846="",0,IF(ISERROR(VLOOKUP(AG846,AG$7:AG845,1,FALSE)),1,0))</f>
        <v>0</v>
      </c>
      <c r="AI846" s="194"/>
    </row>
    <row r="847" spans="1:35" ht="16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75">
        <f>IF(AND($X$5012&lt;&gt;" ",$X$5012&lt;&gt;0),IF(X847=$X$5012,1+COUNTIF(U$7:U846,"&gt;0"),0),0)</f>
        <v>0</v>
      </c>
      <c r="V847" s="178" t="s">
        <v>1036</v>
      </c>
      <c r="W847" s="130"/>
      <c r="X847" s="131"/>
      <c r="Y847" s="131"/>
      <c r="Z847" s="206"/>
      <c r="AA847" s="134"/>
      <c r="AB847" s="174">
        <f>IF(AC847="totale",SUMIF(AA$7:AA847,"somma",Z$7:Z847)-SUMIF(AC$7:AC846,"totale",AB$7:AB846),0)</f>
        <v>0</v>
      </c>
      <c r="AC847" s="134"/>
      <c r="AD847" s="194">
        <f t="shared" si="70"/>
        <v>0</v>
      </c>
      <c r="AE847" s="124" t="str">
        <f t="shared" si="71"/>
        <v/>
      </c>
      <c r="AF847" s="195" t="str">
        <f t="shared" si="72"/>
        <v/>
      </c>
      <c r="AG847" s="194" t="str">
        <f t="shared" si="73"/>
        <v/>
      </c>
      <c r="AH847" s="194">
        <f>IF(AG847="",0,IF(ISERROR(VLOOKUP(AG847,AG$7:AG846,1,FALSE)),1,0))</f>
        <v>0</v>
      </c>
      <c r="AI847" s="194"/>
    </row>
    <row r="848" spans="1:35" ht="16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75">
        <f>IF(AND($X$5012&lt;&gt;" ",$X$5012&lt;&gt;0),IF(X848=$X$5012,1+COUNTIF(U$7:U847,"&gt;0"),0),0)</f>
        <v>0</v>
      </c>
      <c r="V848" s="178" t="s">
        <v>1037</v>
      </c>
      <c r="W848" s="130"/>
      <c r="X848" s="131"/>
      <c r="Y848" s="131"/>
      <c r="Z848" s="206"/>
      <c r="AA848" s="134"/>
      <c r="AB848" s="174">
        <f>IF(AC848="totale",SUMIF(AA$7:AA848,"somma",Z$7:Z848)-SUMIF(AC$7:AC847,"totale",AB$7:AB847),0)</f>
        <v>0</v>
      </c>
      <c r="AC848" s="134"/>
      <c r="AD848" s="194">
        <f t="shared" si="70"/>
        <v>0</v>
      </c>
      <c r="AE848" s="124" t="str">
        <f t="shared" si="71"/>
        <v/>
      </c>
      <c r="AF848" s="195" t="str">
        <f t="shared" si="72"/>
        <v/>
      </c>
      <c r="AG848" s="194" t="str">
        <f t="shared" si="73"/>
        <v/>
      </c>
      <c r="AH848" s="194">
        <f>IF(AG848="",0,IF(ISERROR(VLOOKUP(AG848,AG$7:AG847,1,FALSE)),1,0))</f>
        <v>0</v>
      </c>
      <c r="AI848" s="194"/>
    </row>
    <row r="849" spans="1:35" ht="16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75">
        <f>IF(AND($X$5012&lt;&gt;" ",$X$5012&lt;&gt;0),IF(X849=$X$5012,1+COUNTIF(U$7:U848,"&gt;0"),0),0)</f>
        <v>0</v>
      </c>
      <c r="V849" s="178" t="s">
        <v>1038</v>
      </c>
      <c r="W849" s="130"/>
      <c r="X849" s="131"/>
      <c r="Y849" s="131"/>
      <c r="Z849" s="206"/>
      <c r="AA849" s="134"/>
      <c r="AB849" s="174">
        <f>IF(AC849="totale",SUMIF(AA$7:AA849,"somma",Z$7:Z849)-SUMIF(AC$7:AC848,"totale",AB$7:AB848),0)</f>
        <v>0</v>
      </c>
      <c r="AC849" s="134"/>
      <c r="AD849" s="194">
        <f t="shared" si="70"/>
        <v>0</v>
      </c>
      <c r="AE849" s="124" t="str">
        <f t="shared" si="71"/>
        <v/>
      </c>
      <c r="AF849" s="195" t="str">
        <f t="shared" si="72"/>
        <v/>
      </c>
      <c r="AG849" s="194" t="str">
        <f t="shared" si="73"/>
        <v/>
      </c>
      <c r="AH849" s="194">
        <f>IF(AG849="",0,IF(ISERROR(VLOOKUP(AG849,AG$7:AG848,1,FALSE)),1,0))</f>
        <v>0</v>
      </c>
      <c r="AI849" s="194"/>
    </row>
    <row r="850" spans="1:35" ht="16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75">
        <f>IF(AND($X$5012&lt;&gt;" ",$X$5012&lt;&gt;0),IF(X850=$X$5012,1+COUNTIF(U$7:U849,"&gt;0"),0),0)</f>
        <v>0</v>
      </c>
      <c r="V850" s="178" t="s">
        <v>1039</v>
      </c>
      <c r="W850" s="130"/>
      <c r="X850" s="131"/>
      <c r="Y850" s="131"/>
      <c r="Z850" s="206"/>
      <c r="AA850" s="134"/>
      <c r="AB850" s="174">
        <f>IF(AC850="totale",SUMIF(AA$7:AA850,"somma",Z$7:Z850)-SUMIF(AC$7:AC849,"totale",AB$7:AB849),0)</f>
        <v>0</v>
      </c>
      <c r="AC850" s="134"/>
      <c r="AD850" s="194">
        <f t="shared" si="70"/>
        <v>0</v>
      </c>
      <c r="AE850" s="124" t="str">
        <f t="shared" si="71"/>
        <v/>
      </c>
      <c r="AF850" s="195" t="str">
        <f t="shared" si="72"/>
        <v/>
      </c>
      <c r="AG850" s="194" t="str">
        <f t="shared" si="73"/>
        <v/>
      </c>
      <c r="AH850" s="194">
        <f>IF(AG850="",0,IF(ISERROR(VLOOKUP(AG850,AG$7:AG849,1,FALSE)),1,0))</f>
        <v>0</v>
      </c>
      <c r="AI850" s="194"/>
    </row>
    <row r="851" spans="1:35" ht="16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75">
        <f>IF(AND($X$5012&lt;&gt;" ",$X$5012&lt;&gt;0),IF(X851=$X$5012,1+COUNTIF(U$7:U850,"&gt;0"),0),0)</f>
        <v>0</v>
      </c>
      <c r="V851" s="178" t="s">
        <v>1040</v>
      </c>
      <c r="W851" s="130"/>
      <c r="X851" s="131"/>
      <c r="Y851" s="131"/>
      <c r="Z851" s="206"/>
      <c r="AA851" s="134"/>
      <c r="AB851" s="174">
        <f>IF(AC851="totale",SUMIF(AA$7:AA851,"somma",Z$7:Z851)-SUMIF(AC$7:AC850,"totale",AB$7:AB850),0)</f>
        <v>0</v>
      </c>
      <c r="AC851" s="134"/>
      <c r="AD851" s="194">
        <f t="shared" si="70"/>
        <v>0</v>
      </c>
      <c r="AE851" s="124" t="str">
        <f t="shared" si="71"/>
        <v/>
      </c>
      <c r="AF851" s="195" t="str">
        <f t="shared" si="72"/>
        <v/>
      </c>
      <c r="AG851" s="194" t="str">
        <f t="shared" si="73"/>
        <v/>
      </c>
      <c r="AH851" s="194">
        <f>IF(AG851="",0,IF(ISERROR(VLOOKUP(AG851,AG$7:AG850,1,FALSE)),1,0))</f>
        <v>0</v>
      </c>
      <c r="AI851" s="194"/>
    </row>
    <row r="852" spans="1:35" ht="16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75">
        <f>IF(AND($X$5012&lt;&gt;" ",$X$5012&lt;&gt;0),IF(X852=$X$5012,1+COUNTIF(U$7:U851,"&gt;0"),0),0)</f>
        <v>0</v>
      </c>
      <c r="V852" s="178" t="s">
        <v>1041</v>
      </c>
      <c r="W852" s="130"/>
      <c r="X852" s="131"/>
      <c r="Y852" s="131"/>
      <c r="Z852" s="206"/>
      <c r="AA852" s="134"/>
      <c r="AB852" s="174">
        <f>IF(AC852="totale",SUMIF(AA$7:AA852,"somma",Z$7:Z852)-SUMIF(AC$7:AC851,"totale",AB$7:AB851),0)</f>
        <v>0</v>
      </c>
      <c r="AC852" s="134"/>
      <c r="AD852" s="194">
        <f t="shared" si="70"/>
        <v>0</v>
      </c>
      <c r="AE852" s="124" t="str">
        <f t="shared" si="71"/>
        <v/>
      </c>
      <c r="AF852" s="195" t="str">
        <f t="shared" si="72"/>
        <v/>
      </c>
      <c r="AG852" s="194" t="str">
        <f t="shared" si="73"/>
        <v/>
      </c>
      <c r="AH852" s="194">
        <f>IF(AG852="",0,IF(ISERROR(VLOOKUP(AG852,AG$7:AG851,1,FALSE)),1,0))</f>
        <v>0</v>
      </c>
      <c r="AI852" s="194"/>
    </row>
    <row r="853" spans="1:35" ht="16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75">
        <f>IF(AND($X$5012&lt;&gt;" ",$X$5012&lt;&gt;0),IF(X853=$X$5012,1+COUNTIF(U$7:U852,"&gt;0"),0),0)</f>
        <v>0</v>
      </c>
      <c r="V853" s="178" t="s">
        <v>1042</v>
      </c>
      <c r="W853" s="130"/>
      <c r="X853" s="131"/>
      <c r="Y853" s="131"/>
      <c r="Z853" s="206"/>
      <c r="AA853" s="134"/>
      <c r="AB853" s="174">
        <f>IF(AC853="totale",SUMIF(AA$7:AA853,"somma",Z$7:Z853)-SUMIF(AC$7:AC852,"totale",AB$7:AB852),0)</f>
        <v>0</v>
      </c>
      <c r="AC853" s="134"/>
      <c r="AD853" s="194">
        <f t="shared" si="70"/>
        <v>0</v>
      </c>
      <c r="AE853" s="124" t="str">
        <f t="shared" si="71"/>
        <v/>
      </c>
      <c r="AF853" s="195" t="str">
        <f t="shared" si="72"/>
        <v/>
      </c>
      <c r="AG853" s="194" t="str">
        <f t="shared" si="73"/>
        <v/>
      </c>
      <c r="AH853" s="194">
        <f>IF(AG853="",0,IF(ISERROR(VLOOKUP(AG853,AG$7:AG852,1,FALSE)),1,0))</f>
        <v>0</v>
      </c>
      <c r="AI853" s="194"/>
    </row>
    <row r="854" spans="1:35" ht="16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75">
        <f>IF(AND($X$5012&lt;&gt;" ",$X$5012&lt;&gt;0),IF(X854=$X$5012,1+COUNTIF(U$7:U853,"&gt;0"),0),0)</f>
        <v>0</v>
      </c>
      <c r="V854" s="178" t="s">
        <v>1043</v>
      </c>
      <c r="W854" s="130"/>
      <c r="X854" s="131"/>
      <c r="Y854" s="131"/>
      <c r="Z854" s="206"/>
      <c r="AA854" s="134"/>
      <c r="AB854" s="174">
        <f>IF(AC854="totale",SUMIF(AA$7:AA854,"somma",Z$7:Z854)-SUMIF(AC$7:AC853,"totale",AB$7:AB853),0)</f>
        <v>0</v>
      </c>
      <c r="AC854" s="134"/>
      <c r="AD854" s="194">
        <f t="shared" si="70"/>
        <v>0</v>
      </c>
      <c r="AE854" s="124" t="str">
        <f t="shared" si="71"/>
        <v/>
      </c>
      <c r="AF854" s="195" t="str">
        <f t="shared" si="72"/>
        <v/>
      </c>
      <c r="AG854" s="194" t="str">
        <f t="shared" si="73"/>
        <v/>
      </c>
      <c r="AH854" s="194">
        <f>IF(AG854="",0,IF(ISERROR(VLOOKUP(AG854,AG$7:AG853,1,FALSE)),1,0))</f>
        <v>0</v>
      </c>
      <c r="AI854" s="194"/>
    </row>
    <row r="855" spans="1:35" ht="16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75">
        <f>IF(AND($X$5012&lt;&gt;" ",$X$5012&lt;&gt;0),IF(X855=$X$5012,1+COUNTIF(U$7:U854,"&gt;0"),0),0)</f>
        <v>0</v>
      </c>
      <c r="V855" s="178" t="s">
        <v>1044</v>
      </c>
      <c r="W855" s="130"/>
      <c r="X855" s="131"/>
      <c r="Y855" s="131"/>
      <c r="Z855" s="206"/>
      <c r="AA855" s="134"/>
      <c r="AB855" s="174">
        <f>IF(AC855="totale",SUMIF(AA$7:AA855,"somma",Z$7:Z855)-SUMIF(AC$7:AC854,"totale",AB$7:AB854),0)</f>
        <v>0</v>
      </c>
      <c r="AC855" s="134"/>
      <c r="AD855" s="194">
        <f t="shared" si="70"/>
        <v>0</v>
      </c>
      <c r="AE855" s="124" t="str">
        <f t="shared" si="71"/>
        <v/>
      </c>
      <c r="AF855" s="195" t="str">
        <f t="shared" si="72"/>
        <v/>
      </c>
      <c r="AG855" s="194" t="str">
        <f t="shared" si="73"/>
        <v/>
      </c>
      <c r="AH855" s="194">
        <f>IF(AG855="",0,IF(ISERROR(VLOOKUP(AG855,AG$7:AG854,1,FALSE)),1,0))</f>
        <v>0</v>
      </c>
      <c r="AI855" s="194"/>
    </row>
    <row r="856" spans="1:35" ht="16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75">
        <f>IF(AND($X$5012&lt;&gt;" ",$X$5012&lt;&gt;0),IF(X856=$X$5012,1+COUNTIF(U$7:U855,"&gt;0"),0),0)</f>
        <v>0</v>
      </c>
      <c r="V856" s="178" t="s">
        <v>1045</v>
      </c>
      <c r="W856" s="130"/>
      <c r="X856" s="131"/>
      <c r="Y856" s="131"/>
      <c r="Z856" s="206"/>
      <c r="AA856" s="134"/>
      <c r="AB856" s="174">
        <f>IF(AC856="totale",SUMIF(AA$7:AA856,"somma",Z$7:Z856)-SUMIF(AC$7:AC855,"totale",AB$7:AB855),0)</f>
        <v>0</v>
      </c>
      <c r="AC856" s="134"/>
      <c r="AD856" s="194">
        <f t="shared" si="70"/>
        <v>0</v>
      </c>
      <c r="AE856" s="124" t="str">
        <f t="shared" si="71"/>
        <v/>
      </c>
      <c r="AF856" s="195" t="str">
        <f t="shared" si="72"/>
        <v/>
      </c>
      <c r="AG856" s="194" t="str">
        <f t="shared" si="73"/>
        <v/>
      </c>
      <c r="AH856" s="194">
        <f>IF(AG856="",0,IF(ISERROR(VLOOKUP(AG856,AG$7:AG855,1,FALSE)),1,0))</f>
        <v>0</v>
      </c>
      <c r="AI856" s="194"/>
    </row>
    <row r="857" spans="1:35" ht="16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75">
        <f>IF(AND($X$5012&lt;&gt;" ",$X$5012&lt;&gt;0),IF(X857=$X$5012,1+COUNTIF(U$7:U856,"&gt;0"),0),0)</f>
        <v>0</v>
      </c>
      <c r="V857" s="178" t="s">
        <v>1046</v>
      </c>
      <c r="W857" s="130"/>
      <c r="X857" s="131"/>
      <c r="Y857" s="131"/>
      <c r="Z857" s="206"/>
      <c r="AA857" s="134"/>
      <c r="AB857" s="174">
        <f>IF(AC857="totale",SUMIF(AA$7:AA857,"somma",Z$7:Z857)-SUMIF(AC$7:AC856,"totale",AB$7:AB856),0)</f>
        <v>0</v>
      </c>
      <c r="AC857" s="134"/>
      <c r="AD857" s="194">
        <f t="shared" si="70"/>
        <v>0</v>
      </c>
      <c r="AE857" s="124" t="str">
        <f t="shared" si="71"/>
        <v/>
      </c>
      <c r="AF857" s="195" t="str">
        <f t="shared" si="72"/>
        <v/>
      </c>
      <c r="AG857" s="194" t="str">
        <f t="shared" si="73"/>
        <v/>
      </c>
      <c r="AH857" s="194">
        <f>IF(AG857="",0,IF(ISERROR(VLOOKUP(AG857,AG$7:AG856,1,FALSE)),1,0))</f>
        <v>0</v>
      </c>
      <c r="AI857" s="194"/>
    </row>
    <row r="858" spans="1:35" ht="16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75">
        <f>IF(AND($X$5012&lt;&gt;" ",$X$5012&lt;&gt;0),IF(X858=$X$5012,1+COUNTIF(U$7:U857,"&gt;0"),0),0)</f>
        <v>0</v>
      </c>
      <c r="V858" s="178" t="s">
        <v>1047</v>
      </c>
      <c r="W858" s="130"/>
      <c r="X858" s="131"/>
      <c r="Y858" s="131"/>
      <c r="Z858" s="206"/>
      <c r="AA858" s="134"/>
      <c r="AB858" s="174">
        <f>IF(AC858="totale",SUMIF(AA$7:AA858,"somma",Z$7:Z858)-SUMIF(AC$7:AC857,"totale",AB$7:AB857),0)</f>
        <v>0</v>
      </c>
      <c r="AC858" s="134"/>
      <c r="AD858" s="194">
        <f t="shared" si="70"/>
        <v>0</v>
      </c>
      <c r="AE858" s="124" t="str">
        <f t="shared" si="71"/>
        <v/>
      </c>
      <c r="AF858" s="195" t="str">
        <f t="shared" si="72"/>
        <v/>
      </c>
      <c r="AG858" s="194" t="str">
        <f t="shared" si="73"/>
        <v/>
      </c>
      <c r="AH858" s="194">
        <f>IF(AG858="",0,IF(ISERROR(VLOOKUP(AG858,AG$7:AG857,1,FALSE)),1,0))</f>
        <v>0</v>
      </c>
      <c r="AI858" s="194"/>
    </row>
    <row r="859" spans="1:35" ht="16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75">
        <f>IF(AND($X$5012&lt;&gt;" ",$X$5012&lt;&gt;0),IF(X859=$X$5012,1+COUNTIF(U$7:U858,"&gt;0"),0),0)</f>
        <v>0</v>
      </c>
      <c r="V859" s="178" t="s">
        <v>1048</v>
      </c>
      <c r="W859" s="130"/>
      <c r="X859" s="131"/>
      <c r="Y859" s="131"/>
      <c r="Z859" s="206"/>
      <c r="AA859" s="134"/>
      <c r="AB859" s="174">
        <f>IF(AC859="totale",SUMIF(AA$7:AA859,"somma",Z$7:Z859)-SUMIF(AC$7:AC858,"totale",AB$7:AB858),0)</f>
        <v>0</v>
      </c>
      <c r="AC859" s="134"/>
      <c r="AD859" s="194">
        <f t="shared" si="70"/>
        <v>0</v>
      </c>
      <c r="AE859" s="124" t="str">
        <f t="shared" si="71"/>
        <v/>
      </c>
      <c r="AF859" s="195" t="str">
        <f t="shared" si="72"/>
        <v/>
      </c>
      <c r="AG859" s="194" t="str">
        <f t="shared" si="73"/>
        <v/>
      </c>
      <c r="AH859" s="194">
        <f>IF(AG859="",0,IF(ISERROR(VLOOKUP(AG859,AG$7:AG858,1,FALSE)),1,0))</f>
        <v>0</v>
      </c>
      <c r="AI859" s="194"/>
    </row>
    <row r="860" spans="1:35" ht="16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75">
        <f>IF(AND($X$5012&lt;&gt;" ",$X$5012&lt;&gt;0),IF(X860=$X$5012,1+COUNTIF(U$7:U859,"&gt;0"),0),0)</f>
        <v>0</v>
      </c>
      <c r="V860" s="178" t="s">
        <v>1049</v>
      </c>
      <c r="W860" s="130"/>
      <c r="X860" s="131"/>
      <c r="Y860" s="131"/>
      <c r="Z860" s="206"/>
      <c r="AA860" s="134"/>
      <c r="AB860" s="174">
        <f>IF(AC860="totale",SUMIF(AA$7:AA860,"somma",Z$7:Z860)-SUMIF(AC$7:AC859,"totale",AB$7:AB859),0)</f>
        <v>0</v>
      </c>
      <c r="AC860" s="134"/>
      <c r="AD860" s="194">
        <f t="shared" si="70"/>
        <v>0</v>
      </c>
      <c r="AE860" s="124" t="str">
        <f t="shared" si="71"/>
        <v/>
      </c>
      <c r="AF860" s="195" t="str">
        <f t="shared" si="72"/>
        <v/>
      </c>
      <c r="AG860" s="194" t="str">
        <f t="shared" si="73"/>
        <v/>
      </c>
      <c r="AH860" s="194">
        <f>IF(AG860="",0,IF(ISERROR(VLOOKUP(AG860,AG$7:AG859,1,FALSE)),1,0))</f>
        <v>0</v>
      </c>
      <c r="AI860" s="194"/>
    </row>
    <row r="861" spans="1:35" ht="16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75">
        <f>IF(AND($X$5012&lt;&gt;" ",$X$5012&lt;&gt;0),IF(X861=$X$5012,1+COUNTIF(U$7:U860,"&gt;0"),0),0)</f>
        <v>0</v>
      </c>
      <c r="V861" s="178" t="s">
        <v>1050</v>
      </c>
      <c r="W861" s="130"/>
      <c r="X861" s="131"/>
      <c r="Y861" s="131"/>
      <c r="Z861" s="206"/>
      <c r="AA861" s="134"/>
      <c r="AB861" s="174">
        <f>IF(AC861="totale",SUMIF(AA$7:AA861,"somma",Z$7:Z861)-SUMIF(AC$7:AC860,"totale",AB$7:AB860),0)</f>
        <v>0</v>
      </c>
      <c r="AC861" s="134"/>
      <c r="AD861" s="194">
        <f t="shared" si="70"/>
        <v>0</v>
      </c>
      <c r="AE861" s="124" t="str">
        <f t="shared" si="71"/>
        <v/>
      </c>
      <c r="AF861" s="195" t="str">
        <f t="shared" si="72"/>
        <v/>
      </c>
      <c r="AG861" s="194" t="str">
        <f t="shared" si="73"/>
        <v/>
      </c>
      <c r="AH861" s="194">
        <f>IF(AG861="",0,IF(ISERROR(VLOOKUP(AG861,AG$7:AG860,1,FALSE)),1,0))</f>
        <v>0</v>
      </c>
      <c r="AI861" s="194"/>
    </row>
    <row r="862" spans="1:35" ht="16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75">
        <f>IF(AND($X$5012&lt;&gt;" ",$X$5012&lt;&gt;0),IF(X862=$X$5012,1+COUNTIF(U$7:U861,"&gt;0"),0),0)</f>
        <v>0</v>
      </c>
      <c r="V862" s="178" t="s">
        <v>1051</v>
      </c>
      <c r="W862" s="130"/>
      <c r="X862" s="131"/>
      <c r="Y862" s="131"/>
      <c r="Z862" s="206"/>
      <c r="AA862" s="134"/>
      <c r="AB862" s="174">
        <f>IF(AC862="totale",SUMIF(AA$7:AA862,"somma",Z$7:Z862)-SUMIF(AC$7:AC861,"totale",AB$7:AB861),0)</f>
        <v>0</v>
      </c>
      <c r="AC862" s="134"/>
      <c r="AD862" s="194">
        <f t="shared" si="70"/>
        <v>0</v>
      </c>
      <c r="AE862" s="124" t="str">
        <f t="shared" si="71"/>
        <v/>
      </c>
      <c r="AF862" s="195" t="str">
        <f t="shared" si="72"/>
        <v/>
      </c>
      <c r="AG862" s="194" t="str">
        <f t="shared" si="73"/>
        <v/>
      </c>
      <c r="AH862" s="194">
        <f>IF(AG862="",0,IF(ISERROR(VLOOKUP(AG862,AG$7:AG861,1,FALSE)),1,0))</f>
        <v>0</v>
      </c>
      <c r="AI862" s="194"/>
    </row>
    <row r="863" spans="1:35" ht="16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75">
        <f>IF(AND($X$5012&lt;&gt;" ",$X$5012&lt;&gt;0),IF(X863=$X$5012,1+COUNTIF(U$7:U862,"&gt;0"),0),0)</f>
        <v>0</v>
      </c>
      <c r="V863" s="178" t="s">
        <v>1052</v>
      </c>
      <c r="W863" s="130"/>
      <c r="X863" s="131"/>
      <c r="Y863" s="131"/>
      <c r="Z863" s="206"/>
      <c r="AA863" s="134"/>
      <c r="AB863" s="174">
        <f>IF(AC863="totale",SUMIF(AA$7:AA863,"somma",Z$7:Z863)-SUMIF(AC$7:AC862,"totale",AB$7:AB862),0)</f>
        <v>0</v>
      </c>
      <c r="AC863" s="134"/>
      <c r="AD863" s="194">
        <f t="shared" si="70"/>
        <v>0</v>
      </c>
      <c r="AE863" s="124" t="str">
        <f t="shared" si="71"/>
        <v/>
      </c>
      <c r="AF863" s="195" t="str">
        <f t="shared" si="72"/>
        <v/>
      </c>
      <c r="AG863" s="194" t="str">
        <f t="shared" si="73"/>
        <v/>
      </c>
      <c r="AH863" s="194">
        <f>IF(AG863="",0,IF(ISERROR(VLOOKUP(AG863,AG$7:AG862,1,FALSE)),1,0))</f>
        <v>0</v>
      </c>
      <c r="AI863" s="194"/>
    </row>
    <row r="864" spans="1:35" ht="16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75">
        <f>IF(AND($X$5012&lt;&gt;" ",$X$5012&lt;&gt;0),IF(X864=$X$5012,1+COUNTIF(U$7:U863,"&gt;0"),0),0)</f>
        <v>0</v>
      </c>
      <c r="V864" s="178" t="s">
        <v>1053</v>
      </c>
      <c r="W864" s="130"/>
      <c r="X864" s="131"/>
      <c r="Y864" s="131"/>
      <c r="Z864" s="206"/>
      <c r="AA864" s="134"/>
      <c r="AB864" s="174">
        <f>IF(AC864="totale",SUMIF(AA$7:AA864,"somma",Z$7:Z864)-SUMIF(AC$7:AC863,"totale",AB$7:AB863),0)</f>
        <v>0</v>
      </c>
      <c r="AC864" s="134"/>
      <c r="AD864" s="194">
        <f t="shared" si="70"/>
        <v>0</v>
      </c>
      <c r="AE864" s="124" t="str">
        <f t="shared" si="71"/>
        <v/>
      </c>
      <c r="AF864" s="195" t="str">
        <f t="shared" si="72"/>
        <v/>
      </c>
      <c r="AG864" s="194" t="str">
        <f t="shared" si="73"/>
        <v/>
      </c>
      <c r="AH864" s="194">
        <f>IF(AG864="",0,IF(ISERROR(VLOOKUP(AG864,AG$7:AG863,1,FALSE)),1,0))</f>
        <v>0</v>
      </c>
      <c r="AI864" s="194"/>
    </row>
    <row r="865" spans="1:35" ht="16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75">
        <f>IF(AND($X$5012&lt;&gt;" ",$X$5012&lt;&gt;0),IF(X865=$X$5012,1+COUNTIF(U$7:U864,"&gt;0"),0),0)</f>
        <v>0</v>
      </c>
      <c r="V865" s="178" t="s">
        <v>1054</v>
      </c>
      <c r="W865" s="130"/>
      <c r="X865" s="131"/>
      <c r="Y865" s="131"/>
      <c r="Z865" s="206"/>
      <c r="AA865" s="134"/>
      <c r="AB865" s="174">
        <f>IF(AC865="totale",SUMIF(AA$7:AA865,"somma",Z$7:Z865)-SUMIF(AC$7:AC864,"totale",AB$7:AB864),0)</f>
        <v>0</v>
      </c>
      <c r="AC865" s="134"/>
      <c r="AD865" s="194">
        <f t="shared" si="70"/>
        <v>0</v>
      </c>
      <c r="AE865" s="124" t="str">
        <f t="shared" si="71"/>
        <v/>
      </c>
      <c r="AF865" s="195" t="str">
        <f t="shared" si="72"/>
        <v/>
      </c>
      <c r="AG865" s="194" t="str">
        <f t="shared" si="73"/>
        <v/>
      </c>
      <c r="AH865" s="194">
        <f>IF(AG865="",0,IF(ISERROR(VLOOKUP(AG865,AG$7:AG864,1,FALSE)),1,0))</f>
        <v>0</v>
      </c>
      <c r="AI865" s="194"/>
    </row>
    <row r="866" spans="1:35" ht="16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75">
        <f>IF(AND($X$5012&lt;&gt;" ",$X$5012&lt;&gt;0),IF(X866=$X$5012,1+COUNTIF(U$7:U865,"&gt;0"),0),0)</f>
        <v>0</v>
      </c>
      <c r="V866" s="178" t="s">
        <v>1055</v>
      </c>
      <c r="W866" s="130"/>
      <c r="X866" s="131"/>
      <c r="Y866" s="131"/>
      <c r="Z866" s="206"/>
      <c r="AA866" s="134"/>
      <c r="AB866" s="174">
        <f>IF(AC866="totale",SUMIF(AA$7:AA866,"somma",Z$7:Z866)-SUMIF(AC$7:AC865,"totale",AB$7:AB865),0)</f>
        <v>0</v>
      </c>
      <c r="AC866" s="134"/>
      <c r="AD866" s="194">
        <f t="shared" si="70"/>
        <v>0</v>
      </c>
      <c r="AE866" s="124" t="str">
        <f t="shared" si="71"/>
        <v/>
      </c>
      <c r="AF866" s="195" t="str">
        <f t="shared" si="72"/>
        <v/>
      </c>
      <c r="AG866" s="194" t="str">
        <f t="shared" si="73"/>
        <v/>
      </c>
      <c r="AH866" s="194">
        <f>IF(AG866="",0,IF(ISERROR(VLOOKUP(AG866,AG$7:AG865,1,FALSE)),1,0))</f>
        <v>0</v>
      </c>
      <c r="AI866" s="194"/>
    </row>
    <row r="867" spans="1:35" ht="16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75">
        <f>IF(AND($X$5012&lt;&gt;" ",$X$5012&lt;&gt;0),IF(X867=$X$5012,1+COUNTIF(U$7:U866,"&gt;0"),0),0)</f>
        <v>0</v>
      </c>
      <c r="V867" s="178" t="s">
        <v>1056</v>
      </c>
      <c r="W867" s="130"/>
      <c r="X867" s="131"/>
      <c r="Y867" s="131"/>
      <c r="Z867" s="206"/>
      <c r="AA867" s="134"/>
      <c r="AB867" s="174">
        <f>IF(AC867="totale",SUMIF(AA$7:AA867,"somma",Z$7:Z867)-SUMIF(AC$7:AC866,"totale",AB$7:AB866),0)</f>
        <v>0</v>
      </c>
      <c r="AC867" s="134"/>
      <c r="AD867" s="194">
        <f t="shared" si="70"/>
        <v>0</v>
      </c>
      <c r="AE867" s="124" t="str">
        <f t="shared" si="71"/>
        <v/>
      </c>
      <c r="AF867" s="195" t="str">
        <f t="shared" si="72"/>
        <v/>
      </c>
      <c r="AG867" s="194" t="str">
        <f t="shared" si="73"/>
        <v/>
      </c>
      <c r="AH867" s="194">
        <f>IF(AG867="",0,IF(ISERROR(VLOOKUP(AG867,AG$7:AG866,1,FALSE)),1,0))</f>
        <v>0</v>
      </c>
      <c r="AI867" s="194"/>
    </row>
    <row r="868" spans="1:35" ht="16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75">
        <f>IF(AND($X$5012&lt;&gt;" ",$X$5012&lt;&gt;0),IF(X868=$X$5012,1+COUNTIF(U$7:U867,"&gt;0"),0),0)</f>
        <v>0</v>
      </c>
      <c r="V868" s="178" t="s">
        <v>1057</v>
      </c>
      <c r="W868" s="130"/>
      <c r="X868" s="131"/>
      <c r="Y868" s="131"/>
      <c r="Z868" s="206"/>
      <c r="AA868" s="134"/>
      <c r="AB868" s="174">
        <f>IF(AC868="totale",SUMIF(AA$7:AA868,"somma",Z$7:Z868)-SUMIF(AC$7:AC867,"totale",AB$7:AB867),0)</f>
        <v>0</v>
      </c>
      <c r="AC868" s="134"/>
      <c r="AD868" s="194">
        <f t="shared" si="70"/>
        <v>0</v>
      </c>
      <c r="AE868" s="124" t="str">
        <f t="shared" si="71"/>
        <v/>
      </c>
      <c r="AF868" s="195" t="str">
        <f t="shared" si="72"/>
        <v/>
      </c>
      <c r="AG868" s="194" t="str">
        <f t="shared" si="73"/>
        <v/>
      </c>
      <c r="AH868" s="194">
        <f>IF(AG868="",0,IF(ISERROR(VLOOKUP(AG868,AG$7:AG867,1,FALSE)),1,0))</f>
        <v>0</v>
      </c>
      <c r="AI868" s="194"/>
    </row>
    <row r="869" spans="1:35" ht="16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75">
        <f>IF(AND($X$5012&lt;&gt;" ",$X$5012&lt;&gt;0),IF(X869=$X$5012,1+COUNTIF(U$7:U868,"&gt;0"),0),0)</f>
        <v>0</v>
      </c>
      <c r="V869" s="178" t="s">
        <v>1058</v>
      </c>
      <c r="W869" s="130"/>
      <c r="X869" s="131"/>
      <c r="Y869" s="131"/>
      <c r="Z869" s="206"/>
      <c r="AA869" s="134"/>
      <c r="AB869" s="174">
        <f>IF(AC869="totale",SUMIF(AA$7:AA869,"somma",Z$7:Z869)-SUMIF(AC$7:AC868,"totale",AB$7:AB868),0)</f>
        <v>0</v>
      </c>
      <c r="AC869" s="134"/>
      <c r="AD869" s="194">
        <f t="shared" si="70"/>
        <v>0</v>
      </c>
      <c r="AE869" s="124" t="str">
        <f t="shared" si="71"/>
        <v/>
      </c>
      <c r="AF869" s="195" t="str">
        <f t="shared" si="72"/>
        <v/>
      </c>
      <c r="AG869" s="194" t="str">
        <f t="shared" si="73"/>
        <v/>
      </c>
      <c r="AH869" s="194">
        <f>IF(AG869="",0,IF(ISERROR(VLOOKUP(AG869,AG$7:AG868,1,FALSE)),1,0))</f>
        <v>0</v>
      </c>
      <c r="AI869" s="194"/>
    </row>
    <row r="870" spans="1:35" ht="16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75">
        <f>IF(AND($X$5012&lt;&gt;" ",$X$5012&lt;&gt;0),IF(X870=$X$5012,1+COUNTIF(U$7:U869,"&gt;0"),0),0)</f>
        <v>0</v>
      </c>
      <c r="V870" s="178" t="s">
        <v>1059</v>
      </c>
      <c r="W870" s="130"/>
      <c r="X870" s="131"/>
      <c r="Y870" s="131"/>
      <c r="Z870" s="206"/>
      <c r="AA870" s="134"/>
      <c r="AB870" s="174">
        <f>IF(AC870="totale",SUMIF(AA$7:AA870,"somma",Z$7:Z870)-SUMIF(AC$7:AC869,"totale",AB$7:AB869),0)</f>
        <v>0</v>
      </c>
      <c r="AC870" s="134"/>
      <c r="AD870" s="194">
        <f t="shared" si="70"/>
        <v>0</v>
      </c>
      <c r="AE870" s="124" t="str">
        <f t="shared" si="71"/>
        <v/>
      </c>
      <c r="AF870" s="195" t="str">
        <f t="shared" si="72"/>
        <v/>
      </c>
      <c r="AG870" s="194" t="str">
        <f t="shared" si="73"/>
        <v/>
      </c>
      <c r="AH870" s="194">
        <f>IF(AG870="",0,IF(ISERROR(VLOOKUP(AG870,AG$7:AG869,1,FALSE)),1,0))</f>
        <v>0</v>
      </c>
      <c r="AI870" s="194"/>
    </row>
    <row r="871" spans="1:35" ht="16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75">
        <f>IF(AND($X$5012&lt;&gt;" ",$X$5012&lt;&gt;0),IF(X871=$X$5012,1+COUNTIF(U$7:U870,"&gt;0"),0),0)</f>
        <v>0</v>
      </c>
      <c r="V871" s="178" t="s">
        <v>1060</v>
      </c>
      <c r="W871" s="130"/>
      <c r="X871" s="131"/>
      <c r="Y871" s="131"/>
      <c r="Z871" s="206"/>
      <c r="AA871" s="134"/>
      <c r="AB871" s="174">
        <f>IF(AC871="totale",SUMIF(AA$7:AA871,"somma",Z$7:Z871)-SUMIF(AC$7:AC870,"totale",AB$7:AB870),0)</f>
        <v>0</v>
      </c>
      <c r="AC871" s="134"/>
      <c r="AD871" s="194">
        <f t="shared" si="70"/>
        <v>0</v>
      </c>
      <c r="AE871" s="124" t="str">
        <f t="shared" si="71"/>
        <v/>
      </c>
      <c r="AF871" s="195" t="str">
        <f t="shared" si="72"/>
        <v/>
      </c>
      <c r="AG871" s="194" t="str">
        <f t="shared" si="73"/>
        <v/>
      </c>
      <c r="AH871" s="194">
        <f>IF(AG871="",0,IF(ISERROR(VLOOKUP(AG871,AG$7:AG870,1,FALSE)),1,0))</f>
        <v>0</v>
      </c>
      <c r="AI871" s="194"/>
    </row>
    <row r="872" spans="1:35" ht="16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75">
        <f>IF(AND($X$5012&lt;&gt;" ",$X$5012&lt;&gt;0),IF(X872=$X$5012,1+COUNTIF(U$7:U871,"&gt;0"),0),0)</f>
        <v>0</v>
      </c>
      <c r="V872" s="178" t="s">
        <v>1061</v>
      </c>
      <c r="W872" s="130"/>
      <c r="X872" s="131"/>
      <c r="Y872" s="131"/>
      <c r="Z872" s="206"/>
      <c r="AA872" s="134"/>
      <c r="AB872" s="174">
        <f>IF(AC872="totale",SUMIF(AA$7:AA872,"somma",Z$7:Z872)-SUMIF(AC$7:AC871,"totale",AB$7:AB871),0)</f>
        <v>0</v>
      </c>
      <c r="AC872" s="134"/>
      <c r="AD872" s="194">
        <f t="shared" si="70"/>
        <v>0</v>
      </c>
      <c r="AE872" s="124" t="str">
        <f t="shared" si="71"/>
        <v/>
      </c>
      <c r="AF872" s="195" t="str">
        <f t="shared" si="72"/>
        <v/>
      </c>
      <c r="AG872" s="194" t="str">
        <f t="shared" si="73"/>
        <v/>
      </c>
      <c r="AH872" s="194">
        <f>IF(AG872="",0,IF(ISERROR(VLOOKUP(AG872,AG$7:AG871,1,FALSE)),1,0))</f>
        <v>0</v>
      </c>
      <c r="AI872" s="194"/>
    </row>
    <row r="873" spans="1:35" ht="16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75">
        <f>IF(AND($X$5012&lt;&gt;" ",$X$5012&lt;&gt;0),IF(X873=$X$5012,1+COUNTIF(U$7:U872,"&gt;0"),0),0)</f>
        <v>0</v>
      </c>
      <c r="V873" s="178" t="s">
        <v>1062</v>
      </c>
      <c r="W873" s="130"/>
      <c r="X873" s="131"/>
      <c r="Y873" s="131"/>
      <c r="Z873" s="206"/>
      <c r="AA873" s="134"/>
      <c r="AB873" s="174">
        <f>IF(AC873="totale",SUMIF(AA$7:AA873,"somma",Z$7:Z873)-SUMIF(AC$7:AC872,"totale",AB$7:AB872),0)</f>
        <v>0</v>
      </c>
      <c r="AC873" s="134"/>
      <c r="AD873" s="194">
        <f t="shared" si="70"/>
        <v>0</v>
      </c>
      <c r="AE873" s="124" t="str">
        <f t="shared" si="71"/>
        <v/>
      </c>
      <c r="AF873" s="195" t="str">
        <f t="shared" si="72"/>
        <v/>
      </c>
      <c r="AG873" s="194" t="str">
        <f t="shared" si="73"/>
        <v/>
      </c>
      <c r="AH873" s="194">
        <f>IF(AG873="",0,IF(ISERROR(VLOOKUP(AG873,AG$7:AG872,1,FALSE)),1,0))</f>
        <v>0</v>
      </c>
      <c r="AI873" s="194"/>
    </row>
    <row r="874" spans="1:35" ht="16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75">
        <f>IF(AND($X$5012&lt;&gt;" ",$X$5012&lt;&gt;0),IF(X874=$X$5012,1+COUNTIF(U$7:U873,"&gt;0"),0),0)</f>
        <v>0</v>
      </c>
      <c r="V874" s="178" t="s">
        <v>1063</v>
      </c>
      <c r="W874" s="130"/>
      <c r="X874" s="131"/>
      <c r="Y874" s="131"/>
      <c r="Z874" s="206"/>
      <c r="AA874" s="134"/>
      <c r="AB874" s="174">
        <f>IF(AC874="totale",SUMIF(AA$7:AA874,"somma",Z$7:Z874)-SUMIF(AC$7:AC873,"totale",AB$7:AB873),0)</f>
        <v>0</v>
      </c>
      <c r="AC874" s="134"/>
      <c r="AD874" s="194">
        <f t="shared" si="70"/>
        <v>0</v>
      </c>
      <c r="AE874" s="124" t="str">
        <f t="shared" si="71"/>
        <v/>
      </c>
      <c r="AF874" s="195" t="str">
        <f t="shared" si="72"/>
        <v/>
      </c>
      <c r="AG874" s="194" t="str">
        <f t="shared" si="73"/>
        <v/>
      </c>
      <c r="AH874" s="194">
        <f>IF(AG874="",0,IF(ISERROR(VLOOKUP(AG874,AG$7:AG873,1,FALSE)),1,0))</f>
        <v>0</v>
      </c>
      <c r="AI874" s="194"/>
    </row>
    <row r="875" spans="1:35" ht="16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75">
        <f>IF(AND($X$5012&lt;&gt;" ",$X$5012&lt;&gt;0),IF(X875=$X$5012,1+COUNTIF(U$7:U874,"&gt;0"),0),0)</f>
        <v>0</v>
      </c>
      <c r="V875" s="178" t="s">
        <v>1064</v>
      </c>
      <c r="W875" s="130"/>
      <c r="X875" s="131"/>
      <c r="Y875" s="131"/>
      <c r="Z875" s="206"/>
      <c r="AA875" s="134"/>
      <c r="AB875" s="174">
        <f>IF(AC875="totale",SUMIF(AA$7:AA875,"somma",Z$7:Z875)-SUMIF(AC$7:AC874,"totale",AB$7:AB874),0)</f>
        <v>0</v>
      </c>
      <c r="AC875" s="134"/>
      <c r="AD875" s="194">
        <f t="shared" si="70"/>
        <v>0</v>
      </c>
      <c r="AE875" s="124" t="str">
        <f t="shared" si="71"/>
        <v/>
      </c>
      <c r="AF875" s="195" t="str">
        <f t="shared" si="72"/>
        <v/>
      </c>
      <c r="AG875" s="194" t="str">
        <f t="shared" si="73"/>
        <v/>
      </c>
      <c r="AH875" s="194">
        <f>IF(AG875="",0,IF(ISERROR(VLOOKUP(AG875,AG$7:AG874,1,FALSE)),1,0))</f>
        <v>0</v>
      </c>
      <c r="AI875" s="194"/>
    </row>
    <row r="876" spans="1:35" ht="16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75">
        <f>IF(AND($X$5012&lt;&gt;" ",$X$5012&lt;&gt;0),IF(X876=$X$5012,1+COUNTIF(U$7:U875,"&gt;0"),0),0)</f>
        <v>0</v>
      </c>
      <c r="V876" s="178" t="s">
        <v>1065</v>
      </c>
      <c r="W876" s="130"/>
      <c r="X876" s="131"/>
      <c r="Y876" s="131"/>
      <c r="Z876" s="206"/>
      <c r="AA876" s="134"/>
      <c r="AB876" s="174">
        <f>IF(AC876="totale",SUMIF(AA$7:AA876,"somma",Z$7:Z876)-SUMIF(AC$7:AC875,"totale",AB$7:AB875),0)</f>
        <v>0</v>
      </c>
      <c r="AC876" s="134"/>
      <c r="AD876" s="194">
        <f t="shared" si="70"/>
        <v>0</v>
      </c>
      <c r="AE876" s="124" t="str">
        <f t="shared" si="71"/>
        <v/>
      </c>
      <c r="AF876" s="195" t="str">
        <f t="shared" si="72"/>
        <v/>
      </c>
      <c r="AG876" s="194" t="str">
        <f t="shared" si="73"/>
        <v/>
      </c>
      <c r="AH876" s="194">
        <f>IF(AG876="",0,IF(ISERROR(VLOOKUP(AG876,AG$7:AG875,1,FALSE)),1,0))</f>
        <v>0</v>
      </c>
      <c r="AI876" s="194"/>
    </row>
    <row r="877" spans="1:35" ht="16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75">
        <f>IF(AND($X$5012&lt;&gt;" ",$X$5012&lt;&gt;0),IF(X877=$X$5012,1+COUNTIF(U$7:U876,"&gt;0"),0),0)</f>
        <v>0</v>
      </c>
      <c r="V877" s="178" t="s">
        <v>1066</v>
      </c>
      <c r="W877" s="130"/>
      <c r="X877" s="131"/>
      <c r="Y877" s="131"/>
      <c r="Z877" s="206"/>
      <c r="AA877" s="134"/>
      <c r="AB877" s="174">
        <f>IF(AC877="totale",SUMIF(AA$7:AA877,"somma",Z$7:Z877)-SUMIF(AC$7:AC876,"totale",AB$7:AB876),0)</f>
        <v>0</v>
      </c>
      <c r="AC877" s="134"/>
      <c r="AD877" s="194">
        <f t="shared" si="70"/>
        <v>0</v>
      </c>
      <c r="AE877" s="124" t="str">
        <f t="shared" si="71"/>
        <v/>
      </c>
      <c r="AF877" s="195" t="str">
        <f t="shared" si="72"/>
        <v/>
      </c>
      <c r="AG877" s="194" t="str">
        <f t="shared" si="73"/>
        <v/>
      </c>
      <c r="AH877" s="194">
        <f>IF(AG877="",0,IF(ISERROR(VLOOKUP(AG877,AG$7:AG876,1,FALSE)),1,0))</f>
        <v>0</v>
      </c>
      <c r="AI877" s="194"/>
    </row>
    <row r="878" spans="1:35" ht="16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75">
        <f>IF(AND($X$5012&lt;&gt;" ",$X$5012&lt;&gt;0),IF(X878=$X$5012,1+COUNTIF(U$7:U877,"&gt;0"),0),0)</f>
        <v>0</v>
      </c>
      <c r="V878" s="178" t="s">
        <v>1067</v>
      </c>
      <c r="W878" s="130"/>
      <c r="X878" s="131"/>
      <c r="Y878" s="131"/>
      <c r="Z878" s="206"/>
      <c r="AA878" s="134"/>
      <c r="AB878" s="174">
        <f>IF(AC878="totale",SUMIF(AA$7:AA878,"somma",Z$7:Z878)-SUMIF(AC$7:AC877,"totale",AB$7:AB877),0)</f>
        <v>0</v>
      </c>
      <c r="AC878" s="134"/>
      <c r="AD878" s="194">
        <f t="shared" si="70"/>
        <v>0</v>
      </c>
      <c r="AE878" s="124" t="str">
        <f t="shared" si="71"/>
        <v/>
      </c>
      <c r="AF878" s="195" t="str">
        <f t="shared" si="72"/>
        <v/>
      </c>
      <c r="AG878" s="194" t="str">
        <f t="shared" si="73"/>
        <v/>
      </c>
      <c r="AH878" s="194">
        <f>IF(AG878="",0,IF(ISERROR(VLOOKUP(AG878,AG$7:AG877,1,FALSE)),1,0))</f>
        <v>0</v>
      </c>
      <c r="AI878" s="194"/>
    </row>
    <row r="879" spans="1:35" ht="16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75">
        <f>IF(AND($X$5012&lt;&gt;" ",$X$5012&lt;&gt;0),IF(X879=$X$5012,1+COUNTIF(U$7:U878,"&gt;0"),0),0)</f>
        <v>0</v>
      </c>
      <c r="V879" s="178" t="s">
        <v>1068</v>
      </c>
      <c r="W879" s="130"/>
      <c r="X879" s="131"/>
      <c r="Y879" s="131"/>
      <c r="Z879" s="206"/>
      <c r="AA879" s="134"/>
      <c r="AB879" s="174">
        <f>IF(AC879="totale",SUMIF(AA$7:AA879,"somma",Z$7:Z879)-SUMIF(AC$7:AC878,"totale",AB$7:AB878),0)</f>
        <v>0</v>
      </c>
      <c r="AC879" s="134"/>
      <c r="AD879" s="194">
        <f t="shared" si="70"/>
        <v>0</v>
      </c>
      <c r="AE879" s="124" t="str">
        <f t="shared" si="71"/>
        <v/>
      </c>
      <c r="AF879" s="195" t="str">
        <f t="shared" si="72"/>
        <v/>
      </c>
      <c r="AG879" s="194" t="str">
        <f t="shared" si="73"/>
        <v/>
      </c>
      <c r="AH879" s="194">
        <f>IF(AG879="",0,IF(ISERROR(VLOOKUP(AG879,AG$7:AG878,1,FALSE)),1,0))</f>
        <v>0</v>
      </c>
      <c r="AI879" s="194"/>
    </row>
    <row r="880" spans="1:35" ht="16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75">
        <f>IF(AND($X$5012&lt;&gt;" ",$X$5012&lt;&gt;0),IF(X880=$X$5012,1+COUNTIF(U$7:U879,"&gt;0"),0),0)</f>
        <v>0</v>
      </c>
      <c r="V880" s="178" t="s">
        <v>1069</v>
      </c>
      <c r="W880" s="130"/>
      <c r="X880" s="131"/>
      <c r="Y880" s="131"/>
      <c r="Z880" s="206"/>
      <c r="AA880" s="134"/>
      <c r="AB880" s="174">
        <f>IF(AC880="totale",SUMIF(AA$7:AA880,"somma",Z$7:Z880)-SUMIF(AC$7:AC879,"totale",AB$7:AB879),0)</f>
        <v>0</v>
      </c>
      <c r="AC880" s="134"/>
      <c r="AD880" s="194">
        <f t="shared" si="70"/>
        <v>0</v>
      </c>
      <c r="AE880" s="124" t="str">
        <f t="shared" si="71"/>
        <v/>
      </c>
      <c r="AF880" s="195" t="str">
        <f t="shared" si="72"/>
        <v/>
      </c>
      <c r="AG880" s="194" t="str">
        <f t="shared" si="73"/>
        <v/>
      </c>
      <c r="AH880" s="194">
        <f>IF(AG880="",0,IF(ISERROR(VLOOKUP(AG880,AG$7:AG879,1,FALSE)),1,0))</f>
        <v>0</v>
      </c>
      <c r="AI880" s="194"/>
    </row>
    <row r="881" spans="1:35" ht="16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75">
        <f>IF(AND($X$5012&lt;&gt;" ",$X$5012&lt;&gt;0),IF(X881=$X$5012,1+COUNTIF(U$7:U880,"&gt;0"),0),0)</f>
        <v>0</v>
      </c>
      <c r="V881" s="178" t="s">
        <v>1070</v>
      </c>
      <c r="W881" s="130"/>
      <c r="X881" s="131"/>
      <c r="Y881" s="131"/>
      <c r="Z881" s="206"/>
      <c r="AA881" s="134"/>
      <c r="AB881" s="174">
        <f>IF(AC881="totale",SUMIF(AA$7:AA881,"somma",Z$7:Z881)-SUMIF(AC$7:AC880,"totale",AB$7:AB880),0)</f>
        <v>0</v>
      </c>
      <c r="AC881" s="134"/>
      <c r="AD881" s="194">
        <f t="shared" si="70"/>
        <v>0</v>
      </c>
      <c r="AE881" s="124" t="str">
        <f t="shared" si="71"/>
        <v/>
      </c>
      <c r="AF881" s="195" t="str">
        <f t="shared" si="72"/>
        <v/>
      </c>
      <c r="AG881" s="194" t="str">
        <f t="shared" si="73"/>
        <v/>
      </c>
      <c r="AH881" s="194">
        <f>IF(AG881="",0,IF(ISERROR(VLOOKUP(AG881,AG$7:AG880,1,FALSE)),1,0))</f>
        <v>0</v>
      </c>
      <c r="AI881" s="194"/>
    </row>
    <row r="882" spans="1:35" ht="16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75">
        <f>IF(AND($X$5012&lt;&gt;" ",$X$5012&lt;&gt;0),IF(X882=$X$5012,1+COUNTIF(U$7:U881,"&gt;0"),0),0)</f>
        <v>0</v>
      </c>
      <c r="V882" s="178" t="s">
        <v>1071</v>
      </c>
      <c r="W882" s="130"/>
      <c r="X882" s="131"/>
      <c r="Y882" s="131"/>
      <c r="Z882" s="206"/>
      <c r="AA882" s="134"/>
      <c r="AB882" s="174">
        <f>IF(AC882="totale",SUMIF(AA$7:AA882,"somma",Z$7:Z882)-SUMIF(AC$7:AC881,"totale",AB$7:AB881),0)</f>
        <v>0</v>
      </c>
      <c r="AC882" s="134"/>
      <c r="AD882" s="194">
        <f t="shared" si="70"/>
        <v>0</v>
      </c>
      <c r="AE882" s="124" t="str">
        <f t="shared" si="71"/>
        <v/>
      </c>
      <c r="AF882" s="195" t="str">
        <f t="shared" si="72"/>
        <v/>
      </c>
      <c r="AG882" s="194" t="str">
        <f t="shared" si="73"/>
        <v/>
      </c>
      <c r="AH882" s="194">
        <f>IF(AG882="",0,IF(ISERROR(VLOOKUP(AG882,AG$7:AG881,1,FALSE)),1,0))</f>
        <v>0</v>
      </c>
      <c r="AI882" s="194"/>
    </row>
    <row r="883" spans="1:35" ht="16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75">
        <f>IF(AND($X$5012&lt;&gt;" ",$X$5012&lt;&gt;0),IF(X883=$X$5012,1+COUNTIF(U$7:U882,"&gt;0"),0),0)</f>
        <v>0</v>
      </c>
      <c r="V883" s="178" t="s">
        <v>1072</v>
      </c>
      <c r="W883" s="130"/>
      <c r="X883" s="131"/>
      <c r="Y883" s="131"/>
      <c r="Z883" s="206"/>
      <c r="AA883" s="134"/>
      <c r="AB883" s="174">
        <f>IF(AC883="totale",SUMIF(AA$7:AA883,"somma",Z$7:Z883)-SUMIF(AC$7:AC882,"totale",AB$7:AB882),0)</f>
        <v>0</v>
      </c>
      <c r="AC883" s="134"/>
      <c r="AD883" s="194">
        <f t="shared" si="70"/>
        <v>0</v>
      </c>
      <c r="AE883" s="124" t="str">
        <f t="shared" si="71"/>
        <v/>
      </c>
      <c r="AF883" s="195" t="str">
        <f t="shared" si="72"/>
        <v/>
      </c>
      <c r="AG883" s="194" t="str">
        <f t="shared" si="73"/>
        <v/>
      </c>
      <c r="AH883" s="194">
        <f>IF(AG883="",0,IF(ISERROR(VLOOKUP(AG883,AG$7:AG882,1,FALSE)),1,0))</f>
        <v>0</v>
      </c>
      <c r="AI883" s="194"/>
    </row>
    <row r="884" spans="1:35" ht="16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75">
        <f>IF(AND($X$5012&lt;&gt;" ",$X$5012&lt;&gt;0),IF(X884=$X$5012,1+COUNTIF(U$7:U883,"&gt;0"),0),0)</f>
        <v>0</v>
      </c>
      <c r="V884" s="178" t="s">
        <v>1073</v>
      </c>
      <c r="W884" s="130"/>
      <c r="X884" s="131"/>
      <c r="Y884" s="131"/>
      <c r="Z884" s="206"/>
      <c r="AA884" s="134"/>
      <c r="AB884" s="174">
        <f>IF(AC884="totale",SUMIF(AA$7:AA884,"somma",Z$7:Z884)-SUMIF(AC$7:AC883,"totale",AB$7:AB883),0)</f>
        <v>0</v>
      </c>
      <c r="AC884" s="134"/>
      <c r="AD884" s="194">
        <f t="shared" si="70"/>
        <v>0</v>
      </c>
      <c r="AE884" s="124" t="str">
        <f t="shared" si="71"/>
        <v/>
      </c>
      <c r="AF884" s="195" t="str">
        <f t="shared" si="72"/>
        <v/>
      </c>
      <c r="AG884" s="194" t="str">
        <f t="shared" si="73"/>
        <v/>
      </c>
      <c r="AH884" s="194">
        <f>IF(AG884="",0,IF(ISERROR(VLOOKUP(AG884,AG$7:AG883,1,FALSE)),1,0))</f>
        <v>0</v>
      </c>
      <c r="AI884" s="194"/>
    </row>
    <row r="885" spans="1:35" ht="16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75">
        <f>IF(AND($X$5012&lt;&gt;" ",$X$5012&lt;&gt;0),IF(X885=$X$5012,1+COUNTIF(U$7:U884,"&gt;0"),0),0)</f>
        <v>0</v>
      </c>
      <c r="V885" s="178" t="s">
        <v>1074</v>
      </c>
      <c r="W885" s="130"/>
      <c r="X885" s="131"/>
      <c r="Y885" s="131"/>
      <c r="Z885" s="206"/>
      <c r="AA885" s="134"/>
      <c r="AB885" s="174">
        <f>IF(AC885="totale",SUMIF(AA$7:AA885,"somma",Z$7:Z885)-SUMIF(AC$7:AC884,"totale",AB$7:AB884),0)</f>
        <v>0</v>
      </c>
      <c r="AC885" s="134"/>
      <c r="AD885" s="194">
        <f t="shared" si="70"/>
        <v>0</v>
      </c>
      <c r="AE885" s="124" t="str">
        <f t="shared" si="71"/>
        <v/>
      </c>
      <c r="AF885" s="195" t="str">
        <f t="shared" si="72"/>
        <v/>
      </c>
      <c r="AG885" s="194" t="str">
        <f t="shared" si="73"/>
        <v/>
      </c>
      <c r="AH885" s="194">
        <f>IF(AG885="",0,IF(ISERROR(VLOOKUP(AG885,AG$7:AG884,1,FALSE)),1,0))</f>
        <v>0</v>
      </c>
      <c r="AI885" s="194"/>
    </row>
    <row r="886" spans="1:35" ht="16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75">
        <f>IF(AND($X$5012&lt;&gt;" ",$X$5012&lt;&gt;0),IF(X886=$X$5012,1+COUNTIF(U$7:U885,"&gt;0"),0),0)</f>
        <v>0</v>
      </c>
      <c r="V886" s="178" t="s">
        <v>1075</v>
      </c>
      <c r="W886" s="130"/>
      <c r="X886" s="131"/>
      <c r="Y886" s="131"/>
      <c r="Z886" s="206"/>
      <c r="AA886" s="134"/>
      <c r="AB886" s="174">
        <f>IF(AC886="totale",SUMIF(AA$7:AA886,"somma",Z$7:Z886)-SUMIF(AC$7:AC885,"totale",AB$7:AB885),0)</f>
        <v>0</v>
      </c>
      <c r="AC886" s="134"/>
      <c r="AD886" s="194">
        <f t="shared" si="70"/>
        <v>0</v>
      </c>
      <c r="AE886" s="124" t="str">
        <f t="shared" si="71"/>
        <v/>
      </c>
      <c r="AF886" s="195" t="str">
        <f t="shared" si="72"/>
        <v/>
      </c>
      <c r="AG886" s="194" t="str">
        <f t="shared" si="73"/>
        <v/>
      </c>
      <c r="AH886" s="194">
        <f>IF(AG886="",0,IF(ISERROR(VLOOKUP(AG886,AG$7:AG885,1,FALSE)),1,0))</f>
        <v>0</v>
      </c>
      <c r="AI886" s="194"/>
    </row>
    <row r="887" spans="1:35" ht="16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75">
        <f>IF(AND($X$5012&lt;&gt;" ",$X$5012&lt;&gt;0),IF(X887=$X$5012,1+COUNTIF(U$7:U886,"&gt;0"),0),0)</f>
        <v>0</v>
      </c>
      <c r="V887" s="178" t="s">
        <v>1076</v>
      </c>
      <c r="W887" s="130"/>
      <c r="X887" s="131"/>
      <c r="Y887" s="131"/>
      <c r="Z887" s="206"/>
      <c r="AA887" s="134"/>
      <c r="AB887" s="174">
        <f>IF(AC887="totale",SUMIF(AA$7:AA887,"somma",Z$7:Z887)-SUMIF(AC$7:AC886,"totale",AB$7:AB886),0)</f>
        <v>0</v>
      </c>
      <c r="AC887" s="134"/>
      <c r="AD887" s="194">
        <f t="shared" si="70"/>
        <v>0</v>
      </c>
      <c r="AE887" s="124" t="str">
        <f t="shared" si="71"/>
        <v/>
      </c>
      <c r="AF887" s="195" t="str">
        <f t="shared" si="72"/>
        <v/>
      </c>
      <c r="AG887" s="194" t="str">
        <f t="shared" si="73"/>
        <v/>
      </c>
      <c r="AH887" s="194">
        <f>IF(AG887="",0,IF(ISERROR(VLOOKUP(AG887,AG$7:AG886,1,FALSE)),1,0))</f>
        <v>0</v>
      </c>
      <c r="AI887" s="194"/>
    </row>
    <row r="888" spans="1:35" ht="16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75">
        <f>IF(AND($X$5012&lt;&gt;" ",$X$5012&lt;&gt;0),IF(X888=$X$5012,1+COUNTIF(U$7:U887,"&gt;0"),0),0)</f>
        <v>0</v>
      </c>
      <c r="V888" s="178" t="s">
        <v>1077</v>
      </c>
      <c r="W888" s="130"/>
      <c r="X888" s="131"/>
      <c r="Y888" s="131"/>
      <c r="Z888" s="206"/>
      <c r="AA888" s="134"/>
      <c r="AB888" s="174">
        <f>IF(AC888="totale",SUMIF(AA$7:AA888,"somma",Z$7:Z888)-SUMIF(AC$7:AC887,"totale",AB$7:AB887),0)</f>
        <v>0</v>
      </c>
      <c r="AC888" s="134"/>
      <c r="AD888" s="194">
        <f t="shared" si="70"/>
        <v>0</v>
      </c>
      <c r="AE888" s="124" t="str">
        <f t="shared" si="71"/>
        <v/>
      </c>
      <c r="AF888" s="195" t="str">
        <f t="shared" si="72"/>
        <v/>
      </c>
      <c r="AG888" s="194" t="str">
        <f t="shared" si="73"/>
        <v/>
      </c>
      <c r="AH888" s="194">
        <f>IF(AG888="",0,IF(ISERROR(VLOOKUP(AG888,AG$7:AG887,1,FALSE)),1,0))</f>
        <v>0</v>
      </c>
      <c r="AI888" s="194"/>
    </row>
    <row r="889" spans="1:35" ht="16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75">
        <f>IF(AND($X$5012&lt;&gt;" ",$X$5012&lt;&gt;0),IF(X889=$X$5012,1+COUNTIF(U$7:U888,"&gt;0"),0),0)</f>
        <v>0</v>
      </c>
      <c r="V889" s="178" t="s">
        <v>1078</v>
      </c>
      <c r="W889" s="130"/>
      <c r="X889" s="131"/>
      <c r="Y889" s="131"/>
      <c r="Z889" s="206"/>
      <c r="AA889" s="134"/>
      <c r="AB889" s="174">
        <f>IF(AC889="totale",SUMIF(AA$7:AA889,"somma",Z$7:Z889)-SUMIF(AC$7:AC888,"totale",AB$7:AB888),0)</f>
        <v>0</v>
      </c>
      <c r="AC889" s="134"/>
      <c r="AD889" s="194">
        <f t="shared" si="70"/>
        <v>0</v>
      </c>
      <c r="AE889" s="124" t="str">
        <f t="shared" si="71"/>
        <v/>
      </c>
      <c r="AF889" s="195" t="str">
        <f t="shared" si="72"/>
        <v/>
      </c>
      <c r="AG889" s="194" t="str">
        <f t="shared" si="73"/>
        <v/>
      </c>
      <c r="AH889" s="194">
        <f>IF(AG889="",0,IF(ISERROR(VLOOKUP(AG889,AG$7:AG888,1,FALSE)),1,0))</f>
        <v>0</v>
      </c>
      <c r="AI889" s="194"/>
    </row>
    <row r="890" spans="1:35" ht="16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75">
        <f>IF(AND($X$5012&lt;&gt;" ",$X$5012&lt;&gt;0),IF(X890=$X$5012,1+COUNTIF(U$7:U889,"&gt;0"),0),0)</f>
        <v>0</v>
      </c>
      <c r="V890" s="178" t="s">
        <v>1079</v>
      </c>
      <c r="W890" s="130"/>
      <c r="X890" s="131"/>
      <c r="Y890" s="131"/>
      <c r="Z890" s="206"/>
      <c r="AA890" s="134"/>
      <c r="AB890" s="174">
        <f>IF(AC890="totale",SUMIF(AA$7:AA890,"somma",Z$7:Z890)-SUMIF(AC$7:AC889,"totale",AB$7:AB889),0)</f>
        <v>0</v>
      </c>
      <c r="AC890" s="134"/>
      <c r="AD890" s="194">
        <f t="shared" si="70"/>
        <v>0</v>
      </c>
      <c r="AE890" s="124" t="str">
        <f t="shared" si="71"/>
        <v/>
      </c>
      <c r="AF890" s="195" t="str">
        <f t="shared" si="72"/>
        <v/>
      </c>
      <c r="AG890" s="194" t="str">
        <f t="shared" si="73"/>
        <v/>
      </c>
      <c r="AH890" s="194">
        <f>IF(AG890="",0,IF(ISERROR(VLOOKUP(AG890,AG$7:AG889,1,FALSE)),1,0))</f>
        <v>0</v>
      </c>
      <c r="AI890" s="194"/>
    </row>
    <row r="891" spans="1:35" ht="16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75">
        <f>IF(AND($X$5012&lt;&gt;" ",$X$5012&lt;&gt;0),IF(X891=$X$5012,1+COUNTIF(U$7:U890,"&gt;0"),0),0)</f>
        <v>0</v>
      </c>
      <c r="V891" s="178" t="s">
        <v>1080</v>
      </c>
      <c r="W891" s="130"/>
      <c r="X891" s="131"/>
      <c r="Y891" s="131"/>
      <c r="Z891" s="206"/>
      <c r="AA891" s="134"/>
      <c r="AB891" s="174">
        <f>IF(AC891="totale",SUMIF(AA$7:AA891,"somma",Z$7:Z891)-SUMIF(AC$7:AC890,"totale",AB$7:AB890),0)</f>
        <v>0</v>
      </c>
      <c r="AC891" s="134"/>
      <c r="AD891" s="194">
        <f t="shared" si="70"/>
        <v>0</v>
      </c>
      <c r="AE891" s="124" t="str">
        <f t="shared" si="71"/>
        <v/>
      </c>
      <c r="AF891" s="195" t="str">
        <f t="shared" si="72"/>
        <v/>
      </c>
      <c r="AG891" s="194" t="str">
        <f t="shared" si="73"/>
        <v/>
      </c>
      <c r="AH891" s="194">
        <f>IF(AG891="",0,IF(ISERROR(VLOOKUP(AG891,AG$7:AG890,1,FALSE)),1,0))</f>
        <v>0</v>
      </c>
      <c r="AI891" s="194"/>
    </row>
    <row r="892" spans="1:35" ht="16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75">
        <f>IF(AND($X$5012&lt;&gt;" ",$X$5012&lt;&gt;0),IF(X892=$X$5012,1+COUNTIF(U$7:U891,"&gt;0"),0),0)</f>
        <v>0</v>
      </c>
      <c r="V892" s="178" t="s">
        <v>1081</v>
      </c>
      <c r="W892" s="130"/>
      <c r="X892" s="131"/>
      <c r="Y892" s="131"/>
      <c r="Z892" s="206"/>
      <c r="AA892" s="134"/>
      <c r="AB892" s="174">
        <f>IF(AC892="totale",SUMIF(AA$7:AA892,"somma",Z$7:Z892)-SUMIF(AC$7:AC891,"totale",AB$7:AB891),0)</f>
        <v>0</v>
      </c>
      <c r="AC892" s="134"/>
      <c r="AD892" s="194">
        <f t="shared" si="70"/>
        <v>0</v>
      </c>
      <c r="AE892" s="124" t="str">
        <f t="shared" si="71"/>
        <v/>
      </c>
      <c r="AF892" s="195" t="str">
        <f t="shared" si="72"/>
        <v/>
      </c>
      <c r="AG892" s="194" t="str">
        <f t="shared" si="73"/>
        <v/>
      </c>
      <c r="AH892" s="194">
        <f>IF(AG892="",0,IF(ISERROR(VLOOKUP(AG892,AG$7:AG891,1,FALSE)),1,0))</f>
        <v>0</v>
      </c>
      <c r="AI892" s="194"/>
    </row>
    <row r="893" spans="1:35" ht="16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75">
        <f>IF(AND($X$5012&lt;&gt;" ",$X$5012&lt;&gt;0),IF(X893=$X$5012,1+COUNTIF(U$7:U892,"&gt;0"),0),0)</f>
        <v>0</v>
      </c>
      <c r="V893" s="178" t="s">
        <v>1082</v>
      </c>
      <c r="W893" s="130"/>
      <c r="X893" s="131"/>
      <c r="Y893" s="131"/>
      <c r="Z893" s="206"/>
      <c r="AA893" s="134"/>
      <c r="AB893" s="174">
        <f>IF(AC893="totale",SUMIF(AA$7:AA893,"somma",Z$7:Z893)-SUMIF(AC$7:AC892,"totale",AB$7:AB892),0)</f>
        <v>0</v>
      </c>
      <c r="AC893" s="134"/>
      <c r="AD893" s="194">
        <f t="shared" si="70"/>
        <v>0</v>
      </c>
      <c r="AE893" s="124" t="str">
        <f t="shared" si="71"/>
        <v/>
      </c>
      <c r="AF893" s="195" t="str">
        <f t="shared" si="72"/>
        <v/>
      </c>
      <c r="AG893" s="194" t="str">
        <f t="shared" si="73"/>
        <v/>
      </c>
      <c r="AH893" s="194">
        <f>IF(AG893="",0,IF(ISERROR(VLOOKUP(AG893,AG$7:AG892,1,FALSE)),1,0))</f>
        <v>0</v>
      </c>
      <c r="AI893" s="194"/>
    </row>
    <row r="894" spans="1:35" ht="16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75">
        <f>IF(AND($X$5012&lt;&gt;" ",$X$5012&lt;&gt;0),IF(X894=$X$5012,1+COUNTIF(U$7:U893,"&gt;0"),0),0)</f>
        <v>0</v>
      </c>
      <c r="V894" s="178" t="s">
        <v>1083</v>
      </c>
      <c r="W894" s="130"/>
      <c r="X894" s="131"/>
      <c r="Y894" s="131"/>
      <c r="Z894" s="206"/>
      <c r="AA894" s="134"/>
      <c r="AB894" s="174">
        <f>IF(AC894="totale",SUMIF(AA$7:AA894,"somma",Z$7:Z894)-SUMIF(AC$7:AC893,"totale",AB$7:AB893),0)</f>
        <v>0</v>
      </c>
      <c r="AC894" s="134"/>
      <c r="AD894" s="194">
        <f t="shared" si="70"/>
        <v>0</v>
      </c>
      <c r="AE894" s="124" t="str">
        <f t="shared" si="71"/>
        <v/>
      </c>
      <c r="AF894" s="195" t="str">
        <f t="shared" si="72"/>
        <v/>
      </c>
      <c r="AG894" s="194" t="str">
        <f t="shared" si="73"/>
        <v/>
      </c>
      <c r="AH894" s="194">
        <f>IF(AG894="",0,IF(ISERROR(VLOOKUP(AG894,AG$7:AG893,1,FALSE)),1,0))</f>
        <v>0</v>
      </c>
      <c r="AI894" s="194"/>
    </row>
    <row r="895" spans="1:35" ht="16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75">
        <f>IF(AND($X$5012&lt;&gt;" ",$X$5012&lt;&gt;0),IF(X895=$X$5012,1+COUNTIF(U$7:U894,"&gt;0"),0),0)</f>
        <v>0</v>
      </c>
      <c r="V895" s="178" t="s">
        <v>1084</v>
      </c>
      <c r="W895" s="130"/>
      <c r="X895" s="131"/>
      <c r="Y895" s="131"/>
      <c r="Z895" s="206"/>
      <c r="AA895" s="134"/>
      <c r="AB895" s="174">
        <f>IF(AC895="totale",SUMIF(AA$7:AA895,"somma",Z$7:Z895)-SUMIF(AC$7:AC894,"totale",AB$7:AB894),0)</f>
        <v>0</v>
      </c>
      <c r="AC895" s="134"/>
      <c r="AD895" s="194">
        <f t="shared" si="70"/>
        <v>0</v>
      </c>
      <c r="AE895" s="124" t="str">
        <f t="shared" si="71"/>
        <v/>
      </c>
      <c r="AF895" s="195" t="str">
        <f t="shared" si="72"/>
        <v/>
      </c>
      <c r="AG895" s="194" t="str">
        <f t="shared" si="73"/>
        <v/>
      </c>
      <c r="AH895" s="194">
        <f>IF(AG895="",0,IF(ISERROR(VLOOKUP(AG895,AG$7:AG894,1,FALSE)),1,0))</f>
        <v>0</v>
      </c>
      <c r="AI895" s="194"/>
    </row>
    <row r="896" spans="1:35" ht="16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75">
        <f>IF(AND($X$5012&lt;&gt;" ",$X$5012&lt;&gt;0),IF(X896=$X$5012,1+COUNTIF(U$7:U895,"&gt;0"),0),0)</f>
        <v>0</v>
      </c>
      <c r="V896" s="178" t="s">
        <v>1085</v>
      </c>
      <c r="W896" s="130"/>
      <c r="X896" s="131"/>
      <c r="Y896" s="131"/>
      <c r="Z896" s="206"/>
      <c r="AA896" s="134"/>
      <c r="AB896" s="174">
        <f>IF(AC896="totale",SUMIF(AA$7:AA896,"somma",Z$7:Z896)-SUMIF(AC$7:AC895,"totale",AB$7:AB895),0)</f>
        <v>0</v>
      </c>
      <c r="AC896" s="134"/>
      <c r="AD896" s="194">
        <f t="shared" si="70"/>
        <v>0</v>
      </c>
      <c r="AE896" s="124" t="str">
        <f t="shared" si="71"/>
        <v/>
      </c>
      <c r="AF896" s="195" t="str">
        <f t="shared" si="72"/>
        <v/>
      </c>
      <c r="AG896" s="194" t="str">
        <f t="shared" si="73"/>
        <v/>
      </c>
      <c r="AH896" s="194">
        <f>IF(AG896="",0,IF(ISERROR(VLOOKUP(AG896,AG$7:AG895,1,FALSE)),1,0))</f>
        <v>0</v>
      </c>
      <c r="AI896" s="194"/>
    </row>
    <row r="897" spans="1:35" ht="16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75">
        <f>IF(AND($X$5012&lt;&gt;" ",$X$5012&lt;&gt;0),IF(X897=$X$5012,1+COUNTIF(U$7:U896,"&gt;0"),0),0)</f>
        <v>0</v>
      </c>
      <c r="V897" s="178" t="s">
        <v>1086</v>
      </c>
      <c r="W897" s="130"/>
      <c r="X897" s="131"/>
      <c r="Y897" s="131"/>
      <c r="Z897" s="206"/>
      <c r="AA897" s="134"/>
      <c r="AB897" s="174">
        <f>IF(AC897="totale",SUMIF(AA$7:AA897,"somma",Z$7:Z897)-SUMIF(AC$7:AC896,"totale",AB$7:AB896),0)</f>
        <v>0</v>
      </c>
      <c r="AC897" s="134"/>
      <c r="AD897" s="194">
        <f t="shared" si="70"/>
        <v>0</v>
      </c>
      <c r="AE897" s="124" t="str">
        <f t="shared" si="71"/>
        <v/>
      </c>
      <c r="AF897" s="195" t="str">
        <f t="shared" si="72"/>
        <v/>
      </c>
      <c r="AG897" s="194" t="str">
        <f t="shared" si="73"/>
        <v/>
      </c>
      <c r="AH897" s="194">
        <f>IF(AG897="",0,IF(ISERROR(VLOOKUP(AG897,AG$7:AG896,1,FALSE)),1,0))</f>
        <v>0</v>
      </c>
      <c r="AI897" s="194"/>
    </row>
    <row r="898" spans="1:35" ht="16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75">
        <f>IF(AND($X$5012&lt;&gt;" ",$X$5012&lt;&gt;0),IF(X898=$X$5012,1+COUNTIF(U$7:U897,"&gt;0"),0),0)</f>
        <v>0</v>
      </c>
      <c r="V898" s="178" t="s">
        <v>1087</v>
      </c>
      <c r="W898" s="130"/>
      <c r="X898" s="131"/>
      <c r="Y898" s="131"/>
      <c r="Z898" s="206"/>
      <c r="AA898" s="134"/>
      <c r="AB898" s="174">
        <f>IF(AC898="totale",SUMIF(AA$7:AA898,"somma",Z$7:Z898)-SUMIF(AC$7:AC897,"totale",AB$7:AB897),0)</f>
        <v>0</v>
      </c>
      <c r="AC898" s="134"/>
      <c r="AD898" s="194">
        <f t="shared" si="70"/>
        <v>0</v>
      </c>
      <c r="AE898" s="124" t="str">
        <f t="shared" si="71"/>
        <v/>
      </c>
      <c r="AF898" s="195" t="str">
        <f t="shared" si="72"/>
        <v/>
      </c>
      <c r="AG898" s="194" t="str">
        <f t="shared" si="73"/>
        <v/>
      </c>
      <c r="AH898" s="194">
        <f>IF(AG898="",0,IF(ISERROR(VLOOKUP(AG898,AG$7:AG897,1,FALSE)),1,0))</f>
        <v>0</v>
      </c>
      <c r="AI898" s="194"/>
    </row>
    <row r="899" spans="1:35" ht="16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75">
        <f>IF(AND($X$5012&lt;&gt;" ",$X$5012&lt;&gt;0),IF(X899=$X$5012,1+COUNTIF(U$7:U898,"&gt;0"),0),0)</f>
        <v>0</v>
      </c>
      <c r="V899" s="178" t="s">
        <v>1088</v>
      </c>
      <c r="W899" s="130"/>
      <c r="X899" s="131"/>
      <c r="Y899" s="131"/>
      <c r="Z899" s="206"/>
      <c r="AA899" s="134"/>
      <c r="AB899" s="174">
        <f>IF(AC899="totale",SUMIF(AA$7:AA899,"somma",Z$7:Z899)-SUMIF(AC$7:AC898,"totale",AB$7:AB898),0)</f>
        <v>0</v>
      </c>
      <c r="AC899" s="134"/>
      <c r="AD899" s="194">
        <f t="shared" si="70"/>
        <v>0</v>
      </c>
      <c r="AE899" s="124" t="str">
        <f t="shared" si="71"/>
        <v/>
      </c>
      <c r="AF899" s="195" t="str">
        <f t="shared" si="72"/>
        <v/>
      </c>
      <c r="AG899" s="194" t="str">
        <f t="shared" si="73"/>
        <v/>
      </c>
      <c r="AH899" s="194">
        <f>IF(AG899="",0,IF(ISERROR(VLOOKUP(AG899,AG$7:AG898,1,FALSE)),1,0))</f>
        <v>0</v>
      </c>
      <c r="AI899" s="194"/>
    </row>
    <row r="900" spans="1:35" ht="16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75">
        <f>IF(AND($X$5012&lt;&gt;" ",$X$5012&lt;&gt;0),IF(X900=$X$5012,1+COUNTIF(U$7:U899,"&gt;0"),0),0)</f>
        <v>0</v>
      </c>
      <c r="V900" s="178" t="s">
        <v>1089</v>
      </c>
      <c r="W900" s="130"/>
      <c r="X900" s="131"/>
      <c r="Y900" s="131"/>
      <c r="Z900" s="206"/>
      <c r="AA900" s="134"/>
      <c r="AB900" s="174">
        <f>IF(AC900="totale",SUMIF(AA$7:AA900,"somma",Z$7:Z900)-SUMIF(AC$7:AC899,"totale",AB$7:AB899),0)</f>
        <v>0</v>
      </c>
      <c r="AC900" s="134"/>
      <c r="AD900" s="194">
        <f t="shared" si="70"/>
        <v>0</v>
      </c>
      <c r="AE900" s="124" t="str">
        <f t="shared" si="71"/>
        <v/>
      </c>
      <c r="AF900" s="195" t="str">
        <f t="shared" si="72"/>
        <v/>
      </c>
      <c r="AG900" s="194" t="str">
        <f t="shared" si="73"/>
        <v/>
      </c>
      <c r="AH900" s="194">
        <f>IF(AG900="",0,IF(ISERROR(VLOOKUP(AG900,AG$7:AG899,1,FALSE)),1,0))</f>
        <v>0</v>
      </c>
      <c r="AI900" s="194"/>
    </row>
    <row r="901" spans="1:35" ht="16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75">
        <f>IF(AND($X$5012&lt;&gt;" ",$X$5012&lt;&gt;0),IF(X901=$X$5012,1+COUNTIF(U$7:U900,"&gt;0"),0),0)</f>
        <v>0</v>
      </c>
      <c r="V901" s="178" t="s">
        <v>1090</v>
      </c>
      <c r="W901" s="130"/>
      <c r="X901" s="131"/>
      <c r="Y901" s="131"/>
      <c r="Z901" s="206"/>
      <c r="AA901" s="134"/>
      <c r="AB901" s="174">
        <f>IF(AC901="totale",SUMIF(AA$7:AA901,"somma",Z$7:Z901)-SUMIF(AC$7:AC900,"totale",AB$7:AB900),0)</f>
        <v>0</v>
      </c>
      <c r="AC901" s="134"/>
      <c r="AD901" s="194">
        <f t="shared" si="70"/>
        <v>0</v>
      </c>
      <c r="AE901" s="124" t="str">
        <f t="shared" si="71"/>
        <v/>
      </c>
      <c r="AF901" s="195" t="str">
        <f t="shared" si="72"/>
        <v/>
      </c>
      <c r="AG901" s="194" t="str">
        <f t="shared" si="73"/>
        <v/>
      </c>
      <c r="AH901" s="194">
        <f>IF(AG901="",0,IF(ISERROR(VLOOKUP(AG901,AG$7:AG900,1,FALSE)),1,0))</f>
        <v>0</v>
      </c>
      <c r="AI901" s="194"/>
    </row>
    <row r="902" spans="1:35" ht="16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75">
        <f>IF(AND($X$5012&lt;&gt;" ",$X$5012&lt;&gt;0),IF(X902=$X$5012,1+COUNTIF(U$7:U901,"&gt;0"),0),0)</f>
        <v>0</v>
      </c>
      <c r="V902" s="178" t="s">
        <v>1091</v>
      </c>
      <c r="W902" s="130"/>
      <c r="X902" s="131"/>
      <c r="Y902" s="131"/>
      <c r="Z902" s="206"/>
      <c r="AA902" s="134"/>
      <c r="AB902" s="174">
        <f>IF(AC902="totale",SUMIF(AA$7:AA902,"somma",Z$7:Z902)-SUMIF(AC$7:AC901,"totale",AB$7:AB901),0)</f>
        <v>0</v>
      </c>
      <c r="AC902" s="134"/>
      <c r="AD902" s="194">
        <f t="shared" si="70"/>
        <v>0</v>
      </c>
      <c r="AE902" s="124" t="str">
        <f t="shared" si="71"/>
        <v/>
      </c>
      <c r="AF902" s="195" t="str">
        <f t="shared" si="72"/>
        <v/>
      </c>
      <c r="AG902" s="194" t="str">
        <f t="shared" si="73"/>
        <v/>
      </c>
      <c r="AH902" s="194">
        <f>IF(AG902="",0,IF(ISERROR(VLOOKUP(AG902,AG$7:AG901,1,FALSE)),1,0))</f>
        <v>0</v>
      </c>
      <c r="AI902" s="194"/>
    </row>
    <row r="903" spans="1:35" ht="16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75">
        <f>IF(AND($X$5012&lt;&gt;" ",$X$5012&lt;&gt;0),IF(X903=$X$5012,1+COUNTIF(U$7:U902,"&gt;0"),0),0)</f>
        <v>0</v>
      </c>
      <c r="V903" s="178" t="s">
        <v>1092</v>
      </c>
      <c r="W903" s="130"/>
      <c r="X903" s="131"/>
      <c r="Y903" s="131"/>
      <c r="Z903" s="206"/>
      <c r="AA903" s="134"/>
      <c r="AB903" s="174">
        <f>IF(AC903="totale",SUMIF(AA$7:AA903,"somma",Z$7:Z903)-SUMIF(AC$7:AC902,"totale",AB$7:AB902),0)</f>
        <v>0</v>
      </c>
      <c r="AC903" s="134"/>
      <c r="AD903" s="194">
        <f t="shared" si="70"/>
        <v>0</v>
      </c>
      <c r="AE903" s="124" t="str">
        <f t="shared" si="71"/>
        <v/>
      </c>
      <c r="AF903" s="195" t="str">
        <f t="shared" si="72"/>
        <v/>
      </c>
      <c r="AG903" s="194" t="str">
        <f t="shared" si="73"/>
        <v/>
      </c>
      <c r="AH903" s="194">
        <f>IF(AG903="",0,IF(ISERROR(VLOOKUP(AG903,AG$7:AG902,1,FALSE)),1,0))</f>
        <v>0</v>
      </c>
      <c r="AI903" s="194"/>
    </row>
    <row r="904" spans="1:35" ht="16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75">
        <f>IF(AND($X$5012&lt;&gt;" ",$X$5012&lt;&gt;0),IF(X904=$X$5012,1+COUNTIF(U$7:U903,"&gt;0"),0),0)</f>
        <v>0</v>
      </c>
      <c r="V904" s="178" t="s">
        <v>1093</v>
      </c>
      <c r="W904" s="130"/>
      <c r="X904" s="131"/>
      <c r="Y904" s="131"/>
      <c r="Z904" s="206"/>
      <c r="AA904" s="134"/>
      <c r="AB904" s="174">
        <f>IF(AC904="totale",SUMIF(AA$7:AA904,"somma",Z$7:Z904)-SUMIF(AC$7:AC903,"totale",AB$7:AB903),0)</f>
        <v>0</v>
      </c>
      <c r="AC904" s="134"/>
      <c r="AD904" s="194">
        <f t="shared" ref="AD904:AD967" si="74">IF(ISBLANK(X904),0,VLOOKUP(X904,$B$8:$E$57,1,FALSE))</f>
        <v>0</v>
      </c>
      <c r="AE904" s="124" t="str">
        <f t="shared" ref="AE904:AE967" si="75">IF(W904&gt;0,CONCATENATE(MONTH(W904)&amp;X904),"")</f>
        <v/>
      </c>
      <c r="AF904" s="195" t="str">
        <f t="shared" ref="AF904:AF967" si="76">IF(OR(AND(Z904&lt;&gt;0,ISBLANK(X904)),ISERROR(AD904)),"ERR","")</f>
        <v/>
      </c>
      <c r="AG904" s="194" t="str">
        <f t="shared" si="73"/>
        <v/>
      </c>
      <c r="AH904" s="194">
        <f>IF(AG904="",0,IF(ISERROR(VLOOKUP(AG904,AG$7:AG903,1,FALSE)),1,0))</f>
        <v>0</v>
      </c>
      <c r="AI904" s="194"/>
    </row>
    <row r="905" spans="1:35" ht="16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75">
        <f>IF(AND($X$5012&lt;&gt;" ",$X$5012&lt;&gt;0),IF(X905=$X$5012,1+COUNTIF(U$7:U904,"&gt;0"),0),0)</f>
        <v>0</v>
      </c>
      <c r="V905" s="178" t="s">
        <v>1094</v>
      </c>
      <c r="W905" s="130"/>
      <c r="X905" s="131"/>
      <c r="Y905" s="131"/>
      <c r="Z905" s="206"/>
      <c r="AA905" s="134"/>
      <c r="AB905" s="174">
        <f>IF(AC905="totale",SUMIF(AA$7:AA905,"somma",Z$7:Z905)-SUMIF(AC$7:AC904,"totale",AB$7:AB904),0)</f>
        <v>0</v>
      </c>
      <c r="AC905" s="134"/>
      <c r="AD905" s="194">
        <f t="shared" si="74"/>
        <v>0</v>
      </c>
      <c r="AE905" s="124" t="str">
        <f t="shared" si="75"/>
        <v/>
      </c>
      <c r="AF905" s="195" t="str">
        <f t="shared" si="76"/>
        <v/>
      </c>
      <c r="AG905" s="194" t="str">
        <f t="shared" si="73"/>
        <v/>
      </c>
      <c r="AH905" s="194">
        <f>IF(AG905="",0,IF(ISERROR(VLOOKUP(AG905,AG$7:AG904,1,FALSE)),1,0))</f>
        <v>0</v>
      </c>
      <c r="AI905" s="194"/>
    </row>
    <row r="906" spans="1:35" ht="16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75">
        <f>IF(AND($X$5012&lt;&gt;" ",$X$5012&lt;&gt;0),IF(X906=$X$5012,1+COUNTIF(U$7:U905,"&gt;0"),0),0)</f>
        <v>0</v>
      </c>
      <c r="V906" s="178" t="s">
        <v>1095</v>
      </c>
      <c r="W906" s="130"/>
      <c r="X906" s="131"/>
      <c r="Y906" s="131"/>
      <c r="Z906" s="206"/>
      <c r="AA906" s="134"/>
      <c r="AB906" s="174">
        <f>IF(AC906="totale",SUMIF(AA$7:AA906,"somma",Z$7:Z906)-SUMIF(AC$7:AC905,"totale",AB$7:AB905),0)</f>
        <v>0</v>
      </c>
      <c r="AC906" s="134"/>
      <c r="AD906" s="194">
        <f t="shared" si="74"/>
        <v>0</v>
      </c>
      <c r="AE906" s="124" t="str">
        <f t="shared" si="75"/>
        <v/>
      </c>
      <c r="AF906" s="195" t="str">
        <f t="shared" si="76"/>
        <v/>
      </c>
      <c r="AG906" s="194" t="str">
        <f t="shared" ref="AG906:AG969" si="77">IF(W906&gt;0,CONCATENATE(MONTH(W906),"-",YEAR(W906)),"")</f>
        <v/>
      </c>
      <c r="AH906" s="194">
        <f>IF(AG906="",0,IF(ISERROR(VLOOKUP(AG906,AG$7:AG905,1,FALSE)),1,0))</f>
        <v>0</v>
      </c>
      <c r="AI906" s="194"/>
    </row>
    <row r="907" spans="1:35" ht="16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75">
        <f>IF(AND($X$5012&lt;&gt;" ",$X$5012&lt;&gt;0),IF(X907=$X$5012,1+COUNTIF(U$7:U906,"&gt;0"),0),0)</f>
        <v>0</v>
      </c>
      <c r="V907" s="178" t="s">
        <v>1096</v>
      </c>
      <c r="W907" s="130"/>
      <c r="X907" s="131"/>
      <c r="Y907" s="131"/>
      <c r="Z907" s="206"/>
      <c r="AA907" s="134"/>
      <c r="AB907" s="174">
        <f>IF(AC907="totale",SUMIF(AA$7:AA907,"somma",Z$7:Z907)-SUMIF(AC$7:AC906,"totale",AB$7:AB906),0)</f>
        <v>0</v>
      </c>
      <c r="AC907" s="134"/>
      <c r="AD907" s="194">
        <f t="shared" si="74"/>
        <v>0</v>
      </c>
      <c r="AE907" s="124" t="str">
        <f t="shared" si="75"/>
        <v/>
      </c>
      <c r="AF907" s="195" t="str">
        <f t="shared" si="76"/>
        <v/>
      </c>
      <c r="AG907" s="194" t="str">
        <f t="shared" si="77"/>
        <v/>
      </c>
      <c r="AH907" s="194">
        <f>IF(AG907="",0,IF(ISERROR(VLOOKUP(AG907,AG$7:AG906,1,FALSE)),1,0))</f>
        <v>0</v>
      </c>
      <c r="AI907" s="194"/>
    </row>
    <row r="908" spans="1:35" ht="16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75">
        <f>IF(AND($X$5012&lt;&gt;" ",$X$5012&lt;&gt;0),IF(X908=$X$5012,1+COUNTIF(U$7:U907,"&gt;0"),0),0)</f>
        <v>0</v>
      </c>
      <c r="V908" s="178" t="s">
        <v>1097</v>
      </c>
      <c r="W908" s="130"/>
      <c r="X908" s="131"/>
      <c r="Y908" s="131"/>
      <c r="Z908" s="206"/>
      <c r="AA908" s="134"/>
      <c r="AB908" s="174">
        <f>IF(AC908="totale",SUMIF(AA$7:AA908,"somma",Z$7:Z908)-SUMIF(AC$7:AC907,"totale",AB$7:AB907),0)</f>
        <v>0</v>
      </c>
      <c r="AC908" s="134"/>
      <c r="AD908" s="194">
        <f t="shared" si="74"/>
        <v>0</v>
      </c>
      <c r="AE908" s="124" t="str">
        <f t="shared" si="75"/>
        <v/>
      </c>
      <c r="AF908" s="195" t="str">
        <f t="shared" si="76"/>
        <v/>
      </c>
      <c r="AG908" s="194" t="str">
        <f t="shared" si="77"/>
        <v/>
      </c>
      <c r="AH908" s="194">
        <f>IF(AG908="",0,IF(ISERROR(VLOOKUP(AG908,AG$7:AG907,1,FALSE)),1,0))</f>
        <v>0</v>
      </c>
      <c r="AI908" s="194"/>
    </row>
    <row r="909" spans="1:35" ht="16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75">
        <f>IF(AND($X$5012&lt;&gt;" ",$X$5012&lt;&gt;0),IF(X909=$X$5012,1+COUNTIF(U$7:U908,"&gt;0"),0),0)</f>
        <v>0</v>
      </c>
      <c r="V909" s="178" t="s">
        <v>1098</v>
      </c>
      <c r="W909" s="130"/>
      <c r="X909" s="131"/>
      <c r="Y909" s="131"/>
      <c r="Z909" s="206"/>
      <c r="AA909" s="134"/>
      <c r="AB909" s="174">
        <f>IF(AC909="totale",SUMIF(AA$7:AA909,"somma",Z$7:Z909)-SUMIF(AC$7:AC908,"totale",AB$7:AB908),0)</f>
        <v>0</v>
      </c>
      <c r="AC909" s="134"/>
      <c r="AD909" s="194">
        <f t="shared" si="74"/>
        <v>0</v>
      </c>
      <c r="AE909" s="124" t="str">
        <f t="shared" si="75"/>
        <v/>
      </c>
      <c r="AF909" s="195" t="str">
        <f t="shared" si="76"/>
        <v/>
      </c>
      <c r="AG909" s="194" t="str">
        <f t="shared" si="77"/>
        <v/>
      </c>
      <c r="AH909" s="194">
        <f>IF(AG909="",0,IF(ISERROR(VLOOKUP(AG909,AG$7:AG908,1,FALSE)),1,0))</f>
        <v>0</v>
      </c>
      <c r="AI909" s="194"/>
    </row>
    <row r="910" spans="1:35" ht="16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75">
        <f>IF(AND($X$5012&lt;&gt;" ",$X$5012&lt;&gt;0),IF(X910=$X$5012,1+COUNTIF(U$7:U909,"&gt;0"),0),0)</f>
        <v>0</v>
      </c>
      <c r="V910" s="178" t="s">
        <v>1099</v>
      </c>
      <c r="W910" s="130"/>
      <c r="X910" s="131"/>
      <c r="Y910" s="131"/>
      <c r="Z910" s="206"/>
      <c r="AA910" s="134"/>
      <c r="AB910" s="174">
        <f>IF(AC910="totale",SUMIF(AA$7:AA910,"somma",Z$7:Z910)-SUMIF(AC$7:AC909,"totale",AB$7:AB909),0)</f>
        <v>0</v>
      </c>
      <c r="AC910" s="134"/>
      <c r="AD910" s="194">
        <f t="shared" si="74"/>
        <v>0</v>
      </c>
      <c r="AE910" s="124" t="str">
        <f t="shared" si="75"/>
        <v/>
      </c>
      <c r="AF910" s="195" t="str">
        <f t="shared" si="76"/>
        <v/>
      </c>
      <c r="AG910" s="194" t="str">
        <f t="shared" si="77"/>
        <v/>
      </c>
      <c r="AH910" s="194">
        <f>IF(AG910="",0,IF(ISERROR(VLOOKUP(AG910,AG$7:AG909,1,FALSE)),1,0))</f>
        <v>0</v>
      </c>
      <c r="AI910" s="194"/>
    </row>
    <row r="911" spans="1:35" ht="16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75">
        <f>IF(AND($X$5012&lt;&gt;" ",$X$5012&lt;&gt;0),IF(X911=$X$5012,1+COUNTIF(U$7:U910,"&gt;0"),0),0)</f>
        <v>0</v>
      </c>
      <c r="V911" s="178" t="s">
        <v>1100</v>
      </c>
      <c r="W911" s="130"/>
      <c r="X911" s="131"/>
      <c r="Y911" s="131"/>
      <c r="Z911" s="206"/>
      <c r="AA911" s="134"/>
      <c r="AB911" s="174">
        <f>IF(AC911="totale",SUMIF(AA$7:AA911,"somma",Z$7:Z911)-SUMIF(AC$7:AC910,"totale",AB$7:AB910),0)</f>
        <v>0</v>
      </c>
      <c r="AC911" s="134"/>
      <c r="AD911" s="194">
        <f t="shared" si="74"/>
        <v>0</v>
      </c>
      <c r="AE911" s="124" t="str">
        <f t="shared" si="75"/>
        <v/>
      </c>
      <c r="AF911" s="195" t="str">
        <f t="shared" si="76"/>
        <v/>
      </c>
      <c r="AG911" s="194" t="str">
        <f t="shared" si="77"/>
        <v/>
      </c>
      <c r="AH911" s="194">
        <f>IF(AG911="",0,IF(ISERROR(VLOOKUP(AG911,AG$7:AG910,1,FALSE)),1,0))</f>
        <v>0</v>
      </c>
      <c r="AI911" s="194"/>
    </row>
    <row r="912" spans="1:35" ht="16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75">
        <f>IF(AND($X$5012&lt;&gt;" ",$X$5012&lt;&gt;0),IF(X912=$X$5012,1+COUNTIF(U$7:U911,"&gt;0"),0),0)</f>
        <v>0</v>
      </c>
      <c r="V912" s="178" t="s">
        <v>1101</v>
      </c>
      <c r="W912" s="130"/>
      <c r="X912" s="131"/>
      <c r="Y912" s="131"/>
      <c r="Z912" s="206"/>
      <c r="AA912" s="134"/>
      <c r="AB912" s="174">
        <f>IF(AC912="totale",SUMIF(AA$7:AA912,"somma",Z$7:Z912)-SUMIF(AC$7:AC911,"totale",AB$7:AB911),0)</f>
        <v>0</v>
      </c>
      <c r="AC912" s="134"/>
      <c r="AD912" s="194">
        <f t="shared" si="74"/>
        <v>0</v>
      </c>
      <c r="AE912" s="124" t="str">
        <f t="shared" si="75"/>
        <v/>
      </c>
      <c r="AF912" s="195" t="str">
        <f t="shared" si="76"/>
        <v/>
      </c>
      <c r="AG912" s="194" t="str">
        <f t="shared" si="77"/>
        <v/>
      </c>
      <c r="AH912" s="194">
        <f>IF(AG912="",0,IF(ISERROR(VLOOKUP(AG912,AG$7:AG911,1,FALSE)),1,0))</f>
        <v>0</v>
      </c>
      <c r="AI912" s="194"/>
    </row>
    <row r="913" spans="1:35" ht="16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75">
        <f>IF(AND($X$5012&lt;&gt;" ",$X$5012&lt;&gt;0),IF(X913=$X$5012,1+COUNTIF(U$7:U912,"&gt;0"),0),0)</f>
        <v>0</v>
      </c>
      <c r="V913" s="178" t="s">
        <v>1102</v>
      </c>
      <c r="W913" s="130"/>
      <c r="X913" s="131"/>
      <c r="Y913" s="131"/>
      <c r="Z913" s="206"/>
      <c r="AA913" s="134"/>
      <c r="AB913" s="174">
        <f>IF(AC913="totale",SUMIF(AA$7:AA913,"somma",Z$7:Z913)-SUMIF(AC$7:AC912,"totale",AB$7:AB912),0)</f>
        <v>0</v>
      </c>
      <c r="AC913" s="134"/>
      <c r="AD913" s="194">
        <f t="shared" si="74"/>
        <v>0</v>
      </c>
      <c r="AE913" s="124" t="str">
        <f t="shared" si="75"/>
        <v/>
      </c>
      <c r="AF913" s="195" t="str">
        <f t="shared" si="76"/>
        <v/>
      </c>
      <c r="AG913" s="194" t="str">
        <f t="shared" si="77"/>
        <v/>
      </c>
      <c r="AH913" s="194">
        <f>IF(AG913="",0,IF(ISERROR(VLOOKUP(AG913,AG$7:AG912,1,FALSE)),1,0))</f>
        <v>0</v>
      </c>
      <c r="AI913" s="194"/>
    </row>
    <row r="914" spans="1:35" ht="16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75">
        <f>IF(AND($X$5012&lt;&gt;" ",$X$5012&lt;&gt;0),IF(X914=$X$5012,1+COUNTIF(U$7:U913,"&gt;0"),0),0)</f>
        <v>0</v>
      </c>
      <c r="V914" s="178" t="s">
        <v>1103</v>
      </c>
      <c r="W914" s="130"/>
      <c r="X914" s="131"/>
      <c r="Y914" s="131"/>
      <c r="Z914" s="206"/>
      <c r="AA914" s="134"/>
      <c r="AB914" s="174">
        <f>IF(AC914="totale",SUMIF(AA$7:AA914,"somma",Z$7:Z914)-SUMIF(AC$7:AC913,"totale",AB$7:AB913),0)</f>
        <v>0</v>
      </c>
      <c r="AC914" s="134"/>
      <c r="AD914" s="194">
        <f t="shared" si="74"/>
        <v>0</v>
      </c>
      <c r="AE914" s="124" t="str">
        <f t="shared" si="75"/>
        <v/>
      </c>
      <c r="AF914" s="195" t="str">
        <f t="shared" si="76"/>
        <v/>
      </c>
      <c r="AG914" s="194" t="str">
        <f t="shared" si="77"/>
        <v/>
      </c>
      <c r="AH914" s="194">
        <f>IF(AG914="",0,IF(ISERROR(VLOOKUP(AG914,AG$7:AG913,1,FALSE)),1,0))</f>
        <v>0</v>
      </c>
      <c r="AI914" s="194"/>
    </row>
    <row r="915" spans="1:35" ht="16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75">
        <f>IF(AND($X$5012&lt;&gt;" ",$X$5012&lt;&gt;0),IF(X915=$X$5012,1+COUNTIF(U$7:U914,"&gt;0"),0),0)</f>
        <v>0</v>
      </c>
      <c r="V915" s="178" t="s">
        <v>1104</v>
      </c>
      <c r="W915" s="130"/>
      <c r="X915" s="131"/>
      <c r="Y915" s="131"/>
      <c r="Z915" s="206"/>
      <c r="AA915" s="134"/>
      <c r="AB915" s="174">
        <f>IF(AC915="totale",SUMIF(AA$7:AA915,"somma",Z$7:Z915)-SUMIF(AC$7:AC914,"totale",AB$7:AB914),0)</f>
        <v>0</v>
      </c>
      <c r="AC915" s="134"/>
      <c r="AD915" s="194">
        <f t="shared" si="74"/>
        <v>0</v>
      </c>
      <c r="AE915" s="124" t="str">
        <f t="shared" si="75"/>
        <v/>
      </c>
      <c r="AF915" s="195" t="str">
        <f t="shared" si="76"/>
        <v/>
      </c>
      <c r="AG915" s="194" t="str">
        <f t="shared" si="77"/>
        <v/>
      </c>
      <c r="AH915" s="194">
        <f>IF(AG915="",0,IF(ISERROR(VLOOKUP(AG915,AG$7:AG914,1,FALSE)),1,0))</f>
        <v>0</v>
      </c>
      <c r="AI915" s="194"/>
    </row>
    <row r="916" spans="1:35" ht="16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75">
        <f>IF(AND($X$5012&lt;&gt;" ",$X$5012&lt;&gt;0),IF(X916=$X$5012,1+COUNTIF(U$7:U915,"&gt;0"),0),0)</f>
        <v>0</v>
      </c>
      <c r="V916" s="178" t="s">
        <v>1105</v>
      </c>
      <c r="W916" s="130"/>
      <c r="X916" s="131"/>
      <c r="Y916" s="131"/>
      <c r="Z916" s="206"/>
      <c r="AA916" s="134"/>
      <c r="AB916" s="174">
        <f>IF(AC916="totale",SUMIF(AA$7:AA916,"somma",Z$7:Z916)-SUMIF(AC$7:AC915,"totale",AB$7:AB915),0)</f>
        <v>0</v>
      </c>
      <c r="AC916" s="134"/>
      <c r="AD916" s="194">
        <f t="shared" si="74"/>
        <v>0</v>
      </c>
      <c r="AE916" s="124" t="str">
        <f t="shared" si="75"/>
        <v/>
      </c>
      <c r="AF916" s="195" t="str">
        <f t="shared" si="76"/>
        <v/>
      </c>
      <c r="AG916" s="194" t="str">
        <f t="shared" si="77"/>
        <v/>
      </c>
      <c r="AH916" s="194">
        <f>IF(AG916="",0,IF(ISERROR(VLOOKUP(AG916,AG$7:AG915,1,FALSE)),1,0))</f>
        <v>0</v>
      </c>
      <c r="AI916" s="194"/>
    </row>
    <row r="917" spans="1:35" ht="16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75">
        <f>IF(AND($X$5012&lt;&gt;" ",$X$5012&lt;&gt;0),IF(X917=$X$5012,1+COUNTIF(U$7:U916,"&gt;0"),0),0)</f>
        <v>0</v>
      </c>
      <c r="V917" s="178" t="s">
        <v>1106</v>
      </c>
      <c r="W917" s="130"/>
      <c r="X917" s="131"/>
      <c r="Y917" s="131"/>
      <c r="Z917" s="206"/>
      <c r="AA917" s="134"/>
      <c r="AB917" s="174">
        <f>IF(AC917="totale",SUMIF(AA$7:AA917,"somma",Z$7:Z917)-SUMIF(AC$7:AC916,"totale",AB$7:AB916),0)</f>
        <v>0</v>
      </c>
      <c r="AC917" s="134"/>
      <c r="AD917" s="194">
        <f t="shared" si="74"/>
        <v>0</v>
      </c>
      <c r="AE917" s="124" t="str">
        <f t="shared" si="75"/>
        <v/>
      </c>
      <c r="AF917" s="195" t="str">
        <f t="shared" si="76"/>
        <v/>
      </c>
      <c r="AG917" s="194" t="str">
        <f t="shared" si="77"/>
        <v/>
      </c>
      <c r="AH917" s="194">
        <f>IF(AG917="",0,IF(ISERROR(VLOOKUP(AG917,AG$7:AG916,1,FALSE)),1,0))</f>
        <v>0</v>
      </c>
      <c r="AI917" s="194"/>
    </row>
    <row r="918" spans="1:35" ht="16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75">
        <f>IF(AND($X$5012&lt;&gt;" ",$X$5012&lt;&gt;0),IF(X918=$X$5012,1+COUNTIF(U$7:U917,"&gt;0"),0),0)</f>
        <v>0</v>
      </c>
      <c r="V918" s="178" t="s">
        <v>1107</v>
      </c>
      <c r="W918" s="130"/>
      <c r="X918" s="131"/>
      <c r="Y918" s="131"/>
      <c r="Z918" s="206"/>
      <c r="AA918" s="134"/>
      <c r="AB918" s="174">
        <f>IF(AC918="totale",SUMIF(AA$7:AA918,"somma",Z$7:Z918)-SUMIF(AC$7:AC917,"totale",AB$7:AB917),0)</f>
        <v>0</v>
      </c>
      <c r="AC918" s="134"/>
      <c r="AD918" s="194">
        <f t="shared" si="74"/>
        <v>0</v>
      </c>
      <c r="AE918" s="124" t="str">
        <f t="shared" si="75"/>
        <v/>
      </c>
      <c r="AF918" s="195" t="str">
        <f t="shared" si="76"/>
        <v/>
      </c>
      <c r="AG918" s="194" t="str">
        <f t="shared" si="77"/>
        <v/>
      </c>
      <c r="AH918" s="194">
        <f>IF(AG918="",0,IF(ISERROR(VLOOKUP(AG918,AG$7:AG917,1,FALSE)),1,0))</f>
        <v>0</v>
      </c>
      <c r="AI918" s="194"/>
    </row>
    <row r="919" spans="1:35" ht="16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75">
        <f>IF(AND($X$5012&lt;&gt;" ",$X$5012&lt;&gt;0),IF(X919=$X$5012,1+COUNTIF(U$7:U918,"&gt;0"),0),0)</f>
        <v>0</v>
      </c>
      <c r="V919" s="178" t="s">
        <v>1108</v>
      </c>
      <c r="W919" s="130"/>
      <c r="X919" s="131"/>
      <c r="Y919" s="131"/>
      <c r="Z919" s="206"/>
      <c r="AA919" s="134"/>
      <c r="AB919" s="174">
        <f>IF(AC919="totale",SUMIF(AA$7:AA919,"somma",Z$7:Z919)-SUMIF(AC$7:AC918,"totale",AB$7:AB918),0)</f>
        <v>0</v>
      </c>
      <c r="AC919" s="134"/>
      <c r="AD919" s="194">
        <f t="shared" si="74"/>
        <v>0</v>
      </c>
      <c r="AE919" s="124" t="str">
        <f t="shared" si="75"/>
        <v/>
      </c>
      <c r="AF919" s="195" t="str">
        <f t="shared" si="76"/>
        <v/>
      </c>
      <c r="AG919" s="194" t="str">
        <f t="shared" si="77"/>
        <v/>
      </c>
      <c r="AH919" s="194">
        <f>IF(AG919="",0,IF(ISERROR(VLOOKUP(AG919,AG$7:AG918,1,FALSE)),1,0))</f>
        <v>0</v>
      </c>
      <c r="AI919" s="194"/>
    </row>
    <row r="920" spans="1:35" ht="16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75">
        <f>IF(AND($X$5012&lt;&gt;" ",$X$5012&lt;&gt;0),IF(X920=$X$5012,1+COUNTIF(U$7:U919,"&gt;0"),0),0)</f>
        <v>0</v>
      </c>
      <c r="V920" s="178" t="s">
        <v>1109</v>
      </c>
      <c r="W920" s="130"/>
      <c r="X920" s="131"/>
      <c r="Y920" s="131"/>
      <c r="Z920" s="206"/>
      <c r="AA920" s="134"/>
      <c r="AB920" s="174">
        <f>IF(AC920="totale",SUMIF(AA$7:AA920,"somma",Z$7:Z920)-SUMIF(AC$7:AC919,"totale",AB$7:AB919),0)</f>
        <v>0</v>
      </c>
      <c r="AC920" s="134"/>
      <c r="AD920" s="194">
        <f t="shared" si="74"/>
        <v>0</v>
      </c>
      <c r="AE920" s="124" t="str">
        <f t="shared" si="75"/>
        <v/>
      </c>
      <c r="AF920" s="195" t="str">
        <f t="shared" si="76"/>
        <v/>
      </c>
      <c r="AG920" s="194" t="str">
        <f t="shared" si="77"/>
        <v/>
      </c>
      <c r="AH920" s="194">
        <f>IF(AG920="",0,IF(ISERROR(VLOOKUP(AG920,AG$7:AG919,1,FALSE)),1,0))</f>
        <v>0</v>
      </c>
      <c r="AI920" s="194"/>
    </row>
    <row r="921" spans="1:35" ht="16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75">
        <f>IF(AND($X$5012&lt;&gt;" ",$X$5012&lt;&gt;0),IF(X921=$X$5012,1+COUNTIF(U$7:U920,"&gt;0"),0),0)</f>
        <v>0</v>
      </c>
      <c r="V921" s="178" t="s">
        <v>1110</v>
      </c>
      <c r="W921" s="130"/>
      <c r="X921" s="131"/>
      <c r="Y921" s="131"/>
      <c r="Z921" s="206"/>
      <c r="AA921" s="134"/>
      <c r="AB921" s="174">
        <f>IF(AC921="totale",SUMIF(AA$7:AA921,"somma",Z$7:Z921)-SUMIF(AC$7:AC920,"totale",AB$7:AB920),0)</f>
        <v>0</v>
      </c>
      <c r="AC921" s="134"/>
      <c r="AD921" s="194">
        <f t="shared" si="74"/>
        <v>0</v>
      </c>
      <c r="AE921" s="124" t="str">
        <f t="shared" si="75"/>
        <v/>
      </c>
      <c r="AF921" s="195" t="str">
        <f t="shared" si="76"/>
        <v/>
      </c>
      <c r="AG921" s="194" t="str">
        <f t="shared" si="77"/>
        <v/>
      </c>
      <c r="AH921" s="194">
        <f>IF(AG921="",0,IF(ISERROR(VLOOKUP(AG921,AG$7:AG920,1,FALSE)),1,0))</f>
        <v>0</v>
      </c>
      <c r="AI921" s="194"/>
    </row>
    <row r="922" spans="1:35" ht="16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75">
        <f>IF(AND($X$5012&lt;&gt;" ",$X$5012&lt;&gt;0),IF(X922=$X$5012,1+COUNTIF(U$7:U921,"&gt;0"),0),0)</f>
        <v>0</v>
      </c>
      <c r="V922" s="178" t="s">
        <v>1111</v>
      </c>
      <c r="W922" s="130"/>
      <c r="X922" s="131"/>
      <c r="Y922" s="131"/>
      <c r="Z922" s="206"/>
      <c r="AA922" s="134"/>
      <c r="AB922" s="174">
        <f>IF(AC922="totale",SUMIF(AA$7:AA922,"somma",Z$7:Z922)-SUMIF(AC$7:AC921,"totale",AB$7:AB921),0)</f>
        <v>0</v>
      </c>
      <c r="AC922" s="134"/>
      <c r="AD922" s="194">
        <f t="shared" si="74"/>
        <v>0</v>
      </c>
      <c r="AE922" s="124" t="str">
        <f t="shared" si="75"/>
        <v/>
      </c>
      <c r="AF922" s="195" t="str">
        <f t="shared" si="76"/>
        <v/>
      </c>
      <c r="AG922" s="194" t="str">
        <f t="shared" si="77"/>
        <v/>
      </c>
      <c r="AH922" s="194">
        <f>IF(AG922="",0,IF(ISERROR(VLOOKUP(AG922,AG$7:AG921,1,FALSE)),1,0))</f>
        <v>0</v>
      </c>
      <c r="AI922" s="194"/>
    </row>
    <row r="923" spans="1:35" ht="16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75">
        <f>IF(AND($X$5012&lt;&gt;" ",$X$5012&lt;&gt;0),IF(X923=$X$5012,1+COUNTIF(U$7:U922,"&gt;0"),0),0)</f>
        <v>0</v>
      </c>
      <c r="V923" s="178" t="s">
        <v>1112</v>
      </c>
      <c r="W923" s="130"/>
      <c r="X923" s="131"/>
      <c r="Y923" s="131"/>
      <c r="Z923" s="206"/>
      <c r="AA923" s="134"/>
      <c r="AB923" s="174">
        <f>IF(AC923="totale",SUMIF(AA$7:AA923,"somma",Z$7:Z923)-SUMIF(AC$7:AC922,"totale",AB$7:AB922),0)</f>
        <v>0</v>
      </c>
      <c r="AC923" s="134"/>
      <c r="AD923" s="194">
        <f t="shared" si="74"/>
        <v>0</v>
      </c>
      <c r="AE923" s="124" t="str">
        <f t="shared" si="75"/>
        <v/>
      </c>
      <c r="AF923" s="195" t="str">
        <f t="shared" si="76"/>
        <v/>
      </c>
      <c r="AG923" s="194" t="str">
        <f t="shared" si="77"/>
        <v/>
      </c>
      <c r="AH923" s="194">
        <f>IF(AG923="",0,IF(ISERROR(VLOOKUP(AG923,AG$7:AG922,1,FALSE)),1,0))</f>
        <v>0</v>
      </c>
      <c r="AI923" s="194"/>
    </row>
    <row r="924" spans="1:35" ht="16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75">
        <f>IF(AND($X$5012&lt;&gt;" ",$X$5012&lt;&gt;0),IF(X924=$X$5012,1+COUNTIF(U$7:U923,"&gt;0"),0),0)</f>
        <v>0</v>
      </c>
      <c r="V924" s="178" t="s">
        <v>1113</v>
      </c>
      <c r="W924" s="130"/>
      <c r="X924" s="131"/>
      <c r="Y924" s="131"/>
      <c r="Z924" s="206"/>
      <c r="AA924" s="134"/>
      <c r="AB924" s="174">
        <f>IF(AC924="totale",SUMIF(AA$7:AA924,"somma",Z$7:Z924)-SUMIF(AC$7:AC923,"totale",AB$7:AB923),0)</f>
        <v>0</v>
      </c>
      <c r="AC924" s="134"/>
      <c r="AD924" s="194">
        <f t="shared" si="74"/>
        <v>0</v>
      </c>
      <c r="AE924" s="124" t="str">
        <f t="shared" si="75"/>
        <v/>
      </c>
      <c r="AF924" s="195" t="str">
        <f t="shared" si="76"/>
        <v/>
      </c>
      <c r="AG924" s="194" t="str">
        <f t="shared" si="77"/>
        <v/>
      </c>
      <c r="AH924" s="194">
        <f>IF(AG924="",0,IF(ISERROR(VLOOKUP(AG924,AG$7:AG923,1,FALSE)),1,0))</f>
        <v>0</v>
      </c>
      <c r="AI924" s="194"/>
    </row>
    <row r="925" spans="1:35" ht="16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75">
        <f>IF(AND($X$5012&lt;&gt;" ",$X$5012&lt;&gt;0),IF(X925=$X$5012,1+COUNTIF(U$7:U924,"&gt;0"),0),0)</f>
        <v>0</v>
      </c>
      <c r="V925" s="178" t="s">
        <v>1114</v>
      </c>
      <c r="W925" s="130"/>
      <c r="X925" s="131"/>
      <c r="Y925" s="131"/>
      <c r="Z925" s="206"/>
      <c r="AA925" s="134"/>
      <c r="AB925" s="174">
        <f>IF(AC925="totale",SUMIF(AA$7:AA925,"somma",Z$7:Z925)-SUMIF(AC$7:AC924,"totale",AB$7:AB924),0)</f>
        <v>0</v>
      </c>
      <c r="AC925" s="134"/>
      <c r="AD925" s="194">
        <f t="shared" si="74"/>
        <v>0</v>
      </c>
      <c r="AE925" s="124" t="str">
        <f t="shared" si="75"/>
        <v/>
      </c>
      <c r="AF925" s="195" t="str">
        <f t="shared" si="76"/>
        <v/>
      </c>
      <c r="AG925" s="194" t="str">
        <f t="shared" si="77"/>
        <v/>
      </c>
      <c r="AH925" s="194">
        <f>IF(AG925="",0,IF(ISERROR(VLOOKUP(AG925,AG$7:AG924,1,FALSE)),1,0))</f>
        <v>0</v>
      </c>
      <c r="AI925" s="194"/>
    </row>
    <row r="926" spans="1:35" ht="16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75">
        <f>IF(AND($X$5012&lt;&gt;" ",$X$5012&lt;&gt;0),IF(X926=$X$5012,1+COUNTIF(U$7:U925,"&gt;0"),0),0)</f>
        <v>0</v>
      </c>
      <c r="V926" s="178" t="s">
        <v>1115</v>
      </c>
      <c r="W926" s="130"/>
      <c r="X926" s="131"/>
      <c r="Y926" s="131"/>
      <c r="Z926" s="206"/>
      <c r="AA926" s="134"/>
      <c r="AB926" s="174">
        <f>IF(AC926="totale",SUMIF(AA$7:AA926,"somma",Z$7:Z926)-SUMIF(AC$7:AC925,"totale",AB$7:AB925),0)</f>
        <v>0</v>
      </c>
      <c r="AC926" s="134"/>
      <c r="AD926" s="194">
        <f t="shared" si="74"/>
        <v>0</v>
      </c>
      <c r="AE926" s="124" t="str">
        <f t="shared" si="75"/>
        <v/>
      </c>
      <c r="AF926" s="195" t="str">
        <f t="shared" si="76"/>
        <v/>
      </c>
      <c r="AG926" s="194" t="str">
        <f t="shared" si="77"/>
        <v/>
      </c>
      <c r="AH926" s="194">
        <f>IF(AG926="",0,IF(ISERROR(VLOOKUP(AG926,AG$7:AG925,1,FALSE)),1,0))</f>
        <v>0</v>
      </c>
      <c r="AI926" s="194"/>
    </row>
    <row r="927" spans="1:35" ht="16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75">
        <f>IF(AND($X$5012&lt;&gt;" ",$X$5012&lt;&gt;0),IF(X927=$X$5012,1+COUNTIF(U$7:U926,"&gt;0"),0),0)</f>
        <v>0</v>
      </c>
      <c r="V927" s="178" t="s">
        <v>1116</v>
      </c>
      <c r="W927" s="130"/>
      <c r="X927" s="131"/>
      <c r="Y927" s="131"/>
      <c r="Z927" s="206"/>
      <c r="AA927" s="134"/>
      <c r="AB927" s="174">
        <f>IF(AC927="totale",SUMIF(AA$7:AA927,"somma",Z$7:Z927)-SUMIF(AC$7:AC926,"totale",AB$7:AB926),0)</f>
        <v>0</v>
      </c>
      <c r="AC927" s="134"/>
      <c r="AD927" s="194">
        <f t="shared" si="74"/>
        <v>0</v>
      </c>
      <c r="AE927" s="124" t="str">
        <f t="shared" si="75"/>
        <v/>
      </c>
      <c r="AF927" s="195" t="str">
        <f t="shared" si="76"/>
        <v/>
      </c>
      <c r="AG927" s="194" t="str">
        <f t="shared" si="77"/>
        <v/>
      </c>
      <c r="AH927" s="194">
        <f>IF(AG927="",0,IF(ISERROR(VLOOKUP(AG927,AG$7:AG926,1,FALSE)),1,0))</f>
        <v>0</v>
      </c>
      <c r="AI927" s="194"/>
    </row>
    <row r="928" spans="1:35" ht="16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75">
        <f>IF(AND($X$5012&lt;&gt;" ",$X$5012&lt;&gt;0),IF(X928=$X$5012,1+COUNTIF(U$7:U927,"&gt;0"),0),0)</f>
        <v>0</v>
      </c>
      <c r="V928" s="178" t="s">
        <v>1117</v>
      </c>
      <c r="W928" s="130"/>
      <c r="X928" s="131"/>
      <c r="Y928" s="131"/>
      <c r="Z928" s="206"/>
      <c r="AA928" s="134"/>
      <c r="AB928" s="174">
        <f>IF(AC928="totale",SUMIF(AA$7:AA928,"somma",Z$7:Z928)-SUMIF(AC$7:AC927,"totale",AB$7:AB927),0)</f>
        <v>0</v>
      </c>
      <c r="AC928" s="134"/>
      <c r="AD928" s="194">
        <f t="shared" si="74"/>
        <v>0</v>
      </c>
      <c r="AE928" s="124" t="str">
        <f t="shared" si="75"/>
        <v/>
      </c>
      <c r="AF928" s="195" t="str">
        <f t="shared" si="76"/>
        <v/>
      </c>
      <c r="AG928" s="194" t="str">
        <f t="shared" si="77"/>
        <v/>
      </c>
      <c r="AH928" s="194">
        <f>IF(AG928="",0,IF(ISERROR(VLOOKUP(AG928,AG$7:AG927,1,FALSE)),1,0))</f>
        <v>0</v>
      </c>
      <c r="AI928" s="194"/>
    </row>
    <row r="929" spans="1:35" ht="16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75">
        <f>IF(AND($X$5012&lt;&gt;" ",$X$5012&lt;&gt;0),IF(X929=$X$5012,1+COUNTIF(U$7:U928,"&gt;0"),0),0)</f>
        <v>0</v>
      </c>
      <c r="V929" s="178" t="s">
        <v>1118</v>
      </c>
      <c r="W929" s="130"/>
      <c r="X929" s="131"/>
      <c r="Y929" s="131"/>
      <c r="Z929" s="206"/>
      <c r="AA929" s="134"/>
      <c r="AB929" s="174">
        <f>IF(AC929="totale",SUMIF(AA$7:AA929,"somma",Z$7:Z929)-SUMIF(AC$7:AC928,"totale",AB$7:AB928),0)</f>
        <v>0</v>
      </c>
      <c r="AC929" s="134"/>
      <c r="AD929" s="194">
        <f t="shared" si="74"/>
        <v>0</v>
      </c>
      <c r="AE929" s="124" t="str">
        <f t="shared" si="75"/>
        <v/>
      </c>
      <c r="AF929" s="195" t="str">
        <f t="shared" si="76"/>
        <v/>
      </c>
      <c r="AG929" s="194" t="str">
        <f t="shared" si="77"/>
        <v/>
      </c>
      <c r="AH929" s="194">
        <f>IF(AG929="",0,IF(ISERROR(VLOOKUP(AG929,AG$7:AG928,1,FALSE)),1,0))</f>
        <v>0</v>
      </c>
      <c r="AI929" s="194"/>
    </row>
    <row r="930" spans="1:35" ht="16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75">
        <f>IF(AND($X$5012&lt;&gt;" ",$X$5012&lt;&gt;0),IF(X930=$X$5012,1+COUNTIF(U$7:U929,"&gt;0"),0),0)</f>
        <v>0</v>
      </c>
      <c r="V930" s="178" t="s">
        <v>1119</v>
      </c>
      <c r="W930" s="130"/>
      <c r="X930" s="131"/>
      <c r="Y930" s="131"/>
      <c r="Z930" s="206"/>
      <c r="AA930" s="134"/>
      <c r="AB930" s="174">
        <f>IF(AC930="totale",SUMIF(AA$7:AA930,"somma",Z$7:Z930)-SUMIF(AC$7:AC929,"totale",AB$7:AB929),0)</f>
        <v>0</v>
      </c>
      <c r="AC930" s="134"/>
      <c r="AD930" s="194">
        <f t="shared" si="74"/>
        <v>0</v>
      </c>
      <c r="AE930" s="124" t="str">
        <f t="shared" si="75"/>
        <v/>
      </c>
      <c r="AF930" s="195" t="str">
        <f t="shared" si="76"/>
        <v/>
      </c>
      <c r="AG930" s="194" t="str">
        <f t="shared" si="77"/>
        <v/>
      </c>
      <c r="AH930" s="194">
        <f>IF(AG930="",0,IF(ISERROR(VLOOKUP(AG930,AG$7:AG929,1,FALSE)),1,0))</f>
        <v>0</v>
      </c>
      <c r="AI930" s="194"/>
    </row>
    <row r="931" spans="1:35" ht="16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75">
        <f>IF(AND($X$5012&lt;&gt;" ",$X$5012&lt;&gt;0),IF(X931=$X$5012,1+COUNTIF(U$7:U930,"&gt;0"),0),0)</f>
        <v>0</v>
      </c>
      <c r="V931" s="178" t="s">
        <v>1120</v>
      </c>
      <c r="W931" s="130"/>
      <c r="X931" s="131"/>
      <c r="Y931" s="131"/>
      <c r="Z931" s="206"/>
      <c r="AA931" s="134"/>
      <c r="AB931" s="174">
        <f>IF(AC931="totale",SUMIF(AA$7:AA931,"somma",Z$7:Z931)-SUMIF(AC$7:AC930,"totale",AB$7:AB930),0)</f>
        <v>0</v>
      </c>
      <c r="AC931" s="134"/>
      <c r="AD931" s="194">
        <f t="shared" si="74"/>
        <v>0</v>
      </c>
      <c r="AE931" s="124" t="str">
        <f t="shared" si="75"/>
        <v/>
      </c>
      <c r="AF931" s="195" t="str">
        <f t="shared" si="76"/>
        <v/>
      </c>
      <c r="AG931" s="194" t="str">
        <f t="shared" si="77"/>
        <v/>
      </c>
      <c r="AH931" s="194">
        <f>IF(AG931="",0,IF(ISERROR(VLOOKUP(AG931,AG$7:AG930,1,FALSE)),1,0))</f>
        <v>0</v>
      </c>
      <c r="AI931" s="194"/>
    </row>
    <row r="932" spans="1:35" ht="16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75">
        <f>IF(AND($X$5012&lt;&gt;" ",$X$5012&lt;&gt;0),IF(X932=$X$5012,1+COUNTIF(U$7:U931,"&gt;0"),0),0)</f>
        <v>0</v>
      </c>
      <c r="V932" s="178" t="s">
        <v>1121</v>
      </c>
      <c r="W932" s="130"/>
      <c r="X932" s="131"/>
      <c r="Y932" s="131"/>
      <c r="Z932" s="206"/>
      <c r="AA932" s="134"/>
      <c r="AB932" s="174">
        <f>IF(AC932="totale",SUMIF(AA$7:AA932,"somma",Z$7:Z932)-SUMIF(AC$7:AC931,"totale",AB$7:AB931),0)</f>
        <v>0</v>
      </c>
      <c r="AC932" s="134"/>
      <c r="AD932" s="194">
        <f t="shared" si="74"/>
        <v>0</v>
      </c>
      <c r="AE932" s="124" t="str">
        <f t="shared" si="75"/>
        <v/>
      </c>
      <c r="AF932" s="195" t="str">
        <f t="shared" si="76"/>
        <v/>
      </c>
      <c r="AG932" s="194" t="str">
        <f t="shared" si="77"/>
        <v/>
      </c>
      <c r="AH932" s="194">
        <f>IF(AG932="",0,IF(ISERROR(VLOOKUP(AG932,AG$7:AG931,1,FALSE)),1,0))</f>
        <v>0</v>
      </c>
      <c r="AI932" s="194"/>
    </row>
    <row r="933" spans="1:35" ht="16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75">
        <f>IF(AND($X$5012&lt;&gt;" ",$X$5012&lt;&gt;0),IF(X933=$X$5012,1+COUNTIF(U$7:U932,"&gt;0"),0),0)</f>
        <v>0</v>
      </c>
      <c r="V933" s="178" t="s">
        <v>1122</v>
      </c>
      <c r="W933" s="130"/>
      <c r="X933" s="131"/>
      <c r="Y933" s="131"/>
      <c r="Z933" s="206"/>
      <c r="AA933" s="134"/>
      <c r="AB933" s="174">
        <f>IF(AC933="totale",SUMIF(AA$7:AA933,"somma",Z$7:Z933)-SUMIF(AC$7:AC932,"totale",AB$7:AB932),0)</f>
        <v>0</v>
      </c>
      <c r="AC933" s="134"/>
      <c r="AD933" s="194">
        <f t="shared" si="74"/>
        <v>0</v>
      </c>
      <c r="AE933" s="124" t="str">
        <f t="shared" si="75"/>
        <v/>
      </c>
      <c r="AF933" s="195" t="str">
        <f t="shared" si="76"/>
        <v/>
      </c>
      <c r="AG933" s="194" t="str">
        <f t="shared" si="77"/>
        <v/>
      </c>
      <c r="AH933" s="194">
        <f>IF(AG933="",0,IF(ISERROR(VLOOKUP(AG933,AG$7:AG932,1,FALSE)),1,0))</f>
        <v>0</v>
      </c>
      <c r="AI933" s="194"/>
    </row>
    <row r="934" spans="1:35" ht="16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75">
        <f>IF(AND($X$5012&lt;&gt;" ",$X$5012&lt;&gt;0),IF(X934=$X$5012,1+COUNTIF(U$7:U933,"&gt;0"),0),0)</f>
        <v>0</v>
      </c>
      <c r="V934" s="178" t="s">
        <v>1123</v>
      </c>
      <c r="W934" s="130"/>
      <c r="X934" s="131"/>
      <c r="Y934" s="131"/>
      <c r="Z934" s="206"/>
      <c r="AA934" s="134"/>
      <c r="AB934" s="174">
        <f>IF(AC934="totale",SUMIF(AA$7:AA934,"somma",Z$7:Z934)-SUMIF(AC$7:AC933,"totale",AB$7:AB933),0)</f>
        <v>0</v>
      </c>
      <c r="AC934" s="134"/>
      <c r="AD934" s="194">
        <f t="shared" si="74"/>
        <v>0</v>
      </c>
      <c r="AE934" s="124" t="str">
        <f t="shared" si="75"/>
        <v/>
      </c>
      <c r="AF934" s="195" t="str">
        <f t="shared" si="76"/>
        <v/>
      </c>
      <c r="AG934" s="194" t="str">
        <f t="shared" si="77"/>
        <v/>
      </c>
      <c r="AH934" s="194">
        <f>IF(AG934="",0,IF(ISERROR(VLOOKUP(AG934,AG$7:AG933,1,FALSE)),1,0))</f>
        <v>0</v>
      </c>
      <c r="AI934" s="194"/>
    </row>
    <row r="935" spans="1:35" ht="16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75">
        <f>IF(AND($X$5012&lt;&gt;" ",$X$5012&lt;&gt;0),IF(X935=$X$5012,1+COUNTIF(U$7:U934,"&gt;0"),0),0)</f>
        <v>0</v>
      </c>
      <c r="V935" s="178" t="s">
        <v>1124</v>
      </c>
      <c r="W935" s="130"/>
      <c r="X935" s="131"/>
      <c r="Y935" s="131"/>
      <c r="Z935" s="206"/>
      <c r="AA935" s="134"/>
      <c r="AB935" s="174">
        <f>IF(AC935="totale",SUMIF(AA$7:AA935,"somma",Z$7:Z935)-SUMIF(AC$7:AC934,"totale",AB$7:AB934),0)</f>
        <v>0</v>
      </c>
      <c r="AC935" s="134"/>
      <c r="AD935" s="194">
        <f t="shared" si="74"/>
        <v>0</v>
      </c>
      <c r="AE935" s="124" t="str">
        <f t="shared" si="75"/>
        <v/>
      </c>
      <c r="AF935" s="195" t="str">
        <f t="shared" si="76"/>
        <v/>
      </c>
      <c r="AG935" s="194" t="str">
        <f t="shared" si="77"/>
        <v/>
      </c>
      <c r="AH935" s="194">
        <f>IF(AG935="",0,IF(ISERROR(VLOOKUP(AG935,AG$7:AG934,1,FALSE)),1,0))</f>
        <v>0</v>
      </c>
      <c r="AI935" s="194"/>
    </row>
    <row r="936" spans="1:35" ht="16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75">
        <f>IF(AND($X$5012&lt;&gt;" ",$X$5012&lt;&gt;0),IF(X936=$X$5012,1+COUNTIF(U$7:U935,"&gt;0"),0),0)</f>
        <v>0</v>
      </c>
      <c r="V936" s="178" t="s">
        <v>1125</v>
      </c>
      <c r="W936" s="130"/>
      <c r="X936" s="131"/>
      <c r="Y936" s="131"/>
      <c r="Z936" s="206"/>
      <c r="AA936" s="134"/>
      <c r="AB936" s="174">
        <f>IF(AC936="totale",SUMIF(AA$7:AA936,"somma",Z$7:Z936)-SUMIF(AC$7:AC935,"totale",AB$7:AB935),0)</f>
        <v>0</v>
      </c>
      <c r="AC936" s="134"/>
      <c r="AD936" s="194">
        <f t="shared" si="74"/>
        <v>0</v>
      </c>
      <c r="AE936" s="124" t="str">
        <f t="shared" si="75"/>
        <v/>
      </c>
      <c r="AF936" s="195" t="str">
        <f t="shared" si="76"/>
        <v/>
      </c>
      <c r="AG936" s="194" t="str">
        <f t="shared" si="77"/>
        <v/>
      </c>
      <c r="AH936" s="194">
        <f>IF(AG936="",0,IF(ISERROR(VLOOKUP(AG936,AG$7:AG935,1,FALSE)),1,0))</f>
        <v>0</v>
      </c>
      <c r="AI936" s="194"/>
    </row>
    <row r="937" spans="1:35" ht="16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75">
        <f>IF(AND($X$5012&lt;&gt;" ",$X$5012&lt;&gt;0),IF(X937=$X$5012,1+COUNTIF(U$7:U936,"&gt;0"),0),0)</f>
        <v>0</v>
      </c>
      <c r="V937" s="178" t="s">
        <v>1126</v>
      </c>
      <c r="W937" s="130"/>
      <c r="X937" s="131"/>
      <c r="Y937" s="131"/>
      <c r="Z937" s="206"/>
      <c r="AA937" s="134"/>
      <c r="AB937" s="174">
        <f>IF(AC937="totale",SUMIF(AA$7:AA937,"somma",Z$7:Z937)-SUMIF(AC$7:AC936,"totale",AB$7:AB936),0)</f>
        <v>0</v>
      </c>
      <c r="AC937" s="134"/>
      <c r="AD937" s="194">
        <f t="shared" si="74"/>
        <v>0</v>
      </c>
      <c r="AE937" s="124" t="str">
        <f t="shared" si="75"/>
        <v/>
      </c>
      <c r="AF937" s="195" t="str">
        <f t="shared" si="76"/>
        <v/>
      </c>
      <c r="AG937" s="194" t="str">
        <f t="shared" si="77"/>
        <v/>
      </c>
      <c r="AH937" s="194">
        <f>IF(AG937="",0,IF(ISERROR(VLOOKUP(AG937,AG$7:AG936,1,FALSE)),1,0))</f>
        <v>0</v>
      </c>
      <c r="AI937" s="194"/>
    </row>
    <row r="938" spans="1:35" ht="16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75">
        <f>IF(AND($X$5012&lt;&gt;" ",$X$5012&lt;&gt;0),IF(X938=$X$5012,1+COUNTIF(U$7:U937,"&gt;0"),0),0)</f>
        <v>0</v>
      </c>
      <c r="V938" s="178" t="s">
        <v>1127</v>
      </c>
      <c r="W938" s="130"/>
      <c r="X938" s="131"/>
      <c r="Y938" s="131"/>
      <c r="Z938" s="206"/>
      <c r="AA938" s="134"/>
      <c r="AB938" s="174">
        <f>IF(AC938="totale",SUMIF(AA$7:AA938,"somma",Z$7:Z938)-SUMIF(AC$7:AC937,"totale",AB$7:AB937),0)</f>
        <v>0</v>
      </c>
      <c r="AC938" s="134"/>
      <c r="AD938" s="194">
        <f t="shared" si="74"/>
        <v>0</v>
      </c>
      <c r="AE938" s="124" t="str">
        <f t="shared" si="75"/>
        <v/>
      </c>
      <c r="AF938" s="195" t="str">
        <f t="shared" si="76"/>
        <v/>
      </c>
      <c r="AG938" s="194" t="str">
        <f t="shared" si="77"/>
        <v/>
      </c>
      <c r="AH938" s="194">
        <f>IF(AG938="",0,IF(ISERROR(VLOOKUP(AG938,AG$7:AG937,1,FALSE)),1,0))</f>
        <v>0</v>
      </c>
      <c r="AI938" s="194"/>
    </row>
    <row r="939" spans="1:35" ht="16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75">
        <f>IF(AND($X$5012&lt;&gt;" ",$X$5012&lt;&gt;0),IF(X939=$X$5012,1+COUNTIF(U$7:U938,"&gt;0"),0),0)</f>
        <v>0</v>
      </c>
      <c r="V939" s="178" t="s">
        <v>1128</v>
      </c>
      <c r="W939" s="130"/>
      <c r="X939" s="131"/>
      <c r="Y939" s="131"/>
      <c r="Z939" s="206"/>
      <c r="AA939" s="134"/>
      <c r="AB939" s="174">
        <f>IF(AC939="totale",SUMIF(AA$7:AA939,"somma",Z$7:Z939)-SUMIF(AC$7:AC938,"totale",AB$7:AB938),0)</f>
        <v>0</v>
      </c>
      <c r="AC939" s="134"/>
      <c r="AD939" s="194">
        <f t="shared" si="74"/>
        <v>0</v>
      </c>
      <c r="AE939" s="124" t="str">
        <f t="shared" si="75"/>
        <v/>
      </c>
      <c r="AF939" s="195" t="str">
        <f t="shared" si="76"/>
        <v/>
      </c>
      <c r="AG939" s="194" t="str">
        <f t="shared" si="77"/>
        <v/>
      </c>
      <c r="AH939" s="194">
        <f>IF(AG939="",0,IF(ISERROR(VLOOKUP(AG939,AG$7:AG938,1,FALSE)),1,0))</f>
        <v>0</v>
      </c>
      <c r="AI939" s="194"/>
    </row>
    <row r="940" spans="1:35" ht="16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75">
        <f>IF(AND($X$5012&lt;&gt;" ",$X$5012&lt;&gt;0),IF(X940=$X$5012,1+COUNTIF(U$7:U939,"&gt;0"),0),0)</f>
        <v>0</v>
      </c>
      <c r="V940" s="178" t="s">
        <v>1129</v>
      </c>
      <c r="W940" s="130"/>
      <c r="X940" s="131"/>
      <c r="Y940" s="131"/>
      <c r="Z940" s="206"/>
      <c r="AA940" s="134"/>
      <c r="AB940" s="174">
        <f>IF(AC940="totale",SUMIF(AA$7:AA940,"somma",Z$7:Z940)-SUMIF(AC$7:AC939,"totale",AB$7:AB939),0)</f>
        <v>0</v>
      </c>
      <c r="AC940" s="134"/>
      <c r="AD940" s="194">
        <f t="shared" si="74"/>
        <v>0</v>
      </c>
      <c r="AE940" s="124" t="str">
        <f t="shared" si="75"/>
        <v/>
      </c>
      <c r="AF940" s="195" t="str">
        <f t="shared" si="76"/>
        <v/>
      </c>
      <c r="AG940" s="194" t="str">
        <f t="shared" si="77"/>
        <v/>
      </c>
      <c r="AH940" s="194">
        <f>IF(AG940="",0,IF(ISERROR(VLOOKUP(AG940,AG$7:AG939,1,FALSE)),1,0))</f>
        <v>0</v>
      </c>
      <c r="AI940" s="194"/>
    </row>
    <row r="941" spans="1:35" ht="16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75">
        <f>IF(AND($X$5012&lt;&gt;" ",$X$5012&lt;&gt;0),IF(X941=$X$5012,1+COUNTIF(U$7:U940,"&gt;0"),0),0)</f>
        <v>0</v>
      </c>
      <c r="V941" s="178" t="s">
        <v>1130</v>
      </c>
      <c r="W941" s="130"/>
      <c r="X941" s="131"/>
      <c r="Y941" s="131"/>
      <c r="Z941" s="206"/>
      <c r="AA941" s="134"/>
      <c r="AB941" s="174">
        <f>IF(AC941="totale",SUMIF(AA$7:AA941,"somma",Z$7:Z941)-SUMIF(AC$7:AC940,"totale",AB$7:AB940),0)</f>
        <v>0</v>
      </c>
      <c r="AC941" s="134"/>
      <c r="AD941" s="194">
        <f t="shared" si="74"/>
        <v>0</v>
      </c>
      <c r="AE941" s="124" t="str">
        <f t="shared" si="75"/>
        <v/>
      </c>
      <c r="AF941" s="195" t="str">
        <f t="shared" si="76"/>
        <v/>
      </c>
      <c r="AG941" s="194" t="str">
        <f t="shared" si="77"/>
        <v/>
      </c>
      <c r="AH941" s="194">
        <f>IF(AG941="",0,IF(ISERROR(VLOOKUP(AG941,AG$7:AG940,1,FALSE)),1,0))</f>
        <v>0</v>
      </c>
      <c r="AI941" s="194"/>
    </row>
    <row r="942" spans="1:35" ht="16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75">
        <f>IF(AND($X$5012&lt;&gt;" ",$X$5012&lt;&gt;0),IF(X942=$X$5012,1+COUNTIF(U$7:U941,"&gt;0"),0),0)</f>
        <v>0</v>
      </c>
      <c r="V942" s="178" t="s">
        <v>1131</v>
      </c>
      <c r="W942" s="130"/>
      <c r="X942" s="131"/>
      <c r="Y942" s="131"/>
      <c r="Z942" s="206"/>
      <c r="AA942" s="134"/>
      <c r="AB942" s="174">
        <f>IF(AC942="totale",SUMIF(AA$7:AA942,"somma",Z$7:Z942)-SUMIF(AC$7:AC941,"totale",AB$7:AB941),0)</f>
        <v>0</v>
      </c>
      <c r="AC942" s="134"/>
      <c r="AD942" s="194">
        <f t="shared" si="74"/>
        <v>0</v>
      </c>
      <c r="AE942" s="124" t="str">
        <f t="shared" si="75"/>
        <v/>
      </c>
      <c r="AF942" s="195" t="str">
        <f t="shared" si="76"/>
        <v/>
      </c>
      <c r="AG942" s="194" t="str">
        <f t="shared" si="77"/>
        <v/>
      </c>
      <c r="AH942" s="194">
        <f>IF(AG942="",0,IF(ISERROR(VLOOKUP(AG942,AG$7:AG941,1,FALSE)),1,0))</f>
        <v>0</v>
      </c>
      <c r="AI942" s="194"/>
    </row>
    <row r="943" spans="1:35" ht="16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75">
        <f>IF(AND($X$5012&lt;&gt;" ",$X$5012&lt;&gt;0),IF(X943=$X$5012,1+COUNTIF(U$7:U942,"&gt;0"),0),0)</f>
        <v>0</v>
      </c>
      <c r="V943" s="178" t="s">
        <v>1132</v>
      </c>
      <c r="W943" s="130"/>
      <c r="X943" s="131"/>
      <c r="Y943" s="131"/>
      <c r="Z943" s="206"/>
      <c r="AA943" s="134"/>
      <c r="AB943" s="174">
        <f>IF(AC943="totale",SUMIF(AA$7:AA943,"somma",Z$7:Z943)-SUMIF(AC$7:AC942,"totale",AB$7:AB942),0)</f>
        <v>0</v>
      </c>
      <c r="AC943" s="134"/>
      <c r="AD943" s="194">
        <f t="shared" si="74"/>
        <v>0</v>
      </c>
      <c r="AE943" s="124" t="str">
        <f t="shared" si="75"/>
        <v/>
      </c>
      <c r="AF943" s="195" t="str">
        <f t="shared" si="76"/>
        <v/>
      </c>
      <c r="AG943" s="194" t="str">
        <f t="shared" si="77"/>
        <v/>
      </c>
      <c r="AH943" s="194">
        <f>IF(AG943="",0,IF(ISERROR(VLOOKUP(AG943,AG$7:AG942,1,FALSE)),1,0))</f>
        <v>0</v>
      </c>
      <c r="AI943" s="194"/>
    </row>
    <row r="944" spans="1:35" ht="16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75">
        <f>IF(AND($X$5012&lt;&gt;" ",$X$5012&lt;&gt;0),IF(X944=$X$5012,1+COUNTIF(U$7:U943,"&gt;0"),0),0)</f>
        <v>0</v>
      </c>
      <c r="V944" s="178" t="s">
        <v>1133</v>
      </c>
      <c r="W944" s="130"/>
      <c r="X944" s="131"/>
      <c r="Y944" s="131"/>
      <c r="Z944" s="206"/>
      <c r="AA944" s="134"/>
      <c r="AB944" s="174">
        <f>IF(AC944="totale",SUMIF(AA$7:AA944,"somma",Z$7:Z944)-SUMIF(AC$7:AC943,"totale",AB$7:AB943),0)</f>
        <v>0</v>
      </c>
      <c r="AC944" s="134"/>
      <c r="AD944" s="194">
        <f t="shared" si="74"/>
        <v>0</v>
      </c>
      <c r="AE944" s="124" t="str">
        <f t="shared" si="75"/>
        <v/>
      </c>
      <c r="AF944" s="195" t="str">
        <f t="shared" si="76"/>
        <v/>
      </c>
      <c r="AG944" s="194" t="str">
        <f t="shared" si="77"/>
        <v/>
      </c>
      <c r="AH944" s="194">
        <f>IF(AG944="",0,IF(ISERROR(VLOOKUP(AG944,AG$7:AG943,1,FALSE)),1,0))</f>
        <v>0</v>
      </c>
      <c r="AI944" s="194"/>
    </row>
    <row r="945" spans="1:35" ht="16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75">
        <f>IF(AND($X$5012&lt;&gt;" ",$X$5012&lt;&gt;0),IF(X945=$X$5012,1+COUNTIF(U$7:U944,"&gt;0"),0),0)</f>
        <v>0</v>
      </c>
      <c r="V945" s="178" t="s">
        <v>1134</v>
      </c>
      <c r="W945" s="130"/>
      <c r="X945" s="131"/>
      <c r="Y945" s="131"/>
      <c r="Z945" s="206"/>
      <c r="AA945" s="134"/>
      <c r="AB945" s="174">
        <f>IF(AC945="totale",SUMIF(AA$7:AA945,"somma",Z$7:Z945)-SUMIF(AC$7:AC944,"totale",AB$7:AB944),0)</f>
        <v>0</v>
      </c>
      <c r="AC945" s="134"/>
      <c r="AD945" s="194">
        <f t="shared" si="74"/>
        <v>0</v>
      </c>
      <c r="AE945" s="124" t="str">
        <f t="shared" si="75"/>
        <v/>
      </c>
      <c r="AF945" s="195" t="str">
        <f t="shared" si="76"/>
        <v/>
      </c>
      <c r="AG945" s="194" t="str">
        <f t="shared" si="77"/>
        <v/>
      </c>
      <c r="AH945" s="194">
        <f>IF(AG945="",0,IF(ISERROR(VLOOKUP(AG945,AG$7:AG944,1,FALSE)),1,0))</f>
        <v>0</v>
      </c>
      <c r="AI945" s="194"/>
    </row>
    <row r="946" spans="1:35" ht="16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75">
        <f>IF(AND($X$5012&lt;&gt;" ",$X$5012&lt;&gt;0),IF(X946=$X$5012,1+COUNTIF(U$7:U945,"&gt;0"),0),0)</f>
        <v>0</v>
      </c>
      <c r="V946" s="178" t="s">
        <v>1135</v>
      </c>
      <c r="W946" s="130"/>
      <c r="X946" s="131"/>
      <c r="Y946" s="131"/>
      <c r="Z946" s="206"/>
      <c r="AA946" s="134"/>
      <c r="AB946" s="174">
        <f>IF(AC946="totale",SUMIF(AA$7:AA946,"somma",Z$7:Z946)-SUMIF(AC$7:AC945,"totale",AB$7:AB945),0)</f>
        <v>0</v>
      </c>
      <c r="AC946" s="134"/>
      <c r="AD946" s="194">
        <f t="shared" si="74"/>
        <v>0</v>
      </c>
      <c r="AE946" s="124" t="str">
        <f t="shared" si="75"/>
        <v/>
      </c>
      <c r="AF946" s="195" t="str">
        <f t="shared" si="76"/>
        <v/>
      </c>
      <c r="AG946" s="194" t="str">
        <f t="shared" si="77"/>
        <v/>
      </c>
      <c r="AH946" s="194">
        <f>IF(AG946="",0,IF(ISERROR(VLOOKUP(AG946,AG$7:AG945,1,FALSE)),1,0))</f>
        <v>0</v>
      </c>
      <c r="AI946" s="194"/>
    </row>
    <row r="947" spans="1:35" ht="16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75">
        <f>IF(AND($X$5012&lt;&gt;" ",$X$5012&lt;&gt;0),IF(X947=$X$5012,1+COUNTIF(U$7:U946,"&gt;0"),0),0)</f>
        <v>0</v>
      </c>
      <c r="V947" s="178" t="s">
        <v>1136</v>
      </c>
      <c r="W947" s="130"/>
      <c r="X947" s="131"/>
      <c r="Y947" s="131"/>
      <c r="Z947" s="206"/>
      <c r="AA947" s="134"/>
      <c r="AB947" s="174">
        <f>IF(AC947="totale",SUMIF(AA$7:AA947,"somma",Z$7:Z947)-SUMIF(AC$7:AC946,"totale",AB$7:AB946),0)</f>
        <v>0</v>
      </c>
      <c r="AC947" s="134"/>
      <c r="AD947" s="194">
        <f t="shared" si="74"/>
        <v>0</v>
      </c>
      <c r="AE947" s="124" t="str">
        <f t="shared" si="75"/>
        <v/>
      </c>
      <c r="AF947" s="195" t="str">
        <f t="shared" si="76"/>
        <v/>
      </c>
      <c r="AG947" s="194" t="str">
        <f t="shared" si="77"/>
        <v/>
      </c>
      <c r="AH947" s="194">
        <f>IF(AG947="",0,IF(ISERROR(VLOOKUP(AG947,AG$7:AG946,1,FALSE)),1,0))</f>
        <v>0</v>
      </c>
      <c r="AI947" s="194"/>
    </row>
    <row r="948" spans="1:35" ht="16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75">
        <f>IF(AND($X$5012&lt;&gt;" ",$X$5012&lt;&gt;0),IF(X948=$X$5012,1+COUNTIF(U$7:U947,"&gt;0"),0),0)</f>
        <v>0</v>
      </c>
      <c r="V948" s="178" t="s">
        <v>1137</v>
      </c>
      <c r="W948" s="130"/>
      <c r="X948" s="131"/>
      <c r="Y948" s="131"/>
      <c r="Z948" s="206"/>
      <c r="AA948" s="134"/>
      <c r="AB948" s="174">
        <f>IF(AC948="totale",SUMIF(AA$7:AA948,"somma",Z$7:Z948)-SUMIF(AC$7:AC947,"totale",AB$7:AB947),0)</f>
        <v>0</v>
      </c>
      <c r="AC948" s="134"/>
      <c r="AD948" s="194">
        <f t="shared" si="74"/>
        <v>0</v>
      </c>
      <c r="AE948" s="124" t="str">
        <f t="shared" si="75"/>
        <v/>
      </c>
      <c r="AF948" s="195" t="str">
        <f t="shared" si="76"/>
        <v/>
      </c>
      <c r="AG948" s="194" t="str">
        <f t="shared" si="77"/>
        <v/>
      </c>
      <c r="AH948" s="194">
        <f>IF(AG948="",0,IF(ISERROR(VLOOKUP(AG948,AG$7:AG947,1,FALSE)),1,0))</f>
        <v>0</v>
      </c>
      <c r="AI948" s="194"/>
    </row>
    <row r="949" spans="1:35" ht="16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75">
        <f>IF(AND($X$5012&lt;&gt;" ",$X$5012&lt;&gt;0),IF(X949=$X$5012,1+COUNTIF(U$7:U948,"&gt;0"),0),0)</f>
        <v>0</v>
      </c>
      <c r="V949" s="178" t="s">
        <v>1138</v>
      </c>
      <c r="W949" s="130"/>
      <c r="X949" s="131"/>
      <c r="Y949" s="131"/>
      <c r="Z949" s="206"/>
      <c r="AA949" s="134"/>
      <c r="AB949" s="174">
        <f>IF(AC949="totale",SUMIF(AA$7:AA949,"somma",Z$7:Z949)-SUMIF(AC$7:AC948,"totale",AB$7:AB948),0)</f>
        <v>0</v>
      </c>
      <c r="AC949" s="134"/>
      <c r="AD949" s="194">
        <f t="shared" si="74"/>
        <v>0</v>
      </c>
      <c r="AE949" s="124" t="str">
        <f t="shared" si="75"/>
        <v/>
      </c>
      <c r="AF949" s="195" t="str">
        <f t="shared" si="76"/>
        <v/>
      </c>
      <c r="AG949" s="194" t="str">
        <f t="shared" si="77"/>
        <v/>
      </c>
      <c r="AH949" s="194">
        <f>IF(AG949="",0,IF(ISERROR(VLOOKUP(AG949,AG$7:AG948,1,FALSE)),1,0))</f>
        <v>0</v>
      </c>
      <c r="AI949" s="194"/>
    </row>
    <row r="950" spans="1:35" ht="16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75">
        <f>IF(AND($X$5012&lt;&gt;" ",$X$5012&lt;&gt;0),IF(X950=$X$5012,1+COUNTIF(U$7:U949,"&gt;0"),0),0)</f>
        <v>0</v>
      </c>
      <c r="V950" s="178" t="s">
        <v>1139</v>
      </c>
      <c r="W950" s="130"/>
      <c r="X950" s="131"/>
      <c r="Y950" s="131"/>
      <c r="Z950" s="206"/>
      <c r="AA950" s="134"/>
      <c r="AB950" s="174">
        <f>IF(AC950="totale",SUMIF(AA$7:AA950,"somma",Z$7:Z950)-SUMIF(AC$7:AC949,"totale",AB$7:AB949),0)</f>
        <v>0</v>
      </c>
      <c r="AC950" s="134"/>
      <c r="AD950" s="194">
        <f t="shared" si="74"/>
        <v>0</v>
      </c>
      <c r="AE950" s="124" t="str">
        <f t="shared" si="75"/>
        <v/>
      </c>
      <c r="AF950" s="195" t="str">
        <f t="shared" si="76"/>
        <v/>
      </c>
      <c r="AG950" s="194" t="str">
        <f t="shared" si="77"/>
        <v/>
      </c>
      <c r="AH950" s="194">
        <f>IF(AG950="",0,IF(ISERROR(VLOOKUP(AG950,AG$7:AG949,1,FALSE)),1,0))</f>
        <v>0</v>
      </c>
      <c r="AI950" s="194"/>
    </row>
    <row r="951" spans="1:35" ht="16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75">
        <f>IF(AND($X$5012&lt;&gt;" ",$X$5012&lt;&gt;0),IF(X951=$X$5012,1+COUNTIF(U$7:U950,"&gt;0"),0),0)</f>
        <v>0</v>
      </c>
      <c r="V951" s="178" t="s">
        <v>1140</v>
      </c>
      <c r="W951" s="130"/>
      <c r="X951" s="131"/>
      <c r="Y951" s="131"/>
      <c r="Z951" s="206"/>
      <c r="AA951" s="134"/>
      <c r="AB951" s="174">
        <f>IF(AC951="totale",SUMIF(AA$7:AA951,"somma",Z$7:Z951)-SUMIF(AC$7:AC950,"totale",AB$7:AB950),0)</f>
        <v>0</v>
      </c>
      <c r="AC951" s="134"/>
      <c r="AD951" s="194">
        <f t="shared" si="74"/>
        <v>0</v>
      </c>
      <c r="AE951" s="124" t="str">
        <f t="shared" si="75"/>
        <v/>
      </c>
      <c r="AF951" s="195" t="str">
        <f t="shared" si="76"/>
        <v/>
      </c>
      <c r="AG951" s="194" t="str">
        <f t="shared" si="77"/>
        <v/>
      </c>
      <c r="AH951" s="194">
        <f>IF(AG951="",0,IF(ISERROR(VLOOKUP(AG951,AG$7:AG950,1,FALSE)),1,0))</f>
        <v>0</v>
      </c>
      <c r="AI951" s="194"/>
    </row>
    <row r="952" spans="1:35" ht="16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75">
        <f>IF(AND($X$5012&lt;&gt;" ",$X$5012&lt;&gt;0),IF(X952=$X$5012,1+COUNTIF(U$7:U951,"&gt;0"),0),0)</f>
        <v>0</v>
      </c>
      <c r="V952" s="178" t="s">
        <v>1141</v>
      </c>
      <c r="W952" s="130"/>
      <c r="X952" s="131"/>
      <c r="Y952" s="131"/>
      <c r="Z952" s="206"/>
      <c r="AA952" s="134"/>
      <c r="AB952" s="174">
        <f>IF(AC952="totale",SUMIF(AA$7:AA952,"somma",Z$7:Z952)-SUMIF(AC$7:AC951,"totale",AB$7:AB951),0)</f>
        <v>0</v>
      </c>
      <c r="AC952" s="134"/>
      <c r="AD952" s="194">
        <f t="shared" si="74"/>
        <v>0</v>
      </c>
      <c r="AE952" s="124" t="str">
        <f t="shared" si="75"/>
        <v/>
      </c>
      <c r="AF952" s="195" t="str">
        <f t="shared" si="76"/>
        <v/>
      </c>
      <c r="AG952" s="194" t="str">
        <f t="shared" si="77"/>
        <v/>
      </c>
      <c r="AH952" s="194">
        <f>IF(AG952="",0,IF(ISERROR(VLOOKUP(AG952,AG$7:AG951,1,FALSE)),1,0))</f>
        <v>0</v>
      </c>
      <c r="AI952" s="194"/>
    </row>
    <row r="953" spans="1:35" ht="16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75">
        <f>IF(AND($X$5012&lt;&gt;" ",$X$5012&lt;&gt;0),IF(X953=$X$5012,1+COUNTIF(U$7:U952,"&gt;0"),0),0)</f>
        <v>0</v>
      </c>
      <c r="V953" s="178" t="s">
        <v>1142</v>
      </c>
      <c r="W953" s="130"/>
      <c r="X953" s="131"/>
      <c r="Y953" s="131"/>
      <c r="Z953" s="206"/>
      <c r="AA953" s="134"/>
      <c r="AB953" s="174">
        <f>IF(AC953="totale",SUMIF(AA$7:AA953,"somma",Z$7:Z953)-SUMIF(AC$7:AC952,"totale",AB$7:AB952),0)</f>
        <v>0</v>
      </c>
      <c r="AC953" s="134"/>
      <c r="AD953" s="194">
        <f t="shared" si="74"/>
        <v>0</v>
      </c>
      <c r="AE953" s="124" t="str">
        <f t="shared" si="75"/>
        <v/>
      </c>
      <c r="AF953" s="195" t="str">
        <f t="shared" si="76"/>
        <v/>
      </c>
      <c r="AG953" s="194" t="str">
        <f t="shared" si="77"/>
        <v/>
      </c>
      <c r="AH953" s="194">
        <f>IF(AG953="",0,IF(ISERROR(VLOOKUP(AG953,AG$7:AG952,1,FALSE)),1,0))</f>
        <v>0</v>
      </c>
      <c r="AI953" s="194"/>
    </row>
    <row r="954" spans="1:35" ht="16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75">
        <f>IF(AND($X$5012&lt;&gt;" ",$X$5012&lt;&gt;0),IF(X954=$X$5012,1+COUNTIF(U$7:U953,"&gt;0"),0),0)</f>
        <v>0</v>
      </c>
      <c r="V954" s="178" t="s">
        <v>1143</v>
      </c>
      <c r="W954" s="130"/>
      <c r="X954" s="131"/>
      <c r="Y954" s="131"/>
      <c r="Z954" s="206"/>
      <c r="AA954" s="134"/>
      <c r="AB954" s="174">
        <f>IF(AC954="totale",SUMIF(AA$7:AA954,"somma",Z$7:Z954)-SUMIF(AC$7:AC953,"totale",AB$7:AB953),0)</f>
        <v>0</v>
      </c>
      <c r="AC954" s="134"/>
      <c r="AD954" s="194">
        <f t="shared" si="74"/>
        <v>0</v>
      </c>
      <c r="AE954" s="124" t="str">
        <f t="shared" si="75"/>
        <v/>
      </c>
      <c r="AF954" s="195" t="str">
        <f t="shared" si="76"/>
        <v/>
      </c>
      <c r="AG954" s="194" t="str">
        <f t="shared" si="77"/>
        <v/>
      </c>
      <c r="AH954" s="194">
        <f>IF(AG954="",0,IF(ISERROR(VLOOKUP(AG954,AG$7:AG953,1,FALSE)),1,0))</f>
        <v>0</v>
      </c>
      <c r="AI954" s="194"/>
    </row>
    <row r="955" spans="1:35" ht="16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75">
        <f>IF(AND($X$5012&lt;&gt;" ",$X$5012&lt;&gt;0),IF(X955=$X$5012,1+COUNTIF(U$7:U954,"&gt;0"),0),0)</f>
        <v>0</v>
      </c>
      <c r="V955" s="178" t="s">
        <v>1144</v>
      </c>
      <c r="W955" s="130"/>
      <c r="X955" s="131"/>
      <c r="Y955" s="131"/>
      <c r="Z955" s="206"/>
      <c r="AA955" s="134"/>
      <c r="AB955" s="174">
        <f>IF(AC955="totale",SUMIF(AA$7:AA955,"somma",Z$7:Z955)-SUMIF(AC$7:AC954,"totale",AB$7:AB954),0)</f>
        <v>0</v>
      </c>
      <c r="AC955" s="134"/>
      <c r="AD955" s="194">
        <f t="shared" si="74"/>
        <v>0</v>
      </c>
      <c r="AE955" s="124" t="str">
        <f t="shared" si="75"/>
        <v/>
      </c>
      <c r="AF955" s="195" t="str">
        <f t="shared" si="76"/>
        <v/>
      </c>
      <c r="AG955" s="194" t="str">
        <f t="shared" si="77"/>
        <v/>
      </c>
      <c r="AH955" s="194">
        <f>IF(AG955="",0,IF(ISERROR(VLOOKUP(AG955,AG$7:AG954,1,FALSE)),1,0))</f>
        <v>0</v>
      </c>
      <c r="AI955" s="194"/>
    </row>
    <row r="956" spans="1:35" ht="16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75">
        <f>IF(AND($X$5012&lt;&gt;" ",$X$5012&lt;&gt;0),IF(X956=$X$5012,1+COUNTIF(U$7:U955,"&gt;0"),0),0)</f>
        <v>0</v>
      </c>
      <c r="V956" s="178" t="s">
        <v>1145</v>
      </c>
      <c r="W956" s="130"/>
      <c r="X956" s="131"/>
      <c r="Y956" s="131"/>
      <c r="Z956" s="206"/>
      <c r="AA956" s="134"/>
      <c r="AB956" s="174">
        <f>IF(AC956="totale",SUMIF(AA$7:AA956,"somma",Z$7:Z956)-SUMIF(AC$7:AC955,"totale",AB$7:AB955),0)</f>
        <v>0</v>
      </c>
      <c r="AC956" s="134"/>
      <c r="AD956" s="194">
        <f t="shared" si="74"/>
        <v>0</v>
      </c>
      <c r="AE956" s="124" t="str">
        <f t="shared" si="75"/>
        <v/>
      </c>
      <c r="AF956" s="195" t="str">
        <f t="shared" si="76"/>
        <v/>
      </c>
      <c r="AG956" s="194" t="str">
        <f t="shared" si="77"/>
        <v/>
      </c>
      <c r="AH956" s="194">
        <f>IF(AG956="",0,IF(ISERROR(VLOOKUP(AG956,AG$7:AG955,1,FALSE)),1,0))</f>
        <v>0</v>
      </c>
      <c r="AI956" s="194"/>
    </row>
    <row r="957" spans="1:35" ht="16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75">
        <f>IF(AND($X$5012&lt;&gt;" ",$X$5012&lt;&gt;0),IF(X957=$X$5012,1+COUNTIF(U$7:U956,"&gt;0"),0),0)</f>
        <v>0</v>
      </c>
      <c r="V957" s="178" t="s">
        <v>1146</v>
      </c>
      <c r="W957" s="130"/>
      <c r="X957" s="131"/>
      <c r="Y957" s="131"/>
      <c r="Z957" s="206"/>
      <c r="AA957" s="134"/>
      <c r="AB957" s="174">
        <f>IF(AC957="totale",SUMIF(AA$7:AA957,"somma",Z$7:Z957)-SUMIF(AC$7:AC956,"totale",AB$7:AB956),0)</f>
        <v>0</v>
      </c>
      <c r="AC957" s="134"/>
      <c r="AD957" s="194">
        <f t="shared" si="74"/>
        <v>0</v>
      </c>
      <c r="AE957" s="124" t="str">
        <f t="shared" si="75"/>
        <v/>
      </c>
      <c r="AF957" s="195" t="str">
        <f t="shared" si="76"/>
        <v/>
      </c>
      <c r="AG957" s="194" t="str">
        <f t="shared" si="77"/>
        <v/>
      </c>
      <c r="AH957" s="194">
        <f>IF(AG957="",0,IF(ISERROR(VLOOKUP(AG957,AG$7:AG956,1,FALSE)),1,0))</f>
        <v>0</v>
      </c>
      <c r="AI957" s="194"/>
    </row>
    <row r="958" spans="1:35" ht="16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75">
        <f>IF(AND($X$5012&lt;&gt;" ",$X$5012&lt;&gt;0),IF(X958=$X$5012,1+COUNTIF(U$7:U957,"&gt;0"),0),0)</f>
        <v>0</v>
      </c>
      <c r="V958" s="178" t="s">
        <v>1147</v>
      </c>
      <c r="W958" s="130"/>
      <c r="X958" s="131"/>
      <c r="Y958" s="131"/>
      <c r="Z958" s="206"/>
      <c r="AA958" s="134"/>
      <c r="AB958" s="174">
        <f>IF(AC958="totale",SUMIF(AA$7:AA958,"somma",Z$7:Z958)-SUMIF(AC$7:AC957,"totale",AB$7:AB957),0)</f>
        <v>0</v>
      </c>
      <c r="AC958" s="134"/>
      <c r="AD958" s="194">
        <f t="shared" si="74"/>
        <v>0</v>
      </c>
      <c r="AE958" s="124" t="str">
        <f t="shared" si="75"/>
        <v/>
      </c>
      <c r="AF958" s="195" t="str">
        <f t="shared" si="76"/>
        <v/>
      </c>
      <c r="AG958" s="194" t="str">
        <f t="shared" si="77"/>
        <v/>
      </c>
      <c r="AH958" s="194">
        <f>IF(AG958="",0,IF(ISERROR(VLOOKUP(AG958,AG$7:AG957,1,FALSE)),1,0))</f>
        <v>0</v>
      </c>
      <c r="AI958" s="194"/>
    </row>
    <row r="959" spans="1:35" ht="16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75">
        <f>IF(AND($X$5012&lt;&gt;" ",$X$5012&lt;&gt;0),IF(X959=$X$5012,1+COUNTIF(U$7:U958,"&gt;0"),0),0)</f>
        <v>0</v>
      </c>
      <c r="V959" s="178" t="s">
        <v>1148</v>
      </c>
      <c r="W959" s="130"/>
      <c r="X959" s="131"/>
      <c r="Y959" s="131"/>
      <c r="Z959" s="206"/>
      <c r="AA959" s="134"/>
      <c r="AB959" s="174">
        <f>IF(AC959="totale",SUMIF(AA$7:AA959,"somma",Z$7:Z959)-SUMIF(AC$7:AC958,"totale",AB$7:AB958),0)</f>
        <v>0</v>
      </c>
      <c r="AC959" s="134"/>
      <c r="AD959" s="194">
        <f t="shared" si="74"/>
        <v>0</v>
      </c>
      <c r="AE959" s="124" t="str">
        <f t="shared" si="75"/>
        <v/>
      </c>
      <c r="AF959" s="195" t="str">
        <f t="shared" si="76"/>
        <v/>
      </c>
      <c r="AG959" s="194" t="str">
        <f t="shared" si="77"/>
        <v/>
      </c>
      <c r="AH959" s="194">
        <f>IF(AG959="",0,IF(ISERROR(VLOOKUP(AG959,AG$7:AG958,1,FALSE)),1,0))</f>
        <v>0</v>
      </c>
      <c r="AI959" s="194"/>
    </row>
    <row r="960" spans="1:35" ht="16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75">
        <f>IF(AND($X$5012&lt;&gt;" ",$X$5012&lt;&gt;0),IF(X960=$X$5012,1+COUNTIF(U$7:U959,"&gt;0"),0),0)</f>
        <v>0</v>
      </c>
      <c r="V960" s="178" t="s">
        <v>1149</v>
      </c>
      <c r="W960" s="130"/>
      <c r="X960" s="131"/>
      <c r="Y960" s="131"/>
      <c r="Z960" s="206"/>
      <c r="AA960" s="134"/>
      <c r="AB960" s="174">
        <f>IF(AC960="totale",SUMIF(AA$7:AA960,"somma",Z$7:Z960)-SUMIF(AC$7:AC959,"totale",AB$7:AB959),0)</f>
        <v>0</v>
      </c>
      <c r="AC960" s="134"/>
      <c r="AD960" s="194">
        <f t="shared" si="74"/>
        <v>0</v>
      </c>
      <c r="AE960" s="124" t="str">
        <f t="shared" si="75"/>
        <v/>
      </c>
      <c r="AF960" s="195" t="str">
        <f t="shared" si="76"/>
        <v/>
      </c>
      <c r="AG960" s="194" t="str">
        <f t="shared" si="77"/>
        <v/>
      </c>
      <c r="AH960" s="194">
        <f>IF(AG960="",0,IF(ISERROR(VLOOKUP(AG960,AG$7:AG959,1,FALSE)),1,0))</f>
        <v>0</v>
      </c>
      <c r="AI960" s="194"/>
    </row>
    <row r="961" spans="1:35" ht="16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75">
        <f>IF(AND($X$5012&lt;&gt;" ",$X$5012&lt;&gt;0),IF(X961=$X$5012,1+COUNTIF(U$7:U960,"&gt;0"),0),0)</f>
        <v>0</v>
      </c>
      <c r="V961" s="178" t="s">
        <v>1150</v>
      </c>
      <c r="W961" s="130"/>
      <c r="X961" s="131"/>
      <c r="Y961" s="131"/>
      <c r="Z961" s="206"/>
      <c r="AA961" s="134"/>
      <c r="AB961" s="174">
        <f>IF(AC961="totale",SUMIF(AA$7:AA961,"somma",Z$7:Z961)-SUMIF(AC$7:AC960,"totale",AB$7:AB960),0)</f>
        <v>0</v>
      </c>
      <c r="AC961" s="134"/>
      <c r="AD961" s="194">
        <f t="shared" si="74"/>
        <v>0</v>
      </c>
      <c r="AE961" s="124" t="str">
        <f t="shared" si="75"/>
        <v/>
      </c>
      <c r="AF961" s="195" t="str">
        <f t="shared" si="76"/>
        <v/>
      </c>
      <c r="AG961" s="194" t="str">
        <f t="shared" si="77"/>
        <v/>
      </c>
      <c r="AH961" s="194">
        <f>IF(AG961="",0,IF(ISERROR(VLOOKUP(AG961,AG$7:AG960,1,FALSE)),1,0))</f>
        <v>0</v>
      </c>
      <c r="AI961" s="194"/>
    </row>
    <row r="962" spans="1:35" ht="16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75">
        <f>IF(AND($X$5012&lt;&gt;" ",$X$5012&lt;&gt;0),IF(X962=$X$5012,1+COUNTIF(U$7:U961,"&gt;0"),0),0)</f>
        <v>0</v>
      </c>
      <c r="V962" s="178" t="s">
        <v>1151</v>
      </c>
      <c r="W962" s="130"/>
      <c r="X962" s="131"/>
      <c r="Y962" s="131"/>
      <c r="Z962" s="206"/>
      <c r="AA962" s="134"/>
      <c r="AB962" s="174">
        <f>IF(AC962="totale",SUMIF(AA$7:AA962,"somma",Z$7:Z962)-SUMIF(AC$7:AC961,"totale",AB$7:AB961),0)</f>
        <v>0</v>
      </c>
      <c r="AC962" s="134"/>
      <c r="AD962" s="194">
        <f t="shared" si="74"/>
        <v>0</v>
      </c>
      <c r="AE962" s="124" t="str">
        <f t="shared" si="75"/>
        <v/>
      </c>
      <c r="AF962" s="195" t="str">
        <f t="shared" si="76"/>
        <v/>
      </c>
      <c r="AG962" s="194" t="str">
        <f t="shared" si="77"/>
        <v/>
      </c>
      <c r="AH962" s="194">
        <f>IF(AG962="",0,IF(ISERROR(VLOOKUP(AG962,AG$7:AG961,1,FALSE)),1,0))</f>
        <v>0</v>
      </c>
      <c r="AI962" s="194"/>
    </row>
    <row r="963" spans="1:35" ht="16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75">
        <f>IF(AND($X$5012&lt;&gt;" ",$X$5012&lt;&gt;0),IF(X963=$X$5012,1+COUNTIF(U$7:U962,"&gt;0"),0),0)</f>
        <v>0</v>
      </c>
      <c r="V963" s="178" t="s">
        <v>1152</v>
      </c>
      <c r="W963" s="130"/>
      <c r="X963" s="131"/>
      <c r="Y963" s="131"/>
      <c r="Z963" s="206"/>
      <c r="AA963" s="134"/>
      <c r="AB963" s="174">
        <f>IF(AC963="totale",SUMIF(AA$7:AA963,"somma",Z$7:Z963)-SUMIF(AC$7:AC962,"totale",AB$7:AB962),0)</f>
        <v>0</v>
      </c>
      <c r="AC963" s="134"/>
      <c r="AD963" s="194">
        <f t="shared" si="74"/>
        <v>0</v>
      </c>
      <c r="AE963" s="124" t="str">
        <f t="shared" si="75"/>
        <v/>
      </c>
      <c r="AF963" s="195" t="str">
        <f t="shared" si="76"/>
        <v/>
      </c>
      <c r="AG963" s="194" t="str">
        <f t="shared" si="77"/>
        <v/>
      </c>
      <c r="AH963" s="194">
        <f>IF(AG963="",0,IF(ISERROR(VLOOKUP(AG963,AG$7:AG962,1,FALSE)),1,0))</f>
        <v>0</v>
      </c>
      <c r="AI963" s="194"/>
    </row>
    <row r="964" spans="1:35" ht="16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75">
        <f>IF(AND($X$5012&lt;&gt;" ",$X$5012&lt;&gt;0),IF(X964=$X$5012,1+COUNTIF(U$7:U963,"&gt;0"),0),0)</f>
        <v>0</v>
      </c>
      <c r="V964" s="178" t="s">
        <v>1153</v>
      </c>
      <c r="W964" s="130"/>
      <c r="X964" s="131"/>
      <c r="Y964" s="131"/>
      <c r="Z964" s="206"/>
      <c r="AA964" s="134"/>
      <c r="AB964" s="174">
        <f>IF(AC964="totale",SUMIF(AA$7:AA964,"somma",Z$7:Z964)-SUMIF(AC$7:AC963,"totale",AB$7:AB963),0)</f>
        <v>0</v>
      </c>
      <c r="AC964" s="134"/>
      <c r="AD964" s="194">
        <f t="shared" si="74"/>
        <v>0</v>
      </c>
      <c r="AE964" s="124" t="str">
        <f t="shared" si="75"/>
        <v/>
      </c>
      <c r="AF964" s="195" t="str">
        <f t="shared" si="76"/>
        <v/>
      </c>
      <c r="AG964" s="194" t="str">
        <f t="shared" si="77"/>
        <v/>
      </c>
      <c r="AH964" s="194">
        <f>IF(AG964="",0,IF(ISERROR(VLOOKUP(AG964,AG$7:AG963,1,FALSE)),1,0))</f>
        <v>0</v>
      </c>
      <c r="AI964" s="194"/>
    </row>
    <row r="965" spans="1:35" ht="16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75">
        <f>IF(AND($X$5012&lt;&gt;" ",$X$5012&lt;&gt;0),IF(X965=$X$5012,1+COUNTIF(U$7:U964,"&gt;0"),0),0)</f>
        <v>0</v>
      </c>
      <c r="V965" s="178" t="s">
        <v>1154</v>
      </c>
      <c r="W965" s="130"/>
      <c r="X965" s="131"/>
      <c r="Y965" s="131"/>
      <c r="Z965" s="206"/>
      <c r="AA965" s="134"/>
      <c r="AB965" s="174">
        <f>IF(AC965="totale",SUMIF(AA$7:AA965,"somma",Z$7:Z965)-SUMIF(AC$7:AC964,"totale",AB$7:AB964),0)</f>
        <v>0</v>
      </c>
      <c r="AC965" s="134"/>
      <c r="AD965" s="194">
        <f t="shared" si="74"/>
        <v>0</v>
      </c>
      <c r="AE965" s="124" t="str">
        <f t="shared" si="75"/>
        <v/>
      </c>
      <c r="AF965" s="195" t="str">
        <f t="shared" si="76"/>
        <v/>
      </c>
      <c r="AG965" s="194" t="str">
        <f t="shared" si="77"/>
        <v/>
      </c>
      <c r="AH965" s="194">
        <f>IF(AG965="",0,IF(ISERROR(VLOOKUP(AG965,AG$7:AG964,1,FALSE)),1,0))</f>
        <v>0</v>
      </c>
      <c r="AI965" s="194"/>
    </row>
    <row r="966" spans="1:35" ht="16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75">
        <f>IF(AND($X$5012&lt;&gt;" ",$X$5012&lt;&gt;0),IF(X966=$X$5012,1+COUNTIF(U$7:U965,"&gt;0"),0),0)</f>
        <v>0</v>
      </c>
      <c r="V966" s="178" t="s">
        <v>1155</v>
      </c>
      <c r="W966" s="130"/>
      <c r="X966" s="131"/>
      <c r="Y966" s="131"/>
      <c r="Z966" s="206"/>
      <c r="AA966" s="134"/>
      <c r="AB966" s="174">
        <f>IF(AC966="totale",SUMIF(AA$7:AA966,"somma",Z$7:Z966)-SUMIF(AC$7:AC965,"totale",AB$7:AB965),0)</f>
        <v>0</v>
      </c>
      <c r="AC966" s="134"/>
      <c r="AD966" s="194">
        <f t="shared" si="74"/>
        <v>0</v>
      </c>
      <c r="AE966" s="124" t="str">
        <f t="shared" si="75"/>
        <v/>
      </c>
      <c r="AF966" s="195" t="str">
        <f t="shared" si="76"/>
        <v/>
      </c>
      <c r="AG966" s="194" t="str">
        <f t="shared" si="77"/>
        <v/>
      </c>
      <c r="AH966" s="194">
        <f>IF(AG966="",0,IF(ISERROR(VLOOKUP(AG966,AG$7:AG965,1,FALSE)),1,0))</f>
        <v>0</v>
      </c>
      <c r="AI966" s="194"/>
    </row>
    <row r="967" spans="1:35" ht="16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75">
        <f>IF(AND($X$5012&lt;&gt;" ",$X$5012&lt;&gt;0),IF(X967=$X$5012,1+COUNTIF(U$7:U966,"&gt;0"),0),0)</f>
        <v>0</v>
      </c>
      <c r="V967" s="178" t="s">
        <v>1156</v>
      </c>
      <c r="W967" s="130"/>
      <c r="X967" s="131"/>
      <c r="Y967" s="131"/>
      <c r="Z967" s="206"/>
      <c r="AA967" s="134"/>
      <c r="AB967" s="174">
        <f>IF(AC967="totale",SUMIF(AA$7:AA967,"somma",Z$7:Z967)-SUMIF(AC$7:AC966,"totale",AB$7:AB966),0)</f>
        <v>0</v>
      </c>
      <c r="AC967" s="134"/>
      <c r="AD967" s="194">
        <f t="shared" si="74"/>
        <v>0</v>
      </c>
      <c r="AE967" s="124" t="str">
        <f t="shared" si="75"/>
        <v/>
      </c>
      <c r="AF967" s="195" t="str">
        <f t="shared" si="76"/>
        <v/>
      </c>
      <c r="AG967" s="194" t="str">
        <f t="shared" si="77"/>
        <v/>
      </c>
      <c r="AH967" s="194">
        <f>IF(AG967="",0,IF(ISERROR(VLOOKUP(AG967,AG$7:AG966,1,FALSE)),1,0))</f>
        <v>0</v>
      </c>
      <c r="AI967" s="194"/>
    </row>
    <row r="968" spans="1:35" ht="16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75">
        <f>IF(AND($X$5012&lt;&gt;" ",$X$5012&lt;&gt;0),IF(X968=$X$5012,1+COUNTIF(U$7:U967,"&gt;0"),0),0)</f>
        <v>0</v>
      </c>
      <c r="V968" s="178" t="s">
        <v>1157</v>
      </c>
      <c r="W968" s="130"/>
      <c r="X968" s="131"/>
      <c r="Y968" s="131"/>
      <c r="Z968" s="206"/>
      <c r="AA968" s="134"/>
      <c r="AB968" s="174">
        <f>IF(AC968="totale",SUMIF(AA$7:AA968,"somma",Z$7:Z968)-SUMIF(AC$7:AC967,"totale",AB$7:AB967),0)</f>
        <v>0</v>
      </c>
      <c r="AC968" s="134"/>
      <c r="AD968" s="194">
        <f t="shared" ref="AD968:AD1031" si="78">IF(ISBLANK(X968),0,VLOOKUP(X968,$B$8:$E$57,1,FALSE))</f>
        <v>0</v>
      </c>
      <c r="AE968" s="124" t="str">
        <f t="shared" ref="AE968:AE1031" si="79">IF(W968&gt;0,CONCATENATE(MONTH(W968)&amp;X968),"")</f>
        <v/>
      </c>
      <c r="AF968" s="195" t="str">
        <f t="shared" ref="AF968:AF1031" si="80">IF(OR(AND(Z968&lt;&gt;0,ISBLANK(X968)),ISERROR(AD968)),"ERR","")</f>
        <v/>
      </c>
      <c r="AG968" s="194" t="str">
        <f t="shared" si="77"/>
        <v/>
      </c>
      <c r="AH968" s="194">
        <f>IF(AG968="",0,IF(ISERROR(VLOOKUP(AG968,AG$7:AG967,1,FALSE)),1,0))</f>
        <v>0</v>
      </c>
      <c r="AI968" s="194"/>
    </row>
    <row r="969" spans="1:35" ht="16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75">
        <f>IF(AND($X$5012&lt;&gt;" ",$X$5012&lt;&gt;0),IF(X969=$X$5012,1+COUNTIF(U$7:U968,"&gt;0"),0),0)</f>
        <v>0</v>
      </c>
      <c r="V969" s="178" t="s">
        <v>1158</v>
      </c>
      <c r="W969" s="130"/>
      <c r="X969" s="131"/>
      <c r="Y969" s="131"/>
      <c r="Z969" s="206"/>
      <c r="AA969" s="134"/>
      <c r="AB969" s="174">
        <f>IF(AC969="totale",SUMIF(AA$7:AA969,"somma",Z$7:Z969)-SUMIF(AC$7:AC968,"totale",AB$7:AB968),0)</f>
        <v>0</v>
      </c>
      <c r="AC969" s="134"/>
      <c r="AD969" s="194">
        <f t="shared" si="78"/>
        <v>0</v>
      </c>
      <c r="AE969" s="124" t="str">
        <f t="shared" si="79"/>
        <v/>
      </c>
      <c r="AF969" s="195" t="str">
        <f t="shared" si="80"/>
        <v/>
      </c>
      <c r="AG969" s="194" t="str">
        <f t="shared" si="77"/>
        <v/>
      </c>
      <c r="AH969" s="194">
        <f>IF(AG969="",0,IF(ISERROR(VLOOKUP(AG969,AG$7:AG968,1,FALSE)),1,0))</f>
        <v>0</v>
      </c>
      <c r="AI969" s="194"/>
    </row>
    <row r="970" spans="1:35" ht="16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75">
        <f>IF(AND($X$5012&lt;&gt;" ",$X$5012&lt;&gt;0),IF(X970=$X$5012,1+COUNTIF(U$7:U969,"&gt;0"),0),0)</f>
        <v>0</v>
      </c>
      <c r="V970" s="178" t="s">
        <v>1159</v>
      </c>
      <c r="W970" s="130"/>
      <c r="X970" s="131"/>
      <c r="Y970" s="131"/>
      <c r="Z970" s="206"/>
      <c r="AA970" s="134"/>
      <c r="AB970" s="174">
        <f>IF(AC970="totale",SUMIF(AA$7:AA970,"somma",Z$7:Z970)-SUMIF(AC$7:AC969,"totale",AB$7:AB969),0)</f>
        <v>0</v>
      </c>
      <c r="AC970" s="134"/>
      <c r="AD970" s="194">
        <f t="shared" si="78"/>
        <v>0</v>
      </c>
      <c r="AE970" s="124" t="str">
        <f t="shared" si="79"/>
        <v/>
      </c>
      <c r="AF970" s="195" t="str">
        <f t="shared" si="80"/>
        <v/>
      </c>
      <c r="AG970" s="194" t="str">
        <f t="shared" ref="AG970:AG1033" si="81">IF(W970&gt;0,CONCATENATE(MONTH(W970),"-",YEAR(W970)),"")</f>
        <v/>
      </c>
      <c r="AH970" s="194">
        <f>IF(AG970="",0,IF(ISERROR(VLOOKUP(AG970,AG$7:AG969,1,FALSE)),1,0))</f>
        <v>0</v>
      </c>
      <c r="AI970" s="194"/>
    </row>
    <row r="971" spans="1:35" ht="16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75">
        <f>IF(AND($X$5012&lt;&gt;" ",$X$5012&lt;&gt;0),IF(X971=$X$5012,1+COUNTIF(U$7:U970,"&gt;0"),0),0)</f>
        <v>0</v>
      </c>
      <c r="V971" s="178" t="s">
        <v>1160</v>
      </c>
      <c r="W971" s="130"/>
      <c r="X971" s="131"/>
      <c r="Y971" s="131"/>
      <c r="Z971" s="206"/>
      <c r="AA971" s="134"/>
      <c r="AB971" s="174">
        <f>IF(AC971="totale",SUMIF(AA$7:AA971,"somma",Z$7:Z971)-SUMIF(AC$7:AC970,"totale",AB$7:AB970),0)</f>
        <v>0</v>
      </c>
      <c r="AC971" s="134"/>
      <c r="AD971" s="194">
        <f t="shared" si="78"/>
        <v>0</v>
      </c>
      <c r="AE971" s="124" t="str">
        <f t="shared" si="79"/>
        <v/>
      </c>
      <c r="AF971" s="195" t="str">
        <f t="shared" si="80"/>
        <v/>
      </c>
      <c r="AG971" s="194" t="str">
        <f t="shared" si="81"/>
        <v/>
      </c>
      <c r="AH971" s="194">
        <f>IF(AG971="",0,IF(ISERROR(VLOOKUP(AG971,AG$7:AG970,1,FALSE)),1,0))</f>
        <v>0</v>
      </c>
      <c r="AI971" s="194"/>
    </row>
    <row r="972" spans="1:35" ht="16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75">
        <f>IF(AND($X$5012&lt;&gt;" ",$X$5012&lt;&gt;0),IF(X972=$X$5012,1+COUNTIF(U$7:U971,"&gt;0"),0),0)</f>
        <v>0</v>
      </c>
      <c r="V972" s="178" t="s">
        <v>1161</v>
      </c>
      <c r="W972" s="130"/>
      <c r="X972" s="131"/>
      <c r="Y972" s="131"/>
      <c r="Z972" s="206"/>
      <c r="AA972" s="134"/>
      <c r="AB972" s="174">
        <f>IF(AC972="totale",SUMIF(AA$7:AA972,"somma",Z$7:Z972)-SUMIF(AC$7:AC971,"totale",AB$7:AB971),0)</f>
        <v>0</v>
      </c>
      <c r="AC972" s="134"/>
      <c r="AD972" s="194">
        <f t="shared" si="78"/>
        <v>0</v>
      </c>
      <c r="AE972" s="124" t="str">
        <f t="shared" si="79"/>
        <v/>
      </c>
      <c r="AF972" s="195" t="str">
        <f t="shared" si="80"/>
        <v/>
      </c>
      <c r="AG972" s="194" t="str">
        <f t="shared" si="81"/>
        <v/>
      </c>
      <c r="AH972" s="194">
        <f>IF(AG972="",0,IF(ISERROR(VLOOKUP(AG972,AG$7:AG971,1,FALSE)),1,0))</f>
        <v>0</v>
      </c>
      <c r="AI972" s="194"/>
    </row>
    <row r="973" spans="1:35" ht="16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75">
        <f>IF(AND($X$5012&lt;&gt;" ",$X$5012&lt;&gt;0),IF(X973=$X$5012,1+COUNTIF(U$7:U972,"&gt;0"),0),0)</f>
        <v>0</v>
      </c>
      <c r="V973" s="178" t="s">
        <v>1162</v>
      </c>
      <c r="W973" s="130"/>
      <c r="X973" s="131"/>
      <c r="Y973" s="131"/>
      <c r="Z973" s="206"/>
      <c r="AA973" s="134"/>
      <c r="AB973" s="174">
        <f>IF(AC973="totale",SUMIF(AA$7:AA973,"somma",Z$7:Z973)-SUMIF(AC$7:AC972,"totale",AB$7:AB972),0)</f>
        <v>0</v>
      </c>
      <c r="AC973" s="134"/>
      <c r="AD973" s="194">
        <f t="shared" si="78"/>
        <v>0</v>
      </c>
      <c r="AE973" s="124" t="str">
        <f t="shared" si="79"/>
        <v/>
      </c>
      <c r="AF973" s="195" t="str">
        <f t="shared" si="80"/>
        <v/>
      </c>
      <c r="AG973" s="194" t="str">
        <f t="shared" si="81"/>
        <v/>
      </c>
      <c r="AH973" s="194">
        <f>IF(AG973="",0,IF(ISERROR(VLOOKUP(AG973,AG$7:AG972,1,FALSE)),1,0))</f>
        <v>0</v>
      </c>
      <c r="AI973" s="194"/>
    </row>
    <row r="974" spans="1:35" ht="16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75">
        <f>IF(AND($X$5012&lt;&gt;" ",$X$5012&lt;&gt;0),IF(X974=$X$5012,1+COUNTIF(U$7:U973,"&gt;0"),0),0)</f>
        <v>0</v>
      </c>
      <c r="V974" s="178" t="s">
        <v>1163</v>
      </c>
      <c r="W974" s="130"/>
      <c r="X974" s="131"/>
      <c r="Y974" s="131"/>
      <c r="Z974" s="206"/>
      <c r="AA974" s="134"/>
      <c r="AB974" s="174">
        <f>IF(AC974="totale",SUMIF(AA$7:AA974,"somma",Z$7:Z974)-SUMIF(AC$7:AC973,"totale",AB$7:AB973),0)</f>
        <v>0</v>
      </c>
      <c r="AC974" s="134"/>
      <c r="AD974" s="194">
        <f t="shared" si="78"/>
        <v>0</v>
      </c>
      <c r="AE974" s="124" t="str">
        <f t="shared" si="79"/>
        <v/>
      </c>
      <c r="AF974" s="195" t="str">
        <f t="shared" si="80"/>
        <v/>
      </c>
      <c r="AG974" s="194" t="str">
        <f t="shared" si="81"/>
        <v/>
      </c>
      <c r="AH974" s="194">
        <f>IF(AG974="",0,IF(ISERROR(VLOOKUP(AG974,AG$7:AG973,1,FALSE)),1,0))</f>
        <v>0</v>
      </c>
      <c r="AI974" s="194"/>
    </row>
    <row r="975" spans="1:35" ht="16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75">
        <f>IF(AND($X$5012&lt;&gt;" ",$X$5012&lt;&gt;0),IF(X975=$X$5012,1+COUNTIF(U$7:U974,"&gt;0"),0),0)</f>
        <v>0</v>
      </c>
      <c r="V975" s="178" t="s">
        <v>1164</v>
      </c>
      <c r="W975" s="130"/>
      <c r="X975" s="131"/>
      <c r="Y975" s="131"/>
      <c r="Z975" s="206"/>
      <c r="AA975" s="134"/>
      <c r="AB975" s="174">
        <f>IF(AC975="totale",SUMIF(AA$7:AA975,"somma",Z$7:Z975)-SUMIF(AC$7:AC974,"totale",AB$7:AB974),0)</f>
        <v>0</v>
      </c>
      <c r="AC975" s="134"/>
      <c r="AD975" s="194">
        <f t="shared" si="78"/>
        <v>0</v>
      </c>
      <c r="AE975" s="124" t="str">
        <f t="shared" si="79"/>
        <v/>
      </c>
      <c r="AF975" s="195" t="str">
        <f t="shared" si="80"/>
        <v/>
      </c>
      <c r="AG975" s="194" t="str">
        <f t="shared" si="81"/>
        <v/>
      </c>
      <c r="AH975" s="194">
        <f>IF(AG975="",0,IF(ISERROR(VLOOKUP(AG975,AG$7:AG974,1,FALSE)),1,0))</f>
        <v>0</v>
      </c>
      <c r="AI975" s="194"/>
    </row>
    <row r="976" spans="1:35" ht="16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75">
        <f>IF(AND($X$5012&lt;&gt;" ",$X$5012&lt;&gt;0),IF(X976=$X$5012,1+COUNTIF(U$7:U975,"&gt;0"),0),0)</f>
        <v>0</v>
      </c>
      <c r="V976" s="178" t="s">
        <v>1165</v>
      </c>
      <c r="W976" s="130"/>
      <c r="X976" s="131"/>
      <c r="Y976" s="131"/>
      <c r="Z976" s="206"/>
      <c r="AA976" s="134"/>
      <c r="AB976" s="174">
        <f>IF(AC976="totale",SUMIF(AA$7:AA976,"somma",Z$7:Z976)-SUMIF(AC$7:AC975,"totale",AB$7:AB975),0)</f>
        <v>0</v>
      </c>
      <c r="AC976" s="134"/>
      <c r="AD976" s="194">
        <f t="shared" si="78"/>
        <v>0</v>
      </c>
      <c r="AE976" s="124" t="str">
        <f t="shared" si="79"/>
        <v/>
      </c>
      <c r="AF976" s="195" t="str">
        <f t="shared" si="80"/>
        <v/>
      </c>
      <c r="AG976" s="194" t="str">
        <f t="shared" si="81"/>
        <v/>
      </c>
      <c r="AH976" s="194">
        <f>IF(AG976="",0,IF(ISERROR(VLOOKUP(AG976,AG$7:AG975,1,FALSE)),1,0))</f>
        <v>0</v>
      </c>
      <c r="AI976" s="194"/>
    </row>
    <row r="977" spans="1:35" ht="16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75">
        <f>IF(AND($X$5012&lt;&gt;" ",$X$5012&lt;&gt;0),IF(X977=$X$5012,1+COUNTIF(U$7:U976,"&gt;0"),0),0)</f>
        <v>0</v>
      </c>
      <c r="V977" s="178" t="s">
        <v>1166</v>
      </c>
      <c r="W977" s="130"/>
      <c r="X977" s="131"/>
      <c r="Y977" s="131"/>
      <c r="Z977" s="206"/>
      <c r="AA977" s="134"/>
      <c r="AB977" s="174">
        <f>IF(AC977="totale",SUMIF(AA$7:AA977,"somma",Z$7:Z977)-SUMIF(AC$7:AC976,"totale",AB$7:AB976),0)</f>
        <v>0</v>
      </c>
      <c r="AC977" s="134"/>
      <c r="AD977" s="194">
        <f t="shared" si="78"/>
        <v>0</v>
      </c>
      <c r="AE977" s="124" t="str">
        <f t="shared" si="79"/>
        <v/>
      </c>
      <c r="AF977" s="195" t="str">
        <f t="shared" si="80"/>
        <v/>
      </c>
      <c r="AG977" s="194" t="str">
        <f t="shared" si="81"/>
        <v/>
      </c>
      <c r="AH977" s="194">
        <f>IF(AG977="",0,IF(ISERROR(VLOOKUP(AG977,AG$7:AG976,1,FALSE)),1,0))</f>
        <v>0</v>
      </c>
      <c r="AI977" s="194"/>
    </row>
    <row r="978" spans="1:35" ht="16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75">
        <f>IF(AND($X$5012&lt;&gt;" ",$X$5012&lt;&gt;0),IF(X978=$X$5012,1+COUNTIF(U$7:U977,"&gt;0"),0),0)</f>
        <v>0</v>
      </c>
      <c r="V978" s="178" t="s">
        <v>1167</v>
      </c>
      <c r="W978" s="130"/>
      <c r="X978" s="131"/>
      <c r="Y978" s="131"/>
      <c r="Z978" s="206"/>
      <c r="AA978" s="134"/>
      <c r="AB978" s="174">
        <f>IF(AC978="totale",SUMIF(AA$7:AA978,"somma",Z$7:Z978)-SUMIF(AC$7:AC977,"totale",AB$7:AB977),0)</f>
        <v>0</v>
      </c>
      <c r="AC978" s="134"/>
      <c r="AD978" s="194">
        <f t="shared" si="78"/>
        <v>0</v>
      </c>
      <c r="AE978" s="124" t="str">
        <f t="shared" si="79"/>
        <v/>
      </c>
      <c r="AF978" s="195" t="str">
        <f t="shared" si="80"/>
        <v/>
      </c>
      <c r="AG978" s="194" t="str">
        <f t="shared" si="81"/>
        <v/>
      </c>
      <c r="AH978" s="194">
        <f>IF(AG978="",0,IF(ISERROR(VLOOKUP(AG978,AG$7:AG977,1,FALSE)),1,0))</f>
        <v>0</v>
      </c>
      <c r="AI978" s="194"/>
    </row>
    <row r="979" spans="1:35" ht="16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75">
        <f>IF(AND($X$5012&lt;&gt;" ",$X$5012&lt;&gt;0),IF(X979=$X$5012,1+COUNTIF(U$7:U978,"&gt;0"),0),0)</f>
        <v>0</v>
      </c>
      <c r="V979" s="178" t="s">
        <v>1168</v>
      </c>
      <c r="W979" s="130"/>
      <c r="X979" s="131"/>
      <c r="Y979" s="131"/>
      <c r="Z979" s="206"/>
      <c r="AA979" s="134"/>
      <c r="AB979" s="174">
        <f>IF(AC979="totale",SUMIF(AA$7:AA979,"somma",Z$7:Z979)-SUMIF(AC$7:AC978,"totale",AB$7:AB978),0)</f>
        <v>0</v>
      </c>
      <c r="AC979" s="134"/>
      <c r="AD979" s="194">
        <f t="shared" si="78"/>
        <v>0</v>
      </c>
      <c r="AE979" s="124" t="str">
        <f t="shared" si="79"/>
        <v/>
      </c>
      <c r="AF979" s="195" t="str">
        <f t="shared" si="80"/>
        <v/>
      </c>
      <c r="AG979" s="194" t="str">
        <f t="shared" si="81"/>
        <v/>
      </c>
      <c r="AH979" s="194">
        <f>IF(AG979="",0,IF(ISERROR(VLOOKUP(AG979,AG$7:AG978,1,FALSE)),1,0))</f>
        <v>0</v>
      </c>
      <c r="AI979" s="194"/>
    </row>
    <row r="980" spans="1:35" ht="16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75">
        <f>IF(AND($X$5012&lt;&gt;" ",$X$5012&lt;&gt;0),IF(X980=$X$5012,1+COUNTIF(U$7:U979,"&gt;0"),0),0)</f>
        <v>0</v>
      </c>
      <c r="V980" s="178" t="s">
        <v>1169</v>
      </c>
      <c r="W980" s="130"/>
      <c r="X980" s="131"/>
      <c r="Y980" s="131"/>
      <c r="Z980" s="206"/>
      <c r="AA980" s="134"/>
      <c r="AB980" s="174">
        <f>IF(AC980="totale",SUMIF(AA$7:AA980,"somma",Z$7:Z980)-SUMIF(AC$7:AC979,"totale",AB$7:AB979),0)</f>
        <v>0</v>
      </c>
      <c r="AC980" s="134"/>
      <c r="AD980" s="194">
        <f t="shared" si="78"/>
        <v>0</v>
      </c>
      <c r="AE980" s="124" t="str">
        <f t="shared" si="79"/>
        <v/>
      </c>
      <c r="AF980" s="195" t="str">
        <f t="shared" si="80"/>
        <v/>
      </c>
      <c r="AG980" s="194" t="str">
        <f t="shared" si="81"/>
        <v/>
      </c>
      <c r="AH980" s="194">
        <f>IF(AG980="",0,IF(ISERROR(VLOOKUP(AG980,AG$7:AG979,1,FALSE)),1,0))</f>
        <v>0</v>
      </c>
      <c r="AI980" s="194"/>
    </row>
    <row r="981" spans="1:35" ht="16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75">
        <f>IF(AND($X$5012&lt;&gt;" ",$X$5012&lt;&gt;0),IF(X981=$X$5012,1+COUNTIF(U$7:U980,"&gt;0"),0),0)</f>
        <v>0</v>
      </c>
      <c r="V981" s="178" t="s">
        <v>1170</v>
      </c>
      <c r="W981" s="130"/>
      <c r="X981" s="131"/>
      <c r="Y981" s="131"/>
      <c r="Z981" s="206"/>
      <c r="AA981" s="134"/>
      <c r="AB981" s="174">
        <f>IF(AC981="totale",SUMIF(AA$7:AA981,"somma",Z$7:Z981)-SUMIF(AC$7:AC980,"totale",AB$7:AB980),0)</f>
        <v>0</v>
      </c>
      <c r="AC981" s="134"/>
      <c r="AD981" s="194">
        <f t="shared" si="78"/>
        <v>0</v>
      </c>
      <c r="AE981" s="124" t="str">
        <f t="shared" si="79"/>
        <v/>
      </c>
      <c r="AF981" s="195" t="str">
        <f t="shared" si="80"/>
        <v/>
      </c>
      <c r="AG981" s="194" t="str">
        <f t="shared" si="81"/>
        <v/>
      </c>
      <c r="AH981" s="194">
        <f>IF(AG981="",0,IF(ISERROR(VLOOKUP(AG981,AG$7:AG980,1,FALSE)),1,0))</f>
        <v>0</v>
      </c>
      <c r="AI981" s="194"/>
    </row>
    <row r="982" spans="1:35" ht="16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75">
        <f>IF(AND($X$5012&lt;&gt;" ",$X$5012&lt;&gt;0),IF(X982=$X$5012,1+COUNTIF(U$7:U981,"&gt;0"),0),0)</f>
        <v>0</v>
      </c>
      <c r="V982" s="178" t="s">
        <v>1171</v>
      </c>
      <c r="W982" s="130"/>
      <c r="X982" s="131"/>
      <c r="Y982" s="131"/>
      <c r="Z982" s="206"/>
      <c r="AA982" s="134"/>
      <c r="AB982" s="174">
        <f>IF(AC982="totale",SUMIF(AA$7:AA982,"somma",Z$7:Z982)-SUMIF(AC$7:AC981,"totale",AB$7:AB981),0)</f>
        <v>0</v>
      </c>
      <c r="AC982" s="134"/>
      <c r="AD982" s="194">
        <f t="shared" si="78"/>
        <v>0</v>
      </c>
      <c r="AE982" s="124" t="str">
        <f t="shared" si="79"/>
        <v/>
      </c>
      <c r="AF982" s="195" t="str">
        <f t="shared" si="80"/>
        <v/>
      </c>
      <c r="AG982" s="194" t="str">
        <f t="shared" si="81"/>
        <v/>
      </c>
      <c r="AH982" s="194">
        <f>IF(AG982="",0,IF(ISERROR(VLOOKUP(AG982,AG$7:AG981,1,FALSE)),1,0))</f>
        <v>0</v>
      </c>
      <c r="AI982" s="194"/>
    </row>
    <row r="983" spans="1:35" ht="16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75">
        <f>IF(AND($X$5012&lt;&gt;" ",$X$5012&lt;&gt;0),IF(X983=$X$5012,1+COUNTIF(U$7:U982,"&gt;0"),0),0)</f>
        <v>0</v>
      </c>
      <c r="V983" s="178" t="s">
        <v>1172</v>
      </c>
      <c r="W983" s="130"/>
      <c r="X983" s="131"/>
      <c r="Y983" s="131"/>
      <c r="Z983" s="206"/>
      <c r="AA983" s="134"/>
      <c r="AB983" s="174">
        <f>IF(AC983="totale",SUMIF(AA$7:AA983,"somma",Z$7:Z983)-SUMIF(AC$7:AC982,"totale",AB$7:AB982),0)</f>
        <v>0</v>
      </c>
      <c r="AC983" s="134"/>
      <c r="AD983" s="194">
        <f t="shared" si="78"/>
        <v>0</v>
      </c>
      <c r="AE983" s="124" t="str">
        <f t="shared" si="79"/>
        <v/>
      </c>
      <c r="AF983" s="195" t="str">
        <f t="shared" si="80"/>
        <v/>
      </c>
      <c r="AG983" s="194" t="str">
        <f t="shared" si="81"/>
        <v/>
      </c>
      <c r="AH983" s="194">
        <f>IF(AG983="",0,IF(ISERROR(VLOOKUP(AG983,AG$7:AG982,1,FALSE)),1,0))</f>
        <v>0</v>
      </c>
      <c r="AI983" s="194"/>
    </row>
    <row r="984" spans="1:35" ht="16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75">
        <f>IF(AND($X$5012&lt;&gt;" ",$X$5012&lt;&gt;0),IF(X984=$X$5012,1+COUNTIF(U$7:U983,"&gt;0"),0),0)</f>
        <v>0</v>
      </c>
      <c r="V984" s="178" t="s">
        <v>1173</v>
      </c>
      <c r="W984" s="130"/>
      <c r="X984" s="131"/>
      <c r="Y984" s="131"/>
      <c r="Z984" s="206"/>
      <c r="AA984" s="134"/>
      <c r="AB984" s="174">
        <f>IF(AC984="totale",SUMIF(AA$7:AA984,"somma",Z$7:Z984)-SUMIF(AC$7:AC983,"totale",AB$7:AB983),0)</f>
        <v>0</v>
      </c>
      <c r="AC984" s="134"/>
      <c r="AD984" s="194">
        <f t="shared" si="78"/>
        <v>0</v>
      </c>
      <c r="AE984" s="124" t="str">
        <f t="shared" si="79"/>
        <v/>
      </c>
      <c r="AF984" s="195" t="str">
        <f t="shared" si="80"/>
        <v/>
      </c>
      <c r="AG984" s="194" t="str">
        <f t="shared" si="81"/>
        <v/>
      </c>
      <c r="AH984" s="194">
        <f>IF(AG984="",0,IF(ISERROR(VLOOKUP(AG984,AG$7:AG983,1,FALSE)),1,0))</f>
        <v>0</v>
      </c>
      <c r="AI984" s="194"/>
    </row>
    <row r="985" spans="1:35" ht="16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75">
        <f>IF(AND($X$5012&lt;&gt;" ",$X$5012&lt;&gt;0),IF(X985=$X$5012,1+COUNTIF(U$7:U984,"&gt;0"),0),0)</f>
        <v>0</v>
      </c>
      <c r="V985" s="178" t="s">
        <v>1174</v>
      </c>
      <c r="W985" s="130"/>
      <c r="X985" s="131"/>
      <c r="Y985" s="131"/>
      <c r="Z985" s="206"/>
      <c r="AA985" s="134"/>
      <c r="AB985" s="174">
        <f>IF(AC985="totale",SUMIF(AA$7:AA985,"somma",Z$7:Z985)-SUMIF(AC$7:AC984,"totale",AB$7:AB984),0)</f>
        <v>0</v>
      </c>
      <c r="AC985" s="134"/>
      <c r="AD985" s="194">
        <f t="shared" si="78"/>
        <v>0</v>
      </c>
      <c r="AE985" s="124" t="str">
        <f t="shared" si="79"/>
        <v/>
      </c>
      <c r="AF985" s="195" t="str">
        <f t="shared" si="80"/>
        <v/>
      </c>
      <c r="AG985" s="194" t="str">
        <f t="shared" si="81"/>
        <v/>
      </c>
      <c r="AH985" s="194">
        <f>IF(AG985="",0,IF(ISERROR(VLOOKUP(AG985,AG$7:AG984,1,FALSE)),1,0))</f>
        <v>0</v>
      </c>
      <c r="AI985" s="194"/>
    </row>
    <row r="986" spans="1:35" ht="16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75">
        <f>IF(AND($X$5012&lt;&gt;" ",$X$5012&lt;&gt;0),IF(X986=$X$5012,1+COUNTIF(U$7:U985,"&gt;0"),0),0)</f>
        <v>0</v>
      </c>
      <c r="V986" s="178" t="s">
        <v>1175</v>
      </c>
      <c r="W986" s="130"/>
      <c r="X986" s="131"/>
      <c r="Y986" s="131"/>
      <c r="Z986" s="206"/>
      <c r="AA986" s="134"/>
      <c r="AB986" s="174">
        <f>IF(AC986="totale",SUMIF(AA$7:AA986,"somma",Z$7:Z986)-SUMIF(AC$7:AC985,"totale",AB$7:AB985),0)</f>
        <v>0</v>
      </c>
      <c r="AC986" s="134"/>
      <c r="AD986" s="194">
        <f t="shared" si="78"/>
        <v>0</v>
      </c>
      <c r="AE986" s="124" t="str">
        <f t="shared" si="79"/>
        <v/>
      </c>
      <c r="AF986" s="195" t="str">
        <f t="shared" si="80"/>
        <v/>
      </c>
      <c r="AG986" s="194" t="str">
        <f t="shared" si="81"/>
        <v/>
      </c>
      <c r="AH986" s="194">
        <f>IF(AG986="",0,IF(ISERROR(VLOOKUP(AG986,AG$7:AG985,1,FALSE)),1,0))</f>
        <v>0</v>
      </c>
      <c r="AI986" s="194"/>
    </row>
    <row r="987" spans="1:35" ht="16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75">
        <f>IF(AND($X$5012&lt;&gt;" ",$X$5012&lt;&gt;0),IF(X987=$X$5012,1+COUNTIF(U$7:U986,"&gt;0"),0),0)</f>
        <v>0</v>
      </c>
      <c r="V987" s="178" t="s">
        <v>1176</v>
      </c>
      <c r="W987" s="130"/>
      <c r="X987" s="131"/>
      <c r="Y987" s="131"/>
      <c r="Z987" s="206"/>
      <c r="AA987" s="134"/>
      <c r="AB987" s="174">
        <f>IF(AC987="totale",SUMIF(AA$7:AA987,"somma",Z$7:Z987)-SUMIF(AC$7:AC986,"totale",AB$7:AB986),0)</f>
        <v>0</v>
      </c>
      <c r="AC987" s="134"/>
      <c r="AD987" s="194">
        <f t="shared" si="78"/>
        <v>0</v>
      </c>
      <c r="AE987" s="124" t="str">
        <f t="shared" si="79"/>
        <v/>
      </c>
      <c r="AF987" s="195" t="str">
        <f t="shared" si="80"/>
        <v/>
      </c>
      <c r="AG987" s="194" t="str">
        <f t="shared" si="81"/>
        <v/>
      </c>
      <c r="AH987" s="194">
        <f>IF(AG987="",0,IF(ISERROR(VLOOKUP(AG987,AG$7:AG986,1,FALSE)),1,0))</f>
        <v>0</v>
      </c>
      <c r="AI987" s="194"/>
    </row>
    <row r="988" spans="1:35" ht="16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75">
        <f>IF(AND($X$5012&lt;&gt;" ",$X$5012&lt;&gt;0),IF(X988=$X$5012,1+COUNTIF(U$7:U987,"&gt;0"),0),0)</f>
        <v>0</v>
      </c>
      <c r="V988" s="178" t="s">
        <v>1177</v>
      </c>
      <c r="W988" s="130"/>
      <c r="X988" s="131"/>
      <c r="Y988" s="131"/>
      <c r="Z988" s="206"/>
      <c r="AA988" s="134"/>
      <c r="AB988" s="174">
        <f>IF(AC988="totale",SUMIF(AA$7:AA988,"somma",Z$7:Z988)-SUMIF(AC$7:AC987,"totale",AB$7:AB987),0)</f>
        <v>0</v>
      </c>
      <c r="AC988" s="134"/>
      <c r="AD988" s="194">
        <f t="shared" si="78"/>
        <v>0</v>
      </c>
      <c r="AE988" s="124" t="str">
        <f t="shared" si="79"/>
        <v/>
      </c>
      <c r="AF988" s="195" t="str">
        <f t="shared" si="80"/>
        <v/>
      </c>
      <c r="AG988" s="194" t="str">
        <f t="shared" si="81"/>
        <v/>
      </c>
      <c r="AH988" s="194">
        <f>IF(AG988="",0,IF(ISERROR(VLOOKUP(AG988,AG$7:AG987,1,FALSE)),1,0))</f>
        <v>0</v>
      </c>
      <c r="AI988" s="194"/>
    </row>
    <row r="989" spans="1:35" ht="16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75">
        <f>IF(AND($X$5012&lt;&gt;" ",$X$5012&lt;&gt;0),IF(X989=$X$5012,1+COUNTIF(U$7:U988,"&gt;0"),0),0)</f>
        <v>0</v>
      </c>
      <c r="V989" s="178" t="s">
        <v>1178</v>
      </c>
      <c r="W989" s="130"/>
      <c r="X989" s="131"/>
      <c r="Y989" s="131"/>
      <c r="Z989" s="206"/>
      <c r="AA989" s="134"/>
      <c r="AB989" s="174">
        <f>IF(AC989="totale",SUMIF(AA$7:AA989,"somma",Z$7:Z989)-SUMIF(AC$7:AC988,"totale",AB$7:AB988),0)</f>
        <v>0</v>
      </c>
      <c r="AC989" s="134"/>
      <c r="AD989" s="194">
        <f t="shared" si="78"/>
        <v>0</v>
      </c>
      <c r="AE989" s="124" t="str">
        <f t="shared" si="79"/>
        <v/>
      </c>
      <c r="AF989" s="195" t="str">
        <f t="shared" si="80"/>
        <v/>
      </c>
      <c r="AG989" s="194" t="str">
        <f t="shared" si="81"/>
        <v/>
      </c>
      <c r="AH989" s="194">
        <f>IF(AG989="",0,IF(ISERROR(VLOOKUP(AG989,AG$7:AG988,1,FALSE)),1,0))</f>
        <v>0</v>
      </c>
      <c r="AI989" s="194"/>
    </row>
    <row r="990" spans="1:35" ht="16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75">
        <f>IF(AND($X$5012&lt;&gt;" ",$X$5012&lt;&gt;0),IF(X990=$X$5012,1+COUNTIF(U$7:U989,"&gt;0"),0),0)</f>
        <v>0</v>
      </c>
      <c r="V990" s="178" t="s">
        <v>1179</v>
      </c>
      <c r="W990" s="130"/>
      <c r="X990" s="131"/>
      <c r="Y990" s="131"/>
      <c r="Z990" s="206"/>
      <c r="AA990" s="134"/>
      <c r="AB990" s="174">
        <f>IF(AC990="totale",SUMIF(AA$7:AA990,"somma",Z$7:Z990)-SUMIF(AC$7:AC989,"totale",AB$7:AB989),0)</f>
        <v>0</v>
      </c>
      <c r="AC990" s="134"/>
      <c r="AD990" s="194">
        <f t="shared" si="78"/>
        <v>0</v>
      </c>
      <c r="AE990" s="124" t="str">
        <f t="shared" si="79"/>
        <v/>
      </c>
      <c r="AF990" s="195" t="str">
        <f t="shared" si="80"/>
        <v/>
      </c>
      <c r="AG990" s="194" t="str">
        <f t="shared" si="81"/>
        <v/>
      </c>
      <c r="AH990" s="194">
        <f>IF(AG990="",0,IF(ISERROR(VLOOKUP(AG990,AG$7:AG989,1,FALSE)),1,0))</f>
        <v>0</v>
      </c>
      <c r="AI990" s="194"/>
    </row>
    <row r="991" spans="1:35" ht="16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75">
        <f>IF(AND($X$5012&lt;&gt;" ",$X$5012&lt;&gt;0),IF(X991=$X$5012,1+COUNTIF(U$7:U990,"&gt;0"),0),0)</f>
        <v>0</v>
      </c>
      <c r="V991" s="178" t="s">
        <v>1180</v>
      </c>
      <c r="W991" s="130"/>
      <c r="X991" s="131"/>
      <c r="Y991" s="131"/>
      <c r="Z991" s="206"/>
      <c r="AA991" s="134"/>
      <c r="AB991" s="174">
        <f>IF(AC991="totale",SUMIF(AA$7:AA991,"somma",Z$7:Z991)-SUMIF(AC$7:AC990,"totale",AB$7:AB990),0)</f>
        <v>0</v>
      </c>
      <c r="AC991" s="134"/>
      <c r="AD991" s="194">
        <f t="shared" si="78"/>
        <v>0</v>
      </c>
      <c r="AE991" s="124" t="str">
        <f t="shared" si="79"/>
        <v/>
      </c>
      <c r="AF991" s="195" t="str">
        <f t="shared" si="80"/>
        <v/>
      </c>
      <c r="AG991" s="194" t="str">
        <f t="shared" si="81"/>
        <v/>
      </c>
      <c r="AH991" s="194">
        <f>IF(AG991="",0,IF(ISERROR(VLOOKUP(AG991,AG$7:AG990,1,FALSE)),1,0))</f>
        <v>0</v>
      </c>
      <c r="AI991" s="194"/>
    </row>
    <row r="992" spans="1:35" ht="16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75">
        <f>IF(AND($X$5012&lt;&gt;" ",$X$5012&lt;&gt;0),IF(X992=$X$5012,1+COUNTIF(U$7:U991,"&gt;0"),0),0)</f>
        <v>0</v>
      </c>
      <c r="V992" s="178" t="s">
        <v>1181</v>
      </c>
      <c r="W992" s="130"/>
      <c r="X992" s="131"/>
      <c r="Y992" s="131"/>
      <c r="Z992" s="206"/>
      <c r="AA992" s="134"/>
      <c r="AB992" s="174">
        <f>IF(AC992="totale",SUMIF(AA$7:AA992,"somma",Z$7:Z992)-SUMIF(AC$7:AC991,"totale",AB$7:AB991),0)</f>
        <v>0</v>
      </c>
      <c r="AC992" s="134"/>
      <c r="AD992" s="194">
        <f t="shared" si="78"/>
        <v>0</v>
      </c>
      <c r="AE992" s="124" t="str">
        <f t="shared" si="79"/>
        <v/>
      </c>
      <c r="AF992" s="195" t="str">
        <f t="shared" si="80"/>
        <v/>
      </c>
      <c r="AG992" s="194" t="str">
        <f t="shared" si="81"/>
        <v/>
      </c>
      <c r="AH992" s="194">
        <f>IF(AG992="",0,IF(ISERROR(VLOOKUP(AG992,AG$7:AG991,1,FALSE)),1,0))</f>
        <v>0</v>
      </c>
      <c r="AI992" s="194"/>
    </row>
    <row r="993" spans="1:35" ht="16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75">
        <f>IF(AND($X$5012&lt;&gt;" ",$X$5012&lt;&gt;0),IF(X993=$X$5012,1+COUNTIF(U$7:U992,"&gt;0"),0),0)</f>
        <v>0</v>
      </c>
      <c r="V993" s="178" t="s">
        <v>1182</v>
      </c>
      <c r="W993" s="130"/>
      <c r="X993" s="131"/>
      <c r="Y993" s="131"/>
      <c r="Z993" s="206"/>
      <c r="AA993" s="134"/>
      <c r="AB993" s="174">
        <f>IF(AC993="totale",SUMIF(AA$7:AA993,"somma",Z$7:Z993)-SUMIF(AC$7:AC992,"totale",AB$7:AB992),0)</f>
        <v>0</v>
      </c>
      <c r="AC993" s="134"/>
      <c r="AD993" s="194">
        <f t="shared" si="78"/>
        <v>0</v>
      </c>
      <c r="AE993" s="124" t="str">
        <f t="shared" si="79"/>
        <v/>
      </c>
      <c r="AF993" s="195" t="str">
        <f t="shared" si="80"/>
        <v/>
      </c>
      <c r="AG993" s="194" t="str">
        <f t="shared" si="81"/>
        <v/>
      </c>
      <c r="AH993" s="194">
        <f>IF(AG993="",0,IF(ISERROR(VLOOKUP(AG993,AG$7:AG992,1,FALSE)),1,0))</f>
        <v>0</v>
      </c>
      <c r="AI993" s="194"/>
    </row>
    <row r="994" spans="1:35" ht="16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75">
        <f>IF(AND($X$5012&lt;&gt;" ",$X$5012&lt;&gt;0),IF(X994=$X$5012,1+COUNTIF(U$7:U993,"&gt;0"),0),0)</f>
        <v>0</v>
      </c>
      <c r="V994" s="178" t="s">
        <v>1183</v>
      </c>
      <c r="W994" s="130"/>
      <c r="X994" s="131"/>
      <c r="Y994" s="131"/>
      <c r="Z994" s="206"/>
      <c r="AA994" s="134"/>
      <c r="AB994" s="174">
        <f>IF(AC994="totale",SUMIF(AA$7:AA994,"somma",Z$7:Z994)-SUMIF(AC$7:AC993,"totale",AB$7:AB993),0)</f>
        <v>0</v>
      </c>
      <c r="AC994" s="134"/>
      <c r="AD994" s="194">
        <f t="shared" si="78"/>
        <v>0</v>
      </c>
      <c r="AE994" s="124" t="str">
        <f t="shared" si="79"/>
        <v/>
      </c>
      <c r="AF994" s="195" t="str">
        <f t="shared" si="80"/>
        <v/>
      </c>
      <c r="AG994" s="194" t="str">
        <f t="shared" si="81"/>
        <v/>
      </c>
      <c r="AH994" s="194">
        <f>IF(AG994="",0,IF(ISERROR(VLOOKUP(AG994,AG$7:AG993,1,FALSE)),1,0))</f>
        <v>0</v>
      </c>
      <c r="AI994" s="194"/>
    </row>
    <row r="995" spans="1:35" ht="16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75">
        <f>IF(AND($X$5012&lt;&gt;" ",$X$5012&lt;&gt;0),IF(X995=$X$5012,1+COUNTIF(U$7:U994,"&gt;0"),0),0)</f>
        <v>0</v>
      </c>
      <c r="V995" s="178" t="s">
        <v>1184</v>
      </c>
      <c r="W995" s="130"/>
      <c r="X995" s="131"/>
      <c r="Y995" s="131"/>
      <c r="Z995" s="206"/>
      <c r="AA995" s="134"/>
      <c r="AB995" s="174">
        <f>IF(AC995="totale",SUMIF(AA$7:AA995,"somma",Z$7:Z995)-SUMIF(AC$7:AC994,"totale",AB$7:AB994),0)</f>
        <v>0</v>
      </c>
      <c r="AC995" s="134"/>
      <c r="AD995" s="194">
        <f t="shared" si="78"/>
        <v>0</v>
      </c>
      <c r="AE995" s="124" t="str">
        <f t="shared" si="79"/>
        <v/>
      </c>
      <c r="AF995" s="195" t="str">
        <f t="shared" si="80"/>
        <v/>
      </c>
      <c r="AG995" s="194" t="str">
        <f t="shared" si="81"/>
        <v/>
      </c>
      <c r="AH995" s="194">
        <f>IF(AG995="",0,IF(ISERROR(VLOOKUP(AG995,AG$7:AG994,1,FALSE)),1,0))</f>
        <v>0</v>
      </c>
      <c r="AI995" s="194"/>
    </row>
    <row r="996" spans="1:35" ht="16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75">
        <f>IF(AND($X$5012&lt;&gt;" ",$X$5012&lt;&gt;0),IF(X996=$X$5012,1+COUNTIF(U$7:U995,"&gt;0"),0),0)</f>
        <v>0</v>
      </c>
      <c r="V996" s="178" t="s">
        <v>1185</v>
      </c>
      <c r="W996" s="130"/>
      <c r="X996" s="131"/>
      <c r="Y996" s="131"/>
      <c r="Z996" s="206"/>
      <c r="AA996" s="134"/>
      <c r="AB996" s="174">
        <f>IF(AC996="totale",SUMIF(AA$7:AA996,"somma",Z$7:Z996)-SUMIF(AC$7:AC995,"totale",AB$7:AB995),0)</f>
        <v>0</v>
      </c>
      <c r="AC996" s="134"/>
      <c r="AD996" s="194">
        <f t="shared" si="78"/>
        <v>0</v>
      </c>
      <c r="AE996" s="124" t="str">
        <f t="shared" si="79"/>
        <v/>
      </c>
      <c r="AF996" s="195" t="str">
        <f t="shared" si="80"/>
        <v/>
      </c>
      <c r="AG996" s="194" t="str">
        <f t="shared" si="81"/>
        <v/>
      </c>
      <c r="AH996" s="194">
        <f>IF(AG996="",0,IF(ISERROR(VLOOKUP(AG996,AG$7:AG995,1,FALSE)),1,0))</f>
        <v>0</v>
      </c>
      <c r="AI996" s="194"/>
    </row>
    <row r="997" spans="1:35" ht="16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75">
        <f>IF(AND($X$5012&lt;&gt;" ",$X$5012&lt;&gt;0),IF(X997=$X$5012,1+COUNTIF(U$7:U996,"&gt;0"),0),0)</f>
        <v>0</v>
      </c>
      <c r="V997" s="178" t="s">
        <v>1186</v>
      </c>
      <c r="W997" s="130"/>
      <c r="X997" s="131"/>
      <c r="Y997" s="131"/>
      <c r="Z997" s="206"/>
      <c r="AA997" s="134"/>
      <c r="AB997" s="174">
        <f>IF(AC997="totale",SUMIF(AA$7:AA997,"somma",Z$7:Z997)-SUMIF(AC$7:AC996,"totale",AB$7:AB996),0)</f>
        <v>0</v>
      </c>
      <c r="AC997" s="134"/>
      <c r="AD997" s="194">
        <f t="shared" si="78"/>
        <v>0</v>
      </c>
      <c r="AE997" s="124" t="str">
        <f t="shared" si="79"/>
        <v/>
      </c>
      <c r="AF997" s="195" t="str">
        <f t="shared" si="80"/>
        <v/>
      </c>
      <c r="AG997" s="194" t="str">
        <f t="shared" si="81"/>
        <v/>
      </c>
      <c r="AH997" s="194">
        <f>IF(AG997="",0,IF(ISERROR(VLOOKUP(AG997,AG$7:AG996,1,FALSE)),1,0))</f>
        <v>0</v>
      </c>
      <c r="AI997" s="194"/>
    </row>
    <row r="998" spans="1:35" ht="16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75">
        <f>IF(AND($X$5012&lt;&gt;" ",$X$5012&lt;&gt;0),IF(X998=$X$5012,1+COUNTIF(U$7:U997,"&gt;0"),0),0)</f>
        <v>0</v>
      </c>
      <c r="V998" s="178" t="s">
        <v>1187</v>
      </c>
      <c r="W998" s="130"/>
      <c r="X998" s="131"/>
      <c r="Y998" s="131"/>
      <c r="Z998" s="206"/>
      <c r="AA998" s="134"/>
      <c r="AB998" s="174">
        <f>IF(AC998="totale",SUMIF(AA$7:AA998,"somma",Z$7:Z998)-SUMIF(AC$7:AC997,"totale",AB$7:AB997),0)</f>
        <v>0</v>
      </c>
      <c r="AC998" s="134"/>
      <c r="AD998" s="194">
        <f t="shared" si="78"/>
        <v>0</v>
      </c>
      <c r="AE998" s="124" t="str">
        <f t="shared" si="79"/>
        <v/>
      </c>
      <c r="AF998" s="195" t="str">
        <f t="shared" si="80"/>
        <v/>
      </c>
      <c r="AG998" s="194" t="str">
        <f t="shared" si="81"/>
        <v/>
      </c>
      <c r="AH998" s="194">
        <f>IF(AG998="",0,IF(ISERROR(VLOOKUP(AG998,AG$7:AG997,1,FALSE)),1,0))</f>
        <v>0</v>
      </c>
      <c r="AI998" s="194"/>
    </row>
    <row r="999" spans="1:35" ht="16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75">
        <f>IF(AND($X$5012&lt;&gt;" ",$X$5012&lt;&gt;0),IF(X999=$X$5012,1+COUNTIF(U$7:U998,"&gt;0"),0),0)</f>
        <v>0</v>
      </c>
      <c r="V999" s="178" t="s">
        <v>1188</v>
      </c>
      <c r="W999" s="130"/>
      <c r="X999" s="131"/>
      <c r="Y999" s="131"/>
      <c r="Z999" s="206"/>
      <c r="AA999" s="134"/>
      <c r="AB999" s="174">
        <f>IF(AC999="totale",SUMIF(AA$7:AA999,"somma",Z$7:Z999)-SUMIF(AC$7:AC998,"totale",AB$7:AB998),0)</f>
        <v>0</v>
      </c>
      <c r="AC999" s="134"/>
      <c r="AD999" s="194">
        <f t="shared" si="78"/>
        <v>0</v>
      </c>
      <c r="AE999" s="124" t="str">
        <f t="shared" si="79"/>
        <v/>
      </c>
      <c r="AF999" s="195" t="str">
        <f t="shared" si="80"/>
        <v/>
      </c>
      <c r="AG999" s="194" t="str">
        <f t="shared" si="81"/>
        <v/>
      </c>
      <c r="AH999" s="194">
        <f>IF(AG999="",0,IF(ISERROR(VLOOKUP(AG999,AG$7:AG998,1,FALSE)),1,0))</f>
        <v>0</v>
      </c>
      <c r="AI999" s="194"/>
    </row>
    <row r="1000" spans="1:35" ht="16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75">
        <f>IF(AND($X$5012&lt;&gt;" ",$X$5012&lt;&gt;0),IF(X1000=$X$5012,1+COUNTIF(U$7:U999,"&gt;0"),0),0)</f>
        <v>0</v>
      </c>
      <c r="V1000" s="178" t="s">
        <v>1189</v>
      </c>
      <c r="W1000" s="130"/>
      <c r="X1000" s="131"/>
      <c r="Y1000" s="131"/>
      <c r="Z1000" s="206"/>
      <c r="AA1000" s="134"/>
      <c r="AB1000" s="174">
        <f>IF(AC1000="totale",SUMIF(AA$7:AA1000,"somma",Z$7:Z1000)-SUMIF(AC$7:AC999,"totale",AB$7:AB999),0)</f>
        <v>0</v>
      </c>
      <c r="AC1000" s="134"/>
      <c r="AD1000" s="194">
        <f t="shared" si="78"/>
        <v>0</v>
      </c>
      <c r="AE1000" s="124" t="str">
        <f t="shared" si="79"/>
        <v/>
      </c>
      <c r="AF1000" s="195" t="str">
        <f t="shared" si="80"/>
        <v/>
      </c>
      <c r="AG1000" s="194" t="str">
        <f t="shared" si="81"/>
        <v/>
      </c>
      <c r="AH1000" s="194">
        <f>IF(AG1000="",0,IF(ISERROR(VLOOKUP(AG1000,AG$7:AG999,1,FALSE)),1,0))</f>
        <v>0</v>
      </c>
      <c r="AI1000" s="194"/>
    </row>
    <row r="1001" spans="1:35" ht="16.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75">
        <f>IF(AND($X$5012&lt;&gt;" ",$X$5012&lt;&gt;0),IF(X1001=$X$5012,1+COUNTIF(U$7:U1000,"&gt;0"),0),0)</f>
        <v>0</v>
      </c>
      <c r="V1001" s="178" t="s">
        <v>1190</v>
      </c>
      <c r="W1001" s="130"/>
      <c r="X1001" s="131"/>
      <c r="Y1001" s="131"/>
      <c r="Z1001" s="206"/>
      <c r="AA1001" s="134"/>
      <c r="AB1001" s="174">
        <f>IF(AC1001="totale",SUMIF(AA$7:AA1001,"somma",Z$7:Z1001)-SUMIF(AC$7:AC1000,"totale",AB$7:AB1000),0)</f>
        <v>0</v>
      </c>
      <c r="AC1001" s="134"/>
      <c r="AD1001" s="194">
        <f t="shared" si="78"/>
        <v>0</v>
      </c>
      <c r="AE1001" s="124" t="str">
        <f t="shared" si="79"/>
        <v/>
      </c>
      <c r="AF1001" s="195" t="str">
        <f t="shared" si="80"/>
        <v/>
      </c>
      <c r="AG1001" s="194" t="str">
        <f t="shared" si="81"/>
        <v/>
      </c>
      <c r="AH1001" s="194">
        <f>IF(AG1001="",0,IF(ISERROR(VLOOKUP(AG1001,AG$7:AG1000,1,FALSE)),1,0))</f>
        <v>0</v>
      </c>
      <c r="AI1001" s="194"/>
    </row>
    <row r="1002" spans="1:35" ht="16.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75">
        <f>IF(AND($X$5012&lt;&gt;" ",$X$5012&lt;&gt;0),IF(X1002=$X$5012,1+COUNTIF(U$7:U1001,"&gt;0"),0),0)</f>
        <v>0</v>
      </c>
      <c r="V1002" s="178" t="s">
        <v>1191</v>
      </c>
      <c r="W1002" s="130"/>
      <c r="X1002" s="131"/>
      <c r="Y1002" s="131"/>
      <c r="Z1002" s="206"/>
      <c r="AA1002" s="134"/>
      <c r="AB1002" s="174">
        <f>IF(AC1002="totale",SUMIF(AA$7:AA1002,"somma",Z$7:Z1002)-SUMIF(AC$7:AC1001,"totale",AB$7:AB1001),0)</f>
        <v>0</v>
      </c>
      <c r="AC1002" s="134"/>
      <c r="AD1002" s="194">
        <f t="shared" si="78"/>
        <v>0</v>
      </c>
      <c r="AE1002" s="124" t="str">
        <f t="shared" si="79"/>
        <v/>
      </c>
      <c r="AF1002" s="195" t="str">
        <f t="shared" si="80"/>
        <v/>
      </c>
      <c r="AG1002" s="194" t="str">
        <f t="shared" si="81"/>
        <v/>
      </c>
      <c r="AH1002" s="194">
        <f>IF(AG1002="",0,IF(ISERROR(VLOOKUP(AG1002,AG$7:AG1001,1,FALSE)),1,0))</f>
        <v>0</v>
      </c>
      <c r="AI1002" s="194"/>
    </row>
    <row r="1003" spans="1:35" ht="16.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75">
        <f>IF(AND($X$5012&lt;&gt;" ",$X$5012&lt;&gt;0),IF(X1003=$X$5012,1+COUNTIF(U$7:U1002,"&gt;0"),0),0)</f>
        <v>0</v>
      </c>
      <c r="V1003" s="178" t="s">
        <v>1192</v>
      </c>
      <c r="W1003" s="130"/>
      <c r="X1003" s="131"/>
      <c r="Y1003" s="131"/>
      <c r="Z1003" s="206"/>
      <c r="AA1003" s="134"/>
      <c r="AB1003" s="174">
        <f>IF(AC1003="totale",SUMIF(AA$7:AA1003,"somma",Z$7:Z1003)-SUMIF(AC$7:AC1002,"totale",AB$7:AB1002),0)</f>
        <v>0</v>
      </c>
      <c r="AC1003" s="134"/>
      <c r="AD1003" s="194">
        <f t="shared" si="78"/>
        <v>0</v>
      </c>
      <c r="AE1003" s="124" t="str">
        <f t="shared" si="79"/>
        <v/>
      </c>
      <c r="AF1003" s="195" t="str">
        <f t="shared" si="80"/>
        <v/>
      </c>
      <c r="AG1003" s="194" t="str">
        <f t="shared" si="81"/>
        <v/>
      </c>
      <c r="AH1003" s="194">
        <f>IF(AG1003="",0,IF(ISERROR(VLOOKUP(AG1003,AG$7:AG1002,1,FALSE)),1,0))</f>
        <v>0</v>
      </c>
      <c r="AI1003" s="194"/>
    </row>
    <row r="1004" spans="1:35" ht="16.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75">
        <f>IF(AND($X$5012&lt;&gt;" ",$X$5012&lt;&gt;0),IF(X1004=$X$5012,1+COUNTIF(U$7:U1003,"&gt;0"),0),0)</f>
        <v>0</v>
      </c>
      <c r="V1004" s="178" t="s">
        <v>1193</v>
      </c>
      <c r="W1004" s="130"/>
      <c r="X1004" s="131"/>
      <c r="Y1004" s="131"/>
      <c r="Z1004" s="206"/>
      <c r="AA1004" s="134"/>
      <c r="AB1004" s="174">
        <f>IF(AC1004="totale",SUMIF(AA$7:AA1004,"somma",Z$7:Z1004)-SUMIF(AC$7:AC1003,"totale",AB$7:AB1003),0)</f>
        <v>0</v>
      </c>
      <c r="AC1004" s="134"/>
      <c r="AD1004" s="194">
        <f t="shared" si="78"/>
        <v>0</v>
      </c>
      <c r="AE1004" s="124" t="str">
        <f t="shared" si="79"/>
        <v/>
      </c>
      <c r="AF1004" s="195" t="str">
        <f t="shared" si="80"/>
        <v/>
      </c>
      <c r="AG1004" s="194" t="str">
        <f t="shared" si="81"/>
        <v/>
      </c>
      <c r="AH1004" s="194">
        <f>IF(AG1004="",0,IF(ISERROR(VLOOKUP(AG1004,AG$7:AG1003,1,FALSE)),1,0))</f>
        <v>0</v>
      </c>
      <c r="AI1004" s="194"/>
    </row>
    <row r="1005" spans="1:35" ht="16.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75">
        <f>IF(AND($X$5012&lt;&gt;" ",$X$5012&lt;&gt;0),IF(X1005=$X$5012,1+COUNTIF(U$7:U1004,"&gt;0"),0),0)</f>
        <v>0</v>
      </c>
      <c r="V1005" s="178" t="s">
        <v>1194</v>
      </c>
      <c r="W1005" s="130"/>
      <c r="X1005" s="131"/>
      <c r="Y1005" s="131"/>
      <c r="Z1005" s="206"/>
      <c r="AA1005" s="134"/>
      <c r="AB1005" s="174">
        <f>IF(AC1005="totale",SUMIF(AA$7:AA1005,"somma",Z$7:Z1005)-SUMIF(AC$7:AC1004,"totale",AB$7:AB1004),0)</f>
        <v>0</v>
      </c>
      <c r="AC1005" s="134"/>
      <c r="AD1005" s="194">
        <f t="shared" si="78"/>
        <v>0</v>
      </c>
      <c r="AE1005" s="124" t="str">
        <f t="shared" si="79"/>
        <v/>
      </c>
      <c r="AF1005" s="195" t="str">
        <f t="shared" si="80"/>
        <v/>
      </c>
      <c r="AG1005" s="194" t="str">
        <f t="shared" si="81"/>
        <v/>
      </c>
      <c r="AH1005" s="194">
        <f>IF(AG1005="",0,IF(ISERROR(VLOOKUP(AG1005,AG$7:AG1004,1,FALSE)),1,0))</f>
        <v>0</v>
      </c>
      <c r="AI1005" s="194"/>
    </row>
    <row r="1006" spans="1:35" ht="16.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75">
        <f>IF(AND($X$5012&lt;&gt;" ",$X$5012&lt;&gt;0),IF(X1006=$X$5012,1+COUNTIF(U$7:U1005,"&gt;0"),0),0)</f>
        <v>0</v>
      </c>
      <c r="V1006" s="178" t="s">
        <v>1195</v>
      </c>
      <c r="W1006" s="130"/>
      <c r="X1006" s="131"/>
      <c r="Y1006" s="131"/>
      <c r="Z1006" s="206"/>
      <c r="AA1006" s="134"/>
      <c r="AB1006" s="174">
        <f>IF(AC1006="totale",SUMIF(AA$7:AA1006,"somma",Z$7:Z1006)-SUMIF(AC$7:AC1005,"totale",AB$7:AB1005),0)</f>
        <v>0</v>
      </c>
      <c r="AC1006" s="134"/>
      <c r="AD1006" s="194">
        <f t="shared" si="78"/>
        <v>0</v>
      </c>
      <c r="AE1006" s="124" t="str">
        <f t="shared" si="79"/>
        <v/>
      </c>
      <c r="AF1006" s="195" t="str">
        <f t="shared" si="80"/>
        <v/>
      </c>
      <c r="AG1006" s="194" t="str">
        <f t="shared" si="81"/>
        <v/>
      </c>
      <c r="AH1006" s="194">
        <f>IF(AG1006="",0,IF(ISERROR(VLOOKUP(AG1006,AG$7:AG1005,1,FALSE)),1,0))</f>
        <v>0</v>
      </c>
      <c r="AI1006" s="194"/>
    </row>
    <row r="1007" spans="1:35" ht="16.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75">
        <f>IF(AND($X$5012&lt;&gt;" ",$X$5012&lt;&gt;0),IF(X1007=$X$5012,1+COUNTIF(U$7:U1006,"&gt;0"),0),0)</f>
        <v>0</v>
      </c>
      <c r="V1007" s="178" t="s">
        <v>1196</v>
      </c>
      <c r="W1007" s="130"/>
      <c r="X1007" s="131"/>
      <c r="Y1007" s="131"/>
      <c r="Z1007" s="206"/>
      <c r="AA1007" s="134"/>
      <c r="AB1007" s="174">
        <f>IF(AC1007="totale",SUMIF(AA$7:AA1007,"somma",Z$7:Z1007)-SUMIF(AC$7:AC1006,"totale",AB$7:AB1006),0)</f>
        <v>0</v>
      </c>
      <c r="AC1007" s="134"/>
      <c r="AD1007" s="194">
        <f t="shared" si="78"/>
        <v>0</v>
      </c>
      <c r="AE1007" s="124" t="str">
        <f t="shared" si="79"/>
        <v/>
      </c>
      <c r="AF1007" s="195" t="str">
        <f t="shared" si="80"/>
        <v/>
      </c>
      <c r="AG1007" s="194" t="str">
        <f t="shared" si="81"/>
        <v/>
      </c>
      <c r="AH1007" s="194">
        <f>IF(AG1007="",0,IF(ISERROR(VLOOKUP(AG1007,AG$7:AG1006,1,FALSE)),1,0))</f>
        <v>0</v>
      </c>
      <c r="AI1007" s="194"/>
    </row>
    <row r="1008" spans="1:35" ht="16.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75">
        <f>IF(AND($X$5012&lt;&gt;" ",$X$5012&lt;&gt;0),IF(X1008=$X$5012,1+COUNTIF(U$7:U1007,"&gt;0"),0),0)</f>
        <v>0</v>
      </c>
      <c r="V1008" s="178" t="s">
        <v>1197</v>
      </c>
      <c r="W1008" s="130"/>
      <c r="X1008" s="131"/>
      <c r="Y1008" s="131"/>
      <c r="Z1008" s="206"/>
      <c r="AA1008" s="134"/>
      <c r="AB1008" s="174">
        <f>IF(AC1008="totale",SUMIF(AA$7:AA1008,"somma",Z$7:Z1008)-SUMIF(AC$7:AC1007,"totale",AB$7:AB1007),0)</f>
        <v>0</v>
      </c>
      <c r="AC1008" s="134"/>
      <c r="AD1008" s="194">
        <f t="shared" si="78"/>
        <v>0</v>
      </c>
      <c r="AE1008" s="124" t="str">
        <f t="shared" si="79"/>
        <v/>
      </c>
      <c r="AF1008" s="195" t="str">
        <f t="shared" si="80"/>
        <v/>
      </c>
      <c r="AG1008" s="194" t="str">
        <f t="shared" si="81"/>
        <v/>
      </c>
      <c r="AH1008" s="194">
        <f>IF(AG1008="",0,IF(ISERROR(VLOOKUP(AG1008,AG$7:AG1007,1,FALSE)),1,0))</f>
        <v>0</v>
      </c>
      <c r="AI1008" s="194"/>
    </row>
    <row r="1009" spans="1:35" ht="16.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75">
        <f>IF(AND($X$5012&lt;&gt;" ",$X$5012&lt;&gt;0),IF(X1009=$X$5012,1+COUNTIF(U$7:U1008,"&gt;0"),0),0)</f>
        <v>0</v>
      </c>
      <c r="V1009" s="178" t="s">
        <v>1198</v>
      </c>
      <c r="W1009" s="130"/>
      <c r="X1009" s="131"/>
      <c r="Y1009" s="131"/>
      <c r="Z1009" s="206"/>
      <c r="AA1009" s="134"/>
      <c r="AB1009" s="174">
        <f>IF(AC1009="totale",SUMIF(AA$7:AA1009,"somma",Z$7:Z1009)-SUMIF(AC$7:AC1008,"totale",AB$7:AB1008),0)</f>
        <v>0</v>
      </c>
      <c r="AC1009" s="134"/>
      <c r="AD1009" s="194">
        <f t="shared" si="78"/>
        <v>0</v>
      </c>
      <c r="AE1009" s="124" t="str">
        <f t="shared" si="79"/>
        <v/>
      </c>
      <c r="AF1009" s="195" t="str">
        <f t="shared" si="80"/>
        <v/>
      </c>
      <c r="AG1009" s="194" t="str">
        <f t="shared" si="81"/>
        <v/>
      </c>
      <c r="AH1009" s="194">
        <f>IF(AG1009="",0,IF(ISERROR(VLOOKUP(AG1009,AG$7:AG1008,1,FALSE)),1,0))</f>
        <v>0</v>
      </c>
      <c r="AI1009" s="194"/>
    </row>
    <row r="1010" spans="1:35" ht="16.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75">
        <f>IF(AND($X$5012&lt;&gt;" ",$X$5012&lt;&gt;0),IF(X1010=$X$5012,1+COUNTIF(U$7:U1009,"&gt;0"),0),0)</f>
        <v>0</v>
      </c>
      <c r="V1010" s="178" t="s">
        <v>1199</v>
      </c>
      <c r="W1010" s="130"/>
      <c r="X1010" s="131"/>
      <c r="Y1010" s="131"/>
      <c r="Z1010" s="206"/>
      <c r="AA1010" s="134"/>
      <c r="AB1010" s="174">
        <f>IF(AC1010="totale",SUMIF(AA$7:AA1010,"somma",Z$7:Z1010)-SUMIF(AC$7:AC1009,"totale",AB$7:AB1009),0)</f>
        <v>0</v>
      </c>
      <c r="AC1010" s="134"/>
      <c r="AD1010" s="194">
        <f t="shared" si="78"/>
        <v>0</v>
      </c>
      <c r="AE1010" s="124" t="str">
        <f t="shared" si="79"/>
        <v/>
      </c>
      <c r="AF1010" s="195" t="str">
        <f t="shared" si="80"/>
        <v/>
      </c>
      <c r="AG1010" s="194" t="str">
        <f t="shared" si="81"/>
        <v/>
      </c>
      <c r="AH1010" s="194">
        <f>IF(AG1010="",0,IF(ISERROR(VLOOKUP(AG1010,AG$7:AG1009,1,FALSE)),1,0))</f>
        <v>0</v>
      </c>
      <c r="AI1010" s="194"/>
    </row>
    <row r="1011" spans="1:35" ht="16.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75">
        <f>IF(AND($X$5012&lt;&gt;" ",$X$5012&lt;&gt;0),IF(X1011=$X$5012,1+COUNTIF(U$7:U1010,"&gt;0"),0),0)</f>
        <v>0</v>
      </c>
      <c r="V1011" s="178" t="s">
        <v>1200</v>
      </c>
      <c r="W1011" s="130"/>
      <c r="X1011" s="131"/>
      <c r="Y1011" s="131"/>
      <c r="Z1011" s="206"/>
      <c r="AA1011" s="134"/>
      <c r="AB1011" s="174">
        <f>IF(AC1011="totale",SUMIF(AA$7:AA1011,"somma",Z$7:Z1011)-SUMIF(AC$7:AC1010,"totale",AB$7:AB1010),0)</f>
        <v>0</v>
      </c>
      <c r="AC1011" s="134"/>
      <c r="AD1011" s="194">
        <f t="shared" si="78"/>
        <v>0</v>
      </c>
      <c r="AE1011" s="124" t="str">
        <f t="shared" si="79"/>
        <v/>
      </c>
      <c r="AF1011" s="195" t="str">
        <f t="shared" si="80"/>
        <v/>
      </c>
      <c r="AG1011" s="194" t="str">
        <f t="shared" si="81"/>
        <v/>
      </c>
      <c r="AH1011" s="194">
        <f>IF(AG1011="",0,IF(ISERROR(VLOOKUP(AG1011,AG$7:AG1010,1,FALSE)),1,0))</f>
        <v>0</v>
      </c>
      <c r="AI1011" s="194"/>
    </row>
    <row r="1012" spans="1:35" ht="16.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75">
        <f>IF(AND($X$5012&lt;&gt;" ",$X$5012&lt;&gt;0),IF(X1012=$X$5012,1+COUNTIF(U$7:U1011,"&gt;0"),0),0)</f>
        <v>0</v>
      </c>
      <c r="V1012" s="178" t="s">
        <v>1201</v>
      </c>
      <c r="W1012" s="130"/>
      <c r="X1012" s="131"/>
      <c r="Y1012" s="131"/>
      <c r="Z1012" s="206"/>
      <c r="AA1012" s="134"/>
      <c r="AB1012" s="174">
        <f>IF(AC1012="totale",SUMIF(AA$7:AA1012,"somma",Z$7:Z1012)-SUMIF(AC$7:AC1011,"totale",AB$7:AB1011),0)</f>
        <v>0</v>
      </c>
      <c r="AC1012" s="134"/>
      <c r="AD1012" s="194">
        <f t="shared" si="78"/>
        <v>0</v>
      </c>
      <c r="AE1012" s="124" t="str">
        <f t="shared" si="79"/>
        <v/>
      </c>
      <c r="AF1012" s="195" t="str">
        <f t="shared" si="80"/>
        <v/>
      </c>
      <c r="AG1012" s="194" t="str">
        <f t="shared" si="81"/>
        <v/>
      </c>
      <c r="AH1012" s="194">
        <f>IF(AG1012="",0,IF(ISERROR(VLOOKUP(AG1012,AG$7:AG1011,1,FALSE)),1,0))</f>
        <v>0</v>
      </c>
      <c r="AI1012" s="194"/>
    </row>
    <row r="1013" spans="1:35" ht="16.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75">
        <f>IF(AND($X$5012&lt;&gt;" ",$X$5012&lt;&gt;0),IF(X1013=$X$5012,1+COUNTIF(U$7:U1012,"&gt;0"),0),0)</f>
        <v>0</v>
      </c>
      <c r="V1013" s="178" t="s">
        <v>1202</v>
      </c>
      <c r="W1013" s="130"/>
      <c r="X1013" s="131"/>
      <c r="Y1013" s="131"/>
      <c r="Z1013" s="206"/>
      <c r="AA1013" s="134"/>
      <c r="AB1013" s="174">
        <f>IF(AC1013="totale",SUMIF(AA$7:AA1013,"somma",Z$7:Z1013)-SUMIF(AC$7:AC1012,"totale",AB$7:AB1012),0)</f>
        <v>0</v>
      </c>
      <c r="AC1013" s="134"/>
      <c r="AD1013" s="194">
        <f t="shared" si="78"/>
        <v>0</v>
      </c>
      <c r="AE1013" s="124" t="str">
        <f t="shared" si="79"/>
        <v/>
      </c>
      <c r="AF1013" s="195" t="str">
        <f t="shared" si="80"/>
        <v/>
      </c>
      <c r="AG1013" s="194" t="str">
        <f t="shared" si="81"/>
        <v/>
      </c>
      <c r="AH1013" s="194">
        <f>IF(AG1013="",0,IF(ISERROR(VLOOKUP(AG1013,AG$7:AG1012,1,FALSE)),1,0))</f>
        <v>0</v>
      </c>
      <c r="AI1013" s="194"/>
    </row>
    <row r="1014" spans="1:35" ht="16.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75">
        <f>IF(AND($X$5012&lt;&gt;" ",$X$5012&lt;&gt;0),IF(X1014=$X$5012,1+COUNTIF(U$7:U1013,"&gt;0"),0),0)</f>
        <v>0</v>
      </c>
      <c r="V1014" s="178" t="s">
        <v>1203</v>
      </c>
      <c r="W1014" s="130"/>
      <c r="X1014" s="131"/>
      <c r="Y1014" s="131"/>
      <c r="Z1014" s="206"/>
      <c r="AA1014" s="134"/>
      <c r="AB1014" s="174">
        <f>IF(AC1014="totale",SUMIF(AA$7:AA1014,"somma",Z$7:Z1014)-SUMIF(AC$7:AC1013,"totale",AB$7:AB1013),0)</f>
        <v>0</v>
      </c>
      <c r="AC1014" s="134"/>
      <c r="AD1014" s="194">
        <f t="shared" si="78"/>
        <v>0</v>
      </c>
      <c r="AE1014" s="124" t="str">
        <f t="shared" si="79"/>
        <v/>
      </c>
      <c r="AF1014" s="195" t="str">
        <f t="shared" si="80"/>
        <v/>
      </c>
      <c r="AG1014" s="194" t="str">
        <f t="shared" si="81"/>
        <v/>
      </c>
      <c r="AH1014" s="194">
        <f>IF(AG1014="",0,IF(ISERROR(VLOOKUP(AG1014,AG$7:AG1013,1,FALSE)),1,0))</f>
        <v>0</v>
      </c>
      <c r="AI1014" s="194"/>
    </row>
    <row r="1015" spans="1:35" ht="16.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75">
        <f>IF(AND($X$5012&lt;&gt;" ",$X$5012&lt;&gt;0),IF(X1015=$X$5012,1+COUNTIF(U$7:U1014,"&gt;0"),0),0)</f>
        <v>0</v>
      </c>
      <c r="V1015" s="178" t="s">
        <v>1204</v>
      </c>
      <c r="W1015" s="130"/>
      <c r="X1015" s="131"/>
      <c r="Y1015" s="131"/>
      <c r="Z1015" s="206"/>
      <c r="AA1015" s="134"/>
      <c r="AB1015" s="174">
        <f>IF(AC1015="totale",SUMIF(AA$7:AA1015,"somma",Z$7:Z1015)-SUMIF(AC$7:AC1014,"totale",AB$7:AB1014),0)</f>
        <v>0</v>
      </c>
      <c r="AC1015" s="134"/>
      <c r="AD1015" s="194">
        <f t="shared" si="78"/>
        <v>0</v>
      </c>
      <c r="AE1015" s="124" t="str">
        <f t="shared" si="79"/>
        <v/>
      </c>
      <c r="AF1015" s="195" t="str">
        <f t="shared" si="80"/>
        <v/>
      </c>
      <c r="AG1015" s="194" t="str">
        <f t="shared" si="81"/>
        <v/>
      </c>
      <c r="AH1015" s="194">
        <f>IF(AG1015="",0,IF(ISERROR(VLOOKUP(AG1015,AG$7:AG1014,1,FALSE)),1,0))</f>
        <v>0</v>
      </c>
      <c r="AI1015" s="194"/>
    </row>
    <row r="1016" spans="1:35" ht="16.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75">
        <f>IF(AND($X$5012&lt;&gt;" ",$X$5012&lt;&gt;0),IF(X1016=$X$5012,1+COUNTIF(U$7:U1015,"&gt;0"),0),0)</f>
        <v>0</v>
      </c>
      <c r="V1016" s="178" t="s">
        <v>1205</v>
      </c>
      <c r="W1016" s="130"/>
      <c r="X1016" s="131"/>
      <c r="Y1016" s="131"/>
      <c r="Z1016" s="206"/>
      <c r="AA1016" s="134"/>
      <c r="AB1016" s="174">
        <f>IF(AC1016="totale",SUMIF(AA$7:AA1016,"somma",Z$7:Z1016)-SUMIF(AC$7:AC1015,"totale",AB$7:AB1015),0)</f>
        <v>0</v>
      </c>
      <c r="AC1016" s="134"/>
      <c r="AD1016" s="194">
        <f t="shared" si="78"/>
        <v>0</v>
      </c>
      <c r="AE1016" s="124" t="str">
        <f t="shared" si="79"/>
        <v/>
      </c>
      <c r="AF1016" s="195" t="str">
        <f t="shared" si="80"/>
        <v/>
      </c>
      <c r="AG1016" s="194" t="str">
        <f t="shared" si="81"/>
        <v/>
      </c>
      <c r="AH1016" s="194">
        <f>IF(AG1016="",0,IF(ISERROR(VLOOKUP(AG1016,AG$7:AG1015,1,FALSE)),1,0))</f>
        <v>0</v>
      </c>
      <c r="AI1016" s="194"/>
    </row>
    <row r="1017" spans="1:35" ht="16.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75">
        <f>IF(AND($X$5012&lt;&gt;" ",$X$5012&lt;&gt;0),IF(X1017=$X$5012,1+COUNTIF(U$7:U1016,"&gt;0"),0),0)</f>
        <v>0</v>
      </c>
      <c r="V1017" s="178" t="s">
        <v>1206</v>
      </c>
      <c r="W1017" s="130"/>
      <c r="X1017" s="131"/>
      <c r="Y1017" s="131"/>
      <c r="Z1017" s="206"/>
      <c r="AA1017" s="134"/>
      <c r="AB1017" s="174">
        <f>IF(AC1017="totale",SUMIF(AA$7:AA1017,"somma",Z$7:Z1017)-SUMIF(AC$7:AC1016,"totale",AB$7:AB1016),0)</f>
        <v>0</v>
      </c>
      <c r="AC1017" s="134"/>
      <c r="AD1017" s="194">
        <f t="shared" si="78"/>
        <v>0</v>
      </c>
      <c r="AE1017" s="124" t="str">
        <f t="shared" si="79"/>
        <v/>
      </c>
      <c r="AF1017" s="195" t="str">
        <f t="shared" si="80"/>
        <v/>
      </c>
      <c r="AG1017" s="194" t="str">
        <f t="shared" si="81"/>
        <v/>
      </c>
      <c r="AH1017" s="194">
        <f>IF(AG1017="",0,IF(ISERROR(VLOOKUP(AG1017,AG$7:AG1016,1,FALSE)),1,0))</f>
        <v>0</v>
      </c>
      <c r="AI1017" s="194"/>
    </row>
    <row r="1018" spans="1:35" ht="16.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75">
        <f>IF(AND($X$5012&lt;&gt;" ",$X$5012&lt;&gt;0),IF(X1018=$X$5012,1+COUNTIF(U$7:U1017,"&gt;0"),0),0)</f>
        <v>0</v>
      </c>
      <c r="V1018" s="178" t="s">
        <v>1207</v>
      </c>
      <c r="W1018" s="130"/>
      <c r="X1018" s="131"/>
      <c r="Y1018" s="131"/>
      <c r="Z1018" s="206"/>
      <c r="AA1018" s="134"/>
      <c r="AB1018" s="174">
        <f>IF(AC1018="totale",SUMIF(AA$7:AA1018,"somma",Z$7:Z1018)-SUMIF(AC$7:AC1017,"totale",AB$7:AB1017),0)</f>
        <v>0</v>
      </c>
      <c r="AC1018" s="134"/>
      <c r="AD1018" s="194">
        <f t="shared" si="78"/>
        <v>0</v>
      </c>
      <c r="AE1018" s="124" t="str">
        <f t="shared" si="79"/>
        <v/>
      </c>
      <c r="AF1018" s="195" t="str">
        <f t="shared" si="80"/>
        <v/>
      </c>
      <c r="AG1018" s="194" t="str">
        <f t="shared" si="81"/>
        <v/>
      </c>
      <c r="AH1018" s="194">
        <f>IF(AG1018="",0,IF(ISERROR(VLOOKUP(AG1018,AG$7:AG1017,1,FALSE)),1,0))</f>
        <v>0</v>
      </c>
      <c r="AI1018" s="194"/>
    </row>
    <row r="1019" spans="1:35" ht="16.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75">
        <f>IF(AND($X$5012&lt;&gt;" ",$X$5012&lt;&gt;0),IF(X1019=$X$5012,1+COUNTIF(U$7:U1018,"&gt;0"),0),0)</f>
        <v>0</v>
      </c>
      <c r="V1019" s="178" t="s">
        <v>1208</v>
      </c>
      <c r="W1019" s="130"/>
      <c r="X1019" s="131"/>
      <c r="Y1019" s="131"/>
      <c r="Z1019" s="206"/>
      <c r="AA1019" s="134"/>
      <c r="AB1019" s="174">
        <f>IF(AC1019="totale",SUMIF(AA$7:AA1019,"somma",Z$7:Z1019)-SUMIF(AC$7:AC1018,"totale",AB$7:AB1018),0)</f>
        <v>0</v>
      </c>
      <c r="AC1019" s="134"/>
      <c r="AD1019" s="194">
        <f t="shared" si="78"/>
        <v>0</v>
      </c>
      <c r="AE1019" s="124" t="str">
        <f t="shared" si="79"/>
        <v/>
      </c>
      <c r="AF1019" s="195" t="str">
        <f t="shared" si="80"/>
        <v/>
      </c>
      <c r="AG1019" s="194" t="str">
        <f t="shared" si="81"/>
        <v/>
      </c>
      <c r="AH1019" s="194">
        <f>IF(AG1019="",0,IF(ISERROR(VLOOKUP(AG1019,AG$7:AG1018,1,FALSE)),1,0))</f>
        <v>0</v>
      </c>
      <c r="AI1019" s="194"/>
    </row>
    <row r="1020" spans="1:35" ht="16.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75">
        <f>IF(AND($X$5012&lt;&gt;" ",$X$5012&lt;&gt;0),IF(X1020=$X$5012,1+COUNTIF(U$7:U1019,"&gt;0"),0),0)</f>
        <v>0</v>
      </c>
      <c r="V1020" s="178" t="s">
        <v>1209</v>
      </c>
      <c r="W1020" s="130"/>
      <c r="X1020" s="131"/>
      <c r="Y1020" s="131"/>
      <c r="Z1020" s="206"/>
      <c r="AA1020" s="134"/>
      <c r="AB1020" s="174">
        <f>IF(AC1020="totale",SUMIF(AA$7:AA1020,"somma",Z$7:Z1020)-SUMIF(AC$7:AC1019,"totale",AB$7:AB1019),0)</f>
        <v>0</v>
      </c>
      <c r="AC1020" s="134"/>
      <c r="AD1020" s="194">
        <f t="shared" si="78"/>
        <v>0</v>
      </c>
      <c r="AE1020" s="124" t="str">
        <f t="shared" si="79"/>
        <v/>
      </c>
      <c r="AF1020" s="195" t="str">
        <f t="shared" si="80"/>
        <v/>
      </c>
      <c r="AG1020" s="194" t="str">
        <f t="shared" si="81"/>
        <v/>
      </c>
      <c r="AH1020" s="194">
        <f>IF(AG1020="",0,IF(ISERROR(VLOOKUP(AG1020,AG$7:AG1019,1,FALSE)),1,0))</f>
        <v>0</v>
      </c>
      <c r="AI1020" s="194"/>
    </row>
    <row r="1021" spans="1:35" ht="16.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75">
        <f>IF(AND($X$5012&lt;&gt;" ",$X$5012&lt;&gt;0),IF(X1021=$X$5012,1+COUNTIF(U$7:U1020,"&gt;0"),0),0)</f>
        <v>0</v>
      </c>
      <c r="V1021" s="178" t="s">
        <v>1210</v>
      </c>
      <c r="W1021" s="130"/>
      <c r="X1021" s="131"/>
      <c r="Y1021" s="131"/>
      <c r="Z1021" s="206"/>
      <c r="AA1021" s="134"/>
      <c r="AB1021" s="174">
        <f>IF(AC1021="totale",SUMIF(AA$7:AA1021,"somma",Z$7:Z1021)-SUMIF(AC$7:AC1020,"totale",AB$7:AB1020),0)</f>
        <v>0</v>
      </c>
      <c r="AC1021" s="134"/>
      <c r="AD1021" s="194">
        <f t="shared" si="78"/>
        <v>0</v>
      </c>
      <c r="AE1021" s="124" t="str">
        <f t="shared" si="79"/>
        <v/>
      </c>
      <c r="AF1021" s="195" t="str">
        <f t="shared" si="80"/>
        <v/>
      </c>
      <c r="AG1021" s="194" t="str">
        <f t="shared" si="81"/>
        <v/>
      </c>
      <c r="AH1021" s="194">
        <f>IF(AG1021="",0,IF(ISERROR(VLOOKUP(AG1021,AG$7:AG1020,1,FALSE)),1,0))</f>
        <v>0</v>
      </c>
      <c r="AI1021" s="194"/>
    </row>
    <row r="1022" spans="1:35" ht="16.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75">
        <f>IF(AND($X$5012&lt;&gt;" ",$X$5012&lt;&gt;0),IF(X1022=$X$5012,1+COUNTIF(U$7:U1021,"&gt;0"),0),0)</f>
        <v>0</v>
      </c>
      <c r="V1022" s="178" t="s">
        <v>1211</v>
      </c>
      <c r="W1022" s="130"/>
      <c r="X1022" s="131"/>
      <c r="Y1022" s="131"/>
      <c r="Z1022" s="206"/>
      <c r="AA1022" s="134"/>
      <c r="AB1022" s="174">
        <f>IF(AC1022="totale",SUMIF(AA$7:AA1022,"somma",Z$7:Z1022)-SUMIF(AC$7:AC1021,"totale",AB$7:AB1021),0)</f>
        <v>0</v>
      </c>
      <c r="AC1022" s="134"/>
      <c r="AD1022" s="194">
        <f t="shared" si="78"/>
        <v>0</v>
      </c>
      <c r="AE1022" s="124" t="str">
        <f t="shared" si="79"/>
        <v/>
      </c>
      <c r="AF1022" s="195" t="str">
        <f t="shared" si="80"/>
        <v/>
      </c>
      <c r="AG1022" s="194" t="str">
        <f t="shared" si="81"/>
        <v/>
      </c>
      <c r="AH1022" s="194">
        <f>IF(AG1022="",0,IF(ISERROR(VLOOKUP(AG1022,AG$7:AG1021,1,FALSE)),1,0))</f>
        <v>0</v>
      </c>
      <c r="AI1022" s="194"/>
    </row>
    <row r="1023" spans="1:35" ht="16.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75">
        <f>IF(AND($X$5012&lt;&gt;" ",$X$5012&lt;&gt;0),IF(X1023=$X$5012,1+COUNTIF(U$7:U1022,"&gt;0"),0),0)</f>
        <v>0</v>
      </c>
      <c r="V1023" s="178" t="s">
        <v>1212</v>
      </c>
      <c r="W1023" s="130"/>
      <c r="X1023" s="131"/>
      <c r="Y1023" s="131"/>
      <c r="Z1023" s="206"/>
      <c r="AA1023" s="134"/>
      <c r="AB1023" s="174">
        <f>IF(AC1023="totale",SUMIF(AA$7:AA1023,"somma",Z$7:Z1023)-SUMIF(AC$7:AC1022,"totale",AB$7:AB1022),0)</f>
        <v>0</v>
      </c>
      <c r="AC1023" s="134"/>
      <c r="AD1023" s="194">
        <f t="shared" si="78"/>
        <v>0</v>
      </c>
      <c r="AE1023" s="124" t="str">
        <f t="shared" si="79"/>
        <v/>
      </c>
      <c r="AF1023" s="195" t="str">
        <f t="shared" si="80"/>
        <v/>
      </c>
      <c r="AG1023" s="194" t="str">
        <f t="shared" si="81"/>
        <v/>
      </c>
      <c r="AH1023" s="194">
        <f>IF(AG1023="",0,IF(ISERROR(VLOOKUP(AG1023,AG$7:AG1022,1,FALSE)),1,0))</f>
        <v>0</v>
      </c>
      <c r="AI1023" s="194"/>
    </row>
    <row r="1024" spans="1:35" ht="16.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75">
        <f>IF(AND($X$5012&lt;&gt;" ",$X$5012&lt;&gt;0),IF(X1024=$X$5012,1+COUNTIF(U$7:U1023,"&gt;0"),0),0)</f>
        <v>0</v>
      </c>
      <c r="V1024" s="178" t="s">
        <v>1213</v>
      </c>
      <c r="W1024" s="130"/>
      <c r="X1024" s="131"/>
      <c r="Y1024" s="131"/>
      <c r="Z1024" s="206"/>
      <c r="AA1024" s="134"/>
      <c r="AB1024" s="174">
        <f>IF(AC1024="totale",SUMIF(AA$7:AA1024,"somma",Z$7:Z1024)-SUMIF(AC$7:AC1023,"totale",AB$7:AB1023),0)</f>
        <v>0</v>
      </c>
      <c r="AC1024" s="134"/>
      <c r="AD1024" s="194">
        <f t="shared" si="78"/>
        <v>0</v>
      </c>
      <c r="AE1024" s="124" t="str">
        <f t="shared" si="79"/>
        <v/>
      </c>
      <c r="AF1024" s="195" t="str">
        <f t="shared" si="80"/>
        <v/>
      </c>
      <c r="AG1024" s="194" t="str">
        <f t="shared" si="81"/>
        <v/>
      </c>
      <c r="AH1024" s="194">
        <f>IF(AG1024="",0,IF(ISERROR(VLOOKUP(AG1024,AG$7:AG1023,1,FALSE)),1,0))</f>
        <v>0</v>
      </c>
      <c r="AI1024" s="194"/>
    </row>
    <row r="1025" spans="1:35" ht="16.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75">
        <f>IF(AND($X$5012&lt;&gt;" ",$X$5012&lt;&gt;0),IF(X1025=$X$5012,1+COUNTIF(U$7:U1024,"&gt;0"),0),0)</f>
        <v>0</v>
      </c>
      <c r="V1025" s="178" t="s">
        <v>1214</v>
      </c>
      <c r="W1025" s="130"/>
      <c r="X1025" s="131"/>
      <c r="Y1025" s="131"/>
      <c r="Z1025" s="206"/>
      <c r="AA1025" s="134"/>
      <c r="AB1025" s="174">
        <f>IF(AC1025="totale",SUMIF(AA$7:AA1025,"somma",Z$7:Z1025)-SUMIF(AC$7:AC1024,"totale",AB$7:AB1024),0)</f>
        <v>0</v>
      </c>
      <c r="AC1025" s="134"/>
      <c r="AD1025" s="194">
        <f t="shared" si="78"/>
        <v>0</v>
      </c>
      <c r="AE1025" s="124" t="str">
        <f t="shared" si="79"/>
        <v/>
      </c>
      <c r="AF1025" s="195" t="str">
        <f t="shared" si="80"/>
        <v/>
      </c>
      <c r="AG1025" s="194" t="str">
        <f t="shared" si="81"/>
        <v/>
      </c>
      <c r="AH1025" s="194">
        <f>IF(AG1025="",0,IF(ISERROR(VLOOKUP(AG1025,AG$7:AG1024,1,FALSE)),1,0))</f>
        <v>0</v>
      </c>
      <c r="AI1025" s="194"/>
    </row>
    <row r="1026" spans="1:35" ht="16.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75">
        <f>IF(AND($X$5012&lt;&gt;" ",$X$5012&lt;&gt;0),IF(X1026=$X$5012,1+COUNTIF(U$7:U1025,"&gt;0"),0),0)</f>
        <v>0</v>
      </c>
      <c r="V1026" s="178" t="s">
        <v>1215</v>
      </c>
      <c r="W1026" s="130"/>
      <c r="X1026" s="131"/>
      <c r="Y1026" s="131"/>
      <c r="Z1026" s="206"/>
      <c r="AA1026" s="134"/>
      <c r="AB1026" s="174">
        <f>IF(AC1026="totale",SUMIF(AA$7:AA1026,"somma",Z$7:Z1026)-SUMIF(AC$7:AC1025,"totale",AB$7:AB1025),0)</f>
        <v>0</v>
      </c>
      <c r="AC1026" s="134"/>
      <c r="AD1026" s="194">
        <f t="shared" si="78"/>
        <v>0</v>
      </c>
      <c r="AE1026" s="124" t="str">
        <f t="shared" si="79"/>
        <v/>
      </c>
      <c r="AF1026" s="195" t="str">
        <f t="shared" si="80"/>
        <v/>
      </c>
      <c r="AG1026" s="194" t="str">
        <f t="shared" si="81"/>
        <v/>
      </c>
      <c r="AH1026" s="194">
        <f>IF(AG1026="",0,IF(ISERROR(VLOOKUP(AG1026,AG$7:AG1025,1,FALSE)),1,0))</f>
        <v>0</v>
      </c>
      <c r="AI1026" s="194"/>
    </row>
    <row r="1027" spans="1:35" ht="16.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75">
        <f>IF(AND($X$5012&lt;&gt;" ",$X$5012&lt;&gt;0),IF(X1027=$X$5012,1+COUNTIF(U$7:U1026,"&gt;0"),0),0)</f>
        <v>0</v>
      </c>
      <c r="V1027" s="178" t="s">
        <v>1216</v>
      </c>
      <c r="W1027" s="130"/>
      <c r="X1027" s="131"/>
      <c r="Y1027" s="131"/>
      <c r="Z1027" s="206"/>
      <c r="AA1027" s="134"/>
      <c r="AB1027" s="174">
        <f>IF(AC1027="totale",SUMIF(AA$7:AA1027,"somma",Z$7:Z1027)-SUMIF(AC$7:AC1026,"totale",AB$7:AB1026),0)</f>
        <v>0</v>
      </c>
      <c r="AC1027" s="134"/>
      <c r="AD1027" s="194">
        <f t="shared" si="78"/>
        <v>0</v>
      </c>
      <c r="AE1027" s="124" t="str">
        <f t="shared" si="79"/>
        <v/>
      </c>
      <c r="AF1027" s="195" t="str">
        <f t="shared" si="80"/>
        <v/>
      </c>
      <c r="AG1027" s="194" t="str">
        <f t="shared" si="81"/>
        <v/>
      </c>
      <c r="AH1027" s="194">
        <f>IF(AG1027="",0,IF(ISERROR(VLOOKUP(AG1027,AG$7:AG1026,1,FALSE)),1,0))</f>
        <v>0</v>
      </c>
      <c r="AI1027" s="194"/>
    </row>
    <row r="1028" spans="1:35" ht="16.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75">
        <f>IF(AND($X$5012&lt;&gt;" ",$X$5012&lt;&gt;0),IF(X1028=$X$5012,1+COUNTIF(U$7:U1027,"&gt;0"),0),0)</f>
        <v>0</v>
      </c>
      <c r="V1028" s="178" t="s">
        <v>1217</v>
      </c>
      <c r="W1028" s="130"/>
      <c r="X1028" s="131"/>
      <c r="Y1028" s="131"/>
      <c r="Z1028" s="206"/>
      <c r="AA1028" s="134"/>
      <c r="AB1028" s="174">
        <f>IF(AC1028="totale",SUMIF(AA$7:AA1028,"somma",Z$7:Z1028)-SUMIF(AC$7:AC1027,"totale",AB$7:AB1027),0)</f>
        <v>0</v>
      </c>
      <c r="AC1028" s="134"/>
      <c r="AD1028" s="194">
        <f t="shared" si="78"/>
        <v>0</v>
      </c>
      <c r="AE1028" s="124" t="str">
        <f t="shared" si="79"/>
        <v/>
      </c>
      <c r="AF1028" s="195" t="str">
        <f t="shared" si="80"/>
        <v/>
      </c>
      <c r="AG1028" s="194" t="str">
        <f t="shared" si="81"/>
        <v/>
      </c>
      <c r="AH1028" s="194">
        <f>IF(AG1028="",0,IF(ISERROR(VLOOKUP(AG1028,AG$7:AG1027,1,FALSE)),1,0))</f>
        <v>0</v>
      </c>
      <c r="AI1028" s="194"/>
    </row>
    <row r="1029" spans="1:35" ht="16.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75">
        <f>IF(AND($X$5012&lt;&gt;" ",$X$5012&lt;&gt;0),IF(X1029=$X$5012,1+COUNTIF(U$7:U1028,"&gt;0"),0),0)</f>
        <v>0</v>
      </c>
      <c r="V1029" s="178" t="s">
        <v>1218</v>
      </c>
      <c r="W1029" s="130"/>
      <c r="X1029" s="131"/>
      <c r="Y1029" s="131"/>
      <c r="Z1029" s="206"/>
      <c r="AA1029" s="134"/>
      <c r="AB1029" s="174">
        <f>IF(AC1029="totale",SUMIF(AA$7:AA1029,"somma",Z$7:Z1029)-SUMIF(AC$7:AC1028,"totale",AB$7:AB1028),0)</f>
        <v>0</v>
      </c>
      <c r="AC1029" s="134"/>
      <c r="AD1029" s="194">
        <f t="shared" si="78"/>
        <v>0</v>
      </c>
      <c r="AE1029" s="124" t="str">
        <f t="shared" si="79"/>
        <v/>
      </c>
      <c r="AF1029" s="195" t="str">
        <f t="shared" si="80"/>
        <v/>
      </c>
      <c r="AG1029" s="194" t="str">
        <f t="shared" si="81"/>
        <v/>
      </c>
      <c r="AH1029" s="194">
        <f>IF(AG1029="",0,IF(ISERROR(VLOOKUP(AG1029,AG$7:AG1028,1,FALSE)),1,0))</f>
        <v>0</v>
      </c>
      <c r="AI1029" s="194"/>
    </row>
    <row r="1030" spans="1:35" ht="16.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75">
        <f>IF(AND($X$5012&lt;&gt;" ",$X$5012&lt;&gt;0),IF(X1030=$X$5012,1+COUNTIF(U$7:U1029,"&gt;0"),0),0)</f>
        <v>0</v>
      </c>
      <c r="V1030" s="178" t="s">
        <v>1219</v>
      </c>
      <c r="W1030" s="130"/>
      <c r="X1030" s="131"/>
      <c r="Y1030" s="131"/>
      <c r="Z1030" s="206"/>
      <c r="AA1030" s="134"/>
      <c r="AB1030" s="174">
        <f>IF(AC1030="totale",SUMIF(AA$7:AA1030,"somma",Z$7:Z1030)-SUMIF(AC$7:AC1029,"totale",AB$7:AB1029),0)</f>
        <v>0</v>
      </c>
      <c r="AC1030" s="134"/>
      <c r="AD1030" s="194">
        <f t="shared" si="78"/>
        <v>0</v>
      </c>
      <c r="AE1030" s="124" t="str">
        <f t="shared" si="79"/>
        <v/>
      </c>
      <c r="AF1030" s="195" t="str">
        <f t="shared" si="80"/>
        <v/>
      </c>
      <c r="AG1030" s="194" t="str">
        <f t="shared" si="81"/>
        <v/>
      </c>
      <c r="AH1030" s="194">
        <f>IF(AG1030="",0,IF(ISERROR(VLOOKUP(AG1030,AG$7:AG1029,1,FALSE)),1,0))</f>
        <v>0</v>
      </c>
      <c r="AI1030" s="194"/>
    </row>
    <row r="1031" spans="1:35" ht="16.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75">
        <f>IF(AND($X$5012&lt;&gt;" ",$X$5012&lt;&gt;0),IF(X1031=$X$5012,1+COUNTIF(U$7:U1030,"&gt;0"),0),0)</f>
        <v>0</v>
      </c>
      <c r="V1031" s="178" t="s">
        <v>1220</v>
      </c>
      <c r="W1031" s="130"/>
      <c r="X1031" s="131"/>
      <c r="Y1031" s="131"/>
      <c r="Z1031" s="206"/>
      <c r="AA1031" s="134"/>
      <c r="AB1031" s="174">
        <f>IF(AC1031="totale",SUMIF(AA$7:AA1031,"somma",Z$7:Z1031)-SUMIF(AC$7:AC1030,"totale",AB$7:AB1030),0)</f>
        <v>0</v>
      </c>
      <c r="AC1031" s="134"/>
      <c r="AD1031" s="194">
        <f t="shared" si="78"/>
        <v>0</v>
      </c>
      <c r="AE1031" s="124" t="str">
        <f t="shared" si="79"/>
        <v/>
      </c>
      <c r="AF1031" s="195" t="str">
        <f t="shared" si="80"/>
        <v/>
      </c>
      <c r="AG1031" s="194" t="str">
        <f t="shared" si="81"/>
        <v/>
      </c>
      <c r="AH1031" s="194">
        <f>IF(AG1031="",0,IF(ISERROR(VLOOKUP(AG1031,AG$7:AG1030,1,FALSE)),1,0))</f>
        <v>0</v>
      </c>
      <c r="AI1031" s="194"/>
    </row>
    <row r="1032" spans="1:35" ht="16.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75">
        <f>IF(AND($X$5012&lt;&gt;" ",$X$5012&lt;&gt;0),IF(X1032=$X$5012,1+COUNTIF(U$7:U1031,"&gt;0"),0),0)</f>
        <v>0</v>
      </c>
      <c r="V1032" s="178" t="s">
        <v>1221</v>
      </c>
      <c r="W1032" s="130"/>
      <c r="X1032" s="131"/>
      <c r="Y1032" s="131"/>
      <c r="Z1032" s="206"/>
      <c r="AA1032" s="134"/>
      <c r="AB1032" s="174">
        <f>IF(AC1032="totale",SUMIF(AA$7:AA1032,"somma",Z$7:Z1032)-SUMIF(AC$7:AC1031,"totale",AB$7:AB1031),0)</f>
        <v>0</v>
      </c>
      <c r="AC1032" s="134"/>
      <c r="AD1032" s="194">
        <f t="shared" ref="AD1032:AD1095" si="82">IF(ISBLANK(X1032),0,VLOOKUP(X1032,$B$8:$E$57,1,FALSE))</f>
        <v>0</v>
      </c>
      <c r="AE1032" s="124" t="str">
        <f t="shared" ref="AE1032:AE1285" si="83">IF(W1032&gt;0,CONCATENATE(MONTH(W1032)&amp;X1032),"")</f>
        <v/>
      </c>
      <c r="AF1032" s="195" t="str">
        <f t="shared" ref="AF1032:AF1095" si="84">IF(OR(AND(Z1032&lt;&gt;0,ISBLANK(X1032)),ISERROR(AD1032)),"ERR","")</f>
        <v/>
      </c>
      <c r="AG1032" s="194" t="str">
        <f t="shared" si="81"/>
        <v/>
      </c>
      <c r="AH1032" s="194">
        <f>IF(AG1032="",0,IF(ISERROR(VLOOKUP(AG1032,AG$7:AG1031,1,FALSE)),1,0))</f>
        <v>0</v>
      </c>
      <c r="AI1032" s="194"/>
    </row>
    <row r="1033" spans="1:35" ht="16.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75">
        <f>IF(AND($X$5012&lt;&gt;" ",$X$5012&lt;&gt;0),IF(X1033=$X$5012,1+COUNTIF(U$7:U1032,"&gt;0"),0),0)</f>
        <v>0</v>
      </c>
      <c r="V1033" s="178" t="s">
        <v>1222</v>
      </c>
      <c r="W1033" s="130"/>
      <c r="X1033" s="131"/>
      <c r="Y1033" s="131"/>
      <c r="Z1033" s="206"/>
      <c r="AA1033" s="134"/>
      <c r="AB1033" s="174">
        <f>IF(AC1033="totale",SUMIF(AA$7:AA1033,"somma",Z$7:Z1033)-SUMIF(AC$7:AC1032,"totale",AB$7:AB1032),0)</f>
        <v>0</v>
      </c>
      <c r="AC1033" s="134"/>
      <c r="AD1033" s="194">
        <f t="shared" si="82"/>
        <v>0</v>
      </c>
      <c r="AE1033" s="124" t="str">
        <f t="shared" si="83"/>
        <v/>
      </c>
      <c r="AF1033" s="195" t="str">
        <f t="shared" si="84"/>
        <v/>
      </c>
      <c r="AG1033" s="194" t="str">
        <f t="shared" si="81"/>
        <v/>
      </c>
      <c r="AH1033" s="194">
        <f>IF(AG1033="",0,IF(ISERROR(VLOOKUP(AG1033,AG$7:AG1032,1,FALSE)),1,0))</f>
        <v>0</v>
      </c>
      <c r="AI1033" s="194"/>
    </row>
    <row r="1034" spans="1:35" ht="16.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75">
        <f>IF(AND($X$5012&lt;&gt;" ",$X$5012&lt;&gt;0),IF(X1034=$X$5012,1+COUNTIF(U$7:U1033,"&gt;0"),0),0)</f>
        <v>0</v>
      </c>
      <c r="V1034" s="178" t="s">
        <v>1223</v>
      </c>
      <c r="W1034" s="130"/>
      <c r="X1034" s="131"/>
      <c r="Y1034" s="131"/>
      <c r="Z1034" s="206"/>
      <c r="AA1034" s="134"/>
      <c r="AB1034" s="174">
        <f>IF(AC1034="totale",SUMIF(AA$7:AA1034,"somma",Z$7:Z1034)-SUMIF(AC$7:AC1033,"totale",AB$7:AB1033),0)</f>
        <v>0</v>
      </c>
      <c r="AC1034" s="134"/>
      <c r="AD1034" s="194">
        <f t="shared" si="82"/>
        <v>0</v>
      </c>
      <c r="AE1034" s="124" t="str">
        <f t="shared" si="83"/>
        <v/>
      </c>
      <c r="AF1034" s="195" t="str">
        <f t="shared" si="84"/>
        <v/>
      </c>
      <c r="AG1034" s="194" t="str">
        <f t="shared" ref="AG1034:AG1097" si="85">IF(W1034&gt;0,CONCATENATE(MONTH(W1034),"-",YEAR(W1034)),"")</f>
        <v/>
      </c>
      <c r="AH1034" s="194">
        <f>IF(AG1034="",0,IF(ISERROR(VLOOKUP(AG1034,AG$7:AG1033,1,FALSE)),1,0))</f>
        <v>0</v>
      </c>
      <c r="AI1034" s="194"/>
    </row>
    <row r="1035" spans="1:35" ht="16.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75">
        <f>IF(AND($X$5012&lt;&gt;" ",$X$5012&lt;&gt;0),IF(X1035=$X$5012,1+COUNTIF(U$7:U1034,"&gt;0"),0),0)</f>
        <v>0</v>
      </c>
      <c r="V1035" s="178" t="s">
        <v>1224</v>
      </c>
      <c r="W1035" s="130"/>
      <c r="X1035" s="131"/>
      <c r="Y1035" s="131"/>
      <c r="Z1035" s="206"/>
      <c r="AA1035" s="134"/>
      <c r="AB1035" s="174">
        <f>IF(AC1035="totale",SUMIF(AA$7:AA1035,"somma",Z$7:Z1035)-SUMIF(AC$7:AC1034,"totale",AB$7:AB1034),0)</f>
        <v>0</v>
      </c>
      <c r="AC1035" s="134"/>
      <c r="AD1035" s="194">
        <f t="shared" si="82"/>
        <v>0</v>
      </c>
      <c r="AE1035" s="124" t="str">
        <f t="shared" si="83"/>
        <v/>
      </c>
      <c r="AF1035" s="195" t="str">
        <f t="shared" si="84"/>
        <v/>
      </c>
      <c r="AG1035" s="194" t="str">
        <f t="shared" si="85"/>
        <v/>
      </c>
      <c r="AH1035" s="194">
        <f>IF(AG1035="",0,IF(ISERROR(VLOOKUP(AG1035,AG$7:AG1034,1,FALSE)),1,0))</f>
        <v>0</v>
      </c>
      <c r="AI1035" s="194"/>
    </row>
    <row r="1036" spans="1:35" ht="16.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75">
        <f>IF(AND($X$5012&lt;&gt;" ",$X$5012&lt;&gt;0),IF(X1036=$X$5012,1+COUNTIF(U$7:U1035,"&gt;0"),0),0)</f>
        <v>0</v>
      </c>
      <c r="V1036" s="178" t="s">
        <v>1225</v>
      </c>
      <c r="W1036" s="130"/>
      <c r="X1036" s="131"/>
      <c r="Y1036" s="131"/>
      <c r="Z1036" s="206"/>
      <c r="AA1036" s="134"/>
      <c r="AB1036" s="174">
        <f>IF(AC1036="totale",SUMIF(AA$7:AA1036,"somma",Z$7:Z1036)-SUMIF(AC$7:AC1035,"totale",AB$7:AB1035),0)</f>
        <v>0</v>
      </c>
      <c r="AC1036" s="134"/>
      <c r="AD1036" s="194">
        <f t="shared" si="82"/>
        <v>0</v>
      </c>
      <c r="AE1036" s="124" t="str">
        <f t="shared" si="83"/>
        <v/>
      </c>
      <c r="AF1036" s="195" t="str">
        <f t="shared" si="84"/>
        <v/>
      </c>
      <c r="AG1036" s="194" t="str">
        <f t="shared" si="85"/>
        <v/>
      </c>
      <c r="AH1036" s="194">
        <f>IF(AG1036="",0,IF(ISERROR(VLOOKUP(AG1036,AG$7:AG1035,1,FALSE)),1,0))</f>
        <v>0</v>
      </c>
      <c r="AI1036" s="194"/>
    </row>
    <row r="1037" spans="1:35" ht="16.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75">
        <f>IF(AND($X$5012&lt;&gt;" ",$X$5012&lt;&gt;0),IF(X1037=$X$5012,1+COUNTIF(U$7:U1036,"&gt;0"),0),0)</f>
        <v>0</v>
      </c>
      <c r="V1037" s="178" t="s">
        <v>1226</v>
      </c>
      <c r="W1037" s="130"/>
      <c r="X1037" s="131"/>
      <c r="Y1037" s="131"/>
      <c r="Z1037" s="206"/>
      <c r="AA1037" s="134"/>
      <c r="AB1037" s="174">
        <f>IF(AC1037="totale",SUMIF(AA$7:AA1037,"somma",Z$7:Z1037)-SUMIF(AC$7:AC1036,"totale",AB$7:AB1036),0)</f>
        <v>0</v>
      </c>
      <c r="AC1037" s="134"/>
      <c r="AD1037" s="194">
        <f t="shared" si="82"/>
        <v>0</v>
      </c>
      <c r="AE1037" s="124" t="str">
        <f t="shared" si="83"/>
        <v/>
      </c>
      <c r="AF1037" s="195" t="str">
        <f t="shared" si="84"/>
        <v/>
      </c>
      <c r="AG1037" s="194" t="str">
        <f t="shared" si="85"/>
        <v/>
      </c>
      <c r="AH1037" s="194">
        <f>IF(AG1037="",0,IF(ISERROR(VLOOKUP(AG1037,AG$7:AG1036,1,FALSE)),1,0))</f>
        <v>0</v>
      </c>
      <c r="AI1037" s="194"/>
    </row>
    <row r="1038" spans="1:35" ht="16.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75">
        <f>IF(AND($X$5012&lt;&gt;" ",$X$5012&lt;&gt;0),IF(X1038=$X$5012,1+COUNTIF(U$7:U1037,"&gt;0"),0),0)</f>
        <v>0</v>
      </c>
      <c r="V1038" s="178" t="s">
        <v>1227</v>
      </c>
      <c r="W1038" s="130"/>
      <c r="X1038" s="131"/>
      <c r="Y1038" s="131"/>
      <c r="Z1038" s="206"/>
      <c r="AA1038" s="134"/>
      <c r="AB1038" s="174">
        <f>IF(AC1038="totale",SUMIF(AA$7:AA1038,"somma",Z$7:Z1038)-SUMIF(AC$7:AC1037,"totale",AB$7:AB1037),0)</f>
        <v>0</v>
      </c>
      <c r="AC1038" s="134"/>
      <c r="AD1038" s="194">
        <f t="shared" si="82"/>
        <v>0</v>
      </c>
      <c r="AE1038" s="124" t="str">
        <f t="shared" si="83"/>
        <v/>
      </c>
      <c r="AF1038" s="195" t="str">
        <f t="shared" si="84"/>
        <v/>
      </c>
      <c r="AG1038" s="194" t="str">
        <f t="shared" si="85"/>
        <v/>
      </c>
      <c r="AH1038" s="194">
        <f>IF(AG1038="",0,IF(ISERROR(VLOOKUP(AG1038,AG$7:AG1037,1,FALSE)),1,0))</f>
        <v>0</v>
      </c>
      <c r="AI1038" s="194"/>
    </row>
    <row r="1039" spans="1:35" ht="16.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75">
        <f>IF(AND($X$5012&lt;&gt;" ",$X$5012&lt;&gt;0),IF(X1039=$X$5012,1+COUNTIF(U$7:U1038,"&gt;0"),0),0)</f>
        <v>0</v>
      </c>
      <c r="V1039" s="178" t="s">
        <v>1228</v>
      </c>
      <c r="W1039" s="130"/>
      <c r="X1039" s="131"/>
      <c r="Y1039" s="131"/>
      <c r="Z1039" s="206"/>
      <c r="AA1039" s="134"/>
      <c r="AB1039" s="174">
        <f>IF(AC1039="totale",SUMIF(AA$7:AA1039,"somma",Z$7:Z1039)-SUMIF(AC$7:AC1038,"totale",AB$7:AB1038),0)</f>
        <v>0</v>
      </c>
      <c r="AC1039" s="134"/>
      <c r="AD1039" s="194">
        <f t="shared" si="82"/>
        <v>0</v>
      </c>
      <c r="AE1039" s="124" t="str">
        <f t="shared" si="83"/>
        <v/>
      </c>
      <c r="AF1039" s="195" t="str">
        <f t="shared" si="84"/>
        <v/>
      </c>
      <c r="AG1039" s="194" t="str">
        <f t="shared" si="85"/>
        <v/>
      </c>
      <c r="AH1039" s="194">
        <f>IF(AG1039="",0,IF(ISERROR(VLOOKUP(AG1039,AG$7:AG1038,1,FALSE)),1,0))</f>
        <v>0</v>
      </c>
      <c r="AI1039" s="194"/>
    </row>
    <row r="1040" spans="1:35" ht="16.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75">
        <f>IF(AND($X$5012&lt;&gt;" ",$X$5012&lt;&gt;0),IF(X1040=$X$5012,1+COUNTIF(U$7:U1039,"&gt;0"),0),0)</f>
        <v>0</v>
      </c>
      <c r="V1040" s="178" t="s">
        <v>1229</v>
      </c>
      <c r="W1040" s="130"/>
      <c r="X1040" s="131"/>
      <c r="Y1040" s="131"/>
      <c r="Z1040" s="206"/>
      <c r="AA1040" s="134"/>
      <c r="AB1040" s="174">
        <f>IF(AC1040="totale",SUMIF(AA$7:AA1040,"somma",Z$7:Z1040)-SUMIF(AC$7:AC1039,"totale",AB$7:AB1039),0)</f>
        <v>0</v>
      </c>
      <c r="AC1040" s="134"/>
      <c r="AD1040" s="194">
        <f t="shared" si="82"/>
        <v>0</v>
      </c>
      <c r="AE1040" s="124" t="str">
        <f t="shared" si="83"/>
        <v/>
      </c>
      <c r="AF1040" s="195" t="str">
        <f t="shared" si="84"/>
        <v/>
      </c>
      <c r="AG1040" s="194" t="str">
        <f t="shared" si="85"/>
        <v/>
      </c>
      <c r="AH1040" s="194">
        <f>IF(AG1040="",0,IF(ISERROR(VLOOKUP(AG1040,AG$7:AG1039,1,FALSE)),1,0))</f>
        <v>0</v>
      </c>
      <c r="AI1040" s="194"/>
    </row>
    <row r="1041" spans="1:35" ht="16.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75">
        <f>IF(AND($X$5012&lt;&gt;" ",$X$5012&lt;&gt;0),IF(X1041=$X$5012,1+COUNTIF(U$7:U1040,"&gt;0"),0),0)</f>
        <v>0</v>
      </c>
      <c r="V1041" s="178" t="s">
        <v>1230</v>
      </c>
      <c r="W1041" s="130"/>
      <c r="X1041" s="131"/>
      <c r="Y1041" s="131"/>
      <c r="Z1041" s="206"/>
      <c r="AA1041" s="134"/>
      <c r="AB1041" s="174">
        <f>IF(AC1041="totale",SUMIF(AA$7:AA1041,"somma",Z$7:Z1041)-SUMIF(AC$7:AC1040,"totale",AB$7:AB1040),0)</f>
        <v>0</v>
      </c>
      <c r="AC1041" s="134"/>
      <c r="AD1041" s="194">
        <f t="shared" si="82"/>
        <v>0</v>
      </c>
      <c r="AE1041" s="124" t="str">
        <f t="shared" si="83"/>
        <v/>
      </c>
      <c r="AF1041" s="195" t="str">
        <f t="shared" si="84"/>
        <v/>
      </c>
      <c r="AG1041" s="194" t="str">
        <f t="shared" si="85"/>
        <v/>
      </c>
      <c r="AH1041" s="194">
        <f>IF(AG1041="",0,IF(ISERROR(VLOOKUP(AG1041,AG$7:AG1040,1,FALSE)),1,0))</f>
        <v>0</v>
      </c>
      <c r="AI1041" s="194"/>
    </row>
    <row r="1042" spans="1:35" ht="16.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75">
        <f>IF(AND($X$5012&lt;&gt;" ",$X$5012&lt;&gt;0),IF(X1042=$X$5012,1+COUNTIF(U$7:U1041,"&gt;0"),0),0)</f>
        <v>0</v>
      </c>
      <c r="V1042" s="178" t="s">
        <v>1231</v>
      </c>
      <c r="W1042" s="130"/>
      <c r="X1042" s="131"/>
      <c r="Y1042" s="131"/>
      <c r="Z1042" s="206"/>
      <c r="AA1042" s="134"/>
      <c r="AB1042" s="174">
        <f>IF(AC1042="totale",SUMIF(AA$7:AA1042,"somma",Z$7:Z1042)-SUMIF(AC$7:AC1041,"totale",AB$7:AB1041),0)</f>
        <v>0</v>
      </c>
      <c r="AC1042" s="134"/>
      <c r="AD1042" s="194">
        <f t="shared" si="82"/>
        <v>0</v>
      </c>
      <c r="AE1042" s="124" t="str">
        <f t="shared" si="83"/>
        <v/>
      </c>
      <c r="AF1042" s="195" t="str">
        <f t="shared" si="84"/>
        <v/>
      </c>
      <c r="AG1042" s="194" t="str">
        <f t="shared" si="85"/>
        <v/>
      </c>
      <c r="AH1042" s="194">
        <f>IF(AG1042="",0,IF(ISERROR(VLOOKUP(AG1042,AG$7:AG1041,1,FALSE)),1,0))</f>
        <v>0</v>
      </c>
      <c r="AI1042" s="194"/>
    </row>
    <row r="1043" spans="1:35" ht="16.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75">
        <f>IF(AND($X$5012&lt;&gt;" ",$X$5012&lt;&gt;0),IF(X1043=$X$5012,1+COUNTIF(U$7:U1042,"&gt;0"),0),0)</f>
        <v>0</v>
      </c>
      <c r="V1043" s="178" t="s">
        <v>1232</v>
      </c>
      <c r="W1043" s="130"/>
      <c r="X1043" s="131"/>
      <c r="Y1043" s="131"/>
      <c r="Z1043" s="206"/>
      <c r="AA1043" s="134"/>
      <c r="AB1043" s="174">
        <f>IF(AC1043="totale",SUMIF(AA$7:AA1043,"somma",Z$7:Z1043)-SUMIF(AC$7:AC1042,"totale",AB$7:AB1042),0)</f>
        <v>0</v>
      </c>
      <c r="AC1043" s="134"/>
      <c r="AD1043" s="194">
        <f t="shared" si="82"/>
        <v>0</v>
      </c>
      <c r="AE1043" s="124" t="str">
        <f t="shared" si="83"/>
        <v/>
      </c>
      <c r="AF1043" s="195" t="str">
        <f t="shared" si="84"/>
        <v/>
      </c>
      <c r="AG1043" s="194" t="str">
        <f t="shared" si="85"/>
        <v/>
      </c>
      <c r="AH1043" s="194">
        <f>IF(AG1043="",0,IF(ISERROR(VLOOKUP(AG1043,AG$7:AG1042,1,FALSE)),1,0))</f>
        <v>0</v>
      </c>
      <c r="AI1043" s="194"/>
    </row>
    <row r="1044" spans="1:35" ht="16.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75">
        <f>IF(AND($X$5012&lt;&gt;" ",$X$5012&lt;&gt;0),IF(X1044=$X$5012,1+COUNTIF(U$7:U1043,"&gt;0"),0),0)</f>
        <v>0</v>
      </c>
      <c r="V1044" s="178" t="s">
        <v>1233</v>
      </c>
      <c r="W1044" s="130"/>
      <c r="X1044" s="131"/>
      <c r="Y1044" s="131"/>
      <c r="Z1044" s="206"/>
      <c r="AA1044" s="134"/>
      <c r="AB1044" s="174">
        <f>IF(AC1044="totale",SUMIF(AA$7:AA1044,"somma",Z$7:Z1044)-SUMIF(AC$7:AC1043,"totale",AB$7:AB1043),0)</f>
        <v>0</v>
      </c>
      <c r="AC1044" s="134"/>
      <c r="AD1044" s="194">
        <f t="shared" si="82"/>
        <v>0</v>
      </c>
      <c r="AE1044" s="124" t="str">
        <f t="shared" si="83"/>
        <v/>
      </c>
      <c r="AF1044" s="195" t="str">
        <f t="shared" si="84"/>
        <v/>
      </c>
      <c r="AG1044" s="194" t="str">
        <f t="shared" si="85"/>
        <v/>
      </c>
      <c r="AH1044" s="194">
        <f>IF(AG1044="",0,IF(ISERROR(VLOOKUP(AG1044,AG$7:AG1043,1,FALSE)),1,0))</f>
        <v>0</v>
      </c>
      <c r="AI1044" s="194"/>
    </row>
    <row r="1045" spans="1:35" ht="16.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75">
        <f>IF(AND($X$5012&lt;&gt;" ",$X$5012&lt;&gt;0),IF(X1045=$X$5012,1+COUNTIF(U$7:U1044,"&gt;0"),0),0)</f>
        <v>0</v>
      </c>
      <c r="V1045" s="178" t="s">
        <v>1234</v>
      </c>
      <c r="W1045" s="130"/>
      <c r="X1045" s="131"/>
      <c r="Y1045" s="131"/>
      <c r="Z1045" s="206"/>
      <c r="AA1045" s="134"/>
      <c r="AB1045" s="174">
        <f>IF(AC1045="totale",SUMIF(AA$7:AA1045,"somma",Z$7:Z1045)-SUMIF(AC$7:AC1044,"totale",AB$7:AB1044),0)</f>
        <v>0</v>
      </c>
      <c r="AC1045" s="134"/>
      <c r="AD1045" s="194">
        <f t="shared" si="82"/>
        <v>0</v>
      </c>
      <c r="AE1045" s="124" t="str">
        <f t="shared" si="83"/>
        <v/>
      </c>
      <c r="AF1045" s="195" t="str">
        <f t="shared" si="84"/>
        <v/>
      </c>
      <c r="AG1045" s="194" t="str">
        <f t="shared" si="85"/>
        <v/>
      </c>
      <c r="AH1045" s="194">
        <f>IF(AG1045="",0,IF(ISERROR(VLOOKUP(AG1045,AG$7:AG1044,1,FALSE)),1,0))</f>
        <v>0</v>
      </c>
      <c r="AI1045" s="194"/>
    </row>
    <row r="1046" spans="1:35" ht="16.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75">
        <f>IF(AND($X$5012&lt;&gt;" ",$X$5012&lt;&gt;0),IF(X1046=$X$5012,1+COUNTIF(U$7:U1045,"&gt;0"),0),0)</f>
        <v>0</v>
      </c>
      <c r="V1046" s="178" t="s">
        <v>1235</v>
      </c>
      <c r="W1046" s="130"/>
      <c r="X1046" s="131"/>
      <c r="Y1046" s="131"/>
      <c r="Z1046" s="206"/>
      <c r="AA1046" s="134"/>
      <c r="AB1046" s="174">
        <f>IF(AC1046="totale",SUMIF(AA$7:AA1046,"somma",Z$7:Z1046)-SUMIF(AC$7:AC1045,"totale",AB$7:AB1045),0)</f>
        <v>0</v>
      </c>
      <c r="AC1046" s="134"/>
      <c r="AD1046" s="194">
        <f t="shared" si="82"/>
        <v>0</v>
      </c>
      <c r="AE1046" s="124" t="str">
        <f t="shared" si="83"/>
        <v/>
      </c>
      <c r="AF1046" s="195" t="str">
        <f t="shared" si="84"/>
        <v/>
      </c>
      <c r="AG1046" s="194" t="str">
        <f t="shared" si="85"/>
        <v/>
      </c>
      <c r="AH1046" s="194">
        <f>IF(AG1046="",0,IF(ISERROR(VLOOKUP(AG1046,AG$7:AG1045,1,FALSE)),1,0))</f>
        <v>0</v>
      </c>
      <c r="AI1046" s="194"/>
    </row>
    <row r="1047" spans="1:35" ht="16.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75">
        <f>IF(AND($X$5012&lt;&gt;" ",$X$5012&lt;&gt;0),IF(X1047=$X$5012,1+COUNTIF(U$7:U1046,"&gt;0"),0),0)</f>
        <v>0</v>
      </c>
      <c r="V1047" s="178" t="s">
        <v>1236</v>
      </c>
      <c r="W1047" s="130"/>
      <c r="X1047" s="131"/>
      <c r="Y1047" s="131"/>
      <c r="Z1047" s="206"/>
      <c r="AA1047" s="134"/>
      <c r="AB1047" s="174">
        <f>IF(AC1047="totale",SUMIF(AA$7:AA1047,"somma",Z$7:Z1047)-SUMIF(AC$7:AC1046,"totale",AB$7:AB1046),0)</f>
        <v>0</v>
      </c>
      <c r="AC1047" s="134"/>
      <c r="AD1047" s="194">
        <f t="shared" si="82"/>
        <v>0</v>
      </c>
      <c r="AE1047" s="124" t="str">
        <f t="shared" si="83"/>
        <v/>
      </c>
      <c r="AF1047" s="195" t="str">
        <f t="shared" si="84"/>
        <v/>
      </c>
      <c r="AG1047" s="194" t="str">
        <f t="shared" si="85"/>
        <v/>
      </c>
      <c r="AH1047" s="194">
        <f>IF(AG1047="",0,IF(ISERROR(VLOOKUP(AG1047,AG$7:AG1046,1,FALSE)),1,0))</f>
        <v>0</v>
      </c>
      <c r="AI1047" s="194"/>
    </row>
    <row r="1048" spans="1:35" ht="16.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75">
        <f>IF(AND($X$5012&lt;&gt;" ",$X$5012&lt;&gt;0),IF(X1048=$X$5012,1+COUNTIF(U$7:U1047,"&gt;0"),0),0)</f>
        <v>0</v>
      </c>
      <c r="V1048" s="178" t="s">
        <v>1237</v>
      </c>
      <c r="W1048" s="130"/>
      <c r="X1048" s="131"/>
      <c r="Y1048" s="131"/>
      <c r="Z1048" s="206"/>
      <c r="AA1048" s="134"/>
      <c r="AB1048" s="174">
        <f>IF(AC1048="totale",SUMIF(AA$7:AA1048,"somma",Z$7:Z1048)-SUMIF(AC$7:AC1047,"totale",AB$7:AB1047),0)</f>
        <v>0</v>
      </c>
      <c r="AC1048" s="134"/>
      <c r="AD1048" s="194">
        <f t="shared" si="82"/>
        <v>0</v>
      </c>
      <c r="AE1048" s="124" t="str">
        <f t="shared" si="83"/>
        <v/>
      </c>
      <c r="AF1048" s="195" t="str">
        <f t="shared" si="84"/>
        <v/>
      </c>
      <c r="AG1048" s="194" t="str">
        <f t="shared" si="85"/>
        <v/>
      </c>
      <c r="AH1048" s="194">
        <f>IF(AG1048="",0,IF(ISERROR(VLOOKUP(AG1048,AG$7:AG1047,1,FALSE)),1,0))</f>
        <v>0</v>
      </c>
      <c r="AI1048" s="194"/>
    </row>
    <row r="1049" spans="1:35" ht="16.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75">
        <f>IF(AND($X$5012&lt;&gt;" ",$X$5012&lt;&gt;0),IF(X1049=$X$5012,1+COUNTIF(U$7:U1048,"&gt;0"),0),0)</f>
        <v>0</v>
      </c>
      <c r="V1049" s="178" t="s">
        <v>1238</v>
      </c>
      <c r="W1049" s="130"/>
      <c r="X1049" s="131"/>
      <c r="Y1049" s="131"/>
      <c r="Z1049" s="206"/>
      <c r="AA1049" s="134"/>
      <c r="AB1049" s="174">
        <f>IF(AC1049="totale",SUMIF(AA$7:AA1049,"somma",Z$7:Z1049)-SUMIF(AC$7:AC1048,"totale",AB$7:AB1048),0)</f>
        <v>0</v>
      </c>
      <c r="AC1049" s="134"/>
      <c r="AD1049" s="194">
        <f t="shared" si="82"/>
        <v>0</v>
      </c>
      <c r="AE1049" s="124" t="str">
        <f t="shared" si="83"/>
        <v/>
      </c>
      <c r="AF1049" s="195" t="str">
        <f t="shared" si="84"/>
        <v/>
      </c>
      <c r="AG1049" s="194" t="str">
        <f t="shared" si="85"/>
        <v/>
      </c>
      <c r="AH1049" s="194">
        <f>IF(AG1049="",0,IF(ISERROR(VLOOKUP(AG1049,AG$7:AG1048,1,FALSE)),1,0))</f>
        <v>0</v>
      </c>
      <c r="AI1049" s="194"/>
    </row>
    <row r="1050" spans="1:35" ht="16.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75">
        <f>IF(AND($X$5012&lt;&gt;" ",$X$5012&lt;&gt;0),IF(X1050=$X$5012,1+COUNTIF(U$7:U1049,"&gt;0"),0),0)</f>
        <v>0</v>
      </c>
      <c r="V1050" s="178" t="s">
        <v>1239</v>
      </c>
      <c r="W1050" s="130"/>
      <c r="X1050" s="131"/>
      <c r="Y1050" s="131"/>
      <c r="Z1050" s="206"/>
      <c r="AA1050" s="134"/>
      <c r="AB1050" s="174">
        <f>IF(AC1050="totale",SUMIF(AA$7:AA1050,"somma",Z$7:Z1050)-SUMIF(AC$7:AC1049,"totale",AB$7:AB1049),0)</f>
        <v>0</v>
      </c>
      <c r="AC1050" s="134"/>
      <c r="AD1050" s="194">
        <f t="shared" si="82"/>
        <v>0</v>
      </c>
      <c r="AE1050" s="124" t="str">
        <f t="shared" si="83"/>
        <v/>
      </c>
      <c r="AF1050" s="195" t="str">
        <f t="shared" si="84"/>
        <v/>
      </c>
      <c r="AG1050" s="194" t="str">
        <f t="shared" si="85"/>
        <v/>
      </c>
      <c r="AH1050" s="194">
        <f>IF(AG1050="",0,IF(ISERROR(VLOOKUP(AG1050,AG$7:AG1049,1,FALSE)),1,0))</f>
        <v>0</v>
      </c>
      <c r="AI1050" s="194"/>
    </row>
    <row r="1051" spans="1:35" ht="16.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75">
        <f>IF(AND($X$5012&lt;&gt;" ",$X$5012&lt;&gt;0),IF(X1051=$X$5012,1+COUNTIF(U$7:U1050,"&gt;0"),0),0)</f>
        <v>0</v>
      </c>
      <c r="V1051" s="178" t="s">
        <v>1240</v>
      </c>
      <c r="W1051" s="130"/>
      <c r="X1051" s="131"/>
      <c r="Y1051" s="131"/>
      <c r="Z1051" s="206"/>
      <c r="AA1051" s="134"/>
      <c r="AB1051" s="174">
        <f>IF(AC1051="totale",SUMIF(AA$7:AA1051,"somma",Z$7:Z1051)-SUMIF(AC$7:AC1050,"totale",AB$7:AB1050),0)</f>
        <v>0</v>
      </c>
      <c r="AC1051" s="134"/>
      <c r="AD1051" s="194">
        <f t="shared" si="82"/>
        <v>0</v>
      </c>
      <c r="AE1051" s="124" t="str">
        <f t="shared" si="83"/>
        <v/>
      </c>
      <c r="AF1051" s="195" t="str">
        <f t="shared" si="84"/>
        <v/>
      </c>
      <c r="AG1051" s="194" t="str">
        <f t="shared" si="85"/>
        <v/>
      </c>
      <c r="AH1051" s="194">
        <f>IF(AG1051="",0,IF(ISERROR(VLOOKUP(AG1051,AG$7:AG1050,1,FALSE)),1,0))</f>
        <v>0</v>
      </c>
      <c r="AI1051" s="194"/>
    </row>
    <row r="1052" spans="1:35" ht="16.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75">
        <f>IF(AND($X$5012&lt;&gt;" ",$X$5012&lt;&gt;0),IF(X1052=$X$5012,1+COUNTIF(U$7:U1051,"&gt;0"),0),0)</f>
        <v>0</v>
      </c>
      <c r="V1052" s="178" t="s">
        <v>1241</v>
      </c>
      <c r="W1052" s="130"/>
      <c r="X1052" s="131"/>
      <c r="Y1052" s="131"/>
      <c r="Z1052" s="206"/>
      <c r="AA1052" s="134"/>
      <c r="AB1052" s="174">
        <f>IF(AC1052="totale",SUMIF(AA$7:AA1052,"somma",Z$7:Z1052)-SUMIF(AC$7:AC1051,"totale",AB$7:AB1051),0)</f>
        <v>0</v>
      </c>
      <c r="AC1052" s="134"/>
      <c r="AD1052" s="194">
        <f t="shared" si="82"/>
        <v>0</v>
      </c>
      <c r="AE1052" s="124" t="str">
        <f t="shared" si="83"/>
        <v/>
      </c>
      <c r="AF1052" s="195" t="str">
        <f t="shared" si="84"/>
        <v/>
      </c>
      <c r="AG1052" s="194" t="str">
        <f t="shared" si="85"/>
        <v/>
      </c>
      <c r="AH1052" s="194">
        <f>IF(AG1052="",0,IF(ISERROR(VLOOKUP(AG1052,AG$7:AG1051,1,FALSE)),1,0))</f>
        <v>0</v>
      </c>
      <c r="AI1052" s="194"/>
    </row>
    <row r="1053" spans="1:35" ht="16.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75">
        <f>IF(AND($X$5012&lt;&gt;" ",$X$5012&lt;&gt;0),IF(X1053=$X$5012,1+COUNTIF(U$7:U1052,"&gt;0"),0),0)</f>
        <v>0</v>
      </c>
      <c r="V1053" s="178" t="s">
        <v>1242</v>
      </c>
      <c r="W1053" s="130"/>
      <c r="X1053" s="131"/>
      <c r="Y1053" s="131"/>
      <c r="Z1053" s="206"/>
      <c r="AA1053" s="134"/>
      <c r="AB1053" s="174">
        <f>IF(AC1053="totale",SUMIF(AA$7:AA1053,"somma",Z$7:Z1053)-SUMIF(AC$7:AC1052,"totale",AB$7:AB1052),0)</f>
        <v>0</v>
      </c>
      <c r="AC1053" s="134"/>
      <c r="AD1053" s="194">
        <f t="shared" si="82"/>
        <v>0</v>
      </c>
      <c r="AE1053" s="124" t="str">
        <f t="shared" si="83"/>
        <v/>
      </c>
      <c r="AF1053" s="195" t="str">
        <f t="shared" si="84"/>
        <v/>
      </c>
      <c r="AG1053" s="194" t="str">
        <f t="shared" si="85"/>
        <v/>
      </c>
      <c r="AH1053" s="194">
        <f>IF(AG1053="",0,IF(ISERROR(VLOOKUP(AG1053,AG$7:AG1052,1,FALSE)),1,0))</f>
        <v>0</v>
      </c>
      <c r="AI1053" s="194"/>
    </row>
    <row r="1054" spans="1:35" ht="16.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75">
        <f>IF(AND($X$5012&lt;&gt;" ",$X$5012&lt;&gt;0),IF(X1054=$X$5012,1+COUNTIF(U$7:U1053,"&gt;0"),0),0)</f>
        <v>0</v>
      </c>
      <c r="V1054" s="178" t="s">
        <v>1243</v>
      </c>
      <c r="W1054" s="130"/>
      <c r="X1054" s="131"/>
      <c r="Y1054" s="131"/>
      <c r="Z1054" s="206"/>
      <c r="AA1054" s="134"/>
      <c r="AB1054" s="174">
        <f>IF(AC1054="totale",SUMIF(AA$7:AA1054,"somma",Z$7:Z1054)-SUMIF(AC$7:AC1053,"totale",AB$7:AB1053),0)</f>
        <v>0</v>
      </c>
      <c r="AC1054" s="134"/>
      <c r="AD1054" s="194">
        <f t="shared" si="82"/>
        <v>0</v>
      </c>
      <c r="AE1054" s="124" t="str">
        <f t="shared" si="83"/>
        <v/>
      </c>
      <c r="AF1054" s="195" t="str">
        <f t="shared" si="84"/>
        <v/>
      </c>
      <c r="AG1054" s="194" t="str">
        <f t="shared" si="85"/>
        <v/>
      </c>
      <c r="AH1054" s="194">
        <f>IF(AG1054="",0,IF(ISERROR(VLOOKUP(AG1054,AG$7:AG1053,1,FALSE)),1,0))</f>
        <v>0</v>
      </c>
      <c r="AI1054" s="194"/>
    </row>
    <row r="1055" spans="1:35" ht="16.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75">
        <f>IF(AND($X$5012&lt;&gt;" ",$X$5012&lt;&gt;0),IF(X1055=$X$5012,1+COUNTIF(U$7:U1054,"&gt;0"),0),0)</f>
        <v>0</v>
      </c>
      <c r="V1055" s="178" t="s">
        <v>1244</v>
      </c>
      <c r="W1055" s="130"/>
      <c r="X1055" s="131"/>
      <c r="Y1055" s="131"/>
      <c r="Z1055" s="206"/>
      <c r="AA1055" s="134"/>
      <c r="AB1055" s="174">
        <f>IF(AC1055="totale",SUMIF(AA$7:AA1055,"somma",Z$7:Z1055)-SUMIF(AC$7:AC1054,"totale",AB$7:AB1054),0)</f>
        <v>0</v>
      </c>
      <c r="AC1055" s="134"/>
      <c r="AD1055" s="194">
        <f t="shared" si="82"/>
        <v>0</v>
      </c>
      <c r="AE1055" s="124" t="str">
        <f t="shared" si="83"/>
        <v/>
      </c>
      <c r="AF1055" s="195" t="str">
        <f t="shared" si="84"/>
        <v/>
      </c>
      <c r="AG1055" s="194" t="str">
        <f t="shared" si="85"/>
        <v/>
      </c>
      <c r="AH1055" s="194">
        <f>IF(AG1055="",0,IF(ISERROR(VLOOKUP(AG1055,AG$7:AG1054,1,FALSE)),1,0))</f>
        <v>0</v>
      </c>
      <c r="AI1055" s="194"/>
    </row>
    <row r="1056" spans="1:35" ht="16.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75">
        <f>IF(AND($X$5012&lt;&gt;" ",$X$5012&lt;&gt;0),IF(X1056=$X$5012,1+COUNTIF(U$7:U1055,"&gt;0"),0),0)</f>
        <v>0</v>
      </c>
      <c r="V1056" s="178" t="s">
        <v>1245</v>
      </c>
      <c r="W1056" s="130"/>
      <c r="X1056" s="131"/>
      <c r="Y1056" s="131"/>
      <c r="Z1056" s="206"/>
      <c r="AA1056" s="134"/>
      <c r="AB1056" s="174">
        <f>IF(AC1056="totale",SUMIF(AA$7:AA1056,"somma",Z$7:Z1056)-SUMIF(AC$7:AC1055,"totale",AB$7:AB1055),0)</f>
        <v>0</v>
      </c>
      <c r="AC1056" s="134"/>
      <c r="AD1056" s="194">
        <f t="shared" si="82"/>
        <v>0</v>
      </c>
      <c r="AE1056" s="124" t="str">
        <f t="shared" si="83"/>
        <v/>
      </c>
      <c r="AF1056" s="195" t="str">
        <f t="shared" si="84"/>
        <v/>
      </c>
      <c r="AG1056" s="194" t="str">
        <f t="shared" si="85"/>
        <v/>
      </c>
      <c r="AH1056" s="194">
        <f>IF(AG1056="",0,IF(ISERROR(VLOOKUP(AG1056,AG$7:AG1055,1,FALSE)),1,0))</f>
        <v>0</v>
      </c>
      <c r="AI1056" s="194"/>
    </row>
    <row r="1057" spans="1:35" ht="16.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75">
        <f>IF(AND($X$5012&lt;&gt;" ",$X$5012&lt;&gt;0),IF(X1057=$X$5012,1+COUNTIF(U$7:U1056,"&gt;0"),0),0)</f>
        <v>0</v>
      </c>
      <c r="V1057" s="178" t="s">
        <v>1246</v>
      </c>
      <c r="W1057" s="130"/>
      <c r="X1057" s="131"/>
      <c r="Y1057" s="131"/>
      <c r="Z1057" s="206"/>
      <c r="AA1057" s="134"/>
      <c r="AB1057" s="174">
        <f>IF(AC1057="totale",SUMIF(AA$7:AA1057,"somma",Z$7:Z1057)-SUMIF(AC$7:AC1056,"totale",AB$7:AB1056),0)</f>
        <v>0</v>
      </c>
      <c r="AC1057" s="134"/>
      <c r="AD1057" s="194">
        <f t="shared" si="82"/>
        <v>0</v>
      </c>
      <c r="AE1057" s="124" t="str">
        <f t="shared" si="83"/>
        <v/>
      </c>
      <c r="AF1057" s="195" t="str">
        <f t="shared" si="84"/>
        <v/>
      </c>
      <c r="AG1057" s="194" t="str">
        <f t="shared" si="85"/>
        <v/>
      </c>
      <c r="AH1057" s="194">
        <f>IF(AG1057="",0,IF(ISERROR(VLOOKUP(AG1057,AG$7:AG1056,1,FALSE)),1,0))</f>
        <v>0</v>
      </c>
      <c r="AI1057" s="194"/>
    </row>
    <row r="1058" spans="1:35" ht="16.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75">
        <f>IF(AND($X$5012&lt;&gt;" ",$X$5012&lt;&gt;0),IF(X1058=$X$5012,1+COUNTIF(U$7:U1057,"&gt;0"),0),0)</f>
        <v>0</v>
      </c>
      <c r="V1058" s="178" t="s">
        <v>1247</v>
      </c>
      <c r="W1058" s="130"/>
      <c r="X1058" s="131"/>
      <c r="Y1058" s="131"/>
      <c r="Z1058" s="206"/>
      <c r="AA1058" s="134"/>
      <c r="AB1058" s="174">
        <f>IF(AC1058="totale",SUMIF(AA$7:AA1058,"somma",Z$7:Z1058)-SUMIF(AC$7:AC1057,"totale",AB$7:AB1057),0)</f>
        <v>0</v>
      </c>
      <c r="AC1058" s="134"/>
      <c r="AD1058" s="194">
        <f t="shared" si="82"/>
        <v>0</v>
      </c>
      <c r="AE1058" s="124" t="str">
        <f t="shared" si="83"/>
        <v/>
      </c>
      <c r="AF1058" s="195" t="str">
        <f t="shared" si="84"/>
        <v/>
      </c>
      <c r="AG1058" s="194" t="str">
        <f t="shared" si="85"/>
        <v/>
      </c>
      <c r="AH1058" s="194">
        <f>IF(AG1058="",0,IF(ISERROR(VLOOKUP(AG1058,AG$7:AG1057,1,FALSE)),1,0))</f>
        <v>0</v>
      </c>
      <c r="AI1058" s="194"/>
    </row>
    <row r="1059" spans="1:35" ht="16.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75">
        <f>IF(AND($X$5012&lt;&gt;" ",$X$5012&lt;&gt;0),IF(X1059=$X$5012,1+COUNTIF(U$7:U1058,"&gt;0"),0),0)</f>
        <v>0</v>
      </c>
      <c r="V1059" s="178" t="s">
        <v>1248</v>
      </c>
      <c r="W1059" s="130"/>
      <c r="X1059" s="131"/>
      <c r="Y1059" s="131"/>
      <c r="Z1059" s="206"/>
      <c r="AA1059" s="134"/>
      <c r="AB1059" s="174">
        <f>IF(AC1059="totale",SUMIF(AA$7:AA1059,"somma",Z$7:Z1059)-SUMIF(AC$7:AC1058,"totale",AB$7:AB1058),0)</f>
        <v>0</v>
      </c>
      <c r="AC1059" s="134"/>
      <c r="AD1059" s="194">
        <f t="shared" si="82"/>
        <v>0</v>
      </c>
      <c r="AE1059" s="124" t="str">
        <f t="shared" si="83"/>
        <v/>
      </c>
      <c r="AF1059" s="195" t="str">
        <f t="shared" si="84"/>
        <v/>
      </c>
      <c r="AG1059" s="194" t="str">
        <f t="shared" si="85"/>
        <v/>
      </c>
      <c r="AH1059" s="194">
        <f>IF(AG1059="",0,IF(ISERROR(VLOOKUP(AG1059,AG$7:AG1058,1,FALSE)),1,0))</f>
        <v>0</v>
      </c>
      <c r="AI1059" s="194"/>
    </row>
    <row r="1060" spans="1:35" ht="16.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75">
        <f>IF(AND($X$5012&lt;&gt;" ",$X$5012&lt;&gt;0),IF(X1060=$X$5012,1+COUNTIF(U$7:U1059,"&gt;0"),0),0)</f>
        <v>0</v>
      </c>
      <c r="V1060" s="178" t="s">
        <v>1249</v>
      </c>
      <c r="W1060" s="130"/>
      <c r="X1060" s="131"/>
      <c r="Y1060" s="131"/>
      <c r="Z1060" s="206"/>
      <c r="AA1060" s="134"/>
      <c r="AB1060" s="174">
        <f>IF(AC1060="totale",SUMIF(AA$7:AA1060,"somma",Z$7:Z1060)-SUMIF(AC$7:AC1059,"totale",AB$7:AB1059),0)</f>
        <v>0</v>
      </c>
      <c r="AC1060" s="134"/>
      <c r="AD1060" s="194">
        <f t="shared" si="82"/>
        <v>0</v>
      </c>
      <c r="AE1060" s="124" t="str">
        <f t="shared" si="83"/>
        <v/>
      </c>
      <c r="AF1060" s="195" t="str">
        <f t="shared" si="84"/>
        <v/>
      </c>
      <c r="AG1060" s="194" t="str">
        <f t="shared" si="85"/>
        <v/>
      </c>
      <c r="AH1060" s="194">
        <f>IF(AG1060="",0,IF(ISERROR(VLOOKUP(AG1060,AG$7:AG1059,1,FALSE)),1,0))</f>
        <v>0</v>
      </c>
      <c r="AI1060" s="194"/>
    </row>
    <row r="1061" spans="1:35" ht="16.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75">
        <f>IF(AND($X$5012&lt;&gt;" ",$X$5012&lt;&gt;0),IF(X1061=$X$5012,1+COUNTIF(U$7:U1060,"&gt;0"),0),0)</f>
        <v>0</v>
      </c>
      <c r="V1061" s="178" t="s">
        <v>1250</v>
      </c>
      <c r="W1061" s="130"/>
      <c r="X1061" s="131"/>
      <c r="Y1061" s="131"/>
      <c r="Z1061" s="206"/>
      <c r="AA1061" s="134"/>
      <c r="AB1061" s="174">
        <f>IF(AC1061="totale",SUMIF(AA$7:AA1061,"somma",Z$7:Z1061)-SUMIF(AC$7:AC1060,"totale",AB$7:AB1060),0)</f>
        <v>0</v>
      </c>
      <c r="AC1061" s="134"/>
      <c r="AD1061" s="194">
        <f t="shared" si="82"/>
        <v>0</v>
      </c>
      <c r="AE1061" s="124" t="str">
        <f t="shared" si="83"/>
        <v/>
      </c>
      <c r="AF1061" s="195" t="str">
        <f t="shared" si="84"/>
        <v/>
      </c>
      <c r="AG1061" s="194" t="str">
        <f t="shared" si="85"/>
        <v/>
      </c>
      <c r="AH1061" s="194">
        <f>IF(AG1061="",0,IF(ISERROR(VLOOKUP(AG1061,AG$7:AG1060,1,FALSE)),1,0))</f>
        <v>0</v>
      </c>
      <c r="AI1061" s="194"/>
    </row>
    <row r="1062" spans="1:35" ht="16.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75">
        <f>IF(AND($X$5012&lt;&gt;" ",$X$5012&lt;&gt;0),IF(X1062=$X$5012,1+COUNTIF(U$7:U1061,"&gt;0"),0),0)</f>
        <v>0</v>
      </c>
      <c r="V1062" s="178" t="s">
        <v>1251</v>
      </c>
      <c r="W1062" s="130"/>
      <c r="X1062" s="131"/>
      <c r="Y1062" s="131"/>
      <c r="Z1062" s="206"/>
      <c r="AA1062" s="134"/>
      <c r="AB1062" s="174">
        <f>IF(AC1062="totale",SUMIF(AA$7:AA1062,"somma",Z$7:Z1062)-SUMIF(AC$7:AC1061,"totale",AB$7:AB1061),0)</f>
        <v>0</v>
      </c>
      <c r="AC1062" s="134"/>
      <c r="AD1062" s="194">
        <f t="shared" si="82"/>
        <v>0</v>
      </c>
      <c r="AE1062" s="124" t="str">
        <f t="shared" si="83"/>
        <v/>
      </c>
      <c r="AF1062" s="195" t="str">
        <f t="shared" si="84"/>
        <v/>
      </c>
      <c r="AG1062" s="194" t="str">
        <f t="shared" si="85"/>
        <v/>
      </c>
      <c r="AH1062" s="194">
        <f>IF(AG1062="",0,IF(ISERROR(VLOOKUP(AG1062,AG$7:AG1061,1,FALSE)),1,0))</f>
        <v>0</v>
      </c>
      <c r="AI1062" s="194"/>
    </row>
    <row r="1063" spans="1:35" ht="16.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75">
        <f>IF(AND($X$5012&lt;&gt;" ",$X$5012&lt;&gt;0),IF(X1063=$X$5012,1+COUNTIF(U$7:U1062,"&gt;0"),0),0)</f>
        <v>0</v>
      </c>
      <c r="V1063" s="178" t="s">
        <v>1252</v>
      </c>
      <c r="W1063" s="130"/>
      <c r="X1063" s="131"/>
      <c r="Y1063" s="131"/>
      <c r="Z1063" s="206"/>
      <c r="AA1063" s="134"/>
      <c r="AB1063" s="174">
        <f>IF(AC1063="totale",SUMIF(AA$7:AA1063,"somma",Z$7:Z1063)-SUMIF(AC$7:AC1062,"totale",AB$7:AB1062),0)</f>
        <v>0</v>
      </c>
      <c r="AC1063" s="134"/>
      <c r="AD1063" s="194">
        <f t="shared" si="82"/>
        <v>0</v>
      </c>
      <c r="AE1063" s="124" t="str">
        <f t="shared" si="83"/>
        <v/>
      </c>
      <c r="AF1063" s="195" t="str">
        <f t="shared" si="84"/>
        <v/>
      </c>
      <c r="AG1063" s="194" t="str">
        <f t="shared" si="85"/>
        <v/>
      </c>
      <c r="AH1063" s="194">
        <f>IF(AG1063="",0,IF(ISERROR(VLOOKUP(AG1063,AG$7:AG1062,1,FALSE)),1,0))</f>
        <v>0</v>
      </c>
      <c r="AI1063" s="194"/>
    </row>
    <row r="1064" spans="1:35" ht="16.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75">
        <f>IF(AND($X$5012&lt;&gt;" ",$X$5012&lt;&gt;0),IF(X1064=$X$5012,1+COUNTIF(U$7:U1063,"&gt;0"),0),0)</f>
        <v>0</v>
      </c>
      <c r="V1064" s="178" t="s">
        <v>1253</v>
      </c>
      <c r="W1064" s="130"/>
      <c r="X1064" s="131"/>
      <c r="Y1064" s="131"/>
      <c r="Z1064" s="206"/>
      <c r="AA1064" s="134"/>
      <c r="AB1064" s="174">
        <f>IF(AC1064="totale",SUMIF(AA$7:AA1064,"somma",Z$7:Z1064)-SUMIF(AC$7:AC1063,"totale",AB$7:AB1063),0)</f>
        <v>0</v>
      </c>
      <c r="AC1064" s="134"/>
      <c r="AD1064" s="194">
        <f t="shared" si="82"/>
        <v>0</v>
      </c>
      <c r="AE1064" s="124" t="str">
        <f t="shared" si="83"/>
        <v/>
      </c>
      <c r="AF1064" s="195" t="str">
        <f t="shared" si="84"/>
        <v/>
      </c>
      <c r="AG1064" s="194" t="str">
        <f t="shared" si="85"/>
        <v/>
      </c>
      <c r="AH1064" s="194">
        <f>IF(AG1064="",0,IF(ISERROR(VLOOKUP(AG1064,AG$7:AG1063,1,FALSE)),1,0))</f>
        <v>0</v>
      </c>
      <c r="AI1064" s="194"/>
    </row>
    <row r="1065" spans="1:35" ht="16.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75">
        <f>IF(AND($X$5012&lt;&gt;" ",$X$5012&lt;&gt;0),IF(X1065=$X$5012,1+COUNTIF(U$7:U1064,"&gt;0"),0),0)</f>
        <v>0</v>
      </c>
      <c r="V1065" s="178" t="s">
        <v>1254</v>
      </c>
      <c r="W1065" s="130"/>
      <c r="X1065" s="131"/>
      <c r="Y1065" s="131"/>
      <c r="Z1065" s="206"/>
      <c r="AA1065" s="134"/>
      <c r="AB1065" s="174">
        <f>IF(AC1065="totale",SUMIF(AA$7:AA1065,"somma",Z$7:Z1065)-SUMIF(AC$7:AC1064,"totale",AB$7:AB1064),0)</f>
        <v>0</v>
      </c>
      <c r="AC1065" s="134"/>
      <c r="AD1065" s="194">
        <f t="shared" si="82"/>
        <v>0</v>
      </c>
      <c r="AE1065" s="124" t="str">
        <f t="shared" si="83"/>
        <v/>
      </c>
      <c r="AF1065" s="195" t="str">
        <f t="shared" si="84"/>
        <v/>
      </c>
      <c r="AG1065" s="194" t="str">
        <f t="shared" si="85"/>
        <v/>
      </c>
      <c r="AH1065" s="194">
        <f>IF(AG1065="",0,IF(ISERROR(VLOOKUP(AG1065,AG$7:AG1064,1,FALSE)),1,0))</f>
        <v>0</v>
      </c>
      <c r="AI1065" s="194"/>
    </row>
    <row r="1066" spans="1:35" ht="16.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75">
        <f>IF(AND($X$5012&lt;&gt;" ",$X$5012&lt;&gt;0),IF(X1066=$X$5012,1+COUNTIF(U$7:U1065,"&gt;0"),0),0)</f>
        <v>0</v>
      </c>
      <c r="V1066" s="178" t="s">
        <v>1255</v>
      </c>
      <c r="W1066" s="130"/>
      <c r="X1066" s="131"/>
      <c r="Y1066" s="131"/>
      <c r="Z1066" s="206"/>
      <c r="AA1066" s="134"/>
      <c r="AB1066" s="174">
        <f>IF(AC1066="totale",SUMIF(AA$7:AA1066,"somma",Z$7:Z1066)-SUMIF(AC$7:AC1065,"totale",AB$7:AB1065),0)</f>
        <v>0</v>
      </c>
      <c r="AC1066" s="134"/>
      <c r="AD1066" s="194">
        <f t="shared" si="82"/>
        <v>0</v>
      </c>
      <c r="AE1066" s="124" t="str">
        <f t="shared" si="83"/>
        <v/>
      </c>
      <c r="AF1066" s="195" t="str">
        <f t="shared" si="84"/>
        <v/>
      </c>
      <c r="AG1066" s="194" t="str">
        <f t="shared" si="85"/>
        <v/>
      </c>
      <c r="AH1066" s="194">
        <f>IF(AG1066="",0,IF(ISERROR(VLOOKUP(AG1066,AG$7:AG1065,1,FALSE)),1,0))</f>
        <v>0</v>
      </c>
      <c r="AI1066" s="194"/>
    </row>
    <row r="1067" spans="1:35" ht="16.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75">
        <f>IF(AND($X$5012&lt;&gt;" ",$X$5012&lt;&gt;0),IF(X1067=$X$5012,1+COUNTIF(U$7:U1066,"&gt;0"),0),0)</f>
        <v>0</v>
      </c>
      <c r="V1067" s="178" t="s">
        <v>1256</v>
      </c>
      <c r="W1067" s="130"/>
      <c r="X1067" s="131"/>
      <c r="Y1067" s="131"/>
      <c r="Z1067" s="206"/>
      <c r="AA1067" s="134"/>
      <c r="AB1067" s="174">
        <f>IF(AC1067="totale",SUMIF(AA$7:AA1067,"somma",Z$7:Z1067)-SUMIF(AC$7:AC1066,"totale",AB$7:AB1066),0)</f>
        <v>0</v>
      </c>
      <c r="AC1067" s="134"/>
      <c r="AD1067" s="194">
        <f t="shared" si="82"/>
        <v>0</v>
      </c>
      <c r="AE1067" s="124" t="str">
        <f t="shared" si="83"/>
        <v/>
      </c>
      <c r="AF1067" s="195" t="str">
        <f t="shared" si="84"/>
        <v/>
      </c>
      <c r="AG1067" s="194" t="str">
        <f t="shared" si="85"/>
        <v/>
      </c>
      <c r="AH1067" s="194">
        <f>IF(AG1067="",0,IF(ISERROR(VLOOKUP(AG1067,AG$7:AG1066,1,FALSE)),1,0))</f>
        <v>0</v>
      </c>
      <c r="AI1067" s="194"/>
    </row>
    <row r="1068" spans="1:35" ht="16.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75">
        <f>IF(AND($X$5012&lt;&gt;" ",$X$5012&lt;&gt;0),IF(X1068=$X$5012,1+COUNTIF(U$7:U1067,"&gt;0"),0),0)</f>
        <v>0</v>
      </c>
      <c r="V1068" s="178" t="s">
        <v>1257</v>
      </c>
      <c r="W1068" s="130"/>
      <c r="X1068" s="131"/>
      <c r="Y1068" s="131"/>
      <c r="Z1068" s="206"/>
      <c r="AA1068" s="134"/>
      <c r="AB1068" s="174">
        <f>IF(AC1068="totale",SUMIF(AA$7:AA1068,"somma",Z$7:Z1068)-SUMIF(AC$7:AC1067,"totale",AB$7:AB1067),0)</f>
        <v>0</v>
      </c>
      <c r="AC1068" s="134"/>
      <c r="AD1068" s="194">
        <f t="shared" si="82"/>
        <v>0</v>
      </c>
      <c r="AE1068" s="124" t="str">
        <f t="shared" si="83"/>
        <v/>
      </c>
      <c r="AF1068" s="195" t="str">
        <f t="shared" si="84"/>
        <v/>
      </c>
      <c r="AG1068" s="194" t="str">
        <f t="shared" si="85"/>
        <v/>
      </c>
      <c r="AH1068" s="194">
        <f>IF(AG1068="",0,IF(ISERROR(VLOOKUP(AG1068,AG$7:AG1067,1,FALSE)),1,0))</f>
        <v>0</v>
      </c>
      <c r="AI1068" s="194"/>
    </row>
    <row r="1069" spans="1:35" ht="16.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75">
        <f>IF(AND($X$5012&lt;&gt;" ",$X$5012&lt;&gt;0),IF(X1069=$X$5012,1+COUNTIF(U$7:U1068,"&gt;0"),0),0)</f>
        <v>0</v>
      </c>
      <c r="V1069" s="178" t="s">
        <v>1258</v>
      </c>
      <c r="W1069" s="130"/>
      <c r="X1069" s="131"/>
      <c r="Y1069" s="131"/>
      <c r="Z1069" s="206"/>
      <c r="AA1069" s="134"/>
      <c r="AB1069" s="174">
        <f>IF(AC1069="totale",SUMIF(AA$7:AA1069,"somma",Z$7:Z1069)-SUMIF(AC$7:AC1068,"totale",AB$7:AB1068),0)</f>
        <v>0</v>
      </c>
      <c r="AC1069" s="134"/>
      <c r="AD1069" s="194">
        <f t="shared" si="82"/>
        <v>0</v>
      </c>
      <c r="AE1069" s="124" t="str">
        <f t="shared" si="83"/>
        <v/>
      </c>
      <c r="AF1069" s="195" t="str">
        <f t="shared" si="84"/>
        <v/>
      </c>
      <c r="AG1069" s="194" t="str">
        <f t="shared" si="85"/>
        <v/>
      </c>
      <c r="AH1069" s="194">
        <f>IF(AG1069="",0,IF(ISERROR(VLOOKUP(AG1069,AG$7:AG1068,1,FALSE)),1,0))</f>
        <v>0</v>
      </c>
      <c r="AI1069" s="194"/>
    </row>
    <row r="1070" spans="1:35" ht="16.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75">
        <f>IF(AND($X$5012&lt;&gt;" ",$X$5012&lt;&gt;0),IF(X1070=$X$5012,1+COUNTIF(U$7:U1069,"&gt;0"),0),0)</f>
        <v>0</v>
      </c>
      <c r="V1070" s="178" t="s">
        <v>1259</v>
      </c>
      <c r="W1070" s="130"/>
      <c r="X1070" s="131"/>
      <c r="Y1070" s="131"/>
      <c r="Z1070" s="206"/>
      <c r="AA1070" s="134"/>
      <c r="AB1070" s="174">
        <f>IF(AC1070="totale",SUMIF(AA$7:AA1070,"somma",Z$7:Z1070)-SUMIF(AC$7:AC1069,"totale",AB$7:AB1069),0)</f>
        <v>0</v>
      </c>
      <c r="AC1070" s="134"/>
      <c r="AD1070" s="194">
        <f t="shared" si="82"/>
        <v>0</v>
      </c>
      <c r="AE1070" s="124" t="str">
        <f t="shared" si="83"/>
        <v/>
      </c>
      <c r="AF1070" s="195" t="str">
        <f t="shared" si="84"/>
        <v/>
      </c>
      <c r="AG1070" s="194" t="str">
        <f t="shared" si="85"/>
        <v/>
      </c>
      <c r="AH1070" s="194">
        <f>IF(AG1070="",0,IF(ISERROR(VLOOKUP(AG1070,AG$7:AG1069,1,FALSE)),1,0))</f>
        <v>0</v>
      </c>
      <c r="AI1070" s="194"/>
    </row>
    <row r="1071" spans="1:35" ht="16.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75">
        <f>IF(AND($X$5012&lt;&gt;" ",$X$5012&lt;&gt;0),IF(X1071=$X$5012,1+COUNTIF(U$7:U1070,"&gt;0"),0),0)</f>
        <v>0</v>
      </c>
      <c r="V1071" s="178" t="s">
        <v>1260</v>
      </c>
      <c r="W1071" s="130"/>
      <c r="X1071" s="131"/>
      <c r="Y1071" s="131"/>
      <c r="Z1071" s="206"/>
      <c r="AA1071" s="134"/>
      <c r="AB1071" s="174">
        <f>IF(AC1071="totale",SUMIF(AA$7:AA1071,"somma",Z$7:Z1071)-SUMIF(AC$7:AC1070,"totale",AB$7:AB1070),0)</f>
        <v>0</v>
      </c>
      <c r="AC1071" s="134"/>
      <c r="AD1071" s="194">
        <f t="shared" si="82"/>
        <v>0</v>
      </c>
      <c r="AE1071" s="124" t="str">
        <f t="shared" si="83"/>
        <v/>
      </c>
      <c r="AF1071" s="195" t="str">
        <f t="shared" si="84"/>
        <v/>
      </c>
      <c r="AG1071" s="194" t="str">
        <f t="shared" si="85"/>
        <v/>
      </c>
      <c r="AH1071" s="194">
        <f>IF(AG1071="",0,IF(ISERROR(VLOOKUP(AG1071,AG$7:AG1070,1,FALSE)),1,0))</f>
        <v>0</v>
      </c>
      <c r="AI1071" s="194"/>
    </row>
    <row r="1072" spans="1:35" ht="16.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75">
        <f>IF(AND($X$5012&lt;&gt;" ",$X$5012&lt;&gt;0),IF(X1072=$X$5012,1+COUNTIF(U$7:U1071,"&gt;0"),0),0)</f>
        <v>0</v>
      </c>
      <c r="V1072" s="178" t="s">
        <v>1261</v>
      </c>
      <c r="W1072" s="130"/>
      <c r="X1072" s="131"/>
      <c r="Y1072" s="131"/>
      <c r="Z1072" s="206"/>
      <c r="AA1072" s="134"/>
      <c r="AB1072" s="174">
        <f>IF(AC1072="totale",SUMIF(AA$7:AA1072,"somma",Z$7:Z1072)-SUMIF(AC$7:AC1071,"totale",AB$7:AB1071),0)</f>
        <v>0</v>
      </c>
      <c r="AC1072" s="134"/>
      <c r="AD1072" s="194">
        <f t="shared" si="82"/>
        <v>0</v>
      </c>
      <c r="AE1072" s="124" t="str">
        <f t="shared" si="83"/>
        <v/>
      </c>
      <c r="AF1072" s="195" t="str">
        <f t="shared" si="84"/>
        <v/>
      </c>
      <c r="AG1072" s="194" t="str">
        <f t="shared" si="85"/>
        <v/>
      </c>
      <c r="AH1072" s="194">
        <f>IF(AG1072="",0,IF(ISERROR(VLOOKUP(AG1072,AG$7:AG1071,1,FALSE)),1,0))</f>
        <v>0</v>
      </c>
      <c r="AI1072" s="194"/>
    </row>
    <row r="1073" spans="1:35" ht="16.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75">
        <f>IF(AND($X$5012&lt;&gt;" ",$X$5012&lt;&gt;0),IF(X1073=$X$5012,1+COUNTIF(U$7:U1072,"&gt;0"),0),0)</f>
        <v>0</v>
      </c>
      <c r="V1073" s="178" t="s">
        <v>1262</v>
      </c>
      <c r="W1073" s="130"/>
      <c r="X1073" s="131"/>
      <c r="Y1073" s="131"/>
      <c r="Z1073" s="206"/>
      <c r="AA1073" s="134"/>
      <c r="AB1073" s="174">
        <f>IF(AC1073="totale",SUMIF(AA$7:AA1073,"somma",Z$7:Z1073)-SUMIF(AC$7:AC1072,"totale",AB$7:AB1072),0)</f>
        <v>0</v>
      </c>
      <c r="AC1073" s="134"/>
      <c r="AD1073" s="194">
        <f t="shared" si="82"/>
        <v>0</v>
      </c>
      <c r="AE1073" s="124" t="str">
        <f t="shared" si="83"/>
        <v/>
      </c>
      <c r="AF1073" s="195" t="str">
        <f t="shared" si="84"/>
        <v/>
      </c>
      <c r="AG1073" s="194" t="str">
        <f t="shared" si="85"/>
        <v/>
      </c>
      <c r="AH1073" s="194">
        <f>IF(AG1073="",0,IF(ISERROR(VLOOKUP(AG1073,AG$7:AG1072,1,FALSE)),1,0))</f>
        <v>0</v>
      </c>
      <c r="AI1073" s="194"/>
    </row>
    <row r="1074" spans="1:35" ht="16.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75">
        <f>IF(AND($X$5012&lt;&gt;" ",$X$5012&lt;&gt;0),IF(X1074=$X$5012,1+COUNTIF(U$7:U1073,"&gt;0"),0),0)</f>
        <v>0</v>
      </c>
      <c r="V1074" s="178" t="s">
        <v>1263</v>
      </c>
      <c r="W1074" s="130"/>
      <c r="X1074" s="131"/>
      <c r="Y1074" s="131"/>
      <c r="Z1074" s="206"/>
      <c r="AA1074" s="134"/>
      <c r="AB1074" s="174">
        <f>IF(AC1074="totale",SUMIF(AA$7:AA1074,"somma",Z$7:Z1074)-SUMIF(AC$7:AC1073,"totale",AB$7:AB1073),0)</f>
        <v>0</v>
      </c>
      <c r="AC1074" s="134"/>
      <c r="AD1074" s="194">
        <f t="shared" si="82"/>
        <v>0</v>
      </c>
      <c r="AE1074" s="124" t="str">
        <f t="shared" si="83"/>
        <v/>
      </c>
      <c r="AF1074" s="195" t="str">
        <f t="shared" si="84"/>
        <v/>
      </c>
      <c r="AG1074" s="194" t="str">
        <f t="shared" si="85"/>
        <v/>
      </c>
      <c r="AH1074" s="194">
        <f>IF(AG1074="",0,IF(ISERROR(VLOOKUP(AG1074,AG$7:AG1073,1,FALSE)),1,0))</f>
        <v>0</v>
      </c>
      <c r="AI1074" s="194"/>
    </row>
    <row r="1075" spans="1:35" ht="16.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75">
        <f>IF(AND($X$5012&lt;&gt;" ",$X$5012&lt;&gt;0),IF(X1075=$X$5012,1+COUNTIF(U$7:U1074,"&gt;0"),0),0)</f>
        <v>0</v>
      </c>
      <c r="V1075" s="178" t="s">
        <v>1264</v>
      </c>
      <c r="W1075" s="130"/>
      <c r="X1075" s="131"/>
      <c r="Y1075" s="131"/>
      <c r="Z1075" s="206"/>
      <c r="AA1075" s="134"/>
      <c r="AB1075" s="174">
        <f>IF(AC1075="totale",SUMIF(AA$7:AA1075,"somma",Z$7:Z1075)-SUMIF(AC$7:AC1074,"totale",AB$7:AB1074),0)</f>
        <v>0</v>
      </c>
      <c r="AC1075" s="134"/>
      <c r="AD1075" s="194">
        <f t="shared" si="82"/>
        <v>0</v>
      </c>
      <c r="AE1075" s="124" t="str">
        <f t="shared" si="83"/>
        <v/>
      </c>
      <c r="AF1075" s="195" t="str">
        <f t="shared" si="84"/>
        <v/>
      </c>
      <c r="AG1075" s="194" t="str">
        <f t="shared" si="85"/>
        <v/>
      </c>
      <c r="AH1075" s="194">
        <f>IF(AG1075="",0,IF(ISERROR(VLOOKUP(AG1075,AG$7:AG1074,1,FALSE)),1,0))</f>
        <v>0</v>
      </c>
      <c r="AI1075" s="194"/>
    </row>
    <row r="1076" spans="1:35" ht="16.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75">
        <f>IF(AND($X$5012&lt;&gt;" ",$X$5012&lt;&gt;0),IF(X1076=$X$5012,1+COUNTIF(U$7:U1075,"&gt;0"),0),0)</f>
        <v>0</v>
      </c>
      <c r="V1076" s="178" t="s">
        <v>1265</v>
      </c>
      <c r="W1076" s="130"/>
      <c r="X1076" s="131"/>
      <c r="Y1076" s="131"/>
      <c r="Z1076" s="206"/>
      <c r="AA1076" s="134"/>
      <c r="AB1076" s="174">
        <f>IF(AC1076="totale",SUMIF(AA$7:AA1076,"somma",Z$7:Z1076)-SUMIF(AC$7:AC1075,"totale",AB$7:AB1075),0)</f>
        <v>0</v>
      </c>
      <c r="AC1076" s="134"/>
      <c r="AD1076" s="194">
        <f t="shared" si="82"/>
        <v>0</v>
      </c>
      <c r="AE1076" s="124" t="str">
        <f t="shared" si="83"/>
        <v/>
      </c>
      <c r="AF1076" s="195" t="str">
        <f t="shared" si="84"/>
        <v/>
      </c>
      <c r="AG1076" s="194" t="str">
        <f t="shared" si="85"/>
        <v/>
      </c>
      <c r="AH1076" s="194">
        <f>IF(AG1076="",0,IF(ISERROR(VLOOKUP(AG1076,AG$7:AG1075,1,FALSE)),1,0))</f>
        <v>0</v>
      </c>
      <c r="AI1076" s="194"/>
    </row>
    <row r="1077" spans="1:35" ht="16.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75">
        <f>IF(AND($X$5012&lt;&gt;" ",$X$5012&lt;&gt;0),IF(X1077=$X$5012,1+COUNTIF(U$7:U1076,"&gt;0"),0),0)</f>
        <v>0</v>
      </c>
      <c r="V1077" s="178" t="s">
        <v>1266</v>
      </c>
      <c r="W1077" s="130"/>
      <c r="X1077" s="131"/>
      <c r="Y1077" s="131"/>
      <c r="Z1077" s="206"/>
      <c r="AA1077" s="134"/>
      <c r="AB1077" s="174">
        <f>IF(AC1077="totale",SUMIF(AA$7:AA1077,"somma",Z$7:Z1077)-SUMIF(AC$7:AC1076,"totale",AB$7:AB1076),0)</f>
        <v>0</v>
      </c>
      <c r="AC1077" s="134"/>
      <c r="AD1077" s="194">
        <f t="shared" si="82"/>
        <v>0</v>
      </c>
      <c r="AE1077" s="124" t="str">
        <f t="shared" si="83"/>
        <v/>
      </c>
      <c r="AF1077" s="195" t="str">
        <f t="shared" si="84"/>
        <v/>
      </c>
      <c r="AG1077" s="194" t="str">
        <f t="shared" si="85"/>
        <v/>
      </c>
      <c r="AH1077" s="194">
        <f>IF(AG1077="",0,IF(ISERROR(VLOOKUP(AG1077,AG$7:AG1076,1,FALSE)),1,0))</f>
        <v>0</v>
      </c>
      <c r="AI1077" s="194"/>
    </row>
    <row r="1078" spans="1:35" ht="16.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75">
        <f>IF(AND($X$5012&lt;&gt;" ",$X$5012&lt;&gt;0),IF(X1078=$X$5012,1+COUNTIF(U$7:U1077,"&gt;0"),0),0)</f>
        <v>0</v>
      </c>
      <c r="V1078" s="178" t="s">
        <v>1267</v>
      </c>
      <c r="W1078" s="130"/>
      <c r="X1078" s="131"/>
      <c r="Y1078" s="131"/>
      <c r="Z1078" s="206"/>
      <c r="AA1078" s="134"/>
      <c r="AB1078" s="174">
        <f>IF(AC1078="totale",SUMIF(AA$7:AA1078,"somma",Z$7:Z1078)-SUMIF(AC$7:AC1077,"totale",AB$7:AB1077),0)</f>
        <v>0</v>
      </c>
      <c r="AC1078" s="134"/>
      <c r="AD1078" s="194">
        <f t="shared" si="82"/>
        <v>0</v>
      </c>
      <c r="AE1078" s="124" t="str">
        <f t="shared" si="83"/>
        <v/>
      </c>
      <c r="AF1078" s="195" t="str">
        <f t="shared" si="84"/>
        <v/>
      </c>
      <c r="AG1078" s="194" t="str">
        <f t="shared" si="85"/>
        <v/>
      </c>
      <c r="AH1078" s="194">
        <f>IF(AG1078="",0,IF(ISERROR(VLOOKUP(AG1078,AG$7:AG1077,1,FALSE)),1,0))</f>
        <v>0</v>
      </c>
      <c r="AI1078" s="194"/>
    </row>
    <row r="1079" spans="1:35" ht="16.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75">
        <f>IF(AND($X$5012&lt;&gt;" ",$X$5012&lt;&gt;0),IF(X1079=$X$5012,1+COUNTIF(U$7:U1078,"&gt;0"),0),0)</f>
        <v>0</v>
      </c>
      <c r="V1079" s="178" t="s">
        <v>1268</v>
      </c>
      <c r="W1079" s="130"/>
      <c r="X1079" s="131"/>
      <c r="Y1079" s="131"/>
      <c r="Z1079" s="206"/>
      <c r="AA1079" s="134"/>
      <c r="AB1079" s="174">
        <f>IF(AC1079="totale",SUMIF(AA$7:AA1079,"somma",Z$7:Z1079)-SUMIF(AC$7:AC1078,"totale",AB$7:AB1078),0)</f>
        <v>0</v>
      </c>
      <c r="AC1079" s="134"/>
      <c r="AD1079" s="194">
        <f t="shared" si="82"/>
        <v>0</v>
      </c>
      <c r="AE1079" s="124" t="str">
        <f t="shared" si="83"/>
        <v/>
      </c>
      <c r="AF1079" s="195" t="str">
        <f t="shared" si="84"/>
        <v/>
      </c>
      <c r="AG1079" s="194" t="str">
        <f t="shared" si="85"/>
        <v/>
      </c>
      <c r="AH1079" s="194">
        <f>IF(AG1079="",0,IF(ISERROR(VLOOKUP(AG1079,AG$7:AG1078,1,FALSE)),1,0))</f>
        <v>0</v>
      </c>
      <c r="AI1079" s="194"/>
    </row>
    <row r="1080" spans="1:35" ht="16.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75">
        <f>IF(AND($X$5012&lt;&gt;" ",$X$5012&lt;&gt;0),IF(X1080=$X$5012,1+COUNTIF(U$7:U1079,"&gt;0"),0),0)</f>
        <v>0</v>
      </c>
      <c r="V1080" s="178" t="s">
        <v>1269</v>
      </c>
      <c r="W1080" s="130"/>
      <c r="X1080" s="131"/>
      <c r="Y1080" s="131"/>
      <c r="Z1080" s="206"/>
      <c r="AA1080" s="134"/>
      <c r="AB1080" s="174">
        <f>IF(AC1080="totale",SUMIF(AA$7:AA1080,"somma",Z$7:Z1080)-SUMIF(AC$7:AC1079,"totale",AB$7:AB1079),0)</f>
        <v>0</v>
      </c>
      <c r="AC1080" s="134"/>
      <c r="AD1080" s="194">
        <f t="shared" si="82"/>
        <v>0</v>
      </c>
      <c r="AE1080" s="124" t="str">
        <f t="shared" si="83"/>
        <v/>
      </c>
      <c r="AF1080" s="195" t="str">
        <f t="shared" si="84"/>
        <v/>
      </c>
      <c r="AG1080" s="194" t="str">
        <f t="shared" si="85"/>
        <v/>
      </c>
      <c r="AH1080" s="194">
        <f>IF(AG1080="",0,IF(ISERROR(VLOOKUP(AG1080,AG$7:AG1079,1,FALSE)),1,0))</f>
        <v>0</v>
      </c>
      <c r="AI1080" s="194"/>
    </row>
    <row r="1081" spans="1:35" ht="16.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75">
        <f>IF(AND($X$5012&lt;&gt;" ",$X$5012&lt;&gt;0),IF(X1081=$X$5012,1+COUNTIF(U$7:U1080,"&gt;0"),0),0)</f>
        <v>0</v>
      </c>
      <c r="V1081" s="178" t="s">
        <v>1270</v>
      </c>
      <c r="W1081" s="130"/>
      <c r="X1081" s="131"/>
      <c r="Y1081" s="131"/>
      <c r="Z1081" s="206"/>
      <c r="AA1081" s="134"/>
      <c r="AB1081" s="174">
        <f>IF(AC1081="totale",SUMIF(AA$7:AA1081,"somma",Z$7:Z1081)-SUMIF(AC$7:AC1080,"totale",AB$7:AB1080),0)</f>
        <v>0</v>
      </c>
      <c r="AC1081" s="134"/>
      <c r="AD1081" s="194">
        <f t="shared" si="82"/>
        <v>0</v>
      </c>
      <c r="AE1081" s="124" t="str">
        <f t="shared" si="83"/>
        <v/>
      </c>
      <c r="AF1081" s="195" t="str">
        <f t="shared" si="84"/>
        <v/>
      </c>
      <c r="AG1081" s="194" t="str">
        <f t="shared" si="85"/>
        <v/>
      </c>
      <c r="AH1081" s="194">
        <f>IF(AG1081="",0,IF(ISERROR(VLOOKUP(AG1081,AG$7:AG1080,1,FALSE)),1,0))</f>
        <v>0</v>
      </c>
      <c r="AI1081" s="194"/>
    </row>
    <row r="1082" spans="1:35" ht="16.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75">
        <f>IF(AND($X$5012&lt;&gt;" ",$X$5012&lt;&gt;0),IF(X1082=$X$5012,1+COUNTIF(U$7:U1081,"&gt;0"),0),0)</f>
        <v>0</v>
      </c>
      <c r="V1082" s="178" t="s">
        <v>1271</v>
      </c>
      <c r="W1082" s="130"/>
      <c r="X1082" s="131"/>
      <c r="Y1082" s="131"/>
      <c r="Z1082" s="206"/>
      <c r="AA1082" s="134"/>
      <c r="AB1082" s="174">
        <f>IF(AC1082="totale",SUMIF(AA$7:AA1082,"somma",Z$7:Z1082)-SUMIF(AC$7:AC1081,"totale",AB$7:AB1081),0)</f>
        <v>0</v>
      </c>
      <c r="AC1082" s="134"/>
      <c r="AD1082" s="194">
        <f t="shared" si="82"/>
        <v>0</v>
      </c>
      <c r="AE1082" s="124" t="str">
        <f t="shared" si="83"/>
        <v/>
      </c>
      <c r="AF1082" s="195" t="str">
        <f t="shared" si="84"/>
        <v/>
      </c>
      <c r="AG1082" s="194" t="str">
        <f t="shared" si="85"/>
        <v/>
      </c>
      <c r="AH1082" s="194">
        <f>IF(AG1082="",0,IF(ISERROR(VLOOKUP(AG1082,AG$7:AG1081,1,FALSE)),1,0))</f>
        <v>0</v>
      </c>
      <c r="AI1082" s="194"/>
    </row>
    <row r="1083" spans="1:35" ht="16.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75">
        <f>IF(AND($X$5012&lt;&gt;" ",$X$5012&lt;&gt;0),IF(X1083=$X$5012,1+COUNTIF(U$7:U1082,"&gt;0"),0),0)</f>
        <v>0</v>
      </c>
      <c r="V1083" s="178" t="s">
        <v>1272</v>
      </c>
      <c r="W1083" s="130"/>
      <c r="X1083" s="131"/>
      <c r="Y1083" s="131"/>
      <c r="Z1083" s="206"/>
      <c r="AA1083" s="134"/>
      <c r="AB1083" s="174">
        <f>IF(AC1083="totale",SUMIF(AA$7:AA1083,"somma",Z$7:Z1083)-SUMIF(AC$7:AC1082,"totale",AB$7:AB1082),0)</f>
        <v>0</v>
      </c>
      <c r="AC1083" s="134"/>
      <c r="AD1083" s="194">
        <f t="shared" si="82"/>
        <v>0</v>
      </c>
      <c r="AE1083" s="124" t="str">
        <f t="shared" si="83"/>
        <v/>
      </c>
      <c r="AF1083" s="195" t="str">
        <f t="shared" si="84"/>
        <v/>
      </c>
      <c r="AG1083" s="194" t="str">
        <f t="shared" si="85"/>
        <v/>
      </c>
      <c r="AH1083" s="194">
        <f>IF(AG1083="",0,IF(ISERROR(VLOOKUP(AG1083,AG$7:AG1082,1,FALSE)),1,0))</f>
        <v>0</v>
      </c>
      <c r="AI1083" s="194"/>
    </row>
    <row r="1084" spans="1:35" ht="16.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75">
        <f>IF(AND($X$5012&lt;&gt;" ",$X$5012&lt;&gt;0),IF(X1084=$X$5012,1+COUNTIF(U$7:U1083,"&gt;0"),0),0)</f>
        <v>0</v>
      </c>
      <c r="V1084" s="178" t="s">
        <v>1273</v>
      </c>
      <c r="W1084" s="130"/>
      <c r="X1084" s="131"/>
      <c r="Y1084" s="131"/>
      <c r="Z1084" s="206"/>
      <c r="AA1084" s="134"/>
      <c r="AB1084" s="174">
        <f>IF(AC1084="totale",SUMIF(AA$7:AA1084,"somma",Z$7:Z1084)-SUMIF(AC$7:AC1083,"totale",AB$7:AB1083),0)</f>
        <v>0</v>
      </c>
      <c r="AC1084" s="134"/>
      <c r="AD1084" s="194">
        <f t="shared" si="82"/>
        <v>0</v>
      </c>
      <c r="AE1084" s="124" t="str">
        <f t="shared" si="83"/>
        <v/>
      </c>
      <c r="AF1084" s="195" t="str">
        <f t="shared" si="84"/>
        <v/>
      </c>
      <c r="AG1084" s="194" t="str">
        <f t="shared" si="85"/>
        <v/>
      </c>
      <c r="AH1084" s="194">
        <f>IF(AG1084="",0,IF(ISERROR(VLOOKUP(AG1084,AG$7:AG1083,1,FALSE)),1,0))</f>
        <v>0</v>
      </c>
      <c r="AI1084" s="194"/>
    </row>
    <row r="1085" spans="1:35" ht="16.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75">
        <f>IF(AND($X$5012&lt;&gt;" ",$X$5012&lt;&gt;0),IF(X1085=$X$5012,1+COUNTIF(U$7:U1084,"&gt;0"),0),0)</f>
        <v>0</v>
      </c>
      <c r="V1085" s="178" t="s">
        <v>1274</v>
      </c>
      <c r="W1085" s="130"/>
      <c r="X1085" s="131"/>
      <c r="Y1085" s="131"/>
      <c r="Z1085" s="206"/>
      <c r="AA1085" s="134"/>
      <c r="AB1085" s="174">
        <f>IF(AC1085="totale",SUMIF(AA$7:AA1085,"somma",Z$7:Z1085)-SUMIF(AC$7:AC1084,"totale",AB$7:AB1084),0)</f>
        <v>0</v>
      </c>
      <c r="AC1085" s="134"/>
      <c r="AD1085" s="194">
        <f t="shared" si="82"/>
        <v>0</v>
      </c>
      <c r="AE1085" s="124" t="str">
        <f t="shared" si="83"/>
        <v/>
      </c>
      <c r="AF1085" s="195" t="str">
        <f t="shared" si="84"/>
        <v/>
      </c>
      <c r="AG1085" s="194" t="str">
        <f t="shared" si="85"/>
        <v/>
      </c>
      <c r="AH1085" s="194">
        <f>IF(AG1085="",0,IF(ISERROR(VLOOKUP(AG1085,AG$7:AG1084,1,FALSE)),1,0))</f>
        <v>0</v>
      </c>
      <c r="AI1085" s="194"/>
    </row>
    <row r="1086" spans="1:35" ht="16.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75">
        <f>IF(AND($X$5012&lt;&gt;" ",$X$5012&lt;&gt;0),IF(X1086=$X$5012,1+COUNTIF(U$7:U1085,"&gt;0"),0),0)</f>
        <v>0</v>
      </c>
      <c r="V1086" s="178" t="s">
        <v>1275</v>
      </c>
      <c r="W1086" s="130"/>
      <c r="X1086" s="131"/>
      <c r="Y1086" s="131"/>
      <c r="Z1086" s="206"/>
      <c r="AA1086" s="134"/>
      <c r="AB1086" s="174">
        <f>IF(AC1086="totale",SUMIF(AA$7:AA1086,"somma",Z$7:Z1086)-SUMIF(AC$7:AC1085,"totale",AB$7:AB1085),0)</f>
        <v>0</v>
      </c>
      <c r="AC1086" s="134"/>
      <c r="AD1086" s="194">
        <f t="shared" si="82"/>
        <v>0</v>
      </c>
      <c r="AE1086" s="124" t="str">
        <f t="shared" si="83"/>
        <v/>
      </c>
      <c r="AF1086" s="195" t="str">
        <f t="shared" si="84"/>
        <v/>
      </c>
      <c r="AG1086" s="194" t="str">
        <f t="shared" si="85"/>
        <v/>
      </c>
      <c r="AH1086" s="194">
        <f>IF(AG1086="",0,IF(ISERROR(VLOOKUP(AG1086,AG$7:AG1085,1,FALSE)),1,0))</f>
        <v>0</v>
      </c>
      <c r="AI1086" s="194"/>
    </row>
    <row r="1087" spans="1:35" ht="16.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75">
        <f>IF(AND($X$5012&lt;&gt;" ",$X$5012&lt;&gt;0),IF(X1087=$X$5012,1+COUNTIF(U$7:U1086,"&gt;0"),0),0)</f>
        <v>0</v>
      </c>
      <c r="V1087" s="178" t="s">
        <v>1276</v>
      </c>
      <c r="W1087" s="130"/>
      <c r="X1087" s="131"/>
      <c r="Y1087" s="131"/>
      <c r="Z1087" s="206"/>
      <c r="AA1087" s="134"/>
      <c r="AB1087" s="174">
        <f>IF(AC1087="totale",SUMIF(AA$7:AA1087,"somma",Z$7:Z1087)-SUMIF(AC$7:AC1086,"totale",AB$7:AB1086),0)</f>
        <v>0</v>
      </c>
      <c r="AC1087" s="134"/>
      <c r="AD1087" s="194">
        <f t="shared" si="82"/>
        <v>0</v>
      </c>
      <c r="AE1087" s="124" t="str">
        <f t="shared" si="83"/>
        <v/>
      </c>
      <c r="AF1087" s="195" t="str">
        <f t="shared" si="84"/>
        <v/>
      </c>
      <c r="AG1087" s="194" t="str">
        <f t="shared" si="85"/>
        <v/>
      </c>
      <c r="AH1087" s="194">
        <f>IF(AG1087="",0,IF(ISERROR(VLOOKUP(AG1087,AG$7:AG1086,1,FALSE)),1,0))</f>
        <v>0</v>
      </c>
      <c r="AI1087" s="194"/>
    </row>
    <row r="1088" spans="1:35" ht="16.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75">
        <f>IF(AND($X$5012&lt;&gt;" ",$X$5012&lt;&gt;0),IF(X1088=$X$5012,1+COUNTIF(U$7:U1087,"&gt;0"),0),0)</f>
        <v>0</v>
      </c>
      <c r="V1088" s="178" t="s">
        <v>1277</v>
      </c>
      <c r="W1088" s="130"/>
      <c r="X1088" s="131"/>
      <c r="Y1088" s="131"/>
      <c r="Z1088" s="206"/>
      <c r="AA1088" s="134"/>
      <c r="AB1088" s="174">
        <f>IF(AC1088="totale",SUMIF(AA$7:AA1088,"somma",Z$7:Z1088)-SUMIF(AC$7:AC1087,"totale",AB$7:AB1087),0)</f>
        <v>0</v>
      </c>
      <c r="AC1088" s="134"/>
      <c r="AD1088" s="194">
        <f t="shared" si="82"/>
        <v>0</v>
      </c>
      <c r="AE1088" s="124" t="str">
        <f t="shared" si="83"/>
        <v/>
      </c>
      <c r="AF1088" s="195" t="str">
        <f t="shared" si="84"/>
        <v/>
      </c>
      <c r="AG1088" s="194" t="str">
        <f t="shared" si="85"/>
        <v/>
      </c>
      <c r="AH1088" s="194">
        <f>IF(AG1088="",0,IF(ISERROR(VLOOKUP(AG1088,AG$7:AG1087,1,FALSE)),1,0))</f>
        <v>0</v>
      </c>
      <c r="AI1088" s="194"/>
    </row>
    <row r="1089" spans="1:35" ht="16.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75">
        <f>IF(AND($X$5012&lt;&gt;" ",$X$5012&lt;&gt;0),IF(X1089=$X$5012,1+COUNTIF(U$7:U1088,"&gt;0"),0),0)</f>
        <v>0</v>
      </c>
      <c r="V1089" s="178" t="s">
        <v>1278</v>
      </c>
      <c r="W1089" s="130"/>
      <c r="X1089" s="131"/>
      <c r="Y1089" s="131"/>
      <c r="Z1089" s="206"/>
      <c r="AA1089" s="134"/>
      <c r="AB1089" s="174">
        <f>IF(AC1089="totale",SUMIF(AA$7:AA1089,"somma",Z$7:Z1089)-SUMIF(AC$7:AC1088,"totale",AB$7:AB1088),0)</f>
        <v>0</v>
      </c>
      <c r="AC1089" s="134"/>
      <c r="AD1089" s="194">
        <f t="shared" si="82"/>
        <v>0</v>
      </c>
      <c r="AE1089" s="124" t="str">
        <f t="shared" si="83"/>
        <v/>
      </c>
      <c r="AF1089" s="195" t="str">
        <f t="shared" si="84"/>
        <v/>
      </c>
      <c r="AG1089" s="194" t="str">
        <f t="shared" si="85"/>
        <v/>
      </c>
      <c r="AH1089" s="194">
        <f>IF(AG1089="",0,IF(ISERROR(VLOOKUP(AG1089,AG$7:AG1088,1,FALSE)),1,0))</f>
        <v>0</v>
      </c>
      <c r="AI1089" s="194"/>
    </row>
    <row r="1090" spans="1:35" ht="16.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75">
        <f>IF(AND($X$5012&lt;&gt;" ",$X$5012&lt;&gt;0),IF(X1090=$X$5012,1+COUNTIF(U$7:U1089,"&gt;0"),0),0)</f>
        <v>0</v>
      </c>
      <c r="V1090" s="178" t="s">
        <v>1279</v>
      </c>
      <c r="W1090" s="130"/>
      <c r="X1090" s="131"/>
      <c r="Y1090" s="131"/>
      <c r="Z1090" s="206"/>
      <c r="AA1090" s="134"/>
      <c r="AB1090" s="174">
        <f>IF(AC1090="totale",SUMIF(AA$7:AA1090,"somma",Z$7:Z1090)-SUMIF(AC$7:AC1089,"totale",AB$7:AB1089),0)</f>
        <v>0</v>
      </c>
      <c r="AC1090" s="134"/>
      <c r="AD1090" s="194">
        <f t="shared" si="82"/>
        <v>0</v>
      </c>
      <c r="AE1090" s="124" t="str">
        <f t="shared" si="83"/>
        <v/>
      </c>
      <c r="AF1090" s="195" t="str">
        <f t="shared" si="84"/>
        <v/>
      </c>
      <c r="AG1090" s="194" t="str">
        <f t="shared" si="85"/>
        <v/>
      </c>
      <c r="AH1090" s="194">
        <f>IF(AG1090="",0,IF(ISERROR(VLOOKUP(AG1090,AG$7:AG1089,1,FALSE)),1,0))</f>
        <v>0</v>
      </c>
      <c r="AI1090" s="194"/>
    </row>
    <row r="1091" spans="1:35" ht="16.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75">
        <f>IF(AND($X$5012&lt;&gt;" ",$X$5012&lt;&gt;0),IF(X1091=$X$5012,1+COUNTIF(U$7:U1090,"&gt;0"),0),0)</f>
        <v>0</v>
      </c>
      <c r="V1091" s="178" t="s">
        <v>1280</v>
      </c>
      <c r="W1091" s="130"/>
      <c r="X1091" s="131"/>
      <c r="Y1091" s="131"/>
      <c r="Z1091" s="206"/>
      <c r="AA1091" s="134"/>
      <c r="AB1091" s="174">
        <f>IF(AC1091="totale",SUMIF(AA$7:AA1091,"somma",Z$7:Z1091)-SUMIF(AC$7:AC1090,"totale",AB$7:AB1090),0)</f>
        <v>0</v>
      </c>
      <c r="AC1091" s="134"/>
      <c r="AD1091" s="194">
        <f t="shared" si="82"/>
        <v>0</v>
      </c>
      <c r="AE1091" s="124" t="str">
        <f t="shared" si="83"/>
        <v/>
      </c>
      <c r="AF1091" s="195" t="str">
        <f t="shared" si="84"/>
        <v/>
      </c>
      <c r="AG1091" s="194" t="str">
        <f t="shared" si="85"/>
        <v/>
      </c>
      <c r="AH1091" s="194">
        <f>IF(AG1091="",0,IF(ISERROR(VLOOKUP(AG1091,AG$7:AG1090,1,FALSE)),1,0))</f>
        <v>0</v>
      </c>
      <c r="AI1091" s="194"/>
    </row>
    <row r="1092" spans="1:35" ht="16.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75">
        <f>IF(AND($X$5012&lt;&gt;" ",$X$5012&lt;&gt;0),IF(X1092=$X$5012,1+COUNTIF(U$7:U1091,"&gt;0"),0),0)</f>
        <v>0</v>
      </c>
      <c r="V1092" s="178" t="s">
        <v>1281</v>
      </c>
      <c r="W1092" s="130"/>
      <c r="X1092" s="131"/>
      <c r="Y1092" s="131"/>
      <c r="Z1092" s="206"/>
      <c r="AA1092" s="134"/>
      <c r="AB1092" s="174">
        <f>IF(AC1092="totale",SUMIF(AA$7:AA1092,"somma",Z$7:Z1092)-SUMIF(AC$7:AC1091,"totale",AB$7:AB1091),0)</f>
        <v>0</v>
      </c>
      <c r="AC1092" s="134"/>
      <c r="AD1092" s="194">
        <f t="shared" si="82"/>
        <v>0</v>
      </c>
      <c r="AE1092" s="124" t="str">
        <f t="shared" si="83"/>
        <v/>
      </c>
      <c r="AF1092" s="195" t="str">
        <f t="shared" si="84"/>
        <v/>
      </c>
      <c r="AG1092" s="194" t="str">
        <f t="shared" si="85"/>
        <v/>
      </c>
      <c r="AH1092" s="194">
        <f>IF(AG1092="",0,IF(ISERROR(VLOOKUP(AG1092,AG$7:AG1091,1,FALSE)),1,0))</f>
        <v>0</v>
      </c>
      <c r="AI1092" s="194"/>
    </row>
    <row r="1093" spans="1:35" ht="16.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75">
        <f>IF(AND($X$5012&lt;&gt;" ",$X$5012&lt;&gt;0),IF(X1093=$X$5012,1+COUNTIF(U$7:U1092,"&gt;0"),0),0)</f>
        <v>0</v>
      </c>
      <c r="V1093" s="178" t="s">
        <v>1282</v>
      </c>
      <c r="W1093" s="130"/>
      <c r="X1093" s="131"/>
      <c r="Y1093" s="131"/>
      <c r="Z1093" s="206"/>
      <c r="AA1093" s="134"/>
      <c r="AB1093" s="174">
        <f>IF(AC1093="totale",SUMIF(AA$7:AA1093,"somma",Z$7:Z1093)-SUMIF(AC$7:AC1092,"totale",AB$7:AB1092),0)</f>
        <v>0</v>
      </c>
      <c r="AC1093" s="134"/>
      <c r="AD1093" s="194">
        <f t="shared" si="82"/>
        <v>0</v>
      </c>
      <c r="AE1093" s="124" t="str">
        <f t="shared" si="83"/>
        <v/>
      </c>
      <c r="AF1093" s="195" t="str">
        <f t="shared" si="84"/>
        <v/>
      </c>
      <c r="AG1093" s="194" t="str">
        <f t="shared" si="85"/>
        <v/>
      </c>
      <c r="AH1093" s="194">
        <f>IF(AG1093="",0,IF(ISERROR(VLOOKUP(AG1093,AG$7:AG1092,1,FALSE)),1,0))</f>
        <v>0</v>
      </c>
      <c r="AI1093" s="194"/>
    </row>
    <row r="1094" spans="1:35" ht="16.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75">
        <f>IF(AND($X$5012&lt;&gt;" ",$X$5012&lt;&gt;0),IF(X1094=$X$5012,1+COUNTIF(U$7:U1093,"&gt;0"),0),0)</f>
        <v>0</v>
      </c>
      <c r="V1094" s="178" t="s">
        <v>1283</v>
      </c>
      <c r="W1094" s="130"/>
      <c r="X1094" s="131"/>
      <c r="Y1094" s="131"/>
      <c r="Z1094" s="206"/>
      <c r="AA1094" s="134"/>
      <c r="AB1094" s="174">
        <f>IF(AC1094="totale",SUMIF(AA$7:AA1094,"somma",Z$7:Z1094)-SUMIF(AC$7:AC1093,"totale",AB$7:AB1093),0)</f>
        <v>0</v>
      </c>
      <c r="AC1094" s="134"/>
      <c r="AD1094" s="194">
        <f t="shared" si="82"/>
        <v>0</v>
      </c>
      <c r="AE1094" s="124" t="str">
        <f t="shared" si="83"/>
        <v/>
      </c>
      <c r="AF1094" s="195" t="str">
        <f t="shared" si="84"/>
        <v/>
      </c>
      <c r="AG1094" s="194" t="str">
        <f t="shared" si="85"/>
        <v/>
      </c>
      <c r="AH1094" s="194">
        <f>IF(AG1094="",0,IF(ISERROR(VLOOKUP(AG1094,AG$7:AG1093,1,FALSE)),1,0))</f>
        <v>0</v>
      </c>
      <c r="AI1094" s="194"/>
    </row>
    <row r="1095" spans="1:35" ht="16.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75">
        <f>IF(AND($X$5012&lt;&gt;" ",$X$5012&lt;&gt;0),IF(X1095=$X$5012,1+COUNTIF(U$7:U1094,"&gt;0"),0),0)</f>
        <v>0</v>
      </c>
      <c r="V1095" s="178" t="s">
        <v>1284</v>
      </c>
      <c r="W1095" s="130"/>
      <c r="X1095" s="131"/>
      <c r="Y1095" s="131"/>
      <c r="Z1095" s="206"/>
      <c r="AA1095" s="134"/>
      <c r="AB1095" s="174">
        <f>IF(AC1095="totale",SUMIF(AA$7:AA1095,"somma",Z$7:Z1095)-SUMIF(AC$7:AC1094,"totale",AB$7:AB1094),0)</f>
        <v>0</v>
      </c>
      <c r="AC1095" s="134"/>
      <c r="AD1095" s="194">
        <f t="shared" si="82"/>
        <v>0</v>
      </c>
      <c r="AE1095" s="124" t="str">
        <f t="shared" si="83"/>
        <v/>
      </c>
      <c r="AF1095" s="195" t="str">
        <f t="shared" si="84"/>
        <v/>
      </c>
      <c r="AG1095" s="194" t="str">
        <f t="shared" si="85"/>
        <v/>
      </c>
      <c r="AH1095" s="194">
        <f>IF(AG1095="",0,IF(ISERROR(VLOOKUP(AG1095,AG$7:AG1094,1,FALSE)),1,0))</f>
        <v>0</v>
      </c>
      <c r="AI1095" s="194"/>
    </row>
    <row r="1096" spans="1:35" ht="16.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75">
        <f>IF(AND($X$5012&lt;&gt;" ",$X$5012&lt;&gt;0),IF(X1096=$X$5012,1+COUNTIF(U$7:U1095,"&gt;0"),0),0)</f>
        <v>0</v>
      </c>
      <c r="V1096" s="178" t="s">
        <v>1285</v>
      </c>
      <c r="W1096" s="130"/>
      <c r="X1096" s="131"/>
      <c r="Y1096" s="131"/>
      <c r="Z1096" s="206"/>
      <c r="AA1096" s="134"/>
      <c r="AB1096" s="174">
        <f>IF(AC1096="totale",SUMIF(AA$7:AA1096,"somma",Z$7:Z1096)-SUMIF(AC$7:AC1095,"totale",AB$7:AB1095),0)</f>
        <v>0</v>
      </c>
      <c r="AC1096" s="134"/>
      <c r="AD1096" s="194">
        <f t="shared" ref="AD1096:AD1159" si="86">IF(ISBLANK(X1096),0,VLOOKUP(X1096,$B$8:$E$57,1,FALSE))</f>
        <v>0</v>
      </c>
      <c r="AE1096" s="124" t="str">
        <f t="shared" si="83"/>
        <v/>
      </c>
      <c r="AF1096" s="195" t="str">
        <f t="shared" ref="AF1096:AF1159" si="87">IF(OR(AND(Z1096&lt;&gt;0,ISBLANK(X1096)),ISERROR(AD1096)),"ERR","")</f>
        <v/>
      </c>
      <c r="AG1096" s="194" t="str">
        <f t="shared" si="85"/>
        <v/>
      </c>
      <c r="AH1096" s="194">
        <f>IF(AG1096="",0,IF(ISERROR(VLOOKUP(AG1096,AG$7:AG1095,1,FALSE)),1,0))</f>
        <v>0</v>
      </c>
      <c r="AI1096" s="194"/>
    </row>
    <row r="1097" spans="1:35" ht="16.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75">
        <f>IF(AND($X$5012&lt;&gt;" ",$X$5012&lt;&gt;0),IF(X1097=$X$5012,1+COUNTIF(U$7:U1096,"&gt;0"),0),0)</f>
        <v>0</v>
      </c>
      <c r="V1097" s="178" t="s">
        <v>1286</v>
      </c>
      <c r="W1097" s="130"/>
      <c r="X1097" s="131"/>
      <c r="Y1097" s="131"/>
      <c r="Z1097" s="206"/>
      <c r="AA1097" s="134"/>
      <c r="AB1097" s="174">
        <f>IF(AC1097="totale",SUMIF(AA$7:AA1097,"somma",Z$7:Z1097)-SUMIF(AC$7:AC1096,"totale",AB$7:AB1096),0)</f>
        <v>0</v>
      </c>
      <c r="AC1097" s="134"/>
      <c r="AD1097" s="194">
        <f t="shared" si="86"/>
        <v>0</v>
      </c>
      <c r="AE1097" s="124" t="str">
        <f t="shared" si="83"/>
        <v/>
      </c>
      <c r="AF1097" s="195" t="str">
        <f t="shared" si="87"/>
        <v/>
      </c>
      <c r="AG1097" s="194" t="str">
        <f t="shared" si="85"/>
        <v/>
      </c>
      <c r="AH1097" s="194">
        <f>IF(AG1097="",0,IF(ISERROR(VLOOKUP(AG1097,AG$7:AG1096,1,FALSE)),1,0))</f>
        <v>0</v>
      </c>
      <c r="AI1097" s="194"/>
    </row>
    <row r="1098" spans="1:35" ht="16.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75">
        <f>IF(AND($X$5012&lt;&gt;" ",$X$5012&lt;&gt;0),IF(X1098=$X$5012,1+COUNTIF(U$7:U1097,"&gt;0"),0),0)</f>
        <v>0</v>
      </c>
      <c r="V1098" s="178" t="s">
        <v>1287</v>
      </c>
      <c r="W1098" s="130"/>
      <c r="X1098" s="131"/>
      <c r="Y1098" s="131"/>
      <c r="Z1098" s="206"/>
      <c r="AA1098" s="134"/>
      <c r="AB1098" s="174">
        <f>IF(AC1098="totale",SUMIF(AA$7:AA1098,"somma",Z$7:Z1098)-SUMIF(AC$7:AC1097,"totale",AB$7:AB1097),0)</f>
        <v>0</v>
      </c>
      <c r="AC1098" s="134"/>
      <c r="AD1098" s="194">
        <f t="shared" si="86"/>
        <v>0</v>
      </c>
      <c r="AE1098" s="124" t="str">
        <f t="shared" si="83"/>
        <v/>
      </c>
      <c r="AF1098" s="195" t="str">
        <f t="shared" si="87"/>
        <v/>
      </c>
      <c r="AG1098" s="194" t="str">
        <f t="shared" ref="AG1098:AG1161" si="88">IF(W1098&gt;0,CONCATENATE(MONTH(W1098),"-",YEAR(W1098)),"")</f>
        <v/>
      </c>
      <c r="AH1098" s="194">
        <f>IF(AG1098="",0,IF(ISERROR(VLOOKUP(AG1098,AG$7:AG1097,1,FALSE)),1,0))</f>
        <v>0</v>
      </c>
      <c r="AI1098" s="194"/>
    </row>
    <row r="1099" spans="1:35" ht="16.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75">
        <f>IF(AND($X$5012&lt;&gt;" ",$X$5012&lt;&gt;0),IF(X1099=$X$5012,1+COUNTIF(U$7:U1098,"&gt;0"),0),0)</f>
        <v>0</v>
      </c>
      <c r="V1099" s="178" t="s">
        <v>1288</v>
      </c>
      <c r="W1099" s="130"/>
      <c r="X1099" s="131"/>
      <c r="Y1099" s="131"/>
      <c r="Z1099" s="206"/>
      <c r="AA1099" s="134"/>
      <c r="AB1099" s="174">
        <f>IF(AC1099="totale",SUMIF(AA$7:AA1099,"somma",Z$7:Z1099)-SUMIF(AC$7:AC1098,"totale",AB$7:AB1098),0)</f>
        <v>0</v>
      </c>
      <c r="AC1099" s="134"/>
      <c r="AD1099" s="194">
        <f t="shared" si="86"/>
        <v>0</v>
      </c>
      <c r="AE1099" s="124" t="str">
        <f t="shared" si="83"/>
        <v/>
      </c>
      <c r="AF1099" s="195" t="str">
        <f t="shared" si="87"/>
        <v/>
      </c>
      <c r="AG1099" s="194" t="str">
        <f t="shared" si="88"/>
        <v/>
      </c>
      <c r="AH1099" s="194">
        <f>IF(AG1099="",0,IF(ISERROR(VLOOKUP(AG1099,AG$7:AG1098,1,FALSE)),1,0))</f>
        <v>0</v>
      </c>
      <c r="AI1099" s="194"/>
    </row>
    <row r="1100" spans="1:35" ht="16.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75">
        <f>IF(AND($X$5012&lt;&gt;" ",$X$5012&lt;&gt;0),IF(X1100=$X$5012,1+COUNTIF(U$7:U1099,"&gt;0"),0),0)</f>
        <v>0</v>
      </c>
      <c r="V1100" s="178" t="s">
        <v>1289</v>
      </c>
      <c r="W1100" s="130"/>
      <c r="X1100" s="131"/>
      <c r="Y1100" s="131"/>
      <c r="Z1100" s="206"/>
      <c r="AA1100" s="134"/>
      <c r="AB1100" s="174">
        <f>IF(AC1100="totale",SUMIF(AA$7:AA1100,"somma",Z$7:Z1100)-SUMIF(AC$7:AC1099,"totale",AB$7:AB1099),0)</f>
        <v>0</v>
      </c>
      <c r="AC1100" s="134"/>
      <c r="AD1100" s="194">
        <f t="shared" si="86"/>
        <v>0</v>
      </c>
      <c r="AE1100" s="124" t="str">
        <f t="shared" si="83"/>
        <v/>
      </c>
      <c r="AF1100" s="195" t="str">
        <f t="shared" si="87"/>
        <v/>
      </c>
      <c r="AG1100" s="194" t="str">
        <f t="shared" si="88"/>
        <v/>
      </c>
      <c r="AH1100" s="194">
        <f>IF(AG1100="",0,IF(ISERROR(VLOOKUP(AG1100,AG$7:AG1099,1,FALSE)),1,0))</f>
        <v>0</v>
      </c>
      <c r="AI1100" s="194"/>
    </row>
    <row r="1101" spans="1:35" ht="16.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75">
        <f>IF(AND($X$5012&lt;&gt;" ",$X$5012&lt;&gt;0),IF(X1101=$X$5012,1+COUNTIF(U$7:U1100,"&gt;0"),0),0)</f>
        <v>0</v>
      </c>
      <c r="V1101" s="178" t="s">
        <v>1290</v>
      </c>
      <c r="W1101" s="130"/>
      <c r="X1101" s="131"/>
      <c r="Y1101" s="131"/>
      <c r="Z1101" s="206"/>
      <c r="AA1101" s="134"/>
      <c r="AB1101" s="174">
        <f>IF(AC1101="totale",SUMIF(AA$7:AA1101,"somma",Z$7:Z1101)-SUMIF(AC$7:AC1100,"totale",AB$7:AB1100),0)</f>
        <v>0</v>
      </c>
      <c r="AC1101" s="134"/>
      <c r="AD1101" s="194">
        <f t="shared" si="86"/>
        <v>0</v>
      </c>
      <c r="AE1101" s="124" t="str">
        <f t="shared" si="83"/>
        <v/>
      </c>
      <c r="AF1101" s="195" t="str">
        <f t="shared" si="87"/>
        <v/>
      </c>
      <c r="AG1101" s="194" t="str">
        <f t="shared" si="88"/>
        <v/>
      </c>
      <c r="AH1101" s="194">
        <f>IF(AG1101="",0,IF(ISERROR(VLOOKUP(AG1101,AG$7:AG1100,1,FALSE)),1,0))</f>
        <v>0</v>
      </c>
      <c r="AI1101" s="194"/>
    </row>
    <row r="1102" spans="1:35" ht="16.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75">
        <f>IF(AND($X$5012&lt;&gt;" ",$X$5012&lt;&gt;0),IF(X1102=$X$5012,1+COUNTIF(U$7:U1101,"&gt;0"),0),0)</f>
        <v>0</v>
      </c>
      <c r="V1102" s="178" t="s">
        <v>1291</v>
      </c>
      <c r="W1102" s="130"/>
      <c r="X1102" s="131"/>
      <c r="Y1102" s="131"/>
      <c r="Z1102" s="206"/>
      <c r="AA1102" s="134"/>
      <c r="AB1102" s="174">
        <f>IF(AC1102="totale",SUMIF(AA$7:AA1102,"somma",Z$7:Z1102)-SUMIF(AC$7:AC1101,"totale",AB$7:AB1101),0)</f>
        <v>0</v>
      </c>
      <c r="AC1102" s="134"/>
      <c r="AD1102" s="194">
        <f t="shared" si="86"/>
        <v>0</v>
      </c>
      <c r="AE1102" s="124" t="str">
        <f t="shared" si="83"/>
        <v/>
      </c>
      <c r="AF1102" s="195" t="str">
        <f t="shared" si="87"/>
        <v/>
      </c>
      <c r="AG1102" s="194" t="str">
        <f t="shared" si="88"/>
        <v/>
      </c>
      <c r="AH1102" s="194">
        <f>IF(AG1102="",0,IF(ISERROR(VLOOKUP(AG1102,AG$7:AG1101,1,FALSE)),1,0))</f>
        <v>0</v>
      </c>
      <c r="AI1102" s="194"/>
    </row>
    <row r="1103" spans="1:35" ht="16.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75">
        <f>IF(AND($X$5012&lt;&gt;" ",$X$5012&lt;&gt;0),IF(X1103=$X$5012,1+COUNTIF(U$7:U1102,"&gt;0"),0),0)</f>
        <v>0</v>
      </c>
      <c r="V1103" s="178" t="s">
        <v>1292</v>
      </c>
      <c r="W1103" s="130"/>
      <c r="X1103" s="131"/>
      <c r="Y1103" s="131"/>
      <c r="Z1103" s="206"/>
      <c r="AA1103" s="134"/>
      <c r="AB1103" s="174">
        <f>IF(AC1103="totale",SUMIF(AA$7:AA1103,"somma",Z$7:Z1103)-SUMIF(AC$7:AC1102,"totale",AB$7:AB1102),0)</f>
        <v>0</v>
      </c>
      <c r="AC1103" s="134"/>
      <c r="AD1103" s="194">
        <f t="shared" si="86"/>
        <v>0</v>
      </c>
      <c r="AE1103" s="124" t="str">
        <f t="shared" si="83"/>
        <v/>
      </c>
      <c r="AF1103" s="195" t="str">
        <f t="shared" si="87"/>
        <v/>
      </c>
      <c r="AG1103" s="194" t="str">
        <f t="shared" si="88"/>
        <v/>
      </c>
      <c r="AH1103" s="194">
        <f>IF(AG1103="",0,IF(ISERROR(VLOOKUP(AG1103,AG$7:AG1102,1,FALSE)),1,0))</f>
        <v>0</v>
      </c>
      <c r="AI1103" s="194"/>
    </row>
    <row r="1104" spans="1:35" ht="16.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75">
        <f>IF(AND($X$5012&lt;&gt;" ",$X$5012&lt;&gt;0),IF(X1104=$X$5012,1+COUNTIF(U$7:U1103,"&gt;0"),0),0)</f>
        <v>0</v>
      </c>
      <c r="V1104" s="178" t="s">
        <v>1293</v>
      </c>
      <c r="W1104" s="130"/>
      <c r="X1104" s="131"/>
      <c r="Y1104" s="131"/>
      <c r="Z1104" s="206"/>
      <c r="AA1104" s="134"/>
      <c r="AB1104" s="174">
        <f>IF(AC1104="totale",SUMIF(AA$7:AA1104,"somma",Z$7:Z1104)-SUMIF(AC$7:AC1103,"totale",AB$7:AB1103),0)</f>
        <v>0</v>
      </c>
      <c r="AC1104" s="134"/>
      <c r="AD1104" s="194">
        <f t="shared" si="86"/>
        <v>0</v>
      </c>
      <c r="AE1104" s="124" t="str">
        <f t="shared" si="83"/>
        <v/>
      </c>
      <c r="AF1104" s="195" t="str">
        <f t="shared" si="87"/>
        <v/>
      </c>
      <c r="AG1104" s="194" t="str">
        <f t="shared" si="88"/>
        <v/>
      </c>
      <c r="AH1104" s="194">
        <f>IF(AG1104="",0,IF(ISERROR(VLOOKUP(AG1104,AG$7:AG1103,1,FALSE)),1,0))</f>
        <v>0</v>
      </c>
      <c r="AI1104" s="194"/>
    </row>
    <row r="1105" spans="1:35" ht="16.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75">
        <f>IF(AND($X$5012&lt;&gt;" ",$X$5012&lt;&gt;0),IF(X1105=$X$5012,1+COUNTIF(U$7:U1104,"&gt;0"),0),0)</f>
        <v>0</v>
      </c>
      <c r="V1105" s="178" t="s">
        <v>1294</v>
      </c>
      <c r="W1105" s="130"/>
      <c r="X1105" s="131"/>
      <c r="Y1105" s="131"/>
      <c r="Z1105" s="206"/>
      <c r="AA1105" s="134"/>
      <c r="AB1105" s="174">
        <f>IF(AC1105="totale",SUMIF(AA$7:AA1105,"somma",Z$7:Z1105)-SUMIF(AC$7:AC1104,"totale",AB$7:AB1104),0)</f>
        <v>0</v>
      </c>
      <c r="AC1105" s="134"/>
      <c r="AD1105" s="194">
        <f t="shared" si="86"/>
        <v>0</v>
      </c>
      <c r="AE1105" s="124" t="str">
        <f t="shared" si="83"/>
        <v/>
      </c>
      <c r="AF1105" s="195" t="str">
        <f t="shared" si="87"/>
        <v/>
      </c>
      <c r="AG1105" s="194" t="str">
        <f t="shared" si="88"/>
        <v/>
      </c>
      <c r="AH1105" s="194">
        <f>IF(AG1105="",0,IF(ISERROR(VLOOKUP(AG1105,AG$7:AG1104,1,FALSE)),1,0))</f>
        <v>0</v>
      </c>
      <c r="AI1105" s="194"/>
    </row>
    <row r="1106" spans="1:35" ht="16.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75">
        <f>IF(AND($X$5012&lt;&gt;" ",$X$5012&lt;&gt;0),IF(X1106=$X$5012,1+COUNTIF(U$7:U1105,"&gt;0"),0),0)</f>
        <v>0</v>
      </c>
      <c r="V1106" s="178" t="s">
        <v>1295</v>
      </c>
      <c r="W1106" s="130"/>
      <c r="X1106" s="131"/>
      <c r="Y1106" s="131"/>
      <c r="Z1106" s="206"/>
      <c r="AA1106" s="134"/>
      <c r="AB1106" s="174">
        <f>IF(AC1106="totale",SUMIF(AA$7:AA1106,"somma",Z$7:Z1106)-SUMIF(AC$7:AC1105,"totale",AB$7:AB1105),0)</f>
        <v>0</v>
      </c>
      <c r="AC1106" s="134"/>
      <c r="AD1106" s="194">
        <f t="shared" si="86"/>
        <v>0</v>
      </c>
      <c r="AE1106" s="124" t="str">
        <f t="shared" si="83"/>
        <v/>
      </c>
      <c r="AF1106" s="195" t="str">
        <f t="shared" si="87"/>
        <v/>
      </c>
      <c r="AG1106" s="194" t="str">
        <f t="shared" si="88"/>
        <v/>
      </c>
      <c r="AH1106" s="194">
        <f>IF(AG1106="",0,IF(ISERROR(VLOOKUP(AG1106,AG$7:AG1105,1,FALSE)),1,0))</f>
        <v>0</v>
      </c>
      <c r="AI1106" s="194"/>
    </row>
    <row r="1107" spans="1:35" ht="16.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75">
        <f>IF(AND($X$5012&lt;&gt;" ",$X$5012&lt;&gt;0),IF(X1107=$X$5012,1+COUNTIF(U$7:U1106,"&gt;0"),0),0)</f>
        <v>0</v>
      </c>
      <c r="V1107" s="178" t="s">
        <v>1296</v>
      </c>
      <c r="W1107" s="130"/>
      <c r="X1107" s="131"/>
      <c r="Y1107" s="131"/>
      <c r="Z1107" s="206"/>
      <c r="AA1107" s="134"/>
      <c r="AB1107" s="174">
        <f>IF(AC1107="totale",SUMIF(AA$7:AA1107,"somma",Z$7:Z1107)-SUMIF(AC$7:AC1106,"totale",AB$7:AB1106),0)</f>
        <v>0</v>
      </c>
      <c r="AC1107" s="134"/>
      <c r="AD1107" s="194">
        <f t="shared" si="86"/>
        <v>0</v>
      </c>
      <c r="AE1107" s="124" t="str">
        <f t="shared" si="83"/>
        <v/>
      </c>
      <c r="AF1107" s="195" t="str">
        <f t="shared" si="87"/>
        <v/>
      </c>
      <c r="AG1107" s="194" t="str">
        <f t="shared" si="88"/>
        <v/>
      </c>
      <c r="AH1107" s="194">
        <f>IF(AG1107="",0,IF(ISERROR(VLOOKUP(AG1107,AG$7:AG1106,1,FALSE)),1,0))</f>
        <v>0</v>
      </c>
      <c r="AI1107" s="194"/>
    </row>
    <row r="1108" spans="1:35" ht="16.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75">
        <f>IF(AND($X$5012&lt;&gt;" ",$X$5012&lt;&gt;0),IF(X1108=$X$5012,1+COUNTIF(U$7:U1107,"&gt;0"),0),0)</f>
        <v>0</v>
      </c>
      <c r="V1108" s="178" t="s">
        <v>1297</v>
      </c>
      <c r="W1108" s="130"/>
      <c r="X1108" s="131"/>
      <c r="Y1108" s="131"/>
      <c r="Z1108" s="206"/>
      <c r="AA1108" s="134"/>
      <c r="AB1108" s="174">
        <f>IF(AC1108="totale",SUMIF(AA$7:AA1108,"somma",Z$7:Z1108)-SUMIF(AC$7:AC1107,"totale",AB$7:AB1107),0)</f>
        <v>0</v>
      </c>
      <c r="AC1108" s="134"/>
      <c r="AD1108" s="194">
        <f t="shared" si="86"/>
        <v>0</v>
      </c>
      <c r="AE1108" s="124" t="str">
        <f t="shared" si="83"/>
        <v/>
      </c>
      <c r="AF1108" s="195" t="str">
        <f t="shared" si="87"/>
        <v/>
      </c>
      <c r="AG1108" s="194" t="str">
        <f t="shared" si="88"/>
        <v/>
      </c>
      <c r="AH1108" s="194">
        <f>IF(AG1108="",0,IF(ISERROR(VLOOKUP(AG1108,AG$7:AG1107,1,FALSE)),1,0))</f>
        <v>0</v>
      </c>
      <c r="AI1108" s="194"/>
    </row>
    <row r="1109" spans="1:35" ht="16.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75">
        <f>IF(AND($X$5012&lt;&gt;" ",$X$5012&lt;&gt;0),IF(X1109=$X$5012,1+COUNTIF(U$7:U1108,"&gt;0"),0),0)</f>
        <v>0</v>
      </c>
      <c r="V1109" s="178" t="s">
        <v>1298</v>
      </c>
      <c r="W1109" s="130"/>
      <c r="X1109" s="131"/>
      <c r="Y1109" s="131"/>
      <c r="Z1109" s="206"/>
      <c r="AA1109" s="134"/>
      <c r="AB1109" s="174">
        <f>IF(AC1109="totale",SUMIF(AA$7:AA1109,"somma",Z$7:Z1109)-SUMIF(AC$7:AC1108,"totale",AB$7:AB1108),0)</f>
        <v>0</v>
      </c>
      <c r="AC1109" s="134"/>
      <c r="AD1109" s="194">
        <f t="shared" si="86"/>
        <v>0</v>
      </c>
      <c r="AE1109" s="124" t="str">
        <f t="shared" si="83"/>
        <v/>
      </c>
      <c r="AF1109" s="195" t="str">
        <f t="shared" si="87"/>
        <v/>
      </c>
      <c r="AG1109" s="194" t="str">
        <f t="shared" si="88"/>
        <v/>
      </c>
      <c r="AH1109" s="194">
        <f>IF(AG1109="",0,IF(ISERROR(VLOOKUP(AG1109,AG$7:AG1108,1,FALSE)),1,0))</f>
        <v>0</v>
      </c>
      <c r="AI1109" s="194"/>
    </row>
    <row r="1110" spans="1:35" ht="16.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75">
        <f>IF(AND($X$5012&lt;&gt;" ",$X$5012&lt;&gt;0),IF(X1110=$X$5012,1+COUNTIF(U$7:U1109,"&gt;0"),0),0)</f>
        <v>0</v>
      </c>
      <c r="V1110" s="178" t="s">
        <v>1299</v>
      </c>
      <c r="W1110" s="130"/>
      <c r="X1110" s="131"/>
      <c r="Y1110" s="131"/>
      <c r="Z1110" s="206"/>
      <c r="AA1110" s="134"/>
      <c r="AB1110" s="174">
        <f>IF(AC1110="totale",SUMIF(AA$7:AA1110,"somma",Z$7:Z1110)-SUMIF(AC$7:AC1109,"totale",AB$7:AB1109),0)</f>
        <v>0</v>
      </c>
      <c r="AC1110" s="134"/>
      <c r="AD1110" s="194">
        <f t="shared" si="86"/>
        <v>0</v>
      </c>
      <c r="AE1110" s="124" t="str">
        <f t="shared" si="83"/>
        <v/>
      </c>
      <c r="AF1110" s="195" t="str">
        <f t="shared" si="87"/>
        <v/>
      </c>
      <c r="AG1110" s="194" t="str">
        <f t="shared" si="88"/>
        <v/>
      </c>
      <c r="AH1110" s="194">
        <f>IF(AG1110="",0,IF(ISERROR(VLOOKUP(AG1110,AG$7:AG1109,1,FALSE)),1,0))</f>
        <v>0</v>
      </c>
      <c r="AI1110" s="194"/>
    </row>
    <row r="1111" spans="1:35" ht="16.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75">
        <f>IF(AND($X$5012&lt;&gt;" ",$X$5012&lt;&gt;0),IF(X1111=$X$5012,1+COUNTIF(U$7:U1110,"&gt;0"),0),0)</f>
        <v>0</v>
      </c>
      <c r="V1111" s="178" t="s">
        <v>1300</v>
      </c>
      <c r="W1111" s="130"/>
      <c r="X1111" s="131"/>
      <c r="Y1111" s="131"/>
      <c r="Z1111" s="206"/>
      <c r="AA1111" s="134"/>
      <c r="AB1111" s="174">
        <f>IF(AC1111="totale",SUMIF(AA$7:AA1111,"somma",Z$7:Z1111)-SUMIF(AC$7:AC1110,"totale",AB$7:AB1110),0)</f>
        <v>0</v>
      </c>
      <c r="AC1111" s="134"/>
      <c r="AD1111" s="194">
        <f t="shared" si="86"/>
        <v>0</v>
      </c>
      <c r="AE1111" s="124" t="str">
        <f t="shared" si="83"/>
        <v/>
      </c>
      <c r="AF1111" s="195" t="str">
        <f t="shared" si="87"/>
        <v/>
      </c>
      <c r="AG1111" s="194" t="str">
        <f t="shared" si="88"/>
        <v/>
      </c>
      <c r="AH1111" s="194">
        <f>IF(AG1111="",0,IF(ISERROR(VLOOKUP(AG1111,AG$7:AG1110,1,FALSE)),1,0))</f>
        <v>0</v>
      </c>
      <c r="AI1111" s="194"/>
    </row>
    <row r="1112" spans="1:35" ht="16.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75">
        <f>IF(AND($X$5012&lt;&gt;" ",$X$5012&lt;&gt;0),IF(X1112=$X$5012,1+COUNTIF(U$7:U1111,"&gt;0"),0),0)</f>
        <v>0</v>
      </c>
      <c r="V1112" s="178" t="s">
        <v>1301</v>
      </c>
      <c r="W1112" s="130"/>
      <c r="X1112" s="131"/>
      <c r="Y1112" s="131"/>
      <c r="Z1112" s="206"/>
      <c r="AA1112" s="134"/>
      <c r="AB1112" s="174">
        <f>IF(AC1112="totale",SUMIF(AA$7:AA1112,"somma",Z$7:Z1112)-SUMIF(AC$7:AC1111,"totale",AB$7:AB1111),0)</f>
        <v>0</v>
      </c>
      <c r="AC1112" s="134"/>
      <c r="AD1112" s="194">
        <f t="shared" si="86"/>
        <v>0</v>
      </c>
      <c r="AE1112" s="124" t="str">
        <f t="shared" si="83"/>
        <v/>
      </c>
      <c r="AF1112" s="195" t="str">
        <f t="shared" si="87"/>
        <v/>
      </c>
      <c r="AG1112" s="194" t="str">
        <f t="shared" si="88"/>
        <v/>
      </c>
      <c r="AH1112" s="194">
        <f>IF(AG1112="",0,IF(ISERROR(VLOOKUP(AG1112,AG$7:AG1111,1,FALSE)),1,0))</f>
        <v>0</v>
      </c>
      <c r="AI1112" s="194"/>
    </row>
    <row r="1113" spans="1:35" ht="16.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75">
        <f>IF(AND($X$5012&lt;&gt;" ",$X$5012&lt;&gt;0),IF(X1113=$X$5012,1+COUNTIF(U$7:U1112,"&gt;0"),0),0)</f>
        <v>0</v>
      </c>
      <c r="V1113" s="178" t="s">
        <v>1302</v>
      </c>
      <c r="W1113" s="130"/>
      <c r="X1113" s="131"/>
      <c r="Y1113" s="131"/>
      <c r="Z1113" s="206"/>
      <c r="AA1113" s="134"/>
      <c r="AB1113" s="174">
        <f>IF(AC1113="totale",SUMIF(AA$7:AA1113,"somma",Z$7:Z1113)-SUMIF(AC$7:AC1112,"totale",AB$7:AB1112),0)</f>
        <v>0</v>
      </c>
      <c r="AC1113" s="134"/>
      <c r="AD1113" s="194">
        <f t="shared" si="86"/>
        <v>0</v>
      </c>
      <c r="AE1113" s="124" t="str">
        <f t="shared" si="83"/>
        <v/>
      </c>
      <c r="AF1113" s="195" t="str">
        <f t="shared" si="87"/>
        <v/>
      </c>
      <c r="AG1113" s="194" t="str">
        <f t="shared" si="88"/>
        <v/>
      </c>
      <c r="AH1113" s="194">
        <f>IF(AG1113="",0,IF(ISERROR(VLOOKUP(AG1113,AG$7:AG1112,1,FALSE)),1,0))</f>
        <v>0</v>
      </c>
      <c r="AI1113" s="194"/>
    </row>
    <row r="1114" spans="1:35" ht="16.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75">
        <f>IF(AND($X$5012&lt;&gt;" ",$X$5012&lt;&gt;0),IF(X1114=$X$5012,1+COUNTIF(U$7:U1113,"&gt;0"),0),0)</f>
        <v>0</v>
      </c>
      <c r="V1114" s="178" t="s">
        <v>1303</v>
      </c>
      <c r="W1114" s="130"/>
      <c r="X1114" s="131"/>
      <c r="Y1114" s="131"/>
      <c r="Z1114" s="206"/>
      <c r="AA1114" s="134"/>
      <c r="AB1114" s="174">
        <f>IF(AC1114="totale",SUMIF(AA$7:AA1114,"somma",Z$7:Z1114)-SUMIF(AC$7:AC1113,"totale",AB$7:AB1113),0)</f>
        <v>0</v>
      </c>
      <c r="AC1114" s="134"/>
      <c r="AD1114" s="194">
        <f t="shared" si="86"/>
        <v>0</v>
      </c>
      <c r="AE1114" s="124" t="str">
        <f t="shared" si="83"/>
        <v/>
      </c>
      <c r="AF1114" s="195" t="str">
        <f t="shared" si="87"/>
        <v/>
      </c>
      <c r="AG1114" s="194" t="str">
        <f t="shared" si="88"/>
        <v/>
      </c>
      <c r="AH1114" s="194">
        <f>IF(AG1114="",0,IF(ISERROR(VLOOKUP(AG1114,AG$7:AG1113,1,FALSE)),1,0))</f>
        <v>0</v>
      </c>
      <c r="AI1114" s="194"/>
    </row>
    <row r="1115" spans="1:35" ht="16.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75">
        <f>IF(AND($X$5012&lt;&gt;" ",$X$5012&lt;&gt;0),IF(X1115=$X$5012,1+COUNTIF(U$7:U1114,"&gt;0"),0),0)</f>
        <v>0</v>
      </c>
      <c r="V1115" s="178" t="s">
        <v>1304</v>
      </c>
      <c r="W1115" s="130"/>
      <c r="X1115" s="131"/>
      <c r="Y1115" s="131"/>
      <c r="Z1115" s="206"/>
      <c r="AA1115" s="134"/>
      <c r="AB1115" s="174">
        <f>IF(AC1115="totale",SUMIF(AA$7:AA1115,"somma",Z$7:Z1115)-SUMIF(AC$7:AC1114,"totale",AB$7:AB1114),0)</f>
        <v>0</v>
      </c>
      <c r="AC1115" s="134"/>
      <c r="AD1115" s="194">
        <f t="shared" si="86"/>
        <v>0</v>
      </c>
      <c r="AE1115" s="124" t="str">
        <f t="shared" si="83"/>
        <v/>
      </c>
      <c r="AF1115" s="195" t="str">
        <f t="shared" si="87"/>
        <v/>
      </c>
      <c r="AG1115" s="194" t="str">
        <f t="shared" si="88"/>
        <v/>
      </c>
      <c r="AH1115" s="194">
        <f>IF(AG1115="",0,IF(ISERROR(VLOOKUP(AG1115,AG$7:AG1114,1,FALSE)),1,0))</f>
        <v>0</v>
      </c>
      <c r="AI1115" s="194"/>
    </row>
    <row r="1116" spans="1:35" ht="16.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75">
        <f>IF(AND($X$5012&lt;&gt;" ",$X$5012&lt;&gt;0),IF(X1116=$X$5012,1+COUNTIF(U$7:U1115,"&gt;0"),0),0)</f>
        <v>0</v>
      </c>
      <c r="V1116" s="178" t="s">
        <v>1305</v>
      </c>
      <c r="W1116" s="130"/>
      <c r="X1116" s="131"/>
      <c r="Y1116" s="131"/>
      <c r="Z1116" s="206"/>
      <c r="AA1116" s="134"/>
      <c r="AB1116" s="174">
        <f>IF(AC1116="totale",SUMIF(AA$7:AA1116,"somma",Z$7:Z1116)-SUMIF(AC$7:AC1115,"totale",AB$7:AB1115),0)</f>
        <v>0</v>
      </c>
      <c r="AC1116" s="134"/>
      <c r="AD1116" s="194">
        <f t="shared" si="86"/>
        <v>0</v>
      </c>
      <c r="AE1116" s="124" t="str">
        <f t="shared" si="83"/>
        <v/>
      </c>
      <c r="AF1116" s="195" t="str">
        <f t="shared" si="87"/>
        <v/>
      </c>
      <c r="AG1116" s="194" t="str">
        <f t="shared" si="88"/>
        <v/>
      </c>
      <c r="AH1116" s="194">
        <f>IF(AG1116="",0,IF(ISERROR(VLOOKUP(AG1116,AG$7:AG1115,1,FALSE)),1,0))</f>
        <v>0</v>
      </c>
      <c r="AI1116" s="194"/>
    </row>
    <row r="1117" spans="1:35" ht="16.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75">
        <f>IF(AND($X$5012&lt;&gt;" ",$X$5012&lt;&gt;0),IF(X1117=$X$5012,1+COUNTIF(U$7:U1116,"&gt;0"),0),0)</f>
        <v>0</v>
      </c>
      <c r="V1117" s="178" t="s">
        <v>1306</v>
      </c>
      <c r="W1117" s="130"/>
      <c r="X1117" s="131"/>
      <c r="Y1117" s="131"/>
      <c r="Z1117" s="206"/>
      <c r="AA1117" s="134"/>
      <c r="AB1117" s="174">
        <f>IF(AC1117="totale",SUMIF(AA$7:AA1117,"somma",Z$7:Z1117)-SUMIF(AC$7:AC1116,"totale",AB$7:AB1116),0)</f>
        <v>0</v>
      </c>
      <c r="AC1117" s="134"/>
      <c r="AD1117" s="194">
        <f t="shared" si="86"/>
        <v>0</v>
      </c>
      <c r="AE1117" s="124" t="str">
        <f t="shared" si="83"/>
        <v/>
      </c>
      <c r="AF1117" s="195" t="str">
        <f t="shared" si="87"/>
        <v/>
      </c>
      <c r="AG1117" s="194" t="str">
        <f t="shared" si="88"/>
        <v/>
      </c>
      <c r="AH1117" s="194">
        <f>IF(AG1117="",0,IF(ISERROR(VLOOKUP(AG1117,AG$7:AG1116,1,FALSE)),1,0))</f>
        <v>0</v>
      </c>
      <c r="AI1117" s="194"/>
    </row>
    <row r="1118" spans="1:35" ht="16.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75">
        <f>IF(AND($X$5012&lt;&gt;" ",$X$5012&lt;&gt;0),IF(X1118=$X$5012,1+COUNTIF(U$7:U1117,"&gt;0"),0),0)</f>
        <v>0</v>
      </c>
      <c r="V1118" s="178" t="s">
        <v>1307</v>
      </c>
      <c r="W1118" s="130"/>
      <c r="X1118" s="131"/>
      <c r="Y1118" s="131"/>
      <c r="Z1118" s="206"/>
      <c r="AA1118" s="134"/>
      <c r="AB1118" s="174">
        <f>IF(AC1118="totale",SUMIF(AA$7:AA1118,"somma",Z$7:Z1118)-SUMIF(AC$7:AC1117,"totale",AB$7:AB1117),0)</f>
        <v>0</v>
      </c>
      <c r="AC1118" s="134"/>
      <c r="AD1118" s="194">
        <f t="shared" si="86"/>
        <v>0</v>
      </c>
      <c r="AE1118" s="124" t="str">
        <f t="shared" si="83"/>
        <v/>
      </c>
      <c r="AF1118" s="195" t="str">
        <f t="shared" si="87"/>
        <v/>
      </c>
      <c r="AG1118" s="194" t="str">
        <f t="shared" si="88"/>
        <v/>
      </c>
      <c r="AH1118" s="194">
        <f>IF(AG1118="",0,IF(ISERROR(VLOOKUP(AG1118,AG$7:AG1117,1,FALSE)),1,0))</f>
        <v>0</v>
      </c>
      <c r="AI1118" s="194"/>
    </row>
    <row r="1119" spans="1:35" ht="16.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75">
        <f>IF(AND($X$5012&lt;&gt;" ",$X$5012&lt;&gt;0),IF(X1119=$X$5012,1+COUNTIF(U$7:U1118,"&gt;0"),0),0)</f>
        <v>0</v>
      </c>
      <c r="V1119" s="178" t="s">
        <v>1308</v>
      </c>
      <c r="W1119" s="130"/>
      <c r="X1119" s="131"/>
      <c r="Y1119" s="131"/>
      <c r="Z1119" s="206"/>
      <c r="AA1119" s="134"/>
      <c r="AB1119" s="174">
        <f>IF(AC1119="totale",SUMIF(AA$7:AA1119,"somma",Z$7:Z1119)-SUMIF(AC$7:AC1118,"totale",AB$7:AB1118),0)</f>
        <v>0</v>
      </c>
      <c r="AC1119" s="134"/>
      <c r="AD1119" s="194">
        <f t="shared" si="86"/>
        <v>0</v>
      </c>
      <c r="AE1119" s="124" t="str">
        <f t="shared" si="83"/>
        <v/>
      </c>
      <c r="AF1119" s="195" t="str">
        <f t="shared" si="87"/>
        <v/>
      </c>
      <c r="AG1119" s="194" t="str">
        <f t="shared" si="88"/>
        <v/>
      </c>
      <c r="AH1119" s="194">
        <f>IF(AG1119="",0,IF(ISERROR(VLOOKUP(AG1119,AG$7:AG1118,1,FALSE)),1,0))</f>
        <v>0</v>
      </c>
      <c r="AI1119" s="194"/>
    </row>
    <row r="1120" spans="1:35" ht="16.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75">
        <f>IF(AND($X$5012&lt;&gt;" ",$X$5012&lt;&gt;0),IF(X1120=$X$5012,1+COUNTIF(U$7:U1119,"&gt;0"),0),0)</f>
        <v>0</v>
      </c>
      <c r="V1120" s="178" t="s">
        <v>1309</v>
      </c>
      <c r="W1120" s="130"/>
      <c r="X1120" s="131"/>
      <c r="Y1120" s="131"/>
      <c r="Z1120" s="206"/>
      <c r="AA1120" s="134"/>
      <c r="AB1120" s="174">
        <f>IF(AC1120="totale",SUMIF(AA$7:AA1120,"somma",Z$7:Z1120)-SUMIF(AC$7:AC1119,"totale",AB$7:AB1119),0)</f>
        <v>0</v>
      </c>
      <c r="AC1120" s="134"/>
      <c r="AD1120" s="194">
        <f t="shared" si="86"/>
        <v>0</v>
      </c>
      <c r="AE1120" s="124" t="str">
        <f t="shared" si="83"/>
        <v/>
      </c>
      <c r="AF1120" s="195" t="str">
        <f t="shared" si="87"/>
        <v/>
      </c>
      <c r="AG1120" s="194" t="str">
        <f t="shared" si="88"/>
        <v/>
      </c>
      <c r="AH1120" s="194">
        <f>IF(AG1120="",0,IF(ISERROR(VLOOKUP(AG1120,AG$7:AG1119,1,FALSE)),1,0))</f>
        <v>0</v>
      </c>
      <c r="AI1120" s="194"/>
    </row>
    <row r="1121" spans="1:35" ht="16.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75">
        <f>IF(AND($X$5012&lt;&gt;" ",$X$5012&lt;&gt;0),IF(X1121=$X$5012,1+COUNTIF(U$7:U1120,"&gt;0"),0),0)</f>
        <v>0</v>
      </c>
      <c r="V1121" s="178" t="s">
        <v>1310</v>
      </c>
      <c r="W1121" s="130"/>
      <c r="X1121" s="131"/>
      <c r="Y1121" s="131"/>
      <c r="Z1121" s="206"/>
      <c r="AA1121" s="134"/>
      <c r="AB1121" s="174">
        <f>IF(AC1121="totale",SUMIF(AA$7:AA1121,"somma",Z$7:Z1121)-SUMIF(AC$7:AC1120,"totale",AB$7:AB1120),0)</f>
        <v>0</v>
      </c>
      <c r="AC1121" s="134"/>
      <c r="AD1121" s="194">
        <f t="shared" si="86"/>
        <v>0</v>
      </c>
      <c r="AE1121" s="124" t="str">
        <f t="shared" si="83"/>
        <v/>
      </c>
      <c r="AF1121" s="195" t="str">
        <f t="shared" si="87"/>
        <v/>
      </c>
      <c r="AG1121" s="194" t="str">
        <f t="shared" si="88"/>
        <v/>
      </c>
      <c r="AH1121" s="194">
        <f>IF(AG1121="",0,IF(ISERROR(VLOOKUP(AG1121,AG$7:AG1120,1,FALSE)),1,0))</f>
        <v>0</v>
      </c>
      <c r="AI1121" s="194"/>
    </row>
    <row r="1122" spans="1:35" ht="16.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75">
        <f>IF(AND($X$5012&lt;&gt;" ",$X$5012&lt;&gt;0),IF(X1122=$X$5012,1+COUNTIF(U$7:U1121,"&gt;0"),0),0)</f>
        <v>0</v>
      </c>
      <c r="V1122" s="178" t="s">
        <v>1311</v>
      </c>
      <c r="W1122" s="130"/>
      <c r="X1122" s="131"/>
      <c r="Y1122" s="131"/>
      <c r="Z1122" s="206"/>
      <c r="AA1122" s="134"/>
      <c r="AB1122" s="174">
        <f>IF(AC1122="totale",SUMIF(AA$7:AA1122,"somma",Z$7:Z1122)-SUMIF(AC$7:AC1121,"totale",AB$7:AB1121),0)</f>
        <v>0</v>
      </c>
      <c r="AC1122" s="134"/>
      <c r="AD1122" s="194">
        <f t="shared" si="86"/>
        <v>0</v>
      </c>
      <c r="AE1122" s="124" t="str">
        <f t="shared" si="83"/>
        <v/>
      </c>
      <c r="AF1122" s="195" t="str">
        <f t="shared" si="87"/>
        <v/>
      </c>
      <c r="AG1122" s="194" t="str">
        <f t="shared" si="88"/>
        <v/>
      </c>
      <c r="AH1122" s="194">
        <f>IF(AG1122="",0,IF(ISERROR(VLOOKUP(AG1122,AG$7:AG1121,1,FALSE)),1,0))</f>
        <v>0</v>
      </c>
      <c r="AI1122" s="194"/>
    </row>
    <row r="1123" spans="1:35" ht="16.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75">
        <f>IF(AND($X$5012&lt;&gt;" ",$X$5012&lt;&gt;0),IF(X1123=$X$5012,1+COUNTIF(U$7:U1122,"&gt;0"),0),0)</f>
        <v>0</v>
      </c>
      <c r="V1123" s="178" t="s">
        <v>1312</v>
      </c>
      <c r="W1123" s="130"/>
      <c r="X1123" s="131"/>
      <c r="Y1123" s="131"/>
      <c r="Z1123" s="206"/>
      <c r="AA1123" s="134"/>
      <c r="AB1123" s="174">
        <f>IF(AC1123="totale",SUMIF(AA$7:AA1123,"somma",Z$7:Z1123)-SUMIF(AC$7:AC1122,"totale",AB$7:AB1122),0)</f>
        <v>0</v>
      </c>
      <c r="AC1123" s="134"/>
      <c r="AD1123" s="194">
        <f t="shared" si="86"/>
        <v>0</v>
      </c>
      <c r="AE1123" s="124" t="str">
        <f t="shared" si="83"/>
        <v/>
      </c>
      <c r="AF1123" s="195" t="str">
        <f t="shared" si="87"/>
        <v/>
      </c>
      <c r="AG1123" s="194" t="str">
        <f t="shared" si="88"/>
        <v/>
      </c>
      <c r="AH1123" s="194">
        <f>IF(AG1123="",0,IF(ISERROR(VLOOKUP(AG1123,AG$7:AG1122,1,FALSE)),1,0))</f>
        <v>0</v>
      </c>
      <c r="AI1123" s="194"/>
    </row>
    <row r="1124" spans="1:35" ht="16.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75">
        <f>IF(AND($X$5012&lt;&gt;" ",$X$5012&lt;&gt;0),IF(X1124=$X$5012,1+COUNTIF(U$7:U1123,"&gt;0"),0),0)</f>
        <v>0</v>
      </c>
      <c r="V1124" s="178" t="s">
        <v>1313</v>
      </c>
      <c r="W1124" s="130"/>
      <c r="X1124" s="131"/>
      <c r="Y1124" s="131"/>
      <c r="Z1124" s="206"/>
      <c r="AA1124" s="134"/>
      <c r="AB1124" s="174">
        <f>IF(AC1124="totale",SUMIF(AA$7:AA1124,"somma",Z$7:Z1124)-SUMIF(AC$7:AC1123,"totale",AB$7:AB1123),0)</f>
        <v>0</v>
      </c>
      <c r="AC1124" s="134"/>
      <c r="AD1124" s="194">
        <f t="shared" si="86"/>
        <v>0</v>
      </c>
      <c r="AE1124" s="124" t="str">
        <f t="shared" si="83"/>
        <v/>
      </c>
      <c r="AF1124" s="195" t="str">
        <f t="shared" si="87"/>
        <v/>
      </c>
      <c r="AG1124" s="194" t="str">
        <f t="shared" si="88"/>
        <v/>
      </c>
      <c r="AH1124" s="194">
        <f>IF(AG1124="",0,IF(ISERROR(VLOOKUP(AG1124,AG$7:AG1123,1,FALSE)),1,0))</f>
        <v>0</v>
      </c>
      <c r="AI1124" s="194"/>
    </row>
    <row r="1125" spans="1:35" ht="16.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75">
        <f>IF(AND($X$5012&lt;&gt;" ",$X$5012&lt;&gt;0),IF(X1125=$X$5012,1+COUNTIF(U$7:U1124,"&gt;0"),0),0)</f>
        <v>0</v>
      </c>
      <c r="V1125" s="178" t="s">
        <v>1314</v>
      </c>
      <c r="W1125" s="130"/>
      <c r="X1125" s="131"/>
      <c r="Y1125" s="131"/>
      <c r="Z1125" s="206"/>
      <c r="AA1125" s="134"/>
      <c r="AB1125" s="174">
        <f>IF(AC1125="totale",SUMIF(AA$7:AA1125,"somma",Z$7:Z1125)-SUMIF(AC$7:AC1124,"totale",AB$7:AB1124),0)</f>
        <v>0</v>
      </c>
      <c r="AC1125" s="134"/>
      <c r="AD1125" s="194">
        <f t="shared" si="86"/>
        <v>0</v>
      </c>
      <c r="AE1125" s="124" t="str">
        <f t="shared" si="83"/>
        <v/>
      </c>
      <c r="AF1125" s="195" t="str">
        <f t="shared" si="87"/>
        <v/>
      </c>
      <c r="AG1125" s="194" t="str">
        <f t="shared" si="88"/>
        <v/>
      </c>
      <c r="AH1125" s="194">
        <f>IF(AG1125="",0,IF(ISERROR(VLOOKUP(AG1125,AG$7:AG1124,1,FALSE)),1,0))</f>
        <v>0</v>
      </c>
      <c r="AI1125" s="194"/>
    </row>
    <row r="1126" spans="1:35" ht="16.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75">
        <f>IF(AND($X$5012&lt;&gt;" ",$X$5012&lt;&gt;0),IF(X1126=$X$5012,1+COUNTIF(U$7:U1125,"&gt;0"),0),0)</f>
        <v>0</v>
      </c>
      <c r="V1126" s="178" t="s">
        <v>1315</v>
      </c>
      <c r="W1126" s="130"/>
      <c r="X1126" s="131"/>
      <c r="Y1126" s="131"/>
      <c r="Z1126" s="206"/>
      <c r="AA1126" s="134"/>
      <c r="AB1126" s="174">
        <f>IF(AC1126="totale",SUMIF(AA$7:AA1126,"somma",Z$7:Z1126)-SUMIF(AC$7:AC1125,"totale",AB$7:AB1125),0)</f>
        <v>0</v>
      </c>
      <c r="AC1126" s="134"/>
      <c r="AD1126" s="194">
        <f t="shared" si="86"/>
        <v>0</v>
      </c>
      <c r="AE1126" s="124" t="str">
        <f t="shared" si="83"/>
        <v/>
      </c>
      <c r="AF1126" s="195" t="str">
        <f t="shared" si="87"/>
        <v/>
      </c>
      <c r="AG1126" s="194" t="str">
        <f t="shared" si="88"/>
        <v/>
      </c>
      <c r="AH1126" s="194">
        <f>IF(AG1126="",0,IF(ISERROR(VLOOKUP(AG1126,AG$7:AG1125,1,FALSE)),1,0))</f>
        <v>0</v>
      </c>
      <c r="AI1126" s="194"/>
    </row>
    <row r="1127" spans="1:35" ht="16.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75">
        <f>IF(AND($X$5012&lt;&gt;" ",$X$5012&lt;&gt;0),IF(X1127=$X$5012,1+COUNTIF(U$7:U1126,"&gt;0"),0),0)</f>
        <v>0</v>
      </c>
      <c r="V1127" s="178" t="s">
        <v>1316</v>
      </c>
      <c r="W1127" s="130"/>
      <c r="X1127" s="131"/>
      <c r="Y1127" s="131"/>
      <c r="Z1127" s="206"/>
      <c r="AA1127" s="134"/>
      <c r="AB1127" s="174">
        <f>IF(AC1127="totale",SUMIF(AA$7:AA1127,"somma",Z$7:Z1127)-SUMIF(AC$7:AC1126,"totale",AB$7:AB1126),0)</f>
        <v>0</v>
      </c>
      <c r="AC1127" s="134"/>
      <c r="AD1127" s="194">
        <f t="shared" si="86"/>
        <v>0</v>
      </c>
      <c r="AE1127" s="124" t="str">
        <f t="shared" si="83"/>
        <v/>
      </c>
      <c r="AF1127" s="195" t="str">
        <f t="shared" si="87"/>
        <v/>
      </c>
      <c r="AG1127" s="194" t="str">
        <f t="shared" si="88"/>
        <v/>
      </c>
      <c r="AH1127" s="194">
        <f>IF(AG1127="",0,IF(ISERROR(VLOOKUP(AG1127,AG$7:AG1126,1,FALSE)),1,0))</f>
        <v>0</v>
      </c>
      <c r="AI1127" s="194"/>
    </row>
    <row r="1128" spans="1:35" ht="16.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75">
        <f>IF(AND($X$5012&lt;&gt;" ",$X$5012&lt;&gt;0),IF(X1128=$X$5012,1+COUNTIF(U$7:U1127,"&gt;0"),0),0)</f>
        <v>0</v>
      </c>
      <c r="V1128" s="178" t="s">
        <v>1317</v>
      </c>
      <c r="W1128" s="130"/>
      <c r="X1128" s="131"/>
      <c r="Y1128" s="131"/>
      <c r="Z1128" s="206"/>
      <c r="AA1128" s="134"/>
      <c r="AB1128" s="174">
        <f>IF(AC1128="totale",SUMIF(AA$7:AA1128,"somma",Z$7:Z1128)-SUMIF(AC$7:AC1127,"totale",AB$7:AB1127),0)</f>
        <v>0</v>
      </c>
      <c r="AC1128" s="134"/>
      <c r="AD1128" s="194">
        <f t="shared" si="86"/>
        <v>0</v>
      </c>
      <c r="AE1128" s="124" t="str">
        <f t="shared" si="83"/>
        <v/>
      </c>
      <c r="AF1128" s="195" t="str">
        <f t="shared" si="87"/>
        <v/>
      </c>
      <c r="AG1128" s="194" t="str">
        <f t="shared" si="88"/>
        <v/>
      </c>
      <c r="AH1128" s="194">
        <f>IF(AG1128="",0,IF(ISERROR(VLOOKUP(AG1128,AG$7:AG1127,1,FALSE)),1,0))</f>
        <v>0</v>
      </c>
      <c r="AI1128" s="194"/>
    </row>
    <row r="1129" spans="1:35" ht="16.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75">
        <f>IF(AND($X$5012&lt;&gt;" ",$X$5012&lt;&gt;0),IF(X1129=$X$5012,1+COUNTIF(U$7:U1128,"&gt;0"),0),0)</f>
        <v>0</v>
      </c>
      <c r="V1129" s="178" t="s">
        <v>1318</v>
      </c>
      <c r="W1129" s="130"/>
      <c r="X1129" s="131"/>
      <c r="Y1129" s="131"/>
      <c r="Z1129" s="206"/>
      <c r="AA1129" s="134"/>
      <c r="AB1129" s="174">
        <f>IF(AC1129="totale",SUMIF(AA$7:AA1129,"somma",Z$7:Z1129)-SUMIF(AC$7:AC1128,"totale",AB$7:AB1128),0)</f>
        <v>0</v>
      </c>
      <c r="AC1129" s="134"/>
      <c r="AD1129" s="194">
        <f t="shared" si="86"/>
        <v>0</v>
      </c>
      <c r="AE1129" s="124" t="str">
        <f t="shared" si="83"/>
        <v/>
      </c>
      <c r="AF1129" s="195" t="str">
        <f t="shared" si="87"/>
        <v/>
      </c>
      <c r="AG1129" s="194" t="str">
        <f t="shared" si="88"/>
        <v/>
      </c>
      <c r="AH1129" s="194">
        <f>IF(AG1129="",0,IF(ISERROR(VLOOKUP(AG1129,AG$7:AG1128,1,FALSE)),1,0))</f>
        <v>0</v>
      </c>
      <c r="AI1129" s="194"/>
    </row>
    <row r="1130" spans="1:35" ht="16.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75">
        <f>IF(AND($X$5012&lt;&gt;" ",$X$5012&lt;&gt;0),IF(X1130=$X$5012,1+COUNTIF(U$7:U1129,"&gt;0"),0),0)</f>
        <v>0</v>
      </c>
      <c r="V1130" s="178" t="s">
        <v>1319</v>
      </c>
      <c r="W1130" s="130"/>
      <c r="X1130" s="131"/>
      <c r="Y1130" s="131"/>
      <c r="Z1130" s="206"/>
      <c r="AA1130" s="134"/>
      <c r="AB1130" s="174">
        <f>IF(AC1130="totale",SUMIF(AA$7:AA1130,"somma",Z$7:Z1130)-SUMIF(AC$7:AC1129,"totale",AB$7:AB1129),0)</f>
        <v>0</v>
      </c>
      <c r="AC1130" s="134"/>
      <c r="AD1130" s="194">
        <f t="shared" si="86"/>
        <v>0</v>
      </c>
      <c r="AE1130" s="124" t="str">
        <f t="shared" si="83"/>
        <v/>
      </c>
      <c r="AF1130" s="195" t="str">
        <f t="shared" si="87"/>
        <v/>
      </c>
      <c r="AG1130" s="194" t="str">
        <f t="shared" si="88"/>
        <v/>
      </c>
      <c r="AH1130" s="194">
        <f>IF(AG1130="",0,IF(ISERROR(VLOOKUP(AG1130,AG$7:AG1129,1,FALSE)),1,0))</f>
        <v>0</v>
      </c>
      <c r="AI1130" s="194"/>
    </row>
    <row r="1131" spans="1:35" ht="16.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75">
        <f>IF(AND($X$5012&lt;&gt;" ",$X$5012&lt;&gt;0),IF(X1131=$X$5012,1+COUNTIF(U$7:U1130,"&gt;0"),0),0)</f>
        <v>0</v>
      </c>
      <c r="V1131" s="178" t="s">
        <v>1320</v>
      </c>
      <c r="W1131" s="130"/>
      <c r="X1131" s="131"/>
      <c r="Y1131" s="131"/>
      <c r="Z1131" s="206"/>
      <c r="AA1131" s="134"/>
      <c r="AB1131" s="174">
        <f>IF(AC1131="totale",SUMIF(AA$7:AA1131,"somma",Z$7:Z1131)-SUMIF(AC$7:AC1130,"totale",AB$7:AB1130),0)</f>
        <v>0</v>
      </c>
      <c r="AC1131" s="134"/>
      <c r="AD1131" s="194">
        <f t="shared" si="86"/>
        <v>0</v>
      </c>
      <c r="AE1131" s="124" t="str">
        <f t="shared" si="83"/>
        <v/>
      </c>
      <c r="AF1131" s="195" t="str">
        <f t="shared" si="87"/>
        <v/>
      </c>
      <c r="AG1131" s="194" t="str">
        <f t="shared" si="88"/>
        <v/>
      </c>
      <c r="AH1131" s="194">
        <f>IF(AG1131="",0,IF(ISERROR(VLOOKUP(AG1131,AG$7:AG1130,1,FALSE)),1,0))</f>
        <v>0</v>
      </c>
      <c r="AI1131" s="194"/>
    </row>
    <row r="1132" spans="1:35" ht="16.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75">
        <f>IF(AND($X$5012&lt;&gt;" ",$X$5012&lt;&gt;0),IF(X1132=$X$5012,1+COUNTIF(U$7:U1131,"&gt;0"),0),0)</f>
        <v>0</v>
      </c>
      <c r="V1132" s="178" t="s">
        <v>1321</v>
      </c>
      <c r="W1132" s="130"/>
      <c r="X1132" s="131"/>
      <c r="Y1132" s="131"/>
      <c r="Z1132" s="206"/>
      <c r="AA1132" s="134"/>
      <c r="AB1132" s="174">
        <f>IF(AC1132="totale",SUMIF(AA$7:AA1132,"somma",Z$7:Z1132)-SUMIF(AC$7:AC1131,"totale",AB$7:AB1131),0)</f>
        <v>0</v>
      </c>
      <c r="AC1132" s="134"/>
      <c r="AD1132" s="194">
        <f t="shared" si="86"/>
        <v>0</v>
      </c>
      <c r="AE1132" s="124" t="str">
        <f t="shared" si="83"/>
        <v/>
      </c>
      <c r="AF1132" s="195" t="str">
        <f t="shared" si="87"/>
        <v/>
      </c>
      <c r="AG1132" s="194" t="str">
        <f t="shared" si="88"/>
        <v/>
      </c>
      <c r="AH1132" s="194">
        <f>IF(AG1132="",0,IF(ISERROR(VLOOKUP(AG1132,AG$7:AG1131,1,FALSE)),1,0))</f>
        <v>0</v>
      </c>
      <c r="AI1132" s="194"/>
    </row>
    <row r="1133" spans="1:35" ht="16.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75">
        <f>IF(AND($X$5012&lt;&gt;" ",$X$5012&lt;&gt;0),IF(X1133=$X$5012,1+COUNTIF(U$7:U1132,"&gt;0"),0),0)</f>
        <v>0</v>
      </c>
      <c r="V1133" s="178" t="s">
        <v>1322</v>
      </c>
      <c r="W1133" s="130"/>
      <c r="X1133" s="131"/>
      <c r="Y1133" s="131"/>
      <c r="Z1133" s="206"/>
      <c r="AA1133" s="134"/>
      <c r="AB1133" s="174">
        <f>IF(AC1133="totale",SUMIF(AA$7:AA1133,"somma",Z$7:Z1133)-SUMIF(AC$7:AC1132,"totale",AB$7:AB1132),0)</f>
        <v>0</v>
      </c>
      <c r="AC1133" s="134"/>
      <c r="AD1133" s="194">
        <f t="shared" si="86"/>
        <v>0</v>
      </c>
      <c r="AE1133" s="124" t="str">
        <f t="shared" si="83"/>
        <v/>
      </c>
      <c r="AF1133" s="195" t="str">
        <f t="shared" si="87"/>
        <v/>
      </c>
      <c r="AG1133" s="194" t="str">
        <f t="shared" si="88"/>
        <v/>
      </c>
      <c r="AH1133" s="194">
        <f>IF(AG1133="",0,IF(ISERROR(VLOOKUP(AG1133,AG$7:AG1132,1,FALSE)),1,0))</f>
        <v>0</v>
      </c>
      <c r="AI1133" s="194"/>
    </row>
    <row r="1134" spans="1:35" ht="16.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75">
        <f>IF(AND($X$5012&lt;&gt;" ",$X$5012&lt;&gt;0),IF(X1134=$X$5012,1+COUNTIF(U$7:U1133,"&gt;0"),0),0)</f>
        <v>0</v>
      </c>
      <c r="V1134" s="178" t="s">
        <v>1323</v>
      </c>
      <c r="W1134" s="130"/>
      <c r="X1134" s="131"/>
      <c r="Y1134" s="131"/>
      <c r="Z1134" s="206"/>
      <c r="AA1134" s="134"/>
      <c r="AB1134" s="174">
        <f>IF(AC1134="totale",SUMIF(AA$7:AA1134,"somma",Z$7:Z1134)-SUMIF(AC$7:AC1133,"totale",AB$7:AB1133),0)</f>
        <v>0</v>
      </c>
      <c r="AC1134" s="134"/>
      <c r="AD1134" s="194">
        <f t="shared" si="86"/>
        <v>0</v>
      </c>
      <c r="AE1134" s="124" t="str">
        <f t="shared" si="83"/>
        <v/>
      </c>
      <c r="AF1134" s="195" t="str">
        <f t="shared" si="87"/>
        <v/>
      </c>
      <c r="AG1134" s="194" t="str">
        <f t="shared" si="88"/>
        <v/>
      </c>
      <c r="AH1134" s="194">
        <f>IF(AG1134="",0,IF(ISERROR(VLOOKUP(AG1134,AG$7:AG1133,1,FALSE)),1,0))</f>
        <v>0</v>
      </c>
      <c r="AI1134" s="194"/>
    </row>
    <row r="1135" spans="1:35" ht="16.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75">
        <f>IF(AND($X$5012&lt;&gt;" ",$X$5012&lt;&gt;0),IF(X1135=$X$5012,1+COUNTIF(U$7:U1134,"&gt;0"),0),0)</f>
        <v>0</v>
      </c>
      <c r="V1135" s="178" t="s">
        <v>1324</v>
      </c>
      <c r="W1135" s="130"/>
      <c r="X1135" s="131"/>
      <c r="Y1135" s="131"/>
      <c r="Z1135" s="206"/>
      <c r="AA1135" s="134"/>
      <c r="AB1135" s="174">
        <f>IF(AC1135="totale",SUMIF(AA$7:AA1135,"somma",Z$7:Z1135)-SUMIF(AC$7:AC1134,"totale",AB$7:AB1134),0)</f>
        <v>0</v>
      </c>
      <c r="AC1135" s="134"/>
      <c r="AD1135" s="194">
        <f t="shared" si="86"/>
        <v>0</v>
      </c>
      <c r="AE1135" s="124" t="str">
        <f t="shared" si="83"/>
        <v/>
      </c>
      <c r="AF1135" s="195" t="str">
        <f t="shared" si="87"/>
        <v/>
      </c>
      <c r="AG1135" s="194" t="str">
        <f t="shared" si="88"/>
        <v/>
      </c>
      <c r="AH1135" s="194">
        <f>IF(AG1135="",0,IF(ISERROR(VLOOKUP(AG1135,AG$7:AG1134,1,FALSE)),1,0))</f>
        <v>0</v>
      </c>
      <c r="AI1135" s="194"/>
    </row>
    <row r="1136" spans="1:35" ht="16.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75">
        <f>IF(AND($X$5012&lt;&gt;" ",$X$5012&lt;&gt;0),IF(X1136=$X$5012,1+COUNTIF(U$7:U1135,"&gt;0"),0),0)</f>
        <v>0</v>
      </c>
      <c r="V1136" s="178" t="s">
        <v>1325</v>
      </c>
      <c r="W1136" s="130"/>
      <c r="X1136" s="131"/>
      <c r="Y1136" s="131"/>
      <c r="Z1136" s="206"/>
      <c r="AA1136" s="134"/>
      <c r="AB1136" s="174">
        <f>IF(AC1136="totale",SUMIF(AA$7:AA1136,"somma",Z$7:Z1136)-SUMIF(AC$7:AC1135,"totale",AB$7:AB1135),0)</f>
        <v>0</v>
      </c>
      <c r="AC1136" s="134"/>
      <c r="AD1136" s="194">
        <f t="shared" si="86"/>
        <v>0</v>
      </c>
      <c r="AE1136" s="124" t="str">
        <f t="shared" si="83"/>
        <v/>
      </c>
      <c r="AF1136" s="195" t="str">
        <f t="shared" si="87"/>
        <v/>
      </c>
      <c r="AG1136" s="194" t="str">
        <f t="shared" si="88"/>
        <v/>
      </c>
      <c r="AH1136" s="194">
        <f>IF(AG1136="",0,IF(ISERROR(VLOOKUP(AG1136,AG$7:AG1135,1,FALSE)),1,0))</f>
        <v>0</v>
      </c>
      <c r="AI1136" s="194"/>
    </row>
    <row r="1137" spans="1:35" ht="16.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75">
        <f>IF(AND($X$5012&lt;&gt;" ",$X$5012&lt;&gt;0),IF(X1137=$X$5012,1+COUNTIF(U$7:U1136,"&gt;0"),0),0)</f>
        <v>0</v>
      </c>
      <c r="V1137" s="178" t="s">
        <v>1326</v>
      </c>
      <c r="W1137" s="130"/>
      <c r="X1137" s="131"/>
      <c r="Y1137" s="131"/>
      <c r="Z1137" s="206"/>
      <c r="AA1137" s="134"/>
      <c r="AB1137" s="174">
        <f>IF(AC1137="totale",SUMIF(AA$7:AA1137,"somma",Z$7:Z1137)-SUMIF(AC$7:AC1136,"totale",AB$7:AB1136),0)</f>
        <v>0</v>
      </c>
      <c r="AC1137" s="134"/>
      <c r="AD1137" s="194">
        <f t="shared" si="86"/>
        <v>0</v>
      </c>
      <c r="AE1137" s="124" t="str">
        <f t="shared" si="83"/>
        <v/>
      </c>
      <c r="AF1137" s="195" t="str">
        <f t="shared" si="87"/>
        <v/>
      </c>
      <c r="AG1137" s="194" t="str">
        <f t="shared" si="88"/>
        <v/>
      </c>
      <c r="AH1137" s="194">
        <f>IF(AG1137="",0,IF(ISERROR(VLOOKUP(AG1137,AG$7:AG1136,1,FALSE)),1,0))</f>
        <v>0</v>
      </c>
      <c r="AI1137" s="194"/>
    </row>
    <row r="1138" spans="1:35" ht="16.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75">
        <f>IF(AND($X$5012&lt;&gt;" ",$X$5012&lt;&gt;0),IF(X1138=$X$5012,1+COUNTIF(U$7:U1137,"&gt;0"),0),0)</f>
        <v>0</v>
      </c>
      <c r="V1138" s="178" t="s">
        <v>1327</v>
      </c>
      <c r="W1138" s="130"/>
      <c r="X1138" s="131"/>
      <c r="Y1138" s="131"/>
      <c r="Z1138" s="206"/>
      <c r="AA1138" s="134"/>
      <c r="AB1138" s="174">
        <f>IF(AC1138="totale",SUMIF(AA$7:AA1138,"somma",Z$7:Z1138)-SUMIF(AC$7:AC1137,"totale",AB$7:AB1137),0)</f>
        <v>0</v>
      </c>
      <c r="AC1138" s="134"/>
      <c r="AD1138" s="194">
        <f t="shared" si="86"/>
        <v>0</v>
      </c>
      <c r="AE1138" s="124" t="str">
        <f t="shared" si="83"/>
        <v/>
      </c>
      <c r="AF1138" s="195" t="str">
        <f t="shared" si="87"/>
        <v/>
      </c>
      <c r="AG1138" s="194" t="str">
        <f t="shared" si="88"/>
        <v/>
      </c>
      <c r="AH1138" s="194">
        <f>IF(AG1138="",0,IF(ISERROR(VLOOKUP(AG1138,AG$7:AG1137,1,FALSE)),1,0))</f>
        <v>0</v>
      </c>
      <c r="AI1138" s="194"/>
    </row>
    <row r="1139" spans="1:35" ht="16.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75">
        <f>IF(AND($X$5012&lt;&gt;" ",$X$5012&lt;&gt;0),IF(X1139=$X$5012,1+COUNTIF(U$7:U1138,"&gt;0"),0),0)</f>
        <v>0</v>
      </c>
      <c r="V1139" s="178" t="s">
        <v>1328</v>
      </c>
      <c r="W1139" s="130"/>
      <c r="X1139" s="131"/>
      <c r="Y1139" s="131"/>
      <c r="Z1139" s="206"/>
      <c r="AA1139" s="134"/>
      <c r="AB1139" s="174">
        <f>IF(AC1139="totale",SUMIF(AA$7:AA1139,"somma",Z$7:Z1139)-SUMIF(AC$7:AC1138,"totale",AB$7:AB1138),0)</f>
        <v>0</v>
      </c>
      <c r="AC1139" s="134"/>
      <c r="AD1139" s="194">
        <f t="shared" si="86"/>
        <v>0</v>
      </c>
      <c r="AE1139" s="124" t="str">
        <f t="shared" si="83"/>
        <v/>
      </c>
      <c r="AF1139" s="195" t="str">
        <f t="shared" si="87"/>
        <v/>
      </c>
      <c r="AG1139" s="194" t="str">
        <f t="shared" si="88"/>
        <v/>
      </c>
      <c r="AH1139" s="194">
        <f>IF(AG1139="",0,IF(ISERROR(VLOOKUP(AG1139,AG$7:AG1138,1,FALSE)),1,0))</f>
        <v>0</v>
      </c>
      <c r="AI1139" s="194"/>
    </row>
    <row r="1140" spans="1:35" ht="16.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75">
        <f>IF(AND($X$5012&lt;&gt;" ",$X$5012&lt;&gt;0),IF(X1140=$X$5012,1+COUNTIF(U$7:U1139,"&gt;0"),0),0)</f>
        <v>0</v>
      </c>
      <c r="V1140" s="178" t="s">
        <v>1329</v>
      </c>
      <c r="W1140" s="130"/>
      <c r="X1140" s="131"/>
      <c r="Y1140" s="131"/>
      <c r="Z1140" s="206"/>
      <c r="AA1140" s="134"/>
      <c r="AB1140" s="174">
        <f>IF(AC1140="totale",SUMIF(AA$7:AA1140,"somma",Z$7:Z1140)-SUMIF(AC$7:AC1139,"totale",AB$7:AB1139),0)</f>
        <v>0</v>
      </c>
      <c r="AC1140" s="134"/>
      <c r="AD1140" s="194">
        <f t="shared" si="86"/>
        <v>0</v>
      </c>
      <c r="AE1140" s="124" t="str">
        <f t="shared" si="83"/>
        <v/>
      </c>
      <c r="AF1140" s="195" t="str">
        <f t="shared" si="87"/>
        <v/>
      </c>
      <c r="AG1140" s="194" t="str">
        <f t="shared" si="88"/>
        <v/>
      </c>
      <c r="AH1140" s="194">
        <f>IF(AG1140="",0,IF(ISERROR(VLOOKUP(AG1140,AG$7:AG1139,1,FALSE)),1,0))</f>
        <v>0</v>
      </c>
      <c r="AI1140" s="194"/>
    </row>
    <row r="1141" spans="1:35" ht="16.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75">
        <f>IF(AND($X$5012&lt;&gt;" ",$X$5012&lt;&gt;0),IF(X1141=$X$5012,1+COUNTIF(U$7:U1140,"&gt;0"),0),0)</f>
        <v>0</v>
      </c>
      <c r="V1141" s="178" t="s">
        <v>1330</v>
      </c>
      <c r="W1141" s="130"/>
      <c r="X1141" s="131"/>
      <c r="Y1141" s="131"/>
      <c r="Z1141" s="206"/>
      <c r="AA1141" s="134"/>
      <c r="AB1141" s="174">
        <f>IF(AC1141="totale",SUMIF(AA$7:AA1141,"somma",Z$7:Z1141)-SUMIF(AC$7:AC1140,"totale",AB$7:AB1140),0)</f>
        <v>0</v>
      </c>
      <c r="AC1141" s="134"/>
      <c r="AD1141" s="194">
        <f t="shared" si="86"/>
        <v>0</v>
      </c>
      <c r="AE1141" s="124" t="str">
        <f t="shared" si="83"/>
        <v/>
      </c>
      <c r="AF1141" s="195" t="str">
        <f t="shared" si="87"/>
        <v/>
      </c>
      <c r="AG1141" s="194" t="str">
        <f t="shared" si="88"/>
        <v/>
      </c>
      <c r="AH1141" s="194">
        <f>IF(AG1141="",0,IF(ISERROR(VLOOKUP(AG1141,AG$7:AG1140,1,FALSE)),1,0))</f>
        <v>0</v>
      </c>
      <c r="AI1141" s="194"/>
    </row>
    <row r="1142" spans="1:35" ht="16.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75">
        <f>IF(AND($X$5012&lt;&gt;" ",$X$5012&lt;&gt;0),IF(X1142=$X$5012,1+COUNTIF(U$7:U1141,"&gt;0"),0),0)</f>
        <v>0</v>
      </c>
      <c r="V1142" s="178" t="s">
        <v>1331</v>
      </c>
      <c r="W1142" s="130"/>
      <c r="X1142" s="131"/>
      <c r="Y1142" s="131"/>
      <c r="Z1142" s="206"/>
      <c r="AA1142" s="134"/>
      <c r="AB1142" s="174">
        <f>IF(AC1142="totale",SUMIF(AA$7:AA1142,"somma",Z$7:Z1142)-SUMIF(AC$7:AC1141,"totale",AB$7:AB1141),0)</f>
        <v>0</v>
      </c>
      <c r="AC1142" s="134"/>
      <c r="AD1142" s="194">
        <f t="shared" si="86"/>
        <v>0</v>
      </c>
      <c r="AE1142" s="124" t="str">
        <f t="shared" si="83"/>
        <v/>
      </c>
      <c r="AF1142" s="195" t="str">
        <f t="shared" si="87"/>
        <v/>
      </c>
      <c r="AG1142" s="194" t="str">
        <f t="shared" si="88"/>
        <v/>
      </c>
      <c r="AH1142" s="194">
        <f>IF(AG1142="",0,IF(ISERROR(VLOOKUP(AG1142,AG$7:AG1141,1,FALSE)),1,0))</f>
        <v>0</v>
      </c>
      <c r="AI1142" s="194"/>
    </row>
    <row r="1143" spans="1:35" ht="16.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75">
        <f>IF(AND($X$5012&lt;&gt;" ",$X$5012&lt;&gt;0),IF(X1143=$X$5012,1+COUNTIF(U$7:U1142,"&gt;0"),0),0)</f>
        <v>0</v>
      </c>
      <c r="V1143" s="178" t="s">
        <v>1332</v>
      </c>
      <c r="W1143" s="130"/>
      <c r="X1143" s="131"/>
      <c r="Y1143" s="131"/>
      <c r="Z1143" s="206"/>
      <c r="AA1143" s="134"/>
      <c r="AB1143" s="174">
        <f>IF(AC1143="totale",SUMIF(AA$7:AA1143,"somma",Z$7:Z1143)-SUMIF(AC$7:AC1142,"totale",AB$7:AB1142),0)</f>
        <v>0</v>
      </c>
      <c r="AC1143" s="134"/>
      <c r="AD1143" s="194">
        <f t="shared" si="86"/>
        <v>0</v>
      </c>
      <c r="AE1143" s="124" t="str">
        <f t="shared" si="83"/>
        <v/>
      </c>
      <c r="AF1143" s="195" t="str">
        <f t="shared" si="87"/>
        <v/>
      </c>
      <c r="AG1143" s="194" t="str">
        <f t="shared" si="88"/>
        <v/>
      </c>
      <c r="AH1143" s="194">
        <f>IF(AG1143="",0,IF(ISERROR(VLOOKUP(AG1143,AG$7:AG1142,1,FALSE)),1,0))</f>
        <v>0</v>
      </c>
      <c r="AI1143" s="194"/>
    </row>
    <row r="1144" spans="1:35" ht="16.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75">
        <f>IF(AND($X$5012&lt;&gt;" ",$X$5012&lt;&gt;0),IF(X1144=$X$5012,1+COUNTIF(U$7:U1143,"&gt;0"),0),0)</f>
        <v>0</v>
      </c>
      <c r="V1144" s="178" t="s">
        <v>1333</v>
      </c>
      <c r="W1144" s="130"/>
      <c r="X1144" s="131"/>
      <c r="Y1144" s="131"/>
      <c r="Z1144" s="206"/>
      <c r="AA1144" s="134"/>
      <c r="AB1144" s="174">
        <f>IF(AC1144="totale",SUMIF(AA$7:AA1144,"somma",Z$7:Z1144)-SUMIF(AC$7:AC1143,"totale",AB$7:AB1143),0)</f>
        <v>0</v>
      </c>
      <c r="AC1144" s="134"/>
      <c r="AD1144" s="194">
        <f t="shared" si="86"/>
        <v>0</v>
      </c>
      <c r="AE1144" s="124" t="str">
        <f t="shared" si="83"/>
        <v/>
      </c>
      <c r="AF1144" s="195" t="str">
        <f t="shared" si="87"/>
        <v/>
      </c>
      <c r="AG1144" s="194" t="str">
        <f t="shared" si="88"/>
        <v/>
      </c>
      <c r="AH1144" s="194">
        <f>IF(AG1144="",0,IF(ISERROR(VLOOKUP(AG1144,AG$7:AG1143,1,FALSE)),1,0))</f>
        <v>0</v>
      </c>
      <c r="AI1144" s="194"/>
    </row>
    <row r="1145" spans="1:35" ht="16.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75">
        <f>IF(AND($X$5012&lt;&gt;" ",$X$5012&lt;&gt;0),IF(X1145=$X$5012,1+COUNTIF(U$7:U1144,"&gt;0"),0),0)</f>
        <v>0</v>
      </c>
      <c r="V1145" s="178" t="s">
        <v>1334</v>
      </c>
      <c r="W1145" s="130"/>
      <c r="X1145" s="131"/>
      <c r="Y1145" s="131"/>
      <c r="Z1145" s="206"/>
      <c r="AA1145" s="134"/>
      <c r="AB1145" s="174">
        <f>IF(AC1145="totale",SUMIF(AA$7:AA1145,"somma",Z$7:Z1145)-SUMIF(AC$7:AC1144,"totale",AB$7:AB1144),0)</f>
        <v>0</v>
      </c>
      <c r="AC1145" s="134"/>
      <c r="AD1145" s="194">
        <f t="shared" si="86"/>
        <v>0</v>
      </c>
      <c r="AE1145" s="124" t="str">
        <f t="shared" si="83"/>
        <v/>
      </c>
      <c r="AF1145" s="195" t="str">
        <f t="shared" si="87"/>
        <v/>
      </c>
      <c r="AG1145" s="194" t="str">
        <f t="shared" si="88"/>
        <v/>
      </c>
      <c r="AH1145" s="194">
        <f>IF(AG1145="",0,IF(ISERROR(VLOOKUP(AG1145,AG$7:AG1144,1,FALSE)),1,0))</f>
        <v>0</v>
      </c>
      <c r="AI1145" s="194"/>
    </row>
    <row r="1146" spans="1:35" ht="16.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75">
        <f>IF(AND($X$5012&lt;&gt;" ",$X$5012&lt;&gt;0),IF(X1146=$X$5012,1+COUNTIF(U$7:U1145,"&gt;0"),0),0)</f>
        <v>0</v>
      </c>
      <c r="V1146" s="178" t="s">
        <v>1335</v>
      </c>
      <c r="W1146" s="130"/>
      <c r="X1146" s="131"/>
      <c r="Y1146" s="131"/>
      <c r="Z1146" s="206"/>
      <c r="AA1146" s="134"/>
      <c r="AB1146" s="174">
        <f>IF(AC1146="totale",SUMIF(AA$7:AA1146,"somma",Z$7:Z1146)-SUMIF(AC$7:AC1145,"totale",AB$7:AB1145),0)</f>
        <v>0</v>
      </c>
      <c r="AC1146" s="134"/>
      <c r="AD1146" s="194">
        <f t="shared" si="86"/>
        <v>0</v>
      </c>
      <c r="AE1146" s="124" t="str">
        <f t="shared" si="83"/>
        <v/>
      </c>
      <c r="AF1146" s="195" t="str">
        <f t="shared" si="87"/>
        <v/>
      </c>
      <c r="AG1146" s="194" t="str">
        <f t="shared" si="88"/>
        <v/>
      </c>
      <c r="AH1146" s="194">
        <f>IF(AG1146="",0,IF(ISERROR(VLOOKUP(AG1146,AG$7:AG1145,1,FALSE)),1,0))</f>
        <v>0</v>
      </c>
      <c r="AI1146" s="194"/>
    </row>
    <row r="1147" spans="1:35" ht="16.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75">
        <f>IF(AND($X$5012&lt;&gt;" ",$X$5012&lt;&gt;0),IF(X1147=$X$5012,1+COUNTIF(U$7:U1146,"&gt;0"),0),0)</f>
        <v>0</v>
      </c>
      <c r="V1147" s="178" t="s">
        <v>1336</v>
      </c>
      <c r="W1147" s="130"/>
      <c r="X1147" s="131"/>
      <c r="Y1147" s="131"/>
      <c r="Z1147" s="206"/>
      <c r="AA1147" s="134"/>
      <c r="AB1147" s="174">
        <f>IF(AC1147="totale",SUMIF(AA$7:AA1147,"somma",Z$7:Z1147)-SUMIF(AC$7:AC1146,"totale",AB$7:AB1146),0)</f>
        <v>0</v>
      </c>
      <c r="AC1147" s="134"/>
      <c r="AD1147" s="194">
        <f t="shared" si="86"/>
        <v>0</v>
      </c>
      <c r="AE1147" s="124" t="str">
        <f t="shared" si="83"/>
        <v/>
      </c>
      <c r="AF1147" s="195" t="str">
        <f t="shared" si="87"/>
        <v/>
      </c>
      <c r="AG1147" s="194" t="str">
        <f t="shared" si="88"/>
        <v/>
      </c>
      <c r="AH1147" s="194">
        <f>IF(AG1147="",0,IF(ISERROR(VLOOKUP(AG1147,AG$7:AG1146,1,FALSE)),1,0))</f>
        <v>0</v>
      </c>
      <c r="AI1147" s="194"/>
    </row>
    <row r="1148" spans="1:35" ht="16.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75">
        <f>IF(AND($X$5012&lt;&gt;" ",$X$5012&lt;&gt;0),IF(X1148=$X$5012,1+COUNTIF(U$7:U1147,"&gt;0"),0),0)</f>
        <v>0</v>
      </c>
      <c r="V1148" s="178" t="s">
        <v>1337</v>
      </c>
      <c r="W1148" s="130"/>
      <c r="X1148" s="131"/>
      <c r="Y1148" s="131"/>
      <c r="Z1148" s="206"/>
      <c r="AA1148" s="134"/>
      <c r="AB1148" s="174">
        <f>IF(AC1148="totale",SUMIF(AA$7:AA1148,"somma",Z$7:Z1148)-SUMIF(AC$7:AC1147,"totale",AB$7:AB1147),0)</f>
        <v>0</v>
      </c>
      <c r="AC1148" s="134"/>
      <c r="AD1148" s="194">
        <f t="shared" si="86"/>
        <v>0</v>
      </c>
      <c r="AE1148" s="124" t="str">
        <f t="shared" si="83"/>
        <v/>
      </c>
      <c r="AF1148" s="195" t="str">
        <f t="shared" si="87"/>
        <v/>
      </c>
      <c r="AG1148" s="194" t="str">
        <f t="shared" si="88"/>
        <v/>
      </c>
      <c r="AH1148" s="194">
        <f>IF(AG1148="",0,IF(ISERROR(VLOOKUP(AG1148,AG$7:AG1147,1,FALSE)),1,0))</f>
        <v>0</v>
      </c>
      <c r="AI1148" s="194"/>
    </row>
    <row r="1149" spans="1:35" ht="16.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75">
        <f>IF(AND($X$5012&lt;&gt;" ",$X$5012&lt;&gt;0),IF(X1149=$X$5012,1+COUNTIF(U$7:U1148,"&gt;0"),0),0)</f>
        <v>0</v>
      </c>
      <c r="V1149" s="178" t="s">
        <v>1338</v>
      </c>
      <c r="W1149" s="130"/>
      <c r="X1149" s="131"/>
      <c r="Y1149" s="131"/>
      <c r="Z1149" s="206"/>
      <c r="AA1149" s="134"/>
      <c r="AB1149" s="174">
        <f>IF(AC1149="totale",SUMIF(AA$7:AA1149,"somma",Z$7:Z1149)-SUMIF(AC$7:AC1148,"totale",AB$7:AB1148),0)</f>
        <v>0</v>
      </c>
      <c r="AC1149" s="134"/>
      <c r="AD1149" s="194">
        <f t="shared" si="86"/>
        <v>0</v>
      </c>
      <c r="AE1149" s="124" t="str">
        <f t="shared" si="83"/>
        <v/>
      </c>
      <c r="AF1149" s="195" t="str">
        <f t="shared" si="87"/>
        <v/>
      </c>
      <c r="AG1149" s="194" t="str">
        <f t="shared" si="88"/>
        <v/>
      </c>
      <c r="AH1149" s="194">
        <f>IF(AG1149="",0,IF(ISERROR(VLOOKUP(AG1149,AG$7:AG1148,1,FALSE)),1,0))</f>
        <v>0</v>
      </c>
      <c r="AI1149" s="194"/>
    </row>
    <row r="1150" spans="1:35" ht="16.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75">
        <f>IF(AND($X$5012&lt;&gt;" ",$X$5012&lt;&gt;0),IF(X1150=$X$5012,1+COUNTIF(U$7:U1149,"&gt;0"),0),0)</f>
        <v>0</v>
      </c>
      <c r="V1150" s="178" t="s">
        <v>1339</v>
      </c>
      <c r="W1150" s="130"/>
      <c r="X1150" s="131"/>
      <c r="Y1150" s="131"/>
      <c r="Z1150" s="206"/>
      <c r="AA1150" s="134"/>
      <c r="AB1150" s="174">
        <f>IF(AC1150="totale",SUMIF(AA$7:AA1150,"somma",Z$7:Z1150)-SUMIF(AC$7:AC1149,"totale",AB$7:AB1149),0)</f>
        <v>0</v>
      </c>
      <c r="AC1150" s="134"/>
      <c r="AD1150" s="194">
        <f t="shared" si="86"/>
        <v>0</v>
      </c>
      <c r="AE1150" s="124" t="str">
        <f t="shared" si="83"/>
        <v/>
      </c>
      <c r="AF1150" s="195" t="str">
        <f t="shared" si="87"/>
        <v/>
      </c>
      <c r="AG1150" s="194" t="str">
        <f t="shared" si="88"/>
        <v/>
      </c>
      <c r="AH1150" s="194">
        <f>IF(AG1150="",0,IF(ISERROR(VLOOKUP(AG1150,AG$7:AG1149,1,FALSE)),1,0))</f>
        <v>0</v>
      </c>
      <c r="AI1150" s="194"/>
    </row>
    <row r="1151" spans="1:35" ht="16.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75">
        <f>IF(AND($X$5012&lt;&gt;" ",$X$5012&lt;&gt;0),IF(X1151=$X$5012,1+COUNTIF(U$7:U1150,"&gt;0"),0),0)</f>
        <v>0</v>
      </c>
      <c r="V1151" s="178" t="s">
        <v>1340</v>
      </c>
      <c r="W1151" s="130"/>
      <c r="X1151" s="131"/>
      <c r="Y1151" s="131"/>
      <c r="Z1151" s="206"/>
      <c r="AA1151" s="134"/>
      <c r="AB1151" s="174">
        <f>IF(AC1151="totale",SUMIF(AA$7:AA1151,"somma",Z$7:Z1151)-SUMIF(AC$7:AC1150,"totale",AB$7:AB1150),0)</f>
        <v>0</v>
      </c>
      <c r="AC1151" s="134"/>
      <c r="AD1151" s="194">
        <f t="shared" si="86"/>
        <v>0</v>
      </c>
      <c r="AE1151" s="124" t="str">
        <f t="shared" si="83"/>
        <v/>
      </c>
      <c r="AF1151" s="195" t="str">
        <f t="shared" si="87"/>
        <v/>
      </c>
      <c r="AG1151" s="194" t="str">
        <f t="shared" si="88"/>
        <v/>
      </c>
      <c r="AH1151" s="194">
        <f>IF(AG1151="",0,IF(ISERROR(VLOOKUP(AG1151,AG$7:AG1150,1,FALSE)),1,0))</f>
        <v>0</v>
      </c>
      <c r="AI1151" s="194"/>
    </row>
    <row r="1152" spans="1:35" ht="16.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75">
        <f>IF(AND($X$5012&lt;&gt;" ",$X$5012&lt;&gt;0),IF(X1152=$X$5012,1+COUNTIF(U$7:U1151,"&gt;0"),0),0)</f>
        <v>0</v>
      </c>
      <c r="V1152" s="178" t="s">
        <v>1341</v>
      </c>
      <c r="W1152" s="130"/>
      <c r="X1152" s="131"/>
      <c r="Y1152" s="131"/>
      <c r="Z1152" s="206"/>
      <c r="AA1152" s="134"/>
      <c r="AB1152" s="174">
        <f>IF(AC1152="totale",SUMIF(AA$7:AA1152,"somma",Z$7:Z1152)-SUMIF(AC$7:AC1151,"totale",AB$7:AB1151),0)</f>
        <v>0</v>
      </c>
      <c r="AC1152" s="134"/>
      <c r="AD1152" s="194">
        <f t="shared" si="86"/>
        <v>0</v>
      </c>
      <c r="AE1152" s="124" t="str">
        <f t="shared" si="83"/>
        <v/>
      </c>
      <c r="AF1152" s="195" t="str">
        <f t="shared" si="87"/>
        <v/>
      </c>
      <c r="AG1152" s="194" t="str">
        <f t="shared" si="88"/>
        <v/>
      </c>
      <c r="AH1152" s="194">
        <f>IF(AG1152="",0,IF(ISERROR(VLOOKUP(AG1152,AG$7:AG1151,1,FALSE)),1,0))</f>
        <v>0</v>
      </c>
      <c r="AI1152" s="194"/>
    </row>
    <row r="1153" spans="1:35" ht="16.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75">
        <f>IF(AND($X$5012&lt;&gt;" ",$X$5012&lt;&gt;0),IF(X1153=$X$5012,1+COUNTIF(U$7:U1152,"&gt;0"),0),0)</f>
        <v>0</v>
      </c>
      <c r="V1153" s="178" t="s">
        <v>1342</v>
      </c>
      <c r="W1153" s="130"/>
      <c r="X1153" s="131"/>
      <c r="Y1153" s="131"/>
      <c r="Z1153" s="206"/>
      <c r="AA1153" s="134"/>
      <c r="AB1153" s="174">
        <f>IF(AC1153="totale",SUMIF(AA$7:AA1153,"somma",Z$7:Z1153)-SUMIF(AC$7:AC1152,"totale",AB$7:AB1152),0)</f>
        <v>0</v>
      </c>
      <c r="AC1153" s="134"/>
      <c r="AD1153" s="194">
        <f t="shared" si="86"/>
        <v>0</v>
      </c>
      <c r="AE1153" s="124" t="str">
        <f t="shared" si="83"/>
        <v/>
      </c>
      <c r="AF1153" s="195" t="str">
        <f t="shared" si="87"/>
        <v/>
      </c>
      <c r="AG1153" s="194" t="str">
        <f t="shared" si="88"/>
        <v/>
      </c>
      <c r="AH1153" s="194">
        <f>IF(AG1153="",0,IF(ISERROR(VLOOKUP(AG1153,AG$7:AG1152,1,FALSE)),1,0))</f>
        <v>0</v>
      </c>
      <c r="AI1153" s="194"/>
    </row>
    <row r="1154" spans="1:35" ht="16.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75">
        <f>IF(AND($X$5012&lt;&gt;" ",$X$5012&lt;&gt;0),IF(X1154=$X$5012,1+COUNTIF(U$7:U1153,"&gt;0"),0),0)</f>
        <v>0</v>
      </c>
      <c r="V1154" s="178" t="s">
        <v>1343</v>
      </c>
      <c r="W1154" s="130"/>
      <c r="X1154" s="131"/>
      <c r="Y1154" s="131"/>
      <c r="Z1154" s="206"/>
      <c r="AA1154" s="134"/>
      <c r="AB1154" s="174">
        <f>IF(AC1154="totale",SUMIF(AA$7:AA1154,"somma",Z$7:Z1154)-SUMIF(AC$7:AC1153,"totale",AB$7:AB1153),0)</f>
        <v>0</v>
      </c>
      <c r="AC1154" s="134"/>
      <c r="AD1154" s="194">
        <f t="shared" si="86"/>
        <v>0</v>
      </c>
      <c r="AE1154" s="124" t="str">
        <f t="shared" si="83"/>
        <v/>
      </c>
      <c r="AF1154" s="195" t="str">
        <f t="shared" si="87"/>
        <v/>
      </c>
      <c r="AG1154" s="194" t="str">
        <f t="shared" si="88"/>
        <v/>
      </c>
      <c r="AH1154" s="194">
        <f>IF(AG1154="",0,IF(ISERROR(VLOOKUP(AG1154,AG$7:AG1153,1,FALSE)),1,0))</f>
        <v>0</v>
      </c>
      <c r="AI1154" s="194"/>
    </row>
    <row r="1155" spans="1:35" ht="16.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75">
        <f>IF(AND($X$5012&lt;&gt;" ",$X$5012&lt;&gt;0),IF(X1155=$X$5012,1+COUNTIF(U$7:U1154,"&gt;0"),0),0)</f>
        <v>0</v>
      </c>
      <c r="V1155" s="178" t="s">
        <v>1344</v>
      </c>
      <c r="W1155" s="130"/>
      <c r="X1155" s="131"/>
      <c r="Y1155" s="131"/>
      <c r="Z1155" s="206"/>
      <c r="AA1155" s="134"/>
      <c r="AB1155" s="174">
        <f>IF(AC1155="totale",SUMIF(AA$7:AA1155,"somma",Z$7:Z1155)-SUMIF(AC$7:AC1154,"totale",AB$7:AB1154),0)</f>
        <v>0</v>
      </c>
      <c r="AC1155" s="134"/>
      <c r="AD1155" s="194">
        <f t="shared" si="86"/>
        <v>0</v>
      </c>
      <c r="AE1155" s="124" t="str">
        <f t="shared" si="83"/>
        <v/>
      </c>
      <c r="AF1155" s="195" t="str">
        <f t="shared" si="87"/>
        <v/>
      </c>
      <c r="AG1155" s="194" t="str">
        <f t="shared" si="88"/>
        <v/>
      </c>
      <c r="AH1155" s="194">
        <f>IF(AG1155="",0,IF(ISERROR(VLOOKUP(AG1155,AG$7:AG1154,1,FALSE)),1,0))</f>
        <v>0</v>
      </c>
      <c r="AI1155" s="194"/>
    </row>
    <row r="1156" spans="1:35" ht="16.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75">
        <f>IF(AND($X$5012&lt;&gt;" ",$X$5012&lt;&gt;0),IF(X1156=$X$5012,1+COUNTIF(U$7:U1155,"&gt;0"),0),0)</f>
        <v>0</v>
      </c>
      <c r="V1156" s="178" t="s">
        <v>1345</v>
      </c>
      <c r="W1156" s="130"/>
      <c r="X1156" s="131"/>
      <c r="Y1156" s="131"/>
      <c r="Z1156" s="206"/>
      <c r="AA1156" s="134"/>
      <c r="AB1156" s="174">
        <f>IF(AC1156="totale",SUMIF(AA$7:AA1156,"somma",Z$7:Z1156)-SUMIF(AC$7:AC1155,"totale",AB$7:AB1155),0)</f>
        <v>0</v>
      </c>
      <c r="AC1156" s="134"/>
      <c r="AD1156" s="194">
        <f t="shared" si="86"/>
        <v>0</v>
      </c>
      <c r="AE1156" s="124" t="str">
        <f t="shared" si="83"/>
        <v/>
      </c>
      <c r="AF1156" s="195" t="str">
        <f t="shared" si="87"/>
        <v/>
      </c>
      <c r="AG1156" s="194" t="str">
        <f t="shared" si="88"/>
        <v/>
      </c>
      <c r="AH1156" s="194">
        <f>IF(AG1156="",0,IF(ISERROR(VLOOKUP(AG1156,AG$7:AG1155,1,FALSE)),1,0))</f>
        <v>0</v>
      </c>
      <c r="AI1156" s="194"/>
    </row>
    <row r="1157" spans="1:35" ht="16.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75">
        <f>IF(AND($X$5012&lt;&gt;" ",$X$5012&lt;&gt;0),IF(X1157=$X$5012,1+COUNTIF(U$7:U1156,"&gt;0"),0),0)</f>
        <v>0</v>
      </c>
      <c r="V1157" s="178" t="s">
        <v>1346</v>
      </c>
      <c r="W1157" s="130"/>
      <c r="X1157" s="131"/>
      <c r="Y1157" s="131"/>
      <c r="Z1157" s="206"/>
      <c r="AA1157" s="134"/>
      <c r="AB1157" s="174">
        <f>IF(AC1157="totale",SUMIF(AA$7:AA1157,"somma",Z$7:Z1157)-SUMIF(AC$7:AC1156,"totale",AB$7:AB1156),0)</f>
        <v>0</v>
      </c>
      <c r="AC1157" s="134"/>
      <c r="AD1157" s="194">
        <f t="shared" si="86"/>
        <v>0</v>
      </c>
      <c r="AE1157" s="124" t="str">
        <f t="shared" si="83"/>
        <v/>
      </c>
      <c r="AF1157" s="195" t="str">
        <f t="shared" si="87"/>
        <v/>
      </c>
      <c r="AG1157" s="194" t="str">
        <f t="shared" si="88"/>
        <v/>
      </c>
      <c r="AH1157" s="194">
        <f>IF(AG1157="",0,IF(ISERROR(VLOOKUP(AG1157,AG$7:AG1156,1,FALSE)),1,0))</f>
        <v>0</v>
      </c>
      <c r="AI1157" s="194"/>
    </row>
    <row r="1158" spans="1:35" ht="16.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75">
        <f>IF(AND($X$5012&lt;&gt;" ",$X$5012&lt;&gt;0),IF(X1158=$X$5012,1+COUNTIF(U$7:U1157,"&gt;0"),0),0)</f>
        <v>0</v>
      </c>
      <c r="V1158" s="178" t="s">
        <v>1347</v>
      </c>
      <c r="W1158" s="130"/>
      <c r="X1158" s="131"/>
      <c r="Y1158" s="131"/>
      <c r="Z1158" s="206"/>
      <c r="AA1158" s="134"/>
      <c r="AB1158" s="174">
        <f>IF(AC1158="totale",SUMIF(AA$7:AA1158,"somma",Z$7:Z1158)-SUMIF(AC$7:AC1157,"totale",AB$7:AB1157),0)</f>
        <v>0</v>
      </c>
      <c r="AC1158" s="134"/>
      <c r="AD1158" s="194">
        <f t="shared" si="86"/>
        <v>0</v>
      </c>
      <c r="AE1158" s="124" t="str">
        <f t="shared" si="83"/>
        <v/>
      </c>
      <c r="AF1158" s="195" t="str">
        <f t="shared" si="87"/>
        <v/>
      </c>
      <c r="AG1158" s="194" t="str">
        <f t="shared" si="88"/>
        <v/>
      </c>
      <c r="AH1158" s="194">
        <f>IF(AG1158="",0,IF(ISERROR(VLOOKUP(AG1158,AG$7:AG1157,1,FALSE)),1,0))</f>
        <v>0</v>
      </c>
      <c r="AI1158" s="194"/>
    </row>
    <row r="1159" spans="1:35" ht="16.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75">
        <f>IF(AND($X$5012&lt;&gt;" ",$X$5012&lt;&gt;0),IF(X1159=$X$5012,1+COUNTIF(U$7:U1158,"&gt;0"),0),0)</f>
        <v>0</v>
      </c>
      <c r="V1159" s="178" t="s">
        <v>1348</v>
      </c>
      <c r="W1159" s="130"/>
      <c r="X1159" s="131"/>
      <c r="Y1159" s="131"/>
      <c r="Z1159" s="206"/>
      <c r="AA1159" s="134"/>
      <c r="AB1159" s="174">
        <f>IF(AC1159="totale",SUMIF(AA$7:AA1159,"somma",Z$7:Z1159)-SUMIF(AC$7:AC1158,"totale",AB$7:AB1158),0)</f>
        <v>0</v>
      </c>
      <c r="AC1159" s="134"/>
      <c r="AD1159" s="194">
        <f t="shared" si="86"/>
        <v>0</v>
      </c>
      <c r="AE1159" s="124" t="str">
        <f t="shared" si="83"/>
        <v/>
      </c>
      <c r="AF1159" s="195" t="str">
        <f t="shared" si="87"/>
        <v/>
      </c>
      <c r="AG1159" s="194" t="str">
        <f t="shared" si="88"/>
        <v/>
      </c>
      <c r="AH1159" s="194">
        <f>IF(AG1159="",0,IF(ISERROR(VLOOKUP(AG1159,AG$7:AG1158,1,FALSE)),1,0))</f>
        <v>0</v>
      </c>
      <c r="AI1159" s="194"/>
    </row>
    <row r="1160" spans="1:35" ht="16.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75">
        <f>IF(AND($X$5012&lt;&gt;" ",$X$5012&lt;&gt;0),IF(X1160=$X$5012,1+COUNTIF(U$7:U1159,"&gt;0"),0),0)</f>
        <v>0</v>
      </c>
      <c r="V1160" s="178" t="s">
        <v>1349</v>
      </c>
      <c r="W1160" s="130"/>
      <c r="X1160" s="131"/>
      <c r="Y1160" s="131"/>
      <c r="Z1160" s="206"/>
      <c r="AA1160" s="134"/>
      <c r="AB1160" s="174">
        <f>IF(AC1160="totale",SUMIF(AA$7:AA1160,"somma",Z$7:Z1160)-SUMIF(AC$7:AC1159,"totale",AB$7:AB1159),0)</f>
        <v>0</v>
      </c>
      <c r="AC1160" s="134"/>
      <c r="AD1160" s="194">
        <f t="shared" ref="AD1160:AD1223" si="89">IF(ISBLANK(X1160),0,VLOOKUP(X1160,$B$8:$E$57,1,FALSE))</f>
        <v>0</v>
      </c>
      <c r="AE1160" s="124" t="str">
        <f t="shared" si="83"/>
        <v/>
      </c>
      <c r="AF1160" s="195" t="str">
        <f t="shared" ref="AF1160:AF1223" si="90">IF(OR(AND(Z1160&lt;&gt;0,ISBLANK(X1160)),ISERROR(AD1160)),"ERR","")</f>
        <v/>
      </c>
      <c r="AG1160" s="194" t="str">
        <f t="shared" si="88"/>
        <v/>
      </c>
      <c r="AH1160" s="194">
        <f>IF(AG1160="",0,IF(ISERROR(VLOOKUP(AG1160,AG$7:AG1159,1,FALSE)),1,0))</f>
        <v>0</v>
      </c>
      <c r="AI1160" s="194"/>
    </row>
    <row r="1161" spans="1:35" ht="16.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75">
        <f>IF(AND($X$5012&lt;&gt;" ",$X$5012&lt;&gt;0),IF(X1161=$X$5012,1+COUNTIF(U$7:U1160,"&gt;0"),0),0)</f>
        <v>0</v>
      </c>
      <c r="V1161" s="178" t="s">
        <v>1350</v>
      </c>
      <c r="W1161" s="130"/>
      <c r="X1161" s="131"/>
      <c r="Y1161" s="131"/>
      <c r="Z1161" s="206"/>
      <c r="AA1161" s="134"/>
      <c r="AB1161" s="174">
        <f>IF(AC1161="totale",SUMIF(AA$7:AA1161,"somma",Z$7:Z1161)-SUMIF(AC$7:AC1160,"totale",AB$7:AB1160),0)</f>
        <v>0</v>
      </c>
      <c r="AC1161" s="134"/>
      <c r="AD1161" s="194">
        <f t="shared" si="89"/>
        <v>0</v>
      </c>
      <c r="AE1161" s="124" t="str">
        <f t="shared" si="83"/>
        <v/>
      </c>
      <c r="AF1161" s="195" t="str">
        <f t="shared" si="90"/>
        <v/>
      </c>
      <c r="AG1161" s="194" t="str">
        <f t="shared" si="88"/>
        <v/>
      </c>
      <c r="AH1161" s="194">
        <f>IF(AG1161="",0,IF(ISERROR(VLOOKUP(AG1161,AG$7:AG1160,1,FALSE)),1,0))</f>
        <v>0</v>
      </c>
      <c r="AI1161" s="194"/>
    </row>
    <row r="1162" spans="1:35" ht="16.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75">
        <f>IF(AND($X$5012&lt;&gt;" ",$X$5012&lt;&gt;0),IF(X1162=$X$5012,1+COUNTIF(U$7:U1161,"&gt;0"),0),0)</f>
        <v>0</v>
      </c>
      <c r="V1162" s="178" t="s">
        <v>1351</v>
      </c>
      <c r="W1162" s="130"/>
      <c r="X1162" s="131"/>
      <c r="Y1162" s="131"/>
      <c r="Z1162" s="206"/>
      <c r="AA1162" s="134"/>
      <c r="AB1162" s="174">
        <f>IF(AC1162="totale",SUMIF(AA$7:AA1162,"somma",Z$7:Z1162)-SUMIF(AC$7:AC1161,"totale",AB$7:AB1161),0)</f>
        <v>0</v>
      </c>
      <c r="AC1162" s="134"/>
      <c r="AD1162" s="194">
        <f t="shared" si="89"/>
        <v>0</v>
      </c>
      <c r="AE1162" s="124" t="str">
        <f t="shared" si="83"/>
        <v/>
      </c>
      <c r="AF1162" s="195" t="str">
        <f t="shared" si="90"/>
        <v/>
      </c>
      <c r="AG1162" s="194" t="str">
        <f t="shared" ref="AG1162:AG1225" si="91">IF(W1162&gt;0,CONCATENATE(MONTH(W1162),"-",YEAR(W1162)),"")</f>
        <v/>
      </c>
      <c r="AH1162" s="194">
        <f>IF(AG1162="",0,IF(ISERROR(VLOOKUP(AG1162,AG$7:AG1161,1,FALSE)),1,0))</f>
        <v>0</v>
      </c>
      <c r="AI1162" s="194"/>
    </row>
    <row r="1163" spans="1:35" ht="16.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75">
        <f>IF(AND($X$5012&lt;&gt;" ",$X$5012&lt;&gt;0),IF(X1163=$X$5012,1+COUNTIF(U$7:U1162,"&gt;0"),0),0)</f>
        <v>0</v>
      </c>
      <c r="V1163" s="178" t="s">
        <v>1352</v>
      </c>
      <c r="W1163" s="130"/>
      <c r="X1163" s="131"/>
      <c r="Y1163" s="131"/>
      <c r="Z1163" s="206"/>
      <c r="AA1163" s="134"/>
      <c r="AB1163" s="174">
        <f>IF(AC1163="totale",SUMIF(AA$7:AA1163,"somma",Z$7:Z1163)-SUMIF(AC$7:AC1162,"totale",AB$7:AB1162),0)</f>
        <v>0</v>
      </c>
      <c r="AC1163" s="134"/>
      <c r="AD1163" s="194">
        <f t="shared" si="89"/>
        <v>0</v>
      </c>
      <c r="AE1163" s="124" t="str">
        <f t="shared" si="83"/>
        <v/>
      </c>
      <c r="AF1163" s="195" t="str">
        <f t="shared" si="90"/>
        <v/>
      </c>
      <c r="AG1163" s="194" t="str">
        <f t="shared" si="91"/>
        <v/>
      </c>
      <c r="AH1163" s="194">
        <f>IF(AG1163="",0,IF(ISERROR(VLOOKUP(AG1163,AG$7:AG1162,1,FALSE)),1,0))</f>
        <v>0</v>
      </c>
      <c r="AI1163" s="194"/>
    </row>
    <row r="1164" spans="1:35" ht="16.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75">
        <f>IF(AND($X$5012&lt;&gt;" ",$X$5012&lt;&gt;0),IF(X1164=$X$5012,1+COUNTIF(U$7:U1163,"&gt;0"),0),0)</f>
        <v>0</v>
      </c>
      <c r="V1164" s="178" t="s">
        <v>1353</v>
      </c>
      <c r="W1164" s="130"/>
      <c r="X1164" s="131"/>
      <c r="Y1164" s="131"/>
      <c r="Z1164" s="206"/>
      <c r="AA1164" s="134"/>
      <c r="AB1164" s="174">
        <f>IF(AC1164="totale",SUMIF(AA$7:AA1164,"somma",Z$7:Z1164)-SUMIF(AC$7:AC1163,"totale",AB$7:AB1163),0)</f>
        <v>0</v>
      </c>
      <c r="AC1164" s="134"/>
      <c r="AD1164" s="194">
        <f t="shared" si="89"/>
        <v>0</v>
      </c>
      <c r="AE1164" s="124" t="str">
        <f t="shared" si="83"/>
        <v/>
      </c>
      <c r="AF1164" s="195" t="str">
        <f t="shared" si="90"/>
        <v/>
      </c>
      <c r="AG1164" s="194" t="str">
        <f t="shared" si="91"/>
        <v/>
      </c>
      <c r="AH1164" s="194">
        <f>IF(AG1164="",0,IF(ISERROR(VLOOKUP(AG1164,AG$7:AG1163,1,FALSE)),1,0))</f>
        <v>0</v>
      </c>
      <c r="AI1164" s="194"/>
    </row>
    <row r="1165" spans="1:35" ht="16.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75">
        <f>IF(AND($X$5012&lt;&gt;" ",$X$5012&lt;&gt;0),IF(X1165=$X$5012,1+COUNTIF(U$7:U1164,"&gt;0"),0),0)</f>
        <v>0</v>
      </c>
      <c r="V1165" s="178" t="s">
        <v>1354</v>
      </c>
      <c r="W1165" s="130"/>
      <c r="X1165" s="131"/>
      <c r="Y1165" s="131"/>
      <c r="Z1165" s="206"/>
      <c r="AA1165" s="134"/>
      <c r="AB1165" s="174">
        <f>IF(AC1165="totale",SUMIF(AA$7:AA1165,"somma",Z$7:Z1165)-SUMIF(AC$7:AC1164,"totale",AB$7:AB1164),0)</f>
        <v>0</v>
      </c>
      <c r="AC1165" s="134"/>
      <c r="AD1165" s="194">
        <f t="shared" si="89"/>
        <v>0</v>
      </c>
      <c r="AE1165" s="124" t="str">
        <f t="shared" si="83"/>
        <v/>
      </c>
      <c r="AF1165" s="195" t="str">
        <f t="shared" si="90"/>
        <v/>
      </c>
      <c r="AG1165" s="194" t="str">
        <f t="shared" si="91"/>
        <v/>
      </c>
      <c r="AH1165" s="194">
        <f>IF(AG1165="",0,IF(ISERROR(VLOOKUP(AG1165,AG$7:AG1164,1,FALSE)),1,0))</f>
        <v>0</v>
      </c>
      <c r="AI1165" s="194"/>
    </row>
    <row r="1166" spans="1:35" ht="16.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75">
        <f>IF(AND($X$5012&lt;&gt;" ",$X$5012&lt;&gt;0),IF(X1166=$X$5012,1+COUNTIF(U$7:U1165,"&gt;0"),0),0)</f>
        <v>0</v>
      </c>
      <c r="V1166" s="178" t="s">
        <v>1355</v>
      </c>
      <c r="W1166" s="130"/>
      <c r="X1166" s="131"/>
      <c r="Y1166" s="131"/>
      <c r="Z1166" s="206"/>
      <c r="AA1166" s="134"/>
      <c r="AB1166" s="174">
        <f>IF(AC1166="totale",SUMIF(AA$7:AA1166,"somma",Z$7:Z1166)-SUMIF(AC$7:AC1165,"totale",AB$7:AB1165),0)</f>
        <v>0</v>
      </c>
      <c r="AC1166" s="134"/>
      <c r="AD1166" s="194">
        <f t="shared" si="89"/>
        <v>0</v>
      </c>
      <c r="AE1166" s="124" t="str">
        <f t="shared" si="83"/>
        <v/>
      </c>
      <c r="AF1166" s="195" t="str">
        <f t="shared" si="90"/>
        <v/>
      </c>
      <c r="AG1166" s="194" t="str">
        <f t="shared" si="91"/>
        <v/>
      </c>
      <c r="AH1166" s="194">
        <f>IF(AG1166="",0,IF(ISERROR(VLOOKUP(AG1166,AG$7:AG1165,1,FALSE)),1,0))</f>
        <v>0</v>
      </c>
      <c r="AI1166" s="194"/>
    </row>
    <row r="1167" spans="1:35" ht="16.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75">
        <f>IF(AND($X$5012&lt;&gt;" ",$X$5012&lt;&gt;0),IF(X1167=$X$5012,1+COUNTIF(U$7:U1166,"&gt;0"),0),0)</f>
        <v>0</v>
      </c>
      <c r="V1167" s="178" t="s">
        <v>1356</v>
      </c>
      <c r="W1167" s="130"/>
      <c r="X1167" s="131"/>
      <c r="Y1167" s="131"/>
      <c r="Z1167" s="206"/>
      <c r="AA1167" s="134"/>
      <c r="AB1167" s="174">
        <f>IF(AC1167="totale",SUMIF(AA$7:AA1167,"somma",Z$7:Z1167)-SUMIF(AC$7:AC1166,"totale",AB$7:AB1166),0)</f>
        <v>0</v>
      </c>
      <c r="AC1167" s="134"/>
      <c r="AD1167" s="194">
        <f t="shared" si="89"/>
        <v>0</v>
      </c>
      <c r="AE1167" s="124" t="str">
        <f t="shared" si="83"/>
        <v/>
      </c>
      <c r="AF1167" s="195" t="str">
        <f t="shared" si="90"/>
        <v/>
      </c>
      <c r="AG1167" s="194" t="str">
        <f t="shared" si="91"/>
        <v/>
      </c>
      <c r="AH1167" s="194">
        <f>IF(AG1167="",0,IF(ISERROR(VLOOKUP(AG1167,AG$7:AG1166,1,FALSE)),1,0))</f>
        <v>0</v>
      </c>
      <c r="AI1167" s="194"/>
    </row>
    <row r="1168" spans="1:35" ht="16.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75">
        <f>IF(AND($X$5012&lt;&gt;" ",$X$5012&lt;&gt;0),IF(X1168=$X$5012,1+COUNTIF(U$7:U1167,"&gt;0"),0),0)</f>
        <v>0</v>
      </c>
      <c r="V1168" s="178" t="s">
        <v>1357</v>
      </c>
      <c r="W1168" s="130"/>
      <c r="X1168" s="131"/>
      <c r="Y1168" s="131"/>
      <c r="Z1168" s="206"/>
      <c r="AA1168" s="134"/>
      <c r="AB1168" s="174">
        <f>IF(AC1168="totale",SUMIF(AA$7:AA1168,"somma",Z$7:Z1168)-SUMIF(AC$7:AC1167,"totale",AB$7:AB1167),0)</f>
        <v>0</v>
      </c>
      <c r="AC1168" s="134"/>
      <c r="AD1168" s="194">
        <f t="shared" si="89"/>
        <v>0</v>
      </c>
      <c r="AE1168" s="124" t="str">
        <f t="shared" si="83"/>
        <v/>
      </c>
      <c r="AF1168" s="195" t="str">
        <f t="shared" si="90"/>
        <v/>
      </c>
      <c r="AG1168" s="194" t="str">
        <f t="shared" si="91"/>
        <v/>
      </c>
      <c r="AH1168" s="194">
        <f>IF(AG1168="",0,IF(ISERROR(VLOOKUP(AG1168,AG$7:AG1167,1,FALSE)),1,0))</f>
        <v>0</v>
      </c>
      <c r="AI1168" s="194"/>
    </row>
    <row r="1169" spans="1:35" ht="16.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75">
        <f>IF(AND($X$5012&lt;&gt;" ",$X$5012&lt;&gt;0),IF(X1169=$X$5012,1+COUNTIF(U$7:U1168,"&gt;0"),0),0)</f>
        <v>0</v>
      </c>
      <c r="V1169" s="178" t="s">
        <v>1358</v>
      </c>
      <c r="W1169" s="130"/>
      <c r="X1169" s="131"/>
      <c r="Y1169" s="131"/>
      <c r="Z1169" s="206"/>
      <c r="AA1169" s="134"/>
      <c r="AB1169" s="174">
        <f>IF(AC1169="totale",SUMIF(AA$7:AA1169,"somma",Z$7:Z1169)-SUMIF(AC$7:AC1168,"totale",AB$7:AB1168),0)</f>
        <v>0</v>
      </c>
      <c r="AC1169" s="134"/>
      <c r="AD1169" s="194">
        <f t="shared" si="89"/>
        <v>0</v>
      </c>
      <c r="AE1169" s="124" t="str">
        <f t="shared" si="83"/>
        <v/>
      </c>
      <c r="AF1169" s="195" t="str">
        <f t="shared" si="90"/>
        <v/>
      </c>
      <c r="AG1169" s="194" t="str">
        <f t="shared" si="91"/>
        <v/>
      </c>
      <c r="AH1169" s="194">
        <f>IF(AG1169="",0,IF(ISERROR(VLOOKUP(AG1169,AG$7:AG1168,1,FALSE)),1,0))</f>
        <v>0</v>
      </c>
      <c r="AI1169" s="194"/>
    </row>
    <row r="1170" spans="1:35" ht="16.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75">
        <f>IF(AND($X$5012&lt;&gt;" ",$X$5012&lt;&gt;0),IF(X1170=$X$5012,1+COUNTIF(U$7:U1169,"&gt;0"),0),0)</f>
        <v>0</v>
      </c>
      <c r="V1170" s="178" t="s">
        <v>1359</v>
      </c>
      <c r="W1170" s="130"/>
      <c r="X1170" s="131"/>
      <c r="Y1170" s="131"/>
      <c r="Z1170" s="206"/>
      <c r="AA1170" s="134"/>
      <c r="AB1170" s="174">
        <f>IF(AC1170="totale",SUMIF(AA$7:AA1170,"somma",Z$7:Z1170)-SUMIF(AC$7:AC1169,"totale",AB$7:AB1169),0)</f>
        <v>0</v>
      </c>
      <c r="AC1170" s="134"/>
      <c r="AD1170" s="194">
        <f t="shared" si="89"/>
        <v>0</v>
      </c>
      <c r="AE1170" s="124" t="str">
        <f t="shared" si="83"/>
        <v/>
      </c>
      <c r="AF1170" s="195" t="str">
        <f t="shared" si="90"/>
        <v/>
      </c>
      <c r="AG1170" s="194" t="str">
        <f t="shared" si="91"/>
        <v/>
      </c>
      <c r="AH1170" s="194">
        <f>IF(AG1170="",0,IF(ISERROR(VLOOKUP(AG1170,AG$7:AG1169,1,FALSE)),1,0))</f>
        <v>0</v>
      </c>
      <c r="AI1170" s="194"/>
    </row>
    <row r="1171" spans="1:35" ht="16.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75">
        <f>IF(AND($X$5012&lt;&gt;" ",$X$5012&lt;&gt;0),IF(X1171=$X$5012,1+COUNTIF(U$7:U1170,"&gt;0"),0),0)</f>
        <v>0</v>
      </c>
      <c r="V1171" s="178" t="s">
        <v>1360</v>
      </c>
      <c r="W1171" s="130"/>
      <c r="X1171" s="131"/>
      <c r="Y1171" s="131"/>
      <c r="Z1171" s="206"/>
      <c r="AA1171" s="134"/>
      <c r="AB1171" s="174">
        <f>IF(AC1171="totale",SUMIF(AA$7:AA1171,"somma",Z$7:Z1171)-SUMIF(AC$7:AC1170,"totale",AB$7:AB1170),0)</f>
        <v>0</v>
      </c>
      <c r="AC1171" s="134"/>
      <c r="AD1171" s="194">
        <f t="shared" si="89"/>
        <v>0</v>
      </c>
      <c r="AE1171" s="124" t="str">
        <f t="shared" si="83"/>
        <v/>
      </c>
      <c r="AF1171" s="195" t="str">
        <f t="shared" si="90"/>
        <v/>
      </c>
      <c r="AG1171" s="194" t="str">
        <f t="shared" si="91"/>
        <v/>
      </c>
      <c r="AH1171" s="194">
        <f>IF(AG1171="",0,IF(ISERROR(VLOOKUP(AG1171,AG$7:AG1170,1,FALSE)),1,0))</f>
        <v>0</v>
      </c>
      <c r="AI1171" s="194"/>
    </row>
    <row r="1172" spans="1:35" ht="16.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75">
        <f>IF(AND($X$5012&lt;&gt;" ",$X$5012&lt;&gt;0),IF(X1172=$X$5012,1+COUNTIF(U$7:U1171,"&gt;0"),0),0)</f>
        <v>0</v>
      </c>
      <c r="V1172" s="178" t="s">
        <v>1361</v>
      </c>
      <c r="W1172" s="130"/>
      <c r="X1172" s="131"/>
      <c r="Y1172" s="131"/>
      <c r="Z1172" s="206"/>
      <c r="AA1172" s="134"/>
      <c r="AB1172" s="174">
        <f>IF(AC1172="totale",SUMIF(AA$7:AA1172,"somma",Z$7:Z1172)-SUMIF(AC$7:AC1171,"totale",AB$7:AB1171),0)</f>
        <v>0</v>
      </c>
      <c r="AC1172" s="134"/>
      <c r="AD1172" s="194">
        <f t="shared" si="89"/>
        <v>0</v>
      </c>
      <c r="AE1172" s="124" t="str">
        <f t="shared" si="83"/>
        <v/>
      </c>
      <c r="AF1172" s="195" t="str">
        <f t="shared" si="90"/>
        <v/>
      </c>
      <c r="AG1172" s="194" t="str">
        <f t="shared" si="91"/>
        <v/>
      </c>
      <c r="AH1172" s="194">
        <f>IF(AG1172="",0,IF(ISERROR(VLOOKUP(AG1172,AG$7:AG1171,1,FALSE)),1,0))</f>
        <v>0</v>
      </c>
      <c r="AI1172" s="194"/>
    </row>
    <row r="1173" spans="1:35" ht="16.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75">
        <f>IF(AND($X$5012&lt;&gt;" ",$X$5012&lt;&gt;0),IF(X1173=$X$5012,1+COUNTIF(U$7:U1172,"&gt;0"),0),0)</f>
        <v>0</v>
      </c>
      <c r="V1173" s="178" t="s">
        <v>1362</v>
      </c>
      <c r="W1173" s="130"/>
      <c r="X1173" s="131"/>
      <c r="Y1173" s="131"/>
      <c r="Z1173" s="206"/>
      <c r="AA1173" s="134"/>
      <c r="AB1173" s="174">
        <f>IF(AC1173="totale",SUMIF(AA$7:AA1173,"somma",Z$7:Z1173)-SUMIF(AC$7:AC1172,"totale",AB$7:AB1172),0)</f>
        <v>0</v>
      </c>
      <c r="AC1173" s="134"/>
      <c r="AD1173" s="194">
        <f t="shared" si="89"/>
        <v>0</v>
      </c>
      <c r="AE1173" s="124" t="str">
        <f t="shared" si="83"/>
        <v/>
      </c>
      <c r="AF1173" s="195" t="str">
        <f t="shared" si="90"/>
        <v/>
      </c>
      <c r="AG1173" s="194" t="str">
        <f t="shared" si="91"/>
        <v/>
      </c>
      <c r="AH1173" s="194">
        <f>IF(AG1173="",0,IF(ISERROR(VLOOKUP(AG1173,AG$7:AG1172,1,FALSE)),1,0))</f>
        <v>0</v>
      </c>
      <c r="AI1173" s="194"/>
    </row>
    <row r="1174" spans="1:35" ht="16.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75">
        <f>IF(AND($X$5012&lt;&gt;" ",$X$5012&lt;&gt;0),IF(X1174=$X$5012,1+COUNTIF(U$7:U1173,"&gt;0"),0),0)</f>
        <v>0</v>
      </c>
      <c r="V1174" s="178" t="s">
        <v>1363</v>
      </c>
      <c r="W1174" s="130"/>
      <c r="X1174" s="131"/>
      <c r="Y1174" s="131"/>
      <c r="Z1174" s="206"/>
      <c r="AA1174" s="134"/>
      <c r="AB1174" s="174">
        <f>IF(AC1174="totale",SUMIF(AA$7:AA1174,"somma",Z$7:Z1174)-SUMIF(AC$7:AC1173,"totale",AB$7:AB1173),0)</f>
        <v>0</v>
      </c>
      <c r="AC1174" s="134"/>
      <c r="AD1174" s="194">
        <f t="shared" si="89"/>
        <v>0</v>
      </c>
      <c r="AE1174" s="124" t="str">
        <f t="shared" si="83"/>
        <v/>
      </c>
      <c r="AF1174" s="195" t="str">
        <f t="shared" si="90"/>
        <v/>
      </c>
      <c r="AG1174" s="194" t="str">
        <f t="shared" si="91"/>
        <v/>
      </c>
      <c r="AH1174" s="194">
        <f>IF(AG1174="",0,IF(ISERROR(VLOOKUP(AG1174,AG$7:AG1173,1,FALSE)),1,0))</f>
        <v>0</v>
      </c>
      <c r="AI1174" s="194"/>
    </row>
    <row r="1175" spans="1:35" ht="16.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75">
        <f>IF(AND($X$5012&lt;&gt;" ",$X$5012&lt;&gt;0),IF(X1175=$X$5012,1+COUNTIF(U$7:U1174,"&gt;0"),0),0)</f>
        <v>0</v>
      </c>
      <c r="V1175" s="178" t="s">
        <v>1364</v>
      </c>
      <c r="W1175" s="130"/>
      <c r="X1175" s="131"/>
      <c r="Y1175" s="131"/>
      <c r="Z1175" s="206"/>
      <c r="AA1175" s="134"/>
      <c r="AB1175" s="174">
        <f>IF(AC1175="totale",SUMIF(AA$7:AA1175,"somma",Z$7:Z1175)-SUMIF(AC$7:AC1174,"totale",AB$7:AB1174),0)</f>
        <v>0</v>
      </c>
      <c r="AC1175" s="134"/>
      <c r="AD1175" s="194">
        <f t="shared" si="89"/>
        <v>0</v>
      </c>
      <c r="AE1175" s="124" t="str">
        <f t="shared" si="83"/>
        <v/>
      </c>
      <c r="AF1175" s="195" t="str">
        <f t="shared" si="90"/>
        <v/>
      </c>
      <c r="AG1175" s="194" t="str">
        <f t="shared" si="91"/>
        <v/>
      </c>
      <c r="AH1175" s="194">
        <f>IF(AG1175="",0,IF(ISERROR(VLOOKUP(AG1175,AG$7:AG1174,1,FALSE)),1,0))</f>
        <v>0</v>
      </c>
      <c r="AI1175" s="194"/>
    </row>
    <row r="1176" spans="1:35" ht="16.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75">
        <f>IF(AND($X$5012&lt;&gt;" ",$X$5012&lt;&gt;0),IF(X1176=$X$5012,1+COUNTIF(U$7:U1175,"&gt;0"),0),0)</f>
        <v>0</v>
      </c>
      <c r="V1176" s="178" t="s">
        <v>1365</v>
      </c>
      <c r="W1176" s="130"/>
      <c r="X1176" s="131"/>
      <c r="Y1176" s="131"/>
      <c r="Z1176" s="206"/>
      <c r="AA1176" s="134"/>
      <c r="AB1176" s="174">
        <f>IF(AC1176="totale",SUMIF(AA$7:AA1176,"somma",Z$7:Z1176)-SUMIF(AC$7:AC1175,"totale",AB$7:AB1175),0)</f>
        <v>0</v>
      </c>
      <c r="AC1176" s="134"/>
      <c r="AD1176" s="194">
        <f t="shared" si="89"/>
        <v>0</v>
      </c>
      <c r="AE1176" s="124" t="str">
        <f t="shared" si="83"/>
        <v/>
      </c>
      <c r="AF1176" s="195" t="str">
        <f t="shared" si="90"/>
        <v/>
      </c>
      <c r="AG1176" s="194" t="str">
        <f t="shared" si="91"/>
        <v/>
      </c>
      <c r="AH1176" s="194">
        <f>IF(AG1176="",0,IF(ISERROR(VLOOKUP(AG1176,AG$7:AG1175,1,FALSE)),1,0))</f>
        <v>0</v>
      </c>
      <c r="AI1176" s="194"/>
    </row>
    <row r="1177" spans="1:35" ht="16.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75">
        <f>IF(AND($X$5012&lt;&gt;" ",$X$5012&lt;&gt;0),IF(X1177=$X$5012,1+COUNTIF(U$7:U1176,"&gt;0"),0),0)</f>
        <v>0</v>
      </c>
      <c r="V1177" s="178" t="s">
        <v>1366</v>
      </c>
      <c r="W1177" s="130"/>
      <c r="X1177" s="131"/>
      <c r="Y1177" s="131"/>
      <c r="Z1177" s="206"/>
      <c r="AA1177" s="134"/>
      <c r="AB1177" s="174">
        <f>IF(AC1177="totale",SUMIF(AA$7:AA1177,"somma",Z$7:Z1177)-SUMIF(AC$7:AC1176,"totale",AB$7:AB1176),0)</f>
        <v>0</v>
      </c>
      <c r="AC1177" s="134"/>
      <c r="AD1177" s="194">
        <f t="shared" si="89"/>
        <v>0</v>
      </c>
      <c r="AE1177" s="124" t="str">
        <f t="shared" si="83"/>
        <v/>
      </c>
      <c r="AF1177" s="195" t="str">
        <f t="shared" si="90"/>
        <v/>
      </c>
      <c r="AG1177" s="194" t="str">
        <f t="shared" si="91"/>
        <v/>
      </c>
      <c r="AH1177" s="194">
        <f>IF(AG1177="",0,IF(ISERROR(VLOOKUP(AG1177,AG$7:AG1176,1,FALSE)),1,0))</f>
        <v>0</v>
      </c>
      <c r="AI1177" s="194"/>
    </row>
    <row r="1178" spans="1:35" ht="16.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75">
        <f>IF(AND($X$5012&lt;&gt;" ",$X$5012&lt;&gt;0),IF(X1178=$X$5012,1+COUNTIF(U$7:U1177,"&gt;0"),0),0)</f>
        <v>0</v>
      </c>
      <c r="V1178" s="178" t="s">
        <v>1367</v>
      </c>
      <c r="W1178" s="130"/>
      <c r="X1178" s="131"/>
      <c r="Y1178" s="131"/>
      <c r="Z1178" s="206"/>
      <c r="AA1178" s="134"/>
      <c r="AB1178" s="174">
        <f>IF(AC1178="totale",SUMIF(AA$7:AA1178,"somma",Z$7:Z1178)-SUMIF(AC$7:AC1177,"totale",AB$7:AB1177),0)</f>
        <v>0</v>
      </c>
      <c r="AC1178" s="134"/>
      <c r="AD1178" s="194">
        <f t="shared" si="89"/>
        <v>0</v>
      </c>
      <c r="AE1178" s="124" t="str">
        <f t="shared" si="83"/>
        <v/>
      </c>
      <c r="AF1178" s="195" t="str">
        <f t="shared" si="90"/>
        <v/>
      </c>
      <c r="AG1178" s="194" t="str">
        <f t="shared" si="91"/>
        <v/>
      </c>
      <c r="AH1178" s="194">
        <f>IF(AG1178="",0,IF(ISERROR(VLOOKUP(AG1178,AG$7:AG1177,1,FALSE)),1,0))</f>
        <v>0</v>
      </c>
      <c r="AI1178" s="194"/>
    </row>
    <row r="1179" spans="1:35" ht="16.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75">
        <f>IF(AND($X$5012&lt;&gt;" ",$X$5012&lt;&gt;0),IF(X1179=$X$5012,1+COUNTIF(U$7:U1178,"&gt;0"),0),0)</f>
        <v>0</v>
      </c>
      <c r="V1179" s="178" t="s">
        <v>1368</v>
      </c>
      <c r="W1179" s="130"/>
      <c r="X1179" s="131"/>
      <c r="Y1179" s="131"/>
      <c r="Z1179" s="206"/>
      <c r="AA1179" s="134"/>
      <c r="AB1179" s="174">
        <f>IF(AC1179="totale",SUMIF(AA$7:AA1179,"somma",Z$7:Z1179)-SUMIF(AC$7:AC1178,"totale",AB$7:AB1178),0)</f>
        <v>0</v>
      </c>
      <c r="AC1179" s="134"/>
      <c r="AD1179" s="194">
        <f t="shared" si="89"/>
        <v>0</v>
      </c>
      <c r="AE1179" s="124" t="str">
        <f t="shared" si="83"/>
        <v/>
      </c>
      <c r="AF1179" s="195" t="str">
        <f t="shared" si="90"/>
        <v/>
      </c>
      <c r="AG1179" s="194" t="str">
        <f t="shared" si="91"/>
        <v/>
      </c>
      <c r="AH1179" s="194">
        <f>IF(AG1179="",0,IF(ISERROR(VLOOKUP(AG1179,AG$7:AG1178,1,FALSE)),1,0))</f>
        <v>0</v>
      </c>
      <c r="AI1179" s="194"/>
    </row>
    <row r="1180" spans="1:35" ht="16.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75">
        <f>IF(AND($X$5012&lt;&gt;" ",$X$5012&lt;&gt;0),IF(X1180=$X$5012,1+COUNTIF(U$7:U1179,"&gt;0"),0),0)</f>
        <v>0</v>
      </c>
      <c r="V1180" s="178" t="s">
        <v>1369</v>
      </c>
      <c r="W1180" s="130"/>
      <c r="X1180" s="131"/>
      <c r="Y1180" s="131"/>
      <c r="Z1180" s="206"/>
      <c r="AA1180" s="134"/>
      <c r="AB1180" s="174">
        <f>IF(AC1180="totale",SUMIF(AA$7:AA1180,"somma",Z$7:Z1180)-SUMIF(AC$7:AC1179,"totale",AB$7:AB1179),0)</f>
        <v>0</v>
      </c>
      <c r="AC1180" s="134"/>
      <c r="AD1180" s="194">
        <f t="shared" si="89"/>
        <v>0</v>
      </c>
      <c r="AE1180" s="124" t="str">
        <f t="shared" si="83"/>
        <v/>
      </c>
      <c r="AF1180" s="195" t="str">
        <f t="shared" si="90"/>
        <v/>
      </c>
      <c r="AG1180" s="194" t="str">
        <f t="shared" si="91"/>
        <v/>
      </c>
      <c r="AH1180" s="194">
        <f>IF(AG1180="",0,IF(ISERROR(VLOOKUP(AG1180,AG$7:AG1179,1,FALSE)),1,0))</f>
        <v>0</v>
      </c>
      <c r="AI1180" s="194"/>
    </row>
    <row r="1181" spans="1:35" ht="16.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75">
        <f>IF(AND($X$5012&lt;&gt;" ",$X$5012&lt;&gt;0),IF(X1181=$X$5012,1+COUNTIF(U$7:U1180,"&gt;0"),0),0)</f>
        <v>0</v>
      </c>
      <c r="V1181" s="178" t="s">
        <v>1370</v>
      </c>
      <c r="W1181" s="130"/>
      <c r="X1181" s="131"/>
      <c r="Y1181" s="131"/>
      <c r="Z1181" s="206"/>
      <c r="AA1181" s="134"/>
      <c r="AB1181" s="174">
        <f>IF(AC1181="totale",SUMIF(AA$7:AA1181,"somma",Z$7:Z1181)-SUMIF(AC$7:AC1180,"totale",AB$7:AB1180),0)</f>
        <v>0</v>
      </c>
      <c r="AC1181" s="134"/>
      <c r="AD1181" s="194">
        <f t="shared" si="89"/>
        <v>0</v>
      </c>
      <c r="AE1181" s="124" t="str">
        <f t="shared" si="83"/>
        <v/>
      </c>
      <c r="AF1181" s="195" t="str">
        <f t="shared" si="90"/>
        <v/>
      </c>
      <c r="AG1181" s="194" t="str">
        <f t="shared" si="91"/>
        <v/>
      </c>
      <c r="AH1181" s="194">
        <f>IF(AG1181="",0,IF(ISERROR(VLOOKUP(AG1181,AG$7:AG1180,1,FALSE)),1,0))</f>
        <v>0</v>
      </c>
      <c r="AI1181" s="194"/>
    </row>
    <row r="1182" spans="1:35" ht="16.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75">
        <f>IF(AND($X$5012&lt;&gt;" ",$X$5012&lt;&gt;0),IF(X1182=$X$5012,1+COUNTIF(U$7:U1181,"&gt;0"),0),0)</f>
        <v>0</v>
      </c>
      <c r="V1182" s="178" t="s">
        <v>1371</v>
      </c>
      <c r="W1182" s="130"/>
      <c r="X1182" s="131"/>
      <c r="Y1182" s="131"/>
      <c r="Z1182" s="206"/>
      <c r="AA1182" s="134"/>
      <c r="AB1182" s="174">
        <f>IF(AC1182="totale",SUMIF(AA$7:AA1182,"somma",Z$7:Z1182)-SUMIF(AC$7:AC1181,"totale",AB$7:AB1181),0)</f>
        <v>0</v>
      </c>
      <c r="AC1182" s="134"/>
      <c r="AD1182" s="194">
        <f t="shared" si="89"/>
        <v>0</v>
      </c>
      <c r="AE1182" s="124" t="str">
        <f t="shared" si="83"/>
        <v/>
      </c>
      <c r="AF1182" s="195" t="str">
        <f t="shared" si="90"/>
        <v/>
      </c>
      <c r="AG1182" s="194" t="str">
        <f t="shared" si="91"/>
        <v/>
      </c>
      <c r="AH1182" s="194">
        <f>IF(AG1182="",0,IF(ISERROR(VLOOKUP(AG1182,AG$7:AG1181,1,FALSE)),1,0))</f>
        <v>0</v>
      </c>
      <c r="AI1182" s="194"/>
    </row>
    <row r="1183" spans="1:35" ht="16.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75">
        <f>IF(AND($X$5012&lt;&gt;" ",$X$5012&lt;&gt;0),IF(X1183=$X$5012,1+COUNTIF(U$7:U1182,"&gt;0"),0),0)</f>
        <v>0</v>
      </c>
      <c r="V1183" s="178" t="s">
        <v>1372</v>
      </c>
      <c r="W1183" s="130"/>
      <c r="X1183" s="131"/>
      <c r="Y1183" s="131"/>
      <c r="Z1183" s="206"/>
      <c r="AA1183" s="134"/>
      <c r="AB1183" s="174">
        <f>IF(AC1183="totale",SUMIF(AA$7:AA1183,"somma",Z$7:Z1183)-SUMIF(AC$7:AC1182,"totale",AB$7:AB1182),0)</f>
        <v>0</v>
      </c>
      <c r="AC1183" s="134"/>
      <c r="AD1183" s="194">
        <f t="shared" si="89"/>
        <v>0</v>
      </c>
      <c r="AE1183" s="124" t="str">
        <f t="shared" si="83"/>
        <v/>
      </c>
      <c r="AF1183" s="195" t="str">
        <f t="shared" si="90"/>
        <v/>
      </c>
      <c r="AG1183" s="194" t="str">
        <f t="shared" si="91"/>
        <v/>
      </c>
      <c r="AH1183" s="194">
        <f>IF(AG1183="",0,IF(ISERROR(VLOOKUP(AG1183,AG$7:AG1182,1,FALSE)),1,0))</f>
        <v>0</v>
      </c>
      <c r="AI1183" s="194"/>
    </row>
    <row r="1184" spans="1:35" ht="16.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75">
        <f>IF(AND($X$5012&lt;&gt;" ",$X$5012&lt;&gt;0),IF(X1184=$X$5012,1+COUNTIF(U$7:U1183,"&gt;0"),0),0)</f>
        <v>0</v>
      </c>
      <c r="V1184" s="178" t="s">
        <v>1373</v>
      </c>
      <c r="W1184" s="130"/>
      <c r="X1184" s="131"/>
      <c r="Y1184" s="131"/>
      <c r="Z1184" s="206"/>
      <c r="AA1184" s="134"/>
      <c r="AB1184" s="174">
        <f>IF(AC1184="totale",SUMIF(AA$7:AA1184,"somma",Z$7:Z1184)-SUMIF(AC$7:AC1183,"totale",AB$7:AB1183),0)</f>
        <v>0</v>
      </c>
      <c r="AC1184" s="134"/>
      <c r="AD1184" s="194">
        <f t="shared" si="89"/>
        <v>0</v>
      </c>
      <c r="AE1184" s="124" t="str">
        <f t="shared" si="83"/>
        <v/>
      </c>
      <c r="AF1184" s="195" t="str">
        <f t="shared" si="90"/>
        <v/>
      </c>
      <c r="AG1184" s="194" t="str">
        <f t="shared" si="91"/>
        <v/>
      </c>
      <c r="AH1184" s="194">
        <f>IF(AG1184="",0,IF(ISERROR(VLOOKUP(AG1184,AG$7:AG1183,1,FALSE)),1,0))</f>
        <v>0</v>
      </c>
      <c r="AI1184" s="194"/>
    </row>
    <row r="1185" spans="1:35" ht="16.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75">
        <f>IF(AND($X$5012&lt;&gt;" ",$X$5012&lt;&gt;0),IF(X1185=$X$5012,1+COUNTIF(U$7:U1184,"&gt;0"),0),0)</f>
        <v>0</v>
      </c>
      <c r="V1185" s="178" t="s">
        <v>1374</v>
      </c>
      <c r="W1185" s="130"/>
      <c r="X1185" s="131"/>
      <c r="Y1185" s="131"/>
      <c r="Z1185" s="206"/>
      <c r="AA1185" s="134"/>
      <c r="AB1185" s="174">
        <f>IF(AC1185="totale",SUMIF(AA$7:AA1185,"somma",Z$7:Z1185)-SUMIF(AC$7:AC1184,"totale",AB$7:AB1184),0)</f>
        <v>0</v>
      </c>
      <c r="AC1185" s="134"/>
      <c r="AD1185" s="194">
        <f t="shared" si="89"/>
        <v>0</v>
      </c>
      <c r="AE1185" s="124" t="str">
        <f t="shared" si="83"/>
        <v/>
      </c>
      <c r="AF1185" s="195" t="str">
        <f t="shared" si="90"/>
        <v/>
      </c>
      <c r="AG1185" s="194" t="str">
        <f t="shared" si="91"/>
        <v/>
      </c>
      <c r="AH1185" s="194">
        <f>IF(AG1185="",0,IF(ISERROR(VLOOKUP(AG1185,AG$7:AG1184,1,FALSE)),1,0))</f>
        <v>0</v>
      </c>
      <c r="AI1185" s="194"/>
    </row>
    <row r="1186" spans="1:35" ht="16.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75">
        <f>IF(AND($X$5012&lt;&gt;" ",$X$5012&lt;&gt;0),IF(X1186=$X$5012,1+COUNTIF(U$7:U1185,"&gt;0"),0),0)</f>
        <v>0</v>
      </c>
      <c r="V1186" s="178" t="s">
        <v>1375</v>
      </c>
      <c r="W1186" s="130"/>
      <c r="X1186" s="131"/>
      <c r="Y1186" s="131"/>
      <c r="Z1186" s="206"/>
      <c r="AA1186" s="134"/>
      <c r="AB1186" s="174">
        <f>IF(AC1186="totale",SUMIF(AA$7:AA1186,"somma",Z$7:Z1186)-SUMIF(AC$7:AC1185,"totale",AB$7:AB1185),0)</f>
        <v>0</v>
      </c>
      <c r="AC1186" s="134"/>
      <c r="AD1186" s="194">
        <f t="shared" si="89"/>
        <v>0</v>
      </c>
      <c r="AE1186" s="124" t="str">
        <f t="shared" si="83"/>
        <v/>
      </c>
      <c r="AF1186" s="195" t="str">
        <f t="shared" si="90"/>
        <v/>
      </c>
      <c r="AG1186" s="194" t="str">
        <f t="shared" si="91"/>
        <v/>
      </c>
      <c r="AH1186" s="194">
        <f>IF(AG1186="",0,IF(ISERROR(VLOOKUP(AG1186,AG$7:AG1185,1,FALSE)),1,0))</f>
        <v>0</v>
      </c>
      <c r="AI1186" s="194"/>
    </row>
    <row r="1187" spans="1:35" ht="16.5" customHeight="1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75">
        <f>IF(AND($X$5012&lt;&gt;" ",$X$5012&lt;&gt;0),IF(X1187=$X$5012,1+COUNTIF(U$7:U1186,"&gt;0"),0),0)</f>
        <v>0</v>
      </c>
      <c r="V1187" s="178" t="s">
        <v>1376</v>
      </c>
      <c r="W1187" s="130"/>
      <c r="X1187" s="131"/>
      <c r="Y1187" s="131"/>
      <c r="Z1187" s="206"/>
      <c r="AA1187" s="134"/>
      <c r="AB1187" s="174">
        <f>IF(AC1187="totale",SUMIF(AA$7:AA1187,"somma",Z$7:Z1187)-SUMIF(AC$7:AC1186,"totale",AB$7:AB1186),0)</f>
        <v>0</v>
      </c>
      <c r="AC1187" s="134"/>
      <c r="AD1187" s="194">
        <f t="shared" si="89"/>
        <v>0</v>
      </c>
      <c r="AE1187" s="124" t="str">
        <f t="shared" si="83"/>
        <v/>
      </c>
      <c r="AF1187" s="195" t="str">
        <f t="shared" si="90"/>
        <v/>
      </c>
      <c r="AG1187" s="194" t="str">
        <f t="shared" si="91"/>
        <v/>
      </c>
      <c r="AH1187" s="194">
        <f>IF(AG1187="",0,IF(ISERROR(VLOOKUP(AG1187,AG$7:AG1186,1,FALSE)),1,0))</f>
        <v>0</v>
      </c>
      <c r="AI1187" s="194"/>
    </row>
    <row r="1188" spans="1:35" ht="16.5" customHeight="1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75">
        <f>IF(AND($X$5012&lt;&gt;" ",$X$5012&lt;&gt;0),IF(X1188=$X$5012,1+COUNTIF(U$7:U1187,"&gt;0"),0),0)</f>
        <v>0</v>
      </c>
      <c r="V1188" s="178" t="s">
        <v>1377</v>
      </c>
      <c r="W1188" s="130"/>
      <c r="X1188" s="131"/>
      <c r="Y1188" s="131"/>
      <c r="Z1188" s="206"/>
      <c r="AA1188" s="134"/>
      <c r="AB1188" s="174">
        <f>IF(AC1188="totale",SUMIF(AA$7:AA1188,"somma",Z$7:Z1188)-SUMIF(AC$7:AC1187,"totale",AB$7:AB1187),0)</f>
        <v>0</v>
      </c>
      <c r="AC1188" s="134"/>
      <c r="AD1188" s="194">
        <f t="shared" si="89"/>
        <v>0</v>
      </c>
      <c r="AE1188" s="124" t="str">
        <f t="shared" si="83"/>
        <v/>
      </c>
      <c r="AF1188" s="195" t="str">
        <f t="shared" si="90"/>
        <v/>
      </c>
      <c r="AG1188" s="194" t="str">
        <f t="shared" si="91"/>
        <v/>
      </c>
      <c r="AH1188" s="194">
        <f>IF(AG1188="",0,IF(ISERROR(VLOOKUP(AG1188,AG$7:AG1187,1,FALSE)),1,0))</f>
        <v>0</v>
      </c>
      <c r="AI1188" s="194"/>
    </row>
    <row r="1189" spans="1:35" ht="16.5" customHeight="1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75">
        <f>IF(AND($X$5012&lt;&gt;" ",$X$5012&lt;&gt;0),IF(X1189=$X$5012,1+COUNTIF(U$7:U1188,"&gt;0"),0),0)</f>
        <v>0</v>
      </c>
      <c r="V1189" s="178" t="s">
        <v>1378</v>
      </c>
      <c r="W1189" s="130"/>
      <c r="X1189" s="131"/>
      <c r="Y1189" s="131"/>
      <c r="Z1189" s="206"/>
      <c r="AA1189" s="134"/>
      <c r="AB1189" s="174">
        <f>IF(AC1189="totale",SUMIF(AA$7:AA1189,"somma",Z$7:Z1189)-SUMIF(AC$7:AC1188,"totale",AB$7:AB1188),0)</f>
        <v>0</v>
      </c>
      <c r="AC1189" s="134"/>
      <c r="AD1189" s="194">
        <f t="shared" si="89"/>
        <v>0</v>
      </c>
      <c r="AE1189" s="124" t="str">
        <f t="shared" si="83"/>
        <v/>
      </c>
      <c r="AF1189" s="195" t="str">
        <f t="shared" si="90"/>
        <v/>
      </c>
      <c r="AG1189" s="194" t="str">
        <f t="shared" si="91"/>
        <v/>
      </c>
      <c r="AH1189" s="194">
        <f>IF(AG1189="",0,IF(ISERROR(VLOOKUP(AG1189,AG$7:AG1188,1,FALSE)),1,0))</f>
        <v>0</v>
      </c>
      <c r="AI1189" s="194"/>
    </row>
    <row r="1190" spans="1:35" ht="16.5" customHeight="1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75">
        <f>IF(AND($X$5012&lt;&gt;" ",$X$5012&lt;&gt;0),IF(X1190=$X$5012,1+COUNTIF(U$7:U1189,"&gt;0"),0),0)</f>
        <v>0</v>
      </c>
      <c r="V1190" s="178" t="s">
        <v>1379</v>
      </c>
      <c r="W1190" s="130"/>
      <c r="X1190" s="131"/>
      <c r="Y1190" s="131"/>
      <c r="Z1190" s="206"/>
      <c r="AA1190" s="134"/>
      <c r="AB1190" s="174">
        <f>IF(AC1190="totale",SUMIF(AA$7:AA1190,"somma",Z$7:Z1190)-SUMIF(AC$7:AC1189,"totale",AB$7:AB1189),0)</f>
        <v>0</v>
      </c>
      <c r="AC1190" s="134"/>
      <c r="AD1190" s="194">
        <f t="shared" si="89"/>
        <v>0</v>
      </c>
      <c r="AE1190" s="124" t="str">
        <f t="shared" si="83"/>
        <v/>
      </c>
      <c r="AF1190" s="195" t="str">
        <f t="shared" si="90"/>
        <v/>
      </c>
      <c r="AG1190" s="194" t="str">
        <f t="shared" si="91"/>
        <v/>
      </c>
      <c r="AH1190" s="194">
        <f>IF(AG1190="",0,IF(ISERROR(VLOOKUP(AG1190,AG$7:AG1189,1,FALSE)),1,0))</f>
        <v>0</v>
      </c>
      <c r="AI1190" s="194"/>
    </row>
    <row r="1191" spans="1:35" ht="16.5" customHeight="1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75">
        <f>IF(AND($X$5012&lt;&gt;" ",$X$5012&lt;&gt;0),IF(X1191=$X$5012,1+COUNTIF(U$7:U1190,"&gt;0"),0),0)</f>
        <v>0</v>
      </c>
      <c r="V1191" s="178" t="s">
        <v>1380</v>
      </c>
      <c r="W1191" s="130"/>
      <c r="X1191" s="131"/>
      <c r="Y1191" s="131"/>
      <c r="Z1191" s="206"/>
      <c r="AA1191" s="134"/>
      <c r="AB1191" s="174">
        <f>IF(AC1191="totale",SUMIF(AA$7:AA1191,"somma",Z$7:Z1191)-SUMIF(AC$7:AC1190,"totale",AB$7:AB1190),0)</f>
        <v>0</v>
      </c>
      <c r="AC1191" s="134"/>
      <c r="AD1191" s="194">
        <f t="shared" si="89"/>
        <v>0</v>
      </c>
      <c r="AE1191" s="124" t="str">
        <f t="shared" si="83"/>
        <v/>
      </c>
      <c r="AF1191" s="195" t="str">
        <f t="shared" si="90"/>
        <v/>
      </c>
      <c r="AG1191" s="194" t="str">
        <f t="shared" si="91"/>
        <v/>
      </c>
      <c r="AH1191" s="194">
        <f>IF(AG1191="",0,IF(ISERROR(VLOOKUP(AG1191,AG$7:AG1190,1,FALSE)),1,0))</f>
        <v>0</v>
      </c>
      <c r="AI1191" s="194"/>
    </row>
    <row r="1192" spans="1:35" ht="16.5" customHeight="1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75">
        <f>IF(AND($X$5012&lt;&gt;" ",$X$5012&lt;&gt;0),IF(X1192=$X$5012,1+COUNTIF(U$7:U1191,"&gt;0"),0),0)</f>
        <v>0</v>
      </c>
      <c r="V1192" s="178" t="s">
        <v>1381</v>
      </c>
      <c r="W1192" s="130"/>
      <c r="X1192" s="131"/>
      <c r="Y1192" s="131"/>
      <c r="Z1192" s="206"/>
      <c r="AA1192" s="134"/>
      <c r="AB1192" s="174">
        <f>IF(AC1192="totale",SUMIF(AA$7:AA1192,"somma",Z$7:Z1192)-SUMIF(AC$7:AC1191,"totale",AB$7:AB1191),0)</f>
        <v>0</v>
      </c>
      <c r="AC1192" s="134"/>
      <c r="AD1192" s="194">
        <f t="shared" si="89"/>
        <v>0</v>
      </c>
      <c r="AE1192" s="124" t="str">
        <f t="shared" si="83"/>
        <v/>
      </c>
      <c r="AF1192" s="195" t="str">
        <f t="shared" si="90"/>
        <v/>
      </c>
      <c r="AG1192" s="194" t="str">
        <f t="shared" si="91"/>
        <v/>
      </c>
      <c r="AH1192" s="194">
        <f>IF(AG1192="",0,IF(ISERROR(VLOOKUP(AG1192,AG$7:AG1191,1,FALSE)),1,0))</f>
        <v>0</v>
      </c>
      <c r="AI1192" s="194"/>
    </row>
    <row r="1193" spans="1:35" ht="16.5" customHeight="1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75">
        <f>IF(AND($X$5012&lt;&gt;" ",$X$5012&lt;&gt;0),IF(X1193=$X$5012,1+COUNTIF(U$7:U1192,"&gt;0"),0),0)</f>
        <v>0</v>
      </c>
      <c r="V1193" s="178" t="s">
        <v>1382</v>
      </c>
      <c r="W1193" s="130"/>
      <c r="X1193" s="131"/>
      <c r="Y1193" s="131"/>
      <c r="Z1193" s="206"/>
      <c r="AA1193" s="134"/>
      <c r="AB1193" s="174">
        <f>IF(AC1193="totale",SUMIF(AA$7:AA1193,"somma",Z$7:Z1193)-SUMIF(AC$7:AC1192,"totale",AB$7:AB1192),0)</f>
        <v>0</v>
      </c>
      <c r="AC1193" s="134"/>
      <c r="AD1193" s="194">
        <f t="shared" si="89"/>
        <v>0</v>
      </c>
      <c r="AE1193" s="124" t="str">
        <f t="shared" si="83"/>
        <v/>
      </c>
      <c r="AF1193" s="195" t="str">
        <f t="shared" si="90"/>
        <v/>
      </c>
      <c r="AG1193" s="194" t="str">
        <f t="shared" si="91"/>
        <v/>
      </c>
      <c r="AH1193" s="194">
        <f>IF(AG1193="",0,IF(ISERROR(VLOOKUP(AG1193,AG$7:AG1192,1,FALSE)),1,0))</f>
        <v>0</v>
      </c>
      <c r="AI1193" s="194"/>
    </row>
    <row r="1194" spans="1:35" ht="16.5" customHeight="1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75">
        <f>IF(AND($X$5012&lt;&gt;" ",$X$5012&lt;&gt;0),IF(X1194=$X$5012,1+COUNTIF(U$7:U1193,"&gt;0"),0),0)</f>
        <v>0</v>
      </c>
      <c r="V1194" s="178" t="s">
        <v>1383</v>
      </c>
      <c r="W1194" s="130"/>
      <c r="X1194" s="131"/>
      <c r="Y1194" s="131"/>
      <c r="Z1194" s="206"/>
      <c r="AA1194" s="134"/>
      <c r="AB1194" s="174">
        <f>IF(AC1194="totale",SUMIF(AA$7:AA1194,"somma",Z$7:Z1194)-SUMIF(AC$7:AC1193,"totale",AB$7:AB1193),0)</f>
        <v>0</v>
      </c>
      <c r="AC1194" s="134"/>
      <c r="AD1194" s="194">
        <f t="shared" si="89"/>
        <v>0</v>
      </c>
      <c r="AE1194" s="124" t="str">
        <f t="shared" si="83"/>
        <v/>
      </c>
      <c r="AF1194" s="195" t="str">
        <f t="shared" si="90"/>
        <v/>
      </c>
      <c r="AG1194" s="194" t="str">
        <f t="shared" si="91"/>
        <v/>
      </c>
      <c r="AH1194" s="194">
        <f>IF(AG1194="",0,IF(ISERROR(VLOOKUP(AG1194,AG$7:AG1193,1,FALSE)),1,0))</f>
        <v>0</v>
      </c>
      <c r="AI1194" s="194"/>
    </row>
    <row r="1195" spans="1:35" ht="16.5" customHeight="1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75">
        <f>IF(AND($X$5012&lt;&gt;" ",$X$5012&lt;&gt;0),IF(X1195=$X$5012,1+COUNTIF(U$7:U1194,"&gt;0"),0),0)</f>
        <v>0</v>
      </c>
      <c r="V1195" s="178" t="s">
        <v>1384</v>
      </c>
      <c r="W1195" s="130"/>
      <c r="X1195" s="131"/>
      <c r="Y1195" s="131"/>
      <c r="Z1195" s="206"/>
      <c r="AA1195" s="134"/>
      <c r="AB1195" s="174">
        <f>IF(AC1195="totale",SUMIF(AA$7:AA1195,"somma",Z$7:Z1195)-SUMIF(AC$7:AC1194,"totale",AB$7:AB1194),0)</f>
        <v>0</v>
      </c>
      <c r="AC1195" s="134"/>
      <c r="AD1195" s="194">
        <f t="shared" si="89"/>
        <v>0</v>
      </c>
      <c r="AE1195" s="124" t="str">
        <f t="shared" si="83"/>
        <v/>
      </c>
      <c r="AF1195" s="195" t="str">
        <f t="shared" si="90"/>
        <v/>
      </c>
      <c r="AG1195" s="194" t="str">
        <f t="shared" si="91"/>
        <v/>
      </c>
      <c r="AH1195" s="194">
        <f>IF(AG1195="",0,IF(ISERROR(VLOOKUP(AG1195,AG$7:AG1194,1,FALSE)),1,0))</f>
        <v>0</v>
      </c>
      <c r="AI1195" s="194"/>
    </row>
    <row r="1196" spans="1:35" ht="16.5" customHeight="1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75">
        <f>IF(AND($X$5012&lt;&gt;" ",$X$5012&lt;&gt;0),IF(X1196=$X$5012,1+COUNTIF(U$7:U1195,"&gt;0"),0),0)</f>
        <v>0</v>
      </c>
      <c r="V1196" s="178" t="s">
        <v>1385</v>
      </c>
      <c r="W1196" s="130"/>
      <c r="X1196" s="131"/>
      <c r="Y1196" s="131"/>
      <c r="Z1196" s="206"/>
      <c r="AA1196" s="134"/>
      <c r="AB1196" s="174">
        <f>IF(AC1196="totale",SUMIF(AA$7:AA1196,"somma",Z$7:Z1196)-SUMIF(AC$7:AC1195,"totale",AB$7:AB1195),0)</f>
        <v>0</v>
      </c>
      <c r="AC1196" s="134"/>
      <c r="AD1196" s="194">
        <f t="shared" si="89"/>
        <v>0</v>
      </c>
      <c r="AE1196" s="124" t="str">
        <f t="shared" si="83"/>
        <v/>
      </c>
      <c r="AF1196" s="195" t="str">
        <f t="shared" si="90"/>
        <v/>
      </c>
      <c r="AG1196" s="194" t="str">
        <f t="shared" si="91"/>
        <v/>
      </c>
      <c r="AH1196" s="194">
        <f>IF(AG1196="",0,IF(ISERROR(VLOOKUP(AG1196,AG$7:AG1195,1,FALSE)),1,0))</f>
        <v>0</v>
      </c>
      <c r="AI1196" s="194"/>
    </row>
    <row r="1197" spans="1:35" ht="16.5" customHeight="1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75">
        <f>IF(AND($X$5012&lt;&gt;" ",$X$5012&lt;&gt;0),IF(X1197=$X$5012,1+COUNTIF(U$7:U1196,"&gt;0"),0),0)</f>
        <v>0</v>
      </c>
      <c r="V1197" s="178" t="s">
        <v>1386</v>
      </c>
      <c r="W1197" s="130"/>
      <c r="X1197" s="131"/>
      <c r="Y1197" s="131"/>
      <c r="Z1197" s="206"/>
      <c r="AA1197" s="134"/>
      <c r="AB1197" s="174">
        <f>IF(AC1197="totale",SUMIF(AA$7:AA1197,"somma",Z$7:Z1197)-SUMIF(AC$7:AC1196,"totale",AB$7:AB1196),0)</f>
        <v>0</v>
      </c>
      <c r="AC1197" s="134"/>
      <c r="AD1197" s="194">
        <f t="shared" si="89"/>
        <v>0</v>
      </c>
      <c r="AE1197" s="124" t="str">
        <f t="shared" si="83"/>
        <v/>
      </c>
      <c r="AF1197" s="195" t="str">
        <f t="shared" si="90"/>
        <v/>
      </c>
      <c r="AG1197" s="194" t="str">
        <f t="shared" si="91"/>
        <v/>
      </c>
      <c r="AH1197" s="194">
        <f>IF(AG1197="",0,IF(ISERROR(VLOOKUP(AG1197,AG$7:AG1196,1,FALSE)),1,0))</f>
        <v>0</v>
      </c>
      <c r="AI1197" s="194"/>
    </row>
    <row r="1198" spans="1:35" ht="16.5" customHeight="1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75">
        <f>IF(AND($X$5012&lt;&gt;" ",$X$5012&lt;&gt;0),IF(X1198=$X$5012,1+COUNTIF(U$7:U1197,"&gt;0"),0),0)</f>
        <v>0</v>
      </c>
      <c r="V1198" s="178" t="s">
        <v>1387</v>
      </c>
      <c r="W1198" s="130"/>
      <c r="X1198" s="131"/>
      <c r="Y1198" s="131"/>
      <c r="Z1198" s="206"/>
      <c r="AA1198" s="134"/>
      <c r="AB1198" s="174">
        <f>IF(AC1198="totale",SUMIF(AA$7:AA1198,"somma",Z$7:Z1198)-SUMIF(AC$7:AC1197,"totale",AB$7:AB1197),0)</f>
        <v>0</v>
      </c>
      <c r="AC1198" s="134"/>
      <c r="AD1198" s="194">
        <f t="shared" si="89"/>
        <v>0</v>
      </c>
      <c r="AE1198" s="124" t="str">
        <f t="shared" si="83"/>
        <v/>
      </c>
      <c r="AF1198" s="195" t="str">
        <f t="shared" si="90"/>
        <v/>
      </c>
      <c r="AG1198" s="194" t="str">
        <f t="shared" si="91"/>
        <v/>
      </c>
      <c r="AH1198" s="194">
        <f>IF(AG1198="",0,IF(ISERROR(VLOOKUP(AG1198,AG$7:AG1197,1,FALSE)),1,0))</f>
        <v>0</v>
      </c>
      <c r="AI1198" s="194"/>
    </row>
    <row r="1199" spans="1:35" ht="16.5" customHeight="1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75">
        <f>IF(AND($X$5012&lt;&gt;" ",$X$5012&lt;&gt;0),IF(X1199=$X$5012,1+COUNTIF(U$7:U1198,"&gt;0"),0),0)</f>
        <v>0</v>
      </c>
      <c r="V1199" s="178" t="s">
        <v>1388</v>
      </c>
      <c r="W1199" s="130"/>
      <c r="X1199" s="131"/>
      <c r="Y1199" s="131"/>
      <c r="Z1199" s="206"/>
      <c r="AA1199" s="134"/>
      <c r="AB1199" s="174">
        <f>IF(AC1199="totale",SUMIF(AA$7:AA1199,"somma",Z$7:Z1199)-SUMIF(AC$7:AC1198,"totale",AB$7:AB1198),0)</f>
        <v>0</v>
      </c>
      <c r="AC1199" s="134"/>
      <c r="AD1199" s="194">
        <f t="shared" si="89"/>
        <v>0</v>
      </c>
      <c r="AE1199" s="124" t="str">
        <f t="shared" si="83"/>
        <v/>
      </c>
      <c r="AF1199" s="195" t="str">
        <f t="shared" si="90"/>
        <v/>
      </c>
      <c r="AG1199" s="194" t="str">
        <f t="shared" si="91"/>
        <v/>
      </c>
      <c r="AH1199" s="194">
        <f>IF(AG1199="",0,IF(ISERROR(VLOOKUP(AG1199,AG$7:AG1198,1,FALSE)),1,0))</f>
        <v>0</v>
      </c>
      <c r="AI1199" s="194"/>
    </row>
    <row r="1200" spans="1:35" ht="16.5" customHeight="1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75">
        <f>IF(AND($X$5012&lt;&gt;" ",$X$5012&lt;&gt;0),IF(X1200=$X$5012,1+COUNTIF(U$7:U1199,"&gt;0"),0),0)</f>
        <v>0</v>
      </c>
      <c r="V1200" s="178" t="s">
        <v>1389</v>
      </c>
      <c r="W1200" s="130"/>
      <c r="X1200" s="131"/>
      <c r="Y1200" s="131"/>
      <c r="Z1200" s="206"/>
      <c r="AA1200" s="134"/>
      <c r="AB1200" s="174">
        <f>IF(AC1200="totale",SUMIF(AA$7:AA1200,"somma",Z$7:Z1200)-SUMIF(AC$7:AC1199,"totale",AB$7:AB1199),0)</f>
        <v>0</v>
      </c>
      <c r="AC1200" s="134"/>
      <c r="AD1200" s="194">
        <f t="shared" si="89"/>
        <v>0</v>
      </c>
      <c r="AE1200" s="124" t="str">
        <f t="shared" si="83"/>
        <v/>
      </c>
      <c r="AF1200" s="195" t="str">
        <f t="shared" si="90"/>
        <v/>
      </c>
      <c r="AG1200" s="194" t="str">
        <f t="shared" si="91"/>
        <v/>
      </c>
      <c r="AH1200" s="194">
        <f>IF(AG1200="",0,IF(ISERROR(VLOOKUP(AG1200,AG$7:AG1199,1,FALSE)),1,0))</f>
        <v>0</v>
      </c>
      <c r="AI1200" s="194"/>
    </row>
    <row r="1201" spans="1:35" ht="16.5" customHeight="1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75">
        <f>IF(AND($X$5012&lt;&gt;" ",$X$5012&lt;&gt;0),IF(X1201=$X$5012,1+COUNTIF(U$7:U1200,"&gt;0"),0),0)</f>
        <v>0</v>
      </c>
      <c r="V1201" s="178" t="s">
        <v>1390</v>
      </c>
      <c r="W1201" s="130"/>
      <c r="X1201" s="131"/>
      <c r="Y1201" s="131"/>
      <c r="Z1201" s="206"/>
      <c r="AA1201" s="134"/>
      <c r="AB1201" s="174">
        <f>IF(AC1201="totale",SUMIF(AA$7:AA1201,"somma",Z$7:Z1201)-SUMIF(AC$7:AC1200,"totale",AB$7:AB1200),0)</f>
        <v>0</v>
      </c>
      <c r="AC1201" s="134"/>
      <c r="AD1201" s="194">
        <f t="shared" si="89"/>
        <v>0</v>
      </c>
      <c r="AE1201" s="124" t="str">
        <f t="shared" si="83"/>
        <v/>
      </c>
      <c r="AF1201" s="195" t="str">
        <f t="shared" si="90"/>
        <v/>
      </c>
      <c r="AG1201" s="194" t="str">
        <f t="shared" si="91"/>
        <v/>
      </c>
      <c r="AH1201" s="194">
        <f>IF(AG1201="",0,IF(ISERROR(VLOOKUP(AG1201,AG$7:AG1200,1,FALSE)),1,0))</f>
        <v>0</v>
      </c>
      <c r="AI1201" s="194"/>
    </row>
    <row r="1202" spans="1:35" ht="16.5" customHeight="1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75">
        <f>IF(AND($X$5012&lt;&gt;" ",$X$5012&lt;&gt;0),IF(X1202=$X$5012,1+COUNTIF(U$7:U1201,"&gt;0"),0),0)</f>
        <v>0</v>
      </c>
      <c r="V1202" s="178" t="s">
        <v>1391</v>
      </c>
      <c r="W1202" s="130"/>
      <c r="X1202" s="131"/>
      <c r="Y1202" s="131"/>
      <c r="Z1202" s="206"/>
      <c r="AA1202" s="134"/>
      <c r="AB1202" s="174">
        <f>IF(AC1202="totale",SUMIF(AA$7:AA1202,"somma",Z$7:Z1202)-SUMIF(AC$7:AC1201,"totale",AB$7:AB1201),0)</f>
        <v>0</v>
      </c>
      <c r="AC1202" s="134"/>
      <c r="AD1202" s="194">
        <f t="shared" si="89"/>
        <v>0</v>
      </c>
      <c r="AE1202" s="124" t="str">
        <f t="shared" si="83"/>
        <v/>
      </c>
      <c r="AF1202" s="195" t="str">
        <f t="shared" si="90"/>
        <v/>
      </c>
      <c r="AG1202" s="194" t="str">
        <f t="shared" si="91"/>
        <v/>
      </c>
      <c r="AH1202" s="194">
        <f>IF(AG1202="",0,IF(ISERROR(VLOOKUP(AG1202,AG$7:AG1201,1,FALSE)),1,0))</f>
        <v>0</v>
      </c>
      <c r="AI1202" s="194"/>
    </row>
    <row r="1203" spans="1:35" ht="16.5" customHeight="1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75">
        <f>IF(AND($X$5012&lt;&gt;" ",$X$5012&lt;&gt;0),IF(X1203=$X$5012,1+COUNTIF(U$7:U1202,"&gt;0"),0),0)</f>
        <v>0</v>
      </c>
      <c r="V1203" s="178" t="s">
        <v>1392</v>
      </c>
      <c r="W1203" s="130"/>
      <c r="X1203" s="131"/>
      <c r="Y1203" s="131"/>
      <c r="Z1203" s="206"/>
      <c r="AA1203" s="134"/>
      <c r="AB1203" s="174">
        <f>IF(AC1203="totale",SUMIF(AA$7:AA1203,"somma",Z$7:Z1203)-SUMIF(AC$7:AC1202,"totale",AB$7:AB1202),0)</f>
        <v>0</v>
      </c>
      <c r="AC1203" s="134"/>
      <c r="AD1203" s="194">
        <f t="shared" si="89"/>
        <v>0</v>
      </c>
      <c r="AE1203" s="124" t="str">
        <f t="shared" si="83"/>
        <v/>
      </c>
      <c r="AF1203" s="195" t="str">
        <f t="shared" si="90"/>
        <v/>
      </c>
      <c r="AG1203" s="194" t="str">
        <f t="shared" si="91"/>
        <v/>
      </c>
      <c r="AH1203" s="194">
        <f>IF(AG1203="",0,IF(ISERROR(VLOOKUP(AG1203,AG$7:AG1202,1,FALSE)),1,0))</f>
        <v>0</v>
      </c>
      <c r="AI1203" s="194"/>
    </row>
    <row r="1204" spans="1:35" ht="16.5" customHeight="1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75">
        <f>IF(AND($X$5012&lt;&gt;" ",$X$5012&lt;&gt;0),IF(X1204=$X$5012,1+COUNTIF(U$7:U1203,"&gt;0"),0),0)</f>
        <v>0</v>
      </c>
      <c r="V1204" s="178" t="s">
        <v>1393</v>
      </c>
      <c r="W1204" s="130"/>
      <c r="X1204" s="131"/>
      <c r="Y1204" s="131"/>
      <c r="Z1204" s="206"/>
      <c r="AA1204" s="134"/>
      <c r="AB1204" s="174">
        <f>IF(AC1204="totale",SUMIF(AA$7:AA1204,"somma",Z$7:Z1204)-SUMIF(AC$7:AC1203,"totale",AB$7:AB1203),0)</f>
        <v>0</v>
      </c>
      <c r="AC1204" s="134"/>
      <c r="AD1204" s="194">
        <f t="shared" si="89"/>
        <v>0</v>
      </c>
      <c r="AE1204" s="124" t="str">
        <f t="shared" si="83"/>
        <v/>
      </c>
      <c r="AF1204" s="195" t="str">
        <f t="shared" si="90"/>
        <v/>
      </c>
      <c r="AG1204" s="194" t="str">
        <f t="shared" si="91"/>
        <v/>
      </c>
      <c r="AH1204" s="194">
        <f>IF(AG1204="",0,IF(ISERROR(VLOOKUP(AG1204,AG$7:AG1203,1,FALSE)),1,0))</f>
        <v>0</v>
      </c>
      <c r="AI1204" s="194"/>
    </row>
    <row r="1205" spans="1:35" ht="16.5" customHeight="1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75">
        <f>IF(AND($X$5012&lt;&gt;" ",$X$5012&lt;&gt;0),IF(X1205=$X$5012,1+COUNTIF(U$7:U1204,"&gt;0"),0),0)</f>
        <v>0</v>
      </c>
      <c r="V1205" s="178" t="s">
        <v>1394</v>
      </c>
      <c r="W1205" s="130"/>
      <c r="X1205" s="131"/>
      <c r="Y1205" s="131"/>
      <c r="Z1205" s="206"/>
      <c r="AA1205" s="134"/>
      <c r="AB1205" s="174">
        <f>IF(AC1205="totale",SUMIF(AA$7:AA1205,"somma",Z$7:Z1205)-SUMIF(AC$7:AC1204,"totale",AB$7:AB1204),0)</f>
        <v>0</v>
      </c>
      <c r="AC1205" s="134"/>
      <c r="AD1205" s="194">
        <f t="shared" si="89"/>
        <v>0</v>
      </c>
      <c r="AE1205" s="124" t="str">
        <f t="shared" si="83"/>
        <v/>
      </c>
      <c r="AF1205" s="195" t="str">
        <f t="shared" si="90"/>
        <v/>
      </c>
      <c r="AG1205" s="194" t="str">
        <f t="shared" si="91"/>
        <v/>
      </c>
      <c r="AH1205" s="194">
        <f>IF(AG1205="",0,IF(ISERROR(VLOOKUP(AG1205,AG$7:AG1204,1,FALSE)),1,0))</f>
        <v>0</v>
      </c>
      <c r="AI1205" s="194"/>
    </row>
    <row r="1206" spans="1:35" ht="16.5" customHeight="1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75">
        <f>IF(AND($X$5012&lt;&gt;" ",$X$5012&lt;&gt;0),IF(X1206=$X$5012,1+COUNTIF(U$7:U1205,"&gt;0"),0),0)</f>
        <v>0</v>
      </c>
      <c r="V1206" s="178" t="s">
        <v>1395</v>
      </c>
      <c r="W1206" s="130"/>
      <c r="X1206" s="131"/>
      <c r="Y1206" s="131"/>
      <c r="Z1206" s="206"/>
      <c r="AA1206" s="134"/>
      <c r="AB1206" s="174">
        <f>IF(AC1206="totale",SUMIF(AA$7:AA1206,"somma",Z$7:Z1206)-SUMIF(AC$7:AC1205,"totale",AB$7:AB1205),0)</f>
        <v>0</v>
      </c>
      <c r="AC1206" s="134"/>
      <c r="AD1206" s="194">
        <f t="shared" si="89"/>
        <v>0</v>
      </c>
      <c r="AE1206" s="124" t="str">
        <f t="shared" si="83"/>
        <v/>
      </c>
      <c r="AF1206" s="195" t="str">
        <f t="shared" si="90"/>
        <v/>
      </c>
      <c r="AG1206" s="194" t="str">
        <f t="shared" si="91"/>
        <v/>
      </c>
      <c r="AH1206" s="194">
        <f>IF(AG1206="",0,IF(ISERROR(VLOOKUP(AG1206,AG$7:AG1205,1,FALSE)),1,0))</f>
        <v>0</v>
      </c>
      <c r="AI1206" s="194"/>
    </row>
    <row r="1207" spans="1:35" ht="16.5" customHeight="1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75">
        <f>IF(AND($X$5012&lt;&gt;" ",$X$5012&lt;&gt;0),IF(X1207=$X$5012,1+COUNTIF(U$7:U1206,"&gt;0"),0),0)</f>
        <v>0</v>
      </c>
      <c r="V1207" s="178" t="s">
        <v>1396</v>
      </c>
      <c r="W1207" s="130"/>
      <c r="X1207" s="131"/>
      <c r="Y1207" s="131"/>
      <c r="Z1207" s="206"/>
      <c r="AA1207" s="134"/>
      <c r="AB1207" s="174">
        <f>IF(AC1207="totale",SUMIF(AA$7:AA1207,"somma",Z$7:Z1207)-SUMIF(AC$7:AC1206,"totale",AB$7:AB1206),0)</f>
        <v>0</v>
      </c>
      <c r="AC1207" s="134"/>
      <c r="AD1207" s="194">
        <f t="shared" si="89"/>
        <v>0</v>
      </c>
      <c r="AE1207" s="124" t="str">
        <f t="shared" si="83"/>
        <v/>
      </c>
      <c r="AF1207" s="195" t="str">
        <f t="shared" si="90"/>
        <v/>
      </c>
      <c r="AG1207" s="194" t="str">
        <f t="shared" si="91"/>
        <v/>
      </c>
      <c r="AH1207" s="194">
        <f>IF(AG1207="",0,IF(ISERROR(VLOOKUP(AG1207,AG$7:AG1206,1,FALSE)),1,0))</f>
        <v>0</v>
      </c>
      <c r="AI1207" s="194"/>
    </row>
    <row r="1208" spans="1:35" ht="16.5" customHeight="1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75">
        <f>IF(AND($X$5012&lt;&gt;" ",$X$5012&lt;&gt;0),IF(X1208=$X$5012,1+COUNTIF(U$7:U1207,"&gt;0"),0),0)</f>
        <v>0</v>
      </c>
      <c r="V1208" s="178" t="s">
        <v>1397</v>
      </c>
      <c r="W1208" s="130"/>
      <c r="X1208" s="131"/>
      <c r="Y1208" s="131"/>
      <c r="Z1208" s="206"/>
      <c r="AA1208" s="134"/>
      <c r="AB1208" s="174">
        <f>IF(AC1208="totale",SUMIF(AA$7:AA1208,"somma",Z$7:Z1208)-SUMIF(AC$7:AC1207,"totale",AB$7:AB1207),0)</f>
        <v>0</v>
      </c>
      <c r="AC1208" s="134"/>
      <c r="AD1208" s="194">
        <f t="shared" si="89"/>
        <v>0</v>
      </c>
      <c r="AE1208" s="124" t="str">
        <f t="shared" si="83"/>
        <v/>
      </c>
      <c r="AF1208" s="195" t="str">
        <f t="shared" si="90"/>
        <v/>
      </c>
      <c r="AG1208" s="194" t="str">
        <f t="shared" si="91"/>
        <v/>
      </c>
      <c r="AH1208" s="194">
        <f>IF(AG1208="",0,IF(ISERROR(VLOOKUP(AG1208,AG$7:AG1207,1,FALSE)),1,0))</f>
        <v>0</v>
      </c>
      <c r="AI1208" s="194"/>
    </row>
    <row r="1209" spans="1:35" ht="16.5" customHeight="1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75">
        <f>IF(AND($X$5012&lt;&gt;" ",$X$5012&lt;&gt;0),IF(X1209=$X$5012,1+COUNTIF(U$7:U1208,"&gt;0"),0),0)</f>
        <v>0</v>
      </c>
      <c r="V1209" s="178" t="s">
        <v>1398</v>
      </c>
      <c r="W1209" s="130"/>
      <c r="X1209" s="131"/>
      <c r="Y1209" s="131"/>
      <c r="Z1209" s="206"/>
      <c r="AA1209" s="134"/>
      <c r="AB1209" s="174">
        <f>IF(AC1209="totale",SUMIF(AA$7:AA1209,"somma",Z$7:Z1209)-SUMIF(AC$7:AC1208,"totale",AB$7:AB1208),0)</f>
        <v>0</v>
      </c>
      <c r="AC1209" s="134"/>
      <c r="AD1209" s="194">
        <f t="shared" si="89"/>
        <v>0</v>
      </c>
      <c r="AE1209" s="124" t="str">
        <f t="shared" si="83"/>
        <v/>
      </c>
      <c r="AF1209" s="195" t="str">
        <f t="shared" si="90"/>
        <v/>
      </c>
      <c r="AG1209" s="194" t="str">
        <f t="shared" si="91"/>
        <v/>
      </c>
      <c r="AH1209" s="194">
        <f>IF(AG1209="",0,IF(ISERROR(VLOOKUP(AG1209,AG$7:AG1208,1,FALSE)),1,0))</f>
        <v>0</v>
      </c>
      <c r="AI1209" s="194"/>
    </row>
    <row r="1210" spans="1:35" ht="16.5" customHeight="1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75">
        <f>IF(AND($X$5012&lt;&gt;" ",$X$5012&lt;&gt;0),IF(X1210=$X$5012,1+COUNTIF(U$7:U1209,"&gt;0"),0),0)</f>
        <v>0</v>
      </c>
      <c r="V1210" s="178" t="s">
        <v>1399</v>
      </c>
      <c r="W1210" s="130"/>
      <c r="X1210" s="131"/>
      <c r="Y1210" s="131"/>
      <c r="Z1210" s="206"/>
      <c r="AA1210" s="134"/>
      <c r="AB1210" s="174">
        <f>IF(AC1210="totale",SUMIF(AA$7:AA1210,"somma",Z$7:Z1210)-SUMIF(AC$7:AC1209,"totale",AB$7:AB1209),0)</f>
        <v>0</v>
      </c>
      <c r="AC1210" s="134"/>
      <c r="AD1210" s="194">
        <f t="shared" si="89"/>
        <v>0</v>
      </c>
      <c r="AE1210" s="124" t="str">
        <f t="shared" si="83"/>
        <v/>
      </c>
      <c r="AF1210" s="195" t="str">
        <f t="shared" si="90"/>
        <v/>
      </c>
      <c r="AG1210" s="194" t="str">
        <f t="shared" si="91"/>
        <v/>
      </c>
      <c r="AH1210" s="194">
        <f>IF(AG1210="",0,IF(ISERROR(VLOOKUP(AG1210,AG$7:AG1209,1,FALSE)),1,0))</f>
        <v>0</v>
      </c>
      <c r="AI1210" s="194"/>
    </row>
    <row r="1211" spans="1:35" ht="16.5" customHeight="1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75">
        <f>IF(AND($X$5012&lt;&gt;" ",$X$5012&lt;&gt;0),IF(X1211=$X$5012,1+COUNTIF(U$7:U1210,"&gt;0"),0),0)</f>
        <v>0</v>
      </c>
      <c r="V1211" s="178" t="s">
        <v>1400</v>
      </c>
      <c r="W1211" s="130"/>
      <c r="X1211" s="131"/>
      <c r="Y1211" s="131"/>
      <c r="Z1211" s="206"/>
      <c r="AA1211" s="134"/>
      <c r="AB1211" s="174">
        <f>IF(AC1211="totale",SUMIF(AA$7:AA1211,"somma",Z$7:Z1211)-SUMIF(AC$7:AC1210,"totale",AB$7:AB1210),0)</f>
        <v>0</v>
      </c>
      <c r="AC1211" s="134"/>
      <c r="AD1211" s="194">
        <f t="shared" si="89"/>
        <v>0</v>
      </c>
      <c r="AE1211" s="124" t="str">
        <f t="shared" si="83"/>
        <v/>
      </c>
      <c r="AF1211" s="195" t="str">
        <f t="shared" si="90"/>
        <v/>
      </c>
      <c r="AG1211" s="194" t="str">
        <f t="shared" si="91"/>
        <v/>
      </c>
      <c r="AH1211" s="194">
        <f>IF(AG1211="",0,IF(ISERROR(VLOOKUP(AG1211,AG$7:AG1210,1,FALSE)),1,0))</f>
        <v>0</v>
      </c>
      <c r="AI1211" s="194"/>
    </row>
    <row r="1212" spans="1:35" ht="16.5" customHeight="1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75">
        <f>IF(AND($X$5012&lt;&gt;" ",$X$5012&lt;&gt;0),IF(X1212=$X$5012,1+COUNTIF(U$7:U1211,"&gt;0"),0),0)</f>
        <v>0</v>
      </c>
      <c r="V1212" s="178" t="s">
        <v>1401</v>
      </c>
      <c r="W1212" s="130"/>
      <c r="X1212" s="131"/>
      <c r="Y1212" s="131"/>
      <c r="Z1212" s="206"/>
      <c r="AA1212" s="134"/>
      <c r="AB1212" s="174">
        <f>IF(AC1212="totale",SUMIF(AA$7:AA1212,"somma",Z$7:Z1212)-SUMIF(AC$7:AC1211,"totale",AB$7:AB1211),0)</f>
        <v>0</v>
      </c>
      <c r="AC1212" s="134"/>
      <c r="AD1212" s="194">
        <f t="shared" si="89"/>
        <v>0</v>
      </c>
      <c r="AE1212" s="124" t="str">
        <f t="shared" si="83"/>
        <v/>
      </c>
      <c r="AF1212" s="195" t="str">
        <f t="shared" si="90"/>
        <v/>
      </c>
      <c r="AG1212" s="194" t="str">
        <f t="shared" si="91"/>
        <v/>
      </c>
      <c r="AH1212" s="194">
        <f>IF(AG1212="",0,IF(ISERROR(VLOOKUP(AG1212,AG$7:AG1211,1,FALSE)),1,0))</f>
        <v>0</v>
      </c>
      <c r="AI1212" s="194"/>
    </row>
    <row r="1213" spans="1:35" ht="16.5" customHeight="1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75">
        <f>IF(AND($X$5012&lt;&gt;" ",$X$5012&lt;&gt;0),IF(X1213=$X$5012,1+COUNTIF(U$7:U1212,"&gt;0"),0),0)</f>
        <v>0</v>
      </c>
      <c r="V1213" s="178" t="s">
        <v>1402</v>
      </c>
      <c r="W1213" s="130"/>
      <c r="X1213" s="131"/>
      <c r="Y1213" s="131"/>
      <c r="Z1213" s="206"/>
      <c r="AA1213" s="134"/>
      <c r="AB1213" s="174">
        <f>IF(AC1213="totale",SUMIF(AA$7:AA1213,"somma",Z$7:Z1213)-SUMIF(AC$7:AC1212,"totale",AB$7:AB1212),0)</f>
        <v>0</v>
      </c>
      <c r="AC1213" s="134"/>
      <c r="AD1213" s="194">
        <f t="shared" si="89"/>
        <v>0</v>
      </c>
      <c r="AE1213" s="124" t="str">
        <f t="shared" si="83"/>
        <v/>
      </c>
      <c r="AF1213" s="195" t="str">
        <f t="shared" si="90"/>
        <v/>
      </c>
      <c r="AG1213" s="194" t="str">
        <f t="shared" si="91"/>
        <v/>
      </c>
      <c r="AH1213" s="194">
        <f>IF(AG1213="",0,IF(ISERROR(VLOOKUP(AG1213,AG$7:AG1212,1,FALSE)),1,0))</f>
        <v>0</v>
      </c>
      <c r="AI1213" s="194"/>
    </row>
    <row r="1214" spans="1:35" ht="16.5" customHeight="1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75">
        <f>IF(AND($X$5012&lt;&gt;" ",$X$5012&lt;&gt;0),IF(X1214=$X$5012,1+COUNTIF(U$7:U1213,"&gt;0"),0),0)</f>
        <v>0</v>
      </c>
      <c r="V1214" s="178" t="s">
        <v>1403</v>
      </c>
      <c r="W1214" s="130"/>
      <c r="X1214" s="131"/>
      <c r="Y1214" s="131"/>
      <c r="Z1214" s="206"/>
      <c r="AA1214" s="134"/>
      <c r="AB1214" s="174">
        <f>IF(AC1214="totale",SUMIF(AA$7:AA1214,"somma",Z$7:Z1214)-SUMIF(AC$7:AC1213,"totale",AB$7:AB1213),0)</f>
        <v>0</v>
      </c>
      <c r="AC1214" s="134"/>
      <c r="AD1214" s="194">
        <f t="shared" si="89"/>
        <v>0</v>
      </c>
      <c r="AE1214" s="124" t="str">
        <f t="shared" si="83"/>
        <v/>
      </c>
      <c r="AF1214" s="195" t="str">
        <f t="shared" si="90"/>
        <v/>
      </c>
      <c r="AG1214" s="194" t="str">
        <f t="shared" si="91"/>
        <v/>
      </c>
      <c r="AH1214" s="194">
        <f>IF(AG1214="",0,IF(ISERROR(VLOOKUP(AG1214,AG$7:AG1213,1,FALSE)),1,0))</f>
        <v>0</v>
      </c>
      <c r="AI1214" s="194"/>
    </row>
    <row r="1215" spans="1:35" ht="16.5" customHeight="1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75">
        <f>IF(AND($X$5012&lt;&gt;" ",$X$5012&lt;&gt;0),IF(X1215=$X$5012,1+COUNTIF(U$7:U1214,"&gt;0"),0),0)</f>
        <v>0</v>
      </c>
      <c r="V1215" s="178" t="s">
        <v>1404</v>
      </c>
      <c r="W1215" s="130"/>
      <c r="X1215" s="131"/>
      <c r="Y1215" s="131"/>
      <c r="Z1215" s="206"/>
      <c r="AA1215" s="134"/>
      <c r="AB1215" s="174">
        <f>IF(AC1215="totale",SUMIF(AA$7:AA1215,"somma",Z$7:Z1215)-SUMIF(AC$7:AC1214,"totale",AB$7:AB1214),0)</f>
        <v>0</v>
      </c>
      <c r="AC1215" s="134"/>
      <c r="AD1215" s="194">
        <f t="shared" si="89"/>
        <v>0</v>
      </c>
      <c r="AE1215" s="124" t="str">
        <f t="shared" si="83"/>
        <v/>
      </c>
      <c r="AF1215" s="195" t="str">
        <f t="shared" si="90"/>
        <v/>
      </c>
      <c r="AG1215" s="194" t="str">
        <f t="shared" si="91"/>
        <v/>
      </c>
      <c r="AH1215" s="194">
        <f>IF(AG1215="",0,IF(ISERROR(VLOOKUP(AG1215,AG$7:AG1214,1,FALSE)),1,0))</f>
        <v>0</v>
      </c>
      <c r="AI1215" s="194"/>
    </row>
    <row r="1216" spans="1:35" ht="16.5" customHeight="1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75">
        <f>IF(AND($X$5012&lt;&gt;" ",$X$5012&lt;&gt;0),IF(X1216=$X$5012,1+COUNTIF(U$7:U1215,"&gt;0"),0),0)</f>
        <v>0</v>
      </c>
      <c r="V1216" s="178" t="s">
        <v>1405</v>
      </c>
      <c r="W1216" s="130"/>
      <c r="X1216" s="131"/>
      <c r="Y1216" s="131"/>
      <c r="Z1216" s="206"/>
      <c r="AA1216" s="134"/>
      <c r="AB1216" s="174">
        <f>IF(AC1216="totale",SUMIF(AA$7:AA1216,"somma",Z$7:Z1216)-SUMIF(AC$7:AC1215,"totale",AB$7:AB1215),0)</f>
        <v>0</v>
      </c>
      <c r="AC1216" s="134"/>
      <c r="AD1216" s="194">
        <f t="shared" si="89"/>
        <v>0</v>
      </c>
      <c r="AE1216" s="124" t="str">
        <f t="shared" si="83"/>
        <v/>
      </c>
      <c r="AF1216" s="195" t="str">
        <f t="shared" si="90"/>
        <v/>
      </c>
      <c r="AG1216" s="194" t="str">
        <f t="shared" si="91"/>
        <v/>
      </c>
      <c r="AH1216" s="194">
        <f>IF(AG1216="",0,IF(ISERROR(VLOOKUP(AG1216,AG$7:AG1215,1,FALSE)),1,0))</f>
        <v>0</v>
      </c>
      <c r="AI1216" s="194"/>
    </row>
    <row r="1217" spans="1:35" ht="16.5" customHeight="1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75">
        <f>IF(AND($X$5012&lt;&gt;" ",$X$5012&lt;&gt;0),IF(X1217=$X$5012,1+COUNTIF(U$7:U1216,"&gt;0"),0),0)</f>
        <v>0</v>
      </c>
      <c r="V1217" s="178" t="s">
        <v>1406</v>
      </c>
      <c r="W1217" s="130"/>
      <c r="X1217" s="131"/>
      <c r="Y1217" s="131"/>
      <c r="Z1217" s="206"/>
      <c r="AA1217" s="134"/>
      <c r="AB1217" s="174">
        <f>IF(AC1217="totale",SUMIF(AA$7:AA1217,"somma",Z$7:Z1217)-SUMIF(AC$7:AC1216,"totale",AB$7:AB1216),0)</f>
        <v>0</v>
      </c>
      <c r="AC1217" s="134"/>
      <c r="AD1217" s="194">
        <f t="shared" si="89"/>
        <v>0</v>
      </c>
      <c r="AE1217" s="124" t="str">
        <f t="shared" si="83"/>
        <v/>
      </c>
      <c r="AF1217" s="195" t="str">
        <f t="shared" si="90"/>
        <v/>
      </c>
      <c r="AG1217" s="194" t="str">
        <f t="shared" si="91"/>
        <v/>
      </c>
      <c r="AH1217" s="194">
        <f>IF(AG1217="",0,IF(ISERROR(VLOOKUP(AG1217,AG$7:AG1216,1,FALSE)),1,0))</f>
        <v>0</v>
      </c>
      <c r="AI1217" s="194"/>
    </row>
    <row r="1218" spans="1:35" ht="16.5" customHeight="1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75">
        <f>IF(AND($X$5012&lt;&gt;" ",$X$5012&lt;&gt;0),IF(X1218=$X$5012,1+COUNTIF(U$7:U1217,"&gt;0"),0),0)</f>
        <v>0</v>
      </c>
      <c r="V1218" s="178" t="s">
        <v>1407</v>
      </c>
      <c r="W1218" s="130"/>
      <c r="X1218" s="131"/>
      <c r="Y1218" s="131"/>
      <c r="Z1218" s="206"/>
      <c r="AA1218" s="134"/>
      <c r="AB1218" s="174">
        <f>IF(AC1218="totale",SUMIF(AA$7:AA1218,"somma",Z$7:Z1218)-SUMIF(AC$7:AC1217,"totale",AB$7:AB1217),0)</f>
        <v>0</v>
      </c>
      <c r="AC1218" s="134"/>
      <c r="AD1218" s="194">
        <f t="shared" si="89"/>
        <v>0</v>
      </c>
      <c r="AE1218" s="124" t="str">
        <f t="shared" si="83"/>
        <v/>
      </c>
      <c r="AF1218" s="195" t="str">
        <f t="shared" si="90"/>
        <v/>
      </c>
      <c r="AG1218" s="194" t="str">
        <f t="shared" si="91"/>
        <v/>
      </c>
      <c r="AH1218" s="194">
        <f>IF(AG1218="",0,IF(ISERROR(VLOOKUP(AG1218,AG$7:AG1217,1,FALSE)),1,0))</f>
        <v>0</v>
      </c>
      <c r="AI1218" s="194"/>
    </row>
    <row r="1219" spans="1:35" ht="16.5" customHeight="1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75">
        <f>IF(AND($X$5012&lt;&gt;" ",$X$5012&lt;&gt;0),IF(X1219=$X$5012,1+COUNTIF(U$7:U1218,"&gt;0"),0),0)</f>
        <v>0</v>
      </c>
      <c r="V1219" s="178" t="s">
        <v>1408</v>
      </c>
      <c r="W1219" s="130"/>
      <c r="X1219" s="131"/>
      <c r="Y1219" s="131"/>
      <c r="Z1219" s="206"/>
      <c r="AA1219" s="134"/>
      <c r="AB1219" s="174">
        <f>IF(AC1219="totale",SUMIF(AA$7:AA1219,"somma",Z$7:Z1219)-SUMIF(AC$7:AC1218,"totale",AB$7:AB1218),0)</f>
        <v>0</v>
      </c>
      <c r="AC1219" s="134"/>
      <c r="AD1219" s="194">
        <f t="shared" si="89"/>
        <v>0</v>
      </c>
      <c r="AE1219" s="124" t="str">
        <f t="shared" si="83"/>
        <v/>
      </c>
      <c r="AF1219" s="195" t="str">
        <f t="shared" si="90"/>
        <v/>
      </c>
      <c r="AG1219" s="194" t="str">
        <f t="shared" si="91"/>
        <v/>
      </c>
      <c r="AH1219" s="194">
        <f>IF(AG1219="",0,IF(ISERROR(VLOOKUP(AG1219,AG$7:AG1218,1,FALSE)),1,0))</f>
        <v>0</v>
      </c>
      <c r="AI1219" s="194"/>
    </row>
    <row r="1220" spans="1:35" ht="16.5" customHeight="1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75">
        <f>IF(AND($X$5012&lt;&gt;" ",$X$5012&lt;&gt;0),IF(X1220=$X$5012,1+COUNTIF(U$7:U1219,"&gt;0"),0),0)</f>
        <v>0</v>
      </c>
      <c r="V1220" s="178" t="s">
        <v>1409</v>
      </c>
      <c r="W1220" s="130"/>
      <c r="X1220" s="131"/>
      <c r="Y1220" s="131"/>
      <c r="Z1220" s="206"/>
      <c r="AA1220" s="134"/>
      <c r="AB1220" s="174">
        <f>IF(AC1220="totale",SUMIF(AA$7:AA1220,"somma",Z$7:Z1220)-SUMIF(AC$7:AC1219,"totale",AB$7:AB1219),0)</f>
        <v>0</v>
      </c>
      <c r="AC1220" s="134"/>
      <c r="AD1220" s="194">
        <f t="shared" si="89"/>
        <v>0</v>
      </c>
      <c r="AE1220" s="124" t="str">
        <f t="shared" si="83"/>
        <v/>
      </c>
      <c r="AF1220" s="195" t="str">
        <f t="shared" si="90"/>
        <v/>
      </c>
      <c r="AG1220" s="194" t="str">
        <f t="shared" si="91"/>
        <v/>
      </c>
      <c r="AH1220" s="194">
        <f>IF(AG1220="",0,IF(ISERROR(VLOOKUP(AG1220,AG$7:AG1219,1,FALSE)),1,0))</f>
        <v>0</v>
      </c>
      <c r="AI1220" s="194"/>
    </row>
    <row r="1221" spans="1:35" ht="16.5" customHeight="1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75">
        <f>IF(AND($X$5012&lt;&gt;" ",$X$5012&lt;&gt;0),IF(X1221=$X$5012,1+COUNTIF(U$7:U1220,"&gt;0"),0),0)</f>
        <v>0</v>
      </c>
      <c r="V1221" s="178" t="s">
        <v>1410</v>
      </c>
      <c r="W1221" s="130"/>
      <c r="X1221" s="131"/>
      <c r="Y1221" s="131"/>
      <c r="Z1221" s="206"/>
      <c r="AA1221" s="134"/>
      <c r="AB1221" s="174">
        <f>IF(AC1221="totale",SUMIF(AA$7:AA1221,"somma",Z$7:Z1221)-SUMIF(AC$7:AC1220,"totale",AB$7:AB1220),0)</f>
        <v>0</v>
      </c>
      <c r="AC1221" s="134"/>
      <c r="AD1221" s="194">
        <f t="shared" si="89"/>
        <v>0</v>
      </c>
      <c r="AE1221" s="124" t="str">
        <f t="shared" si="83"/>
        <v/>
      </c>
      <c r="AF1221" s="195" t="str">
        <f t="shared" si="90"/>
        <v/>
      </c>
      <c r="AG1221" s="194" t="str">
        <f t="shared" si="91"/>
        <v/>
      </c>
      <c r="AH1221" s="194">
        <f>IF(AG1221="",0,IF(ISERROR(VLOOKUP(AG1221,AG$7:AG1220,1,FALSE)),1,0))</f>
        <v>0</v>
      </c>
      <c r="AI1221" s="194"/>
    </row>
    <row r="1222" spans="1:35" ht="16.5" customHeight="1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75">
        <f>IF(AND($X$5012&lt;&gt;" ",$X$5012&lt;&gt;0),IF(X1222=$X$5012,1+COUNTIF(U$7:U1221,"&gt;0"),0),0)</f>
        <v>0</v>
      </c>
      <c r="V1222" s="178" t="s">
        <v>1411</v>
      </c>
      <c r="W1222" s="130"/>
      <c r="X1222" s="131"/>
      <c r="Y1222" s="131"/>
      <c r="Z1222" s="206"/>
      <c r="AA1222" s="134"/>
      <c r="AB1222" s="174">
        <f>IF(AC1222="totale",SUMIF(AA$7:AA1222,"somma",Z$7:Z1222)-SUMIF(AC$7:AC1221,"totale",AB$7:AB1221),0)</f>
        <v>0</v>
      </c>
      <c r="AC1222" s="134"/>
      <c r="AD1222" s="194">
        <f t="shared" si="89"/>
        <v>0</v>
      </c>
      <c r="AE1222" s="124" t="str">
        <f t="shared" si="83"/>
        <v/>
      </c>
      <c r="AF1222" s="195" t="str">
        <f t="shared" si="90"/>
        <v/>
      </c>
      <c r="AG1222" s="194" t="str">
        <f t="shared" si="91"/>
        <v/>
      </c>
      <c r="AH1222" s="194">
        <f>IF(AG1222="",0,IF(ISERROR(VLOOKUP(AG1222,AG$7:AG1221,1,FALSE)),1,0))</f>
        <v>0</v>
      </c>
      <c r="AI1222" s="194"/>
    </row>
    <row r="1223" spans="1:35" ht="16.5" customHeight="1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75">
        <f>IF(AND($X$5012&lt;&gt;" ",$X$5012&lt;&gt;0),IF(X1223=$X$5012,1+COUNTIF(U$7:U1222,"&gt;0"),0),0)</f>
        <v>0</v>
      </c>
      <c r="V1223" s="178" t="s">
        <v>1412</v>
      </c>
      <c r="W1223" s="130"/>
      <c r="X1223" s="131"/>
      <c r="Y1223" s="131"/>
      <c r="Z1223" s="206"/>
      <c r="AA1223" s="134"/>
      <c r="AB1223" s="174">
        <f>IF(AC1223="totale",SUMIF(AA$7:AA1223,"somma",Z$7:Z1223)-SUMIF(AC$7:AC1222,"totale",AB$7:AB1222),0)</f>
        <v>0</v>
      </c>
      <c r="AC1223" s="134"/>
      <c r="AD1223" s="194">
        <f t="shared" si="89"/>
        <v>0</v>
      </c>
      <c r="AE1223" s="124" t="str">
        <f t="shared" si="83"/>
        <v/>
      </c>
      <c r="AF1223" s="195" t="str">
        <f t="shared" si="90"/>
        <v/>
      </c>
      <c r="AG1223" s="194" t="str">
        <f t="shared" si="91"/>
        <v/>
      </c>
      <c r="AH1223" s="194">
        <f>IF(AG1223="",0,IF(ISERROR(VLOOKUP(AG1223,AG$7:AG1222,1,FALSE)),1,0))</f>
        <v>0</v>
      </c>
      <c r="AI1223" s="194"/>
    </row>
    <row r="1224" spans="1:35" ht="16.5" customHeight="1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75">
        <f>IF(AND($X$5012&lt;&gt;" ",$X$5012&lt;&gt;0),IF(X1224=$X$5012,1+COUNTIF(U$7:U1223,"&gt;0"),0),0)</f>
        <v>0</v>
      </c>
      <c r="V1224" s="178" t="s">
        <v>1413</v>
      </c>
      <c r="W1224" s="130"/>
      <c r="X1224" s="131"/>
      <c r="Y1224" s="131"/>
      <c r="Z1224" s="206"/>
      <c r="AA1224" s="134"/>
      <c r="AB1224" s="174">
        <f>IF(AC1224="totale",SUMIF(AA$7:AA1224,"somma",Z$7:Z1224)-SUMIF(AC$7:AC1223,"totale",AB$7:AB1223),0)</f>
        <v>0</v>
      </c>
      <c r="AC1224" s="134"/>
      <c r="AD1224" s="194">
        <f t="shared" ref="AD1224:AD1287" si="92">IF(ISBLANK(X1224),0,VLOOKUP(X1224,$B$8:$E$57,1,FALSE))</f>
        <v>0</v>
      </c>
      <c r="AE1224" s="124" t="str">
        <f t="shared" si="83"/>
        <v/>
      </c>
      <c r="AF1224" s="195" t="str">
        <f t="shared" ref="AF1224:AF1287" si="93">IF(OR(AND(Z1224&lt;&gt;0,ISBLANK(X1224)),ISERROR(AD1224)),"ERR","")</f>
        <v/>
      </c>
      <c r="AG1224" s="194" t="str">
        <f t="shared" si="91"/>
        <v/>
      </c>
      <c r="AH1224" s="194">
        <f>IF(AG1224="",0,IF(ISERROR(VLOOKUP(AG1224,AG$7:AG1223,1,FALSE)),1,0))</f>
        <v>0</v>
      </c>
      <c r="AI1224" s="194"/>
    </row>
    <row r="1225" spans="1:35" ht="16.5" customHeight="1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75">
        <f>IF(AND($X$5012&lt;&gt;" ",$X$5012&lt;&gt;0),IF(X1225=$X$5012,1+COUNTIF(U$7:U1224,"&gt;0"),0),0)</f>
        <v>0</v>
      </c>
      <c r="V1225" s="178" t="s">
        <v>1414</v>
      </c>
      <c r="W1225" s="130"/>
      <c r="X1225" s="131"/>
      <c r="Y1225" s="131"/>
      <c r="Z1225" s="206"/>
      <c r="AA1225" s="134"/>
      <c r="AB1225" s="174">
        <f>IF(AC1225="totale",SUMIF(AA$7:AA1225,"somma",Z$7:Z1225)-SUMIF(AC$7:AC1224,"totale",AB$7:AB1224),0)</f>
        <v>0</v>
      </c>
      <c r="AC1225" s="134"/>
      <c r="AD1225" s="194">
        <f t="shared" si="92"/>
        <v>0</v>
      </c>
      <c r="AE1225" s="124" t="str">
        <f t="shared" si="83"/>
        <v/>
      </c>
      <c r="AF1225" s="195" t="str">
        <f t="shared" si="93"/>
        <v/>
      </c>
      <c r="AG1225" s="194" t="str">
        <f t="shared" si="91"/>
        <v/>
      </c>
      <c r="AH1225" s="194">
        <f>IF(AG1225="",0,IF(ISERROR(VLOOKUP(AG1225,AG$7:AG1224,1,FALSE)),1,0))</f>
        <v>0</v>
      </c>
      <c r="AI1225" s="194"/>
    </row>
    <row r="1226" spans="1:35" ht="16.5" customHeight="1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75">
        <f>IF(AND($X$5012&lt;&gt;" ",$X$5012&lt;&gt;0),IF(X1226=$X$5012,1+COUNTIF(U$7:U1225,"&gt;0"),0),0)</f>
        <v>0</v>
      </c>
      <c r="V1226" s="178" t="s">
        <v>1415</v>
      </c>
      <c r="W1226" s="130"/>
      <c r="X1226" s="131"/>
      <c r="Y1226" s="131"/>
      <c r="Z1226" s="206"/>
      <c r="AA1226" s="134"/>
      <c r="AB1226" s="174">
        <f>IF(AC1226="totale",SUMIF(AA$7:AA1226,"somma",Z$7:Z1226)-SUMIF(AC$7:AC1225,"totale",AB$7:AB1225),0)</f>
        <v>0</v>
      </c>
      <c r="AC1226" s="134"/>
      <c r="AD1226" s="194">
        <f t="shared" si="92"/>
        <v>0</v>
      </c>
      <c r="AE1226" s="124" t="str">
        <f t="shared" si="83"/>
        <v/>
      </c>
      <c r="AF1226" s="195" t="str">
        <f t="shared" si="93"/>
        <v/>
      </c>
      <c r="AG1226" s="194" t="str">
        <f t="shared" ref="AG1226:AG1289" si="94">IF(W1226&gt;0,CONCATENATE(MONTH(W1226),"-",YEAR(W1226)),"")</f>
        <v/>
      </c>
      <c r="AH1226" s="194">
        <f>IF(AG1226="",0,IF(ISERROR(VLOOKUP(AG1226,AG$7:AG1225,1,FALSE)),1,0))</f>
        <v>0</v>
      </c>
      <c r="AI1226" s="194"/>
    </row>
    <row r="1227" spans="1:35" ht="16.5" customHeight="1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75">
        <f>IF(AND($X$5012&lt;&gt;" ",$X$5012&lt;&gt;0),IF(X1227=$X$5012,1+COUNTIF(U$7:U1226,"&gt;0"),0),0)</f>
        <v>0</v>
      </c>
      <c r="V1227" s="178" t="s">
        <v>1416</v>
      </c>
      <c r="W1227" s="130"/>
      <c r="X1227" s="131"/>
      <c r="Y1227" s="131"/>
      <c r="Z1227" s="206"/>
      <c r="AA1227" s="134"/>
      <c r="AB1227" s="174">
        <f>IF(AC1227="totale",SUMIF(AA$7:AA1227,"somma",Z$7:Z1227)-SUMIF(AC$7:AC1226,"totale",AB$7:AB1226),0)</f>
        <v>0</v>
      </c>
      <c r="AC1227" s="134"/>
      <c r="AD1227" s="194">
        <f t="shared" si="92"/>
        <v>0</v>
      </c>
      <c r="AE1227" s="124" t="str">
        <f t="shared" si="83"/>
        <v/>
      </c>
      <c r="AF1227" s="195" t="str">
        <f t="shared" si="93"/>
        <v/>
      </c>
      <c r="AG1227" s="194" t="str">
        <f t="shared" si="94"/>
        <v/>
      </c>
      <c r="AH1227" s="194">
        <f>IF(AG1227="",0,IF(ISERROR(VLOOKUP(AG1227,AG$7:AG1226,1,FALSE)),1,0))</f>
        <v>0</v>
      </c>
      <c r="AI1227" s="194"/>
    </row>
    <row r="1228" spans="1:35" ht="16.5" customHeight="1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75">
        <f>IF(AND($X$5012&lt;&gt;" ",$X$5012&lt;&gt;0),IF(X1228=$X$5012,1+COUNTIF(U$7:U1227,"&gt;0"),0),0)</f>
        <v>0</v>
      </c>
      <c r="V1228" s="178" t="s">
        <v>1417</v>
      </c>
      <c r="W1228" s="130"/>
      <c r="X1228" s="131"/>
      <c r="Y1228" s="131"/>
      <c r="Z1228" s="206"/>
      <c r="AA1228" s="134"/>
      <c r="AB1228" s="174">
        <f>IF(AC1228="totale",SUMIF(AA$7:AA1228,"somma",Z$7:Z1228)-SUMIF(AC$7:AC1227,"totale",AB$7:AB1227),0)</f>
        <v>0</v>
      </c>
      <c r="AC1228" s="134"/>
      <c r="AD1228" s="194">
        <f t="shared" si="92"/>
        <v>0</v>
      </c>
      <c r="AE1228" s="124" t="str">
        <f t="shared" si="83"/>
        <v/>
      </c>
      <c r="AF1228" s="195" t="str">
        <f t="shared" si="93"/>
        <v/>
      </c>
      <c r="AG1228" s="194" t="str">
        <f t="shared" si="94"/>
        <v/>
      </c>
      <c r="AH1228" s="194">
        <f>IF(AG1228="",0,IF(ISERROR(VLOOKUP(AG1228,AG$7:AG1227,1,FALSE)),1,0))</f>
        <v>0</v>
      </c>
      <c r="AI1228" s="194"/>
    </row>
    <row r="1229" spans="1:35" ht="16.5" customHeight="1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75">
        <f>IF(AND($X$5012&lt;&gt;" ",$X$5012&lt;&gt;0),IF(X1229=$X$5012,1+COUNTIF(U$7:U1228,"&gt;0"),0),0)</f>
        <v>0</v>
      </c>
      <c r="V1229" s="178" t="s">
        <v>1418</v>
      </c>
      <c r="W1229" s="130"/>
      <c r="X1229" s="131"/>
      <c r="Y1229" s="131"/>
      <c r="Z1229" s="206"/>
      <c r="AA1229" s="134"/>
      <c r="AB1229" s="174">
        <f>IF(AC1229="totale",SUMIF(AA$7:AA1229,"somma",Z$7:Z1229)-SUMIF(AC$7:AC1228,"totale",AB$7:AB1228),0)</f>
        <v>0</v>
      </c>
      <c r="AC1229" s="134"/>
      <c r="AD1229" s="194">
        <f t="shared" si="92"/>
        <v>0</v>
      </c>
      <c r="AE1229" s="124" t="str">
        <f t="shared" si="83"/>
        <v/>
      </c>
      <c r="AF1229" s="195" t="str">
        <f t="shared" si="93"/>
        <v/>
      </c>
      <c r="AG1229" s="194" t="str">
        <f t="shared" si="94"/>
        <v/>
      </c>
      <c r="AH1229" s="194">
        <f>IF(AG1229="",0,IF(ISERROR(VLOOKUP(AG1229,AG$7:AG1228,1,FALSE)),1,0))</f>
        <v>0</v>
      </c>
      <c r="AI1229" s="194"/>
    </row>
    <row r="1230" spans="1:35" ht="16.5" customHeight="1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75">
        <f>IF(AND($X$5012&lt;&gt;" ",$X$5012&lt;&gt;0),IF(X1230=$X$5012,1+COUNTIF(U$7:U1229,"&gt;0"),0),0)</f>
        <v>0</v>
      </c>
      <c r="V1230" s="178" t="s">
        <v>1419</v>
      </c>
      <c r="W1230" s="130"/>
      <c r="X1230" s="131"/>
      <c r="Y1230" s="131"/>
      <c r="Z1230" s="206"/>
      <c r="AA1230" s="134"/>
      <c r="AB1230" s="174">
        <f>IF(AC1230="totale",SUMIF(AA$7:AA1230,"somma",Z$7:Z1230)-SUMIF(AC$7:AC1229,"totale",AB$7:AB1229),0)</f>
        <v>0</v>
      </c>
      <c r="AC1230" s="134"/>
      <c r="AD1230" s="194">
        <f t="shared" si="92"/>
        <v>0</v>
      </c>
      <c r="AE1230" s="124" t="str">
        <f t="shared" si="83"/>
        <v/>
      </c>
      <c r="AF1230" s="195" t="str">
        <f t="shared" si="93"/>
        <v/>
      </c>
      <c r="AG1230" s="194" t="str">
        <f t="shared" si="94"/>
        <v/>
      </c>
      <c r="AH1230" s="194">
        <f>IF(AG1230="",0,IF(ISERROR(VLOOKUP(AG1230,AG$7:AG1229,1,FALSE)),1,0))</f>
        <v>0</v>
      </c>
      <c r="AI1230" s="194"/>
    </row>
    <row r="1231" spans="1:35" ht="16.5" customHeight="1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75">
        <f>IF(AND($X$5012&lt;&gt;" ",$X$5012&lt;&gt;0),IF(X1231=$X$5012,1+COUNTIF(U$7:U1230,"&gt;0"),0),0)</f>
        <v>0</v>
      </c>
      <c r="V1231" s="178" t="s">
        <v>1420</v>
      </c>
      <c r="W1231" s="130"/>
      <c r="X1231" s="131"/>
      <c r="Y1231" s="131"/>
      <c r="Z1231" s="206"/>
      <c r="AA1231" s="134"/>
      <c r="AB1231" s="174">
        <f>IF(AC1231="totale",SUMIF(AA$7:AA1231,"somma",Z$7:Z1231)-SUMIF(AC$7:AC1230,"totale",AB$7:AB1230),0)</f>
        <v>0</v>
      </c>
      <c r="AC1231" s="134"/>
      <c r="AD1231" s="194">
        <f t="shared" si="92"/>
        <v>0</v>
      </c>
      <c r="AE1231" s="124" t="str">
        <f t="shared" si="83"/>
        <v/>
      </c>
      <c r="AF1231" s="195" t="str">
        <f t="shared" si="93"/>
        <v/>
      </c>
      <c r="AG1231" s="194" t="str">
        <f t="shared" si="94"/>
        <v/>
      </c>
      <c r="AH1231" s="194">
        <f>IF(AG1231="",0,IF(ISERROR(VLOOKUP(AG1231,AG$7:AG1230,1,FALSE)),1,0))</f>
        <v>0</v>
      </c>
      <c r="AI1231" s="194"/>
    </row>
    <row r="1232" spans="1:35" ht="16.5" customHeight="1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75">
        <f>IF(AND($X$5012&lt;&gt;" ",$X$5012&lt;&gt;0),IF(X1232=$X$5012,1+COUNTIF(U$7:U1231,"&gt;0"),0),0)</f>
        <v>0</v>
      </c>
      <c r="V1232" s="178" t="s">
        <v>1421</v>
      </c>
      <c r="W1232" s="130"/>
      <c r="X1232" s="131"/>
      <c r="Y1232" s="131"/>
      <c r="Z1232" s="206"/>
      <c r="AA1232" s="134"/>
      <c r="AB1232" s="174">
        <f>IF(AC1232="totale",SUMIF(AA$7:AA1232,"somma",Z$7:Z1232)-SUMIF(AC$7:AC1231,"totale",AB$7:AB1231),0)</f>
        <v>0</v>
      </c>
      <c r="AC1232" s="134"/>
      <c r="AD1232" s="194">
        <f t="shared" si="92"/>
        <v>0</v>
      </c>
      <c r="AE1232" s="124" t="str">
        <f t="shared" si="83"/>
        <v/>
      </c>
      <c r="AF1232" s="195" t="str">
        <f t="shared" si="93"/>
        <v/>
      </c>
      <c r="AG1232" s="194" t="str">
        <f t="shared" si="94"/>
        <v/>
      </c>
      <c r="AH1232" s="194">
        <f>IF(AG1232="",0,IF(ISERROR(VLOOKUP(AG1232,AG$7:AG1231,1,FALSE)),1,0))</f>
        <v>0</v>
      </c>
      <c r="AI1232" s="194"/>
    </row>
    <row r="1233" spans="1:35" ht="16.5" customHeight="1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75">
        <f>IF(AND($X$5012&lt;&gt;" ",$X$5012&lt;&gt;0),IF(X1233=$X$5012,1+COUNTIF(U$7:U1232,"&gt;0"),0),0)</f>
        <v>0</v>
      </c>
      <c r="V1233" s="178" t="s">
        <v>1422</v>
      </c>
      <c r="W1233" s="130"/>
      <c r="X1233" s="131"/>
      <c r="Y1233" s="131"/>
      <c r="Z1233" s="206"/>
      <c r="AA1233" s="134"/>
      <c r="AB1233" s="174">
        <f>IF(AC1233="totale",SUMIF(AA$7:AA1233,"somma",Z$7:Z1233)-SUMIF(AC$7:AC1232,"totale",AB$7:AB1232),0)</f>
        <v>0</v>
      </c>
      <c r="AC1233" s="134"/>
      <c r="AD1233" s="194">
        <f t="shared" si="92"/>
        <v>0</v>
      </c>
      <c r="AE1233" s="124" t="str">
        <f t="shared" si="83"/>
        <v/>
      </c>
      <c r="AF1233" s="195" t="str">
        <f t="shared" si="93"/>
        <v/>
      </c>
      <c r="AG1233" s="194" t="str">
        <f t="shared" si="94"/>
        <v/>
      </c>
      <c r="AH1233" s="194">
        <f>IF(AG1233="",0,IF(ISERROR(VLOOKUP(AG1233,AG$7:AG1232,1,FALSE)),1,0))</f>
        <v>0</v>
      </c>
      <c r="AI1233" s="194"/>
    </row>
    <row r="1234" spans="1:35" ht="16.5" customHeight="1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75">
        <f>IF(AND($X$5012&lt;&gt;" ",$X$5012&lt;&gt;0),IF(X1234=$X$5012,1+COUNTIF(U$7:U1233,"&gt;0"),0),0)</f>
        <v>0</v>
      </c>
      <c r="V1234" s="178" t="s">
        <v>1423</v>
      </c>
      <c r="W1234" s="130"/>
      <c r="X1234" s="131"/>
      <c r="Y1234" s="131"/>
      <c r="Z1234" s="206"/>
      <c r="AA1234" s="134"/>
      <c r="AB1234" s="174">
        <f>IF(AC1234="totale",SUMIF(AA$7:AA1234,"somma",Z$7:Z1234)-SUMIF(AC$7:AC1233,"totale",AB$7:AB1233),0)</f>
        <v>0</v>
      </c>
      <c r="AC1234" s="134"/>
      <c r="AD1234" s="194">
        <f t="shared" si="92"/>
        <v>0</v>
      </c>
      <c r="AE1234" s="124" t="str">
        <f t="shared" si="83"/>
        <v/>
      </c>
      <c r="AF1234" s="195" t="str">
        <f t="shared" si="93"/>
        <v/>
      </c>
      <c r="AG1234" s="194" t="str">
        <f t="shared" si="94"/>
        <v/>
      </c>
      <c r="AH1234" s="194">
        <f>IF(AG1234="",0,IF(ISERROR(VLOOKUP(AG1234,AG$7:AG1233,1,FALSE)),1,0))</f>
        <v>0</v>
      </c>
      <c r="AI1234" s="194"/>
    </row>
    <row r="1235" spans="1:35" ht="16.5" customHeight="1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75">
        <f>IF(AND($X$5012&lt;&gt;" ",$X$5012&lt;&gt;0),IF(X1235=$X$5012,1+COUNTIF(U$7:U1234,"&gt;0"),0),0)</f>
        <v>0</v>
      </c>
      <c r="V1235" s="178" t="s">
        <v>1424</v>
      </c>
      <c r="W1235" s="130"/>
      <c r="X1235" s="131"/>
      <c r="Y1235" s="131"/>
      <c r="Z1235" s="206"/>
      <c r="AA1235" s="134"/>
      <c r="AB1235" s="174">
        <f>IF(AC1235="totale",SUMIF(AA$7:AA1235,"somma",Z$7:Z1235)-SUMIF(AC$7:AC1234,"totale",AB$7:AB1234),0)</f>
        <v>0</v>
      </c>
      <c r="AC1235" s="134"/>
      <c r="AD1235" s="194">
        <f t="shared" si="92"/>
        <v>0</v>
      </c>
      <c r="AE1235" s="124" t="str">
        <f t="shared" si="83"/>
        <v/>
      </c>
      <c r="AF1235" s="195" t="str">
        <f t="shared" si="93"/>
        <v/>
      </c>
      <c r="AG1235" s="194" t="str">
        <f t="shared" si="94"/>
        <v/>
      </c>
      <c r="AH1235" s="194">
        <f>IF(AG1235="",0,IF(ISERROR(VLOOKUP(AG1235,AG$7:AG1234,1,FALSE)),1,0))</f>
        <v>0</v>
      </c>
      <c r="AI1235" s="194"/>
    </row>
    <row r="1236" spans="1:35" ht="16.5" customHeight="1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75">
        <f>IF(AND($X$5012&lt;&gt;" ",$X$5012&lt;&gt;0),IF(X1236=$X$5012,1+COUNTIF(U$7:U1235,"&gt;0"),0),0)</f>
        <v>0</v>
      </c>
      <c r="V1236" s="178" t="s">
        <v>1425</v>
      </c>
      <c r="W1236" s="130"/>
      <c r="X1236" s="131"/>
      <c r="Y1236" s="131"/>
      <c r="Z1236" s="206"/>
      <c r="AA1236" s="134"/>
      <c r="AB1236" s="174">
        <f>IF(AC1236="totale",SUMIF(AA$7:AA1236,"somma",Z$7:Z1236)-SUMIF(AC$7:AC1235,"totale",AB$7:AB1235),0)</f>
        <v>0</v>
      </c>
      <c r="AC1236" s="134"/>
      <c r="AD1236" s="194">
        <f t="shared" si="92"/>
        <v>0</v>
      </c>
      <c r="AE1236" s="124" t="str">
        <f t="shared" si="83"/>
        <v/>
      </c>
      <c r="AF1236" s="195" t="str">
        <f t="shared" si="93"/>
        <v/>
      </c>
      <c r="AG1236" s="194" t="str">
        <f t="shared" si="94"/>
        <v/>
      </c>
      <c r="AH1236" s="194">
        <f>IF(AG1236="",0,IF(ISERROR(VLOOKUP(AG1236,AG$7:AG1235,1,FALSE)),1,0))</f>
        <v>0</v>
      </c>
      <c r="AI1236" s="194"/>
    </row>
    <row r="1237" spans="1:35" ht="16.5" customHeight="1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75">
        <f>IF(AND($X$5012&lt;&gt;" ",$X$5012&lt;&gt;0),IF(X1237=$X$5012,1+COUNTIF(U$7:U1236,"&gt;0"),0),0)</f>
        <v>0</v>
      </c>
      <c r="V1237" s="178" t="s">
        <v>1426</v>
      </c>
      <c r="W1237" s="130"/>
      <c r="X1237" s="131"/>
      <c r="Y1237" s="131"/>
      <c r="Z1237" s="206"/>
      <c r="AA1237" s="134"/>
      <c r="AB1237" s="174">
        <f>IF(AC1237="totale",SUMIF(AA$7:AA1237,"somma",Z$7:Z1237)-SUMIF(AC$7:AC1236,"totale",AB$7:AB1236),0)</f>
        <v>0</v>
      </c>
      <c r="AC1237" s="134"/>
      <c r="AD1237" s="194">
        <f t="shared" si="92"/>
        <v>0</v>
      </c>
      <c r="AE1237" s="124" t="str">
        <f t="shared" si="83"/>
        <v/>
      </c>
      <c r="AF1237" s="195" t="str">
        <f t="shared" si="93"/>
        <v/>
      </c>
      <c r="AG1237" s="194" t="str">
        <f t="shared" si="94"/>
        <v/>
      </c>
      <c r="AH1237" s="194">
        <f>IF(AG1237="",0,IF(ISERROR(VLOOKUP(AG1237,AG$7:AG1236,1,FALSE)),1,0))</f>
        <v>0</v>
      </c>
      <c r="AI1237" s="194"/>
    </row>
    <row r="1238" spans="1:35" ht="16.5" customHeight="1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75">
        <f>IF(AND($X$5012&lt;&gt;" ",$X$5012&lt;&gt;0),IF(X1238=$X$5012,1+COUNTIF(U$7:U1237,"&gt;0"),0),0)</f>
        <v>0</v>
      </c>
      <c r="V1238" s="178" t="s">
        <v>1427</v>
      </c>
      <c r="W1238" s="130"/>
      <c r="X1238" s="131"/>
      <c r="Y1238" s="131"/>
      <c r="Z1238" s="206"/>
      <c r="AA1238" s="134"/>
      <c r="AB1238" s="174">
        <f>IF(AC1238="totale",SUMIF(AA$7:AA1238,"somma",Z$7:Z1238)-SUMIF(AC$7:AC1237,"totale",AB$7:AB1237),0)</f>
        <v>0</v>
      </c>
      <c r="AC1238" s="134"/>
      <c r="AD1238" s="194">
        <f t="shared" si="92"/>
        <v>0</v>
      </c>
      <c r="AE1238" s="124" t="str">
        <f t="shared" si="83"/>
        <v/>
      </c>
      <c r="AF1238" s="195" t="str">
        <f t="shared" si="93"/>
        <v/>
      </c>
      <c r="AG1238" s="194" t="str">
        <f t="shared" si="94"/>
        <v/>
      </c>
      <c r="AH1238" s="194">
        <f>IF(AG1238="",0,IF(ISERROR(VLOOKUP(AG1238,AG$7:AG1237,1,FALSE)),1,0))</f>
        <v>0</v>
      </c>
      <c r="AI1238" s="194"/>
    </row>
    <row r="1239" spans="1:35" ht="16.5" customHeight="1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75">
        <f>IF(AND($X$5012&lt;&gt;" ",$X$5012&lt;&gt;0),IF(X1239=$X$5012,1+COUNTIF(U$7:U1238,"&gt;0"),0),0)</f>
        <v>0</v>
      </c>
      <c r="V1239" s="178" t="s">
        <v>1428</v>
      </c>
      <c r="W1239" s="130"/>
      <c r="X1239" s="131"/>
      <c r="Y1239" s="131"/>
      <c r="Z1239" s="206"/>
      <c r="AA1239" s="134"/>
      <c r="AB1239" s="174">
        <f>IF(AC1239="totale",SUMIF(AA$7:AA1239,"somma",Z$7:Z1239)-SUMIF(AC$7:AC1238,"totale",AB$7:AB1238),0)</f>
        <v>0</v>
      </c>
      <c r="AC1239" s="134"/>
      <c r="AD1239" s="194">
        <f t="shared" si="92"/>
        <v>0</v>
      </c>
      <c r="AE1239" s="124" t="str">
        <f t="shared" si="83"/>
        <v/>
      </c>
      <c r="AF1239" s="195" t="str">
        <f t="shared" si="93"/>
        <v/>
      </c>
      <c r="AG1239" s="194" t="str">
        <f t="shared" si="94"/>
        <v/>
      </c>
      <c r="AH1239" s="194">
        <f>IF(AG1239="",0,IF(ISERROR(VLOOKUP(AG1239,AG$7:AG1238,1,FALSE)),1,0))</f>
        <v>0</v>
      </c>
      <c r="AI1239" s="194"/>
    </row>
    <row r="1240" spans="1:35" ht="16.5" customHeight="1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75">
        <f>IF(AND($X$5012&lt;&gt;" ",$X$5012&lt;&gt;0),IF(X1240=$X$5012,1+COUNTIF(U$7:U1239,"&gt;0"),0),0)</f>
        <v>0</v>
      </c>
      <c r="V1240" s="178" t="s">
        <v>1429</v>
      </c>
      <c r="W1240" s="130"/>
      <c r="X1240" s="131"/>
      <c r="Y1240" s="131"/>
      <c r="Z1240" s="206"/>
      <c r="AA1240" s="134"/>
      <c r="AB1240" s="174">
        <f>IF(AC1240="totale",SUMIF(AA$7:AA1240,"somma",Z$7:Z1240)-SUMIF(AC$7:AC1239,"totale",AB$7:AB1239),0)</f>
        <v>0</v>
      </c>
      <c r="AC1240" s="134"/>
      <c r="AD1240" s="194">
        <f t="shared" si="92"/>
        <v>0</v>
      </c>
      <c r="AE1240" s="124" t="str">
        <f t="shared" si="83"/>
        <v/>
      </c>
      <c r="AF1240" s="195" t="str">
        <f t="shared" si="93"/>
        <v/>
      </c>
      <c r="AG1240" s="194" t="str">
        <f t="shared" si="94"/>
        <v/>
      </c>
      <c r="AH1240" s="194">
        <f>IF(AG1240="",0,IF(ISERROR(VLOOKUP(AG1240,AG$7:AG1239,1,FALSE)),1,0))</f>
        <v>0</v>
      </c>
      <c r="AI1240" s="194"/>
    </row>
    <row r="1241" spans="1:35" ht="16.5" customHeight="1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75">
        <f>IF(AND($X$5012&lt;&gt;" ",$X$5012&lt;&gt;0),IF(X1241=$X$5012,1+COUNTIF(U$7:U1240,"&gt;0"),0),0)</f>
        <v>0</v>
      </c>
      <c r="V1241" s="178" t="s">
        <v>1430</v>
      </c>
      <c r="W1241" s="130"/>
      <c r="X1241" s="131"/>
      <c r="Y1241" s="131"/>
      <c r="Z1241" s="206"/>
      <c r="AA1241" s="134"/>
      <c r="AB1241" s="174">
        <f>IF(AC1241="totale",SUMIF(AA$7:AA1241,"somma",Z$7:Z1241)-SUMIF(AC$7:AC1240,"totale",AB$7:AB1240),0)</f>
        <v>0</v>
      </c>
      <c r="AC1241" s="134"/>
      <c r="AD1241" s="194">
        <f t="shared" si="92"/>
        <v>0</v>
      </c>
      <c r="AE1241" s="124" t="str">
        <f t="shared" si="83"/>
        <v/>
      </c>
      <c r="AF1241" s="195" t="str">
        <f t="shared" si="93"/>
        <v/>
      </c>
      <c r="AG1241" s="194" t="str">
        <f t="shared" si="94"/>
        <v/>
      </c>
      <c r="AH1241" s="194">
        <f>IF(AG1241="",0,IF(ISERROR(VLOOKUP(AG1241,AG$7:AG1240,1,FALSE)),1,0))</f>
        <v>0</v>
      </c>
      <c r="AI1241" s="194"/>
    </row>
    <row r="1242" spans="1:35" ht="16.5" customHeight="1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75">
        <f>IF(AND($X$5012&lt;&gt;" ",$X$5012&lt;&gt;0),IF(X1242=$X$5012,1+COUNTIF(U$7:U1241,"&gt;0"),0),0)</f>
        <v>0</v>
      </c>
      <c r="V1242" s="178" t="s">
        <v>1431</v>
      </c>
      <c r="W1242" s="130"/>
      <c r="X1242" s="131"/>
      <c r="Y1242" s="131"/>
      <c r="Z1242" s="206"/>
      <c r="AA1242" s="134"/>
      <c r="AB1242" s="174">
        <f>IF(AC1242="totale",SUMIF(AA$7:AA1242,"somma",Z$7:Z1242)-SUMIF(AC$7:AC1241,"totale",AB$7:AB1241),0)</f>
        <v>0</v>
      </c>
      <c r="AC1242" s="134"/>
      <c r="AD1242" s="194">
        <f t="shared" si="92"/>
        <v>0</v>
      </c>
      <c r="AE1242" s="124" t="str">
        <f t="shared" si="83"/>
        <v/>
      </c>
      <c r="AF1242" s="195" t="str">
        <f t="shared" si="93"/>
        <v/>
      </c>
      <c r="AG1242" s="194" t="str">
        <f t="shared" si="94"/>
        <v/>
      </c>
      <c r="AH1242" s="194">
        <f>IF(AG1242="",0,IF(ISERROR(VLOOKUP(AG1242,AG$7:AG1241,1,FALSE)),1,0))</f>
        <v>0</v>
      </c>
      <c r="AI1242" s="194"/>
    </row>
    <row r="1243" spans="1:35" ht="16.5" customHeight="1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75">
        <f>IF(AND($X$5012&lt;&gt;" ",$X$5012&lt;&gt;0),IF(X1243=$X$5012,1+COUNTIF(U$7:U1242,"&gt;0"),0),0)</f>
        <v>0</v>
      </c>
      <c r="V1243" s="178" t="s">
        <v>1432</v>
      </c>
      <c r="W1243" s="130"/>
      <c r="X1243" s="131"/>
      <c r="Y1243" s="131"/>
      <c r="Z1243" s="206"/>
      <c r="AA1243" s="134"/>
      <c r="AB1243" s="174">
        <f>IF(AC1243="totale",SUMIF(AA$7:AA1243,"somma",Z$7:Z1243)-SUMIF(AC$7:AC1242,"totale",AB$7:AB1242),0)</f>
        <v>0</v>
      </c>
      <c r="AC1243" s="134"/>
      <c r="AD1243" s="194">
        <f t="shared" si="92"/>
        <v>0</v>
      </c>
      <c r="AE1243" s="124" t="str">
        <f t="shared" si="83"/>
        <v/>
      </c>
      <c r="AF1243" s="195" t="str">
        <f t="shared" si="93"/>
        <v/>
      </c>
      <c r="AG1243" s="194" t="str">
        <f t="shared" si="94"/>
        <v/>
      </c>
      <c r="AH1243" s="194">
        <f>IF(AG1243="",0,IF(ISERROR(VLOOKUP(AG1243,AG$7:AG1242,1,FALSE)),1,0))</f>
        <v>0</v>
      </c>
      <c r="AI1243" s="194"/>
    </row>
    <row r="1244" spans="1:35" ht="16.5" customHeight="1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75">
        <f>IF(AND($X$5012&lt;&gt;" ",$X$5012&lt;&gt;0),IF(X1244=$X$5012,1+COUNTIF(U$7:U1243,"&gt;0"),0),0)</f>
        <v>0</v>
      </c>
      <c r="V1244" s="178" t="s">
        <v>1433</v>
      </c>
      <c r="W1244" s="130"/>
      <c r="X1244" s="131"/>
      <c r="Y1244" s="131"/>
      <c r="Z1244" s="206"/>
      <c r="AA1244" s="134"/>
      <c r="AB1244" s="174">
        <f>IF(AC1244="totale",SUMIF(AA$7:AA1244,"somma",Z$7:Z1244)-SUMIF(AC$7:AC1243,"totale",AB$7:AB1243),0)</f>
        <v>0</v>
      </c>
      <c r="AC1244" s="134"/>
      <c r="AD1244" s="194">
        <f t="shared" si="92"/>
        <v>0</v>
      </c>
      <c r="AE1244" s="124" t="str">
        <f t="shared" si="83"/>
        <v/>
      </c>
      <c r="AF1244" s="195" t="str">
        <f t="shared" si="93"/>
        <v/>
      </c>
      <c r="AG1244" s="194" t="str">
        <f t="shared" si="94"/>
        <v/>
      </c>
      <c r="AH1244" s="194">
        <f>IF(AG1244="",0,IF(ISERROR(VLOOKUP(AG1244,AG$7:AG1243,1,FALSE)),1,0))</f>
        <v>0</v>
      </c>
      <c r="AI1244" s="194"/>
    </row>
    <row r="1245" spans="1:35" ht="16.5" customHeight="1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75">
        <f>IF(AND($X$5012&lt;&gt;" ",$X$5012&lt;&gt;0),IF(X1245=$X$5012,1+COUNTIF(U$7:U1244,"&gt;0"),0),0)</f>
        <v>0</v>
      </c>
      <c r="V1245" s="178" t="s">
        <v>1434</v>
      </c>
      <c r="W1245" s="130"/>
      <c r="X1245" s="131"/>
      <c r="Y1245" s="131"/>
      <c r="Z1245" s="206"/>
      <c r="AA1245" s="134"/>
      <c r="AB1245" s="174">
        <f>IF(AC1245="totale",SUMIF(AA$7:AA1245,"somma",Z$7:Z1245)-SUMIF(AC$7:AC1244,"totale",AB$7:AB1244),0)</f>
        <v>0</v>
      </c>
      <c r="AC1245" s="134"/>
      <c r="AD1245" s="194">
        <f t="shared" si="92"/>
        <v>0</v>
      </c>
      <c r="AE1245" s="124" t="str">
        <f t="shared" si="83"/>
        <v/>
      </c>
      <c r="AF1245" s="195" t="str">
        <f t="shared" si="93"/>
        <v/>
      </c>
      <c r="AG1245" s="194" t="str">
        <f t="shared" si="94"/>
        <v/>
      </c>
      <c r="AH1245" s="194">
        <f>IF(AG1245="",0,IF(ISERROR(VLOOKUP(AG1245,AG$7:AG1244,1,FALSE)),1,0))</f>
        <v>0</v>
      </c>
      <c r="AI1245" s="194"/>
    </row>
    <row r="1246" spans="1:35" ht="16.5" customHeight="1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75">
        <f>IF(AND($X$5012&lt;&gt;" ",$X$5012&lt;&gt;0),IF(X1246=$X$5012,1+COUNTIF(U$7:U1245,"&gt;0"),0),0)</f>
        <v>0</v>
      </c>
      <c r="V1246" s="178" t="s">
        <v>1435</v>
      </c>
      <c r="W1246" s="130"/>
      <c r="X1246" s="131"/>
      <c r="Y1246" s="131"/>
      <c r="Z1246" s="206"/>
      <c r="AA1246" s="134"/>
      <c r="AB1246" s="174">
        <f>IF(AC1246="totale",SUMIF(AA$7:AA1246,"somma",Z$7:Z1246)-SUMIF(AC$7:AC1245,"totale",AB$7:AB1245),0)</f>
        <v>0</v>
      </c>
      <c r="AC1246" s="134"/>
      <c r="AD1246" s="194">
        <f t="shared" si="92"/>
        <v>0</v>
      </c>
      <c r="AE1246" s="124" t="str">
        <f t="shared" si="83"/>
        <v/>
      </c>
      <c r="AF1246" s="195" t="str">
        <f t="shared" si="93"/>
        <v/>
      </c>
      <c r="AG1246" s="194" t="str">
        <f t="shared" si="94"/>
        <v/>
      </c>
      <c r="AH1246" s="194">
        <f>IF(AG1246="",0,IF(ISERROR(VLOOKUP(AG1246,AG$7:AG1245,1,FALSE)),1,0))</f>
        <v>0</v>
      </c>
      <c r="AI1246" s="194"/>
    </row>
    <row r="1247" spans="1:35" ht="16.5" customHeight="1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75">
        <f>IF(AND($X$5012&lt;&gt;" ",$X$5012&lt;&gt;0),IF(X1247=$X$5012,1+COUNTIF(U$7:U1246,"&gt;0"),0),0)</f>
        <v>0</v>
      </c>
      <c r="V1247" s="178" t="s">
        <v>1436</v>
      </c>
      <c r="W1247" s="130"/>
      <c r="X1247" s="131"/>
      <c r="Y1247" s="131"/>
      <c r="Z1247" s="206"/>
      <c r="AA1247" s="134"/>
      <c r="AB1247" s="174">
        <f>IF(AC1247="totale",SUMIF(AA$7:AA1247,"somma",Z$7:Z1247)-SUMIF(AC$7:AC1246,"totale",AB$7:AB1246),0)</f>
        <v>0</v>
      </c>
      <c r="AC1247" s="134"/>
      <c r="AD1247" s="194">
        <f t="shared" si="92"/>
        <v>0</v>
      </c>
      <c r="AE1247" s="124" t="str">
        <f t="shared" si="83"/>
        <v/>
      </c>
      <c r="AF1247" s="195" t="str">
        <f t="shared" si="93"/>
        <v/>
      </c>
      <c r="AG1247" s="194" t="str">
        <f t="shared" si="94"/>
        <v/>
      </c>
      <c r="AH1247" s="194">
        <f>IF(AG1247="",0,IF(ISERROR(VLOOKUP(AG1247,AG$7:AG1246,1,FALSE)),1,0))</f>
        <v>0</v>
      </c>
      <c r="AI1247" s="194"/>
    </row>
    <row r="1248" spans="1:35" ht="16.5" customHeight="1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75">
        <f>IF(AND($X$5012&lt;&gt;" ",$X$5012&lt;&gt;0),IF(X1248=$X$5012,1+COUNTIF(U$7:U1247,"&gt;0"),0),0)</f>
        <v>0</v>
      </c>
      <c r="V1248" s="178" t="s">
        <v>1437</v>
      </c>
      <c r="W1248" s="130"/>
      <c r="X1248" s="131"/>
      <c r="Y1248" s="131"/>
      <c r="Z1248" s="206"/>
      <c r="AA1248" s="134"/>
      <c r="AB1248" s="174">
        <f>IF(AC1248="totale",SUMIF(AA$7:AA1248,"somma",Z$7:Z1248)-SUMIF(AC$7:AC1247,"totale",AB$7:AB1247),0)</f>
        <v>0</v>
      </c>
      <c r="AC1248" s="134"/>
      <c r="AD1248" s="194">
        <f t="shared" si="92"/>
        <v>0</v>
      </c>
      <c r="AE1248" s="124" t="str">
        <f t="shared" si="83"/>
        <v/>
      </c>
      <c r="AF1248" s="195" t="str">
        <f t="shared" si="93"/>
        <v/>
      </c>
      <c r="AG1248" s="194" t="str">
        <f t="shared" si="94"/>
        <v/>
      </c>
      <c r="AH1248" s="194">
        <f>IF(AG1248="",0,IF(ISERROR(VLOOKUP(AG1248,AG$7:AG1247,1,FALSE)),1,0))</f>
        <v>0</v>
      </c>
      <c r="AI1248" s="194"/>
    </row>
    <row r="1249" spans="1:35" ht="16.5" customHeight="1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75">
        <f>IF(AND($X$5012&lt;&gt;" ",$X$5012&lt;&gt;0),IF(X1249=$X$5012,1+COUNTIF(U$7:U1248,"&gt;0"),0),0)</f>
        <v>0</v>
      </c>
      <c r="V1249" s="178" t="s">
        <v>1438</v>
      </c>
      <c r="W1249" s="130"/>
      <c r="X1249" s="131"/>
      <c r="Y1249" s="131"/>
      <c r="Z1249" s="206"/>
      <c r="AA1249" s="134"/>
      <c r="AB1249" s="174">
        <f>IF(AC1249="totale",SUMIF(AA$7:AA1249,"somma",Z$7:Z1249)-SUMIF(AC$7:AC1248,"totale",AB$7:AB1248),0)</f>
        <v>0</v>
      </c>
      <c r="AC1249" s="134"/>
      <c r="AD1249" s="194">
        <f t="shared" si="92"/>
        <v>0</v>
      </c>
      <c r="AE1249" s="124" t="str">
        <f t="shared" si="83"/>
        <v/>
      </c>
      <c r="AF1249" s="195" t="str">
        <f t="shared" si="93"/>
        <v/>
      </c>
      <c r="AG1249" s="194" t="str">
        <f t="shared" si="94"/>
        <v/>
      </c>
      <c r="AH1249" s="194">
        <f>IF(AG1249="",0,IF(ISERROR(VLOOKUP(AG1249,AG$7:AG1248,1,FALSE)),1,0))</f>
        <v>0</v>
      </c>
      <c r="AI1249" s="194"/>
    </row>
    <row r="1250" spans="1:35" ht="16.5" customHeight="1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75">
        <f>IF(AND($X$5012&lt;&gt;" ",$X$5012&lt;&gt;0),IF(X1250=$X$5012,1+COUNTIF(U$7:U1249,"&gt;0"),0),0)</f>
        <v>0</v>
      </c>
      <c r="V1250" s="178" t="s">
        <v>1439</v>
      </c>
      <c r="W1250" s="130"/>
      <c r="X1250" s="131"/>
      <c r="Y1250" s="131"/>
      <c r="Z1250" s="206"/>
      <c r="AA1250" s="134"/>
      <c r="AB1250" s="174">
        <f>IF(AC1250="totale",SUMIF(AA$7:AA1250,"somma",Z$7:Z1250)-SUMIF(AC$7:AC1249,"totale",AB$7:AB1249),0)</f>
        <v>0</v>
      </c>
      <c r="AC1250" s="134"/>
      <c r="AD1250" s="194">
        <f t="shared" si="92"/>
        <v>0</v>
      </c>
      <c r="AE1250" s="124" t="str">
        <f t="shared" si="83"/>
        <v/>
      </c>
      <c r="AF1250" s="195" t="str">
        <f t="shared" si="93"/>
        <v/>
      </c>
      <c r="AG1250" s="194" t="str">
        <f t="shared" si="94"/>
        <v/>
      </c>
      <c r="AH1250" s="194">
        <f>IF(AG1250="",0,IF(ISERROR(VLOOKUP(AG1250,AG$7:AG1249,1,FALSE)),1,0))</f>
        <v>0</v>
      </c>
      <c r="AI1250" s="194"/>
    </row>
    <row r="1251" spans="1:35" ht="16.5" customHeight="1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75">
        <f>IF(AND($X$5012&lt;&gt;" ",$X$5012&lt;&gt;0),IF(X1251=$X$5012,1+COUNTIF(U$7:U1250,"&gt;0"),0),0)</f>
        <v>0</v>
      </c>
      <c r="V1251" s="178" t="s">
        <v>1440</v>
      </c>
      <c r="W1251" s="130"/>
      <c r="X1251" s="131"/>
      <c r="Y1251" s="131"/>
      <c r="Z1251" s="206"/>
      <c r="AA1251" s="134"/>
      <c r="AB1251" s="174">
        <f>IF(AC1251="totale",SUMIF(AA$7:AA1251,"somma",Z$7:Z1251)-SUMIF(AC$7:AC1250,"totale",AB$7:AB1250),0)</f>
        <v>0</v>
      </c>
      <c r="AC1251" s="134"/>
      <c r="AD1251" s="194">
        <f t="shared" si="92"/>
        <v>0</v>
      </c>
      <c r="AE1251" s="124" t="str">
        <f t="shared" si="83"/>
        <v/>
      </c>
      <c r="AF1251" s="195" t="str">
        <f t="shared" si="93"/>
        <v/>
      </c>
      <c r="AG1251" s="194" t="str">
        <f t="shared" si="94"/>
        <v/>
      </c>
      <c r="AH1251" s="194">
        <f>IF(AG1251="",0,IF(ISERROR(VLOOKUP(AG1251,AG$7:AG1250,1,FALSE)),1,0))</f>
        <v>0</v>
      </c>
      <c r="AI1251" s="194"/>
    </row>
    <row r="1252" spans="1:35" ht="16.5" customHeight="1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75">
        <f>IF(AND($X$5012&lt;&gt;" ",$X$5012&lt;&gt;0),IF(X1252=$X$5012,1+COUNTIF(U$7:U1251,"&gt;0"),0),0)</f>
        <v>0</v>
      </c>
      <c r="V1252" s="178" t="s">
        <v>1441</v>
      </c>
      <c r="W1252" s="130"/>
      <c r="X1252" s="131"/>
      <c r="Y1252" s="131"/>
      <c r="Z1252" s="206"/>
      <c r="AA1252" s="134"/>
      <c r="AB1252" s="174">
        <f>IF(AC1252="totale",SUMIF(AA$7:AA1252,"somma",Z$7:Z1252)-SUMIF(AC$7:AC1251,"totale",AB$7:AB1251),0)</f>
        <v>0</v>
      </c>
      <c r="AC1252" s="134"/>
      <c r="AD1252" s="194">
        <f t="shared" si="92"/>
        <v>0</v>
      </c>
      <c r="AE1252" s="124" t="str">
        <f t="shared" si="83"/>
        <v/>
      </c>
      <c r="AF1252" s="195" t="str">
        <f t="shared" si="93"/>
        <v/>
      </c>
      <c r="AG1252" s="194" t="str">
        <f t="shared" si="94"/>
        <v/>
      </c>
      <c r="AH1252" s="194">
        <f>IF(AG1252="",0,IF(ISERROR(VLOOKUP(AG1252,AG$7:AG1251,1,FALSE)),1,0))</f>
        <v>0</v>
      </c>
      <c r="AI1252" s="194"/>
    </row>
    <row r="1253" spans="1:35" ht="16.5" customHeight="1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75">
        <f>IF(AND($X$5012&lt;&gt;" ",$X$5012&lt;&gt;0),IF(X1253=$X$5012,1+COUNTIF(U$7:U1252,"&gt;0"),0),0)</f>
        <v>0</v>
      </c>
      <c r="V1253" s="178" t="s">
        <v>1442</v>
      </c>
      <c r="W1253" s="130"/>
      <c r="X1253" s="131"/>
      <c r="Y1253" s="131"/>
      <c r="Z1253" s="206"/>
      <c r="AA1253" s="134"/>
      <c r="AB1253" s="174">
        <f>IF(AC1253="totale",SUMIF(AA$7:AA1253,"somma",Z$7:Z1253)-SUMIF(AC$7:AC1252,"totale",AB$7:AB1252),0)</f>
        <v>0</v>
      </c>
      <c r="AC1253" s="134"/>
      <c r="AD1253" s="194">
        <f t="shared" si="92"/>
        <v>0</v>
      </c>
      <c r="AE1253" s="124" t="str">
        <f t="shared" si="83"/>
        <v/>
      </c>
      <c r="AF1253" s="195" t="str">
        <f t="shared" si="93"/>
        <v/>
      </c>
      <c r="AG1253" s="194" t="str">
        <f t="shared" si="94"/>
        <v/>
      </c>
      <c r="AH1253" s="194">
        <f>IF(AG1253="",0,IF(ISERROR(VLOOKUP(AG1253,AG$7:AG1252,1,FALSE)),1,0))</f>
        <v>0</v>
      </c>
      <c r="AI1253" s="194"/>
    </row>
    <row r="1254" spans="1:35" ht="16.5" customHeight="1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75">
        <f>IF(AND($X$5012&lt;&gt;" ",$X$5012&lt;&gt;0),IF(X1254=$X$5012,1+COUNTIF(U$7:U1253,"&gt;0"),0),0)</f>
        <v>0</v>
      </c>
      <c r="V1254" s="178" t="s">
        <v>1443</v>
      </c>
      <c r="W1254" s="130"/>
      <c r="X1254" s="131"/>
      <c r="Y1254" s="131"/>
      <c r="Z1254" s="206"/>
      <c r="AA1254" s="134"/>
      <c r="AB1254" s="174">
        <f>IF(AC1254="totale",SUMIF(AA$7:AA1254,"somma",Z$7:Z1254)-SUMIF(AC$7:AC1253,"totale",AB$7:AB1253),0)</f>
        <v>0</v>
      </c>
      <c r="AC1254" s="134"/>
      <c r="AD1254" s="194">
        <f t="shared" si="92"/>
        <v>0</v>
      </c>
      <c r="AE1254" s="124" t="str">
        <f t="shared" si="83"/>
        <v/>
      </c>
      <c r="AF1254" s="195" t="str">
        <f t="shared" si="93"/>
        <v/>
      </c>
      <c r="AG1254" s="194" t="str">
        <f t="shared" si="94"/>
        <v/>
      </c>
      <c r="AH1254" s="194">
        <f>IF(AG1254="",0,IF(ISERROR(VLOOKUP(AG1254,AG$7:AG1253,1,FALSE)),1,0))</f>
        <v>0</v>
      </c>
      <c r="AI1254" s="194"/>
    </row>
    <row r="1255" spans="1:35" ht="16.5" customHeight="1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75">
        <f>IF(AND($X$5012&lt;&gt;" ",$X$5012&lt;&gt;0),IF(X1255=$X$5012,1+COUNTIF(U$7:U1254,"&gt;0"),0),0)</f>
        <v>0</v>
      </c>
      <c r="V1255" s="178" t="s">
        <v>1444</v>
      </c>
      <c r="W1255" s="130"/>
      <c r="X1255" s="131"/>
      <c r="Y1255" s="131"/>
      <c r="Z1255" s="206"/>
      <c r="AA1255" s="134"/>
      <c r="AB1255" s="174">
        <f>IF(AC1255="totale",SUMIF(AA$7:AA1255,"somma",Z$7:Z1255)-SUMIF(AC$7:AC1254,"totale",AB$7:AB1254),0)</f>
        <v>0</v>
      </c>
      <c r="AC1255" s="134"/>
      <c r="AD1255" s="194">
        <f t="shared" si="92"/>
        <v>0</v>
      </c>
      <c r="AE1255" s="124" t="str">
        <f t="shared" si="83"/>
        <v/>
      </c>
      <c r="AF1255" s="195" t="str">
        <f t="shared" si="93"/>
        <v/>
      </c>
      <c r="AG1255" s="194" t="str">
        <f t="shared" si="94"/>
        <v/>
      </c>
      <c r="AH1255" s="194">
        <f>IF(AG1255="",0,IF(ISERROR(VLOOKUP(AG1255,AG$7:AG1254,1,FALSE)),1,0))</f>
        <v>0</v>
      </c>
      <c r="AI1255" s="194"/>
    </row>
    <row r="1256" spans="1:35" ht="16.5" customHeight="1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75">
        <f>IF(AND($X$5012&lt;&gt;" ",$X$5012&lt;&gt;0),IF(X1256=$X$5012,1+COUNTIF(U$7:U1255,"&gt;0"),0),0)</f>
        <v>0</v>
      </c>
      <c r="V1256" s="178" t="s">
        <v>1445</v>
      </c>
      <c r="W1256" s="130"/>
      <c r="X1256" s="131"/>
      <c r="Y1256" s="131"/>
      <c r="Z1256" s="206"/>
      <c r="AA1256" s="134"/>
      <c r="AB1256" s="174">
        <f>IF(AC1256="totale",SUMIF(AA$7:AA1256,"somma",Z$7:Z1256)-SUMIF(AC$7:AC1255,"totale",AB$7:AB1255),0)</f>
        <v>0</v>
      </c>
      <c r="AC1256" s="134"/>
      <c r="AD1256" s="194">
        <f t="shared" si="92"/>
        <v>0</v>
      </c>
      <c r="AE1256" s="124" t="str">
        <f t="shared" si="83"/>
        <v/>
      </c>
      <c r="AF1256" s="195" t="str">
        <f t="shared" si="93"/>
        <v/>
      </c>
      <c r="AG1256" s="194" t="str">
        <f t="shared" si="94"/>
        <v/>
      </c>
      <c r="AH1256" s="194">
        <f>IF(AG1256="",0,IF(ISERROR(VLOOKUP(AG1256,AG$7:AG1255,1,FALSE)),1,0))</f>
        <v>0</v>
      </c>
      <c r="AI1256" s="194"/>
    </row>
    <row r="1257" spans="1:35" ht="16.5" customHeight="1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75">
        <f>IF(AND($X$5012&lt;&gt;" ",$X$5012&lt;&gt;0),IF(X1257=$X$5012,1+COUNTIF(U$7:U1256,"&gt;0"),0),0)</f>
        <v>0</v>
      </c>
      <c r="V1257" s="178" t="s">
        <v>1446</v>
      </c>
      <c r="W1257" s="130"/>
      <c r="X1257" s="131"/>
      <c r="Y1257" s="131"/>
      <c r="Z1257" s="206"/>
      <c r="AA1257" s="134"/>
      <c r="AB1257" s="174">
        <f>IF(AC1257="totale",SUMIF(AA$7:AA1257,"somma",Z$7:Z1257)-SUMIF(AC$7:AC1256,"totale",AB$7:AB1256),0)</f>
        <v>0</v>
      </c>
      <c r="AC1257" s="134"/>
      <c r="AD1257" s="194">
        <f t="shared" si="92"/>
        <v>0</v>
      </c>
      <c r="AE1257" s="124" t="str">
        <f t="shared" si="83"/>
        <v/>
      </c>
      <c r="AF1257" s="195" t="str">
        <f t="shared" si="93"/>
        <v/>
      </c>
      <c r="AG1257" s="194" t="str">
        <f t="shared" si="94"/>
        <v/>
      </c>
      <c r="AH1257" s="194">
        <f>IF(AG1257="",0,IF(ISERROR(VLOOKUP(AG1257,AG$7:AG1256,1,FALSE)),1,0))</f>
        <v>0</v>
      </c>
      <c r="AI1257" s="194"/>
    </row>
    <row r="1258" spans="1:35" ht="16.5" customHeight="1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75">
        <f>IF(AND($X$5012&lt;&gt;" ",$X$5012&lt;&gt;0),IF(X1258=$X$5012,1+COUNTIF(U$7:U1257,"&gt;0"),0),0)</f>
        <v>0</v>
      </c>
      <c r="V1258" s="178" t="s">
        <v>1447</v>
      </c>
      <c r="W1258" s="130"/>
      <c r="X1258" s="131"/>
      <c r="Y1258" s="131"/>
      <c r="Z1258" s="206"/>
      <c r="AA1258" s="134"/>
      <c r="AB1258" s="174">
        <f>IF(AC1258="totale",SUMIF(AA$7:AA1258,"somma",Z$7:Z1258)-SUMIF(AC$7:AC1257,"totale",AB$7:AB1257),0)</f>
        <v>0</v>
      </c>
      <c r="AC1258" s="134"/>
      <c r="AD1258" s="194">
        <f t="shared" si="92"/>
        <v>0</v>
      </c>
      <c r="AE1258" s="124" t="str">
        <f t="shared" si="83"/>
        <v/>
      </c>
      <c r="AF1258" s="195" t="str">
        <f t="shared" si="93"/>
        <v/>
      </c>
      <c r="AG1258" s="194" t="str">
        <f t="shared" si="94"/>
        <v/>
      </c>
      <c r="AH1258" s="194">
        <f>IF(AG1258="",0,IF(ISERROR(VLOOKUP(AG1258,AG$7:AG1257,1,FALSE)),1,0))</f>
        <v>0</v>
      </c>
      <c r="AI1258" s="194"/>
    </row>
    <row r="1259" spans="1:35" ht="16.5" customHeight="1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75">
        <f>IF(AND($X$5012&lt;&gt;" ",$X$5012&lt;&gt;0),IF(X1259=$X$5012,1+COUNTIF(U$7:U1258,"&gt;0"),0),0)</f>
        <v>0</v>
      </c>
      <c r="V1259" s="178" t="s">
        <v>1448</v>
      </c>
      <c r="W1259" s="130"/>
      <c r="X1259" s="131"/>
      <c r="Y1259" s="131"/>
      <c r="Z1259" s="206"/>
      <c r="AA1259" s="134"/>
      <c r="AB1259" s="174">
        <f>IF(AC1259="totale",SUMIF(AA$7:AA1259,"somma",Z$7:Z1259)-SUMIF(AC$7:AC1258,"totale",AB$7:AB1258),0)</f>
        <v>0</v>
      </c>
      <c r="AC1259" s="134"/>
      <c r="AD1259" s="194">
        <f t="shared" si="92"/>
        <v>0</v>
      </c>
      <c r="AE1259" s="124" t="str">
        <f t="shared" si="83"/>
        <v/>
      </c>
      <c r="AF1259" s="195" t="str">
        <f t="shared" si="93"/>
        <v/>
      </c>
      <c r="AG1259" s="194" t="str">
        <f t="shared" si="94"/>
        <v/>
      </c>
      <c r="AH1259" s="194">
        <f>IF(AG1259="",0,IF(ISERROR(VLOOKUP(AG1259,AG$7:AG1258,1,FALSE)),1,0))</f>
        <v>0</v>
      </c>
      <c r="AI1259" s="194"/>
    </row>
    <row r="1260" spans="1:35" ht="16.5" customHeight="1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75">
        <f>IF(AND($X$5012&lt;&gt;" ",$X$5012&lt;&gt;0),IF(X1260=$X$5012,1+COUNTIF(U$7:U1259,"&gt;0"),0),0)</f>
        <v>0</v>
      </c>
      <c r="V1260" s="178" t="s">
        <v>1449</v>
      </c>
      <c r="W1260" s="130"/>
      <c r="X1260" s="131"/>
      <c r="Y1260" s="131"/>
      <c r="Z1260" s="206"/>
      <c r="AA1260" s="134"/>
      <c r="AB1260" s="174">
        <f>IF(AC1260="totale",SUMIF(AA$7:AA1260,"somma",Z$7:Z1260)-SUMIF(AC$7:AC1259,"totale",AB$7:AB1259),0)</f>
        <v>0</v>
      </c>
      <c r="AC1260" s="134"/>
      <c r="AD1260" s="194">
        <f t="shared" si="92"/>
        <v>0</v>
      </c>
      <c r="AE1260" s="124" t="str">
        <f t="shared" si="83"/>
        <v/>
      </c>
      <c r="AF1260" s="195" t="str">
        <f t="shared" si="93"/>
        <v/>
      </c>
      <c r="AG1260" s="194" t="str">
        <f t="shared" si="94"/>
        <v/>
      </c>
      <c r="AH1260" s="194">
        <f>IF(AG1260="",0,IF(ISERROR(VLOOKUP(AG1260,AG$7:AG1259,1,FALSE)),1,0))</f>
        <v>0</v>
      </c>
      <c r="AI1260" s="194"/>
    </row>
    <row r="1261" spans="1:35" ht="16.5" customHeight="1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75">
        <f>IF(AND($X$5012&lt;&gt;" ",$X$5012&lt;&gt;0),IF(X1261=$X$5012,1+COUNTIF(U$7:U1260,"&gt;0"),0),0)</f>
        <v>0</v>
      </c>
      <c r="V1261" s="178" t="s">
        <v>1450</v>
      </c>
      <c r="W1261" s="130"/>
      <c r="X1261" s="131"/>
      <c r="Y1261" s="131"/>
      <c r="Z1261" s="206"/>
      <c r="AA1261" s="134"/>
      <c r="AB1261" s="174">
        <f>IF(AC1261="totale",SUMIF(AA$7:AA1261,"somma",Z$7:Z1261)-SUMIF(AC$7:AC1260,"totale",AB$7:AB1260),0)</f>
        <v>0</v>
      </c>
      <c r="AC1261" s="134"/>
      <c r="AD1261" s="194">
        <f t="shared" si="92"/>
        <v>0</v>
      </c>
      <c r="AE1261" s="124" t="str">
        <f t="shared" si="83"/>
        <v/>
      </c>
      <c r="AF1261" s="195" t="str">
        <f t="shared" si="93"/>
        <v/>
      </c>
      <c r="AG1261" s="194" t="str">
        <f t="shared" si="94"/>
        <v/>
      </c>
      <c r="AH1261" s="194">
        <f>IF(AG1261="",0,IF(ISERROR(VLOOKUP(AG1261,AG$7:AG1260,1,FALSE)),1,0))</f>
        <v>0</v>
      </c>
      <c r="AI1261" s="194"/>
    </row>
    <row r="1262" spans="1:35" ht="16.5" customHeight="1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75">
        <f>IF(AND($X$5012&lt;&gt;" ",$X$5012&lt;&gt;0),IF(X1262=$X$5012,1+COUNTIF(U$7:U1261,"&gt;0"),0),0)</f>
        <v>0</v>
      </c>
      <c r="V1262" s="178" t="s">
        <v>1451</v>
      </c>
      <c r="W1262" s="130"/>
      <c r="X1262" s="131"/>
      <c r="Y1262" s="131"/>
      <c r="Z1262" s="206"/>
      <c r="AA1262" s="134"/>
      <c r="AB1262" s="174">
        <f>IF(AC1262="totale",SUMIF(AA$7:AA1262,"somma",Z$7:Z1262)-SUMIF(AC$7:AC1261,"totale",AB$7:AB1261),0)</f>
        <v>0</v>
      </c>
      <c r="AC1262" s="134"/>
      <c r="AD1262" s="194">
        <f t="shared" si="92"/>
        <v>0</v>
      </c>
      <c r="AE1262" s="124" t="str">
        <f t="shared" si="83"/>
        <v/>
      </c>
      <c r="AF1262" s="195" t="str">
        <f t="shared" si="93"/>
        <v/>
      </c>
      <c r="AG1262" s="194" t="str">
        <f t="shared" si="94"/>
        <v/>
      </c>
      <c r="AH1262" s="194">
        <f>IF(AG1262="",0,IF(ISERROR(VLOOKUP(AG1262,AG$7:AG1261,1,FALSE)),1,0))</f>
        <v>0</v>
      </c>
      <c r="AI1262" s="194"/>
    </row>
    <row r="1263" spans="1:35" ht="16.5" customHeight="1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75">
        <f>IF(AND($X$5012&lt;&gt;" ",$X$5012&lt;&gt;0),IF(X1263=$X$5012,1+COUNTIF(U$7:U1262,"&gt;0"),0),0)</f>
        <v>0</v>
      </c>
      <c r="V1263" s="178" t="s">
        <v>1452</v>
      </c>
      <c r="W1263" s="130"/>
      <c r="X1263" s="131"/>
      <c r="Y1263" s="131"/>
      <c r="Z1263" s="206"/>
      <c r="AA1263" s="134"/>
      <c r="AB1263" s="174">
        <f>IF(AC1263="totale",SUMIF(AA$7:AA1263,"somma",Z$7:Z1263)-SUMIF(AC$7:AC1262,"totale",AB$7:AB1262),0)</f>
        <v>0</v>
      </c>
      <c r="AC1263" s="134"/>
      <c r="AD1263" s="194">
        <f t="shared" si="92"/>
        <v>0</v>
      </c>
      <c r="AE1263" s="124" t="str">
        <f t="shared" si="83"/>
        <v/>
      </c>
      <c r="AF1263" s="195" t="str">
        <f t="shared" si="93"/>
        <v/>
      </c>
      <c r="AG1263" s="194" t="str">
        <f t="shared" si="94"/>
        <v/>
      </c>
      <c r="AH1263" s="194">
        <f>IF(AG1263="",0,IF(ISERROR(VLOOKUP(AG1263,AG$7:AG1262,1,FALSE)),1,0))</f>
        <v>0</v>
      </c>
      <c r="AI1263" s="194"/>
    </row>
    <row r="1264" spans="1:35" ht="16.5" customHeight="1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75">
        <f>IF(AND($X$5012&lt;&gt;" ",$X$5012&lt;&gt;0),IF(X1264=$X$5012,1+COUNTIF(U$7:U1263,"&gt;0"),0),0)</f>
        <v>0</v>
      </c>
      <c r="V1264" s="178" t="s">
        <v>1453</v>
      </c>
      <c r="W1264" s="130"/>
      <c r="X1264" s="131"/>
      <c r="Y1264" s="131"/>
      <c r="Z1264" s="206"/>
      <c r="AA1264" s="134"/>
      <c r="AB1264" s="174">
        <f>IF(AC1264="totale",SUMIF(AA$7:AA1264,"somma",Z$7:Z1264)-SUMIF(AC$7:AC1263,"totale",AB$7:AB1263),0)</f>
        <v>0</v>
      </c>
      <c r="AC1264" s="134"/>
      <c r="AD1264" s="194">
        <f t="shared" si="92"/>
        <v>0</v>
      </c>
      <c r="AE1264" s="124" t="str">
        <f t="shared" si="83"/>
        <v/>
      </c>
      <c r="AF1264" s="195" t="str">
        <f t="shared" si="93"/>
        <v/>
      </c>
      <c r="AG1264" s="194" t="str">
        <f t="shared" si="94"/>
        <v/>
      </c>
      <c r="AH1264" s="194">
        <f>IF(AG1264="",0,IF(ISERROR(VLOOKUP(AG1264,AG$7:AG1263,1,FALSE)),1,0))</f>
        <v>0</v>
      </c>
      <c r="AI1264" s="194"/>
    </row>
    <row r="1265" spans="1:35" ht="16.5" customHeight="1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75">
        <f>IF(AND($X$5012&lt;&gt;" ",$X$5012&lt;&gt;0),IF(X1265=$X$5012,1+COUNTIF(U$7:U1264,"&gt;0"),0),0)</f>
        <v>0</v>
      </c>
      <c r="V1265" s="178" t="s">
        <v>1454</v>
      </c>
      <c r="W1265" s="130"/>
      <c r="X1265" s="131"/>
      <c r="Y1265" s="131"/>
      <c r="Z1265" s="206"/>
      <c r="AA1265" s="134"/>
      <c r="AB1265" s="174">
        <f>IF(AC1265="totale",SUMIF(AA$7:AA1265,"somma",Z$7:Z1265)-SUMIF(AC$7:AC1264,"totale",AB$7:AB1264),0)</f>
        <v>0</v>
      </c>
      <c r="AC1265" s="134"/>
      <c r="AD1265" s="194">
        <f t="shared" si="92"/>
        <v>0</v>
      </c>
      <c r="AE1265" s="124" t="str">
        <f t="shared" si="83"/>
        <v/>
      </c>
      <c r="AF1265" s="195" t="str">
        <f t="shared" si="93"/>
        <v/>
      </c>
      <c r="AG1265" s="194" t="str">
        <f t="shared" si="94"/>
        <v/>
      </c>
      <c r="AH1265" s="194">
        <f>IF(AG1265="",0,IF(ISERROR(VLOOKUP(AG1265,AG$7:AG1264,1,FALSE)),1,0))</f>
        <v>0</v>
      </c>
      <c r="AI1265" s="194"/>
    </row>
    <row r="1266" spans="1:35" ht="16.5" customHeight="1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75">
        <f>IF(AND($X$5012&lt;&gt;" ",$X$5012&lt;&gt;0),IF(X1266=$X$5012,1+COUNTIF(U$7:U1265,"&gt;0"),0),0)</f>
        <v>0</v>
      </c>
      <c r="V1266" s="178" t="s">
        <v>1455</v>
      </c>
      <c r="W1266" s="130"/>
      <c r="X1266" s="131"/>
      <c r="Y1266" s="131"/>
      <c r="Z1266" s="206"/>
      <c r="AA1266" s="134"/>
      <c r="AB1266" s="174">
        <f>IF(AC1266="totale",SUMIF(AA$7:AA1266,"somma",Z$7:Z1266)-SUMIF(AC$7:AC1265,"totale",AB$7:AB1265),0)</f>
        <v>0</v>
      </c>
      <c r="AC1266" s="134"/>
      <c r="AD1266" s="194">
        <f t="shared" si="92"/>
        <v>0</v>
      </c>
      <c r="AE1266" s="124" t="str">
        <f t="shared" si="83"/>
        <v/>
      </c>
      <c r="AF1266" s="195" t="str">
        <f t="shared" si="93"/>
        <v/>
      </c>
      <c r="AG1266" s="194" t="str">
        <f t="shared" si="94"/>
        <v/>
      </c>
      <c r="AH1266" s="194">
        <f>IF(AG1266="",0,IF(ISERROR(VLOOKUP(AG1266,AG$7:AG1265,1,FALSE)),1,0))</f>
        <v>0</v>
      </c>
      <c r="AI1266" s="194"/>
    </row>
    <row r="1267" spans="1:35" ht="16.5" customHeight="1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75">
        <f>IF(AND($X$5012&lt;&gt;" ",$X$5012&lt;&gt;0),IF(X1267=$X$5012,1+COUNTIF(U$7:U1266,"&gt;0"),0),0)</f>
        <v>0</v>
      </c>
      <c r="V1267" s="178" t="s">
        <v>1456</v>
      </c>
      <c r="W1267" s="130"/>
      <c r="X1267" s="131"/>
      <c r="Y1267" s="131"/>
      <c r="Z1267" s="206"/>
      <c r="AA1267" s="134"/>
      <c r="AB1267" s="174">
        <f>IF(AC1267="totale",SUMIF(AA$7:AA1267,"somma",Z$7:Z1267)-SUMIF(AC$7:AC1266,"totale",AB$7:AB1266),0)</f>
        <v>0</v>
      </c>
      <c r="AC1267" s="134"/>
      <c r="AD1267" s="194">
        <f t="shared" si="92"/>
        <v>0</v>
      </c>
      <c r="AE1267" s="124" t="str">
        <f t="shared" si="83"/>
        <v/>
      </c>
      <c r="AF1267" s="195" t="str">
        <f t="shared" si="93"/>
        <v/>
      </c>
      <c r="AG1267" s="194" t="str">
        <f t="shared" si="94"/>
        <v/>
      </c>
      <c r="AH1267" s="194">
        <f>IF(AG1267="",0,IF(ISERROR(VLOOKUP(AG1267,AG$7:AG1266,1,FALSE)),1,0))</f>
        <v>0</v>
      </c>
      <c r="AI1267" s="194"/>
    </row>
    <row r="1268" spans="1:35" ht="16.5" customHeight="1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75">
        <f>IF(AND($X$5012&lt;&gt;" ",$X$5012&lt;&gt;0),IF(X1268=$X$5012,1+COUNTIF(U$7:U1267,"&gt;0"),0),0)</f>
        <v>0</v>
      </c>
      <c r="V1268" s="178" t="s">
        <v>1457</v>
      </c>
      <c r="W1268" s="130"/>
      <c r="X1268" s="131"/>
      <c r="Y1268" s="131"/>
      <c r="Z1268" s="206"/>
      <c r="AA1268" s="134"/>
      <c r="AB1268" s="174">
        <f>IF(AC1268="totale",SUMIF(AA$7:AA1268,"somma",Z$7:Z1268)-SUMIF(AC$7:AC1267,"totale",AB$7:AB1267),0)</f>
        <v>0</v>
      </c>
      <c r="AC1268" s="134"/>
      <c r="AD1268" s="194">
        <f t="shared" si="92"/>
        <v>0</v>
      </c>
      <c r="AE1268" s="124" t="str">
        <f t="shared" si="83"/>
        <v/>
      </c>
      <c r="AF1268" s="195" t="str">
        <f t="shared" si="93"/>
        <v/>
      </c>
      <c r="AG1268" s="194" t="str">
        <f t="shared" si="94"/>
        <v/>
      </c>
      <c r="AH1268" s="194">
        <f>IF(AG1268="",0,IF(ISERROR(VLOOKUP(AG1268,AG$7:AG1267,1,FALSE)),1,0))</f>
        <v>0</v>
      </c>
      <c r="AI1268" s="194"/>
    </row>
    <row r="1269" spans="1:35" ht="16.5" customHeight="1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75">
        <f>IF(AND($X$5012&lt;&gt;" ",$X$5012&lt;&gt;0),IF(X1269=$X$5012,1+COUNTIF(U$7:U1268,"&gt;0"),0),0)</f>
        <v>0</v>
      </c>
      <c r="V1269" s="178" t="s">
        <v>1458</v>
      </c>
      <c r="W1269" s="130"/>
      <c r="X1269" s="131"/>
      <c r="Y1269" s="131"/>
      <c r="Z1269" s="206"/>
      <c r="AA1269" s="134"/>
      <c r="AB1269" s="174">
        <f>IF(AC1269="totale",SUMIF(AA$7:AA1269,"somma",Z$7:Z1269)-SUMIF(AC$7:AC1268,"totale",AB$7:AB1268),0)</f>
        <v>0</v>
      </c>
      <c r="AC1269" s="134"/>
      <c r="AD1269" s="194">
        <f t="shared" si="92"/>
        <v>0</v>
      </c>
      <c r="AE1269" s="124" t="str">
        <f t="shared" si="83"/>
        <v/>
      </c>
      <c r="AF1269" s="195" t="str">
        <f t="shared" si="93"/>
        <v/>
      </c>
      <c r="AG1269" s="194" t="str">
        <f t="shared" si="94"/>
        <v/>
      </c>
      <c r="AH1269" s="194">
        <f>IF(AG1269="",0,IF(ISERROR(VLOOKUP(AG1269,AG$7:AG1268,1,FALSE)),1,0))</f>
        <v>0</v>
      </c>
      <c r="AI1269" s="194"/>
    </row>
    <row r="1270" spans="1:35" ht="16.5" customHeight="1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75">
        <f>IF(AND($X$5012&lt;&gt;" ",$X$5012&lt;&gt;0),IF(X1270=$X$5012,1+COUNTIF(U$7:U1269,"&gt;0"),0),0)</f>
        <v>0</v>
      </c>
      <c r="V1270" s="178" t="s">
        <v>1459</v>
      </c>
      <c r="W1270" s="130"/>
      <c r="X1270" s="131"/>
      <c r="Y1270" s="131"/>
      <c r="Z1270" s="206"/>
      <c r="AA1270" s="134"/>
      <c r="AB1270" s="174">
        <f>IF(AC1270="totale",SUMIF(AA$7:AA1270,"somma",Z$7:Z1270)-SUMIF(AC$7:AC1269,"totale",AB$7:AB1269),0)</f>
        <v>0</v>
      </c>
      <c r="AC1270" s="134"/>
      <c r="AD1270" s="194">
        <f t="shared" si="92"/>
        <v>0</v>
      </c>
      <c r="AE1270" s="124" t="str">
        <f t="shared" si="83"/>
        <v/>
      </c>
      <c r="AF1270" s="195" t="str">
        <f t="shared" si="93"/>
        <v/>
      </c>
      <c r="AG1270" s="194" t="str">
        <f t="shared" si="94"/>
        <v/>
      </c>
      <c r="AH1270" s="194">
        <f>IF(AG1270="",0,IF(ISERROR(VLOOKUP(AG1270,AG$7:AG1269,1,FALSE)),1,0))</f>
        <v>0</v>
      </c>
      <c r="AI1270" s="194"/>
    </row>
    <row r="1271" spans="1:35" ht="16.5" customHeight="1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75">
        <f>IF(AND($X$5012&lt;&gt;" ",$X$5012&lt;&gt;0),IF(X1271=$X$5012,1+COUNTIF(U$7:U1270,"&gt;0"),0),0)</f>
        <v>0</v>
      </c>
      <c r="V1271" s="178" t="s">
        <v>1460</v>
      </c>
      <c r="W1271" s="130"/>
      <c r="X1271" s="131"/>
      <c r="Y1271" s="131"/>
      <c r="Z1271" s="206"/>
      <c r="AA1271" s="134"/>
      <c r="AB1271" s="174">
        <f>IF(AC1271="totale",SUMIF(AA$7:AA1271,"somma",Z$7:Z1271)-SUMIF(AC$7:AC1270,"totale",AB$7:AB1270),0)</f>
        <v>0</v>
      </c>
      <c r="AC1271" s="134"/>
      <c r="AD1271" s="194">
        <f t="shared" si="92"/>
        <v>0</v>
      </c>
      <c r="AE1271" s="124" t="str">
        <f t="shared" si="83"/>
        <v/>
      </c>
      <c r="AF1271" s="195" t="str">
        <f t="shared" si="93"/>
        <v/>
      </c>
      <c r="AG1271" s="194" t="str">
        <f t="shared" si="94"/>
        <v/>
      </c>
      <c r="AH1271" s="194">
        <f>IF(AG1271="",0,IF(ISERROR(VLOOKUP(AG1271,AG$7:AG1270,1,FALSE)),1,0))</f>
        <v>0</v>
      </c>
      <c r="AI1271" s="194"/>
    </row>
    <row r="1272" spans="1:35" ht="16.5" customHeight="1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75">
        <f>IF(AND($X$5012&lt;&gt;" ",$X$5012&lt;&gt;0),IF(X1272=$X$5012,1+COUNTIF(U$7:U1271,"&gt;0"),0),0)</f>
        <v>0</v>
      </c>
      <c r="V1272" s="178" t="s">
        <v>1461</v>
      </c>
      <c r="W1272" s="130"/>
      <c r="X1272" s="131"/>
      <c r="Y1272" s="131"/>
      <c r="Z1272" s="206"/>
      <c r="AA1272" s="134"/>
      <c r="AB1272" s="174">
        <f>IF(AC1272="totale",SUMIF(AA$7:AA1272,"somma",Z$7:Z1272)-SUMIF(AC$7:AC1271,"totale",AB$7:AB1271),0)</f>
        <v>0</v>
      </c>
      <c r="AC1272" s="134"/>
      <c r="AD1272" s="194">
        <f t="shared" si="92"/>
        <v>0</v>
      </c>
      <c r="AE1272" s="124" t="str">
        <f t="shared" si="83"/>
        <v/>
      </c>
      <c r="AF1272" s="195" t="str">
        <f t="shared" si="93"/>
        <v/>
      </c>
      <c r="AG1272" s="194" t="str">
        <f t="shared" si="94"/>
        <v/>
      </c>
      <c r="AH1272" s="194">
        <f>IF(AG1272="",0,IF(ISERROR(VLOOKUP(AG1272,AG$7:AG1271,1,FALSE)),1,0))</f>
        <v>0</v>
      </c>
      <c r="AI1272" s="194"/>
    </row>
    <row r="1273" spans="1:35" ht="16.5" customHeight="1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75">
        <f>IF(AND($X$5012&lt;&gt;" ",$X$5012&lt;&gt;0),IF(X1273=$X$5012,1+COUNTIF(U$7:U1272,"&gt;0"),0),0)</f>
        <v>0</v>
      </c>
      <c r="V1273" s="178" t="s">
        <v>1462</v>
      </c>
      <c r="W1273" s="130"/>
      <c r="X1273" s="131"/>
      <c r="Y1273" s="131"/>
      <c r="Z1273" s="206"/>
      <c r="AA1273" s="134"/>
      <c r="AB1273" s="174">
        <f>IF(AC1273="totale",SUMIF(AA$7:AA1273,"somma",Z$7:Z1273)-SUMIF(AC$7:AC1272,"totale",AB$7:AB1272),0)</f>
        <v>0</v>
      </c>
      <c r="AC1273" s="134"/>
      <c r="AD1273" s="194">
        <f t="shared" si="92"/>
        <v>0</v>
      </c>
      <c r="AE1273" s="124" t="str">
        <f t="shared" si="83"/>
        <v/>
      </c>
      <c r="AF1273" s="195" t="str">
        <f t="shared" si="93"/>
        <v/>
      </c>
      <c r="AG1273" s="194" t="str">
        <f t="shared" si="94"/>
        <v/>
      </c>
      <c r="AH1273" s="194">
        <f>IF(AG1273="",0,IF(ISERROR(VLOOKUP(AG1273,AG$7:AG1272,1,FALSE)),1,0))</f>
        <v>0</v>
      </c>
      <c r="AI1273" s="194"/>
    </row>
    <row r="1274" spans="1:35" ht="16.5" customHeight="1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75">
        <f>IF(AND($X$5012&lt;&gt;" ",$X$5012&lt;&gt;0),IF(X1274=$X$5012,1+COUNTIF(U$7:U1273,"&gt;0"),0),0)</f>
        <v>0</v>
      </c>
      <c r="V1274" s="178" t="s">
        <v>1463</v>
      </c>
      <c r="W1274" s="130"/>
      <c r="X1274" s="131"/>
      <c r="Y1274" s="131"/>
      <c r="Z1274" s="206"/>
      <c r="AA1274" s="134"/>
      <c r="AB1274" s="174">
        <f>IF(AC1274="totale",SUMIF(AA$7:AA1274,"somma",Z$7:Z1274)-SUMIF(AC$7:AC1273,"totale",AB$7:AB1273),0)</f>
        <v>0</v>
      </c>
      <c r="AC1274" s="134"/>
      <c r="AD1274" s="194">
        <f t="shared" si="92"/>
        <v>0</v>
      </c>
      <c r="AE1274" s="124" t="str">
        <f t="shared" si="83"/>
        <v/>
      </c>
      <c r="AF1274" s="195" t="str">
        <f t="shared" si="93"/>
        <v/>
      </c>
      <c r="AG1274" s="194" t="str">
        <f t="shared" si="94"/>
        <v/>
      </c>
      <c r="AH1274" s="194">
        <f>IF(AG1274="",0,IF(ISERROR(VLOOKUP(AG1274,AG$7:AG1273,1,FALSE)),1,0))</f>
        <v>0</v>
      </c>
      <c r="AI1274" s="194"/>
    </row>
    <row r="1275" spans="1:35" ht="16.5" customHeight="1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75">
        <f>IF(AND($X$5012&lt;&gt;" ",$X$5012&lt;&gt;0),IF(X1275=$X$5012,1+COUNTIF(U$7:U1274,"&gt;0"),0),0)</f>
        <v>0</v>
      </c>
      <c r="V1275" s="178" t="s">
        <v>1464</v>
      </c>
      <c r="W1275" s="130"/>
      <c r="X1275" s="131"/>
      <c r="Y1275" s="131"/>
      <c r="Z1275" s="206"/>
      <c r="AA1275" s="134"/>
      <c r="AB1275" s="174">
        <f>IF(AC1275="totale",SUMIF(AA$7:AA1275,"somma",Z$7:Z1275)-SUMIF(AC$7:AC1274,"totale",AB$7:AB1274),0)</f>
        <v>0</v>
      </c>
      <c r="AC1275" s="134"/>
      <c r="AD1275" s="194">
        <f t="shared" si="92"/>
        <v>0</v>
      </c>
      <c r="AE1275" s="124" t="str">
        <f t="shared" si="83"/>
        <v/>
      </c>
      <c r="AF1275" s="195" t="str">
        <f t="shared" si="93"/>
        <v/>
      </c>
      <c r="AG1275" s="194" t="str">
        <f t="shared" si="94"/>
        <v/>
      </c>
      <c r="AH1275" s="194">
        <f>IF(AG1275="",0,IF(ISERROR(VLOOKUP(AG1275,AG$7:AG1274,1,FALSE)),1,0))</f>
        <v>0</v>
      </c>
      <c r="AI1275" s="194"/>
    </row>
    <row r="1276" spans="1:35" ht="16.5" customHeight="1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75">
        <f>IF(AND($X$5012&lt;&gt;" ",$X$5012&lt;&gt;0),IF(X1276=$X$5012,1+COUNTIF(U$7:U1275,"&gt;0"),0),0)</f>
        <v>0</v>
      </c>
      <c r="V1276" s="178" t="s">
        <v>1465</v>
      </c>
      <c r="W1276" s="130"/>
      <c r="X1276" s="131"/>
      <c r="Y1276" s="131"/>
      <c r="Z1276" s="206"/>
      <c r="AA1276" s="134"/>
      <c r="AB1276" s="174">
        <f>IF(AC1276="totale",SUMIF(AA$7:AA1276,"somma",Z$7:Z1276)-SUMIF(AC$7:AC1275,"totale",AB$7:AB1275),0)</f>
        <v>0</v>
      </c>
      <c r="AC1276" s="134"/>
      <c r="AD1276" s="194">
        <f t="shared" si="92"/>
        <v>0</v>
      </c>
      <c r="AE1276" s="124" t="str">
        <f t="shared" si="83"/>
        <v/>
      </c>
      <c r="AF1276" s="195" t="str">
        <f t="shared" si="93"/>
        <v/>
      </c>
      <c r="AG1276" s="194" t="str">
        <f t="shared" si="94"/>
        <v/>
      </c>
      <c r="AH1276" s="194">
        <f>IF(AG1276="",0,IF(ISERROR(VLOOKUP(AG1276,AG$7:AG1275,1,FALSE)),1,0))</f>
        <v>0</v>
      </c>
      <c r="AI1276" s="194"/>
    </row>
    <row r="1277" spans="1:35" ht="16.5" customHeight="1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75">
        <f>IF(AND($X$5012&lt;&gt;" ",$X$5012&lt;&gt;0),IF(X1277=$X$5012,1+COUNTIF(U$7:U1276,"&gt;0"),0),0)</f>
        <v>0</v>
      </c>
      <c r="V1277" s="178" t="s">
        <v>1466</v>
      </c>
      <c r="W1277" s="130"/>
      <c r="X1277" s="131"/>
      <c r="Y1277" s="131"/>
      <c r="Z1277" s="206"/>
      <c r="AA1277" s="134"/>
      <c r="AB1277" s="174">
        <f>IF(AC1277="totale",SUMIF(AA$7:AA1277,"somma",Z$7:Z1277)-SUMIF(AC$7:AC1276,"totale",AB$7:AB1276),0)</f>
        <v>0</v>
      </c>
      <c r="AC1277" s="134"/>
      <c r="AD1277" s="194">
        <f t="shared" si="92"/>
        <v>0</v>
      </c>
      <c r="AE1277" s="124" t="str">
        <f t="shared" si="83"/>
        <v/>
      </c>
      <c r="AF1277" s="195" t="str">
        <f t="shared" si="93"/>
        <v/>
      </c>
      <c r="AG1277" s="194" t="str">
        <f t="shared" si="94"/>
        <v/>
      </c>
      <c r="AH1277" s="194">
        <f>IF(AG1277="",0,IF(ISERROR(VLOOKUP(AG1277,AG$7:AG1276,1,FALSE)),1,0))</f>
        <v>0</v>
      </c>
      <c r="AI1277" s="194"/>
    </row>
    <row r="1278" spans="1:35" ht="16.5" customHeight="1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75">
        <f>IF(AND($X$5012&lt;&gt;" ",$X$5012&lt;&gt;0),IF(X1278=$X$5012,1+COUNTIF(U$7:U1277,"&gt;0"),0),0)</f>
        <v>0</v>
      </c>
      <c r="V1278" s="178" t="s">
        <v>1467</v>
      </c>
      <c r="W1278" s="130"/>
      <c r="X1278" s="131"/>
      <c r="Y1278" s="131"/>
      <c r="Z1278" s="206"/>
      <c r="AA1278" s="134"/>
      <c r="AB1278" s="174">
        <f>IF(AC1278="totale",SUMIF(AA$7:AA1278,"somma",Z$7:Z1278)-SUMIF(AC$7:AC1277,"totale",AB$7:AB1277),0)</f>
        <v>0</v>
      </c>
      <c r="AC1278" s="134"/>
      <c r="AD1278" s="194">
        <f t="shared" si="92"/>
        <v>0</v>
      </c>
      <c r="AE1278" s="124" t="str">
        <f t="shared" si="83"/>
        <v/>
      </c>
      <c r="AF1278" s="195" t="str">
        <f t="shared" si="93"/>
        <v/>
      </c>
      <c r="AG1278" s="194" t="str">
        <f t="shared" si="94"/>
        <v/>
      </c>
      <c r="AH1278" s="194">
        <f>IF(AG1278="",0,IF(ISERROR(VLOOKUP(AG1278,AG$7:AG1277,1,FALSE)),1,0))</f>
        <v>0</v>
      </c>
      <c r="AI1278" s="194"/>
    </row>
    <row r="1279" spans="1:35" ht="16.5" customHeight="1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75">
        <f>IF(AND($X$5012&lt;&gt;" ",$X$5012&lt;&gt;0),IF(X1279=$X$5012,1+COUNTIF(U$7:U1278,"&gt;0"),0),0)</f>
        <v>0</v>
      </c>
      <c r="V1279" s="178" t="s">
        <v>1468</v>
      </c>
      <c r="W1279" s="130"/>
      <c r="X1279" s="131"/>
      <c r="Y1279" s="131"/>
      <c r="Z1279" s="206"/>
      <c r="AA1279" s="134"/>
      <c r="AB1279" s="174">
        <f>IF(AC1279="totale",SUMIF(AA$7:AA1279,"somma",Z$7:Z1279)-SUMIF(AC$7:AC1278,"totale",AB$7:AB1278),0)</f>
        <v>0</v>
      </c>
      <c r="AC1279" s="134"/>
      <c r="AD1279" s="194">
        <f t="shared" si="92"/>
        <v>0</v>
      </c>
      <c r="AE1279" s="124" t="str">
        <f t="shared" si="83"/>
        <v/>
      </c>
      <c r="AF1279" s="195" t="str">
        <f t="shared" si="93"/>
        <v/>
      </c>
      <c r="AG1279" s="194" t="str">
        <f t="shared" si="94"/>
        <v/>
      </c>
      <c r="AH1279" s="194">
        <f>IF(AG1279="",0,IF(ISERROR(VLOOKUP(AG1279,AG$7:AG1278,1,FALSE)),1,0))</f>
        <v>0</v>
      </c>
      <c r="AI1279" s="194"/>
    </row>
    <row r="1280" spans="1:35" ht="16.5" customHeight="1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75">
        <f>IF(AND($X$5012&lt;&gt;" ",$X$5012&lt;&gt;0),IF(X1280=$X$5012,1+COUNTIF(U$7:U1279,"&gt;0"),0),0)</f>
        <v>0</v>
      </c>
      <c r="V1280" s="178" t="s">
        <v>1469</v>
      </c>
      <c r="W1280" s="130"/>
      <c r="X1280" s="131"/>
      <c r="Y1280" s="131"/>
      <c r="Z1280" s="206"/>
      <c r="AA1280" s="134"/>
      <c r="AB1280" s="174">
        <f>IF(AC1280="totale",SUMIF(AA$7:AA1280,"somma",Z$7:Z1280)-SUMIF(AC$7:AC1279,"totale",AB$7:AB1279),0)</f>
        <v>0</v>
      </c>
      <c r="AC1280" s="134"/>
      <c r="AD1280" s="194">
        <f t="shared" si="92"/>
        <v>0</v>
      </c>
      <c r="AE1280" s="124" t="str">
        <f t="shared" si="83"/>
        <v/>
      </c>
      <c r="AF1280" s="195" t="str">
        <f t="shared" si="93"/>
        <v/>
      </c>
      <c r="AG1280" s="194" t="str">
        <f t="shared" si="94"/>
        <v/>
      </c>
      <c r="AH1280" s="194">
        <f>IF(AG1280="",0,IF(ISERROR(VLOOKUP(AG1280,AG$7:AG1279,1,FALSE)),1,0))</f>
        <v>0</v>
      </c>
      <c r="AI1280" s="194"/>
    </row>
    <row r="1281" spans="1:35" ht="16.5" customHeight="1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75">
        <f>IF(AND($X$5012&lt;&gt;" ",$X$5012&lt;&gt;0),IF(X1281=$X$5012,1+COUNTIF(U$7:U1280,"&gt;0"),0),0)</f>
        <v>0</v>
      </c>
      <c r="V1281" s="178" t="s">
        <v>1470</v>
      </c>
      <c r="W1281" s="130"/>
      <c r="X1281" s="131"/>
      <c r="Y1281" s="131"/>
      <c r="Z1281" s="206"/>
      <c r="AA1281" s="134"/>
      <c r="AB1281" s="174">
        <f>IF(AC1281="totale",SUMIF(AA$7:AA1281,"somma",Z$7:Z1281)-SUMIF(AC$7:AC1280,"totale",AB$7:AB1280),0)</f>
        <v>0</v>
      </c>
      <c r="AC1281" s="134"/>
      <c r="AD1281" s="194">
        <f t="shared" si="92"/>
        <v>0</v>
      </c>
      <c r="AE1281" s="124" t="str">
        <f t="shared" si="83"/>
        <v/>
      </c>
      <c r="AF1281" s="195" t="str">
        <f t="shared" si="93"/>
        <v/>
      </c>
      <c r="AG1281" s="194" t="str">
        <f t="shared" si="94"/>
        <v/>
      </c>
      <c r="AH1281" s="194">
        <f>IF(AG1281="",0,IF(ISERROR(VLOOKUP(AG1281,AG$7:AG1280,1,FALSE)),1,0))</f>
        <v>0</v>
      </c>
      <c r="AI1281" s="194"/>
    </row>
    <row r="1282" spans="1:35" ht="16.5" customHeight="1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75">
        <f>IF(AND($X$5012&lt;&gt;" ",$X$5012&lt;&gt;0),IF(X1282=$X$5012,1+COUNTIF(U$7:U1281,"&gt;0"),0),0)</f>
        <v>0</v>
      </c>
      <c r="V1282" s="178" t="s">
        <v>1471</v>
      </c>
      <c r="W1282" s="130"/>
      <c r="X1282" s="131"/>
      <c r="Y1282" s="131"/>
      <c r="Z1282" s="206"/>
      <c r="AA1282" s="134"/>
      <c r="AB1282" s="174">
        <f>IF(AC1282="totale",SUMIF(AA$7:AA1282,"somma",Z$7:Z1282)-SUMIF(AC$7:AC1281,"totale",AB$7:AB1281),0)</f>
        <v>0</v>
      </c>
      <c r="AC1282" s="134"/>
      <c r="AD1282" s="194">
        <f t="shared" si="92"/>
        <v>0</v>
      </c>
      <c r="AE1282" s="124" t="str">
        <f t="shared" si="83"/>
        <v/>
      </c>
      <c r="AF1282" s="195" t="str">
        <f t="shared" si="93"/>
        <v/>
      </c>
      <c r="AG1282" s="194" t="str">
        <f t="shared" si="94"/>
        <v/>
      </c>
      <c r="AH1282" s="194">
        <f>IF(AG1282="",0,IF(ISERROR(VLOOKUP(AG1282,AG$7:AG1281,1,FALSE)),1,0))</f>
        <v>0</v>
      </c>
      <c r="AI1282" s="194"/>
    </row>
    <row r="1283" spans="1:35" ht="16.5" customHeight="1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75">
        <f>IF(AND($X$5012&lt;&gt;" ",$X$5012&lt;&gt;0),IF(X1283=$X$5012,1+COUNTIF(U$7:U1282,"&gt;0"),0),0)</f>
        <v>0</v>
      </c>
      <c r="V1283" s="178" t="s">
        <v>1472</v>
      </c>
      <c r="W1283" s="130"/>
      <c r="X1283" s="131"/>
      <c r="Y1283" s="131"/>
      <c r="Z1283" s="206"/>
      <c r="AA1283" s="134"/>
      <c r="AB1283" s="174">
        <f>IF(AC1283="totale",SUMIF(AA$7:AA1283,"somma",Z$7:Z1283)-SUMIF(AC$7:AC1282,"totale",AB$7:AB1282),0)</f>
        <v>0</v>
      </c>
      <c r="AC1283" s="134"/>
      <c r="AD1283" s="194">
        <f t="shared" si="92"/>
        <v>0</v>
      </c>
      <c r="AE1283" s="124" t="str">
        <f t="shared" si="83"/>
        <v/>
      </c>
      <c r="AF1283" s="195" t="str">
        <f t="shared" si="93"/>
        <v/>
      </c>
      <c r="AG1283" s="194" t="str">
        <f t="shared" si="94"/>
        <v/>
      </c>
      <c r="AH1283" s="194">
        <f>IF(AG1283="",0,IF(ISERROR(VLOOKUP(AG1283,AG$7:AG1282,1,FALSE)),1,0))</f>
        <v>0</v>
      </c>
      <c r="AI1283" s="194"/>
    </row>
    <row r="1284" spans="1:35" ht="16.5" customHeight="1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75">
        <f>IF(AND($X$5012&lt;&gt;" ",$X$5012&lt;&gt;0),IF(X1284=$X$5012,1+COUNTIF(U$7:U1283,"&gt;0"),0),0)</f>
        <v>0</v>
      </c>
      <c r="V1284" s="178" t="s">
        <v>1473</v>
      </c>
      <c r="W1284" s="130"/>
      <c r="X1284" s="131"/>
      <c r="Y1284" s="131"/>
      <c r="Z1284" s="206"/>
      <c r="AA1284" s="134"/>
      <c r="AB1284" s="174">
        <f>IF(AC1284="totale",SUMIF(AA$7:AA1284,"somma",Z$7:Z1284)-SUMIF(AC$7:AC1283,"totale",AB$7:AB1283),0)</f>
        <v>0</v>
      </c>
      <c r="AC1284" s="134"/>
      <c r="AD1284" s="194">
        <f t="shared" si="92"/>
        <v>0</v>
      </c>
      <c r="AE1284" s="124" t="str">
        <f t="shared" si="83"/>
        <v/>
      </c>
      <c r="AF1284" s="195" t="str">
        <f t="shared" si="93"/>
        <v/>
      </c>
      <c r="AG1284" s="194" t="str">
        <f t="shared" si="94"/>
        <v/>
      </c>
      <c r="AH1284" s="194">
        <f>IF(AG1284="",0,IF(ISERROR(VLOOKUP(AG1284,AG$7:AG1283,1,FALSE)),1,0))</f>
        <v>0</v>
      </c>
      <c r="AI1284" s="194"/>
    </row>
    <row r="1285" spans="1:35" ht="16.5" customHeight="1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75">
        <f>IF(AND($X$5012&lt;&gt;" ",$X$5012&lt;&gt;0),IF(X1285=$X$5012,1+COUNTIF(U$7:U1284,"&gt;0"),0),0)</f>
        <v>0</v>
      </c>
      <c r="V1285" s="178" t="s">
        <v>1474</v>
      </c>
      <c r="W1285" s="130"/>
      <c r="X1285" s="131"/>
      <c r="Y1285" s="131"/>
      <c r="Z1285" s="206"/>
      <c r="AA1285" s="134"/>
      <c r="AB1285" s="174">
        <f>IF(AC1285="totale",SUMIF(AA$7:AA1285,"somma",Z$7:Z1285)-SUMIF(AC$7:AC1284,"totale",AB$7:AB1284),0)</f>
        <v>0</v>
      </c>
      <c r="AC1285" s="134"/>
      <c r="AD1285" s="194">
        <f t="shared" si="92"/>
        <v>0</v>
      </c>
      <c r="AE1285" s="124" t="str">
        <f t="shared" si="83"/>
        <v/>
      </c>
      <c r="AF1285" s="195" t="str">
        <f t="shared" si="93"/>
        <v/>
      </c>
      <c r="AG1285" s="194" t="str">
        <f t="shared" si="94"/>
        <v/>
      </c>
      <c r="AH1285" s="194">
        <f>IF(AG1285="",0,IF(ISERROR(VLOOKUP(AG1285,AG$7:AG1284,1,FALSE)),1,0))</f>
        <v>0</v>
      </c>
      <c r="AI1285" s="194"/>
    </row>
    <row r="1286" spans="1:35" ht="16.5" customHeight="1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75">
        <f>IF(AND($X$5012&lt;&gt;" ",$X$5012&lt;&gt;0),IF(X1286=$X$5012,1+COUNTIF(U$7:U1285,"&gt;0"),0),0)</f>
        <v>0</v>
      </c>
      <c r="V1286" s="178" t="s">
        <v>1475</v>
      </c>
      <c r="W1286" s="130"/>
      <c r="X1286" s="131"/>
      <c r="Y1286" s="131"/>
      <c r="Z1286" s="206"/>
      <c r="AA1286" s="134"/>
      <c r="AB1286" s="174">
        <f>IF(AC1286="totale",SUMIF(AA$7:AA1286,"somma",Z$7:Z1286)-SUMIF(AC$7:AC1285,"totale",AB$7:AB1285),0)</f>
        <v>0</v>
      </c>
      <c r="AC1286" s="134"/>
      <c r="AD1286" s="194">
        <f t="shared" si="92"/>
        <v>0</v>
      </c>
      <c r="AE1286" s="124" t="str">
        <f t="shared" ref="AE1286:AE1349" si="95">IF(W1286&gt;0,CONCATENATE(MONTH(W1286)&amp;X1286),"")</f>
        <v/>
      </c>
      <c r="AF1286" s="195" t="str">
        <f t="shared" si="93"/>
        <v/>
      </c>
      <c r="AG1286" s="194" t="str">
        <f t="shared" si="94"/>
        <v/>
      </c>
      <c r="AH1286" s="194">
        <f>IF(AG1286="",0,IF(ISERROR(VLOOKUP(AG1286,AG$7:AG1285,1,FALSE)),1,0))</f>
        <v>0</v>
      </c>
      <c r="AI1286" s="194"/>
    </row>
    <row r="1287" spans="1:35" ht="16.5" customHeight="1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75">
        <f>IF(AND($X$5012&lt;&gt;" ",$X$5012&lt;&gt;0),IF(X1287=$X$5012,1+COUNTIF(U$7:U1286,"&gt;0"),0),0)</f>
        <v>0</v>
      </c>
      <c r="V1287" s="178" t="s">
        <v>1476</v>
      </c>
      <c r="W1287" s="130"/>
      <c r="X1287" s="131"/>
      <c r="Y1287" s="131"/>
      <c r="Z1287" s="206"/>
      <c r="AA1287" s="134"/>
      <c r="AB1287" s="174">
        <f>IF(AC1287="totale",SUMIF(AA$7:AA1287,"somma",Z$7:Z1287)-SUMIF(AC$7:AC1286,"totale",AB$7:AB1286),0)</f>
        <v>0</v>
      </c>
      <c r="AC1287" s="134"/>
      <c r="AD1287" s="194">
        <f t="shared" si="92"/>
        <v>0</v>
      </c>
      <c r="AE1287" s="124" t="str">
        <f t="shared" si="95"/>
        <v/>
      </c>
      <c r="AF1287" s="195" t="str">
        <f t="shared" si="93"/>
        <v/>
      </c>
      <c r="AG1287" s="194" t="str">
        <f t="shared" si="94"/>
        <v/>
      </c>
      <c r="AH1287" s="194">
        <f>IF(AG1287="",0,IF(ISERROR(VLOOKUP(AG1287,AG$7:AG1286,1,FALSE)),1,0))</f>
        <v>0</v>
      </c>
      <c r="AI1287" s="194"/>
    </row>
    <row r="1288" spans="1:35" ht="16.5" customHeight="1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75">
        <f>IF(AND($X$5012&lt;&gt;" ",$X$5012&lt;&gt;0),IF(X1288=$X$5012,1+COUNTIF(U$7:U1287,"&gt;0"),0),0)</f>
        <v>0</v>
      </c>
      <c r="V1288" s="178" t="s">
        <v>1477</v>
      </c>
      <c r="W1288" s="130"/>
      <c r="X1288" s="131"/>
      <c r="Y1288" s="131"/>
      <c r="Z1288" s="206"/>
      <c r="AA1288" s="134"/>
      <c r="AB1288" s="174">
        <f>IF(AC1288="totale",SUMIF(AA$7:AA1288,"somma",Z$7:Z1288)-SUMIF(AC$7:AC1287,"totale",AB$7:AB1287),0)</f>
        <v>0</v>
      </c>
      <c r="AC1288" s="134"/>
      <c r="AD1288" s="194">
        <f t="shared" ref="AD1288:AD1351" si="96">IF(ISBLANK(X1288),0,VLOOKUP(X1288,$B$8:$E$57,1,FALSE))</f>
        <v>0</v>
      </c>
      <c r="AE1288" s="124" t="str">
        <f t="shared" si="95"/>
        <v/>
      </c>
      <c r="AF1288" s="195" t="str">
        <f t="shared" ref="AF1288:AF1351" si="97">IF(OR(AND(Z1288&lt;&gt;0,ISBLANK(X1288)),ISERROR(AD1288)),"ERR","")</f>
        <v/>
      </c>
      <c r="AG1288" s="194" t="str">
        <f t="shared" si="94"/>
        <v/>
      </c>
      <c r="AH1288" s="194">
        <f>IF(AG1288="",0,IF(ISERROR(VLOOKUP(AG1288,AG$7:AG1287,1,FALSE)),1,0))</f>
        <v>0</v>
      </c>
      <c r="AI1288" s="194"/>
    </row>
    <row r="1289" spans="1:35" ht="16.5" customHeight="1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75">
        <f>IF(AND($X$5012&lt;&gt;" ",$X$5012&lt;&gt;0),IF(X1289=$X$5012,1+COUNTIF(U$7:U1288,"&gt;0"),0),0)</f>
        <v>0</v>
      </c>
      <c r="V1289" s="178" t="s">
        <v>1478</v>
      </c>
      <c r="W1289" s="130"/>
      <c r="X1289" s="131"/>
      <c r="Y1289" s="131"/>
      <c r="Z1289" s="206"/>
      <c r="AA1289" s="134"/>
      <c r="AB1289" s="174">
        <f>IF(AC1289="totale",SUMIF(AA$7:AA1289,"somma",Z$7:Z1289)-SUMIF(AC$7:AC1288,"totale",AB$7:AB1288),0)</f>
        <v>0</v>
      </c>
      <c r="AC1289" s="134"/>
      <c r="AD1289" s="194">
        <f t="shared" si="96"/>
        <v>0</v>
      </c>
      <c r="AE1289" s="124" t="str">
        <f t="shared" si="95"/>
        <v/>
      </c>
      <c r="AF1289" s="195" t="str">
        <f t="shared" si="97"/>
        <v/>
      </c>
      <c r="AG1289" s="194" t="str">
        <f t="shared" si="94"/>
        <v/>
      </c>
      <c r="AH1289" s="194">
        <f>IF(AG1289="",0,IF(ISERROR(VLOOKUP(AG1289,AG$7:AG1288,1,FALSE)),1,0))</f>
        <v>0</v>
      </c>
      <c r="AI1289" s="194"/>
    </row>
    <row r="1290" spans="1:35" ht="16.5" customHeight="1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75">
        <f>IF(AND($X$5012&lt;&gt;" ",$X$5012&lt;&gt;0),IF(X1290=$X$5012,1+COUNTIF(U$7:U1289,"&gt;0"),0),0)</f>
        <v>0</v>
      </c>
      <c r="V1290" s="178" t="s">
        <v>1479</v>
      </c>
      <c r="W1290" s="130"/>
      <c r="X1290" s="131"/>
      <c r="Y1290" s="131"/>
      <c r="Z1290" s="206"/>
      <c r="AA1290" s="134"/>
      <c r="AB1290" s="174">
        <f>IF(AC1290="totale",SUMIF(AA$7:AA1290,"somma",Z$7:Z1290)-SUMIF(AC$7:AC1289,"totale",AB$7:AB1289),0)</f>
        <v>0</v>
      </c>
      <c r="AC1290" s="134"/>
      <c r="AD1290" s="194">
        <f t="shared" si="96"/>
        <v>0</v>
      </c>
      <c r="AE1290" s="124" t="str">
        <f t="shared" si="95"/>
        <v/>
      </c>
      <c r="AF1290" s="195" t="str">
        <f t="shared" si="97"/>
        <v/>
      </c>
      <c r="AG1290" s="194" t="str">
        <f t="shared" ref="AG1290:AG1353" si="98">IF(W1290&gt;0,CONCATENATE(MONTH(W1290),"-",YEAR(W1290)),"")</f>
        <v/>
      </c>
      <c r="AH1290" s="194">
        <f>IF(AG1290="",0,IF(ISERROR(VLOOKUP(AG1290,AG$7:AG1289,1,FALSE)),1,0))</f>
        <v>0</v>
      </c>
      <c r="AI1290" s="194"/>
    </row>
    <row r="1291" spans="1:35" ht="16.5" customHeight="1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75">
        <f>IF(AND($X$5012&lt;&gt;" ",$X$5012&lt;&gt;0),IF(X1291=$X$5012,1+COUNTIF(U$7:U1290,"&gt;0"),0),0)</f>
        <v>0</v>
      </c>
      <c r="V1291" s="178" t="s">
        <v>1480</v>
      </c>
      <c r="W1291" s="130"/>
      <c r="X1291" s="131"/>
      <c r="Y1291" s="131"/>
      <c r="Z1291" s="206"/>
      <c r="AA1291" s="134"/>
      <c r="AB1291" s="174">
        <f>IF(AC1291="totale",SUMIF(AA$7:AA1291,"somma",Z$7:Z1291)-SUMIF(AC$7:AC1290,"totale",AB$7:AB1290),0)</f>
        <v>0</v>
      </c>
      <c r="AC1291" s="134"/>
      <c r="AD1291" s="194">
        <f t="shared" si="96"/>
        <v>0</v>
      </c>
      <c r="AE1291" s="124" t="str">
        <f t="shared" si="95"/>
        <v/>
      </c>
      <c r="AF1291" s="195" t="str">
        <f t="shared" si="97"/>
        <v/>
      </c>
      <c r="AG1291" s="194" t="str">
        <f t="shared" si="98"/>
        <v/>
      </c>
      <c r="AH1291" s="194">
        <f>IF(AG1291="",0,IF(ISERROR(VLOOKUP(AG1291,AG$7:AG1290,1,FALSE)),1,0))</f>
        <v>0</v>
      </c>
      <c r="AI1291" s="194"/>
    </row>
    <row r="1292" spans="1:35" ht="16.5" customHeight="1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75">
        <f>IF(AND($X$5012&lt;&gt;" ",$X$5012&lt;&gt;0),IF(X1292=$X$5012,1+COUNTIF(U$7:U1291,"&gt;0"),0),0)</f>
        <v>0</v>
      </c>
      <c r="V1292" s="178" t="s">
        <v>1481</v>
      </c>
      <c r="W1292" s="130"/>
      <c r="X1292" s="131"/>
      <c r="Y1292" s="131"/>
      <c r="Z1292" s="206"/>
      <c r="AA1292" s="134"/>
      <c r="AB1292" s="174">
        <f>IF(AC1292="totale",SUMIF(AA$7:AA1292,"somma",Z$7:Z1292)-SUMIF(AC$7:AC1291,"totale",AB$7:AB1291),0)</f>
        <v>0</v>
      </c>
      <c r="AC1292" s="134"/>
      <c r="AD1292" s="194">
        <f t="shared" si="96"/>
        <v>0</v>
      </c>
      <c r="AE1292" s="124" t="str">
        <f t="shared" si="95"/>
        <v/>
      </c>
      <c r="AF1292" s="195" t="str">
        <f t="shared" si="97"/>
        <v/>
      </c>
      <c r="AG1292" s="194" t="str">
        <f t="shared" si="98"/>
        <v/>
      </c>
      <c r="AH1292" s="194">
        <f>IF(AG1292="",0,IF(ISERROR(VLOOKUP(AG1292,AG$7:AG1291,1,FALSE)),1,0))</f>
        <v>0</v>
      </c>
      <c r="AI1292" s="194"/>
    </row>
    <row r="1293" spans="1:35" ht="16.5" customHeight="1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75">
        <f>IF(AND($X$5012&lt;&gt;" ",$X$5012&lt;&gt;0),IF(X1293=$X$5012,1+COUNTIF(U$7:U1292,"&gt;0"),0),0)</f>
        <v>0</v>
      </c>
      <c r="V1293" s="178" t="s">
        <v>1482</v>
      </c>
      <c r="W1293" s="130"/>
      <c r="X1293" s="131"/>
      <c r="Y1293" s="131"/>
      <c r="Z1293" s="206"/>
      <c r="AA1293" s="134"/>
      <c r="AB1293" s="174">
        <f>IF(AC1293="totale",SUMIF(AA$7:AA1293,"somma",Z$7:Z1293)-SUMIF(AC$7:AC1292,"totale",AB$7:AB1292),0)</f>
        <v>0</v>
      </c>
      <c r="AC1293" s="134"/>
      <c r="AD1293" s="194">
        <f t="shared" si="96"/>
        <v>0</v>
      </c>
      <c r="AE1293" s="124" t="str">
        <f t="shared" si="95"/>
        <v/>
      </c>
      <c r="AF1293" s="195" t="str">
        <f t="shared" si="97"/>
        <v/>
      </c>
      <c r="AG1293" s="194" t="str">
        <f t="shared" si="98"/>
        <v/>
      </c>
      <c r="AH1293" s="194">
        <f>IF(AG1293="",0,IF(ISERROR(VLOOKUP(AG1293,AG$7:AG1292,1,FALSE)),1,0))</f>
        <v>0</v>
      </c>
      <c r="AI1293" s="194"/>
    </row>
    <row r="1294" spans="1:35" ht="16.5" customHeight="1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75">
        <f>IF(AND($X$5012&lt;&gt;" ",$X$5012&lt;&gt;0),IF(X1294=$X$5012,1+COUNTIF(U$7:U1293,"&gt;0"),0),0)</f>
        <v>0</v>
      </c>
      <c r="V1294" s="178" t="s">
        <v>1483</v>
      </c>
      <c r="W1294" s="130"/>
      <c r="X1294" s="131"/>
      <c r="Y1294" s="131"/>
      <c r="Z1294" s="206"/>
      <c r="AA1294" s="134"/>
      <c r="AB1294" s="174">
        <f>IF(AC1294="totale",SUMIF(AA$7:AA1294,"somma",Z$7:Z1294)-SUMIF(AC$7:AC1293,"totale",AB$7:AB1293),0)</f>
        <v>0</v>
      </c>
      <c r="AC1294" s="134"/>
      <c r="AD1294" s="194">
        <f t="shared" si="96"/>
        <v>0</v>
      </c>
      <c r="AE1294" s="124" t="str">
        <f t="shared" si="95"/>
        <v/>
      </c>
      <c r="AF1294" s="195" t="str">
        <f t="shared" si="97"/>
        <v/>
      </c>
      <c r="AG1294" s="194" t="str">
        <f t="shared" si="98"/>
        <v/>
      </c>
      <c r="AH1294" s="194">
        <f>IF(AG1294="",0,IF(ISERROR(VLOOKUP(AG1294,AG$7:AG1293,1,FALSE)),1,0))</f>
        <v>0</v>
      </c>
      <c r="AI1294" s="194"/>
    </row>
    <row r="1295" spans="1:35" ht="16.5" customHeight="1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75">
        <f>IF(AND($X$5012&lt;&gt;" ",$X$5012&lt;&gt;0),IF(X1295=$X$5012,1+COUNTIF(U$7:U1294,"&gt;0"),0),0)</f>
        <v>0</v>
      </c>
      <c r="V1295" s="178" t="s">
        <v>1484</v>
      </c>
      <c r="W1295" s="130"/>
      <c r="X1295" s="131"/>
      <c r="Y1295" s="131"/>
      <c r="Z1295" s="206"/>
      <c r="AA1295" s="134"/>
      <c r="AB1295" s="174">
        <f>IF(AC1295="totale",SUMIF(AA$7:AA1295,"somma",Z$7:Z1295)-SUMIF(AC$7:AC1294,"totale",AB$7:AB1294),0)</f>
        <v>0</v>
      </c>
      <c r="AC1295" s="134"/>
      <c r="AD1295" s="194">
        <f t="shared" si="96"/>
        <v>0</v>
      </c>
      <c r="AE1295" s="124" t="str">
        <f t="shared" si="95"/>
        <v/>
      </c>
      <c r="AF1295" s="195" t="str">
        <f t="shared" si="97"/>
        <v/>
      </c>
      <c r="AG1295" s="194" t="str">
        <f t="shared" si="98"/>
        <v/>
      </c>
      <c r="AH1295" s="194">
        <f>IF(AG1295="",0,IF(ISERROR(VLOOKUP(AG1295,AG$7:AG1294,1,FALSE)),1,0))</f>
        <v>0</v>
      </c>
      <c r="AI1295" s="194"/>
    </row>
    <row r="1296" spans="1:35" ht="16.5" customHeight="1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75">
        <f>IF(AND($X$5012&lt;&gt;" ",$X$5012&lt;&gt;0),IF(X1296=$X$5012,1+COUNTIF(U$7:U1295,"&gt;0"),0),0)</f>
        <v>0</v>
      </c>
      <c r="V1296" s="178" t="s">
        <v>1485</v>
      </c>
      <c r="W1296" s="130"/>
      <c r="X1296" s="131"/>
      <c r="Y1296" s="131"/>
      <c r="Z1296" s="206"/>
      <c r="AA1296" s="134"/>
      <c r="AB1296" s="174">
        <f>IF(AC1296="totale",SUMIF(AA$7:AA1296,"somma",Z$7:Z1296)-SUMIF(AC$7:AC1295,"totale",AB$7:AB1295),0)</f>
        <v>0</v>
      </c>
      <c r="AC1296" s="134"/>
      <c r="AD1296" s="194">
        <f t="shared" si="96"/>
        <v>0</v>
      </c>
      <c r="AE1296" s="124" t="str">
        <f t="shared" si="95"/>
        <v/>
      </c>
      <c r="AF1296" s="195" t="str">
        <f t="shared" si="97"/>
        <v/>
      </c>
      <c r="AG1296" s="194" t="str">
        <f t="shared" si="98"/>
        <v/>
      </c>
      <c r="AH1296" s="194">
        <f>IF(AG1296="",0,IF(ISERROR(VLOOKUP(AG1296,AG$7:AG1295,1,FALSE)),1,0))</f>
        <v>0</v>
      </c>
      <c r="AI1296" s="194"/>
    </row>
    <row r="1297" spans="1:35" ht="16.5" customHeight="1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75">
        <f>IF(AND($X$5012&lt;&gt;" ",$X$5012&lt;&gt;0),IF(X1297=$X$5012,1+COUNTIF(U$7:U1296,"&gt;0"),0),0)</f>
        <v>0</v>
      </c>
      <c r="V1297" s="178" t="s">
        <v>1486</v>
      </c>
      <c r="W1297" s="130"/>
      <c r="X1297" s="131"/>
      <c r="Y1297" s="131"/>
      <c r="Z1297" s="206"/>
      <c r="AA1297" s="134"/>
      <c r="AB1297" s="174">
        <f>IF(AC1297="totale",SUMIF(AA$7:AA1297,"somma",Z$7:Z1297)-SUMIF(AC$7:AC1296,"totale",AB$7:AB1296),0)</f>
        <v>0</v>
      </c>
      <c r="AC1297" s="134"/>
      <c r="AD1297" s="194">
        <f t="shared" si="96"/>
        <v>0</v>
      </c>
      <c r="AE1297" s="124" t="str">
        <f t="shared" si="95"/>
        <v/>
      </c>
      <c r="AF1297" s="195" t="str">
        <f t="shared" si="97"/>
        <v/>
      </c>
      <c r="AG1297" s="194" t="str">
        <f t="shared" si="98"/>
        <v/>
      </c>
      <c r="AH1297" s="194">
        <f>IF(AG1297="",0,IF(ISERROR(VLOOKUP(AG1297,AG$7:AG1296,1,FALSE)),1,0))</f>
        <v>0</v>
      </c>
      <c r="AI1297" s="194"/>
    </row>
    <row r="1298" spans="1:35" ht="16.5" customHeight="1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75">
        <f>IF(AND($X$5012&lt;&gt;" ",$X$5012&lt;&gt;0),IF(X1298=$X$5012,1+COUNTIF(U$7:U1297,"&gt;0"),0),0)</f>
        <v>0</v>
      </c>
      <c r="V1298" s="178" t="s">
        <v>1487</v>
      </c>
      <c r="W1298" s="130"/>
      <c r="X1298" s="131"/>
      <c r="Y1298" s="131"/>
      <c r="Z1298" s="206"/>
      <c r="AA1298" s="134"/>
      <c r="AB1298" s="174">
        <f>IF(AC1298="totale",SUMIF(AA$7:AA1298,"somma",Z$7:Z1298)-SUMIF(AC$7:AC1297,"totale",AB$7:AB1297),0)</f>
        <v>0</v>
      </c>
      <c r="AC1298" s="134"/>
      <c r="AD1298" s="194">
        <f t="shared" si="96"/>
        <v>0</v>
      </c>
      <c r="AE1298" s="124" t="str">
        <f t="shared" si="95"/>
        <v/>
      </c>
      <c r="AF1298" s="195" t="str">
        <f t="shared" si="97"/>
        <v/>
      </c>
      <c r="AG1298" s="194" t="str">
        <f t="shared" si="98"/>
        <v/>
      </c>
      <c r="AH1298" s="194">
        <f>IF(AG1298="",0,IF(ISERROR(VLOOKUP(AG1298,AG$7:AG1297,1,FALSE)),1,0))</f>
        <v>0</v>
      </c>
      <c r="AI1298" s="194"/>
    </row>
    <row r="1299" spans="1:35" ht="16.5" customHeight="1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75">
        <f>IF(AND($X$5012&lt;&gt;" ",$X$5012&lt;&gt;0),IF(X1299=$X$5012,1+COUNTIF(U$7:U1298,"&gt;0"),0),0)</f>
        <v>0</v>
      </c>
      <c r="V1299" s="178" t="s">
        <v>1488</v>
      </c>
      <c r="W1299" s="130"/>
      <c r="X1299" s="131"/>
      <c r="Y1299" s="131"/>
      <c r="Z1299" s="206"/>
      <c r="AA1299" s="134"/>
      <c r="AB1299" s="174">
        <f>IF(AC1299="totale",SUMIF(AA$7:AA1299,"somma",Z$7:Z1299)-SUMIF(AC$7:AC1298,"totale",AB$7:AB1298),0)</f>
        <v>0</v>
      </c>
      <c r="AC1299" s="134"/>
      <c r="AD1299" s="194">
        <f t="shared" si="96"/>
        <v>0</v>
      </c>
      <c r="AE1299" s="124" t="str">
        <f t="shared" si="95"/>
        <v/>
      </c>
      <c r="AF1299" s="195" t="str">
        <f t="shared" si="97"/>
        <v/>
      </c>
      <c r="AG1299" s="194" t="str">
        <f t="shared" si="98"/>
        <v/>
      </c>
      <c r="AH1299" s="194">
        <f>IF(AG1299="",0,IF(ISERROR(VLOOKUP(AG1299,AG$7:AG1298,1,FALSE)),1,0))</f>
        <v>0</v>
      </c>
      <c r="AI1299" s="194"/>
    </row>
    <row r="1300" spans="1:35" ht="16.5" customHeight="1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75">
        <f>IF(AND($X$5012&lt;&gt;" ",$X$5012&lt;&gt;0),IF(X1300=$X$5012,1+COUNTIF(U$7:U1299,"&gt;0"),0),0)</f>
        <v>0</v>
      </c>
      <c r="V1300" s="178" t="s">
        <v>1489</v>
      </c>
      <c r="W1300" s="130"/>
      <c r="X1300" s="131"/>
      <c r="Y1300" s="131"/>
      <c r="Z1300" s="206"/>
      <c r="AA1300" s="134"/>
      <c r="AB1300" s="174">
        <f>IF(AC1300="totale",SUMIF(AA$7:AA1300,"somma",Z$7:Z1300)-SUMIF(AC$7:AC1299,"totale",AB$7:AB1299),0)</f>
        <v>0</v>
      </c>
      <c r="AC1300" s="134"/>
      <c r="AD1300" s="194">
        <f t="shared" si="96"/>
        <v>0</v>
      </c>
      <c r="AE1300" s="124" t="str">
        <f t="shared" si="95"/>
        <v/>
      </c>
      <c r="AF1300" s="195" t="str">
        <f t="shared" si="97"/>
        <v/>
      </c>
      <c r="AG1300" s="194" t="str">
        <f t="shared" si="98"/>
        <v/>
      </c>
      <c r="AH1300" s="194">
        <f>IF(AG1300="",0,IF(ISERROR(VLOOKUP(AG1300,AG$7:AG1299,1,FALSE)),1,0))</f>
        <v>0</v>
      </c>
      <c r="AI1300" s="194"/>
    </row>
    <row r="1301" spans="1:35" ht="16.5" customHeight="1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75">
        <f>IF(AND($X$5012&lt;&gt;" ",$X$5012&lt;&gt;0),IF(X1301=$X$5012,1+COUNTIF(U$7:U1300,"&gt;0"),0),0)</f>
        <v>0</v>
      </c>
      <c r="V1301" s="178" t="s">
        <v>1490</v>
      </c>
      <c r="W1301" s="130"/>
      <c r="X1301" s="131"/>
      <c r="Y1301" s="131"/>
      <c r="Z1301" s="206"/>
      <c r="AA1301" s="134"/>
      <c r="AB1301" s="174">
        <f>IF(AC1301="totale",SUMIF(AA$7:AA1301,"somma",Z$7:Z1301)-SUMIF(AC$7:AC1300,"totale",AB$7:AB1300),0)</f>
        <v>0</v>
      </c>
      <c r="AC1301" s="134"/>
      <c r="AD1301" s="194">
        <f t="shared" si="96"/>
        <v>0</v>
      </c>
      <c r="AE1301" s="124" t="str">
        <f t="shared" si="95"/>
        <v/>
      </c>
      <c r="AF1301" s="195" t="str">
        <f t="shared" si="97"/>
        <v/>
      </c>
      <c r="AG1301" s="194" t="str">
        <f t="shared" si="98"/>
        <v/>
      </c>
      <c r="AH1301" s="194">
        <f>IF(AG1301="",0,IF(ISERROR(VLOOKUP(AG1301,AG$7:AG1300,1,FALSE)),1,0))</f>
        <v>0</v>
      </c>
      <c r="AI1301" s="194"/>
    </row>
    <row r="1302" spans="1:35" ht="16.5" customHeight="1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75">
        <f>IF(AND($X$5012&lt;&gt;" ",$X$5012&lt;&gt;0),IF(X1302=$X$5012,1+COUNTIF(U$7:U1301,"&gt;0"),0),0)</f>
        <v>0</v>
      </c>
      <c r="V1302" s="178" t="s">
        <v>1491</v>
      </c>
      <c r="W1302" s="130"/>
      <c r="X1302" s="131"/>
      <c r="Y1302" s="131"/>
      <c r="Z1302" s="206"/>
      <c r="AA1302" s="134"/>
      <c r="AB1302" s="174">
        <f>IF(AC1302="totale",SUMIF(AA$7:AA1302,"somma",Z$7:Z1302)-SUMIF(AC$7:AC1301,"totale",AB$7:AB1301),0)</f>
        <v>0</v>
      </c>
      <c r="AC1302" s="134"/>
      <c r="AD1302" s="194">
        <f t="shared" si="96"/>
        <v>0</v>
      </c>
      <c r="AE1302" s="124" t="str">
        <f t="shared" si="95"/>
        <v/>
      </c>
      <c r="AF1302" s="195" t="str">
        <f t="shared" si="97"/>
        <v/>
      </c>
      <c r="AG1302" s="194" t="str">
        <f t="shared" si="98"/>
        <v/>
      </c>
      <c r="AH1302" s="194">
        <f>IF(AG1302="",0,IF(ISERROR(VLOOKUP(AG1302,AG$7:AG1301,1,FALSE)),1,0))</f>
        <v>0</v>
      </c>
      <c r="AI1302" s="194"/>
    </row>
    <row r="1303" spans="1:35" ht="16.5" customHeight="1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75">
        <f>IF(AND($X$5012&lt;&gt;" ",$X$5012&lt;&gt;0),IF(X1303=$X$5012,1+COUNTIF(U$7:U1302,"&gt;0"),0),0)</f>
        <v>0</v>
      </c>
      <c r="V1303" s="178" t="s">
        <v>1492</v>
      </c>
      <c r="W1303" s="130"/>
      <c r="X1303" s="131"/>
      <c r="Y1303" s="131"/>
      <c r="Z1303" s="206"/>
      <c r="AA1303" s="134"/>
      <c r="AB1303" s="174">
        <f>IF(AC1303="totale",SUMIF(AA$7:AA1303,"somma",Z$7:Z1303)-SUMIF(AC$7:AC1302,"totale",AB$7:AB1302),0)</f>
        <v>0</v>
      </c>
      <c r="AC1303" s="134"/>
      <c r="AD1303" s="194">
        <f t="shared" si="96"/>
        <v>0</v>
      </c>
      <c r="AE1303" s="124" t="str">
        <f t="shared" si="95"/>
        <v/>
      </c>
      <c r="AF1303" s="195" t="str">
        <f t="shared" si="97"/>
        <v/>
      </c>
      <c r="AG1303" s="194" t="str">
        <f t="shared" si="98"/>
        <v/>
      </c>
      <c r="AH1303" s="194">
        <f>IF(AG1303="",0,IF(ISERROR(VLOOKUP(AG1303,AG$7:AG1302,1,FALSE)),1,0))</f>
        <v>0</v>
      </c>
      <c r="AI1303" s="194"/>
    </row>
    <row r="1304" spans="1:35" ht="16.5" customHeight="1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75">
        <f>IF(AND($X$5012&lt;&gt;" ",$X$5012&lt;&gt;0),IF(X1304=$X$5012,1+COUNTIF(U$7:U1303,"&gt;0"),0),0)</f>
        <v>0</v>
      </c>
      <c r="V1304" s="178" t="s">
        <v>1493</v>
      </c>
      <c r="W1304" s="130"/>
      <c r="X1304" s="131"/>
      <c r="Y1304" s="131"/>
      <c r="Z1304" s="206"/>
      <c r="AA1304" s="134"/>
      <c r="AB1304" s="174">
        <f>IF(AC1304="totale",SUMIF(AA$7:AA1304,"somma",Z$7:Z1304)-SUMIF(AC$7:AC1303,"totale",AB$7:AB1303),0)</f>
        <v>0</v>
      </c>
      <c r="AC1304" s="134"/>
      <c r="AD1304" s="194">
        <f t="shared" si="96"/>
        <v>0</v>
      </c>
      <c r="AE1304" s="124" t="str">
        <f t="shared" si="95"/>
        <v/>
      </c>
      <c r="AF1304" s="195" t="str">
        <f t="shared" si="97"/>
        <v/>
      </c>
      <c r="AG1304" s="194" t="str">
        <f t="shared" si="98"/>
        <v/>
      </c>
      <c r="AH1304" s="194">
        <f>IF(AG1304="",0,IF(ISERROR(VLOOKUP(AG1304,AG$7:AG1303,1,FALSE)),1,0))</f>
        <v>0</v>
      </c>
      <c r="AI1304" s="194"/>
    </row>
    <row r="1305" spans="1:35" ht="16.5" customHeight="1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75">
        <f>IF(AND($X$5012&lt;&gt;" ",$X$5012&lt;&gt;0),IF(X1305=$X$5012,1+COUNTIF(U$7:U1304,"&gt;0"),0),0)</f>
        <v>0</v>
      </c>
      <c r="V1305" s="178" t="s">
        <v>1494</v>
      </c>
      <c r="W1305" s="130"/>
      <c r="X1305" s="131"/>
      <c r="Y1305" s="131"/>
      <c r="Z1305" s="206"/>
      <c r="AA1305" s="134"/>
      <c r="AB1305" s="174">
        <f>IF(AC1305="totale",SUMIF(AA$7:AA1305,"somma",Z$7:Z1305)-SUMIF(AC$7:AC1304,"totale",AB$7:AB1304),0)</f>
        <v>0</v>
      </c>
      <c r="AC1305" s="134"/>
      <c r="AD1305" s="194">
        <f t="shared" si="96"/>
        <v>0</v>
      </c>
      <c r="AE1305" s="124" t="str">
        <f t="shared" si="95"/>
        <v/>
      </c>
      <c r="AF1305" s="195" t="str">
        <f t="shared" si="97"/>
        <v/>
      </c>
      <c r="AG1305" s="194" t="str">
        <f t="shared" si="98"/>
        <v/>
      </c>
      <c r="AH1305" s="194">
        <f>IF(AG1305="",0,IF(ISERROR(VLOOKUP(AG1305,AG$7:AG1304,1,FALSE)),1,0))</f>
        <v>0</v>
      </c>
      <c r="AI1305" s="194"/>
    </row>
    <row r="1306" spans="1:35" ht="16.5" customHeight="1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75">
        <f>IF(AND($X$5012&lt;&gt;" ",$X$5012&lt;&gt;0),IF(X1306=$X$5012,1+COUNTIF(U$7:U1305,"&gt;0"),0),0)</f>
        <v>0</v>
      </c>
      <c r="V1306" s="178" t="s">
        <v>1495</v>
      </c>
      <c r="W1306" s="130"/>
      <c r="X1306" s="131"/>
      <c r="Y1306" s="131"/>
      <c r="Z1306" s="206"/>
      <c r="AA1306" s="134"/>
      <c r="AB1306" s="174">
        <f>IF(AC1306="totale",SUMIF(AA$7:AA1306,"somma",Z$7:Z1306)-SUMIF(AC$7:AC1305,"totale",AB$7:AB1305),0)</f>
        <v>0</v>
      </c>
      <c r="AC1306" s="134"/>
      <c r="AD1306" s="194">
        <f t="shared" si="96"/>
        <v>0</v>
      </c>
      <c r="AE1306" s="124" t="str">
        <f t="shared" si="95"/>
        <v/>
      </c>
      <c r="AF1306" s="195" t="str">
        <f t="shared" si="97"/>
        <v/>
      </c>
      <c r="AG1306" s="194" t="str">
        <f t="shared" si="98"/>
        <v/>
      </c>
      <c r="AH1306" s="194">
        <f>IF(AG1306="",0,IF(ISERROR(VLOOKUP(AG1306,AG$7:AG1305,1,FALSE)),1,0))</f>
        <v>0</v>
      </c>
      <c r="AI1306" s="194"/>
    </row>
    <row r="1307" spans="1:35" ht="16.5" customHeight="1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75">
        <f>IF(AND($X$5012&lt;&gt;" ",$X$5012&lt;&gt;0),IF(X1307=$X$5012,1+COUNTIF(U$7:U1306,"&gt;0"),0),0)</f>
        <v>0</v>
      </c>
      <c r="V1307" s="178" t="s">
        <v>1496</v>
      </c>
      <c r="W1307" s="130"/>
      <c r="X1307" s="131"/>
      <c r="Y1307" s="131"/>
      <c r="Z1307" s="206"/>
      <c r="AA1307" s="134"/>
      <c r="AB1307" s="174">
        <f>IF(AC1307="totale",SUMIF(AA$7:AA1307,"somma",Z$7:Z1307)-SUMIF(AC$7:AC1306,"totale",AB$7:AB1306),0)</f>
        <v>0</v>
      </c>
      <c r="AC1307" s="134"/>
      <c r="AD1307" s="194">
        <f t="shared" si="96"/>
        <v>0</v>
      </c>
      <c r="AE1307" s="124" t="str">
        <f t="shared" si="95"/>
        <v/>
      </c>
      <c r="AF1307" s="195" t="str">
        <f t="shared" si="97"/>
        <v/>
      </c>
      <c r="AG1307" s="194" t="str">
        <f t="shared" si="98"/>
        <v/>
      </c>
      <c r="AH1307" s="194">
        <f>IF(AG1307="",0,IF(ISERROR(VLOOKUP(AG1307,AG$7:AG1306,1,FALSE)),1,0))</f>
        <v>0</v>
      </c>
      <c r="AI1307" s="194"/>
    </row>
    <row r="1308" spans="1:35" ht="16.5" customHeight="1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75">
        <f>IF(AND($X$5012&lt;&gt;" ",$X$5012&lt;&gt;0),IF(X1308=$X$5012,1+COUNTIF(U$7:U1307,"&gt;0"),0),0)</f>
        <v>0</v>
      </c>
      <c r="V1308" s="178" t="s">
        <v>1497</v>
      </c>
      <c r="W1308" s="130"/>
      <c r="X1308" s="131"/>
      <c r="Y1308" s="131"/>
      <c r="Z1308" s="206"/>
      <c r="AA1308" s="134"/>
      <c r="AB1308" s="174">
        <f>IF(AC1308="totale",SUMIF(AA$7:AA1308,"somma",Z$7:Z1308)-SUMIF(AC$7:AC1307,"totale",AB$7:AB1307),0)</f>
        <v>0</v>
      </c>
      <c r="AC1308" s="134"/>
      <c r="AD1308" s="194">
        <f t="shared" si="96"/>
        <v>0</v>
      </c>
      <c r="AE1308" s="124" t="str">
        <f t="shared" si="95"/>
        <v/>
      </c>
      <c r="AF1308" s="195" t="str">
        <f t="shared" si="97"/>
        <v/>
      </c>
      <c r="AG1308" s="194" t="str">
        <f t="shared" si="98"/>
        <v/>
      </c>
      <c r="AH1308" s="194">
        <f>IF(AG1308="",0,IF(ISERROR(VLOOKUP(AG1308,AG$7:AG1307,1,FALSE)),1,0))</f>
        <v>0</v>
      </c>
      <c r="AI1308" s="194"/>
    </row>
    <row r="1309" spans="1:35" ht="16.5" customHeight="1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75">
        <f>IF(AND($X$5012&lt;&gt;" ",$X$5012&lt;&gt;0),IF(X1309=$X$5012,1+COUNTIF(U$7:U1308,"&gt;0"),0),0)</f>
        <v>0</v>
      </c>
      <c r="V1309" s="178" t="s">
        <v>1498</v>
      </c>
      <c r="W1309" s="130"/>
      <c r="X1309" s="131"/>
      <c r="Y1309" s="131"/>
      <c r="Z1309" s="206"/>
      <c r="AA1309" s="134"/>
      <c r="AB1309" s="174">
        <f>IF(AC1309="totale",SUMIF(AA$7:AA1309,"somma",Z$7:Z1309)-SUMIF(AC$7:AC1308,"totale",AB$7:AB1308),0)</f>
        <v>0</v>
      </c>
      <c r="AC1309" s="134"/>
      <c r="AD1309" s="194">
        <f t="shared" si="96"/>
        <v>0</v>
      </c>
      <c r="AE1309" s="124" t="str">
        <f t="shared" si="95"/>
        <v/>
      </c>
      <c r="AF1309" s="195" t="str">
        <f t="shared" si="97"/>
        <v/>
      </c>
      <c r="AG1309" s="194" t="str">
        <f t="shared" si="98"/>
        <v/>
      </c>
      <c r="AH1309" s="194">
        <f>IF(AG1309="",0,IF(ISERROR(VLOOKUP(AG1309,AG$7:AG1308,1,FALSE)),1,0))</f>
        <v>0</v>
      </c>
      <c r="AI1309" s="194"/>
    </row>
    <row r="1310" spans="1:35" ht="16.5" customHeight="1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75">
        <f>IF(AND($X$5012&lt;&gt;" ",$X$5012&lt;&gt;0),IF(X1310=$X$5012,1+COUNTIF(U$7:U1309,"&gt;0"),0),0)</f>
        <v>0</v>
      </c>
      <c r="V1310" s="178" t="s">
        <v>1499</v>
      </c>
      <c r="W1310" s="130"/>
      <c r="X1310" s="131"/>
      <c r="Y1310" s="131"/>
      <c r="Z1310" s="206"/>
      <c r="AA1310" s="134"/>
      <c r="AB1310" s="174">
        <f>IF(AC1310="totale",SUMIF(AA$7:AA1310,"somma",Z$7:Z1310)-SUMIF(AC$7:AC1309,"totale",AB$7:AB1309),0)</f>
        <v>0</v>
      </c>
      <c r="AC1310" s="134"/>
      <c r="AD1310" s="194">
        <f t="shared" si="96"/>
        <v>0</v>
      </c>
      <c r="AE1310" s="124" t="str">
        <f t="shared" si="95"/>
        <v/>
      </c>
      <c r="AF1310" s="195" t="str">
        <f t="shared" si="97"/>
        <v/>
      </c>
      <c r="AG1310" s="194" t="str">
        <f t="shared" si="98"/>
        <v/>
      </c>
      <c r="AH1310" s="194">
        <f>IF(AG1310="",0,IF(ISERROR(VLOOKUP(AG1310,AG$7:AG1309,1,FALSE)),1,0))</f>
        <v>0</v>
      </c>
      <c r="AI1310" s="194"/>
    </row>
    <row r="1311" spans="1:35" ht="16.5" customHeight="1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75">
        <f>IF(AND($X$5012&lt;&gt;" ",$X$5012&lt;&gt;0),IF(X1311=$X$5012,1+COUNTIF(U$7:U1310,"&gt;0"),0),0)</f>
        <v>0</v>
      </c>
      <c r="V1311" s="178" t="s">
        <v>1500</v>
      </c>
      <c r="W1311" s="130"/>
      <c r="X1311" s="131"/>
      <c r="Y1311" s="131"/>
      <c r="Z1311" s="206"/>
      <c r="AA1311" s="134"/>
      <c r="AB1311" s="174">
        <f>IF(AC1311="totale",SUMIF(AA$7:AA1311,"somma",Z$7:Z1311)-SUMIF(AC$7:AC1310,"totale",AB$7:AB1310),0)</f>
        <v>0</v>
      </c>
      <c r="AC1311" s="134"/>
      <c r="AD1311" s="194">
        <f t="shared" si="96"/>
        <v>0</v>
      </c>
      <c r="AE1311" s="124" t="str">
        <f t="shared" si="95"/>
        <v/>
      </c>
      <c r="AF1311" s="195" t="str">
        <f t="shared" si="97"/>
        <v/>
      </c>
      <c r="AG1311" s="194" t="str">
        <f t="shared" si="98"/>
        <v/>
      </c>
      <c r="AH1311" s="194">
        <f>IF(AG1311="",0,IF(ISERROR(VLOOKUP(AG1311,AG$7:AG1310,1,FALSE)),1,0))</f>
        <v>0</v>
      </c>
      <c r="AI1311" s="194"/>
    </row>
    <row r="1312" spans="1:35" ht="16.5" customHeight="1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75">
        <f>IF(AND($X$5012&lt;&gt;" ",$X$5012&lt;&gt;0),IF(X1312=$X$5012,1+COUNTIF(U$7:U1311,"&gt;0"),0),0)</f>
        <v>0</v>
      </c>
      <c r="V1312" s="178" t="s">
        <v>1501</v>
      </c>
      <c r="W1312" s="130"/>
      <c r="X1312" s="131"/>
      <c r="Y1312" s="131"/>
      <c r="Z1312" s="206"/>
      <c r="AA1312" s="134"/>
      <c r="AB1312" s="174">
        <f>IF(AC1312="totale",SUMIF(AA$7:AA1312,"somma",Z$7:Z1312)-SUMIF(AC$7:AC1311,"totale",AB$7:AB1311),0)</f>
        <v>0</v>
      </c>
      <c r="AC1312" s="134"/>
      <c r="AD1312" s="194">
        <f t="shared" si="96"/>
        <v>0</v>
      </c>
      <c r="AE1312" s="124" t="str">
        <f t="shared" si="95"/>
        <v/>
      </c>
      <c r="AF1312" s="195" t="str">
        <f t="shared" si="97"/>
        <v/>
      </c>
      <c r="AG1312" s="194" t="str">
        <f t="shared" si="98"/>
        <v/>
      </c>
      <c r="AH1312" s="194">
        <f>IF(AG1312="",0,IF(ISERROR(VLOOKUP(AG1312,AG$7:AG1311,1,FALSE)),1,0))</f>
        <v>0</v>
      </c>
      <c r="AI1312" s="194"/>
    </row>
    <row r="1313" spans="1:35" ht="16.5" customHeight="1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75">
        <f>IF(AND($X$5012&lt;&gt;" ",$X$5012&lt;&gt;0),IF(X1313=$X$5012,1+COUNTIF(U$7:U1312,"&gt;0"),0),0)</f>
        <v>0</v>
      </c>
      <c r="V1313" s="178" t="s">
        <v>1502</v>
      </c>
      <c r="W1313" s="130"/>
      <c r="X1313" s="131"/>
      <c r="Y1313" s="131"/>
      <c r="Z1313" s="206"/>
      <c r="AA1313" s="134"/>
      <c r="AB1313" s="174">
        <f>IF(AC1313="totale",SUMIF(AA$7:AA1313,"somma",Z$7:Z1313)-SUMIF(AC$7:AC1312,"totale",AB$7:AB1312),0)</f>
        <v>0</v>
      </c>
      <c r="AC1313" s="134"/>
      <c r="AD1313" s="194">
        <f t="shared" si="96"/>
        <v>0</v>
      </c>
      <c r="AE1313" s="124" t="str">
        <f t="shared" si="95"/>
        <v/>
      </c>
      <c r="AF1313" s="195" t="str">
        <f t="shared" si="97"/>
        <v/>
      </c>
      <c r="AG1313" s="194" t="str">
        <f t="shared" si="98"/>
        <v/>
      </c>
      <c r="AH1313" s="194">
        <f>IF(AG1313="",0,IF(ISERROR(VLOOKUP(AG1313,AG$7:AG1312,1,FALSE)),1,0))</f>
        <v>0</v>
      </c>
      <c r="AI1313" s="194"/>
    </row>
    <row r="1314" spans="1:35" ht="16.5" customHeight="1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75">
        <f>IF(AND($X$5012&lt;&gt;" ",$X$5012&lt;&gt;0),IF(X1314=$X$5012,1+COUNTIF(U$7:U1313,"&gt;0"),0),0)</f>
        <v>0</v>
      </c>
      <c r="V1314" s="178" t="s">
        <v>1503</v>
      </c>
      <c r="W1314" s="130"/>
      <c r="X1314" s="131"/>
      <c r="Y1314" s="131"/>
      <c r="Z1314" s="206"/>
      <c r="AA1314" s="134"/>
      <c r="AB1314" s="174">
        <f>IF(AC1314="totale",SUMIF(AA$7:AA1314,"somma",Z$7:Z1314)-SUMIF(AC$7:AC1313,"totale",AB$7:AB1313),0)</f>
        <v>0</v>
      </c>
      <c r="AC1314" s="134"/>
      <c r="AD1314" s="194">
        <f t="shared" si="96"/>
        <v>0</v>
      </c>
      <c r="AE1314" s="124" t="str">
        <f t="shared" si="95"/>
        <v/>
      </c>
      <c r="AF1314" s="195" t="str">
        <f t="shared" si="97"/>
        <v/>
      </c>
      <c r="AG1314" s="194" t="str">
        <f t="shared" si="98"/>
        <v/>
      </c>
      <c r="AH1314" s="194">
        <f>IF(AG1314="",0,IF(ISERROR(VLOOKUP(AG1314,AG$7:AG1313,1,FALSE)),1,0))</f>
        <v>0</v>
      </c>
      <c r="AI1314" s="194"/>
    </row>
    <row r="1315" spans="1:35" ht="16.5" customHeight="1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75">
        <f>IF(AND($X$5012&lt;&gt;" ",$X$5012&lt;&gt;0),IF(X1315=$X$5012,1+COUNTIF(U$7:U1314,"&gt;0"),0),0)</f>
        <v>0</v>
      </c>
      <c r="V1315" s="178" t="s">
        <v>1504</v>
      </c>
      <c r="W1315" s="130"/>
      <c r="X1315" s="131"/>
      <c r="Y1315" s="131"/>
      <c r="Z1315" s="206"/>
      <c r="AA1315" s="134"/>
      <c r="AB1315" s="174">
        <f>IF(AC1315="totale",SUMIF(AA$7:AA1315,"somma",Z$7:Z1315)-SUMIF(AC$7:AC1314,"totale",AB$7:AB1314),0)</f>
        <v>0</v>
      </c>
      <c r="AC1315" s="134"/>
      <c r="AD1315" s="194">
        <f t="shared" si="96"/>
        <v>0</v>
      </c>
      <c r="AE1315" s="124" t="str">
        <f t="shared" si="95"/>
        <v/>
      </c>
      <c r="AF1315" s="195" t="str">
        <f t="shared" si="97"/>
        <v/>
      </c>
      <c r="AG1315" s="194" t="str">
        <f t="shared" si="98"/>
        <v/>
      </c>
      <c r="AH1315" s="194">
        <f>IF(AG1315="",0,IF(ISERROR(VLOOKUP(AG1315,AG$7:AG1314,1,FALSE)),1,0))</f>
        <v>0</v>
      </c>
      <c r="AI1315" s="194"/>
    </row>
    <row r="1316" spans="1:35" ht="16.5" customHeight="1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75">
        <f>IF(AND($X$5012&lt;&gt;" ",$X$5012&lt;&gt;0),IF(X1316=$X$5012,1+COUNTIF(U$7:U1315,"&gt;0"),0),0)</f>
        <v>0</v>
      </c>
      <c r="V1316" s="178" t="s">
        <v>1505</v>
      </c>
      <c r="W1316" s="130"/>
      <c r="X1316" s="131"/>
      <c r="Y1316" s="131"/>
      <c r="Z1316" s="206"/>
      <c r="AA1316" s="134"/>
      <c r="AB1316" s="174">
        <f>IF(AC1316="totale",SUMIF(AA$7:AA1316,"somma",Z$7:Z1316)-SUMIF(AC$7:AC1315,"totale",AB$7:AB1315),0)</f>
        <v>0</v>
      </c>
      <c r="AC1316" s="134"/>
      <c r="AD1316" s="194">
        <f t="shared" si="96"/>
        <v>0</v>
      </c>
      <c r="AE1316" s="124" t="str">
        <f t="shared" si="95"/>
        <v/>
      </c>
      <c r="AF1316" s="195" t="str">
        <f t="shared" si="97"/>
        <v/>
      </c>
      <c r="AG1316" s="194" t="str">
        <f t="shared" si="98"/>
        <v/>
      </c>
      <c r="AH1316" s="194">
        <f>IF(AG1316="",0,IF(ISERROR(VLOOKUP(AG1316,AG$7:AG1315,1,FALSE)),1,0))</f>
        <v>0</v>
      </c>
      <c r="AI1316" s="194"/>
    </row>
    <row r="1317" spans="1:35" ht="16.5" customHeight="1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75">
        <f>IF(AND($X$5012&lt;&gt;" ",$X$5012&lt;&gt;0),IF(X1317=$X$5012,1+COUNTIF(U$7:U1316,"&gt;0"),0),0)</f>
        <v>0</v>
      </c>
      <c r="V1317" s="178" t="s">
        <v>1506</v>
      </c>
      <c r="W1317" s="130"/>
      <c r="X1317" s="131"/>
      <c r="Y1317" s="131"/>
      <c r="Z1317" s="206"/>
      <c r="AA1317" s="134"/>
      <c r="AB1317" s="174">
        <f>IF(AC1317="totale",SUMIF(AA$7:AA1317,"somma",Z$7:Z1317)-SUMIF(AC$7:AC1316,"totale",AB$7:AB1316),0)</f>
        <v>0</v>
      </c>
      <c r="AC1317" s="134"/>
      <c r="AD1317" s="194">
        <f t="shared" si="96"/>
        <v>0</v>
      </c>
      <c r="AE1317" s="124" t="str">
        <f t="shared" si="95"/>
        <v/>
      </c>
      <c r="AF1317" s="195" t="str">
        <f t="shared" si="97"/>
        <v/>
      </c>
      <c r="AG1317" s="194" t="str">
        <f t="shared" si="98"/>
        <v/>
      </c>
      <c r="AH1317" s="194">
        <f>IF(AG1317="",0,IF(ISERROR(VLOOKUP(AG1317,AG$7:AG1316,1,FALSE)),1,0))</f>
        <v>0</v>
      </c>
      <c r="AI1317" s="194"/>
    </row>
    <row r="1318" spans="1:35" ht="16.5" customHeight="1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75">
        <f>IF(AND($X$5012&lt;&gt;" ",$X$5012&lt;&gt;0),IF(X1318=$X$5012,1+COUNTIF(U$7:U1317,"&gt;0"),0),0)</f>
        <v>0</v>
      </c>
      <c r="V1318" s="178" t="s">
        <v>1507</v>
      </c>
      <c r="W1318" s="130"/>
      <c r="X1318" s="131"/>
      <c r="Y1318" s="131"/>
      <c r="Z1318" s="206"/>
      <c r="AA1318" s="134"/>
      <c r="AB1318" s="174">
        <f>IF(AC1318="totale",SUMIF(AA$7:AA1318,"somma",Z$7:Z1318)-SUMIF(AC$7:AC1317,"totale",AB$7:AB1317),0)</f>
        <v>0</v>
      </c>
      <c r="AC1318" s="134"/>
      <c r="AD1318" s="194">
        <f t="shared" si="96"/>
        <v>0</v>
      </c>
      <c r="AE1318" s="124" t="str">
        <f t="shared" si="95"/>
        <v/>
      </c>
      <c r="AF1318" s="195" t="str">
        <f t="shared" si="97"/>
        <v/>
      </c>
      <c r="AG1318" s="194" t="str">
        <f t="shared" si="98"/>
        <v/>
      </c>
      <c r="AH1318" s="194">
        <f>IF(AG1318="",0,IF(ISERROR(VLOOKUP(AG1318,AG$7:AG1317,1,FALSE)),1,0))</f>
        <v>0</v>
      </c>
      <c r="AI1318" s="194"/>
    </row>
    <row r="1319" spans="1:35" ht="16.5" customHeight="1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75">
        <f>IF(AND($X$5012&lt;&gt;" ",$X$5012&lt;&gt;0),IF(X1319=$X$5012,1+COUNTIF(U$7:U1318,"&gt;0"),0),0)</f>
        <v>0</v>
      </c>
      <c r="V1319" s="178" t="s">
        <v>1508</v>
      </c>
      <c r="W1319" s="130"/>
      <c r="X1319" s="131"/>
      <c r="Y1319" s="131"/>
      <c r="Z1319" s="206"/>
      <c r="AA1319" s="134"/>
      <c r="AB1319" s="174">
        <f>IF(AC1319="totale",SUMIF(AA$7:AA1319,"somma",Z$7:Z1319)-SUMIF(AC$7:AC1318,"totale",AB$7:AB1318),0)</f>
        <v>0</v>
      </c>
      <c r="AC1319" s="134"/>
      <c r="AD1319" s="194">
        <f t="shared" si="96"/>
        <v>0</v>
      </c>
      <c r="AE1319" s="124" t="str">
        <f t="shared" si="95"/>
        <v/>
      </c>
      <c r="AF1319" s="195" t="str">
        <f t="shared" si="97"/>
        <v/>
      </c>
      <c r="AG1319" s="194" t="str">
        <f t="shared" si="98"/>
        <v/>
      </c>
      <c r="AH1319" s="194">
        <f>IF(AG1319="",0,IF(ISERROR(VLOOKUP(AG1319,AG$7:AG1318,1,FALSE)),1,0))</f>
        <v>0</v>
      </c>
      <c r="AI1319" s="194"/>
    </row>
    <row r="1320" spans="1:35" ht="16.5" customHeight="1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75">
        <f>IF(AND($X$5012&lt;&gt;" ",$X$5012&lt;&gt;0),IF(X1320=$X$5012,1+COUNTIF(U$7:U1319,"&gt;0"),0),0)</f>
        <v>0</v>
      </c>
      <c r="V1320" s="178" t="s">
        <v>1509</v>
      </c>
      <c r="W1320" s="130"/>
      <c r="X1320" s="131"/>
      <c r="Y1320" s="131"/>
      <c r="Z1320" s="206"/>
      <c r="AA1320" s="134"/>
      <c r="AB1320" s="174">
        <f>IF(AC1320="totale",SUMIF(AA$7:AA1320,"somma",Z$7:Z1320)-SUMIF(AC$7:AC1319,"totale",AB$7:AB1319),0)</f>
        <v>0</v>
      </c>
      <c r="AC1320" s="134"/>
      <c r="AD1320" s="194">
        <f t="shared" si="96"/>
        <v>0</v>
      </c>
      <c r="AE1320" s="124" t="str">
        <f t="shared" si="95"/>
        <v/>
      </c>
      <c r="AF1320" s="195" t="str">
        <f t="shared" si="97"/>
        <v/>
      </c>
      <c r="AG1320" s="194" t="str">
        <f t="shared" si="98"/>
        <v/>
      </c>
      <c r="AH1320" s="194">
        <f>IF(AG1320="",0,IF(ISERROR(VLOOKUP(AG1320,AG$7:AG1319,1,FALSE)),1,0))</f>
        <v>0</v>
      </c>
      <c r="AI1320" s="194"/>
    </row>
    <row r="1321" spans="1:35" ht="16.5" customHeight="1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75">
        <f>IF(AND($X$5012&lt;&gt;" ",$X$5012&lt;&gt;0),IF(X1321=$X$5012,1+COUNTIF(U$7:U1320,"&gt;0"),0),0)</f>
        <v>0</v>
      </c>
      <c r="V1321" s="178" t="s">
        <v>1510</v>
      </c>
      <c r="W1321" s="130"/>
      <c r="X1321" s="131"/>
      <c r="Y1321" s="131"/>
      <c r="Z1321" s="206"/>
      <c r="AA1321" s="134"/>
      <c r="AB1321" s="174">
        <f>IF(AC1321="totale",SUMIF(AA$7:AA1321,"somma",Z$7:Z1321)-SUMIF(AC$7:AC1320,"totale",AB$7:AB1320),0)</f>
        <v>0</v>
      </c>
      <c r="AC1321" s="134"/>
      <c r="AD1321" s="194">
        <f t="shared" si="96"/>
        <v>0</v>
      </c>
      <c r="AE1321" s="124" t="str">
        <f t="shared" si="95"/>
        <v/>
      </c>
      <c r="AF1321" s="195" t="str">
        <f t="shared" si="97"/>
        <v/>
      </c>
      <c r="AG1321" s="194" t="str">
        <f t="shared" si="98"/>
        <v/>
      </c>
      <c r="AH1321" s="194">
        <f>IF(AG1321="",0,IF(ISERROR(VLOOKUP(AG1321,AG$7:AG1320,1,FALSE)),1,0))</f>
        <v>0</v>
      </c>
      <c r="AI1321" s="194"/>
    </row>
    <row r="1322" spans="1:35" ht="16.5" customHeight="1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75">
        <f>IF(AND($X$5012&lt;&gt;" ",$X$5012&lt;&gt;0),IF(X1322=$X$5012,1+COUNTIF(U$7:U1321,"&gt;0"),0),0)</f>
        <v>0</v>
      </c>
      <c r="V1322" s="178" t="s">
        <v>1511</v>
      </c>
      <c r="W1322" s="130"/>
      <c r="X1322" s="131"/>
      <c r="Y1322" s="131"/>
      <c r="Z1322" s="206"/>
      <c r="AA1322" s="134"/>
      <c r="AB1322" s="174">
        <f>IF(AC1322="totale",SUMIF(AA$7:AA1322,"somma",Z$7:Z1322)-SUMIF(AC$7:AC1321,"totale",AB$7:AB1321),0)</f>
        <v>0</v>
      </c>
      <c r="AC1322" s="134"/>
      <c r="AD1322" s="194">
        <f t="shared" si="96"/>
        <v>0</v>
      </c>
      <c r="AE1322" s="124" t="str">
        <f t="shared" si="95"/>
        <v/>
      </c>
      <c r="AF1322" s="195" t="str">
        <f t="shared" si="97"/>
        <v/>
      </c>
      <c r="AG1322" s="194" t="str">
        <f t="shared" si="98"/>
        <v/>
      </c>
      <c r="AH1322" s="194">
        <f>IF(AG1322="",0,IF(ISERROR(VLOOKUP(AG1322,AG$7:AG1321,1,FALSE)),1,0))</f>
        <v>0</v>
      </c>
      <c r="AI1322" s="194"/>
    </row>
    <row r="1323" spans="1:35" ht="16.5" customHeight="1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75">
        <f>IF(AND($X$5012&lt;&gt;" ",$X$5012&lt;&gt;0),IF(X1323=$X$5012,1+COUNTIF(U$7:U1322,"&gt;0"),0),0)</f>
        <v>0</v>
      </c>
      <c r="V1323" s="178" t="s">
        <v>1512</v>
      </c>
      <c r="W1323" s="130"/>
      <c r="X1323" s="131"/>
      <c r="Y1323" s="131"/>
      <c r="Z1323" s="206"/>
      <c r="AA1323" s="134"/>
      <c r="AB1323" s="174">
        <f>IF(AC1323="totale",SUMIF(AA$7:AA1323,"somma",Z$7:Z1323)-SUMIF(AC$7:AC1322,"totale",AB$7:AB1322),0)</f>
        <v>0</v>
      </c>
      <c r="AC1323" s="134"/>
      <c r="AD1323" s="194">
        <f t="shared" si="96"/>
        <v>0</v>
      </c>
      <c r="AE1323" s="124" t="str">
        <f t="shared" si="95"/>
        <v/>
      </c>
      <c r="AF1323" s="195" t="str">
        <f t="shared" si="97"/>
        <v/>
      </c>
      <c r="AG1323" s="194" t="str">
        <f t="shared" si="98"/>
        <v/>
      </c>
      <c r="AH1323" s="194">
        <f>IF(AG1323="",0,IF(ISERROR(VLOOKUP(AG1323,AG$7:AG1322,1,FALSE)),1,0))</f>
        <v>0</v>
      </c>
      <c r="AI1323" s="194"/>
    </row>
    <row r="1324" spans="1:35" ht="16.5" customHeight="1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75">
        <f>IF(AND($X$5012&lt;&gt;" ",$X$5012&lt;&gt;0),IF(X1324=$X$5012,1+COUNTIF(U$7:U1323,"&gt;0"),0),0)</f>
        <v>0</v>
      </c>
      <c r="V1324" s="178" t="s">
        <v>1513</v>
      </c>
      <c r="W1324" s="130"/>
      <c r="X1324" s="131"/>
      <c r="Y1324" s="131"/>
      <c r="Z1324" s="206"/>
      <c r="AA1324" s="134"/>
      <c r="AB1324" s="174">
        <f>IF(AC1324="totale",SUMIF(AA$7:AA1324,"somma",Z$7:Z1324)-SUMIF(AC$7:AC1323,"totale",AB$7:AB1323),0)</f>
        <v>0</v>
      </c>
      <c r="AC1324" s="134"/>
      <c r="AD1324" s="194">
        <f t="shared" si="96"/>
        <v>0</v>
      </c>
      <c r="AE1324" s="124" t="str">
        <f t="shared" si="95"/>
        <v/>
      </c>
      <c r="AF1324" s="195" t="str">
        <f t="shared" si="97"/>
        <v/>
      </c>
      <c r="AG1324" s="194" t="str">
        <f t="shared" si="98"/>
        <v/>
      </c>
      <c r="AH1324" s="194">
        <f>IF(AG1324="",0,IF(ISERROR(VLOOKUP(AG1324,AG$7:AG1323,1,FALSE)),1,0))</f>
        <v>0</v>
      </c>
      <c r="AI1324" s="194"/>
    </row>
    <row r="1325" spans="1:35" ht="16.5" customHeight="1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75">
        <f>IF(AND($X$5012&lt;&gt;" ",$X$5012&lt;&gt;0),IF(X1325=$X$5012,1+COUNTIF(U$7:U1324,"&gt;0"),0),0)</f>
        <v>0</v>
      </c>
      <c r="V1325" s="178" t="s">
        <v>1514</v>
      </c>
      <c r="W1325" s="130"/>
      <c r="X1325" s="131"/>
      <c r="Y1325" s="131"/>
      <c r="Z1325" s="206"/>
      <c r="AA1325" s="134"/>
      <c r="AB1325" s="174">
        <f>IF(AC1325="totale",SUMIF(AA$7:AA1325,"somma",Z$7:Z1325)-SUMIF(AC$7:AC1324,"totale",AB$7:AB1324),0)</f>
        <v>0</v>
      </c>
      <c r="AC1325" s="134"/>
      <c r="AD1325" s="194">
        <f t="shared" si="96"/>
        <v>0</v>
      </c>
      <c r="AE1325" s="124" t="str">
        <f t="shared" si="95"/>
        <v/>
      </c>
      <c r="AF1325" s="195" t="str">
        <f t="shared" si="97"/>
        <v/>
      </c>
      <c r="AG1325" s="194" t="str">
        <f t="shared" si="98"/>
        <v/>
      </c>
      <c r="AH1325" s="194">
        <f>IF(AG1325="",0,IF(ISERROR(VLOOKUP(AG1325,AG$7:AG1324,1,FALSE)),1,0))</f>
        <v>0</v>
      </c>
      <c r="AI1325" s="194"/>
    </row>
    <row r="1326" spans="1:35" ht="16.5" customHeight="1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75">
        <f>IF(AND($X$5012&lt;&gt;" ",$X$5012&lt;&gt;0),IF(X1326=$X$5012,1+COUNTIF(U$7:U1325,"&gt;0"),0),0)</f>
        <v>0</v>
      </c>
      <c r="V1326" s="178" t="s">
        <v>1515</v>
      </c>
      <c r="W1326" s="130"/>
      <c r="X1326" s="131"/>
      <c r="Y1326" s="131"/>
      <c r="Z1326" s="206"/>
      <c r="AA1326" s="134"/>
      <c r="AB1326" s="174">
        <f>IF(AC1326="totale",SUMIF(AA$7:AA1326,"somma",Z$7:Z1326)-SUMIF(AC$7:AC1325,"totale",AB$7:AB1325),0)</f>
        <v>0</v>
      </c>
      <c r="AC1326" s="134"/>
      <c r="AD1326" s="194">
        <f t="shared" si="96"/>
        <v>0</v>
      </c>
      <c r="AE1326" s="124" t="str">
        <f t="shared" si="95"/>
        <v/>
      </c>
      <c r="AF1326" s="195" t="str">
        <f t="shared" si="97"/>
        <v/>
      </c>
      <c r="AG1326" s="194" t="str">
        <f t="shared" si="98"/>
        <v/>
      </c>
      <c r="AH1326" s="194">
        <f>IF(AG1326="",0,IF(ISERROR(VLOOKUP(AG1326,AG$7:AG1325,1,FALSE)),1,0))</f>
        <v>0</v>
      </c>
      <c r="AI1326" s="194"/>
    </row>
    <row r="1327" spans="1:35" ht="16.5" customHeight="1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75">
        <f>IF(AND($X$5012&lt;&gt;" ",$X$5012&lt;&gt;0),IF(X1327=$X$5012,1+COUNTIF(U$7:U1326,"&gt;0"),0),0)</f>
        <v>0</v>
      </c>
      <c r="V1327" s="178" t="s">
        <v>1516</v>
      </c>
      <c r="W1327" s="130"/>
      <c r="X1327" s="131"/>
      <c r="Y1327" s="131"/>
      <c r="Z1327" s="206"/>
      <c r="AA1327" s="134"/>
      <c r="AB1327" s="174">
        <f>IF(AC1327="totale",SUMIF(AA$7:AA1327,"somma",Z$7:Z1327)-SUMIF(AC$7:AC1326,"totale",AB$7:AB1326),0)</f>
        <v>0</v>
      </c>
      <c r="AC1327" s="134"/>
      <c r="AD1327" s="194">
        <f t="shared" si="96"/>
        <v>0</v>
      </c>
      <c r="AE1327" s="124" t="str">
        <f t="shared" si="95"/>
        <v/>
      </c>
      <c r="AF1327" s="195" t="str">
        <f t="shared" si="97"/>
        <v/>
      </c>
      <c r="AG1327" s="194" t="str">
        <f t="shared" si="98"/>
        <v/>
      </c>
      <c r="AH1327" s="194">
        <f>IF(AG1327="",0,IF(ISERROR(VLOOKUP(AG1327,AG$7:AG1326,1,FALSE)),1,0))</f>
        <v>0</v>
      </c>
      <c r="AI1327" s="194"/>
    </row>
    <row r="1328" spans="1:35" ht="16.5" customHeight="1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75">
        <f>IF(AND($X$5012&lt;&gt;" ",$X$5012&lt;&gt;0),IF(X1328=$X$5012,1+COUNTIF(U$7:U1327,"&gt;0"),0),0)</f>
        <v>0</v>
      </c>
      <c r="V1328" s="178" t="s">
        <v>1517</v>
      </c>
      <c r="W1328" s="130"/>
      <c r="X1328" s="131"/>
      <c r="Y1328" s="131"/>
      <c r="Z1328" s="206"/>
      <c r="AA1328" s="134"/>
      <c r="AB1328" s="174">
        <f>IF(AC1328="totale",SUMIF(AA$7:AA1328,"somma",Z$7:Z1328)-SUMIF(AC$7:AC1327,"totale",AB$7:AB1327),0)</f>
        <v>0</v>
      </c>
      <c r="AC1328" s="134"/>
      <c r="AD1328" s="194">
        <f t="shared" si="96"/>
        <v>0</v>
      </c>
      <c r="AE1328" s="124" t="str">
        <f t="shared" si="95"/>
        <v/>
      </c>
      <c r="AF1328" s="195" t="str">
        <f t="shared" si="97"/>
        <v/>
      </c>
      <c r="AG1328" s="194" t="str">
        <f t="shared" si="98"/>
        <v/>
      </c>
      <c r="AH1328" s="194">
        <f>IF(AG1328="",0,IF(ISERROR(VLOOKUP(AG1328,AG$7:AG1327,1,FALSE)),1,0))</f>
        <v>0</v>
      </c>
      <c r="AI1328" s="194"/>
    </row>
    <row r="1329" spans="1:35" ht="16.5" customHeight="1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75">
        <f>IF(AND($X$5012&lt;&gt;" ",$X$5012&lt;&gt;0),IF(X1329=$X$5012,1+COUNTIF(U$7:U1328,"&gt;0"),0),0)</f>
        <v>0</v>
      </c>
      <c r="V1329" s="178" t="s">
        <v>1518</v>
      </c>
      <c r="W1329" s="130"/>
      <c r="X1329" s="131"/>
      <c r="Y1329" s="131"/>
      <c r="Z1329" s="206"/>
      <c r="AA1329" s="134"/>
      <c r="AB1329" s="174">
        <f>IF(AC1329="totale",SUMIF(AA$7:AA1329,"somma",Z$7:Z1329)-SUMIF(AC$7:AC1328,"totale",AB$7:AB1328),0)</f>
        <v>0</v>
      </c>
      <c r="AC1329" s="134"/>
      <c r="AD1329" s="194">
        <f t="shared" si="96"/>
        <v>0</v>
      </c>
      <c r="AE1329" s="124" t="str">
        <f t="shared" si="95"/>
        <v/>
      </c>
      <c r="AF1329" s="195" t="str">
        <f t="shared" si="97"/>
        <v/>
      </c>
      <c r="AG1329" s="194" t="str">
        <f t="shared" si="98"/>
        <v/>
      </c>
      <c r="AH1329" s="194">
        <f>IF(AG1329="",0,IF(ISERROR(VLOOKUP(AG1329,AG$7:AG1328,1,FALSE)),1,0))</f>
        <v>0</v>
      </c>
      <c r="AI1329" s="194"/>
    </row>
    <row r="1330" spans="1:35" ht="16.5" customHeight="1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75">
        <f>IF(AND($X$5012&lt;&gt;" ",$X$5012&lt;&gt;0),IF(X1330=$X$5012,1+COUNTIF(U$7:U1329,"&gt;0"),0),0)</f>
        <v>0</v>
      </c>
      <c r="V1330" s="178" t="s">
        <v>1519</v>
      </c>
      <c r="W1330" s="130"/>
      <c r="X1330" s="131"/>
      <c r="Y1330" s="131"/>
      <c r="Z1330" s="206"/>
      <c r="AA1330" s="134"/>
      <c r="AB1330" s="174">
        <f>IF(AC1330="totale",SUMIF(AA$7:AA1330,"somma",Z$7:Z1330)-SUMIF(AC$7:AC1329,"totale",AB$7:AB1329),0)</f>
        <v>0</v>
      </c>
      <c r="AC1330" s="134"/>
      <c r="AD1330" s="194">
        <f t="shared" si="96"/>
        <v>0</v>
      </c>
      <c r="AE1330" s="124" t="str">
        <f t="shared" si="95"/>
        <v/>
      </c>
      <c r="AF1330" s="195" t="str">
        <f t="shared" si="97"/>
        <v/>
      </c>
      <c r="AG1330" s="194" t="str">
        <f t="shared" si="98"/>
        <v/>
      </c>
      <c r="AH1330" s="194">
        <f>IF(AG1330="",0,IF(ISERROR(VLOOKUP(AG1330,AG$7:AG1329,1,FALSE)),1,0))</f>
        <v>0</v>
      </c>
      <c r="AI1330" s="194"/>
    </row>
    <row r="1331" spans="1:35" ht="16.5" customHeight="1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75">
        <f>IF(AND($X$5012&lt;&gt;" ",$X$5012&lt;&gt;0),IF(X1331=$X$5012,1+COUNTIF(U$7:U1330,"&gt;0"),0),0)</f>
        <v>0</v>
      </c>
      <c r="V1331" s="178" t="s">
        <v>1520</v>
      </c>
      <c r="W1331" s="130"/>
      <c r="X1331" s="131"/>
      <c r="Y1331" s="131"/>
      <c r="Z1331" s="206"/>
      <c r="AA1331" s="134"/>
      <c r="AB1331" s="174">
        <f>IF(AC1331="totale",SUMIF(AA$7:AA1331,"somma",Z$7:Z1331)-SUMIF(AC$7:AC1330,"totale",AB$7:AB1330),0)</f>
        <v>0</v>
      </c>
      <c r="AC1331" s="134"/>
      <c r="AD1331" s="194">
        <f t="shared" si="96"/>
        <v>0</v>
      </c>
      <c r="AE1331" s="124" t="str">
        <f t="shared" si="95"/>
        <v/>
      </c>
      <c r="AF1331" s="195" t="str">
        <f t="shared" si="97"/>
        <v/>
      </c>
      <c r="AG1331" s="194" t="str">
        <f t="shared" si="98"/>
        <v/>
      </c>
      <c r="AH1331" s="194">
        <f>IF(AG1331="",0,IF(ISERROR(VLOOKUP(AG1331,AG$7:AG1330,1,FALSE)),1,0))</f>
        <v>0</v>
      </c>
      <c r="AI1331" s="194"/>
    </row>
    <row r="1332" spans="1:35" ht="16.5" customHeight="1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75">
        <f>IF(AND($X$5012&lt;&gt;" ",$X$5012&lt;&gt;0),IF(X1332=$X$5012,1+COUNTIF(U$7:U1331,"&gt;0"),0),0)</f>
        <v>0</v>
      </c>
      <c r="V1332" s="178" t="s">
        <v>1521</v>
      </c>
      <c r="W1332" s="130"/>
      <c r="X1332" s="131"/>
      <c r="Y1332" s="131"/>
      <c r="Z1332" s="206"/>
      <c r="AA1332" s="134"/>
      <c r="AB1332" s="174">
        <f>IF(AC1332="totale",SUMIF(AA$7:AA1332,"somma",Z$7:Z1332)-SUMIF(AC$7:AC1331,"totale",AB$7:AB1331),0)</f>
        <v>0</v>
      </c>
      <c r="AC1332" s="134"/>
      <c r="AD1332" s="194">
        <f t="shared" si="96"/>
        <v>0</v>
      </c>
      <c r="AE1332" s="124" t="str">
        <f t="shared" si="95"/>
        <v/>
      </c>
      <c r="AF1332" s="195" t="str">
        <f t="shared" si="97"/>
        <v/>
      </c>
      <c r="AG1332" s="194" t="str">
        <f t="shared" si="98"/>
        <v/>
      </c>
      <c r="AH1332" s="194">
        <f>IF(AG1332="",0,IF(ISERROR(VLOOKUP(AG1332,AG$7:AG1331,1,FALSE)),1,0))</f>
        <v>0</v>
      </c>
      <c r="AI1332" s="194"/>
    </row>
    <row r="1333" spans="1:35" ht="16.5" customHeight="1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75">
        <f>IF(AND($X$5012&lt;&gt;" ",$X$5012&lt;&gt;0),IF(X1333=$X$5012,1+COUNTIF(U$7:U1332,"&gt;0"),0),0)</f>
        <v>0</v>
      </c>
      <c r="V1333" s="178" t="s">
        <v>1522</v>
      </c>
      <c r="W1333" s="130"/>
      <c r="X1333" s="131"/>
      <c r="Y1333" s="131"/>
      <c r="Z1333" s="206"/>
      <c r="AA1333" s="134"/>
      <c r="AB1333" s="174">
        <f>IF(AC1333="totale",SUMIF(AA$7:AA1333,"somma",Z$7:Z1333)-SUMIF(AC$7:AC1332,"totale",AB$7:AB1332),0)</f>
        <v>0</v>
      </c>
      <c r="AC1333" s="134"/>
      <c r="AD1333" s="194">
        <f t="shared" si="96"/>
        <v>0</v>
      </c>
      <c r="AE1333" s="124" t="str">
        <f t="shared" si="95"/>
        <v/>
      </c>
      <c r="AF1333" s="195" t="str">
        <f t="shared" si="97"/>
        <v/>
      </c>
      <c r="AG1333" s="194" t="str">
        <f t="shared" si="98"/>
        <v/>
      </c>
      <c r="AH1333" s="194">
        <f>IF(AG1333="",0,IF(ISERROR(VLOOKUP(AG1333,AG$7:AG1332,1,FALSE)),1,0))</f>
        <v>0</v>
      </c>
      <c r="AI1333" s="194"/>
    </row>
    <row r="1334" spans="1:35" ht="16.5" customHeight="1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75">
        <f>IF(AND($X$5012&lt;&gt;" ",$X$5012&lt;&gt;0),IF(X1334=$X$5012,1+COUNTIF(U$7:U1333,"&gt;0"),0),0)</f>
        <v>0</v>
      </c>
      <c r="V1334" s="178" t="s">
        <v>1523</v>
      </c>
      <c r="W1334" s="130"/>
      <c r="X1334" s="131"/>
      <c r="Y1334" s="131"/>
      <c r="Z1334" s="206"/>
      <c r="AA1334" s="134"/>
      <c r="AB1334" s="174">
        <f>IF(AC1334="totale",SUMIF(AA$7:AA1334,"somma",Z$7:Z1334)-SUMIF(AC$7:AC1333,"totale",AB$7:AB1333),0)</f>
        <v>0</v>
      </c>
      <c r="AC1334" s="134"/>
      <c r="AD1334" s="194">
        <f t="shared" si="96"/>
        <v>0</v>
      </c>
      <c r="AE1334" s="124" t="str">
        <f t="shared" si="95"/>
        <v/>
      </c>
      <c r="AF1334" s="195" t="str">
        <f t="shared" si="97"/>
        <v/>
      </c>
      <c r="AG1334" s="194" t="str">
        <f t="shared" si="98"/>
        <v/>
      </c>
      <c r="AH1334" s="194">
        <f>IF(AG1334="",0,IF(ISERROR(VLOOKUP(AG1334,AG$7:AG1333,1,FALSE)),1,0))</f>
        <v>0</v>
      </c>
      <c r="AI1334" s="194"/>
    </row>
    <row r="1335" spans="1:35" ht="16.5" customHeight="1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75">
        <f>IF(AND($X$5012&lt;&gt;" ",$X$5012&lt;&gt;0),IF(X1335=$X$5012,1+COUNTIF(U$7:U1334,"&gt;0"),0),0)</f>
        <v>0</v>
      </c>
      <c r="V1335" s="178" t="s">
        <v>1524</v>
      </c>
      <c r="W1335" s="130"/>
      <c r="X1335" s="131"/>
      <c r="Y1335" s="131"/>
      <c r="Z1335" s="206"/>
      <c r="AA1335" s="134"/>
      <c r="AB1335" s="174">
        <f>IF(AC1335="totale",SUMIF(AA$7:AA1335,"somma",Z$7:Z1335)-SUMIF(AC$7:AC1334,"totale",AB$7:AB1334),0)</f>
        <v>0</v>
      </c>
      <c r="AC1335" s="134"/>
      <c r="AD1335" s="194">
        <f t="shared" si="96"/>
        <v>0</v>
      </c>
      <c r="AE1335" s="124" t="str">
        <f t="shared" si="95"/>
        <v/>
      </c>
      <c r="AF1335" s="195" t="str">
        <f t="shared" si="97"/>
        <v/>
      </c>
      <c r="AG1335" s="194" t="str">
        <f t="shared" si="98"/>
        <v/>
      </c>
      <c r="AH1335" s="194">
        <f>IF(AG1335="",0,IF(ISERROR(VLOOKUP(AG1335,AG$7:AG1334,1,FALSE)),1,0))</f>
        <v>0</v>
      </c>
      <c r="AI1335" s="194"/>
    </row>
    <row r="1336" spans="1:35" ht="16.5" customHeight="1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75">
        <f>IF(AND($X$5012&lt;&gt;" ",$X$5012&lt;&gt;0),IF(X1336=$X$5012,1+COUNTIF(U$7:U1335,"&gt;0"),0),0)</f>
        <v>0</v>
      </c>
      <c r="V1336" s="178" t="s">
        <v>1525</v>
      </c>
      <c r="W1336" s="130"/>
      <c r="X1336" s="131"/>
      <c r="Y1336" s="131"/>
      <c r="Z1336" s="206"/>
      <c r="AA1336" s="134"/>
      <c r="AB1336" s="174">
        <f>IF(AC1336="totale",SUMIF(AA$7:AA1336,"somma",Z$7:Z1336)-SUMIF(AC$7:AC1335,"totale",AB$7:AB1335),0)</f>
        <v>0</v>
      </c>
      <c r="AC1336" s="134"/>
      <c r="AD1336" s="194">
        <f t="shared" si="96"/>
        <v>0</v>
      </c>
      <c r="AE1336" s="124" t="str">
        <f t="shared" si="95"/>
        <v/>
      </c>
      <c r="AF1336" s="195" t="str">
        <f t="shared" si="97"/>
        <v/>
      </c>
      <c r="AG1336" s="194" t="str">
        <f t="shared" si="98"/>
        <v/>
      </c>
      <c r="AH1336" s="194">
        <f>IF(AG1336="",0,IF(ISERROR(VLOOKUP(AG1336,AG$7:AG1335,1,FALSE)),1,0))</f>
        <v>0</v>
      </c>
      <c r="AI1336" s="194"/>
    </row>
    <row r="1337" spans="1:35" ht="16.5" customHeight="1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75">
        <f>IF(AND($X$5012&lt;&gt;" ",$X$5012&lt;&gt;0),IF(X1337=$X$5012,1+COUNTIF(U$7:U1336,"&gt;0"),0),0)</f>
        <v>0</v>
      </c>
      <c r="V1337" s="178" t="s">
        <v>1526</v>
      </c>
      <c r="W1337" s="130"/>
      <c r="X1337" s="131"/>
      <c r="Y1337" s="131"/>
      <c r="Z1337" s="206"/>
      <c r="AA1337" s="134"/>
      <c r="AB1337" s="174">
        <f>IF(AC1337="totale",SUMIF(AA$7:AA1337,"somma",Z$7:Z1337)-SUMIF(AC$7:AC1336,"totale",AB$7:AB1336),0)</f>
        <v>0</v>
      </c>
      <c r="AC1337" s="134"/>
      <c r="AD1337" s="194">
        <f t="shared" si="96"/>
        <v>0</v>
      </c>
      <c r="AE1337" s="124" t="str">
        <f t="shared" si="95"/>
        <v/>
      </c>
      <c r="AF1337" s="195" t="str">
        <f t="shared" si="97"/>
        <v/>
      </c>
      <c r="AG1337" s="194" t="str">
        <f t="shared" si="98"/>
        <v/>
      </c>
      <c r="AH1337" s="194">
        <f>IF(AG1337="",0,IF(ISERROR(VLOOKUP(AG1337,AG$7:AG1336,1,FALSE)),1,0))</f>
        <v>0</v>
      </c>
      <c r="AI1337" s="194"/>
    </row>
    <row r="1338" spans="1:35" ht="16.5" customHeight="1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75">
        <f>IF(AND($X$5012&lt;&gt;" ",$X$5012&lt;&gt;0),IF(X1338=$X$5012,1+COUNTIF(U$7:U1337,"&gt;0"),0),0)</f>
        <v>0</v>
      </c>
      <c r="V1338" s="178" t="s">
        <v>1527</v>
      </c>
      <c r="W1338" s="130"/>
      <c r="X1338" s="131"/>
      <c r="Y1338" s="131"/>
      <c r="Z1338" s="206"/>
      <c r="AA1338" s="134"/>
      <c r="AB1338" s="174">
        <f>IF(AC1338="totale",SUMIF(AA$7:AA1338,"somma",Z$7:Z1338)-SUMIF(AC$7:AC1337,"totale",AB$7:AB1337),0)</f>
        <v>0</v>
      </c>
      <c r="AC1338" s="134"/>
      <c r="AD1338" s="194">
        <f t="shared" si="96"/>
        <v>0</v>
      </c>
      <c r="AE1338" s="124" t="str">
        <f t="shared" si="95"/>
        <v/>
      </c>
      <c r="AF1338" s="195" t="str">
        <f t="shared" si="97"/>
        <v/>
      </c>
      <c r="AG1338" s="194" t="str">
        <f t="shared" si="98"/>
        <v/>
      </c>
      <c r="AH1338" s="194">
        <f>IF(AG1338="",0,IF(ISERROR(VLOOKUP(AG1338,AG$7:AG1337,1,FALSE)),1,0))</f>
        <v>0</v>
      </c>
      <c r="AI1338" s="194"/>
    </row>
    <row r="1339" spans="1:35" ht="16.5" customHeight="1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75">
        <f>IF(AND($X$5012&lt;&gt;" ",$X$5012&lt;&gt;0),IF(X1339=$X$5012,1+COUNTIF(U$7:U1338,"&gt;0"),0),0)</f>
        <v>0</v>
      </c>
      <c r="V1339" s="178" t="s">
        <v>1528</v>
      </c>
      <c r="W1339" s="130"/>
      <c r="X1339" s="131"/>
      <c r="Y1339" s="131"/>
      <c r="Z1339" s="206"/>
      <c r="AA1339" s="134"/>
      <c r="AB1339" s="174">
        <f>IF(AC1339="totale",SUMIF(AA$7:AA1339,"somma",Z$7:Z1339)-SUMIF(AC$7:AC1338,"totale",AB$7:AB1338),0)</f>
        <v>0</v>
      </c>
      <c r="AC1339" s="134"/>
      <c r="AD1339" s="194">
        <f t="shared" si="96"/>
        <v>0</v>
      </c>
      <c r="AE1339" s="124" t="str">
        <f t="shared" si="95"/>
        <v/>
      </c>
      <c r="AF1339" s="195" t="str">
        <f t="shared" si="97"/>
        <v/>
      </c>
      <c r="AG1339" s="194" t="str">
        <f t="shared" si="98"/>
        <v/>
      </c>
      <c r="AH1339" s="194">
        <f>IF(AG1339="",0,IF(ISERROR(VLOOKUP(AG1339,AG$7:AG1338,1,FALSE)),1,0))</f>
        <v>0</v>
      </c>
      <c r="AI1339" s="194"/>
    </row>
    <row r="1340" spans="1:35" ht="16.5" customHeight="1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75">
        <f>IF(AND($X$5012&lt;&gt;" ",$X$5012&lt;&gt;0),IF(X1340=$X$5012,1+COUNTIF(U$7:U1339,"&gt;0"),0),0)</f>
        <v>0</v>
      </c>
      <c r="V1340" s="178" t="s">
        <v>1529</v>
      </c>
      <c r="W1340" s="130"/>
      <c r="X1340" s="131"/>
      <c r="Y1340" s="131"/>
      <c r="Z1340" s="206"/>
      <c r="AA1340" s="134"/>
      <c r="AB1340" s="174">
        <f>IF(AC1340="totale",SUMIF(AA$7:AA1340,"somma",Z$7:Z1340)-SUMIF(AC$7:AC1339,"totale",AB$7:AB1339),0)</f>
        <v>0</v>
      </c>
      <c r="AC1340" s="134"/>
      <c r="AD1340" s="194">
        <f t="shared" si="96"/>
        <v>0</v>
      </c>
      <c r="AE1340" s="124" t="str">
        <f t="shared" si="95"/>
        <v/>
      </c>
      <c r="AF1340" s="195" t="str">
        <f t="shared" si="97"/>
        <v/>
      </c>
      <c r="AG1340" s="194" t="str">
        <f t="shared" si="98"/>
        <v/>
      </c>
      <c r="AH1340" s="194">
        <f>IF(AG1340="",0,IF(ISERROR(VLOOKUP(AG1340,AG$7:AG1339,1,FALSE)),1,0))</f>
        <v>0</v>
      </c>
      <c r="AI1340" s="194"/>
    </row>
    <row r="1341" spans="1:35" ht="16.5" customHeight="1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75">
        <f>IF(AND($X$5012&lt;&gt;" ",$X$5012&lt;&gt;0),IF(X1341=$X$5012,1+COUNTIF(U$7:U1340,"&gt;0"),0),0)</f>
        <v>0</v>
      </c>
      <c r="V1341" s="178" t="s">
        <v>1530</v>
      </c>
      <c r="W1341" s="130"/>
      <c r="X1341" s="131"/>
      <c r="Y1341" s="131"/>
      <c r="Z1341" s="206"/>
      <c r="AA1341" s="134"/>
      <c r="AB1341" s="174">
        <f>IF(AC1341="totale",SUMIF(AA$7:AA1341,"somma",Z$7:Z1341)-SUMIF(AC$7:AC1340,"totale",AB$7:AB1340),0)</f>
        <v>0</v>
      </c>
      <c r="AC1341" s="134"/>
      <c r="AD1341" s="194">
        <f t="shared" si="96"/>
        <v>0</v>
      </c>
      <c r="AE1341" s="124" t="str">
        <f t="shared" si="95"/>
        <v/>
      </c>
      <c r="AF1341" s="195" t="str">
        <f t="shared" si="97"/>
        <v/>
      </c>
      <c r="AG1341" s="194" t="str">
        <f t="shared" si="98"/>
        <v/>
      </c>
      <c r="AH1341" s="194">
        <f>IF(AG1341="",0,IF(ISERROR(VLOOKUP(AG1341,AG$7:AG1340,1,FALSE)),1,0))</f>
        <v>0</v>
      </c>
      <c r="AI1341" s="194"/>
    </row>
    <row r="1342" spans="1:35" ht="16.5" customHeight="1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75">
        <f>IF(AND($X$5012&lt;&gt;" ",$X$5012&lt;&gt;0),IF(X1342=$X$5012,1+COUNTIF(U$7:U1341,"&gt;0"),0),0)</f>
        <v>0</v>
      </c>
      <c r="V1342" s="178" t="s">
        <v>1531</v>
      </c>
      <c r="W1342" s="130"/>
      <c r="X1342" s="131"/>
      <c r="Y1342" s="131"/>
      <c r="Z1342" s="206"/>
      <c r="AA1342" s="134"/>
      <c r="AB1342" s="174">
        <f>IF(AC1342="totale",SUMIF(AA$7:AA1342,"somma",Z$7:Z1342)-SUMIF(AC$7:AC1341,"totale",AB$7:AB1341),0)</f>
        <v>0</v>
      </c>
      <c r="AC1342" s="134"/>
      <c r="AD1342" s="194">
        <f t="shared" si="96"/>
        <v>0</v>
      </c>
      <c r="AE1342" s="124" t="str">
        <f t="shared" si="95"/>
        <v/>
      </c>
      <c r="AF1342" s="195" t="str">
        <f t="shared" si="97"/>
        <v/>
      </c>
      <c r="AG1342" s="194" t="str">
        <f t="shared" si="98"/>
        <v/>
      </c>
      <c r="AH1342" s="194">
        <f>IF(AG1342="",0,IF(ISERROR(VLOOKUP(AG1342,AG$7:AG1341,1,FALSE)),1,0))</f>
        <v>0</v>
      </c>
      <c r="AI1342" s="194"/>
    </row>
    <row r="1343" spans="1:35" ht="16.5" customHeight="1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75">
        <f>IF(AND($X$5012&lt;&gt;" ",$X$5012&lt;&gt;0),IF(X1343=$X$5012,1+COUNTIF(U$7:U1342,"&gt;0"),0),0)</f>
        <v>0</v>
      </c>
      <c r="V1343" s="178" t="s">
        <v>1532</v>
      </c>
      <c r="W1343" s="130"/>
      <c r="X1343" s="131"/>
      <c r="Y1343" s="131"/>
      <c r="Z1343" s="206"/>
      <c r="AA1343" s="134"/>
      <c r="AB1343" s="174">
        <f>IF(AC1343="totale",SUMIF(AA$7:AA1343,"somma",Z$7:Z1343)-SUMIF(AC$7:AC1342,"totale",AB$7:AB1342),0)</f>
        <v>0</v>
      </c>
      <c r="AC1343" s="134"/>
      <c r="AD1343" s="194">
        <f t="shared" si="96"/>
        <v>0</v>
      </c>
      <c r="AE1343" s="124" t="str">
        <f t="shared" si="95"/>
        <v/>
      </c>
      <c r="AF1343" s="195" t="str">
        <f t="shared" si="97"/>
        <v/>
      </c>
      <c r="AG1343" s="194" t="str">
        <f t="shared" si="98"/>
        <v/>
      </c>
      <c r="AH1343" s="194">
        <f>IF(AG1343="",0,IF(ISERROR(VLOOKUP(AG1343,AG$7:AG1342,1,FALSE)),1,0))</f>
        <v>0</v>
      </c>
      <c r="AI1343" s="194"/>
    </row>
    <row r="1344" spans="1:35" ht="16.5" customHeight="1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75">
        <f>IF(AND($X$5012&lt;&gt;" ",$X$5012&lt;&gt;0),IF(X1344=$X$5012,1+COUNTIF(U$7:U1343,"&gt;0"),0),0)</f>
        <v>0</v>
      </c>
      <c r="V1344" s="178" t="s">
        <v>1533</v>
      </c>
      <c r="W1344" s="130"/>
      <c r="X1344" s="131"/>
      <c r="Y1344" s="131"/>
      <c r="Z1344" s="206"/>
      <c r="AA1344" s="134"/>
      <c r="AB1344" s="174">
        <f>IF(AC1344="totale",SUMIF(AA$7:AA1344,"somma",Z$7:Z1344)-SUMIF(AC$7:AC1343,"totale",AB$7:AB1343),0)</f>
        <v>0</v>
      </c>
      <c r="AC1344" s="134"/>
      <c r="AD1344" s="194">
        <f t="shared" si="96"/>
        <v>0</v>
      </c>
      <c r="AE1344" s="124" t="str">
        <f t="shared" si="95"/>
        <v/>
      </c>
      <c r="AF1344" s="195" t="str">
        <f t="shared" si="97"/>
        <v/>
      </c>
      <c r="AG1344" s="194" t="str">
        <f t="shared" si="98"/>
        <v/>
      </c>
      <c r="AH1344" s="194">
        <f>IF(AG1344="",0,IF(ISERROR(VLOOKUP(AG1344,AG$7:AG1343,1,FALSE)),1,0))</f>
        <v>0</v>
      </c>
      <c r="AI1344" s="194"/>
    </row>
    <row r="1345" spans="1:35" ht="16.5" customHeight="1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75">
        <f>IF(AND($X$5012&lt;&gt;" ",$X$5012&lt;&gt;0),IF(X1345=$X$5012,1+COUNTIF(U$7:U1344,"&gt;0"),0),0)</f>
        <v>0</v>
      </c>
      <c r="V1345" s="178" t="s">
        <v>1534</v>
      </c>
      <c r="W1345" s="130"/>
      <c r="X1345" s="131"/>
      <c r="Y1345" s="131"/>
      <c r="Z1345" s="206"/>
      <c r="AA1345" s="134"/>
      <c r="AB1345" s="174">
        <f>IF(AC1345="totale",SUMIF(AA$7:AA1345,"somma",Z$7:Z1345)-SUMIF(AC$7:AC1344,"totale",AB$7:AB1344),0)</f>
        <v>0</v>
      </c>
      <c r="AC1345" s="134"/>
      <c r="AD1345" s="194">
        <f t="shared" si="96"/>
        <v>0</v>
      </c>
      <c r="AE1345" s="124" t="str">
        <f t="shared" si="95"/>
        <v/>
      </c>
      <c r="AF1345" s="195" t="str">
        <f t="shared" si="97"/>
        <v/>
      </c>
      <c r="AG1345" s="194" t="str">
        <f t="shared" si="98"/>
        <v/>
      </c>
      <c r="AH1345" s="194">
        <f>IF(AG1345="",0,IF(ISERROR(VLOOKUP(AG1345,AG$7:AG1344,1,FALSE)),1,0))</f>
        <v>0</v>
      </c>
      <c r="AI1345" s="194"/>
    </row>
    <row r="1346" spans="1:35" ht="16.5" customHeight="1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75">
        <f>IF(AND($X$5012&lt;&gt;" ",$X$5012&lt;&gt;0),IF(X1346=$X$5012,1+COUNTIF(U$7:U1345,"&gt;0"),0),0)</f>
        <v>0</v>
      </c>
      <c r="V1346" s="178" t="s">
        <v>1535</v>
      </c>
      <c r="W1346" s="130"/>
      <c r="X1346" s="131"/>
      <c r="Y1346" s="131"/>
      <c r="Z1346" s="206"/>
      <c r="AA1346" s="134"/>
      <c r="AB1346" s="174">
        <f>IF(AC1346="totale",SUMIF(AA$7:AA1346,"somma",Z$7:Z1346)-SUMIF(AC$7:AC1345,"totale",AB$7:AB1345),0)</f>
        <v>0</v>
      </c>
      <c r="AC1346" s="134"/>
      <c r="AD1346" s="194">
        <f t="shared" si="96"/>
        <v>0</v>
      </c>
      <c r="AE1346" s="124" t="str">
        <f t="shared" si="95"/>
        <v/>
      </c>
      <c r="AF1346" s="195" t="str">
        <f t="shared" si="97"/>
        <v/>
      </c>
      <c r="AG1346" s="194" t="str">
        <f t="shared" si="98"/>
        <v/>
      </c>
      <c r="AH1346" s="194">
        <f>IF(AG1346="",0,IF(ISERROR(VLOOKUP(AG1346,AG$7:AG1345,1,FALSE)),1,0))</f>
        <v>0</v>
      </c>
      <c r="AI1346" s="194"/>
    </row>
    <row r="1347" spans="1:35" ht="16.5" customHeight="1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75">
        <f>IF(AND($X$5012&lt;&gt;" ",$X$5012&lt;&gt;0),IF(X1347=$X$5012,1+COUNTIF(U$7:U1346,"&gt;0"),0),0)</f>
        <v>0</v>
      </c>
      <c r="V1347" s="178" t="s">
        <v>1536</v>
      </c>
      <c r="W1347" s="130"/>
      <c r="X1347" s="131"/>
      <c r="Y1347" s="131"/>
      <c r="Z1347" s="206"/>
      <c r="AA1347" s="134"/>
      <c r="AB1347" s="174">
        <f>IF(AC1347="totale",SUMIF(AA$7:AA1347,"somma",Z$7:Z1347)-SUMIF(AC$7:AC1346,"totale",AB$7:AB1346),0)</f>
        <v>0</v>
      </c>
      <c r="AC1347" s="134"/>
      <c r="AD1347" s="194">
        <f t="shared" si="96"/>
        <v>0</v>
      </c>
      <c r="AE1347" s="124" t="str">
        <f t="shared" si="95"/>
        <v/>
      </c>
      <c r="AF1347" s="195" t="str">
        <f t="shared" si="97"/>
        <v/>
      </c>
      <c r="AG1347" s="194" t="str">
        <f t="shared" si="98"/>
        <v/>
      </c>
      <c r="AH1347" s="194">
        <f>IF(AG1347="",0,IF(ISERROR(VLOOKUP(AG1347,AG$7:AG1346,1,FALSE)),1,0))</f>
        <v>0</v>
      </c>
      <c r="AI1347" s="194"/>
    </row>
    <row r="1348" spans="1:35" ht="16.5" customHeight="1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75">
        <f>IF(AND($X$5012&lt;&gt;" ",$X$5012&lt;&gt;0),IF(X1348=$X$5012,1+COUNTIF(U$7:U1347,"&gt;0"),0),0)</f>
        <v>0</v>
      </c>
      <c r="V1348" s="178" t="s">
        <v>1537</v>
      </c>
      <c r="W1348" s="130"/>
      <c r="X1348" s="131"/>
      <c r="Y1348" s="131"/>
      <c r="Z1348" s="206"/>
      <c r="AA1348" s="134"/>
      <c r="AB1348" s="174">
        <f>IF(AC1348="totale",SUMIF(AA$7:AA1348,"somma",Z$7:Z1348)-SUMIF(AC$7:AC1347,"totale",AB$7:AB1347),0)</f>
        <v>0</v>
      </c>
      <c r="AC1348" s="134"/>
      <c r="AD1348" s="194">
        <f t="shared" si="96"/>
        <v>0</v>
      </c>
      <c r="AE1348" s="124" t="str">
        <f t="shared" si="95"/>
        <v/>
      </c>
      <c r="AF1348" s="195" t="str">
        <f t="shared" si="97"/>
        <v/>
      </c>
      <c r="AG1348" s="194" t="str">
        <f t="shared" si="98"/>
        <v/>
      </c>
      <c r="AH1348" s="194">
        <f>IF(AG1348="",0,IF(ISERROR(VLOOKUP(AG1348,AG$7:AG1347,1,FALSE)),1,0))</f>
        <v>0</v>
      </c>
      <c r="AI1348" s="194"/>
    </row>
    <row r="1349" spans="1:35" ht="16.5" customHeight="1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75">
        <f>IF(AND($X$5012&lt;&gt;" ",$X$5012&lt;&gt;0),IF(X1349=$X$5012,1+COUNTIF(U$7:U1348,"&gt;0"),0),0)</f>
        <v>0</v>
      </c>
      <c r="V1349" s="178" t="s">
        <v>1538</v>
      </c>
      <c r="W1349" s="130"/>
      <c r="X1349" s="131"/>
      <c r="Y1349" s="131"/>
      <c r="Z1349" s="206"/>
      <c r="AA1349" s="134"/>
      <c r="AB1349" s="174">
        <f>IF(AC1349="totale",SUMIF(AA$7:AA1349,"somma",Z$7:Z1349)-SUMIF(AC$7:AC1348,"totale",AB$7:AB1348),0)</f>
        <v>0</v>
      </c>
      <c r="AC1349" s="134"/>
      <c r="AD1349" s="194">
        <f t="shared" si="96"/>
        <v>0</v>
      </c>
      <c r="AE1349" s="124" t="str">
        <f t="shared" si="95"/>
        <v/>
      </c>
      <c r="AF1349" s="195" t="str">
        <f t="shared" si="97"/>
        <v/>
      </c>
      <c r="AG1349" s="194" t="str">
        <f t="shared" si="98"/>
        <v/>
      </c>
      <c r="AH1349" s="194">
        <f>IF(AG1349="",0,IF(ISERROR(VLOOKUP(AG1349,AG$7:AG1348,1,FALSE)),1,0))</f>
        <v>0</v>
      </c>
      <c r="AI1349" s="194"/>
    </row>
    <row r="1350" spans="1:35" ht="16.5" customHeight="1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75">
        <f>IF(AND($X$5012&lt;&gt;" ",$X$5012&lt;&gt;0),IF(X1350=$X$5012,1+COUNTIF(U$7:U1349,"&gt;0"),0),0)</f>
        <v>0</v>
      </c>
      <c r="V1350" s="178" t="s">
        <v>1539</v>
      </c>
      <c r="W1350" s="130"/>
      <c r="X1350" s="131"/>
      <c r="Y1350" s="131"/>
      <c r="Z1350" s="206"/>
      <c r="AA1350" s="134"/>
      <c r="AB1350" s="174">
        <f>IF(AC1350="totale",SUMIF(AA$7:AA1350,"somma",Z$7:Z1350)-SUMIF(AC$7:AC1349,"totale",AB$7:AB1349),0)</f>
        <v>0</v>
      </c>
      <c r="AC1350" s="134"/>
      <c r="AD1350" s="194">
        <f t="shared" si="96"/>
        <v>0</v>
      </c>
      <c r="AE1350" s="124" t="str">
        <f t="shared" ref="AE1350:AE1413" si="99">IF(W1350&gt;0,CONCATENATE(MONTH(W1350)&amp;X1350),"")</f>
        <v/>
      </c>
      <c r="AF1350" s="195" t="str">
        <f t="shared" si="97"/>
        <v/>
      </c>
      <c r="AG1350" s="194" t="str">
        <f t="shared" si="98"/>
        <v/>
      </c>
      <c r="AH1350" s="194">
        <f>IF(AG1350="",0,IF(ISERROR(VLOOKUP(AG1350,AG$7:AG1349,1,FALSE)),1,0))</f>
        <v>0</v>
      </c>
      <c r="AI1350" s="194"/>
    </row>
    <row r="1351" spans="1:35" ht="16.5" customHeight="1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75">
        <f>IF(AND($X$5012&lt;&gt;" ",$X$5012&lt;&gt;0),IF(X1351=$X$5012,1+COUNTIF(U$7:U1350,"&gt;0"),0),0)</f>
        <v>0</v>
      </c>
      <c r="V1351" s="178" t="s">
        <v>1540</v>
      </c>
      <c r="W1351" s="130"/>
      <c r="X1351" s="131"/>
      <c r="Y1351" s="131"/>
      <c r="Z1351" s="206"/>
      <c r="AA1351" s="134"/>
      <c r="AB1351" s="174">
        <f>IF(AC1351="totale",SUMIF(AA$7:AA1351,"somma",Z$7:Z1351)-SUMIF(AC$7:AC1350,"totale",AB$7:AB1350),0)</f>
        <v>0</v>
      </c>
      <c r="AC1351" s="134"/>
      <c r="AD1351" s="194">
        <f t="shared" si="96"/>
        <v>0</v>
      </c>
      <c r="AE1351" s="124" t="str">
        <f t="shared" si="99"/>
        <v/>
      </c>
      <c r="AF1351" s="195" t="str">
        <f t="shared" si="97"/>
        <v/>
      </c>
      <c r="AG1351" s="194" t="str">
        <f t="shared" si="98"/>
        <v/>
      </c>
      <c r="AH1351" s="194">
        <f>IF(AG1351="",0,IF(ISERROR(VLOOKUP(AG1351,AG$7:AG1350,1,FALSE)),1,0))</f>
        <v>0</v>
      </c>
      <c r="AI1351" s="194"/>
    </row>
    <row r="1352" spans="1:35" ht="16.5" customHeight="1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75">
        <f>IF(AND($X$5012&lt;&gt;" ",$X$5012&lt;&gt;0),IF(X1352=$X$5012,1+COUNTIF(U$7:U1351,"&gt;0"),0),0)</f>
        <v>0</v>
      </c>
      <c r="V1352" s="178" t="s">
        <v>1541</v>
      </c>
      <c r="W1352" s="130"/>
      <c r="X1352" s="131"/>
      <c r="Y1352" s="131"/>
      <c r="Z1352" s="206"/>
      <c r="AA1352" s="134"/>
      <c r="AB1352" s="174">
        <f>IF(AC1352="totale",SUMIF(AA$7:AA1352,"somma",Z$7:Z1352)-SUMIF(AC$7:AC1351,"totale",AB$7:AB1351),0)</f>
        <v>0</v>
      </c>
      <c r="AC1352" s="134"/>
      <c r="AD1352" s="194">
        <f t="shared" ref="AD1352:AD1415" si="100">IF(ISBLANK(X1352),0,VLOOKUP(X1352,$B$8:$E$57,1,FALSE))</f>
        <v>0</v>
      </c>
      <c r="AE1352" s="124" t="str">
        <f t="shared" si="99"/>
        <v/>
      </c>
      <c r="AF1352" s="195" t="str">
        <f t="shared" ref="AF1352:AF1415" si="101">IF(OR(AND(Z1352&lt;&gt;0,ISBLANK(X1352)),ISERROR(AD1352)),"ERR","")</f>
        <v/>
      </c>
      <c r="AG1352" s="194" t="str">
        <f t="shared" si="98"/>
        <v/>
      </c>
      <c r="AH1352" s="194">
        <f>IF(AG1352="",0,IF(ISERROR(VLOOKUP(AG1352,AG$7:AG1351,1,FALSE)),1,0))</f>
        <v>0</v>
      </c>
      <c r="AI1352" s="194"/>
    </row>
    <row r="1353" spans="1:35" ht="16.5" customHeight="1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75">
        <f>IF(AND($X$5012&lt;&gt;" ",$X$5012&lt;&gt;0),IF(X1353=$X$5012,1+COUNTIF(U$7:U1352,"&gt;0"),0),0)</f>
        <v>0</v>
      </c>
      <c r="V1353" s="178" t="s">
        <v>1542</v>
      </c>
      <c r="W1353" s="130"/>
      <c r="X1353" s="131"/>
      <c r="Y1353" s="131"/>
      <c r="Z1353" s="206"/>
      <c r="AA1353" s="134"/>
      <c r="AB1353" s="174">
        <f>IF(AC1353="totale",SUMIF(AA$7:AA1353,"somma",Z$7:Z1353)-SUMIF(AC$7:AC1352,"totale",AB$7:AB1352),0)</f>
        <v>0</v>
      </c>
      <c r="AC1353" s="134"/>
      <c r="AD1353" s="194">
        <f t="shared" si="100"/>
        <v>0</v>
      </c>
      <c r="AE1353" s="124" t="str">
        <f t="shared" si="99"/>
        <v/>
      </c>
      <c r="AF1353" s="195" t="str">
        <f t="shared" si="101"/>
        <v/>
      </c>
      <c r="AG1353" s="194" t="str">
        <f t="shared" si="98"/>
        <v/>
      </c>
      <c r="AH1353" s="194">
        <f>IF(AG1353="",0,IF(ISERROR(VLOOKUP(AG1353,AG$7:AG1352,1,FALSE)),1,0))</f>
        <v>0</v>
      </c>
      <c r="AI1353" s="194"/>
    </row>
    <row r="1354" spans="1:35" ht="16.5" customHeight="1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75">
        <f>IF(AND($X$5012&lt;&gt;" ",$X$5012&lt;&gt;0),IF(X1354=$X$5012,1+COUNTIF(U$7:U1353,"&gt;0"),0),0)</f>
        <v>0</v>
      </c>
      <c r="V1354" s="178" t="s">
        <v>1543</v>
      </c>
      <c r="W1354" s="130"/>
      <c r="X1354" s="131"/>
      <c r="Y1354" s="131"/>
      <c r="Z1354" s="206"/>
      <c r="AA1354" s="134"/>
      <c r="AB1354" s="174">
        <f>IF(AC1354="totale",SUMIF(AA$7:AA1354,"somma",Z$7:Z1354)-SUMIF(AC$7:AC1353,"totale",AB$7:AB1353),0)</f>
        <v>0</v>
      </c>
      <c r="AC1354" s="134"/>
      <c r="AD1354" s="194">
        <f t="shared" si="100"/>
        <v>0</v>
      </c>
      <c r="AE1354" s="124" t="str">
        <f t="shared" si="99"/>
        <v/>
      </c>
      <c r="AF1354" s="195" t="str">
        <f t="shared" si="101"/>
        <v/>
      </c>
      <c r="AG1354" s="194" t="str">
        <f t="shared" ref="AG1354:AG1417" si="102">IF(W1354&gt;0,CONCATENATE(MONTH(W1354),"-",YEAR(W1354)),"")</f>
        <v/>
      </c>
      <c r="AH1354" s="194">
        <f>IF(AG1354="",0,IF(ISERROR(VLOOKUP(AG1354,AG$7:AG1353,1,FALSE)),1,0))</f>
        <v>0</v>
      </c>
      <c r="AI1354" s="194"/>
    </row>
    <row r="1355" spans="1:35" ht="16.5" customHeight="1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75">
        <f>IF(AND($X$5012&lt;&gt;" ",$X$5012&lt;&gt;0),IF(X1355=$X$5012,1+COUNTIF(U$7:U1354,"&gt;0"),0),0)</f>
        <v>0</v>
      </c>
      <c r="V1355" s="178" t="s">
        <v>1544</v>
      </c>
      <c r="W1355" s="130"/>
      <c r="X1355" s="131"/>
      <c r="Y1355" s="131"/>
      <c r="Z1355" s="206"/>
      <c r="AA1355" s="134"/>
      <c r="AB1355" s="174">
        <f>IF(AC1355="totale",SUMIF(AA$7:AA1355,"somma",Z$7:Z1355)-SUMIF(AC$7:AC1354,"totale",AB$7:AB1354),0)</f>
        <v>0</v>
      </c>
      <c r="AC1355" s="134"/>
      <c r="AD1355" s="194">
        <f t="shared" si="100"/>
        <v>0</v>
      </c>
      <c r="AE1355" s="124" t="str">
        <f t="shared" si="99"/>
        <v/>
      </c>
      <c r="AF1355" s="195" t="str">
        <f t="shared" si="101"/>
        <v/>
      </c>
      <c r="AG1355" s="194" t="str">
        <f t="shared" si="102"/>
        <v/>
      </c>
      <c r="AH1355" s="194">
        <f>IF(AG1355="",0,IF(ISERROR(VLOOKUP(AG1355,AG$7:AG1354,1,FALSE)),1,0))</f>
        <v>0</v>
      </c>
      <c r="AI1355" s="194"/>
    </row>
    <row r="1356" spans="1:35" ht="16.5" customHeight="1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75">
        <f>IF(AND($X$5012&lt;&gt;" ",$X$5012&lt;&gt;0),IF(X1356=$X$5012,1+COUNTIF(U$7:U1355,"&gt;0"),0),0)</f>
        <v>0</v>
      </c>
      <c r="V1356" s="178" t="s">
        <v>1545</v>
      </c>
      <c r="W1356" s="130"/>
      <c r="X1356" s="131"/>
      <c r="Y1356" s="131"/>
      <c r="Z1356" s="206"/>
      <c r="AA1356" s="134"/>
      <c r="AB1356" s="174">
        <f>IF(AC1356="totale",SUMIF(AA$7:AA1356,"somma",Z$7:Z1356)-SUMIF(AC$7:AC1355,"totale",AB$7:AB1355),0)</f>
        <v>0</v>
      </c>
      <c r="AC1356" s="134"/>
      <c r="AD1356" s="194">
        <f t="shared" si="100"/>
        <v>0</v>
      </c>
      <c r="AE1356" s="124" t="str">
        <f t="shared" si="99"/>
        <v/>
      </c>
      <c r="AF1356" s="195" t="str">
        <f t="shared" si="101"/>
        <v/>
      </c>
      <c r="AG1356" s="194" t="str">
        <f t="shared" si="102"/>
        <v/>
      </c>
      <c r="AH1356" s="194">
        <f>IF(AG1356="",0,IF(ISERROR(VLOOKUP(AG1356,AG$7:AG1355,1,FALSE)),1,0))</f>
        <v>0</v>
      </c>
      <c r="AI1356" s="194"/>
    </row>
    <row r="1357" spans="1:35" ht="16.5" customHeight="1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75">
        <f>IF(AND($X$5012&lt;&gt;" ",$X$5012&lt;&gt;0),IF(X1357=$X$5012,1+COUNTIF(U$7:U1356,"&gt;0"),0),0)</f>
        <v>0</v>
      </c>
      <c r="V1357" s="178" t="s">
        <v>1546</v>
      </c>
      <c r="W1357" s="130"/>
      <c r="X1357" s="131"/>
      <c r="Y1357" s="131"/>
      <c r="Z1357" s="206"/>
      <c r="AA1357" s="134"/>
      <c r="AB1357" s="174">
        <f>IF(AC1357="totale",SUMIF(AA$7:AA1357,"somma",Z$7:Z1357)-SUMIF(AC$7:AC1356,"totale",AB$7:AB1356),0)</f>
        <v>0</v>
      </c>
      <c r="AC1357" s="134"/>
      <c r="AD1357" s="194">
        <f t="shared" si="100"/>
        <v>0</v>
      </c>
      <c r="AE1357" s="124" t="str">
        <f t="shared" si="99"/>
        <v/>
      </c>
      <c r="AF1357" s="195" t="str">
        <f t="shared" si="101"/>
        <v/>
      </c>
      <c r="AG1357" s="194" t="str">
        <f t="shared" si="102"/>
        <v/>
      </c>
      <c r="AH1357" s="194">
        <f>IF(AG1357="",0,IF(ISERROR(VLOOKUP(AG1357,AG$7:AG1356,1,FALSE)),1,0))</f>
        <v>0</v>
      </c>
      <c r="AI1357" s="194"/>
    </row>
    <row r="1358" spans="1:35" ht="16.5" customHeight="1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75">
        <f>IF(AND($X$5012&lt;&gt;" ",$X$5012&lt;&gt;0),IF(X1358=$X$5012,1+COUNTIF(U$7:U1357,"&gt;0"),0),0)</f>
        <v>0</v>
      </c>
      <c r="V1358" s="178" t="s">
        <v>1547</v>
      </c>
      <c r="W1358" s="130"/>
      <c r="X1358" s="131"/>
      <c r="Y1358" s="131"/>
      <c r="Z1358" s="206"/>
      <c r="AA1358" s="134"/>
      <c r="AB1358" s="174">
        <f>IF(AC1358="totale",SUMIF(AA$7:AA1358,"somma",Z$7:Z1358)-SUMIF(AC$7:AC1357,"totale",AB$7:AB1357),0)</f>
        <v>0</v>
      </c>
      <c r="AC1358" s="134"/>
      <c r="AD1358" s="194">
        <f t="shared" si="100"/>
        <v>0</v>
      </c>
      <c r="AE1358" s="124" t="str">
        <f t="shared" si="99"/>
        <v/>
      </c>
      <c r="AF1358" s="195" t="str">
        <f t="shared" si="101"/>
        <v/>
      </c>
      <c r="AG1358" s="194" t="str">
        <f t="shared" si="102"/>
        <v/>
      </c>
      <c r="AH1358" s="194">
        <f>IF(AG1358="",0,IF(ISERROR(VLOOKUP(AG1358,AG$7:AG1357,1,FALSE)),1,0))</f>
        <v>0</v>
      </c>
      <c r="AI1358" s="194"/>
    </row>
    <row r="1359" spans="1:35" ht="16.5" customHeight="1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75">
        <f>IF(AND($X$5012&lt;&gt;" ",$X$5012&lt;&gt;0),IF(X1359=$X$5012,1+COUNTIF(U$7:U1358,"&gt;0"),0),0)</f>
        <v>0</v>
      </c>
      <c r="V1359" s="178" t="s">
        <v>1548</v>
      </c>
      <c r="W1359" s="130"/>
      <c r="X1359" s="131"/>
      <c r="Y1359" s="131"/>
      <c r="Z1359" s="206"/>
      <c r="AA1359" s="134"/>
      <c r="AB1359" s="174">
        <f>IF(AC1359="totale",SUMIF(AA$7:AA1359,"somma",Z$7:Z1359)-SUMIF(AC$7:AC1358,"totale",AB$7:AB1358),0)</f>
        <v>0</v>
      </c>
      <c r="AC1359" s="134"/>
      <c r="AD1359" s="194">
        <f t="shared" si="100"/>
        <v>0</v>
      </c>
      <c r="AE1359" s="124" t="str">
        <f t="shared" si="99"/>
        <v/>
      </c>
      <c r="AF1359" s="195" t="str">
        <f t="shared" si="101"/>
        <v/>
      </c>
      <c r="AG1359" s="194" t="str">
        <f t="shared" si="102"/>
        <v/>
      </c>
      <c r="AH1359" s="194">
        <f>IF(AG1359="",0,IF(ISERROR(VLOOKUP(AG1359,AG$7:AG1358,1,FALSE)),1,0))</f>
        <v>0</v>
      </c>
      <c r="AI1359" s="194"/>
    </row>
    <row r="1360" spans="1:35" ht="16.5" customHeight="1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75">
        <f>IF(AND($X$5012&lt;&gt;" ",$X$5012&lt;&gt;0),IF(X1360=$X$5012,1+COUNTIF(U$7:U1359,"&gt;0"),0),0)</f>
        <v>0</v>
      </c>
      <c r="V1360" s="178" t="s">
        <v>1549</v>
      </c>
      <c r="W1360" s="130"/>
      <c r="X1360" s="131"/>
      <c r="Y1360" s="131"/>
      <c r="Z1360" s="206"/>
      <c r="AA1360" s="134"/>
      <c r="AB1360" s="174">
        <f>IF(AC1360="totale",SUMIF(AA$7:AA1360,"somma",Z$7:Z1360)-SUMIF(AC$7:AC1359,"totale",AB$7:AB1359),0)</f>
        <v>0</v>
      </c>
      <c r="AC1360" s="134"/>
      <c r="AD1360" s="194">
        <f t="shared" si="100"/>
        <v>0</v>
      </c>
      <c r="AE1360" s="124" t="str">
        <f t="shared" si="99"/>
        <v/>
      </c>
      <c r="AF1360" s="195" t="str">
        <f t="shared" si="101"/>
        <v/>
      </c>
      <c r="AG1360" s="194" t="str">
        <f t="shared" si="102"/>
        <v/>
      </c>
      <c r="AH1360" s="194">
        <f>IF(AG1360="",0,IF(ISERROR(VLOOKUP(AG1360,AG$7:AG1359,1,FALSE)),1,0))</f>
        <v>0</v>
      </c>
      <c r="AI1360" s="194"/>
    </row>
    <row r="1361" spans="1:35" ht="16.5" customHeight="1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75">
        <f>IF(AND($X$5012&lt;&gt;" ",$X$5012&lt;&gt;0),IF(X1361=$X$5012,1+COUNTIF(U$7:U1360,"&gt;0"),0),0)</f>
        <v>0</v>
      </c>
      <c r="V1361" s="178" t="s">
        <v>1550</v>
      </c>
      <c r="W1361" s="130"/>
      <c r="X1361" s="131"/>
      <c r="Y1361" s="131"/>
      <c r="Z1361" s="206"/>
      <c r="AA1361" s="134"/>
      <c r="AB1361" s="174">
        <f>IF(AC1361="totale",SUMIF(AA$7:AA1361,"somma",Z$7:Z1361)-SUMIF(AC$7:AC1360,"totale",AB$7:AB1360),0)</f>
        <v>0</v>
      </c>
      <c r="AC1361" s="134"/>
      <c r="AD1361" s="194">
        <f t="shared" si="100"/>
        <v>0</v>
      </c>
      <c r="AE1361" s="124" t="str">
        <f t="shared" si="99"/>
        <v/>
      </c>
      <c r="AF1361" s="195" t="str">
        <f t="shared" si="101"/>
        <v/>
      </c>
      <c r="AG1361" s="194" t="str">
        <f t="shared" si="102"/>
        <v/>
      </c>
      <c r="AH1361" s="194">
        <f>IF(AG1361="",0,IF(ISERROR(VLOOKUP(AG1361,AG$7:AG1360,1,FALSE)),1,0))</f>
        <v>0</v>
      </c>
      <c r="AI1361" s="194"/>
    </row>
    <row r="1362" spans="1:35" ht="16.5" customHeight="1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75">
        <f>IF(AND($X$5012&lt;&gt;" ",$X$5012&lt;&gt;0),IF(X1362=$X$5012,1+COUNTIF(U$7:U1361,"&gt;0"),0),0)</f>
        <v>0</v>
      </c>
      <c r="V1362" s="178" t="s">
        <v>1551</v>
      </c>
      <c r="W1362" s="130"/>
      <c r="X1362" s="131"/>
      <c r="Y1362" s="131"/>
      <c r="Z1362" s="206"/>
      <c r="AA1362" s="134"/>
      <c r="AB1362" s="174">
        <f>IF(AC1362="totale",SUMIF(AA$7:AA1362,"somma",Z$7:Z1362)-SUMIF(AC$7:AC1361,"totale",AB$7:AB1361),0)</f>
        <v>0</v>
      </c>
      <c r="AC1362" s="134"/>
      <c r="AD1362" s="194">
        <f t="shared" si="100"/>
        <v>0</v>
      </c>
      <c r="AE1362" s="124" t="str">
        <f t="shared" si="99"/>
        <v/>
      </c>
      <c r="AF1362" s="195" t="str">
        <f t="shared" si="101"/>
        <v/>
      </c>
      <c r="AG1362" s="194" t="str">
        <f t="shared" si="102"/>
        <v/>
      </c>
      <c r="AH1362" s="194">
        <f>IF(AG1362="",0,IF(ISERROR(VLOOKUP(AG1362,AG$7:AG1361,1,FALSE)),1,0))</f>
        <v>0</v>
      </c>
      <c r="AI1362" s="194"/>
    </row>
    <row r="1363" spans="1:35" ht="16.5" customHeight="1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75">
        <f>IF(AND($X$5012&lt;&gt;" ",$X$5012&lt;&gt;0),IF(X1363=$X$5012,1+COUNTIF(U$7:U1362,"&gt;0"),0),0)</f>
        <v>0</v>
      </c>
      <c r="V1363" s="178" t="s">
        <v>1552</v>
      </c>
      <c r="W1363" s="130"/>
      <c r="X1363" s="131"/>
      <c r="Y1363" s="131"/>
      <c r="Z1363" s="206"/>
      <c r="AA1363" s="134"/>
      <c r="AB1363" s="174">
        <f>IF(AC1363="totale",SUMIF(AA$7:AA1363,"somma",Z$7:Z1363)-SUMIF(AC$7:AC1362,"totale",AB$7:AB1362),0)</f>
        <v>0</v>
      </c>
      <c r="AC1363" s="134"/>
      <c r="AD1363" s="194">
        <f t="shared" si="100"/>
        <v>0</v>
      </c>
      <c r="AE1363" s="124" t="str">
        <f t="shared" si="99"/>
        <v/>
      </c>
      <c r="AF1363" s="195" t="str">
        <f t="shared" si="101"/>
        <v/>
      </c>
      <c r="AG1363" s="194" t="str">
        <f t="shared" si="102"/>
        <v/>
      </c>
      <c r="AH1363" s="194">
        <f>IF(AG1363="",0,IF(ISERROR(VLOOKUP(AG1363,AG$7:AG1362,1,FALSE)),1,0))</f>
        <v>0</v>
      </c>
      <c r="AI1363" s="194"/>
    </row>
    <row r="1364" spans="1:35" ht="16.5" customHeight="1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75">
        <f>IF(AND($X$5012&lt;&gt;" ",$X$5012&lt;&gt;0),IF(X1364=$X$5012,1+COUNTIF(U$7:U1363,"&gt;0"),0),0)</f>
        <v>0</v>
      </c>
      <c r="V1364" s="178" t="s">
        <v>1553</v>
      </c>
      <c r="W1364" s="130"/>
      <c r="X1364" s="131"/>
      <c r="Y1364" s="131"/>
      <c r="Z1364" s="206"/>
      <c r="AA1364" s="134"/>
      <c r="AB1364" s="174">
        <f>IF(AC1364="totale",SUMIF(AA$7:AA1364,"somma",Z$7:Z1364)-SUMIF(AC$7:AC1363,"totale",AB$7:AB1363),0)</f>
        <v>0</v>
      </c>
      <c r="AC1364" s="134"/>
      <c r="AD1364" s="194">
        <f t="shared" si="100"/>
        <v>0</v>
      </c>
      <c r="AE1364" s="124" t="str">
        <f t="shared" si="99"/>
        <v/>
      </c>
      <c r="AF1364" s="195" t="str">
        <f t="shared" si="101"/>
        <v/>
      </c>
      <c r="AG1364" s="194" t="str">
        <f t="shared" si="102"/>
        <v/>
      </c>
      <c r="AH1364" s="194">
        <f>IF(AG1364="",0,IF(ISERROR(VLOOKUP(AG1364,AG$7:AG1363,1,FALSE)),1,0))</f>
        <v>0</v>
      </c>
      <c r="AI1364" s="194"/>
    </row>
    <row r="1365" spans="1:35" ht="16.5" customHeight="1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75">
        <f>IF(AND($X$5012&lt;&gt;" ",$X$5012&lt;&gt;0),IF(X1365=$X$5012,1+COUNTIF(U$7:U1364,"&gt;0"),0),0)</f>
        <v>0</v>
      </c>
      <c r="V1365" s="178" t="s">
        <v>1554</v>
      </c>
      <c r="W1365" s="130"/>
      <c r="X1365" s="131"/>
      <c r="Y1365" s="131"/>
      <c r="Z1365" s="206"/>
      <c r="AA1365" s="134"/>
      <c r="AB1365" s="174">
        <f>IF(AC1365="totale",SUMIF(AA$7:AA1365,"somma",Z$7:Z1365)-SUMIF(AC$7:AC1364,"totale",AB$7:AB1364),0)</f>
        <v>0</v>
      </c>
      <c r="AC1365" s="134"/>
      <c r="AD1365" s="194">
        <f t="shared" si="100"/>
        <v>0</v>
      </c>
      <c r="AE1365" s="124" t="str">
        <f t="shared" si="99"/>
        <v/>
      </c>
      <c r="AF1365" s="195" t="str">
        <f t="shared" si="101"/>
        <v/>
      </c>
      <c r="AG1365" s="194" t="str">
        <f t="shared" si="102"/>
        <v/>
      </c>
      <c r="AH1365" s="194">
        <f>IF(AG1365="",0,IF(ISERROR(VLOOKUP(AG1365,AG$7:AG1364,1,FALSE)),1,0))</f>
        <v>0</v>
      </c>
      <c r="AI1365" s="194"/>
    </row>
    <row r="1366" spans="1:35" ht="16.5" customHeight="1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75">
        <f>IF(AND($X$5012&lt;&gt;" ",$X$5012&lt;&gt;0),IF(X1366=$X$5012,1+COUNTIF(U$7:U1365,"&gt;0"),0),0)</f>
        <v>0</v>
      </c>
      <c r="V1366" s="178" t="s">
        <v>1555</v>
      </c>
      <c r="W1366" s="130"/>
      <c r="X1366" s="131"/>
      <c r="Y1366" s="131"/>
      <c r="Z1366" s="206"/>
      <c r="AA1366" s="134"/>
      <c r="AB1366" s="174">
        <f>IF(AC1366="totale",SUMIF(AA$7:AA1366,"somma",Z$7:Z1366)-SUMIF(AC$7:AC1365,"totale",AB$7:AB1365),0)</f>
        <v>0</v>
      </c>
      <c r="AC1366" s="134"/>
      <c r="AD1366" s="194">
        <f t="shared" si="100"/>
        <v>0</v>
      </c>
      <c r="AE1366" s="124" t="str">
        <f t="shared" si="99"/>
        <v/>
      </c>
      <c r="AF1366" s="195" t="str">
        <f t="shared" si="101"/>
        <v/>
      </c>
      <c r="AG1366" s="194" t="str">
        <f t="shared" si="102"/>
        <v/>
      </c>
      <c r="AH1366" s="194">
        <f>IF(AG1366="",0,IF(ISERROR(VLOOKUP(AG1366,AG$7:AG1365,1,FALSE)),1,0))</f>
        <v>0</v>
      </c>
      <c r="AI1366" s="194"/>
    </row>
    <row r="1367" spans="1:35" ht="16.5" customHeight="1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75">
        <f>IF(AND($X$5012&lt;&gt;" ",$X$5012&lt;&gt;0),IF(X1367=$X$5012,1+COUNTIF(U$7:U1366,"&gt;0"),0),0)</f>
        <v>0</v>
      </c>
      <c r="V1367" s="178" t="s">
        <v>1556</v>
      </c>
      <c r="W1367" s="130"/>
      <c r="X1367" s="131"/>
      <c r="Y1367" s="131"/>
      <c r="Z1367" s="206"/>
      <c r="AA1367" s="134"/>
      <c r="AB1367" s="174">
        <f>IF(AC1367="totale",SUMIF(AA$7:AA1367,"somma",Z$7:Z1367)-SUMIF(AC$7:AC1366,"totale",AB$7:AB1366),0)</f>
        <v>0</v>
      </c>
      <c r="AC1367" s="134"/>
      <c r="AD1367" s="194">
        <f t="shared" si="100"/>
        <v>0</v>
      </c>
      <c r="AE1367" s="124" t="str">
        <f t="shared" si="99"/>
        <v/>
      </c>
      <c r="AF1367" s="195" t="str">
        <f t="shared" si="101"/>
        <v/>
      </c>
      <c r="AG1367" s="194" t="str">
        <f t="shared" si="102"/>
        <v/>
      </c>
      <c r="AH1367" s="194">
        <f>IF(AG1367="",0,IF(ISERROR(VLOOKUP(AG1367,AG$7:AG1366,1,FALSE)),1,0))</f>
        <v>0</v>
      </c>
      <c r="AI1367" s="194"/>
    </row>
    <row r="1368" spans="1:35" ht="16.5" customHeight="1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75">
        <f>IF(AND($X$5012&lt;&gt;" ",$X$5012&lt;&gt;0),IF(X1368=$X$5012,1+COUNTIF(U$7:U1367,"&gt;0"),0),0)</f>
        <v>0</v>
      </c>
      <c r="V1368" s="178" t="s">
        <v>1557</v>
      </c>
      <c r="W1368" s="130"/>
      <c r="X1368" s="131"/>
      <c r="Y1368" s="131"/>
      <c r="Z1368" s="206"/>
      <c r="AA1368" s="134"/>
      <c r="AB1368" s="174">
        <f>IF(AC1368="totale",SUMIF(AA$7:AA1368,"somma",Z$7:Z1368)-SUMIF(AC$7:AC1367,"totale",AB$7:AB1367),0)</f>
        <v>0</v>
      </c>
      <c r="AC1368" s="134"/>
      <c r="AD1368" s="194">
        <f t="shared" si="100"/>
        <v>0</v>
      </c>
      <c r="AE1368" s="124" t="str">
        <f t="shared" si="99"/>
        <v/>
      </c>
      <c r="AF1368" s="195" t="str">
        <f t="shared" si="101"/>
        <v/>
      </c>
      <c r="AG1368" s="194" t="str">
        <f t="shared" si="102"/>
        <v/>
      </c>
      <c r="AH1368" s="194">
        <f>IF(AG1368="",0,IF(ISERROR(VLOOKUP(AG1368,AG$7:AG1367,1,FALSE)),1,0))</f>
        <v>0</v>
      </c>
      <c r="AI1368" s="194"/>
    </row>
    <row r="1369" spans="1:35" ht="16.5" customHeight="1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75">
        <f>IF(AND($X$5012&lt;&gt;" ",$X$5012&lt;&gt;0),IF(X1369=$X$5012,1+COUNTIF(U$7:U1368,"&gt;0"),0),0)</f>
        <v>0</v>
      </c>
      <c r="V1369" s="178" t="s">
        <v>1558</v>
      </c>
      <c r="W1369" s="130"/>
      <c r="X1369" s="131"/>
      <c r="Y1369" s="131"/>
      <c r="Z1369" s="206"/>
      <c r="AA1369" s="134"/>
      <c r="AB1369" s="174">
        <f>IF(AC1369="totale",SUMIF(AA$7:AA1369,"somma",Z$7:Z1369)-SUMIF(AC$7:AC1368,"totale",AB$7:AB1368),0)</f>
        <v>0</v>
      </c>
      <c r="AC1369" s="134"/>
      <c r="AD1369" s="194">
        <f t="shared" si="100"/>
        <v>0</v>
      </c>
      <c r="AE1369" s="124" t="str">
        <f t="shared" si="99"/>
        <v/>
      </c>
      <c r="AF1369" s="195" t="str">
        <f t="shared" si="101"/>
        <v/>
      </c>
      <c r="AG1369" s="194" t="str">
        <f t="shared" si="102"/>
        <v/>
      </c>
      <c r="AH1369" s="194">
        <f>IF(AG1369="",0,IF(ISERROR(VLOOKUP(AG1369,AG$7:AG1368,1,FALSE)),1,0))</f>
        <v>0</v>
      </c>
      <c r="AI1369" s="194"/>
    </row>
    <row r="1370" spans="1:35" ht="16.5" customHeight="1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75">
        <f>IF(AND($X$5012&lt;&gt;" ",$X$5012&lt;&gt;0),IF(X1370=$X$5012,1+COUNTIF(U$7:U1369,"&gt;0"),0),0)</f>
        <v>0</v>
      </c>
      <c r="V1370" s="178" t="s">
        <v>1559</v>
      </c>
      <c r="W1370" s="130"/>
      <c r="X1370" s="131"/>
      <c r="Y1370" s="131"/>
      <c r="Z1370" s="206"/>
      <c r="AA1370" s="134"/>
      <c r="AB1370" s="174">
        <f>IF(AC1370="totale",SUMIF(AA$7:AA1370,"somma",Z$7:Z1370)-SUMIF(AC$7:AC1369,"totale",AB$7:AB1369),0)</f>
        <v>0</v>
      </c>
      <c r="AC1370" s="134"/>
      <c r="AD1370" s="194">
        <f t="shared" si="100"/>
        <v>0</v>
      </c>
      <c r="AE1370" s="124" t="str">
        <f t="shared" si="99"/>
        <v/>
      </c>
      <c r="AF1370" s="195" t="str">
        <f t="shared" si="101"/>
        <v/>
      </c>
      <c r="AG1370" s="194" t="str">
        <f t="shared" si="102"/>
        <v/>
      </c>
      <c r="AH1370" s="194">
        <f>IF(AG1370="",0,IF(ISERROR(VLOOKUP(AG1370,AG$7:AG1369,1,FALSE)),1,0))</f>
        <v>0</v>
      </c>
      <c r="AI1370" s="194"/>
    </row>
    <row r="1371" spans="1:35" ht="16.5" customHeight="1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75">
        <f>IF(AND($X$5012&lt;&gt;" ",$X$5012&lt;&gt;0),IF(X1371=$X$5012,1+COUNTIF(U$7:U1370,"&gt;0"),0),0)</f>
        <v>0</v>
      </c>
      <c r="V1371" s="178" t="s">
        <v>1560</v>
      </c>
      <c r="W1371" s="130"/>
      <c r="X1371" s="131"/>
      <c r="Y1371" s="131"/>
      <c r="Z1371" s="206"/>
      <c r="AA1371" s="134"/>
      <c r="AB1371" s="174">
        <f>IF(AC1371="totale",SUMIF(AA$7:AA1371,"somma",Z$7:Z1371)-SUMIF(AC$7:AC1370,"totale",AB$7:AB1370),0)</f>
        <v>0</v>
      </c>
      <c r="AC1371" s="134"/>
      <c r="AD1371" s="194">
        <f t="shared" si="100"/>
        <v>0</v>
      </c>
      <c r="AE1371" s="124" t="str">
        <f t="shared" si="99"/>
        <v/>
      </c>
      <c r="AF1371" s="195" t="str">
        <f t="shared" si="101"/>
        <v/>
      </c>
      <c r="AG1371" s="194" t="str">
        <f t="shared" si="102"/>
        <v/>
      </c>
      <c r="AH1371" s="194">
        <f>IF(AG1371="",0,IF(ISERROR(VLOOKUP(AG1371,AG$7:AG1370,1,FALSE)),1,0))</f>
        <v>0</v>
      </c>
      <c r="AI1371" s="194"/>
    </row>
    <row r="1372" spans="1:35" ht="16.5" customHeight="1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75">
        <f>IF(AND($X$5012&lt;&gt;" ",$X$5012&lt;&gt;0),IF(X1372=$X$5012,1+COUNTIF(U$7:U1371,"&gt;0"),0),0)</f>
        <v>0</v>
      </c>
      <c r="V1372" s="178" t="s">
        <v>1561</v>
      </c>
      <c r="W1372" s="130"/>
      <c r="X1372" s="131"/>
      <c r="Y1372" s="131"/>
      <c r="Z1372" s="206"/>
      <c r="AA1372" s="134"/>
      <c r="AB1372" s="174">
        <f>IF(AC1372="totale",SUMIF(AA$7:AA1372,"somma",Z$7:Z1372)-SUMIF(AC$7:AC1371,"totale",AB$7:AB1371),0)</f>
        <v>0</v>
      </c>
      <c r="AC1372" s="134"/>
      <c r="AD1372" s="194">
        <f t="shared" si="100"/>
        <v>0</v>
      </c>
      <c r="AE1372" s="124" t="str">
        <f t="shared" si="99"/>
        <v/>
      </c>
      <c r="AF1372" s="195" t="str">
        <f t="shared" si="101"/>
        <v/>
      </c>
      <c r="AG1372" s="194" t="str">
        <f t="shared" si="102"/>
        <v/>
      </c>
      <c r="AH1372" s="194">
        <f>IF(AG1372="",0,IF(ISERROR(VLOOKUP(AG1372,AG$7:AG1371,1,FALSE)),1,0))</f>
        <v>0</v>
      </c>
      <c r="AI1372" s="194"/>
    </row>
    <row r="1373" spans="1:35" ht="16.5" customHeight="1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75">
        <f>IF(AND($X$5012&lt;&gt;" ",$X$5012&lt;&gt;0),IF(X1373=$X$5012,1+COUNTIF(U$7:U1372,"&gt;0"),0),0)</f>
        <v>0</v>
      </c>
      <c r="V1373" s="178" t="s">
        <v>1562</v>
      </c>
      <c r="W1373" s="130"/>
      <c r="X1373" s="131"/>
      <c r="Y1373" s="131"/>
      <c r="Z1373" s="206"/>
      <c r="AA1373" s="134"/>
      <c r="AB1373" s="174">
        <f>IF(AC1373="totale",SUMIF(AA$7:AA1373,"somma",Z$7:Z1373)-SUMIF(AC$7:AC1372,"totale",AB$7:AB1372),0)</f>
        <v>0</v>
      </c>
      <c r="AC1373" s="134"/>
      <c r="AD1373" s="194">
        <f t="shared" si="100"/>
        <v>0</v>
      </c>
      <c r="AE1373" s="124" t="str">
        <f t="shared" si="99"/>
        <v/>
      </c>
      <c r="AF1373" s="195" t="str">
        <f t="shared" si="101"/>
        <v/>
      </c>
      <c r="AG1373" s="194" t="str">
        <f t="shared" si="102"/>
        <v/>
      </c>
      <c r="AH1373" s="194">
        <f>IF(AG1373="",0,IF(ISERROR(VLOOKUP(AG1373,AG$7:AG1372,1,FALSE)),1,0))</f>
        <v>0</v>
      </c>
      <c r="AI1373" s="194"/>
    </row>
    <row r="1374" spans="1:35" ht="16.5" customHeight="1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75">
        <f>IF(AND($X$5012&lt;&gt;" ",$X$5012&lt;&gt;0),IF(X1374=$X$5012,1+COUNTIF(U$7:U1373,"&gt;0"),0),0)</f>
        <v>0</v>
      </c>
      <c r="V1374" s="178" t="s">
        <v>1563</v>
      </c>
      <c r="W1374" s="130"/>
      <c r="X1374" s="131"/>
      <c r="Y1374" s="131"/>
      <c r="Z1374" s="206"/>
      <c r="AA1374" s="134"/>
      <c r="AB1374" s="174">
        <f>IF(AC1374="totale",SUMIF(AA$7:AA1374,"somma",Z$7:Z1374)-SUMIF(AC$7:AC1373,"totale",AB$7:AB1373),0)</f>
        <v>0</v>
      </c>
      <c r="AC1374" s="134"/>
      <c r="AD1374" s="194">
        <f t="shared" si="100"/>
        <v>0</v>
      </c>
      <c r="AE1374" s="124" t="str">
        <f t="shared" si="99"/>
        <v/>
      </c>
      <c r="AF1374" s="195" t="str">
        <f t="shared" si="101"/>
        <v/>
      </c>
      <c r="AG1374" s="194" t="str">
        <f t="shared" si="102"/>
        <v/>
      </c>
      <c r="AH1374" s="194">
        <f>IF(AG1374="",0,IF(ISERROR(VLOOKUP(AG1374,AG$7:AG1373,1,FALSE)),1,0))</f>
        <v>0</v>
      </c>
      <c r="AI1374" s="194"/>
    </row>
    <row r="1375" spans="1:35" ht="16.5" customHeight="1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75">
        <f>IF(AND($X$5012&lt;&gt;" ",$X$5012&lt;&gt;0),IF(X1375=$X$5012,1+COUNTIF(U$7:U1374,"&gt;0"),0),0)</f>
        <v>0</v>
      </c>
      <c r="V1375" s="178" t="s">
        <v>1564</v>
      </c>
      <c r="W1375" s="130"/>
      <c r="X1375" s="131"/>
      <c r="Y1375" s="131"/>
      <c r="Z1375" s="206"/>
      <c r="AA1375" s="134"/>
      <c r="AB1375" s="174">
        <f>IF(AC1375="totale",SUMIF(AA$7:AA1375,"somma",Z$7:Z1375)-SUMIF(AC$7:AC1374,"totale",AB$7:AB1374),0)</f>
        <v>0</v>
      </c>
      <c r="AC1375" s="134"/>
      <c r="AD1375" s="194">
        <f t="shared" si="100"/>
        <v>0</v>
      </c>
      <c r="AE1375" s="124" t="str">
        <f t="shared" si="99"/>
        <v/>
      </c>
      <c r="AF1375" s="195" t="str">
        <f t="shared" si="101"/>
        <v/>
      </c>
      <c r="AG1375" s="194" t="str">
        <f t="shared" si="102"/>
        <v/>
      </c>
      <c r="AH1375" s="194">
        <f>IF(AG1375="",0,IF(ISERROR(VLOOKUP(AG1375,AG$7:AG1374,1,FALSE)),1,0))</f>
        <v>0</v>
      </c>
      <c r="AI1375" s="194"/>
    </row>
    <row r="1376" spans="1:35" ht="16.5" customHeight="1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75">
        <f>IF(AND($X$5012&lt;&gt;" ",$X$5012&lt;&gt;0),IF(X1376=$X$5012,1+COUNTIF(U$7:U1375,"&gt;0"),0),0)</f>
        <v>0</v>
      </c>
      <c r="V1376" s="178" t="s">
        <v>1565</v>
      </c>
      <c r="W1376" s="130"/>
      <c r="X1376" s="131"/>
      <c r="Y1376" s="131"/>
      <c r="Z1376" s="206"/>
      <c r="AA1376" s="134"/>
      <c r="AB1376" s="174">
        <f>IF(AC1376="totale",SUMIF(AA$7:AA1376,"somma",Z$7:Z1376)-SUMIF(AC$7:AC1375,"totale",AB$7:AB1375),0)</f>
        <v>0</v>
      </c>
      <c r="AC1376" s="134"/>
      <c r="AD1376" s="194">
        <f t="shared" si="100"/>
        <v>0</v>
      </c>
      <c r="AE1376" s="124" t="str">
        <f t="shared" si="99"/>
        <v/>
      </c>
      <c r="AF1376" s="195" t="str">
        <f t="shared" si="101"/>
        <v/>
      </c>
      <c r="AG1376" s="194" t="str">
        <f t="shared" si="102"/>
        <v/>
      </c>
      <c r="AH1376" s="194">
        <f>IF(AG1376="",0,IF(ISERROR(VLOOKUP(AG1376,AG$7:AG1375,1,FALSE)),1,0))</f>
        <v>0</v>
      </c>
      <c r="AI1376" s="194"/>
    </row>
    <row r="1377" spans="1:35" ht="16.5" customHeight="1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75">
        <f>IF(AND($X$5012&lt;&gt;" ",$X$5012&lt;&gt;0),IF(X1377=$X$5012,1+COUNTIF(U$7:U1376,"&gt;0"),0),0)</f>
        <v>0</v>
      </c>
      <c r="V1377" s="178" t="s">
        <v>1566</v>
      </c>
      <c r="W1377" s="130"/>
      <c r="X1377" s="131"/>
      <c r="Y1377" s="131"/>
      <c r="Z1377" s="206"/>
      <c r="AA1377" s="134"/>
      <c r="AB1377" s="174">
        <f>IF(AC1377="totale",SUMIF(AA$7:AA1377,"somma",Z$7:Z1377)-SUMIF(AC$7:AC1376,"totale",AB$7:AB1376),0)</f>
        <v>0</v>
      </c>
      <c r="AC1377" s="134"/>
      <c r="AD1377" s="194">
        <f t="shared" si="100"/>
        <v>0</v>
      </c>
      <c r="AE1377" s="124" t="str">
        <f t="shared" si="99"/>
        <v/>
      </c>
      <c r="AF1377" s="195" t="str">
        <f t="shared" si="101"/>
        <v/>
      </c>
      <c r="AG1377" s="194" t="str">
        <f t="shared" si="102"/>
        <v/>
      </c>
      <c r="AH1377" s="194">
        <f>IF(AG1377="",0,IF(ISERROR(VLOOKUP(AG1377,AG$7:AG1376,1,FALSE)),1,0))</f>
        <v>0</v>
      </c>
      <c r="AI1377" s="194"/>
    </row>
    <row r="1378" spans="1:35" ht="16.5" customHeight="1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75">
        <f>IF(AND($X$5012&lt;&gt;" ",$X$5012&lt;&gt;0),IF(X1378=$X$5012,1+COUNTIF(U$7:U1377,"&gt;0"),0),0)</f>
        <v>0</v>
      </c>
      <c r="V1378" s="178" t="s">
        <v>1567</v>
      </c>
      <c r="W1378" s="130"/>
      <c r="X1378" s="131"/>
      <c r="Y1378" s="131"/>
      <c r="Z1378" s="206"/>
      <c r="AA1378" s="134"/>
      <c r="AB1378" s="174">
        <f>IF(AC1378="totale",SUMIF(AA$7:AA1378,"somma",Z$7:Z1378)-SUMIF(AC$7:AC1377,"totale",AB$7:AB1377),0)</f>
        <v>0</v>
      </c>
      <c r="AC1378" s="134"/>
      <c r="AD1378" s="194">
        <f t="shared" si="100"/>
        <v>0</v>
      </c>
      <c r="AE1378" s="124" t="str">
        <f t="shared" si="99"/>
        <v/>
      </c>
      <c r="AF1378" s="195" t="str">
        <f t="shared" si="101"/>
        <v/>
      </c>
      <c r="AG1378" s="194" t="str">
        <f t="shared" si="102"/>
        <v/>
      </c>
      <c r="AH1378" s="194">
        <f>IF(AG1378="",0,IF(ISERROR(VLOOKUP(AG1378,AG$7:AG1377,1,FALSE)),1,0))</f>
        <v>0</v>
      </c>
      <c r="AI1378" s="194"/>
    </row>
    <row r="1379" spans="1:35" ht="16.5" customHeight="1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75">
        <f>IF(AND($X$5012&lt;&gt;" ",$X$5012&lt;&gt;0),IF(X1379=$X$5012,1+COUNTIF(U$7:U1378,"&gt;0"),0),0)</f>
        <v>0</v>
      </c>
      <c r="V1379" s="178" t="s">
        <v>1568</v>
      </c>
      <c r="W1379" s="130"/>
      <c r="X1379" s="131"/>
      <c r="Y1379" s="131"/>
      <c r="Z1379" s="206"/>
      <c r="AA1379" s="134"/>
      <c r="AB1379" s="174">
        <f>IF(AC1379="totale",SUMIF(AA$7:AA1379,"somma",Z$7:Z1379)-SUMIF(AC$7:AC1378,"totale",AB$7:AB1378),0)</f>
        <v>0</v>
      </c>
      <c r="AC1379" s="134"/>
      <c r="AD1379" s="194">
        <f t="shared" si="100"/>
        <v>0</v>
      </c>
      <c r="AE1379" s="124" t="str">
        <f t="shared" si="99"/>
        <v/>
      </c>
      <c r="AF1379" s="195" t="str">
        <f t="shared" si="101"/>
        <v/>
      </c>
      <c r="AG1379" s="194" t="str">
        <f t="shared" si="102"/>
        <v/>
      </c>
      <c r="AH1379" s="194">
        <f>IF(AG1379="",0,IF(ISERROR(VLOOKUP(AG1379,AG$7:AG1378,1,FALSE)),1,0))</f>
        <v>0</v>
      </c>
      <c r="AI1379" s="194"/>
    </row>
    <row r="1380" spans="1:35" ht="16.5" customHeight="1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75">
        <f>IF(AND($X$5012&lt;&gt;" ",$X$5012&lt;&gt;0),IF(X1380=$X$5012,1+COUNTIF(U$7:U1379,"&gt;0"),0),0)</f>
        <v>0</v>
      </c>
      <c r="V1380" s="178" t="s">
        <v>1569</v>
      </c>
      <c r="W1380" s="130"/>
      <c r="X1380" s="131"/>
      <c r="Y1380" s="131"/>
      <c r="Z1380" s="206"/>
      <c r="AA1380" s="134"/>
      <c r="AB1380" s="174">
        <f>IF(AC1380="totale",SUMIF(AA$7:AA1380,"somma",Z$7:Z1380)-SUMIF(AC$7:AC1379,"totale",AB$7:AB1379),0)</f>
        <v>0</v>
      </c>
      <c r="AC1380" s="134"/>
      <c r="AD1380" s="194">
        <f t="shared" si="100"/>
        <v>0</v>
      </c>
      <c r="AE1380" s="124" t="str">
        <f t="shared" si="99"/>
        <v/>
      </c>
      <c r="AF1380" s="195" t="str">
        <f t="shared" si="101"/>
        <v/>
      </c>
      <c r="AG1380" s="194" t="str">
        <f t="shared" si="102"/>
        <v/>
      </c>
      <c r="AH1380" s="194">
        <f>IF(AG1380="",0,IF(ISERROR(VLOOKUP(AG1380,AG$7:AG1379,1,FALSE)),1,0))</f>
        <v>0</v>
      </c>
      <c r="AI1380" s="194"/>
    </row>
    <row r="1381" spans="1:35" ht="16.5" customHeight="1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75">
        <f>IF(AND($X$5012&lt;&gt;" ",$X$5012&lt;&gt;0),IF(X1381=$X$5012,1+COUNTIF(U$7:U1380,"&gt;0"),0),0)</f>
        <v>0</v>
      </c>
      <c r="V1381" s="178" t="s">
        <v>1570</v>
      </c>
      <c r="W1381" s="130"/>
      <c r="X1381" s="131"/>
      <c r="Y1381" s="131"/>
      <c r="Z1381" s="206"/>
      <c r="AA1381" s="134"/>
      <c r="AB1381" s="174">
        <f>IF(AC1381="totale",SUMIF(AA$7:AA1381,"somma",Z$7:Z1381)-SUMIF(AC$7:AC1380,"totale",AB$7:AB1380),0)</f>
        <v>0</v>
      </c>
      <c r="AC1381" s="134"/>
      <c r="AD1381" s="194">
        <f t="shared" si="100"/>
        <v>0</v>
      </c>
      <c r="AE1381" s="124" t="str">
        <f t="shared" si="99"/>
        <v/>
      </c>
      <c r="AF1381" s="195" t="str">
        <f t="shared" si="101"/>
        <v/>
      </c>
      <c r="AG1381" s="194" t="str">
        <f t="shared" si="102"/>
        <v/>
      </c>
      <c r="AH1381" s="194">
        <f>IF(AG1381="",0,IF(ISERROR(VLOOKUP(AG1381,AG$7:AG1380,1,FALSE)),1,0))</f>
        <v>0</v>
      </c>
      <c r="AI1381" s="194"/>
    </row>
    <row r="1382" spans="1:35" ht="16.5" customHeight="1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75">
        <f>IF(AND($X$5012&lt;&gt;" ",$X$5012&lt;&gt;0),IF(X1382=$X$5012,1+COUNTIF(U$7:U1381,"&gt;0"),0),0)</f>
        <v>0</v>
      </c>
      <c r="V1382" s="178" t="s">
        <v>1571</v>
      </c>
      <c r="W1382" s="130"/>
      <c r="X1382" s="131"/>
      <c r="Y1382" s="131"/>
      <c r="Z1382" s="206"/>
      <c r="AA1382" s="134"/>
      <c r="AB1382" s="174">
        <f>IF(AC1382="totale",SUMIF(AA$7:AA1382,"somma",Z$7:Z1382)-SUMIF(AC$7:AC1381,"totale",AB$7:AB1381),0)</f>
        <v>0</v>
      </c>
      <c r="AC1382" s="134"/>
      <c r="AD1382" s="194">
        <f t="shared" si="100"/>
        <v>0</v>
      </c>
      <c r="AE1382" s="124" t="str">
        <f t="shared" si="99"/>
        <v/>
      </c>
      <c r="AF1382" s="195" t="str">
        <f t="shared" si="101"/>
        <v/>
      </c>
      <c r="AG1382" s="194" t="str">
        <f t="shared" si="102"/>
        <v/>
      </c>
      <c r="AH1382" s="194">
        <f>IF(AG1382="",0,IF(ISERROR(VLOOKUP(AG1382,AG$7:AG1381,1,FALSE)),1,0))</f>
        <v>0</v>
      </c>
      <c r="AI1382" s="194"/>
    </row>
    <row r="1383" spans="1:35" ht="16.5" customHeight="1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75">
        <f>IF(AND($X$5012&lt;&gt;" ",$X$5012&lt;&gt;0),IF(X1383=$X$5012,1+COUNTIF(U$7:U1382,"&gt;0"),0),0)</f>
        <v>0</v>
      </c>
      <c r="V1383" s="178" t="s">
        <v>1572</v>
      </c>
      <c r="W1383" s="130"/>
      <c r="X1383" s="131"/>
      <c r="Y1383" s="131"/>
      <c r="Z1383" s="206"/>
      <c r="AA1383" s="134"/>
      <c r="AB1383" s="174">
        <f>IF(AC1383="totale",SUMIF(AA$7:AA1383,"somma",Z$7:Z1383)-SUMIF(AC$7:AC1382,"totale",AB$7:AB1382),0)</f>
        <v>0</v>
      </c>
      <c r="AC1383" s="134"/>
      <c r="AD1383" s="194">
        <f t="shared" si="100"/>
        <v>0</v>
      </c>
      <c r="AE1383" s="124" t="str">
        <f t="shared" si="99"/>
        <v/>
      </c>
      <c r="AF1383" s="195" t="str">
        <f t="shared" si="101"/>
        <v/>
      </c>
      <c r="AG1383" s="194" t="str">
        <f t="shared" si="102"/>
        <v/>
      </c>
      <c r="AH1383" s="194">
        <f>IF(AG1383="",0,IF(ISERROR(VLOOKUP(AG1383,AG$7:AG1382,1,FALSE)),1,0))</f>
        <v>0</v>
      </c>
      <c r="AI1383" s="194"/>
    </row>
    <row r="1384" spans="1:35" ht="16.5" customHeight="1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75">
        <f>IF(AND($X$5012&lt;&gt;" ",$X$5012&lt;&gt;0),IF(X1384=$X$5012,1+COUNTIF(U$7:U1383,"&gt;0"),0),0)</f>
        <v>0</v>
      </c>
      <c r="V1384" s="178" t="s">
        <v>1573</v>
      </c>
      <c r="W1384" s="130"/>
      <c r="X1384" s="131"/>
      <c r="Y1384" s="131"/>
      <c r="Z1384" s="206"/>
      <c r="AA1384" s="134"/>
      <c r="AB1384" s="174">
        <f>IF(AC1384="totale",SUMIF(AA$7:AA1384,"somma",Z$7:Z1384)-SUMIF(AC$7:AC1383,"totale",AB$7:AB1383),0)</f>
        <v>0</v>
      </c>
      <c r="AC1384" s="134"/>
      <c r="AD1384" s="194">
        <f t="shared" si="100"/>
        <v>0</v>
      </c>
      <c r="AE1384" s="124" t="str">
        <f t="shared" si="99"/>
        <v/>
      </c>
      <c r="AF1384" s="195" t="str">
        <f t="shared" si="101"/>
        <v/>
      </c>
      <c r="AG1384" s="194" t="str">
        <f t="shared" si="102"/>
        <v/>
      </c>
      <c r="AH1384" s="194">
        <f>IF(AG1384="",0,IF(ISERROR(VLOOKUP(AG1384,AG$7:AG1383,1,FALSE)),1,0))</f>
        <v>0</v>
      </c>
      <c r="AI1384" s="194"/>
    </row>
    <row r="1385" spans="1:35" ht="16.5" customHeight="1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75">
        <f>IF(AND($X$5012&lt;&gt;" ",$X$5012&lt;&gt;0),IF(X1385=$X$5012,1+COUNTIF(U$7:U1384,"&gt;0"),0),0)</f>
        <v>0</v>
      </c>
      <c r="V1385" s="178" t="s">
        <v>1574</v>
      </c>
      <c r="W1385" s="130"/>
      <c r="X1385" s="131"/>
      <c r="Y1385" s="131"/>
      <c r="Z1385" s="206"/>
      <c r="AA1385" s="134"/>
      <c r="AB1385" s="174">
        <f>IF(AC1385="totale",SUMIF(AA$7:AA1385,"somma",Z$7:Z1385)-SUMIF(AC$7:AC1384,"totale",AB$7:AB1384),0)</f>
        <v>0</v>
      </c>
      <c r="AC1385" s="134"/>
      <c r="AD1385" s="194">
        <f t="shared" si="100"/>
        <v>0</v>
      </c>
      <c r="AE1385" s="124" t="str">
        <f t="shared" si="99"/>
        <v/>
      </c>
      <c r="AF1385" s="195" t="str">
        <f t="shared" si="101"/>
        <v/>
      </c>
      <c r="AG1385" s="194" t="str">
        <f t="shared" si="102"/>
        <v/>
      </c>
      <c r="AH1385" s="194">
        <f>IF(AG1385="",0,IF(ISERROR(VLOOKUP(AG1385,AG$7:AG1384,1,FALSE)),1,0))</f>
        <v>0</v>
      </c>
      <c r="AI1385" s="194"/>
    </row>
    <row r="1386" spans="1:35" ht="16.5" customHeight="1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75">
        <f>IF(AND($X$5012&lt;&gt;" ",$X$5012&lt;&gt;0),IF(X1386=$X$5012,1+COUNTIF(U$7:U1385,"&gt;0"),0),0)</f>
        <v>0</v>
      </c>
      <c r="V1386" s="178" t="s">
        <v>1575</v>
      </c>
      <c r="W1386" s="130"/>
      <c r="X1386" s="131"/>
      <c r="Y1386" s="131"/>
      <c r="Z1386" s="206"/>
      <c r="AA1386" s="134"/>
      <c r="AB1386" s="174">
        <f>IF(AC1386="totale",SUMIF(AA$7:AA1386,"somma",Z$7:Z1386)-SUMIF(AC$7:AC1385,"totale",AB$7:AB1385),0)</f>
        <v>0</v>
      </c>
      <c r="AC1386" s="134"/>
      <c r="AD1386" s="194">
        <f t="shared" si="100"/>
        <v>0</v>
      </c>
      <c r="AE1386" s="124" t="str">
        <f t="shared" si="99"/>
        <v/>
      </c>
      <c r="AF1386" s="195" t="str">
        <f t="shared" si="101"/>
        <v/>
      </c>
      <c r="AG1386" s="194" t="str">
        <f t="shared" si="102"/>
        <v/>
      </c>
      <c r="AH1386" s="194">
        <f>IF(AG1386="",0,IF(ISERROR(VLOOKUP(AG1386,AG$7:AG1385,1,FALSE)),1,0))</f>
        <v>0</v>
      </c>
      <c r="AI1386" s="194"/>
    </row>
    <row r="1387" spans="1:35" ht="16.5" customHeight="1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75">
        <f>IF(AND($X$5012&lt;&gt;" ",$X$5012&lt;&gt;0),IF(X1387=$X$5012,1+COUNTIF(U$7:U1386,"&gt;0"),0),0)</f>
        <v>0</v>
      </c>
      <c r="V1387" s="178" t="s">
        <v>1576</v>
      </c>
      <c r="W1387" s="130"/>
      <c r="X1387" s="131"/>
      <c r="Y1387" s="131"/>
      <c r="Z1387" s="206"/>
      <c r="AA1387" s="134"/>
      <c r="AB1387" s="174">
        <f>IF(AC1387="totale",SUMIF(AA$7:AA1387,"somma",Z$7:Z1387)-SUMIF(AC$7:AC1386,"totale",AB$7:AB1386),0)</f>
        <v>0</v>
      </c>
      <c r="AC1387" s="134"/>
      <c r="AD1387" s="194">
        <f t="shared" si="100"/>
        <v>0</v>
      </c>
      <c r="AE1387" s="124" t="str">
        <f t="shared" si="99"/>
        <v/>
      </c>
      <c r="AF1387" s="195" t="str">
        <f t="shared" si="101"/>
        <v/>
      </c>
      <c r="AG1387" s="194" t="str">
        <f t="shared" si="102"/>
        <v/>
      </c>
      <c r="AH1387" s="194">
        <f>IF(AG1387="",0,IF(ISERROR(VLOOKUP(AG1387,AG$7:AG1386,1,FALSE)),1,0))</f>
        <v>0</v>
      </c>
      <c r="AI1387" s="194"/>
    </row>
    <row r="1388" spans="1:35" ht="16.5" customHeight="1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75">
        <f>IF(AND($X$5012&lt;&gt;" ",$X$5012&lt;&gt;0),IF(X1388=$X$5012,1+COUNTIF(U$7:U1387,"&gt;0"),0),0)</f>
        <v>0</v>
      </c>
      <c r="V1388" s="178" t="s">
        <v>1577</v>
      </c>
      <c r="W1388" s="130"/>
      <c r="X1388" s="131"/>
      <c r="Y1388" s="131"/>
      <c r="Z1388" s="206"/>
      <c r="AA1388" s="134"/>
      <c r="AB1388" s="174">
        <f>IF(AC1388="totale",SUMIF(AA$7:AA1388,"somma",Z$7:Z1388)-SUMIF(AC$7:AC1387,"totale",AB$7:AB1387),0)</f>
        <v>0</v>
      </c>
      <c r="AC1388" s="134"/>
      <c r="AD1388" s="194">
        <f t="shared" si="100"/>
        <v>0</v>
      </c>
      <c r="AE1388" s="124" t="str">
        <f t="shared" si="99"/>
        <v/>
      </c>
      <c r="AF1388" s="195" t="str">
        <f t="shared" si="101"/>
        <v/>
      </c>
      <c r="AG1388" s="194" t="str">
        <f t="shared" si="102"/>
        <v/>
      </c>
      <c r="AH1388" s="194">
        <f>IF(AG1388="",0,IF(ISERROR(VLOOKUP(AG1388,AG$7:AG1387,1,FALSE)),1,0))</f>
        <v>0</v>
      </c>
      <c r="AI1388" s="194"/>
    </row>
    <row r="1389" spans="1:35" ht="16.5" customHeight="1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75">
        <f>IF(AND($X$5012&lt;&gt;" ",$X$5012&lt;&gt;0),IF(X1389=$X$5012,1+COUNTIF(U$7:U1388,"&gt;0"),0),0)</f>
        <v>0</v>
      </c>
      <c r="V1389" s="178" t="s">
        <v>1578</v>
      </c>
      <c r="W1389" s="130"/>
      <c r="X1389" s="131"/>
      <c r="Y1389" s="131"/>
      <c r="Z1389" s="206"/>
      <c r="AA1389" s="134"/>
      <c r="AB1389" s="174">
        <f>IF(AC1389="totale",SUMIF(AA$7:AA1389,"somma",Z$7:Z1389)-SUMIF(AC$7:AC1388,"totale",AB$7:AB1388),0)</f>
        <v>0</v>
      </c>
      <c r="AC1389" s="134"/>
      <c r="AD1389" s="194">
        <f t="shared" si="100"/>
        <v>0</v>
      </c>
      <c r="AE1389" s="124" t="str">
        <f t="shared" si="99"/>
        <v/>
      </c>
      <c r="AF1389" s="195" t="str">
        <f t="shared" si="101"/>
        <v/>
      </c>
      <c r="AG1389" s="194" t="str">
        <f t="shared" si="102"/>
        <v/>
      </c>
      <c r="AH1389" s="194">
        <f>IF(AG1389="",0,IF(ISERROR(VLOOKUP(AG1389,AG$7:AG1388,1,FALSE)),1,0))</f>
        <v>0</v>
      </c>
      <c r="AI1389" s="194"/>
    </row>
    <row r="1390" spans="1:35" ht="16.5" customHeight="1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75">
        <f>IF(AND($X$5012&lt;&gt;" ",$X$5012&lt;&gt;0),IF(X1390=$X$5012,1+COUNTIF(U$7:U1389,"&gt;0"),0),0)</f>
        <v>0</v>
      </c>
      <c r="V1390" s="178" t="s">
        <v>1579</v>
      </c>
      <c r="W1390" s="130"/>
      <c r="X1390" s="131"/>
      <c r="Y1390" s="131"/>
      <c r="Z1390" s="206"/>
      <c r="AA1390" s="134"/>
      <c r="AB1390" s="174">
        <f>IF(AC1390="totale",SUMIF(AA$7:AA1390,"somma",Z$7:Z1390)-SUMIF(AC$7:AC1389,"totale",AB$7:AB1389),0)</f>
        <v>0</v>
      </c>
      <c r="AC1390" s="134"/>
      <c r="AD1390" s="194">
        <f t="shared" si="100"/>
        <v>0</v>
      </c>
      <c r="AE1390" s="124" t="str">
        <f t="shared" si="99"/>
        <v/>
      </c>
      <c r="AF1390" s="195" t="str">
        <f t="shared" si="101"/>
        <v/>
      </c>
      <c r="AG1390" s="194" t="str">
        <f t="shared" si="102"/>
        <v/>
      </c>
      <c r="AH1390" s="194">
        <f>IF(AG1390="",0,IF(ISERROR(VLOOKUP(AG1390,AG$7:AG1389,1,FALSE)),1,0))</f>
        <v>0</v>
      </c>
      <c r="AI1390" s="194"/>
    </row>
    <row r="1391" spans="1:35" ht="16.5" customHeight="1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75">
        <f>IF(AND($X$5012&lt;&gt;" ",$X$5012&lt;&gt;0),IF(X1391=$X$5012,1+COUNTIF(U$7:U1390,"&gt;0"),0),0)</f>
        <v>0</v>
      </c>
      <c r="V1391" s="178" t="s">
        <v>1580</v>
      </c>
      <c r="W1391" s="130"/>
      <c r="X1391" s="131"/>
      <c r="Y1391" s="131"/>
      <c r="Z1391" s="206"/>
      <c r="AA1391" s="134"/>
      <c r="AB1391" s="174">
        <f>IF(AC1391="totale",SUMIF(AA$7:AA1391,"somma",Z$7:Z1391)-SUMIF(AC$7:AC1390,"totale",AB$7:AB1390),0)</f>
        <v>0</v>
      </c>
      <c r="AC1391" s="134"/>
      <c r="AD1391" s="194">
        <f t="shared" si="100"/>
        <v>0</v>
      </c>
      <c r="AE1391" s="124" t="str">
        <f t="shared" si="99"/>
        <v/>
      </c>
      <c r="AF1391" s="195" t="str">
        <f t="shared" si="101"/>
        <v/>
      </c>
      <c r="AG1391" s="194" t="str">
        <f t="shared" si="102"/>
        <v/>
      </c>
      <c r="AH1391" s="194">
        <f>IF(AG1391="",0,IF(ISERROR(VLOOKUP(AG1391,AG$7:AG1390,1,FALSE)),1,0))</f>
        <v>0</v>
      </c>
      <c r="AI1391" s="194"/>
    </row>
    <row r="1392" spans="1:35" ht="16.5" customHeight="1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75">
        <f>IF(AND($X$5012&lt;&gt;" ",$X$5012&lt;&gt;0),IF(X1392=$X$5012,1+COUNTIF(U$7:U1391,"&gt;0"),0),0)</f>
        <v>0</v>
      </c>
      <c r="V1392" s="178" t="s">
        <v>1581</v>
      </c>
      <c r="W1392" s="130"/>
      <c r="X1392" s="131"/>
      <c r="Y1392" s="131"/>
      <c r="Z1392" s="206"/>
      <c r="AA1392" s="134"/>
      <c r="AB1392" s="174">
        <f>IF(AC1392="totale",SUMIF(AA$7:AA1392,"somma",Z$7:Z1392)-SUMIF(AC$7:AC1391,"totale",AB$7:AB1391),0)</f>
        <v>0</v>
      </c>
      <c r="AC1392" s="134"/>
      <c r="AD1392" s="194">
        <f t="shared" si="100"/>
        <v>0</v>
      </c>
      <c r="AE1392" s="124" t="str">
        <f t="shared" si="99"/>
        <v/>
      </c>
      <c r="AF1392" s="195" t="str">
        <f t="shared" si="101"/>
        <v/>
      </c>
      <c r="AG1392" s="194" t="str">
        <f t="shared" si="102"/>
        <v/>
      </c>
      <c r="AH1392" s="194">
        <f>IF(AG1392="",0,IF(ISERROR(VLOOKUP(AG1392,AG$7:AG1391,1,FALSE)),1,0))</f>
        <v>0</v>
      </c>
      <c r="AI1392" s="194"/>
    </row>
    <row r="1393" spans="1:35" ht="16.5" customHeight="1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75">
        <f>IF(AND($X$5012&lt;&gt;" ",$X$5012&lt;&gt;0),IF(X1393=$X$5012,1+COUNTIF(U$7:U1392,"&gt;0"),0),0)</f>
        <v>0</v>
      </c>
      <c r="V1393" s="178" t="s">
        <v>1582</v>
      </c>
      <c r="W1393" s="130"/>
      <c r="X1393" s="131"/>
      <c r="Y1393" s="131"/>
      <c r="Z1393" s="206"/>
      <c r="AA1393" s="134"/>
      <c r="AB1393" s="174">
        <f>IF(AC1393="totale",SUMIF(AA$7:AA1393,"somma",Z$7:Z1393)-SUMIF(AC$7:AC1392,"totale",AB$7:AB1392),0)</f>
        <v>0</v>
      </c>
      <c r="AC1393" s="134"/>
      <c r="AD1393" s="194">
        <f t="shared" si="100"/>
        <v>0</v>
      </c>
      <c r="AE1393" s="124" t="str">
        <f t="shared" si="99"/>
        <v/>
      </c>
      <c r="AF1393" s="195" t="str">
        <f t="shared" si="101"/>
        <v/>
      </c>
      <c r="AG1393" s="194" t="str">
        <f t="shared" si="102"/>
        <v/>
      </c>
      <c r="AH1393" s="194">
        <f>IF(AG1393="",0,IF(ISERROR(VLOOKUP(AG1393,AG$7:AG1392,1,FALSE)),1,0))</f>
        <v>0</v>
      </c>
      <c r="AI1393" s="194"/>
    </row>
    <row r="1394" spans="1:35" ht="16.5" customHeight="1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75">
        <f>IF(AND($X$5012&lt;&gt;" ",$X$5012&lt;&gt;0),IF(X1394=$X$5012,1+COUNTIF(U$7:U1393,"&gt;0"),0),0)</f>
        <v>0</v>
      </c>
      <c r="V1394" s="178" t="s">
        <v>1583</v>
      </c>
      <c r="W1394" s="130"/>
      <c r="X1394" s="131"/>
      <c r="Y1394" s="131"/>
      <c r="Z1394" s="206"/>
      <c r="AA1394" s="134"/>
      <c r="AB1394" s="174">
        <f>IF(AC1394="totale",SUMIF(AA$7:AA1394,"somma",Z$7:Z1394)-SUMIF(AC$7:AC1393,"totale",AB$7:AB1393),0)</f>
        <v>0</v>
      </c>
      <c r="AC1394" s="134"/>
      <c r="AD1394" s="194">
        <f t="shared" si="100"/>
        <v>0</v>
      </c>
      <c r="AE1394" s="124" t="str">
        <f t="shared" si="99"/>
        <v/>
      </c>
      <c r="AF1394" s="195" t="str">
        <f t="shared" si="101"/>
        <v/>
      </c>
      <c r="AG1394" s="194" t="str">
        <f t="shared" si="102"/>
        <v/>
      </c>
      <c r="AH1394" s="194">
        <f>IF(AG1394="",0,IF(ISERROR(VLOOKUP(AG1394,AG$7:AG1393,1,FALSE)),1,0))</f>
        <v>0</v>
      </c>
      <c r="AI1394" s="194"/>
    </row>
    <row r="1395" spans="1:35" ht="16.5" customHeight="1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75">
        <f>IF(AND($X$5012&lt;&gt;" ",$X$5012&lt;&gt;0),IF(X1395=$X$5012,1+COUNTIF(U$7:U1394,"&gt;0"),0),0)</f>
        <v>0</v>
      </c>
      <c r="V1395" s="178" t="s">
        <v>1584</v>
      </c>
      <c r="W1395" s="130"/>
      <c r="X1395" s="131"/>
      <c r="Y1395" s="131"/>
      <c r="Z1395" s="206"/>
      <c r="AA1395" s="134"/>
      <c r="AB1395" s="174">
        <f>IF(AC1395="totale",SUMIF(AA$7:AA1395,"somma",Z$7:Z1395)-SUMIF(AC$7:AC1394,"totale",AB$7:AB1394),0)</f>
        <v>0</v>
      </c>
      <c r="AC1395" s="134"/>
      <c r="AD1395" s="194">
        <f t="shared" si="100"/>
        <v>0</v>
      </c>
      <c r="AE1395" s="124" t="str">
        <f t="shared" si="99"/>
        <v/>
      </c>
      <c r="AF1395" s="195" t="str">
        <f t="shared" si="101"/>
        <v/>
      </c>
      <c r="AG1395" s="194" t="str">
        <f t="shared" si="102"/>
        <v/>
      </c>
      <c r="AH1395" s="194">
        <f>IF(AG1395="",0,IF(ISERROR(VLOOKUP(AG1395,AG$7:AG1394,1,FALSE)),1,0))</f>
        <v>0</v>
      </c>
      <c r="AI1395" s="194"/>
    </row>
    <row r="1396" spans="1:35" ht="16.5" customHeight="1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75">
        <f>IF(AND($X$5012&lt;&gt;" ",$X$5012&lt;&gt;0),IF(X1396=$X$5012,1+COUNTIF(U$7:U1395,"&gt;0"),0),0)</f>
        <v>0</v>
      </c>
      <c r="V1396" s="178" t="s">
        <v>1585</v>
      </c>
      <c r="W1396" s="130"/>
      <c r="X1396" s="131"/>
      <c r="Y1396" s="131"/>
      <c r="Z1396" s="206"/>
      <c r="AA1396" s="134"/>
      <c r="AB1396" s="174">
        <f>IF(AC1396="totale",SUMIF(AA$7:AA1396,"somma",Z$7:Z1396)-SUMIF(AC$7:AC1395,"totale",AB$7:AB1395),0)</f>
        <v>0</v>
      </c>
      <c r="AC1396" s="134"/>
      <c r="AD1396" s="194">
        <f t="shared" si="100"/>
        <v>0</v>
      </c>
      <c r="AE1396" s="124" t="str">
        <f t="shared" si="99"/>
        <v/>
      </c>
      <c r="AF1396" s="195" t="str">
        <f t="shared" si="101"/>
        <v/>
      </c>
      <c r="AG1396" s="194" t="str">
        <f t="shared" si="102"/>
        <v/>
      </c>
      <c r="AH1396" s="194">
        <f>IF(AG1396="",0,IF(ISERROR(VLOOKUP(AG1396,AG$7:AG1395,1,FALSE)),1,0))</f>
        <v>0</v>
      </c>
      <c r="AI1396" s="194"/>
    </row>
    <row r="1397" spans="1:35" ht="16.5" customHeight="1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75">
        <f>IF(AND($X$5012&lt;&gt;" ",$X$5012&lt;&gt;0),IF(X1397=$X$5012,1+COUNTIF(U$7:U1396,"&gt;0"),0),0)</f>
        <v>0</v>
      </c>
      <c r="V1397" s="178" t="s">
        <v>1586</v>
      </c>
      <c r="W1397" s="130"/>
      <c r="X1397" s="131"/>
      <c r="Y1397" s="131"/>
      <c r="Z1397" s="206"/>
      <c r="AA1397" s="134"/>
      <c r="AB1397" s="174">
        <f>IF(AC1397="totale",SUMIF(AA$7:AA1397,"somma",Z$7:Z1397)-SUMIF(AC$7:AC1396,"totale",AB$7:AB1396),0)</f>
        <v>0</v>
      </c>
      <c r="AC1397" s="134"/>
      <c r="AD1397" s="194">
        <f t="shared" si="100"/>
        <v>0</v>
      </c>
      <c r="AE1397" s="124" t="str">
        <f t="shared" si="99"/>
        <v/>
      </c>
      <c r="AF1397" s="195" t="str">
        <f t="shared" si="101"/>
        <v/>
      </c>
      <c r="AG1397" s="194" t="str">
        <f t="shared" si="102"/>
        <v/>
      </c>
      <c r="AH1397" s="194">
        <f>IF(AG1397="",0,IF(ISERROR(VLOOKUP(AG1397,AG$7:AG1396,1,FALSE)),1,0))</f>
        <v>0</v>
      </c>
      <c r="AI1397" s="194"/>
    </row>
    <row r="1398" spans="1:35" ht="16.5" customHeight="1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75">
        <f>IF(AND($X$5012&lt;&gt;" ",$X$5012&lt;&gt;0),IF(X1398=$X$5012,1+COUNTIF(U$7:U1397,"&gt;0"),0),0)</f>
        <v>0</v>
      </c>
      <c r="V1398" s="178" t="s">
        <v>1587</v>
      </c>
      <c r="W1398" s="130"/>
      <c r="X1398" s="131"/>
      <c r="Y1398" s="131"/>
      <c r="Z1398" s="206"/>
      <c r="AA1398" s="134"/>
      <c r="AB1398" s="174">
        <f>IF(AC1398="totale",SUMIF(AA$7:AA1398,"somma",Z$7:Z1398)-SUMIF(AC$7:AC1397,"totale",AB$7:AB1397),0)</f>
        <v>0</v>
      </c>
      <c r="AC1398" s="134"/>
      <c r="AD1398" s="194">
        <f t="shared" si="100"/>
        <v>0</v>
      </c>
      <c r="AE1398" s="124" t="str">
        <f t="shared" si="99"/>
        <v/>
      </c>
      <c r="AF1398" s="195" t="str">
        <f t="shared" si="101"/>
        <v/>
      </c>
      <c r="AG1398" s="194" t="str">
        <f t="shared" si="102"/>
        <v/>
      </c>
      <c r="AH1398" s="194">
        <f>IF(AG1398="",0,IF(ISERROR(VLOOKUP(AG1398,AG$7:AG1397,1,FALSE)),1,0))</f>
        <v>0</v>
      </c>
      <c r="AI1398" s="194"/>
    </row>
    <row r="1399" spans="1:35" ht="16.5" customHeight="1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75">
        <f>IF(AND($X$5012&lt;&gt;" ",$X$5012&lt;&gt;0),IF(X1399=$X$5012,1+COUNTIF(U$7:U1398,"&gt;0"),0),0)</f>
        <v>0</v>
      </c>
      <c r="V1399" s="178" t="s">
        <v>1588</v>
      </c>
      <c r="W1399" s="130"/>
      <c r="X1399" s="131"/>
      <c r="Y1399" s="131"/>
      <c r="Z1399" s="206"/>
      <c r="AA1399" s="134"/>
      <c r="AB1399" s="174">
        <f>IF(AC1399="totale",SUMIF(AA$7:AA1399,"somma",Z$7:Z1399)-SUMIF(AC$7:AC1398,"totale",AB$7:AB1398),0)</f>
        <v>0</v>
      </c>
      <c r="AC1399" s="134"/>
      <c r="AD1399" s="194">
        <f t="shared" si="100"/>
        <v>0</v>
      </c>
      <c r="AE1399" s="124" t="str">
        <f t="shared" si="99"/>
        <v/>
      </c>
      <c r="AF1399" s="195" t="str">
        <f t="shared" si="101"/>
        <v/>
      </c>
      <c r="AG1399" s="194" t="str">
        <f t="shared" si="102"/>
        <v/>
      </c>
      <c r="AH1399" s="194">
        <f>IF(AG1399="",0,IF(ISERROR(VLOOKUP(AG1399,AG$7:AG1398,1,FALSE)),1,0))</f>
        <v>0</v>
      </c>
      <c r="AI1399" s="194"/>
    </row>
    <row r="1400" spans="1:35" ht="16.5" customHeight="1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75">
        <f>IF(AND($X$5012&lt;&gt;" ",$X$5012&lt;&gt;0),IF(X1400=$X$5012,1+COUNTIF(U$7:U1399,"&gt;0"),0),0)</f>
        <v>0</v>
      </c>
      <c r="V1400" s="178" t="s">
        <v>1589</v>
      </c>
      <c r="W1400" s="130"/>
      <c r="X1400" s="131"/>
      <c r="Y1400" s="131"/>
      <c r="Z1400" s="206"/>
      <c r="AA1400" s="134"/>
      <c r="AB1400" s="174">
        <f>IF(AC1400="totale",SUMIF(AA$7:AA1400,"somma",Z$7:Z1400)-SUMIF(AC$7:AC1399,"totale",AB$7:AB1399),0)</f>
        <v>0</v>
      </c>
      <c r="AC1400" s="134"/>
      <c r="AD1400" s="194">
        <f t="shared" si="100"/>
        <v>0</v>
      </c>
      <c r="AE1400" s="124" t="str">
        <f t="shared" si="99"/>
        <v/>
      </c>
      <c r="AF1400" s="195" t="str">
        <f t="shared" si="101"/>
        <v/>
      </c>
      <c r="AG1400" s="194" t="str">
        <f t="shared" si="102"/>
        <v/>
      </c>
      <c r="AH1400" s="194">
        <f>IF(AG1400="",0,IF(ISERROR(VLOOKUP(AG1400,AG$7:AG1399,1,FALSE)),1,0))</f>
        <v>0</v>
      </c>
      <c r="AI1400" s="194"/>
    </row>
    <row r="1401" spans="1:35" ht="16.5" customHeight="1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75">
        <f>IF(AND($X$5012&lt;&gt;" ",$X$5012&lt;&gt;0),IF(X1401=$X$5012,1+COUNTIF(U$7:U1400,"&gt;0"),0),0)</f>
        <v>0</v>
      </c>
      <c r="V1401" s="178" t="s">
        <v>1590</v>
      </c>
      <c r="W1401" s="130"/>
      <c r="X1401" s="131"/>
      <c r="Y1401" s="131"/>
      <c r="Z1401" s="206"/>
      <c r="AA1401" s="134"/>
      <c r="AB1401" s="174">
        <f>IF(AC1401="totale",SUMIF(AA$7:AA1401,"somma",Z$7:Z1401)-SUMIF(AC$7:AC1400,"totale",AB$7:AB1400),0)</f>
        <v>0</v>
      </c>
      <c r="AC1401" s="134"/>
      <c r="AD1401" s="194">
        <f t="shared" si="100"/>
        <v>0</v>
      </c>
      <c r="AE1401" s="124" t="str">
        <f t="shared" si="99"/>
        <v/>
      </c>
      <c r="AF1401" s="195" t="str">
        <f t="shared" si="101"/>
        <v/>
      </c>
      <c r="AG1401" s="194" t="str">
        <f t="shared" si="102"/>
        <v/>
      </c>
      <c r="AH1401" s="194">
        <f>IF(AG1401="",0,IF(ISERROR(VLOOKUP(AG1401,AG$7:AG1400,1,FALSE)),1,0))</f>
        <v>0</v>
      </c>
      <c r="AI1401" s="194"/>
    </row>
    <row r="1402" spans="1:35" ht="16.5" customHeight="1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75">
        <f>IF(AND($X$5012&lt;&gt;" ",$X$5012&lt;&gt;0),IF(X1402=$X$5012,1+COUNTIF(U$7:U1401,"&gt;0"),0),0)</f>
        <v>0</v>
      </c>
      <c r="V1402" s="178" t="s">
        <v>1591</v>
      </c>
      <c r="W1402" s="130"/>
      <c r="X1402" s="131"/>
      <c r="Y1402" s="131"/>
      <c r="Z1402" s="206"/>
      <c r="AA1402" s="134"/>
      <c r="AB1402" s="174">
        <f>IF(AC1402="totale",SUMIF(AA$7:AA1402,"somma",Z$7:Z1402)-SUMIF(AC$7:AC1401,"totale",AB$7:AB1401),0)</f>
        <v>0</v>
      </c>
      <c r="AC1402" s="134"/>
      <c r="AD1402" s="194">
        <f t="shared" si="100"/>
        <v>0</v>
      </c>
      <c r="AE1402" s="124" t="str">
        <f t="shared" si="99"/>
        <v/>
      </c>
      <c r="AF1402" s="195" t="str">
        <f t="shared" si="101"/>
        <v/>
      </c>
      <c r="AG1402" s="194" t="str">
        <f t="shared" si="102"/>
        <v/>
      </c>
      <c r="AH1402" s="194">
        <f>IF(AG1402="",0,IF(ISERROR(VLOOKUP(AG1402,AG$7:AG1401,1,FALSE)),1,0))</f>
        <v>0</v>
      </c>
      <c r="AI1402" s="194"/>
    </row>
    <row r="1403" spans="1:35" ht="16.5" customHeight="1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75">
        <f>IF(AND($X$5012&lt;&gt;" ",$X$5012&lt;&gt;0),IF(X1403=$X$5012,1+COUNTIF(U$7:U1402,"&gt;0"),0),0)</f>
        <v>0</v>
      </c>
      <c r="V1403" s="178" t="s">
        <v>1592</v>
      </c>
      <c r="W1403" s="130"/>
      <c r="X1403" s="131"/>
      <c r="Y1403" s="131"/>
      <c r="Z1403" s="206"/>
      <c r="AA1403" s="134"/>
      <c r="AB1403" s="174">
        <f>IF(AC1403="totale",SUMIF(AA$7:AA1403,"somma",Z$7:Z1403)-SUMIF(AC$7:AC1402,"totale",AB$7:AB1402),0)</f>
        <v>0</v>
      </c>
      <c r="AC1403" s="134"/>
      <c r="AD1403" s="194">
        <f t="shared" si="100"/>
        <v>0</v>
      </c>
      <c r="AE1403" s="124" t="str">
        <f t="shared" si="99"/>
        <v/>
      </c>
      <c r="AF1403" s="195" t="str">
        <f t="shared" si="101"/>
        <v/>
      </c>
      <c r="AG1403" s="194" t="str">
        <f t="shared" si="102"/>
        <v/>
      </c>
      <c r="AH1403" s="194">
        <f>IF(AG1403="",0,IF(ISERROR(VLOOKUP(AG1403,AG$7:AG1402,1,FALSE)),1,0))</f>
        <v>0</v>
      </c>
      <c r="AI1403" s="194"/>
    </row>
    <row r="1404" spans="1:35" ht="16.5" customHeight="1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75">
        <f>IF(AND($X$5012&lt;&gt;" ",$X$5012&lt;&gt;0),IF(X1404=$X$5012,1+COUNTIF(U$7:U1403,"&gt;0"),0),0)</f>
        <v>0</v>
      </c>
      <c r="V1404" s="178" t="s">
        <v>1593</v>
      </c>
      <c r="W1404" s="130"/>
      <c r="X1404" s="131"/>
      <c r="Y1404" s="131"/>
      <c r="Z1404" s="206"/>
      <c r="AA1404" s="134"/>
      <c r="AB1404" s="174">
        <f>IF(AC1404="totale",SUMIF(AA$7:AA1404,"somma",Z$7:Z1404)-SUMIF(AC$7:AC1403,"totale",AB$7:AB1403),0)</f>
        <v>0</v>
      </c>
      <c r="AC1404" s="134"/>
      <c r="AD1404" s="194">
        <f t="shared" si="100"/>
        <v>0</v>
      </c>
      <c r="AE1404" s="124" t="str">
        <f t="shared" si="99"/>
        <v/>
      </c>
      <c r="AF1404" s="195" t="str">
        <f t="shared" si="101"/>
        <v/>
      </c>
      <c r="AG1404" s="194" t="str">
        <f t="shared" si="102"/>
        <v/>
      </c>
      <c r="AH1404" s="194">
        <f>IF(AG1404="",0,IF(ISERROR(VLOOKUP(AG1404,AG$7:AG1403,1,FALSE)),1,0))</f>
        <v>0</v>
      </c>
      <c r="AI1404" s="194"/>
    </row>
    <row r="1405" spans="1:35" ht="16.5" customHeight="1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75">
        <f>IF(AND($X$5012&lt;&gt;" ",$X$5012&lt;&gt;0),IF(X1405=$X$5012,1+COUNTIF(U$7:U1404,"&gt;0"),0),0)</f>
        <v>0</v>
      </c>
      <c r="V1405" s="178" t="s">
        <v>1594</v>
      </c>
      <c r="W1405" s="130"/>
      <c r="X1405" s="131"/>
      <c r="Y1405" s="131"/>
      <c r="Z1405" s="206"/>
      <c r="AA1405" s="134"/>
      <c r="AB1405" s="174">
        <f>IF(AC1405="totale",SUMIF(AA$7:AA1405,"somma",Z$7:Z1405)-SUMIF(AC$7:AC1404,"totale",AB$7:AB1404),0)</f>
        <v>0</v>
      </c>
      <c r="AC1405" s="134"/>
      <c r="AD1405" s="194">
        <f t="shared" si="100"/>
        <v>0</v>
      </c>
      <c r="AE1405" s="124" t="str">
        <f t="shared" si="99"/>
        <v/>
      </c>
      <c r="AF1405" s="195" t="str">
        <f t="shared" si="101"/>
        <v/>
      </c>
      <c r="AG1405" s="194" t="str">
        <f t="shared" si="102"/>
        <v/>
      </c>
      <c r="AH1405" s="194">
        <f>IF(AG1405="",0,IF(ISERROR(VLOOKUP(AG1405,AG$7:AG1404,1,FALSE)),1,0))</f>
        <v>0</v>
      </c>
      <c r="AI1405" s="194"/>
    </row>
    <row r="1406" spans="1:35" ht="16.5" customHeight="1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75">
        <f>IF(AND($X$5012&lt;&gt;" ",$X$5012&lt;&gt;0),IF(X1406=$X$5012,1+COUNTIF(U$7:U1405,"&gt;0"),0),0)</f>
        <v>0</v>
      </c>
      <c r="V1406" s="178" t="s">
        <v>1595</v>
      </c>
      <c r="W1406" s="130"/>
      <c r="X1406" s="131"/>
      <c r="Y1406" s="131"/>
      <c r="Z1406" s="206"/>
      <c r="AA1406" s="134"/>
      <c r="AB1406" s="174">
        <f>IF(AC1406="totale",SUMIF(AA$7:AA1406,"somma",Z$7:Z1406)-SUMIF(AC$7:AC1405,"totale",AB$7:AB1405),0)</f>
        <v>0</v>
      </c>
      <c r="AC1406" s="134"/>
      <c r="AD1406" s="194">
        <f t="shared" si="100"/>
        <v>0</v>
      </c>
      <c r="AE1406" s="124" t="str">
        <f t="shared" si="99"/>
        <v/>
      </c>
      <c r="AF1406" s="195" t="str">
        <f t="shared" si="101"/>
        <v/>
      </c>
      <c r="AG1406" s="194" t="str">
        <f t="shared" si="102"/>
        <v/>
      </c>
      <c r="AH1406" s="194">
        <f>IF(AG1406="",0,IF(ISERROR(VLOOKUP(AG1406,AG$7:AG1405,1,FALSE)),1,0))</f>
        <v>0</v>
      </c>
      <c r="AI1406" s="194"/>
    </row>
    <row r="1407" spans="1:35" ht="16.5" customHeight="1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75">
        <f>IF(AND($X$5012&lt;&gt;" ",$X$5012&lt;&gt;0),IF(X1407=$X$5012,1+COUNTIF(U$7:U1406,"&gt;0"),0),0)</f>
        <v>0</v>
      </c>
      <c r="V1407" s="178" t="s">
        <v>1596</v>
      </c>
      <c r="W1407" s="130"/>
      <c r="X1407" s="131"/>
      <c r="Y1407" s="131"/>
      <c r="Z1407" s="206"/>
      <c r="AA1407" s="134"/>
      <c r="AB1407" s="174">
        <f>IF(AC1407="totale",SUMIF(AA$7:AA1407,"somma",Z$7:Z1407)-SUMIF(AC$7:AC1406,"totale",AB$7:AB1406),0)</f>
        <v>0</v>
      </c>
      <c r="AC1407" s="134"/>
      <c r="AD1407" s="194">
        <f t="shared" si="100"/>
        <v>0</v>
      </c>
      <c r="AE1407" s="124" t="str">
        <f t="shared" si="99"/>
        <v/>
      </c>
      <c r="AF1407" s="195" t="str">
        <f t="shared" si="101"/>
        <v/>
      </c>
      <c r="AG1407" s="194" t="str">
        <f t="shared" si="102"/>
        <v/>
      </c>
      <c r="AH1407" s="194">
        <f>IF(AG1407="",0,IF(ISERROR(VLOOKUP(AG1407,AG$7:AG1406,1,FALSE)),1,0))</f>
        <v>0</v>
      </c>
      <c r="AI1407" s="194"/>
    </row>
    <row r="1408" spans="1:35" ht="16.5" customHeight="1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75">
        <f>IF(AND($X$5012&lt;&gt;" ",$X$5012&lt;&gt;0),IF(X1408=$X$5012,1+COUNTIF(U$7:U1407,"&gt;0"),0),0)</f>
        <v>0</v>
      </c>
      <c r="V1408" s="178" t="s">
        <v>1597</v>
      </c>
      <c r="W1408" s="130"/>
      <c r="X1408" s="131"/>
      <c r="Y1408" s="131"/>
      <c r="Z1408" s="206"/>
      <c r="AA1408" s="134"/>
      <c r="AB1408" s="174">
        <f>IF(AC1408="totale",SUMIF(AA$7:AA1408,"somma",Z$7:Z1408)-SUMIF(AC$7:AC1407,"totale",AB$7:AB1407),0)</f>
        <v>0</v>
      </c>
      <c r="AC1408" s="134"/>
      <c r="AD1408" s="194">
        <f t="shared" si="100"/>
        <v>0</v>
      </c>
      <c r="AE1408" s="124" t="str">
        <f t="shared" si="99"/>
        <v/>
      </c>
      <c r="AF1408" s="195" t="str">
        <f t="shared" si="101"/>
        <v/>
      </c>
      <c r="AG1408" s="194" t="str">
        <f t="shared" si="102"/>
        <v/>
      </c>
      <c r="AH1408" s="194">
        <f>IF(AG1408="",0,IF(ISERROR(VLOOKUP(AG1408,AG$7:AG1407,1,FALSE)),1,0))</f>
        <v>0</v>
      </c>
      <c r="AI1408" s="194"/>
    </row>
    <row r="1409" spans="1:35" ht="16.5" customHeight="1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75">
        <f>IF(AND($X$5012&lt;&gt;" ",$X$5012&lt;&gt;0),IF(X1409=$X$5012,1+COUNTIF(U$7:U1408,"&gt;0"),0),0)</f>
        <v>0</v>
      </c>
      <c r="V1409" s="178" t="s">
        <v>1598</v>
      </c>
      <c r="W1409" s="130"/>
      <c r="X1409" s="131"/>
      <c r="Y1409" s="131"/>
      <c r="Z1409" s="206"/>
      <c r="AA1409" s="134"/>
      <c r="AB1409" s="174">
        <f>IF(AC1409="totale",SUMIF(AA$7:AA1409,"somma",Z$7:Z1409)-SUMIF(AC$7:AC1408,"totale",AB$7:AB1408),0)</f>
        <v>0</v>
      </c>
      <c r="AC1409" s="134"/>
      <c r="AD1409" s="194">
        <f t="shared" si="100"/>
        <v>0</v>
      </c>
      <c r="AE1409" s="124" t="str">
        <f t="shared" si="99"/>
        <v/>
      </c>
      <c r="AF1409" s="195" t="str">
        <f t="shared" si="101"/>
        <v/>
      </c>
      <c r="AG1409" s="194" t="str">
        <f t="shared" si="102"/>
        <v/>
      </c>
      <c r="AH1409" s="194">
        <f>IF(AG1409="",0,IF(ISERROR(VLOOKUP(AG1409,AG$7:AG1408,1,FALSE)),1,0))</f>
        <v>0</v>
      </c>
      <c r="AI1409" s="194"/>
    </row>
    <row r="1410" spans="1:35" ht="16.5" customHeight="1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75">
        <f>IF(AND($X$5012&lt;&gt;" ",$X$5012&lt;&gt;0),IF(X1410=$X$5012,1+COUNTIF(U$7:U1409,"&gt;0"),0),0)</f>
        <v>0</v>
      </c>
      <c r="V1410" s="178" t="s">
        <v>1599</v>
      </c>
      <c r="W1410" s="130"/>
      <c r="X1410" s="131"/>
      <c r="Y1410" s="131"/>
      <c r="Z1410" s="206"/>
      <c r="AA1410" s="134"/>
      <c r="AB1410" s="174">
        <f>IF(AC1410="totale",SUMIF(AA$7:AA1410,"somma",Z$7:Z1410)-SUMIF(AC$7:AC1409,"totale",AB$7:AB1409),0)</f>
        <v>0</v>
      </c>
      <c r="AC1410" s="134"/>
      <c r="AD1410" s="194">
        <f t="shared" si="100"/>
        <v>0</v>
      </c>
      <c r="AE1410" s="124" t="str">
        <f t="shared" si="99"/>
        <v/>
      </c>
      <c r="AF1410" s="195" t="str">
        <f t="shared" si="101"/>
        <v/>
      </c>
      <c r="AG1410" s="194" t="str">
        <f t="shared" si="102"/>
        <v/>
      </c>
      <c r="AH1410" s="194">
        <f>IF(AG1410="",0,IF(ISERROR(VLOOKUP(AG1410,AG$7:AG1409,1,FALSE)),1,0))</f>
        <v>0</v>
      </c>
      <c r="AI1410" s="194"/>
    </row>
    <row r="1411" spans="1:35" ht="16.5" customHeight="1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75">
        <f>IF(AND($X$5012&lt;&gt;" ",$X$5012&lt;&gt;0),IF(X1411=$X$5012,1+COUNTIF(U$7:U1410,"&gt;0"),0),0)</f>
        <v>0</v>
      </c>
      <c r="V1411" s="178" t="s">
        <v>1600</v>
      </c>
      <c r="W1411" s="130"/>
      <c r="X1411" s="131"/>
      <c r="Y1411" s="131"/>
      <c r="Z1411" s="206"/>
      <c r="AA1411" s="134"/>
      <c r="AB1411" s="174">
        <f>IF(AC1411="totale",SUMIF(AA$7:AA1411,"somma",Z$7:Z1411)-SUMIF(AC$7:AC1410,"totale",AB$7:AB1410),0)</f>
        <v>0</v>
      </c>
      <c r="AC1411" s="134"/>
      <c r="AD1411" s="194">
        <f t="shared" si="100"/>
        <v>0</v>
      </c>
      <c r="AE1411" s="124" t="str">
        <f t="shared" si="99"/>
        <v/>
      </c>
      <c r="AF1411" s="195" t="str">
        <f t="shared" si="101"/>
        <v/>
      </c>
      <c r="AG1411" s="194" t="str">
        <f t="shared" si="102"/>
        <v/>
      </c>
      <c r="AH1411" s="194">
        <f>IF(AG1411="",0,IF(ISERROR(VLOOKUP(AG1411,AG$7:AG1410,1,FALSE)),1,0))</f>
        <v>0</v>
      </c>
      <c r="AI1411" s="194"/>
    </row>
    <row r="1412" spans="1:35" ht="16.5" customHeight="1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75">
        <f>IF(AND($X$5012&lt;&gt;" ",$X$5012&lt;&gt;0),IF(X1412=$X$5012,1+COUNTIF(U$7:U1411,"&gt;0"),0),0)</f>
        <v>0</v>
      </c>
      <c r="V1412" s="178" t="s">
        <v>1601</v>
      </c>
      <c r="W1412" s="130"/>
      <c r="X1412" s="131"/>
      <c r="Y1412" s="131"/>
      <c r="Z1412" s="206"/>
      <c r="AA1412" s="134"/>
      <c r="AB1412" s="174">
        <f>IF(AC1412="totale",SUMIF(AA$7:AA1412,"somma",Z$7:Z1412)-SUMIF(AC$7:AC1411,"totale",AB$7:AB1411),0)</f>
        <v>0</v>
      </c>
      <c r="AC1412" s="134"/>
      <c r="AD1412" s="194">
        <f t="shared" si="100"/>
        <v>0</v>
      </c>
      <c r="AE1412" s="124" t="str">
        <f t="shared" si="99"/>
        <v/>
      </c>
      <c r="AF1412" s="195" t="str">
        <f t="shared" si="101"/>
        <v/>
      </c>
      <c r="AG1412" s="194" t="str">
        <f t="shared" si="102"/>
        <v/>
      </c>
      <c r="AH1412" s="194">
        <f>IF(AG1412="",0,IF(ISERROR(VLOOKUP(AG1412,AG$7:AG1411,1,FALSE)),1,0))</f>
        <v>0</v>
      </c>
      <c r="AI1412" s="194"/>
    </row>
    <row r="1413" spans="1:35" ht="16.5" customHeight="1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75">
        <f>IF(AND($X$5012&lt;&gt;" ",$X$5012&lt;&gt;0),IF(X1413=$X$5012,1+COUNTIF(U$7:U1412,"&gt;0"),0),0)</f>
        <v>0</v>
      </c>
      <c r="V1413" s="178" t="s">
        <v>1602</v>
      </c>
      <c r="W1413" s="130"/>
      <c r="X1413" s="131"/>
      <c r="Y1413" s="131"/>
      <c r="Z1413" s="206"/>
      <c r="AA1413" s="134"/>
      <c r="AB1413" s="174">
        <f>IF(AC1413="totale",SUMIF(AA$7:AA1413,"somma",Z$7:Z1413)-SUMIF(AC$7:AC1412,"totale",AB$7:AB1412),0)</f>
        <v>0</v>
      </c>
      <c r="AC1413" s="134"/>
      <c r="AD1413" s="194">
        <f t="shared" si="100"/>
        <v>0</v>
      </c>
      <c r="AE1413" s="124" t="str">
        <f t="shared" si="99"/>
        <v/>
      </c>
      <c r="AF1413" s="195" t="str">
        <f t="shared" si="101"/>
        <v/>
      </c>
      <c r="AG1413" s="194" t="str">
        <f t="shared" si="102"/>
        <v/>
      </c>
      <c r="AH1413" s="194">
        <f>IF(AG1413="",0,IF(ISERROR(VLOOKUP(AG1413,AG$7:AG1412,1,FALSE)),1,0))</f>
        <v>0</v>
      </c>
      <c r="AI1413" s="194"/>
    </row>
    <row r="1414" spans="1:35" ht="16.5" customHeight="1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75">
        <f>IF(AND($X$5012&lt;&gt;" ",$X$5012&lt;&gt;0),IF(X1414=$X$5012,1+COUNTIF(U$7:U1413,"&gt;0"),0),0)</f>
        <v>0</v>
      </c>
      <c r="V1414" s="178" t="s">
        <v>1603</v>
      </c>
      <c r="W1414" s="130"/>
      <c r="X1414" s="131"/>
      <c r="Y1414" s="131"/>
      <c r="Z1414" s="206"/>
      <c r="AA1414" s="134"/>
      <c r="AB1414" s="174">
        <f>IF(AC1414="totale",SUMIF(AA$7:AA1414,"somma",Z$7:Z1414)-SUMIF(AC$7:AC1413,"totale",AB$7:AB1413),0)</f>
        <v>0</v>
      </c>
      <c r="AC1414" s="134"/>
      <c r="AD1414" s="194">
        <f t="shared" si="100"/>
        <v>0</v>
      </c>
      <c r="AE1414" s="124" t="str">
        <f t="shared" ref="AE1414:AE1477" si="103">IF(W1414&gt;0,CONCATENATE(MONTH(W1414)&amp;X1414),"")</f>
        <v/>
      </c>
      <c r="AF1414" s="195" t="str">
        <f t="shared" si="101"/>
        <v/>
      </c>
      <c r="AG1414" s="194" t="str">
        <f t="shared" si="102"/>
        <v/>
      </c>
      <c r="AH1414" s="194">
        <f>IF(AG1414="",0,IF(ISERROR(VLOOKUP(AG1414,AG$7:AG1413,1,FALSE)),1,0))</f>
        <v>0</v>
      </c>
      <c r="AI1414" s="194"/>
    </row>
    <row r="1415" spans="1:35" ht="16.5" customHeight="1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75">
        <f>IF(AND($X$5012&lt;&gt;" ",$X$5012&lt;&gt;0),IF(X1415=$X$5012,1+COUNTIF(U$7:U1414,"&gt;0"),0),0)</f>
        <v>0</v>
      </c>
      <c r="V1415" s="178" t="s">
        <v>1604</v>
      </c>
      <c r="W1415" s="130"/>
      <c r="X1415" s="131"/>
      <c r="Y1415" s="131"/>
      <c r="Z1415" s="206"/>
      <c r="AA1415" s="134"/>
      <c r="AB1415" s="174">
        <f>IF(AC1415="totale",SUMIF(AA$7:AA1415,"somma",Z$7:Z1415)-SUMIF(AC$7:AC1414,"totale",AB$7:AB1414),0)</f>
        <v>0</v>
      </c>
      <c r="AC1415" s="134"/>
      <c r="AD1415" s="194">
        <f t="shared" si="100"/>
        <v>0</v>
      </c>
      <c r="AE1415" s="124" t="str">
        <f t="shared" si="103"/>
        <v/>
      </c>
      <c r="AF1415" s="195" t="str">
        <f t="shared" si="101"/>
        <v/>
      </c>
      <c r="AG1415" s="194" t="str">
        <f t="shared" si="102"/>
        <v/>
      </c>
      <c r="AH1415" s="194">
        <f>IF(AG1415="",0,IF(ISERROR(VLOOKUP(AG1415,AG$7:AG1414,1,FALSE)),1,0))</f>
        <v>0</v>
      </c>
      <c r="AI1415" s="194"/>
    </row>
    <row r="1416" spans="1:35" ht="16.5" customHeight="1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75">
        <f>IF(AND($X$5012&lt;&gt;" ",$X$5012&lt;&gt;0),IF(X1416=$X$5012,1+COUNTIF(U$7:U1415,"&gt;0"),0),0)</f>
        <v>0</v>
      </c>
      <c r="V1416" s="178" t="s">
        <v>1605</v>
      </c>
      <c r="W1416" s="130"/>
      <c r="X1416" s="131"/>
      <c r="Y1416" s="131"/>
      <c r="Z1416" s="206"/>
      <c r="AA1416" s="134"/>
      <c r="AB1416" s="174">
        <f>IF(AC1416="totale",SUMIF(AA$7:AA1416,"somma",Z$7:Z1416)-SUMIF(AC$7:AC1415,"totale",AB$7:AB1415),0)</f>
        <v>0</v>
      </c>
      <c r="AC1416" s="134"/>
      <c r="AD1416" s="194">
        <f t="shared" ref="AD1416:AD1479" si="104">IF(ISBLANK(X1416),0,VLOOKUP(X1416,$B$8:$E$57,1,FALSE))</f>
        <v>0</v>
      </c>
      <c r="AE1416" s="124" t="str">
        <f t="shared" si="103"/>
        <v/>
      </c>
      <c r="AF1416" s="195" t="str">
        <f t="shared" ref="AF1416:AF1479" si="105">IF(OR(AND(Z1416&lt;&gt;0,ISBLANK(X1416)),ISERROR(AD1416)),"ERR","")</f>
        <v/>
      </c>
      <c r="AG1416" s="194" t="str">
        <f t="shared" si="102"/>
        <v/>
      </c>
      <c r="AH1416" s="194">
        <f>IF(AG1416="",0,IF(ISERROR(VLOOKUP(AG1416,AG$7:AG1415,1,FALSE)),1,0))</f>
        <v>0</v>
      </c>
      <c r="AI1416" s="194"/>
    </row>
    <row r="1417" spans="1:35" ht="16.5" customHeight="1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75">
        <f>IF(AND($X$5012&lt;&gt;" ",$X$5012&lt;&gt;0),IF(X1417=$X$5012,1+COUNTIF(U$7:U1416,"&gt;0"),0),0)</f>
        <v>0</v>
      </c>
      <c r="V1417" s="178" t="s">
        <v>1606</v>
      </c>
      <c r="W1417" s="130"/>
      <c r="X1417" s="131"/>
      <c r="Y1417" s="131"/>
      <c r="Z1417" s="206"/>
      <c r="AA1417" s="134"/>
      <c r="AB1417" s="174">
        <f>IF(AC1417="totale",SUMIF(AA$7:AA1417,"somma",Z$7:Z1417)-SUMIF(AC$7:AC1416,"totale",AB$7:AB1416),0)</f>
        <v>0</v>
      </c>
      <c r="AC1417" s="134"/>
      <c r="AD1417" s="194">
        <f t="shared" si="104"/>
        <v>0</v>
      </c>
      <c r="AE1417" s="124" t="str">
        <f t="shared" si="103"/>
        <v/>
      </c>
      <c r="AF1417" s="195" t="str">
        <f t="shared" si="105"/>
        <v/>
      </c>
      <c r="AG1417" s="194" t="str">
        <f t="shared" si="102"/>
        <v/>
      </c>
      <c r="AH1417" s="194">
        <f>IF(AG1417="",0,IF(ISERROR(VLOOKUP(AG1417,AG$7:AG1416,1,FALSE)),1,0))</f>
        <v>0</v>
      </c>
      <c r="AI1417" s="194"/>
    </row>
    <row r="1418" spans="1:35" ht="16.5" customHeight="1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75">
        <f>IF(AND($X$5012&lt;&gt;" ",$X$5012&lt;&gt;0),IF(X1418=$X$5012,1+COUNTIF(U$7:U1417,"&gt;0"),0),0)</f>
        <v>0</v>
      </c>
      <c r="V1418" s="178" t="s">
        <v>1607</v>
      </c>
      <c r="W1418" s="130"/>
      <c r="X1418" s="131"/>
      <c r="Y1418" s="131"/>
      <c r="Z1418" s="206"/>
      <c r="AA1418" s="134"/>
      <c r="AB1418" s="174">
        <f>IF(AC1418="totale",SUMIF(AA$7:AA1418,"somma",Z$7:Z1418)-SUMIF(AC$7:AC1417,"totale",AB$7:AB1417),0)</f>
        <v>0</v>
      </c>
      <c r="AC1418" s="134"/>
      <c r="AD1418" s="194">
        <f t="shared" si="104"/>
        <v>0</v>
      </c>
      <c r="AE1418" s="124" t="str">
        <f t="shared" si="103"/>
        <v/>
      </c>
      <c r="AF1418" s="195" t="str">
        <f t="shared" si="105"/>
        <v/>
      </c>
      <c r="AG1418" s="194" t="str">
        <f t="shared" ref="AG1418:AG1481" si="106">IF(W1418&gt;0,CONCATENATE(MONTH(W1418),"-",YEAR(W1418)),"")</f>
        <v/>
      </c>
      <c r="AH1418" s="194">
        <f>IF(AG1418="",0,IF(ISERROR(VLOOKUP(AG1418,AG$7:AG1417,1,FALSE)),1,0))</f>
        <v>0</v>
      </c>
      <c r="AI1418" s="194"/>
    </row>
    <row r="1419" spans="1:35" ht="16.5" customHeight="1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75">
        <f>IF(AND($X$5012&lt;&gt;" ",$X$5012&lt;&gt;0),IF(X1419=$X$5012,1+COUNTIF(U$7:U1418,"&gt;0"),0),0)</f>
        <v>0</v>
      </c>
      <c r="V1419" s="178" t="s">
        <v>1608</v>
      </c>
      <c r="W1419" s="130"/>
      <c r="X1419" s="131"/>
      <c r="Y1419" s="131"/>
      <c r="Z1419" s="206"/>
      <c r="AA1419" s="134"/>
      <c r="AB1419" s="174">
        <f>IF(AC1419="totale",SUMIF(AA$7:AA1419,"somma",Z$7:Z1419)-SUMIF(AC$7:AC1418,"totale",AB$7:AB1418),0)</f>
        <v>0</v>
      </c>
      <c r="AC1419" s="134"/>
      <c r="AD1419" s="194">
        <f t="shared" si="104"/>
        <v>0</v>
      </c>
      <c r="AE1419" s="124" t="str">
        <f t="shared" si="103"/>
        <v/>
      </c>
      <c r="AF1419" s="195" t="str">
        <f t="shared" si="105"/>
        <v/>
      </c>
      <c r="AG1419" s="194" t="str">
        <f t="shared" si="106"/>
        <v/>
      </c>
      <c r="AH1419" s="194">
        <f>IF(AG1419="",0,IF(ISERROR(VLOOKUP(AG1419,AG$7:AG1418,1,FALSE)),1,0))</f>
        <v>0</v>
      </c>
      <c r="AI1419" s="194"/>
    </row>
    <row r="1420" spans="1:35" ht="16.5" customHeight="1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75">
        <f>IF(AND($X$5012&lt;&gt;" ",$X$5012&lt;&gt;0),IF(X1420=$X$5012,1+COUNTIF(U$7:U1419,"&gt;0"),0),0)</f>
        <v>0</v>
      </c>
      <c r="V1420" s="178" t="s">
        <v>1609</v>
      </c>
      <c r="W1420" s="130"/>
      <c r="X1420" s="131"/>
      <c r="Y1420" s="131"/>
      <c r="Z1420" s="206"/>
      <c r="AA1420" s="134"/>
      <c r="AB1420" s="174">
        <f>IF(AC1420="totale",SUMIF(AA$7:AA1420,"somma",Z$7:Z1420)-SUMIF(AC$7:AC1419,"totale",AB$7:AB1419),0)</f>
        <v>0</v>
      </c>
      <c r="AC1420" s="134"/>
      <c r="AD1420" s="194">
        <f t="shared" si="104"/>
        <v>0</v>
      </c>
      <c r="AE1420" s="124" t="str">
        <f t="shared" si="103"/>
        <v/>
      </c>
      <c r="AF1420" s="195" t="str">
        <f t="shared" si="105"/>
        <v/>
      </c>
      <c r="AG1420" s="194" t="str">
        <f t="shared" si="106"/>
        <v/>
      </c>
      <c r="AH1420" s="194">
        <f>IF(AG1420="",0,IF(ISERROR(VLOOKUP(AG1420,AG$7:AG1419,1,FALSE)),1,0))</f>
        <v>0</v>
      </c>
      <c r="AI1420" s="194"/>
    </row>
    <row r="1421" spans="1:35" ht="16.5" customHeight="1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75">
        <f>IF(AND($X$5012&lt;&gt;" ",$X$5012&lt;&gt;0),IF(X1421=$X$5012,1+COUNTIF(U$7:U1420,"&gt;0"),0),0)</f>
        <v>0</v>
      </c>
      <c r="V1421" s="178" t="s">
        <v>1610</v>
      </c>
      <c r="W1421" s="130"/>
      <c r="X1421" s="131"/>
      <c r="Y1421" s="131"/>
      <c r="Z1421" s="206"/>
      <c r="AA1421" s="134"/>
      <c r="AB1421" s="174">
        <f>IF(AC1421="totale",SUMIF(AA$7:AA1421,"somma",Z$7:Z1421)-SUMIF(AC$7:AC1420,"totale",AB$7:AB1420),0)</f>
        <v>0</v>
      </c>
      <c r="AC1421" s="134"/>
      <c r="AD1421" s="194">
        <f t="shared" si="104"/>
        <v>0</v>
      </c>
      <c r="AE1421" s="124" t="str">
        <f t="shared" si="103"/>
        <v/>
      </c>
      <c r="AF1421" s="195" t="str">
        <f t="shared" si="105"/>
        <v/>
      </c>
      <c r="AG1421" s="194" t="str">
        <f t="shared" si="106"/>
        <v/>
      </c>
      <c r="AH1421" s="194">
        <f>IF(AG1421="",0,IF(ISERROR(VLOOKUP(AG1421,AG$7:AG1420,1,FALSE)),1,0))</f>
        <v>0</v>
      </c>
      <c r="AI1421" s="194"/>
    </row>
    <row r="1422" spans="1:35" ht="16.5" customHeight="1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75">
        <f>IF(AND($X$5012&lt;&gt;" ",$X$5012&lt;&gt;0),IF(X1422=$X$5012,1+COUNTIF(U$7:U1421,"&gt;0"),0),0)</f>
        <v>0</v>
      </c>
      <c r="V1422" s="178" t="s">
        <v>1611</v>
      </c>
      <c r="W1422" s="130"/>
      <c r="X1422" s="131"/>
      <c r="Y1422" s="131"/>
      <c r="Z1422" s="206"/>
      <c r="AA1422" s="134"/>
      <c r="AB1422" s="174">
        <f>IF(AC1422="totale",SUMIF(AA$7:AA1422,"somma",Z$7:Z1422)-SUMIF(AC$7:AC1421,"totale",AB$7:AB1421),0)</f>
        <v>0</v>
      </c>
      <c r="AC1422" s="134"/>
      <c r="AD1422" s="194">
        <f t="shared" si="104"/>
        <v>0</v>
      </c>
      <c r="AE1422" s="124" t="str">
        <f t="shared" si="103"/>
        <v/>
      </c>
      <c r="AF1422" s="195" t="str">
        <f t="shared" si="105"/>
        <v/>
      </c>
      <c r="AG1422" s="194" t="str">
        <f t="shared" si="106"/>
        <v/>
      </c>
      <c r="AH1422" s="194">
        <f>IF(AG1422="",0,IF(ISERROR(VLOOKUP(AG1422,AG$7:AG1421,1,FALSE)),1,0))</f>
        <v>0</v>
      </c>
      <c r="AI1422" s="194"/>
    </row>
    <row r="1423" spans="1:35" ht="16.5" customHeight="1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75">
        <f>IF(AND($X$5012&lt;&gt;" ",$X$5012&lt;&gt;0),IF(X1423=$X$5012,1+COUNTIF(U$7:U1422,"&gt;0"),0),0)</f>
        <v>0</v>
      </c>
      <c r="V1423" s="178" t="s">
        <v>1612</v>
      </c>
      <c r="W1423" s="130"/>
      <c r="X1423" s="131"/>
      <c r="Y1423" s="131"/>
      <c r="Z1423" s="206"/>
      <c r="AA1423" s="134"/>
      <c r="AB1423" s="174">
        <f>IF(AC1423="totale",SUMIF(AA$7:AA1423,"somma",Z$7:Z1423)-SUMIF(AC$7:AC1422,"totale",AB$7:AB1422),0)</f>
        <v>0</v>
      </c>
      <c r="AC1423" s="134"/>
      <c r="AD1423" s="194">
        <f t="shared" si="104"/>
        <v>0</v>
      </c>
      <c r="AE1423" s="124" t="str">
        <f t="shared" si="103"/>
        <v/>
      </c>
      <c r="AF1423" s="195" t="str">
        <f t="shared" si="105"/>
        <v/>
      </c>
      <c r="AG1423" s="194" t="str">
        <f t="shared" si="106"/>
        <v/>
      </c>
      <c r="AH1423" s="194">
        <f>IF(AG1423="",0,IF(ISERROR(VLOOKUP(AG1423,AG$7:AG1422,1,FALSE)),1,0))</f>
        <v>0</v>
      </c>
      <c r="AI1423" s="194"/>
    </row>
    <row r="1424" spans="1:35" ht="16.5" customHeight="1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75">
        <f>IF(AND($X$5012&lt;&gt;" ",$X$5012&lt;&gt;0),IF(X1424=$X$5012,1+COUNTIF(U$7:U1423,"&gt;0"),0),0)</f>
        <v>0</v>
      </c>
      <c r="V1424" s="178" t="s">
        <v>1613</v>
      </c>
      <c r="W1424" s="130"/>
      <c r="X1424" s="131"/>
      <c r="Y1424" s="131"/>
      <c r="Z1424" s="206"/>
      <c r="AA1424" s="134"/>
      <c r="AB1424" s="174">
        <f>IF(AC1424="totale",SUMIF(AA$7:AA1424,"somma",Z$7:Z1424)-SUMIF(AC$7:AC1423,"totale",AB$7:AB1423),0)</f>
        <v>0</v>
      </c>
      <c r="AC1424" s="134"/>
      <c r="AD1424" s="194">
        <f t="shared" si="104"/>
        <v>0</v>
      </c>
      <c r="AE1424" s="124" t="str">
        <f t="shared" si="103"/>
        <v/>
      </c>
      <c r="AF1424" s="195" t="str">
        <f t="shared" si="105"/>
        <v/>
      </c>
      <c r="AG1424" s="194" t="str">
        <f t="shared" si="106"/>
        <v/>
      </c>
      <c r="AH1424" s="194">
        <f>IF(AG1424="",0,IF(ISERROR(VLOOKUP(AG1424,AG$7:AG1423,1,FALSE)),1,0))</f>
        <v>0</v>
      </c>
      <c r="AI1424" s="194"/>
    </row>
    <row r="1425" spans="1:35" ht="16.5" customHeight="1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75">
        <f>IF(AND($X$5012&lt;&gt;" ",$X$5012&lt;&gt;0),IF(X1425=$X$5012,1+COUNTIF(U$7:U1424,"&gt;0"),0),0)</f>
        <v>0</v>
      </c>
      <c r="V1425" s="178" t="s">
        <v>1614</v>
      </c>
      <c r="W1425" s="130"/>
      <c r="X1425" s="131"/>
      <c r="Y1425" s="131"/>
      <c r="Z1425" s="206"/>
      <c r="AA1425" s="134"/>
      <c r="AB1425" s="174">
        <f>IF(AC1425="totale",SUMIF(AA$7:AA1425,"somma",Z$7:Z1425)-SUMIF(AC$7:AC1424,"totale",AB$7:AB1424),0)</f>
        <v>0</v>
      </c>
      <c r="AC1425" s="134"/>
      <c r="AD1425" s="194">
        <f t="shared" si="104"/>
        <v>0</v>
      </c>
      <c r="AE1425" s="124" t="str">
        <f t="shared" si="103"/>
        <v/>
      </c>
      <c r="AF1425" s="195" t="str">
        <f t="shared" si="105"/>
        <v/>
      </c>
      <c r="AG1425" s="194" t="str">
        <f t="shared" si="106"/>
        <v/>
      </c>
      <c r="AH1425" s="194">
        <f>IF(AG1425="",0,IF(ISERROR(VLOOKUP(AG1425,AG$7:AG1424,1,FALSE)),1,0))</f>
        <v>0</v>
      </c>
      <c r="AI1425" s="194"/>
    </row>
    <row r="1426" spans="1:35" ht="16.5" customHeight="1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75">
        <f>IF(AND($X$5012&lt;&gt;" ",$X$5012&lt;&gt;0),IF(X1426=$X$5012,1+COUNTIF(U$7:U1425,"&gt;0"),0),0)</f>
        <v>0</v>
      </c>
      <c r="V1426" s="178" t="s">
        <v>1615</v>
      </c>
      <c r="W1426" s="130"/>
      <c r="X1426" s="131"/>
      <c r="Y1426" s="131"/>
      <c r="Z1426" s="206"/>
      <c r="AA1426" s="134"/>
      <c r="AB1426" s="174">
        <f>IF(AC1426="totale",SUMIF(AA$7:AA1426,"somma",Z$7:Z1426)-SUMIF(AC$7:AC1425,"totale",AB$7:AB1425),0)</f>
        <v>0</v>
      </c>
      <c r="AC1426" s="134"/>
      <c r="AD1426" s="194">
        <f t="shared" si="104"/>
        <v>0</v>
      </c>
      <c r="AE1426" s="124" t="str">
        <f t="shared" si="103"/>
        <v/>
      </c>
      <c r="AF1426" s="195" t="str">
        <f t="shared" si="105"/>
        <v/>
      </c>
      <c r="AG1426" s="194" t="str">
        <f t="shared" si="106"/>
        <v/>
      </c>
      <c r="AH1426" s="194">
        <f>IF(AG1426="",0,IF(ISERROR(VLOOKUP(AG1426,AG$7:AG1425,1,FALSE)),1,0))</f>
        <v>0</v>
      </c>
      <c r="AI1426" s="194"/>
    </row>
    <row r="1427" spans="1:35" ht="16.5" customHeight="1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75">
        <f>IF(AND($X$5012&lt;&gt;" ",$X$5012&lt;&gt;0),IF(X1427=$X$5012,1+COUNTIF(U$7:U1426,"&gt;0"),0),0)</f>
        <v>0</v>
      </c>
      <c r="V1427" s="178" t="s">
        <v>1616</v>
      </c>
      <c r="W1427" s="130"/>
      <c r="X1427" s="131"/>
      <c r="Y1427" s="131"/>
      <c r="Z1427" s="206"/>
      <c r="AA1427" s="134"/>
      <c r="AB1427" s="174">
        <f>IF(AC1427="totale",SUMIF(AA$7:AA1427,"somma",Z$7:Z1427)-SUMIF(AC$7:AC1426,"totale",AB$7:AB1426),0)</f>
        <v>0</v>
      </c>
      <c r="AC1427" s="134"/>
      <c r="AD1427" s="194">
        <f t="shared" si="104"/>
        <v>0</v>
      </c>
      <c r="AE1427" s="124" t="str">
        <f t="shared" si="103"/>
        <v/>
      </c>
      <c r="AF1427" s="195" t="str">
        <f t="shared" si="105"/>
        <v/>
      </c>
      <c r="AG1427" s="194" t="str">
        <f t="shared" si="106"/>
        <v/>
      </c>
      <c r="AH1427" s="194">
        <f>IF(AG1427="",0,IF(ISERROR(VLOOKUP(AG1427,AG$7:AG1426,1,FALSE)),1,0))</f>
        <v>0</v>
      </c>
      <c r="AI1427" s="194"/>
    </row>
    <row r="1428" spans="1:35" ht="16.5" customHeight="1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75">
        <f>IF(AND($X$5012&lt;&gt;" ",$X$5012&lt;&gt;0),IF(X1428=$X$5012,1+COUNTIF(U$7:U1427,"&gt;0"),0),0)</f>
        <v>0</v>
      </c>
      <c r="V1428" s="178" t="s">
        <v>1617</v>
      </c>
      <c r="W1428" s="130"/>
      <c r="X1428" s="131"/>
      <c r="Y1428" s="131"/>
      <c r="Z1428" s="206"/>
      <c r="AA1428" s="134"/>
      <c r="AB1428" s="174">
        <f>IF(AC1428="totale",SUMIF(AA$7:AA1428,"somma",Z$7:Z1428)-SUMIF(AC$7:AC1427,"totale",AB$7:AB1427),0)</f>
        <v>0</v>
      </c>
      <c r="AC1428" s="134"/>
      <c r="AD1428" s="194">
        <f t="shared" si="104"/>
        <v>0</v>
      </c>
      <c r="AE1428" s="124" t="str">
        <f t="shared" si="103"/>
        <v/>
      </c>
      <c r="AF1428" s="195" t="str">
        <f t="shared" si="105"/>
        <v/>
      </c>
      <c r="AG1428" s="194" t="str">
        <f t="shared" si="106"/>
        <v/>
      </c>
      <c r="AH1428" s="194">
        <f>IF(AG1428="",0,IF(ISERROR(VLOOKUP(AG1428,AG$7:AG1427,1,FALSE)),1,0))</f>
        <v>0</v>
      </c>
      <c r="AI1428" s="194"/>
    </row>
    <row r="1429" spans="1:35" ht="16.5" customHeight="1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75">
        <f>IF(AND($X$5012&lt;&gt;" ",$X$5012&lt;&gt;0),IF(X1429=$X$5012,1+COUNTIF(U$7:U1428,"&gt;0"),0),0)</f>
        <v>0</v>
      </c>
      <c r="V1429" s="178" t="s">
        <v>1618</v>
      </c>
      <c r="W1429" s="130"/>
      <c r="X1429" s="131"/>
      <c r="Y1429" s="131"/>
      <c r="Z1429" s="206"/>
      <c r="AA1429" s="134"/>
      <c r="AB1429" s="174">
        <f>IF(AC1429="totale",SUMIF(AA$7:AA1429,"somma",Z$7:Z1429)-SUMIF(AC$7:AC1428,"totale",AB$7:AB1428),0)</f>
        <v>0</v>
      </c>
      <c r="AC1429" s="134"/>
      <c r="AD1429" s="194">
        <f t="shared" si="104"/>
        <v>0</v>
      </c>
      <c r="AE1429" s="124" t="str">
        <f t="shared" si="103"/>
        <v/>
      </c>
      <c r="AF1429" s="195" t="str">
        <f t="shared" si="105"/>
        <v/>
      </c>
      <c r="AG1429" s="194" t="str">
        <f t="shared" si="106"/>
        <v/>
      </c>
      <c r="AH1429" s="194">
        <f>IF(AG1429="",0,IF(ISERROR(VLOOKUP(AG1429,AG$7:AG1428,1,FALSE)),1,0))</f>
        <v>0</v>
      </c>
      <c r="AI1429" s="194"/>
    </row>
    <row r="1430" spans="1:35" ht="16.5" customHeight="1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75">
        <f>IF(AND($X$5012&lt;&gt;" ",$X$5012&lt;&gt;0),IF(X1430=$X$5012,1+COUNTIF(U$7:U1429,"&gt;0"),0),0)</f>
        <v>0</v>
      </c>
      <c r="V1430" s="178" t="s">
        <v>1619</v>
      </c>
      <c r="W1430" s="130"/>
      <c r="X1430" s="131"/>
      <c r="Y1430" s="131"/>
      <c r="Z1430" s="206"/>
      <c r="AA1430" s="134"/>
      <c r="AB1430" s="174">
        <f>IF(AC1430="totale",SUMIF(AA$7:AA1430,"somma",Z$7:Z1430)-SUMIF(AC$7:AC1429,"totale",AB$7:AB1429),0)</f>
        <v>0</v>
      </c>
      <c r="AC1430" s="134"/>
      <c r="AD1430" s="194">
        <f t="shared" si="104"/>
        <v>0</v>
      </c>
      <c r="AE1430" s="124" t="str">
        <f t="shared" si="103"/>
        <v/>
      </c>
      <c r="AF1430" s="195" t="str">
        <f t="shared" si="105"/>
        <v/>
      </c>
      <c r="AG1430" s="194" t="str">
        <f t="shared" si="106"/>
        <v/>
      </c>
      <c r="AH1430" s="194">
        <f>IF(AG1430="",0,IF(ISERROR(VLOOKUP(AG1430,AG$7:AG1429,1,FALSE)),1,0))</f>
        <v>0</v>
      </c>
      <c r="AI1430" s="194"/>
    </row>
    <row r="1431" spans="1:35" ht="16.5" customHeight="1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75">
        <f>IF(AND($X$5012&lt;&gt;" ",$X$5012&lt;&gt;0),IF(X1431=$X$5012,1+COUNTIF(U$7:U1430,"&gt;0"),0),0)</f>
        <v>0</v>
      </c>
      <c r="V1431" s="178" t="s">
        <v>1620</v>
      </c>
      <c r="W1431" s="130"/>
      <c r="X1431" s="131"/>
      <c r="Y1431" s="131"/>
      <c r="Z1431" s="206"/>
      <c r="AA1431" s="134"/>
      <c r="AB1431" s="174">
        <f>IF(AC1431="totale",SUMIF(AA$7:AA1431,"somma",Z$7:Z1431)-SUMIF(AC$7:AC1430,"totale",AB$7:AB1430),0)</f>
        <v>0</v>
      </c>
      <c r="AC1431" s="134"/>
      <c r="AD1431" s="194">
        <f t="shared" si="104"/>
        <v>0</v>
      </c>
      <c r="AE1431" s="124" t="str">
        <f t="shared" si="103"/>
        <v/>
      </c>
      <c r="AF1431" s="195" t="str">
        <f t="shared" si="105"/>
        <v/>
      </c>
      <c r="AG1431" s="194" t="str">
        <f t="shared" si="106"/>
        <v/>
      </c>
      <c r="AH1431" s="194">
        <f>IF(AG1431="",0,IF(ISERROR(VLOOKUP(AG1431,AG$7:AG1430,1,FALSE)),1,0))</f>
        <v>0</v>
      </c>
      <c r="AI1431" s="194"/>
    </row>
    <row r="1432" spans="1:35" ht="16.5" customHeight="1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75">
        <f>IF(AND($X$5012&lt;&gt;" ",$X$5012&lt;&gt;0),IF(X1432=$X$5012,1+COUNTIF(U$7:U1431,"&gt;0"),0),0)</f>
        <v>0</v>
      </c>
      <c r="V1432" s="178" t="s">
        <v>1621</v>
      </c>
      <c r="W1432" s="130"/>
      <c r="X1432" s="131"/>
      <c r="Y1432" s="131"/>
      <c r="Z1432" s="206"/>
      <c r="AA1432" s="134"/>
      <c r="AB1432" s="174">
        <f>IF(AC1432="totale",SUMIF(AA$7:AA1432,"somma",Z$7:Z1432)-SUMIF(AC$7:AC1431,"totale",AB$7:AB1431),0)</f>
        <v>0</v>
      </c>
      <c r="AC1432" s="134"/>
      <c r="AD1432" s="194">
        <f t="shared" si="104"/>
        <v>0</v>
      </c>
      <c r="AE1432" s="124" t="str">
        <f t="shared" si="103"/>
        <v/>
      </c>
      <c r="AF1432" s="195" t="str">
        <f t="shared" si="105"/>
        <v/>
      </c>
      <c r="AG1432" s="194" t="str">
        <f t="shared" si="106"/>
        <v/>
      </c>
      <c r="AH1432" s="194">
        <f>IF(AG1432="",0,IF(ISERROR(VLOOKUP(AG1432,AG$7:AG1431,1,FALSE)),1,0))</f>
        <v>0</v>
      </c>
      <c r="AI1432" s="194"/>
    </row>
    <row r="1433" spans="1:35" ht="16.5" customHeight="1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75">
        <f>IF(AND($X$5012&lt;&gt;" ",$X$5012&lt;&gt;0),IF(X1433=$X$5012,1+COUNTIF(U$7:U1432,"&gt;0"),0),0)</f>
        <v>0</v>
      </c>
      <c r="V1433" s="178" t="s">
        <v>1622</v>
      </c>
      <c r="W1433" s="130"/>
      <c r="X1433" s="131"/>
      <c r="Y1433" s="131"/>
      <c r="Z1433" s="206"/>
      <c r="AA1433" s="134"/>
      <c r="AB1433" s="174">
        <f>IF(AC1433="totale",SUMIF(AA$7:AA1433,"somma",Z$7:Z1433)-SUMIF(AC$7:AC1432,"totale",AB$7:AB1432),0)</f>
        <v>0</v>
      </c>
      <c r="AC1433" s="134"/>
      <c r="AD1433" s="194">
        <f t="shared" si="104"/>
        <v>0</v>
      </c>
      <c r="AE1433" s="124" t="str">
        <f t="shared" si="103"/>
        <v/>
      </c>
      <c r="AF1433" s="195" t="str">
        <f t="shared" si="105"/>
        <v/>
      </c>
      <c r="AG1433" s="194" t="str">
        <f t="shared" si="106"/>
        <v/>
      </c>
      <c r="AH1433" s="194">
        <f>IF(AG1433="",0,IF(ISERROR(VLOOKUP(AG1433,AG$7:AG1432,1,FALSE)),1,0))</f>
        <v>0</v>
      </c>
      <c r="AI1433" s="194"/>
    </row>
    <row r="1434" spans="1:35" ht="16.5" customHeight="1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75">
        <f>IF(AND($X$5012&lt;&gt;" ",$X$5012&lt;&gt;0),IF(X1434=$X$5012,1+COUNTIF(U$7:U1433,"&gt;0"),0),0)</f>
        <v>0</v>
      </c>
      <c r="V1434" s="178" t="s">
        <v>1623</v>
      </c>
      <c r="W1434" s="130"/>
      <c r="X1434" s="131"/>
      <c r="Y1434" s="131"/>
      <c r="Z1434" s="206"/>
      <c r="AA1434" s="134"/>
      <c r="AB1434" s="174">
        <f>IF(AC1434="totale",SUMIF(AA$7:AA1434,"somma",Z$7:Z1434)-SUMIF(AC$7:AC1433,"totale",AB$7:AB1433),0)</f>
        <v>0</v>
      </c>
      <c r="AC1434" s="134"/>
      <c r="AD1434" s="194">
        <f t="shared" si="104"/>
        <v>0</v>
      </c>
      <c r="AE1434" s="124" t="str">
        <f t="shared" si="103"/>
        <v/>
      </c>
      <c r="AF1434" s="195" t="str">
        <f t="shared" si="105"/>
        <v/>
      </c>
      <c r="AG1434" s="194" t="str">
        <f t="shared" si="106"/>
        <v/>
      </c>
      <c r="AH1434" s="194">
        <f>IF(AG1434="",0,IF(ISERROR(VLOOKUP(AG1434,AG$7:AG1433,1,FALSE)),1,0))</f>
        <v>0</v>
      </c>
      <c r="AI1434" s="194"/>
    </row>
    <row r="1435" spans="1:35" ht="16.5" customHeight="1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75">
        <f>IF(AND($X$5012&lt;&gt;" ",$X$5012&lt;&gt;0),IF(X1435=$X$5012,1+COUNTIF(U$7:U1434,"&gt;0"),0),0)</f>
        <v>0</v>
      </c>
      <c r="V1435" s="178" t="s">
        <v>1624</v>
      </c>
      <c r="W1435" s="130"/>
      <c r="X1435" s="131"/>
      <c r="Y1435" s="131"/>
      <c r="Z1435" s="206"/>
      <c r="AA1435" s="134"/>
      <c r="AB1435" s="174">
        <f>IF(AC1435="totale",SUMIF(AA$7:AA1435,"somma",Z$7:Z1435)-SUMIF(AC$7:AC1434,"totale",AB$7:AB1434),0)</f>
        <v>0</v>
      </c>
      <c r="AC1435" s="134"/>
      <c r="AD1435" s="194">
        <f t="shared" si="104"/>
        <v>0</v>
      </c>
      <c r="AE1435" s="124" t="str">
        <f t="shared" si="103"/>
        <v/>
      </c>
      <c r="AF1435" s="195" t="str">
        <f t="shared" si="105"/>
        <v/>
      </c>
      <c r="AG1435" s="194" t="str">
        <f t="shared" si="106"/>
        <v/>
      </c>
      <c r="AH1435" s="194">
        <f>IF(AG1435="",0,IF(ISERROR(VLOOKUP(AG1435,AG$7:AG1434,1,FALSE)),1,0))</f>
        <v>0</v>
      </c>
      <c r="AI1435" s="194"/>
    </row>
    <row r="1436" spans="1:35" ht="16.5" customHeight="1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75">
        <f>IF(AND($X$5012&lt;&gt;" ",$X$5012&lt;&gt;0),IF(X1436=$X$5012,1+COUNTIF(U$7:U1435,"&gt;0"),0),0)</f>
        <v>0</v>
      </c>
      <c r="V1436" s="178" t="s">
        <v>1625</v>
      </c>
      <c r="W1436" s="130"/>
      <c r="X1436" s="131"/>
      <c r="Y1436" s="131"/>
      <c r="Z1436" s="206"/>
      <c r="AA1436" s="134"/>
      <c r="AB1436" s="174">
        <f>IF(AC1436="totale",SUMIF(AA$7:AA1436,"somma",Z$7:Z1436)-SUMIF(AC$7:AC1435,"totale",AB$7:AB1435),0)</f>
        <v>0</v>
      </c>
      <c r="AC1436" s="134"/>
      <c r="AD1436" s="194">
        <f t="shared" si="104"/>
        <v>0</v>
      </c>
      <c r="AE1436" s="124" t="str">
        <f t="shared" si="103"/>
        <v/>
      </c>
      <c r="AF1436" s="195" t="str">
        <f t="shared" si="105"/>
        <v/>
      </c>
      <c r="AG1436" s="194" t="str">
        <f t="shared" si="106"/>
        <v/>
      </c>
      <c r="AH1436" s="194">
        <f>IF(AG1436="",0,IF(ISERROR(VLOOKUP(AG1436,AG$7:AG1435,1,FALSE)),1,0))</f>
        <v>0</v>
      </c>
      <c r="AI1436" s="194"/>
    </row>
    <row r="1437" spans="1:35" ht="16.5" customHeight="1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75">
        <f>IF(AND($X$5012&lt;&gt;" ",$X$5012&lt;&gt;0),IF(X1437=$X$5012,1+COUNTIF(U$7:U1436,"&gt;0"),0),0)</f>
        <v>0</v>
      </c>
      <c r="V1437" s="178" t="s">
        <v>1626</v>
      </c>
      <c r="W1437" s="130"/>
      <c r="X1437" s="131"/>
      <c r="Y1437" s="131"/>
      <c r="Z1437" s="206"/>
      <c r="AA1437" s="134"/>
      <c r="AB1437" s="174">
        <f>IF(AC1437="totale",SUMIF(AA$7:AA1437,"somma",Z$7:Z1437)-SUMIF(AC$7:AC1436,"totale",AB$7:AB1436),0)</f>
        <v>0</v>
      </c>
      <c r="AC1437" s="134"/>
      <c r="AD1437" s="194">
        <f t="shared" si="104"/>
        <v>0</v>
      </c>
      <c r="AE1437" s="124" t="str">
        <f t="shared" si="103"/>
        <v/>
      </c>
      <c r="AF1437" s="195" t="str">
        <f t="shared" si="105"/>
        <v/>
      </c>
      <c r="AG1437" s="194" t="str">
        <f t="shared" si="106"/>
        <v/>
      </c>
      <c r="AH1437" s="194">
        <f>IF(AG1437="",0,IF(ISERROR(VLOOKUP(AG1437,AG$7:AG1436,1,FALSE)),1,0))</f>
        <v>0</v>
      </c>
      <c r="AI1437" s="194"/>
    </row>
    <row r="1438" spans="1:35" ht="16.5" customHeight="1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75">
        <f>IF(AND($X$5012&lt;&gt;" ",$X$5012&lt;&gt;0),IF(X1438=$X$5012,1+COUNTIF(U$7:U1437,"&gt;0"),0),0)</f>
        <v>0</v>
      </c>
      <c r="V1438" s="178" t="s">
        <v>1627</v>
      </c>
      <c r="W1438" s="130"/>
      <c r="X1438" s="131"/>
      <c r="Y1438" s="131"/>
      <c r="Z1438" s="206"/>
      <c r="AA1438" s="134"/>
      <c r="AB1438" s="174">
        <f>IF(AC1438="totale",SUMIF(AA$7:AA1438,"somma",Z$7:Z1438)-SUMIF(AC$7:AC1437,"totale",AB$7:AB1437),0)</f>
        <v>0</v>
      </c>
      <c r="AC1438" s="134"/>
      <c r="AD1438" s="194">
        <f t="shared" si="104"/>
        <v>0</v>
      </c>
      <c r="AE1438" s="124" t="str">
        <f t="shared" si="103"/>
        <v/>
      </c>
      <c r="AF1438" s="195" t="str">
        <f t="shared" si="105"/>
        <v/>
      </c>
      <c r="AG1438" s="194" t="str">
        <f t="shared" si="106"/>
        <v/>
      </c>
      <c r="AH1438" s="194">
        <f>IF(AG1438="",0,IF(ISERROR(VLOOKUP(AG1438,AG$7:AG1437,1,FALSE)),1,0))</f>
        <v>0</v>
      </c>
      <c r="AI1438" s="194"/>
    </row>
    <row r="1439" spans="1:35" ht="16.5" customHeight="1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75">
        <f>IF(AND($X$5012&lt;&gt;" ",$X$5012&lt;&gt;0),IF(X1439=$X$5012,1+COUNTIF(U$7:U1438,"&gt;0"),0),0)</f>
        <v>0</v>
      </c>
      <c r="V1439" s="178" t="s">
        <v>1628</v>
      </c>
      <c r="W1439" s="130"/>
      <c r="X1439" s="131"/>
      <c r="Y1439" s="131"/>
      <c r="Z1439" s="206"/>
      <c r="AA1439" s="134"/>
      <c r="AB1439" s="174">
        <f>IF(AC1439="totale",SUMIF(AA$7:AA1439,"somma",Z$7:Z1439)-SUMIF(AC$7:AC1438,"totale",AB$7:AB1438),0)</f>
        <v>0</v>
      </c>
      <c r="AC1439" s="134"/>
      <c r="AD1439" s="194">
        <f t="shared" si="104"/>
        <v>0</v>
      </c>
      <c r="AE1439" s="124" t="str">
        <f t="shared" si="103"/>
        <v/>
      </c>
      <c r="AF1439" s="195" t="str">
        <f t="shared" si="105"/>
        <v/>
      </c>
      <c r="AG1439" s="194" t="str">
        <f t="shared" si="106"/>
        <v/>
      </c>
      <c r="AH1439" s="194">
        <f>IF(AG1439="",0,IF(ISERROR(VLOOKUP(AG1439,AG$7:AG1438,1,FALSE)),1,0))</f>
        <v>0</v>
      </c>
      <c r="AI1439" s="194"/>
    </row>
    <row r="1440" spans="1:35" ht="16.5" customHeight="1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75">
        <f>IF(AND($X$5012&lt;&gt;" ",$X$5012&lt;&gt;0),IF(X1440=$X$5012,1+COUNTIF(U$7:U1439,"&gt;0"),0),0)</f>
        <v>0</v>
      </c>
      <c r="V1440" s="178" t="s">
        <v>1629</v>
      </c>
      <c r="W1440" s="130"/>
      <c r="X1440" s="131"/>
      <c r="Y1440" s="131"/>
      <c r="Z1440" s="206"/>
      <c r="AA1440" s="134"/>
      <c r="AB1440" s="174">
        <f>IF(AC1440="totale",SUMIF(AA$7:AA1440,"somma",Z$7:Z1440)-SUMIF(AC$7:AC1439,"totale",AB$7:AB1439),0)</f>
        <v>0</v>
      </c>
      <c r="AC1440" s="134"/>
      <c r="AD1440" s="194">
        <f t="shared" si="104"/>
        <v>0</v>
      </c>
      <c r="AE1440" s="124" t="str">
        <f t="shared" si="103"/>
        <v/>
      </c>
      <c r="AF1440" s="195" t="str">
        <f t="shared" si="105"/>
        <v/>
      </c>
      <c r="AG1440" s="194" t="str">
        <f t="shared" si="106"/>
        <v/>
      </c>
      <c r="AH1440" s="194">
        <f>IF(AG1440="",0,IF(ISERROR(VLOOKUP(AG1440,AG$7:AG1439,1,FALSE)),1,0))</f>
        <v>0</v>
      </c>
      <c r="AI1440" s="194"/>
    </row>
    <row r="1441" spans="1:35" ht="16.5" customHeight="1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75">
        <f>IF(AND($X$5012&lt;&gt;" ",$X$5012&lt;&gt;0),IF(X1441=$X$5012,1+COUNTIF(U$7:U1440,"&gt;0"),0),0)</f>
        <v>0</v>
      </c>
      <c r="V1441" s="178" t="s">
        <v>1630</v>
      </c>
      <c r="W1441" s="130"/>
      <c r="X1441" s="131"/>
      <c r="Y1441" s="131"/>
      <c r="Z1441" s="206"/>
      <c r="AA1441" s="134"/>
      <c r="AB1441" s="174">
        <f>IF(AC1441="totale",SUMIF(AA$7:AA1441,"somma",Z$7:Z1441)-SUMIF(AC$7:AC1440,"totale",AB$7:AB1440),0)</f>
        <v>0</v>
      </c>
      <c r="AC1441" s="134"/>
      <c r="AD1441" s="194">
        <f t="shared" si="104"/>
        <v>0</v>
      </c>
      <c r="AE1441" s="124" t="str">
        <f t="shared" si="103"/>
        <v/>
      </c>
      <c r="AF1441" s="195" t="str">
        <f t="shared" si="105"/>
        <v/>
      </c>
      <c r="AG1441" s="194" t="str">
        <f t="shared" si="106"/>
        <v/>
      </c>
      <c r="AH1441" s="194">
        <f>IF(AG1441="",0,IF(ISERROR(VLOOKUP(AG1441,AG$7:AG1440,1,FALSE)),1,0))</f>
        <v>0</v>
      </c>
      <c r="AI1441" s="194"/>
    </row>
    <row r="1442" spans="1:35" ht="16.5" customHeight="1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75">
        <f>IF(AND($X$5012&lt;&gt;" ",$X$5012&lt;&gt;0),IF(X1442=$X$5012,1+COUNTIF(U$7:U1441,"&gt;0"),0),0)</f>
        <v>0</v>
      </c>
      <c r="V1442" s="178" t="s">
        <v>1631</v>
      </c>
      <c r="W1442" s="130"/>
      <c r="X1442" s="131"/>
      <c r="Y1442" s="131"/>
      <c r="Z1442" s="206"/>
      <c r="AA1442" s="134"/>
      <c r="AB1442" s="174">
        <f>IF(AC1442="totale",SUMIF(AA$7:AA1442,"somma",Z$7:Z1442)-SUMIF(AC$7:AC1441,"totale",AB$7:AB1441),0)</f>
        <v>0</v>
      </c>
      <c r="AC1442" s="134"/>
      <c r="AD1442" s="194">
        <f t="shared" si="104"/>
        <v>0</v>
      </c>
      <c r="AE1442" s="124" t="str">
        <f t="shared" si="103"/>
        <v/>
      </c>
      <c r="AF1442" s="195" t="str">
        <f t="shared" si="105"/>
        <v/>
      </c>
      <c r="AG1442" s="194" t="str">
        <f t="shared" si="106"/>
        <v/>
      </c>
      <c r="AH1442" s="194">
        <f>IF(AG1442="",0,IF(ISERROR(VLOOKUP(AG1442,AG$7:AG1441,1,FALSE)),1,0))</f>
        <v>0</v>
      </c>
      <c r="AI1442" s="194"/>
    </row>
    <row r="1443" spans="1:35" ht="16.5" customHeight="1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75">
        <f>IF(AND($X$5012&lt;&gt;" ",$X$5012&lt;&gt;0),IF(X1443=$X$5012,1+COUNTIF(U$7:U1442,"&gt;0"),0),0)</f>
        <v>0</v>
      </c>
      <c r="V1443" s="178" t="s">
        <v>1632</v>
      </c>
      <c r="W1443" s="130"/>
      <c r="X1443" s="131"/>
      <c r="Y1443" s="131"/>
      <c r="Z1443" s="206"/>
      <c r="AA1443" s="134"/>
      <c r="AB1443" s="174">
        <f>IF(AC1443="totale",SUMIF(AA$7:AA1443,"somma",Z$7:Z1443)-SUMIF(AC$7:AC1442,"totale",AB$7:AB1442),0)</f>
        <v>0</v>
      </c>
      <c r="AC1443" s="134"/>
      <c r="AD1443" s="194">
        <f t="shared" si="104"/>
        <v>0</v>
      </c>
      <c r="AE1443" s="124" t="str">
        <f t="shared" si="103"/>
        <v/>
      </c>
      <c r="AF1443" s="195" t="str">
        <f t="shared" si="105"/>
        <v/>
      </c>
      <c r="AG1443" s="194" t="str">
        <f t="shared" si="106"/>
        <v/>
      </c>
      <c r="AH1443" s="194">
        <f>IF(AG1443="",0,IF(ISERROR(VLOOKUP(AG1443,AG$7:AG1442,1,FALSE)),1,0))</f>
        <v>0</v>
      </c>
      <c r="AI1443" s="194"/>
    </row>
    <row r="1444" spans="1:35" ht="16.5" customHeight="1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75">
        <f>IF(AND($X$5012&lt;&gt;" ",$X$5012&lt;&gt;0),IF(X1444=$X$5012,1+COUNTIF(U$7:U1443,"&gt;0"),0),0)</f>
        <v>0</v>
      </c>
      <c r="V1444" s="178" t="s">
        <v>1633</v>
      </c>
      <c r="W1444" s="130"/>
      <c r="X1444" s="131"/>
      <c r="Y1444" s="131"/>
      <c r="Z1444" s="206"/>
      <c r="AA1444" s="134"/>
      <c r="AB1444" s="174">
        <f>IF(AC1444="totale",SUMIF(AA$7:AA1444,"somma",Z$7:Z1444)-SUMIF(AC$7:AC1443,"totale",AB$7:AB1443),0)</f>
        <v>0</v>
      </c>
      <c r="AC1444" s="134"/>
      <c r="AD1444" s="194">
        <f t="shared" si="104"/>
        <v>0</v>
      </c>
      <c r="AE1444" s="124" t="str">
        <f t="shared" si="103"/>
        <v/>
      </c>
      <c r="AF1444" s="195" t="str">
        <f t="shared" si="105"/>
        <v/>
      </c>
      <c r="AG1444" s="194" t="str">
        <f t="shared" si="106"/>
        <v/>
      </c>
      <c r="AH1444" s="194">
        <f>IF(AG1444="",0,IF(ISERROR(VLOOKUP(AG1444,AG$7:AG1443,1,FALSE)),1,0))</f>
        <v>0</v>
      </c>
      <c r="AI1444" s="194"/>
    </row>
    <row r="1445" spans="1:35" ht="16.5" customHeight="1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75">
        <f>IF(AND($X$5012&lt;&gt;" ",$X$5012&lt;&gt;0),IF(X1445=$X$5012,1+COUNTIF(U$7:U1444,"&gt;0"),0),0)</f>
        <v>0</v>
      </c>
      <c r="V1445" s="178" t="s">
        <v>1634</v>
      </c>
      <c r="W1445" s="130"/>
      <c r="X1445" s="131"/>
      <c r="Y1445" s="131"/>
      <c r="Z1445" s="206"/>
      <c r="AA1445" s="134"/>
      <c r="AB1445" s="174">
        <f>IF(AC1445="totale",SUMIF(AA$7:AA1445,"somma",Z$7:Z1445)-SUMIF(AC$7:AC1444,"totale",AB$7:AB1444),0)</f>
        <v>0</v>
      </c>
      <c r="AC1445" s="134"/>
      <c r="AD1445" s="194">
        <f t="shared" si="104"/>
        <v>0</v>
      </c>
      <c r="AE1445" s="124" t="str">
        <f t="shared" si="103"/>
        <v/>
      </c>
      <c r="AF1445" s="195" t="str">
        <f t="shared" si="105"/>
        <v/>
      </c>
      <c r="AG1445" s="194" t="str">
        <f t="shared" si="106"/>
        <v/>
      </c>
      <c r="AH1445" s="194">
        <f>IF(AG1445="",0,IF(ISERROR(VLOOKUP(AG1445,AG$7:AG1444,1,FALSE)),1,0))</f>
        <v>0</v>
      </c>
      <c r="AI1445" s="194"/>
    </row>
    <row r="1446" spans="1:35" ht="16.5" customHeight="1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75">
        <f>IF(AND($X$5012&lt;&gt;" ",$X$5012&lt;&gt;0),IF(X1446=$X$5012,1+COUNTIF(U$7:U1445,"&gt;0"),0),0)</f>
        <v>0</v>
      </c>
      <c r="V1446" s="178" t="s">
        <v>1635</v>
      </c>
      <c r="W1446" s="130"/>
      <c r="X1446" s="131"/>
      <c r="Y1446" s="131"/>
      <c r="Z1446" s="206"/>
      <c r="AA1446" s="134"/>
      <c r="AB1446" s="174">
        <f>IF(AC1446="totale",SUMIF(AA$7:AA1446,"somma",Z$7:Z1446)-SUMIF(AC$7:AC1445,"totale",AB$7:AB1445),0)</f>
        <v>0</v>
      </c>
      <c r="AC1446" s="134"/>
      <c r="AD1446" s="194">
        <f t="shared" si="104"/>
        <v>0</v>
      </c>
      <c r="AE1446" s="124" t="str">
        <f t="shared" si="103"/>
        <v/>
      </c>
      <c r="AF1446" s="195" t="str">
        <f t="shared" si="105"/>
        <v/>
      </c>
      <c r="AG1446" s="194" t="str">
        <f t="shared" si="106"/>
        <v/>
      </c>
      <c r="AH1446" s="194">
        <f>IF(AG1446="",0,IF(ISERROR(VLOOKUP(AG1446,AG$7:AG1445,1,FALSE)),1,0))</f>
        <v>0</v>
      </c>
      <c r="AI1446" s="194"/>
    </row>
    <row r="1447" spans="1:35" ht="16.5" customHeight="1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75">
        <f>IF(AND($X$5012&lt;&gt;" ",$X$5012&lt;&gt;0),IF(X1447=$X$5012,1+COUNTIF(U$7:U1446,"&gt;0"),0),0)</f>
        <v>0</v>
      </c>
      <c r="V1447" s="178" t="s">
        <v>1636</v>
      </c>
      <c r="W1447" s="130"/>
      <c r="X1447" s="131"/>
      <c r="Y1447" s="131"/>
      <c r="Z1447" s="206"/>
      <c r="AA1447" s="134"/>
      <c r="AB1447" s="174">
        <f>IF(AC1447="totale",SUMIF(AA$7:AA1447,"somma",Z$7:Z1447)-SUMIF(AC$7:AC1446,"totale",AB$7:AB1446),0)</f>
        <v>0</v>
      </c>
      <c r="AC1447" s="134"/>
      <c r="AD1447" s="194">
        <f t="shared" si="104"/>
        <v>0</v>
      </c>
      <c r="AE1447" s="124" t="str">
        <f t="shared" si="103"/>
        <v/>
      </c>
      <c r="AF1447" s="195" t="str">
        <f t="shared" si="105"/>
        <v/>
      </c>
      <c r="AG1447" s="194" t="str">
        <f t="shared" si="106"/>
        <v/>
      </c>
      <c r="AH1447" s="194">
        <f>IF(AG1447="",0,IF(ISERROR(VLOOKUP(AG1447,AG$7:AG1446,1,FALSE)),1,0))</f>
        <v>0</v>
      </c>
      <c r="AI1447" s="194"/>
    </row>
    <row r="1448" spans="1:35" ht="16.5" customHeight="1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75">
        <f>IF(AND($X$5012&lt;&gt;" ",$X$5012&lt;&gt;0),IF(X1448=$X$5012,1+COUNTIF(U$7:U1447,"&gt;0"),0),0)</f>
        <v>0</v>
      </c>
      <c r="V1448" s="178" t="s">
        <v>1637</v>
      </c>
      <c r="W1448" s="130"/>
      <c r="X1448" s="131"/>
      <c r="Y1448" s="131"/>
      <c r="Z1448" s="206"/>
      <c r="AA1448" s="134"/>
      <c r="AB1448" s="174">
        <f>IF(AC1448="totale",SUMIF(AA$7:AA1448,"somma",Z$7:Z1448)-SUMIF(AC$7:AC1447,"totale",AB$7:AB1447),0)</f>
        <v>0</v>
      </c>
      <c r="AC1448" s="134"/>
      <c r="AD1448" s="194">
        <f t="shared" si="104"/>
        <v>0</v>
      </c>
      <c r="AE1448" s="124" t="str">
        <f t="shared" si="103"/>
        <v/>
      </c>
      <c r="AF1448" s="195" t="str">
        <f t="shared" si="105"/>
        <v/>
      </c>
      <c r="AG1448" s="194" t="str">
        <f t="shared" si="106"/>
        <v/>
      </c>
      <c r="AH1448" s="194">
        <f>IF(AG1448="",0,IF(ISERROR(VLOOKUP(AG1448,AG$7:AG1447,1,FALSE)),1,0))</f>
        <v>0</v>
      </c>
      <c r="AI1448" s="194"/>
    </row>
    <row r="1449" spans="1:35" ht="16.5" customHeight="1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75">
        <f>IF(AND($X$5012&lt;&gt;" ",$X$5012&lt;&gt;0),IF(X1449=$X$5012,1+COUNTIF(U$7:U1448,"&gt;0"),0),0)</f>
        <v>0</v>
      </c>
      <c r="V1449" s="178" t="s">
        <v>1638</v>
      </c>
      <c r="W1449" s="130"/>
      <c r="X1449" s="131"/>
      <c r="Y1449" s="131"/>
      <c r="Z1449" s="206"/>
      <c r="AA1449" s="134"/>
      <c r="AB1449" s="174">
        <f>IF(AC1449="totale",SUMIF(AA$7:AA1449,"somma",Z$7:Z1449)-SUMIF(AC$7:AC1448,"totale",AB$7:AB1448),0)</f>
        <v>0</v>
      </c>
      <c r="AC1449" s="134"/>
      <c r="AD1449" s="194">
        <f t="shared" si="104"/>
        <v>0</v>
      </c>
      <c r="AE1449" s="124" t="str">
        <f t="shared" si="103"/>
        <v/>
      </c>
      <c r="AF1449" s="195" t="str">
        <f t="shared" si="105"/>
        <v/>
      </c>
      <c r="AG1449" s="194" t="str">
        <f t="shared" si="106"/>
        <v/>
      </c>
      <c r="AH1449" s="194">
        <f>IF(AG1449="",0,IF(ISERROR(VLOOKUP(AG1449,AG$7:AG1448,1,FALSE)),1,0))</f>
        <v>0</v>
      </c>
      <c r="AI1449" s="194"/>
    </row>
    <row r="1450" spans="1:35" ht="16.5" customHeight="1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75">
        <f>IF(AND($X$5012&lt;&gt;" ",$X$5012&lt;&gt;0),IF(X1450=$X$5012,1+COUNTIF(U$7:U1449,"&gt;0"),0),0)</f>
        <v>0</v>
      </c>
      <c r="V1450" s="178" t="s">
        <v>1639</v>
      </c>
      <c r="W1450" s="130"/>
      <c r="X1450" s="131"/>
      <c r="Y1450" s="131"/>
      <c r="Z1450" s="206"/>
      <c r="AA1450" s="134"/>
      <c r="AB1450" s="174">
        <f>IF(AC1450="totale",SUMIF(AA$7:AA1450,"somma",Z$7:Z1450)-SUMIF(AC$7:AC1449,"totale",AB$7:AB1449),0)</f>
        <v>0</v>
      </c>
      <c r="AC1450" s="134"/>
      <c r="AD1450" s="194">
        <f t="shared" si="104"/>
        <v>0</v>
      </c>
      <c r="AE1450" s="124" t="str">
        <f t="shared" si="103"/>
        <v/>
      </c>
      <c r="AF1450" s="195" t="str">
        <f t="shared" si="105"/>
        <v/>
      </c>
      <c r="AG1450" s="194" t="str">
        <f t="shared" si="106"/>
        <v/>
      </c>
      <c r="AH1450" s="194">
        <f>IF(AG1450="",0,IF(ISERROR(VLOOKUP(AG1450,AG$7:AG1449,1,FALSE)),1,0))</f>
        <v>0</v>
      </c>
      <c r="AI1450" s="194"/>
    </row>
    <row r="1451" spans="1:35" ht="16.5" customHeight="1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75">
        <f>IF(AND($X$5012&lt;&gt;" ",$X$5012&lt;&gt;0),IF(X1451=$X$5012,1+COUNTIF(U$7:U1450,"&gt;0"),0),0)</f>
        <v>0</v>
      </c>
      <c r="V1451" s="178" t="s">
        <v>1640</v>
      </c>
      <c r="W1451" s="130"/>
      <c r="X1451" s="131"/>
      <c r="Y1451" s="131"/>
      <c r="Z1451" s="206"/>
      <c r="AA1451" s="134"/>
      <c r="AB1451" s="174">
        <f>IF(AC1451="totale",SUMIF(AA$7:AA1451,"somma",Z$7:Z1451)-SUMIF(AC$7:AC1450,"totale",AB$7:AB1450),0)</f>
        <v>0</v>
      </c>
      <c r="AC1451" s="134"/>
      <c r="AD1451" s="194">
        <f t="shared" si="104"/>
        <v>0</v>
      </c>
      <c r="AE1451" s="124" t="str">
        <f t="shared" si="103"/>
        <v/>
      </c>
      <c r="AF1451" s="195" t="str">
        <f t="shared" si="105"/>
        <v/>
      </c>
      <c r="AG1451" s="194" t="str">
        <f t="shared" si="106"/>
        <v/>
      </c>
      <c r="AH1451" s="194">
        <f>IF(AG1451="",0,IF(ISERROR(VLOOKUP(AG1451,AG$7:AG1450,1,FALSE)),1,0))</f>
        <v>0</v>
      </c>
      <c r="AI1451" s="194"/>
    </row>
    <row r="1452" spans="1:35" ht="16.5" customHeight="1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75">
        <f>IF(AND($X$5012&lt;&gt;" ",$X$5012&lt;&gt;0),IF(X1452=$X$5012,1+COUNTIF(U$7:U1451,"&gt;0"),0),0)</f>
        <v>0</v>
      </c>
      <c r="V1452" s="178" t="s">
        <v>1641</v>
      </c>
      <c r="W1452" s="130"/>
      <c r="X1452" s="131"/>
      <c r="Y1452" s="131"/>
      <c r="Z1452" s="206"/>
      <c r="AA1452" s="134"/>
      <c r="AB1452" s="174">
        <f>IF(AC1452="totale",SUMIF(AA$7:AA1452,"somma",Z$7:Z1452)-SUMIF(AC$7:AC1451,"totale",AB$7:AB1451),0)</f>
        <v>0</v>
      </c>
      <c r="AC1452" s="134"/>
      <c r="AD1452" s="194">
        <f t="shared" si="104"/>
        <v>0</v>
      </c>
      <c r="AE1452" s="124" t="str">
        <f t="shared" si="103"/>
        <v/>
      </c>
      <c r="AF1452" s="195" t="str">
        <f t="shared" si="105"/>
        <v/>
      </c>
      <c r="AG1452" s="194" t="str">
        <f t="shared" si="106"/>
        <v/>
      </c>
      <c r="AH1452" s="194">
        <f>IF(AG1452="",0,IF(ISERROR(VLOOKUP(AG1452,AG$7:AG1451,1,FALSE)),1,0))</f>
        <v>0</v>
      </c>
      <c r="AI1452" s="194"/>
    </row>
    <row r="1453" spans="1:35" ht="16.5" customHeight="1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75">
        <f>IF(AND($X$5012&lt;&gt;" ",$X$5012&lt;&gt;0),IF(X1453=$X$5012,1+COUNTIF(U$7:U1452,"&gt;0"),0),0)</f>
        <v>0</v>
      </c>
      <c r="V1453" s="178" t="s">
        <v>1642</v>
      </c>
      <c r="W1453" s="130"/>
      <c r="X1453" s="131"/>
      <c r="Y1453" s="131"/>
      <c r="Z1453" s="206"/>
      <c r="AA1453" s="134"/>
      <c r="AB1453" s="174">
        <f>IF(AC1453="totale",SUMIF(AA$7:AA1453,"somma",Z$7:Z1453)-SUMIF(AC$7:AC1452,"totale",AB$7:AB1452),0)</f>
        <v>0</v>
      </c>
      <c r="AC1453" s="134"/>
      <c r="AD1453" s="194">
        <f t="shared" si="104"/>
        <v>0</v>
      </c>
      <c r="AE1453" s="124" t="str">
        <f t="shared" si="103"/>
        <v/>
      </c>
      <c r="AF1453" s="195" t="str">
        <f t="shared" si="105"/>
        <v/>
      </c>
      <c r="AG1453" s="194" t="str">
        <f t="shared" si="106"/>
        <v/>
      </c>
      <c r="AH1453" s="194">
        <f>IF(AG1453="",0,IF(ISERROR(VLOOKUP(AG1453,AG$7:AG1452,1,FALSE)),1,0))</f>
        <v>0</v>
      </c>
      <c r="AI1453" s="194"/>
    </row>
    <row r="1454" spans="1:35" ht="16.5" customHeight="1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75">
        <f>IF(AND($X$5012&lt;&gt;" ",$X$5012&lt;&gt;0),IF(X1454=$X$5012,1+COUNTIF(U$7:U1453,"&gt;0"),0),0)</f>
        <v>0</v>
      </c>
      <c r="V1454" s="178" t="s">
        <v>1643</v>
      </c>
      <c r="W1454" s="130"/>
      <c r="X1454" s="131"/>
      <c r="Y1454" s="131"/>
      <c r="Z1454" s="206"/>
      <c r="AA1454" s="134"/>
      <c r="AB1454" s="174">
        <f>IF(AC1454="totale",SUMIF(AA$7:AA1454,"somma",Z$7:Z1454)-SUMIF(AC$7:AC1453,"totale",AB$7:AB1453),0)</f>
        <v>0</v>
      </c>
      <c r="AC1454" s="134"/>
      <c r="AD1454" s="194">
        <f t="shared" si="104"/>
        <v>0</v>
      </c>
      <c r="AE1454" s="124" t="str">
        <f t="shared" si="103"/>
        <v/>
      </c>
      <c r="AF1454" s="195" t="str">
        <f t="shared" si="105"/>
        <v/>
      </c>
      <c r="AG1454" s="194" t="str">
        <f t="shared" si="106"/>
        <v/>
      </c>
      <c r="AH1454" s="194">
        <f>IF(AG1454="",0,IF(ISERROR(VLOOKUP(AG1454,AG$7:AG1453,1,FALSE)),1,0))</f>
        <v>0</v>
      </c>
      <c r="AI1454" s="194"/>
    </row>
    <row r="1455" spans="1:35" ht="16.5" customHeight="1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75">
        <f>IF(AND($X$5012&lt;&gt;" ",$X$5012&lt;&gt;0),IF(X1455=$X$5012,1+COUNTIF(U$7:U1454,"&gt;0"),0),0)</f>
        <v>0</v>
      </c>
      <c r="V1455" s="178" t="s">
        <v>1644</v>
      </c>
      <c r="W1455" s="130"/>
      <c r="X1455" s="131"/>
      <c r="Y1455" s="131"/>
      <c r="Z1455" s="206"/>
      <c r="AA1455" s="134"/>
      <c r="AB1455" s="174">
        <f>IF(AC1455="totale",SUMIF(AA$7:AA1455,"somma",Z$7:Z1455)-SUMIF(AC$7:AC1454,"totale",AB$7:AB1454),0)</f>
        <v>0</v>
      </c>
      <c r="AC1455" s="134"/>
      <c r="AD1455" s="194">
        <f t="shared" si="104"/>
        <v>0</v>
      </c>
      <c r="AE1455" s="124" t="str">
        <f t="shared" si="103"/>
        <v/>
      </c>
      <c r="AF1455" s="195" t="str">
        <f t="shared" si="105"/>
        <v/>
      </c>
      <c r="AG1455" s="194" t="str">
        <f t="shared" si="106"/>
        <v/>
      </c>
      <c r="AH1455" s="194">
        <f>IF(AG1455="",0,IF(ISERROR(VLOOKUP(AG1455,AG$7:AG1454,1,FALSE)),1,0))</f>
        <v>0</v>
      </c>
      <c r="AI1455" s="194"/>
    </row>
    <row r="1456" spans="1:35" ht="16.5" customHeight="1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75">
        <f>IF(AND($X$5012&lt;&gt;" ",$X$5012&lt;&gt;0),IF(X1456=$X$5012,1+COUNTIF(U$7:U1455,"&gt;0"),0),0)</f>
        <v>0</v>
      </c>
      <c r="V1456" s="178" t="s">
        <v>1645</v>
      </c>
      <c r="W1456" s="130"/>
      <c r="X1456" s="131"/>
      <c r="Y1456" s="131"/>
      <c r="Z1456" s="206"/>
      <c r="AA1456" s="134"/>
      <c r="AB1456" s="174">
        <f>IF(AC1456="totale",SUMIF(AA$7:AA1456,"somma",Z$7:Z1456)-SUMIF(AC$7:AC1455,"totale",AB$7:AB1455),0)</f>
        <v>0</v>
      </c>
      <c r="AC1456" s="134"/>
      <c r="AD1456" s="194">
        <f t="shared" si="104"/>
        <v>0</v>
      </c>
      <c r="AE1456" s="124" t="str">
        <f t="shared" si="103"/>
        <v/>
      </c>
      <c r="AF1456" s="195" t="str">
        <f t="shared" si="105"/>
        <v/>
      </c>
      <c r="AG1456" s="194" t="str">
        <f t="shared" si="106"/>
        <v/>
      </c>
      <c r="AH1456" s="194">
        <f>IF(AG1456="",0,IF(ISERROR(VLOOKUP(AG1456,AG$7:AG1455,1,FALSE)),1,0))</f>
        <v>0</v>
      </c>
      <c r="AI1456" s="194"/>
    </row>
    <row r="1457" spans="1:35" ht="16.5" customHeight="1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75">
        <f>IF(AND($X$5012&lt;&gt;" ",$X$5012&lt;&gt;0),IF(X1457=$X$5012,1+COUNTIF(U$7:U1456,"&gt;0"),0),0)</f>
        <v>0</v>
      </c>
      <c r="V1457" s="178" t="s">
        <v>1646</v>
      </c>
      <c r="W1457" s="130"/>
      <c r="X1457" s="131"/>
      <c r="Y1457" s="131"/>
      <c r="Z1457" s="206"/>
      <c r="AA1457" s="134"/>
      <c r="AB1457" s="174">
        <f>IF(AC1457="totale",SUMIF(AA$7:AA1457,"somma",Z$7:Z1457)-SUMIF(AC$7:AC1456,"totale",AB$7:AB1456),0)</f>
        <v>0</v>
      </c>
      <c r="AC1457" s="134"/>
      <c r="AD1457" s="194">
        <f t="shared" si="104"/>
        <v>0</v>
      </c>
      <c r="AE1457" s="124" t="str">
        <f t="shared" si="103"/>
        <v/>
      </c>
      <c r="AF1457" s="195" t="str">
        <f t="shared" si="105"/>
        <v/>
      </c>
      <c r="AG1457" s="194" t="str">
        <f t="shared" si="106"/>
        <v/>
      </c>
      <c r="AH1457" s="194">
        <f>IF(AG1457="",0,IF(ISERROR(VLOOKUP(AG1457,AG$7:AG1456,1,FALSE)),1,0))</f>
        <v>0</v>
      </c>
      <c r="AI1457" s="194"/>
    </row>
    <row r="1458" spans="1:35" ht="16.5" customHeight="1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75">
        <f>IF(AND($X$5012&lt;&gt;" ",$X$5012&lt;&gt;0),IF(X1458=$X$5012,1+COUNTIF(U$7:U1457,"&gt;0"),0),0)</f>
        <v>0</v>
      </c>
      <c r="V1458" s="178" t="s">
        <v>1647</v>
      </c>
      <c r="W1458" s="130"/>
      <c r="X1458" s="131"/>
      <c r="Y1458" s="131"/>
      <c r="Z1458" s="206"/>
      <c r="AA1458" s="134"/>
      <c r="AB1458" s="174">
        <f>IF(AC1458="totale",SUMIF(AA$7:AA1458,"somma",Z$7:Z1458)-SUMIF(AC$7:AC1457,"totale",AB$7:AB1457),0)</f>
        <v>0</v>
      </c>
      <c r="AC1458" s="134"/>
      <c r="AD1458" s="194">
        <f t="shared" si="104"/>
        <v>0</v>
      </c>
      <c r="AE1458" s="124" t="str">
        <f t="shared" si="103"/>
        <v/>
      </c>
      <c r="AF1458" s="195" t="str">
        <f t="shared" si="105"/>
        <v/>
      </c>
      <c r="AG1458" s="194" t="str">
        <f t="shared" si="106"/>
        <v/>
      </c>
      <c r="AH1458" s="194">
        <f>IF(AG1458="",0,IF(ISERROR(VLOOKUP(AG1458,AG$7:AG1457,1,FALSE)),1,0))</f>
        <v>0</v>
      </c>
      <c r="AI1458" s="194"/>
    </row>
    <row r="1459" spans="1:35" ht="16.5" customHeight="1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75">
        <f>IF(AND($X$5012&lt;&gt;" ",$X$5012&lt;&gt;0),IF(X1459=$X$5012,1+COUNTIF(U$7:U1458,"&gt;0"),0),0)</f>
        <v>0</v>
      </c>
      <c r="V1459" s="178" t="s">
        <v>1648</v>
      </c>
      <c r="W1459" s="130"/>
      <c r="X1459" s="131"/>
      <c r="Y1459" s="131"/>
      <c r="Z1459" s="206"/>
      <c r="AA1459" s="134"/>
      <c r="AB1459" s="174">
        <f>IF(AC1459="totale",SUMIF(AA$7:AA1459,"somma",Z$7:Z1459)-SUMIF(AC$7:AC1458,"totale",AB$7:AB1458),0)</f>
        <v>0</v>
      </c>
      <c r="AC1459" s="134"/>
      <c r="AD1459" s="194">
        <f t="shared" si="104"/>
        <v>0</v>
      </c>
      <c r="AE1459" s="124" t="str">
        <f t="shared" si="103"/>
        <v/>
      </c>
      <c r="AF1459" s="195" t="str">
        <f t="shared" si="105"/>
        <v/>
      </c>
      <c r="AG1459" s="194" t="str">
        <f t="shared" si="106"/>
        <v/>
      </c>
      <c r="AH1459" s="194">
        <f>IF(AG1459="",0,IF(ISERROR(VLOOKUP(AG1459,AG$7:AG1458,1,FALSE)),1,0))</f>
        <v>0</v>
      </c>
      <c r="AI1459" s="194"/>
    </row>
    <row r="1460" spans="1:35" ht="16.5" customHeight="1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75">
        <f>IF(AND($X$5012&lt;&gt;" ",$X$5012&lt;&gt;0),IF(X1460=$X$5012,1+COUNTIF(U$7:U1459,"&gt;0"),0),0)</f>
        <v>0</v>
      </c>
      <c r="V1460" s="178" t="s">
        <v>1649</v>
      </c>
      <c r="W1460" s="130"/>
      <c r="X1460" s="131"/>
      <c r="Y1460" s="131"/>
      <c r="Z1460" s="206"/>
      <c r="AA1460" s="134"/>
      <c r="AB1460" s="174">
        <f>IF(AC1460="totale",SUMIF(AA$7:AA1460,"somma",Z$7:Z1460)-SUMIF(AC$7:AC1459,"totale",AB$7:AB1459),0)</f>
        <v>0</v>
      </c>
      <c r="AC1460" s="134"/>
      <c r="AD1460" s="194">
        <f t="shared" si="104"/>
        <v>0</v>
      </c>
      <c r="AE1460" s="124" t="str">
        <f t="shared" si="103"/>
        <v/>
      </c>
      <c r="AF1460" s="195" t="str">
        <f t="shared" si="105"/>
        <v/>
      </c>
      <c r="AG1460" s="194" t="str">
        <f t="shared" si="106"/>
        <v/>
      </c>
      <c r="AH1460" s="194">
        <f>IF(AG1460="",0,IF(ISERROR(VLOOKUP(AG1460,AG$7:AG1459,1,FALSE)),1,0))</f>
        <v>0</v>
      </c>
      <c r="AI1460" s="194"/>
    </row>
    <row r="1461" spans="1:35" ht="16.5" customHeight="1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75">
        <f>IF(AND($X$5012&lt;&gt;" ",$X$5012&lt;&gt;0),IF(X1461=$X$5012,1+COUNTIF(U$7:U1460,"&gt;0"),0),0)</f>
        <v>0</v>
      </c>
      <c r="V1461" s="178" t="s">
        <v>1650</v>
      </c>
      <c r="W1461" s="130"/>
      <c r="X1461" s="131"/>
      <c r="Y1461" s="131"/>
      <c r="Z1461" s="206"/>
      <c r="AA1461" s="134"/>
      <c r="AB1461" s="174">
        <f>IF(AC1461="totale",SUMIF(AA$7:AA1461,"somma",Z$7:Z1461)-SUMIF(AC$7:AC1460,"totale",AB$7:AB1460),0)</f>
        <v>0</v>
      </c>
      <c r="AC1461" s="134"/>
      <c r="AD1461" s="194">
        <f t="shared" si="104"/>
        <v>0</v>
      </c>
      <c r="AE1461" s="124" t="str">
        <f t="shared" si="103"/>
        <v/>
      </c>
      <c r="AF1461" s="195" t="str">
        <f t="shared" si="105"/>
        <v/>
      </c>
      <c r="AG1461" s="194" t="str">
        <f t="shared" si="106"/>
        <v/>
      </c>
      <c r="AH1461" s="194">
        <f>IF(AG1461="",0,IF(ISERROR(VLOOKUP(AG1461,AG$7:AG1460,1,FALSE)),1,0))</f>
        <v>0</v>
      </c>
      <c r="AI1461" s="194"/>
    </row>
    <row r="1462" spans="1:35" ht="16.5" customHeight="1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75">
        <f>IF(AND($X$5012&lt;&gt;" ",$X$5012&lt;&gt;0),IF(X1462=$X$5012,1+COUNTIF(U$7:U1461,"&gt;0"),0),0)</f>
        <v>0</v>
      </c>
      <c r="V1462" s="178" t="s">
        <v>1651</v>
      </c>
      <c r="W1462" s="130"/>
      <c r="X1462" s="131"/>
      <c r="Y1462" s="131"/>
      <c r="Z1462" s="206"/>
      <c r="AA1462" s="134"/>
      <c r="AB1462" s="174">
        <f>IF(AC1462="totale",SUMIF(AA$7:AA1462,"somma",Z$7:Z1462)-SUMIF(AC$7:AC1461,"totale",AB$7:AB1461),0)</f>
        <v>0</v>
      </c>
      <c r="AC1462" s="134"/>
      <c r="AD1462" s="194">
        <f t="shared" si="104"/>
        <v>0</v>
      </c>
      <c r="AE1462" s="124" t="str">
        <f t="shared" si="103"/>
        <v/>
      </c>
      <c r="AF1462" s="195" t="str">
        <f t="shared" si="105"/>
        <v/>
      </c>
      <c r="AG1462" s="194" t="str">
        <f t="shared" si="106"/>
        <v/>
      </c>
      <c r="AH1462" s="194">
        <f>IF(AG1462="",0,IF(ISERROR(VLOOKUP(AG1462,AG$7:AG1461,1,FALSE)),1,0))</f>
        <v>0</v>
      </c>
      <c r="AI1462" s="194"/>
    </row>
    <row r="1463" spans="1:35" ht="16.5" customHeight="1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75">
        <f>IF(AND($X$5012&lt;&gt;" ",$X$5012&lt;&gt;0),IF(X1463=$X$5012,1+COUNTIF(U$7:U1462,"&gt;0"),0),0)</f>
        <v>0</v>
      </c>
      <c r="V1463" s="178" t="s">
        <v>1652</v>
      </c>
      <c r="W1463" s="130"/>
      <c r="X1463" s="131"/>
      <c r="Y1463" s="131"/>
      <c r="Z1463" s="206"/>
      <c r="AA1463" s="134"/>
      <c r="AB1463" s="174">
        <f>IF(AC1463="totale",SUMIF(AA$7:AA1463,"somma",Z$7:Z1463)-SUMIF(AC$7:AC1462,"totale",AB$7:AB1462),0)</f>
        <v>0</v>
      </c>
      <c r="AC1463" s="134"/>
      <c r="AD1463" s="194">
        <f t="shared" si="104"/>
        <v>0</v>
      </c>
      <c r="AE1463" s="124" t="str">
        <f t="shared" si="103"/>
        <v/>
      </c>
      <c r="AF1463" s="195" t="str">
        <f t="shared" si="105"/>
        <v/>
      </c>
      <c r="AG1463" s="194" t="str">
        <f t="shared" si="106"/>
        <v/>
      </c>
      <c r="AH1463" s="194">
        <f>IF(AG1463="",0,IF(ISERROR(VLOOKUP(AG1463,AG$7:AG1462,1,FALSE)),1,0))</f>
        <v>0</v>
      </c>
      <c r="AI1463" s="194"/>
    </row>
    <row r="1464" spans="1:35" ht="16.5" customHeight="1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75">
        <f>IF(AND($X$5012&lt;&gt;" ",$X$5012&lt;&gt;0),IF(X1464=$X$5012,1+COUNTIF(U$7:U1463,"&gt;0"),0),0)</f>
        <v>0</v>
      </c>
      <c r="V1464" s="178" t="s">
        <v>1653</v>
      </c>
      <c r="W1464" s="130"/>
      <c r="X1464" s="131"/>
      <c r="Y1464" s="131"/>
      <c r="Z1464" s="206"/>
      <c r="AA1464" s="134"/>
      <c r="AB1464" s="174">
        <f>IF(AC1464="totale",SUMIF(AA$7:AA1464,"somma",Z$7:Z1464)-SUMIF(AC$7:AC1463,"totale",AB$7:AB1463),0)</f>
        <v>0</v>
      </c>
      <c r="AC1464" s="134"/>
      <c r="AD1464" s="194">
        <f t="shared" si="104"/>
        <v>0</v>
      </c>
      <c r="AE1464" s="124" t="str">
        <f t="shared" si="103"/>
        <v/>
      </c>
      <c r="AF1464" s="195" t="str">
        <f t="shared" si="105"/>
        <v/>
      </c>
      <c r="AG1464" s="194" t="str">
        <f t="shared" si="106"/>
        <v/>
      </c>
      <c r="AH1464" s="194">
        <f>IF(AG1464="",0,IF(ISERROR(VLOOKUP(AG1464,AG$7:AG1463,1,FALSE)),1,0))</f>
        <v>0</v>
      </c>
      <c r="AI1464" s="194"/>
    </row>
    <row r="1465" spans="1:35" ht="16.5" customHeight="1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75">
        <f>IF(AND($X$5012&lt;&gt;" ",$X$5012&lt;&gt;0),IF(X1465=$X$5012,1+COUNTIF(U$7:U1464,"&gt;0"),0),0)</f>
        <v>0</v>
      </c>
      <c r="V1465" s="178" t="s">
        <v>1654</v>
      </c>
      <c r="W1465" s="130"/>
      <c r="X1465" s="131"/>
      <c r="Y1465" s="131"/>
      <c r="Z1465" s="206"/>
      <c r="AA1465" s="134"/>
      <c r="AB1465" s="174">
        <f>IF(AC1465="totale",SUMIF(AA$7:AA1465,"somma",Z$7:Z1465)-SUMIF(AC$7:AC1464,"totale",AB$7:AB1464),0)</f>
        <v>0</v>
      </c>
      <c r="AC1465" s="134"/>
      <c r="AD1465" s="194">
        <f t="shared" si="104"/>
        <v>0</v>
      </c>
      <c r="AE1465" s="124" t="str">
        <f t="shared" si="103"/>
        <v/>
      </c>
      <c r="AF1465" s="195" t="str">
        <f t="shared" si="105"/>
        <v/>
      </c>
      <c r="AG1465" s="194" t="str">
        <f t="shared" si="106"/>
        <v/>
      </c>
      <c r="AH1465" s="194">
        <f>IF(AG1465="",0,IF(ISERROR(VLOOKUP(AG1465,AG$7:AG1464,1,FALSE)),1,0))</f>
        <v>0</v>
      </c>
      <c r="AI1465" s="194"/>
    </row>
    <row r="1466" spans="1:35" ht="16.5" customHeight="1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75">
        <f>IF(AND($X$5012&lt;&gt;" ",$X$5012&lt;&gt;0),IF(X1466=$X$5012,1+COUNTIF(U$7:U1465,"&gt;0"),0),0)</f>
        <v>0</v>
      </c>
      <c r="V1466" s="178" t="s">
        <v>1655</v>
      </c>
      <c r="W1466" s="130"/>
      <c r="X1466" s="131"/>
      <c r="Y1466" s="131"/>
      <c r="Z1466" s="206"/>
      <c r="AA1466" s="134"/>
      <c r="AB1466" s="174">
        <f>IF(AC1466="totale",SUMIF(AA$7:AA1466,"somma",Z$7:Z1466)-SUMIF(AC$7:AC1465,"totale",AB$7:AB1465),0)</f>
        <v>0</v>
      </c>
      <c r="AC1466" s="134"/>
      <c r="AD1466" s="194">
        <f t="shared" si="104"/>
        <v>0</v>
      </c>
      <c r="AE1466" s="124" t="str">
        <f t="shared" si="103"/>
        <v/>
      </c>
      <c r="AF1466" s="195" t="str">
        <f t="shared" si="105"/>
        <v/>
      </c>
      <c r="AG1466" s="194" t="str">
        <f t="shared" si="106"/>
        <v/>
      </c>
      <c r="AH1466" s="194">
        <f>IF(AG1466="",0,IF(ISERROR(VLOOKUP(AG1466,AG$7:AG1465,1,FALSE)),1,0))</f>
        <v>0</v>
      </c>
      <c r="AI1466" s="194"/>
    </row>
    <row r="1467" spans="1:35" ht="16.5" customHeight="1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75">
        <f>IF(AND($X$5012&lt;&gt;" ",$X$5012&lt;&gt;0),IF(X1467=$X$5012,1+COUNTIF(U$7:U1466,"&gt;0"),0),0)</f>
        <v>0</v>
      </c>
      <c r="V1467" s="178" t="s">
        <v>1656</v>
      </c>
      <c r="W1467" s="130"/>
      <c r="X1467" s="131"/>
      <c r="Y1467" s="131"/>
      <c r="Z1467" s="206"/>
      <c r="AA1467" s="134"/>
      <c r="AB1467" s="174">
        <f>IF(AC1467="totale",SUMIF(AA$7:AA1467,"somma",Z$7:Z1467)-SUMIF(AC$7:AC1466,"totale",AB$7:AB1466),0)</f>
        <v>0</v>
      </c>
      <c r="AC1467" s="134"/>
      <c r="AD1467" s="194">
        <f t="shared" si="104"/>
        <v>0</v>
      </c>
      <c r="AE1467" s="124" t="str">
        <f t="shared" si="103"/>
        <v/>
      </c>
      <c r="AF1467" s="195" t="str">
        <f t="shared" si="105"/>
        <v/>
      </c>
      <c r="AG1467" s="194" t="str">
        <f t="shared" si="106"/>
        <v/>
      </c>
      <c r="AH1467" s="194">
        <f>IF(AG1467="",0,IF(ISERROR(VLOOKUP(AG1467,AG$7:AG1466,1,FALSE)),1,0))</f>
        <v>0</v>
      </c>
      <c r="AI1467" s="194"/>
    </row>
    <row r="1468" spans="1:35" ht="16.5" customHeight="1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75">
        <f>IF(AND($X$5012&lt;&gt;" ",$X$5012&lt;&gt;0),IF(X1468=$X$5012,1+COUNTIF(U$7:U1467,"&gt;0"),0),0)</f>
        <v>0</v>
      </c>
      <c r="V1468" s="178" t="s">
        <v>1657</v>
      </c>
      <c r="W1468" s="130"/>
      <c r="X1468" s="131"/>
      <c r="Y1468" s="131"/>
      <c r="Z1468" s="206"/>
      <c r="AA1468" s="134"/>
      <c r="AB1468" s="174">
        <f>IF(AC1468="totale",SUMIF(AA$7:AA1468,"somma",Z$7:Z1468)-SUMIF(AC$7:AC1467,"totale",AB$7:AB1467),0)</f>
        <v>0</v>
      </c>
      <c r="AC1468" s="134"/>
      <c r="AD1468" s="194">
        <f t="shared" si="104"/>
        <v>0</v>
      </c>
      <c r="AE1468" s="124" t="str">
        <f t="shared" si="103"/>
        <v/>
      </c>
      <c r="AF1468" s="195" t="str">
        <f t="shared" si="105"/>
        <v/>
      </c>
      <c r="AG1468" s="194" t="str">
        <f t="shared" si="106"/>
        <v/>
      </c>
      <c r="AH1468" s="194">
        <f>IF(AG1468="",0,IF(ISERROR(VLOOKUP(AG1468,AG$7:AG1467,1,FALSE)),1,0))</f>
        <v>0</v>
      </c>
      <c r="AI1468" s="194"/>
    </row>
    <row r="1469" spans="1:35" ht="16.5" customHeight="1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75">
        <f>IF(AND($X$5012&lt;&gt;" ",$X$5012&lt;&gt;0),IF(X1469=$X$5012,1+COUNTIF(U$7:U1468,"&gt;0"),0),0)</f>
        <v>0</v>
      </c>
      <c r="V1469" s="178" t="s">
        <v>1658</v>
      </c>
      <c r="W1469" s="130"/>
      <c r="X1469" s="131"/>
      <c r="Y1469" s="131"/>
      <c r="Z1469" s="206"/>
      <c r="AA1469" s="134"/>
      <c r="AB1469" s="174">
        <f>IF(AC1469="totale",SUMIF(AA$7:AA1469,"somma",Z$7:Z1469)-SUMIF(AC$7:AC1468,"totale",AB$7:AB1468),0)</f>
        <v>0</v>
      </c>
      <c r="AC1469" s="134"/>
      <c r="AD1469" s="194">
        <f t="shared" si="104"/>
        <v>0</v>
      </c>
      <c r="AE1469" s="124" t="str">
        <f t="shared" si="103"/>
        <v/>
      </c>
      <c r="AF1469" s="195" t="str">
        <f t="shared" si="105"/>
        <v/>
      </c>
      <c r="AG1469" s="194" t="str">
        <f t="shared" si="106"/>
        <v/>
      </c>
      <c r="AH1469" s="194">
        <f>IF(AG1469="",0,IF(ISERROR(VLOOKUP(AG1469,AG$7:AG1468,1,FALSE)),1,0))</f>
        <v>0</v>
      </c>
      <c r="AI1469" s="194"/>
    </row>
    <row r="1470" spans="1:35" ht="16.5" customHeight="1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75">
        <f>IF(AND($X$5012&lt;&gt;" ",$X$5012&lt;&gt;0),IF(X1470=$X$5012,1+COUNTIF(U$7:U1469,"&gt;0"),0),0)</f>
        <v>0</v>
      </c>
      <c r="V1470" s="178" t="s">
        <v>1659</v>
      </c>
      <c r="W1470" s="130"/>
      <c r="X1470" s="131"/>
      <c r="Y1470" s="131"/>
      <c r="Z1470" s="206"/>
      <c r="AA1470" s="134"/>
      <c r="AB1470" s="174">
        <f>IF(AC1470="totale",SUMIF(AA$7:AA1470,"somma",Z$7:Z1470)-SUMIF(AC$7:AC1469,"totale",AB$7:AB1469),0)</f>
        <v>0</v>
      </c>
      <c r="AC1470" s="134"/>
      <c r="AD1470" s="194">
        <f t="shared" si="104"/>
        <v>0</v>
      </c>
      <c r="AE1470" s="124" t="str">
        <f t="shared" si="103"/>
        <v/>
      </c>
      <c r="AF1470" s="195" t="str">
        <f t="shared" si="105"/>
        <v/>
      </c>
      <c r="AG1470" s="194" t="str">
        <f t="shared" si="106"/>
        <v/>
      </c>
      <c r="AH1470" s="194">
        <f>IF(AG1470="",0,IF(ISERROR(VLOOKUP(AG1470,AG$7:AG1469,1,FALSE)),1,0))</f>
        <v>0</v>
      </c>
      <c r="AI1470" s="194"/>
    </row>
    <row r="1471" spans="1:35" ht="16.5" customHeight="1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75">
        <f>IF(AND($X$5012&lt;&gt;" ",$X$5012&lt;&gt;0),IF(X1471=$X$5012,1+COUNTIF(U$7:U1470,"&gt;0"),0),0)</f>
        <v>0</v>
      </c>
      <c r="V1471" s="178" t="s">
        <v>1660</v>
      </c>
      <c r="W1471" s="130"/>
      <c r="X1471" s="131"/>
      <c r="Y1471" s="131"/>
      <c r="Z1471" s="206"/>
      <c r="AA1471" s="134"/>
      <c r="AB1471" s="174">
        <f>IF(AC1471="totale",SUMIF(AA$7:AA1471,"somma",Z$7:Z1471)-SUMIF(AC$7:AC1470,"totale",AB$7:AB1470),0)</f>
        <v>0</v>
      </c>
      <c r="AC1471" s="134"/>
      <c r="AD1471" s="194">
        <f t="shared" si="104"/>
        <v>0</v>
      </c>
      <c r="AE1471" s="124" t="str">
        <f t="shared" si="103"/>
        <v/>
      </c>
      <c r="AF1471" s="195" t="str">
        <f t="shared" si="105"/>
        <v/>
      </c>
      <c r="AG1471" s="194" t="str">
        <f t="shared" si="106"/>
        <v/>
      </c>
      <c r="AH1471" s="194">
        <f>IF(AG1471="",0,IF(ISERROR(VLOOKUP(AG1471,AG$7:AG1470,1,FALSE)),1,0))</f>
        <v>0</v>
      </c>
      <c r="AI1471" s="194"/>
    </row>
    <row r="1472" spans="1:35" ht="16.5" customHeight="1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75">
        <f>IF(AND($X$5012&lt;&gt;" ",$X$5012&lt;&gt;0),IF(X1472=$X$5012,1+COUNTIF(U$7:U1471,"&gt;0"),0),0)</f>
        <v>0</v>
      </c>
      <c r="V1472" s="178" t="s">
        <v>1661</v>
      </c>
      <c r="W1472" s="130"/>
      <c r="X1472" s="131"/>
      <c r="Y1472" s="131"/>
      <c r="Z1472" s="206"/>
      <c r="AA1472" s="134"/>
      <c r="AB1472" s="174">
        <f>IF(AC1472="totale",SUMIF(AA$7:AA1472,"somma",Z$7:Z1472)-SUMIF(AC$7:AC1471,"totale",AB$7:AB1471),0)</f>
        <v>0</v>
      </c>
      <c r="AC1472" s="134"/>
      <c r="AD1472" s="194">
        <f t="shared" si="104"/>
        <v>0</v>
      </c>
      <c r="AE1472" s="124" t="str">
        <f t="shared" si="103"/>
        <v/>
      </c>
      <c r="AF1472" s="195" t="str">
        <f t="shared" si="105"/>
        <v/>
      </c>
      <c r="AG1472" s="194" t="str">
        <f t="shared" si="106"/>
        <v/>
      </c>
      <c r="AH1472" s="194">
        <f>IF(AG1472="",0,IF(ISERROR(VLOOKUP(AG1472,AG$7:AG1471,1,FALSE)),1,0))</f>
        <v>0</v>
      </c>
      <c r="AI1472" s="194"/>
    </row>
    <row r="1473" spans="1:35" ht="16.5" customHeight="1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75">
        <f>IF(AND($X$5012&lt;&gt;" ",$X$5012&lt;&gt;0),IF(X1473=$X$5012,1+COUNTIF(U$7:U1472,"&gt;0"),0),0)</f>
        <v>0</v>
      </c>
      <c r="V1473" s="178" t="s">
        <v>1662</v>
      </c>
      <c r="W1473" s="130"/>
      <c r="X1473" s="131"/>
      <c r="Y1473" s="131"/>
      <c r="Z1473" s="206"/>
      <c r="AA1473" s="134"/>
      <c r="AB1473" s="174">
        <f>IF(AC1473="totale",SUMIF(AA$7:AA1473,"somma",Z$7:Z1473)-SUMIF(AC$7:AC1472,"totale",AB$7:AB1472),0)</f>
        <v>0</v>
      </c>
      <c r="AC1473" s="134"/>
      <c r="AD1473" s="194">
        <f t="shared" si="104"/>
        <v>0</v>
      </c>
      <c r="AE1473" s="124" t="str">
        <f t="shared" si="103"/>
        <v/>
      </c>
      <c r="AF1473" s="195" t="str">
        <f t="shared" si="105"/>
        <v/>
      </c>
      <c r="AG1473" s="194" t="str">
        <f t="shared" si="106"/>
        <v/>
      </c>
      <c r="AH1473" s="194">
        <f>IF(AG1473="",0,IF(ISERROR(VLOOKUP(AG1473,AG$7:AG1472,1,FALSE)),1,0))</f>
        <v>0</v>
      </c>
      <c r="AI1473" s="194"/>
    </row>
    <row r="1474" spans="1:35" ht="16.5" customHeight="1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75">
        <f>IF(AND($X$5012&lt;&gt;" ",$X$5012&lt;&gt;0),IF(X1474=$X$5012,1+COUNTIF(U$7:U1473,"&gt;0"),0),0)</f>
        <v>0</v>
      </c>
      <c r="V1474" s="178" t="s">
        <v>1663</v>
      </c>
      <c r="W1474" s="130"/>
      <c r="X1474" s="131"/>
      <c r="Y1474" s="131"/>
      <c r="Z1474" s="206"/>
      <c r="AA1474" s="134"/>
      <c r="AB1474" s="174">
        <f>IF(AC1474="totale",SUMIF(AA$7:AA1474,"somma",Z$7:Z1474)-SUMIF(AC$7:AC1473,"totale",AB$7:AB1473),0)</f>
        <v>0</v>
      </c>
      <c r="AC1474" s="134"/>
      <c r="AD1474" s="194">
        <f t="shared" si="104"/>
        <v>0</v>
      </c>
      <c r="AE1474" s="124" t="str">
        <f t="shared" si="103"/>
        <v/>
      </c>
      <c r="AF1474" s="195" t="str">
        <f t="shared" si="105"/>
        <v/>
      </c>
      <c r="AG1474" s="194" t="str">
        <f t="shared" si="106"/>
        <v/>
      </c>
      <c r="AH1474" s="194">
        <f>IF(AG1474="",0,IF(ISERROR(VLOOKUP(AG1474,AG$7:AG1473,1,FALSE)),1,0))</f>
        <v>0</v>
      </c>
      <c r="AI1474" s="194"/>
    </row>
    <row r="1475" spans="1:35" ht="16.5" customHeight="1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75">
        <f>IF(AND($X$5012&lt;&gt;" ",$X$5012&lt;&gt;0),IF(X1475=$X$5012,1+COUNTIF(U$7:U1474,"&gt;0"),0),0)</f>
        <v>0</v>
      </c>
      <c r="V1475" s="178" t="s">
        <v>1664</v>
      </c>
      <c r="W1475" s="130"/>
      <c r="X1475" s="131"/>
      <c r="Y1475" s="131"/>
      <c r="Z1475" s="206"/>
      <c r="AA1475" s="134"/>
      <c r="AB1475" s="174">
        <f>IF(AC1475="totale",SUMIF(AA$7:AA1475,"somma",Z$7:Z1475)-SUMIF(AC$7:AC1474,"totale",AB$7:AB1474),0)</f>
        <v>0</v>
      </c>
      <c r="AC1475" s="134"/>
      <c r="AD1475" s="194">
        <f t="shared" si="104"/>
        <v>0</v>
      </c>
      <c r="AE1475" s="124" t="str">
        <f t="shared" si="103"/>
        <v/>
      </c>
      <c r="AF1475" s="195" t="str">
        <f t="shared" si="105"/>
        <v/>
      </c>
      <c r="AG1475" s="194" t="str">
        <f t="shared" si="106"/>
        <v/>
      </c>
      <c r="AH1475" s="194">
        <f>IF(AG1475="",0,IF(ISERROR(VLOOKUP(AG1475,AG$7:AG1474,1,FALSE)),1,0))</f>
        <v>0</v>
      </c>
      <c r="AI1475" s="194"/>
    </row>
    <row r="1476" spans="1:35" ht="16.5" customHeight="1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75">
        <f>IF(AND($X$5012&lt;&gt;" ",$X$5012&lt;&gt;0),IF(X1476=$X$5012,1+COUNTIF(U$7:U1475,"&gt;0"),0),0)</f>
        <v>0</v>
      </c>
      <c r="V1476" s="178" t="s">
        <v>1665</v>
      </c>
      <c r="W1476" s="130"/>
      <c r="X1476" s="131"/>
      <c r="Y1476" s="131"/>
      <c r="Z1476" s="206"/>
      <c r="AA1476" s="134"/>
      <c r="AB1476" s="174">
        <f>IF(AC1476="totale",SUMIF(AA$7:AA1476,"somma",Z$7:Z1476)-SUMIF(AC$7:AC1475,"totale",AB$7:AB1475),0)</f>
        <v>0</v>
      </c>
      <c r="AC1476" s="134"/>
      <c r="AD1476" s="194">
        <f t="shared" si="104"/>
        <v>0</v>
      </c>
      <c r="AE1476" s="124" t="str">
        <f t="shared" si="103"/>
        <v/>
      </c>
      <c r="AF1476" s="195" t="str">
        <f t="shared" si="105"/>
        <v/>
      </c>
      <c r="AG1476" s="194" t="str">
        <f t="shared" si="106"/>
        <v/>
      </c>
      <c r="AH1476" s="194">
        <f>IF(AG1476="",0,IF(ISERROR(VLOOKUP(AG1476,AG$7:AG1475,1,FALSE)),1,0))</f>
        <v>0</v>
      </c>
      <c r="AI1476" s="194"/>
    </row>
    <row r="1477" spans="1:35" ht="16.5" customHeight="1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75">
        <f>IF(AND($X$5012&lt;&gt;" ",$X$5012&lt;&gt;0),IF(X1477=$X$5012,1+COUNTIF(U$7:U1476,"&gt;0"),0),0)</f>
        <v>0</v>
      </c>
      <c r="V1477" s="178" t="s">
        <v>1666</v>
      </c>
      <c r="W1477" s="130"/>
      <c r="X1477" s="131"/>
      <c r="Y1477" s="131"/>
      <c r="Z1477" s="206"/>
      <c r="AA1477" s="134"/>
      <c r="AB1477" s="174">
        <f>IF(AC1477="totale",SUMIF(AA$7:AA1477,"somma",Z$7:Z1477)-SUMIF(AC$7:AC1476,"totale",AB$7:AB1476),0)</f>
        <v>0</v>
      </c>
      <c r="AC1477" s="134"/>
      <c r="AD1477" s="194">
        <f t="shared" si="104"/>
        <v>0</v>
      </c>
      <c r="AE1477" s="124" t="str">
        <f t="shared" si="103"/>
        <v/>
      </c>
      <c r="AF1477" s="195" t="str">
        <f t="shared" si="105"/>
        <v/>
      </c>
      <c r="AG1477" s="194" t="str">
        <f t="shared" si="106"/>
        <v/>
      </c>
      <c r="AH1477" s="194">
        <f>IF(AG1477="",0,IF(ISERROR(VLOOKUP(AG1477,AG$7:AG1476,1,FALSE)),1,0))</f>
        <v>0</v>
      </c>
      <c r="AI1477" s="194"/>
    </row>
    <row r="1478" spans="1:35" ht="16.5" customHeight="1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75">
        <f>IF(AND($X$5012&lt;&gt;" ",$X$5012&lt;&gt;0),IF(X1478=$X$5012,1+COUNTIF(U$7:U1477,"&gt;0"),0),0)</f>
        <v>0</v>
      </c>
      <c r="V1478" s="178" t="s">
        <v>1667</v>
      </c>
      <c r="W1478" s="130"/>
      <c r="X1478" s="131"/>
      <c r="Y1478" s="131"/>
      <c r="Z1478" s="206"/>
      <c r="AA1478" s="134"/>
      <c r="AB1478" s="174">
        <f>IF(AC1478="totale",SUMIF(AA$7:AA1478,"somma",Z$7:Z1478)-SUMIF(AC$7:AC1477,"totale",AB$7:AB1477),0)</f>
        <v>0</v>
      </c>
      <c r="AC1478" s="134"/>
      <c r="AD1478" s="194">
        <f t="shared" si="104"/>
        <v>0</v>
      </c>
      <c r="AE1478" s="124" t="str">
        <f t="shared" ref="AE1478:AE1541" si="107">IF(W1478&gt;0,CONCATENATE(MONTH(W1478)&amp;X1478),"")</f>
        <v/>
      </c>
      <c r="AF1478" s="195" t="str">
        <f t="shared" si="105"/>
        <v/>
      </c>
      <c r="AG1478" s="194" t="str">
        <f t="shared" si="106"/>
        <v/>
      </c>
      <c r="AH1478" s="194">
        <f>IF(AG1478="",0,IF(ISERROR(VLOOKUP(AG1478,AG$7:AG1477,1,FALSE)),1,0))</f>
        <v>0</v>
      </c>
      <c r="AI1478" s="194"/>
    </row>
    <row r="1479" spans="1:35" ht="16.5" customHeight="1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75">
        <f>IF(AND($X$5012&lt;&gt;" ",$X$5012&lt;&gt;0),IF(X1479=$X$5012,1+COUNTIF(U$7:U1478,"&gt;0"),0),0)</f>
        <v>0</v>
      </c>
      <c r="V1479" s="178" t="s">
        <v>1668</v>
      </c>
      <c r="W1479" s="130"/>
      <c r="X1479" s="131"/>
      <c r="Y1479" s="131"/>
      <c r="Z1479" s="206"/>
      <c r="AA1479" s="134"/>
      <c r="AB1479" s="174">
        <f>IF(AC1479="totale",SUMIF(AA$7:AA1479,"somma",Z$7:Z1479)-SUMIF(AC$7:AC1478,"totale",AB$7:AB1478),0)</f>
        <v>0</v>
      </c>
      <c r="AC1479" s="134"/>
      <c r="AD1479" s="194">
        <f t="shared" si="104"/>
        <v>0</v>
      </c>
      <c r="AE1479" s="124" t="str">
        <f t="shared" si="107"/>
        <v/>
      </c>
      <c r="AF1479" s="195" t="str">
        <f t="shared" si="105"/>
        <v/>
      </c>
      <c r="AG1479" s="194" t="str">
        <f t="shared" si="106"/>
        <v/>
      </c>
      <c r="AH1479" s="194">
        <f>IF(AG1479="",0,IF(ISERROR(VLOOKUP(AG1479,AG$7:AG1478,1,FALSE)),1,0))</f>
        <v>0</v>
      </c>
      <c r="AI1479" s="194"/>
    </row>
    <row r="1480" spans="1:35" ht="16.5" customHeight="1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75">
        <f>IF(AND($X$5012&lt;&gt;" ",$X$5012&lt;&gt;0),IF(X1480=$X$5012,1+COUNTIF(U$7:U1479,"&gt;0"),0),0)</f>
        <v>0</v>
      </c>
      <c r="V1480" s="178" t="s">
        <v>1669</v>
      </c>
      <c r="W1480" s="130"/>
      <c r="X1480" s="131"/>
      <c r="Y1480" s="131"/>
      <c r="Z1480" s="206"/>
      <c r="AA1480" s="134"/>
      <c r="AB1480" s="174">
        <f>IF(AC1480="totale",SUMIF(AA$7:AA1480,"somma",Z$7:Z1480)-SUMIF(AC$7:AC1479,"totale",AB$7:AB1479),0)</f>
        <v>0</v>
      </c>
      <c r="AC1480" s="134"/>
      <c r="AD1480" s="194">
        <f t="shared" ref="AD1480:AD1543" si="108">IF(ISBLANK(X1480),0,VLOOKUP(X1480,$B$8:$E$57,1,FALSE))</f>
        <v>0</v>
      </c>
      <c r="AE1480" s="124" t="str">
        <f t="shared" si="107"/>
        <v/>
      </c>
      <c r="AF1480" s="195" t="str">
        <f t="shared" ref="AF1480:AF1543" si="109">IF(OR(AND(Z1480&lt;&gt;0,ISBLANK(X1480)),ISERROR(AD1480)),"ERR","")</f>
        <v/>
      </c>
      <c r="AG1480" s="194" t="str">
        <f t="shared" si="106"/>
        <v/>
      </c>
      <c r="AH1480" s="194">
        <f>IF(AG1480="",0,IF(ISERROR(VLOOKUP(AG1480,AG$7:AG1479,1,FALSE)),1,0))</f>
        <v>0</v>
      </c>
      <c r="AI1480" s="194"/>
    </row>
    <row r="1481" spans="1:35" ht="16.5" customHeight="1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75">
        <f>IF(AND($X$5012&lt;&gt;" ",$X$5012&lt;&gt;0),IF(X1481=$X$5012,1+COUNTIF(U$7:U1480,"&gt;0"),0),0)</f>
        <v>0</v>
      </c>
      <c r="V1481" s="178" t="s">
        <v>1670</v>
      </c>
      <c r="W1481" s="130"/>
      <c r="X1481" s="131"/>
      <c r="Y1481" s="131"/>
      <c r="Z1481" s="206"/>
      <c r="AA1481" s="134"/>
      <c r="AB1481" s="174">
        <f>IF(AC1481="totale",SUMIF(AA$7:AA1481,"somma",Z$7:Z1481)-SUMIF(AC$7:AC1480,"totale",AB$7:AB1480),0)</f>
        <v>0</v>
      </c>
      <c r="AC1481" s="134"/>
      <c r="AD1481" s="194">
        <f t="shared" si="108"/>
        <v>0</v>
      </c>
      <c r="AE1481" s="124" t="str">
        <f t="shared" si="107"/>
        <v/>
      </c>
      <c r="AF1481" s="195" t="str">
        <f t="shared" si="109"/>
        <v/>
      </c>
      <c r="AG1481" s="194" t="str">
        <f t="shared" si="106"/>
        <v/>
      </c>
      <c r="AH1481" s="194">
        <f>IF(AG1481="",0,IF(ISERROR(VLOOKUP(AG1481,AG$7:AG1480,1,FALSE)),1,0))</f>
        <v>0</v>
      </c>
      <c r="AI1481" s="194"/>
    </row>
    <row r="1482" spans="1:35" ht="16.5" customHeight="1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75">
        <f>IF(AND($X$5012&lt;&gt;" ",$X$5012&lt;&gt;0),IF(X1482=$X$5012,1+COUNTIF(U$7:U1481,"&gt;0"),0),0)</f>
        <v>0</v>
      </c>
      <c r="V1482" s="178" t="s">
        <v>1671</v>
      </c>
      <c r="W1482" s="130"/>
      <c r="X1482" s="131"/>
      <c r="Y1482" s="131"/>
      <c r="Z1482" s="206"/>
      <c r="AA1482" s="134"/>
      <c r="AB1482" s="174">
        <f>IF(AC1482="totale",SUMIF(AA$7:AA1482,"somma",Z$7:Z1482)-SUMIF(AC$7:AC1481,"totale",AB$7:AB1481),0)</f>
        <v>0</v>
      </c>
      <c r="AC1482" s="134"/>
      <c r="AD1482" s="194">
        <f t="shared" si="108"/>
        <v>0</v>
      </c>
      <c r="AE1482" s="124" t="str">
        <f t="shared" si="107"/>
        <v/>
      </c>
      <c r="AF1482" s="195" t="str">
        <f t="shared" si="109"/>
        <v/>
      </c>
      <c r="AG1482" s="194" t="str">
        <f t="shared" ref="AG1482:AG1545" si="110">IF(W1482&gt;0,CONCATENATE(MONTH(W1482),"-",YEAR(W1482)),"")</f>
        <v/>
      </c>
      <c r="AH1482" s="194">
        <f>IF(AG1482="",0,IF(ISERROR(VLOOKUP(AG1482,AG$7:AG1481,1,FALSE)),1,0))</f>
        <v>0</v>
      </c>
      <c r="AI1482" s="194"/>
    </row>
    <row r="1483" spans="1:35" ht="16.5" customHeight="1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75">
        <f>IF(AND($X$5012&lt;&gt;" ",$X$5012&lt;&gt;0),IF(X1483=$X$5012,1+COUNTIF(U$7:U1482,"&gt;0"),0),0)</f>
        <v>0</v>
      </c>
      <c r="V1483" s="178" t="s">
        <v>1672</v>
      </c>
      <c r="W1483" s="130"/>
      <c r="X1483" s="131"/>
      <c r="Y1483" s="131"/>
      <c r="Z1483" s="206"/>
      <c r="AA1483" s="134"/>
      <c r="AB1483" s="174">
        <f>IF(AC1483="totale",SUMIF(AA$7:AA1483,"somma",Z$7:Z1483)-SUMIF(AC$7:AC1482,"totale",AB$7:AB1482),0)</f>
        <v>0</v>
      </c>
      <c r="AC1483" s="134"/>
      <c r="AD1483" s="194">
        <f t="shared" si="108"/>
        <v>0</v>
      </c>
      <c r="AE1483" s="124" t="str">
        <f t="shared" si="107"/>
        <v/>
      </c>
      <c r="AF1483" s="195" t="str">
        <f t="shared" si="109"/>
        <v/>
      </c>
      <c r="AG1483" s="194" t="str">
        <f t="shared" si="110"/>
        <v/>
      </c>
      <c r="AH1483" s="194">
        <f>IF(AG1483="",0,IF(ISERROR(VLOOKUP(AG1483,AG$7:AG1482,1,FALSE)),1,0))</f>
        <v>0</v>
      </c>
      <c r="AI1483" s="194"/>
    </row>
    <row r="1484" spans="1:35" ht="16.5" customHeight="1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75">
        <f>IF(AND($X$5012&lt;&gt;" ",$X$5012&lt;&gt;0),IF(X1484=$X$5012,1+COUNTIF(U$7:U1483,"&gt;0"),0),0)</f>
        <v>0</v>
      </c>
      <c r="V1484" s="178" t="s">
        <v>1673</v>
      </c>
      <c r="W1484" s="130"/>
      <c r="X1484" s="131"/>
      <c r="Y1484" s="131"/>
      <c r="Z1484" s="206"/>
      <c r="AA1484" s="134"/>
      <c r="AB1484" s="174">
        <f>IF(AC1484="totale",SUMIF(AA$7:AA1484,"somma",Z$7:Z1484)-SUMIF(AC$7:AC1483,"totale",AB$7:AB1483),0)</f>
        <v>0</v>
      </c>
      <c r="AC1484" s="134"/>
      <c r="AD1484" s="194">
        <f t="shared" si="108"/>
        <v>0</v>
      </c>
      <c r="AE1484" s="124" t="str">
        <f t="shared" si="107"/>
        <v/>
      </c>
      <c r="AF1484" s="195" t="str">
        <f t="shared" si="109"/>
        <v/>
      </c>
      <c r="AG1484" s="194" t="str">
        <f t="shared" si="110"/>
        <v/>
      </c>
      <c r="AH1484" s="194">
        <f>IF(AG1484="",0,IF(ISERROR(VLOOKUP(AG1484,AG$7:AG1483,1,FALSE)),1,0))</f>
        <v>0</v>
      </c>
      <c r="AI1484" s="194"/>
    </row>
    <row r="1485" spans="1:35" ht="16.5" customHeight="1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75">
        <f>IF(AND($X$5012&lt;&gt;" ",$X$5012&lt;&gt;0),IF(X1485=$X$5012,1+COUNTIF(U$7:U1484,"&gt;0"),0),0)</f>
        <v>0</v>
      </c>
      <c r="V1485" s="178" t="s">
        <v>1674</v>
      </c>
      <c r="W1485" s="130"/>
      <c r="X1485" s="131"/>
      <c r="Y1485" s="131"/>
      <c r="Z1485" s="206"/>
      <c r="AA1485" s="134"/>
      <c r="AB1485" s="174">
        <f>IF(AC1485="totale",SUMIF(AA$7:AA1485,"somma",Z$7:Z1485)-SUMIF(AC$7:AC1484,"totale",AB$7:AB1484),0)</f>
        <v>0</v>
      </c>
      <c r="AC1485" s="134"/>
      <c r="AD1485" s="194">
        <f t="shared" si="108"/>
        <v>0</v>
      </c>
      <c r="AE1485" s="124" t="str">
        <f t="shared" si="107"/>
        <v/>
      </c>
      <c r="AF1485" s="195" t="str">
        <f t="shared" si="109"/>
        <v/>
      </c>
      <c r="AG1485" s="194" t="str">
        <f t="shared" si="110"/>
        <v/>
      </c>
      <c r="AH1485" s="194">
        <f>IF(AG1485="",0,IF(ISERROR(VLOOKUP(AG1485,AG$7:AG1484,1,FALSE)),1,0))</f>
        <v>0</v>
      </c>
      <c r="AI1485" s="194"/>
    </row>
    <row r="1486" spans="1:35" ht="16.5" customHeight="1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75">
        <f>IF(AND($X$5012&lt;&gt;" ",$X$5012&lt;&gt;0),IF(X1486=$X$5012,1+COUNTIF(U$7:U1485,"&gt;0"),0),0)</f>
        <v>0</v>
      </c>
      <c r="V1486" s="178" t="s">
        <v>1675</v>
      </c>
      <c r="W1486" s="130"/>
      <c r="X1486" s="131"/>
      <c r="Y1486" s="131"/>
      <c r="Z1486" s="206"/>
      <c r="AA1486" s="134"/>
      <c r="AB1486" s="174">
        <f>IF(AC1486="totale",SUMIF(AA$7:AA1486,"somma",Z$7:Z1486)-SUMIF(AC$7:AC1485,"totale",AB$7:AB1485),0)</f>
        <v>0</v>
      </c>
      <c r="AC1486" s="134"/>
      <c r="AD1486" s="194">
        <f t="shared" si="108"/>
        <v>0</v>
      </c>
      <c r="AE1486" s="124" t="str">
        <f t="shared" si="107"/>
        <v/>
      </c>
      <c r="AF1486" s="195" t="str">
        <f t="shared" si="109"/>
        <v/>
      </c>
      <c r="AG1486" s="194" t="str">
        <f t="shared" si="110"/>
        <v/>
      </c>
      <c r="AH1486" s="194">
        <f>IF(AG1486="",0,IF(ISERROR(VLOOKUP(AG1486,AG$7:AG1485,1,FALSE)),1,0))</f>
        <v>0</v>
      </c>
      <c r="AI1486" s="194"/>
    </row>
    <row r="1487" spans="1:35" ht="16.5" customHeight="1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75">
        <f>IF(AND($X$5012&lt;&gt;" ",$X$5012&lt;&gt;0),IF(X1487=$X$5012,1+COUNTIF(U$7:U1486,"&gt;0"),0),0)</f>
        <v>0</v>
      </c>
      <c r="V1487" s="178" t="s">
        <v>1676</v>
      </c>
      <c r="W1487" s="130"/>
      <c r="X1487" s="131"/>
      <c r="Y1487" s="131"/>
      <c r="Z1487" s="206"/>
      <c r="AA1487" s="134"/>
      <c r="AB1487" s="174">
        <f>IF(AC1487="totale",SUMIF(AA$7:AA1487,"somma",Z$7:Z1487)-SUMIF(AC$7:AC1486,"totale",AB$7:AB1486),0)</f>
        <v>0</v>
      </c>
      <c r="AC1487" s="134"/>
      <c r="AD1487" s="194">
        <f t="shared" si="108"/>
        <v>0</v>
      </c>
      <c r="AE1487" s="124" t="str">
        <f t="shared" si="107"/>
        <v/>
      </c>
      <c r="AF1487" s="195" t="str">
        <f t="shared" si="109"/>
        <v/>
      </c>
      <c r="AG1487" s="194" t="str">
        <f t="shared" si="110"/>
        <v/>
      </c>
      <c r="AH1487" s="194">
        <f>IF(AG1487="",0,IF(ISERROR(VLOOKUP(AG1487,AG$7:AG1486,1,FALSE)),1,0))</f>
        <v>0</v>
      </c>
      <c r="AI1487" s="194"/>
    </row>
    <row r="1488" spans="1:35" ht="16.5" customHeight="1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75">
        <f>IF(AND($X$5012&lt;&gt;" ",$X$5012&lt;&gt;0),IF(X1488=$X$5012,1+COUNTIF(U$7:U1487,"&gt;0"),0),0)</f>
        <v>0</v>
      </c>
      <c r="V1488" s="178" t="s">
        <v>1677</v>
      </c>
      <c r="W1488" s="130"/>
      <c r="X1488" s="131"/>
      <c r="Y1488" s="131"/>
      <c r="Z1488" s="206"/>
      <c r="AA1488" s="134"/>
      <c r="AB1488" s="174">
        <f>IF(AC1488="totale",SUMIF(AA$7:AA1488,"somma",Z$7:Z1488)-SUMIF(AC$7:AC1487,"totale",AB$7:AB1487),0)</f>
        <v>0</v>
      </c>
      <c r="AC1488" s="134"/>
      <c r="AD1488" s="194">
        <f t="shared" si="108"/>
        <v>0</v>
      </c>
      <c r="AE1488" s="124" t="str">
        <f t="shared" si="107"/>
        <v/>
      </c>
      <c r="AF1488" s="195" t="str">
        <f t="shared" si="109"/>
        <v/>
      </c>
      <c r="AG1488" s="194" t="str">
        <f t="shared" si="110"/>
        <v/>
      </c>
      <c r="AH1488" s="194">
        <f>IF(AG1488="",0,IF(ISERROR(VLOOKUP(AG1488,AG$7:AG1487,1,FALSE)),1,0))</f>
        <v>0</v>
      </c>
      <c r="AI1488" s="194"/>
    </row>
    <row r="1489" spans="1:35" ht="16.5" customHeight="1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75">
        <f>IF(AND($X$5012&lt;&gt;" ",$X$5012&lt;&gt;0),IF(X1489=$X$5012,1+COUNTIF(U$7:U1488,"&gt;0"),0),0)</f>
        <v>0</v>
      </c>
      <c r="V1489" s="178" t="s">
        <v>1678</v>
      </c>
      <c r="W1489" s="130"/>
      <c r="X1489" s="131"/>
      <c r="Y1489" s="131"/>
      <c r="Z1489" s="206"/>
      <c r="AA1489" s="134"/>
      <c r="AB1489" s="174">
        <f>IF(AC1489="totale",SUMIF(AA$7:AA1489,"somma",Z$7:Z1489)-SUMIF(AC$7:AC1488,"totale",AB$7:AB1488),0)</f>
        <v>0</v>
      </c>
      <c r="AC1489" s="134"/>
      <c r="AD1489" s="194">
        <f t="shared" si="108"/>
        <v>0</v>
      </c>
      <c r="AE1489" s="124" t="str">
        <f t="shared" si="107"/>
        <v/>
      </c>
      <c r="AF1489" s="195" t="str">
        <f t="shared" si="109"/>
        <v/>
      </c>
      <c r="AG1489" s="194" t="str">
        <f t="shared" si="110"/>
        <v/>
      </c>
      <c r="AH1489" s="194">
        <f>IF(AG1489="",0,IF(ISERROR(VLOOKUP(AG1489,AG$7:AG1488,1,FALSE)),1,0))</f>
        <v>0</v>
      </c>
      <c r="AI1489" s="194"/>
    </row>
    <row r="1490" spans="1:35" ht="16.5" customHeight="1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75">
        <f>IF(AND($X$5012&lt;&gt;" ",$X$5012&lt;&gt;0),IF(X1490=$X$5012,1+COUNTIF(U$7:U1489,"&gt;0"),0),0)</f>
        <v>0</v>
      </c>
      <c r="V1490" s="178" t="s">
        <v>1679</v>
      </c>
      <c r="W1490" s="130"/>
      <c r="X1490" s="131"/>
      <c r="Y1490" s="131"/>
      <c r="Z1490" s="206"/>
      <c r="AA1490" s="134"/>
      <c r="AB1490" s="174">
        <f>IF(AC1490="totale",SUMIF(AA$7:AA1490,"somma",Z$7:Z1490)-SUMIF(AC$7:AC1489,"totale",AB$7:AB1489),0)</f>
        <v>0</v>
      </c>
      <c r="AC1490" s="134"/>
      <c r="AD1490" s="194">
        <f t="shared" si="108"/>
        <v>0</v>
      </c>
      <c r="AE1490" s="124" t="str">
        <f t="shared" si="107"/>
        <v/>
      </c>
      <c r="AF1490" s="195" t="str">
        <f t="shared" si="109"/>
        <v/>
      </c>
      <c r="AG1490" s="194" t="str">
        <f t="shared" si="110"/>
        <v/>
      </c>
      <c r="AH1490" s="194">
        <f>IF(AG1490="",0,IF(ISERROR(VLOOKUP(AG1490,AG$7:AG1489,1,FALSE)),1,0))</f>
        <v>0</v>
      </c>
      <c r="AI1490" s="194"/>
    </row>
    <row r="1491" spans="1:35" ht="16.5" customHeight="1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75">
        <f>IF(AND($X$5012&lt;&gt;" ",$X$5012&lt;&gt;0),IF(X1491=$X$5012,1+COUNTIF(U$7:U1490,"&gt;0"),0),0)</f>
        <v>0</v>
      </c>
      <c r="V1491" s="178" t="s">
        <v>1680</v>
      </c>
      <c r="W1491" s="130"/>
      <c r="X1491" s="131"/>
      <c r="Y1491" s="131"/>
      <c r="Z1491" s="206"/>
      <c r="AA1491" s="134"/>
      <c r="AB1491" s="174">
        <f>IF(AC1491="totale",SUMIF(AA$7:AA1491,"somma",Z$7:Z1491)-SUMIF(AC$7:AC1490,"totale",AB$7:AB1490),0)</f>
        <v>0</v>
      </c>
      <c r="AC1491" s="134"/>
      <c r="AD1491" s="194">
        <f t="shared" si="108"/>
        <v>0</v>
      </c>
      <c r="AE1491" s="124" t="str">
        <f t="shared" si="107"/>
        <v/>
      </c>
      <c r="AF1491" s="195" t="str">
        <f t="shared" si="109"/>
        <v/>
      </c>
      <c r="AG1491" s="194" t="str">
        <f t="shared" si="110"/>
        <v/>
      </c>
      <c r="AH1491" s="194">
        <f>IF(AG1491="",0,IF(ISERROR(VLOOKUP(AG1491,AG$7:AG1490,1,FALSE)),1,0))</f>
        <v>0</v>
      </c>
      <c r="AI1491" s="194"/>
    </row>
    <row r="1492" spans="1:35" ht="16.5" customHeight="1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75">
        <f>IF(AND($X$5012&lt;&gt;" ",$X$5012&lt;&gt;0),IF(X1492=$X$5012,1+COUNTIF(U$7:U1491,"&gt;0"),0),0)</f>
        <v>0</v>
      </c>
      <c r="V1492" s="178" t="s">
        <v>1681</v>
      </c>
      <c r="W1492" s="130"/>
      <c r="X1492" s="131"/>
      <c r="Y1492" s="131"/>
      <c r="Z1492" s="206"/>
      <c r="AA1492" s="134"/>
      <c r="AB1492" s="174">
        <f>IF(AC1492="totale",SUMIF(AA$7:AA1492,"somma",Z$7:Z1492)-SUMIF(AC$7:AC1491,"totale",AB$7:AB1491),0)</f>
        <v>0</v>
      </c>
      <c r="AC1492" s="134"/>
      <c r="AD1492" s="194">
        <f t="shared" si="108"/>
        <v>0</v>
      </c>
      <c r="AE1492" s="124" t="str">
        <f t="shared" si="107"/>
        <v/>
      </c>
      <c r="AF1492" s="195" t="str">
        <f t="shared" si="109"/>
        <v/>
      </c>
      <c r="AG1492" s="194" t="str">
        <f t="shared" si="110"/>
        <v/>
      </c>
      <c r="AH1492" s="194">
        <f>IF(AG1492="",0,IF(ISERROR(VLOOKUP(AG1492,AG$7:AG1491,1,FALSE)),1,0))</f>
        <v>0</v>
      </c>
      <c r="AI1492" s="194"/>
    </row>
    <row r="1493" spans="1:35" ht="16.5" customHeight="1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75">
        <f>IF(AND($X$5012&lt;&gt;" ",$X$5012&lt;&gt;0),IF(X1493=$X$5012,1+COUNTIF(U$7:U1492,"&gt;0"),0),0)</f>
        <v>0</v>
      </c>
      <c r="V1493" s="178" t="s">
        <v>1682</v>
      </c>
      <c r="W1493" s="130"/>
      <c r="X1493" s="131"/>
      <c r="Y1493" s="131"/>
      <c r="Z1493" s="206"/>
      <c r="AA1493" s="134"/>
      <c r="AB1493" s="174">
        <f>IF(AC1493="totale",SUMIF(AA$7:AA1493,"somma",Z$7:Z1493)-SUMIF(AC$7:AC1492,"totale",AB$7:AB1492),0)</f>
        <v>0</v>
      </c>
      <c r="AC1493" s="134"/>
      <c r="AD1493" s="194">
        <f t="shared" si="108"/>
        <v>0</v>
      </c>
      <c r="AE1493" s="124" t="str">
        <f t="shared" si="107"/>
        <v/>
      </c>
      <c r="AF1493" s="195" t="str">
        <f t="shared" si="109"/>
        <v/>
      </c>
      <c r="AG1493" s="194" t="str">
        <f t="shared" si="110"/>
        <v/>
      </c>
      <c r="AH1493" s="194">
        <f>IF(AG1493="",0,IF(ISERROR(VLOOKUP(AG1493,AG$7:AG1492,1,FALSE)),1,0))</f>
        <v>0</v>
      </c>
      <c r="AI1493" s="194"/>
    </row>
    <row r="1494" spans="1:35" ht="16.5" customHeight="1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75">
        <f>IF(AND($X$5012&lt;&gt;" ",$X$5012&lt;&gt;0),IF(X1494=$X$5012,1+COUNTIF(U$7:U1493,"&gt;0"),0),0)</f>
        <v>0</v>
      </c>
      <c r="V1494" s="178" t="s">
        <v>1683</v>
      </c>
      <c r="W1494" s="130"/>
      <c r="X1494" s="131"/>
      <c r="Y1494" s="131"/>
      <c r="Z1494" s="206"/>
      <c r="AA1494" s="134"/>
      <c r="AB1494" s="174">
        <f>IF(AC1494="totale",SUMIF(AA$7:AA1494,"somma",Z$7:Z1494)-SUMIF(AC$7:AC1493,"totale",AB$7:AB1493),0)</f>
        <v>0</v>
      </c>
      <c r="AC1494" s="134"/>
      <c r="AD1494" s="194">
        <f t="shared" si="108"/>
        <v>0</v>
      </c>
      <c r="AE1494" s="124" t="str">
        <f t="shared" si="107"/>
        <v/>
      </c>
      <c r="AF1494" s="195" t="str">
        <f t="shared" si="109"/>
        <v/>
      </c>
      <c r="AG1494" s="194" t="str">
        <f t="shared" si="110"/>
        <v/>
      </c>
      <c r="AH1494" s="194">
        <f>IF(AG1494="",0,IF(ISERROR(VLOOKUP(AG1494,AG$7:AG1493,1,FALSE)),1,0))</f>
        <v>0</v>
      </c>
      <c r="AI1494" s="194"/>
    </row>
    <row r="1495" spans="1:35" ht="16.5" customHeight="1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75">
        <f>IF(AND($X$5012&lt;&gt;" ",$X$5012&lt;&gt;0),IF(X1495=$X$5012,1+COUNTIF(U$7:U1494,"&gt;0"),0),0)</f>
        <v>0</v>
      </c>
      <c r="V1495" s="178" t="s">
        <v>1684</v>
      </c>
      <c r="W1495" s="130"/>
      <c r="X1495" s="131"/>
      <c r="Y1495" s="131"/>
      <c r="Z1495" s="206"/>
      <c r="AA1495" s="134"/>
      <c r="AB1495" s="174">
        <f>IF(AC1495="totale",SUMIF(AA$7:AA1495,"somma",Z$7:Z1495)-SUMIF(AC$7:AC1494,"totale",AB$7:AB1494),0)</f>
        <v>0</v>
      </c>
      <c r="AC1495" s="134"/>
      <c r="AD1495" s="194">
        <f t="shared" si="108"/>
        <v>0</v>
      </c>
      <c r="AE1495" s="124" t="str">
        <f t="shared" si="107"/>
        <v/>
      </c>
      <c r="AF1495" s="195" t="str">
        <f t="shared" si="109"/>
        <v/>
      </c>
      <c r="AG1495" s="194" t="str">
        <f t="shared" si="110"/>
        <v/>
      </c>
      <c r="AH1495" s="194">
        <f>IF(AG1495="",0,IF(ISERROR(VLOOKUP(AG1495,AG$7:AG1494,1,FALSE)),1,0))</f>
        <v>0</v>
      </c>
      <c r="AI1495" s="194"/>
    </row>
    <row r="1496" spans="1:35" ht="16.5" customHeight="1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75">
        <f>IF(AND($X$5012&lt;&gt;" ",$X$5012&lt;&gt;0),IF(X1496=$X$5012,1+COUNTIF(U$7:U1495,"&gt;0"),0),0)</f>
        <v>0</v>
      </c>
      <c r="V1496" s="178" t="s">
        <v>1685</v>
      </c>
      <c r="W1496" s="130"/>
      <c r="X1496" s="131"/>
      <c r="Y1496" s="131"/>
      <c r="Z1496" s="206"/>
      <c r="AA1496" s="134"/>
      <c r="AB1496" s="174">
        <f>IF(AC1496="totale",SUMIF(AA$7:AA1496,"somma",Z$7:Z1496)-SUMIF(AC$7:AC1495,"totale",AB$7:AB1495),0)</f>
        <v>0</v>
      </c>
      <c r="AC1496" s="134"/>
      <c r="AD1496" s="194">
        <f t="shared" si="108"/>
        <v>0</v>
      </c>
      <c r="AE1496" s="124" t="str">
        <f t="shared" si="107"/>
        <v/>
      </c>
      <c r="AF1496" s="195" t="str">
        <f t="shared" si="109"/>
        <v/>
      </c>
      <c r="AG1496" s="194" t="str">
        <f t="shared" si="110"/>
        <v/>
      </c>
      <c r="AH1496" s="194">
        <f>IF(AG1496="",0,IF(ISERROR(VLOOKUP(AG1496,AG$7:AG1495,1,FALSE)),1,0))</f>
        <v>0</v>
      </c>
      <c r="AI1496" s="194"/>
    </row>
    <row r="1497" spans="1:35" ht="16.5" customHeight="1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75">
        <f>IF(AND($X$5012&lt;&gt;" ",$X$5012&lt;&gt;0),IF(X1497=$X$5012,1+COUNTIF(U$7:U1496,"&gt;0"),0),0)</f>
        <v>0</v>
      </c>
      <c r="V1497" s="178" t="s">
        <v>1686</v>
      </c>
      <c r="W1497" s="130"/>
      <c r="X1497" s="131"/>
      <c r="Y1497" s="131"/>
      <c r="Z1497" s="206"/>
      <c r="AA1497" s="134"/>
      <c r="AB1497" s="174">
        <f>IF(AC1497="totale",SUMIF(AA$7:AA1497,"somma",Z$7:Z1497)-SUMIF(AC$7:AC1496,"totale",AB$7:AB1496),0)</f>
        <v>0</v>
      </c>
      <c r="AC1497" s="134"/>
      <c r="AD1497" s="194">
        <f t="shared" si="108"/>
        <v>0</v>
      </c>
      <c r="AE1497" s="124" t="str">
        <f t="shared" si="107"/>
        <v/>
      </c>
      <c r="AF1497" s="195" t="str">
        <f t="shared" si="109"/>
        <v/>
      </c>
      <c r="AG1497" s="194" t="str">
        <f t="shared" si="110"/>
        <v/>
      </c>
      <c r="AH1497" s="194">
        <f>IF(AG1497="",0,IF(ISERROR(VLOOKUP(AG1497,AG$7:AG1496,1,FALSE)),1,0))</f>
        <v>0</v>
      </c>
      <c r="AI1497" s="194"/>
    </row>
    <row r="1498" spans="1:35" ht="16.5" customHeight="1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75">
        <f>IF(AND($X$5012&lt;&gt;" ",$X$5012&lt;&gt;0),IF(X1498=$X$5012,1+COUNTIF(U$7:U1497,"&gt;0"),0),0)</f>
        <v>0</v>
      </c>
      <c r="V1498" s="178" t="s">
        <v>1687</v>
      </c>
      <c r="W1498" s="130"/>
      <c r="X1498" s="131"/>
      <c r="Y1498" s="131"/>
      <c r="Z1498" s="206"/>
      <c r="AA1498" s="134"/>
      <c r="AB1498" s="174">
        <f>IF(AC1498="totale",SUMIF(AA$7:AA1498,"somma",Z$7:Z1498)-SUMIF(AC$7:AC1497,"totale",AB$7:AB1497),0)</f>
        <v>0</v>
      </c>
      <c r="AC1498" s="134"/>
      <c r="AD1498" s="194">
        <f t="shared" si="108"/>
        <v>0</v>
      </c>
      <c r="AE1498" s="124" t="str">
        <f t="shared" si="107"/>
        <v/>
      </c>
      <c r="AF1498" s="195" t="str">
        <f t="shared" si="109"/>
        <v/>
      </c>
      <c r="AG1498" s="194" t="str">
        <f t="shared" si="110"/>
        <v/>
      </c>
      <c r="AH1498" s="194">
        <f>IF(AG1498="",0,IF(ISERROR(VLOOKUP(AG1498,AG$7:AG1497,1,FALSE)),1,0))</f>
        <v>0</v>
      </c>
      <c r="AI1498" s="194"/>
    </row>
    <row r="1499" spans="1:35" ht="16.5" customHeight="1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75">
        <f>IF(AND($X$5012&lt;&gt;" ",$X$5012&lt;&gt;0),IF(X1499=$X$5012,1+COUNTIF(U$7:U1498,"&gt;0"),0),0)</f>
        <v>0</v>
      </c>
      <c r="V1499" s="178" t="s">
        <v>1688</v>
      </c>
      <c r="W1499" s="130"/>
      <c r="X1499" s="131"/>
      <c r="Y1499" s="131"/>
      <c r="Z1499" s="206"/>
      <c r="AA1499" s="134"/>
      <c r="AB1499" s="174">
        <f>IF(AC1499="totale",SUMIF(AA$7:AA1499,"somma",Z$7:Z1499)-SUMIF(AC$7:AC1498,"totale",AB$7:AB1498),0)</f>
        <v>0</v>
      </c>
      <c r="AC1499" s="134"/>
      <c r="AD1499" s="194">
        <f t="shared" si="108"/>
        <v>0</v>
      </c>
      <c r="AE1499" s="124" t="str">
        <f t="shared" si="107"/>
        <v/>
      </c>
      <c r="AF1499" s="195" t="str">
        <f t="shared" si="109"/>
        <v/>
      </c>
      <c r="AG1499" s="194" t="str">
        <f t="shared" si="110"/>
        <v/>
      </c>
      <c r="AH1499" s="194">
        <f>IF(AG1499="",0,IF(ISERROR(VLOOKUP(AG1499,AG$7:AG1498,1,FALSE)),1,0))</f>
        <v>0</v>
      </c>
      <c r="AI1499" s="194"/>
    </row>
    <row r="1500" spans="1:35" ht="16.5" customHeight="1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75">
        <f>IF(AND($X$5012&lt;&gt;" ",$X$5012&lt;&gt;0),IF(X1500=$X$5012,1+COUNTIF(U$7:U1499,"&gt;0"),0),0)</f>
        <v>0</v>
      </c>
      <c r="V1500" s="178" t="s">
        <v>1689</v>
      </c>
      <c r="W1500" s="130"/>
      <c r="X1500" s="131"/>
      <c r="Y1500" s="131"/>
      <c r="Z1500" s="206"/>
      <c r="AA1500" s="134"/>
      <c r="AB1500" s="174">
        <f>IF(AC1500="totale",SUMIF(AA$7:AA1500,"somma",Z$7:Z1500)-SUMIF(AC$7:AC1499,"totale",AB$7:AB1499),0)</f>
        <v>0</v>
      </c>
      <c r="AC1500" s="134"/>
      <c r="AD1500" s="194">
        <f t="shared" si="108"/>
        <v>0</v>
      </c>
      <c r="AE1500" s="124" t="str">
        <f t="shared" si="107"/>
        <v/>
      </c>
      <c r="AF1500" s="195" t="str">
        <f t="shared" si="109"/>
        <v/>
      </c>
      <c r="AG1500" s="194" t="str">
        <f t="shared" si="110"/>
        <v/>
      </c>
      <c r="AH1500" s="194">
        <f>IF(AG1500="",0,IF(ISERROR(VLOOKUP(AG1500,AG$7:AG1499,1,FALSE)),1,0))</f>
        <v>0</v>
      </c>
      <c r="AI1500" s="194"/>
    </row>
    <row r="1501" spans="1:35" ht="16.5" customHeight="1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75">
        <f>IF(AND($X$5012&lt;&gt;" ",$X$5012&lt;&gt;0),IF(X1501=$X$5012,1+COUNTIF(U$7:U1500,"&gt;0"),0),0)</f>
        <v>0</v>
      </c>
      <c r="V1501" s="178" t="s">
        <v>1690</v>
      </c>
      <c r="W1501" s="130"/>
      <c r="X1501" s="131"/>
      <c r="Y1501" s="131"/>
      <c r="Z1501" s="206"/>
      <c r="AA1501" s="134"/>
      <c r="AB1501" s="174">
        <f>IF(AC1501="totale",SUMIF(AA$7:AA1501,"somma",Z$7:Z1501)-SUMIF(AC$7:AC1500,"totale",AB$7:AB1500),0)</f>
        <v>0</v>
      </c>
      <c r="AC1501" s="134"/>
      <c r="AD1501" s="194">
        <f t="shared" si="108"/>
        <v>0</v>
      </c>
      <c r="AE1501" s="124" t="str">
        <f t="shared" si="107"/>
        <v/>
      </c>
      <c r="AF1501" s="195" t="str">
        <f t="shared" si="109"/>
        <v/>
      </c>
      <c r="AG1501" s="194" t="str">
        <f t="shared" si="110"/>
        <v/>
      </c>
      <c r="AH1501" s="194">
        <f>IF(AG1501="",0,IF(ISERROR(VLOOKUP(AG1501,AG$7:AG1500,1,FALSE)),1,0))</f>
        <v>0</v>
      </c>
      <c r="AI1501" s="194"/>
    </row>
    <row r="1502" spans="1:35" ht="16.5" customHeight="1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75">
        <f>IF(AND($X$5012&lt;&gt;" ",$X$5012&lt;&gt;0),IF(X1502=$X$5012,1+COUNTIF(U$7:U1501,"&gt;0"),0),0)</f>
        <v>0</v>
      </c>
      <c r="V1502" s="178" t="s">
        <v>1691</v>
      </c>
      <c r="W1502" s="130"/>
      <c r="X1502" s="131"/>
      <c r="Y1502" s="131"/>
      <c r="Z1502" s="206"/>
      <c r="AA1502" s="134"/>
      <c r="AB1502" s="174">
        <f>IF(AC1502="totale",SUMIF(AA$7:AA1502,"somma",Z$7:Z1502)-SUMIF(AC$7:AC1501,"totale",AB$7:AB1501),0)</f>
        <v>0</v>
      </c>
      <c r="AC1502" s="134"/>
      <c r="AD1502" s="194">
        <f t="shared" si="108"/>
        <v>0</v>
      </c>
      <c r="AE1502" s="124" t="str">
        <f t="shared" si="107"/>
        <v/>
      </c>
      <c r="AF1502" s="195" t="str">
        <f t="shared" si="109"/>
        <v/>
      </c>
      <c r="AG1502" s="194" t="str">
        <f t="shared" si="110"/>
        <v/>
      </c>
      <c r="AH1502" s="194">
        <f>IF(AG1502="",0,IF(ISERROR(VLOOKUP(AG1502,AG$7:AG1501,1,FALSE)),1,0))</f>
        <v>0</v>
      </c>
      <c r="AI1502" s="194"/>
    </row>
    <row r="1503" spans="1:35" ht="16.5" customHeight="1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75">
        <f>IF(AND($X$5012&lt;&gt;" ",$X$5012&lt;&gt;0),IF(X1503=$X$5012,1+COUNTIF(U$7:U1502,"&gt;0"),0),0)</f>
        <v>0</v>
      </c>
      <c r="V1503" s="178" t="s">
        <v>1692</v>
      </c>
      <c r="W1503" s="130"/>
      <c r="X1503" s="131"/>
      <c r="Y1503" s="131"/>
      <c r="Z1503" s="206"/>
      <c r="AA1503" s="134"/>
      <c r="AB1503" s="174">
        <f>IF(AC1503="totale",SUMIF(AA$7:AA1503,"somma",Z$7:Z1503)-SUMIF(AC$7:AC1502,"totale",AB$7:AB1502),0)</f>
        <v>0</v>
      </c>
      <c r="AC1503" s="134"/>
      <c r="AD1503" s="194">
        <f t="shared" si="108"/>
        <v>0</v>
      </c>
      <c r="AE1503" s="124" t="str">
        <f t="shared" si="107"/>
        <v/>
      </c>
      <c r="AF1503" s="195" t="str">
        <f t="shared" si="109"/>
        <v/>
      </c>
      <c r="AG1503" s="194" t="str">
        <f t="shared" si="110"/>
        <v/>
      </c>
      <c r="AH1503" s="194">
        <f>IF(AG1503="",0,IF(ISERROR(VLOOKUP(AG1503,AG$7:AG1502,1,FALSE)),1,0))</f>
        <v>0</v>
      </c>
      <c r="AI1503" s="194"/>
    </row>
    <row r="1504" spans="1:35" ht="16.5" customHeight="1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75">
        <f>IF(AND($X$5012&lt;&gt;" ",$X$5012&lt;&gt;0),IF(X1504=$X$5012,1+COUNTIF(U$7:U1503,"&gt;0"),0),0)</f>
        <v>0</v>
      </c>
      <c r="V1504" s="178" t="s">
        <v>1693</v>
      </c>
      <c r="W1504" s="130"/>
      <c r="X1504" s="131"/>
      <c r="Y1504" s="131"/>
      <c r="Z1504" s="206"/>
      <c r="AA1504" s="134"/>
      <c r="AB1504" s="174">
        <f>IF(AC1504="totale",SUMIF(AA$7:AA1504,"somma",Z$7:Z1504)-SUMIF(AC$7:AC1503,"totale",AB$7:AB1503),0)</f>
        <v>0</v>
      </c>
      <c r="AC1504" s="134"/>
      <c r="AD1504" s="194">
        <f t="shared" si="108"/>
        <v>0</v>
      </c>
      <c r="AE1504" s="124" t="str">
        <f t="shared" si="107"/>
        <v/>
      </c>
      <c r="AF1504" s="195" t="str">
        <f t="shared" si="109"/>
        <v/>
      </c>
      <c r="AG1504" s="194" t="str">
        <f t="shared" si="110"/>
        <v/>
      </c>
      <c r="AH1504" s="194">
        <f>IF(AG1504="",0,IF(ISERROR(VLOOKUP(AG1504,AG$7:AG1503,1,FALSE)),1,0))</f>
        <v>0</v>
      </c>
      <c r="AI1504" s="194"/>
    </row>
    <row r="1505" spans="1:35" ht="16.5" customHeight="1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75">
        <f>IF(AND($X$5012&lt;&gt;" ",$X$5012&lt;&gt;0),IF(X1505=$X$5012,1+COUNTIF(U$7:U1504,"&gt;0"),0),0)</f>
        <v>0</v>
      </c>
      <c r="V1505" s="178" t="s">
        <v>1694</v>
      </c>
      <c r="W1505" s="130"/>
      <c r="X1505" s="131"/>
      <c r="Y1505" s="131"/>
      <c r="Z1505" s="206"/>
      <c r="AA1505" s="134"/>
      <c r="AB1505" s="174">
        <f>IF(AC1505="totale",SUMIF(AA$7:AA1505,"somma",Z$7:Z1505)-SUMIF(AC$7:AC1504,"totale",AB$7:AB1504),0)</f>
        <v>0</v>
      </c>
      <c r="AC1505" s="134"/>
      <c r="AD1505" s="194">
        <f t="shared" si="108"/>
        <v>0</v>
      </c>
      <c r="AE1505" s="124" t="str">
        <f t="shared" si="107"/>
        <v/>
      </c>
      <c r="AF1505" s="195" t="str">
        <f t="shared" si="109"/>
        <v/>
      </c>
      <c r="AG1505" s="194" t="str">
        <f t="shared" si="110"/>
        <v/>
      </c>
      <c r="AH1505" s="194">
        <f>IF(AG1505="",0,IF(ISERROR(VLOOKUP(AG1505,AG$7:AG1504,1,FALSE)),1,0))</f>
        <v>0</v>
      </c>
      <c r="AI1505" s="194"/>
    </row>
    <row r="1506" spans="1:35" ht="16.5" customHeight="1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75">
        <f>IF(AND($X$5012&lt;&gt;" ",$X$5012&lt;&gt;0),IF(X1506=$X$5012,1+COUNTIF(U$7:U1505,"&gt;0"),0),0)</f>
        <v>0</v>
      </c>
      <c r="V1506" s="178" t="s">
        <v>1695</v>
      </c>
      <c r="W1506" s="130"/>
      <c r="X1506" s="131"/>
      <c r="Y1506" s="131"/>
      <c r="Z1506" s="206"/>
      <c r="AA1506" s="134"/>
      <c r="AB1506" s="174">
        <f>IF(AC1506="totale",SUMIF(AA$7:AA1506,"somma",Z$7:Z1506)-SUMIF(AC$7:AC1505,"totale",AB$7:AB1505),0)</f>
        <v>0</v>
      </c>
      <c r="AC1506" s="134"/>
      <c r="AD1506" s="194">
        <f t="shared" si="108"/>
        <v>0</v>
      </c>
      <c r="AE1506" s="124" t="str">
        <f t="shared" si="107"/>
        <v/>
      </c>
      <c r="AF1506" s="195" t="str">
        <f t="shared" si="109"/>
        <v/>
      </c>
      <c r="AG1506" s="194" t="str">
        <f t="shared" si="110"/>
        <v/>
      </c>
      <c r="AH1506" s="194">
        <f>IF(AG1506="",0,IF(ISERROR(VLOOKUP(AG1506,AG$7:AG1505,1,FALSE)),1,0))</f>
        <v>0</v>
      </c>
      <c r="AI1506" s="194"/>
    </row>
    <row r="1507" spans="1:35" ht="16.5" customHeight="1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75">
        <f>IF(AND($X$5012&lt;&gt;" ",$X$5012&lt;&gt;0),IF(X1507=$X$5012,1+COUNTIF(U$7:U1506,"&gt;0"),0),0)</f>
        <v>0</v>
      </c>
      <c r="V1507" s="178" t="s">
        <v>1696</v>
      </c>
      <c r="W1507" s="130"/>
      <c r="X1507" s="131"/>
      <c r="Y1507" s="131"/>
      <c r="Z1507" s="206"/>
      <c r="AA1507" s="134"/>
      <c r="AB1507" s="174">
        <f>IF(AC1507="totale",SUMIF(AA$7:AA1507,"somma",Z$7:Z1507)-SUMIF(AC$7:AC1506,"totale",AB$7:AB1506),0)</f>
        <v>0</v>
      </c>
      <c r="AC1507" s="134"/>
      <c r="AD1507" s="194">
        <f t="shared" si="108"/>
        <v>0</v>
      </c>
      <c r="AE1507" s="124" t="str">
        <f t="shared" si="107"/>
        <v/>
      </c>
      <c r="AF1507" s="195" t="str">
        <f t="shared" si="109"/>
        <v/>
      </c>
      <c r="AG1507" s="194" t="str">
        <f t="shared" si="110"/>
        <v/>
      </c>
      <c r="AH1507" s="194">
        <f>IF(AG1507="",0,IF(ISERROR(VLOOKUP(AG1507,AG$7:AG1506,1,FALSE)),1,0))</f>
        <v>0</v>
      </c>
      <c r="AI1507" s="194"/>
    </row>
    <row r="1508" spans="1:35" ht="16.5" customHeight="1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75">
        <f>IF(AND($X$5012&lt;&gt;" ",$X$5012&lt;&gt;0),IF(X1508=$X$5012,1+COUNTIF(U$7:U1507,"&gt;0"),0),0)</f>
        <v>0</v>
      </c>
      <c r="V1508" s="178" t="s">
        <v>1697</v>
      </c>
      <c r="W1508" s="130"/>
      <c r="X1508" s="131"/>
      <c r="Y1508" s="131"/>
      <c r="Z1508" s="206"/>
      <c r="AA1508" s="134"/>
      <c r="AB1508" s="174">
        <f>IF(AC1508="totale",SUMIF(AA$7:AA1508,"somma",Z$7:Z1508)-SUMIF(AC$7:AC1507,"totale",AB$7:AB1507),0)</f>
        <v>0</v>
      </c>
      <c r="AC1508" s="134"/>
      <c r="AD1508" s="194">
        <f t="shared" si="108"/>
        <v>0</v>
      </c>
      <c r="AE1508" s="124" t="str">
        <f t="shared" si="107"/>
        <v/>
      </c>
      <c r="AF1508" s="195" t="str">
        <f t="shared" si="109"/>
        <v/>
      </c>
      <c r="AG1508" s="194" t="str">
        <f t="shared" si="110"/>
        <v/>
      </c>
      <c r="AH1508" s="194">
        <f>IF(AG1508="",0,IF(ISERROR(VLOOKUP(AG1508,AG$7:AG1507,1,FALSE)),1,0))</f>
        <v>0</v>
      </c>
      <c r="AI1508" s="194"/>
    </row>
    <row r="1509" spans="1:35" ht="16.5" customHeight="1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75">
        <f>IF(AND($X$5012&lt;&gt;" ",$X$5012&lt;&gt;0),IF(X1509=$X$5012,1+COUNTIF(U$7:U1508,"&gt;0"),0),0)</f>
        <v>0</v>
      </c>
      <c r="V1509" s="178" t="s">
        <v>1698</v>
      </c>
      <c r="W1509" s="130"/>
      <c r="X1509" s="131"/>
      <c r="Y1509" s="131"/>
      <c r="Z1509" s="206"/>
      <c r="AA1509" s="134"/>
      <c r="AB1509" s="174">
        <f>IF(AC1509="totale",SUMIF(AA$7:AA1509,"somma",Z$7:Z1509)-SUMIF(AC$7:AC1508,"totale",AB$7:AB1508),0)</f>
        <v>0</v>
      </c>
      <c r="AC1509" s="134"/>
      <c r="AD1509" s="194">
        <f t="shared" si="108"/>
        <v>0</v>
      </c>
      <c r="AE1509" s="124" t="str">
        <f t="shared" si="107"/>
        <v/>
      </c>
      <c r="AF1509" s="195" t="str">
        <f t="shared" si="109"/>
        <v/>
      </c>
      <c r="AG1509" s="194" t="str">
        <f t="shared" si="110"/>
        <v/>
      </c>
      <c r="AH1509" s="194">
        <f>IF(AG1509="",0,IF(ISERROR(VLOOKUP(AG1509,AG$7:AG1508,1,FALSE)),1,0))</f>
        <v>0</v>
      </c>
      <c r="AI1509" s="194"/>
    </row>
    <row r="1510" spans="1:35" ht="16.5" customHeight="1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75">
        <f>IF(AND($X$5012&lt;&gt;" ",$X$5012&lt;&gt;0),IF(X1510=$X$5012,1+COUNTIF(U$7:U1509,"&gt;0"),0),0)</f>
        <v>0</v>
      </c>
      <c r="V1510" s="178" t="s">
        <v>1699</v>
      </c>
      <c r="W1510" s="130"/>
      <c r="X1510" s="131"/>
      <c r="Y1510" s="131"/>
      <c r="Z1510" s="206"/>
      <c r="AA1510" s="134"/>
      <c r="AB1510" s="174">
        <f>IF(AC1510="totale",SUMIF(AA$7:AA1510,"somma",Z$7:Z1510)-SUMIF(AC$7:AC1509,"totale",AB$7:AB1509),0)</f>
        <v>0</v>
      </c>
      <c r="AC1510" s="134"/>
      <c r="AD1510" s="194">
        <f t="shared" si="108"/>
        <v>0</v>
      </c>
      <c r="AE1510" s="124" t="str">
        <f t="shared" si="107"/>
        <v/>
      </c>
      <c r="AF1510" s="195" t="str">
        <f t="shared" si="109"/>
        <v/>
      </c>
      <c r="AG1510" s="194" t="str">
        <f t="shared" si="110"/>
        <v/>
      </c>
      <c r="AH1510" s="194">
        <f>IF(AG1510="",0,IF(ISERROR(VLOOKUP(AG1510,AG$7:AG1509,1,FALSE)),1,0))</f>
        <v>0</v>
      </c>
      <c r="AI1510" s="194"/>
    </row>
    <row r="1511" spans="1:35" ht="16.5" customHeight="1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75">
        <f>IF(AND($X$5012&lt;&gt;" ",$X$5012&lt;&gt;0),IF(X1511=$X$5012,1+COUNTIF(U$7:U1510,"&gt;0"),0),0)</f>
        <v>0</v>
      </c>
      <c r="V1511" s="178" t="s">
        <v>1700</v>
      </c>
      <c r="W1511" s="130"/>
      <c r="X1511" s="131"/>
      <c r="Y1511" s="131"/>
      <c r="Z1511" s="206"/>
      <c r="AA1511" s="134"/>
      <c r="AB1511" s="174">
        <f>IF(AC1511="totale",SUMIF(AA$7:AA1511,"somma",Z$7:Z1511)-SUMIF(AC$7:AC1510,"totale",AB$7:AB1510),0)</f>
        <v>0</v>
      </c>
      <c r="AC1511" s="134"/>
      <c r="AD1511" s="194">
        <f t="shared" si="108"/>
        <v>0</v>
      </c>
      <c r="AE1511" s="124" t="str">
        <f t="shared" si="107"/>
        <v/>
      </c>
      <c r="AF1511" s="195" t="str">
        <f t="shared" si="109"/>
        <v/>
      </c>
      <c r="AG1511" s="194" t="str">
        <f t="shared" si="110"/>
        <v/>
      </c>
      <c r="AH1511" s="194">
        <f>IF(AG1511="",0,IF(ISERROR(VLOOKUP(AG1511,AG$7:AG1510,1,FALSE)),1,0))</f>
        <v>0</v>
      </c>
      <c r="AI1511" s="194"/>
    </row>
    <row r="1512" spans="1:35" ht="16.5" customHeight="1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75">
        <f>IF(AND($X$5012&lt;&gt;" ",$X$5012&lt;&gt;0),IF(X1512=$X$5012,1+COUNTIF(U$7:U1511,"&gt;0"),0),0)</f>
        <v>0</v>
      </c>
      <c r="V1512" s="178" t="s">
        <v>1701</v>
      </c>
      <c r="W1512" s="130"/>
      <c r="X1512" s="131"/>
      <c r="Y1512" s="131"/>
      <c r="Z1512" s="206"/>
      <c r="AA1512" s="134"/>
      <c r="AB1512" s="174">
        <f>IF(AC1512="totale",SUMIF(AA$7:AA1512,"somma",Z$7:Z1512)-SUMIF(AC$7:AC1511,"totale",AB$7:AB1511),0)</f>
        <v>0</v>
      </c>
      <c r="AC1512" s="134"/>
      <c r="AD1512" s="194">
        <f t="shared" si="108"/>
        <v>0</v>
      </c>
      <c r="AE1512" s="124" t="str">
        <f t="shared" si="107"/>
        <v/>
      </c>
      <c r="AF1512" s="195" t="str">
        <f t="shared" si="109"/>
        <v/>
      </c>
      <c r="AG1512" s="194" t="str">
        <f t="shared" si="110"/>
        <v/>
      </c>
      <c r="AH1512" s="194">
        <f>IF(AG1512="",0,IF(ISERROR(VLOOKUP(AG1512,AG$7:AG1511,1,FALSE)),1,0))</f>
        <v>0</v>
      </c>
      <c r="AI1512" s="194"/>
    </row>
    <row r="1513" spans="1:35" ht="16.5" customHeight="1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75">
        <f>IF(AND($X$5012&lt;&gt;" ",$X$5012&lt;&gt;0),IF(X1513=$X$5012,1+COUNTIF(U$7:U1512,"&gt;0"),0),0)</f>
        <v>0</v>
      </c>
      <c r="V1513" s="178" t="s">
        <v>1702</v>
      </c>
      <c r="W1513" s="130"/>
      <c r="X1513" s="131"/>
      <c r="Y1513" s="131"/>
      <c r="Z1513" s="206"/>
      <c r="AA1513" s="134"/>
      <c r="AB1513" s="174">
        <f>IF(AC1513="totale",SUMIF(AA$7:AA1513,"somma",Z$7:Z1513)-SUMIF(AC$7:AC1512,"totale",AB$7:AB1512),0)</f>
        <v>0</v>
      </c>
      <c r="AC1513" s="134"/>
      <c r="AD1513" s="194">
        <f t="shared" si="108"/>
        <v>0</v>
      </c>
      <c r="AE1513" s="124" t="str">
        <f t="shared" si="107"/>
        <v/>
      </c>
      <c r="AF1513" s="195" t="str">
        <f t="shared" si="109"/>
        <v/>
      </c>
      <c r="AG1513" s="194" t="str">
        <f t="shared" si="110"/>
        <v/>
      </c>
      <c r="AH1513" s="194">
        <f>IF(AG1513="",0,IF(ISERROR(VLOOKUP(AG1513,AG$7:AG1512,1,FALSE)),1,0))</f>
        <v>0</v>
      </c>
      <c r="AI1513" s="194"/>
    </row>
    <row r="1514" spans="1:35" ht="16.5" customHeight="1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75">
        <f>IF(AND($X$5012&lt;&gt;" ",$X$5012&lt;&gt;0),IF(X1514=$X$5012,1+COUNTIF(U$7:U1513,"&gt;0"),0),0)</f>
        <v>0</v>
      </c>
      <c r="V1514" s="178" t="s">
        <v>1703</v>
      </c>
      <c r="W1514" s="130"/>
      <c r="X1514" s="131"/>
      <c r="Y1514" s="131"/>
      <c r="Z1514" s="206"/>
      <c r="AA1514" s="134"/>
      <c r="AB1514" s="174">
        <f>IF(AC1514="totale",SUMIF(AA$7:AA1514,"somma",Z$7:Z1514)-SUMIF(AC$7:AC1513,"totale",AB$7:AB1513),0)</f>
        <v>0</v>
      </c>
      <c r="AC1514" s="134"/>
      <c r="AD1514" s="194">
        <f t="shared" si="108"/>
        <v>0</v>
      </c>
      <c r="AE1514" s="124" t="str">
        <f t="shared" si="107"/>
        <v/>
      </c>
      <c r="AF1514" s="195" t="str">
        <f t="shared" si="109"/>
        <v/>
      </c>
      <c r="AG1514" s="194" t="str">
        <f t="shared" si="110"/>
        <v/>
      </c>
      <c r="AH1514" s="194">
        <f>IF(AG1514="",0,IF(ISERROR(VLOOKUP(AG1514,AG$7:AG1513,1,FALSE)),1,0))</f>
        <v>0</v>
      </c>
      <c r="AI1514" s="194"/>
    </row>
    <row r="1515" spans="1:35" ht="16.5" customHeight="1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75">
        <f>IF(AND($X$5012&lt;&gt;" ",$X$5012&lt;&gt;0),IF(X1515=$X$5012,1+COUNTIF(U$7:U1514,"&gt;0"),0),0)</f>
        <v>0</v>
      </c>
      <c r="V1515" s="178" t="s">
        <v>1704</v>
      </c>
      <c r="W1515" s="130"/>
      <c r="X1515" s="131"/>
      <c r="Y1515" s="131"/>
      <c r="Z1515" s="206"/>
      <c r="AA1515" s="134"/>
      <c r="AB1515" s="174">
        <f>IF(AC1515="totale",SUMIF(AA$7:AA1515,"somma",Z$7:Z1515)-SUMIF(AC$7:AC1514,"totale",AB$7:AB1514),0)</f>
        <v>0</v>
      </c>
      <c r="AC1515" s="134"/>
      <c r="AD1515" s="194">
        <f t="shared" si="108"/>
        <v>0</v>
      </c>
      <c r="AE1515" s="124" t="str">
        <f t="shared" si="107"/>
        <v/>
      </c>
      <c r="AF1515" s="195" t="str">
        <f t="shared" si="109"/>
        <v/>
      </c>
      <c r="AG1515" s="194" t="str">
        <f t="shared" si="110"/>
        <v/>
      </c>
      <c r="AH1515" s="194">
        <f>IF(AG1515="",0,IF(ISERROR(VLOOKUP(AG1515,AG$7:AG1514,1,FALSE)),1,0))</f>
        <v>0</v>
      </c>
      <c r="AI1515" s="194"/>
    </row>
    <row r="1516" spans="1:35" ht="16.5" customHeight="1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75">
        <f>IF(AND($X$5012&lt;&gt;" ",$X$5012&lt;&gt;0),IF(X1516=$X$5012,1+COUNTIF(U$7:U1515,"&gt;0"),0),0)</f>
        <v>0</v>
      </c>
      <c r="V1516" s="178" t="s">
        <v>1705</v>
      </c>
      <c r="W1516" s="130"/>
      <c r="X1516" s="131"/>
      <c r="Y1516" s="131"/>
      <c r="Z1516" s="206"/>
      <c r="AA1516" s="134"/>
      <c r="AB1516" s="174">
        <f>IF(AC1516="totale",SUMIF(AA$7:AA1516,"somma",Z$7:Z1516)-SUMIF(AC$7:AC1515,"totale",AB$7:AB1515),0)</f>
        <v>0</v>
      </c>
      <c r="AC1516" s="134"/>
      <c r="AD1516" s="194">
        <f t="shared" si="108"/>
        <v>0</v>
      </c>
      <c r="AE1516" s="124" t="str">
        <f t="shared" si="107"/>
        <v/>
      </c>
      <c r="AF1516" s="195" t="str">
        <f t="shared" si="109"/>
        <v/>
      </c>
      <c r="AG1516" s="194" t="str">
        <f t="shared" si="110"/>
        <v/>
      </c>
      <c r="AH1516" s="194">
        <f>IF(AG1516="",0,IF(ISERROR(VLOOKUP(AG1516,AG$7:AG1515,1,FALSE)),1,0))</f>
        <v>0</v>
      </c>
      <c r="AI1516" s="194"/>
    </row>
    <row r="1517" spans="1:35" ht="16.5" customHeight="1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75">
        <f>IF(AND($X$5012&lt;&gt;" ",$X$5012&lt;&gt;0),IF(X1517=$X$5012,1+COUNTIF(U$7:U1516,"&gt;0"),0),0)</f>
        <v>0</v>
      </c>
      <c r="V1517" s="178" t="s">
        <v>1706</v>
      </c>
      <c r="W1517" s="130"/>
      <c r="X1517" s="131"/>
      <c r="Y1517" s="131"/>
      <c r="Z1517" s="206"/>
      <c r="AA1517" s="134"/>
      <c r="AB1517" s="174">
        <f>IF(AC1517="totale",SUMIF(AA$7:AA1517,"somma",Z$7:Z1517)-SUMIF(AC$7:AC1516,"totale",AB$7:AB1516),0)</f>
        <v>0</v>
      </c>
      <c r="AC1517" s="134"/>
      <c r="AD1517" s="194">
        <f t="shared" si="108"/>
        <v>0</v>
      </c>
      <c r="AE1517" s="124" t="str">
        <f t="shared" si="107"/>
        <v/>
      </c>
      <c r="AF1517" s="195" t="str">
        <f t="shared" si="109"/>
        <v/>
      </c>
      <c r="AG1517" s="194" t="str">
        <f t="shared" si="110"/>
        <v/>
      </c>
      <c r="AH1517" s="194">
        <f>IF(AG1517="",0,IF(ISERROR(VLOOKUP(AG1517,AG$7:AG1516,1,FALSE)),1,0))</f>
        <v>0</v>
      </c>
      <c r="AI1517" s="194"/>
    </row>
    <row r="1518" spans="1:35" ht="16.5" customHeight="1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75">
        <f>IF(AND($X$5012&lt;&gt;" ",$X$5012&lt;&gt;0),IF(X1518=$X$5012,1+COUNTIF(U$7:U1517,"&gt;0"),0),0)</f>
        <v>0</v>
      </c>
      <c r="V1518" s="178" t="s">
        <v>1707</v>
      </c>
      <c r="W1518" s="130"/>
      <c r="X1518" s="131"/>
      <c r="Y1518" s="131"/>
      <c r="Z1518" s="206"/>
      <c r="AA1518" s="134"/>
      <c r="AB1518" s="174">
        <f>IF(AC1518="totale",SUMIF(AA$7:AA1518,"somma",Z$7:Z1518)-SUMIF(AC$7:AC1517,"totale",AB$7:AB1517),0)</f>
        <v>0</v>
      </c>
      <c r="AC1518" s="134"/>
      <c r="AD1518" s="194">
        <f t="shared" si="108"/>
        <v>0</v>
      </c>
      <c r="AE1518" s="124" t="str">
        <f t="shared" si="107"/>
        <v/>
      </c>
      <c r="AF1518" s="195" t="str">
        <f t="shared" si="109"/>
        <v/>
      </c>
      <c r="AG1518" s="194" t="str">
        <f t="shared" si="110"/>
        <v/>
      </c>
      <c r="AH1518" s="194">
        <f>IF(AG1518="",0,IF(ISERROR(VLOOKUP(AG1518,AG$7:AG1517,1,FALSE)),1,0))</f>
        <v>0</v>
      </c>
      <c r="AI1518" s="194"/>
    </row>
    <row r="1519" spans="1:35" ht="16.5" customHeight="1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75">
        <f>IF(AND($X$5012&lt;&gt;" ",$X$5012&lt;&gt;0),IF(X1519=$X$5012,1+COUNTIF(U$7:U1518,"&gt;0"),0),0)</f>
        <v>0</v>
      </c>
      <c r="V1519" s="178" t="s">
        <v>1708</v>
      </c>
      <c r="W1519" s="130"/>
      <c r="X1519" s="131"/>
      <c r="Y1519" s="131"/>
      <c r="Z1519" s="206"/>
      <c r="AA1519" s="134"/>
      <c r="AB1519" s="174">
        <f>IF(AC1519="totale",SUMIF(AA$7:AA1519,"somma",Z$7:Z1519)-SUMIF(AC$7:AC1518,"totale",AB$7:AB1518),0)</f>
        <v>0</v>
      </c>
      <c r="AC1519" s="134"/>
      <c r="AD1519" s="194">
        <f t="shared" si="108"/>
        <v>0</v>
      </c>
      <c r="AE1519" s="124" t="str">
        <f t="shared" si="107"/>
        <v/>
      </c>
      <c r="AF1519" s="195" t="str">
        <f t="shared" si="109"/>
        <v/>
      </c>
      <c r="AG1519" s="194" t="str">
        <f t="shared" si="110"/>
        <v/>
      </c>
      <c r="AH1519" s="194">
        <f>IF(AG1519="",0,IF(ISERROR(VLOOKUP(AG1519,AG$7:AG1518,1,FALSE)),1,0))</f>
        <v>0</v>
      </c>
      <c r="AI1519" s="194"/>
    </row>
    <row r="1520" spans="1:35" ht="16.5" customHeight="1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75">
        <f>IF(AND($X$5012&lt;&gt;" ",$X$5012&lt;&gt;0),IF(X1520=$X$5012,1+COUNTIF(U$7:U1519,"&gt;0"),0),0)</f>
        <v>0</v>
      </c>
      <c r="V1520" s="178" t="s">
        <v>1709</v>
      </c>
      <c r="W1520" s="130"/>
      <c r="X1520" s="131"/>
      <c r="Y1520" s="131"/>
      <c r="Z1520" s="206"/>
      <c r="AA1520" s="134"/>
      <c r="AB1520" s="174">
        <f>IF(AC1520="totale",SUMIF(AA$7:AA1520,"somma",Z$7:Z1520)-SUMIF(AC$7:AC1519,"totale",AB$7:AB1519),0)</f>
        <v>0</v>
      </c>
      <c r="AC1520" s="134"/>
      <c r="AD1520" s="194">
        <f t="shared" si="108"/>
        <v>0</v>
      </c>
      <c r="AE1520" s="124" t="str">
        <f t="shared" si="107"/>
        <v/>
      </c>
      <c r="AF1520" s="195" t="str">
        <f t="shared" si="109"/>
        <v/>
      </c>
      <c r="AG1520" s="194" t="str">
        <f t="shared" si="110"/>
        <v/>
      </c>
      <c r="AH1520" s="194">
        <f>IF(AG1520="",0,IF(ISERROR(VLOOKUP(AG1520,AG$7:AG1519,1,FALSE)),1,0))</f>
        <v>0</v>
      </c>
      <c r="AI1520" s="194"/>
    </row>
    <row r="1521" spans="1:35" ht="16.5" customHeight="1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75">
        <f>IF(AND($X$5012&lt;&gt;" ",$X$5012&lt;&gt;0),IF(X1521=$X$5012,1+COUNTIF(U$7:U1520,"&gt;0"),0),0)</f>
        <v>0</v>
      </c>
      <c r="V1521" s="178" t="s">
        <v>1710</v>
      </c>
      <c r="W1521" s="130"/>
      <c r="X1521" s="131"/>
      <c r="Y1521" s="131"/>
      <c r="Z1521" s="206"/>
      <c r="AA1521" s="134"/>
      <c r="AB1521" s="174">
        <f>IF(AC1521="totale",SUMIF(AA$7:AA1521,"somma",Z$7:Z1521)-SUMIF(AC$7:AC1520,"totale",AB$7:AB1520),0)</f>
        <v>0</v>
      </c>
      <c r="AC1521" s="134"/>
      <c r="AD1521" s="194">
        <f t="shared" si="108"/>
        <v>0</v>
      </c>
      <c r="AE1521" s="124" t="str">
        <f t="shared" si="107"/>
        <v/>
      </c>
      <c r="AF1521" s="195" t="str">
        <f t="shared" si="109"/>
        <v/>
      </c>
      <c r="AG1521" s="194" t="str">
        <f t="shared" si="110"/>
        <v/>
      </c>
      <c r="AH1521" s="194">
        <f>IF(AG1521="",0,IF(ISERROR(VLOOKUP(AG1521,AG$7:AG1520,1,FALSE)),1,0))</f>
        <v>0</v>
      </c>
      <c r="AI1521" s="194"/>
    </row>
    <row r="1522" spans="1:35" ht="16.5" customHeight="1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75">
        <f>IF(AND($X$5012&lt;&gt;" ",$X$5012&lt;&gt;0),IF(X1522=$X$5012,1+COUNTIF(U$7:U1521,"&gt;0"),0),0)</f>
        <v>0</v>
      </c>
      <c r="V1522" s="178" t="s">
        <v>1711</v>
      </c>
      <c r="W1522" s="130"/>
      <c r="X1522" s="131"/>
      <c r="Y1522" s="131"/>
      <c r="Z1522" s="206"/>
      <c r="AA1522" s="134"/>
      <c r="AB1522" s="174">
        <f>IF(AC1522="totale",SUMIF(AA$7:AA1522,"somma",Z$7:Z1522)-SUMIF(AC$7:AC1521,"totale",AB$7:AB1521),0)</f>
        <v>0</v>
      </c>
      <c r="AC1522" s="134"/>
      <c r="AD1522" s="194">
        <f t="shared" si="108"/>
        <v>0</v>
      </c>
      <c r="AE1522" s="124" t="str">
        <f t="shared" si="107"/>
        <v/>
      </c>
      <c r="AF1522" s="195" t="str">
        <f t="shared" si="109"/>
        <v/>
      </c>
      <c r="AG1522" s="194" t="str">
        <f t="shared" si="110"/>
        <v/>
      </c>
      <c r="AH1522" s="194">
        <f>IF(AG1522="",0,IF(ISERROR(VLOOKUP(AG1522,AG$7:AG1521,1,FALSE)),1,0))</f>
        <v>0</v>
      </c>
      <c r="AI1522" s="194"/>
    </row>
    <row r="1523" spans="1:35" ht="16.5" customHeight="1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75">
        <f>IF(AND($X$5012&lt;&gt;" ",$X$5012&lt;&gt;0),IF(X1523=$X$5012,1+COUNTIF(U$7:U1522,"&gt;0"),0),0)</f>
        <v>0</v>
      </c>
      <c r="V1523" s="178" t="s">
        <v>1712</v>
      </c>
      <c r="W1523" s="130"/>
      <c r="X1523" s="131"/>
      <c r="Y1523" s="131"/>
      <c r="Z1523" s="206"/>
      <c r="AA1523" s="134"/>
      <c r="AB1523" s="174">
        <f>IF(AC1523="totale",SUMIF(AA$7:AA1523,"somma",Z$7:Z1523)-SUMIF(AC$7:AC1522,"totale",AB$7:AB1522),0)</f>
        <v>0</v>
      </c>
      <c r="AC1523" s="134"/>
      <c r="AD1523" s="194">
        <f t="shared" si="108"/>
        <v>0</v>
      </c>
      <c r="AE1523" s="124" t="str">
        <f t="shared" si="107"/>
        <v/>
      </c>
      <c r="AF1523" s="195" t="str">
        <f t="shared" si="109"/>
        <v/>
      </c>
      <c r="AG1523" s="194" t="str">
        <f t="shared" si="110"/>
        <v/>
      </c>
      <c r="AH1523" s="194">
        <f>IF(AG1523="",0,IF(ISERROR(VLOOKUP(AG1523,AG$7:AG1522,1,FALSE)),1,0))</f>
        <v>0</v>
      </c>
      <c r="AI1523" s="194"/>
    </row>
    <row r="1524" spans="1:35" ht="16.5" customHeight="1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75">
        <f>IF(AND($X$5012&lt;&gt;" ",$X$5012&lt;&gt;0),IF(X1524=$X$5012,1+COUNTIF(U$7:U1523,"&gt;0"),0),0)</f>
        <v>0</v>
      </c>
      <c r="V1524" s="178" t="s">
        <v>1713</v>
      </c>
      <c r="W1524" s="130"/>
      <c r="X1524" s="131"/>
      <c r="Y1524" s="131"/>
      <c r="Z1524" s="206"/>
      <c r="AA1524" s="134"/>
      <c r="AB1524" s="174">
        <f>IF(AC1524="totale",SUMIF(AA$7:AA1524,"somma",Z$7:Z1524)-SUMIF(AC$7:AC1523,"totale",AB$7:AB1523),0)</f>
        <v>0</v>
      </c>
      <c r="AC1524" s="134"/>
      <c r="AD1524" s="194">
        <f t="shared" si="108"/>
        <v>0</v>
      </c>
      <c r="AE1524" s="124" t="str">
        <f t="shared" si="107"/>
        <v/>
      </c>
      <c r="AF1524" s="195" t="str">
        <f t="shared" si="109"/>
        <v/>
      </c>
      <c r="AG1524" s="194" t="str">
        <f t="shared" si="110"/>
        <v/>
      </c>
      <c r="AH1524" s="194">
        <f>IF(AG1524="",0,IF(ISERROR(VLOOKUP(AG1524,AG$7:AG1523,1,FALSE)),1,0))</f>
        <v>0</v>
      </c>
      <c r="AI1524" s="194"/>
    </row>
    <row r="1525" spans="1:35" ht="16.5" customHeight="1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75">
        <f>IF(AND($X$5012&lt;&gt;" ",$X$5012&lt;&gt;0),IF(X1525=$X$5012,1+COUNTIF(U$7:U1524,"&gt;0"),0),0)</f>
        <v>0</v>
      </c>
      <c r="V1525" s="178" t="s">
        <v>1714</v>
      </c>
      <c r="W1525" s="130"/>
      <c r="X1525" s="131"/>
      <c r="Y1525" s="131"/>
      <c r="Z1525" s="206"/>
      <c r="AA1525" s="134"/>
      <c r="AB1525" s="174">
        <f>IF(AC1525="totale",SUMIF(AA$7:AA1525,"somma",Z$7:Z1525)-SUMIF(AC$7:AC1524,"totale",AB$7:AB1524),0)</f>
        <v>0</v>
      </c>
      <c r="AC1525" s="134"/>
      <c r="AD1525" s="194">
        <f t="shared" si="108"/>
        <v>0</v>
      </c>
      <c r="AE1525" s="124" t="str">
        <f t="shared" si="107"/>
        <v/>
      </c>
      <c r="AF1525" s="195" t="str">
        <f t="shared" si="109"/>
        <v/>
      </c>
      <c r="AG1525" s="194" t="str">
        <f t="shared" si="110"/>
        <v/>
      </c>
      <c r="AH1525" s="194">
        <f>IF(AG1525="",0,IF(ISERROR(VLOOKUP(AG1525,AG$7:AG1524,1,FALSE)),1,0))</f>
        <v>0</v>
      </c>
      <c r="AI1525" s="194"/>
    </row>
    <row r="1526" spans="1:35" ht="16.5" customHeight="1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75">
        <f>IF(AND($X$5012&lt;&gt;" ",$X$5012&lt;&gt;0),IF(X1526=$X$5012,1+COUNTIF(U$7:U1525,"&gt;0"),0),0)</f>
        <v>0</v>
      </c>
      <c r="V1526" s="178" t="s">
        <v>1715</v>
      </c>
      <c r="W1526" s="130"/>
      <c r="X1526" s="131"/>
      <c r="Y1526" s="131"/>
      <c r="Z1526" s="206"/>
      <c r="AA1526" s="134"/>
      <c r="AB1526" s="174">
        <f>IF(AC1526="totale",SUMIF(AA$7:AA1526,"somma",Z$7:Z1526)-SUMIF(AC$7:AC1525,"totale",AB$7:AB1525),0)</f>
        <v>0</v>
      </c>
      <c r="AC1526" s="134"/>
      <c r="AD1526" s="194">
        <f t="shared" si="108"/>
        <v>0</v>
      </c>
      <c r="AE1526" s="124" t="str">
        <f t="shared" si="107"/>
        <v/>
      </c>
      <c r="AF1526" s="195" t="str">
        <f t="shared" si="109"/>
        <v/>
      </c>
      <c r="AG1526" s="194" t="str">
        <f t="shared" si="110"/>
        <v/>
      </c>
      <c r="AH1526" s="194">
        <f>IF(AG1526="",0,IF(ISERROR(VLOOKUP(AG1526,AG$7:AG1525,1,FALSE)),1,0))</f>
        <v>0</v>
      </c>
      <c r="AI1526" s="194"/>
    </row>
    <row r="1527" spans="1:35" ht="16.5" customHeight="1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75">
        <f>IF(AND($X$5012&lt;&gt;" ",$X$5012&lt;&gt;0),IF(X1527=$X$5012,1+COUNTIF(U$7:U1526,"&gt;0"),0),0)</f>
        <v>0</v>
      </c>
      <c r="V1527" s="178" t="s">
        <v>1716</v>
      </c>
      <c r="W1527" s="130"/>
      <c r="X1527" s="131"/>
      <c r="Y1527" s="131"/>
      <c r="Z1527" s="206"/>
      <c r="AA1527" s="134"/>
      <c r="AB1527" s="174">
        <f>IF(AC1527="totale",SUMIF(AA$7:AA1527,"somma",Z$7:Z1527)-SUMIF(AC$7:AC1526,"totale",AB$7:AB1526),0)</f>
        <v>0</v>
      </c>
      <c r="AC1527" s="134"/>
      <c r="AD1527" s="194">
        <f t="shared" si="108"/>
        <v>0</v>
      </c>
      <c r="AE1527" s="124" t="str">
        <f t="shared" si="107"/>
        <v/>
      </c>
      <c r="AF1527" s="195" t="str">
        <f t="shared" si="109"/>
        <v/>
      </c>
      <c r="AG1527" s="194" t="str">
        <f t="shared" si="110"/>
        <v/>
      </c>
      <c r="AH1527" s="194">
        <f>IF(AG1527="",0,IF(ISERROR(VLOOKUP(AG1527,AG$7:AG1526,1,FALSE)),1,0))</f>
        <v>0</v>
      </c>
      <c r="AI1527" s="194"/>
    </row>
    <row r="1528" spans="1:35" ht="16.5" customHeight="1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75">
        <f>IF(AND($X$5012&lt;&gt;" ",$X$5012&lt;&gt;0),IF(X1528=$X$5012,1+COUNTIF(U$7:U1527,"&gt;0"),0),0)</f>
        <v>0</v>
      </c>
      <c r="V1528" s="178" t="s">
        <v>1717</v>
      </c>
      <c r="W1528" s="130"/>
      <c r="X1528" s="131"/>
      <c r="Y1528" s="131"/>
      <c r="Z1528" s="206"/>
      <c r="AA1528" s="134"/>
      <c r="AB1528" s="174">
        <f>IF(AC1528="totale",SUMIF(AA$7:AA1528,"somma",Z$7:Z1528)-SUMIF(AC$7:AC1527,"totale",AB$7:AB1527),0)</f>
        <v>0</v>
      </c>
      <c r="AC1528" s="134"/>
      <c r="AD1528" s="194">
        <f t="shared" si="108"/>
        <v>0</v>
      </c>
      <c r="AE1528" s="124" t="str">
        <f t="shared" si="107"/>
        <v/>
      </c>
      <c r="AF1528" s="195" t="str">
        <f t="shared" si="109"/>
        <v/>
      </c>
      <c r="AG1528" s="194" t="str">
        <f t="shared" si="110"/>
        <v/>
      </c>
      <c r="AH1528" s="194">
        <f>IF(AG1528="",0,IF(ISERROR(VLOOKUP(AG1528,AG$7:AG1527,1,FALSE)),1,0))</f>
        <v>0</v>
      </c>
      <c r="AI1528" s="194"/>
    </row>
    <row r="1529" spans="1:35" ht="16.5" customHeight="1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75">
        <f>IF(AND($X$5012&lt;&gt;" ",$X$5012&lt;&gt;0),IF(X1529=$X$5012,1+COUNTIF(U$7:U1528,"&gt;0"),0),0)</f>
        <v>0</v>
      </c>
      <c r="V1529" s="178" t="s">
        <v>1718</v>
      </c>
      <c r="W1529" s="130"/>
      <c r="X1529" s="131"/>
      <c r="Y1529" s="131"/>
      <c r="Z1529" s="206"/>
      <c r="AA1529" s="134"/>
      <c r="AB1529" s="174">
        <f>IF(AC1529="totale",SUMIF(AA$7:AA1529,"somma",Z$7:Z1529)-SUMIF(AC$7:AC1528,"totale",AB$7:AB1528),0)</f>
        <v>0</v>
      </c>
      <c r="AC1529" s="134"/>
      <c r="AD1529" s="194">
        <f t="shared" si="108"/>
        <v>0</v>
      </c>
      <c r="AE1529" s="124" t="str">
        <f t="shared" si="107"/>
        <v/>
      </c>
      <c r="AF1529" s="195" t="str">
        <f t="shared" si="109"/>
        <v/>
      </c>
      <c r="AG1529" s="194" t="str">
        <f t="shared" si="110"/>
        <v/>
      </c>
      <c r="AH1529" s="194">
        <f>IF(AG1529="",0,IF(ISERROR(VLOOKUP(AG1529,AG$7:AG1528,1,FALSE)),1,0))</f>
        <v>0</v>
      </c>
      <c r="AI1529" s="194"/>
    </row>
    <row r="1530" spans="1:35" ht="16.5" customHeight="1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75">
        <f>IF(AND($X$5012&lt;&gt;" ",$X$5012&lt;&gt;0),IF(X1530=$X$5012,1+COUNTIF(U$7:U1529,"&gt;0"),0),0)</f>
        <v>0</v>
      </c>
      <c r="V1530" s="178" t="s">
        <v>1719</v>
      </c>
      <c r="W1530" s="130"/>
      <c r="X1530" s="131"/>
      <c r="Y1530" s="131"/>
      <c r="Z1530" s="206"/>
      <c r="AA1530" s="134"/>
      <c r="AB1530" s="174">
        <f>IF(AC1530="totale",SUMIF(AA$7:AA1530,"somma",Z$7:Z1530)-SUMIF(AC$7:AC1529,"totale",AB$7:AB1529),0)</f>
        <v>0</v>
      </c>
      <c r="AC1530" s="134"/>
      <c r="AD1530" s="194">
        <f t="shared" si="108"/>
        <v>0</v>
      </c>
      <c r="AE1530" s="124" t="str">
        <f t="shared" si="107"/>
        <v/>
      </c>
      <c r="AF1530" s="195" t="str">
        <f t="shared" si="109"/>
        <v/>
      </c>
      <c r="AG1530" s="194" t="str">
        <f t="shared" si="110"/>
        <v/>
      </c>
      <c r="AH1530" s="194">
        <f>IF(AG1530="",0,IF(ISERROR(VLOOKUP(AG1530,AG$7:AG1529,1,FALSE)),1,0))</f>
        <v>0</v>
      </c>
      <c r="AI1530" s="194"/>
    </row>
    <row r="1531" spans="1:35" ht="16.5" customHeight="1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75">
        <f>IF(AND($X$5012&lt;&gt;" ",$X$5012&lt;&gt;0),IF(X1531=$X$5012,1+COUNTIF(U$7:U1530,"&gt;0"),0),0)</f>
        <v>0</v>
      </c>
      <c r="V1531" s="178" t="s">
        <v>1720</v>
      </c>
      <c r="W1531" s="130"/>
      <c r="X1531" s="131"/>
      <c r="Y1531" s="131"/>
      <c r="Z1531" s="206"/>
      <c r="AA1531" s="134"/>
      <c r="AB1531" s="174">
        <f>IF(AC1531="totale",SUMIF(AA$7:AA1531,"somma",Z$7:Z1531)-SUMIF(AC$7:AC1530,"totale",AB$7:AB1530),0)</f>
        <v>0</v>
      </c>
      <c r="AC1531" s="134"/>
      <c r="AD1531" s="194">
        <f t="shared" si="108"/>
        <v>0</v>
      </c>
      <c r="AE1531" s="124" t="str">
        <f t="shared" si="107"/>
        <v/>
      </c>
      <c r="AF1531" s="195" t="str">
        <f t="shared" si="109"/>
        <v/>
      </c>
      <c r="AG1531" s="194" t="str">
        <f t="shared" si="110"/>
        <v/>
      </c>
      <c r="AH1531" s="194">
        <f>IF(AG1531="",0,IF(ISERROR(VLOOKUP(AG1531,AG$7:AG1530,1,FALSE)),1,0))</f>
        <v>0</v>
      </c>
      <c r="AI1531" s="194"/>
    </row>
    <row r="1532" spans="1:35" ht="16.5" customHeight="1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75">
        <f>IF(AND($X$5012&lt;&gt;" ",$X$5012&lt;&gt;0),IF(X1532=$X$5012,1+COUNTIF(U$7:U1531,"&gt;0"),0),0)</f>
        <v>0</v>
      </c>
      <c r="V1532" s="178" t="s">
        <v>1721</v>
      </c>
      <c r="W1532" s="130"/>
      <c r="X1532" s="131"/>
      <c r="Y1532" s="131"/>
      <c r="Z1532" s="206"/>
      <c r="AA1532" s="134"/>
      <c r="AB1532" s="174">
        <f>IF(AC1532="totale",SUMIF(AA$7:AA1532,"somma",Z$7:Z1532)-SUMIF(AC$7:AC1531,"totale",AB$7:AB1531),0)</f>
        <v>0</v>
      </c>
      <c r="AC1532" s="134"/>
      <c r="AD1532" s="194">
        <f t="shared" si="108"/>
        <v>0</v>
      </c>
      <c r="AE1532" s="124" t="str">
        <f t="shared" si="107"/>
        <v/>
      </c>
      <c r="AF1532" s="195" t="str">
        <f t="shared" si="109"/>
        <v/>
      </c>
      <c r="AG1532" s="194" t="str">
        <f t="shared" si="110"/>
        <v/>
      </c>
      <c r="AH1532" s="194">
        <f>IF(AG1532="",0,IF(ISERROR(VLOOKUP(AG1532,AG$7:AG1531,1,FALSE)),1,0))</f>
        <v>0</v>
      </c>
      <c r="AI1532" s="194"/>
    </row>
    <row r="1533" spans="1:35" ht="16.5" customHeight="1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75">
        <f>IF(AND($X$5012&lt;&gt;" ",$X$5012&lt;&gt;0),IF(X1533=$X$5012,1+COUNTIF(U$7:U1532,"&gt;0"),0),0)</f>
        <v>0</v>
      </c>
      <c r="V1533" s="178" t="s">
        <v>1722</v>
      </c>
      <c r="W1533" s="130"/>
      <c r="X1533" s="131"/>
      <c r="Y1533" s="131"/>
      <c r="Z1533" s="206"/>
      <c r="AA1533" s="134"/>
      <c r="AB1533" s="174">
        <f>IF(AC1533="totale",SUMIF(AA$7:AA1533,"somma",Z$7:Z1533)-SUMIF(AC$7:AC1532,"totale",AB$7:AB1532),0)</f>
        <v>0</v>
      </c>
      <c r="AC1533" s="134"/>
      <c r="AD1533" s="194">
        <f t="shared" si="108"/>
        <v>0</v>
      </c>
      <c r="AE1533" s="124" t="str">
        <f t="shared" si="107"/>
        <v/>
      </c>
      <c r="AF1533" s="195" t="str">
        <f t="shared" si="109"/>
        <v/>
      </c>
      <c r="AG1533" s="194" t="str">
        <f t="shared" si="110"/>
        <v/>
      </c>
      <c r="AH1533" s="194">
        <f>IF(AG1533="",0,IF(ISERROR(VLOOKUP(AG1533,AG$7:AG1532,1,FALSE)),1,0))</f>
        <v>0</v>
      </c>
      <c r="AI1533" s="194"/>
    </row>
    <row r="1534" spans="1:35" ht="16.5" customHeight="1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75">
        <f>IF(AND($X$5012&lt;&gt;" ",$X$5012&lt;&gt;0),IF(X1534=$X$5012,1+COUNTIF(U$7:U1533,"&gt;0"),0),0)</f>
        <v>0</v>
      </c>
      <c r="V1534" s="178" t="s">
        <v>1723</v>
      </c>
      <c r="W1534" s="130"/>
      <c r="X1534" s="131"/>
      <c r="Y1534" s="131"/>
      <c r="Z1534" s="206"/>
      <c r="AA1534" s="134"/>
      <c r="AB1534" s="174">
        <f>IF(AC1534="totale",SUMIF(AA$7:AA1534,"somma",Z$7:Z1534)-SUMIF(AC$7:AC1533,"totale",AB$7:AB1533),0)</f>
        <v>0</v>
      </c>
      <c r="AC1534" s="134"/>
      <c r="AD1534" s="194">
        <f t="shared" si="108"/>
        <v>0</v>
      </c>
      <c r="AE1534" s="124" t="str">
        <f t="shared" si="107"/>
        <v/>
      </c>
      <c r="AF1534" s="195" t="str">
        <f t="shared" si="109"/>
        <v/>
      </c>
      <c r="AG1534" s="194" t="str">
        <f t="shared" si="110"/>
        <v/>
      </c>
      <c r="AH1534" s="194">
        <f>IF(AG1534="",0,IF(ISERROR(VLOOKUP(AG1534,AG$7:AG1533,1,FALSE)),1,0))</f>
        <v>0</v>
      </c>
      <c r="AI1534" s="194"/>
    </row>
    <row r="1535" spans="1:35" ht="16.5" customHeight="1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75">
        <f>IF(AND($X$5012&lt;&gt;" ",$X$5012&lt;&gt;0),IF(X1535=$X$5012,1+COUNTIF(U$7:U1534,"&gt;0"),0),0)</f>
        <v>0</v>
      </c>
      <c r="V1535" s="178" t="s">
        <v>1724</v>
      </c>
      <c r="W1535" s="130"/>
      <c r="X1535" s="131"/>
      <c r="Y1535" s="131"/>
      <c r="Z1535" s="206"/>
      <c r="AA1535" s="134"/>
      <c r="AB1535" s="174">
        <f>IF(AC1535="totale",SUMIF(AA$7:AA1535,"somma",Z$7:Z1535)-SUMIF(AC$7:AC1534,"totale",AB$7:AB1534),0)</f>
        <v>0</v>
      </c>
      <c r="AC1535" s="134"/>
      <c r="AD1535" s="194">
        <f t="shared" si="108"/>
        <v>0</v>
      </c>
      <c r="AE1535" s="124" t="str">
        <f t="shared" si="107"/>
        <v/>
      </c>
      <c r="AF1535" s="195" t="str">
        <f t="shared" si="109"/>
        <v/>
      </c>
      <c r="AG1535" s="194" t="str">
        <f t="shared" si="110"/>
        <v/>
      </c>
      <c r="AH1535" s="194">
        <f>IF(AG1535="",0,IF(ISERROR(VLOOKUP(AG1535,AG$7:AG1534,1,FALSE)),1,0))</f>
        <v>0</v>
      </c>
      <c r="AI1535" s="194"/>
    </row>
    <row r="1536" spans="1:35" ht="16.5" customHeight="1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75">
        <f>IF(AND($X$5012&lt;&gt;" ",$X$5012&lt;&gt;0),IF(X1536=$X$5012,1+COUNTIF(U$7:U1535,"&gt;0"),0),0)</f>
        <v>0</v>
      </c>
      <c r="V1536" s="178" t="s">
        <v>1725</v>
      </c>
      <c r="W1536" s="130"/>
      <c r="X1536" s="131"/>
      <c r="Y1536" s="131"/>
      <c r="Z1536" s="206"/>
      <c r="AA1536" s="134"/>
      <c r="AB1536" s="174">
        <f>IF(AC1536="totale",SUMIF(AA$7:AA1536,"somma",Z$7:Z1536)-SUMIF(AC$7:AC1535,"totale",AB$7:AB1535),0)</f>
        <v>0</v>
      </c>
      <c r="AC1536" s="134"/>
      <c r="AD1536" s="194">
        <f t="shared" si="108"/>
        <v>0</v>
      </c>
      <c r="AE1536" s="124" t="str">
        <f t="shared" si="107"/>
        <v/>
      </c>
      <c r="AF1536" s="195" t="str">
        <f t="shared" si="109"/>
        <v/>
      </c>
      <c r="AG1536" s="194" t="str">
        <f t="shared" si="110"/>
        <v/>
      </c>
      <c r="AH1536" s="194">
        <f>IF(AG1536="",0,IF(ISERROR(VLOOKUP(AG1536,AG$7:AG1535,1,FALSE)),1,0))</f>
        <v>0</v>
      </c>
      <c r="AI1536" s="194"/>
    </row>
    <row r="1537" spans="1:35" ht="16.5" customHeight="1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75">
        <f>IF(AND($X$5012&lt;&gt;" ",$X$5012&lt;&gt;0),IF(X1537=$X$5012,1+COUNTIF(U$7:U1536,"&gt;0"),0),0)</f>
        <v>0</v>
      </c>
      <c r="V1537" s="178" t="s">
        <v>1726</v>
      </c>
      <c r="W1537" s="130"/>
      <c r="X1537" s="131"/>
      <c r="Y1537" s="131"/>
      <c r="Z1537" s="206"/>
      <c r="AA1537" s="134"/>
      <c r="AB1537" s="174">
        <f>IF(AC1537="totale",SUMIF(AA$7:AA1537,"somma",Z$7:Z1537)-SUMIF(AC$7:AC1536,"totale",AB$7:AB1536),0)</f>
        <v>0</v>
      </c>
      <c r="AC1537" s="134"/>
      <c r="AD1537" s="194">
        <f t="shared" si="108"/>
        <v>0</v>
      </c>
      <c r="AE1537" s="124" t="str">
        <f t="shared" si="107"/>
        <v/>
      </c>
      <c r="AF1537" s="195" t="str">
        <f t="shared" si="109"/>
        <v/>
      </c>
      <c r="AG1537" s="194" t="str">
        <f t="shared" si="110"/>
        <v/>
      </c>
      <c r="AH1537" s="194">
        <f>IF(AG1537="",0,IF(ISERROR(VLOOKUP(AG1537,AG$7:AG1536,1,FALSE)),1,0))</f>
        <v>0</v>
      </c>
      <c r="AI1537" s="194"/>
    </row>
    <row r="1538" spans="1:35" ht="16.5" customHeight="1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75">
        <f>IF(AND($X$5012&lt;&gt;" ",$X$5012&lt;&gt;0),IF(X1538=$X$5012,1+COUNTIF(U$7:U1537,"&gt;0"),0),0)</f>
        <v>0</v>
      </c>
      <c r="V1538" s="178" t="s">
        <v>1727</v>
      </c>
      <c r="W1538" s="130"/>
      <c r="X1538" s="131"/>
      <c r="Y1538" s="131"/>
      <c r="Z1538" s="206"/>
      <c r="AA1538" s="134"/>
      <c r="AB1538" s="174">
        <f>IF(AC1538="totale",SUMIF(AA$7:AA1538,"somma",Z$7:Z1538)-SUMIF(AC$7:AC1537,"totale",AB$7:AB1537),0)</f>
        <v>0</v>
      </c>
      <c r="AC1538" s="134"/>
      <c r="AD1538" s="194">
        <f t="shared" si="108"/>
        <v>0</v>
      </c>
      <c r="AE1538" s="124" t="str">
        <f t="shared" si="107"/>
        <v/>
      </c>
      <c r="AF1538" s="195" t="str">
        <f t="shared" si="109"/>
        <v/>
      </c>
      <c r="AG1538" s="194" t="str">
        <f t="shared" si="110"/>
        <v/>
      </c>
      <c r="AH1538" s="194">
        <f>IF(AG1538="",0,IF(ISERROR(VLOOKUP(AG1538,AG$7:AG1537,1,FALSE)),1,0))</f>
        <v>0</v>
      </c>
      <c r="AI1538" s="194"/>
    </row>
    <row r="1539" spans="1:35" ht="16.5" customHeight="1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75">
        <f>IF(AND($X$5012&lt;&gt;" ",$X$5012&lt;&gt;0),IF(X1539=$X$5012,1+COUNTIF(U$7:U1538,"&gt;0"),0),0)</f>
        <v>0</v>
      </c>
      <c r="V1539" s="178" t="s">
        <v>1728</v>
      </c>
      <c r="W1539" s="130"/>
      <c r="X1539" s="131"/>
      <c r="Y1539" s="131"/>
      <c r="Z1539" s="206"/>
      <c r="AA1539" s="134"/>
      <c r="AB1539" s="174">
        <f>IF(AC1539="totale",SUMIF(AA$7:AA1539,"somma",Z$7:Z1539)-SUMIF(AC$7:AC1538,"totale",AB$7:AB1538),0)</f>
        <v>0</v>
      </c>
      <c r="AC1539" s="134"/>
      <c r="AD1539" s="194">
        <f t="shared" si="108"/>
        <v>0</v>
      </c>
      <c r="AE1539" s="124" t="str">
        <f t="shared" si="107"/>
        <v/>
      </c>
      <c r="AF1539" s="195" t="str">
        <f t="shared" si="109"/>
        <v/>
      </c>
      <c r="AG1539" s="194" t="str">
        <f t="shared" si="110"/>
        <v/>
      </c>
      <c r="AH1539" s="194">
        <f>IF(AG1539="",0,IF(ISERROR(VLOOKUP(AG1539,AG$7:AG1538,1,FALSE)),1,0))</f>
        <v>0</v>
      </c>
      <c r="AI1539" s="194"/>
    </row>
    <row r="1540" spans="1:35" ht="16.5" customHeight="1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75">
        <f>IF(AND($X$5012&lt;&gt;" ",$X$5012&lt;&gt;0),IF(X1540=$X$5012,1+COUNTIF(U$7:U1539,"&gt;0"),0),0)</f>
        <v>0</v>
      </c>
      <c r="V1540" s="178" t="s">
        <v>1729</v>
      </c>
      <c r="W1540" s="130"/>
      <c r="X1540" s="131"/>
      <c r="Y1540" s="131"/>
      <c r="Z1540" s="206"/>
      <c r="AA1540" s="134"/>
      <c r="AB1540" s="174">
        <f>IF(AC1540="totale",SUMIF(AA$7:AA1540,"somma",Z$7:Z1540)-SUMIF(AC$7:AC1539,"totale",AB$7:AB1539),0)</f>
        <v>0</v>
      </c>
      <c r="AC1540" s="134"/>
      <c r="AD1540" s="194">
        <f t="shared" si="108"/>
        <v>0</v>
      </c>
      <c r="AE1540" s="124" t="str">
        <f t="shared" si="107"/>
        <v/>
      </c>
      <c r="AF1540" s="195" t="str">
        <f t="shared" si="109"/>
        <v/>
      </c>
      <c r="AG1540" s="194" t="str">
        <f t="shared" si="110"/>
        <v/>
      </c>
      <c r="AH1540" s="194">
        <f>IF(AG1540="",0,IF(ISERROR(VLOOKUP(AG1540,AG$7:AG1539,1,FALSE)),1,0))</f>
        <v>0</v>
      </c>
      <c r="AI1540" s="194"/>
    </row>
    <row r="1541" spans="1:35" ht="16.5" customHeight="1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75">
        <f>IF(AND($X$5012&lt;&gt;" ",$X$5012&lt;&gt;0),IF(X1541=$X$5012,1+COUNTIF(U$7:U1540,"&gt;0"),0),0)</f>
        <v>0</v>
      </c>
      <c r="V1541" s="178" t="s">
        <v>1730</v>
      </c>
      <c r="W1541" s="130"/>
      <c r="X1541" s="131"/>
      <c r="Y1541" s="131"/>
      <c r="Z1541" s="206"/>
      <c r="AA1541" s="134"/>
      <c r="AB1541" s="174">
        <f>IF(AC1541="totale",SUMIF(AA$7:AA1541,"somma",Z$7:Z1541)-SUMIF(AC$7:AC1540,"totale",AB$7:AB1540),0)</f>
        <v>0</v>
      </c>
      <c r="AC1541" s="134"/>
      <c r="AD1541" s="194">
        <f t="shared" si="108"/>
        <v>0</v>
      </c>
      <c r="AE1541" s="124" t="str">
        <f t="shared" si="107"/>
        <v/>
      </c>
      <c r="AF1541" s="195" t="str">
        <f t="shared" si="109"/>
        <v/>
      </c>
      <c r="AG1541" s="194" t="str">
        <f t="shared" si="110"/>
        <v/>
      </c>
      <c r="AH1541" s="194">
        <f>IF(AG1541="",0,IF(ISERROR(VLOOKUP(AG1541,AG$7:AG1540,1,FALSE)),1,0))</f>
        <v>0</v>
      </c>
      <c r="AI1541" s="194"/>
    </row>
    <row r="1542" spans="1:35" ht="16.5" customHeight="1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75">
        <f>IF(AND($X$5012&lt;&gt;" ",$X$5012&lt;&gt;0),IF(X1542=$X$5012,1+COUNTIF(U$7:U1541,"&gt;0"),0),0)</f>
        <v>0</v>
      </c>
      <c r="V1542" s="178" t="s">
        <v>1731</v>
      </c>
      <c r="W1542" s="130"/>
      <c r="X1542" s="131"/>
      <c r="Y1542" s="131"/>
      <c r="Z1542" s="206"/>
      <c r="AA1542" s="134"/>
      <c r="AB1542" s="174">
        <f>IF(AC1542="totale",SUMIF(AA$7:AA1542,"somma",Z$7:Z1542)-SUMIF(AC$7:AC1541,"totale",AB$7:AB1541),0)</f>
        <v>0</v>
      </c>
      <c r="AC1542" s="134"/>
      <c r="AD1542" s="194">
        <f t="shared" si="108"/>
        <v>0</v>
      </c>
      <c r="AE1542" s="124" t="str">
        <f t="shared" ref="AE1542:AE1605" si="111">IF(W1542&gt;0,CONCATENATE(MONTH(W1542)&amp;X1542),"")</f>
        <v/>
      </c>
      <c r="AF1542" s="195" t="str">
        <f t="shared" si="109"/>
        <v/>
      </c>
      <c r="AG1542" s="194" t="str">
        <f t="shared" si="110"/>
        <v/>
      </c>
      <c r="AH1542" s="194">
        <f>IF(AG1542="",0,IF(ISERROR(VLOOKUP(AG1542,AG$7:AG1541,1,FALSE)),1,0))</f>
        <v>0</v>
      </c>
      <c r="AI1542" s="194"/>
    </row>
    <row r="1543" spans="1:35" ht="16.5" customHeight="1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75">
        <f>IF(AND($X$5012&lt;&gt;" ",$X$5012&lt;&gt;0),IF(X1543=$X$5012,1+COUNTIF(U$7:U1542,"&gt;0"),0),0)</f>
        <v>0</v>
      </c>
      <c r="V1543" s="178" t="s">
        <v>1732</v>
      </c>
      <c r="W1543" s="130"/>
      <c r="X1543" s="131"/>
      <c r="Y1543" s="131"/>
      <c r="Z1543" s="206"/>
      <c r="AA1543" s="134"/>
      <c r="AB1543" s="174">
        <f>IF(AC1543="totale",SUMIF(AA$7:AA1543,"somma",Z$7:Z1543)-SUMIF(AC$7:AC1542,"totale",AB$7:AB1542),0)</f>
        <v>0</v>
      </c>
      <c r="AC1543" s="134"/>
      <c r="AD1543" s="194">
        <f t="shared" si="108"/>
        <v>0</v>
      </c>
      <c r="AE1543" s="124" t="str">
        <f t="shared" si="111"/>
        <v/>
      </c>
      <c r="AF1543" s="195" t="str">
        <f t="shared" si="109"/>
        <v/>
      </c>
      <c r="AG1543" s="194" t="str">
        <f t="shared" si="110"/>
        <v/>
      </c>
      <c r="AH1543" s="194">
        <f>IF(AG1543="",0,IF(ISERROR(VLOOKUP(AG1543,AG$7:AG1542,1,FALSE)),1,0))</f>
        <v>0</v>
      </c>
      <c r="AI1543" s="194"/>
    </row>
    <row r="1544" spans="1:35" ht="16.5" customHeight="1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75">
        <f>IF(AND($X$5012&lt;&gt;" ",$X$5012&lt;&gt;0),IF(X1544=$X$5012,1+COUNTIF(U$7:U1543,"&gt;0"),0),0)</f>
        <v>0</v>
      </c>
      <c r="V1544" s="178" t="s">
        <v>1733</v>
      </c>
      <c r="W1544" s="130"/>
      <c r="X1544" s="131"/>
      <c r="Y1544" s="131"/>
      <c r="Z1544" s="206"/>
      <c r="AA1544" s="134"/>
      <c r="AB1544" s="174">
        <f>IF(AC1544="totale",SUMIF(AA$7:AA1544,"somma",Z$7:Z1544)-SUMIF(AC$7:AC1543,"totale",AB$7:AB1543),0)</f>
        <v>0</v>
      </c>
      <c r="AC1544" s="134"/>
      <c r="AD1544" s="194">
        <f t="shared" ref="AD1544:AD1607" si="112">IF(ISBLANK(X1544),0,VLOOKUP(X1544,$B$8:$E$57,1,FALSE))</f>
        <v>0</v>
      </c>
      <c r="AE1544" s="124" t="str">
        <f t="shared" si="111"/>
        <v/>
      </c>
      <c r="AF1544" s="195" t="str">
        <f t="shared" ref="AF1544:AF1607" si="113">IF(OR(AND(Z1544&lt;&gt;0,ISBLANK(X1544)),ISERROR(AD1544)),"ERR","")</f>
        <v/>
      </c>
      <c r="AG1544" s="194" t="str">
        <f t="shared" si="110"/>
        <v/>
      </c>
      <c r="AH1544" s="194">
        <f>IF(AG1544="",0,IF(ISERROR(VLOOKUP(AG1544,AG$7:AG1543,1,FALSE)),1,0))</f>
        <v>0</v>
      </c>
      <c r="AI1544" s="194"/>
    </row>
    <row r="1545" spans="1:35" ht="16.5" customHeight="1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75">
        <f>IF(AND($X$5012&lt;&gt;" ",$X$5012&lt;&gt;0),IF(X1545=$X$5012,1+COUNTIF(U$7:U1544,"&gt;0"),0),0)</f>
        <v>0</v>
      </c>
      <c r="V1545" s="178" t="s">
        <v>1734</v>
      </c>
      <c r="W1545" s="130"/>
      <c r="X1545" s="131"/>
      <c r="Y1545" s="131"/>
      <c r="Z1545" s="206"/>
      <c r="AA1545" s="134"/>
      <c r="AB1545" s="174">
        <f>IF(AC1545="totale",SUMIF(AA$7:AA1545,"somma",Z$7:Z1545)-SUMIF(AC$7:AC1544,"totale",AB$7:AB1544),0)</f>
        <v>0</v>
      </c>
      <c r="AC1545" s="134"/>
      <c r="AD1545" s="194">
        <f t="shared" si="112"/>
        <v>0</v>
      </c>
      <c r="AE1545" s="124" t="str">
        <f t="shared" si="111"/>
        <v/>
      </c>
      <c r="AF1545" s="195" t="str">
        <f t="shared" si="113"/>
        <v/>
      </c>
      <c r="AG1545" s="194" t="str">
        <f t="shared" si="110"/>
        <v/>
      </c>
      <c r="AH1545" s="194">
        <f>IF(AG1545="",0,IF(ISERROR(VLOOKUP(AG1545,AG$7:AG1544,1,FALSE)),1,0))</f>
        <v>0</v>
      </c>
      <c r="AI1545" s="194"/>
    </row>
    <row r="1546" spans="1:35" ht="16.5" customHeight="1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75">
        <f>IF(AND($X$5012&lt;&gt;" ",$X$5012&lt;&gt;0),IF(X1546=$X$5012,1+COUNTIF(U$7:U1545,"&gt;0"),0),0)</f>
        <v>0</v>
      </c>
      <c r="V1546" s="178" t="s">
        <v>1735</v>
      </c>
      <c r="W1546" s="130"/>
      <c r="X1546" s="131"/>
      <c r="Y1546" s="131"/>
      <c r="Z1546" s="206"/>
      <c r="AA1546" s="134"/>
      <c r="AB1546" s="174">
        <f>IF(AC1546="totale",SUMIF(AA$7:AA1546,"somma",Z$7:Z1546)-SUMIF(AC$7:AC1545,"totale",AB$7:AB1545),0)</f>
        <v>0</v>
      </c>
      <c r="AC1546" s="134"/>
      <c r="AD1546" s="194">
        <f t="shared" si="112"/>
        <v>0</v>
      </c>
      <c r="AE1546" s="124" t="str">
        <f t="shared" si="111"/>
        <v/>
      </c>
      <c r="AF1546" s="195" t="str">
        <f t="shared" si="113"/>
        <v/>
      </c>
      <c r="AG1546" s="194" t="str">
        <f t="shared" ref="AG1546:AG1609" si="114">IF(W1546&gt;0,CONCATENATE(MONTH(W1546),"-",YEAR(W1546)),"")</f>
        <v/>
      </c>
      <c r="AH1546" s="194">
        <f>IF(AG1546="",0,IF(ISERROR(VLOOKUP(AG1546,AG$7:AG1545,1,FALSE)),1,0))</f>
        <v>0</v>
      </c>
      <c r="AI1546" s="194"/>
    </row>
    <row r="1547" spans="1:35" ht="16.5" customHeight="1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75">
        <f>IF(AND($X$5012&lt;&gt;" ",$X$5012&lt;&gt;0),IF(X1547=$X$5012,1+COUNTIF(U$7:U1546,"&gt;0"),0),0)</f>
        <v>0</v>
      </c>
      <c r="V1547" s="178" t="s">
        <v>1736</v>
      </c>
      <c r="W1547" s="130"/>
      <c r="X1547" s="131"/>
      <c r="Y1547" s="131"/>
      <c r="Z1547" s="206"/>
      <c r="AA1547" s="134"/>
      <c r="AB1547" s="174">
        <f>IF(AC1547="totale",SUMIF(AA$7:AA1547,"somma",Z$7:Z1547)-SUMIF(AC$7:AC1546,"totale",AB$7:AB1546),0)</f>
        <v>0</v>
      </c>
      <c r="AC1547" s="134"/>
      <c r="AD1547" s="194">
        <f t="shared" si="112"/>
        <v>0</v>
      </c>
      <c r="AE1547" s="124" t="str">
        <f t="shared" si="111"/>
        <v/>
      </c>
      <c r="AF1547" s="195" t="str">
        <f t="shared" si="113"/>
        <v/>
      </c>
      <c r="AG1547" s="194" t="str">
        <f t="shared" si="114"/>
        <v/>
      </c>
      <c r="AH1547" s="194">
        <f>IF(AG1547="",0,IF(ISERROR(VLOOKUP(AG1547,AG$7:AG1546,1,FALSE)),1,0))</f>
        <v>0</v>
      </c>
      <c r="AI1547" s="194"/>
    </row>
    <row r="1548" spans="1:35" ht="16.5" customHeight="1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75">
        <f>IF(AND($X$5012&lt;&gt;" ",$X$5012&lt;&gt;0),IF(X1548=$X$5012,1+COUNTIF(U$7:U1547,"&gt;0"),0),0)</f>
        <v>0</v>
      </c>
      <c r="V1548" s="178" t="s">
        <v>1737</v>
      </c>
      <c r="W1548" s="130"/>
      <c r="X1548" s="131"/>
      <c r="Y1548" s="131"/>
      <c r="Z1548" s="206"/>
      <c r="AA1548" s="134"/>
      <c r="AB1548" s="174">
        <f>IF(AC1548="totale",SUMIF(AA$7:AA1548,"somma",Z$7:Z1548)-SUMIF(AC$7:AC1547,"totale",AB$7:AB1547),0)</f>
        <v>0</v>
      </c>
      <c r="AC1548" s="134"/>
      <c r="AD1548" s="194">
        <f t="shared" si="112"/>
        <v>0</v>
      </c>
      <c r="AE1548" s="124" t="str">
        <f t="shared" si="111"/>
        <v/>
      </c>
      <c r="AF1548" s="195" t="str">
        <f t="shared" si="113"/>
        <v/>
      </c>
      <c r="AG1548" s="194" t="str">
        <f t="shared" si="114"/>
        <v/>
      </c>
      <c r="AH1548" s="194">
        <f>IF(AG1548="",0,IF(ISERROR(VLOOKUP(AG1548,AG$7:AG1547,1,FALSE)),1,0))</f>
        <v>0</v>
      </c>
      <c r="AI1548" s="194"/>
    </row>
    <row r="1549" spans="1:35" ht="16.5" customHeight="1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75">
        <f>IF(AND($X$5012&lt;&gt;" ",$X$5012&lt;&gt;0),IF(X1549=$X$5012,1+COUNTIF(U$7:U1548,"&gt;0"),0),0)</f>
        <v>0</v>
      </c>
      <c r="V1549" s="178" t="s">
        <v>1738</v>
      </c>
      <c r="W1549" s="130"/>
      <c r="X1549" s="131"/>
      <c r="Y1549" s="131"/>
      <c r="Z1549" s="206"/>
      <c r="AA1549" s="134"/>
      <c r="AB1549" s="174">
        <f>IF(AC1549="totale",SUMIF(AA$7:AA1549,"somma",Z$7:Z1549)-SUMIF(AC$7:AC1548,"totale",AB$7:AB1548),0)</f>
        <v>0</v>
      </c>
      <c r="AC1549" s="134"/>
      <c r="AD1549" s="194">
        <f t="shared" si="112"/>
        <v>0</v>
      </c>
      <c r="AE1549" s="124" t="str">
        <f t="shared" si="111"/>
        <v/>
      </c>
      <c r="AF1549" s="195" t="str">
        <f t="shared" si="113"/>
        <v/>
      </c>
      <c r="AG1549" s="194" t="str">
        <f t="shared" si="114"/>
        <v/>
      </c>
      <c r="AH1549" s="194">
        <f>IF(AG1549="",0,IF(ISERROR(VLOOKUP(AG1549,AG$7:AG1548,1,FALSE)),1,0))</f>
        <v>0</v>
      </c>
      <c r="AI1549" s="194"/>
    </row>
    <row r="1550" spans="1:35" ht="16.5" customHeight="1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75">
        <f>IF(AND($X$5012&lt;&gt;" ",$X$5012&lt;&gt;0),IF(X1550=$X$5012,1+COUNTIF(U$7:U1549,"&gt;0"),0),0)</f>
        <v>0</v>
      </c>
      <c r="V1550" s="178" t="s">
        <v>1739</v>
      </c>
      <c r="W1550" s="130"/>
      <c r="X1550" s="131"/>
      <c r="Y1550" s="131"/>
      <c r="Z1550" s="206"/>
      <c r="AA1550" s="134"/>
      <c r="AB1550" s="174">
        <f>IF(AC1550="totale",SUMIF(AA$7:AA1550,"somma",Z$7:Z1550)-SUMIF(AC$7:AC1549,"totale",AB$7:AB1549),0)</f>
        <v>0</v>
      </c>
      <c r="AC1550" s="134"/>
      <c r="AD1550" s="194">
        <f t="shared" si="112"/>
        <v>0</v>
      </c>
      <c r="AE1550" s="124" t="str">
        <f t="shared" si="111"/>
        <v/>
      </c>
      <c r="AF1550" s="195" t="str">
        <f t="shared" si="113"/>
        <v/>
      </c>
      <c r="AG1550" s="194" t="str">
        <f t="shared" si="114"/>
        <v/>
      </c>
      <c r="AH1550" s="194">
        <f>IF(AG1550="",0,IF(ISERROR(VLOOKUP(AG1550,AG$7:AG1549,1,FALSE)),1,0))</f>
        <v>0</v>
      </c>
      <c r="AI1550" s="194"/>
    </row>
    <row r="1551" spans="1:35" ht="16.5" customHeight="1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75">
        <f>IF(AND($X$5012&lt;&gt;" ",$X$5012&lt;&gt;0),IF(X1551=$X$5012,1+COUNTIF(U$7:U1550,"&gt;0"),0),0)</f>
        <v>0</v>
      </c>
      <c r="V1551" s="178" t="s">
        <v>1740</v>
      </c>
      <c r="W1551" s="130"/>
      <c r="X1551" s="131"/>
      <c r="Y1551" s="131"/>
      <c r="Z1551" s="206"/>
      <c r="AA1551" s="134"/>
      <c r="AB1551" s="174">
        <f>IF(AC1551="totale",SUMIF(AA$7:AA1551,"somma",Z$7:Z1551)-SUMIF(AC$7:AC1550,"totale",AB$7:AB1550),0)</f>
        <v>0</v>
      </c>
      <c r="AC1551" s="134"/>
      <c r="AD1551" s="194">
        <f t="shared" si="112"/>
        <v>0</v>
      </c>
      <c r="AE1551" s="124" t="str">
        <f t="shared" si="111"/>
        <v/>
      </c>
      <c r="AF1551" s="195" t="str">
        <f t="shared" si="113"/>
        <v/>
      </c>
      <c r="AG1551" s="194" t="str">
        <f t="shared" si="114"/>
        <v/>
      </c>
      <c r="AH1551" s="194">
        <f>IF(AG1551="",0,IF(ISERROR(VLOOKUP(AG1551,AG$7:AG1550,1,FALSE)),1,0))</f>
        <v>0</v>
      </c>
      <c r="AI1551" s="194"/>
    </row>
    <row r="1552" spans="1:35" ht="16.5" customHeight="1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75">
        <f>IF(AND($X$5012&lt;&gt;" ",$X$5012&lt;&gt;0),IF(X1552=$X$5012,1+COUNTIF(U$7:U1551,"&gt;0"),0),0)</f>
        <v>0</v>
      </c>
      <c r="V1552" s="178" t="s">
        <v>1741</v>
      </c>
      <c r="W1552" s="130"/>
      <c r="X1552" s="131"/>
      <c r="Y1552" s="131"/>
      <c r="Z1552" s="206"/>
      <c r="AA1552" s="134"/>
      <c r="AB1552" s="174">
        <f>IF(AC1552="totale",SUMIF(AA$7:AA1552,"somma",Z$7:Z1552)-SUMIF(AC$7:AC1551,"totale",AB$7:AB1551),0)</f>
        <v>0</v>
      </c>
      <c r="AC1552" s="134"/>
      <c r="AD1552" s="194">
        <f t="shared" si="112"/>
        <v>0</v>
      </c>
      <c r="AE1552" s="124" t="str">
        <f t="shared" si="111"/>
        <v/>
      </c>
      <c r="AF1552" s="195" t="str">
        <f t="shared" si="113"/>
        <v/>
      </c>
      <c r="AG1552" s="194" t="str">
        <f t="shared" si="114"/>
        <v/>
      </c>
      <c r="AH1552" s="194">
        <f>IF(AG1552="",0,IF(ISERROR(VLOOKUP(AG1552,AG$7:AG1551,1,FALSE)),1,0))</f>
        <v>0</v>
      </c>
      <c r="AI1552" s="194"/>
    </row>
    <row r="1553" spans="1:35" ht="16.5" customHeight="1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75">
        <f>IF(AND($X$5012&lt;&gt;" ",$X$5012&lt;&gt;0),IF(X1553=$X$5012,1+COUNTIF(U$7:U1552,"&gt;0"),0),0)</f>
        <v>0</v>
      </c>
      <c r="V1553" s="178" t="s">
        <v>1742</v>
      </c>
      <c r="W1553" s="130"/>
      <c r="X1553" s="131"/>
      <c r="Y1553" s="131"/>
      <c r="Z1553" s="206"/>
      <c r="AA1553" s="134"/>
      <c r="AB1553" s="174">
        <f>IF(AC1553="totale",SUMIF(AA$7:AA1553,"somma",Z$7:Z1553)-SUMIF(AC$7:AC1552,"totale",AB$7:AB1552),0)</f>
        <v>0</v>
      </c>
      <c r="AC1553" s="134"/>
      <c r="AD1553" s="194">
        <f t="shared" si="112"/>
        <v>0</v>
      </c>
      <c r="AE1553" s="124" t="str">
        <f t="shared" si="111"/>
        <v/>
      </c>
      <c r="AF1553" s="195" t="str">
        <f t="shared" si="113"/>
        <v/>
      </c>
      <c r="AG1553" s="194" t="str">
        <f t="shared" si="114"/>
        <v/>
      </c>
      <c r="AH1553" s="194">
        <f>IF(AG1553="",0,IF(ISERROR(VLOOKUP(AG1553,AG$7:AG1552,1,FALSE)),1,0))</f>
        <v>0</v>
      </c>
      <c r="AI1553" s="194"/>
    </row>
    <row r="1554" spans="1:35" ht="16.5" customHeight="1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75">
        <f>IF(AND($X$5012&lt;&gt;" ",$X$5012&lt;&gt;0),IF(X1554=$X$5012,1+COUNTIF(U$7:U1553,"&gt;0"),0),0)</f>
        <v>0</v>
      </c>
      <c r="V1554" s="178" t="s">
        <v>1743</v>
      </c>
      <c r="W1554" s="130"/>
      <c r="X1554" s="131"/>
      <c r="Y1554" s="131"/>
      <c r="Z1554" s="206"/>
      <c r="AA1554" s="134"/>
      <c r="AB1554" s="174">
        <f>IF(AC1554="totale",SUMIF(AA$7:AA1554,"somma",Z$7:Z1554)-SUMIF(AC$7:AC1553,"totale",AB$7:AB1553),0)</f>
        <v>0</v>
      </c>
      <c r="AC1554" s="134"/>
      <c r="AD1554" s="194">
        <f t="shared" si="112"/>
        <v>0</v>
      </c>
      <c r="AE1554" s="124" t="str">
        <f t="shared" si="111"/>
        <v/>
      </c>
      <c r="AF1554" s="195" t="str">
        <f t="shared" si="113"/>
        <v/>
      </c>
      <c r="AG1554" s="194" t="str">
        <f t="shared" si="114"/>
        <v/>
      </c>
      <c r="AH1554" s="194">
        <f>IF(AG1554="",0,IF(ISERROR(VLOOKUP(AG1554,AG$7:AG1553,1,FALSE)),1,0))</f>
        <v>0</v>
      </c>
      <c r="AI1554" s="194"/>
    </row>
    <row r="1555" spans="1:35" ht="16.5" customHeight="1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75">
        <f>IF(AND($X$5012&lt;&gt;" ",$X$5012&lt;&gt;0),IF(X1555=$X$5012,1+COUNTIF(U$7:U1554,"&gt;0"),0),0)</f>
        <v>0</v>
      </c>
      <c r="V1555" s="178" t="s">
        <v>1744</v>
      </c>
      <c r="W1555" s="130"/>
      <c r="X1555" s="131"/>
      <c r="Y1555" s="131"/>
      <c r="Z1555" s="206"/>
      <c r="AA1555" s="134"/>
      <c r="AB1555" s="174">
        <f>IF(AC1555="totale",SUMIF(AA$7:AA1555,"somma",Z$7:Z1555)-SUMIF(AC$7:AC1554,"totale",AB$7:AB1554),0)</f>
        <v>0</v>
      </c>
      <c r="AC1555" s="134"/>
      <c r="AD1555" s="194">
        <f t="shared" si="112"/>
        <v>0</v>
      </c>
      <c r="AE1555" s="124" t="str">
        <f t="shared" si="111"/>
        <v/>
      </c>
      <c r="AF1555" s="195" t="str">
        <f t="shared" si="113"/>
        <v/>
      </c>
      <c r="AG1555" s="194" t="str">
        <f t="shared" si="114"/>
        <v/>
      </c>
      <c r="AH1555" s="194">
        <f>IF(AG1555="",0,IF(ISERROR(VLOOKUP(AG1555,AG$7:AG1554,1,FALSE)),1,0))</f>
        <v>0</v>
      </c>
      <c r="AI1555" s="194"/>
    </row>
    <row r="1556" spans="1:35" ht="16.5" customHeight="1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75">
        <f>IF(AND($X$5012&lt;&gt;" ",$X$5012&lt;&gt;0),IF(X1556=$X$5012,1+COUNTIF(U$7:U1555,"&gt;0"),0),0)</f>
        <v>0</v>
      </c>
      <c r="V1556" s="178" t="s">
        <v>1745</v>
      </c>
      <c r="W1556" s="130"/>
      <c r="X1556" s="131"/>
      <c r="Y1556" s="131"/>
      <c r="Z1556" s="206"/>
      <c r="AA1556" s="134"/>
      <c r="AB1556" s="174">
        <f>IF(AC1556="totale",SUMIF(AA$7:AA1556,"somma",Z$7:Z1556)-SUMIF(AC$7:AC1555,"totale",AB$7:AB1555),0)</f>
        <v>0</v>
      </c>
      <c r="AC1556" s="134"/>
      <c r="AD1556" s="194">
        <f t="shared" si="112"/>
        <v>0</v>
      </c>
      <c r="AE1556" s="124" t="str">
        <f t="shared" si="111"/>
        <v/>
      </c>
      <c r="AF1556" s="195" t="str">
        <f t="shared" si="113"/>
        <v/>
      </c>
      <c r="AG1556" s="194" t="str">
        <f t="shared" si="114"/>
        <v/>
      </c>
      <c r="AH1556" s="194">
        <f>IF(AG1556="",0,IF(ISERROR(VLOOKUP(AG1556,AG$7:AG1555,1,FALSE)),1,0))</f>
        <v>0</v>
      </c>
      <c r="AI1556" s="194"/>
    </row>
    <row r="1557" spans="1:35" ht="16.5" customHeight="1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75">
        <f>IF(AND($X$5012&lt;&gt;" ",$X$5012&lt;&gt;0),IF(X1557=$X$5012,1+COUNTIF(U$7:U1556,"&gt;0"),0),0)</f>
        <v>0</v>
      </c>
      <c r="V1557" s="178" t="s">
        <v>1746</v>
      </c>
      <c r="W1557" s="130"/>
      <c r="X1557" s="131"/>
      <c r="Y1557" s="131"/>
      <c r="Z1557" s="206"/>
      <c r="AA1557" s="134"/>
      <c r="AB1557" s="174">
        <f>IF(AC1557="totale",SUMIF(AA$7:AA1557,"somma",Z$7:Z1557)-SUMIF(AC$7:AC1556,"totale",AB$7:AB1556),0)</f>
        <v>0</v>
      </c>
      <c r="AC1557" s="134"/>
      <c r="AD1557" s="194">
        <f t="shared" si="112"/>
        <v>0</v>
      </c>
      <c r="AE1557" s="124" t="str">
        <f t="shared" si="111"/>
        <v/>
      </c>
      <c r="AF1557" s="195" t="str">
        <f t="shared" si="113"/>
        <v/>
      </c>
      <c r="AG1557" s="194" t="str">
        <f t="shared" si="114"/>
        <v/>
      </c>
      <c r="AH1557" s="194">
        <f>IF(AG1557="",0,IF(ISERROR(VLOOKUP(AG1557,AG$7:AG1556,1,FALSE)),1,0))</f>
        <v>0</v>
      </c>
      <c r="AI1557" s="194"/>
    </row>
    <row r="1558" spans="1:35" ht="16.5" customHeight="1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75">
        <f>IF(AND($X$5012&lt;&gt;" ",$X$5012&lt;&gt;0),IF(X1558=$X$5012,1+COUNTIF(U$7:U1557,"&gt;0"),0),0)</f>
        <v>0</v>
      </c>
      <c r="V1558" s="178" t="s">
        <v>1747</v>
      </c>
      <c r="W1558" s="130"/>
      <c r="X1558" s="131"/>
      <c r="Y1558" s="131"/>
      <c r="Z1558" s="206"/>
      <c r="AA1558" s="134"/>
      <c r="AB1558" s="174">
        <f>IF(AC1558="totale",SUMIF(AA$7:AA1558,"somma",Z$7:Z1558)-SUMIF(AC$7:AC1557,"totale",AB$7:AB1557),0)</f>
        <v>0</v>
      </c>
      <c r="AC1558" s="134"/>
      <c r="AD1558" s="194">
        <f t="shared" si="112"/>
        <v>0</v>
      </c>
      <c r="AE1558" s="124" t="str">
        <f t="shared" si="111"/>
        <v/>
      </c>
      <c r="AF1558" s="195" t="str">
        <f t="shared" si="113"/>
        <v/>
      </c>
      <c r="AG1558" s="194" t="str">
        <f t="shared" si="114"/>
        <v/>
      </c>
      <c r="AH1558" s="194">
        <f>IF(AG1558="",0,IF(ISERROR(VLOOKUP(AG1558,AG$7:AG1557,1,FALSE)),1,0))</f>
        <v>0</v>
      </c>
      <c r="AI1558" s="194"/>
    </row>
    <row r="1559" spans="1:35" ht="16.5" customHeight="1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75">
        <f>IF(AND($X$5012&lt;&gt;" ",$X$5012&lt;&gt;0),IF(X1559=$X$5012,1+COUNTIF(U$7:U1558,"&gt;0"),0),0)</f>
        <v>0</v>
      </c>
      <c r="V1559" s="178" t="s">
        <v>1748</v>
      </c>
      <c r="W1559" s="130"/>
      <c r="X1559" s="131"/>
      <c r="Y1559" s="131"/>
      <c r="Z1559" s="206"/>
      <c r="AA1559" s="134"/>
      <c r="AB1559" s="174">
        <f>IF(AC1559="totale",SUMIF(AA$7:AA1559,"somma",Z$7:Z1559)-SUMIF(AC$7:AC1558,"totale",AB$7:AB1558),0)</f>
        <v>0</v>
      </c>
      <c r="AC1559" s="134"/>
      <c r="AD1559" s="194">
        <f t="shared" si="112"/>
        <v>0</v>
      </c>
      <c r="AE1559" s="124" t="str">
        <f t="shared" si="111"/>
        <v/>
      </c>
      <c r="AF1559" s="195" t="str">
        <f t="shared" si="113"/>
        <v/>
      </c>
      <c r="AG1559" s="194" t="str">
        <f t="shared" si="114"/>
        <v/>
      </c>
      <c r="AH1559" s="194">
        <f>IF(AG1559="",0,IF(ISERROR(VLOOKUP(AG1559,AG$7:AG1558,1,FALSE)),1,0))</f>
        <v>0</v>
      </c>
      <c r="AI1559" s="194"/>
    </row>
    <row r="1560" spans="1:35" ht="16.5" customHeight="1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75">
        <f>IF(AND($X$5012&lt;&gt;" ",$X$5012&lt;&gt;0),IF(X1560=$X$5012,1+COUNTIF(U$7:U1559,"&gt;0"),0),0)</f>
        <v>0</v>
      </c>
      <c r="V1560" s="178" t="s">
        <v>1749</v>
      </c>
      <c r="W1560" s="130"/>
      <c r="X1560" s="131"/>
      <c r="Y1560" s="131"/>
      <c r="Z1560" s="206"/>
      <c r="AA1560" s="134"/>
      <c r="AB1560" s="174">
        <f>IF(AC1560="totale",SUMIF(AA$7:AA1560,"somma",Z$7:Z1560)-SUMIF(AC$7:AC1559,"totale",AB$7:AB1559),0)</f>
        <v>0</v>
      </c>
      <c r="AC1560" s="134"/>
      <c r="AD1560" s="194">
        <f t="shared" si="112"/>
        <v>0</v>
      </c>
      <c r="AE1560" s="124" t="str">
        <f t="shared" si="111"/>
        <v/>
      </c>
      <c r="AF1560" s="195" t="str">
        <f t="shared" si="113"/>
        <v/>
      </c>
      <c r="AG1560" s="194" t="str">
        <f t="shared" si="114"/>
        <v/>
      </c>
      <c r="AH1560" s="194">
        <f>IF(AG1560="",0,IF(ISERROR(VLOOKUP(AG1560,AG$7:AG1559,1,FALSE)),1,0))</f>
        <v>0</v>
      </c>
      <c r="AI1560" s="194"/>
    </row>
    <row r="1561" spans="1:35" ht="16.5" customHeight="1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75">
        <f>IF(AND($X$5012&lt;&gt;" ",$X$5012&lt;&gt;0),IF(X1561=$X$5012,1+COUNTIF(U$7:U1560,"&gt;0"),0),0)</f>
        <v>0</v>
      </c>
      <c r="V1561" s="178" t="s">
        <v>1750</v>
      </c>
      <c r="W1561" s="130"/>
      <c r="X1561" s="131"/>
      <c r="Y1561" s="131"/>
      <c r="Z1561" s="206"/>
      <c r="AA1561" s="134"/>
      <c r="AB1561" s="174">
        <f>IF(AC1561="totale",SUMIF(AA$7:AA1561,"somma",Z$7:Z1561)-SUMIF(AC$7:AC1560,"totale",AB$7:AB1560),0)</f>
        <v>0</v>
      </c>
      <c r="AC1561" s="134"/>
      <c r="AD1561" s="194">
        <f t="shared" si="112"/>
        <v>0</v>
      </c>
      <c r="AE1561" s="124" t="str">
        <f t="shared" si="111"/>
        <v/>
      </c>
      <c r="AF1561" s="195" t="str">
        <f t="shared" si="113"/>
        <v/>
      </c>
      <c r="AG1561" s="194" t="str">
        <f t="shared" si="114"/>
        <v/>
      </c>
      <c r="AH1561" s="194">
        <f>IF(AG1561="",0,IF(ISERROR(VLOOKUP(AG1561,AG$7:AG1560,1,FALSE)),1,0))</f>
        <v>0</v>
      </c>
      <c r="AI1561" s="194"/>
    </row>
    <row r="1562" spans="1:35" ht="16.5" customHeight="1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75">
        <f>IF(AND($X$5012&lt;&gt;" ",$X$5012&lt;&gt;0),IF(X1562=$X$5012,1+COUNTIF(U$7:U1561,"&gt;0"),0),0)</f>
        <v>0</v>
      </c>
      <c r="V1562" s="178" t="s">
        <v>1751</v>
      </c>
      <c r="W1562" s="130"/>
      <c r="X1562" s="131"/>
      <c r="Y1562" s="131"/>
      <c r="Z1562" s="206"/>
      <c r="AA1562" s="134"/>
      <c r="AB1562" s="174">
        <f>IF(AC1562="totale",SUMIF(AA$7:AA1562,"somma",Z$7:Z1562)-SUMIF(AC$7:AC1561,"totale",AB$7:AB1561),0)</f>
        <v>0</v>
      </c>
      <c r="AC1562" s="134"/>
      <c r="AD1562" s="194">
        <f t="shared" si="112"/>
        <v>0</v>
      </c>
      <c r="AE1562" s="124" t="str">
        <f t="shared" si="111"/>
        <v/>
      </c>
      <c r="AF1562" s="195" t="str">
        <f t="shared" si="113"/>
        <v/>
      </c>
      <c r="AG1562" s="194" t="str">
        <f t="shared" si="114"/>
        <v/>
      </c>
      <c r="AH1562" s="194">
        <f>IF(AG1562="",0,IF(ISERROR(VLOOKUP(AG1562,AG$7:AG1561,1,FALSE)),1,0))</f>
        <v>0</v>
      </c>
      <c r="AI1562" s="194"/>
    </row>
    <row r="1563" spans="1:35" ht="16.5" customHeight="1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75">
        <f>IF(AND($X$5012&lt;&gt;" ",$X$5012&lt;&gt;0),IF(X1563=$X$5012,1+COUNTIF(U$7:U1562,"&gt;0"),0),0)</f>
        <v>0</v>
      </c>
      <c r="V1563" s="178" t="s">
        <v>1752</v>
      </c>
      <c r="W1563" s="130"/>
      <c r="X1563" s="131"/>
      <c r="Y1563" s="131"/>
      <c r="Z1563" s="206"/>
      <c r="AA1563" s="134"/>
      <c r="AB1563" s="174">
        <f>IF(AC1563="totale",SUMIF(AA$7:AA1563,"somma",Z$7:Z1563)-SUMIF(AC$7:AC1562,"totale",AB$7:AB1562),0)</f>
        <v>0</v>
      </c>
      <c r="AC1563" s="134"/>
      <c r="AD1563" s="194">
        <f t="shared" si="112"/>
        <v>0</v>
      </c>
      <c r="AE1563" s="124" t="str">
        <f t="shared" si="111"/>
        <v/>
      </c>
      <c r="AF1563" s="195" t="str">
        <f t="shared" si="113"/>
        <v/>
      </c>
      <c r="AG1563" s="194" t="str">
        <f t="shared" si="114"/>
        <v/>
      </c>
      <c r="AH1563" s="194">
        <f>IF(AG1563="",0,IF(ISERROR(VLOOKUP(AG1563,AG$7:AG1562,1,FALSE)),1,0))</f>
        <v>0</v>
      </c>
      <c r="AI1563" s="194"/>
    </row>
    <row r="1564" spans="1:35" ht="16.5" customHeight="1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75">
        <f>IF(AND($X$5012&lt;&gt;" ",$X$5012&lt;&gt;0),IF(X1564=$X$5012,1+COUNTIF(U$7:U1563,"&gt;0"),0),0)</f>
        <v>0</v>
      </c>
      <c r="V1564" s="178" t="s">
        <v>1753</v>
      </c>
      <c r="W1564" s="130"/>
      <c r="X1564" s="131"/>
      <c r="Y1564" s="131"/>
      <c r="Z1564" s="206"/>
      <c r="AA1564" s="134"/>
      <c r="AB1564" s="174">
        <f>IF(AC1564="totale",SUMIF(AA$7:AA1564,"somma",Z$7:Z1564)-SUMIF(AC$7:AC1563,"totale",AB$7:AB1563),0)</f>
        <v>0</v>
      </c>
      <c r="AC1564" s="134"/>
      <c r="AD1564" s="194">
        <f t="shared" si="112"/>
        <v>0</v>
      </c>
      <c r="AE1564" s="124" t="str">
        <f t="shared" si="111"/>
        <v/>
      </c>
      <c r="AF1564" s="195" t="str">
        <f t="shared" si="113"/>
        <v/>
      </c>
      <c r="AG1564" s="194" t="str">
        <f t="shared" si="114"/>
        <v/>
      </c>
      <c r="AH1564" s="194">
        <f>IF(AG1564="",0,IF(ISERROR(VLOOKUP(AG1564,AG$7:AG1563,1,FALSE)),1,0))</f>
        <v>0</v>
      </c>
      <c r="AI1564" s="194"/>
    </row>
    <row r="1565" spans="1:35" ht="16.5" customHeight="1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75">
        <f>IF(AND($X$5012&lt;&gt;" ",$X$5012&lt;&gt;0),IF(X1565=$X$5012,1+COUNTIF(U$7:U1564,"&gt;0"),0),0)</f>
        <v>0</v>
      </c>
      <c r="V1565" s="178" t="s">
        <v>1754</v>
      </c>
      <c r="W1565" s="130"/>
      <c r="X1565" s="131"/>
      <c r="Y1565" s="131"/>
      <c r="Z1565" s="206"/>
      <c r="AA1565" s="134"/>
      <c r="AB1565" s="174">
        <f>IF(AC1565="totale",SUMIF(AA$7:AA1565,"somma",Z$7:Z1565)-SUMIF(AC$7:AC1564,"totale",AB$7:AB1564),0)</f>
        <v>0</v>
      </c>
      <c r="AC1565" s="134"/>
      <c r="AD1565" s="194">
        <f t="shared" si="112"/>
        <v>0</v>
      </c>
      <c r="AE1565" s="124" t="str">
        <f t="shared" si="111"/>
        <v/>
      </c>
      <c r="AF1565" s="195" t="str">
        <f t="shared" si="113"/>
        <v/>
      </c>
      <c r="AG1565" s="194" t="str">
        <f t="shared" si="114"/>
        <v/>
      </c>
      <c r="AH1565" s="194">
        <f>IF(AG1565="",0,IF(ISERROR(VLOOKUP(AG1565,AG$7:AG1564,1,FALSE)),1,0))</f>
        <v>0</v>
      </c>
      <c r="AI1565" s="194"/>
    </row>
    <row r="1566" spans="1:35" ht="16.5" customHeight="1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75">
        <f>IF(AND($X$5012&lt;&gt;" ",$X$5012&lt;&gt;0),IF(X1566=$X$5012,1+COUNTIF(U$7:U1565,"&gt;0"),0),0)</f>
        <v>0</v>
      </c>
      <c r="V1566" s="178" t="s">
        <v>1755</v>
      </c>
      <c r="W1566" s="130"/>
      <c r="X1566" s="131"/>
      <c r="Y1566" s="131"/>
      <c r="Z1566" s="206"/>
      <c r="AA1566" s="134"/>
      <c r="AB1566" s="174">
        <f>IF(AC1566="totale",SUMIF(AA$7:AA1566,"somma",Z$7:Z1566)-SUMIF(AC$7:AC1565,"totale",AB$7:AB1565),0)</f>
        <v>0</v>
      </c>
      <c r="AC1566" s="134"/>
      <c r="AD1566" s="194">
        <f t="shared" si="112"/>
        <v>0</v>
      </c>
      <c r="AE1566" s="124" t="str">
        <f t="shared" si="111"/>
        <v/>
      </c>
      <c r="AF1566" s="195" t="str">
        <f t="shared" si="113"/>
        <v/>
      </c>
      <c r="AG1566" s="194" t="str">
        <f t="shared" si="114"/>
        <v/>
      </c>
      <c r="AH1566" s="194">
        <f>IF(AG1566="",0,IF(ISERROR(VLOOKUP(AG1566,AG$7:AG1565,1,FALSE)),1,0))</f>
        <v>0</v>
      </c>
      <c r="AI1566" s="194"/>
    </row>
    <row r="1567" spans="1:35" ht="16.5" customHeight="1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75">
        <f>IF(AND($X$5012&lt;&gt;" ",$X$5012&lt;&gt;0),IF(X1567=$X$5012,1+COUNTIF(U$7:U1566,"&gt;0"),0),0)</f>
        <v>0</v>
      </c>
      <c r="V1567" s="178" t="s">
        <v>1756</v>
      </c>
      <c r="W1567" s="130"/>
      <c r="X1567" s="131"/>
      <c r="Y1567" s="131"/>
      <c r="Z1567" s="206"/>
      <c r="AA1567" s="134"/>
      <c r="AB1567" s="174">
        <f>IF(AC1567="totale",SUMIF(AA$7:AA1567,"somma",Z$7:Z1567)-SUMIF(AC$7:AC1566,"totale",AB$7:AB1566),0)</f>
        <v>0</v>
      </c>
      <c r="AC1567" s="134"/>
      <c r="AD1567" s="194">
        <f t="shared" si="112"/>
        <v>0</v>
      </c>
      <c r="AE1567" s="124" t="str">
        <f t="shared" si="111"/>
        <v/>
      </c>
      <c r="AF1567" s="195" t="str">
        <f t="shared" si="113"/>
        <v/>
      </c>
      <c r="AG1567" s="194" t="str">
        <f t="shared" si="114"/>
        <v/>
      </c>
      <c r="AH1567" s="194">
        <f>IF(AG1567="",0,IF(ISERROR(VLOOKUP(AG1567,AG$7:AG1566,1,FALSE)),1,0))</f>
        <v>0</v>
      </c>
      <c r="AI1567" s="194"/>
    </row>
    <row r="1568" spans="1:35" ht="16.5" customHeight="1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75">
        <f>IF(AND($X$5012&lt;&gt;" ",$X$5012&lt;&gt;0),IF(X1568=$X$5012,1+COUNTIF(U$7:U1567,"&gt;0"),0),0)</f>
        <v>0</v>
      </c>
      <c r="V1568" s="178" t="s">
        <v>1757</v>
      </c>
      <c r="W1568" s="130"/>
      <c r="X1568" s="131"/>
      <c r="Y1568" s="131"/>
      <c r="Z1568" s="206"/>
      <c r="AA1568" s="134"/>
      <c r="AB1568" s="174">
        <f>IF(AC1568="totale",SUMIF(AA$7:AA1568,"somma",Z$7:Z1568)-SUMIF(AC$7:AC1567,"totale",AB$7:AB1567),0)</f>
        <v>0</v>
      </c>
      <c r="AC1568" s="134"/>
      <c r="AD1568" s="194">
        <f t="shared" si="112"/>
        <v>0</v>
      </c>
      <c r="AE1568" s="124" t="str">
        <f t="shared" si="111"/>
        <v/>
      </c>
      <c r="AF1568" s="195" t="str">
        <f t="shared" si="113"/>
        <v/>
      </c>
      <c r="AG1568" s="194" t="str">
        <f t="shared" si="114"/>
        <v/>
      </c>
      <c r="AH1568" s="194">
        <f>IF(AG1568="",0,IF(ISERROR(VLOOKUP(AG1568,AG$7:AG1567,1,FALSE)),1,0))</f>
        <v>0</v>
      </c>
      <c r="AI1568" s="194"/>
    </row>
    <row r="1569" spans="1:35" ht="16.5" customHeight="1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75">
        <f>IF(AND($X$5012&lt;&gt;" ",$X$5012&lt;&gt;0),IF(X1569=$X$5012,1+COUNTIF(U$7:U1568,"&gt;0"),0),0)</f>
        <v>0</v>
      </c>
      <c r="V1569" s="178" t="s">
        <v>1758</v>
      </c>
      <c r="W1569" s="130"/>
      <c r="X1569" s="131"/>
      <c r="Y1569" s="131"/>
      <c r="Z1569" s="206"/>
      <c r="AA1569" s="134"/>
      <c r="AB1569" s="174">
        <f>IF(AC1569="totale",SUMIF(AA$7:AA1569,"somma",Z$7:Z1569)-SUMIF(AC$7:AC1568,"totale",AB$7:AB1568),0)</f>
        <v>0</v>
      </c>
      <c r="AC1569" s="134"/>
      <c r="AD1569" s="194">
        <f t="shared" si="112"/>
        <v>0</v>
      </c>
      <c r="AE1569" s="124" t="str">
        <f t="shared" si="111"/>
        <v/>
      </c>
      <c r="AF1569" s="195" t="str">
        <f t="shared" si="113"/>
        <v/>
      </c>
      <c r="AG1569" s="194" t="str">
        <f t="shared" si="114"/>
        <v/>
      </c>
      <c r="AH1569" s="194">
        <f>IF(AG1569="",0,IF(ISERROR(VLOOKUP(AG1569,AG$7:AG1568,1,FALSE)),1,0))</f>
        <v>0</v>
      </c>
      <c r="AI1569" s="194"/>
    </row>
    <row r="1570" spans="1:35" ht="16.5" customHeight="1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75">
        <f>IF(AND($X$5012&lt;&gt;" ",$X$5012&lt;&gt;0),IF(X1570=$X$5012,1+COUNTIF(U$7:U1569,"&gt;0"),0),0)</f>
        <v>0</v>
      </c>
      <c r="V1570" s="178" t="s">
        <v>1759</v>
      </c>
      <c r="W1570" s="130"/>
      <c r="X1570" s="131"/>
      <c r="Y1570" s="131"/>
      <c r="Z1570" s="206"/>
      <c r="AA1570" s="134"/>
      <c r="AB1570" s="174">
        <f>IF(AC1570="totale",SUMIF(AA$7:AA1570,"somma",Z$7:Z1570)-SUMIF(AC$7:AC1569,"totale",AB$7:AB1569),0)</f>
        <v>0</v>
      </c>
      <c r="AC1570" s="134"/>
      <c r="AD1570" s="194">
        <f t="shared" si="112"/>
        <v>0</v>
      </c>
      <c r="AE1570" s="124" t="str">
        <f t="shared" si="111"/>
        <v/>
      </c>
      <c r="AF1570" s="195" t="str">
        <f t="shared" si="113"/>
        <v/>
      </c>
      <c r="AG1570" s="194" t="str">
        <f t="shared" si="114"/>
        <v/>
      </c>
      <c r="AH1570" s="194">
        <f>IF(AG1570="",0,IF(ISERROR(VLOOKUP(AG1570,AG$7:AG1569,1,FALSE)),1,0))</f>
        <v>0</v>
      </c>
      <c r="AI1570" s="194"/>
    </row>
    <row r="1571" spans="1:35" ht="16.5" customHeight="1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75">
        <f>IF(AND($X$5012&lt;&gt;" ",$X$5012&lt;&gt;0),IF(X1571=$X$5012,1+COUNTIF(U$7:U1570,"&gt;0"),0),0)</f>
        <v>0</v>
      </c>
      <c r="V1571" s="178" t="s">
        <v>1760</v>
      </c>
      <c r="W1571" s="130"/>
      <c r="X1571" s="131"/>
      <c r="Y1571" s="131"/>
      <c r="Z1571" s="206"/>
      <c r="AA1571" s="134"/>
      <c r="AB1571" s="174">
        <f>IF(AC1571="totale",SUMIF(AA$7:AA1571,"somma",Z$7:Z1571)-SUMIF(AC$7:AC1570,"totale",AB$7:AB1570),0)</f>
        <v>0</v>
      </c>
      <c r="AC1571" s="134"/>
      <c r="AD1571" s="194">
        <f t="shared" si="112"/>
        <v>0</v>
      </c>
      <c r="AE1571" s="124" t="str">
        <f t="shared" si="111"/>
        <v/>
      </c>
      <c r="AF1571" s="195" t="str">
        <f t="shared" si="113"/>
        <v/>
      </c>
      <c r="AG1571" s="194" t="str">
        <f t="shared" si="114"/>
        <v/>
      </c>
      <c r="AH1571" s="194">
        <f>IF(AG1571="",0,IF(ISERROR(VLOOKUP(AG1571,AG$7:AG1570,1,FALSE)),1,0))</f>
        <v>0</v>
      </c>
      <c r="AI1571" s="194"/>
    </row>
    <row r="1572" spans="1:35" ht="16.5" customHeight="1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75">
        <f>IF(AND($X$5012&lt;&gt;" ",$X$5012&lt;&gt;0),IF(X1572=$X$5012,1+COUNTIF(U$7:U1571,"&gt;0"),0),0)</f>
        <v>0</v>
      </c>
      <c r="V1572" s="178" t="s">
        <v>1761</v>
      </c>
      <c r="W1572" s="130"/>
      <c r="X1572" s="131"/>
      <c r="Y1572" s="131"/>
      <c r="Z1572" s="206"/>
      <c r="AA1572" s="134"/>
      <c r="AB1572" s="174">
        <f>IF(AC1572="totale",SUMIF(AA$7:AA1572,"somma",Z$7:Z1572)-SUMIF(AC$7:AC1571,"totale",AB$7:AB1571),0)</f>
        <v>0</v>
      </c>
      <c r="AC1572" s="134"/>
      <c r="AD1572" s="194">
        <f t="shared" si="112"/>
        <v>0</v>
      </c>
      <c r="AE1572" s="124" t="str">
        <f t="shared" si="111"/>
        <v/>
      </c>
      <c r="AF1572" s="195" t="str">
        <f t="shared" si="113"/>
        <v/>
      </c>
      <c r="AG1572" s="194" t="str">
        <f t="shared" si="114"/>
        <v/>
      </c>
      <c r="AH1572" s="194">
        <f>IF(AG1572="",0,IF(ISERROR(VLOOKUP(AG1572,AG$7:AG1571,1,FALSE)),1,0))</f>
        <v>0</v>
      </c>
      <c r="AI1572" s="194"/>
    </row>
    <row r="1573" spans="1:35" ht="16.5" customHeight="1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75">
        <f>IF(AND($X$5012&lt;&gt;" ",$X$5012&lt;&gt;0),IF(X1573=$X$5012,1+COUNTIF(U$7:U1572,"&gt;0"),0),0)</f>
        <v>0</v>
      </c>
      <c r="V1573" s="178" t="s">
        <v>1762</v>
      </c>
      <c r="W1573" s="130"/>
      <c r="X1573" s="131"/>
      <c r="Y1573" s="131"/>
      <c r="Z1573" s="206"/>
      <c r="AA1573" s="134"/>
      <c r="AB1573" s="174">
        <f>IF(AC1573="totale",SUMIF(AA$7:AA1573,"somma",Z$7:Z1573)-SUMIF(AC$7:AC1572,"totale",AB$7:AB1572),0)</f>
        <v>0</v>
      </c>
      <c r="AC1573" s="134"/>
      <c r="AD1573" s="194">
        <f t="shared" si="112"/>
        <v>0</v>
      </c>
      <c r="AE1573" s="124" t="str">
        <f t="shared" si="111"/>
        <v/>
      </c>
      <c r="AF1573" s="195" t="str">
        <f t="shared" si="113"/>
        <v/>
      </c>
      <c r="AG1573" s="194" t="str">
        <f t="shared" si="114"/>
        <v/>
      </c>
      <c r="AH1573" s="194">
        <f>IF(AG1573="",0,IF(ISERROR(VLOOKUP(AG1573,AG$7:AG1572,1,FALSE)),1,0))</f>
        <v>0</v>
      </c>
      <c r="AI1573" s="194"/>
    </row>
    <row r="1574" spans="1:35" ht="16.5" customHeight="1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75">
        <f>IF(AND($X$5012&lt;&gt;" ",$X$5012&lt;&gt;0),IF(X1574=$X$5012,1+COUNTIF(U$7:U1573,"&gt;0"),0),0)</f>
        <v>0</v>
      </c>
      <c r="V1574" s="178" t="s">
        <v>1763</v>
      </c>
      <c r="W1574" s="130"/>
      <c r="X1574" s="131"/>
      <c r="Y1574" s="131"/>
      <c r="Z1574" s="206"/>
      <c r="AA1574" s="134"/>
      <c r="AB1574" s="174">
        <f>IF(AC1574="totale",SUMIF(AA$7:AA1574,"somma",Z$7:Z1574)-SUMIF(AC$7:AC1573,"totale",AB$7:AB1573),0)</f>
        <v>0</v>
      </c>
      <c r="AC1574" s="134"/>
      <c r="AD1574" s="194">
        <f t="shared" si="112"/>
        <v>0</v>
      </c>
      <c r="AE1574" s="124" t="str">
        <f t="shared" si="111"/>
        <v/>
      </c>
      <c r="AF1574" s="195" t="str">
        <f t="shared" si="113"/>
        <v/>
      </c>
      <c r="AG1574" s="194" t="str">
        <f t="shared" si="114"/>
        <v/>
      </c>
      <c r="AH1574" s="194">
        <f>IF(AG1574="",0,IF(ISERROR(VLOOKUP(AG1574,AG$7:AG1573,1,FALSE)),1,0))</f>
        <v>0</v>
      </c>
      <c r="AI1574" s="194"/>
    </row>
    <row r="1575" spans="1:35" ht="16.5" customHeight="1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75">
        <f>IF(AND($X$5012&lt;&gt;" ",$X$5012&lt;&gt;0),IF(X1575=$X$5012,1+COUNTIF(U$7:U1574,"&gt;0"),0),0)</f>
        <v>0</v>
      </c>
      <c r="V1575" s="178" t="s">
        <v>1764</v>
      </c>
      <c r="W1575" s="130"/>
      <c r="X1575" s="131"/>
      <c r="Y1575" s="131"/>
      <c r="Z1575" s="206"/>
      <c r="AA1575" s="134"/>
      <c r="AB1575" s="174">
        <f>IF(AC1575="totale",SUMIF(AA$7:AA1575,"somma",Z$7:Z1575)-SUMIF(AC$7:AC1574,"totale",AB$7:AB1574),0)</f>
        <v>0</v>
      </c>
      <c r="AC1575" s="134"/>
      <c r="AD1575" s="194">
        <f t="shared" si="112"/>
        <v>0</v>
      </c>
      <c r="AE1575" s="124" t="str">
        <f t="shared" si="111"/>
        <v/>
      </c>
      <c r="AF1575" s="195" t="str">
        <f t="shared" si="113"/>
        <v/>
      </c>
      <c r="AG1575" s="194" t="str">
        <f t="shared" si="114"/>
        <v/>
      </c>
      <c r="AH1575" s="194">
        <f>IF(AG1575="",0,IF(ISERROR(VLOOKUP(AG1575,AG$7:AG1574,1,FALSE)),1,0))</f>
        <v>0</v>
      </c>
      <c r="AI1575" s="194"/>
    </row>
    <row r="1576" spans="1:35" ht="16.5" customHeight="1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75">
        <f>IF(AND($X$5012&lt;&gt;" ",$X$5012&lt;&gt;0),IF(X1576=$X$5012,1+COUNTIF(U$7:U1575,"&gt;0"),0),0)</f>
        <v>0</v>
      </c>
      <c r="V1576" s="178" t="s">
        <v>1765</v>
      </c>
      <c r="W1576" s="130"/>
      <c r="X1576" s="131"/>
      <c r="Y1576" s="131"/>
      <c r="Z1576" s="206"/>
      <c r="AA1576" s="134"/>
      <c r="AB1576" s="174">
        <f>IF(AC1576="totale",SUMIF(AA$7:AA1576,"somma",Z$7:Z1576)-SUMIF(AC$7:AC1575,"totale",AB$7:AB1575),0)</f>
        <v>0</v>
      </c>
      <c r="AC1576" s="134"/>
      <c r="AD1576" s="194">
        <f t="shared" si="112"/>
        <v>0</v>
      </c>
      <c r="AE1576" s="124" t="str">
        <f t="shared" si="111"/>
        <v/>
      </c>
      <c r="AF1576" s="195" t="str">
        <f t="shared" si="113"/>
        <v/>
      </c>
      <c r="AG1576" s="194" t="str">
        <f t="shared" si="114"/>
        <v/>
      </c>
      <c r="AH1576" s="194">
        <f>IF(AG1576="",0,IF(ISERROR(VLOOKUP(AG1576,AG$7:AG1575,1,FALSE)),1,0))</f>
        <v>0</v>
      </c>
      <c r="AI1576" s="194"/>
    </row>
    <row r="1577" spans="1:35" ht="16.5" customHeight="1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75">
        <f>IF(AND($X$5012&lt;&gt;" ",$X$5012&lt;&gt;0),IF(X1577=$X$5012,1+COUNTIF(U$7:U1576,"&gt;0"),0),0)</f>
        <v>0</v>
      </c>
      <c r="V1577" s="178" t="s">
        <v>1766</v>
      </c>
      <c r="W1577" s="130"/>
      <c r="X1577" s="131"/>
      <c r="Y1577" s="131"/>
      <c r="Z1577" s="206"/>
      <c r="AA1577" s="134"/>
      <c r="AB1577" s="174">
        <f>IF(AC1577="totale",SUMIF(AA$7:AA1577,"somma",Z$7:Z1577)-SUMIF(AC$7:AC1576,"totale",AB$7:AB1576),0)</f>
        <v>0</v>
      </c>
      <c r="AC1577" s="134"/>
      <c r="AD1577" s="194">
        <f t="shared" si="112"/>
        <v>0</v>
      </c>
      <c r="AE1577" s="124" t="str">
        <f t="shared" si="111"/>
        <v/>
      </c>
      <c r="AF1577" s="195" t="str">
        <f t="shared" si="113"/>
        <v/>
      </c>
      <c r="AG1577" s="194" t="str">
        <f t="shared" si="114"/>
        <v/>
      </c>
      <c r="AH1577" s="194">
        <f>IF(AG1577="",0,IF(ISERROR(VLOOKUP(AG1577,AG$7:AG1576,1,FALSE)),1,0))</f>
        <v>0</v>
      </c>
      <c r="AI1577" s="194"/>
    </row>
    <row r="1578" spans="1:35" ht="16.5" customHeight="1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75">
        <f>IF(AND($X$5012&lt;&gt;" ",$X$5012&lt;&gt;0),IF(X1578=$X$5012,1+COUNTIF(U$7:U1577,"&gt;0"),0),0)</f>
        <v>0</v>
      </c>
      <c r="V1578" s="178" t="s">
        <v>1767</v>
      </c>
      <c r="W1578" s="130"/>
      <c r="X1578" s="131"/>
      <c r="Y1578" s="131"/>
      <c r="Z1578" s="206"/>
      <c r="AA1578" s="134"/>
      <c r="AB1578" s="174">
        <f>IF(AC1578="totale",SUMIF(AA$7:AA1578,"somma",Z$7:Z1578)-SUMIF(AC$7:AC1577,"totale",AB$7:AB1577),0)</f>
        <v>0</v>
      </c>
      <c r="AC1578" s="134"/>
      <c r="AD1578" s="194">
        <f t="shared" si="112"/>
        <v>0</v>
      </c>
      <c r="AE1578" s="124" t="str">
        <f t="shared" si="111"/>
        <v/>
      </c>
      <c r="AF1578" s="195" t="str">
        <f t="shared" si="113"/>
        <v/>
      </c>
      <c r="AG1578" s="194" t="str">
        <f t="shared" si="114"/>
        <v/>
      </c>
      <c r="AH1578" s="194">
        <f>IF(AG1578="",0,IF(ISERROR(VLOOKUP(AG1578,AG$7:AG1577,1,FALSE)),1,0))</f>
        <v>0</v>
      </c>
      <c r="AI1578" s="194"/>
    </row>
    <row r="1579" spans="1:35" ht="16.5" customHeight="1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75">
        <f>IF(AND($X$5012&lt;&gt;" ",$X$5012&lt;&gt;0),IF(X1579=$X$5012,1+COUNTIF(U$7:U1578,"&gt;0"),0),0)</f>
        <v>0</v>
      </c>
      <c r="V1579" s="178" t="s">
        <v>1768</v>
      </c>
      <c r="W1579" s="130"/>
      <c r="X1579" s="131"/>
      <c r="Y1579" s="131"/>
      <c r="Z1579" s="206"/>
      <c r="AA1579" s="134"/>
      <c r="AB1579" s="174">
        <f>IF(AC1579="totale",SUMIF(AA$7:AA1579,"somma",Z$7:Z1579)-SUMIF(AC$7:AC1578,"totale",AB$7:AB1578),0)</f>
        <v>0</v>
      </c>
      <c r="AC1579" s="134"/>
      <c r="AD1579" s="194">
        <f t="shared" si="112"/>
        <v>0</v>
      </c>
      <c r="AE1579" s="124" t="str">
        <f t="shared" si="111"/>
        <v/>
      </c>
      <c r="AF1579" s="195" t="str">
        <f t="shared" si="113"/>
        <v/>
      </c>
      <c r="AG1579" s="194" t="str">
        <f t="shared" si="114"/>
        <v/>
      </c>
      <c r="AH1579" s="194">
        <f>IF(AG1579="",0,IF(ISERROR(VLOOKUP(AG1579,AG$7:AG1578,1,FALSE)),1,0))</f>
        <v>0</v>
      </c>
      <c r="AI1579" s="194"/>
    </row>
    <row r="1580" spans="1:35" ht="16.5" customHeight="1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75">
        <f>IF(AND($X$5012&lt;&gt;" ",$X$5012&lt;&gt;0),IF(X1580=$X$5012,1+COUNTIF(U$7:U1579,"&gt;0"),0),0)</f>
        <v>0</v>
      </c>
      <c r="V1580" s="178" t="s">
        <v>1769</v>
      </c>
      <c r="W1580" s="130"/>
      <c r="X1580" s="131"/>
      <c r="Y1580" s="131"/>
      <c r="Z1580" s="206"/>
      <c r="AA1580" s="134"/>
      <c r="AB1580" s="174">
        <f>IF(AC1580="totale",SUMIF(AA$7:AA1580,"somma",Z$7:Z1580)-SUMIF(AC$7:AC1579,"totale",AB$7:AB1579),0)</f>
        <v>0</v>
      </c>
      <c r="AC1580" s="134"/>
      <c r="AD1580" s="194">
        <f t="shared" si="112"/>
        <v>0</v>
      </c>
      <c r="AE1580" s="124" t="str">
        <f t="shared" si="111"/>
        <v/>
      </c>
      <c r="AF1580" s="195" t="str">
        <f t="shared" si="113"/>
        <v/>
      </c>
      <c r="AG1580" s="194" t="str">
        <f t="shared" si="114"/>
        <v/>
      </c>
      <c r="AH1580" s="194">
        <f>IF(AG1580="",0,IF(ISERROR(VLOOKUP(AG1580,AG$7:AG1579,1,FALSE)),1,0))</f>
        <v>0</v>
      </c>
      <c r="AI1580" s="194"/>
    </row>
    <row r="1581" spans="1:35" ht="16.5" customHeight="1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75">
        <f>IF(AND($X$5012&lt;&gt;" ",$X$5012&lt;&gt;0),IF(X1581=$X$5012,1+COUNTIF(U$7:U1580,"&gt;0"),0),0)</f>
        <v>0</v>
      </c>
      <c r="V1581" s="178" t="s">
        <v>1770</v>
      </c>
      <c r="W1581" s="130"/>
      <c r="X1581" s="131"/>
      <c r="Y1581" s="131"/>
      <c r="Z1581" s="206"/>
      <c r="AA1581" s="134"/>
      <c r="AB1581" s="174">
        <f>IF(AC1581="totale",SUMIF(AA$7:AA1581,"somma",Z$7:Z1581)-SUMIF(AC$7:AC1580,"totale",AB$7:AB1580),0)</f>
        <v>0</v>
      </c>
      <c r="AC1581" s="134"/>
      <c r="AD1581" s="194">
        <f t="shared" si="112"/>
        <v>0</v>
      </c>
      <c r="AE1581" s="124" t="str">
        <f t="shared" si="111"/>
        <v/>
      </c>
      <c r="AF1581" s="195" t="str">
        <f t="shared" si="113"/>
        <v/>
      </c>
      <c r="AG1581" s="194" t="str">
        <f t="shared" si="114"/>
        <v/>
      </c>
      <c r="AH1581" s="194">
        <f>IF(AG1581="",0,IF(ISERROR(VLOOKUP(AG1581,AG$7:AG1580,1,FALSE)),1,0))</f>
        <v>0</v>
      </c>
      <c r="AI1581" s="194"/>
    </row>
    <row r="1582" spans="1:35" ht="16.5" customHeight="1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75">
        <f>IF(AND($X$5012&lt;&gt;" ",$X$5012&lt;&gt;0),IF(X1582=$X$5012,1+COUNTIF(U$7:U1581,"&gt;0"),0),0)</f>
        <v>0</v>
      </c>
      <c r="V1582" s="178" t="s">
        <v>1771</v>
      </c>
      <c r="W1582" s="130"/>
      <c r="X1582" s="131"/>
      <c r="Y1582" s="131"/>
      <c r="Z1582" s="206"/>
      <c r="AA1582" s="134"/>
      <c r="AB1582" s="174">
        <f>IF(AC1582="totale",SUMIF(AA$7:AA1582,"somma",Z$7:Z1582)-SUMIF(AC$7:AC1581,"totale",AB$7:AB1581),0)</f>
        <v>0</v>
      </c>
      <c r="AC1582" s="134"/>
      <c r="AD1582" s="194">
        <f t="shared" si="112"/>
        <v>0</v>
      </c>
      <c r="AE1582" s="124" t="str">
        <f t="shared" si="111"/>
        <v/>
      </c>
      <c r="AF1582" s="195" t="str">
        <f t="shared" si="113"/>
        <v/>
      </c>
      <c r="AG1582" s="194" t="str">
        <f t="shared" si="114"/>
        <v/>
      </c>
      <c r="AH1582" s="194">
        <f>IF(AG1582="",0,IF(ISERROR(VLOOKUP(AG1582,AG$7:AG1581,1,FALSE)),1,0))</f>
        <v>0</v>
      </c>
      <c r="AI1582" s="194"/>
    </row>
    <row r="1583" spans="1:35" ht="16.5" customHeight="1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75">
        <f>IF(AND($X$5012&lt;&gt;" ",$X$5012&lt;&gt;0),IF(X1583=$X$5012,1+COUNTIF(U$7:U1582,"&gt;0"),0),0)</f>
        <v>0</v>
      </c>
      <c r="V1583" s="178" t="s">
        <v>1772</v>
      </c>
      <c r="W1583" s="130"/>
      <c r="X1583" s="131"/>
      <c r="Y1583" s="131"/>
      <c r="Z1583" s="206"/>
      <c r="AA1583" s="134"/>
      <c r="AB1583" s="174">
        <f>IF(AC1583="totale",SUMIF(AA$7:AA1583,"somma",Z$7:Z1583)-SUMIF(AC$7:AC1582,"totale",AB$7:AB1582),0)</f>
        <v>0</v>
      </c>
      <c r="AC1583" s="134"/>
      <c r="AD1583" s="194">
        <f t="shared" si="112"/>
        <v>0</v>
      </c>
      <c r="AE1583" s="124" t="str">
        <f t="shared" si="111"/>
        <v/>
      </c>
      <c r="AF1583" s="195" t="str">
        <f t="shared" si="113"/>
        <v/>
      </c>
      <c r="AG1583" s="194" t="str">
        <f t="shared" si="114"/>
        <v/>
      </c>
      <c r="AH1583" s="194">
        <f>IF(AG1583="",0,IF(ISERROR(VLOOKUP(AG1583,AG$7:AG1582,1,FALSE)),1,0))</f>
        <v>0</v>
      </c>
      <c r="AI1583" s="194"/>
    </row>
    <row r="1584" spans="1:35" ht="16.5" customHeight="1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75">
        <f>IF(AND($X$5012&lt;&gt;" ",$X$5012&lt;&gt;0),IF(X1584=$X$5012,1+COUNTIF(U$7:U1583,"&gt;0"),0),0)</f>
        <v>0</v>
      </c>
      <c r="V1584" s="178" t="s">
        <v>1773</v>
      </c>
      <c r="W1584" s="130"/>
      <c r="X1584" s="131"/>
      <c r="Y1584" s="131"/>
      <c r="Z1584" s="206"/>
      <c r="AA1584" s="134"/>
      <c r="AB1584" s="174">
        <f>IF(AC1584="totale",SUMIF(AA$7:AA1584,"somma",Z$7:Z1584)-SUMIF(AC$7:AC1583,"totale",AB$7:AB1583),0)</f>
        <v>0</v>
      </c>
      <c r="AC1584" s="134"/>
      <c r="AD1584" s="194">
        <f t="shared" si="112"/>
        <v>0</v>
      </c>
      <c r="AE1584" s="124" t="str">
        <f t="shared" si="111"/>
        <v/>
      </c>
      <c r="AF1584" s="195" t="str">
        <f t="shared" si="113"/>
        <v/>
      </c>
      <c r="AG1584" s="194" t="str">
        <f t="shared" si="114"/>
        <v/>
      </c>
      <c r="AH1584" s="194">
        <f>IF(AG1584="",0,IF(ISERROR(VLOOKUP(AG1584,AG$7:AG1583,1,FALSE)),1,0))</f>
        <v>0</v>
      </c>
      <c r="AI1584" s="194"/>
    </row>
    <row r="1585" spans="1:35" ht="16.5" customHeight="1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75">
        <f>IF(AND($X$5012&lt;&gt;" ",$X$5012&lt;&gt;0),IF(X1585=$X$5012,1+COUNTIF(U$7:U1584,"&gt;0"),0),0)</f>
        <v>0</v>
      </c>
      <c r="V1585" s="178" t="s">
        <v>1774</v>
      </c>
      <c r="W1585" s="130"/>
      <c r="X1585" s="131"/>
      <c r="Y1585" s="131"/>
      <c r="Z1585" s="206"/>
      <c r="AA1585" s="134"/>
      <c r="AB1585" s="174">
        <f>IF(AC1585="totale",SUMIF(AA$7:AA1585,"somma",Z$7:Z1585)-SUMIF(AC$7:AC1584,"totale",AB$7:AB1584),0)</f>
        <v>0</v>
      </c>
      <c r="AC1585" s="134"/>
      <c r="AD1585" s="194">
        <f t="shared" si="112"/>
        <v>0</v>
      </c>
      <c r="AE1585" s="124" t="str">
        <f t="shared" si="111"/>
        <v/>
      </c>
      <c r="AF1585" s="195" t="str">
        <f t="shared" si="113"/>
        <v/>
      </c>
      <c r="AG1585" s="194" t="str">
        <f t="shared" si="114"/>
        <v/>
      </c>
      <c r="AH1585" s="194">
        <f>IF(AG1585="",0,IF(ISERROR(VLOOKUP(AG1585,AG$7:AG1584,1,FALSE)),1,0))</f>
        <v>0</v>
      </c>
      <c r="AI1585" s="194"/>
    </row>
    <row r="1586" spans="1:35" ht="16.5" customHeight="1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75">
        <f>IF(AND($X$5012&lt;&gt;" ",$X$5012&lt;&gt;0),IF(X1586=$X$5012,1+COUNTIF(U$7:U1585,"&gt;0"),0),0)</f>
        <v>0</v>
      </c>
      <c r="V1586" s="178" t="s">
        <v>1775</v>
      </c>
      <c r="W1586" s="130"/>
      <c r="X1586" s="131"/>
      <c r="Y1586" s="131"/>
      <c r="Z1586" s="206"/>
      <c r="AA1586" s="134"/>
      <c r="AB1586" s="174">
        <f>IF(AC1586="totale",SUMIF(AA$7:AA1586,"somma",Z$7:Z1586)-SUMIF(AC$7:AC1585,"totale",AB$7:AB1585),0)</f>
        <v>0</v>
      </c>
      <c r="AC1586" s="134"/>
      <c r="AD1586" s="194">
        <f t="shared" si="112"/>
        <v>0</v>
      </c>
      <c r="AE1586" s="124" t="str">
        <f t="shared" si="111"/>
        <v/>
      </c>
      <c r="AF1586" s="195" t="str">
        <f t="shared" si="113"/>
        <v/>
      </c>
      <c r="AG1586" s="194" t="str">
        <f t="shared" si="114"/>
        <v/>
      </c>
      <c r="AH1586" s="194">
        <f>IF(AG1586="",0,IF(ISERROR(VLOOKUP(AG1586,AG$7:AG1585,1,FALSE)),1,0))</f>
        <v>0</v>
      </c>
      <c r="AI1586" s="194"/>
    </row>
    <row r="1587" spans="1:35" ht="16.5" customHeight="1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75">
        <f>IF(AND($X$5012&lt;&gt;" ",$X$5012&lt;&gt;0),IF(X1587=$X$5012,1+COUNTIF(U$7:U1586,"&gt;0"),0),0)</f>
        <v>0</v>
      </c>
      <c r="V1587" s="178" t="s">
        <v>1776</v>
      </c>
      <c r="W1587" s="130"/>
      <c r="X1587" s="131"/>
      <c r="Y1587" s="131"/>
      <c r="Z1587" s="206"/>
      <c r="AA1587" s="134"/>
      <c r="AB1587" s="174">
        <f>IF(AC1587="totale",SUMIF(AA$7:AA1587,"somma",Z$7:Z1587)-SUMIF(AC$7:AC1586,"totale",AB$7:AB1586),0)</f>
        <v>0</v>
      </c>
      <c r="AC1587" s="134"/>
      <c r="AD1587" s="194">
        <f t="shared" si="112"/>
        <v>0</v>
      </c>
      <c r="AE1587" s="124" t="str">
        <f t="shared" si="111"/>
        <v/>
      </c>
      <c r="AF1587" s="195" t="str">
        <f t="shared" si="113"/>
        <v/>
      </c>
      <c r="AG1587" s="194" t="str">
        <f t="shared" si="114"/>
        <v/>
      </c>
      <c r="AH1587" s="194">
        <f>IF(AG1587="",0,IF(ISERROR(VLOOKUP(AG1587,AG$7:AG1586,1,FALSE)),1,0))</f>
        <v>0</v>
      </c>
      <c r="AI1587" s="194"/>
    </row>
    <row r="1588" spans="1:35" ht="16.5" customHeight="1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75">
        <f>IF(AND($X$5012&lt;&gt;" ",$X$5012&lt;&gt;0),IF(X1588=$X$5012,1+COUNTIF(U$7:U1587,"&gt;0"),0),0)</f>
        <v>0</v>
      </c>
      <c r="V1588" s="178" t="s">
        <v>1777</v>
      </c>
      <c r="W1588" s="130"/>
      <c r="X1588" s="131"/>
      <c r="Y1588" s="131"/>
      <c r="Z1588" s="206"/>
      <c r="AA1588" s="134"/>
      <c r="AB1588" s="174">
        <f>IF(AC1588="totale",SUMIF(AA$7:AA1588,"somma",Z$7:Z1588)-SUMIF(AC$7:AC1587,"totale",AB$7:AB1587),0)</f>
        <v>0</v>
      </c>
      <c r="AC1588" s="134"/>
      <c r="AD1588" s="194">
        <f t="shared" si="112"/>
        <v>0</v>
      </c>
      <c r="AE1588" s="124" t="str">
        <f t="shared" si="111"/>
        <v/>
      </c>
      <c r="AF1588" s="195" t="str">
        <f t="shared" si="113"/>
        <v/>
      </c>
      <c r="AG1588" s="194" t="str">
        <f t="shared" si="114"/>
        <v/>
      </c>
      <c r="AH1588" s="194">
        <f>IF(AG1588="",0,IF(ISERROR(VLOOKUP(AG1588,AG$7:AG1587,1,FALSE)),1,0))</f>
        <v>0</v>
      </c>
      <c r="AI1588" s="194"/>
    </row>
    <row r="1589" spans="1:35" ht="16.5" customHeight="1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75">
        <f>IF(AND($X$5012&lt;&gt;" ",$X$5012&lt;&gt;0),IF(X1589=$X$5012,1+COUNTIF(U$7:U1588,"&gt;0"),0),0)</f>
        <v>0</v>
      </c>
      <c r="V1589" s="178" t="s">
        <v>1778</v>
      </c>
      <c r="W1589" s="130"/>
      <c r="X1589" s="131"/>
      <c r="Y1589" s="131"/>
      <c r="Z1589" s="206"/>
      <c r="AA1589" s="134"/>
      <c r="AB1589" s="174">
        <f>IF(AC1589="totale",SUMIF(AA$7:AA1589,"somma",Z$7:Z1589)-SUMIF(AC$7:AC1588,"totale",AB$7:AB1588),0)</f>
        <v>0</v>
      </c>
      <c r="AC1589" s="134"/>
      <c r="AD1589" s="194">
        <f t="shared" si="112"/>
        <v>0</v>
      </c>
      <c r="AE1589" s="124" t="str">
        <f t="shared" si="111"/>
        <v/>
      </c>
      <c r="AF1589" s="195" t="str">
        <f t="shared" si="113"/>
        <v/>
      </c>
      <c r="AG1589" s="194" t="str">
        <f t="shared" si="114"/>
        <v/>
      </c>
      <c r="AH1589" s="194">
        <f>IF(AG1589="",0,IF(ISERROR(VLOOKUP(AG1589,AG$7:AG1588,1,FALSE)),1,0))</f>
        <v>0</v>
      </c>
      <c r="AI1589" s="194"/>
    </row>
    <row r="1590" spans="1:35" ht="16.5" customHeight="1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75">
        <f>IF(AND($X$5012&lt;&gt;" ",$X$5012&lt;&gt;0),IF(X1590=$X$5012,1+COUNTIF(U$7:U1589,"&gt;0"),0),0)</f>
        <v>0</v>
      </c>
      <c r="V1590" s="178" t="s">
        <v>1779</v>
      </c>
      <c r="W1590" s="130"/>
      <c r="X1590" s="131"/>
      <c r="Y1590" s="131"/>
      <c r="Z1590" s="206"/>
      <c r="AA1590" s="134"/>
      <c r="AB1590" s="174">
        <f>IF(AC1590="totale",SUMIF(AA$7:AA1590,"somma",Z$7:Z1590)-SUMIF(AC$7:AC1589,"totale",AB$7:AB1589),0)</f>
        <v>0</v>
      </c>
      <c r="AC1590" s="134"/>
      <c r="AD1590" s="194">
        <f t="shared" si="112"/>
        <v>0</v>
      </c>
      <c r="AE1590" s="124" t="str">
        <f t="shared" si="111"/>
        <v/>
      </c>
      <c r="AF1590" s="195" t="str">
        <f t="shared" si="113"/>
        <v/>
      </c>
      <c r="AG1590" s="194" t="str">
        <f t="shared" si="114"/>
        <v/>
      </c>
      <c r="AH1590" s="194">
        <f>IF(AG1590="",0,IF(ISERROR(VLOOKUP(AG1590,AG$7:AG1589,1,FALSE)),1,0))</f>
        <v>0</v>
      </c>
      <c r="AI1590" s="194"/>
    </row>
    <row r="1591" spans="1:35" ht="16.5" customHeight="1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75">
        <f>IF(AND($X$5012&lt;&gt;" ",$X$5012&lt;&gt;0),IF(X1591=$X$5012,1+COUNTIF(U$7:U1590,"&gt;0"),0),0)</f>
        <v>0</v>
      </c>
      <c r="V1591" s="178" t="s">
        <v>1780</v>
      </c>
      <c r="W1591" s="130"/>
      <c r="X1591" s="131"/>
      <c r="Y1591" s="131"/>
      <c r="Z1591" s="206"/>
      <c r="AA1591" s="134"/>
      <c r="AB1591" s="174">
        <f>IF(AC1591="totale",SUMIF(AA$7:AA1591,"somma",Z$7:Z1591)-SUMIF(AC$7:AC1590,"totale",AB$7:AB1590),0)</f>
        <v>0</v>
      </c>
      <c r="AC1591" s="134"/>
      <c r="AD1591" s="194">
        <f t="shared" si="112"/>
        <v>0</v>
      </c>
      <c r="AE1591" s="124" t="str">
        <f t="shared" si="111"/>
        <v/>
      </c>
      <c r="AF1591" s="195" t="str">
        <f t="shared" si="113"/>
        <v/>
      </c>
      <c r="AG1591" s="194" t="str">
        <f t="shared" si="114"/>
        <v/>
      </c>
      <c r="AH1591" s="194">
        <f>IF(AG1591="",0,IF(ISERROR(VLOOKUP(AG1591,AG$7:AG1590,1,FALSE)),1,0))</f>
        <v>0</v>
      </c>
      <c r="AI1591" s="194"/>
    </row>
    <row r="1592" spans="1:35" ht="16.5" customHeight="1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75">
        <f>IF(AND($X$5012&lt;&gt;" ",$X$5012&lt;&gt;0),IF(X1592=$X$5012,1+COUNTIF(U$7:U1591,"&gt;0"),0),0)</f>
        <v>0</v>
      </c>
      <c r="V1592" s="178" t="s">
        <v>1781</v>
      </c>
      <c r="W1592" s="130"/>
      <c r="X1592" s="131"/>
      <c r="Y1592" s="131"/>
      <c r="Z1592" s="206"/>
      <c r="AA1592" s="134"/>
      <c r="AB1592" s="174">
        <f>IF(AC1592="totale",SUMIF(AA$7:AA1592,"somma",Z$7:Z1592)-SUMIF(AC$7:AC1591,"totale",AB$7:AB1591),0)</f>
        <v>0</v>
      </c>
      <c r="AC1592" s="134"/>
      <c r="AD1592" s="194">
        <f t="shared" si="112"/>
        <v>0</v>
      </c>
      <c r="AE1592" s="124" t="str">
        <f t="shared" si="111"/>
        <v/>
      </c>
      <c r="AF1592" s="195" t="str">
        <f t="shared" si="113"/>
        <v/>
      </c>
      <c r="AG1592" s="194" t="str">
        <f t="shared" si="114"/>
        <v/>
      </c>
      <c r="AH1592" s="194">
        <f>IF(AG1592="",0,IF(ISERROR(VLOOKUP(AG1592,AG$7:AG1591,1,FALSE)),1,0))</f>
        <v>0</v>
      </c>
      <c r="AI1592" s="194"/>
    </row>
    <row r="1593" spans="1:35" ht="16.5" customHeight="1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75">
        <f>IF(AND($X$5012&lt;&gt;" ",$X$5012&lt;&gt;0),IF(X1593=$X$5012,1+COUNTIF(U$7:U1592,"&gt;0"),0),0)</f>
        <v>0</v>
      </c>
      <c r="V1593" s="178" t="s">
        <v>1782</v>
      </c>
      <c r="W1593" s="130"/>
      <c r="X1593" s="131"/>
      <c r="Y1593" s="131"/>
      <c r="Z1593" s="206"/>
      <c r="AA1593" s="134"/>
      <c r="AB1593" s="174">
        <f>IF(AC1593="totale",SUMIF(AA$7:AA1593,"somma",Z$7:Z1593)-SUMIF(AC$7:AC1592,"totale",AB$7:AB1592),0)</f>
        <v>0</v>
      </c>
      <c r="AC1593" s="134"/>
      <c r="AD1593" s="194">
        <f t="shared" si="112"/>
        <v>0</v>
      </c>
      <c r="AE1593" s="124" t="str">
        <f t="shared" si="111"/>
        <v/>
      </c>
      <c r="AF1593" s="195" t="str">
        <f t="shared" si="113"/>
        <v/>
      </c>
      <c r="AG1593" s="194" t="str">
        <f t="shared" si="114"/>
        <v/>
      </c>
      <c r="AH1593" s="194">
        <f>IF(AG1593="",0,IF(ISERROR(VLOOKUP(AG1593,AG$7:AG1592,1,FALSE)),1,0))</f>
        <v>0</v>
      </c>
      <c r="AI1593" s="194"/>
    </row>
    <row r="1594" spans="1:35" ht="16.5" customHeight="1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75">
        <f>IF(AND($X$5012&lt;&gt;" ",$X$5012&lt;&gt;0),IF(X1594=$X$5012,1+COUNTIF(U$7:U1593,"&gt;0"),0),0)</f>
        <v>0</v>
      </c>
      <c r="V1594" s="178" t="s">
        <v>1783</v>
      </c>
      <c r="W1594" s="130"/>
      <c r="X1594" s="131"/>
      <c r="Y1594" s="131"/>
      <c r="Z1594" s="206"/>
      <c r="AA1594" s="134"/>
      <c r="AB1594" s="174">
        <f>IF(AC1594="totale",SUMIF(AA$7:AA1594,"somma",Z$7:Z1594)-SUMIF(AC$7:AC1593,"totale",AB$7:AB1593),0)</f>
        <v>0</v>
      </c>
      <c r="AC1594" s="134"/>
      <c r="AD1594" s="194">
        <f t="shared" si="112"/>
        <v>0</v>
      </c>
      <c r="AE1594" s="124" t="str">
        <f t="shared" si="111"/>
        <v/>
      </c>
      <c r="AF1594" s="195" t="str">
        <f t="shared" si="113"/>
        <v/>
      </c>
      <c r="AG1594" s="194" t="str">
        <f t="shared" si="114"/>
        <v/>
      </c>
      <c r="AH1594" s="194">
        <f>IF(AG1594="",0,IF(ISERROR(VLOOKUP(AG1594,AG$7:AG1593,1,FALSE)),1,0))</f>
        <v>0</v>
      </c>
      <c r="AI1594" s="194"/>
    </row>
    <row r="1595" spans="1:35" ht="16.5" customHeight="1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75">
        <f>IF(AND($X$5012&lt;&gt;" ",$X$5012&lt;&gt;0),IF(X1595=$X$5012,1+COUNTIF(U$7:U1594,"&gt;0"),0),0)</f>
        <v>0</v>
      </c>
      <c r="V1595" s="178" t="s">
        <v>1784</v>
      </c>
      <c r="W1595" s="130"/>
      <c r="X1595" s="131"/>
      <c r="Y1595" s="131"/>
      <c r="Z1595" s="206"/>
      <c r="AA1595" s="134"/>
      <c r="AB1595" s="174">
        <f>IF(AC1595="totale",SUMIF(AA$7:AA1595,"somma",Z$7:Z1595)-SUMIF(AC$7:AC1594,"totale",AB$7:AB1594),0)</f>
        <v>0</v>
      </c>
      <c r="AC1595" s="134"/>
      <c r="AD1595" s="194">
        <f t="shared" si="112"/>
        <v>0</v>
      </c>
      <c r="AE1595" s="124" t="str">
        <f t="shared" si="111"/>
        <v/>
      </c>
      <c r="AF1595" s="195" t="str">
        <f t="shared" si="113"/>
        <v/>
      </c>
      <c r="AG1595" s="194" t="str">
        <f t="shared" si="114"/>
        <v/>
      </c>
      <c r="AH1595" s="194">
        <f>IF(AG1595="",0,IF(ISERROR(VLOOKUP(AG1595,AG$7:AG1594,1,FALSE)),1,0))</f>
        <v>0</v>
      </c>
      <c r="AI1595" s="194"/>
    </row>
    <row r="1596" spans="1:35" ht="16.5" customHeight="1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75">
        <f>IF(AND($X$5012&lt;&gt;" ",$X$5012&lt;&gt;0),IF(X1596=$X$5012,1+COUNTIF(U$7:U1595,"&gt;0"),0),0)</f>
        <v>0</v>
      </c>
      <c r="V1596" s="178" t="s">
        <v>1785</v>
      </c>
      <c r="W1596" s="130"/>
      <c r="X1596" s="131"/>
      <c r="Y1596" s="131"/>
      <c r="Z1596" s="206"/>
      <c r="AA1596" s="134"/>
      <c r="AB1596" s="174">
        <f>IF(AC1596="totale",SUMIF(AA$7:AA1596,"somma",Z$7:Z1596)-SUMIF(AC$7:AC1595,"totale",AB$7:AB1595),0)</f>
        <v>0</v>
      </c>
      <c r="AC1596" s="134"/>
      <c r="AD1596" s="194">
        <f t="shared" si="112"/>
        <v>0</v>
      </c>
      <c r="AE1596" s="124" t="str">
        <f t="shared" si="111"/>
        <v/>
      </c>
      <c r="AF1596" s="195" t="str">
        <f t="shared" si="113"/>
        <v/>
      </c>
      <c r="AG1596" s="194" t="str">
        <f t="shared" si="114"/>
        <v/>
      </c>
      <c r="AH1596" s="194">
        <f>IF(AG1596="",0,IF(ISERROR(VLOOKUP(AG1596,AG$7:AG1595,1,FALSE)),1,0))</f>
        <v>0</v>
      </c>
      <c r="AI1596" s="194"/>
    </row>
    <row r="1597" spans="1:35" ht="16.5" customHeight="1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75">
        <f>IF(AND($X$5012&lt;&gt;" ",$X$5012&lt;&gt;0),IF(X1597=$X$5012,1+COUNTIF(U$7:U1596,"&gt;0"),0),0)</f>
        <v>0</v>
      </c>
      <c r="V1597" s="178" t="s">
        <v>1786</v>
      </c>
      <c r="W1597" s="130"/>
      <c r="X1597" s="131"/>
      <c r="Y1597" s="131"/>
      <c r="Z1597" s="206"/>
      <c r="AA1597" s="134"/>
      <c r="AB1597" s="174">
        <f>IF(AC1597="totale",SUMIF(AA$7:AA1597,"somma",Z$7:Z1597)-SUMIF(AC$7:AC1596,"totale",AB$7:AB1596),0)</f>
        <v>0</v>
      </c>
      <c r="AC1597" s="134"/>
      <c r="AD1597" s="194">
        <f t="shared" si="112"/>
        <v>0</v>
      </c>
      <c r="AE1597" s="124" t="str">
        <f t="shared" si="111"/>
        <v/>
      </c>
      <c r="AF1597" s="195" t="str">
        <f t="shared" si="113"/>
        <v/>
      </c>
      <c r="AG1597" s="194" t="str">
        <f t="shared" si="114"/>
        <v/>
      </c>
      <c r="AH1597" s="194">
        <f>IF(AG1597="",0,IF(ISERROR(VLOOKUP(AG1597,AG$7:AG1596,1,FALSE)),1,0))</f>
        <v>0</v>
      </c>
      <c r="AI1597" s="194"/>
    </row>
    <row r="1598" spans="1:35" ht="16.5" customHeight="1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75">
        <f>IF(AND($X$5012&lt;&gt;" ",$X$5012&lt;&gt;0),IF(X1598=$X$5012,1+COUNTIF(U$7:U1597,"&gt;0"),0),0)</f>
        <v>0</v>
      </c>
      <c r="V1598" s="178" t="s">
        <v>1787</v>
      </c>
      <c r="W1598" s="130"/>
      <c r="X1598" s="131"/>
      <c r="Y1598" s="131"/>
      <c r="Z1598" s="206"/>
      <c r="AA1598" s="134"/>
      <c r="AB1598" s="174">
        <f>IF(AC1598="totale",SUMIF(AA$7:AA1598,"somma",Z$7:Z1598)-SUMIF(AC$7:AC1597,"totale",AB$7:AB1597),0)</f>
        <v>0</v>
      </c>
      <c r="AC1598" s="134"/>
      <c r="AD1598" s="194">
        <f t="shared" si="112"/>
        <v>0</v>
      </c>
      <c r="AE1598" s="124" t="str">
        <f t="shared" si="111"/>
        <v/>
      </c>
      <c r="AF1598" s="195" t="str">
        <f t="shared" si="113"/>
        <v/>
      </c>
      <c r="AG1598" s="194" t="str">
        <f t="shared" si="114"/>
        <v/>
      </c>
      <c r="AH1598" s="194">
        <f>IF(AG1598="",0,IF(ISERROR(VLOOKUP(AG1598,AG$7:AG1597,1,FALSE)),1,0))</f>
        <v>0</v>
      </c>
      <c r="AI1598" s="194"/>
    </row>
    <row r="1599" spans="1:35" ht="16.5" customHeight="1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75">
        <f>IF(AND($X$5012&lt;&gt;" ",$X$5012&lt;&gt;0),IF(X1599=$X$5012,1+COUNTIF(U$7:U1598,"&gt;0"),0),0)</f>
        <v>0</v>
      </c>
      <c r="V1599" s="178" t="s">
        <v>1788</v>
      </c>
      <c r="W1599" s="130"/>
      <c r="X1599" s="131"/>
      <c r="Y1599" s="131"/>
      <c r="Z1599" s="206"/>
      <c r="AA1599" s="134"/>
      <c r="AB1599" s="174">
        <f>IF(AC1599="totale",SUMIF(AA$7:AA1599,"somma",Z$7:Z1599)-SUMIF(AC$7:AC1598,"totale",AB$7:AB1598),0)</f>
        <v>0</v>
      </c>
      <c r="AC1599" s="134"/>
      <c r="AD1599" s="194">
        <f t="shared" si="112"/>
        <v>0</v>
      </c>
      <c r="AE1599" s="124" t="str">
        <f t="shared" si="111"/>
        <v/>
      </c>
      <c r="AF1599" s="195" t="str">
        <f t="shared" si="113"/>
        <v/>
      </c>
      <c r="AG1599" s="194" t="str">
        <f t="shared" si="114"/>
        <v/>
      </c>
      <c r="AH1599" s="194">
        <f>IF(AG1599="",0,IF(ISERROR(VLOOKUP(AG1599,AG$7:AG1598,1,FALSE)),1,0))</f>
        <v>0</v>
      </c>
      <c r="AI1599" s="194"/>
    </row>
    <row r="1600" spans="1:35" ht="16.5" customHeight="1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75">
        <f>IF(AND($X$5012&lt;&gt;" ",$X$5012&lt;&gt;0),IF(X1600=$X$5012,1+COUNTIF(U$7:U1599,"&gt;0"),0),0)</f>
        <v>0</v>
      </c>
      <c r="V1600" s="178" t="s">
        <v>1789</v>
      </c>
      <c r="W1600" s="130"/>
      <c r="X1600" s="131"/>
      <c r="Y1600" s="131"/>
      <c r="Z1600" s="206"/>
      <c r="AA1600" s="134"/>
      <c r="AB1600" s="174">
        <f>IF(AC1600="totale",SUMIF(AA$7:AA1600,"somma",Z$7:Z1600)-SUMIF(AC$7:AC1599,"totale",AB$7:AB1599),0)</f>
        <v>0</v>
      </c>
      <c r="AC1600" s="134"/>
      <c r="AD1600" s="194">
        <f t="shared" si="112"/>
        <v>0</v>
      </c>
      <c r="AE1600" s="124" t="str">
        <f t="shared" si="111"/>
        <v/>
      </c>
      <c r="AF1600" s="195" t="str">
        <f t="shared" si="113"/>
        <v/>
      </c>
      <c r="AG1600" s="194" t="str">
        <f t="shared" si="114"/>
        <v/>
      </c>
      <c r="AH1600" s="194">
        <f>IF(AG1600="",0,IF(ISERROR(VLOOKUP(AG1600,AG$7:AG1599,1,FALSE)),1,0))</f>
        <v>0</v>
      </c>
      <c r="AI1600" s="194"/>
    </row>
    <row r="1601" spans="1:35" ht="16.5" customHeight="1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75">
        <f>IF(AND($X$5012&lt;&gt;" ",$X$5012&lt;&gt;0),IF(X1601=$X$5012,1+COUNTIF(U$7:U1600,"&gt;0"),0),0)</f>
        <v>0</v>
      </c>
      <c r="V1601" s="178" t="s">
        <v>1790</v>
      </c>
      <c r="W1601" s="130"/>
      <c r="X1601" s="131"/>
      <c r="Y1601" s="131"/>
      <c r="Z1601" s="206"/>
      <c r="AA1601" s="134"/>
      <c r="AB1601" s="174">
        <f>IF(AC1601="totale",SUMIF(AA$7:AA1601,"somma",Z$7:Z1601)-SUMIF(AC$7:AC1600,"totale",AB$7:AB1600),0)</f>
        <v>0</v>
      </c>
      <c r="AC1601" s="134"/>
      <c r="AD1601" s="194">
        <f t="shared" si="112"/>
        <v>0</v>
      </c>
      <c r="AE1601" s="124" t="str">
        <f t="shared" si="111"/>
        <v/>
      </c>
      <c r="AF1601" s="195" t="str">
        <f t="shared" si="113"/>
        <v/>
      </c>
      <c r="AG1601" s="194" t="str">
        <f t="shared" si="114"/>
        <v/>
      </c>
      <c r="AH1601" s="194">
        <f>IF(AG1601="",0,IF(ISERROR(VLOOKUP(AG1601,AG$7:AG1600,1,FALSE)),1,0))</f>
        <v>0</v>
      </c>
      <c r="AI1601" s="194"/>
    </row>
    <row r="1602" spans="1:35" ht="16.5" customHeight="1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75">
        <f>IF(AND($X$5012&lt;&gt;" ",$X$5012&lt;&gt;0),IF(X1602=$X$5012,1+COUNTIF(U$7:U1601,"&gt;0"),0),0)</f>
        <v>0</v>
      </c>
      <c r="V1602" s="178" t="s">
        <v>1791</v>
      </c>
      <c r="W1602" s="130"/>
      <c r="X1602" s="131"/>
      <c r="Y1602" s="131"/>
      <c r="Z1602" s="206"/>
      <c r="AA1602" s="134"/>
      <c r="AB1602" s="174">
        <f>IF(AC1602="totale",SUMIF(AA$7:AA1602,"somma",Z$7:Z1602)-SUMIF(AC$7:AC1601,"totale",AB$7:AB1601),0)</f>
        <v>0</v>
      </c>
      <c r="AC1602" s="134"/>
      <c r="AD1602" s="194">
        <f t="shared" si="112"/>
        <v>0</v>
      </c>
      <c r="AE1602" s="124" t="str">
        <f t="shared" si="111"/>
        <v/>
      </c>
      <c r="AF1602" s="195" t="str">
        <f t="shared" si="113"/>
        <v/>
      </c>
      <c r="AG1602" s="194" t="str">
        <f t="shared" si="114"/>
        <v/>
      </c>
      <c r="AH1602" s="194">
        <f>IF(AG1602="",0,IF(ISERROR(VLOOKUP(AG1602,AG$7:AG1601,1,FALSE)),1,0))</f>
        <v>0</v>
      </c>
      <c r="AI1602" s="194"/>
    </row>
    <row r="1603" spans="1:35" ht="16.5" customHeight="1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75">
        <f>IF(AND($X$5012&lt;&gt;" ",$X$5012&lt;&gt;0),IF(X1603=$X$5012,1+COUNTIF(U$7:U1602,"&gt;0"),0),0)</f>
        <v>0</v>
      </c>
      <c r="V1603" s="178" t="s">
        <v>1792</v>
      </c>
      <c r="W1603" s="130"/>
      <c r="X1603" s="131"/>
      <c r="Y1603" s="131"/>
      <c r="Z1603" s="206"/>
      <c r="AA1603" s="134"/>
      <c r="AB1603" s="174">
        <f>IF(AC1603="totale",SUMIF(AA$7:AA1603,"somma",Z$7:Z1603)-SUMIF(AC$7:AC1602,"totale",AB$7:AB1602),0)</f>
        <v>0</v>
      </c>
      <c r="AC1603" s="134"/>
      <c r="AD1603" s="194">
        <f t="shared" si="112"/>
        <v>0</v>
      </c>
      <c r="AE1603" s="124" t="str">
        <f t="shared" si="111"/>
        <v/>
      </c>
      <c r="AF1603" s="195" t="str">
        <f t="shared" si="113"/>
        <v/>
      </c>
      <c r="AG1603" s="194" t="str">
        <f t="shared" si="114"/>
        <v/>
      </c>
      <c r="AH1603" s="194">
        <f>IF(AG1603="",0,IF(ISERROR(VLOOKUP(AG1603,AG$7:AG1602,1,FALSE)),1,0))</f>
        <v>0</v>
      </c>
      <c r="AI1603" s="194"/>
    </row>
    <row r="1604" spans="1:35" ht="16.5" customHeight="1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75">
        <f>IF(AND($X$5012&lt;&gt;" ",$X$5012&lt;&gt;0),IF(X1604=$X$5012,1+COUNTIF(U$7:U1603,"&gt;0"),0),0)</f>
        <v>0</v>
      </c>
      <c r="V1604" s="178" t="s">
        <v>1793</v>
      </c>
      <c r="W1604" s="130"/>
      <c r="X1604" s="131"/>
      <c r="Y1604" s="131"/>
      <c r="Z1604" s="206"/>
      <c r="AA1604" s="134"/>
      <c r="AB1604" s="174">
        <f>IF(AC1604="totale",SUMIF(AA$7:AA1604,"somma",Z$7:Z1604)-SUMIF(AC$7:AC1603,"totale",AB$7:AB1603),0)</f>
        <v>0</v>
      </c>
      <c r="AC1604" s="134"/>
      <c r="AD1604" s="194">
        <f t="shared" si="112"/>
        <v>0</v>
      </c>
      <c r="AE1604" s="124" t="str">
        <f t="shared" si="111"/>
        <v/>
      </c>
      <c r="AF1604" s="195" t="str">
        <f t="shared" si="113"/>
        <v/>
      </c>
      <c r="AG1604" s="194" t="str">
        <f t="shared" si="114"/>
        <v/>
      </c>
      <c r="AH1604" s="194">
        <f>IF(AG1604="",0,IF(ISERROR(VLOOKUP(AG1604,AG$7:AG1603,1,FALSE)),1,0))</f>
        <v>0</v>
      </c>
      <c r="AI1604" s="194"/>
    </row>
    <row r="1605" spans="1:35" ht="16.5" customHeight="1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75">
        <f>IF(AND($X$5012&lt;&gt;" ",$X$5012&lt;&gt;0),IF(X1605=$X$5012,1+COUNTIF(U$7:U1604,"&gt;0"),0),0)</f>
        <v>0</v>
      </c>
      <c r="V1605" s="178" t="s">
        <v>1794</v>
      </c>
      <c r="W1605" s="130"/>
      <c r="X1605" s="131"/>
      <c r="Y1605" s="131"/>
      <c r="Z1605" s="206"/>
      <c r="AA1605" s="134"/>
      <c r="AB1605" s="174">
        <f>IF(AC1605="totale",SUMIF(AA$7:AA1605,"somma",Z$7:Z1605)-SUMIF(AC$7:AC1604,"totale",AB$7:AB1604),0)</f>
        <v>0</v>
      </c>
      <c r="AC1605" s="134"/>
      <c r="AD1605" s="194">
        <f t="shared" si="112"/>
        <v>0</v>
      </c>
      <c r="AE1605" s="124" t="str">
        <f t="shared" si="111"/>
        <v/>
      </c>
      <c r="AF1605" s="195" t="str">
        <f t="shared" si="113"/>
        <v/>
      </c>
      <c r="AG1605" s="194" t="str">
        <f t="shared" si="114"/>
        <v/>
      </c>
      <c r="AH1605" s="194">
        <f>IF(AG1605="",0,IF(ISERROR(VLOOKUP(AG1605,AG$7:AG1604,1,FALSE)),1,0))</f>
        <v>0</v>
      </c>
      <c r="AI1605" s="194"/>
    </row>
    <row r="1606" spans="1:35" ht="16.5" customHeight="1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75">
        <f>IF(AND($X$5012&lt;&gt;" ",$X$5012&lt;&gt;0),IF(X1606=$X$5012,1+COUNTIF(U$7:U1605,"&gt;0"),0),0)</f>
        <v>0</v>
      </c>
      <c r="V1606" s="178" t="s">
        <v>1795</v>
      </c>
      <c r="W1606" s="130"/>
      <c r="X1606" s="131"/>
      <c r="Y1606" s="131"/>
      <c r="Z1606" s="206"/>
      <c r="AA1606" s="134"/>
      <c r="AB1606" s="174">
        <f>IF(AC1606="totale",SUMIF(AA$7:AA1606,"somma",Z$7:Z1606)-SUMIF(AC$7:AC1605,"totale",AB$7:AB1605),0)</f>
        <v>0</v>
      </c>
      <c r="AC1606" s="134"/>
      <c r="AD1606" s="194">
        <f t="shared" si="112"/>
        <v>0</v>
      </c>
      <c r="AE1606" s="124" t="str">
        <f t="shared" ref="AE1606:AE1669" si="115">IF(W1606&gt;0,CONCATENATE(MONTH(W1606)&amp;X1606),"")</f>
        <v/>
      </c>
      <c r="AF1606" s="195" t="str">
        <f t="shared" si="113"/>
        <v/>
      </c>
      <c r="AG1606" s="194" t="str">
        <f t="shared" si="114"/>
        <v/>
      </c>
      <c r="AH1606" s="194">
        <f>IF(AG1606="",0,IF(ISERROR(VLOOKUP(AG1606,AG$7:AG1605,1,FALSE)),1,0))</f>
        <v>0</v>
      </c>
      <c r="AI1606" s="194"/>
    </row>
    <row r="1607" spans="1:35" ht="16.5" customHeight="1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75">
        <f>IF(AND($X$5012&lt;&gt;" ",$X$5012&lt;&gt;0),IF(X1607=$X$5012,1+COUNTIF(U$7:U1606,"&gt;0"),0),0)</f>
        <v>0</v>
      </c>
      <c r="V1607" s="178" t="s">
        <v>1796</v>
      </c>
      <c r="W1607" s="130"/>
      <c r="X1607" s="131"/>
      <c r="Y1607" s="131"/>
      <c r="Z1607" s="206"/>
      <c r="AA1607" s="134"/>
      <c r="AB1607" s="174">
        <f>IF(AC1607="totale",SUMIF(AA$7:AA1607,"somma",Z$7:Z1607)-SUMIF(AC$7:AC1606,"totale",AB$7:AB1606),0)</f>
        <v>0</v>
      </c>
      <c r="AC1607" s="134"/>
      <c r="AD1607" s="194">
        <f t="shared" si="112"/>
        <v>0</v>
      </c>
      <c r="AE1607" s="124" t="str">
        <f t="shared" si="115"/>
        <v/>
      </c>
      <c r="AF1607" s="195" t="str">
        <f t="shared" si="113"/>
        <v/>
      </c>
      <c r="AG1607" s="194" t="str">
        <f t="shared" si="114"/>
        <v/>
      </c>
      <c r="AH1607" s="194">
        <f>IF(AG1607="",0,IF(ISERROR(VLOOKUP(AG1607,AG$7:AG1606,1,FALSE)),1,0))</f>
        <v>0</v>
      </c>
      <c r="AI1607" s="194"/>
    </row>
    <row r="1608" spans="1:35" ht="16.5" customHeight="1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75">
        <f>IF(AND($X$5012&lt;&gt;" ",$X$5012&lt;&gt;0),IF(X1608=$X$5012,1+COUNTIF(U$7:U1607,"&gt;0"),0),0)</f>
        <v>0</v>
      </c>
      <c r="V1608" s="178" t="s">
        <v>1797</v>
      </c>
      <c r="W1608" s="130"/>
      <c r="X1608" s="131"/>
      <c r="Y1608" s="131"/>
      <c r="Z1608" s="206"/>
      <c r="AA1608" s="134"/>
      <c r="AB1608" s="174">
        <f>IF(AC1608="totale",SUMIF(AA$7:AA1608,"somma",Z$7:Z1608)-SUMIF(AC$7:AC1607,"totale",AB$7:AB1607),0)</f>
        <v>0</v>
      </c>
      <c r="AC1608" s="134"/>
      <c r="AD1608" s="194">
        <f t="shared" ref="AD1608:AD1671" si="116">IF(ISBLANK(X1608),0,VLOOKUP(X1608,$B$8:$E$57,1,FALSE))</f>
        <v>0</v>
      </c>
      <c r="AE1608" s="124" t="str">
        <f t="shared" si="115"/>
        <v/>
      </c>
      <c r="AF1608" s="195" t="str">
        <f t="shared" ref="AF1608:AF1671" si="117">IF(OR(AND(Z1608&lt;&gt;0,ISBLANK(X1608)),ISERROR(AD1608)),"ERR","")</f>
        <v/>
      </c>
      <c r="AG1608" s="194" t="str">
        <f t="shared" si="114"/>
        <v/>
      </c>
      <c r="AH1608" s="194">
        <f>IF(AG1608="",0,IF(ISERROR(VLOOKUP(AG1608,AG$7:AG1607,1,FALSE)),1,0))</f>
        <v>0</v>
      </c>
      <c r="AI1608" s="194"/>
    </row>
    <row r="1609" spans="1:35" ht="16.5" customHeight="1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75">
        <f>IF(AND($X$5012&lt;&gt;" ",$X$5012&lt;&gt;0),IF(X1609=$X$5012,1+COUNTIF(U$7:U1608,"&gt;0"),0),0)</f>
        <v>0</v>
      </c>
      <c r="V1609" s="178" t="s">
        <v>1798</v>
      </c>
      <c r="W1609" s="130"/>
      <c r="X1609" s="131"/>
      <c r="Y1609" s="131"/>
      <c r="Z1609" s="206"/>
      <c r="AA1609" s="134"/>
      <c r="AB1609" s="174">
        <f>IF(AC1609="totale",SUMIF(AA$7:AA1609,"somma",Z$7:Z1609)-SUMIF(AC$7:AC1608,"totale",AB$7:AB1608),0)</f>
        <v>0</v>
      </c>
      <c r="AC1609" s="134"/>
      <c r="AD1609" s="194">
        <f t="shared" si="116"/>
        <v>0</v>
      </c>
      <c r="AE1609" s="124" t="str">
        <f t="shared" si="115"/>
        <v/>
      </c>
      <c r="AF1609" s="195" t="str">
        <f t="shared" si="117"/>
        <v/>
      </c>
      <c r="AG1609" s="194" t="str">
        <f t="shared" si="114"/>
        <v/>
      </c>
      <c r="AH1609" s="194">
        <f>IF(AG1609="",0,IF(ISERROR(VLOOKUP(AG1609,AG$7:AG1608,1,FALSE)),1,0))</f>
        <v>0</v>
      </c>
      <c r="AI1609" s="194"/>
    </row>
    <row r="1610" spans="1:35" ht="16.5" customHeight="1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75">
        <f>IF(AND($X$5012&lt;&gt;" ",$X$5012&lt;&gt;0),IF(X1610=$X$5012,1+COUNTIF(U$7:U1609,"&gt;0"),0),0)</f>
        <v>0</v>
      </c>
      <c r="V1610" s="178" t="s">
        <v>1799</v>
      </c>
      <c r="W1610" s="130"/>
      <c r="X1610" s="131"/>
      <c r="Y1610" s="131"/>
      <c r="Z1610" s="206"/>
      <c r="AA1610" s="134"/>
      <c r="AB1610" s="174">
        <f>IF(AC1610="totale",SUMIF(AA$7:AA1610,"somma",Z$7:Z1610)-SUMIF(AC$7:AC1609,"totale",AB$7:AB1609),0)</f>
        <v>0</v>
      </c>
      <c r="AC1610" s="134"/>
      <c r="AD1610" s="194">
        <f t="shared" si="116"/>
        <v>0</v>
      </c>
      <c r="AE1610" s="124" t="str">
        <f t="shared" si="115"/>
        <v/>
      </c>
      <c r="AF1610" s="195" t="str">
        <f t="shared" si="117"/>
        <v/>
      </c>
      <c r="AG1610" s="194" t="str">
        <f t="shared" ref="AG1610:AG1673" si="118">IF(W1610&gt;0,CONCATENATE(MONTH(W1610),"-",YEAR(W1610)),"")</f>
        <v/>
      </c>
      <c r="AH1610" s="194">
        <f>IF(AG1610="",0,IF(ISERROR(VLOOKUP(AG1610,AG$7:AG1609,1,FALSE)),1,0))</f>
        <v>0</v>
      </c>
      <c r="AI1610" s="194"/>
    </row>
    <row r="1611" spans="1:35" ht="16.5" customHeight="1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75">
        <f>IF(AND($X$5012&lt;&gt;" ",$X$5012&lt;&gt;0),IF(X1611=$X$5012,1+COUNTIF(U$7:U1610,"&gt;0"),0),0)</f>
        <v>0</v>
      </c>
      <c r="V1611" s="178" t="s">
        <v>1800</v>
      </c>
      <c r="W1611" s="130"/>
      <c r="X1611" s="131"/>
      <c r="Y1611" s="131"/>
      <c r="Z1611" s="206"/>
      <c r="AA1611" s="134"/>
      <c r="AB1611" s="174">
        <f>IF(AC1611="totale",SUMIF(AA$7:AA1611,"somma",Z$7:Z1611)-SUMIF(AC$7:AC1610,"totale",AB$7:AB1610),0)</f>
        <v>0</v>
      </c>
      <c r="AC1611" s="134"/>
      <c r="AD1611" s="194">
        <f t="shared" si="116"/>
        <v>0</v>
      </c>
      <c r="AE1611" s="124" t="str">
        <f t="shared" si="115"/>
        <v/>
      </c>
      <c r="AF1611" s="195" t="str">
        <f t="shared" si="117"/>
        <v/>
      </c>
      <c r="AG1611" s="194" t="str">
        <f t="shared" si="118"/>
        <v/>
      </c>
      <c r="AH1611" s="194">
        <f>IF(AG1611="",0,IF(ISERROR(VLOOKUP(AG1611,AG$7:AG1610,1,FALSE)),1,0))</f>
        <v>0</v>
      </c>
      <c r="AI1611" s="194"/>
    </row>
    <row r="1612" spans="1:35" ht="16.5" customHeight="1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75">
        <f>IF(AND($X$5012&lt;&gt;" ",$X$5012&lt;&gt;0),IF(X1612=$X$5012,1+COUNTIF(U$7:U1611,"&gt;0"),0),0)</f>
        <v>0</v>
      </c>
      <c r="V1612" s="178" t="s">
        <v>1801</v>
      </c>
      <c r="W1612" s="130"/>
      <c r="X1612" s="131"/>
      <c r="Y1612" s="131"/>
      <c r="Z1612" s="206"/>
      <c r="AA1612" s="134"/>
      <c r="AB1612" s="174">
        <f>IF(AC1612="totale",SUMIF(AA$7:AA1612,"somma",Z$7:Z1612)-SUMIF(AC$7:AC1611,"totale",AB$7:AB1611),0)</f>
        <v>0</v>
      </c>
      <c r="AC1612" s="134"/>
      <c r="AD1612" s="194">
        <f t="shared" si="116"/>
        <v>0</v>
      </c>
      <c r="AE1612" s="124" t="str">
        <f t="shared" si="115"/>
        <v/>
      </c>
      <c r="AF1612" s="195" t="str">
        <f t="shared" si="117"/>
        <v/>
      </c>
      <c r="AG1612" s="194" t="str">
        <f t="shared" si="118"/>
        <v/>
      </c>
      <c r="AH1612" s="194">
        <f>IF(AG1612="",0,IF(ISERROR(VLOOKUP(AG1612,AG$7:AG1611,1,FALSE)),1,0))</f>
        <v>0</v>
      </c>
      <c r="AI1612" s="194"/>
    </row>
    <row r="1613" spans="1:35" ht="16.5" customHeight="1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75">
        <f>IF(AND($X$5012&lt;&gt;" ",$X$5012&lt;&gt;0),IF(X1613=$X$5012,1+COUNTIF(U$7:U1612,"&gt;0"),0),0)</f>
        <v>0</v>
      </c>
      <c r="V1613" s="178" t="s">
        <v>1802</v>
      </c>
      <c r="W1613" s="130"/>
      <c r="X1613" s="131"/>
      <c r="Y1613" s="131"/>
      <c r="Z1613" s="206"/>
      <c r="AA1613" s="134"/>
      <c r="AB1613" s="174">
        <f>IF(AC1613="totale",SUMIF(AA$7:AA1613,"somma",Z$7:Z1613)-SUMIF(AC$7:AC1612,"totale",AB$7:AB1612),0)</f>
        <v>0</v>
      </c>
      <c r="AC1613" s="134"/>
      <c r="AD1613" s="194">
        <f t="shared" si="116"/>
        <v>0</v>
      </c>
      <c r="AE1613" s="124" t="str">
        <f t="shared" si="115"/>
        <v/>
      </c>
      <c r="AF1613" s="195" t="str">
        <f t="shared" si="117"/>
        <v/>
      </c>
      <c r="AG1613" s="194" t="str">
        <f t="shared" si="118"/>
        <v/>
      </c>
      <c r="AH1613" s="194">
        <f>IF(AG1613="",0,IF(ISERROR(VLOOKUP(AG1613,AG$7:AG1612,1,FALSE)),1,0))</f>
        <v>0</v>
      </c>
      <c r="AI1613" s="194"/>
    </row>
    <row r="1614" spans="1:35" ht="16.5" customHeight="1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75">
        <f>IF(AND($X$5012&lt;&gt;" ",$X$5012&lt;&gt;0),IF(X1614=$X$5012,1+COUNTIF(U$7:U1613,"&gt;0"),0),0)</f>
        <v>0</v>
      </c>
      <c r="V1614" s="178" t="s">
        <v>1803</v>
      </c>
      <c r="W1614" s="130"/>
      <c r="X1614" s="131"/>
      <c r="Y1614" s="131"/>
      <c r="Z1614" s="206"/>
      <c r="AA1614" s="134"/>
      <c r="AB1614" s="174">
        <f>IF(AC1614="totale",SUMIF(AA$7:AA1614,"somma",Z$7:Z1614)-SUMIF(AC$7:AC1613,"totale",AB$7:AB1613),0)</f>
        <v>0</v>
      </c>
      <c r="AC1614" s="134"/>
      <c r="AD1614" s="194">
        <f t="shared" si="116"/>
        <v>0</v>
      </c>
      <c r="AE1614" s="124" t="str">
        <f t="shared" si="115"/>
        <v/>
      </c>
      <c r="AF1614" s="195" t="str">
        <f t="shared" si="117"/>
        <v/>
      </c>
      <c r="AG1614" s="194" t="str">
        <f t="shared" si="118"/>
        <v/>
      </c>
      <c r="AH1614" s="194">
        <f>IF(AG1614="",0,IF(ISERROR(VLOOKUP(AG1614,AG$7:AG1613,1,FALSE)),1,0))</f>
        <v>0</v>
      </c>
      <c r="AI1614" s="194"/>
    </row>
    <row r="1615" spans="1:35" ht="16.5" customHeight="1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75">
        <f>IF(AND($X$5012&lt;&gt;" ",$X$5012&lt;&gt;0),IF(X1615=$X$5012,1+COUNTIF(U$7:U1614,"&gt;0"),0),0)</f>
        <v>0</v>
      </c>
      <c r="V1615" s="178" t="s">
        <v>1804</v>
      </c>
      <c r="W1615" s="130"/>
      <c r="X1615" s="131"/>
      <c r="Y1615" s="131"/>
      <c r="Z1615" s="206"/>
      <c r="AA1615" s="134"/>
      <c r="AB1615" s="174">
        <f>IF(AC1615="totale",SUMIF(AA$7:AA1615,"somma",Z$7:Z1615)-SUMIF(AC$7:AC1614,"totale",AB$7:AB1614),0)</f>
        <v>0</v>
      </c>
      <c r="AC1615" s="134"/>
      <c r="AD1615" s="194">
        <f t="shared" si="116"/>
        <v>0</v>
      </c>
      <c r="AE1615" s="124" t="str">
        <f t="shared" si="115"/>
        <v/>
      </c>
      <c r="AF1615" s="195" t="str">
        <f t="shared" si="117"/>
        <v/>
      </c>
      <c r="AG1615" s="194" t="str">
        <f t="shared" si="118"/>
        <v/>
      </c>
      <c r="AH1615" s="194">
        <f>IF(AG1615="",0,IF(ISERROR(VLOOKUP(AG1615,AG$7:AG1614,1,FALSE)),1,0))</f>
        <v>0</v>
      </c>
      <c r="AI1615" s="194"/>
    </row>
    <row r="1616" spans="1:35" ht="16.5" customHeight="1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75">
        <f>IF(AND($X$5012&lt;&gt;" ",$X$5012&lt;&gt;0),IF(X1616=$X$5012,1+COUNTIF(U$7:U1615,"&gt;0"),0),0)</f>
        <v>0</v>
      </c>
      <c r="V1616" s="178" t="s">
        <v>1805</v>
      </c>
      <c r="W1616" s="130"/>
      <c r="X1616" s="131"/>
      <c r="Y1616" s="131"/>
      <c r="Z1616" s="206"/>
      <c r="AA1616" s="134"/>
      <c r="AB1616" s="174">
        <f>IF(AC1616="totale",SUMIF(AA$7:AA1616,"somma",Z$7:Z1616)-SUMIF(AC$7:AC1615,"totale",AB$7:AB1615),0)</f>
        <v>0</v>
      </c>
      <c r="AC1616" s="134"/>
      <c r="AD1616" s="194">
        <f t="shared" si="116"/>
        <v>0</v>
      </c>
      <c r="AE1616" s="124" t="str">
        <f t="shared" si="115"/>
        <v/>
      </c>
      <c r="AF1616" s="195" t="str">
        <f t="shared" si="117"/>
        <v/>
      </c>
      <c r="AG1616" s="194" t="str">
        <f t="shared" si="118"/>
        <v/>
      </c>
      <c r="AH1616" s="194">
        <f>IF(AG1616="",0,IF(ISERROR(VLOOKUP(AG1616,AG$7:AG1615,1,FALSE)),1,0))</f>
        <v>0</v>
      </c>
      <c r="AI1616" s="194"/>
    </row>
    <row r="1617" spans="1:35" ht="16.5" customHeight="1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75">
        <f>IF(AND($X$5012&lt;&gt;" ",$X$5012&lt;&gt;0),IF(X1617=$X$5012,1+COUNTIF(U$7:U1616,"&gt;0"),0),0)</f>
        <v>0</v>
      </c>
      <c r="V1617" s="178" t="s">
        <v>1806</v>
      </c>
      <c r="W1617" s="130"/>
      <c r="X1617" s="131"/>
      <c r="Y1617" s="131"/>
      <c r="Z1617" s="206"/>
      <c r="AA1617" s="134"/>
      <c r="AB1617" s="174">
        <f>IF(AC1617="totale",SUMIF(AA$7:AA1617,"somma",Z$7:Z1617)-SUMIF(AC$7:AC1616,"totale",AB$7:AB1616),0)</f>
        <v>0</v>
      </c>
      <c r="AC1617" s="134"/>
      <c r="AD1617" s="194">
        <f t="shared" si="116"/>
        <v>0</v>
      </c>
      <c r="AE1617" s="124" t="str">
        <f t="shared" si="115"/>
        <v/>
      </c>
      <c r="AF1617" s="195" t="str">
        <f t="shared" si="117"/>
        <v/>
      </c>
      <c r="AG1617" s="194" t="str">
        <f t="shared" si="118"/>
        <v/>
      </c>
      <c r="AH1617" s="194">
        <f>IF(AG1617="",0,IF(ISERROR(VLOOKUP(AG1617,AG$7:AG1616,1,FALSE)),1,0))</f>
        <v>0</v>
      </c>
      <c r="AI1617" s="194"/>
    </row>
    <row r="1618" spans="1:35" ht="16.5" customHeight="1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75">
        <f>IF(AND($X$5012&lt;&gt;" ",$X$5012&lt;&gt;0),IF(X1618=$X$5012,1+COUNTIF(U$7:U1617,"&gt;0"),0),0)</f>
        <v>0</v>
      </c>
      <c r="V1618" s="178" t="s">
        <v>1807</v>
      </c>
      <c r="W1618" s="130"/>
      <c r="X1618" s="131"/>
      <c r="Y1618" s="131"/>
      <c r="Z1618" s="206"/>
      <c r="AA1618" s="134"/>
      <c r="AB1618" s="174">
        <f>IF(AC1618="totale",SUMIF(AA$7:AA1618,"somma",Z$7:Z1618)-SUMIF(AC$7:AC1617,"totale",AB$7:AB1617),0)</f>
        <v>0</v>
      </c>
      <c r="AC1618" s="134"/>
      <c r="AD1618" s="194">
        <f t="shared" si="116"/>
        <v>0</v>
      </c>
      <c r="AE1618" s="124" t="str">
        <f t="shared" si="115"/>
        <v/>
      </c>
      <c r="AF1618" s="195" t="str">
        <f t="shared" si="117"/>
        <v/>
      </c>
      <c r="AG1618" s="194" t="str">
        <f t="shared" si="118"/>
        <v/>
      </c>
      <c r="AH1618" s="194">
        <f>IF(AG1618="",0,IF(ISERROR(VLOOKUP(AG1618,AG$7:AG1617,1,FALSE)),1,0))</f>
        <v>0</v>
      </c>
      <c r="AI1618" s="194"/>
    </row>
    <row r="1619" spans="1:35" ht="16.5" customHeight="1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75">
        <f>IF(AND($X$5012&lt;&gt;" ",$X$5012&lt;&gt;0),IF(X1619=$X$5012,1+COUNTIF(U$7:U1618,"&gt;0"),0),0)</f>
        <v>0</v>
      </c>
      <c r="V1619" s="178" t="s">
        <v>1808</v>
      </c>
      <c r="W1619" s="130"/>
      <c r="X1619" s="131"/>
      <c r="Y1619" s="131"/>
      <c r="Z1619" s="206"/>
      <c r="AA1619" s="134"/>
      <c r="AB1619" s="174">
        <f>IF(AC1619="totale",SUMIF(AA$7:AA1619,"somma",Z$7:Z1619)-SUMIF(AC$7:AC1618,"totale",AB$7:AB1618),0)</f>
        <v>0</v>
      </c>
      <c r="AC1619" s="134"/>
      <c r="AD1619" s="194">
        <f t="shared" si="116"/>
        <v>0</v>
      </c>
      <c r="AE1619" s="124" t="str">
        <f t="shared" si="115"/>
        <v/>
      </c>
      <c r="AF1619" s="195" t="str">
        <f t="shared" si="117"/>
        <v/>
      </c>
      <c r="AG1619" s="194" t="str">
        <f t="shared" si="118"/>
        <v/>
      </c>
      <c r="AH1619" s="194">
        <f>IF(AG1619="",0,IF(ISERROR(VLOOKUP(AG1619,AG$7:AG1618,1,FALSE)),1,0))</f>
        <v>0</v>
      </c>
      <c r="AI1619" s="194"/>
    </row>
    <row r="1620" spans="1:35" ht="16.5" customHeight="1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75">
        <f>IF(AND($X$5012&lt;&gt;" ",$X$5012&lt;&gt;0),IF(X1620=$X$5012,1+COUNTIF(U$7:U1619,"&gt;0"),0),0)</f>
        <v>0</v>
      </c>
      <c r="V1620" s="178" t="s">
        <v>1809</v>
      </c>
      <c r="W1620" s="130"/>
      <c r="X1620" s="131"/>
      <c r="Y1620" s="131"/>
      <c r="Z1620" s="206"/>
      <c r="AA1620" s="134"/>
      <c r="AB1620" s="174">
        <f>IF(AC1620="totale",SUMIF(AA$7:AA1620,"somma",Z$7:Z1620)-SUMIF(AC$7:AC1619,"totale",AB$7:AB1619),0)</f>
        <v>0</v>
      </c>
      <c r="AC1620" s="134"/>
      <c r="AD1620" s="194">
        <f t="shared" si="116"/>
        <v>0</v>
      </c>
      <c r="AE1620" s="124" t="str">
        <f t="shared" si="115"/>
        <v/>
      </c>
      <c r="AF1620" s="195" t="str">
        <f t="shared" si="117"/>
        <v/>
      </c>
      <c r="AG1620" s="194" t="str">
        <f t="shared" si="118"/>
        <v/>
      </c>
      <c r="AH1620" s="194">
        <f>IF(AG1620="",0,IF(ISERROR(VLOOKUP(AG1620,AG$7:AG1619,1,FALSE)),1,0))</f>
        <v>0</v>
      </c>
      <c r="AI1620" s="194"/>
    </row>
    <row r="1621" spans="1:35" ht="16.5" customHeight="1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75">
        <f>IF(AND($X$5012&lt;&gt;" ",$X$5012&lt;&gt;0),IF(X1621=$X$5012,1+COUNTIF(U$7:U1620,"&gt;0"),0),0)</f>
        <v>0</v>
      </c>
      <c r="V1621" s="178" t="s">
        <v>1810</v>
      </c>
      <c r="W1621" s="130"/>
      <c r="X1621" s="131"/>
      <c r="Y1621" s="131"/>
      <c r="Z1621" s="206"/>
      <c r="AA1621" s="134"/>
      <c r="AB1621" s="174">
        <f>IF(AC1621="totale",SUMIF(AA$7:AA1621,"somma",Z$7:Z1621)-SUMIF(AC$7:AC1620,"totale",AB$7:AB1620),0)</f>
        <v>0</v>
      </c>
      <c r="AC1621" s="134"/>
      <c r="AD1621" s="194">
        <f t="shared" si="116"/>
        <v>0</v>
      </c>
      <c r="AE1621" s="124" t="str">
        <f t="shared" si="115"/>
        <v/>
      </c>
      <c r="AF1621" s="195" t="str">
        <f t="shared" si="117"/>
        <v/>
      </c>
      <c r="AG1621" s="194" t="str">
        <f t="shared" si="118"/>
        <v/>
      </c>
      <c r="AH1621" s="194">
        <f>IF(AG1621="",0,IF(ISERROR(VLOOKUP(AG1621,AG$7:AG1620,1,FALSE)),1,0))</f>
        <v>0</v>
      </c>
      <c r="AI1621" s="194"/>
    </row>
    <row r="1622" spans="1:35" ht="16.5" customHeight="1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75">
        <f>IF(AND($X$5012&lt;&gt;" ",$X$5012&lt;&gt;0),IF(X1622=$X$5012,1+COUNTIF(U$7:U1621,"&gt;0"),0),0)</f>
        <v>0</v>
      </c>
      <c r="V1622" s="178" t="s">
        <v>1811</v>
      </c>
      <c r="W1622" s="130"/>
      <c r="X1622" s="131"/>
      <c r="Y1622" s="131"/>
      <c r="Z1622" s="206"/>
      <c r="AA1622" s="134"/>
      <c r="AB1622" s="174">
        <f>IF(AC1622="totale",SUMIF(AA$7:AA1622,"somma",Z$7:Z1622)-SUMIF(AC$7:AC1621,"totale",AB$7:AB1621),0)</f>
        <v>0</v>
      </c>
      <c r="AC1622" s="134"/>
      <c r="AD1622" s="194">
        <f t="shared" si="116"/>
        <v>0</v>
      </c>
      <c r="AE1622" s="124" t="str">
        <f t="shared" si="115"/>
        <v/>
      </c>
      <c r="AF1622" s="195" t="str">
        <f t="shared" si="117"/>
        <v/>
      </c>
      <c r="AG1622" s="194" t="str">
        <f t="shared" si="118"/>
        <v/>
      </c>
      <c r="AH1622" s="194">
        <f>IF(AG1622="",0,IF(ISERROR(VLOOKUP(AG1622,AG$7:AG1621,1,FALSE)),1,0))</f>
        <v>0</v>
      </c>
      <c r="AI1622" s="194"/>
    </row>
    <row r="1623" spans="1:35" ht="16.5" customHeight="1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75">
        <f>IF(AND($X$5012&lt;&gt;" ",$X$5012&lt;&gt;0),IF(X1623=$X$5012,1+COUNTIF(U$7:U1622,"&gt;0"),0),0)</f>
        <v>0</v>
      </c>
      <c r="V1623" s="178" t="s">
        <v>1812</v>
      </c>
      <c r="W1623" s="130"/>
      <c r="X1623" s="131"/>
      <c r="Y1623" s="131"/>
      <c r="Z1623" s="206"/>
      <c r="AA1623" s="134"/>
      <c r="AB1623" s="174">
        <f>IF(AC1623="totale",SUMIF(AA$7:AA1623,"somma",Z$7:Z1623)-SUMIF(AC$7:AC1622,"totale",AB$7:AB1622),0)</f>
        <v>0</v>
      </c>
      <c r="AC1623" s="134"/>
      <c r="AD1623" s="194">
        <f t="shared" si="116"/>
        <v>0</v>
      </c>
      <c r="AE1623" s="124" t="str">
        <f t="shared" si="115"/>
        <v/>
      </c>
      <c r="AF1623" s="195" t="str">
        <f t="shared" si="117"/>
        <v/>
      </c>
      <c r="AG1623" s="194" t="str">
        <f t="shared" si="118"/>
        <v/>
      </c>
      <c r="AH1623" s="194">
        <f>IF(AG1623="",0,IF(ISERROR(VLOOKUP(AG1623,AG$7:AG1622,1,FALSE)),1,0))</f>
        <v>0</v>
      </c>
      <c r="AI1623" s="194"/>
    </row>
    <row r="1624" spans="1:35" ht="16.5" customHeight="1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75">
        <f>IF(AND($X$5012&lt;&gt;" ",$X$5012&lt;&gt;0),IF(X1624=$X$5012,1+COUNTIF(U$7:U1623,"&gt;0"),0),0)</f>
        <v>0</v>
      </c>
      <c r="V1624" s="178" t="s">
        <v>1813</v>
      </c>
      <c r="W1624" s="130"/>
      <c r="X1624" s="131"/>
      <c r="Y1624" s="131"/>
      <c r="Z1624" s="206"/>
      <c r="AA1624" s="134"/>
      <c r="AB1624" s="174">
        <f>IF(AC1624="totale",SUMIF(AA$7:AA1624,"somma",Z$7:Z1624)-SUMIF(AC$7:AC1623,"totale",AB$7:AB1623),0)</f>
        <v>0</v>
      </c>
      <c r="AC1624" s="134"/>
      <c r="AD1624" s="194">
        <f t="shared" si="116"/>
        <v>0</v>
      </c>
      <c r="AE1624" s="124" t="str">
        <f t="shared" si="115"/>
        <v/>
      </c>
      <c r="AF1624" s="195" t="str">
        <f t="shared" si="117"/>
        <v/>
      </c>
      <c r="AG1624" s="194" t="str">
        <f t="shared" si="118"/>
        <v/>
      </c>
      <c r="AH1624" s="194">
        <f>IF(AG1624="",0,IF(ISERROR(VLOOKUP(AG1624,AG$7:AG1623,1,FALSE)),1,0))</f>
        <v>0</v>
      </c>
      <c r="AI1624" s="194"/>
    </row>
    <row r="1625" spans="1:35" ht="16.5" customHeight="1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75">
        <f>IF(AND($X$5012&lt;&gt;" ",$X$5012&lt;&gt;0),IF(X1625=$X$5012,1+COUNTIF(U$7:U1624,"&gt;0"),0),0)</f>
        <v>0</v>
      </c>
      <c r="V1625" s="178" t="s">
        <v>1814</v>
      </c>
      <c r="W1625" s="130"/>
      <c r="X1625" s="131"/>
      <c r="Y1625" s="131"/>
      <c r="Z1625" s="206"/>
      <c r="AA1625" s="134"/>
      <c r="AB1625" s="174">
        <f>IF(AC1625="totale",SUMIF(AA$7:AA1625,"somma",Z$7:Z1625)-SUMIF(AC$7:AC1624,"totale",AB$7:AB1624),0)</f>
        <v>0</v>
      </c>
      <c r="AC1625" s="134"/>
      <c r="AD1625" s="194">
        <f t="shared" si="116"/>
        <v>0</v>
      </c>
      <c r="AE1625" s="124" t="str">
        <f t="shared" si="115"/>
        <v/>
      </c>
      <c r="AF1625" s="195" t="str">
        <f t="shared" si="117"/>
        <v/>
      </c>
      <c r="AG1625" s="194" t="str">
        <f t="shared" si="118"/>
        <v/>
      </c>
      <c r="AH1625" s="194">
        <f>IF(AG1625="",0,IF(ISERROR(VLOOKUP(AG1625,AG$7:AG1624,1,FALSE)),1,0))</f>
        <v>0</v>
      </c>
      <c r="AI1625" s="194"/>
    </row>
    <row r="1626" spans="1:35" ht="16.5" customHeight="1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75">
        <f>IF(AND($X$5012&lt;&gt;" ",$X$5012&lt;&gt;0),IF(X1626=$X$5012,1+COUNTIF(U$7:U1625,"&gt;0"),0),0)</f>
        <v>0</v>
      </c>
      <c r="V1626" s="178" t="s">
        <v>1815</v>
      </c>
      <c r="W1626" s="130"/>
      <c r="X1626" s="131"/>
      <c r="Y1626" s="131"/>
      <c r="Z1626" s="206"/>
      <c r="AA1626" s="134"/>
      <c r="AB1626" s="174">
        <f>IF(AC1626="totale",SUMIF(AA$7:AA1626,"somma",Z$7:Z1626)-SUMIF(AC$7:AC1625,"totale",AB$7:AB1625),0)</f>
        <v>0</v>
      </c>
      <c r="AC1626" s="134"/>
      <c r="AD1626" s="194">
        <f t="shared" si="116"/>
        <v>0</v>
      </c>
      <c r="AE1626" s="124" t="str">
        <f t="shared" si="115"/>
        <v/>
      </c>
      <c r="AF1626" s="195" t="str">
        <f t="shared" si="117"/>
        <v/>
      </c>
      <c r="AG1626" s="194" t="str">
        <f t="shared" si="118"/>
        <v/>
      </c>
      <c r="AH1626" s="194">
        <f>IF(AG1626="",0,IF(ISERROR(VLOOKUP(AG1626,AG$7:AG1625,1,FALSE)),1,0))</f>
        <v>0</v>
      </c>
      <c r="AI1626" s="194"/>
    </row>
    <row r="1627" spans="1:35" ht="16.5" customHeight="1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75">
        <f>IF(AND($X$5012&lt;&gt;" ",$X$5012&lt;&gt;0),IF(X1627=$X$5012,1+COUNTIF(U$7:U1626,"&gt;0"),0),0)</f>
        <v>0</v>
      </c>
      <c r="V1627" s="178" t="s">
        <v>1816</v>
      </c>
      <c r="W1627" s="130"/>
      <c r="X1627" s="131"/>
      <c r="Y1627" s="131"/>
      <c r="Z1627" s="206"/>
      <c r="AA1627" s="134"/>
      <c r="AB1627" s="174">
        <f>IF(AC1627="totale",SUMIF(AA$7:AA1627,"somma",Z$7:Z1627)-SUMIF(AC$7:AC1626,"totale",AB$7:AB1626),0)</f>
        <v>0</v>
      </c>
      <c r="AC1627" s="134"/>
      <c r="AD1627" s="194">
        <f t="shared" si="116"/>
        <v>0</v>
      </c>
      <c r="AE1627" s="124" t="str">
        <f t="shared" si="115"/>
        <v/>
      </c>
      <c r="AF1627" s="195" t="str">
        <f t="shared" si="117"/>
        <v/>
      </c>
      <c r="AG1627" s="194" t="str">
        <f t="shared" si="118"/>
        <v/>
      </c>
      <c r="AH1627" s="194">
        <f>IF(AG1627="",0,IF(ISERROR(VLOOKUP(AG1627,AG$7:AG1626,1,FALSE)),1,0))</f>
        <v>0</v>
      </c>
      <c r="AI1627" s="194"/>
    </row>
    <row r="1628" spans="1:35" ht="16.5" customHeight="1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75">
        <f>IF(AND($X$5012&lt;&gt;" ",$X$5012&lt;&gt;0),IF(X1628=$X$5012,1+COUNTIF(U$7:U1627,"&gt;0"),0),0)</f>
        <v>0</v>
      </c>
      <c r="V1628" s="178" t="s">
        <v>1817</v>
      </c>
      <c r="W1628" s="130"/>
      <c r="X1628" s="131"/>
      <c r="Y1628" s="131"/>
      <c r="Z1628" s="206"/>
      <c r="AA1628" s="134"/>
      <c r="AB1628" s="174">
        <f>IF(AC1628="totale",SUMIF(AA$7:AA1628,"somma",Z$7:Z1628)-SUMIF(AC$7:AC1627,"totale",AB$7:AB1627),0)</f>
        <v>0</v>
      </c>
      <c r="AC1628" s="134"/>
      <c r="AD1628" s="194">
        <f t="shared" si="116"/>
        <v>0</v>
      </c>
      <c r="AE1628" s="124" t="str">
        <f t="shared" si="115"/>
        <v/>
      </c>
      <c r="AF1628" s="195" t="str">
        <f t="shared" si="117"/>
        <v/>
      </c>
      <c r="AG1628" s="194" t="str">
        <f t="shared" si="118"/>
        <v/>
      </c>
      <c r="AH1628" s="194">
        <f>IF(AG1628="",0,IF(ISERROR(VLOOKUP(AG1628,AG$7:AG1627,1,FALSE)),1,0))</f>
        <v>0</v>
      </c>
      <c r="AI1628" s="194"/>
    </row>
    <row r="1629" spans="1:35" ht="16.5" customHeight="1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75">
        <f>IF(AND($X$5012&lt;&gt;" ",$X$5012&lt;&gt;0),IF(X1629=$X$5012,1+COUNTIF(U$7:U1628,"&gt;0"),0),0)</f>
        <v>0</v>
      </c>
      <c r="V1629" s="178" t="s">
        <v>1818</v>
      </c>
      <c r="W1629" s="130"/>
      <c r="X1629" s="131"/>
      <c r="Y1629" s="131"/>
      <c r="Z1629" s="206"/>
      <c r="AA1629" s="134"/>
      <c r="AB1629" s="174">
        <f>IF(AC1629="totale",SUMIF(AA$7:AA1629,"somma",Z$7:Z1629)-SUMIF(AC$7:AC1628,"totale",AB$7:AB1628),0)</f>
        <v>0</v>
      </c>
      <c r="AC1629" s="134"/>
      <c r="AD1629" s="194">
        <f t="shared" si="116"/>
        <v>0</v>
      </c>
      <c r="AE1629" s="124" t="str">
        <f t="shared" si="115"/>
        <v/>
      </c>
      <c r="AF1629" s="195" t="str">
        <f t="shared" si="117"/>
        <v/>
      </c>
      <c r="AG1629" s="194" t="str">
        <f t="shared" si="118"/>
        <v/>
      </c>
      <c r="AH1629" s="194">
        <f>IF(AG1629="",0,IF(ISERROR(VLOOKUP(AG1629,AG$7:AG1628,1,FALSE)),1,0))</f>
        <v>0</v>
      </c>
      <c r="AI1629" s="194"/>
    </row>
    <row r="1630" spans="1:35" ht="16.5" customHeight="1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75">
        <f>IF(AND($X$5012&lt;&gt;" ",$X$5012&lt;&gt;0),IF(X1630=$X$5012,1+COUNTIF(U$7:U1629,"&gt;0"),0),0)</f>
        <v>0</v>
      </c>
      <c r="V1630" s="178" t="s">
        <v>1819</v>
      </c>
      <c r="W1630" s="130"/>
      <c r="X1630" s="131"/>
      <c r="Y1630" s="131"/>
      <c r="Z1630" s="206"/>
      <c r="AA1630" s="134"/>
      <c r="AB1630" s="174">
        <f>IF(AC1630="totale",SUMIF(AA$7:AA1630,"somma",Z$7:Z1630)-SUMIF(AC$7:AC1629,"totale",AB$7:AB1629),0)</f>
        <v>0</v>
      </c>
      <c r="AC1630" s="134"/>
      <c r="AD1630" s="194">
        <f t="shared" si="116"/>
        <v>0</v>
      </c>
      <c r="AE1630" s="124" t="str">
        <f t="shared" si="115"/>
        <v/>
      </c>
      <c r="AF1630" s="195" t="str">
        <f t="shared" si="117"/>
        <v/>
      </c>
      <c r="AG1630" s="194" t="str">
        <f t="shared" si="118"/>
        <v/>
      </c>
      <c r="AH1630" s="194">
        <f>IF(AG1630="",0,IF(ISERROR(VLOOKUP(AG1630,AG$7:AG1629,1,FALSE)),1,0))</f>
        <v>0</v>
      </c>
      <c r="AI1630" s="194"/>
    </row>
    <row r="1631" spans="1:35" ht="16.5" customHeight="1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75">
        <f>IF(AND($X$5012&lt;&gt;" ",$X$5012&lt;&gt;0),IF(X1631=$X$5012,1+COUNTIF(U$7:U1630,"&gt;0"),0),0)</f>
        <v>0</v>
      </c>
      <c r="V1631" s="178" t="s">
        <v>1820</v>
      </c>
      <c r="W1631" s="130"/>
      <c r="X1631" s="131"/>
      <c r="Y1631" s="131"/>
      <c r="Z1631" s="206"/>
      <c r="AA1631" s="134"/>
      <c r="AB1631" s="174">
        <f>IF(AC1631="totale",SUMIF(AA$7:AA1631,"somma",Z$7:Z1631)-SUMIF(AC$7:AC1630,"totale",AB$7:AB1630),0)</f>
        <v>0</v>
      </c>
      <c r="AC1631" s="134"/>
      <c r="AD1631" s="194">
        <f t="shared" si="116"/>
        <v>0</v>
      </c>
      <c r="AE1631" s="124" t="str">
        <f t="shared" si="115"/>
        <v/>
      </c>
      <c r="AF1631" s="195" t="str">
        <f t="shared" si="117"/>
        <v/>
      </c>
      <c r="AG1631" s="194" t="str">
        <f t="shared" si="118"/>
        <v/>
      </c>
      <c r="AH1631" s="194">
        <f>IF(AG1631="",0,IF(ISERROR(VLOOKUP(AG1631,AG$7:AG1630,1,FALSE)),1,0))</f>
        <v>0</v>
      </c>
      <c r="AI1631" s="194"/>
    </row>
    <row r="1632" spans="1:35" ht="16.5" customHeight="1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75">
        <f>IF(AND($X$5012&lt;&gt;" ",$X$5012&lt;&gt;0),IF(X1632=$X$5012,1+COUNTIF(U$7:U1631,"&gt;0"),0),0)</f>
        <v>0</v>
      </c>
      <c r="V1632" s="178" t="s">
        <v>1821</v>
      </c>
      <c r="W1632" s="130"/>
      <c r="X1632" s="131"/>
      <c r="Y1632" s="131"/>
      <c r="Z1632" s="206"/>
      <c r="AA1632" s="134"/>
      <c r="AB1632" s="174">
        <f>IF(AC1632="totale",SUMIF(AA$7:AA1632,"somma",Z$7:Z1632)-SUMIF(AC$7:AC1631,"totale",AB$7:AB1631),0)</f>
        <v>0</v>
      </c>
      <c r="AC1632" s="134"/>
      <c r="AD1632" s="194">
        <f t="shared" si="116"/>
        <v>0</v>
      </c>
      <c r="AE1632" s="124" t="str">
        <f t="shared" si="115"/>
        <v/>
      </c>
      <c r="AF1632" s="195" t="str">
        <f t="shared" si="117"/>
        <v/>
      </c>
      <c r="AG1632" s="194" t="str">
        <f t="shared" si="118"/>
        <v/>
      </c>
      <c r="AH1632" s="194">
        <f>IF(AG1632="",0,IF(ISERROR(VLOOKUP(AG1632,AG$7:AG1631,1,FALSE)),1,0))</f>
        <v>0</v>
      </c>
      <c r="AI1632" s="194"/>
    </row>
    <row r="1633" spans="1:35" ht="16.5" customHeight="1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75">
        <f>IF(AND($X$5012&lt;&gt;" ",$X$5012&lt;&gt;0),IF(X1633=$X$5012,1+COUNTIF(U$7:U1632,"&gt;0"),0),0)</f>
        <v>0</v>
      </c>
      <c r="V1633" s="178" t="s">
        <v>1822</v>
      </c>
      <c r="W1633" s="130"/>
      <c r="X1633" s="131"/>
      <c r="Y1633" s="131"/>
      <c r="Z1633" s="206"/>
      <c r="AA1633" s="134"/>
      <c r="AB1633" s="174">
        <f>IF(AC1633="totale",SUMIF(AA$7:AA1633,"somma",Z$7:Z1633)-SUMIF(AC$7:AC1632,"totale",AB$7:AB1632),0)</f>
        <v>0</v>
      </c>
      <c r="AC1633" s="134"/>
      <c r="AD1633" s="194">
        <f t="shared" si="116"/>
        <v>0</v>
      </c>
      <c r="AE1633" s="124" t="str">
        <f t="shared" si="115"/>
        <v/>
      </c>
      <c r="AF1633" s="195" t="str">
        <f t="shared" si="117"/>
        <v/>
      </c>
      <c r="AG1633" s="194" t="str">
        <f t="shared" si="118"/>
        <v/>
      </c>
      <c r="AH1633" s="194">
        <f>IF(AG1633="",0,IF(ISERROR(VLOOKUP(AG1633,AG$7:AG1632,1,FALSE)),1,0))</f>
        <v>0</v>
      </c>
      <c r="AI1633" s="194"/>
    </row>
    <row r="1634" spans="1:35" ht="16.5" customHeight="1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75">
        <f>IF(AND($X$5012&lt;&gt;" ",$X$5012&lt;&gt;0),IF(X1634=$X$5012,1+COUNTIF(U$7:U1633,"&gt;0"),0),0)</f>
        <v>0</v>
      </c>
      <c r="V1634" s="178" t="s">
        <v>1823</v>
      </c>
      <c r="W1634" s="130"/>
      <c r="X1634" s="131"/>
      <c r="Y1634" s="131"/>
      <c r="Z1634" s="206"/>
      <c r="AA1634" s="134"/>
      <c r="AB1634" s="174">
        <f>IF(AC1634="totale",SUMIF(AA$7:AA1634,"somma",Z$7:Z1634)-SUMIF(AC$7:AC1633,"totale",AB$7:AB1633),0)</f>
        <v>0</v>
      </c>
      <c r="AC1634" s="134"/>
      <c r="AD1634" s="194">
        <f t="shared" si="116"/>
        <v>0</v>
      </c>
      <c r="AE1634" s="124" t="str">
        <f t="shared" si="115"/>
        <v/>
      </c>
      <c r="AF1634" s="195" t="str">
        <f t="shared" si="117"/>
        <v/>
      </c>
      <c r="AG1634" s="194" t="str">
        <f t="shared" si="118"/>
        <v/>
      </c>
      <c r="AH1634" s="194">
        <f>IF(AG1634="",0,IF(ISERROR(VLOOKUP(AG1634,AG$7:AG1633,1,FALSE)),1,0))</f>
        <v>0</v>
      </c>
      <c r="AI1634" s="194"/>
    </row>
    <row r="1635" spans="1:35" ht="16.5" customHeight="1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75">
        <f>IF(AND($X$5012&lt;&gt;" ",$X$5012&lt;&gt;0),IF(X1635=$X$5012,1+COUNTIF(U$7:U1634,"&gt;0"),0),0)</f>
        <v>0</v>
      </c>
      <c r="V1635" s="178" t="s">
        <v>1824</v>
      </c>
      <c r="W1635" s="130"/>
      <c r="X1635" s="131"/>
      <c r="Y1635" s="131"/>
      <c r="Z1635" s="206"/>
      <c r="AA1635" s="134"/>
      <c r="AB1635" s="174">
        <f>IF(AC1635="totale",SUMIF(AA$7:AA1635,"somma",Z$7:Z1635)-SUMIF(AC$7:AC1634,"totale",AB$7:AB1634),0)</f>
        <v>0</v>
      </c>
      <c r="AC1635" s="134"/>
      <c r="AD1635" s="194">
        <f t="shared" si="116"/>
        <v>0</v>
      </c>
      <c r="AE1635" s="124" t="str">
        <f t="shared" si="115"/>
        <v/>
      </c>
      <c r="AF1635" s="195" t="str">
        <f t="shared" si="117"/>
        <v/>
      </c>
      <c r="AG1635" s="194" t="str">
        <f t="shared" si="118"/>
        <v/>
      </c>
      <c r="AH1635" s="194">
        <f>IF(AG1635="",0,IF(ISERROR(VLOOKUP(AG1635,AG$7:AG1634,1,FALSE)),1,0))</f>
        <v>0</v>
      </c>
      <c r="AI1635" s="194"/>
    </row>
    <row r="1636" spans="1:35" ht="16.5" customHeight="1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75">
        <f>IF(AND($X$5012&lt;&gt;" ",$X$5012&lt;&gt;0),IF(X1636=$X$5012,1+COUNTIF(U$7:U1635,"&gt;0"),0),0)</f>
        <v>0</v>
      </c>
      <c r="V1636" s="178" t="s">
        <v>1825</v>
      </c>
      <c r="W1636" s="130"/>
      <c r="X1636" s="131"/>
      <c r="Y1636" s="131"/>
      <c r="Z1636" s="206"/>
      <c r="AA1636" s="134"/>
      <c r="AB1636" s="174">
        <f>IF(AC1636="totale",SUMIF(AA$7:AA1636,"somma",Z$7:Z1636)-SUMIF(AC$7:AC1635,"totale",AB$7:AB1635),0)</f>
        <v>0</v>
      </c>
      <c r="AC1636" s="134"/>
      <c r="AD1636" s="194">
        <f t="shared" si="116"/>
        <v>0</v>
      </c>
      <c r="AE1636" s="124" t="str">
        <f t="shared" si="115"/>
        <v/>
      </c>
      <c r="AF1636" s="195" t="str">
        <f t="shared" si="117"/>
        <v/>
      </c>
      <c r="AG1636" s="194" t="str">
        <f t="shared" si="118"/>
        <v/>
      </c>
      <c r="AH1636" s="194">
        <f>IF(AG1636="",0,IF(ISERROR(VLOOKUP(AG1636,AG$7:AG1635,1,FALSE)),1,0))</f>
        <v>0</v>
      </c>
      <c r="AI1636" s="194"/>
    </row>
    <row r="1637" spans="1:35" ht="16.5" customHeight="1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75">
        <f>IF(AND($X$5012&lt;&gt;" ",$X$5012&lt;&gt;0),IF(X1637=$X$5012,1+COUNTIF(U$7:U1636,"&gt;0"),0),0)</f>
        <v>0</v>
      </c>
      <c r="V1637" s="178" t="s">
        <v>1826</v>
      </c>
      <c r="W1637" s="130"/>
      <c r="X1637" s="131"/>
      <c r="Y1637" s="131"/>
      <c r="Z1637" s="206"/>
      <c r="AA1637" s="134"/>
      <c r="AB1637" s="174">
        <f>IF(AC1637="totale",SUMIF(AA$7:AA1637,"somma",Z$7:Z1637)-SUMIF(AC$7:AC1636,"totale",AB$7:AB1636),0)</f>
        <v>0</v>
      </c>
      <c r="AC1637" s="134"/>
      <c r="AD1637" s="194">
        <f t="shared" si="116"/>
        <v>0</v>
      </c>
      <c r="AE1637" s="124" t="str">
        <f t="shared" si="115"/>
        <v/>
      </c>
      <c r="AF1637" s="195" t="str">
        <f t="shared" si="117"/>
        <v/>
      </c>
      <c r="AG1637" s="194" t="str">
        <f t="shared" si="118"/>
        <v/>
      </c>
      <c r="AH1637" s="194">
        <f>IF(AG1637="",0,IF(ISERROR(VLOOKUP(AG1637,AG$7:AG1636,1,FALSE)),1,0))</f>
        <v>0</v>
      </c>
      <c r="AI1637" s="194"/>
    </row>
    <row r="1638" spans="1:35" ht="16.5" customHeight="1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75">
        <f>IF(AND($X$5012&lt;&gt;" ",$X$5012&lt;&gt;0),IF(X1638=$X$5012,1+COUNTIF(U$7:U1637,"&gt;0"),0),0)</f>
        <v>0</v>
      </c>
      <c r="V1638" s="178" t="s">
        <v>1827</v>
      </c>
      <c r="W1638" s="130"/>
      <c r="X1638" s="131"/>
      <c r="Y1638" s="131"/>
      <c r="Z1638" s="206"/>
      <c r="AA1638" s="134"/>
      <c r="AB1638" s="174">
        <f>IF(AC1638="totale",SUMIF(AA$7:AA1638,"somma",Z$7:Z1638)-SUMIF(AC$7:AC1637,"totale",AB$7:AB1637),0)</f>
        <v>0</v>
      </c>
      <c r="AC1638" s="134"/>
      <c r="AD1638" s="194">
        <f t="shared" si="116"/>
        <v>0</v>
      </c>
      <c r="AE1638" s="124" t="str">
        <f t="shared" si="115"/>
        <v/>
      </c>
      <c r="AF1638" s="195" t="str">
        <f t="shared" si="117"/>
        <v/>
      </c>
      <c r="AG1638" s="194" t="str">
        <f t="shared" si="118"/>
        <v/>
      </c>
      <c r="AH1638" s="194">
        <f>IF(AG1638="",0,IF(ISERROR(VLOOKUP(AG1638,AG$7:AG1637,1,FALSE)),1,0))</f>
        <v>0</v>
      </c>
      <c r="AI1638" s="194"/>
    </row>
    <row r="1639" spans="1:35" ht="16.5" customHeight="1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75">
        <f>IF(AND($X$5012&lt;&gt;" ",$X$5012&lt;&gt;0),IF(X1639=$X$5012,1+COUNTIF(U$7:U1638,"&gt;0"),0),0)</f>
        <v>0</v>
      </c>
      <c r="V1639" s="178" t="s">
        <v>1828</v>
      </c>
      <c r="W1639" s="130"/>
      <c r="X1639" s="131"/>
      <c r="Y1639" s="131"/>
      <c r="Z1639" s="206"/>
      <c r="AA1639" s="134"/>
      <c r="AB1639" s="174">
        <f>IF(AC1639="totale",SUMIF(AA$7:AA1639,"somma",Z$7:Z1639)-SUMIF(AC$7:AC1638,"totale",AB$7:AB1638),0)</f>
        <v>0</v>
      </c>
      <c r="AC1639" s="134"/>
      <c r="AD1639" s="194">
        <f t="shared" si="116"/>
        <v>0</v>
      </c>
      <c r="AE1639" s="124" t="str">
        <f t="shared" si="115"/>
        <v/>
      </c>
      <c r="AF1639" s="195" t="str">
        <f t="shared" si="117"/>
        <v/>
      </c>
      <c r="AG1639" s="194" t="str">
        <f t="shared" si="118"/>
        <v/>
      </c>
      <c r="AH1639" s="194">
        <f>IF(AG1639="",0,IF(ISERROR(VLOOKUP(AG1639,AG$7:AG1638,1,FALSE)),1,0))</f>
        <v>0</v>
      </c>
      <c r="AI1639" s="194"/>
    </row>
    <row r="1640" spans="1:35" ht="16.5" customHeight="1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75">
        <f>IF(AND($X$5012&lt;&gt;" ",$X$5012&lt;&gt;0),IF(X1640=$X$5012,1+COUNTIF(U$7:U1639,"&gt;0"),0),0)</f>
        <v>0</v>
      </c>
      <c r="V1640" s="178" t="s">
        <v>1829</v>
      </c>
      <c r="W1640" s="130"/>
      <c r="X1640" s="131"/>
      <c r="Y1640" s="131"/>
      <c r="Z1640" s="206"/>
      <c r="AA1640" s="134"/>
      <c r="AB1640" s="174">
        <f>IF(AC1640="totale",SUMIF(AA$7:AA1640,"somma",Z$7:Z1640)-SUMIF(AC$7:AC1639,"totale",AB$7:AB1639),0)</f>
        <v>0</v>
      </c>
      <c r="AC1640" s="134"/>
      <c r="AD1640" s="194">
        <f t="shared" si="116"/>
        <v>0</v>
      </c>
      <c r="AE1640" s="124" t="str">
        <f t="shared" si="115"/>
        <v/>
      </c>
      <c r="AF1640" s="195" t="str">
        <f t="shared" si="117"/>
        <v/>
      </c>
      <c r="AG1640" s="194" t="str">
        <f t="shared" si="118"/>
        <v/>
      </c>
      <c r="AH1640" s="194">
        <f>IF(AG1640="",0,IF(ISERROR(VLOOKUP(AG1640,AG$7:AG1639,1,FALSE)),1,0))</f>
        <v>0</v>
      </c>
      <c r="AI1640" s="194"/>
    </row>
    <row r="1641" spans="1:35" ht="16.5" customHeight="1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75">
        <f>IF(AND($X$5012&lt;&gt;" ",$X$5012&lt;&gt;0),IF(X1641=$X$5012,1+COUNTIF(U$7:U1640,"&gt;0"),0),0)</f>
        <v>0</v>
      </c>
      <c r="V1641" s="178" t="s">
        <v>1830</v>
      </c>
      <c r="W1641" s="130"/>
      <c r="X1641" s="131"/>
      <c r="Y1641" s="131"/>
      <c r="Z1641" s="206"/>
      <c r="AA1641" s="134"/>
      <c r="AB1641" s="174">
        <f>IF(AC1641="totale",SUMIF(AA$7:AA1641,"somma",Z$7:Z1641)-SUMIF(AC$7:AC1640,"totale",AB$7:AB1640),0)</f>
        <v>0</v>
      </c>
      <c r="AC1641" s="134"/>
      <c r="AD1641" s="194">
        <f t="shared" si="116"/>
        <v>0</v>
      </c>
      <c r="AE1641" s="124" t="str">
        <f t="shared" si="115"/>
        <v/>
      </c>
      <c r="AF1641" s="195" t="str">
        <f t="shared" si="117"/>
        <v/>
      </c>
      <c r="AG1641" s="194" t="str">
        <f t="shared" si="118"/>
        <v/>
      </c>
      <c r="AH1641" s="194">
        <f>IF(AG1641="",0,IF(ISERROR(VLOOKUP(AG1641,AG$7:AG1640,1,FALSE)),1,0))</f>
        <v>0</v>
      </c>
      <c r="AI1641" s="194"/>
    </row>
    <row r="1642" spans="1:35" ht="16.5" customHeight="1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75">
        <f>IF(AND($X$5012&lt;&gt;" ",$X$5012&lt;&gt;0),IF(X1642=$X$5012,1+COUNTIF(U$7:U1641,"&gt;0"),0),0)</f>
        <v>0</v>
      </c>
      <c r="V1642" s="178" t="s">
        <v>1831</v>
      </c>
      <c r="W1642" s="130"/>
      <c r="X1642" s="131"/>
      <c r="Y1642" s="131"/>
      <c r="Z1642" s="206"/>
      <c r="AA1642" s="134"/>
      <c r="AB1642" s="174">
        <f>IF(AC1642="totale",SUMIF(AA$7:AA1642,"somma",Z$7:Z1642)-SUMIF(AC$7:AC1641,"totale",AB$7:AB1641),0)</f>
        <v>0</v>
      </c>
      <c r="AC1642" s="134"/>
      <c r="AD1642" s="194">
        <f t="shared" si="116"/>
        <v>0</v>
      </c>
      <c r="AE1642" s="124" t="str">
        <f t="shared" si="115"/>
        <v/>
      </c>
      <c r="AF1642" s="195" t="str">
        <f t="shared" si="117"/>
        <v/>
      </c>
      <c r="AG1642" s="194" t="str">
        <f t="shared" si="118"/>
        <v/>
      </c>
      <c r="AH1642" s="194">
        <f>IF(AG1642="",0,IF(ISERROR(VLOOKUP(AG1642,AG$7:AG1641,1,FALSE)),1,0))</f>
        <v>0</v>
      </c>
      <c r="AI1642" s="194"/>
    </row>
    <row r="1643" spans="1:35" ht="16.5" customHeight="1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75">
        <f>IF(AND($X$5012&lt;&gt;" ",$X$5012&lt;&gt;0),IF(X1643=$X$5012,1+COUNTIF(U$7:U1642,"&gt;0"),0),0)</f>
        <v>0</v>
      </c>
      <c r="V1643" s="178" t="s">
        <v>1832</v>
      </c>
      <c r="W1643" s="130"/>
      <c r="X1643" s="131"/>
      <c r="Y1643" s="131"/>
      <c r="Z1643" s="206"/>
      <c r="AA1643" s="134"/>
      <c r="AB1643" s="174">
        <f>IF(AC1643="totale",SUMIF(AA$7:AA1643,"somma",Z$7:Z1643)-SUMIF(AC$7:AC1642,"totale",AB$7:AB1642),0)</f>
        <v>0</v>
      </c>
      <c r="AC1643" s="134"/>
      <c r="AD1643" s="194">
        <f t="shared" si="116"/>
        <v>0</v>
      </c>
      <c r="AE1643" s="124" t="str">
        <f t="shared" si="115"/>
        <v/>
      </c>
      <c r="AF1643" s="195" t="str">
        <f t="shared" si="117"/>
        <v/>
      </c>
      <c r="AG1643" s="194" t="str">
        <f t="shared" si="118"/>
        <v/>
      </c>
      <c r="AH1643" s="194">
        <f>IF(AG1643="",0,IF(ISERROR(VLOOKUP(AG1643,AG$7:AG1642,1,FALSE)),1,0))</f>
        <v>0</v>
      </c>
      <c r="AI1643" s="194"/>
    </row>
    <row r="1644" spans="1:35" ht="16.5" customHeight="1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75">
        <f>IF(AND($X$5012&lt;&gt;" ",$X$5012&lt;&gt;0),IF(X1644=$X$5012,1+COUNTIF(U$7:U1643,"&gt;0"),0),0)</f>
        <v>0</v>
      </c>
      <c r="V1644" s="178" t="s">
        <v>1833</v>
      </c>
      <c r="W1644" s="130"/>
      <c r="X1644" s="131"/>
      <c r="Y1644" s="131"/>
      <c r="Z1644" s="206"/>
      <c r="AA1644" s="134"/>
      <c r="AB1644" s="174">
        <f>IF(AC1644="totale",SUMIF(AA$7:AA1644,"somma",Z$7:Z1644)-SUMIF(AC$7:AC1643,"totale",AB$7:AB1643),0)</f>
        <v>0</v>
      </c>
      <c r="AC1644" s="134"/>
      <c r="AD1644" s="194">
        <f t="shared" si="116"/>
        <v>0</v>
      </c>
      <c r="AE1644" s="124" t="str">
        <f t="shared" si="115"/>
        <v/>
      </c>
      <c r="AF1644" s="195" t="str">
        <f t="shared" si="117"/>
        <v/>
      </c>
      <c r="AG1644" s="194" t="str">
        <f t="shared" si="118"/>
        <v/>
      </c>
      <c r="AH1644" s="194">
        <f>IF(AG1644="",0,IF(ISERROR(VLOOKUP(AG1644,AG$7:AG1643,1,FALSE)),1,0))</f>
        <v>0</v>
      </c>
      <c r="AI1644" s="194"/>
    </row>
    <row r="1645" spans="1:35" ht="16.5" customHeight="1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75">
        <f>IF(AND($X$5012&lt;&gt;" ",$X$5012&lt;&gt;0),IF(X1645=$X$5012,1+COUNTIF(U$7:U1644,"&gt;0"),0),0)</f>
        <v>0</v>
      </c>
      <c r="V1645" s="178" t="s">
        <v>1834</v>
      </c>
      <c r="W1645" s="130"/>
      <c r="X1645" s="131"/>
      <c r="Y1645" s="131"/>
      <c r="Z1645" s="206"/>
      <c r="AA1645" s="134"/>
      <c r="AB1645" s="174">
        <f>IF(AC1645="totale",SUMIF(AA$7:AA1645,"somma",Z$7:Z1645)-SUMIF(AC$7:AC1644,"totale",AB$7:AB1644),0)</f>
        <v>0</v>
      </c>
      <c r="AC1645" s="134"/>
      <c r="AD1645" s="194">
        <f t="shared" si="116"/>
        <v>0</v>
      </c>
      <c r="AE1645" s="124" t="str">
        <f t="shared" si="115"/>
        <v/>
      </c>
      <c r="AF1645" s="195" t="str">
        <f t="shared" si="117"/>
        <v/>
      </c>
      <c r="AG1645" s="194" t="str">
        <f t="shared" si="118"/>
        <v/>
      </c>
      <c r="AH1645" s="194">
        <f>IF(AG1645="",0,IF(ISERROR(VLOOKUP(AG1645,AG$7:AG1644,1,FALSE)),1,0))</f>
        <v>0</v>
      </c>
      <c r="AI1645" s="194"/>
    </row>
    <row r="1646" spans="1:35" ht="16.5" customHeight="1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75">
        <f>IF(AND($X$5012&lt;&gt;" ",$X$5012&lt;&gt;0),IF(X1646=$X$5012,1+COUNTIF(U$7:U1645,"&gt;0"),0),0)</f>
        <v>0</v>
      </c>
      <c r="V1646" s="178" t="s">
        <v>1835</v>
      </c>
      <c r="W1646" s="130"/>
      <c r="X1646" s="131"/>
      <c r="Y1646" s="131"/>
      <c r="Z1646" s="206"/>
      <c r="AA1646" s="134"/>
      <c r="AB1646" s="174">
        <f>IF(AC1646="totale",SUMIF(AA$7:AA1646,"somma",Z$7:Z1646)-SUMIF(AC$7:AC1645,"totale",AB$7:AB1645),0)</f>
        <v>0</v>
      </c>
      <c r="AC1646" s="134"/>
      <c r="AD1646" s="194">
        <f t="shared" si="116"/>
        <v>0</v>
      </c>
      <c r="AE1646" s="124" t="str">
        <f t="shared" si="115"/>
        <v/>
      </c>
      <c r="AF1646" s="195" t="str">
        <f t="shared" si="117"/>
        <v/>
      </c>
      <c r="AG1646" s="194" t="str">
        <f t="shared" si="118"/>
        <v/>
      </c>
      <c r="AH1646" s="194">
        <f>IF(AG1646="",0,IF(ISERROR(VLOOKUP(AG1646,AG$7:AG1645,1,FALSE)),1,0))</f>
        <v>0</v>
      </c>
      <c r="AI1646" s="194"/>
    </row>
    <row r="1647" spans="1:35" ht="16.5" customHeight="1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75">
        <f>IF(AND($X$5012&lt;&gt;" ",$X$5012&lt;&gt;0),IF(X1647=$X$5012,1+COUNTIF(U$7:U1646,"&gt;0"),0),0)</f>
        <v>0</v>
      </c>
      <c r="V1647" s="178" t="s">
        <v>1836</v>
      </c>
      <c r="W1647" s="130"/>
      <c r="X1647" s="131"/>
      <c r="Y1647" s="131"/>
      <c r="Z1647" s="206"/>
      <c r="AA1647" s="134"/>
      <c r="AB1647" s="174">
        <f>IF(AC1647="totale",SUMIF(AA$7:AA1647,"somma",Z$7:Z1647)-SUMIF(AC$7:AC1646,"totale",AB$7:AB1646),0)</f>
        <v>0</v>
      </c>
      <c r="AC1647" s="134"/>
      <c r="AD1647" s="194">
        <f t="shared" si="116"/>
        <v>0</v>
      </c>
      <c r="AE1647" s="124" t="str">
        <f t="shared" si="115"/>
        <v/>
      </c>
      <c r="AF1647" s="195" t="str">
        <f t="shared" si="117"/>
        <v/>
      </c>
      <c r="AG1647" s="194" t="str">
        <f t="shared" si="118"/>
        <v/>
      </c>
      <c r="AH1647" s="194">
        <f>IF(AG1647="",0,IF(ISERROR(VLOOKUP(AG1647,AG$7:AG1646,1,FALSE)),1,0))</f>
        <v>0</v>
      </c>
      <c r="AI1647" s="194"/>
    </row>
    <row r="1648" spans="1:35" ht="16.5" customHeight="1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75">
        <f>IF(AND($X$5012&lt;&gt;" ",$X$5012&lt;&gt;0),IF(X1648=$X$5012,1+COUNTIF(U$7:U1647,"&gt;0"),0),0)</f>
        <v>0</v>
      </c>
      <c r="V1648" s="178" t="s">
        <v>1837</v>
      </c>
      <c r="W1648" s="130"/>
      <c r="X1648" s="131"/>
      <c r="Y1648" s="131"/>
      <c r="Z1648" s="206"/>
      <c r="AA1648" s="134"/>
      <c r="AB1648" s="174">
        <f>IF(AC1648="totale",SUMIF(AA$7:AA1648,"somma",Z$7:Z1648)-SUMIF(AC$7:AC1647,"totale",AB$7:AB1647),0)</f>
        <v>0</v>
      </c>
      <c r="AC1648" s="134"/>
      <c r="AD1648" s="194">
        <f t="shared" si="116"/>
        <v>0</v>
      </c>
      <c r="AE1648" s="124" t="str">
        <f t="shared" si="115"/>
        <v/>
      </c>
      <c r="AF1648" s="195" t="str">
        <f t="shared" si="117"/>
        <v/>
      </c>
      <c r="AG1648" s="194" t="str">
        <f t="shared" si="118"/>
        <v/>
      </c>
      <c r="AH1648" s="194">
        <f>IF(AG1648="",0,IF(ISERROR(VLOOKUP(AG1648,AG$7:AG1647,1,FALSE)),1,0))</f>
        <v>0</v>
      </c>
      <c r="AI1648" s="194"/>
    </row>
    <row r="1649" spans="1:35" ht="16.5" customHeight="1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75">
        <f>IF(AND($X$5012&lt;&gt;" ",$X$5012&lt;&gt;0),IF(X1649=$X$5012,1+COUNTIF(U$7:U1648,"&gt;0"),0),0)</f>
        <v>0</v>
      </c>
      <c r="V1649" s="178" t="s">
        <v>1838</v>
      </c>
      <c r="W1649" s="130"/>
      <c r="X1649" s="131"/>
      <c r="Y1649" s="131"/>
      <c r="Z1649" s="206"/>
      <c r="AA1649" s="134"/>
      <c r="AB1649" s="174">
        <f>IF(AC1649="totale",SUMIF(AA$7:AA1649,"somma",Z$7:Z1649)-SUMIF(AC$7:AC1648,"totale",AB$7:AB1648),0)</f>
        <v>0</v>
      </c>
      <c r="AC1649" s="134"/>
      <c r="AD1649" s="194">
        <f t="shared" si="116"/>
        <v>0</v>
      </c>
      <c r="AE1649" s="124" t="str">
        <f t="shared" si="115"/>
        <v/>
      </c>
      <c r="AF1649" s="195" t="str">
        <f t="shared" si="117"/>
        <v/>
      </c>
      <c r="AG1649" s="194" t="str">
        <f t="shared" si="118"/>
        <v/>
      </c>
      <c r="AH1649" s="194">
        <f>IF(AG1649="",0,IF(ISERROR(VLOOKUP(AG1649,AG$7:AG1648,1,FALSE)),1,0))</f>
        <v>0</v>
      </c>
      <c r="AI1649" s="194"/>
    </row>
    <row r="1650" spans="1:35" ht="16.5" customHeight="1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75">
        <f>IF(AND($X$5012&lt;&gt;" ",$X$5012&lt;&gt;0),IF(X1650=$X$5012,1+COUNTIF(U$7:U1649,"&gt;0"),0),0)</f>
        <v>0</v>
      </c>
      <c r="V1650" s="178" t="s">
        <v>1839</v>
      </c>
      <c r="W1650" s="130"/>
      <c r="X1650" s="131"/>
      <c r="Y1650" s="131"/>
      <c r="Z1650" s="206"/>
      <c r="AA1650" s="134"/>
      <c r="AB1650" s="174">
        <f>IF(AC1650="totale",SUMIF(AA$7:AA1650,"somma",Z$7:Z1650)-SUMIF(AC$7:AC1649,"totale",AB$7:AB1649),0)</f>
        <v>0</v>
      </c>
      <c r="AC1650" s="134"/>
      <c r="AD1650" s="194">
        <f t="shared" si="116"/>
        <v>0</v>
      </c>
      <c r="AE1650" s="124" t="str">
        <f t="shared" si="115"/>
        <v/>
      </c>
      <c r="AF1650" s="195" t="str">
        <f t="shared" si="117"/>
        <v/>
      </c>
      <c r="AG1650" s="194" t="str">
        <f t="shared" si="118"/>
        <v/>
      </c>
      <c r="AH1650" s="194">
        <f>IF(AG1650="",0,IF(ISERROR(VLOOKUP(AG1650,AG$7:AG1649,1,FALSE)),1,0))</f>
        <v>0</v>
      </c>
      <c r="AI1650" s="194"/>
    </row>
    <row r="1651" spans="1:35" ht="16.5" customHeight="1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75">
        <f>IF(AND($X$5012&lt;&gt;" ",$X$5012&lt;&gt;0),IF(X1651=$X$5012,1+COUNTIF(U$7:U1650,"&gt;0"),0),0)</f>
        <v>0</v>
      </c>
      <c r="V1651" s="178" t="s">
        <v>1840</v>
      </c>
      <c r="W1651" s="130"/>
      <c r="X1651" s="131"/>
      <c r="Y1651" s="131"/>
      <c r="Z1651" s="206"/>
      <c r="AA1651" s="134"/>
      <c r="AB1651" s="174">
        <f>IF(AC1651="totale",SUMIF(AA$7:AA1651,"somma",Z$7:Z1651)-SUMIF(AC$7:AC1650,"totale",AB$7:AB1650),0)</f>
        <v>0</v>
      </c>
      <c r="AC1651" s="134"/>
      <c r="AD1651" s="194">
        <f t="shared" si="116"/>
        <v>0</v>
      </c>
      <c r="AE1651" s="124" t="str">
        <f t="shared" si="115"/>
        <v/>
      </c>
      <c r="AF1651" s="195" t="str">
        <f t="shared" si="117"/>
        <v/>
      </c>
      <c r="AG1651" s="194" t="str">
        <f t="shared" si="118"/>
        <v/>
      </c>
      <c r="AH1651" s="194">
        <f>IF(AG1651="",0,IF(ISERROR(VLOOKUP(AG1651,AG$7:AG1650,1,FALSE)),1,0))</f>
        <v>0</v>
      </c>
      <c r="AI1651" s="194"/>
    </row>
    <row r="1652" spans="1:35" ht="16.5" customHeight="1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75">
        <f>IF(AND($X$5012&lt;&gt;" ",$X$5012&lt;&gt;0),IF(X1652=$X$5012,1+COUNTIF(U$7:U1651,"&gt;0"),0),0)</f>
        <v>0</v>
      </c>
      <c r="V1652" s="178" t="s">
        <v>1841</v>
      </c>
      <c r="W1652" s="130"/>
      <c r="X1652" s="131"/>
      <c r="Y1652" s="131"/>
      <c r="Z1652" s="206"/>
      <c r="AA1652" s="134"/>
      <c r="AB1652" s="174">
        <f>IF(AC1652="totale",SUMIF(AA$7:AA1652,"somma",Z$7:Z1652)-SUMIF(AC$7:AC1651,"totale",AB$7:AB1651),0)</f>
        <v>0</v>
      </c>
      <c r="AC1652" s="134"/>
      <c r="AD1652" s="194">
        <f t="shared" si="116"/>
        <v>0</v>
      </c>
      <c r="AE1652" s="124" t="str">
        <f t="shared" si="115"/>
        <v/>
      </c>
      <c r="AF1652" s="195" t="str">
        <f t="shared" si="117"/>
        <v/>
      </c>
      <c r="AG1652" s="194" t="str">
        <f t="shared" si="118"/>
        <v/>
      </c>
      <c r="AH1652" s="194">
        <f>IF(AG1652="",0,IF(ISERROR(VLOOKUP(AG1652,AG$7:AG1651,1,FALSE)),1,0))</f>
        <v>0</v>
      </c>
      <c r="AI1652" s="194"/>
    </row>
    <row r="1653" spans="1:35" ht="16.5" customHeight="1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75">
        <f>IF(AND($X$5012&lt;&gt;" ",$X$5012&lt;&gt;0),IF(X1653=$X$5012,1+COUNTIF(U$7:U1652,"&gt;0"),0),0)</f>
        <v>0</v>
      </c>
      <c r="V1653" s="178" t="s">
        <v>1842</v>
      </c>
      <c r="W1653" s="130"/>
      <c r="X1653" s="131"/>
      <c r="Y1653" s="131"/>
      <c r="Z1653" s="206"/>
      <c r="AA1653" s="134"/>
      <c r="AB1653" s="174">
        <f>IF(AC1653="totale",SUMIF(AA$7:AA1653,"somma",Z$7:Z1653)-SUMIF(AC$7:AC1652,"totale",AB$7:AB1652),0)</f>
        <v>0</v>
      </c>
      <c r="AC1653" s="134"/>
      <c r="AD1653" s="194">
        <f t="shared" si="116"/>
        <v>0</v>
      </c>
      <c r="AE1653" s="124" t="str">
        <f t="shared" si="115"/>
        <v/>
      </c>
      <c r="AF1653" s="195" t="str">
        <f t="shared" si="117"/>
        <v/>
      </c>
      <c r="AG1653" s="194" t="str">
        <f t="shared" si="118"/>
        <v/>
      </c>
      <c r="AH1653" s="194">
        <f>IF(AG1653="",0,IF(ISERROR(VLOOKUP(AG1653,AG$7:AG1652,1,FALSE)),1,0))</f>
        <v>0</v>
      </c>
      <c r="AI1653" s="194"/>
    </row>
    <row r="1654" spans="1:35" ht="16.5" customHeight="1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75">
        <f>IF(AND($X$5012&lt;&gt;" ",$X$5012&lt;&gt;0),IF(X1654=$X$5012,1+COUNTIF(U$7:U1653,"&gt;0"),0),0)</f>
        <v>0</v>
      </c>
      <c r="V1654" s="178" t="s">
        <v>1843</v>
      </c>
      <c r="W1654" s="130"/>
      <c r="X1654" s="131"/>
      <c r="Y1654" s="131"/>
      <c r="Z1654" s="206"/>
      <c r="AA1654" s="134"/>
      <c r="AB1654" s="174">
        <f>IF(AC1654="totale",SUMIF(AA$7:AA1654,"somma",Z$7:Z1654)-SUMIF(AC$7:AC1653,"totale",AB$7:AB1653),0)</f>
        <v>0</v>
      </c>
      <c r="AC1654" s="134"/>
      <c r="AD1654" s="194">
        <f t="shared" si="116"/>
        <v>0</v>
      </c>
      <c r="AE1654" s="124" t="str">
        <f t="shared" si="115"/>
        <v/>
      </c>
      <c r="AF1654" s="195" t="str">
        <f t="shared" si="117"/>
        <v/>
      </c>
      <c r="AG1654" s="194" t="str">
        <f t="shared" si="118"/>
        <v/>
      </c>
      <c r="AH1654" s="194">
        <f>IF(AG1654="",0,IF(ISERROR(VLOOKUP(AG1654,AG$7:AG1653,1,FALSE)),1,0))</f>
        <v>0</v>
      </c>
      <c r="AI1654" s="194"/>
    </row>
    <row r="1655" spans="1:35" ht="16.5" customHeight="1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75">
        <f>IF(AND($X$5012&lt;&gt;" ",$X$5012&lt;&gt;0),IF(X1655=$X$5012,1+COUNTIF(U$7:U1654,"&gt;0"),0),0)</f>
        <v>0</v>
      </c>
      <c r="V1655" s="178" t="s">
        <v>1844</v>
      </c>
      <c r="W1655" s="130"/>
      <c r="X1655" s="131"/>
      <c r="Y1655" s="131"/>
      <c r="Z1655" s="206"/>
      <c r="AA1655" s="134"/>
      <c r="AB1655" s="174">
        <f>IF(AC1655="totale",SUMIF(AA$7:AA1655,"somma",Z$7:Z1655)-SUMIF(AC$7:AC1654,"totale",AB$7:AB1654),0)</f>
        <v>0</v>
      </c>
      <c r="AC1655" s="134"/>
      <c r="AD1655" s="194">
        <f t="shared" si="116"/>
        <v>0</v>
      </c>
      <c r="AE1655" s="124" t="str">
        <f t="shared" si="115"/>
        <v/>
      </c>
      <c r="AF1655" s="195" t="str">
        <f t="shared" si="117"/>
        <v/>
      </c>
      <c r="AG1655" s="194" t="str">
        <f t="shared" si="118"/>
        <v/>
      </c>
      <c r="AH1655" s="194">
        <f>IF(AG1655="",0,IF(ISERROR(VLOOKUP(AG1655,AG$7:AG1654,1,FALSE)),1,0))</f>
        <v>0</v>
      </c>
      <c r="AI1655" s="194"/>
    </row>
    <row r="1656" spans="1:35" ht="16.5" customHeight="1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75">
        <f>IF(AND($X$5012&lt;&gt;" ",$X$5012&lt;&gt;0),IF(X1656=$X$5012,1+COUNTIF(U$7:U1655,"&gt;0"),0),0)</f>
        <v>0</v>
      </c>
      <c r="V1656" s="178" t="s">
        <v>1845</v>
      </c>
      <c r="W1656" s="130"/>
      <c r="X1656" s="131"/>
      <c r="Y1656" s="131"/>
      <c r="Z1656" s="206"/>
      <c r="AA1656" s="134"/>
      <c r="AB1656" s="174">
        <f>IF(AC1656="totale",SUMIF(AA$7:AA1656,"somma",Z$7:Z1656)-SUMIF(AC$7:AC1655,"totale",AB$7:AB1655),0)</f>
        <v>0</v>
      </c>
      <c r="AC1656" s="134"/>
      <c r="AD1656" s="194">
        <f t="shared" si="116"/>
        <v>0</v>
      </c>
      <c r="AE1656" s="124" t="str">
        <f t="shared" si="115"/>
        <v/>
      </c>
      <c r="AF1656" s="195" t="str">
        <f t="shared" si="117"/>
        <v/>
      </c>
      <c r="AG1656" s="194" t="str">
        <f t="shared" si="118"/>
        <v/>
      </c>
      <c r="AH1656" s="194">
        <f>IF(AG1656="",0,IF(ISERROR(VLOOKUP(AG1656,AG$7:AG1655,1,FALSE)),1,0))</f>
        <v>0</v>
      </c>
      <c r="AI1656" s="194"/>
    </row>
    <row r="1657" spans="1:35" ht="16.5" customHeight="1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75">
        <f>IF(AND($X$5012&lt;&gt;" ",$X$5012&lt;&gt;0),IF(X1657=$X$5012,1+COUNTIF(U$7:U1656,"&gt;0"),0),0)</f>
        <v>0</v>
      </c>
      <c r="V1657" s="178" t="s">
        <v>1846</v>
      </c>
      <c r="W1657" s="130"/>
      <c r="X1657" s="131"/>
      <c r="Y1657" s="131"/>
      <c r="Z1657" s="206"/>
      <c r="AA1657" s="134"/>
      <c r="AB1657" s="174">
        <f>IF(AC1657="totale",SUMIF(AA$7:AA1657,"somma",Z$7:Z1657)-SUMIF(AC$7:AC1656,"totale",AB$7:AB1656),0)</f>
        <v>0</v>
      </c>
      <c r="AC1657" s="134"/>
      <c r="AD1657" s="194">
        <f t="shared" si="116"/>
        <v>0</v>
      </c>
      <c r="AE1657" s="124" t="str">
        <f t="shared" si="115"/>
        <v/>
      </c>
      <c r="AF1657" s="195" t="str">
        <f t="shared" si="117"/>
        <v/>
      </c>
      <c r="AG1657" s="194" t="str">
        <f t="shared" si="118"/>
        <v/>
      </c>
      <c r="AH1657" s="194">
        <f>IF(AG1657="",0,IF(ISERROR(VLOOKUP(AG1657,AG$7:AG1656,1,FALSE)),1,0))</f>
        <v>0</v>
      </c>
      <c r="AI1657" s="194"/>
    </row>
    <row r="1658" spans="1:35" ht="16.5" customHeight="1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75">
        <f>IF(AND($X$5012&lt;&gt;" ",$X$5012&lt;&gt;0),IF(X1658=$X$5012,1+COUNTIF(U$7:U1657,"&gt;0"),0),0)</f>
        <v>0</v>
      </c>
      <c r="V1658" s="178" t="s">
        <v>1847</v>
      </c>
      <c r="W1658" s="130"/>
      <c r="X1658" s="131"/>
      <c r="Y1658" s="131"/>
      <c r="Z1658" s="206"/>
      <c r="AA1658" s="134"/>
      <c r="AB1658" s="174">
        <f>IF(AC1658="totale",SUMIF(AA$7:AA1658,"somma",Z$7:Z1658)-SUMIF(AC$7:AC1657,"totale",AB$7:AB1657),0)</f>
        <v>0</v>
      </c>
      <c r="AC1658" s="134"/>
      <c r="AD1658" s="194">
        <f t="shared" si="116"/>
        <v>0</v>
      </c>
      <c r="AE1658" s="124" t="str">
        <f t="shared" si="115"/>
        <v/>
      </c>
      <c r="AF1658" s="195" t="str">
        <f t="shared" si="117"/>
        <v/>
      </c>
      <c r="AG1658" s="194" t="str">
        <f t="shared" si="118"/>
        <v/>
      </c>
      <c r="AH1658" s="194">
        <f>IF(AG1658="",0,IF(ISERROR(VLOOKUP(AG1658,AG$7:AG1657,1,FALSE)),1,0))</f>
        <v>0</v>
      </c>
      <c r="AI1658" s="194"/>
    </row>
    <row r="1659" spans="1:35" ht="16.5" customHeight="1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75">
        <f>IF(AND($X$5012&lt;&gt;" ",$X$5012&lt;&gt;0),IF(X1659=$X$5012,1+COUNTIF(U$7:U1658,"&gt;0"),0),0)</f>
        <v>0</v>
      </c>
      <c r="V1659" s="178" t="s">
        <v>1848</v>
      </c>
      <c r="W1659" s="130"/>
      <c r="X1659" s="131"/>
      <c r="Y1659" s="131"/>
      <c r="Z1659" s="206"/>
      <c r="AA1659" s="134"/>
      <c r="AB1659" s="174">
        <f>IF(AC1659="totale",SUMIF(AA$7:AA1659,"somma",Z$7:Z1659)-SUMIF(AC$7:AC1658,"totale",AB$7:AB1658),0)</f>
        <v>0</v>
      </c>
      <c r="AC1659" s="134"/>
      <c r="AD1659" s="194">
        <f t="shared" si="116"/>
        <v>0</v>
      </c>
      <c r="AE1659" s="124" t="str">
        <f t="shared" si="115"/>
        <v/>
      </c>
      <c r="AF1659" s="195" t="str">
        <f t="shared" si="117"/>
        <v/>
      </c>
      <c r="AG1659" s="194" t="str">
        <f t="shared" si="118"/>
        <v/>
      </c>
      <c r="AH1659" s="194">
        <f>IF(AG1659="",0,IF(ISERROR(VLOOKUP(AG1659,AG$7:AG1658,1,FALSE)),1,0))</f>
        <v>0</v>
      </c>
      <c r="AI1659" s="194"/>
    </row>
    <row r="1660" spans="1:35" ht="16.5" customHeight="1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75">
        <f>IF(AND($X$5012&lt;&gt;" ",$X$5012&lt;&gt;0),IF(X1660=$X$5012,1+COUNTIF(U$7:U1659,"&gt;0"),0),0)</f>
        <v>0</v>
      </c>
      <c r="V1660" s="178" t="s">
        <v>1849</v>
      </c>
      <c r="W1660" s="130"/>
      <c r="X1660" s="131"/>
      <c r="Y1660" s="131"/>
      <c r="Z1660" s="206"/>
      <c r="AA1660" s="134"/>
      <c r="AB1660" s="174">
        <f>IF(AC1660="totale",SUMIF(AA$7:AA1660,"somma",Z$7:Z1660)-SUMIF(AC$7:AC1659,"totale",AB$7:AB1659),0)</f>
        <v>0</v>
      </c>
      <c r="AC1660" s="134"/>
      <c r="AD1660" s="194">
        <f t="shared" si="116"/>
        <v>0</v>
      </c>
      <c r="AE1660" s="124" t="str">
        <f t="shared" si="115"/>
        <v/>
      </c>
      <c r="AF1660" s="195" t="str">
        <f t="shared" si="117"/>
        <v/>
      </c>
      <c r="AG1660" s="194" t="str">
        <f t="shared" si="118"/>
        <v/>
      </c>
      <c r="AH1660" s="194">
        <f>IF(AG1660="",0,IF(ISERROR(VLOOKUP(AG1660,AG$7:AG1659,1,FALSE)),1,0))</f>
        <v>0</v>
      </c>
      <c r="AI1660" s="194"/>
    </row>
    <row r="1661" spans="1:35" ht="16.5" customHeight="1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75">
        <f>IF(AND($X$5012&lt;&gt;" ",$X$5012&lt;&gt;0),IF(X1661=$X$5012,1+COUNTIF(U$7:U1660,"&gt;0"),0),0)</f>
        <v>0</v>
      </c>
      <c r="V1661" s="178" t="s">
        <v>1850</v>
      </c>
      <c r="W1661" s="130"/>
      <c r="X1661" s="131"/>
      <c r="Y1661" s="131"/>
      <c r="Z1661" s="206"/>
      <c r="AA1661" s="134"/>
      <c r="AB1661" s="174">
        <f>IF(AC1661="totale",SUMIF(AA$7:AA1661,"somma",Z$7:Z1661)-SUMIF(AC$7:AC1660,"totale",AB$7:AB1660),0)</f>
        <v>0</v>
      </c>
      <c r="AC1661" s="134"/>
      <c r="AD1661" s="194">
        <f t="shared" si="116"/>
        <v>0</v>
      </c>
      <c r="AE1661" s="124" t="str">
        <f t="shared" si="115"/>
        <v/>
      </c>
      <c r="AF1661" s="195" t="str">
        <f t="shared" si="117"/>
        <v/>
      </c>
      <c r="AG1661" s="194" t="str">
        <f t="shared" si="118"/>
        <v/>
      </c>
      <c r="AH1661" s="194">
        <f>IF(AG1661="",0,IF(ISERROR(VLOOKUP(AG1661,AG$7:AG1660,1,FALSE)),1,0))</f>
        <v>0</v>
      </c>
      <c r="AI1661" s="194"/>
    </row>
    <row r="1662" spans="1:35" ht="16.5" customHeight="1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75">
        <f>IF(AND($X$5012&lt;&gt;" ",$X$5012&lt;&gt;0),IF(X1662=$X$5012,1+COUNTIF(U$7:U1661,"&gt;0"),0),0)</f>
        <v>0</v>
      </c>
      <c r="V1662" s="178" t="s">
        <v>1851</v>
      </c>
      <c r="W1662" s="130"/>
      <c r="X1662" s="131"/>
      <c r="Y1662" s="131"/>
      <c r="Z1662" s="206"/>
      <c r="AA1662" s="134"/>
      <c r="AB1662" s="174">
        <f>IF(AC1662="totale",SUMIF(AA$7:AA1662,"somma",Z$7:Z1662)-SUMIF(AC$7:AC1661,"totale",AB$7:AB1661),0)</f>
        <v>0</v>
      </c>
      <c r="AC1662" s="134"/>
      <c r="AD1662" s="194">
        <f t="shared" si="116"/>
        <v>0</v>
      </c>
      <c r="AE1662" s="124" t="str">
        <f t="shared" si="115"/>
        <v/>
      </c>
      <c r="AF1662" s="195" t="str">
        <f t="shared" si="117"/>
        <v/>
      </c>
      <c r="AG1662" s="194" t="str">
        <f t="shared" si="118"/>
        <v/>
      </c>
      <c r="AH1662" s="194">
        <f>IF(AG1662="",0,IF(ISERROR(VLOOKUP(AG1662,AG$7:AG1661,1,FALSE)),1,0))</f>
        <v>0</v>
      </c>
      <c r="AI1662" s="194"/>
    </row>
    <row r="1663" spans="1:35" ht="16.5" customHeight="1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75">
        <f>IF(AND($X$5012&lt;&gt;" ",$X$5012&lt;&gt;0),IF(X1663=$X$5012,1+COUNTIF(U$7:U1662,"&gt;0"),0),0)</f>
        <v>0</v>
      </c>
      <c r="V1663" s="178" t="s">
        <v>1852</v>
      </c>
      <c r="W1663" s="130"/>
      <c r="X1663" s="131"/>
      <c r="Y1663" s="131"/>
      <c r="Z1663" s="206"/>
      <c r="AA1663" s="134"/>
      <c r="AB1663" s="174">
        <f>IF(AC1663="totale",SUMIF(AA$7:AA1663,"somma",Z$7:Z1663)-SUMIF(AC$7:AC1662,"totale",AB$7:AB1662),0)</f>
        <v>0</v>
      </c>
      <c r="AC1663" s="134"/>
      <c r="AD1663" s="194">
        <f t="shared" si="116"/>
        <v>0</v>
      </c>
      <c r="AE1663" s="124" t="str">
        <f t="shared" si="115"/>
        <v/>
      </c>
      <c r="AF1663" s="195" t="str">
        <f t="shared" si="117"/>
        <v/>
      </c>
      <c r="AG1663" s="194" t="str">
        <f t="shared" si="118"/>
        <v/>
      </c>
      <c r="AH1663" s="194">
        <f>IF(AG1663="",0,IF(ISERROR(VLOOKUP(AG1663,AG$7:AG1662,1,FALSE)),1,0))</f>
        <v>0</v>
      </c>
      <c r="AI1663" s="194"/>
    </row>
    <row r="1664" spans="1:35" ht="16.5" customHeight="1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75">
        <f>IF(AND($X$5012&lt;&gt;" ",$X$5012&lt;&gt;0),IF(X1664=$X$5012,1+COUNTIF(U$7:U1663,"&gt;0"),0),0)</f>
        <v>0</v>
      </c>
      <c r="V1664" s="178" t="s">
        <v>1853</v>
      </c>
      <c r="W1664" s="130"/>
      <c r="X1664" s="131"/>
      <c r="Y1664" s="131"/>
      <c r="Z1664" s="206"/>
      <c r="AA1664" s="134"/>
      <c r="AB1664" s="174">
        <f>IF(AC1664="totale",SUMIF(AA$7:AA1664,"somma",Z$7:Z1664)-SUMIF(AC$7:AC1663,"totale",AB$7:AB1663),0)</f>
        <v>0</v>
      </c>
      <c r="AC1664" s="134"/>
      <c r="AD1664" s="194">
        <f t="shared" si="116"/>
        <v>0</v>
      </c>
      <c r="AE1664" s="124" t="str">
        <f t="shared" si="115"/>
        <v/>
      </c>
      <c r="AF1664" s="195" t="str">
        <f t="shared" si="117"/>
        <v/>
      </c>
      <c r="AG1664" s="194" t="str">
        <f t="shared" si="118"/>
        <v/>
      </c>
      <c r="AH1664" s="194">
        <f>IF(AG1664="",0,IF(ISERROR(VLOOKUP(AG1664,AG$7:AG1663,1,FALSE)),1,0))</f>
        <v>0</v>
      </c>
      <c r="AI1664" s="194"/>
    </row>
    <row r="1665" spans="1:35" ht="16.5" customHeight="1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75">
        <f>IF(AND($X$5012&lt;&gt;" ",$X$5012&lt;&gt;0),IF(X1665=$X$5012,1+COUNTIF(U$7:U1664,"&gt;0"),0),0)</f>
        <v>0</v>
      </c>
      <c r="V1665" s="178" t="s">
        <v>1854</v>
      </c>
      <c r="W1665" s="130"/>
      <c r="X1665" s="131"/>
      <c r="Y1665" s="131"/>
      <c r="Z1665" s="206"/>
      <c r="AA1665" s="134"/>
      <c r="AB1665" s="174">
        <f>IF(AC1665="totale",SUMIF(AA$7:AA1665,"somma",Z$7:Z1665)-SUMIF(AC$7:AC1664,"totale",AB$7:AB1664),0)</f>
        <v>0</v>
      </c>
      <c r="AC1665" s="134"/>
      <c r="AD1665" s="194">
        <f t="shared" si="116"/>
        <v>0</v>
      </c>
      <c r="AE1665" s="124" t="str">
        <f t="shared" si="115"/>
        <v/>
      </c>
      <c r="AF1665" s="195" t="str">
        <f t="shared" si="117"/>
        <v/>
      </c>
      <c r="AG1665" s="194" t="str">
        <f t="shared" si="118"/>
        <v/>
      </c>
      <c r="AH1665" s="194">
        <f>IF(AG1665="",0,IF(ISERROR(VLOOKUP(AG1665,AG$7:AG1664,1,FALSE)),1,0))</f>
        <v>0</v>
      </c>
      <c r="AI1665" s="194"/>
    </row>
    <row r="1666" spans="1:35" ht="16.5" customHeight="1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75">
        <f>IF(AND($X$5012&lt;&gt;" ",$X$5012&lt;&gt;0),IF(X1666=$X$5012,1+COUNTIF(U$7:U1665,"&gt;0"),0),0)</f>
        <v>0</v>
      </c>
      <c r="V1666" s="178" t="s">
        <v>1855</v>
      </c>
      <c r="W1666" s="130"/>
      <c r="X1666" s="131"/>
      <c r="Y1666" s="131"/>
      <c r="Z1666" s="206"/>
      <c r="AA1666" s="134"/>
      <c r="AB1666" s="174">
        <f>IF(AC1666="totale",SUMIF(AA$7:AA1666,"somma",Z$7:Z1666)-SUMIF(AC$7:AC1665,"totale",AB$7:AB1665),0)</f>
        <v>0</v>
      </c>
      <c r="AC1666" s="134"/>
      <c r="AD1666" s="194">
        <f t="shared" si="116"/>
        <v>0</v>
      </c>
      <c r="AE1666" s="124" t="str">
        <f t="shared" si="115"/>
        <v/>
      </c>
      <c r="AF1666" s="195" t="str">
        <f t="shared" si="117"/>
        <v/>
      </c>
      <c r="AG1666" s="194" t="str">
        <f t="shared" si="118"/>
        <v/>
      </c>
      <c r="AH1666" s="194">
        <f>IF(AG1666="",0,IF(ISERROR(VLOOKUP(AG1666,AG$7:AG1665,1,FALSE)),1,0))</f>
        <v>0</v>
      </c>
      <c r="AI1666" s="194"/>
    </row>
    <row r="1667" spans="1:35" ht="16.5" customHeight="1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75">
        <f>IF(AND($X$5012&lt;&gt;" ",$X$5012&lt;&gt;0),IF(X1667=$X$5012,1+COUNTIF(U$7:U1666,"&gt;0"),0),0)</f>
        <v>0</v>
      </c>
      <c r="V1667" s="178" t="s">
        <v>1856</v>
      </c>
      <c r="W1667" s="130"/>
      <c r="X1667" s="131"/>
      <c r="Y1667" s="131"/>
      <c r="Z1667" s="206"/>
      <c r="AA1667" s="134"/>
      <c r="AB1667" s="174">
        <f>IF(AC1667="totale",SUMIF(AA$7:AA1667,"somma",Z$7:Z1667)-SUMIF(AC$7:AC1666,"totale",AB$7:AB1666),0)</f>
        <v>0</v>
      </c>
      <c r="AC1667" s="134"/>
      <c r="AD1667" s="194">
        <f t="shared" si="116"/>
        <v>0</v>
      </c>
      <c r="AE1667" s="124" t="str">
        <f t="shared" si="115"/>
        <v/>
      </c>
      <c r="AF1667" s="195" t="str">
        <f t="shared" si="117"/>
        <v/>
      </c>
      <c r="AG1667" s="194" t="str">
        <f t="shared" si="118"/>
        <v/>
      </c>
      <c r="AH1667" s="194">
        <f>IF(AG1667="",0,IF(ISERROR(VLOOKUP(AG1667,AG$7:AG1666,1,FALSE)),1,0))</f>
        <v>0</v>
      </c>
      <c r="AI1667" s="194"/>
    </row>
    <row r="1668" spans="1:35" ht="16.5" customHeight="1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75">
        <f>IF(AND($X$5012&lt;&gt;" ",$X$5012&lt;&gt;0),IF(X1668=$X$5012,1+COUNTIF(U$7:U1667,"&gt;0"),0),0)</f>
        <v>0</v>
      </c>
      <c r="V1668" s="178" t="s">
        <v>1857</v>
      </c>
      <c r="W1668" s="130"/>
      <c r="X1668" s="131"/>
      <c r="Y1668" s="131"/>
      <c r="Z1668" s="206"/>
      <c r="AA1668" s="134"/>
      <c r="AB1668" s="174">
        <f>IF(AC1668="totale",SUMIF(AA$7:AA1668,"somma",Z$7:Z1668)-SUMIF(AC$7:AC1667,"totale",AB$7:AB1667),0)</f>
        <v>0</v>
      </c>
      <c r="AC1668" s="134"/>
      <c r="AD1668" s="194">
        <f t="shared" si="116"/>
        <v>0</v>
      </c>
      <c r="AE1668" s="124" t="str">
        <f t="shared" si="115"/>
        <v/>
      </c>
      <c r="AF1668" s="195" t="str">
        <f t="shared" si="117"/>
        <v/>
      </c>
      <c r="AG1668" s="194" t="str">
        <f t="shared" si="118"/>
        <v/>
      </c>
      <c r="AH1668" s="194">
        <f>IF(AG1668="",0,IF(ISERROR(VLOOKUP(AG1668,AG$7:AG1667,1,FALSE)),1,0))</f>
        <v>0</v>
      </c>
      <c r="AI1668" s="194"/>
    </row>
    <row r="1669" spans="1:35" ht="16.5" customHeight="1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75">
        <f>IF(AND($X$5012&lt;&gt;" ",$X$5012&lt;&gt;0),IF(X1669=$X$5012,1+COUNTIF(U$7:U1668,"&gt;0"),0),0)</f>
        <v>0</v>
      </c>
      <c r="V1669" s="178" t="s">
        <v>1858</v>
      </c>
      <c r="W1669" s="130"/>
      <c r="X1669" s="131"/>
      <c r="Y1669" s="131"/>
      <c r="Z1669" s="206"/>
      <c r="AA1669" s="134"/>
      <c r="AB1669" s="174">
        <f>IF(AC1669="totale",SUMIF(AA$7:AA1669,"somma",Z$7:Z1669)-SUMIF(AC$7:AC1668,"totale",AB$7:AB1668),0)</f>
        <v>0</v>
      </c>
      <c r="AC1669" s="134"/>
      <c r="AD1669" s="194">
        <f t="shared" si="116"/>
        <v>0</v>
      </c>
      <c r="AE1669" s="124" t="str">
        <f t="shared" si="115"/>
        <v/>
      </c>
      <c r="AF1669" s="195" t="str">
        <f t="shared" si="117"/>
        <v/>
      </c>
      <c r="AG1669" s="194" t="str">
        <f t="shared" si="118"/>
        <v/>
      </c>
      <c r="AH1669" s="194">
        <f>IF(AG1669="",0,IF(ISERROR(VLOOKUP(AG1669,AG$7:AG1668,1,FALSE)),1,0))</f>
        <v>0</v>
      </c>
      <c r="AI1669" s="194"/>
    </row>
    <row r="1670" spans="1:35" ht="16.5" customHeight="1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75">
        <f>IF(AND($X$5012&lt;&gt;" ",$X$5012&lt;&gt;0),IF(X1670=$X$5012,1+COUNTIF(U$7:U1669,"&gt;0"),0),0)</f>
        <v>0</v>
      </c>
      <c r="V1670" s="178" t="s">
        <v>1859</v>
      </c>
      <c r="W1670" s="130"/>
      <c r="X1670" s="131"/>
      <c r="Y1670" s="131"/>
      <c r="Z1670" s="206"/>
      <c r="AA1670" s="134"/>
      <c r="AB1670" s="174">
        <f>IF(AC1670="totale",SUMIF(AA$7:AA1670,"somma",Z$7:Z1670)-SUMIF(AC$7:AC1669,"totale",AB$7:AB1669),0)</f>
        <v>0</v>
      </c>
      <c r="AC1670" s="134"/>
      <c r="AD1670" s="194">
        <f t="shared" si="116"/>
        <v>0</v>
      </c>
      <c r="AE1670" s="124" t="str">
        <f t="shared" ref="AE1670:AE1733" si="119">IF(W1670&gt;0,CONCATENATE(MONTH(W1670)&amp;X1670),"")</f>
        <v/>
      </c>
      <c r="AF1670" s="195" t="str">
        <f t="shared" si="117"/>
        <v/>
      </c>
      <c r="AG1670" s="194" t="str">
        <f t="shared" si="118"/>
        <v/>
      </c>
      <c r="AH1670" s="194">
        <f>IF(AG1670="",0,IF(ISERROR(VLOOKUP(AG1670,AG$7:AG1669,1,FALSE)),1,0))</f>
        <v>0</v>
      </c>
      <c r="AI1670" s="194"/>
    </row>
    <row r="1671" spans="1:35" ht="16.5" customHeight="1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75">
        <f>IF(AND($X$5012&lt;&gt;" ",$X$5012&lt;&gt;0),IF(X1671=$X$5012,1+COUNTIF(U$7:U1670,"&gt;0"),0),0)</f>
        <v>0</v>
      </c>
      <c r="V1671" s="178" t="s">
        <v>1860</v>
      </c>
      <c r="W1671" s="130"/>
      <c r="X1671" s="131"/>
      <c r="Y1671" s="131"/>
      <c r="Z1671" s="206"/>
      <c r="AA1671" s="134"/>
      <c r="AB1671" s="174">
        <f>IF(AC1671="totale",SUMIF(AA$7:AA1671,"somma",Z$7:Z1671)-SUMIF(AC$7:AC1670,"totale",AB$7:AB1670),0)</f>
        <v>0</v>
      </c>
      <c r="AC1671" s="134"/>
      <c r="AD1671" s="194">
        <f t="shared" si="116"/>
        <v>0</v>
      </c>
      <c r="AE1671" s="124" t="str">
        <f t="shared" si="119"/>
        <v/>
      </c>
      <c r="AF1671" s="195" t="str">
        <f t="shared" si="117"/>
        <v/>
      </c>
      <c r="AG1671" s="194" t="str">
        <f t="shared" si="118"/>
        <v/>
      </c>
      <c r="AH1671" s="194">
        <f>IF(AG1671="",0,IF(ISERROR(VLOOKUP(AG1671,AG$7:AG1670,1,FALSE)),1,0))</f>
        <v>0</v>
      </c>
      <c r="AI1671" s="194"/>
    </row>
    <row r="1672" spans="1:35" ht="16.5" customHeight="1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75">
        <f>IF(AND($X$5012&lt;&gt;" ",$X$5012&lt;&gt;0),IF(X1672=$X$5012,1+COUNTIF(U$7:U1671,"&gt;0"),0),0)</f>
        <v>0</v>
      </c>
      <c r="V1672" s="178" t="s">
        <v>1861</v>
      </c>
      <c r="W1672" s="130"/>
      <c r="X1672" s="131"/>
      <c r="Y1672" s="131"/>
      <c r="Z1672" s="206"/>
      <c r="AA1672" s="134"/>
      <c r="AB1672" s="174">
        <f>IF(AC1672="totale",SUMIF(AA$7:AA1672,"somma",Z$7:Z1672)-SUMIF(AC$7:AC1671,"totale",AB$7:AB1671),0)</f>
        <v>0</v>
      </c>
      <c r="AC1672" s="134"/>
      <c r="AD1672" s="194">
        <f t="shared" ref="AD1672:AD1735" si="120">IF(ISBLANK(X1672),0,VLOOKUP(X1672,$B$8:$E$57,1,FALSE))</f>
        <v>0</v>
      </c>
      <c r="AE1672" s="124" t="str">
        <f t="shared" si="119"/>
        <v/>
      </c>
      <c r="AF1672" s="195" t="str">
        <f t="shared" ref="AF1672:AF1735" si="121">IF(OR(AND(Z1672&lt;&gt;0,ISBLANK(X1672)),ISERROR(AD1672)),"ERR","")</f>
        <v/>
      </c>
      <c r="AG1672" s="194" t="str">
        <f t="shared" si="118"/>
        <v/>
      </c>
      <c r="AH1672" s="194">
        <f>IF(AG1672="",0,IF(ISERROR(VLOOKUP(AG1672,AG$7:AG1671,1,FALSE)),1,0))</f>
        <v>0</v>
      </c>
      <c r="AI1672" s="194"/>
    </row>
    <row r="1673" spans="1:35" ht="16.5" customHeight="1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75">
        <f>IF(AND($X$5012&lt;&gt;" ",$X$5012&lt;&gt;0),IF(X1673=$X$5012,1+COUNTIF(U$7:U1672,"&gt;0"),0),0)</f>
        <v>0</v>
      </c>
      <c r="V1673" s="178" t="s">
        <v>1862</v>
      </c>
      <c r="W1673" s="130"/>
      <c r="X1673" s="131"/>
      <c r="Y1673" s="131"/>
      <c r="Z1673" s="206"/>
      <c r="AA1673" s="134"/>
      <c r="AB1673" s="174">
        <f>IF(AC1673="totale",SUMIF(AA$7:AA1673,"somma",Z$7:Z1673)-SUMIF(AC$7:AC1672,"totale",AB$7:AB1672),0)</f>
        <v>0</v>
      </c>
      <c r="AC1673" s="134"/>
      <c r="AD1673" s="194">
        <f t="shared" si="120"/>
        <v>0</v>
      </c>
      <c r="AE1673" s="124" t="str">
        <f t="shared" si="119"/>
        <v/>
      </c>
      <c r="AF1673" s="195" t="str">
        <f t="shared" si="121"/>
        <v/>
      </c>
      <c r="AG1673" s="194" t="str">
        <f t="shared" si="118"/>
        <v/>
      </c>
      <c r="AH1673" s="194">
        <f>IF(AG1673="",0,IF(ISERROR(VLOOKUP(AG1673,AG$7:AG1672,1,FALSE)),1,0))</f>
        <v>0</v>
      </c>
      <c r="AI1673" s="194"/>
    </row>
    <row r="1674" spans="1:35" ht="16.5" customHeight="1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75">
        <f>IF(AND($X$5012&lt;&gt;" ",$X$5012&lt;&gt;0),IF(X1674=$X$5012,1+COUNTIF(U$7:U1673,"&gt;0"),0),0)</f>
        <v>0</v>
      </c>
      <c r="V1674" s="178" t="s">
        <v>1863</v>
      </c>
      <c r="W1674" s="130"/>
      <c r="X1674" s="131"/>
      <c r="Y1674" s="131"/>
      <c r="Z1674" s="206"/>
      <c r="AA1674" s="134"/>
      <c r="AB1674" s="174">
        <f>IF(AC1674="totale",SUMIF(AA$7:AA1674,"somma",Z$7:Z1674)-SUMIF(AC$7:AC1673,"totale",AB$7:AB1673),0)</f>
        <v>0</v>
      </c>
      <c r="AC1674" s="134"/>
      <c r="AD1674" s="194">
        <f t="shared" si="120"/>
        <v>0</v>
      </c>
      <c r="AE1674" s="124" t="str">
        <f t="shared" si="119"/>
        <v/>
      </c>
      <c r="AF1674" s="195" t="str">
        <f t="shared" si="121"/>
        <v/>
      </c>
      <c r="AG1674" s="194" t="str">
        <f t="shared" ref="AG1674:AG1737" si="122">IF(W1674&gt;0,CONCATENATE(MONTH(W1674),"-",YEAR(W1674)),"")</f>
        <v/>
      </c>
      <c r="AH1674" s="194">
        <f>IF(AG1674="",0,IF(ISERROR(VLOOKUP(AG1674,AG$7:AG1673,1,FALSE)),1,0))</f>
        <v>0</v>
      </c>
      <c r="AI1674" s="194"/>
    </row>
    <row r="1675" spans="1:35" ht="16.5" customHeight="1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75">
        <f>IF(AND($X$5012&lt;&gt;" ",$X$5012&lt;&gt;0),IF(X1675=$X$5012,1+COUNTIF(U$7:U1674,"&gt;0"),0),0)</f>
        <v>0</v>
      </c>
      <c r="V1675" s="178" t="s">
        <v>1864</v>
      </c>
      <c r="W1675" s="130"/>
      <c r="X1675" s="131"/>
      <c r="Y1675" s="131"/>
      <c r="Z1675" s="206"/>
      <c r="AA1675" s="134"/>
      <c r="AB1675" s="174">
        <f>IF(AC1675="totale",SUMIF(AA$7:AA1675,"somma",Z$7:Z1675)-SUMIF(AC$7:AC1674,"totale",AB$7:AB1674),0)</f>
        <v>0</v>
      </c>
      <c r="AC1675" s="134"/>
      <c r="AD1675" s="194">
        <f t="shared" si="120"/>
        <v>0</v>
      </c>
      <c r="AE1675" s="124" t="str">
        <f t="shared" si="119"/>
        <v/>
      </c>
      <c r="AF1675" s="195" t="str">
        <f t="shared" si="121"/>
        <v/>
      </c>
      <c r="AG1675" s="194" t="str">
        <f t="shared" si="122"/>
        <v/>
      </c>
      <c r="AH1675" s="194">
        <f>IF(AG1675="",0,IF(ISERROR(VLOOKUP(AG1675,AG$7:AG1674,1,FALSE)),1,0))</f>
        <v>0</v>
      </c>
      <c r="AI1675" s="194"/>
    </row>
    <row r="1676" spans="1:35" ht="16.5" customHeight="1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75">
        <f>IF(AND($X$5012&lt;&gt;" ",$X$5012&lt;&gt;0),IF(X1676=$X$5012,1+COUNTIF(U$7:U1675,"&gt;0"),0),0)</f>
        <v>0</v>
      </c>
      <c r="V1676" s="178" t="s">
        <v>1865</v>
      </c>
      <c r="W1676" s="130"/>
      <c r="X1676" s="131"/>
      <c r="Y1676" s="131"/>
      <c r="Z1676" s="206"/>
      <c r="AA1676" s="134"/>
      <c r="AB1676" s="174">
        <f>IF(AC1676="totale",SUMIF(AA$7:AA1676,"somma",Z$7:Z1676)-SUMIF(AC$7:AC1675,"totale",AB$7:AB1675),0)</f>
        <v>0</v>
      </c>
      <c r="AC1676" s="134"/>
      <c r="AD1676" s="194">
        <f t="shared" si="120"/>
        <v>0</v>
      </c>
      <c r="AE1676" s="124" t="str">
        <f t="shared" si="119"/>
        <v/>
      </c>
      <c r="AF1676" s="195" t="str">
        <f t="shared" si="121"/>
        <v/>
      </c>
      <c r="AG1676" s="194" t="str">
        <f t="shared" si="122"/>
        <v/>
      </c>
      <c r="AH1676" s="194">
        <f>IF(AG1676="",0,IF(ISERROR(VLOOKUP(AG1676,AG$7:AG1675,1,FALSE)),1,0))</f>
        <v>0</v>
      </c>
      <c r="AI1676" s="194"/>
    </row>
    <row r="1677" spans="1:35" ht="16.5" customHeight="1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75">
        <f>IF(AND($X$5012&lt;&gt;" ",$X$5012&lt;&gt;0),IF(X1677=$X$5012,1+COUNTIF(U$7:U1676,"&gt;0"),0),0)</f>
        <v>0</v>
      </c>
      <c r="V1677" s="178" t="s">
        <v>1866</v>
      </c>
      <c r="W1677" s="130"/>
      <c r="X1677" s="131"/>
      <c r="Y1677" s="131"/>
      <c r="Z1677" s="206"/>
      <c r="AA1677" s="134"/>
      <c r="AB1677" s="174">
        <f>IF(AC1677="totale",SUMIF(AA$7:AA1677,"somma",Z$7:Z1677)-SUMIF(AC$7:AC1676,"totale",AB$7:AB1676),0)</f>
        <v>0</v>
      </c>
      <c r="AC1677" s="134"/>
      <c r="AD1677" s="194">
        <f t="shared" si="120"/>
        <v>0</v>
      </c>
      <c r="AE1677" s="124" t="str">
        <f t="shared" si="119"/>
        <v/>
      </c>
      <c r="AF1677" s="195" t="str">
        <f t="shared" si="121"/>
        <v/>
      </c>
      <c r="AG1677" s="194" t="str">
        <f t="shared" si="122"/>
        <v/>
      </c>
      <c r="AH1677" s="194">
        <f>IF(AG1677="",0,IF(ISERROR(VLOOKUP(AG1677,AG$7:AG1676,1,FALSE)),1,0))</f>
        <v>0</v>
      </c>
      <c r="AI1677" s="194"/>
    </row>
    <row r="1678" spans="1:35" ht="16.5" customHeight="1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75">
        <f>IF(AND($X$5012&lt;&gt;" ",$X$5012&lt;&gt;0),IF(X1678=$X$5012,1+COUNTIF(U$7:U1677,"&gt;0"),0),0)</f>
        <v>0</v>
      </c>
      <c r="V1678" s="178" t="s">
        <v>1867</v>
      </c>
      <c r="W1678" s="130"/>
      <c r="X1678" s="131"/>
      <c r="Y1678" s="131"/>
      <c r="Z1678" s="206"/>
      <c r="AA1678" s="134"/>
      <c r="AB1678" s="174">
        <f>IF(AC1678="totale",SUMIF(AA$7:AA1678,"somma",Z$7:Z1678)-SUMIF(AC$7:AC1677,"totale",AB$7:AB1677),0)</f>
        <v>0</v>
      </c>
      <c r="AC1678" s="134"/>
      <c r="AD1678" s="194">
        <f t="shared" si="120"/>
        <v>0</v>
      </c>
      <c r="AE1678" s="124" t="str">
        <f t="shared" si="119"/>
        <v/>
      </c>
      <c r="AF1678" s="195" t="str">
        <f t="shared" si="121"/>
        <v/>
      </c>
      <c r="AG1678" s="194" t="str">
        <f t="shared" si="122"/>
        <v/>
      </c>
      <c r="AH1678" s="194">
        <f>IF(AG1678="",0,IF(ISERROR(VLOOKUP(AG1678,AG$7:AG1677,1,FALSE)),1,0))</f>
        <v>0</v>
      </c>
      <c r="AI1678" s="194"/>
    </row>
    <row r="1679" spans="1:35" ht="16.5" customHeight="1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75">
        <f>IF(AND($X$5012&lt;&gt;" ",$X$5012&lt;&gt;0),IF(X1679=$X$5012,1+COUNTIF(U$7:U1678,"&gt;0"),0),0)</f>
        <v>0</v>
      </c>
      <c r="V1679" s="178" t="s">
        <v>1868</v>
      </c>
      <c r="W1679" s="130"/>
      <c r="X1679" s="131"/>
      <c r="Y1679" s="131"/>
      <c r="Z1679" s="206"/>
      <c r="AA1679" s="134"/>
      <c r="AB1679" s="174">
        <f>IF(AC1679="totale",SUMIF(AA$7:AA1679,"somma",Z$7:Z1679)-SUMIF(AC$7:AC1678,"totale",AB$7:AB1678),0)</f>
        <v>0</v>
      </c>
      <c r="AC1679" s="134"/>
      <c r="AD1679" s="194">
        <f t="shared" si="120"/>
        <v>0</v>
      </c>
      <c r="AE1679" s="124" t="str">
        <f t="shared" si="119"/>
        <v/>
      </c>
      <c r="AF1679" s="195" t="str">
        <f t="shared" si="121"/>
        <v/>
      </c>
      <c r="AG1679" s="194" t="str">
        <f t="shared" si="122"/>
        <v/>
      </c>
      <c r="AH1679" s="194">
        <f>IF(AG1679="",0,IF(ISERROR(VLOOKUP(AG1679,AG$7:AG1678,1,FALSE)),1,0))</f>
        <v>0</v>
      </c>
      <c r="AI1679" s="194"/>
    </row>
    <row r="1680" spans="1:35" ht="16.5" customHeight="1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75">
        <f>IF(AND($X$5012&lt;&gt;" ",$X$5012&lt;&gt;0),IF(X1680=$X$5012,1+COUNTIF(U$7:U1679,"&gt;0"),0),0)</f>
        <v>0</v>
      </c>
      <c r="V1680" s="178" t="s">
        <v>1869</v>
      </c>
      <c r="W1680" s="130"/>
      <c r="X1680" s="131"/>
      <c r="Y1680" s="131"/>
      <c r="Z1680" s="206"/>
      <c r="AA1680" s="134"/>
      <c r="AB1680" s="174">
        <f>IF(AC1680="totale",SUMIF(AA$7:AA1680,"somma",Z$7:Z1680)-SUMIF(AC$7:AC1679,"totale",AB$7:AB1679),0)</f>
        <v>0</v>
      </c>
      <c r="AC1680" s="134"/>
      <c r="AD1680" s="194">
        <f t="shared" si="120"/>
        <v>0</v>
      </c>
      <c r="AE1680" s="124" t="str">
        <f t="shared" si="119"/>
        <v/>
      </c>
      <c r="AF1680" s="195" t="str">
        <f t="shared" si="121"/>
        <v/>
      </c>
      <c r="AG1680" s="194" t="str">
        <f t="shared" si="122"/>
        <v/>
      </c>
      <c r="AH1680" s="194">
        <f>IF(AG1680="",0,IF(ISERROR(VLOOKUP(AG1680,AG$7:AG1679,1,FALSE)),1,0))</f>
        <v>0</v>
      </c>
      <c r="AI1680" s="194"/>
    </row>
    <row r="1681" spans="1:35" ht="16.5" customHeight="1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75">
        <f>IF(AND($X$5012&lt;&gt;" ",$X$5012&lt;&gt;0),IF(X1681=$X$5012,1+COUNTIF(U$7:U1680,"&gt;0"),0),0)</f>
        <v>0</v>
      </c>
      <c r="V1681" s="178" t="s">
        <v>1870</v>
      </c>
      <c r="W1681" s="130"/>
      <c r="X1681" s="131"/>
      <c r="Y1681" s="131"/>
      <c r="Z1681" s="206"/>
      <c r="AA1681" s="134"/>
      <c r="AB1681" s="174">
        <f>IF(AC1681="totale",SUMIF(AA$7:AA1681,"somma",Z$7:Z1681)-SUMIF(AC$7:AC1680,"totale",AB$7:AB1680),0)</f>
        <v>0</v>
      </c>
      <c r="AC1681" s="134"/>
      <c r="AD1681" s="194">
        <f t="shared" si="120"/>
        <v>0</v>
      </c>
      <c r="AE1681" s="124" t="str">
        <f t="shared" si="119"/>
        <v/>
      </c>
      <c r="AF1681" s="195" t="str">
        <f t="shared" si="121"/>
        <v/>
      </c>
      <c r="AG1681" s="194" t="str">
        <f t="shared" si="122"/>
        <v/>
      </c>
      <c r="AH1681" s="194">
        <f>IF(AG1681="",0,IF(ISERROR(VLOOKUP(AG1681,AG$7:AG1680,1,FALSE)),1,0))</f>
        <v>0</v>
      </c>
      <c r="AI1681" s="194"/>
    </row>
    <row r="1682" spans="1:35" ht="16.5" customHeight="1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75">
        <f>IF(AND($X$5012&lt;&gt;" ",$X$5012&lt;&gt;0),IF(X1682=$X$5012,1+COUNTIF(U$7:U1681,"&gt;0"),0),0)</f>
        <v>0</v>
      </c>
      <c r="V1682" s="178" t="s">
        <v>1871</v>
      </c>
      <c r="W1682" s="130"/>
      <c r="X1682" s="131"/>
      <c r="Y1682" s="131"/>
      <c r="Z1682" s="206"/>
      <c r="AA1682" s="134"/>
      <c r="AB1682" s="174">
        <f>IF(AC1682="totale",SUMIF(AA$7:AA1682,"somma",Z$7:Z1682)-SUMIF(AC$7:AC1681,"totale",AB$7:AB1681),0)</f>
        <v>0</v>
      </c>
      <c r="AC1682" s="134"/>
      <c r="AD1682" s="194">
        <f t="shared" si="120"/>
        <v>0</v>
      </c>
      <c r="AE1682" s="124" t="str">
        <f t="shared" si="119"/>
        <v/>
      </c>
      <c r="AF1682" s="195" t="str">
        <f t="shared" si="121"/>
        <v/>
      </c>
      <c r="AG1682" s="194" t="str">
        <f t="shared" si="122"/>
        <v/>
      </c>
      <c r="AH1682" s="194">
        <f>IF(AG1682="",0,IF(ISERROR(VLOOKUP(AG1682,AG$7:AG1681,1,FALSE)),1,0))</f>
        <v>0</v>
      </c>
      <c r="AI1682" s="194"/>
    </row>
    <row r="1683" spans="1:35" ht="16.5" customHeight="1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75">
        <f>IF(AND($X$5012&lt;&gt;" ",$X$5012&lt;&gt;0),IF(X1683=$X$5012,1+COUNTIF(U$7:U1682,"&gt;0"),0),0)</f>
        <v>0</v>
      </c>
      <c r="V1683" s="178" t="s">
        <v>1872</v>
      </c>
      <c r="W1683" s="130"/>
      <c r="X1683" s="131"/>
      <c r="Y1683" s="131"/>
      <c r="Z1683" s="206"/>
      <c r="AA1683" s="134"/>
      <c r="AB1683" s="174">
        <f>IF(AC1683="totale",SUMIF(AA$7:AA1683,"somma",Z$7:Z1683)-SUMIF(AC$7:AC1682,"totale",AB$7:AB1682),0)</f>
        <v>0</v>
      </c>
      <c r="AC1683" s="134"/>
      <c r="AD1683" s="194">
        <f t="shared" si="120"/>
        <v>0</v>
      </c>
      <c r="AE1683" s="124" t="str">
        <f t="shared" si="119"/>
        <v/>
      </c>
      <c r="AF1683" s="195" t="str">
        <f t="shared" si="121"/>
        <v/>
      </c>
      <c r="AG1683" s="194" t="str">
        <f t="shared" si="122"/>
        <v/>
      </c>
      <c r="AH1683" s="194">
        <f>IF(AG1683="",0,IF(ISERROR(VLOOKUP(AG1683,AG$7:AG1682,1,FALSE)),1,0))</f>
        <v>0</v>
      </c>
      <c r="AI1683" s="194"/>
    </row>
    <row r="1684" spans="1:35" ht="16.5" customHeight="1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75">
        <f>IF(AND($X$5012&lt;&gt;" ",$X$5012&lt;&gt;0),IF(X1684=$X$5012,1+COUNTIF(U$7:U1683,"&gt;0"),0),0)</f>
        <v>0</v>
      </c>
      <c r="V1684" s="178" t="s">
        <v>1873</v>
      </c>
      <c r="W1684" s="130"/>
      <c r="X1684" s="131"/>
      <c r="Y1684" s="131"/>
      <c r="Z1684" s="206"/>
      <c r="AA1684" s="134"/>
      <c r="AB1684" s="174">
        <f>IF(AC1684="totale",SUMIF(AA$7:AA1684,"somma",Z$7:Z1684)-SUMIF(AC$7:AC1683,"totale",AB$7:AB1683),0)</f>
        <v>0</v>
      </c>
      <c r="AC1684" s="134"/>
      <c r="AD1684" s="194">
        <f t="shared" si="120"/>
        <v>0</v>
      </c>
      <c r="AE1684" s="124" t="str">
        <f t="shared" si="119"/>
        <v/>
      </c>
      <c r="AF1684" s="195" t="str">
        <f t="shared" si="121"/>
        <v/>
      </c>
      <c r="AG1684" s="194" t="str">
        <f t="shared" si="122"/>
        <v/>
      </c>
      <c r="AH1684" s="194">
        <f>IF(AG1684="",0,IF(ISERROR(VLOOKUP(AG1684,AG$7:AG1683,1,FALSE)),1,0))</f>
        <v>0</v>
      </c>
      <c r="AI1684" s="194"/>
    </row>
    <row r="1685" spans="1:35" ht="16.5" customHeight="1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75">
        <f>IF(AND($X$5012&lt;&gt;" ",$X$5012&lt;&gt;0),IF(X1685=$X$5012,1+COUNTIF(U$7:U1684,"&gt;0"),0),0)</f>
        <v>0</v>
      </c>
      <c r="V1685" s="178" t="s">
        <v>1874</v>
      </c>
      <c r="W1685" s="130"/>
      <c r="X1685" s="131"/>
      <c r="Y1685" s="131"/>
      <c r="Z1685" s="206"/>
      <c r="AA1685" s="134"/>
      <c r="AB1685" s="174">
        <f>IF(AC1685="totale",SUMIF(AA$7:AA1685,"somma",Z$7:Z1685)-SUMIF(AC$7:AC1684,"totale",AB$7:AB1684),0)</f>
        <v>0</v>
      </c>
      <c r="AC1685" s="134"/>
      <c r="AD1685" s="194">
        <f t="shared" si="120"/>
        <v>0</v>
      </c>
      <c r="AE1685" s="124" t="str">
        <f t="shared" si="119"/>
        <v/>
      </c>
      <c r="AF1685" s="195" t="str">
        <f t="shared" si="121"/>
        <v/>
      </c>
      <c r="AG1685" s="194" t="str">
        <f t="shared" si="122"/>
        <v/>
      </c>
      <c r="AH1685" s="194">
        <f>IF(AG1685="",0,IF(ISERROR(VLOOKUP(AG1685,AG$7:AG1684,1,FALSE)),1,0))</f>
        <v>0</v>
      </c>
      <c r="AI1685" s="194"/>
    </row>
    <row r="1686" spans="1:35" ht="16.5" customHeight="1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75">
        <f>IF(AND($X$5012&lt;&gt;" ",$X$5012&lt;&gt;0),IF(X1686=$X$5012,1+COUNTIF(U$7:U1685,"&gt;0"),0),0)</f>
        <v>0</v>
      </c>
      <c r="V1686" s="178" t="s">
        <v>1875</v>
      </c>
      <c r="W1686" s="130"/>
      <c r="X1686" s="131"/>
      <c r="Y1686" s="131"/>
      <c r="Z1686" s="206"/>
      <c r="AA1686" s="134"/>
      <c r="AB1686" s="174">
        <f>IF(AC1686="totale",SUMIF(AA$7:AA1686,"somma",Z$7:Z1686)-SUMIF(AC$7:AC1685,"totale",AB$7:AB1685),0)</f>
        <v>0</v>
      </c>
      <c r="AC1686" s="134"/>
      <c r="AD1686" s="194">
        <f t="shared" si="120"/>
        <v>0</v>
      </c>
      <c r="AE1686" s="124" t="str">
        <f t="shared" si="119"/>
        <v/>
      </c>
      <c r="AF1686" s="195" t="str">
        <f t="shared" si="121"/>
        <v/>
      </c>
      <c r="AG1686" s="194" t="str">
        <f t="shared" si="122"/>
        <v/>
      </c>
      <c r="AH1686" s="194">
        <f>IF(AG1686="",0,IF(ISERROR(VLOOKUP(AG1686,AG$7:AG1685,1,FALSE)),1,0))</f>
        <v>0</v>
      </c>
      <c r="AI1686" s="194"/>
    </row>
    <row r="1687" spans="1:35" ht="16.5" customHeight="1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75">
        <f>IF(AND($X$5012&lt;&gt;" ",$X$5012&lt;&gt;0),IF(X1687=$X$5012,1+COUNTIF(U$7:U1686,"&gt;0"),0),0)</f>
        <v>0</v>
      </c>
      <c r="V1687" s="178" t="s">
        <v>1876</v>
      </c>
      <c r="W1687" s="130"/>
      <c r="X1687" s="131"/>
      <c r="Y1687" s="131"/>
      <c r="Z1687" s="206"/>
      <c r="AA1687" s="134"/>
      <c r="AB1687" s="174">
        <f>IF(AC1687="totale",SUMIF(AA$7:AA1687,"somma",Z$7:Z1687)-SUMIF(AC$7:AC1686,"totale",AB$7:AB1686),0)</f>
        <v>0</v>
      </c>
      <c r="AC1687" s="134"/>
      <c r="AD1687" s="194">
        <f t="shared" si="120"/>
        <v>0</v>
      </c>
      <c r="AE1687" s="124" t="str">
        <f t="shared" si="119"/>
        <v/>
      </c>
      <c r="AF1687" s="195" t="str">
        <f t="shared" si="121"/>
        <v/>
      </c>
      <c r="AG1687" s="194" t="str">
        <f t="shared" si="122"/>
        <v/>
      </c>
      <c r="AH1687" s="194">
        <f>IF(AG1687="",0,IF(ISERROR(VLOOKUP(AG1687,AG$7:AG1686,1,FALSE)),1,0))</f>
        <v>0</v>
      </c>
      <c r="AI1687" s="194"/>
    </row>
    <row r="1688" spans="1:35" ht="16.5" customHeight="1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75">
        <f>IF(AND($X$5012&lt;&gt;" ",$X$5012&lt;&gt;0),IF(X1688=$X$5012,1+COUNTIF(U$7:U1687,"&gt;0"),0),0)</f>
        <v>0</v>
      </c>
      <c r="V1688" s="178" t="s">
        <v>1877</v>
      </c>
      <c r="W1688" s="130"/>
      <c r="X1688" s="131"/>
      <c r="Y1688" s="131"/>
      <c r="Z1688" s="206"/>
      <c r="AA1688" s="134"/>
      <c r="AB1688" s="174">
        <f>IF(AC1688="totale",SUMIF(AA$7:AA1688,"somma",Z$7:Z1688)-SUMIF(AC$7:AC1687,"totale",AB$7:AB1687),0)</f>
        <v>0</v>
      </c>
      <c r="AC1688" s="134"/>
      <c r="AD1688" s="194">
        <f t="shared" si="120"/>
        <v>0</v>
      </c>
      <c r="AE1688" s="124" t="str">
        <f t="shared" si="119"/>
        <v/>
      </c>
      <c r="AF1688" s="195" t="str">
        <f t="shared" si="121"/>
        <v/>
      </c>
      <c r="AG1688" s="194" t="str">
        <f t="shared" si="122"/>
        <v/>
      </c>
      <c r="AH1688" s="194">
        <f>IF(AG1688="",0,IF(ISERROR(VLOOKUP(AG1688,AG$7:AG1687,1,FALSE)),1,0))</f>
        <v>0</v>
      </c>
      <c r="AI1688" s="194"/>
    </row>
    <row r="1689" spans="1:35" ht="16.5" customHeight="1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75">
        <f>IF(AND($X$5012&lt;&gt;" ",$X$5012&lt;&gt;0),IF(X1689=$X$5012,1+COUNTIF(U$7:U1688,"&gt;0"),0),0)</f>
        <v>0</v>
      </c>
      <c r="V1689" s="178" t="s">
        <v>1878</v>
      </c>
      <c r="W1689" s="130"/>
      <c r="X1689" s="131"/>
      <c r="Y1689" s="131"/>
      <c r="Z1689" s="206"/>
      <c r="AA1689" s="134"/>
      <c r="AB1689" s="174">
        <f>IF(AC1689="totale",SUMIF(AA$7:AA1689,"somma",Z$7:Z1689)-SUMIF(AC$7:AC1688,"totale",AB$7:AB1688),0)</f>
        <v>0</v>
      </c>
      <c r="AC1689" s="134"/>
      <c r="AD1689" s="194">
        <f t="shared" si="120"/>
        <v>0</v>
      </c>
      <c r="AE1689" s="124" t="str">
        <f t="shared" si="119"/>
        <v/>
      </c>
      <c r="AF1689" s="195" t="str">
        <f t="shared" si="121"/>
        <v/>
      </c>
      <c r="AG1689" s="194" t="str">
        <f t="shared" si="122"/>
        <v/>
      </c>
      <c r="AH1689" s="194">
        <f>IF(AG1689="",0,IF(ISERROR(VLOOKUP(AG1689,AG$7:AG1688,1,FALSE)),1,0))</f>
        <v>0</v>
      </c>
      <c r="AI1689" s="194"/>
    </row>
    <row r="1690" spans="1:35" ht="16.5" customHeight="1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75">
        <f>IF(AND($X$5012&lt;&gt;" ",$X$5012&lt;&gt;0),IF(X1690=$X$5012,1+COUNTIF(U$7:U1689,"&gt;0"),0),0)</f>
        <v>0</v>
      </c>
      <c r="V1690" s="178" t="s">
        <v>1879</v>
      </c>
      <c r="W1690" s="130"/>
      <c r="X1690" s="131"/>
      <c r="Y1690" s="131"/>
      <c r="Z1690" s="206"/>
      <c r="AA1690" s="134"/>
      <c r="AB1690" s="174">
        <f>IF(AC1690="totale",SUMIF(AA$7:AA1690,"somma",Z$7:Z1690)-SUMIF(AC$7:AC1689,"totale",AB$7:AB1689),0)</f>
        <v>0</v>
      </c>
      <c r="AC1690" s="134"/>
      <c r="AD1690" s="194">
        <f t="shared" si="120"/>
        <v>0</v>
      </c>
      <c r="AE1690" s="124" t="str">
        <f t="shared" si="119"/>
        <v/>
      </c>
      <c r="AF1690" s="195" t="str">
        <f t="shared" si="121"/>
        <v/>
      </c>
      <c r="AG1690" s="194" t="str">
        <f t="shared" si="122"/>
        <v/>
      </c>
      <c r="AH1690" s="194">
        <f>IF(AG1690="",0,IF(ISERROR(VLOOKUP(AG1690,AG$7:AG1689,1,FALSE)),1,0))</f>
        <v>0</v>
      </c>
      <c r="AI1690" s="194"/>
    </row>
    <row r="1691" spans="1:35" ht="16.5" customHeight="1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75">
        <f>IF(AND($X$5012&lt;&gt;" ",$X$5012&lt;&gt;0),IF(X1691=$X$5012,1+COUNTIF(U$7:U1690,"&gt;0"),0),0)</f>
        <v>0</v>
      </c>
      <c r="V1691" s="178" t="s">
        <v>1880</v>
      </c>
      <c r="W1691" s="130"/>
      <c r="X1691" s="131"/>
      <c r="Y1691" s="131"/>
      <c r="Z1691" s="206"/>
      <c r="AA1691" s="134"/>
      <c r="AB1691" s="174">
        <f>IF(AC1691="totale",SUMIF(AA$7:AA1691,"somma",Z$7:Z1691)-SUMIF(AC$7:AC1690,"totale",AB$7:AB1690),0)</f>
        <v>0</v>
      </c>
      <c r="AC1691" s="134"/>
      <c r="AD1691" s="194">
        <f t="shared" si="120"/>
        <v>0</v>
      </c>
      <c r="AE1691" s="124" t="str">
        <f t="shared" si="119"/>
        <v/>
      </c>
      <c r="AF1691" s="195" t="str">
        <f t="shared" si="121"/>
        <v/>
      </c>
      <c r="AG1691" s="194" t="str">
        <f t="shared" si="122"/>
        <v/>
      </c>
      <c r="AH1691" s="194">
        <f>IF(AG1691="",0,IF(ISERROR(VLOOKUP(AG1691,AG$7:AG1690,1,FALSE)),1,0))</f>
        <v>0</v>
      </c>
      <c r="AI1691" s="194"/>
    </row>
    <row r="1692" spans="1:35" ht="16.5" customHeight="1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75">
        <f>IF(AND($X$5012&lt;&gt;" ",$X$5012&lt;&gt;0),IF(X1692=$X$5012,1+COUNTIF(U$7:U1691,"&gt;0"),0),0)</f>
        <v>0</v>
      </c>
      <c r="V1692" s="178" t="s">
        <v>1881</v>
      </c>
      <c r="W1692" s="130"/>
      <c r="X1692" s="131"/>
      <c r="Y1692" s="131"/>
      <c r="Z1692" s="206"/>
      <c r="AA1692" s="134"/>
      <c r="AB1692" s="174">
        <f>IF(AC1692="totale",SUMIF(AA$7:AA1692,"somma",Z$7:Z1692)-SUMIF(AC$7:AC1691,"totale",AB$7:AB1691),0)</f>
        <v>0</v>
      </c>
      <c r="AC1692" s="134"/>
      <c r="AD1692" s="194">
        <f t="shared" si="120"/>
        <v>0</v>
      </c>
      <c r="AE1692" s="124" t="str">
        <f t="shared" si="119"/>
        <v/>
      </c>
      <c r="AF1692" s="195" t="str">
        <f t="shared" si="121"/>
        <v/>
      </c>
      <c r="AG1692" s="194" t="str">
        <f t="shared" si="122"/>
        <v/>
      </c>
      <c r="AH1692" s="194">
        <f>IF(AG1692="",0,IF(ISERROR(VLOOKUP(AG1692,AG$7:AG1691,1,FALSE)),1,0))</f>
        <v>0</v>
      </c>
      <c r="AI1692" s="194"/>
    </row>
    <row r="1693" spans="1:35" ht="16.5" customHeight="1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75">
        <f>IF(AND($X$5012&lt;&gt;" ",$X$5012&lt;&gt;0),IF(X1693=$X$5012,1+COUNTIF(U$7:U1692,"&gt;0"),0),0)</f>
        <v>0</v>
      </c>
      <c r="V1693" s="178" t="s">
        <v>1882</v>
      </c>
      <c r="W1693" s="130"/>
      <c r="X1693" s="131"/>
      <c r="Y1693" s="131"/>
      <c r="Z1693" s="206"/>
      <c r="AA1693" s="134"/>
      <c r="AB1693" s="174">
        <f>IF(AC1693="totale",SUMIF(AA$7:AA1693,"somma",Z$7:Z1693)-SUMIF(AC$7:AC1692,"totale",AB$7:AB1692),0)</f>
        <v>0</v>
      </c>
      <c r="AC1693" s="134"/>
      <c r="AD1693" s="194">
        <f t="shared" si="120"/>
        <v>0</v>
      </c>
      <c r="AE1693" s="124" t="str">
        <f t="shared" si="119"/>
        <v/>
      </c>
      <c r="AF1693" s="195" t="str">
        <f t="shared" si="121"/>
        <v/>
      </c>
      <c r="AG1693" s="194" t="str">
        <f t="shared" si="122"/>
        <v/>
      </c>
      <c r="AH1693" s="194">
        <f>IF(AG1693="",0,IF(ISERROR(VLOOKUP(AG1693,AG$7:AG1692,1,FALSE)),1,0))</f>
        <v>0</v>
      </c>
      <c r="AI1693" s="194"/>
    </row>
    <row r="1694" spans="1:35" ht="16.5" customHeight="1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75">
        <f>IF(AND($X$5012&lt;&gt;" ",$X$5012&lt;&gt;0),IF(X1694=$X$5012,1+COUNTIF(U$7:U1693,"&gt;0"),0),0)</f>
        <v>0</v>
      </c>
      <c r="V1694" s="178" t="s">
        <v>1883</v>
      </c>
      <c r="W1694" s="130"/>
      <c r="X1694" s="131"/>
      <c r="Y1694" s="131"/>
      <c r="Z1694" s="206"/>
      <c r="AA1694" s="134"/>
      <c r="AB1694" s="174">
        <f>IF(AC1694="totale",SUMIF(AA$7:AA1694,"somma",Z$7:Z1694)-SUMIF(AC$7:AC1693,"totale",AB$7:AB1693),0)</f>
        <v>0</v>
      </c>
      <c r="AC1694" s="134"/>
      <c r="AD1694" s="194">
        <f t="shared" si="120"/>
        <v>0</v>
      </c>
      <c r="AE1694" s="124" t="str">
        <f t="shared" si="119"/>
        <v/>
      </c>
      <c r="AF1694" s="195" t="str">
        <f t="shared" si="121"/>
        <v/>
      </c>
      <c r="AG1694" s="194" t="str">
        <f t="shared" si="122"/>
        <v/>
      </c>
      <c r="AH1694" s="194">
        <f>IF(AG1694="",0,IF(ISERROR(VLOOKUP(AG1694,AG$7:AG1693,1,FALSE)),1,0))</f>
        <v>0</v>
      </c>
      <c r="AI1694" s="194"/>
    </row>
    <row r="1695" spans="1:35" ht="16.5" customHeight="1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75">
        <f>IF(AND($X$5012&lt;&gt;" ",$X$5012&lt;&gt;0),IF(X1695=$X$5012,1+COUNTIF(U$7:U1694,"&gt;0"),0),0)</f>
        <v>0</v>
      </c>
      <c r="V1695" s="178" t="s">
        <v>1884</v>
      </c>
      <c r="W1695" s="130"/>
      <c r="X1695" s="131"/>
      <c r="Y1695" s="131"/>
      <c r="Z1695" s="206"/>
      <c r="AA1695" s="134"/>
      <c r="AB1695" s="174">
        <f>IF(AC1695="totale",SUMIF(AA$7:AA1695,"somma",Z$7:Z1695)-SUMIF(AC$7:AC1694,"totale",AB$7:AB1694),0)</f>
        <v>0</v>
      </c>
      <c r="AC1695" s="134"/>
      <c r="AD1695" s="194">
        <f t="shared" si="120"/>
        <v>0</v>
      </c>
      <c r="AE1695" s="124" t="str">
        <f t="shared" si="119"/>
        <v/>
      </c>
      <c r="AF1695" s="195" t="str">
        <f t="shared" si="121"/>
        <v/>
      </c>
      <c r="AG1695" s="194" t="str">
        <f t="shared" si="122"/>
        <v/>
      </c>
      <c r="AH1695" s="194">
        <f>IF(AG1695="",0,IF(ISERROR(VLOOKUP(AG1695,AG$7:AG1694,1,FALSE)),1,0))</f>
        <v>0</v>
      </c>
      <c r="AI1695" s="194"/>
    </row>
    <row r="1696" spans="1:35" ht="16.5" customHeight="1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75">
        <f>IF(AND($X$5012&lt;&gt;" ",$X$5012&lt;&gt;0),IF(X1696=$X$5012,1+COUNTIF(U$7:U1695,"&gt;0"),0),0)</f>
        <v>0</v>
      </c>
      <c r="V1696" s="178" t="s">
        <v>1885</v>
      </c>
      <c r="W1696" s="130"/>
      <c r="X1696" s="131"/>
      <c r="Y1696" s="131"/>
      <c r="Z1696" s="206"/>
      <c r="AA1696" s="134"/>
      <c r="AB1696" s="174">
        <f>IF(AC1696="totale",SUMIF(AA$7:AA1696,"somma",Z$7:Z1696)-SUMIF(AC$7:AC1695,"totale",AB$7:AB1695),0)</f>
        <v>0</v>
      </c>
      <c r="AC1696" s="134"/>
      <c r="AD1696" s="194">
        <f t="shared" si="120"/>
        <v>0</v>
      </c>
      <c r="AE1696" s="124" t="str">
        <f t="shared" si="119"/>
        <v/>
      </c>
      <c r="AF1696" s="195" t="str">
        <f t="shared" si="121"/>
        <v/>
      </c>
      <c r="AG1696" s="194" t="str">
        <f t="shared" si="122"/>
        <v/>
      </c>
      <c r="AH1696" s="194">
        <f>IF(AG1696="",0,IF(ISERROR(VLOOKUP(AG1696,AG$7:AG1695,1,FALSE)),1,0))</f>
        <v>0</v>
      </c>
      <c r="AI1696" s="194"/>
    </row>
    <row r="1697" spans="1:35" ht="16.5" customHeight="1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75">
        <f>IF(AND($X$5012&lt;&gt;" ",$X$5012&lt;&gt;0),IF(X1697=$X$5012,1+COUNTIF(U$7:U1696,"&gt;0"),0),0)</f>
        <v>0</v>
      </c>
      <c r="V1697" s="178" t="s">
        <v>1886</v>
      </c>
      <c r="W1697" s="130"/>
      <c r="X1697" s="131"/>
      <c r="Y1697" s="131"/>
      <c r="Z1697" s="206"/>
      <c r="AA1697" s="134"/>
      <c r="AB1697" s="174">
        <f>IF(AC1697="totale",SUMIF(AA$7:AA1697,"somma",Z$7:Z1697)-SUMIF(AC$7:AC1696,"totale",AB$7:AB1696),0)</f>
        <v>0</v>
      </c>
      <c r="AC1697" s="134"/>
      <c r="AD1697" s="194">
        <f t="shared" si="120"/>
        <v>0</v>
      </c>
      <c r="AE1697" s="124" t="str">
        <f t="shared" si="119"/>
        <v/>
      </c>
      <c r="AF1697" s="195" t="str">
        <f t="shared" si="121"/>
        <v/>
      </c>
      <c r="AG1697" s="194" t="str">
        <f t="shared" si="122"/>
        <v/>
      </c>
      <c r="AH1697" s="194">
        <f>IF(AG1697="",0,IF(ISERROR(VLOOKUP(AG1697,AG$7:AG1696,1,FALSE)),1,0))</f>
        <v>0</v>
      </c>
      <c r="AI1697" s="194"/>
    </row>
    <row r="1698" spans="1:35" ht="16.5" customHeight="1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75">
        <f>IF(AND($X$5012&lt;&gt;" ",$X$5012&lt;&gt;0),IF(X1698=$X$5012,1+COUNTIF(U$7:U1697,"&gt;0"),0),0)</f>
        <v>0</v>
      </c>
      <c r="V1698" s="178" t="s">
        <v>1887</v>
      </c>
      <c r="W1698" s="130"/>
      <c r="X1698" s="131"/>
      <c r="Y1698" s="131"/>
      <c r="Z1698" s="206"/>
      <c r="AA1698" s="134"/>
      <c r="AB1698" s="174">
        <f>IF(AC1698="totale",SUMIF(AA$7:AA1698,"somma",Z$7:Z1698)-SUMIF(AC$7:AC1697,"totale",AB$7:AB1697),0)</f>
        <v>0</v>
      </c>
      <c r="AC1698" s="134"/>
      <c r="AD1698" s="194">
        <f t="shared" si="120"/>
        <v>0</v>
      </c>
      <c r="AE1698" s="124" t="str">
        <f t="shared" si="119"/>
        <v/>
      </c>
      <c r="AF1698" s="195" t="str">
        <f t="shared" si="121"/>
        <v/>
      </c>
      <c r="AG1698" s="194" t="str">
        <f t="shared" si="122"/>
        <v/>
      </c>
      <c r="AH1698" s="194">
        <f>IF(AG1698="",0,IF(ISERROR(VLOOKUP(AG1698,AG$7:AG1697,1,FALSE)),1,0))</f>
        <v>0</v>
      </c>
      <c r="AI1698" s="194"/>
    </row>
    <row r="1699" spans="1:35" ht="16.5" customHeight="1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75">
        <f>IF(AND($X$5012&lt;&gt;" ",$X$5012&lt;&gt;0),IF(X1699=$X$5012,1+COUNTIF(U$7:U1698,"&gt;0"),0),0)</f>
        <v>0</v>
      </c>
      <c r="V1699" s="178" t="s">
        <v>1888</v>
      </c>
      <c r="W1699" s="130"/>
      <c r="X1699" s="131"/>
      <c r="Y1699" s="131"/>
      <c r="Z1699" s="206"/>
      <c r="AA1699" s="134"/>
      <c r="AB1699" s="174">
        <f>IF(AC1699="totale",SUMIF(AA$7:AA1699,"somma",Z$7:Z1699)-SUMIF(AC$7:AC1698,"totale",AB$7:AB1698),0)</f>
        <v>0</v>
      </c>
      <c r="AC1699" s="134"/>
      <c r="AD1699" s="194">
        <f t="shared" si="120"/>
        <v>0</v>
      </c>
      <c r="AE1699" s="124" t="str">
        <f t="shared" si="119"/>
        <v/>
      </c>
      <c r="AF1699" s="195" t="str">
        <f t="shared" si="121"/>
        <v/>
      </c>
      <c r="AG1699" s="194" t="str">
        <f t="shared" si="122"/>
        <v/>
      </c>
      <c r="AH1699" s="194">
        <f>IF(AG1699="",0,IF(ISERROR(VLOOKUP(AG1699,AG$7:AG1698,1,FALSE)),1,0))</f>
        <v>0</v>
      </c>
      <c r="AI1699" s="194"/>
    </row>
    <row r="1700" spans="1:35" ht="16.5" customHeight="1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75">
        <f>IF(AND($X$5012&lt;&gt;" ",$X$5012&lt;&gt;0),IF(X1700=$X$5012,1+COUNTIF(U$7:U1699,"&gt;0"),0),0)</f>
        <v>0</v>
      </c>
      <c r="V1700" s="178" t="s">
        <v>1889</v>
      </c>
      <c r="W1700" s="130"/>
      <c r="X1700" s="131"/>
      <c r="Y1700" s="131"/>
      <c r="Z1700" s="206"/>
      <c r="AA1700" s="134"/>
      <c r="AB1700" s="174">
        <f>IF(AC1700="totale",SUMIF(AA$7:AA1700,"somma",Z$7:Z1700)-SUMIF(AC$7:AC1699,"totale",AB$7:AB1699),0)</f>
        <v>0</v>
      </c>
      <c r="AC1700" s="134"/>
      <c r="AD1700" s="194">
        <f t="shared" si="120"/>
        <v>0</v>
      </c>
      <c r="AE1700" s="124" t="str">
        <f t="shared" si="119"/>
        <v/>
      </c>
      <c r="AF1700" s="195" t="str">
        <f t="shared" si="121"/>
        <v/>
      </c>
      <c r="AG1700" s="194" t="str">
        <f t="shared" si="122"/>
        <v/>
      </c>
      <c r="AH1700" s="194">
        <f>IF(AG1700="",0,IF(ISERROR(VLOOKUP(AG1700,AG$7:AG1699,1,FALSE)),1,0))</f>
        <v>0</v>
      </c>
      <c r="AI1700" s="194"/>
    </row>
    <row r="1701" spans="1:35" ht="16.5" customHeight="1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75">
        <f>IF(AND($X$5012&lt;&gt;" ",$X$5012&lt;&gt;0),IF(X1701=$X$5012,1+COUNTIF(U$7:U1700,"&gt;0"),0),0)</f>
        <v>0</v>
      </c>
      <c r="V1701" s="178" t="s">
        <v>1890</v>
      </c>
      <c r="W1701" s="130"/>
      <c r="X1701" s="131"/>
      <c r="Y1701" s="131"/>
      <c r="Z1701" s="206"/>
      <c r="AA1701" s="134"/>
      <c r="AB1701" s="174">
        <f>IF(AC1701="totale",SUMIF(AA$7:AA1701,"somma",Z$7:Z1701)-SUMIF(AC$7:AC1700,"totale",AB$7:AB1700),0)</f>
        <v>0</v>
      </c>
      <c r="AC1701" s="134"/>
      <c r="AD1701" s="194">
        <f t="shared" si="120"/>
        <v>0</v>
      </c>
      <c r="AE1701" s="124" t="str">
        <f t="shared" si="119"/>
        <v/>
      </c>
      <c r="AF1701" s="195" t="str">
        <f t="shared" si="121"/>
        <v/>
      </c>
      <c r="AG1701" s="194" t="str">
        <f t="shared" si="122"/>
        <v/>
      </c>
      <c r="AH1701" s="194">
        <f>IF(AG1701="",0,IF(ISERROR(VLOOKUP(AG1701,AG$7:AG1700,1,FALSE)),1,0))</f>
        <v>0</v>
      </c>
      <c r="AI1701" s="194"/>
    </row>
    <row r="1702" spans="1:35" ht="16.5" customHeight="1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75">
        <f>IF(AND($X$5012&lt;&gt;" ",$X$5012&lt;&gt;0),IF(X1702=$X$5012,1+COUNTIF(U$7:U1701,"&gt;0"),0),0)</f>
        <v>0</v>
      </c>
      <c r="V1702" s="178" t="s">
        <v>1891</v>
      </c>
      <c r="W1702" s="130"/>
      <c r="X1702" s="131"/>
      <c r="Y1702" s="131"/>
      <c r="Z1702" s="206"/>
      <c r="AA1702" s="134"/>
      <c r="AB1702" s="174">
        <f>IF(AC1702="totale",SUMIF(AA$7:AA1702,"somma",Z$7:Z1702)-SUMIF(AC$7:AC1701,"totale",AB$7:AB1701),0)</f>
        <v>0</v>
      </c>
      <c r="AC1702" s="134"/>
      <c r="AD1702" s="194">
        <f t="shared" si="120"/>
        <v>0</v>
      </c>
      <c r="AE1702" s="124" t="str">
        <f t="shared" si="119"/>
        <v/>
      </c>
      <c r="AF1702" s="195" t="str">
        <f t="shared" si="121"/>
        <v/>
      </c>
      <c r="AG1702" s="194" t="str">
        <f t="shared" si="122"/>
        <v/>
      </c>
      <c r="AH1702" s="194">
        <f>IF(AG1702="",0,IF(ISERROR(VLOOKUP(AG1702,AG$7:AG1701,1,FALSE)),1,0))</f>
        <v>0</v>
      </c>
      <c r="AI1702" s="194"/>
    </row>
    <row r="1703" spans="1:35" ht="16.5" customHeight="1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75">
        <f>IF(AND($X$5012&lt;&gt;" ",$X$5012&lt;&gt;0),IF(X1703=$X$5012,1+COUNTIF(U$7:U1702,"&gt;0"),0),0)</f>
        <v>0</v>
      </c>
      <c r="V1703" s="178" t="s">
        <v>1892</v>
      </c>
      <c r="W1703" s="130"/>
      <c r="X1703" s="131"/>
      <c r="Y1703" s="131"/>
      <c r="Z1703" s="206"/>
      <c r="AA1703" s="134"/>
      <c r="AB1703" s="174">
        <f>IF(AC1703="totale",SUMIF(AA$7:AA1703,"somma",Z$7:Z1703)-SUMIF(AC$7:AC1702,"totale",AB$7:AB1702),0)</f>
        <v>0</v>
      </c>
      <c r="AC1703" s="134"/>
      <c r="AD1703" s="194">
        <f t="shared" si="120"/>
        <v>0</v>
      </c>
      <c r="AE1703" s="124" t="str">
        <f t="shared" si="119"/>
        <v/>
      </c>
      <c r="AF1703" s="195" t="str">
        <f t="shared" si="121"/>
        <v/>
      </c>
      <c r="AG1703" s="194" t="str">
        <f t="shared" si="122"/>
        <v/>
      </c>
      <c r="AH1703" s="194">
        <f>IF(AG1703="",0,IF(ISERROR(VLOOKUP(AG1703,AG$7:AG1702,1,FALSE)),1,0))</f>
        <v>0</v>
      </c>
      <c r="AI1703" s="194"/>
    </row>
    <row r="1704" spans="1:35" ht="16.5" customHeight="1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75">
        <f>IF(AND($X$5012&lt;&gt;" ",$X$5012&lt;&gt;0),IF(X1704=$X$5012,1+COUNTIF(U$7:U1703,"&gt;0"),0),0)</f>
        <v>0</v>
      </c>
      <c r="V1704" s="178" t="s">
        <v>1893</v>
      </c>
      <c r="W1704" s="130"/>
      <c r="X1704" s="131"/>
      <c r="Y1704" s="131"/>
      <c r="Z1704" s="206"/>
      <c r="AA1704" s="134"/>
      <c r="AB1704" s="174">
        <f>IF(AC1704="totale",SUMIF(AA$7:AA1704,"somma",Z$7:Z1704)-SUMIF(AC$7:AC1703,"totale",AB$7:AB1703),0)</f>
        <v>0</v>
      </c>
      <c r="AC1704" s="134"/>
      <c r="AD1704" s="194">
        <f t="shared" si="120"/>
        <v>0</v>
      </c>
      <c r="AE1704" s="124" t="str">
        <f t="shared" si="119"/>
        <v/>
      </c>
      <c r="AF1704" s="195" t="str">
        <f t="shared" si="121"/>
        <v/>
      </c>
      <c r="AG1704" s="194" t="str">
        <f t="shared" si="122"/>
        <v/>
      </c>
      <c r="AH1704" s="194">
        <f>IF(AG1704="",0,IF(ISERROR(VLOOKUP(AG1704,AG$7:AG1703,1,FALSE)),1,0))</f>
        <v>0</v>
      </c>
      <c r="AI1704" s="194"/>
    </row>
    <row r="1705" spans="1:35" ht="16.5" customHeight="1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75">
        <f>IF(AND($X$5012&lt;&gt;" ",$X$5012&lt;&gt;0),IF(X1705=$X$5012,1+COUNTIF(U$7:U1704,"&gt;0"),0),0)</f>
        <v>0</v>
      </c>
      <c r="V1705" s="178" t="s">
        <v>1894</v>
      </c>
      <c r="W1705" s="130"/>
      <c r="X1705" s="131"/>
      <c r="Y1705" s="131"/>
      <c r="Z1705" s="206"/>
      <c r="AA1705" s="134"/>
      <c r="AB1705" s="174">
        <f>IF(AC1705="totale",SUMIF(AA$7:AA1705,"somma",Z$7:Z1705)-SUMIF(AC$7:AC1704,"totale",AB$7:AB1704),0)</f>
        <v>0</v>
      </c>
      <c r="AC1705" s="134"/>
      <c r="AD1705" s="194">
        <f t="shared" si="120"/>
        <v>0</v>
      </c>
      <c r="AE1705" s="124" t="str">
        <f t="shared" si="119"/>
        <v/>
      </c>
      <c r="AF1705" s="195" t="str">
        <f t="shared" si="121"/>
        <v/>
      </c>
      <c r="AG1705" s="194" t="str">
        <f t="shared" si="122"/>
        <v/>
      </c>
      <c r="AH1705" s="194">
        <f>IF(AG1705="",0,IF(ISERROR(VLOOKUP(AG1705,AG$7:AG1704,1,FALSE)),1,0))</f>
        <v>0</v>
      </c>
      <c r="AI1705" s="194"/>
    </row>
    <row r="1706" spans="1:35" ht="16.5" customHeight="1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75">
        <f>IF(AND($X$5012&lt;&gt;" ",$X$5012&lt;&gt;0),IF(X1706=$X$5012,1+COUNTIF(U$7:U1705,"&gt;0"),0),0)</f>
        <v>0</v>
      </c>
      <c r="V1706" s="178" t="s">
        <v>1895</v>
      </c>
      <c r="W1706" s="130"/>
      <c r="X1706" s="131"/>
      <c r="Y1706" s="131"/>
      <c r="Z1706" s="206"/>
      <c r="AA1706" s="134"/>
      <c r="AB1706" s="174">
        <f>IF(AC1706="totale",SUMIF(AA$7:AA1706,"somma",Z$7:Z1706)-SUMIF(AC$7:AC1705,"totale",AB$7:AB1705),0)</f>
        <v>0</v>
      </c>
      <c r="AC1706" s="134"/>
      <c r="AD1706" s="194">
        <f t="shared" si="120"/>
        <v>0</v>
      </c>
      <c r="AE1706" s="124" t="str">
        <f t="shared" si="119"/>
        <v/>
      </c>
      <c r="AF1706" s="195" t="str">
        <f t="shared" si="121"/>
        <v/>
      </c>
      <c r="AG1706" s="194" t="str">
        <f t="shared" si="122"/>
        <v/>
      </c>
      <c r="AH1706" s="194">
        <f>IF(AG1706="",0,IF(ISERROR(VLOOKUP(AG1706,AG$7:AG1705,1,FALSE)),1,0))</f>
        <v>0</v>
      </c>
      <c r="AI1706" s="194"/>
    </row>
    <row r="1707" spans="1:35" ht="16.5" customHeight="1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75">
        <f>IF(AND($X$5012&lt;&gt;" ",$X$5012&lt;&gt;0),IF(X1707=$X$5012,1+COUNTIF(U$7:U1706,"&gt;0"),0),0)</f>
        <v>0</v>
      </c>
      <c r="V1707" s="178" t="s">
        <v>1896</v>
      </c>
      <c r="W1707" s="130"/>
      <c r="X1707" s="131"/>
      <c r="Y1707" s="131"/>
      <c r="Z1707" s="206"/>
      <c r="AA1707" s="134"/>
      <c r="AB1707" s="174">
        <f>IF(AC1707="totale",SUMIF(AA$7:AA1707,"somma",Z$7:Z1707)-SUMIF(AC$7:AC1706,"totale",AB$7:AB1706),0)</f>
        <v>0</v>
      </c>
      <c r="AC1707" s="134"/>
      <c r="AD1707" s="194">
        <f t="shared" si="120"/>
        <v>0</v>
      </c>
      <c r="AE1707" s="124" t="str">
        <f t="shared" si="119"/>
        <v/>
      </c>
      <c r="AF1707" s="195" t="str">
        <f t="shared" si="121"/>
        <v/>
      </c>
      <c r="AG1707" s="194" t="str">
        <f t="shared" si="122"/>
        <v/>
      </c>
      <c r="AH1707" s="194">
        <f>IF(AG1707="",0,IF(ISERROR(VLOOKUP(AG1707,AG$7:AG1706,1,FALSE)),1,0))</f>
        <v>0</v>
      </c>
      <c r="AI1707" s="194"/>
    </row>
    <row r="1708" spans="1:35" ht="16.5" customHeight="1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75">
        <f>IF(AND($X$5012&lt;&gt;" ",$X$5012&lt;&gt;0),IF(X1708=$X$5012,1+COUNTIF(U$7:U1707,"&gt;0"),0),0)</f>
        <v>0</v>
      </c>
      <c r="V1708" s="178" t="s">
        <v>1897</v>
      </c>
      <c r="W1708" s="130"/>
      <c r="X1708" s="131"/>
      <c r="Y1708" s="131"/>
      <c r="Z1708" s="206"/>
      <c r="AA1708" s="134"/>
      <c r="AB1708" s="174">
        <f>IF(AC1708="totale",SUMIF(AA$7:AA1708,"somma",Z$7:Z1708)-SUMIF(AC$7:AC1707,"totale",AB$7:AB1707),0)</f>
        <v>0</v>
      </c>
      <c r="AC1708" s="134"/>
      <c r="AD1708" s="194">
        <f t="shared" si="120"/>
        <v>0</v>
      </c>
      <c r="AE1708" s="124" t="str">
        <f t="shared" si="119"/>
        <v/>
      </c>
      <c r="AF1708" s="195" t="str">
        <f t="shared" si="121"/>
        <v/>
      </c>
      <c r="AG1708" s="194" t="str">
        <f t="shared" si="122"/>
        <v/>
      </c>
      <c r="AH1708" s="194">
        <f>IF(AG1708="",0,IF(ISERROR(VLOOKUP(AG1708,AG$7:AG1707,1,FALSE)),1,0))</f>
        <v>0</v>
      </c>
      <c r="AI1708" s="194"/>
    </row>
    <row r="1709" spans="1:35" ht="16.5" customHeight="1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75">
        <f>IF(AND($X$5012&lt;&gt;" ",$X$5012&lt;&gt;0),IF(X1709=$X$5012,1+COUNTIF(U$7:U1708,"&gt;0"),0),0)</f>
        <v>0</v>
      </c>
      <c r="V1709" s="178" t="s">
        <v>1898</v>
      </c>
      <c r="W1709" s="130"/>
      <c r="X1709" s="131"/>
      <c r="Y1709" s="131"/>
      <c r="Z1709" s="206"/>
      <c r="AA1709" s="134"/>
      <c r="AB1709" s="174">
        <f>IF(AC1709="totale",SUMIF(AA$7:AA1709,"somma",Z$7:Z1709)-SUMIF(AC$7:AC1708,"totale",AB$7:AB1708),0)</f>
        <v>0</v>
      </c>
      <c r="AC1709" s="134"/>
      <c r="AD1709" s="194">
        <f t="shared" si="120"/>
        <v>0</v>
      </c>
      <c r="AE1709" s="124" t="str">
        <f t="shared" si="119"/>
        <v/>
      </c>
      <c r="AF1709" s="195" t="str">
        <f t="shared" si="121"/>
        <v/>
      </c>
      <c r="AG1709" s="194" t="str">
        <f t="shared" si="122"/>
        <v/>
      </c>
      <c r="AH1709" s="194">
        <f>IF(AG1709="",0,IF(ISERROR(VLOOKUP(AG1709,AG$7:AG1708,1,FALSE)),1,0))</f>
        <v>0</v>
      </c>
      <c r="AI1709" s="194"/>
    </row>
    <row r="1710" spans="1:35" ht="16.5" customHeight="1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75">
        <f>IF(AND($X$5012&lt;&gt;" ",$X$5012&lt;&gt;0),IF(X1710=$X$5012,1+COUNTIF(U$7:U1709,"&gt;0"),0),0)</f>
        <v>0</v>
      </c>
      <c r="V1710" s="178" t="s">
        <v>1899</v>
      </c>
      <c r="W1710" s="130"/>
      <c r="X1710" s="131"/>
      <c r="Y1710" s="131"/>
      <c r="Z1710" s="206"/>
      <c r="AA1710" s="134"/>
      <c r="AB1710" s="174">
        <f>IF(AC1710="totale",SUMIF(AA$7:AA1710,"somma",Z$7:Z1710)-SUMIF(AC$7:AC1709,"totale",AB$7:AB1709),0)</f>
        <v>0</v>
      </c>
      <c r="AC1710" s="134"/>
      <c r="AD1710" s="194">
        <f t="shared" si="120"/>
        <v>0</v>
      </c>
      <c r="AE1710" s="124" t="str">
        <f t="shared" si="119"/>
        <v/>
      </c>
      <c r="AF1710" s="195" t="str">
        <f t="shared" si="121"/>
        <v/>
      </c>
      <c r="AG1710" s="194" t="str">
        <f t="shared" si="122"/>
        <v/>
      </c>
      <c r="AH1710" s="194">
        <f>IF(AG1710="",0,IF(ISERROR(VLOOKUP(AG1710,AG$7:AG1709,1,FALSE)),1,0))</f>
        <v>0</v>
      </c>
      <c r="AI1710" s="194"/>
    </row>
    <row r="1711" spans="1:35" ht="16.5" customHeight="1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75">
        <f>IF(AND($X$5012&lt;&gt;" ",$X$5012&lt;&gt;0),IF(X1711=$X$5012,1+COUNTIF(U$7:U1710,"&gt;0"),0),0)</f>
        <v>0</v>
      </c>
      <c r="V1711" s="178" t="s">
        <v>1900</v>
      </c>
      <c r="W1711" s="130"/>
      <c r="X1711" s="131"/>
      <c r="Y1711" s="131"/>
      <c r="Z1711" s="206"/>
      <c r="AA1711" s="134"/>
      <c r="AB1711" s="174">
        <f>IF(AC1711="totale",SUMIF(AA$7:AA1711,"somma",Z$7:Z1711)-SUMIF(AC$7:AC1710,"totale",AB$7:AB1710),0)</f>
        <v>0</v>
      </c>
      <c r="AC1711" s="134"/>
      <c r="AD1711" s="194">
        <f t="shared" si="120"/>
        <v>0</v>
      </c>
      <c r="AE1711" s="124" t="str">
        <f t="shared" si="119"/>
        <v/>
      </c>
      <c r="AF1711" s="195" t="str">
        <f t="shared" si="121"/>
        <v/>
      </c>
      <c r="AG1711" s="194" t="str">
        <f t="shared" si="122"/>
        <v/>
      </c>
      <c r="AH1711" s="194">
        <f>IF(AG1711="",0,IF(ISERROR(VLOOKUP(AG1711,AG$7:AG1710,1,FALSE)),1,0))</f>
        <v>0</v>
      </c>
      <c r="AI1711" s="194"/>
    </row>
    <row r="1712" spans="1:35" ht="16.5" customHeight="1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75">
        <f>IF(AND($X$5012&lt;&gt;" ",$X$5012&lt;&gt;0),IF(X1712=$X$5012,1+COUNTIF(U$7:U1711,"&gt;0"),0),0)</f>
        <v>0</v>
      </c>
      <c r="V1712" s="178" t="s">
        <v>1901</v>
      </c>
      <c r="W1712" s="130"/>
      <c r="X1712" s="131"/>
      <c r="Y1712" s="131"/>
      <c r="Z1712" s="206"/>
      <c r="AA1712" s="134"/>
      <c r="AB1712" s="174">
        <f>IF(AC1712="totale",SUMIF(AA$7:AA1712,"somma",Z$7:Z1712)-SUMIF(AC$7:AC1711,"totale",AB$7:AB1711),0)</f>
        <v>0</v>
      </c>
      <c r="AC1712" s="134"/>
      <c r="AD1712" s="194">
        <f t="shared" si="120"/>
        <v>0</v>
      </c>
      <c r="AE1712" s="124" t="str">
        <f t="shared" si="119"/>
        <v/>
      </c>
      <c r="AF1712" s="195" t="str">
        <f t="shared" si="121"/>
        <v/>
      </c>
      <c r="AG1712" s="194" t="str">
        <f t="shared" si="122"/>
        <v/>
      </c>
      <c r="AH1712" s="194">
        <f>IF(AG1712="",0,IF(ISERROR(VLOOKUP(AG1712,AG$7:AG1711,1,FALSE)),1,0))</f>
        <v>0</v>
      </c>
      <c r="AI1712" s="194"/>
    </row>
    <row r="1713" spans="1:35" ht="16.5" customHeight="1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75">
        <f>IF(AND($X$5012&lt;&gt;" ",$X$5012&lt;&gt;0),IF(X1713=$X$5012,1+COUNTIF(U$7:U1712,"&gt;0"),0),0)</f>
        <v>0</v>
      </c>
      <c r="V1713" s="178" t="s">
        <v>1902</v>
      </c>
      <c r="W1713" s="130"/>
      <c r="X1713" s="131"/>
      <c r="Y1713" s="131"/>
      <c r="Z1713" s="206"/>
      <c r="AA1713" s="134"/>
      <c r="AB1713" s="174">
        <f>IF(AC1713="totale",SUMIF(AA$7:AA1713,"somma",Z$7:Z1713)-SUMIF(AC$7:AC1712,"totale",AB$7:AB1712),0)</f>
        <v>0</v>
      </c>
      <c r="AC1713" s="134"/>
      <c r="AD1713" s="194">
        <f t="shared" si="120"/>
        <v>0</v>
      </c>
      <c r="AE1713" s="124" t="str">
        <f t="shared" si="119"/>
        <v/>
      </c>
      <c r="AF1713" s="195" t="str">
        <f t="shared" si="121"/>
        <v/>
      </c>
      <c r="AG1713" s="194" t="str">
        <f t="shared" si="122"/>
        <v/>
      </c>
      <c r="AH1713" s="194">
        <f>IF(AG1713="",0,IF(ISERROR(VLOOKUP(AG1713,AG$7:AG1712,1,FALSE)),1,0))</f>
        <v>0</v>
      </c>
      <c r="AI1713" s="194"/>
    </row>
    <row r="1714" spans="1:35" ht="16.5" customHeight="1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75">
        <f>IF(AND($X$5012&lt;&gt;" ",$X$5012&lt;&gt;0),IF(X1714=$X$5012,1+COUNTIF(U$7:U1713,"&gt;0"),0),0)</f>
        <v>0</v>
      </c>
      <c r="V1714" s="178" t="s">
        <v>1903</v>
      </c>
      <c r="W1714" s="130"/>
      <c r="X1714" s="131"/>
      <c r="Y1714" s="131"/>
      <c r="Z1714" s="206"/>
      <c r="AA1714" s="134"/>
      <c r="AB1714" s="174">
        <f>IF(AC1714="totale",SUMIF(AA$7:AA1714,"somma",Z$7:Z1714)-SUMIF(AC$7:AC1713,"totale",AB$7:AB1713),0)</f>
        <v>0</v>
      </c>
      <c r="AC1714" s="134"/>
      <c r="AD1714" s="194">
        <f t="shared" si="120"/>
        <v>0</v>
      </c>
      <c r="AE1714" s="124" t="str">
        <f t="shared" si="119"/>
        <v/>
      </c>
      <c r="AF1714" s="195" t="str">
        <f t="shared" si="121"/>
        <v/>
      </c>
      <c r="AG1714" s="194" t="str">
        <f t="shared" si="122"/>
        <v/>
      </c>
      <c r="AH1714" s="194">
        <f>IF(AG1714="",0,IF(ISERROR(VLOOKUP(AG1714,AG$7:AG1713,1,FALSE)),1,0))</f>
        <v>0</v>
      </c>
      <c r="AI1714" s="194"/>
    </row>
    <row r="1715" spans="1:35" ht="16.5" customHeight="1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75">
        <f>IF(AND($X$5012&lt;&gt;" ",$X$5012&lt;&gt;0),IF(X1715=$X$5012,1+COUNTIF(U$7:U1714,"&gt;0"),0),0)</f>
        <v>0</v>
      </c>
      <c r="V1715" s="178" t="s">
        <v>1904</v>
      </c>
      <c r="W1715" s="130"/>
      <c r="X1715" s="131"/>
      <c r="Y1715" s="131"/>
      <c r="Z1715" s="206"/>
      <c r="AA1715" s="134"/>
      <c r="AB1715" s="174">
        <f>IF(AC1715="totale",SUMIF(AA$7:AA1715,"somma",Z$7:Z1715)-SUMIF(AC$7:AC1714,"totale",AB$7:AB1714),0)</f>
        <v>0</v>
      </c>
      <c r="AC1715" s="134"/>
      <c r="AD1715" s="194">
        <f t="shared" si="120"/>
        <v>0</v>
      </c>
      <c r="AE1715" s="124" t="str">
        <f t="shared" si="119"/>
        <v/>
      </c>
      <c r="AF1715" s="195" t="str">
        <f t="shared" si="121"/>
        <v/>
      </c>
      <c r="AG1715" s="194" t="str">
        <f t="shared" si="122"/>
        <v/>
      </c>
      <c r="AH1715" s="194">
        <f>IF(AG1715="",0,IF(ISERROR(VLOOKUP(AG1715,AG$7:AG1714,1,FALSE)),1,0))</f>
        <v>0</v>
      </c>
      <c r="AI1715" s="194"/>
    </row>
    <row r="1716" spans="1:35" ht="16.5" customHeight="1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75">
        <f>IF(AND($X$5012&lt;&gt;" ",$X$5012&lt;&gt;0),IF(X1716=$X$5012,1+COUNTIF(U$7:U1715,"&gt;0"),0),0)</f>
        <v>0</v>
      </c>
      <c r="V1716" s="178" t="s">
        <v>1905</v>
      </c>
      <c r="W1716" s="130"/>
      <c r="X1716" s="131"/>
      <c r="Y1716" s="131"/>
      <c r="Z1716" s="206"/>
      <c r="AA1716" s="134"/>
      <c r="AB1716" s="174">
        <f>IF(AC1716="totale",SUMIF(AA$7:AA1716,"somma",Z$7:Z1716)-SUMIF(AC$7:AC1715,"totale",AB$7:AB1715),0)</f>
        <v>0</v>
      </c>
      <c r="AC1716" s="134"/>
      <c r="AD1716" s="194">
        <f t="shared" si="120"/>
        <v>0</v>
      </c>
      <c r="AE1716" s="124" t="str">
        <f t="shared" si="119"/>
        <v/>
      </c>
      <c r="AF1716" s="195" t="str">
        <f t="shared" si="121"/>
        <v/>
      </c>
      <c r="AG1716" s="194" t="str">
        <f t="shared" si="122"/>
        <v/>
      </c>
      <c r="AH1716" s="194">
        <f>IF(AG1716="",0,IF(ISERROR(VLOOKUP(AG1716,AG$7:AG1715,1,FALSE)),1,0))</f>
        <v>0</v>
      </c>
      <c r="AI1716" s="194"/>
    </row>
    <row r="1717" spans="1:35" ht="16.5" customHeight="1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75">
        <f>IF(AND($X$5012&lt;&gt;" ",$X$5012&lt;&gt;0),IF(X1717=$X$5012,1+COUNTIF(U$7:U1716,"&gt;0"),0),0)</f>
        <v>0</v>
      </c>
      <c r="V1717" s="178" t="s">
        <v>1906</v>
      </c>
      <c r="W1717" s="130"/>
      <c r="X1717" s="131"/>
      <c r="Y1717" s="131"/>
      <c r="Z1717" s="206"/>
      <c r="AA1717" s="134"/>
      <c r="AB1717" s="174">
        <f>IF(AC1717="totale",SUMIF(AA$7:AA1717,"somma",Z$7:Z1717)-SUMIF(AC$7:AC1716,"totale",AB$7:AB1716),0)</f>
        <v>0</v>
      </c>
      <c r="AC1717" s="134"/>
      <c r="AD1717" s="194">
        <f t="shared" si="120"/>
        <v>0</v>
      </c>
      <c r="AE1717" s="124" t="str">
        <f t="shared" si="119"/>
        <v/>
      </c>
      <c r="AF1717" s="195" t="str">
        <f t="shared" si="121"/>
        <v/>
      </c>
      <c r="AG1717" s="194" t="str">
        <f t="shared" si="122"/>
        <v/>
      </c>
      <c r="AH1717" s="194">
        <f>IF(AG1717="",0,IF(ISERROR(VLOOKUP(AG1717,AG$7:AG1716,1,FALSE)),1,0))</f>
        <v>0</v>
      </c>
      <c r="AI1717" s="194"/>
    </row>
    <row r="1718" spans="1:35" ht="16.5" customHeight="1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75">
        <f>IF(AND($X$5012&lt;&gt;" ",$X$5012&lt;&gt;0),IF(X1718=$X$5012,1+COUNTIF(U$7:U1717,"&gt;0"),0),0)</f>
        <v>0</v>
      </c>
      <c r="V1718" s="178" t="s">
        <v>1907</v>
      </c>
      <c r="W1718" s="130"/>
      <c r="X1718" s="131"/>
      <c r="Y1718" s="131"/>
      <c r="Z1718" s="206"/>
      <c r="AA1718" s="134"/>
      <c r="AB1718" s="174">
        <f>IF(AC1718="totale",SUMIF(AA$7:AA1718,"somma",Z$7:Z1718)-SUMIF(AC$7:AC1717,"totale",AB$7:AB1717),0)</f>
        <v>0</v>
      </c>
      <c r="AC1718" s="134"/>
      <c r="AD1718" s="194">
        <f t="shared" si="120"/>
        <v>0</v>
      </c>
      <c r="AE1718" s="124" t="str">
        <f t="shared" si="119"/>
        <v/>
      </c>
      <c r="AF1718" s="195" t="str">
        <f t="shared" si="121"/>
        <v/>
      </c>
      <c r="AG1718" s="194" t="str">
        <f t="shared" si="122"/>
        <v/>
      </c>
      <c r="AH1718" s="194">
        <f>IF(AG1718="",0,IF(ISERROR(VLOOKUP(AG1718,AG$7:AG1717,1,FALSE)),1,0))</f>
        <v>0</v>
      </c>
      <c r="AI1718" s="194"/>
    </row>
    <row r="1719" spans="1:35" ht="16.5" customHeight="1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75">
        <f>IF(AND($X$5012&lt;&gt;" ",$X$5012&lt;&gt;0),IF(X1719=$X$5012,1+COUNTIF(U$7:U1718,"&gt;0"),0),0)</f>
        <v>0</v>
      </c>
      <c r="V1719" s="178" t="s">
        <v>1908</v>
      </c>
      <c r="W1719" s="130"/>
      <c r="X1719" s="131"/>
      <c r="Y1719" s="131"/>
      <c r="Z1719" s="206"/>
      <c r="AA1719" s="134"/>
      <c r="AB1719" s="174">
        <f>IF(AC1719="totale",SUMIF(AA$7:AA1719,"somma",Z$7:Z1719)-SUMIF(AC$7:AC1718,"totale",AB$7:AB1718),0)</f>
        <v>0</v>
      </c>
      <c r="AC1719" s="134"/>
      <c r="AD1719" s="194">
        <f t="shared" si="120"/>
        <v>0</v>
      </c>
      <c r="AE1719" s="124" t="str">
        <f t="shared" si="119"/>
        <v/>
      </c>
      <c r="AF1719" s="195" t="str">
        <f t="shared" si="121"/>
        <v/>
      </c>
      <c r="AG1719" s="194" t="str">
        <f t="shared" si="122"/>
        <v/>
      </c>
      <c r="AH1719" s="194">
        <f>IF(AG1719="",0,IF(ISERROR(VLOOKUP(AG1719,AG$7:AG1718,1,FALSE)),1,0))</f>
        <v>0</v>
      </c>
      <c r="AI1719" s="194"/>
    </row>
    <row r="1720" spans="1:35" ht="16.5" customHeight="1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75">
        <f>IF(AND($X$5012&lt;&gt;" ",$X$5012&lt;&gt;0),IF(X1720=$X$5012,1+COUNTIF(U$7:U1719,"&gt;0"),0),0)</f>
        <v>0</v>
      </c>
      <c r="V1720" s="178" t="s">
        <v>1909</v>
      </c>
      <c r="W1720" s="130"/>
      <c r="X1720" s="131"/>
      <c r="Y1720" s="131"/>
      <c r="Z1720" s="206"/>
      <c r="AA1720" s="134"/>
      <c r="AB1720" s="174">
        <f>IF(AC1720="totale",SUMIF(AA$7:AA1720,"somma",Z$7:Z1720)-SUMIF(AC$7:AC1719,"totale",AB$7:AB1719),0)</f>
        <v>0</v>
      </c>
      <c r="AC1720" s="134"/>
      <c r="AD1720" s="194">
        <f t="shared" si="120"/>
        <v>0</v>
      </c>
      <c r="AE1720" s="124" t="str">
        <f t="shared" si="119"/>
        <v/>
      </c>
      <c r="AF1720" s="195" t="str">
        <f t="shared" si="121"/>
        <v/>
      </c>
      <c r="AG1720" s="194" t="str">
        <f t="shared" si="122"/>
        <v/>
      </c>
      <c r="AH1720" s="194">
        <f>IF(AG1720="",0,IF(ISERROR(VLOOKUP(AG1720,AG$7:AG1719,1,FALSE)),1,0))</f>
        <v>0</v>
      </c>
      <c r="AI1720" s="194"/>
    </row>
    <row r="1721" spans="1:35" ht="16.5" customHeight="1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75">
        <f>IF(AND($X$5012&lt;&gt;" ",$X$5012&lt;&gt;0),IF(X1721=$X$5012,1+COUNTIF(U$7:U1720,"&gt;0"),0),0)</f>
        <v>0</v>
      </c>
      <c r="V1721" s="178" t="s">
        <v>1910</v>
      </c>
      <c r="W1721" s="130"/>
      <c r="X1721" s="131"/>
      <c r="Y1721" s="131"/>
      <c r="Z1721" s="206"/>
      <c r="AA1721" s="134"/>
      <c r="AB1721" s="174">
        <f>IF(AC1721="totale",SUMIF(AA$7:AA1721,"somma",Z$7:Z1721)-SUMIF(AC$7:AC1720,"totale",AB$7:AB1720),0)</f>
        <v>0</v>
      </c>
      <c r="AC1721" s="134"/>
      <c r="AD1721" s="194">
        <f t="shared" si="120"/>
        <v>0</v>
      </c>
      <c r="AE1721" s="124" t="str">
        <f t="shared" si="119"/>
        <v/>
      </c>
      <c r="AF1721" s="195" t="str">
        <f t="shared" si="121"/>
        <v/>
      </c>
      <c r="AG1721" s="194" t="str">
        <f t="shared" si="122"/>
        <v/>
      </c>
      <c r="AH1721" s="194">
        <f>IF(AG1721="",0,IF(ISERROR(VLOOKUP(AG1721,AG$7:AG1720,1,FALSE)),1,0))</f>
        <v>0</v>
      </c>
      <c r="AI1721" s="194"/>
    </row>
    <row r="1722" spans="1:35" ht="16.5" customHeight="1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75">
        <f>IF(AND($X$5012&lt;&gt;" ",$X$5012&lt;&gt;0),IF(X1722=$X$5012,1+COUNTIF(U$7:U1721,"&gt;0"),0),0)</f>
        <v>0</v>
      </c>
      <c r="V1722" s="178" t="s">
        <v>1911</v>
      </c>
      <c r="W1722" s="130"/>
      <c r="X1722" s="131"/>
      <c r="Y1722" s="131"/>
      <c r="Z1722" s="206"/>
      <c r="AA1722" s="134"/>
      <c r="AB1722" s="174">
        <f>IF(AC1722="totale",SUMIF(AA$7:AA1722,"somma",Z$7:Z1722)-SUMIF(AC$7:AC1721,"totale",AB$7:AB1721),0)</f>
        <v>0</v>
      </c>
      <c r="AC1722" s="134"/>
      <c r="AD1722" s="194">
        <f t="shared" si="120"/>
        <v>0</v>
      </c>
      <c r="AE1722" s="124" t="str">
        <f t="shared" si="119"/>
        <v/>
      </c>
      <c r="AF1722" s="195" t="str">
        <f t="shared" si="121"/>
        <v/>
      </c>
      <c r="AG1722" s="194" t="str">
        <f t="shared" si="122"/>
        <v/>
      </c>
      <c r="AH1722" s="194">
        <f>IF(AG1722="",0,IF(ISERROR(VLOOKUP(AG1722,AG$7:AG1721,1,FALSE)),1,0))</f>
        <v>0</v>
      </c>
      <c r="AI1722" s="194"/>
    </row>
    <row r="1723" spans="1:35" ht="16.5" customHeight="1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75">
        <f>IF(AND($X$5012&lt;&gt;" ",$X$5012&lt;&gt;0),IF(X1723=$X$5012,1+COUNTIF(U$7:U1722,"&gt;0"),0),0)</f>
        <v>0</v>
      </c>
      <c r="V1723" s="178" t="s">
        <v>1912</v>
      </c>
      <c r="W1723" s="130"/>
      <c r="X1723" s="131"/>
      <c r="Y1723" s="131"/>
      <c r="Z1723" s="206"/>
      <c r="AA1723" s="134"/>
      <c r="AB1723" s="174">
        <f>IF(AC1723="totale",SUMIF(AA$7:AA1723,"somma",Z$7:Z1723)-SUMIF(AC$7:AC1722,"totale",AB$7:AB1722),0)</f>
        <v>0</v>
      </c>
      <c r="AC1723" s="134"/>
      <c r="AD1723" s="194">
        <f t="shared" si="120"/>
        <v>0</v>
      </c>
      <c r="AE1723" s="124" t="str">
        <f t="shared" si="119"/>
        <v/>
      </c>
      <c r="AF1723" s="195" t="str">
        <f t="shared" si="121"/>
        <v/>
      </c>
      <c r="AG1723" s="194" t="str">
        <f t="shared" si="122"/>
        <v/>
      </c>
      <c r="AH1723" s="194">
        <f>IF(AG1723="",0,IF(ISERROR(VLOOKUP(AG1723,AG$7:AG1722,1,FALSE)),1,0))</f>
        <v>0</v>
      </c>
      <c r="AI1723" s="194"/>
    </row>
    <row r="1724" spans="1:35" ht="16.5" customHeight="1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75">
        <f>IF(AND($X$5012&lt;&gt;" ",$X$5012&lt;&gt;0),IF(X1724=$X$5012,1+COUNTIF(U$7:U1723,"&gt;0"),0),0)</f>
        <v>0</v>
      </c>
      <c r="V1724" s="178" t="s">
        <v>1913</v>
      </c>
      <c r="W1724" s="130"/>
      <c r="X1724" s="131"/>
      <c r="Y1724" s="131"/>
      <c r="Z1724" s="206"/>
      <c r="AA1724" s="134"/>
      <c r="AB1724" s="174">
        <f>IF(AC1724="totale",SUMIF(AA$7:AA1724,"somma",Z$7:Z1724)-SUMIF(AC$7:AC1723,"totale",AB$7:AB1723),0)</f>
        <v>0</v>
      </c>
      <c r="AC1724" s="134"/>
      <c r="AD1724" s="194">
        <f t="shared" si="120"/>
        <v>0</v>
      </c>
      <c r="AE1724" s="124" t="str">
        <f t="shared" si="119"/>
        <v/>
      </c>
      <c r="AF1724" s="195" t="str">
        <f t="shared" si="121"/>
        <v/>
      </c>
      <c r="AG1724" s="194" t="str">
        <f t="shared" si="122"/>
        <v/>
      </c>
      <c r="AH1724" s="194">
        <f>IF(AG1724="",0,IF(ISERROR(VLOOKUP(AG1724,AG$7:AG1723,1,FALSE)),1,0))</f>
        <v>0</v>
      </c>
      <c r="AI1724" s="194"/>
    </row>
    <row r="1725" spans="1:35" ht="16.5" customHeight="1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75">
        <f>IF(AND($X$5012&lt;&gt;" ",$X$5012&lt;&gt;0),IF(X1725=$X$5012,1+COUNTIF(U$7:U1724,"&gt;0"),0),0)</f>
        <v>0</v>
      </c>
      <c r="V1725" s="178" t="s">
        <v>1914</v>
      </c>
      <c r="W1725" s="130"/>
      <c r="X1725" s="131"/>
      <c r="Y1725" s="131"/>
      <c r="Z1725" s="206"/>
      <c r="AA1725" s="134"/>
      <c r="AB1725" s="174">
        <f>IF(AC1725="totale",SUMIF(AA$7:AA1725,"somma",Z$7:Z1725)-SUMIF(AC$7:AC1724,"totale",AB$7:AB1724),0)</f>
        <v>0</v>
      </c>
      <c r="AC1725" s="134"/>
      <c r="AD1725" s="194">
        <f t="shared" si="120"/>
        <v>0</v>
      </c>
      <c r="AE1725" s="124" t="str">
        <f t="shared" si="119"/>
        <v/>
      </c>
      <c r="AF1725" s="195" t="str">
        <f t="shared" si="121"/>
        <v/>
      </c>
      <c r="AG1725" s="194" t="str">
        <f t="shared" si="122"/>
        <v/>
      </c>
      <c r="AH1725" s="194">
        <f>IF(AG1725="",0,IF(ISERROR(VLOOKUP(AG1725,AG$7:AG1724,1,FALSE)),1,0))</f>
        <v>0</v>
      </c>
      <c r="AI1725" s="194"/>
    </row>
    <row r="1726" spans="1:35" ht="16.5" customHeight="1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75">
        <f>IF(AND($X$5012&lt;&gt;" ",$X$5012&lt;&gt;0),IF(X1726=$X$5012,1+COUNTIF(U$7:U1725,"&gt;0"),0),0)</f>
        <v>0</v>
      </c>
      <c r="V1726" s="178" t="s">
        <v>1915</v>
      </c>
      <c r="W1726" s="130"/>
      <c r="X1726" s="131"/>
      <c r="Y1726" s="131"/>
      <c r="Z1726" s="206"/>
      <c r="AA1726" s="134"/>
      <c r="AB1726" s="174">
        <f>IF(AC1726="totale",SUMIF(AA$7:AA1726,"somma",Z$7:Z1726)-SUMIF(AC$7:AC1725,"totale",AB$7:AB1725),0)</f>
        <v>0</v>
      </c>
      <c r="AC1726" s="134"/>
      <c r="AD1726" s="194">
        <f t="shared" si="120"/>
        <v>0</v>
      </c>
      <c r="AE1726" s="124" t="str">
        <f t="shared" si="119"/>
        <v/>
      </c>
      <c r="AF1726" s="195" t="str">
        <f t="shared" si="121"/>
        <v/>
      </c>
      <c r="AG1726" s="194" t="str">
        <f t="shared" si="122"/>
        <v/>
      </c>
      <c r="AH1726" s="194">
        <f>IF(AG1726="",0,IF(ISERROR(VLOOKUP(AG1726,AG$7:AG1725,1,FALSE)),1,0))</f>
        <v>0</v>
      </c>
      <c r="AI1726" s="194"/>
    </row>
    <row r="1727" spans="1:35" ht="16.5" customHeight="1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75">
        <f>IF(AND($X$5012&lt;&gt;" ",$X$5012&lt;&gt;0),IF(X1727=$X$5012,1+COUNTIF(U$7:U1726,"&gt;0"),0),0)</f>
        <v>0</v>
      </c>
      <c r="V1727" s="178" t="s">
        <v>1916</v>
      </c>
      <c r="W1727" s="130"/>
      <c r="X1727" s="131"/>
      <c r="Y1727" s="131"/>
      <c r="Z1727" s="206"/>
      <c r="AA1727" s="134"/>
      <c r="AB1727" s="174">
        <f>IF(AC1727="totale",SUMIF(AA$7:AA1727,"somma",Z$7:Z1727)-SUMIF(AC$7:AC1726,"totale",AB$7:AB1726),0)</f>
        <v>0</v>
      </c>
      <c r="AC1727" s="134"/>
      <c r="AD1727" s="194">
        <f t="shared" si="120"/>
        <v>0</v>
      </c>
      <c r="AE1727" s="124" t="str">
        <f t="shared" si="119"/>
        <v/>
      </c>
      <c r="AF1727" s="195" t="str">
        <f t="shared" si="121"/>
        <v/>
      </c>
      <c r="AG1727" s="194" t="str">
        <f t="shared" si="122"/>
        <v/>
      </c>
      <c r="AH1727" s="194">
        <f>IF(AG1727="",0,IF(ISERROR(VLOOKUP(AG1727,AG$7:AG1726,1,FALSE)),1,0))</f>
        <v>0</v>
      </c>
      <c r="AI1727" s="194"/>
    </row>
    <row r="1728" spans="1:35" ht="16.5" customHeight="1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75">
        <f>IF(AND($X$5012&lt;&gt;" ",$X$5012&lt;&gt;0),IF(X1728=$X$5012,1+COUNTIF(U$7:U1727,"&gt;0"),0),0)</f>
        <v>0</v>
      </c>
      <c r="V1728" s="178" t="s">
        <v>1917</v>
      </c>
      <c r="W1728" s="130"/>
      <c r="X1728" s="131"/>
      <c r="Y1728" s="131"/>
      <c r="Z1728" s="206"/>
      <c r="AA1728" s="134"/>
      <c r="AB1728" s="174">
        <f>IF(AC1728="totale",SUMIF(AA$7:AA1728,"somma",Z$7:Z1728)-SUMIF(AC$7:AC1727,"totale",AB$7:AB1727),0)</f>
        <v>0</v>
      </c>
      <c r="AC1728" s="134"/>
      <c r="AD1728" s="194">
        <f t="shared" si="120"/>
        <v>0</v>
      </c>
      <c r="AE1728" s="124" t="str">
        <f t="shared" si="119"/>
        <v/>
      </c>
      <c r="AF1728" s="195" t="str">
        <f t="shared" si="121"/>
        <v/>
      </c>
      <c r="AG1728" s="194" t="str">
        <f t="shared" si="122"/>
        <v/>
      </c>
      <c r="AH1728" s="194">
        <f>IF(AG1728="",0,IF(ISERROR(VLOOKUP(AG1728,AG$7:AG1727,1,FALSE)),1,0))</f>
        <v>0</v>
      </c>
      <c r="AI1728" s="194"/>
    </row>
    <row r="1729" spans="1:35" ht="16.5" customHeight="1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75">
        <f>IF(AND($X$5012&lt;&gt;" ",$X$5012&lt;&gt;0),IF(X1729=$X$5012,1+COUNTIF(U$7:U1728,"&gt;0"),0),0)</f>
        <v>0</v>
      </c>
      <c r="V1729" s="178" t="s">
        <v>1918</v>
      </c>
      <c r="W1729" s="130"/>
      <c r="X1729" s="131"/>
      <c r="Y1729" s="131"/>
      <c r="Z1729" s="206"/>
      <c r="AA1729" s="134"/>
      <c r="AB1729" s="174">
        <f>IF(AC1729="totale",SUMIF(AA$7:AA1729,"somma",Z$7:Z1729)-SUMIF(AC$7:AC1728,"totale",AB$7:AB1728),0)</f>
        <v>0</v>
      </c>
      <c r="AC1729" s="134"/>
      <c r="AD1729" s="194">
        <f t="shared" si="120"/>
        <v>0</v>
      </c>
      <c r="AE1729" s="124" t="str">
        <f t="shared" si="119"/>
        <v/>
      </c>
      <c r="AF1729" s="195" t="str">
        <f t="shared" si="121"/>
        <v/>
      </c>
      <c r="AG1729" s="194" t="str">
        <f t="shared" si="122"/>
        <v/>
      </c>
      <c r="AH1729" s="194">
        <f>IF(AG1729="",0,IF(ISERROR(VLOOKUP(AG1729,AG$7:AG1728,1,FALSE)),1,0))</f>
        <v>0</v>
      </c>
      <c r="AI1729" s="194"/>
    </row>
    <row r="1730" spans="1:35" ht="16.5" customHeight="1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75">
        <f>IF(AND($X$5012&lt;&gt;" ",$X$5012&lt;&gt;0),IF(X1730=$X$5012,1+COUNTIF(U$7:U1729,"&gt;0"),0),0)</f>
        <v>0</v>
      </c>
      <c r="V1730" s="178" t="s">
        <v>1919</v>
      </c>
      <c r="W1730" s="130"/>
      <c r="X1730" s="131"/>
      <c r="Y1730" s="131"/>
      <c r="Z1730" s="206"/>
      <c r="AA1730" s="134"/>
      <c r="AB1730" s="174">
        <f>IF(AC1730="totale",SUMIF(AA$7:AA1730,"somma",Z$7:Z1730)-SUMIF(AC$7:AC1729,"totale",AB$7:AB1729),0)</f>
        <v>0</v>
      </c>
      <c r="AC1730" s="134"/>
      <c r="AD1730" s="194">
        <f t="shared" si="120"/>
        <v>0</v>
      </c>
      <c r="AE1730" s="124" t="str">
        <f t="shared" si="119"/>
        <v/>
      </c>
      <c r="AF1730" s="195" t="str">
        <f t="shared" si="121"/>
        <v/>
      </c>
      <c r="AG1730" s="194" t="str">
        <f t="shared" si="122"/>
        <v/>
      </c>
      <c r="AH1730" s="194">
        <f>IF(AG1730="",0,IF(ISERROR(VLOOKUP(AG1730,AG$7:AG1729,1,FALSE)),1,0))</f>
        <v>0</v>
      </c>
      <c r="AI1730" s="194"/>
    </row>
    <row r="1731" spans="1:35" ht="16.5" customHeight="1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75">
        <f>IF(AND($X$5012&lt;&gt;" ",$X$5012&lt;&gt;0),IF(X1731=$X$5012,1+COUNTIF(U$7:U1730,"&gt;0"),0),0)</f>
        <v>0</v>
      </c>
      <c r="V1731" s="178" t="s">
        <v>1920</v>
      </c>
      <c r="W1731" s="130"/>
      <c r="X1731" s="131"/>
      <c r="Y1731" s="131"/>
      <c r="Z1731" s="206"/>
      <c r="AA1731" s="134"/>
      <c r="AB1731" s="174">
        <f>IF(AC1731="totale",SUMIF(AA$7:AA1731,"somma",Z$7:Z1731)-SUMIF(AC$7:AC1730,"totale",AB$7:AB1730),0)</f>
        <v>0</v>
      </c>
      <c r="AC1731" s="134"/>
      <c r="AD1731" s="194">
        <f t="shared" si="120"/>
        <v>0</v>
      </c>
      <c r="AE1731" s="124" t="str">
        <f t="shared" si="119"/>
        <v/>
      </c>
      <c r="AF1731" s="195" t="str">
        <f t="shared" si="121"/>
        <v/>
      </c>
      <c r="AG1731" s="194" t="str">
        <f t="shared" si="122"/>
        <v/>
      </c>
      <c r="AH1731" s="194">
        <f>IF(AG1731="",0,IF(ISERROR(VLOOKUP(AG1731,AG$7:AG1730,1,FALSE)),1,0))</f>
        <v>0</v>
      </c>
      <c r="AI1731" s="194"/>
    </row>
    <row r="1732" spans="1:35" ht="16.5" customHeight="1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75">
        <f>IF(AND($X$5012&lt;&gt;" ",$X$5012&lt;&gt;0),IF(X1732=$X$5012,1+COUNTIF(U$7:U1731,"&gt;0"),0),0)</f>
        <v>0</v>
      </c>
      <c r="V1732" s="178" t="s">
        <v>1921</v>
      </c>
      <c r="W1732" s="130"/>
      <c r="X1732" s="131"/>
      <c r="Y1732" s="131"/>
      <c r="Z1732" s="206"/>
      <c r="AA1732" s="134"/>
      <c r="AB1732" s="174">
        <f>IF(AC1732="totale",SUMIF(AA$7:AA1732,"somma",Z$7:Z1732)-SUMIF(AC$7:AC1731,"totale",AB$7:AB1731),0)</f>
        <v>0</v>
      </c>
      <c r="AC1732" s="134"/>
      <c r="AD1732" s="194">
        <f t="shared" si="120"/>
        <v>0</v>
      </c>
      <c r="AE1732" s="124" t="str">
        <f t="shared" si="119"/>
        <v/>
      </c>
      <c r="AF1732" s="195" t="str">
        <f t="shared" si="121"/>
        <v/>
      </c>
      <c r="AG1732" s="194" t="str">
        <f t="shared" si="122"/>
        <v/>
      </c>
      <c r="AH1732" s="194">
        <f>IF(AG1732="",0,IF(ISERROR(VLOOKUP(AG1732,AG$7:AG1731,1,FALSE)),1,0))</f>
        <v>0</v>
      </c>
      <c r="AI1732" s="194"/>
    </row>
    <row r="1733" spans="1:35" ht="16.5" customHeight="1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75">
        <f>IF(AND($X$5012&lt;&gt;" ",$X$5012&lt;&gt;0),IF(X1733=$X$5012,1+COUNTIF(U$7:U1732,"&gt;0"),0),0)</f>
        <v>0</v>
      </c>
      <c r="V1733" s="178" t="s">
        <v>1922</v>
      </c>
      <c r="W1733" s="130"/>
      <c r="X1733" s="131"/>
      <c r="Y1733" s="131"/>
      <c r="Z1733" s="206"/>
      <c r="AA1733" s="134"/>
      <c r="AB1733" s="174">
        <f>IF(AC1733="totale",SUMIF(AA$7:AA1733,"somma",Z$7:Z1733)-SUMIF(AC$7:AC1732,"totale",AB$7:AB1732),0)</f>
        <v>0</v>
      </c>
      <c r="AC1733" s="134"/>
      <c r="AD1733" s="194">
        <f t="shared" si="120"/>
        <v>0</v>
      </c>
      <c r="AE1733" s="124" t="str">
        <f t="shared" si="119"/>
        <v/>
      </c>
      <c r="AF1733" s="195" t="str">
        <f t="shared" si="121"/>
        <v/>
      </c>
      <c r="AG1733" s="194" t="str">
        <f t="shared" si="122"/>
        <v/>
      </c>
      <c r="AH1733" s="194">
        <f>IF(AG1733="",0,IF(ISERROR(VLOOKUP(AG1733,AG$7:AG1732,1,FALSE)),1,0))</f>
        <v>0</v>
      </c>
      <c r="AI1733" s="194"/>
    </row>
    <row r="1734" spans="1:35" ht="16.5" customHeight="1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75">
        <f>IF(AND($X$5012&lt;&gt;" ",$X$5012&lt;&gt;0),IF(X1734=$X$5012,1+COUNTIF(U$7:U1733,"&gt;0"),0),0)</f>
        <v>0</v>
      </c>
      <c r="V1734" s="178" t="s">
        <v>1923</v>
      </c>
      <c r="W1734" s="130"/>
      <c r="X1734" s="131"/>
      <c r="Y1734" s="131"/>
      <c r="Z1734" s="206"/>
      <c r="AA1734" s="134"/>
      <c r="AB1734" s="174">
        <f>IF(AC1734="totale",SUMIF(AA$7:AA1734,"somma",Z$7:Z1734)-SUMIF(AC$7:AC1733,"totale",AB$7:AB1733),0)</f>
        <v>0</v>
      </c>
      <c r="AC1734" s="134"/>
      <c r="AD1734" s="194">
        <f t="shared" si="120"/>
        <v>0</v>
      </c>
      <c r="AE1734" s="124" t="str">
        <f t="shared" ref="AE1734:AE1797" si="123">IF(W1734&gt;0,CONCATENATE(MONTH(W1734)&amp;X1734),"")</f>
        <v/>
      </c>
      <c r="AF1734" s="195" t="str">
        <f t="shared" si="121"/>
        <v/>
      </c>
      <c r="AG1734" s="194" t="str">
        <f t="shared" si="122"/>
        <v/>
      </c>
      <c r="AH1734" s="194">
        <f>IF(AG1734="",0,IF(ISERROR(VLOOKUP(AG1734,AG$7:AG1733,1,FALSE)),1,0))</f>
        <v>0</v>
      </c>
      <c r="AI1734" s="194"/>
    </row>
    <row r="1735" spans="1:35" ht="16.5" customHeight="1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75">
        <f>IF(AND($X$5012&lt;&gt;" ",$X$5012&lt;&gt;0),IF(X1735=$X$5012,1+COUNTIF(U$7:U1734,"&gt;0"),0),0)</f>
        <v>0</v>
      </c>
      <c r="V1735" s="178" t="s">
        <v>1924</v>
      </c>
      <c r="W1735" s="130"/>
      <c r="X1735" s="131"/>
      <c r="Y1735" s="131"/>
      <c r="Z1735" s="206"/>
      <c r="AA1735" s="134"/>
      <c r="AB1735" s="174">
        <f>IF(AC1735="totale",SUMIF(AA$7:AA1735,"somma",Z$7:Z1735)-SUMIF(AC$7:AC1734,"totale",AB$7:AB1734),0)</f>
        <v>0</v>
      </c>
      <c r="AC1735" s="134"/>
      <c r="AD1735" s="194">
        <f t="shared" si="120"/>
        <v>0</v>
      </c>
      <c r="AE1735" s="124" t="str">
        <f t="shared" si="123"/>
        <v/>
      </c>
      <c r="AF1735" s="195" t="str">
        <f t="shared" si="121"/>
        <v/>
      </c>
      <c r="AG1735" s="194" t="str">
        <f t="shared" si="122"/>
        <v/>
      </c>
      <c r="AH1735" s="194">
        <f>IF(AG1735="",0,IF(ISERROR(VLOOKUP(AG1735,AG$7:AG1734,1,FALSE)),1,0))</f>
        <v>0</v>
      </c>
      <c r="AI1735" s="194"/>
    </row>
    <row r="1736" spans="1:35" ht="16.5" customHeight="1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75">
        <f>IF(AND($X$5012&lt;&gt;" ",$X$5012&lt;&gt;0),IF(X1736=$X$5012,1+COUNTIF(U$7:U1735,"&gt;0"),0),0)</f>
        <v>0</v>
      </c>
      <c r="V1736" s="178" t="s">
        <v>1925</v>
      </c>
      <c r="W1736" s="130"/>
      <c r="X1736" s="131"/>
      <c r="Y1736" s="131"/>
      <c r="Z1736" s="206"/>
      <c r="AA1736" s="134"/>
      <c r="AB1736" s="174">
        <f>IF(AC1736="totale",SUMIF(AA$7:AA1736,"somma",Z$7:Z1736)-SUMIF(AC$7:AC1735,"totale",AB$7:AB1735),0)</f>
        <v>0</v>
      </c>
      <c r="AC1736" s="134"/>
      <c r="AD1736" s="194">
        <f t="shared" ref="AD1736:AD1799" si="124">IF(ISBLANK(X1736),0,VLOOKUP(X1736,$B$8:$E$57,1,FALSE))</f>
        <v>0</v>
      </c>
      <c r="AE1736" s="124" t="str">
        <f t="shared" si="123"/>
        <v/>
      </c>
      <c r="AF1736" s="195" t="str">
        <f t="shared" ref="AF1736:AF1799" si="125">IF(OR(AND(Z1736&lt;&gt;0,ISBLANK(X1736)),ISERROR(AD1736)),"ERR","")</f>
        <v/>
      </c>
      <c r="AG1736" s="194" t="str">
        <f t="shared" si="122"/>
        <v/>
      </c>
      <c r="AH1736" s="194">
        <f>IF(AG1736="",0,IF(ISERROR(VLOOKUP(AG1736,AG$7:AG1735,1,FALSE)),1,0))</f>
        <v>0</v>
      </c>
      <c r="AI1736" s="194"/>
    </row>
    <row r="1737" spans="1:35" ht="16.5" customHeight="1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75">
        <f>IF(AND($X$5012&lt;&gt;" ",$X$5012&lt;&gt;0),IF(X1737=$X$5012,1+COUNTIF(U$7:U1736,"&gt;0"),0),0)</f>
        <v>0</v>
      </c>
      <c r="V1737" s="178" t="s">
        <v>1926</v>
      </c>
      <c r="W1737" s="130"/>
      <c r="X1737" s="131"/>
      <c r="Y1737" s="131"/>
      <c r="Z1737" s="206"/>
      <c r="AA1737" s="134"/>
      <c r="AB1737" s="174">
        <f>IF(AC1737="totale",SUMIF(AA$7:AA1737,"somma",Z$7:Z1737)-SUMIF(AC$7:AC1736,"totale",AB$7:AB1736),0)</f>
        <v>0</v>
      </c>
      <c r="AC1737" s="134"/>
      <c r="AD1737" s="194">
        <f t="shared" si="124"/>
        <v>0</v>
      </c>
      <c r="AE1737" s="124" t="str">
        <f t="shared" si="123"/>
        <v/>
      </c>
      <c r="AF1737" s="195" t="str">
        <f t="shared" si="125"/>
        <v/>
      </c>
      <c r="AG1737" s="194" t="str">
        <f t="shared" si="122"/>
        <v/>
      </c>
      <c r="AH1737" s="194">
        <f>IF(AG1737="",0,IF(ISERROR(VLOOKUP(AG1737,AG$7:AG1736,1,FALSE)),1,0))</f>
        <v>0</v>
      </c>
      <c r="AI1737" s="194"/>
    </row>
    <row r="1738" spans="1:35" ht="16.5" customHeight="1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75">
        <f>IF(AND($X$5012&lt;&gt;" ",$X$5012&lt;&gt;0),IF(X1738=$X$5012,1+COUNTIF(U$7:U1737,"&gt;0"),0),0)</f>
        <v>0</v>
      </c>
      <c r="V1738" s="178" t="s">
        <v>1927</v>
      </c>
      <c r="W1738" s="130"/>
      <c r="X1738" s="131"/>
      <c r="Y1738" s="131"/>
      <c r="Z1738" s="206"/>
      <c r="AA1738" s="134"/>
      <c r="AB1738" s="174">
        <f>IF(AC1738="totale",SUMIF(AA$7:AA1738,"somma",Z$7:Z1738)-SUMIF(AC$7:AC1737,"totale",AB$7:AB1737),0)</f>
        <v>0</v>
      </c>
      <c r="AC1738" s="134"/>
      <c r="AD1738" s="194">
        <f t="shared" si="124"/>
        <v>0</v>
      </c>
      <c r="AE1738" s="124" t="str">
        <f t="shared" si="123"/>
        <v/>
      </c>
      <c r="AF1738" s="195" t="str">
        <f t="shared" si="125"/>
        <v/>
      </c>
      <c r="AG1738" s="194" t="str">
        <f t="shared" ref="AG1738:AG1801" si="126">IF(W1738&gt;0,CONCATENATE(MONTH(W1738),"-",YEAR(W1738)),"")</f>
        <v/>
      </c>
      <c r="AH1738" s="194">
        <f>IF(AG1738="",0,IF(ISERROR(VLOOKUP(AG1738,AG$7:AG1737,1,FALSE)),1,0))</f>
        <v>0</v>
      </c>
      <c r="AI1738" s="194"/>
    </row>
    <row r="1739" spans="1:35" ht="16.5" customHeight="1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75">
        <f>IF(AND($X$5012&lt;&gt;" ",$X$5012&lt;&gt;0),IF(X1739=$X$5012,1+COUNTIF(U$7:U1738,"&gt;0"),0),0)</f>
        <v>0</v>
      </c>
      <c r="V1739" s="178" t="s">
        <v>1928</v>
      </c>
      <c r="W1739" s="130"/>
      <c r="X1739" s="131"/>
      <c r="Y1739" s="131"/>
      <c r="Z1739" s="206"/>
      <c r="AA1739" s="134"/>
      <c r="AB1739" s="174">
        <f>IF(AC1739="totale",SUMIF(AA$7:AA1739,"somma",Z$7:Z1739)-SUMIF(AC$7:AC1738,"totale",AB$7:AB1738),0)</f>
        <v>0</v>
      </c>
      <c r="AC1739" s="134"/>
      <c r="AD1739" s="194">
        <f t="shared" si="124"/>
        <v>0</v>
      </c>
      <c r="AE1739" s="124" t="str">
        <f t="shared" si="123"/>
        <v/>
      </c>
      <c r="AF1739" s="195" t="str">
        <f t="shared" si="125"/>
        <v/>
      </c>
      <c r="AG1739" s="194" t="str">
        <f t="shared" si="126"/>
        <v/>
      </c>
      <c r="AH1739" s="194">
        <f>IF(AG1739="",0,IF(ISERROR(VLOOKUP(AG1739,AG$7:AG1738,1,FALSE)),1,0))</f>
        <v>0</v>
      </c>
      <c r="AI1739" s="194"/>
    </row>
    <row r="1740" spans="1:35" ht="16.5" customHeight="1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75">
        <f>IF(AND($X$5012&lt;&gt;" ",$X$5012&lt;&gt;0),IF(X1740=$X$5012,1+COUNTIF(U$7:U1739,"&gt;0"),0),0)</f>
        <v>0</v>
      </c>
      <c r="V1740" s="178" t="s">
        <v>1929</v>
      </c>
      <c r="W1740" s="130"/>
      <c r="X1740" s="131"/>
      <c r="Y1740" s="131"/>
      <c r="Z1740" s="206"/>
      <c r="AA1740" s="134"/>
      <c r="AB1740" s="174">
        <f>IF(AC1740="totale",SUMIF(AA$7:AA1740,"somma",Z$7:Z1740)-SUMIF(AC$7:AC1739,"totale",AB$7:AB1739),0)</f>
        <v>0</v>
      </c>
      <c r="AC1740" s="134"/>
      <c r="AD1740" s="194">
        <f t="shared" si="124"/>
        <v>0</v>
      </c>
      <c r="AE1740" s="124" t="str">
        <f t="shared" si="123"/>
        <v/>
      </c>
      <c r="AF1740" s="195" t="str">
        <f t="shared" si="125"/>
        <v/>
      </c>
      <c r="AG1740" s="194" t="str">
        <f t="shared" si="126"/>
        <v/>
      </c>
      <c r="AH1740" s="194">
        <f>IF(AG1740="",0,IF(ISERROR(VLOOKUP(AG1740,AG$7:AG1739,1,FALSE)),1,0))</f>
        <v>0</v>
      </c>
      <c r="AI1740" s="194"/>
    </row>
    <row r="1741" spans="1:35" ht="16.5" customHeight="1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75">
        <f>IF(AND($X$5012&lt;&gt;" ",$X$5012&lt;&gt;0),IF(X1741=$X$5012,1+COUNTIF(U$7:U1740,"&gt;0"),0),0)</f>
        <v>0</v>
      </c>
      <c r="V1741" s="178" t="s">
        <v>1930</v>
      </c>
      <c r="W1741" s="130"/>
      <c r="X1741" s="131"/>
      <c r="Y1741" s="131"/>
      <c r="Z1741" s="206"/>
      <c r="AA1741" s="134"/>
      <c r="AB1741" s="174">
        <f>IF(AC1741="totale",SUMIF(AA$7:AA1741,"somma",Z$7:Z1741)-SUMIF(AC$7:AC1740,"totale",AB$7:AB1740),0)</f>
        <v>0</v>
      </c>
      <c r="AC1741" s="134"/>
      <c r="AD1741" s="194">
        <f t="shared" si="124"/>
        <v>0</v>
      </c>
      <c r="AE1741" s="124" t="str">
        <f t="shared" si="123"/>
        <v/>
      </c>
      <c r="AF1741" s="195" t="str">
        <f t="shared" si="125"/>
        <v/>
      </c>
      <c r="AG1741" s="194" t="str">
        <f t="shared" si="126"/>
        <v/>
      </c>
      <c r="AH1741" s="194">
        <f>IF(AG1741="",0,IF(ISERROR(VLOOKUP(AG1741,AG$7:AG1740,1,FALSE)),1,0))</f>
        <v>0</v>
      </c>
      <c r="AI1741" s="194"/>
    </row>
    <row r="1742" spans="1:35" ht="16.5" customHeight="1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75">
        <f>IF(AND($X$5012&lt;&gt;" ",$X$5012&lt;&gt;0),IF(X1742=$X$5012,1+COUNTIF(U$7:U1741,"&gt;0"),0),0)</f>
        <v>0</v>
      </c>
      <c r="V1742" s="178" t="s">
        <v>1931</v>
      </c>
      <c r="W1742" s="130"/>
      <c r="X1742" s="131"/>
      <c r="Y1742" s="131"/>
      <c r="Z1742" s="206"/>
      <c r="AA1742" s="134"/>
      <c r="AB1742" s="174">
        <f>IF(AC1742="totale",SUMIF(AA$7:AA1742,"somma",Z$7:Z1742)-SUMIF(AC$7:AC1741,"totale",AB$7:AB1741),0)</f>
        <v>0</v>
      </c>
      <c r="AC1742" s="134"/>
      <c r="AD1742" s="194">
        <f t="shared" si="124"/>
        <v>0</v>
      </c>
      <c r="AE1742" s="124" t="str">
        <f t="shared" si="123"/>
        <v/>
      </c>
      <c r="AF1742" s="195" t="str">
        <f t="shared" si="125"/>
        <v/>
      </c>
      <c r="AG1742" s="194" t="str">
        <f t="shared" si="126"/>
        <v/>
      </c>
      <c r="AH1742" s="194">
        <f>IF(AG1742="",0,IF(ISERROR(VLOOKUP(AG1742,AG$7:AG1741,1,FALSE)),1,0))</f>
        <v>0</v>
      </c>
      <c r="AI1742" s="194"/>
    </row>
    <row r="1743" spans="1:35" ht="16.5" customHeight="1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75">
        <f>IF(AND($X$5012&lt;&gt;" ",$X$5012&lt;&gt;0),IF(X1743=$X$5012,1+COUNTIF(U$7:U1742,"&gt;0"),0),0)</f>
        <v>0</v>
      </c>
      <c r="V1743" s="178" t="s">
        <v>1932</v>
      </c>
      <c r="W1743" s="130"/>
      <c r="X1743" s="131"/>
      <c r="Y1743" s="131"/>
      <c r="Z1743" s="206"/>
      <c r="AA1743" s="134"/>
      <c r="AB1743" s="174">
        <f>IF(AC1743="totale",SUMIF(AA$7:AA1743,"somma",Z$7:Z1743)-SUMIF(AC$7:AC1742,"totale",AB$7:AB1742),0)</f>
        <v>0</v>
      </c>
      <c r="AC1743" s="134"/>
      <c r="AD1743" s="194">
        <f t="shared" si="124"/>
        <v>0</v>
      </c>
      <c r="AE1743" s="124" t="str">
        <f t="shared" si="123"/>
        <v/>
      </c>
      <c r="AF1743" s="195" t="str">
        <f t="shared" si="125"/>
        <v/>
      </c>
      <c r="AG1743" s="194" t="str">
        <f t="shared" si="126"/>
        <v/>
      </c>
      <c r="AH1743" s="194">
        <f>IF(AG1743="",0,IF(ISERROR(VLOOKUP(AG1743,AG$7:AG1742,1,FALSE)),1,0))</f>
        <v>0</v>
      </c>
      <c r="AI1743" s="194"/>
    </row>
    <row r="1744" spans="1:35" ht="16.5" customHeight="1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75">
        <f>IF(AND($X$5012&lt;&gt;" ",$X$5012&lt;&gt;0),IF(X1744=$X$5012,1+COUNTIF(U$7:U1743,"&gt;0"),0),0)</f>
        <v>0</v>
      </c>
      <c r="V1744" s="178" t="s">
        <v>1933</v>
      </c>
      <c r="W1744" s="130"/>
      <c r="X1744" s="131"/>
      <c r="Y1744" s="131"/>
      <c r="Z1744" s="206"/>
      <c r="AA1744" s="134"/>
      <c r="AB1744" s="174">
        <f>IF(AC1744="totale",SUMIF(AA$7:AA1744,"somma",Z$7:Z1744)-SUMIF(AC$7:AC1743,"totale",AB$7:AB1743),0)</f>
        <v>0</v>
      </c>
      <c r="AC1744" s="134"/>
      <c r="AD1744" s="194">
        <f t="shared" si="124"/>
        <v>0</v>
      </c>
      <c r="AE1744" s="124" t="str">
        <f t="shared" si="123"/>
        <v/>
      </c>
      <c r="AF1744" s="195" t="str">
        <f t="shared" si="125"/>
        <v/>
      </c>
      <c r="AG1744" s="194" t="str">
        <f t="shared" si="126"/>
        <v/>
      </c>
      <c r="AH1744" s="194">
        <f>IF(AG1744="",0,IF(ISERROR(VLOOKUP(AG1744,AG$7:AG1743,1,FALSE)),1,0))</f>
        <v>0</v>
      </c>
      <c r="AI1744" s="194"/>
    </row>
    <row r="1745" spans="1:35" ht="16.5" customHeight="1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75">
        <f>IF(AND($X$5012&lt;&gt;" ",$X$5012&lt;&gt;0),IF(X1745=$X$5012,1+COUNTIF(U$7:U1744,"&gt;0"),0),0)</f>
        <v>0</v>
      </c>
      <c r="V1745" s="178" t="s">
        <v>1934</v>
      </c>
      <c r="W1745" s="130"/>
      <c r="X1745" s="131"/>
      <c r="Y1745" s="131"/>
      <c r="Z1745" s="206"/>
      <c r="AA1745" s="134"/>
      <c r="AB1745" s="174">
        <f>IF(AC1745="totale",SUMIF(AA$7:AA1745,"somma",Z$7:Z1745)-SUMIF(AC$7:AC1744,"totale",AB$7:AB1744),0)</f>
        <v>0</v>
      </c>
      <c r="AC1745" s="134"/>
      <c r="AD1745" s="194">
        <f t="shared" si="124"/>
        <v>0</v>
      </c>
      <c r="AE1745" s="124" t="str">
        <f t="shared" si="123"/>
        <v/>
      </c>
      <c r="AF1745" s="195" t="str">
        <f t="shared" si="125"/>
        <v/>
      </c>
      <c r="AG1745" s="194" t="str">
        <f t="shared" si="126"/>
        <v/>
      </c>
      <c r="AH1745" s="194">
        <f>IF(AG1745="",0,IF(ISERROR(VLOOKUP(AG1745,AG$7:AG1744,1,FALSE)),1,0))</f>
        <v>0</v>
      </c>
      <c r="AI1745" s="194"/>
    </row>
    <row r="1746" spans="1:35" ht="16.5" customHeight="1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75">
        <f>IF(AND($X$5012&lt;&gt;" ",$X$5012&lt;&gt;0),IF(X1746=$X$5012,1+COUNTIF(U$7:U1745,"&gt;0"),0),0)</f>
        <v>0</v>
      </c>
      <c r="V1746" s="178" t="s">
        <v>1935</v>
      </c>
      <c r="W1746" s="130"/>
      <c r="X1746" s="131"/>
      <c r="Y1746" s="131"/>
      <c r="Z1746" s="206"/>
      <c r="AA1746" s="134"/>
      <c r="AB1746" s="174">
        <f>IF(AC1746="totale",SUMIF(AA$7:AA1746,"somma",Z$7:Z1746)-SUMIF(AC$7:AC1745,"totale",AB$7:AB1745),0)</f>
        <v>0</v>
      </c>
      <c r="AC1746" s="134"/>
      <c r="AD1746" s="194">
        <f t="shared" si="124"/>
        <v>0</v>
      </c>
      <c r="AE1746" s="124" t="str">
        <f t="shared" si="123"/>
        <v/>
      </c>
      <c r="AF1746" s="195" t="str">
        <f t="shared" si="125"/>
        <v/>
      </c>
      <c r="AG1746" s="194" t="str">
        <f t="shared" si="126"/>
        <v/>
      </c>
      <c r="AH1746" s="194">
        <f>IF(AG1746="",0,IF(ISERROR(VLOOKUP(AG1746,AG$7:AG1745,1,FALSE)),1,0))</f>
        <v>0</v>
      </c>
      <c r="AI1746" s="194"/>
    </row>
    <row r="1747" spans="1:35" ht="16.5" customHeight="1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75">
        <f>IF(AND($X$5012&lt;&gt;" ",$X$5012&lt;&gt;0),IF(X1747=$X$5012,1+COUNTIF(U$7:U1746,"&gt;0"),0),0)</f>
        <v>0</v>
      </c>
      <c r="V1747" s="178" t="s">
        <v>1936</v>
      </c>
      <c r="W1747" s="130"/>
      <c r="X1747" s="131"/>
      <c r="Y1747" s="131"/>
      <c r="Z1747" s="206"/>
      <c r="AA1747" s="134"/>
      <c r="AB1747" s="174">
        <f>IF(AC1747="totale",SUMIF(AA$7:AA1747,"somma",Z$7:Z1747)-SUMIF(AC$7:AC1746,"totale",AB$7:AB1746),0)</f>
        <v>0</v>
      </c>
      <c r="AC1747" s="134"/>
      <c r="AD1747" s="194">
        <f t="shared" si="124"/>
        <v>0</v>
      </c>
      <c r="AE1747" s="124" t="str">
        <f t="shared" si="123"/>
        <v/>
      </c>
      <c r="AF1747" s="195" t="str">
        <f t="shared" si="125"/>
        <v/>
      </c>
      <c r="AG1747" s="194" t="str">
        <f t="shared" si="126"/>
        <v/>
      </c>
      <c r="AH1747" s="194">
        <f>IF(AG1747="",0,IF(ISERROR(VLOOKUP(AG1747,AG$7:AG1746,1,FALSE)),1,0))</f>
        <v>0</v>
      </c>
      <c r="AI1747" s="194"/>
    </row>
    <row r="1748" spans="1:35" ht="16.5" customHeight="1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75">
        <f>IF(AND($X$5012&lt;&gt;" ",$X$5012&lt;&gt;0),IF(X1748=$X$5012,1+COUNTIF(U$7:U1747,"&gt;0"),0),0)</f>
        <v>0</v>
      </c>
      <c r="V1748" s="178" t="s">
        <v>1937</v>
      </c>
      <c r="W1748" s="130"/>
      <c r="X1748" s="131"/>
      <c r="Y1748" s="131"/>
      <c r="Z1748" s="206"/>
      <c r="AA1748" s="134"/>
      <c r="AB1748" s="174">
        <f>IF(AC1748="totale",SUMIF(AA$7:AA1748,"somma",Z$7:Z1748)-SUMIF(AC$7:AC1747,"totale",AB$7:AB1747),0)</f>
        <v>0</v>
      </c>
      <c r="AC1748" s="134"/>
      <c r="AD1748" s="194">
        <f t="shared" si="124"/>
        <v>0</v>
      </c>
      <c r="AE1748" s="124" t="str">
        <f t="shared" si="123"/>
        <v/>
      </c>
      <c r="AF1748" s="195" t="str">
        <f t="shared" si="125"/>
        <v/>
      </c>
      <c r="AG1748" s="194" t="str">
        <f t="shared" si="126"/>
        <v/>
      </c>
      <c r="AH1748" s="194">
        <f>IF(AG1748="",0,IF(ISERROR(VLOOKUP(AG1748,AG$7:AG1747,1,FALSE)),1,0))</f>
        <v>0</v>
      </c>
      <c r="AI1748" s="194"/>
    </row>
    <row r="1749" spans="1:35" ht="16.5" customHeight="1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75">
        <f>IF(AND($X$5012&lt;&gt;" ",$X$5012&lt;&gt;0),IF(X1749=$X$5012,1+COUNTIF(U$7:U1748,"&gt;0"),0),0)</f>
        <v>0</v>
      </c>
      <c r="V1749" s="178" t="s">
        <v>1938</v>
      </c>
      <c r="W1749" s="130"/>
      <c r="X1749" s="131"/>
      <c r="Y1749" s="131"/>
      <c r="Z1749" s="206"/>
      <c r="AA1749" s="134"/>
      <c r="AB1749" s="174">
        <f>IF(AC1749="totale",SUMIF(AA$7:AA1749,"somma",Z$7:Z1749)-SUMIF(AC$7:AC1748,"totale",AB$7:AB1748),0)</f>
        <v>0</v>
      </c>
      <c r="AC1749" s="134"/>
      <c r="AD1749" s="194">
        <f t="shared" si="124"/>
        <v>0</v>
      </c>
      <c r="AE1749" s="124" t="str">
        <f t="shared" si="123"/>
        <v/>
      </c>
      <c r="AF1749" s="195" t="str">
        <f t="shared" si="125"/>
        <v/>
      </c>
      <c r="AG1749" s="194" t="str">
        <f t="shared" si="126"/>
        <v/>
      </c>
      <c r="AH1749" s="194">
        <f>IF(AG1749="",0,IF(ISERROR(VLOOKUP(AG1749,AG$7:AG1748,1,FALSE)),1,0))</f>
        <v>0</v>
      </c>
      <c r="AI1749" s="194"/>
    </row>
    <row r="1750" spans="1:35" ht="16.5" customHeight="1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75">
        <f>IF(AND($X$5012&lt;&gt;" ",$X$5012&lt;&gt;0),IF(X1750=$X$5012,1+COUNTIF(U$7:U1749,"&gt;0"),0),0)</f>
        <v>0</v>
      </c>
      <c r="V1750" s="178" t="s">
        <v>1939</v>
      </c>
      <c r="W1750" s="130"/>
      <c r="X1750" s="131"/>
      <c r="Y1750" s="131"/>
      <c r="Z1750" s="206"/>
      <c r="AA1750" s="134"/>
      <c r="AB1750" s="174">
        <f>IF(AC1750="totale",SUMIF(AA$7:AA1750,"somma",Z$7:Z1750)-SUMIF(AC$7:AC1749,"totale",AB$7:AB1749),0)</f>
        <v>0</v>
      </c>
      <c r="AC1750" s="134"/>
      <c r="AD1750" s="194">
        <f t="shared" si="124"/>
        <v>0</v>
      </c>
      <c r="AE1750" s="124" t="str">
        <f t="shared" si="123"/>
        <v/>
      </c>
      <c r="AF1750" s="195" t="str">
        <f t="shared" si="125"/>
        <v/>
      </c>
      <c r="AG1750" s="194" t="str">
        <f t="shared" si="126"/>
        <v/>
      </c>
      <c r="AH1750" s="194">
        <f>IF(AG1750="",0,IF(ISERROR(VLOOKUP(AG1750,AG$7:AG1749,1,FALSE)),1,0))</f>
        <v>0</v>
      </c>
      <c r="AI1750" s="194"/>
    </row>
    <row r="1751" spans="1:35" ht="16.5" customHeight="1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75">
        <f>IF(AND($X$5012&lt;&gt;" ",$X$5012&lt;&gt;0),IF(X1751=$X$5012,1+COUNTIF(U$7:U1750,"&gt;0"),0),0)</f>
        <v>0</v>
      </c>
      <c r="V1751" s="178" t="s">
        <v>1940</v>
      </c>
      <c r="W1751" s="130"/>
      <c r="X1751" s="131"/>
      <c r="Y1751" s="131"/>
      <c r="Z1751" s="206"/>
      <c r="AA1751" s="134"/>
      <c r="AB1751" s="174">
        <f>IF(AC1751="totale",SUMIF(AA$7:AA1751,"somma",Z$7:Z1751)-SUMIF(AC$7:AC1750,"totale",AB$7:AB1750),0)</f>
        <v>0</v>
      </c>
      <c r="AC1751" s="134"/>
      <c r="AD1751" s="194">
        <f t="shared" si="124"/>
        <v>0</v>
      </c>
      <c r="AE1751" s="124" t="str">
        <f t="shared" si="123"/>
        <v/>
      </c>
      <c r="AF1751" s="195" t="str">
        <f t="shared" si="125"/>
        <v/>
      </c>
      <c r="AG1751" s="194" t="str">
        <f t="shared" si="126"/>
        <v/>
      </c>
      <c r="AH1751" s="194">
        <f>IF(AG1751="",0,IF(ISERROR(VLOOKUP(AG1751,AG$7:AG1750,1,FALSE)),1,0))</f>
        <v>0</v>
      </c>
      <c r="AI1751" s="194"/>
    </row>
    <row r="1752" spans="1:35" ht="16.5" customHeight="1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75">
        <f>IF(AND($X$5012&lt;&gt;" ",$X$5012&lt;&gt;0),IF(X1752=$X$5012,1+COUNTIF(U$7:U1751,"&gt;0"),0),0)</f>
        <v>0</v>
      </c>
      <c r="V1752" s="178" t="s">
        <v>1941</v>
      </c>
      <c r="W1752" s="130"/>
      <c r="X1752" s="131"/>
      <c r="Y1752" s="131"/>
      <c r="Z1752" s="206"/>
      <c r="AA1752" s="134"/>
      <c r="AB1752" s="174">
        <f>IF(AC1752="totale",SUMIF(AA$7:AA1752,"somma",Z$7:Z1752)-SUMIF(AC$7:AC1751,"totale",AB$7:AB1751),0)</f>
        <v>0</v>
      </c>
      <c r="AC1752" s="134"/>
      <c r="AD1752" s="194">
        <f t="shared" si="124"/>
        <v>0</v>
      </c>
      <c r="AE1752" s="124" t="str">
        <f t="shared" si="123"/>
        <v/>
      </c>
      <c r="AF1752" s="195" t="str">
        <f t="shared" si="125"/>
        <v/>
      </c>
      <c r="AG1752" s="194" t="str">
        <f t="shared" si="126"/>
        <v/>
      </c>
      <c r="AH1752" s="194">
        <f>IF(AG1752="",0,IF(ISERROR(VLOOKUP(AG1752,AG$7:AG1751,1,FALSE)),1,0))</f>
        <v>0</v>
      </c>
      <c r="AI1752" s="194"/>
    </row>
    <row r="1753" spans="1:35" ht="16.5" customHeight="1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75">
        <f>IF(AND($X$5012&lt;&gt;" ",$X$5012&lt;&gt;0),IF(X1753=$X$5012,1+COUNTIF(U$7:U1752,"&gt;0"),0),0)</f>
        <v>0</v>
      </c>
      <c r="V1753" s="178" t="s">
        <v>1942</v>
      </c>
      <c r="W1753" s="130"/>
      <c r="X1753" s="131"/>
      <c r="Y1753" s="131"/>
      <c r="Z1753" s="206"/>
      <c r="AA1753" s="134"/>
      <c r="AB1753" s="174">
        <f>IF(AC1753="totale",SUMIF(AA$7:AA1753,"somma",Z$7:Z1753)-SUMIF(AC$7:AC1752,"totale",AB$7:AB1752),0)</f>
        <v>0</v>
      </c>
      <c r="AC1753" s="134"/>
      <c r="AD1753" s="194">
        <f t="shared" si="124"/>
        <v>0</v>
      </c>
      <c r="AE1753" s="124" t="str">
        <f t="shared" si="123"/>
        <v/>
      </c>
      <c r="AF1753" s="195" t="str">
        <f t="shared" si="125"/>
        <v/>
      </c>
      <c r="AG1753" s="194" t="str">
        <f t="shared" si="126"/>
        <v/>
      </c>
      <c r="AH1753" s="194">
        <f>IF(AG1753="",0,IF(ISERROR(VLOOKUP(AG1753,AG$7:AG1752,1,FALSE)),1,0))</f>
        <v>0</v>
      </c>
      <c r="AI1753" s="194"/>
    </row>
    <row r="1754" spans="1:35" ht="16.5" customHeight="1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75">
        <f>IF(AND($X$5012&lt;&gt;" ",$X$5012&lt;&gt;0),IF(X1754=$X$5012,1+COUNTIF(U$7:U1753,"&gt;0"),0),0)</f>
        <v>0</v>
      </c>
      <c r="V1754" s="178" t="s">
        <v>1943</v>
      </c>
      <c r="W1754" s="130"/>
      <c r="X1754" s="131"/>
      <c r="Y1754" s="131"/>
      <c r="Z1754" s="206"/>
      <c r="AA1754" s="134"/>
      <c r="AB1754" s="174">
        <f>IF(AC1754="totale",SUMIF(AA$7:AA1754,"somma",Z$7:Z1754)-SUMIF(AC$7:AC1753,"totale",AB$7:AB1753),0)</f>
        <v>0</v>
      </c>
      <c r="AC1754" s="134"/>
      <c r="AD1754" s="194">
        <f t="shared" si="124"/>
        <v>0</v>
      </c>
      <c r="AE1754" s="124" t="str">
        <f t="shared" si="123"/>
        <v/>
      </c>
      <c r="AF1754" s="195" t="str">
        <f t="shared" si="125"/>
        <v/>
      </c>
      <c r="AG1754" s="194" t="str">
        <f t="shared" si="126"/>
        <v/>
      </c>
      <c r="AH1754" s="194">
        <f>IF(AG1754="",0,IF(ISERROR(VLOOKUP(AG1754,AG$7:AG1753,1,FALSE)),1,0))</f>
        <v>0</v>
      </c>
      <c r="AI1754" s="194"/>
    </row>
    <row r="1755" spans="1:35" ht="16.5" customHeight="1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75">
        <f>IF(AND($X$5012&lt;&gt;" ",$X$5012&lt;&gt;0),IF(X1755=$X$5012,1+COUNTIF(U$7:U1754,"&gt;0"),0),0)</f>
        <v>0</v>
      </c>
      <c r="V1755" s="178" t="s">
        <v>1944</v>
      </c>
      <c r="W1755" s="130"/>
      <c r="X1755" s="131"/>
      <c r="Y1755" s="131"/>
      <c r="Z1755" s="206"/>
      <c r="AA1755" s="134"/>
      <c r="AB1755" s="174">
        <f>IF(AC1755="totale",SUMIF(AA$7:AA1755,"somma",Z$7:Z1755)-SUMIF(AC$7:AC1754,"totale",AB$7:AB1754),0)</f>
        <v>0</v>
      </c>
      <c r="AC1755" s="134"/>
      <c r="AD1755" s="194">
        <f t="shared" si="124"/>
        <v>0</v>
      </c>
      <c r="AE1755" s="124" t="str">
        <f t="shared" si="123"/>
        <v/>
      </c>
      <c r="AF1755" s="195" t="str">
        <f t="shared" si="125"/>
        <v/>
      </c>
      <c r="AG1755" s="194" t="str">
        <f t="shared" si="126"/>
        <v/>
      </c>
      <c r="AH1755" s="194">
        <f>IF(AG1755="",0,IF(ISERROR(VLOOKUP(AG1755,AG$7:AG1754,1,FALSE)),1,0))</f>
        <v>0</v>
      </c>
      <c r="AI1755" s="194"/>
    </row>
    <row r="1756" spans="1:35" ht="16.5" customHeight="1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75">
        <f>IF(AND($X$5012&lt;&gt;" ",$X$5012&lt;&gt;0),IF(X1756=$X$5012,1+COUNTIF(U$7:U1755,"&gt;0"),0),0)</f>
        <v>0</v>
      </c>
      <c r="V1756" s="178" t="s">
        <v>1945</v>
      </c>
      <c r="W1756" s="130"/>
      <c r="X1756" s="131"/>
      <c r="Y1756" s="131"/>
      <c r="Z1756" s="206"/>
      <c r="AA1756" s="134"/>
      <c r="AB1756" s="174">
        <f>IF(AC1756="totale",SUMIF(AA$7:AA1756,"somma",Z$7:Z1756)-SUMIF(AC$7:AC1755,"totale",AB$7:AB1755),0)</f>
        <v>0</v>
      </c>
      <c r="AC1756" s="134"/>
      <c r="AD1756" s="194">
        <f t="shared" si="124"/>
        <v>0</v>
      </c>
      <c r="AE1756" s="124" t="str">
        <f t="shared" si="123"/>
        <v/>
      </c>
      <c r="AF1756" s="195" t="str">
        <f t="shared" si="125"/>
        <v/>
      </c>
      <c r="AG1756" s="194" t="str">
        <f t="shared" si="126"/>
        <v/>
      </c>
      <c r="AH1756" s="194">
        <f>IF(AG1756="",0,IF(ISERROR(VLOOKUP(AG1756,AG$7:AG1755,1,FALSE)),1,0))</f>
        <v>0</v>
      </c>
      <c r="AI1756" s="194"/>
    </row>
    <row r="1757" spans="1:35" ht="16.5" customHeight="1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75">
        <f>IF(AND($X$5012&lt;&gt;" ",$X$5012&lt;&gt;0),IF(X1757=$X$5012,1+COUNTIF(U$7:U1756,"&gt;0"),0),0)</f>
        <v>0</v>
      </c>
      <c r="V1757" s="178" t="s">
        <v>1946</v>
      </c>
      <c r="W1757" s="130"/>
      <c r="X1757" s="131"/>
      <c r="Y1757" s="131"/>
      <c r="Z1757" s="206"/>
      <c r="AA1757" s="134"/>
      <c r="AB1757" s="174">
        <f>IF(AC1757="totale",SUMIF(AA$7:AA1757,"somma",Z$7:Z1757)-SUMIF(AC$7:AC1756,"totale",AB$7:AB1756),0)</f>
        <v>0</v>
      </c>
      <c r="AC1757" s="134"/>
      <c r="AD1757" s="194">
        <f t="shared" si="124"/>
        <v>0</v>
      </c>
      <c r="AE1757" s="124" t="str">
        <f t="shared" si="123"/>
        <v/>
      </c>
      <c r="AF1757" s="195" t="str">
        <f t="shared" si="125"/>
        <v/>
      </c>
      <c r="AG1757" s="194" t="str">
        <f t="shared" si="126"/>
        <v/>
      </c>
      <c r="AH1757" s="194">
        <f>IF(AG1757="",0,IF(ISERROR(VLOOKUP(AG1757,AG$7:AG1756,1,FALSE)),1,0))</f>
        <v>0</v>
      </c>
      <c r="AI1757" s="194"/>
    </row>
    <row r="1758" spans="1:35" ht="16.5" customHeight="1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75">
        <f>IF(AND($X$5012&lt;&gt;" ",$X$5012&lt;&gt;0),IF(X1758=$X$5012,1+COUNTIF(U$7:U1757,"&gt;0"),0),0)</f>
        <v>0</v>
      </c>
      <c r="V1758" s="178" t="s">
        <v>1947</v>
      </c>
      <c r="W1758" s="130"/>
      <c r="X1758" s="131"/>
      <c r="Y1758" s="131"/>
      <c r="Z1758" s="206"/>
      <c r="AA1758" s="134"/>
      <c r="AB1758" s="174">
        <f>IF(AC1758="totale",SUMIF(AA$7:AA1758,"somma",Z$7:Z1758)-SUMIF(AC$7:AC1757,"totale",AB$7:AB1757),0)</f>
        <v>0</v>
      </c>
      <c r="AC1758" s="134"/>
      <c r="AD1758" s="194">
        <f t="shared" si="124"/>
        <v>0</v>
      </c>
      <c r="AE1758" s="124" t="str">
        <f t="shared" si="123"/>
        <v/>
      </c>
      <c r="AF1758" s="195" t="str">
        <f t="shared" si="125"/>
        <v/>
      </c>
      <c r="AG1758" s="194" t="str">
        <f t="shared" si="126"/>
        <v/>
      </c>
      <c r="AH1758" s="194">
        <f>IF(AG1758="",0,IF(ISERROR(VLOOKUP(AG1758,AG$7:AG1757,1,FALSE)),1,0))</f>
        <v>0</v>
      </c>
      <c r="AI1758" s="194"/>
    </row>
    <row r="1759" spans="1:35" ht="16.5" customHeight="1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75">
        <f>IF(AND($X$5012&lt;&gt;" ",$X$5012&lt;&gt;0),IF(X1759=$X$5012,1+COUNTIF(U$7:U1758,"&gt;0"),0),0)</f>
        <v>0</v>
      </c>
      <c r="V1759" s="178" t="s">
        <v>1948</v>
      </c>
      <c r="W1759" s="130"/>
      <c r="X1759" s="131"/>
      <c r="Y1759" s="131"/>
      <c r="Z1759" s="206"/>
      <c r="AA1759" s="134"/>
      <c r="AB1759" s="174">
        <f>IF(AC1759="totale",SUMIF(AA$7:AA1759,"somma",Z$7:Z1759)-SUMIF(AC$7:AC1758,"totale",AB$7:AB1758),0)</f>
        <v>0</v>
      </c>
      <c r="AC1759" s="134"/>
      <c r="AD1759" s="194">
        <f t="shared" si="124"/>
        <v>0</v>
      </c>
      <c r="AE1759" s="124" t="str">
        <f t="shared" si="123"/>
        <v/>
      </c>
      <c r="AF1759" s="195" t="str">
        <f t="shared" si="125"/>
        <v/>
      </c>
      <c r="AG1759" s="194" t="str">
        <f t="shared" si="126"/>
        <v/>
      </c>
      <c r="AH1759" s="194">
        <f>IF(AG1759="",0,IF(ISERROR(VLOOKUP(AG1759,AG$7:AG1758,1,FALSE)),1,0))</f>
        <v>0</v>
      </c>
      <c r="AI1759" s="194"/>
    </row>
    <row r="1760" spans="1:35" ht="16.5" customHeight="1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75">
        <f>IF(AND($X$5012&lt;&gt;" ",$X$5012&lt;&gt;0),IF(X1760=$X$5012,1+COUNTIF(U$7:U1759,"&gt;0"),0),0)</f>
        <v>0</v>
      </c>
      <c r="V1760" s="178" t="s">
        <v>1949</v>
      </c>
      <c r="W1760" s="130"/>
      <c r="X1760" s="131"/>
      <c r="Y1760" s="131"/>
      <c r="Z1760" s="206"/>
      <c r="AA1760" s="134"/>
      <c r="AB1760" s="174">
        <f>IF(AC1760="totale",SUMIF(AA$7:AA1760,"somma",Z$7:Z1760)-SUMIF(AC$7:AC1759,"totale",AB$7:AB1759),0)</f>
        <v>0</v>
      </c>
      <c r="AC1760" s="134"/>
      <c r="AD1760" s="194">
        <f t="shared" si="124"/>
        <v>0</v>
      </c>
      <c r="AE1760" s="124" t="str">
        <f t="shared" si="123"/>
        <v/>
      </c>
      <c r="AF1760" s="195" t="str">
        <f t="shared" si="125"/>
        <v/>
      </c>
      <c r="AG1760" s="194" t="str">
        <f t="shared" si="126"/>
        <v/>
      </c>
      <c r="AH1760" s="194">
        <f>IF(AG1760="",0,IF(ISERROR(VLOOKUP(AG1760,AG$7:AG1759,1,FALSE)),1,0))</f>
        <v>0</v>
      </c>
      <c r="AI1760" s="194"/>
    </row>
    <row r="1761" spans="1:35" ht="16.5" customHeight="1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75">
        <f>IF(AND($X$5012&lt;&gt;" ",$X$5012&lt;&gt;0),IF(X1761=$X$5012,1+COUNTIF(U$7:U1760,"&gt;0"),0),0)</f>
        <v>0</v>
      </c>
      <c r="V1761" s="178" t="s">
        <v>1950</v>
      </c>
      <c r="W1761" s="130"/>
      <c r="X1761" s="131"/>
      <c r="Y1761" s="131"/>
      <c r="Z1761" s="206"/>
      <c r="AA1761" s="134"/>
      <c r="AB1761" s="174">
        <f>IF(AC1761="totale",SUMIF(AA$7:AA1761,"somma",Z$7:Z1761)-SUMIF(AC$7:AC1760,"totale",AB$7:AB1760),0)</f>
        <v>0</v>
      </c>
      <c r="AC1761" s="134"/>
      <c r="AD1761" s="194">
        <f t="shared" si="124"/>
        <v>0</v>
      </c>
      <c r="AE1761" s="124" t="str">
        <f t="shared" si="123"/>
        <v/>
      </c>
      <c r="AF1761" s="195" t="str">
        <f t="shared" si="125"/>
        <v/>
      </c>
      <c r="AG1761" s="194" t="str">
        <f t="shared" si="126"/>
        <v/>
      </c>
      <c r="AH1761" s="194">
        <f>IF(AG1761="",0,IF(ISERROR(VLOOKUP(AG1761,AG$7:AG1760,1,FALSE)),1,0))</f>
        <v>0</v>
      </c>
      <c r="AI1761" s="194"/>
    </row>
    <row r="1762" spans="1:35" ht="16.5" customHeight="1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75">
        <f>IF(AND($X$5012&lt;&gt;" ",$X$5012&lt;&gt;0),IF(X1762=$X$5012,1+COUNTIF(U$7:U1761,"&gt;0"),0),0)</f>
        <v>0</v>
      </c>
      <c r="V1762" s="178" t="s">
        <v>1951</v>
      </c>
      <c r="W1762" s="130"/>
      <c r="X1762" s="131"/>
      <c r="Y1762" s="131"/>
      <c r="Z1762" s="206"/>
      <c r="AA1762" s="134"/>
      <c r="AB1762" s="174">
        <f>IF(AC1762="totale",SUMIF(AA$7:AA1762,"somma",Z$7:Z1762)-SUMIF(AC$7:AC1761,"totale",AB$7:AB1761),0)</f>
        <v>0</v>
      </c>
      <c r="AC1762" s="134"/>
      <c r="AD1762" s="194">
        <f t="shared" si="124"/>
        <v>0</v>
      </c>
      <c r="AE1762" s="124" t="str">
        <f t="shared" si="123"/>
        <v/>
      </c>
      <c r="AF1762" s="195" t="str">
        <f t="shared" si="125"/>
        <v/>
      </c>
      <c r="AG1762" s="194" t="str">
        <f t="shared" si="126"/>
        <v/>
      </c>
      <c r="AH1762" s="194">
        <f>IF(AG1762="",0,IF(ISERROR(VLOOKUP(AG1762,AG$7:AG1761,1,FALSE)),1,0))</f>
        <v>0</v>
      </c>
      <c r="AI1762" s="194"/>
    </row>
    <row r="1763" spans="1:35" ht="16.5" customHeight="1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75">
        <f>IF(AND($X$5012&lt;&gt;" ",$X$5012&lt;&gt;0),IF(X1763=$X$5012,1+COUNTIF(U$7:U1762,"&gt;0"),0),0)</f>
        <v>0</v>
      </c>
      <c r="V1763" s="178" t="s">
        <v>1952</v>
      </c>
      <c r="W1763" s="130"/>
      <c r="X1763" s="131"/>
      <c r="Y1763" s="131"/>
      <c r="Z1763" s="206"/>
      <c r="AA1763" s="134"/>
      <c r="AB1763" s="174">
        <f>IF(AC1763="totale",SUMIF(AA$7:AA1763,"somma",Z$7:Z1763)-SUMIF(AC$7:AC1762,"totale",AB$7:AB1762),0)</f>
        <v>0</v>
      </c>
      <c r="AC1763" s="134"/>
      <c r="AD1763" s="194">
        <f t="shared" si="124"/>
        <v>0</v>
      </c>
      <c r="AE1763" s="124" t="str">
        <f t="shared" si="123"/>
        <v/>
      </c>
      <c r="AF1763" s="195" t="str">
        <f t="shared" si="125"/>
        <v/>
      </c>
      <c r="AG1763" s="194" t="str">
        <f t="shared" si="126"/>
        <v/>
      </c>
      <c r="AH1763" s="194">
        <f>IF(AG1763="",0,IF(ISERROR(VLOOKUP(AG1763,AG$7:AG1762,1,FALSE)),1,0))</f>
        <v>0</v>
      </c>
      <c r="AI1763" s="194"/>
    </row>
    <row r="1764" spans="1:35" ht="16.5" customHeight="1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75">
        <f>IF(AND($X$5012&lt;&gt;" ",$X$5012&lt;&gt;0),IF(X1764=$X$5012,1+COUNTIF(U$7:U1763,"&gt;0"),0),0)</f>
        <v>0</v>
      </c>
      <c r="V1764" s="178" t="s">
        <v>1953</v>
      </c>
      <c r="W1764" s="130"/>
      <c r="X1764" s="131"/>
      <c r="Y1764" s="131"/>
      <c r="Z1764" s="206"/>
      <c r="AA1764" s="134"/>
      <c r="AB1764" s="174">
        <f>IF(AC1764="totale",SUMIF(AA$7:AA1764,"somma",Z$7:Z1764)-SUMIF(AC$7:AC1763,"totale",AB$7:AB1763),0)</f>
        <v>0</v>
      </c>
      <c r="AC1764" s="134"/>
      <c r="AD1764" s="194">
        <f t="shared" si="124"/>
        <v>0</v>
      </c>
      <c r="AE1764" s="124" t="str">
        <f t="shared" si="123"/>
        <v/>
      </c>
      <c r="AF1764" s="195" t="str">
        <f t="shared" si="125"/>
        <v/>
      </c>
      <c r="AG1764" s="194" t="str">
        <f t="shared" si="126"/>
        <v/>
      </c>
      <c r="AH1764" s="194">
        <f>IF(AG1764="",0,IF(ISERROR(VLOOKUP(AG1764,AG$7:AG1763,1,FALSE)),1,0))</f>
        <v>0</v>
      </c>
      <c r="AI1764" s="194"/>
    </row>
    <row r="1765" spans="1:35" ht="16.5" customHeight="1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75">
        <f>IF(AND($X$5012&lt;&gt;" ",$X$5012&lt;&gt;0),IF(X1765=$X$5012,1+COUNTIF(U$7:U1764,"&gt;0"),0),0)</f>
        <v>0</v>
      </c>
      <c r="V1765" s="178" t="s">
        <v>1954</v>
      </c>
      <c r="W1765" s="130"/>
      <c r="X1765" s="131"/>
      <c r="Y1765" s="131"/>
      <c r="Z1765" s="206"/>
      <c r="AA1765" s="134"/>
      <c r="AB1765" s="174">
        <f>IF(AC1765="totale",SUMIF(AA$7:AA1765,"somma",Z$7:Z1765)-SUMIF(AC$7:AC1764,"totale",AB$7:AB1764),0)</f>
        <v>0</v>
      </c>
      <c r="AC1765" s="134"/>
      <c r="AD1765" s="194">
        <f t="shared" si="124"/>
        <v>0</v>
      </c>
      <c r="AE1765" s="124" t="str">
        <f t="shared" si="123"/>
        <v/>
      </c>
      <c r="AF1765" s="195" t="str">
        <f t="shared" si="125"/>
        <v/>
      </c>
      <c r="AG1765" s="194" t="str">
        <f t="shared" si="126"/>
        <v/>
      </c>
      <c r="AH1765" s="194">
        <f>IF(AG1765="",0,IF(ISERROR(VLOOKUP(AG1765,AG$7:AG1764,1,FALSE)),1,0))</f>
        <v>0</v>
      </c>
      <c r="AI1765" s="194"/>
    </row>
    <row r="1766" spans="1:35" ht="16.5" customHeight="1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75">
        <f>IF(AND($X$5012&lt;&gt;" ",$X$5012&lt;&gt;0),IF(X1766=$X$5012,1+COUNTIF(U$7:U1765,"&gt;0"),0),0)</f>
        <v>0</v>
      </c>
      <c r="V1766" s="178" t="s">
        <v>1955</v>
      </c>
      <c r="W1766" s="130"/>
      <c r="X1766" s="131"/>
      <c r="Y1766" s="131"/>
      <c r="Z1766" s="206"/>
      <c r="AA1766" s="134"/>
      <c r="AB1766" s="174">
        <f>IF(AC1766="totale",SUMIF(AA$7:AA1766,"somma",Z$7:Z1766)-SUMIF(AC$7:AC1765,"totale",AB$7:AB1765),0)</f>
        <v>0</v>
      </c>
      <c r="AC1766" s="134"/>
      <c r="AD1766" s="194">
        <f t="shared" si="124"/>
        <v>0</v>
      </c>
      <c r="AE1766" s="124" t="str">
        <f t="shared" si="123"/>
        <v/>
      </c>
      <c r="AF1766" s="195" t="str">
        <f t="shared" si="125"/>
        <v/>
      </c>
      <c r="AG1766" s="194" t="str">
        <f t="shared" si="126"/>
        <v/>
      </c>
      <c r="AH1766" s="194">
        <f>IF(AG1766="",0,IF(ISERROR(VLOOKUP(AG1766,AG$7:AG1765,1,FALSE)),1,0))</f>
        <v>0</v>
      </c>
      <c r="AI1766" s="194"/>
    </row>
    <row r="1767" spans="1:35" ht="16.5" customHeight="1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75">
        <f>IF(AND($X$5012&lt;&gt;" ",$X$5012&lt;&gt;0),IF(X1767=$X$5012,1+COUNTIF(U$7:U1766,"&gt;0"),0),0)</f>
        <v>0</v>
      </c>
      <c r="V1767" s="178" t="s">
        <v>1956</v>
      </c>
      <c r="W1767" s="130"/>
      <c r="X1767" s="131"/>
      <c r="Y1767" s="131"/>
      <c r="Z1767" s="206"/>
      <c r="AA1767" s="134"/>
      <c r="AB1767" s="174">
        <f>IF(AC1767="totale",SUMIF(AA$7:AA1767,"somma",Z$7:Z1767)-SUMIF(AC$7:AC1766,"totale",AB$7:AB1766),0)</f>
        <v>0</v>
      </c>
      <c r="AC1767" s="134"/>
      <c r="AD1767" s="194">
        <f t="shared" si="124"/>
        <v>0</v>
      </c>
      <c r="AE1767" s="124" t="str">
        <f t="shared" si="123"/>
        <v/>
      </c>
      <c r="AF1767" s="195" t="str">
        <f t="shared" si="125"/>
        <v/>
      </c>
      <c r="AG1767" s="194" t="str">
        <f t="shared" si="126"/>
        <v/>
      </c>
      <c r="AH1767" s="194">
        <f>IF(AG1767="",0,IF(ISERROR(VLOOKUP(AG1767,AG$7:AG1766,1,FALSE)),1,0))</f>
        <v>0</v>
      </c>
      <c r="AI1767" s="194"/>
    </row>
    <row r="1768" spans="1:35" ht="16.5" customHeight="1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75">
        <f>IF(AND($X$5012&lt;&gt;" ",$X$5012&lt;&gt;0),IF(X1768=$X$5012,1+COUNTIF(U$7:U1767,"&gt;0"),0),0)</f>
        <v>0</v>
      </c>
      <c r="V1768" s="178" t="s">
        <v>1957</v>
      </c>
      <c r="W1768" s="130"/>
      <c r="X1768" s="131"/>
      <c r="Y1768" s="131"/>
      <c r="Z1768" s="206"/>
      <c r="AA1768" s="134"/>
      <c r="AB1768" s="174">
        <f>IF(AC1768="totale",SUMIF(AA$7:AA1768,"somma",Z$7:Z1768)-SUMIF(AC$7:AC1767,"totale",AB$7:AB1767),0)</f>
        <v>0</v>
      </c>
      <c r="AC1768" s="134"/>
      <c r="AD1768" s="194">
        <f t="shared" si="124"/>
        <v>0</v>
      </c>
      <c r="AE1768" s="124" t="str">
        <f t="shared" si="123"/>
        <v/>
      </c>
      <c r="AF1768" s="195" t="str">
        <f t="shared" si="125"/>
        <v/>
      </c>
      <c r="AG1768" s="194" t="str">
        <f t="shared" si="126"/>
        <v/>
      </c>
      <c r="AH1768" s="194">
        <f>IF(AG1768="",0,IF(ISERROR(VLOOKUP(AG1768,AG$7:AG1767,1,FALSE)),1,0))</f>
        <v>0</v>
      </c>
      <c r="AI1768" s="194"/>
    </row>
    <row r="1769" spans="1:35" ht="16.5" customHeight="1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75">
        <f>IF(AND($X$5012&lt;&gt;" ",$X$5012&lt;&gt;0),IF(X1769=$X$5012,1+COUNTIF(U$7:U1768,"&gt;0"),0),0)</f>
        <v>0</v>
      </c>
      <c r="V1769" s="178" t="s">
        <v>1958</v>
      </c>
      <c r="W1769" s="130"/>
      <c r="X1769" s="131"/>
      <c r="Y1769" s="131"/>
      <c r="Z1769" s="206"/>
      <c r="AA1769" s="134"/>
      <c r="AB1769" s="174">
        <f>IF(AC1769="totale",SUMIF(AA$7:AA1769,"somma",Z$7:Z1769)-SUMIF(AC$7:AC1768,"totale",AB$7:AB1768),0)</f>
        <v>0</v>
      </c>
      <c r="AC1769" s="134"/>
      <c r="AD1769" s="194">
        <f t="shared" si="124"/>
        <v>0</v>
      </c>
      <c r="AE1769" s="124" t="str">
        <f t="shared" si="123"/>
        <v/>
      </c>
      <c r="AF1769" s="195" t="str">
        <f t="shared" si="125"/>
        <v/>
      </c>
      <c r="AG1769" s="194" t="str">
        <f t="shared" si="126"/>
        <v/>
      </c>
      <c r="AH1769" s="194">
        <f>IF(AG1769="",0,IF(ISERROR(VLOOKUP(AG1769,AG$7:AG1768,1,FALSE)),1,0))</f>
        <v>0</v>
      </c>
      <c r="AI1769" s="194"/>
    </row>
    <row r="1770" spans="1:35" ht="16.5" customHeight="1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75">
        <f>IF(AND($X$5012&lt;&gt;" ",$X$5012&lt;&gt;0),IF(X1770=$X$5012,1+COUNTIF(U$7:U1769,"&gt;0"),0),0)</f>
        <v>0</v>
      </c>
      <c r="V1770" s="178" t="s">
        <v>1959</v>
      </c>
      <c r="W1770" s="130"/>
      <c r="X1770" s="131"/>
      <c r="Y1770" s="131"/>
      <c r="Z1770" s="206"/>
      <c r="AA1770" s="134"/>
      <c r="AB1770" s="174">
        <f>IF(AC1770="totale",SUMIF(AA$7:AA1770,"somma",Z$7:Z1770)-SUMIF(AC$7:AC1769,"totale",AB$7:AB1769),0)</f>
        <v>0</v>
      </c>
      <c r="AC1770" s="134"/>
      <c r="AD1770" s="194">
        <f t="shared" si="124"/>
        <v>0</v>
      </c>
      <c r="AE1770" s="124" t="str">
        <f t="shared" si="123"/>
        <v/>
      </c>
      <c r="AF1770" s="195" t="str">
        <f t="shared" si="125"/>
        <v/>
      </c>
      <c r="AG1770" s="194" t="str">
        <f t="shared" si="126"/>
        <v/>
      </c>
      <c r="AH1770" s="194">
        <f>IF(AG1770="",0,IF(ISERROR(VLOOKUP(AG1770,AG$7:AG1769,1,FALSE)),1,0))</f>
        <v>0</v>
      </c>
      <c r="AI1770" s="194"/>
    </row>
    <row r="1771" spans="1:35" ht="16.5" customHeight="1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75">
        <f>IF(AND($X$5012&lt;&gt;" ",$X$5012&lt;&gt;0),IF(X1771=$X$5012,1+COUNTIF(U$7:U1770,"&gt;0"),0),0)</f>
        <v>0</v>
      </c>
      <c r="V1771" s="178" t="s">
        <v>1960</v>
      </c>
      <c r="W1771" s="130"/>
      <c r="X1771" s="131"/>
      <c r="Y1771" s="131"/>
      <c r="Z1771" s="206"/>
      <c r="AA1771" s="134"/>
      <c r="AB1771" s="174">
        <f>IF(AC1771="totale",SUMIF(AA$7:AA1771,"somma",Z$7:Z1771)-SUMIF(AC$7:AC1770,"totale",AB$7:AB1770),0)</f>
        <v>0</v>
      </c>
      <c r="AC1771" s="134"/>
      <c r="AD1771" s="194">
        <f t="shared" si="124"/>
        <v>0</v>
      </c>
      <c r="AE1771" s="124" t="str">
        <f t="shared" si="123"/>
        <v/>
      </c>
      <c r="AF1771" s="195" t="str">
        <f t="shared" si="125"/>
        <v/>
      </c>
      <c r="AG1771" s="194" t="str">
        <f t="shared" si="126"/>
        <v/>
      </c>
      <c r="AH1771" s="194">
        <f>IF(AG1771="",0,IF(ISERROR(VLOOKUP(AG1771,AG$7:AG1770,1,FALSE)),1,0))</f>
        <v>0</v>
      </c>
      <c r="AI1771" s="194"/>
    </row>
    <row r="1772" spans="1:35" ht="16.5" customHeight="1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75">
        <f>IF(AND($X$5012&lt;&gt;" ",$X$5012&lt;&gt;0),IF(X1772=$X$5012,1+COUNTIF(U$7:U1771,"&gt;0"),0),0)</f>
        <v>0</v>
      </c>
      <c r="V1772" s="178" t="s">
        <v>1961</v>
      </c>
      <c r="W1772" s="130"/>
      <c r="X1772" s="131"/>
      <c r="Y1772" s="131"/>
      <c r="Z1772" s="206"/>
      <c r="AA1772" s="134"/>
      <c r="AB1772" s="174">
        <f>IF(AC1772="totale",SUMIF(AA$7:AA1772,"somma",Z$7:Z1772)-SUMIF(AC$7:AC1771,"totale",AB$7:AB1771),0)</f>
        <v>0</v>
      </c>
      <c r="AC1772" s="134"/>
      <c r="AD1772" s="194">
        <f t="shared" si="124"/>
        <v>0</v>
      </c>
      <c r="AE1772" s="124" t="str">
        <f t="shared" si="123"/>
        <v/>
      </c>
      <c r="AF1772" s="195" t="str">
        <f t="shared" si="125"/>
        <v/>
      </c>
      <c r="AG1772" s="194" t="str">
        <f t="shared" si="126"/>
        <v/>
      </c>
      <c r="AH1772" s="194">
        <f>IF(AG1772="",0,IF(ISERROR(VLOOKUP(AG1772,AG$7:AG1771,1,FALSE)),1,0))</f>
        <v>0</v>
      </c>
      <c r="AI1772" s="194"/>
    </row>
    <row r="1773" spans="1:35" ht="16.5" customHeight="1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75">
        <f>IF(AND($X$5012&lt;&gt;" ",$X$5012&lt;&gt;0),IF(X1773=$X$5012,1+COUNTIF(U$7:U1772,"&gt;0"),0),0)</f>
        <v>0</v>
      </c>
      <c r="V1773" s="178" t="s">
        <v>1962</v>
      </c>
      <c r="W1773" s="130"/>
      <c r="X1773" s="131"/>
      <c r="Y1773" s="131"/>
      <c r="Z1773" s="206"/>
      <c r="AA1773" s="134"/>
      <c r="AB1773" s="174">
        <f>IF(AC1773="totale",SUMIF(AA$7:AA1773,"somma",Z$7:Z1773)-SUMIF(AC$7:AC1772,"totale",AB$7:AB1772),0)</f>
        <v>0</v>
      </c>
      <c r="AC1773" s="134"/>
      <c r="AD1773" s="194">
        <f t="shared" si="124"/>
        <v>0</v>
      </c>
      <c r="AE1773" s="124" t="str">
        <f t="shared" si="123"/>
        <v/>
      </c>
      <c r="AF1773" s="195" t="str">
        <f t="shared" si="125"/>
        <v/>
      </c>
      <c r="AG1773" s="194" t="str">
        <f t="shared" si="126"/>
        <v/>
      </c>
      <c r="AH1773" s="194">
        <f>IF(AG1773="",0,IF(ISERROR(VLOOKUP(AG1773,AG$7:AG1772,1,FALSE)),1,0))</f>
        <v>0</v>
      </c>
      <c r="AI1773" s="194"/>
    </row>
    <row r="1774" spans="1:35" ht="16.5" customHeight="1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75">
        <f>IF(AND($X$5012&lt;&gt;" ",$X$5012&lt;&gt;0),IF(X1774=$X$5012,1+COUNTIF(U$7:U1773,"&gt;0"),0),0)</f>
        <v>0</v>
      </c>
      <c r="V1774" s="178" t="s">
        <v>1963</v>
      </c>
      <c r="W1774" s="130"/>
      <c r="X1774" s="131"/>
      <c r="Y1774" s="131"/>
      <c r="Z1774" s="206"/>
      <c r="AA1774" s="134"/>
      <c r="AB1774" s="174">
        <f>IF(AC1774="totale",SUMIF(AA$7:AA1774,"somma",Z$7:Z1774)-SUMIF(AC$7:AC1773,"totale",AB$7:AB1773),0)</f>
        <v>0</v>
      </c>
      <c r="AC1774" s="134"/>
      <c r="AD1774" s="194">
        <f t="shared" si="124"/>
        <v>0</v>
      </c>
      <c r="AE1774" s="124" t="str">
        <f t="shared" si="123"/>
        <v/>
      </c>
      <c r="AF1774" s="195" t="str">
        <f t="shared" si="125"/>
        <v/>
      </c>
      <c r="AG1774" s="194" t="str">
        <f t="shared" si="126"/>
        <v/>
      </c>
      <c r="AH1774" s="194">
        <f>IF(AG1774="",0,IF(ISERROR(VLOOKUP(AG1774,AG$7:AG1773,1,FALSE)),1,0))</f>
        <v>0</v>
      </c>
      <c r="AI1774" s="194"/>
    </row>
    <row r="1775" spans="1:35" ht="16.5" customHeight="1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75">
        <f>IF(AND($X$5012&lt;&gt;" ",$X$5012&lt;&gt;0),IF(X1775=$X$5012,1+COUNTIF(U$7:U1774,"&gt;0"),0),0)</f>
        <v>0</v>
      </c>
      <c r="V1775" s="178" t="s">
        <v>1964</v>
      </c>
      <c r="W1775" s="130"/>
      <c r="X1775" s="131"/>
      <c r="Y1775" s="131"/>
      <c r="Z1775" s="206"/>
      <c r="AA1775" s="134"/>
      <c r="AB1775" s="174">
        <f>IF(AC1775="totale",SUMIF(AA$7:AA1775,"somma",Z$7:Z1775)-SUMIF(AC$7:AC1774,"totale",AB$7:AB1774),0)</f>
        <v>0</v>
      </c>
      <c r="AC1775" s="134"/>
      <c r="AD1775" s="194">
        <f t="shared" si="124"/>
        <v>0</v>
      </c>
      <c r="AE1775" s="124" t="str">
        <f t="shared" si="123"/>
        <v/>
      </c>
      <c r="AF1775" s="195" t="str">
        <f t="shared" si="125"/>
        <v/>
      </c>
      <c r="AG1775" s="194" t="str">
        <f t="shared" si="126"/>
        <v/>
      </c>
      <c r="AH1775" s="194">
        <f>IF(AG1775="",0,IF(ISERROR(VLOOKUP(AG1775,AG$7:AG1774,1,FALSE)),1,0))</f>
        <v>0</v>
      </c>
      <c r="AI1775" s="194"/>
    </row>
    <row r="1776" spans="1:35" ht="16.5" customHeight="1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75">
        <f>IF(AND($X$5012&lt;&gt;" ",$X$5012&lt;&gt;0),IF(X1776=$X$5012,1+COUNTIF(U$7:U1775,"&gt;0"),0),0)</f>
        <v>0</v>
      </c>
      <c r="V1776" s="178" t="s">
        <v>1965</v>
      </c>
      <c r="W1776" s="130"/>
      <c r="X1776" s="131"/>
      <c r="Y1776" s="131"/>
      <c r="Z1776" s="206"/>
      <c r="AA1776" s="134"/>
      <c r="AB1776" s="174">
        <f>IF(AC1776="totale",SUMIF(AA$7:AA1776,"somma",Z$7:Z1776)-SUMIF(AC$7:AC1775,"totale",AB$7:AB1775),0)</f>
        <v>0</v>
      </c>
      <c r="AC1776" s="134"/>
      <c r="AD1776" s="194">
        <f t="shared" si="124"/>
        <v>0</v>
      </c>
      <c r="AE1776" s="124" t="str">
        <f t="shared" si="123"/>
        <v/>
      </c>
      <c r="AF1776" s="195" t="str">
        <f t="shared" si="125"/>
        <v/>
      </c>
      <c r="AG1776" s="194" t="str">
        <f t="shared" si="126"/>
        <v/>
      </c>
      <c r="AH1776" s="194">
        <f>IF(AG1776="",0,IF(ISERROR(VLOOKUP(AG1776,AG$7:AG1775,1,FALSE)),1,0))</f>
        <v>0</v>
      </c>
      <c r="AI1776" s="194"/>
    </row>
    <row r="1777" spans="1:35" ht="16.5" customHeight="1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75">
        <f>IF(AND($X$5012&lt;&gt;" ",$X$5012&lt;&gt;0),IF(X1777=$X$5012,1+COUNTIF(U$7:U1776,"&gt;0"),0),0)</f>
        <v>0</v>
      </c>
      <c r="V1777" s="178" t="s">
        <v>1966</v>
      </c>
      <c r="W1777" s="130"/>
      <c r="X1777" s="131"/>
      <c r="Y1777" s="131"/>
      <c r="Z1777" s="206"/>
      <c r="AA1777" s="134"/>
      <c r="AB1777" s="174">
        <f>IF(AC1777="totale",SUMIF(AA$7:AA1777,"somma",Z$7:Z1777)-SUMIF(AC$7:AC1776,"totale",AB$7:AB1776),0)</f>
        <v>0</v>
      </c>
      <c r="AC1777" s="134"/>
      <c r="AD1777" s="194">
        <f t="shared" si="124"/>
        <v>0</v>
      </c>
      <c r="AE1777" s="124" t="str">
        <f t="shared" si="123"/>
        <v/>
      </c>
      <c r="AF1777" s="195" t="str">
        <f t="shared" si="125"/>
        <v/>
      </c>
      <c r="AG1777" s="194" t="str">
        <f t="shared" si="126"/>
        <v/>
      </c>
      <c r="AH1777" s="194">
        <f>IF(AG1777="",0,IF(ISERROR(VLOOKUP(AG1777,AG$7:AG1776,1,FALSE)),1,0))</f>
        <v>0</v>
      </c>
      <c r="AI1777" s="194"/>
    </row>
    <row r="1778" spans="1:35" ht="16.5" customHeight="1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75">
        <f>IF(AND($X$5012&lt;&gt;" ",$X$5012&lt;&gt;0),IF(X1778=$X$5012,1+COUNTIF(U$7:U1777,"&gt;0"),0),0)</f>
        <v>0</v>
      </c>
      <c r="V1778" s="178" t="s">
        <v>1967</v>
      </c>
      <c r="W1778" s="130"/>
      <c r="X1778" s="131"/>
      <c r="Y1778" s="131"/>
      <c r="Z1778" s="206"/>
      <c r="AA1778" s="134"/>
      <c r="AB1778" s="174">
        <f>IF(AC1778="totale",SUMIF(AA$7:AA1778,"somma",Z$7:Z1778)-SUMIF(AC$7:AC1777,"totale",AB$7:AB1777),0)</f>
        <v>0</v>
      </c>
      <c r="AC1778" s="134"/>
      <c r="AD1778" s="194">
        <f t="shared" si="124"/>
        <v>0</v>
      </c>
      <c r="AE1778" s="124" t="str">
        <f t="shared" si="123"/>
        <v/>
      </c>
      <c r="AF1778" s="195" t="str">
        <f t="shared" si="125"/>
        <v/>
      </c>
      <c r="AG1778" s="194" t="str">
        <f t="shared" si="126"/>
        <v/>
      </c>
      <c r="AH1778" s="194">
        <f>IF(AG1778="",0,IF(ISERROR(VLOOKUP(AG1778,AG$7:AG1777,1,FALSE)),1,0))</f>
        <v>0</v>
      </c>
      <c r="AI1778" s="194"/>
    </row>
    <row r="1779" spans="1:35" ht="16.5" customHeight="1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75">
        <f>IF(AND($X$5012&lt;&gt;" ",$X$5012&lt;&gt;0),IF(X1779=$X$5012,1+COUNTIF(U$7:U1778,"&gt;0"),0),0)</f>
        <v>0</v>
      </c>
      <c r="V1779" s="178" t="s">
        <v>1968</v>
      </c>
      <c r="W1779" s="130"/>
      <c r="X1779" s="131"/>
      <c r="Y1779" s="131"/>
      <c r="Z1779" s="206"/>
      <c r="AA1779" s="134"/>
      <c r="AB1779" s="174">
        <f>IF(AC1779="totale",SUMIF(AA$7:AA1779,"somma",Z$7:Z1779)-SUMIF(AC$7:AC1778,"totale",AB$7:AB1778),0)</f>
        <v>0</v>
      </c>
      <c r="AC1779" s="134"/>
      <c r="AD1779" s="194">
        <f t="shared" si="124"/>
        <v>0</v>
      </c>
      <c r="AE1779" s="124" t="str">
        <f t="shared" si="123"/>
        <v/>
      </c>
      <c r="AF1779" s="195" t="str">
        <f t="shared" si="125"/>
        <v/>
      </c>
      <c r="AG1779" s="194" t="str">
        <f t="shared" si="126"/>
        <v/>
      </c>
      <c r="AH1779" s="194">
        <f>IF(AG1779="",0,IF(ISERROR(VLOOKUP(AG1779,AG$7:AG1778,1,FALSE)),1,0))</f>
        <v>0</v>
      </c>
      <c r="AI1779" s="194"/>
    </row>
    <row r="1780" spans="1:35" ht="16.5" customHeight="1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75">
        <f>IF(AND($X$5012&lt;&gt;" ",$X$5012&lt;&gt;0),IF(X1780=$X$5012,1+COUNTIF(U$7:U1779,"&gt;0"),0),0)</f>
        <v>0</v>
      </c>
      <c r="V1780" s="178" t="s">
        <v>1969</v>
      </c>
      <c r="W1780" s="130"/>
      <c r="X1780" s="131"/>
      <c r="Y1780" s="131"/>
      <c r="Z1780" s="206"/>
      <c r="AA1780" s="134"/>
      <c r="AB1780" s="174">
        <f>IF(AC1780="totale",SUMIF(AA$7:AA1780,"somma",Z$7:Z1780)-SUMIF(AC$7:AC1779,"totale",AB$7:AB1779),0)</f>
        <v>0</v>
      </c>
      <c r="AC1780" s="134"/>
      <c r="AD1780" s="194">
        <f t="shared" si="124"/>
        <v>0</v>
      </c>
      <c r="AE1780" s="124" t="str">
        <f t="shared" si="123"/>
        <v/>
      </c>
      <c r="AF1780" s="195" t="str">
        <f t="shared" si="125"/>
        <v/>
      </c>
      <c r="AG1780" s="194" t="str">
        <f t="shared" si="126"/>
        <v/>
      </c>
      <c r="AH1780" s="194">
        <f>IF(AG1780="",0,IF(ISERROR(VLOOKUP(AG1780,AG$7:AG1779,1,FALSE)),1,0))</f>
        <v>0</v>
      </c>
      <c r="AI1780" s="194"/>
    </row>
    <row r="1781" spans="1:35" ht="16.5" customHeight="1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75">
        <f>IF(AND($X$5012&lt;&gt;" ",$X$5012&lt;&gt;0),IF(X1781=$X$5012,1+COUNTIF(U$7:U1780,"&gt;0"),0),0)</f>
        <v>0</v>
      </c>
      <c r="V1781" s="178" t="s">
        <v>1970</v>
      </c>
      <c r="W1781" s="130"/>
      <c r="X1781" s="131"/>
      <c r="Y1781" s="131"/>
      <c r="Z1781" s="206"/>
      <c r="AA1781" s="134"/>
      <c r="AB1781" s="174">
        <f>IF(AC1781="totale",SUMIF(AA$7:AA1781,"somma",Z$7:Z1781)-SUMIF(AC$7:AC1780,"totale",AB$7:AB1780),0)</f>
        <v>0</v>
      </c>
      <c r="AC1781" s="134"/>
      <c r="AD1781" s="194">
        <f t="shared" si="124"/>
        <v>0</v>
      </c>
      <c r="AE1781" s="124" t="str">
        <f t="shared" si="123"/>
        <v/>
      </c>
      <c r="AF1781" s="195" t="str">
        <f t="shared" si="125"/>
        <v/>
      </c>
      <c r="AG1781" s="194" t="str">
        <f t="shared" si="126"/>
        <v/>
      </c>
      <c r="AH1781" s="194">
        <f>IF(AG1781="",0,IF(ISERROR(VLOOKUP(AG1781,AG$7:AG1780,1,FALSE)),1,0))</f>
        <v>0</v>
      </c>
      <c r="AI1781" s="194"/>
    </row>
    <row r="1782" spans="1:35" ht="16.5" customHeight="1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75">
        <f>IF(AND($X$5012&lt;&gt;" ",$X$5012&lt;&gt;0),IF(X1782=$X$5012,1+COUNTIF(U$7:U1781,"&gt;0"),0),0)</f>
        <v>0</v>
      </c>
      <c r="V1782" s="178" t="s">
        <v>1971</v>
      </c>
      <c r="W1782" s="130"/>
      <c r="X1782" s="131"/>
      <c r="Y1782" s="131"/>
      <c r="Z1782" s="206"/>
      <c r="AA1782" s="134"/>
      <c r="AB1782" s="174">
        <f>IF(AC1782="totale",SUMIF(AA$7:AA1782,"somma",Z$7:Z1782)-SUMIF(AC$7:AC1781,"totale",AB$7:AB1781),0)</f>
        <v>0</v>
      </c>
      <c r="AC1782" s="134"/>
      <c r="AD1782" s="194">
        <f t="shared" si="124"/>
        <v>0</v>
      </c>
      <c r="AE1782" s="124" t="str">
        <f t="shared" si="123"/>
        <v/>
      </c>
      <c r="AF1782" s="195" t="str">
        <f t="shared" si="125"/>
        <v/>
      </c>
      <c r="AG1782" s="194" t="str">
        <f t="shared" si="126"/>
        <v/>
      </c>
      <c r="AH1782" s="194">
        <f>IF(AG1782="",0,IF(ISERROR(VLOOKUP(AG1782,AG$7:AG1781,1,FALSE)),1,0))</f>
        <v>0</v>
      </c>
      <c r="AI1782" s="194"/>
    </row>
    <row r="1783" spans="1:35" ht="16.5" customHeight="1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75">
        <f>IF(AND($X$5012&lt;&gt;" ",$X$5012&lt;&gt;0),IF(X1783=$X$5012,1+COUNTIF(U$7:U1782,"&gt;0"),0),0)</f>
        <v>0</v>
      </c>
      <c r="V1783" s="178" t="s">
        <v>1972</v>
      </c>
      <c r="W1783" s="130"/>
      <c r="X1783" s="131"/>
      <c r="Y1783" s="131"/>
      <c r="Z1783" s="206"/>
      <c r="AA1783" s="134"/>
      <c r="AB1783" s="174">
        <f>IF(AC1783="totale",SUMIF(AA$7:AA1783,"somma",Z$7:Z1783)-SUMIF(AC$7:AC1782,"totale",AB$7:AB1782),0)</f>
        <v>0</v>
      </c>
      <c r="AC1783" s="134"/>
      <c r="AD1783" s="194">
        <f t="shared" si="124"/>
        <v>0</v>
      </c>
      <c r="AE1783" s="124" t="str">
        <f t="shared" si="123"/>
        <v/>
      </c>
      <c r="AF1783" s="195" t="str">
        <f t="shared" si="125"/>
        <v/>
      </c>
      <c r="AG1783" s="194" t="str">
        <f t="shared" si="126"/>
        <v/>
      </c>
      <c r="AH1783" s="194">
        <f>IF(AG1783="",0,IF(ISERROR(VLOOKUP(AG1783,AG$7:AG1782,1,FALSE)),1,0))</f>
        <v>0</v>
      </c>
      <c r="AI1783" s="194"/>
    </row>
    <row r="1784" spans="1:35" ht="16.5" customHeight="1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75">
        <f>IF(AND($X$5012&lt;&gt;" ",$X$5012&lt;&gt;0),IF(X1784=$X$5012,1+COUNTIF(U$7:U1783,"&gt;0"),0),0)</f>
        <v>0</v>
      </c>
      <c r="V1784" s="178" t="s">
        <v>1973</v>
      </c>
      <c r="W1784" s="130"/>
      <c r="X1784" s="131"/>
      <c r="Y1784" s="131"/>
      <c r="Z1784" s="206"/>
      <c r="AA1784" s="134"/>
      <c r="AB1784" s="174">
        <f>IF(AC1784="totale",SUMIF(AA$7:AA1784,"somma",Z$7:Z1784)-SUMIF(AC$7:AC1783,"totale",AB$7:AB1783),0)</f>
        <v>0</v>
      </c>
      <c r="AC1784" s="134"/>
      <c r="AD1784" s="194">
        <f t="shared" si="124"/>
        <v>0</v>
      </c>
      <c r="AE1784" s="124" t="str">
        <f t="shared" si="123"/>
        <v/>
      </c>
      <c r="AF1784" s="195" t="str">
        <f t="shared" si="125"/>
        <v/>
      </c>
      <c r="AG1784" s="194" t="str">
        <f t="shared" si="126"/>
        <v/>
      </c>
      <c r="AH1784" s="194">
        <f>IF(AG1784="",0,IF(ISERROR(VLOOKUP(AG1784,AG$7:AG1783,1,FALSE)),1,0))</f>
        <v>0</v>
      </c>
      <c r="AI1784" s="194"/>
    </row>
    <row r="1785" spans="1:35" ht="16.5" customHeight="1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75">
        <f>IF(AND($X$5012&lt;&gt;" ",$X$5012&lt;&gt;0),IF(X1785=$X$5012,1+COUNTIF(U$7:U1784,"&gt;0"),0),0)</f>
        <v>0</v>
      </c>
      <c r="V1785" s="178" t="s">
        <v>1974</v>
      </c>
      <c r="W1785" s="130"/>
      <c r="X1785" s="131"/>
      <c r="Y1785" s="131"/>
      <c r="Z1785" s="206"/>
      <c r="AA1785" s="134"/>
      <c r="AB1785" s="174">
        <f>IF(AC1785="totale",SUMIF(AA$7:AA1785,"somma",Z$7:Z1785)-SUMIF(AC$7:AC1784,"totale",AB$7:AB1784),0)</f>
        <v>0</v>
      </c>
      <c r="AC1785" s="134"/>
      <c r="AD1785" s="194">
        <f t="shared" si="124"/>
        <v>0</v>
      </c>
      <c r="AE1785" s="124" t="str">
        <f t="shared" si="123"/>
        <v/>
      </c>
      <c r="AF1785" s="195" t="str">
        <f t="shared" si="125"/>
        <v/>
      </c>
      <c r="AG1785" s="194" t="str">
        <f t="shared" si="126"/>
        <v/>
      </c>
      <c r="AH1785" s="194">
        <f>IF(AG1785="",0,IF(ISERROR(VLOOKUP(AG1785,AG$7:AG1784,1,FALSE)),1,0))</f>
        <v>0</v>
      </c>
      <c r="AI1785" s="194"/>
    </row>
    <row r="1786" spans="1:35" ht="16.5" customHeight="1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75">
        <f>IF(AND($X$5012&lt;&gt;" ",$X$5012&lt;&gt;0),IF(X1786=$X$5012,1+COUNTIF(U$7:U1785,"&gt;0"),0),0)</f>
        <v>0</v>
      </c>
      <c r="V1786" s="178" t="s">
        <v>1975</v>
      </c>
      <c r="W1786" s="130"/>
      <c r="X1786" s="131"/>
      <c r="Y1786" s="131"/>
      <c r="Z1786" s="206"/>
      <c r="AA1786" s="134"/>
      <c r="AB1786" s="174">
        <f>IF(AC1786="totale",SUMIF(AA$7:AA1786,"somma",Z$7:Z1786)-SUMIF(AC$7:AC1785,"totale",AB$7:AB1785),0)</f>
        <v>0</v>
      </c>
      <c r="AC1786" s="134"/>
      <c r="AD1786" s="194">
        <f t="shared" si="124"/>
        <v>0</v>
      </c>
      <c r="AE1786" s="124" t="str">
        <f t="shared" si="123"/>
        <v/>
      </c>
      <c r="AF1786" s="195" t="str">
        <f t="shared" si="125"/>
        <v/>
      </c>
      <c r="AG1786" s="194" t="str">
        <f t="shared" si="126"/>
        <v/>
      </c>
      <c r="AH1786" s="194">
        <f>IF(AG1786="",0,IF(ISERROR(VLOOKUP(AG1786,AG$7:AG1785,1,FALSE)),1,0))</f>
        <v>0</v>
      </c>
      <c r="AI1786" s="194"/>
    </row>
    <row r="1787" spans="1:35" ht="16.5" customHeight="1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75">
        <f>IF(AND($X$5012&lt;&gt;" ",$X$5012&lt;&gt;0),IF(X1787=$X$5012,1+COUNTIF(U$7:U1786,"&gt;0"),0),0)</f>
        <v>0</v>
      </c>
      <c r="V1787" s="178" t="s">
        <v>1976</v>
      </c>
      <c r="W1787" s="130"/>
      <c r="X1787" s="131"/>
      <c r="Y1787" s="131"/>
      <c r="Z1787" s="206"/>
      <c r="AA1787" s="134"/>
      <c r="AB1787" s="174">
        <f>IF(AC1787="totale",SUMIF(AA$7:AA1787,"somma",Z$7:Z1787)-SUMIF(AC$7:AC1786,"totale",AB$7:AB1786),0)</f>
        <v>0</v>
      </c>
      <c r="AC1787" s="134"/>
      <c r="AD1787" s="194">
        <f t="shared" si="124"/>
        <v>0</v>
      </c>
      <c r="AE1787" s="124" t="str">
        <f t="shared" si="123"/>
        <v/>
      </c>
      <c r="AF1787" s="195" t="str">
        <f t="shared" si="125"/>
        <v/>
      </c>
      <c r="AG1787" s="194" t="str">
        <f t="shared" si="126"/>
        <v/>
      </c>
      <c r="AH1787" s="194">
        <f>IF(AG1787="",0,IF(ISERROR(VLOOKUP(AG1787,AG$7:AG1786,1,FALSE)),1,0))</f>
        <v>0</v>
      </c>
      <c r="AI1787" s="194"/>
    </row>
    <row r="1788" spans="1:35" ht="16.5" customHeight="1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75">
        <f>IF(AND($X$5012&lt;&gt;" ",$X$5012&lt;&gt;0),IF(X1788=$X$5012,1+COUNTIF(U$7:U1787,"&gt;0"),0),0)</f>
        <v>0</v>
      </c>
      <c r="V1788" s="178" t="s">
        <v>1977</v>
      </c>
      <c r="W1788" s="130"/>
      <c r="X1788" s="131"/>
      <c r="Y1788" s="131"/>
      <c r="Z1788" s="206"/>
      <c r="AA1788" s="134"/>
      <c r="AB1788" s="174">
        <f>IF(AC1788="totale",SUMIF(AA$7:AA1788,"somma",Z$7:Z1788)-SUMIF(AC$7:AC1787,"totale",AB$7:AB1787),0)</f>
        <v>0</v>
      </c>
      <c r="AC1788" s="134"/>
      <c r="AD1788" s="194">
        <f t="shared" si="124"/>
        <v>0</v>
      </c>
      <c r="AE1788" s="124" t="str">
        <f t="shared" si="123"/>
        <v/>
      </c>
      <c r="AF1788" s="195" t="str">
        <f t="shared" si="125"/>
        <v/>
      </c>
      <c r="AG1788" s="194" t="str">
        <f t="shared" si="126"/>
        <v/>
      </c>
      <c r="AH1788" s="194">
        <f>IF(AG1788="",0,IF(ISERROR(VLOOKUP(AG1788,AG$7:AG1787,1,FALSE)),1,0))</f>
        <v>0</v>
      </c>
      <c r="AI1788" s="194"/>
    </row>
    <row r="1789" spans="1:35" ht="16.5" customHeight="1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75">
        <f>IF(AND($X$5012&lt;&gt;" ",$X$5012&lt;&gt;0),IF(X1789=$X$5012,1+COUNTIF(U$7:U1788,"&gt;0"),0),0)</f>
        <v>0</v>
      </c>
      <c r="V1789" s="178" t="s">
        <v>1978</v>
      </c>
      <c r="W1789" s="130"/>
      <c r="X1789" s="131"/>
      <c r="Y1789" s="131"/>
      <c r="Z1789" s="206"/>
      <c r="AA1789" s="134"/>
      <c r="AB1789" s="174">
        <f>IF(AC1789="totale",SUMIF(AA$7:AA1789,"somma",Z$7:Z1789)-SUMIF(AC$7:AC1788,"totale",AB$7:AB1788),0)</f>
        <v>0</v>
      </c>
      <c r="AC1789" s="134"/>
      <c r="AD1789" s="194">
        <f t="shared" si="124"/>
        <v>0</v>
      </c>
      <c r="AE1789" s="124" t="str">
        <f t="shared" si="123"/>
        <v/>
      </c>
      <c r="AF1789" s="195" t="str">
        <f t="shared" si="125"/>
        <v/>
      </c>
      <c r="AG1789" s="194" t="str">
        <f t="shared" si="126"/>
        <v/>
      </c>
      <c r="AH1789" s="194">
        <f>IF(AG1789="",0,IF(ISERROR(VLOOKUP(AG1789,AG$7:AG1788,1,FALSE)),1,0))</f>
        <v>0</v>
      </c>
      <c r="AI1789" s="194"/>
    </row>
    <row r="1790" spans="1:35" ht="16.5" customHeight="1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75">
        <f>IF(AND($X$5012&lt;&gt;" ",$X$5012&lt;&gt;0),IF(X1790=$X$5012,1+COUNTIF(U$7:U1789,"&gt;0"),0),0)</f>
        <v>0</v>
      </c>
      <c r="V1790" s="178" t="s">
        <v>1979</v>
      </c>
      <c r="W1790" s="130"/>
      <c r="X1790" s="131"/>
      <c r="Y1790" s="131"/>
      <c r="Z1790" s="206"/>
      <c r="AA1790" s="134"/>
      <c r="AB1790" s="174">
        <f>IF(AC1790="totale",SUMIF(AA$7:AA1790,"somma",Z$7:Z1790)-SUMIF(AC$7:AC1789,"totale",AB$7:AB1789),0)</f>
        <v>0</v>
      </c>
      <c r="AC1790" s="134"/>
      <c r="AD1790" s="194">
        <f t="shared" si="124"/>
        <v>0</v>
      </c>
      <c r="AE1790" s="124" t="str">
        <f t="shared" si="123"/>
        <v/>
      </c>
      <c r="AF1790" s="195" t="str">
        <f t="shared" si="125"/>
        <v/>
      </c>
      <c r="AG1790" s="194" t="str">
        <f t="shared" si="126"/>
        <v/>
      </c>
      <c r="AH1790" s="194">
        <f>IF(AG1790="",0,IF(ISERROR(VLOOKUP(AG1790,AG$7:AG1789,1,FALSE)),1,0))</f>
        <v>0</v>
      </c>
      <c r="AI1790" s="194"/>
    </row>
    <row r="1791" spans="1:35" ht="16.5" customHeight="1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75">
        <f>IF(AND($X$5012&lt;&gt;" ",$X$5012&lt;&gt;0),IF(X1791=$X$5012,1+COUNTIF(U$7:U1790,"&gt;0"),0),0)</f>
        <v>0</v>
      </c>
      <c r="V1791" s="178" t="s">
        <v>1980</v>
      </c>
      <c r="W1791" s="130"/>
      <c r="X1791" s="131"/>
      <c r="Y1791" s="131"/>
      <c r="Z1791" s="206"/>
      <c r="AA1791" s="134"/>
      <c r="AB1791" s="174">
        <f>IF(AC1791="totale",SUMIF(AA$7:AA1791,"somma",Z$7:Z1791)-SUMIF(AC$7:AC1790,"totale",AB$7:AB1790),0)</f>
        <v>0</v>
      </c>
      <c r="AC1791" s="134"/>
      <c r="AD1791" s="194">
        <f t="shared" si="124"/>
        <v>0</v>
      </c>
      <c r="AE1791" s="124" t="str">
        <f t="shared" si="123"/>
        <v/>
      </c>
      <c r="AF1791" s="195" t="str">
        <f t="shared" si="125"/>
        <v/>
      </c>
      <c r="AG1791" s="194" t="str">
        <f t="shared" si="126"/>
        <v/>
      </c>
      <c r="AH1791" s="194">
        <f>IF(AG1791="",0,IF(ISERROR(VLOOKUP(AG1791,AG$7:AG1790,1,FALSE)),1,0))</f>
        <v>0</v>
      </c>
      <c r="AI1791" s="194"/>
    </row>
    <row r="1792" spans="1:35" ht="16.5" customHeight="1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75">
        <f>IF(AND($X$5012&lt;&gt;" ",$X$5012&lt;&gt;0),IF(X1792=$X$5012,1+COUNTIF(U$7:U1791,"&gt;0"),0),0)</f>
        <v>0</v>
      </c>
      <c r="V1792" s="178" t="s">
        <v>1981</v>
      </c>
      <c r="W1792" s="130"/>
      <c r="X1792" s="131"/>
      <c r="Y1792" s="131"/>
      <c r="Z1792" s="206"/>
      <c r="AA1792" s="134"/>
      <c r="AB1792" s="174">
        <f>IF(AC1792="totale",SUMIF(AA$7:AA1792,"somma",Z$7:Z1792)-SUMIF(AC$7:AC1791,"totale",AB$7:AB1791),0)</f>
        <v>0</v>
      </c>
      <c r="AC1792" s="134"/>
      <c r="AD1792" s="194">
        <f t="shared" si="124"/>
        <v>0</v>
      </c>
      <c r="AE1792" s="124" t="str">
        <f t="shared" si="123"/>
        <v/>
      </c>
      <c r="AF1792" s="195" t="str">
        <f t="shared" si="125"/>
        <v/>
      </c>
      <c r="AG1792" s="194" t="str">
        <f t="shared" si="126"/>
        <v/>
      </c>
      <c r="AH1792" s="194">
        <f>IF(AG1792="",0,IF(ISERROR(VLOOKUP(AG1792,AG$7:AG1791,1,FALSE)),1,0))</f>
        <v>0</v>
      </c>
      <c r="AI1792" s="194"/>
    </row>
    <row r="1793" spans="1:35" ht="16.5" customHeight="1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75">
        <f>IF(AND($X$5012&lt;&gt;" ",$X$5012&lt;&gt;0),IF(X1793=$X$5012,1+COUNTIF(U$7:U1792,"&gt;0"),0),0)</f>
        <v>0</v>
      </c>
      <c r="V1793" s="178" t="s">
        <v>1982</v>
      </c>
      <c r="W1793" s="130"/>
      <c r="X1793" s="131"/>
      <c r="Y1793" s="131"/>
      <c r="Z1793" s="206"/>
      <c r="AA1793" s="134"/>
      <c r="AB1793" s="174">
        <f>IF(AC1793="totale",SUMIF(AA$7:AA1793,"somma",Z$7:Z1793)-SUMIF(AC$7:AC1792,"totale",AB$7:AB1792),0)</f>
        <v>0</v>
      </c>
      <c r="AC1793" s="134"/>
      <c r="AD1793" s="194">
        <f t="shared" si="124"/>
        <v>0</v>
      </c>
      <c r="AE1793" s="124" t="str">
        <f t="shared" si="123"/>
        <v/>
      </c>
      <c r="AF1793" s="195" t="str">
        <f t="shared" si="125"/>
        <v/>
      </c>
      <c r="AG1793" s="194" t="str">
        <f t="shared" si="126"/>
        <v/>
      </c>
      <c r="AH1793" s="194">
        <f>IF(AG1793="",0,IF(ISERROR(VLOOKUP(AG1793,AG$7:AG1792,1,FALSE)),1,0))</f>
        <v>0</v>
      </c>
      <c r="AI1793" s="194"/>
    </row>
    <row r="1794" spans="1:35" ht="16.5" customHeight="1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75">
        <f>IF(AND($X$5012&lt;&gt;" ",$X$5012&lt;&gt;0),IF(X1794=$X$5012,1+COUNTIF(U$7:U1793,"&gt;0"),0),0)</f>
        <v>0</v>
      </c>
      <c r="V1794" s="178" t="s">
        <v>1983</v>
      </c>
      <c r="W1794" s="130"/>
      <c r="X1794" s="131"/>
      <c r="Y1794" s="131"/>
      <c r="Z1794" s="206"/>
      <c r="AA1794" s="134"/>
      <c r="AB1794" s="174">
        <f>IF(AC1794="totale",SUMIF(AA$7:AA1794,"somma",Z$7:Z1794)-SUMIF(AC$7:AC1793,"totale",AB$7:AB1793),0)</f>
        <v>0</v>
      </c>
      <c r="AC1794" s="134"/>
      <c r="AD1794" s="194">
        <f t="shared" si="124"/>
        <v>0</v>
      </c>
      <c r="AE1794" s="124" t="str">
        <f t="shared" si="123"/>
        <v/>
      </c>
      <c r="AF1794" s="195" t="str">
        <f t="shared" si="125"/>
        <v/>
      </c>
      <c r="AG1794" s="194" t="str">
        <f t="shared" si="126"/>
        <v/>
      </c>
      <c r="AH1794" s="194">
        <f>IF(AG1794="",0,IF(ISERROR(VLOOKUP(AG1794,AG$7:AG1793,1,FALSE)),1,0))</f>
        <v>0</v>
      </c>
      <c r="AI1794" s="194"/>
    </row>
    <row r="1795" spans="1:35" ht="16.5" customHeight="1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75">
        <f>IF(AND($X$5012&lt;&gt;" ",$X$5012&lt;&gt;0),IF(X1795=$X$5012,1+COUNTIF(U$7:U1794,"&gt;0"),0),0)</f>
        <v>0</v>
      </c>
      <c r="V1795" s="178" t="s">
        <v>1984</v>
      </c>
      <c r="W1795" s="130"/>
      <c r="X1795" s="131"/>
      <c r="Y1795" s="131"/>
      <c r="Z1795" s="206"/>
      <c r="AA1795" s="134"/>
      <c r="AB1795" s="174">
        <f>IF(AC1795="totale",SUMIF(AA$7:AA1795,"somma",Z$7:Z1795)-SUMIF(AC$7:AC1794,"totale",AB$7:AB1794),0)</f>
        <v>0</v>
      </c>
      <c r="AC1795" s="134"/>
      <c r="AD1795" s="194">
        <f t="shared" si="124"/>
        <v>0</v>
      </c>
      <c r="AE1795" s="124" t="str">
        <f t="shared" si="123"/>
        <v/>
      </c>
      <c r="AF1795" s="195" t="str">
        <f t="shared" si="125"/>
        <v/>
      </c>
      <c r="AG1795" s="194" t="str">
        <f t="shared" si="126"/>
        <v/>
      </c>
      <c r="AH1795" s="194">
        <f>IF(AG1795="",0,IF(ISERROR(VLOOKUP(AG1795,AG$7:AG1794,1,FALSE)),1,0))</f>
        <v>0</v>
      </c>
      <c r="AI1795" s="194"/>
    </row>
    <row r="1796" spans="1:35" ht="16.5" customHeight="1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75">
        <f>IF(AND($X$5012&lt;&gt;" ",$X$5012&lt;&gt;0),IF(X1796=$X$5012,1+COUNTIF(U$7:U1795,"&gt;0"),0),0)</f>
        <v>0</v>
      </c>
      <c r="V1796" s="178" t="s">
        <v>1985</v>
      </c>
      <c r="W1796" s="130"/>
      <c r="X1796" s="131"/>
      <c r="Y1796" s="131"/>
      <c r="Z1796" s="206"/>
      <c r="AA1796" s="134"/>
      <c r="AB1796" s="174">
        <f>IF(AC1796="totale",SUMIF(AA$7:AA1796,"somma",Z$7:Z1796)-SUMIF(AC$7:AC1795,"totale",AB$7:AB1795),0)</f>
        <v>0</v>
      </c>
      <c r="AC1796" s="134"/>
      <c r="AD1796" s="194">
        <f t="shared" si="124"/>
        <v>0</v>
      </c>
      <c r="AE1796" s="124" t="str">
        <f t="shared" si="123"/>
        <v/>
      </c>
      <c r="AF1796" s="195" t="str">
        <f t="shared" si="125"/>
        <v/>
      </c>
      <c r="AG1796" s="194" t="str">
        <f t="shared" si="126"/>
        <v/>
      </c>
      <c r="AH1796" s="194">
        <f>IF(AG1796="",0,IF(ISERROR(VLOOKUP(AG1796,AG$7:AG1795,1,FALSE)),1,0))</f>
        <v>0</v>
      </c>
      <c r="AI1796" s="194"/>
    </row>
    <row r="1797" spans="1:35" ht="16.5" customHeight="1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75">
        <f>IF(AND($X$5012&lt;&gt;" ",$X$5012&lt;&gt;0),IF(X1797=$X$5012,1+COUNTIF(U$7:U1796,"&gt;0"),0),0)</f>
        <v>0</v>
      </c>
      <c r="V1797" s="178" t="s">
        <v>1986</v>
      </c>
      <c r="W1797" s="130"/>
      <c r="X1797" s="131"/>
      <c r="Y1797" s="131"/>
      <c r="Z1797" s="206"/>
      <c r="AA1797" s="134"/>
      <c r="AB1797" s="174">
        <f>IF(AC1797="totale",SUMIF(AA$7:AA1797,"somma",Z$7:Z1797)-SUMIF(AC$7:AC1796,"totale",AB$7:AB1796),0)</f>
        <v>0</v>
      </c>
      <c r="AC1797" s="134"/>
      <c r="AD1797" s="194">
        <f t="shared" si="124"/>
        <v>0</v>
      </c>
      <c r="AE1797" s="124" t="str">
        <f t="shared" si="123"/>
        <v/>
      </c>
      <c r="AF1797" s="195" t="str">
        <f t="shared" si="125"/>
        <v/>
      </c>
      <c r="AG1797" s="194" t="str">
        <f t="shared" si="126"/>
        <v/>
      </c>
      <c r="AH1797" s="194">
        <f>IF(AG1797="",0,IF(ISERROR(VLOOKUP(AG1797,AG$7:AG1796,1,FALSE)),1,0))</f>
        <v>0</v>
      </c>
      <c r="AI1797" s="194"/>
    </row>
    <row r="1798" spans="1:35" ht="16.5" customHeight="1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75">
        <f>IF(AND($X$5012&lt;&gt;" ",$X$5012&lt;&gt;0),IF(X1798=$X$5012,1+COUNTIF(U$7:U1797,"&gt;0"),0),0)</f>
        <v>0</v>
      </c>
      <c r="V1798" s="178" t="s">
        <v>1987</v>
      </c>
      <c r="W1798" s="130"/>
      <c r="X1798" s="131"/>
      <c r="Y1798" s="131"/>
      <c r="Z1798" s="206"/>
      <c r="AA1798" s="134"/>
      <c r="AB1798" s="174">
        <f>IF(AC1798="totale",SUMIF(AA$7:AA1798,"somma",Z$7:Z1798)-SUMIF(AC$7:AC1797,"totale",AB$7:AB1797),0)</f>
        <v>0</v>
      </c>
      <c r="AC1798" s="134"/>
      <c r="AD1798" s="194">
        <f t="shared" si="124"/>
        <v>0</v>
      </c>
      <c r="AE1798" s="124" t="str">
        <f t="shared" ref="AE1798:AE1861" si="127">IF(W1798&gt;0,CONCATENATE(MONTH(W1798)&amp;X1798),"")</f>
        <v/>
      </c>
      <c r="AF1798" s="195" t="str">
        <f t="shared" si="125"/>
        <v/>
      </c>
      <c r="AG1798" s="194" t="str">
        <f t="shared" si="126"/>
        <v/>
      </c>
      <c r="AH1798" s="194">
        <f>IF(AG1798="",0,IF(ISERROR(VLOOKUP(AG1798,AG$7:AG1797,1,FALSE)),1,0))</f>
        <v>0</v>
      </c>
      <c r="AI1798" s="194"/>
    </row>
    <row r="1799" spans="1:35" ht="16.5" customHeight="1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75">
        <f>IF(AND($X$5012&lt;&gt;" ",$X$5012&lt;&gt;0),IF(X1799=$X$5012,1+COUNTIF(U$7:U1798,"&gt;0"),0),0)</f>
        <v>0</v>
      </c>
      <c r="V1799" s="178" t="s">
        <v>1988</v>
      </c>
      <c r="W1799" s="130"/>
      <c r="X1799" s="131"/>
      <c r="Y1799" s="131"/>
      <c r="Z1799" s="206"/>
      <c r="AA1799" s="134"/>
      <c r="AB1799" s="174">
        <f>IF(AC1799="totale",SUMIF(AA$7:AA1799,"somma",Z$7:Z1799)-SUMIF(AC$7:AC1798,"totale",AB$7:AB1798),0)</f>
        <v>0</v>
      </c>
      <c r="AC1799" s="134"/>
      <c r="AD1799" s="194">
        <f t="shared" si="124"/>
        <v>0</v>
      </c>
      <c r="AE1799" s="124" t="str">
        <f t="shared" si="127"/>
        <v/>
      </c>
      <c r="AF1799" s="195" t="str">
        <f t="shared" si="125"/>
        <v/>
      </c>
      <c r="AG1799" s="194" t="str">
        <f t="shared" si="126"/>
        <v/>
      </c>
      <c r="AH1799" s="194">
        <f>IF(AG1799="",0,IF(ISERROR(VLOOKUP(AG1799,AG$7:AG1798,1,FALSE)),1,0))</f>
        <v>0</v>
      </c>
      <c r="AI1799" s="194"/>
    </row>
    <row r="1800" spans="1:35" ht="16.5" customHeight="1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75">
        <f>IF(AND($X$5012&lt;&gt;" ",$X$5012&lt;&gt;0),IF(X1800=$X$5012,1+COUNTIF(U$7:U1799,"&gt;0"),0),0)</f>
        <v>0</v>
      </c>
      <c r="V1800" s="178" t="s">
        <v>1989</v>
      </c>
      <c r="W1800" s="130"/>
      <c r="X1800" s="131"/>
      <c r="Y1800" s="131"/>
      <c r="Z1800" s="206"/>
      <c r="AA1800" s="134"/>
      <c r="AB1800" s="174">
        <f>IF(AC1800="totale",SUMIF(AA$7:AA1800,"somma",Z$7:Z1800)-SUMIF(AC$7:AC1799,"totale",AB$7:AB1799),0)</f>
        <v>0</v>
      </c>
      <c r="AC1800" s="134"/>
      <c r="AD1800" s="194">
        <f t="shared" ref="AD1800:AD1863" si="128">IF(ISBLANK(X1800),0,VLOOKUP(X1800,$B$8:$E$57,1,FALSE))</f>
        <v>0</v>
      </c>
      <c r="AE1800" s="124" t="str">
        <f t="shared" si="127"/>
        <v/>
      </c>
      <c r="AF1800" s="195" t="str">
        <f t="shared" ref="AF1800:AF1863" si="129">IF(OR(AND(Z1800&lt;&gt;0,ISBLANK(X1800)),ISERROR(AD1800)),"ERR","")</f>
        <v/>
      </c>
      <c r="AG1800" s="194" t="str">
        <f t="shared" si="126"/>
        <v/>
      </c>
      <c r="AH1800" s="194">
        <f>IF(AG1800="",0,IF(ISERROR(VLOOKUP(AG1800,AG$7:AG1799,1,FALSE)),1,0))</f>
        <v>0</v>
      </c>
      <c r="AI1800" s="194"/>
    </row>
    <row r="1801" spans="1:35" ht="16.5" customHeight="1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75">
        <f>IF(AND($X$5012&lt;&gt;" ",$X$5012&lt;&gt;0),IF(X1801=$X$5012,1+COUNTIF(U$7:U1800,"&gt;0"),0),0)</f>
        <v>0</v>
      </c>
      <c r="V1801" s="178" t="s">
        <v>1990</v>
      </c>
      <c r="W1801" s="130"/>
      <c r="X1801" s="131"/>
      <c r="Y1801" s="131"/>
      <c r="Z1801" s="206"/>
      <c r="AA1801" s="134"/>
      <c r="AB1801" s="174">
        <f>IF(AC1801="totale",SUMIF(AA$7:AA1801,"somma",Z$7:Z1801)-SUMIF(AC$7:AC1800,"totale",AB$7:AB1800),0)</f>
        <v>0</v>
      </c>
      <c r="AC1801" s="134"/>
      <c r="AD1801" s="194">
        <f t="shared" si="128"/>
        <v>0</v>
      </c>
      <c r="AE1801" s="124" t="str">
        <f t="shared" si="127"/>
        <v/>
      </c>
      <c r="AF1801" s="195" t="str">
        <f t="shared" si="129"/>
        <v/>
      </c>
      <c r="AG1801" s="194" t="str">
        <f t="shared" si="126"/>
        <v/>
      </c>
      <c r="AH1801" s="194">
        <f>IF(AG1801="",0,IF(ISERROR(VLOOKUP(AG1801,AG$7:AG1800,1,FALSE)),1,0))</f>
        <v>0</v>
      </c>
      <c r="AI1801" s="194"/>
    </row>
    <row r="1802" spans="1:35" ht="16.5" customHeight="1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75">
        <f>IF(AND($X$5012&lt;&gt;" ",$X$5012&lt;&gt;0),IF(X1802=$X$5012,1+COUNTIF(U$7:U1801,"&gt;0"),0),0)</f>
        <v>0</v>
      </c>
      <c r="V1802" s="178" t="s">
        <v>1991</v>
      </c>
      <c r="W1802" s="130"/>
      <c r="X1802" s="131"/>
      <c r="Y1802" s="131"/>
      <c r="Z1802" s="206"/>
      <c r="AA1802" s="134"/>
      <c r="AB1802" s="174">
        <f>IF(AC1802="totale",SUMIF(AA$7:AA1802,"somma",Z$7:Z1802)-SUMIF(AC$7:AC1801,"totale",AB$7:AB1801),0)</f>
        <v>0</v>
      </c>
      <c r="AC1802" s="134"/>
      <c r="AD1802" s="194">
        <f t="shared" si="128"/>
        <v>0</v>
      </c>
      <c r="AE1802" s="124" t="str">
        <f t="shared" si="127"/>
        <v/>
      </c>
      <c r="AF1802" s="195" t="str">
        <f t="shared" si="129"/>
        <v/>
      </c>
      <c r="AG1802" s="194" t="str">
        <f t="shared" ref="AG1802:AG1865" si="130">IF(W1802&gt;0,CONCATENATE(MONTH(W1802),"-",YEAR(W1802)),"")</f>
        <v/>
      </c>
      <c r="AH1802" s="194">
        <f>IF(AG1802="",0,IF(ISERROR(VLOOKUP(AG1802,AG$7:AG1801,1,FALSE)),1,0))</f>
        <v>0</v>
      </c>
      <c r="AI1802" s="194"/>
    </row>
    <row r="1803" spans="1:35" ht="16.5" customHeight="1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75">
        <f>IF(AND($X$5012&lt;&gt;" ",$X$5012&lt;&gt;0),IF(X1803=$X$5012,1+COUNTIF(U$7:U1802,"&gt;0"),0),0)</f>
        <v>0</v>
      </c>
      <c r="V1803" s="178" t="s">
        <v>1992</v>
      </c>
      <c r="W1803" s="130"/>
      <c r="X1803" s="131"/>
      <c r="Y1803" s="131"/>
      <c r="Z1803" s="206"/>
      <c r="AA1803" s="134"/>
      <c r="AB1803" s="174">
        <f>IF(AC1803="totale",SUMIF(AA$7:AA1803,"somma",Z$7:Z1803)-SUMIF(AC$7:AC1802,"totale",AB$7:AB1802),0)</f>
        <v>0</v>
      </c>
      <c r="AC1803" s="134"/>
      <c r="AD1803" s="194">
        <f t="shared" si="128"/>
        <v>0</v>
      </c>
      <c r="AE1803" s="124" t="str">
        <f t="shared" si="127"/>
        <v/>
      </c>
      <c r="AF1803" s="195" t="str">
        <f t="shared" si="129"/>
        <v/>
      </c>
      <c r="AG1803" s="194" t="str">
        <f t="shared" si="130"/>
        <v/>
      </c>
      <c r="AH1803" s="194">
        <f>IF(AG1803="",0,IF(ISERROR(VLOOKUP(AG1803,AG$7:AG1802,1,FALSE)),1,0))</f>
        <v>0</v>
      </c>
      <c r="AI1803" s="194"/>
    </row>
    <row r="1804" spans="1:35" ht="16.5" customHeight="1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75">
        <f>IF(AND($X$5012&lt;&gt;" ",$X$5012&lt;&gt;0),IF(X1804=$X$5012,1+COUNTIF(U$7:U1803,"&gt;0"),0),0)</f>
        <v>0</v>
      </c>
      <c r="V1804" s="178" t="s">
        <v>1993</v>
      </c>
      <c r="W1804" s="130"/>
      <c r="X1804" s="131"/>
      <c r="Y1804" s="131"/>
      <c r="Z1804" s="206"/>
      <c r="AA1804" s="134"/>
      <c r="AB1804" s="174">
        <f>IF(AC1804="totale",SUMIF(AA$7:AA1804,"somma",Z$7:Z1804)-SUMIF(AC$7:AC1803,"totale",AB$7:AB1803),0)</f>
        <v>0</v>
      </c>
      <c r="AC1804" s="134"/>
      <c r="AD1804" s="194">
        <f t="shared" si="128"/>
        <v>0</v>
      </c>
      <c r="AE1804" s="124" t="str">
        <f t="shared" si="127"/>
        <v/>
      </c>
      <c r="AF1804" s="195" t="str">
        <f t="shared" si="129"/>
        <v/>
      </c>
      <c r="AG1804" s="194" t="str">
        <f t="shared" si="130"/>
        <v/>
      </c>
      <c r="AH1804" s="194">
        <f>IF(AG1804="",0,IF(ISERROR(VLOOKUP(AG1804,AG$7:AG1803,1,FALSE)),1,0))</f>
        <v>0</v>
      </c>
      <c r="AI1804" s="194"/>
    </row>
    <row r="1805" spans="1:35" ht="16.5" customHeight="1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75">
        <f>IF(AND($X$5012&lt;&gt;" ",$X$5012&lt;&gt;0),IF(X1805=$X$5012,1+COUNTIF(U$7:U1804,"&gt;0"),0),0)</f>
        <v>0</v>
      </c>
      <c r="V1805" s="178" t="s">
        <v>1994</v>
      </c>
      <c r="W1805" s="130"/>
      <c r="X1805" s="131"/>
      <c r="Y1805" s="131"/>
      <c r="Z1805" s="206"/>
      <c r="AA1805" s="134"/>
      <c r="AB1805" s="174">
        <f>IF(AC1805="totale",SUMIF(AA$7:AA1805,"somma",Z$7:Z1805)-SUMIF(AC$7:AC1804,"totale",AB$7:AB1804),0)</f>
        <v>0</v>
      </c>
      <c r="AC1805" s="134"/>
      <c r="AD1805" s="194">
        <f t="shared" si="128"/>
        <v>0</v>
      </c>
      <c r="AE1805" s="124" t="str">
        <f t="shared" si="127"/>
        <v/>
      </c>
      <c r="AF1805" s="195" t="str">
        <f t="shared" si="129"/>
        <v/>
      </c>
      <c r="AG1805" s="194" t="str">
        <f t="shared" si="130"/>
        <v/>
      </c>
      <c r="AH1805" s="194">
        <f>IF(AG1805="",0,IF(ISERROR(VLOOKUP(AG1805,AG$7:AG1804,1,FALSE)),1,0))</f>
        <v>0</v>
      </c>
      <c r="AI1805" s="194"/>
    </row>
    <row r="1806" spans="1:35" ht="16.5" customHeight="1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75">
        <f>IF(AND($X$5012&lt;&gt;" ",$X$5012&lt;&gt;0),IF(X1806=$X$5012,1+COUNTIF(U$7:U1805,"&gt;0"),0),0)</f>
        <v>0</v>
      </c>
      <c r="V1806" s="178" t="s">
        <v>1995</v>
      </c>
      <c r="W1806" s="130"/>
      <c r="X1806" s="131"/>
      <c r="Y1806" s="131"/>
      <c r="Z1806" s="206"/>
      <c r="AA1806" s="134"/>
      <c r="AB1806" s="174">
        <f>IF(AC1806="totale",SUMIF(AA$7:AA1806,"somma",Z$7:Z1806)-SUMIF(AC$7:AC1805,"totale",AB$7:AB1805),0)</f>
        <v>0</v>
      </c>
      <c r="AC1806" s="134"/>
      <c r="AD1806" s="194">
        <f t="shared" si="128"/>
        <v>0</v>
      </c>
      <c r="AE1806" s="124" t="str">
        <f t="shared" si="127"/>
        <v/>
      </c>
      <c r="AF1806" s="195" t="str">
        <f t="shared" si="129"/>
        <v/>
      </c>
      <c r="AG1806" s="194" t="str">
        <f t="shared" si="130"/>
        <v/>
      </c>
      <c r="AH1806" s="194">
        <f>IF(AG1806="",0,IF(ISERROR(VLOOKUP(AG1806,AG$7:AG1805,1,FALSE)),1,0))</f>
        <v>0</v>
      </c>
      <c r="AI1806" s="194"/>
    </row>
    <row r="1807" spans="1:35" ht="16.5" customHeight="1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75">
        <f>IF(AND($X$5012&lt;&gt;" ",$X$5012&lt;&gt;0),IF(X1807=$X$5012,1+COUNTIF(U$7:U1806,"&gt;0"),0),0)</f>
        <v>0</v>
      </c>
      <c r="V1807" s="178" t="s">
        <v>1996</v>
      </c>
      <c r="W1807" s="130"/>
      <c r="X1807" s="131"/>
      <c r="Y1807" s="131"/>
      <c r="Z1807" s="206"/>
      <c r="AA1807" s="134"/>
      <c r="AB1807" s="174">
        <f>IF(AC1807="totale",SUMIF(AA$7:AA1807,"somma",Z$7:Z1807)-SUMIF(AC$7:AC1806,"totale",AB$7:AB1806),0)</f>
        <v>0</v>
      </c>
      <c r="AC1807" s="134"/>
      <c r="AD1807" s="194">
        <f t="shared" si="128"/>
        <v>0</v>
      </c>
      <c r="AE1807" s="124" t="str">
        <f t="shared" si="127"/>
        <v/>
      </c>
      <c r="AF1807" s="195" t="str">
        <f t="shared" si="129"/>
        <v/>
      </c>
      <c r="AG1807" s="194" t="str">
        <f t="shared" si="130"/>
        <v/>
      </c>
      <c r="AH1807" s="194">
        <f>IF(AG1807="",0,IF(ISERROR(VLOOKUP(AG1807,AG$7:AG1806,1,FALSE)),1,0))</f>
        <v>0</v>
      </c>
      <c r="AI1807" s="194"/>
    </row>
    <row r="1808" spans="1:35" ht="16.5" customHeight="1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75">
        <f>IF(AND($X$5012&lt;&gt;" ",$X$5012&lt;&gt;0),IF(X1808=$X$5012,1+COUNTIF(U$7:U1807,"&gt;0"),0),0)</f>
        <v>0</v>
      </c>
      <c r="V1808" s="178" t="s">
        <v>1997</v>
      </c>
      <c r="W1808" s="130"/>
      <c r="X1808" s="131"/>
      <c r="Y1808" s="131"/>
      <c r="Z1808" s="206"/>
      <c r="AA1808" s="134"/>
      <c r="AB1808" s="174">
        <f>IF(AC1808="totale",SUMIF(AA$7:AA1808,"somma",Z$7:Z1808)-SUMIF(AC$7:AC1807,"totale",AB$7:AB1807),0)</f>
        <v>0</v>
      </c>
      <c r="AC1808" s="134"/>
      <c r="AD1808" s="194">
        <f t="shared" si="128"/>
        <v>0</v>
      </c>
      <c r="AE1808" s="124" t="str">
        <f t="shared" si="127"/>
        <v/>
      </c>
      <c r="AF1808" s="195" t="str">
        <f t="shared" si="129"/>
        <v/>
      </c>
      <c r="AG1808" s="194" t="str">
        <f t="shared" si="130"/>
        <v/>
      </c>
      <c r="AH1808" s="194">
        <f>IF(AG1808="",0,IF(ISERROR(VLOOKUP(AG1808,AG$7:AG1807,1,FALSE)),1,0))</f>
        <v>0</v>
      </c>
      <c r="AI1808" s="194"/>
    </row>
    <row r="1809" spans="1:35" ht="16.5" customHeight="1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75">
        <f>IF(AND($X$5012&lt;&gt;" ",$X$5012&lt;&gt;0),IF(X1809=$X$5012,1+COUNTIF(U$7:U1808,"&gt;0"),0),0)</f>
        <v>0</v>
      </c>
      <c r="V1809" s="178" t="s">
        <v>1998</v>
      </c>
      <c r="W1809" s="130"/>
      <c r="X1809" s="131"/>
      <c r="Y1809" s="131"/>
      <c r="Z1809" s="206"/>
      <c r="AA1809" s="134"/>
      <c r="AB1809" s="174">
        <f>IF(AC1809="totale",SUMIF(AA$7:AA1809,"somma",Z$7:Z1809)-SUMIF(AC$7:AC1808,"totale",AB$7:AB1808),0)</f>
        <v>0</v>
      </c>
      <c r="AC1809" s="134"/>
      <c r="AD1809" s="194">
        <f t="shared" si="128"/>
        <v>0</v>
      </c>
      <c r="AE1809" s="124" t="str">
        <f t="shared" si="127"/>
        <v/>
      </c>
      <c r="AF1809" s="195" t="str">
        <f t="shared" si="129"/>
        <v/>
      </c>
      <c r="AG1809" s="194" t="str">
        <f t="shared" si="130"/>
        <v/>
      </c>
      <c r="AH1809" s="194">
        <f>IF(AG1809="",0,IF(ISERROR(VLOOKUP(AG1809,AG$7:AG1808,1,FALSE)),1,0))</f>
        <v>0</v>
      </c>
      <c r="AI1809" s="194"/>
    </row>
    <row r="1810" spans="1:35" ht="16.5" customHeight="1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75">
        <f>IF(AND($X$5012&lt;&gt;" ",$X$5012&lt;&gt;0),IF(X1810=$X$5012,1+COUNTIF(U$7:U1809,"&gt;0"),0),0)</f>
        <v>0</v>
      </c>
      <c r="V1810" s="178" t="s">
        <v>1999</v>
      </c>
      <c r="W1810" s="130"/>
      <c r="X1810" s="131"/>
      <c r="Y1810" s="131"/>
      <c r="Z1810" s="206"/>
      <c r="AA1810" s="134"/>
      <c r="AB1810" s="174">
        <f>IF(AC1810="totale",SUMIF(AA$7:AA1810,"somma",Z$7:Z1810)-SUMIF(AC$7:AC1809,"totale",AB$7:AB1809),0)</f>
        <v>0</v>
      </c>
      <c r="AC1810" s="134"/>
      <c r="AD1810" s="194">
        <f t="shared" si="128"/>
        <v>0</v>
      </c>
      <c r="AE1810" s="124" t="str">
        <f t="shared" si="127"/>
        <v/>
      </c>
      <c r="AF1810" s="195" t="str">
        <f t="shared" si="129"/>
        <v/>
      </c>
      <c r="AG1810" s="194" t="str">
        <f t="shared" si="130"/>
        <v/>
      </c>
      <c r="AH1810" s="194">
        <f>IF(AG1810="",0,IF(ISERROR(VLOOKUP(AG1810,AG$7:AG1809,1,FALSE)),1,0))</f>
        <v>0</v>
      </c>
      <c r="AI1810" s="194"/>
    </row>
    <row r="1811" spans="1:35" ht="16.5" customHeight="1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75">
        <f>IF(AND($X$5012&lt;&gt;" ",$X$5012&lt;&gt;0),IF(X1811=$X$5012,1+COUNTIF(U$7:U1810,"&gt;0"),0),0)</f>
        <v>0</v>
      </c>
      <c r="V1811" s="178" t="s">
        <v>2000</v>
      </c>
      <c r="W1811" s="130"/>
      <c r="X1811" s="131"/>
      <c r="Y1811" s="131"/>
      <c r="Z1811" s="206"/>
      <c r="AA1811" s="134"/>
      <c r="AB1811" s="174">
        <f>IF(AC1811="totale",SUMIF(AA$7:AA1811,"somma",Z$7:Z1811)-SUMIF(AC$7:AC1810,"totale",AB$7:AB1810),0)</f>
        <v>0</v>
      </c>
      <c r="AC1811" s="134"/>
      <c r="AD1811" s="194">
        <f t="shared" si="128"/>
        <v>0</v>
      </c>
      <c r="AE1811" s="124" t="str">
        <f t="shared" si="127"/>
        <v/>
      </c>
      <c r="AF1811" s="195" t="str">
        <f t="shared" si="129"/>
        <v/>
      </c>
      <c r="AG1811" s="194" t="str">
        <f t="shared" si="130"/>
        <v/>
      </c>
      <c r="AH1811" s="194">
        <f>IF(AG1811="",0,IF(ISERROR(VLOOKUP(AG1811,AG$7:AG1810,1,FALSE)),1,0))</f>
        <v>0</v>
      </c>
      <c r="AI1811" s="194"/>
    </row>
    <row r="1812" spans="1:35" ht="16.5" customHeight="1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75">
        <f>IF(AND($X$5012&lt;&gt;" ",$X$5012&lt;&gt;0),IF(X1812=$X$5012,1+COUNTIF(U$7:U1811,"&gt;0"),0),0)</f>
        <v>0</v>
      </c>
      <c r="V1812" s="178" t="s">
        <v>2001</v>
      </c>
      <c r="W1812" s="130"/>
      <c r="X1812" s="131"/>
      <c r="Y1812" s="131"/>
      <c r="Z1812" s="206"/>
      <c r="AA1812" s="134"/>
      <c r="AB1812" s="174">
        <f>IF(AC1812="totale",SUMIF(AA$7:AA1812,"somma",Z$7:Z1812)-SUMIF(AC$7:AC1811,"totale",AB$7:AB1811),0)</f>
        <v>0</v>
      </c>
      <c r="AC1812" s="134"/>
      <c r="AD1812" s="194">
        <f t="shared" si="128"/>
        <v>0</v>
      </c>
      <c r="AE1812" s="124" t="str">
        <f t="shared" si="127"/>
        <v/>
      </c>
      <c r="AF1812" s="195" t="str">
        <f t="shared" si="129"/>
        <v/>
      </c>
      <c r="AG1812" s="194" t="str">
        <f t="shared" si="130"/>
        <v/>
      </c>
      <c r="AH1812" s="194">
        <f>IF(AG1812="",0,IF(ISERROR(VLOOKUP(AG1812,AG$7:AG1811,1,FALSE)),1,0))</f>
        <v>0</v>
      </c>
      <c r="AI1812" s="194"/>
    </row>
    <row r="1813" spans="1:35" ht="16.5" customHeight="1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75">
        <f>IF(AND($X$5012&lt;&gt;" ",$X$5012&lt;&gt;0),IF(X1813=$X$5012,1+COUNTIF(U$7:U1812,"&gt;0"),0),0)</f>
        <v>0</v>
      </c>
      <c r="V1813" s="178" t="s">
        <v>2002</v>
      </c>
      <c r="W1813" s="130"/>
      <c r="X1813" s="131"/>
      <c r="Y1813" s="131"/>
      <c r="Z1813" s="206"/>
      <c r="AA1813" s="134"/>
      <c r="AB1813" s="174">
        <f>IF(AC1813="totale",SUMIF(AA$7:AA1813,"somma",Z$7:Z1813)-SUMIF(AC$7:AC1812,"totale",AB$7:AB1812),0)</f>
        <v>0</v>
      </c>
      <c r="AC1813" s="134"/>
      <c r="AD1813" s="194">
        <f t="shared" si="128"/>
        <v>0</v>
      </c>
      <c r="AE1813" s="124" t="str">
        <f t="shared" si="127"/>
        <v/>
      </c>
      <c r="AF1813" s="195" t="str">
        <f t="shared" si="129"/>
        <v/>
      </c>
      <c r="AG1813" s="194" t="str">
        <f t="shared" si="130"/>
        <v/>
      </c>
      <c r="AH1813" s="194">
        <f>IF(AG1813="",0,IF(ISERROR(VLOOKUP(AG1813,AG$7:AG1812,1,FALSE)),1,0))</f>
        <v>0</v>
      </c>
      <c r="AI1813" s="194"/>
    </row>
    <row r="1814" spans="1:35" ht="16.5" customHeight="1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75">
        <f>IF(AND($X$5012&lt;&gt;" ",$X$5012&lt;&gt;0),IF(X1814=$X$5012,1+COUNTIF(U$7:U1813,"&gt;0"),0),0)</f>
        <v>0</v>
      </c>
      <c r="V1814" s="178" t="s">
        <v>2003</v>
      </c>
      <c r="W1814" s="130"/>
      <c r="X1814" s="131"/>
      <c r="Y1814" s="131"/>
      <c r="Z1814" s="206"/>
      <c r="AA1814" s="134"/>
      <c r="AB1814" s="174">
        <f>IF(AC1814="totale",SUMIF(AA$7:AA1814,"somma",Z$7:Z1814)-SUMIF(AC$7:AC1813,"totale",AB$7:AB1813),0)</f>
        <v>0</v>
      </c>
      <c r="AC1814" s="134"/>
      <c r="AD1814" s="194">
        <f t="shared" si="128"/>
        <v>0</v>
      </c>
      <c r="AE1814" s="124" t="str">
        <f t="shared" si="127"/>
        <v/>
      </c>
      <c r="AF1814" s="195" t="str">
        <f t="shared" si="129"/>
        <v/>
      </c>
      <c r="AG1814" s="194" t="str">
        <f t="shared" si="130"/>
        <v/>
      </c>
      <c r="AH1814" s="194">
        <f>IF(AG1814="",0,IF(ISERROR(VLOOKUP(AG1814,AG$7:AG1813,1,FALSE)),1,0))</f>
        <v>0</v>
      </c>
      <c r="AI1814" s="194"/>
    </row>
    <row r="1815" spans="1:35" ht="16.5" customHeight="1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75">
        <f>IF(AND($X$5012&lt;&gt;" ",$X$5012&lt;&gt;0),IF(X1815=$X$5012,1+COUNTIF(U$7:U1814,"&gt;0"),0),0)</f>
        <v>0</v>
      </c>
      <c r="V1815" s="178" t="s">
        <v>2004</v>
      </c>
      <c r="W1815" s="130"/>
      <c r="X1815" s="131"/>
      <c r="Y1815" s="131"/>
      <c r="Z1815" s="206"/>
      <c r="AA1815" s="134"/>
      <c r="AB1815" s="174">
        <f>IF(AC1815="totale",SUMIF(AA$7:AA1815,"somma",Z$7:Z1815)-SUMIF(AC$7:AC1814,"totale",AB$7:AB1814),0)</f>
        <v>0</v>
      </c>
      <c r="AC1815" s="134"/>
      <c r="AD1815" s="194">
        <f t="shared" si="128"/>
        <v>0</v>
      </c>
      <c r="AE1815" s="124" t="str">
        <f t="shared" si="127"/>
        <v/>
      </c>
      <c r="AF1815" s="195" t="str">
        <f t="shared" si="129"/>
        <v/>
      </c>
      <c r="AG1815" s="194" t="str">
        <f t="shared" si="130"/>
        <v/>
      </c>
      <c r="AH1815" s="194">
        <f>IF(AG1815="",0,IF(ISERROR(VLOOKUP(AG1815,AG$7:AG1814,1,FALSE)),1,0))</f>
        <v>0</v>
      </c>
      <c r="AI1815" s="194"/>
    </row>
    <row r="1816" spans="1:35" ht="16.5" customHeight="1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75">
        <f>IF(AND($X$5012&lt;&gt;" ",$X$5012&lt;&gt;0),IF(X1816=$X$5012,1+COUNTIF(U$7:U1815,"&gt;0"),0),0)</f>
        <v>0</v>
      </c>
      <c r="V1816" s="178" t="s">
        <v>2005</v>
      </c>
      <c r="W1816" s="130"/>
      <c r="X1816" s="131"/>
      <c r="Y1816" s="131"/>
      <c r="Z1816" s="206"/>
      <c r="AA1816" s="134"/>
      <c r="AB1816" s="174">
        <f>IF(AC1816="totale",SUMIF(AA$7:AA1816,"somma",Z$7:Z1816)-SUMIF(AC$7:AC1815,"totale",AB$7:AB1815),0)</f>
        <v>0</v>
      </c>
      <c r="AC1816" s="134"/>
      <c r="AD1816" s="194">
        <f t="shared" si="128"/>
        <v>0</v>
      </c>
      <c r="AE1816" s="124" t="str">
        <f t="shared" si="127"/>
        <v/>
      </c>
      <c r="AF1816" s="195" t="str">
        <f t="shared" si="129"/>
        <v/>
      </c>
      <c r="AG1816" s="194" t="str">
        <f t="shared" si="130"/>
        <v/>
      </c>
      <c r="AH1816" s="194">
        <f>IF(AG1816="",0,IF(ISERROR(VLOOKUP(AG1816,AG$7:AG1815,1,FALSE)),1,0))</f>
        <v>0</v>
      </c>
      <c r="AI1816" s="194"/>
    </row>
    <row r="1817" spans="1:35" ht="16.5" customHeight="1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75">
        <f>IF(AND($X$5012&lt;&gt;" ",$X$5012&lt;&gt;0),IF(X1817=$X$5012,1+COUNTIF(U$7:U1816,"&gt;0"),0),0)</f>
        <v>0</v>
      </c>
      <c r="V1817" s="178" t="s">
        <v>2006</v>
      </c>
      <c r="W1817" s="130"/>
      <c r="X1817" s="131"/>
      <c r="Y1817" s="131"/>
      <c r="Z1817" s="206"/>
      <c r="AA1817" s="134"/>
      <c r="AB1817" s="174">
        <f>IF(AC1817="totale",SUMIF(AA$7:AA1817,"somma",Z$7:Z1817)-SUMIF(AC$7:AC1816,"totale",AB$7:AB1816),0)</f>
        <v>0</v>
      </c>
      <c r="AC1817" s="134"/>
      <c r="AD1817" s="194">
        <f t="shared" si="128"/>
        <v>0</v>
      </c>
      <c r="AE1817" s="124" t="str">
        <f t="shared" si="127"/>
        <v/>
      </c>
      <c r="AF1817" s="195" t="str">
        <f t="shared" si="129"/>
        <v/>
      </c>
      <c r="AG1817" s="194" t="str">
        <f t="shared" si="130"/>
        <v/>
      </c>
      <c r="AH1817" s="194">
        <f>IF(AG1817="",0,IF(ISERROR(VLOOKUP(AG1817,AG$7:AG1816,1,FALSE)),1,0))</f>
        <v>0</v>
      </c>
      <c r="AI1817" s="194"/>
    </row>
    <row r="1818" spans="1:35" ht="16.5" customHeight="1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75">
        <f>IF(AND($X$5012&lt;&gt;" ",$X$5012&lt;&gt;0),IF(X1818=$X$5012,1+COUNTIF(U$7:U1817,"&gt;0"),0),0)</f>
        <v>0</v>
      </c>
      <c r="V1818" s="178" t="s">
        <v>2007</v>
      </c>
      <c r="W1818" s="130"/>
      <c r="X1818" s="131"/>
      <c r="Y1818" s="131"/>
      <c r="Z1818" s="206"/>
      <c r="AA1818" s="134"/>
      <c r="AB1818" s="174">
        <f>IF(AC1818="totale",SUMIF(AA$7:AA1818,"somma",Z$7:Z1818)-SUMIF(AC$7:AC1817,"totale",AB$7:AB1817),0)</f>
        <v>0</v>
      </c>
      <c r="AC1818" s="134"/>
      <c r="AD1818" s="194">
        <f t="shared" si="128"/>
        <v>0</v>
      </c>
      <c r="AE1818" s="124" t="str">
        <f t="shared" si="127"/>
        <v/>
      </c>
      <c r="AF1818" s="195" t="str">
        <f t="shared" si="129"/>
        <v/>
      </c>
      <c r="AG1818" s="194" t="str">
        <f t="shared" si="130"/>
        <v/>
      </c>
      <c r="AH1818" s="194">
        <f>IF(AG1818="",0,IF(ISERROR(VLOOKUP(AG1818,AG$7:AG1817,1,FALSE)),1,0))</f>
        <v>0</v>
      </c>
      <c r="AI1818" s="194"/>
    </row>
    <row r="1819" spans="1:35" ht="16.5" customHeight="1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75">
        <f>IF(AND($X$5012&lt;&gt;" ",$X$5012&lt;&gt;0),IF(X1819=$X$5012,1+COUNTIF(U$7:U1818,"&gt;0"),0),0)</f>
        <v>0</v>
      </c>
      <c r="V1819" s="178" t="s">
        <v>2008</v>
      </c>
      <c r="W1819" s="130"/>
      <c r="X1819" s="131"/>
      <c r="Y1819" s="131"/>
      <c r="Z1819" s="206"/>
      <c r="AA1819" s="134"/>
      <c r="AB1819" s="174">
        <f>IF(AC1819="totale",SUMIF(AA$7:AA1819,"somma",Z$7:Z1819)-SUMIF(AC$7:AC1818,"totale",AB$7:AB1818),0)</f>
        <v>0</v>
      </c>
      <c r="AC1819" s="134"/>
      <c r="AD1819" s="194">
        <f t="shared" si="128"/>
        <v>0</v>
      </c>
      <c r="AE1819" s="124" t="str">
        <f t="shared" si="127"/>
        <v/>
      </c>
      <c r="AF1819" s="195" t="str">
        <f t="shared" si="129"/>
        <v/>
      </c>
      <c r="AG1819" s="194" t="str">
        <f t="shared" si="130"/>
        <v/>
      </c>
      <c r="AH1819" s="194">
        <f>IF(AG1819="",0,IF(ISERROR(VLOOKUP(AG1819,AG$7:AG1818,1,FALSE)),1,0))</f>
        <v>0</v>
      </c>
      <c r="AI1819" s="194"/>
    </row>
    <row r="1820" spans="1:35" ht="16.5" customHeight="1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75">
        <f>IF(AND($X$5012&lt;&gt;" ",$X$5012&lt;&gt;0),IF(X1820=$X$5012,1+COUNTIF(U$7:U1819,"&gt;0"),0),0)</f>
        <v>0</v>
      </c>
      <c r="V1820" s="178" t="s">
        <v>2009</v>
      </c>
      <c r="W1820" s="130"/>
      <c r="X1820" s="131"/>
      <c r="Y1820" s="131"/>
      <c r="Z1820" s="206"/>
      <c r="AA1820" s="134"/>
      <c r="AB1820" s="174">
        <f>IF(AC1820="totale",SUMIF(AA$7:AA1820,"somma",Z$7:Z1820)-SUMIF(AC$7:AC1819,"totale",AB$7:AB1819),0)</f>
        <v>0</v>
      </c>
      <c r="AC1820" s="134"/>
      <c r="AD1820" s="194">
        <f t="shared" si="128"/>
        <v>0</v>
      </c>
      <c r="AE1820" s="124" t="str">
        <f t="shared" si="127"/>
        <v/>
      </c>
      <c r="AF1820" s="195" t="str">
        <f t="shared" si="129"/>
        <v/>
      </c>
      <c r="AG1820" s="194" t="str">
        <f t="shared" si="130"/>
        <v/>
      </c>
      <c r="AH1820" s="194">
        <f>IF(AG1820="",0,IF(ISERROR(VLOOKUP(AG1820,AG$7:AG1819,1,FALSE)),1,0))</f>
        <v>0</v>
      </c>
      <c r="AI1820" s="194"/>
    </row>
    <row r="1821" spans="1:35" ht="16.5" customHeight="1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75">
        <f>IF(AND($X$5012&lt;&gt;" ",$X$5012&lt;&gt;0),IF(X1821=$X$5012,1+COUNTIF(U$7:U1820,"&gt;0"),0),0)</f>
        <v>0</v>
      </c>
      <c r="V1821" s="178" t="s">
        <v>2010</v>
      </c>
      <c r="W1821" s="130"/>
      <c r="X1821" s="131"/>
      <c r="Y1821" s="131"/>
      <c r="Z1821" s="206"/>
      <c r="AA1821" s="134"/>
      <c r="AB1821" s="174">
        <f>IF(AC1821="totale",SUMIF(AA$7:AA1821,"somma",Z$7:Z1821)-SUMIF(AC$7:AC1820,"totale",AB$7:AB1820),0)</f>
        <v>0</v>
      </c>
      <c r="AC1821" s="134"/>
      <c r="AD1821" s="194">
        <f t="shared" si="128"/>
        <v>0</v>
      </c>
      <c r="AE1821" s="124" t="str">
        <f t="shared" si="127"/>
        <v/>
      </c>
      <c r="AF1821" s="195" t="str">
        <f t="shared" si="129"/>
        <v/>
      </c>
      <c r="AG1821" s="194" t="str">
        <f t="shared" si="130"/>
        <v/>
      </c>
      <c r="AH1821" s="194">
        <f>IF(AG1821="",0,IF(ISERROR(VLOOKUP(AG1821,AG$7:AG1820,1,FALSE)),1,0))</f>
        <v>0</v>
      </c>
      <c r="AI1821" s="194"/>
    </row>
    <row r="1822" spans="1:35" ht="16.5" customHeight="1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75">
        <f>IF(AND($X$5012&lt;&gt;" ",$X$5012&lt;&gt;0),IF(X1822=$X$5012,1+COUNTIF(U$7:U1821,"&gt;0"),0),0)</f>
        <v>0</v>
      </c>
      <c r="V1822" s="178" t="s">
        <v>2011</v>
      </c>
      <c r="W1822" s="130"/>
      <c r="X1822" s="131"/>
      <c r="Y1822" s="131"/>
      <c r="Z1822" s="206"/>
      <c r="AA1822" s="134"/>
      <c r="AB1822" s="174">
        <f>IF(AC1822="totale",SUMIF(AA$7:AA1822,"somma",Z$7:Z1822)-SUMIF(AC$7:AC1821,"totale",AB$7:AB1821),0)</f>
        <v>0</v>
      </c>
      <c r="AC1822" s="134"/>
      <c r="AD1822" s="194">
        <f t="shared" si="128"/>
        <v>0</v>
      </c>
      <c r="AE1822" s="124" t="str">
        <f t="shared" si="127"/>
        <v/>
      </c>
      <c r="AF1822" s="195" t="str">
        <f t="shared" si="129"/>
        <v/>
      </c>
      <c r="AG1822" s="194" t="str">
        <f t="shared" si="130"/>
        <v/>
      </c>
      <c r="AH1822" s="194">
        <f>IF(AG1822="",0,IF(ISERROR(VLOOKUP(AG1822,AG$7:AG1821,1,FALSE)),1,0))</f>
        <v>0</v>
      </c>
      <c r="AI1822" s="194"/>
    </row>
    <row r="1823" spans="1:35" ht="16.5" customHeight="1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75">
        <f>IF(AND($X$5012&lt;&gt;" ",$X$5012&lt;&gt;0),IF(X1823=$X$5012,1+COUNTIF(U$7:U1822,"&gt;0"),0),0)</f>
        <v>0</v>
      </c>
      <c r="V1823" s="178" t="s">
        <v>2012</v>
      </c>
      <c r="W1823" s="130"/>
      <c r="X1823" s="131"/>
      <c r="Y1823" s="131"/>
      <c r="Z1823" s="206"/>
      <c r="AA1823" s="134"/>
      <c r="AB1823" s="174">
        <f>IF(AC1823="totale",SUMIF(AA$7:AA1823,"somma",Z$7:Z1823)-SUMIF(AC$7:AC1822,"totale",AB$7:AB1822),0)</f>
        <v>0</v>
      </c>
      <c r="AC1823" s="134"/>
      <c r="AD1823" s="194">
        <f t="shared" si="128"/>
        <v>0</v>
      </c>
      <c r="AE1823" s="124" t="str">
        <f t="shared" si="127"/>
        <v/>
      </c>
      <c r="AF1823" s="195" t="str">
        <f t="shared" si="129"/>
        <v/>
      </c>
      <c r="AG1823" s="194" t="str">
        <f t="shared" si="130"/>
        <v/>
      </c>
      <c r="AH1823" s="194">
        <f>IF(AG1823="",0,IF(ISERROR(VLOOKUP(AG1823,AG$7:AG1822,1,FALSE)),1,0))</f>
        <v>0</v>
      </c>
      <c r="AI1823" s="194"/>
    </row>
    <row r="1824" spans="1:35" ht="16.5" customHeight="1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75">
        <f>IF(AND($X$5012&lt;&gt;" ",$X$5012&lt;&gt;0),IF(X1824=$X$5012,1+COUNTIF(U$7:U1823,"&gt;0"),0),0)</f>
        <v>0</v>
      </c>
      <c r="V1824" s="178" t="s">
        <v>2013</v>
      </c>
      <c r="W1824" s="130"/>
      <c r="X1824" s="131"/>
      <c r="Y1824" s="131"/>
      <c r="Z1824" s="206"/>
      <c r="AA1824" s="134"/>
      <c r="AB1824" s="174">
        <f>IF(AC1824="totale",SUMIF(AA$7:AA1824,"somma",Z$7:Z1824)-SUMIF(AC$7:AC1823,"totale",AB$7:AB1823),0)</f>
        <v>0</v>
      </c>
      <c r="AC1824" s="134"/>
      <c r="AD1824" s="194">
        <f t="shared" si="128"/>
        <v>0</v>
      </c>
      <c r="AE1824" s="124" t="str">
        <f t="shared" si="127"/>
        <v/>
      </c>
      <c r="AF1824" s="195" t="str">
        <f t="shared" si="129"/>
        <v/>
      </c>
      <c r="AG1824" s="194" t="str">
        <f t="shared" si="130"/>
        <v/>
      </c>
      <c r="AH1824" s="194">
        <f>IF(AG1824="",0,IF(ISERROR(VLOOKUP(AG1824,AG$7:AG1823,1,FALSE)),1,0))</f>
        <v>0</v>
      </c>
      <c r="AI1824" s="194"/>
    </row>
    <row r="1825" spans="1:35" ht="16.5" customHeight="1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75">
        <f>IF(AND($X$5012&lt;&gt;" ",$X$5012&lt;&gt;0),IF(X1825=$X$5012,1+COUNTIF(U$7:U1824,"&gt;0"),0),0)</f>
        <v>0</v>
      </c>
      <c r="V1825" s="178" t="s">
        <v>2014</v>
      </c>
      <c r="W1825" s="130"/>
      <c r="X1825" s="131"/>
      <c r="Y1825" s="131"/>
      <c r="Z1825" s="206"/>
      <c r="AA1825" s="134"/>
      <c r="AB1825" s="174">
        <f>IF(AC1825="totale",SUMIF(AA$7:AA1825,"somma",Z$7:Z1825)-SUMIF(AC$7:AC1824,"totale",AB$7:AB1824),0)</f>
        <v>0</v>
      </c>
      <c r="AC1825" s="134"/>
      <c r="AD1825" s="194">
        <f t="shared" si="128"/>
        <v>0</v>
      </c>
      <c r="AE1825" s="124" t="str">
        <f t="shared" si="127"/>
        <v/>
      </c>
      <c r="AF1825" s="195" t="str">
        <f t="shared" si="129"/>
        <v/>
      </c>
      <c r="AG1825" s="194" t="str">
        <f t="shared" si="130"/>
        <v/>
      </c>
      <c r="AH1825" s="194">
        <f>IF(AG1825="",0,IF(ISERROR(VLOOKUP(AG1825,AG$7:AG1824,1,FALSE)),1,0))</f>
        <v>0</v>
      </c>
      <c r="AI1825" s="194"/>
    </row>
    <row r="1826" spans="1:35" ht="16.5" customHeight="1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75">
        <f>IF(AND($X$5012&lt;&gt;" ",$X$5012&lt;&gt;0),IF(X1826=$X$5012,1+COUNTIF(U$7:U1825,"&gt;0"),0),0)</f>
        <v>0</v>
      </c>
      <c r="V1826" s="178" t="s">
        <v>2015</v>
      </c>
      <c r="W1826" s="130"/>
      <c r="X1826" s="131"/>
      <c r="Y1826" s="131"/>
      <c r="Z1826" s="206"/>
      <c r="AA1826" s="134"/>
      <c r="AB1826" s="174">
        <f>IF(AC1826="totale",SUMIF(AA$7:AA1826,"somma",Z$7:Z1826)-SUMIF(AC$7:AC1825,"totale",AB$7:AB1825),0)</f>
        <v>0</v>
      </c>
      <c r="AC1826" s="134"/>
      <c r="AD1826" s="194">
        <f t="shared" si="128"/>
        <v>0</v>
      </c>
      <c r="AE1826" s="124" t="str">
        <f t="shared" si="127"/>
        <v/>
      </c>
      <c r="AF1826" s="195" t="str">
        <f t="shared" si="129"/>
        <v/>
      </c>
      <c r="AG1826" s="194" t="str">
        <f t="shared" si="130"/>
        <v/>
      </c>
      <c r="AH1826" s="194">
        <f>IF(AG1826="",0,IF(ISERROR(VLOOKUP(AG1826,AG$7:AG1825,1,FALSE)),1,0))</f>
        <v>0</v>
      </c>
      <c r="AI1826" s="194"/>
    </row>
    <row r="1827" spans="1:35" ht="16.5" customHeight="1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75">
        <f>IF(AND($X$5012&lt;&gt;" ",$X$5012&lt;&gt;0),IF(X1827=$X$5012,1+COUNTIF(U$7:U1826,"&gt;0"),0),0)</f>
        <v>0</v>
      </c>
      <c r="V1827" s="178" t="s">
        <v>2016</v>
      </c>
      <c r="W1827" s="130"/>
      <c r="X1827" s="131"/>
      <c r="Y1827" s="131"/>
      <c r="Z1827" s="206"/>
      <c r="AA1827" s="134"/>
      <c r="AB1827" s="174">
        <f>IF(AC1827="totale",SUMIF(AA$7:AA1827,"somma",Z$7:Z1827)-SUMIF(AC$7:AC1826,"totale",AB$7:AB1826),0)</f>
        <v>0</v>
      </c>
      <c r="AC1827" s="134"/>
      <c r="AD1827" s="194">
        <f t="shared" si="128"/>
        <v>0</v>
      </c>
      <c r="AE1827" s="124" t="str">
        <f t="shared" si="127"/>
        <v/>
      </c>
      <c r="AF1827" s="195" t="str">
        <f t="shared" si="129"/>
        <v/>
      </c>
      <c r="AG1827" s="194" t="str">
        <f t="shared" si="130"/>
        <v/>
      </c>
      <c r="AH1827" s="194">
        <f>IF(AG1827="",0,IF(ISERROR(VLOOKUP(AG1827,AG$7:AG1826,1,FALSE)),1,0))</f>
        <v>0</v>
      </c>
      <c r="AI1827" s="194"/>
    </row>
    <row r="1828" spans="1:35" ht="16.5" customHeight="1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75">
        <f>IF(AND($X$5012&lt;&gt;" ",$X$5012&lt;&gt;0),IF(X1828=$X$5012,1+COUNTIF(U$7:U1827,"&gt;0"),0),0)</f>
        <v>0</v>
      </c>
      <c r="V1828" s="178" t="s">
        <v>2017</v>
      </c>
      <c r="W1828" s="130"/>
      <c r="X1828" s="131"/>
      <c r="Y1828" s="131"/>
      <c r="Z1828" s="206"/>
      <c r="AA1828" s="134"/>
      <c r="AB1828" s="174">
        <f>IF(AC1828="totale",SUMIF(AA$7:AA1828,"somma",Z$7:Z1828)-SUMIF(AC$7:AC1827,"totale",AB$7:AB1827),0)</f>
        <v>0</v>
      </c>
      <c r="AC1828" s="134"/>
      <c r="AD1828" s="194">
        <f t="shared" si="128"/>
        <v>0</v>
      </c>
      <c r="AE1828" s="124" t="str">
        <f t="shared" si="127"/>
        <v/>
      </c>
      <c r="AF1828" s="195" t="str">
        <f t="shared" si="129"/>
        <v/>
      </c>
      <c r="AG1828" s="194" t="str">
        <f t="shared" si="130"/>
        <v/>
      </c>
      <c r="AH1828" s="194">
        <f>IF(AG1828="",0,IF(ISERROR(VLOOKUP(AG1828,AG$7:AG1827,1,FALSE)),1,0))</f>
        <v>0</v>
      </c>
      <c r="AI1828" s="194"/>
    </row>
    <row r="1829" spans="1:35" ht="16.5" customHeight="1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75">
        <f>IF(AND($X$5012&lt;&gt;" ",$X$5012&lt;&gt;0),IF(X1829=$X$5012,1+COUNTIF(U$7:U1828,"&gt;0"),0),0)</f>
        <v>0</v>
      </c>
      <c r="V1829" s="178" t="s">
        <v>2018</v>
      </c>
      <c r="W1829" s="130"/>
      <c r="X1829" s="131"/>
      <c r="Y1829" s="131"/>
      <c r="Z1829" s="206"/>
      <c r="AA1829" s="134"/>
      <c r="AB1829" s="174">
        <f>IF(AC1829="totale",SUMIF(AA$7:AA1829,"somma",Z$7:Z1829)-SUMIF(AC$7:AC1828,"totale",AB$7:AB1828),0)</f>
        <v>0</v>
      </c>
      <c r="AC1829" s="134"/>
      <c r="AD1829" s="194">
        <f t="shared" si="128"/>
        <v>0</v>
      </c>
      <c r="AE1829" s="124" t="str">
        <f t="shared" si="127"/>
        <v/>
      </c>
      <c r="AF1829" s="195" t="str">
        <f t="shared" si="129"/>
        <v/>
      </c>
      <c r="AG1829" s="194" t="str">
        <f t="shared" si="130"/>
        <v/>
      </c>
      <c r="AH1829" s="194">
        <f>IF(AG1829="",0,IF(ISERROR(VLOOKUP(AG1829,AG$7:AG1828,1,FALSE)),1,0))</f>
        <v>0</v>
      </c>
      <c r="AI1829" s="194"/>
    </row>
    <row r="1830" spans="1:35" ht="16.5" customHeight="1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75">
        <f>IF(AND($X$5012&lt;&gt;" ",$X$5012&lt;&gt;0),IF(X1830=$X$5012,1+COUNTIF(U$7:U1829,"&gt;0"),0),0)</f>
        <v>0</v>
      </c>
      <c r="V1830" s="178" t="s">
        <v>2019</v>
      </c>
      <c r="W1830" s="130"/>
      <c r="X1830" s="131"/>
      <c r="Y1830" s="131"/>
      <c r="Z1830" s="206"/>
      <c r="AA1830" s="134"/>
      <c r="AB1830" s="174">
        <f>IF(AC1830="totale",SUMIF(AA$7:AA1830,"somma",Z$7:Z1830)-SUMIF(AC$7:AC1829,"totale",AB$7:AB1829),0)</f>
        <v>0</v>
      </c>
      <c r="AC1830" s="134"/>
      <c r="AD1830" s="194">
        <f t="shared" si="128"/>
        <v>0</v>
      </c>
      <c r="AE1830" s="124" t="str">
        <f t="shared" si="127"/>
        <v/>
      </c>
      <c r="AF1830" s="195" t="str">
        <f t="shared" si="129"/>
        <v/>
      </c>
      <c r="AG1830" s="194" t="str">
        <f t="shared" si="130"/>
        <v/>
      </c>
      <c r="AH1830" s="194">
        <f>IF(AG1830="",0,IF(ISERROR(VLOOKUP(AG1830,AG$7:AG1829,1,FALSE)),1,0))</f>
        <v>0</v>
      </c>
      <c r="AI1830" s="194"/>
    </row>
    <row r="1831" spans="1:35" ht="16.5" customHeight="1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75">
        <f>IF(AND($X$5012&lt;&gt;" ",$X$5012&lt;&gt;0),IF(X1831=$X$5012,1+COUNTIF(U$7:U1830,"&gt;0"),0),0)</f>
        <v>0</v>
      </c>
      <c r="V1831" s="178" t="s">
        <v>2020</v>
      </c>
      <c r="W1831" s="130"/>
      <c r="X1831" s="131"/>
      <c r="Y1831" s="131"/>
      <c r="Z1831" s="206"/>
      <c r="AA1831" s="134"/>
      <c r="AB1831" s="174">
        <f>IF(AC1831="totale",SUMIF(AA$7:AA1831,"somma",Z$7:Z1831)-SUMIF(AC$7:AC1830,"totale",AB$7:AB1830),0)</f>
        <v>0</v>
      </c>
      <c r="AC1831" s="134"/>
      <c r="AD1831" s="194">
        <f t="shared" si="128"/>
        <v>0</v>
      </c>
      <c r="AE1831" s="124" t="str">
        <f t="shared" si="127"/>
        <v/>
      </c>
      <c r="AF1831" s="195" t="str">
        <f t="shared" si="129"/>
        <v/>
      </c>
      <c r="AG1831" s="194" t="str">
        <f t="shared" si="130"/>
        <v/>
      </c>
      <c r="AH1831" s="194">
        <f>IF(AG1831="",0,IF(ISERROR(VLOOKUP(AG1831,AG$7:AG1830,1,FALSE)),1,0))</f>
        <v>0</v>
      </c>
      <c r="AI1831" s="194"/>
    </row>
    <row r="1832" spans="1:35" ht="16.5" customHeight="1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75">
        <f>IF(AND($X$5012&lt;&gt;" ",$X$5012&lt;&gt;0),IF(X1832=$X$5012,1+COUNTIF(U$7:U1831,"&gt;0"),0),0)</f>
        <v>0</v>
      </c>
      <c r="V1832" s="178" t="s">
        <v>2021</v>
      </c>
      <c r="W1832" s="130"/>
      <c r="X1832" s="131"/>
      <c r="Y1832" s="131"/>
      <c r="Z1832" s="206"/>
      <c r="AA1832" s="134"/>
      <c r="AB1832" s="174">
        <f>IF(AC1832="totale",SUMIF(AA$7:AA1832,"somma",Z$7:Z1832)-SUMIF(AC$7:AC1831,"totale",AB$7:AB1831),0)</f>
        <v>0</v>
      </c>
      <c r="AC1832" s="134"/>
      <c r="AD1832" s="194">
        <f t="shared" si="128"/>
        <v>0</v>
      </c>
      <c r="AE1832" s="124" t="str">
        <f t="shared" si="127"/>
        <v/>
      </c>
      <c r="AF1832" s="195" t="str">
        <f t="shared" si="129"/>
        <v/>
      </c>
      <c r="AG1832" s="194" t="str">
        <f t="shared" si="130"/>
        <v/>
      </c>
      <c r="AH1832" s="194">
        <f>IF(AG1832="",0,IF(ISERROR(VLOOKUP(AG1832,AG$7:AG1831,1,FALSE)),1,0))</f>
        <v>0</v>
      </c>
      <c r="AI1832" s="194"/>
    </row>
    <row r="1833" spans="1:35" ht="16.5" customHeight="1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75">
        <f>IF(AND($X$5012&lt;&gt;" ",$X$5012&lt;&gt;0),IF(X1833=$X$5012,1+COUNTIF(U$7:U1832,"&gt;0"),0),0)</f>
        <v>0</v>
      </c>
      <c r="V1833" s="178" t="s">
        <v>2022</v>
      </c>
      <c r="W1833" s="130"/>
      <c r="X1833" s="131"/>
      <c r="Y1833" s="131"/>
      <c r="Z1833" s="206"/>
      <c r="AA1833" s="134"/>
      <c r="AB1833" s="174">
        <f>IF(AC1833="totale",SUMIF(AA$7:AA1833,"somma",Z$7:Z1833)-SUMIF(AC$7:AC1832,"totale",AB$7:AB1832),0)</f>
        <v>0</v>
      </c>
      <c r="AC1833" s="134"/>
      <c r="AD1833" s="194">
        <f t="shared" si="128"/>
        <v>0</v>
      </c>
      <c r="AE1833" s="124" t="str">
        <f t="shared" si="127"/>
        <v/>
      </c>
      <c r="AF1833" s="195" t="str">
        <f t="shared" si="129"/>
        <v/>
      </c>
      <c r="AG1833" s="194" t="str">
        <f t="shared" si="130"/>
        <v/>
      </c>
      <c r="AH1833" s="194">
        <f>IF(AG1833="",0,IF(ISERROR(VLOOKUP(AG1833,AG$7:AG1832,1,FALSE)),1,0))</f>
        <v>0</v>
      </c>
      <c r="AI1833" s="194"/>
    </row>
    <row r="1834" spans="1:35" ht="16.5" customHeight="1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75">
        <f>IF(AND($X$5012&lt;&gt;" ",$X$5012&lt;&gt;0),IF(X1834=$X$5012,1+COUNTIF(U$7:U1833,"&gt;0"),0),0)</f>
        <v>0</v>
      </c>
      <c r="V1834" s="178" t="s">
        <v>2023</v>
      </c>
      <c r="W1834" s="130"/>
      <c r="X1834" s="131"/>
      <c r="Y1834" s="131"/>
      <c r="Z1834" s="206"/>
      <c r="AA1834" s="134"/>
      <c r="AB1834" s="174">
        <f>IF(AC1834="totale",SUMIF(AA$7:AA1834,"somma",Z$7:Z1834)-SUMIF(AC$7:AC1833,"totale",AB$7:AB1833),0)</f>
        <v>0</v>
      </c>
      <c r="AC1834" s="134"/>
      <c r="AD1834" s="194">
        <f t="shared" si="128"/>
        <v>0</v>
      </c>
      <c r="AE1834" s="124" t="str">
        <f t="shared" si="127"/>
        <v/>
      </c>
      <c r="AF1834" s="195" t="str">
        <f t="shared" si="129"/>
        <v/>
      </c>
      <c r="AG1834" s="194" t="str">
        <f t="shared" si="130"/>
        <v/>
      </c>
      <c r="AH1834" s="194">
        <f>IF(AG1834="",0,IF(ISERROR(VLOOKUP(AG1834,AG$7:AG1833,1,FALSE)),1,0))</f>
        <v>0</v>
      </c>
      <c r="AI1834" s="194"/>
    </row>
    <row r="1835" spans="1:35" ht="16.5" customHeight="1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75">
        <f>IF(AND($X$5012&lt;&gt;" ",$X$5012&lt;&gt;0),IF(X1835=$X$5012,1+COUNTIF(U$7:U1834,"&gt;0"),0),0)</f>
        <v>0</v>
      </c>
      <c r="V1835" s="178" t="s">
        <v>2024</v>
      </c>
      <c r="W1835" s="130"/>
      <c r="X1835" s="131"/>
      <c r="Y1835" s="131"/>
      <c r="Z1835" s="206"/>
      <c r="AA1835" s="134"/>
      <c r="AB1835" s="174">
        <f>IF(AC1835="totale",SUMIF(AA$7:AA1835,"somma",Z$7:Z1835)-SUMIF(AC$7:AC1834,"totale",AB$7:AB1834),0)</f>
        <v>0</v>
      </c>
      <c r="AC1835" s="134"/>
      <c r="AD1835" s="194">
        <f t="shared" si="128"/>
        <v>0</v>
      </c>
      <c r="AE1835" s="124" t="str">
        <f t="shared" si="127"/>
        <v/>
      </c>
      <c r="AF1835" s="195" t="str">
        <f t="shared" si="129"/>
        <v/>
      </c>
      <c r="AG1835" s="194" t="str">
        <f t="shared" si="130"/>
        <v/>
      </c>
      <c r="AH1835" s="194">
        <f>IF(AG1835="",0,IF(ISERROR(VLOOKUP(AG1835,AG$7:AG1834,1,FALSE)),1,0))</f>
        <v>0</v>
      </c>
      <c r="AI1835" s="194"/>
    </row>
    <row r="1836" spans="1:35" ht="16.5" customHeight="1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75">
        <f>IF(AND($X$5012&lt;&gt;" ",$X$5012&lt;&gt;0),IF(X1836=$X$5012,1+COUNTIF(U$7:U1835,"&gt;0"),0),0)</f>
        <v>0</v>
      </c>
      <c r="V1836" s="178" t="s">
        <v>2025</v>
      </c>
      <c r="W1836" s="130"/>
      <c r="X1836" s="131"/>
      <c r="Y1836" s="131"/>
      <c r="Z1836" s="206"/>
      <c r="AA1836" s="134"/>
      <c r="AB1836" s="174">
        <f>IF(AC1836="totale",SUMIF(AA$7:AA1836,"somma",Z$7:Z1836)-SUMIF(AC$7:AC1835,"totale",AB$7:AB1835),0)</f>
        <v>0</v>
      </c>
      <c r="AC1836" s="134"/>
      <c r="AD1836" s="194">
        <f t="shared" si="128"/>
        <v>0</v>
      </c>
      <c r="AE1836" s="124" t="str">
        <f t="shared" si="127"/>
        <v/>
      </c>
      <c r="AF1836" s="195" t="str">
        <f t="shared" si="129"/>
        <v/>
      </c>
      <c r="AG1836" s="194" t="str">
        <f t="shared" si="130"/>
        <v/>
      </c>
      <c r="AH1836" s="194">
        <f>IF(AG1836="",0,IF(ISERROR(VLOOKUP(AG1836,AG$7:AG1835,1,FALSE)),1,0))</f>
        <v>0</v>
      </c>
      <c r="AI1836" s="194"/>
    </row>
    <row r="1837" spans="1:35" ht="16.5" customHeight="1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75">
        <f>IF(AND($X$5012&lt;&gt;" ",$X$5012&lt;&gt;0),IF(X1837=$X$5012,1+COUNTIF(U$7:U1836,"&gt;0"),0),0)</f>
        <v>0</v>
      </c>
      <c r="V1837" s="178" t="s">
        <v>2026</v>
      </c>
      <c r="W1837" s="130"/>
      <c r="X1837" s="131"/>
      <c r="Y1837" s="131"/>
      <c r="Z1837" s="206"/>
      <c r="AA1837" s="134"/>
      <c r="AB1837" s="174">
        <f>IF(AC1837="totale",SUMIF(AA$7:AA1837,"somma",Z$7:Z1837)-SUMIF(AC$7:AC1836,"totale",AB$7:AB1836),0)</f>
        <v>0</v>
      </c>
      <c r="AC1837" s="134"/>
      <c r="AD1837" s="194">
        <f t="shared" si="128"/>
        <v>0</v>
      </c>
      <c r="AE1837" s="124" t="str">
        <f t="shared" si="127"/>
        <v/>
      </c>
      <c r="AF1837" s="195" t="str">
        <f t="shared" si="129"/>
        <v/>
      </c>
      <c r="AG1837" s="194" t="str">
        <f t="shared" si="130"/>
        <v/>
      </c>
      <c r="AH1837" s="194">
        <f>IF(AG1837="",0,IF(ISERROR(VLOOKUP(AG1837,AG$7:AG1836,1,FALSE)),1,0))</f>
        <v>0</v>
      </c>
      <c r="AI1837" s="194"/>
    </row>
    <row r="1838" spans="1:35" ht="16.5" customHeight="1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75">
        <f>IF(AND($X$5012&lt;&gt;" ",$X$5012&lt;&gt;0),IF(X1838=$X$5012,1+COUNTIF(U$7:U1837,"&gt;0"),0),0)</f>
        <v>0</v>
      </c>
      <c r="V1838" s="178" t="s">
        <v>2027</v>
      </c>
      <c r="W1838" s="130"/>
      <c r="X1838" s="131"/>
      <c r="Y1838" s="131"/>
      <c r="Z1838" s="206"/>
      <c r="AA1838" s="134"/>
      <c r="AB1838" s="174">
        <f>IF(AC1838="totale",SUMIF(AA$7:AA1838,"somma",Z$7:Z1838)-SUMIF(AC$7:AC1837,"totale",AB$7:AB1837),0)</f>
        <v>0</v>
      </c>
      <c r="AC1838" s="134"/>
      <c r="AD1838" s="194">
        <f t="shared" si="128"/>
        <v>0</v>
      </c>
      <c r="AE1838" s="124" t="str">
        <f t="shared" si="127"/>
        <v/>
      </c>
      <c r="AF1838" s="195" t="str">
        <f t="shared" si="129"/>
        <v/>
      </c>
      <c r="AG1838" s="194" t="str">
        <f t="shared" si="130"/>
        <v/>
      </c>
      <c r="AH1838" s="194">
        <f>IF(AG1838="",0,IF(ISERROR(VLOOKUP(AG1838,AG$7:AG1837,1,FALSE)),1,0))</f>
        <v>0</v>
      </c>
      <c r="AI1838" s="194"/>
    </row>
    <row r="1839" spans="1:35" ht="16.5" customHeight="1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75">
        <f>IF(AND($X$5012&lt;&gt;" ",$X$5012&lt;&gt;0),IF(X1839=$X$5012,1+COUNTIF(U$7:U1838,"&gt;0"),0),0)</f>
        <v>0</v>
      </c>
      <c r="V1839" s="178" t="s">
        <v>2028</v>
      </c>
      <c r="W1839" s="130"/>
      <c r="X1839" s="131"/>
      <c r="Y1839" s="131"/>
      <c r="Z1839" s="206"/>
      <c r="AA1839" s="134"/>
      <c r="AB1839" s="174">
        <f>IF(AC1839="totale",SUMIF(AA$7:AA1839,"somma",Z$7:Z1839)-SUMIF(AC$7:AC1838,"totale",AB$7:AB1838),0)</f>
        <v>0</v>
      </c>
      <c r="AC1839" s="134"/>
      <c r="AD1839" s="194">
        <f t="shared" si="128"/>
        <v>0</v>
      </c>
      <c r="AE1839" s="124" t="str">
        <f t="shared" si="127"/>
        <v/>
      </c>
      <c r="AF1839" s="195" t="str">
        <f t="shared" si="129"/>
        <v/>
      </c>
      <c r="AG1839" s="194" t="str">
        <f t="shared" si="130"/>
        <v/>
      </c>
      <c r="AH1839" s="194">
        <f>IF(AG1839="",0,IF(ISERROR(VLOOKUP(AG1839,AG$7:AG1838,1,FALSE)),1,0))</f>
        <v>0</v>
      </c>
      <c r="AI1839" s="194"/>
    </row>
    <row r="1840" spans="1:35" ht="16.5" customHeight="1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75">
        <f>IF(AND($X$5012&lt;&gt;" ",$X$5012&lt;&gt;0),IF(X1840=$X$5012,1+COUNTIF(U$7:U1839,"&gt;0"),0),0)</f>
        <v>0</v>
      </c>
      <c r="V1840" s="178" t="s">
        <v>2029</v>
      </c>
      <c r="W1840" s="130"/>
      <c r="X1840" s="131"/>
      <c r="Y1840" s="131"/>
      <c r="Z1840" s="206"/>
      <c r="AA1840" s="134"/>
      <c r="AB1840" s="174">
        <f>IF(AC1840="totale",SUMIF(AA$7:AA1840,"somma",Z$7:Z1840)-SUMIF(AC$7:AC1839,"totale",AB$7:AB1839),0)</f>
        <v>0</v>
      </c>
      <c r="AC1840" s="134"/>
      <c r="AD1840" s="194">
        <f t="shared" si="128"/>
        <v>0</v>
      </c>
      <c r="AE1840" s="124" t="str">
        <f t="shared" si="127"/>
        <v/>
      </c>
      <c r="AF1840" s="195" t="str">
        <f t="shared" si="129"/>
        <v/>
      </c>
      <c r="AG1840" s="194" t="str">
        <f t="shared" si="130"/>
        <v/>
      </c>
      <c r="AH1840" s="194">
        <f>IF(AG1840="",0,IF(ISERROR(VLOOKUP(AG1840,AG$7:AG1839,1,FALSE)),1,0))</f>
        <v>0</v>
      </c>
      <c r="AI1840" s="194"/>
    </row>
    <row r="1841" spans="1:35" ht="16.5" customHeight="1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75">
        <f>IF(AND($X$5012&lt;&gt;" ",$X$5012&lt;&gt;0),IF(X1841=$X$5012,1+COUNTIF(U$7:U1840,"&gt;0"),0),0)</f>
        <v>0</v>
      </c>
      <c r="V1841" s="178" t="s">
        <v>2030</v>
      </c>
      <c r="W1841" s="130"/>
      <c r="X1841" s="131"/>
      <c r="Y1841" s="131"/>
      <c r="Z1841" s="206"/>
      <c r="AA1841" s="134"/>
      <c r="AB1841" s="174">
        <f>IF(AC1841="totale",SUMIF(AA$7:AA1841,"somma",Z$7:Z1841)-SUMIF(AC$7:AC1840,"totale",AB$7:AB1840),0)</f>
        <v>0</v>
      </c>
      <c r="AC1841" s="134"/>
      <c r="AD1841" s="194">
        <f t="shared" si="128"/>
        <v>0</v>
      </c>
      <c r="AE1841" s="124" t="str">
        <f t="shared" si="127"/>
        <v/>
      </c>
      <c r="AF1841" s="195" t="str">
        <f t="shared" si="129"/>
        <v/>
      </c>
      <c r="AG1841" s="194" t="str">
        <f t="shared" si="130"/>
        <v/>
      </c>
      <c r="AH1841" s="194">
        <f>IF(AG1841="",0,IF(ISERROR(VLOOKUP(AG1841,AG$7:AG1840,1,FALSE)),1,0))</f>
        <v>0</v>
      </c>
      <c r="AI1841" s="194"/>
    </row>
    <row r="1842" spans="1:35" ht="16.5" customHeight="1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75">
        <f>IF(AND($X$5012&lt;&gt;" ",$X$5012&lt;&gt;0),IF(X1842=$X$5012,1+COUNTIF(U$7:U1841,"&gt;0"),0),0)</f>
        <v>0</v>
      </c>
      <c r="V1842" s="178" t="s">
        <v>2031</v>
      </c>
      <c r="W1842" s="130"/>
      <c r="X1842" s="131"/>
      <c r="Y1842" s="131"/>
      <c r="Z1842" s="206"/>
      <c r="AA1842" s="134"/>
      <c r="AB1842" s="174">
        <f>IF(AC1842="totale",SUMIF(AA$7:AA1842,"somma",Z$7:Z1842)-SUMIF(AC$7:AC1841,"totale",AB$7:AB1841),0)</f>
        <v>0</v>
      </c>
      <c r="AC1842" s="134"/>
      <c r="AD1842" s="194">
        <f t="shared" si="128"/>
        <v>0</v>
      </c>
      <c r="AE1842" s="124" t="str">
        <f t="shared" si="127"/>
        <v/>
      </c>
      <c r="AF1842" s="195" t="str">
        <f t="shared" si="129"/>
        <v/>
      </c>
      <c r="AG1842" s="194" t="str">
        <f t="shared" si="130"/>
        <v/>
      </c>
      <c r="AH1842" s="194">
        <f>IF(AG1842="",0,IF(ISERROR(VLOOKUP(AG1842,AG$7:AG1841,1,FALSE)),1,0))</f>
        <v>0</v>
      </c>
      <c r="AI1842" s="194"/>
    </row>
    <row r="1843" spans="1:35" ht="16.5" customHeight="1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75">
        <f>IF(AND($X$5012&lt;&gt;" ",$X$5012&lt;&gt;0),IF(X1843=$X$5012,1+COUNTIF(U$7:U1842,"&gt;0"),0),0)</f>
        <v>0</v>
      </c>
      <c r="V1843" s="178" t="s">
        <v>2032</v>
      </c>
      <c r="W1843" s="130"/>
      <c r="X1843" s="131"/>
      <c r="Y1843" s="131"/>
      <c r="Z1843" s="206"/>
      <c r="AA1843" s="134"/>
      <c r="AB1843" s="174">
        <f>IF(AC1843="totale",SUMIF(AA$7:AA1843,"somma",Z$7:Z1843)-SUMIF(AC$7:AC1842,"totale",AB$7:AB1842),0)</f>
        <v>0</v>
      </c>
      <c r="AC1843" s="134"/>
      <c r="AD1843" s="194">
        <f t="shared" si="128"/>
        <v>0</v>
      </c>
      <c r="AE1843" s="124" t="str">
        <f t="shared" si="127"/>
        <v/>
      </c>
      <c r="AF1843" s="195" t="str">
        <f t="shared" si="129"/>
        <v/>
      </c>
      <c r="AG1843" s="194" t="str">
        <f t="shared" si="130"/>
        <v/>
      </c>
      <c r="AH1843" s="194">
        <f>IF(AG1843="",0,IF(ISERROR(VLOOKUP(AG1843,AG$7:AG1842,1,FALSE)),1,0))</f>
        <v>0</v>
      </c>
      <c r="AI1843" s="194"/>
    </row>
    <row r="1844" spans="1:35" ht="16.5" customHeight="1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75">
        <f>IF(AND($X$5012&lt;&gt;" ",$X$5012&lt;&gt;0),IF(X1844=$X$5012,1+COUNTIF(U$7:U1843,"&gt;0"),0),0)</f>
        <v>0</v>
      </c>
      <c r="V1844" s="178" t="s">
        <v>2033</v>
      </c>
      <c r="W1844" s="130"/>
      <c r="X1844" s="131"/>
      <c r="Y1844" s="131"/>
      <c r="Z1844" s="206"/>
      <c r="AA1844" s="134"/>
      <c r="AB1844" s="174">
        <f>IF(AC1844="totale",SUMIF(AA$7:AA1844,"somma",Z$7:Z1844)-SUMIF(AC$7:AC1843,"totale",AB$7:AB1843),0)</f>
        <v>0</v>
      </c>
      <c r="AC1844" s="134"/>
      <c r="AD1844" s="194">
        <f t="shared" si="128"/>
        <v>0</v>
      </c>
      <c r="AE1844" s="124" t="str">
        <f t="shared" si="127"/>
        <v/>
      </c>
      <c r="AF1844" s="195" t="str">
        <f t="shared" si="129"/>
        <v/>
      </c>
      <c r="AG1844" s="194" t="str">
        <f t="shared" si="130"/>
        <v/>
      </c>
      <c r="AH1844" s="194">
        <f>IF(AG1844="",0,IF(ISERROR(VLOOKUP(AG1844,AG$7:AG1843,1,FALSE)),1,0))</f>
        <v>0</v>
      </c>
      <c r="AI1844" s="194"/>
    </row>
    <row r="1845" spans="1:35" ht="16.5" customHeight="1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75">
        <f>IF(AND($X$5012&lt;&gt;" ",$X$5012&lt;&gt;0),IF(X1845=$X$5012,1+COUNTIF(U$7:U1844,"&gt;0"),0),0)</f>
        <v>0</v>
      </c>
      <c r="V1845" s="178" t="s">
        <v>2034</v>
      </c>
      <c r="W1845" s="130"/>
      <c r="X1845" s="131"/>
      <c r="Y1845" s="131"/>
      <c r="Z1845" s="206"/>
      <c r="AA1845" s="134"/>
      <c r="AB1845" s="174">
        <f>IF(AC1845="totale",SUMIF(AA$7:AA1845,"somma",Z$7:Z1845)-SUMIF(AC$7:AC1844,"totale",AB$7:AB1844),0)</f>
        <v>0</v>
      </c>
      <c r="AC1845" s="134"/>
      <c r="AD1845" s="194">
        <f t="shared" si="128"/>
        <v>0</v>
      </c>
      <c r="AE1845" s="124" t="str">
        <f t="shared" si="127"/>
        <v/>
      </c>
      <c r="AF1845" s="195" t="str">
        <f t="shared" si="129"/>
        <v/>
      </c>
      <c r="AG1845" s="194" t="str">
        <f t="shared" si="130"/>
        <v/>
      </c>
      <c r="AH1845" s="194">
        <f>IF(AG1845="",0,IF(ISERROR(VLOOKUP(AG1845,AG$7:AG1844,1,FALSE)),1,0))</f>
        <v>0</v>
      </c>
      <c r="AI1845" s="194"/>
    </row>
    <row r="1846" spans="1:35" ht="16.5" customHeight="1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75">
        <f>IF(AND($X$5012&lt;&gt;" ",$X$5012&lt;&gt;0),IF(X1846=$X$5012,1+COUNTIF(U$7:U1845,"&gt;0"),0),0)</f>
        <v>0</v>
      </c>
      <c r="V1846" s="178" t="s">
        <v>2035</v>
      </c>
      <c r="W1846" s="130"/>
      <c r="X1846" s="131"/>
      <c r="Y1846" s="131"/>
      <c r="Z1846" s="206"/>
      <c r="AA1846" s="134"/>
      <c r="AB1846" s="174">
        <f>IF(AC1846="totale",SUMIF(AA$7:AA1846,"somma",Z$7:Z1846)-SUMIF(AC$7:AC1845,"totale",AB$7:AB1845),0)</f>
        <v>0</v>
      </c>
      <c r="AC1846" s="134"/>
      <c r="AD1846" s="194">
        <f t="shared" si="128"/>
        <v>0</v>
      </c>
      <c r="AE1846" s="124" t="str">
        <f t="shared" si="127"/>
        <v/>
      </c>
      <c r="AF1846" s="195" t="str">
        <f t="shared" si="129"/>
        <v/>
      </c>
      <c r="AG1846" s="194" t="str">
        <f t="shared" si="130"/>
        <v/>
      </c>
      <c r="AH1846" s="194">
        <f>IF(AG1846="",0,IF(ISERROR(VLOOKUP(AG1846,AG$7:AG1845,1,FALSE)),1,0))</f>
        <v>0</v>
      </c>
      <c r="AI1846" s="194"/>
    </row>
    <row r="1847" spans="1:35" ht="16.5" customHeight="1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75">
        <f>IF(AND($X$5012&lt;&gt;" ",$X$5012&lt;&gt;0),IF(X1847=$X$5012,1+COUNTIF(U$7:U1846,"&gt;0"),0),0)</f>
        <v>0</v>
      </c>
      <c r="V1847" s="178" t="s">
        <v>2036</v>
      </c>
      <c r="W1847" s="130"/>
      <c r="X1847" s="131"/>
      <c r="Y1847" s="131"/>
      <c r="Z1847" s="206"/>
      <c r="AA1847" s="134"/>
      <c r="AB1847" s="174">
        <f>IF(AC1847="totale",SUMIF(AA$7:AA1847,"somma",Z$7:Z1847)-SUMIF(AC$7:AC1846,"totale",AB$7:AB1846),0)</f>
        <v>0</v>
      </c>
      <c r="AC1847" s="134"/>
      <c r="AD1847" s="194">
        <f t="shared" si="128"/>
        <v>0</v>
      </c>
      <c r="AE1847" s="124" t="str">
        <f t="shared" si="127"/>
        <v/>
      </c>
      <c r="AF1847" s="195" t="str">
        <f t="shared" si="129"/>
        <v/>
      </c>
      <c r="AG1847" s="194" t="str">
        <f t="shared" si="130"/>
        <v/>
      </c>
      <c r="AH1847" s="194">
        <f>IF(AG1847="",0,IF(ISERROR(VLOOKUP(AG1847,AG$7:AG1846,1,FALSE)),1,0))</f>
        <v>0</v>
      </c>
      <c r="AI1847" s="194"/>
    </row>
    <row r="1848" spans="1:35" ht="16.5" customHeight="1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75">
        <f>IF(AND($X$5012&lt;&gt;" ",$X$5012&lt;&gt;0),IF(X1848=$X$5012,1+COUNTIF(U$7:U1847,"&gt;0"),0),0)</f>
        <v>0</v>
      </c>
      <c r="V1848" s="178" t="s">
        <v>2037</v>
      </c>
      <c r="W1848" s="130"/>
      <c r="X1848" s="131"/>
      <c r="Y1848" s="131"/>
      <c r="Z1848" s="206"/>
      <c r="AA1848" s="134"/>
      <c r="AB1848" s="174">
        <f>IF(AC1848="totale",SUMIF(AA$7:AA1848,"somma",Z$7:Z1848)-SUMIF(AC$7:AC1847,"totale",AB$7:AB1847),0)</f>
        <v>0</v>
      </c>
      <c r="AC1848" s="134"/>
      <c r="AD1848" s="194">
        <f t="shared" si="128"/>
        <v>0</v>
      </c>
      <c r="AE1848" s="124" t="str">
        <f t="shared" si="127"/>
        <v/>
      </c>
      <c r="AF1848" s="195" t="str">
        <f t="shared" si="129"/>
        <v/>
      </c>
      <c r="AG1848" s="194" t="str">
        <f t="shared" si="130"/>
        <v/>
      </c>
      <c r="AH1848" s="194">
        <f>IF(AG1848="",0,IF(ISERROR(VLOOKUP(AG1848,AG$7:AG1847,1,FALSE)),1,0))</f>
        <v>0</v>
      </c>
      <c r="AI1848" s="194"/>
    </row>
    <row r="1849" spans="1:35" ht="16.5" customHeight="1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75">
        <f>IF(AND($X$5012&lt;&gt;" ",$X$5012&lt;&gt;0),IF(X1849=$X$5012,1+COUNTIF(U$7:U1848,"&gt;0"),0),0)</f>
        <v>0</v>
      </c>
      <c r="V1849" s="178" t="s">
        <v>2038</v>
      </c>
      <c r="W1849" s="130"/>
      <c r="X1849" s="131"/>
      <c r="Y1849" s="131"/>
      <c r="Z1849" s="206"/>
      <c r="AA1849" s="134"/>
      <c r="AB1849" s="174">
        <f>IF(AC1849="totale",SUMIF(AA$7:AA1849,"somma",Z$7:Z1849)-SUMIF(AC$7:AC1848,"totale",AB$7:AB1848),0)</f>
        <v>0</v>
      </c>
      <c r="AC1849" s="134"/>
      <c r="AD1849" s="194">
        <f t="shared" si="128"/>
        <v>0</v>
      </c>
      <c r="AE1849" s="124" t="str">
        <f t="shared" si="127"/>
        <v/>
      </c>
      <c r="AF1849" s="195" t="str">
        <f t="shared" si="129"/>
        <v/>
      </c>
      <c r="AG1849" s="194" t="str">
        <f t="shared" si="130"/>
        <v/>
      </c>
      <c r="AH1849" s="194">
        <f>IF(AG1849="",0,IF(ISERROR(VLOOKUP(AG1849,AG$7:AG1848,1,FALSE)),1,0))</f>
        <v>0</v>
      </c>
      <c r="AI1849" s="194"/>
    </row>
    <row r="1850" spans="1:35" ht="16.5" customHeight="1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75">
        <f>IF(AND($X$5012&lt;&gt;" ",$X$5012&lt;&gt;0),IF(X1850=$X$5012,1+COUNTIF(U$7:U1849,"&gt;0"),0),0)</f>
        <v>0</v>
      </c>
      <c r="V1850" s="178" t="s">
        <v>2039</v>
      </c>
      <c r="W1850" s="130"/>
      <c r="X1850" s="131"/>
      <c r="Y1850" s="131"/>
      <c r="Z1850" s="206"/>
      <c r="AA1850" s="134"/>
      <c r="AB1850" s="174">
        <f>IF(AC1850="totale",SUMIF(AA$7:AA1850,"somma",Z$7:Z1850)-SUMIF(AC$7:AC1849,"totale",AB$7:AB1849),0)</f>
        <v>0</v>
      </c>
      <c r="AC1850" s="134"/>
      <c r="AD1850" s="194">
        <f t="shared" si="128"/>
        <v>0</v>
      </c>
      <c r="AE1850" s="124" t="str">
        <f t="shared" si="127"/>
        <v/>
      </c>
      <c r="AF1850" s="195" t="str">
        <f t="shared" si="129"/>
        <v/>
      </c>
      <c r="AG1850" s="194" t="str">
        <f t="shared" si="130"/>
        <v/>
      </c>
      <c r="AH1850" s="194">
        <f>IF(AG1850="",0,IF(ISERROR(VLOOKUP(AG1850,AG$7:AG1849,1,FALSE)),1,0))</f>
        <v>0</v>
      </c>
      <c r="AI1850" s="194"/>
    </row>
    <row r="1851" spans="1:35" ht="16.5" customHeight="1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75">
        <f>IF(AND($X$5012&lt;&gt;" ",$X$5012&lt;&gt;0),IF(X1851=$X$5012,1+COUNTIF(U$7:U1850,"&gt;0"),0),0)</f>
        <v>0</v>
      </c>
      <c r="V1851" s="178" t="s">
        <v>2040</v>
      </c>
      <c r="W1851" s="130"/>
      <c r="X1851" s="131"/>
      <c r="Y1851" s="131"/>
      <c r="Z1851" s="206"/>
      <c r="AA1851" s="134"/>
      <c r="AB1851" s="174">
        <f>IF(AC1851="totale",SUMIF(AA$7:AA1851,"somma",Z$7:Z1851)-SUMIF(AC$7:AC1850,"totale",AB$7:AB1850),0)</f>
        <v>0</v>
      </c>
      <c r="AC1851" s="134"/>
      <c r="AD1851" s="194">
        <f t="shared" si="128"/>
        <v>0</v>
      </c>
      <c r="AE1851" s="124" t="str">
        <f t="shared" si="127"/>
        <v/>
      </c>
      <c r="AF1851" s="195" t="str">
        <f t="shared" si="129"/>
        <v/>
      </c>
      <c r="AG1851" s="194" t="str">
        <f t="shared" si="130"/>
        <v/>
      </c>
      <c r="AH1851" s="194">
        <f>IF(AG1851="",0,IF(ISERROR(VLOOKUP(AG1851,AG$7:AG1850,1,FALSE)),1,0))</f>
        <v>0</v>
      </c>
      <c r="AI1851" s="194"/>
    </row>
    <row r="1852" spans="1:35" ht="16.5" customHeight="1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75">
        <f>IF(AND($X$5012&lt;&gt;" ",$X$5012&lt;&gt;0),IF(X1852=$X$5012,1+COUNTIF(U$7:U1851,"&gt;0"),0),0)</f>
        <v>0</v>
      </c>
      <c r="V1852" s="178" t="s">
        <v>2041</v>
      </c>
      <c r="W1852" s="130"/>
      <c r="X1852" s="131"/>
      <c r="Y1852" s="131"/>
      <c r="Z1852" s="206"/>
      <c r="AA1852" s="134"/>
      <c r="AB1852" s="174">
        <f>IF(AC1852="totale",SUMIF(AA$7:AA1852,"somma",Z$7:Z1852)-SUMIF(AC$7:AC1851,"totale",AB$7:AB1851),0)</f>
        <v>0</v>
      </c>
      <c r="AC1852" s="134"/>
      <c r="AD1852" s="194">
        <f t="shared" si="128"/>
        <v>0</v>
      </c>
      <c r="AE1852" s="124" t="str">
        <f t="shared" si="127"/>
        <v/>
      </c>
      <c r="AF1852" s="195" t="str">
        <f t="shared" si="129"/>
        <v/>
      </c>
      <c r="AG1852" s="194" t="str">
        <f t="shared" si="130"/>
        <v/>
      </c>
      <c r="AH1852" s="194">
        <f>IF(AG1852="",0,IF(ISERROR(VLOOKUP(AG1852,AG$7:AG1851,1,FALSE)),1,0))</f>
        <v>0</v>
      </c>
      <c r="AI1852" s="194"/>
    </row>
    <row r="1853" spans="1:35" ht="16.5" customHeight="1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75">
        <f>IF(AND($X$5012&lt;&gt;" ",$X$5012&lt;&gt;0),IF(X1853=$X$5012,1+COUNTIF(U$7:U1852,"&gt;0"),0),0)</f>
        <v>0</v>
      </c>
      <c r="V1853" s="178" t="s">
        <v>2042</v>
      </c>
      <c r="W1853" s="130"/>
      <c r="X1853" s="131"/>
      <c r="Y1853" s="131"/>
      <c r="Z1853" s="206"/>
      <c r="AA1853" s="134"/>
      <c r="AB1853" s="174">
        <f>IF(AC1853="totale",SUMIF(AA$7:AA1853,"somma",Z$7:Z1853)-SUMIF(AC$7:AC1852,"totale",AB$7:AB1852),0)</f>
        <v>0</v>
      </c>
      <c r="AC1853" s="134"/>
      <c r="AD1853" s="194">
        <f t="shared" si="128"/>
        <v>0</v>
      </c>
      <c r="AE1853" s="124" t="str">
        <f t="shared" si="127"/>
        <v/>
      </c>
      <c r="AF1853" s="195" t="str">
        <f t="shared" si="129"/>
        <v/>
      </c>
      <c r="AG1853" s="194" t="str">
        <f t="shared" si="130"/>
        <v/>
      </c>
      <c r="AH1853" s="194">
        <f>IF(AG1853="",0,IF(ISERROR(VLOOKUP(AG1853,AG$7:AG1852,1,FALSE)),1,0))</f>
        <v>0</v>
      </c>
      <c r="AI1853" s="194"/>
    </row>
    <row r="1854" spans="1:35" ht="16.5" customHeight="1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75">
        <f>IF(AND($X$5012&lt;&gt;" ",$X$5012&lt;&gt;0),IF(X1854=$X$5012,1+COUNTIF(U$7:U1853,"&gt;0"),0),0)</f>
        <v>0</v>
      </c>
      <c r="V1854" s="178" t="s">
        <v>2043</v>
      </c>
      <c r="W1854" s="130"/>
      <c r="X1854" s="131"/>
      <c r="Y1854" s="131"/>
      <c r="Z1854" s="206"/>
      <c r="AA1854" s="134"/>
      <c r="AB1854" s="174">
        <f>IF(AC1854="totale",SUMIF(AA$7:AA1854,"somma",Z$7:Z1854)-SUMIF(AC$7:AC1853,"totale",AB$7:AB1853),0)</f>
        <v>0</v>
      </c>
      <c r="AC1854" s="134"/>
      <c r="AD1854" s="194">
        <f t="shared" si="128"/>
        <v>0</v>
      </c>
      <c r="AE1854" s="124" t="str">
        <f t="shared" si="127"/>
        <v/>
      </c>
      <c r="AF1854" s="195" t="str">
        <f t="shared" si="129"/>
        <v/>
      </c>
      <c r="AG1854" s="194" t="str">
        <f t="shared" si="130"/>
        <v/>
      </c>
      <c r="AH1854" s="194">
        <f>IF(AG1854="",0,IF(ISERROR(VLOOKUP(AG1854,AG$7:AG1853,1,FALSE)),1,0))</f>
        <v>0</v>
      </c>
      <c r="AI1854" s="194"/>
    </row>
    <row r="1855" spans="1:35" ht="16.5" customHeight="1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75">
        <f>IF(AND($X$5012&lt;&gt;" ",$X$5012&lt;&gt;0),IF(X1855=$X$5012,1+COUNTIF(U$7:U1854,"&gt;0"),0),0)</f>
        <v>0</v>
      </c>
      <c r="V1855" s="178" t="s">
        <v>2044</v>
      </c>
      <c r="W1855" s="130"/>
      <c r="X1855" s="131"/>
      <c r="Y1855" s="131"/>
      <c r="Z1855" s="206"/>
      <c r="AA1855" s="134"/>
      <c r="AB1855" s="174">
        <f>IF(AC1855="totale",SUMIF(AA$7:AA1855,"somma",Z$7:Z1855)-SUMIF(AC$7:AC1854,"totale",AB$7:AB1854),0)</f>
        <v>0</v>
      </c>
      <c r="AC1855" s="134"/>
      <c r="AD1855" s="194">
        <f t="shared" si="128"/>
        <v>0</v>
      </c>
      <c r="AE1855" s="124" t="str">
        <f t="shared" si="127"/>
        <v/>
      </c>
      <c r="AF1855" s="195" t="str">
        <f t="shared" si="129"/>
        <v/>
      </c>
      <c r="AG1855" s="194" t="str">
        <f t="shared" si="130"/>
        <v/>
      </c>
      <c r="AH1855" s="194">
        <f>IF(AG1855="",0,IF(ISERROR(VLOOKUP(AG1855,AG$7:AG1854,1,FALSE)),1,0))</f>
        <v>0</v>
      </c>
      <c r="AI1855" s="194"/>
    </row>
    <row r="1856" spans="1:35" ht="16.5" customHeight="1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75">
        <f>IF(AND($X$5012&lt;&gt;" ",$X$5012&lt;&gt;0),IF(X1856=$X$5012,1+COUNTIF(U$7:U1855,"&gt;0"),0),0)</f>
        <v>0</v>
      </c>
      <c r="V1856" s="178" t="s">
        <v>2045</v>
      </c>
      <c r="W1856" s="130"/>
      <c r="X1856" s="131"/>
      <c r="Y1856" s="131"/>
      <c r="Z1856" s="206"/>
      <c r="AA1856" s="134"/>
      <c r="AB1856" s="174">
        <f>IF(AC1856="totale",SUMIF(AA$7:AA1856,"somma",Z$7:Z1856)-SUMIF(AC$7:AC1855,"totale",AB$7:AB1855),0)</f>
        <v>0</v>
      </c>
      <c r="AC1856" s="134"/>
      <c r="AD1856" s="194">
        <f t="shared" si="128"/>
        <v>0</v>
      </c>
      <c r="AE1856" s="124" t="str">
        <f t="shared" si="127"/>
        <v/>
      </c>
      <c r="AF1856" s="195" t="str">
        <f t="shared" si="129"/>
        <v/>
      </c>
      <c r="AG1856" s="194" t="str">
        <f t="shared" si="130"/>
        <v/>
      </c>
      <c r="AH1856" s="194">
        <f>IF(AG1856="",0,IF(ISERROR(VLOOKUP(AG1856,AG$7:AG1855,1,FALSE)),1,0))</f>
        <v>0</v>
      </c>
      <c r="AI1856" s="194"/>
    </row>
    <row r="1857" spans="1:35" ht="16.5" customHeight="1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75">
        <f>IF(AND($X$5012&lt;&gt;" ",$X$5012&lt;&gt;0),IF(X1857=$X$5012,1+COUNTIF(U$7:U1856,"&gt;0"),0),0)</f>
        <v>0</v>
      </c>
      <c r="V1857" s="178" t="s">
        <v>2046</v>
      </c>
      <c r="W1857" s="130"/>
      <c r="X1857" s="131"/>
      <c r="Y1857" s="131"/>
      <c r="Z1857" s="206"/>
      <c r="AA1857" s="134"/>
      <c r="AB1857" s="174">
        <f>IF(AC1857="totale",SUMIF(AA$7:AA1857,"somma",Z$7:Z1857)-SUMIF(AC$7:AC1856,"totale",AB$7:AB1856),0)</f>
        <v>0</v>
      </c>
      <c r="AC1857" s="134"/>
      <c r="AD1857" s="194">
        <f t="shared" si="128"/>
        <v>0</v>
      </c>
      <c r="AE1857" s="124" t="str">
        <f t="shared" si="127"/>
        <v/>
      </c>
      <c r="AF1857" s="195" t="str">
        <f t="shared" si="129"/>
        <v/>
      </c>
      <c r="AG1857" s="194" t="str">
        <f t="shared" si="130"/>
        <v/>
      </c>
      <c r="AH1857" s="194">
        <f>IF(AG1857="",0,IF(ISERROR(VLOOKUP(AG1857,AG$7:AG1856,1,FALSE)),1,0))</f>
        <v>0</v>
      </c>
      <c r="AI1857" s="194"/>
    </row>
    <row r="1858" spans="1:35" ht="16.5" customHeight="1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75">
        <f>IF(AND($X$5012&lt;&gt;" ",$X$5012&lt;&gt;0),IF(X1858=$X$5012,1+COUNTIF(U$7:U1857,"&gt;0"),0),0)</f>
        <v>0</v>
      </c>
      <c r="V1858" s="178" t="s">
        <v>2047</v>
      </c>
      <c r="W1858" s="130"/>
      <c r="X1858" s="131"/>
      <c r="Y1858" s="131"/>
      <c r="Z1858" s="206"/>
      <c r="AA1858" s="134"/>
      <c r="AB1858" s="174">
        <f>IF(AC1858="totale",SUMIF(AA$7:AA1858,"somma",Z$7:Z1858)-SUMIF(AC$7:AC1857,"totale",AB$7:AB1857),0)</f>
        <v>0</v>
      </c>
      <c r="AC1858" s="134"/>
      <c r="AD1858" s="194">
        <f t="shared" si="128"/>
        <v>0</v>
      </c>
      <c r="AE1858" s="124" t="str">
        <f t="shared" si="127"/>
        <v/>
      </c>
      <c r="AF1858" s="195" t="str">
        <f t="shared" si="129"/>
        <v/>
      </c>
      <c r="AG1858" s="194" t="str">
        <f t="shared" si="130"/>
        <v/>
      </c>
      <c r="AH1858" s="194">
        <f>IF(AG1858="",0,IF(ISERROR(VLOOKUP(AG1858,AG$7:AG1857,1,FALSE)),1,0))</f>
        <v>0</v>
      </c>
      <c r="AI1858" s="194"/>
    </row>
    <row r="1859" spans="1:35" ht="16.5" customHeight="1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75">
        <f>IF(AND($X$5012&lt;&gt;" ",$X$5012&lt;&gt;0),IF(X1859=$X$5012,1+COUNTIF(U$7:U1858,"&gt;0"),0),0)</f>
        <v>0</v>
      </c>
      <c r="V1859" s="178" t="s">
        <v>2048</v>
      </c>
      <c r="W1859" s="130"/>
      <c r="X1859" s="131"/>
      <c r="Y1859" s="131"/>
      <c r="Z1859" s="206"/>
      <c r="AA1859" s="134"/>
      <c r="AB1859" s="174">
        <f>IF(AC1859="totale",SUMIF(AA$7:AA1859,"somma",Z$7:Z1859)-SUMIF(AC$7:AC1858,"totale",AB$7:AB1858),0)</f>
        <v>0</v>
      </c>
      <c r="AC1859" s="134"/>
      <c r="AD1859" s="194">
        <f t="shared" si="128"/>
        <v>0</v>
      </c>
      <c r="AE1859" s="124" t="str">
        <f t="shared" si="127"/>
        <v/>
      </c>
      <c r="AF1859" s="195" t="str">
        <f t="shared" si="129"/>
        <v/>
      </c>
      <c r="AG1859" s="194" t="str">
        <f t="shared" si="130"/>
        <v/>
      </c>
      <c r="AH1859" s="194">
        <f>IF(AG1859="",0,IF(ISERROR(VLOOKUP(AG1859,AG$7:AG1858,1,FALSE)),1,0))</f>
        <v>0</v>
      </c>
      <c r="AI1859" s="194"/>
    </row>
    <row r="1860" spans="1:35" ht="16.5" customHeight="1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75">
        <f>IF(AND($X$5012&lt;&gt;" ",$X$5012&lt;&gt;0),IF(X1860=$X$5012,1+COUNTIF(U$7:U1859,"&gt;0"),0),0)</f>
        <v>0</v>
      </c>
      <c r="V1860" s="178" t="s">
        <v>2049</v>
      </c>
      <c r="W1860" s="130"/>
      <c r="X1860" s="131"/>
      <c r="Y1860" s="131"/>
      <c r="Z1860" s="206"/>
      <c r="AA1860" s="134"/>
      <c r="AB1860" s="174">
        <f>IF(AC1860="totale",SUMIF(AA$7:AA1860,"somma",Z$7:Z1860)-SUMIF(AC$7:AC1859,"totale",AB$7:AB1859),0)</f>
        <v>0</v>
      </c>
      <c r="AC1860" s="134"/>
      <c r="AD1860" s="194">
        <f t="shared" si="128"/>
        <v>0</v>
      </c>
      <c r="AE1860" s="124" t="str">
        <f t="shared" si="127"/>
        <v/>
      </c>
      <c r="AF1860" s="195" t="str">
        <f t="shared" si="129"/>
        <v/>
      </c>
      <c r="AG1860" s="194" t="str">
        <f t="shared" si="130"/>
        <v/>
      </c>
      <c r="AH1860" s="194">
        <f>IF(AG1860="",0,IF(ISERROR(VLOOKUP(AG1860,AG$7:AG1859,1,FALSE)),1,0))</f>
        <v>0</v>
      </c>
      <c r="AI1860" s="194"/>
    </row>
    <row r="1861" spans="1:35" ht="16.5" customHeight="1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75">
        <f>IF(AND($X$5012&lt;&gt;" ",$X$5012&lt;&gt;0),IF(X1861=$X$5012,1+COUNTIF(U$7:U1860,"&gt;0"),0),0)</f>
        <v>0</v>
      </c>
      <c r="V1861" s="178" t="s">
        <v>2050</v>
      </c>
      <c r="W1861" s="130"/>
      <c r="X1861" s="131"/>
      <c r="Y1861" s="131"/>
      <c r="Z1861" s="206"/>
      <c r="AA1861" s="134"/>
      <c r="AB1861" s="174">
        <f>IF(AC1861="totale",SUMIF(AA$7:AA1861,"somma",Z$7:Z1861)-SUMIF(AC$7:AC1860,"totale",AB$7:AB1860),0)</f>
        <v>0</v>
      </c>
      <c r="AC1861" s="134"/>
      <c r="AD1861" s="194">
        <f t="shared" si="128"/>
        <v>0</v>
      </c>
      <c r="AE1861" s="124" t="str">
        <f t="shared" si="127"/>
        <v/>
      </c>
      <c r="AF1861" s="195" t="str">
        <f t="shared" si="129"/>
        <v/>
      </c>
      <c r="AG1861" s="194" t="str">
        <f t="shared" si="130"/>
        <v/>
      </c>
      <c r="AH1861" s="194">
        <f>IF(AG1861="",0,IF(ISERROR(VLOOKUP(AG1861,AG$7:AG1860,1,FALSE)),1,0))</f>
        <v>0</v>
      </c>
      <c r="AI1861" s="194"/>
    </row>
    <row r="1862" spans="1:35" ht="16.5" customHeight="1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75">
        <f>IF(AND($X$5012&lt;&gt;" ",$X$5012&lt;&gt;0),IF(X1862=$X$5012,1+COUNTIF(U$7:U1861,"&gt;0"),0),0)</f>
        <v>0</v>
      </c>
      <c r="V1862" s="178" t="s">
        <v>2051</v>
      </c>
      <c r="W1862" s="130"/>
      <c r="X1862" s="131"/>
      <c r="Y1862" s="131"/>
      <c r="Z1862" s="206"/>
      <c r="AA1862" s="134"/>
      <c r="AB1862" s="174">
        <f>IF(AC1862="totale",SUMIF(AA$7:AA1862,"somma",Z$7:Z1862)-SUMIF(AC$7:AC1861,"totale",AB$7:AB1861),0)</f>
        <v>0</v>
      </c>
      <c r="AC1862" s="134"/>
      <c r="AD1862" s="194">
        <f t="shared" si="128"/>
        <v>0</v>
      </c>
      <c r="AE1862" s="124" t="str">
        <f t="shared" ref="AE1862:AE1925" si="131">IF(W1862&gt;0,CONCATENATE(MONTH(W1862)&amp;X1862),"")</f>
        <v/>
      </c>
      <c r="AF1862" s="195" t="str">
        <f t="shared" si="129"/>
        <v/>
      </c>
      <c r="AG1862" s="194" t="str">
        <f t="shared" si="130"/>
        <v/>
      </c>
      <c r="AH1862" s="194">
        <f>IF(AG1862="",0,IF(ISERROR(VLOOKUP(AG1862,AG$7:AG1861,1,FALSE)),1,0))</f>
        <v>0</v>
      </c>
      <c r="AI1862" s="194"/>
    </row>
    <row r="1863" spans="1:35" ht="16.5" customHeight="1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75">
        <f>IF(AND($X$5012&lt;&gt;" ",$X$5012&lt;&gt;0),IF(X1863=$X$5012,1+COUNTIF(U$7:U1862,"&gt;0"),0),0)</f>
        <v>0</v>
      </c>
      <c r="V1863" s="178" t="s">
        <v>2052</v>
      </c>
      <c r="W1863" s="130"/>
      <c r="X1863" s="131"/>
      <c r="Y1863" s="131"/>
      <c r="Z1863" s="206"/>
      <c r="AA1863" s="134"/>
      <c r="AB1863" s="174">
        <f>IF(AC1863="totale",SUMIF(AA$7:AA1863,"somma",Z$7:Z1863)-SUMIF(AC$7:AC1862,"totale",AB$7:AB1862),0)</f>
        <v>0</v>
      </c>
      <c r="AC1863" s="134"/>
      <c r="AD1863" s="194">
        <f t="shared" si="128"/>
        <v>0</v>
      </c>
      <c r="AE1863" s="124" t="str">
        <f t="shared" si="131"/>
        <v/>
      </c>
      <c r="AF1863" s="195" t="str">
        <f t="shared" si="129"/>
        <v/>
      </c>
      <c r="AG1863" s="194" t="str">
        <f t="shared" si="130"/>
        <v/>
      </c>
      <c r="AH1863" s="194">
        <f>IF(AG1863="",0,IF(ISERROR(VLOOKUP(AG1863,AG$7:AG1862,1,FALSE)),1,0))</f>
        <v>0</v>
      </c>
      <c r="AI1863" s="194"/>
    </row>
    <row r="1864" spans="1:35" ht="16.5" customHeight="1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75">
        <f>IF(AND($X$5012&lt;&gt;" ",$X$5012&lt;&gt;0),IF(X1864=$X$5012,1+COUNTIF(U$7:U1863,"&gt;0"),0),0)</f>
        <v>0</v>
      </c>
      <c r="V1864" s="178" t="s">
        <v>2053</v>
      </c>
      <c r="W1864" s="130"/>
      <c r="X1864" s="131"/>
      <c r="Y1864" s="131"/>
      <c r="Z1864" s="206"/>
      <c r="AA1864" s="134"/>
      <c r="AB1864" s="174">
        <f>IF(AC1864="totale",SUMIF(AA$7:AA1864,"somma",Z$7:Z1864)-SUMIF(AC$7:AC1863,"totale",AB$7:AB1863),0)</f>
        <v>0</v>
      </c>
      <c r="AC1864" s="134"/>
      <c r="AD1864" s="194">
        <f t="shared" ref="AD1864:AD1927" si="132">IF(ISBLANK(X1864),0,VLOOKUP(X1864,$B$8:$E$57,1,FALSE))</f>
        <v>0</v>
      </c>
      <c r="AE1864" s="124" t="str">
        <f t="shared" si="131"/>
        <v/>
      </c>
      <c r="AF1864" s="195" t="str">
        <f t="shared" ref="AF1864:AF1927" si="133">IF(OR(AND(Z1864&lt;&gt;0,ISBLANK(X1864)),ISERROR(AD1864)),"ERR","")</f>
        <v/>
      </c>
      <c r="AG1864" s="194" t="str">
        <f t="shared" si="130"/>
        <v/>
      </c>
      <c r="AH1864" s="194">
        <f>IF(AG1864="",0,IF(ISERROR(VLOOKUP(AG1864,AG$7:AG1863,1,FALSE)),1,0))</f>
        <v>0</v>
      </c>
      <c r="AI1864" s="194"/>
    </row>
    <row r="1865" spans="1:35" ht="16.5" customHeight="1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75">
        <f>IF(AND($X$5012&lt;&gt;" ",$X$5012&lt;&gt;0),IF(X1865=$X$5012,1+COUNTIF(U$7:U1864,"&gt;0"),0),0)</f>
        <v>0</v>
      </c>
      <c r="V1865" s="178" t="s">
        <v>2054</v>
      </c>
      <c r="W1865" s="130"/>
      <c r="X1865" s="131"/>
      <c r="Y1865" s="131"/>
      <c r="Z1865" s="206"/>
      <c r="AA1865" s="134"/>
      <c r="AB1865" s="174">
        <f>IF(AC1865="totale",SUMIF(AA$7:AA1865,"somma",Z$7:Z1865)-SUMIF(AC$7:AC1864,"totale",AB$7:AB1864),0)</f>
        <v>0</v>
      </c>
      <c r="AC1865" s="134"/>
      <c r="AD1865" s="194">
        <f t="shared" si="132"/>
        <v>0</v>
      </c>
      <c r="AE1865" s="124" t="str">
        <f t="shared" si="131"/>
        <v/>
      </c>
      <c r="AF1865" s="195" t="str">
        <f t="shared" si="133"/>
        <v/>
      </c>
      <c r="AG1865" s="194" t="str">
        <f t="shared" si="130"/>
        <v/>
      </c>
      <c r="AH1865" s="194">
        <f>IF(AG1865="",0,IF(ISERROR(VLOOKUP(AG1865,AG$7:AG1864,1,FALSE)),1,0))</f>
        <v>0</v>
      </c>
      <c r="AI1865" s="194"/>
    </row>
    <row r="1866" spans="1:35" ht="16.5" customHeight="1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75">
        <f>IF(AND($X$5012&lt;&gt;" ",$X$5012&lt;&gt;0),IF(X1866=$X$5012,1+COUNTIF(U$7:U1865,"&gt;0"),0),0)</f>
        <v>0</v>
      </c>
      <c r="V1866" s="178" t="s">
        <v>2055</v>
      </c>
      <c r="W1866" s="130"/>
      <c r="X1866" s="131"/>
      <c r="Y1866" s="131"/>
      <c r="Z1866" s="206"/>
      <c r="AA1866" s="134"/>
      <c r="AB1866" s="174">
        <f>IF(AC1866="totale",SUMIF(AA$7:AA1866,"somma",Z$7:Z1866)-SUMIF(AC$7:AC1865,"totale",AB$7:AB1865),0)</f>
        <v>0</v>
      </c>
      <c r="AC1866" s="134"/>
      <c r="AD1866" s="194">
        <f t="shared" si="132"/>
        <v>0</v>
      </c>
      <c r="AE1866" s="124" t="str">
        <f t="shared" si="131"/>
        <v/>
      </c>
      <c r="AF1866" s="195" t="str">
        <f t="shared" si="133"/>
        <v/>
      </c>
      <c r="AG1866" s="194" t="str">
        <f t="shared" ref="AG1866:AG1929" si="134">IF(W1866&gt;0,CONCATENATE(MONTH(W1866),"-",YEAR(W1866)),"")</f>
        <v/>
      </c>
      <c r="AH1866" s="194">
        <f>IF(AG1866="",0,IF(ISERROR(VLOOKUP(AG1866,AG$7:AG1865,1,FALSE)),1,0))</f>
        <v>0</v>
      </c>
      <c r="AI1866" s="194"/>
    </row>
    <row r="1867" spans="1:35" ht="16.5" customHeight="1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75">
        <f>IF(AND($X$5012&lt;&gt;" ",$X$5012&lt;&gt;0),IF(X1867=$X$5012,1+COUNTIF(U$7:U1866,"&gt;0"),0),0)</f>
        <v>0</v>
      </c>
      <c r="V1867" s="178" t="s">
        <v>2056</v>
      </c>
      <c r="W1867" s="130"/>
      <c r="X1867" s="131"/>
      <c r="Y1867" s="131"/>
      <c r="Z1867" s="206"/>
      <c r="AA1867" s="134"/>
      <c r="AB1867" s="174">
        <f>IF(AC1867="totale",SUMIF(AA$7:AA1867,"somma",Z$7:Z1867)-SUMIF(AC$7:AC1866,"totale",AB$7:AB1866),0)</f>
        <v>0</v>
      </c>
      <c r="AC1867" s="134"/>
      <c r="AD1867" s="194">
        <f t="shared" si="132"/>
        <v>0</v>
      </c>
      <c r="AE1867" s="124" t="str">
        <f t="shared" si="131"/>
        <v/>
      </c>
      <c r="AF1867" s="195" t="str">
        <f t="shared" si="133"/>
        <v/>
      </c>
      <c r="AG1867" s="194" t="str">
        <f t="shared" si="134"/>
        <v/>
      </c>
      <c r="AH1867" s="194">
        <f>IF(AG1867="",0,IF(ISERROR(VLOOKUP(AG1867,AG$7:AG1866,1,FALSE)),1,0))</f>
        <v>0</v>
      </c>
      <c r="AI1867" s="194"/>
    </row>
    <row r="1868" spans="1:35" ht="16.5" customHeight="1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75">
        <f>IF(AND($X$5012&lt;&gt;" ",$X$5012&lt;&gt;0),IF(X1868=$X$5012,1+COUNTIF(U$7:U1867,"&gt;0"),0),0)</f>
        <v>0</v>
      </c>
      <c r="V1868" s="178" t="s">
        <v>2057</v>
      </c>
      <c r="W1868" s="130"/>
      <c r="X1868" s="131"/>
      <c r="Y1868" s="131"/>
      <c r="Z1868" s="206"/>
      <c r="AA1868" s="134"/>
      <c r="AB1868" s="174">
        <f>IF(AC1868="totale",SUMIF(AA$7:AA1868,"somma",Z$7:Z1868)-SUMIF(AC$7:AC1867,"totale",AB$7:AB1867),0)</f>
        <v>0</v>
      </c>
      <c r="AC1868" s="134"/>
      <c r="AD1868" s="194">
        <f t="shared" si="132"/>
        <v>0</v>
      </c>
      <c r="AE1868" s="124" t="str">
        <f t="shared" si="131"/>
        <v/>
      </c>
      <c r="AF1868" s="195" t="str">
        <f t="shared" si="133"/>
        <v/>
      </c>
      <c r="AG1868" s="194" t="str">
        <f t="shared" si="134"/>
        <v/>
      </c>
      <c r="AH1868" s="194">
        <f>IF(AG1868="",0,IF(ISERROR(VLOOKUP(AG1868,AG$7:AG1867,1,FALSE)),1,0))</f>
        <v>0</v>
      </c>
      <c r="AI1868" s="194"/>
    </row>
    <row r="1869" spans="1:35" ht="16.5" customHeight="1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75">
        <f>IF(AND($X$5012&lt;&gt;" ",$X$5012&lt;&gt;0),IF(X1869=$X$5012,1+COUNTIF(U$7:U1868,"&gt;0"),0),0)</f>
        <v>0</v>
      </c>
      <c r="V1869" s="178" t="s">
        <v>2058</v>
      </c>
      <c r="W1869" s="130"/>
      <c r="X1869" s="131"/>
      <c r="Y1869" s="131"/>
      <c r="Z1869" s="206"/>
      <c r="AA1869" s="134"/>
      <c r="AB1869" s="174">
        <f>IF(AC1869="totale",SUMIF(AA$7:AA1869,"somma",Z$7:Z1869)-SUMIF(AC$7:AC1868,"totale",AB$7:AB1868),0)</f>
        <v>0</v>
      </c>
      <c r="AC1869" s="134"/>
      <c r="AD1869" s="194">
        <f t="shared" si="132"/>
        <v>0</v>
      </c>
      <c r="AE1869" s="124" t="str">
        <f t="shared" si="131"/>
        <v/>
      </c>
      <c r="AF1869" s="195" t="str">
        <f t="shared" si="133"/>
        <v/>
      </c>
      <c r="AG1869" s="194" t="str">
        <f t="shared" si="134"/>
        <v/>
      </c>
      <c r="AH1869" s="194">
        <f>IF(AG1869="",0,IF(ISERROR(VLOOKUP(AG1869,AG$7:AG1868,1,FALSE)),1,0))</f>
        <v>0</v>
      </c>
      <c r="AI1869" s="194"/>
    </row>
    <row r="1870" spans="1:35" ht="16.5" customHeight="1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75">
        <f>IF(AND($X$5012&lt;&gt;" ",$X$5012&lt;&gt;0),IF(X1870=$X$5012,1+COUNTIF(U$7:U1869,"&gt;0"),0),0)</f>
        <v>0</v>
      </c>
      <c r="V1870" s="178" t="s">
        <v>2059</v>
      </c>
      <c r="W1870" s="130"/>
      <c r="X1870" s="131"/>
      <c r="Y1870" s="131"/>
      <c r="Z1870" s="206"/>
      <c r="AA1870" s="134"/>
      <c r="AB1870" s="174">
        <f>IF(AC1870="totale",SUMIF(AA$7:AA1870,"somma",Z$7:Z1870)-SUMIF(AC$7:AC1869,"totale",AB$7:AB1869),0)</f>
        <v>0</v>
      </c>
      <c r="AC1870" s="134"/>
      <c r="AD1870" s="194">
        <f t="shared" si="132"/>
        <v>0</v>
      </c>
      <c r="AE1870" s="124" t="str">
        <f t="shared" si="131"/>
        <v/>
      </c>
      <c r="AF1870" s="195" t="str">
        <f t="shared" si="133"/>
        <v/>
      </c>
      <c r="AG1870" s="194" t="str">
        <f t="shared" si="134"/>
        <v/>
      </c>
      <c r="AH1870" s="194">
        <f>IF(AG1870="",0,IF(ISERROR(VLOOKUP(AG1870,AG$7:AG1869,1,FALSE)),1,0))</f>
        <v>0</v>
      </c>
      <c r="AI1870" s="194"/>
    </row>
    <row r="1871" spans="1:35" ht="16.5" customHeight="1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75">
        <f>IF(AND($X$5012&lt;&gt;" ",$X$5012&lt;&gt;0),IF(X1871=$X$5012,1+COUNTIF(U$7:U1870,"&gt;0"),0),0)</f>
        <v>0</v>
      </c>
      <c r="V1871" s="178" t="s">
        <v>2060</v>
      </c>
      <c r="W1871" s="130"/>
      <c r="X1871" s="131"/>
      <c r="Y1871" s="131"/>
      <c r="Z1871" s="206"/>
      <c r="AA1871" s="134"/>
      <c r="AB1871" s="174">
        <f>IF(AC1871="totale",SUMIF(AA$7:AA1871,"somma",Z$7:Z1871)-SUMIF(AC$7:AC1870,"totale",AB$7:AB1870),0)</f>
        <v>0</v>
      </c>
      <c r="AC1871" s="134"/>
      <c r="AD1871" s="194">
        <f t="shared" si="132"/>
        <v>0</v>
      </c>
      <c r="AE1871" s="124" t="str">
        <f t="shared" si="131"/>
        <v/>
      </c>
      <c r="AF1871" s="195" t="str">
        <f t="shared" si="133"/>
        <v/>
      </c>
      <c r="AG1871" s="194" t="str">
        <f t="shared" si="134"/>
        <v/>
      </c>
      <c r="AH1871" s="194">
        <f>IF(AG1871="",0,IF(ISERROR(VLOOKUP(AG1871,AG$7:AG1870,1,FALSE)),1,0))</f>
        <v>0</v>
      </c>
      <c r="AI1871" s="194"/>
    </row>
    <row r="1872" spans="1:35" ht="16.5" customHeight="1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75">
        <f>IF(AND($X$5012&lt;&gt;" ",$X$5012&lt;&gt;0),IF(X1872=$X$5012,1+COUNTIF(U$7:U1871,"&gt;0"),0),0)</f>
        <v>0</v>
      </c>
      <c r="V1872" s="178" t="s">
        <v>2061</v>
      </c>
      <c r="W1872" s="130"/>
      <c r="X1872" s="131"/>
      <c r="Y1872" s="131"/>
      <c r="Z1872" s="206"/>
      <c r="AA1872" s="134"/>
      <c r="AB1872" s="174">
        <f>IF(AC1872="totale",SUMIF(AA$7:AA1872,"somma",Z$7:Z1872)-SUMIF(AC$7:AC1871,"totale",AB$7:AB1871),0)</f>
        <v>0</v>
      </c>
      <c r="AC1872" s="134"/>
      <c r="AD1872" s="194">
        <f t="shared" si="132"/>
        <v>0</v>
      </c>
      <c r="AE1872" s="124" t="str">
        <f t="shared" si="131"/>
        <v/>
      </c>
      <c r="AF1872" s="195" t="str">
        <f t="shared" si="133"/>
        <v/>
      </c>
      <c r="AG1872" s="194" t="str">
        <f t="shared" si="134"/>
        <v/>
      </c>
      <c r="AH1872" s="194">
        <f>IF(AG1872="",0,IF(ISERROR(VLOOKUP(AG1872,AG$7:AG1871,1,FALSE)),1,0))</f>
        <v>0</v>
      </c>
      <c r="AI1872" s="194"/>
    </row>
    <row r="1873" spans="1:35" ht="16.5" customHeight="1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75">
        <f>IF(AND($X$5012&lt;&gt;" ",$X$5012&lt;&gt;0),IF(X1873=$X$5012,1+COUNTIF(U$7:U1872,"&gt;0"),0),0)</f>
        <v>0</v>
      </c>
      <c r="V1873" s="178" t="s">
        <v>2062</v>
      </c>
      <c r="W1873" s="130"/>
      <c r="X1873" s="131"/>
      <c r="Y1873" s="131"/>
      <c r="Z1873" s="206"/>
      <c r="AA1873" s="134"/>
      <c r="AB1873" s="174">
        <f>IF(AC1873="totale",SUMIF(AA$7:AA1873,"somma",Z$7:Z1873)-SUMIF(AC$7:AC1872,"totale",AB$7:AB1872),0)</f>
        <v>0</v>
      </c>
      <c r="AC1873" s="134"/>
      <c r="AD1873" s="194">
        <f t="shared" si="132"/>
        <v>0</v>
      </c>
      <c r="AE1873" s="124" t="str">
        <f t="shared" si="131"/>
        <v/>
      </c>
      <c r="AF1873" s="195" t="str">
        <f t="shared" si="133"/>
        <v/>
      </c>
      <c r="AG1873" s="194" t="str">
        <f t="shared" si="134"/>
        <v/>
      </c>
      <c r="AH1873" s="194">
        <f>IF(AG1873="",0,IF(ISERROR(VLOOKUP(AG1873,AG$7:AG1872,1,FALSE)),1,0))</f>
        <v>0</v>
      </c>
      <c r="AI1873" s="194"/>
    </row>
    <row r="1874" spans="1:35" ht="16.5" customHeight="1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75">
        <f>IF(AND($X$5012&lt;&gt;" ",$X$5012&lt;&gt;0),IF(X1874=$X$5012,1+COUNTIF(U$7:U1873,"&gt;0"),0),0)</f>
        <v>0</v>
      </c>
      <c r="V1874" s="178" t="s">
        <v>2063</v>
      </c>
      <c r="W1874" s="130"/>
      <c r="X1874" s="131"/>
      <c r="Y1874" s="131"/>
      <c r="Z1874" s="206"/>
      <c r="AA1874" s="134"/>
      <c r="AB1874" s="174">
        <f>IF(AC1874="totale",SUMIF(AA$7:AA1874,"somma",Z$7:Z1874)-SUMIF(AC$7:AC1873,"totale",AB$7:AB1873),0)</f>
        <v>0</v>
      </c>
      <c r="AC1874" s="134"/>
      <c r="AD1874" s="194">
        <f t="shared" si="132"/>
        <v>0</v>
      </c>
      <c r="AE1874" s="124" t="str">
        <f t="shared" si="131"/>
        <v/>
      </c>
      <c r="AF1874" s="195" t="str">
        <f t="shared" si="133"/>
        <v/>
      </c>
      <c r="AG1874" s="194" t="str">
        <f t="shared" si="134"/>
        <v/>
      </c>
      <c r="AH1874" s="194">
        <f>IF(AG1874="",0,IF(ISERROR(VLOOKUP(AG1874,AG$7:AG1873,1,FALSE)),1,0))</f>
        <v>0</v>
      </c>
      <c r="AI1874" s="194"/>
    </row>
    <row r="1875" spans="1:35" ht="16.5" customHeight="1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75">
        <f>IF(AND($X$5012&lt;&gt;" ",$X$5012&lt;&gt;0),IF(X1875=$X$5012,1+COUNTIF(U$7:U1874,"&gt;0"),0),0)</f>
        <v>0</v>
      </c>
      <c r="V1875" s="178" t="s">
        <v>2064</v>
      </c>
      <c r="W1875" s="130"/>
      <c r="X1875" s="131"/>
      <c r="Y1875" s="131"/>
      <c r="Z1875" s="206"/>
      <c r="AA1875" s="134"/>
      <c r="AB1875" s="174">
        <f>IF(AC1875="totale",SUMIF(AA$7:AA1875,"somma",Z$7:Z1875)-SUMIF(AC$7:AC1874,"totale",AB$7:AB1874),0)</f>
        <v>0</v>
      </c>
      <c r="AC1875" s="134"/>
      <c r="AD1875" s="194">
        <f t="shared" si="132"/>
        <v>0</v>
      </c>
      <c r="AE1875" s="124" t="str">
        <f t="shared" si="131"/>
        <v/>
      </c>
      <c r="AF1875" s="195" t="str">
        <f t="shared" si="133"/>
        <v/>
      </c>
      <c r="AG1875" s="194" t="str">
        <f t="shared" si="134"/>
        <v/>
      </c>
      <c r="AH1875" s="194">
        <f>IF(AG1875="",0,IF(ISERROR(VLOOKUP(AG1875,AG$7:AG1874,1,FALSE)),1,0))</f>
        <v>0</v>
      </c>
      <c r="AI1875" s="194"/>
    </row>
    <row r="1876" spans="1:35" ht="16.5" customHeight="1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75">
        <f>IF(AND($X$5012&lt;&gt;" ",$X$5012&lt;&gt;0),IF(X1876=$X$5012,1+COUNTIF(U$7:U1875,"&gt;0"),0),0)</f>
        <v>0</v>
      </c>
      <c r="V1876" s="178" t="s">
        <v>2065</v>
      </c>
      <c r="W1876" s="130"/>
      <c r="X1876" s="131"/>
      <c r="Y1876" s="131"/>
      <c r="Z1876" s="206"/>
      <c r="AA1876" s="134"/>
      <c r="AB1876" s="174">
        <f>IF(AC1876="totale",SUMIF(AA$7:AA1876,"somma",Z$7:Z1876)-SUMIF(AC$7:AC1875,"totale",AB$7:AB1875),0)</f>
        <v>0</v>
      </c>
      <c r="AC1876" s="134"/>
      <c r="AD1876" s="194">
        <f t="shared" si="132"/>
        <v>0</v>
      </c>
      <c r="AE1876" s="124" t="str">
        <f t="shared" si="131"/>
        <v/>
      </c>
      <c r="AF1876" s="195" t="str">
        <f t="shared" si="133"/>
        <v/>
      </c>
      <c r="AG1876" s="194" t="str">
        <f t="shared" si="134"/>
        <v/>
      </c>
      <c r="AH1876" s="194">
        <f>IF(AG1876="",0,IF(ISERROR(VLOOKUP(AG1876,AG$7:AG1875,1,FALSE)),1,0))</f>
        <v>0</v>
      </c>
      <c r="AI1876" s="194"/>
    </row>
    <row r="1877" spans="1:35" ht="16.5" customHeight="1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75">
        <f>IF(AND($X$5012&lt;&gt;" ",$X$5012&lt;&gt;0),IF(X1877=$X$5012,1+COUNTIF(U$7:U1876,"&gt;0"),0),0)</f>
        <v>0</v>
      </c>
      <c r="V1877" s="178" t="s">
        <v>2066</v>
      </c>
      <c r="W1877" s="130"/>
      <c r="X1877" s="131"/>
      <c r="Y1877" s="131"/>
      <c r="Z1877" s="206"/>
      <c r="AA1877" s="134"/>
      <c r="AB1877" s="174">
        <f>IF(AC1877="totale",SUMIF(AA$7:AA1877,"somma",Z$7:Z1877)-SUMIF(AC$7:AC1876,"totale",AB$7:AB1876),0)</f>
        <v>0</v>
      </c>
      <c r="AC1877" s="134"/>
      <c r="AD1877" s="194">
        <f t="shared" si="132"/>
        <v>0</v>
      </c>
      <c r="AE1877" s="124" t="str">
        <f t="shared" si="131"/>
        <v/>
      </c>
      <c r="AF1877" s="195" t="str">
        <f t="shared" si="133"/>
        <v/>
      </c>
      <c r="AG1877" s="194" t="str">
        <f t="shared" si="134"/>
        <v/>
      </c>
      <c r="AH1877" s="194">
        <f>IF(AG1877="",0,IF(ISERROR(VLOOKUP(AG1877,AG$7:AG1876,1,FALSE)),1,0))</f>
        <v>0</v>
      </c>
      <c r="AI1877" s="194"/>
    </row>
    <row r="1878" spans="1:35" ht="16.5" customHeight="1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75">
        <f>IF(AND($X$5012&lt;&gt;" ",$X$5012&lt;&gt;0),IF(X1878=$X$5012,1+COUNTIF(U$7:U1877,"&gt;0"),0),0)</f>
        <v>0</v>
      </c>
      <c r="V1878" s="178" t="s">
        <v>2067</v>
      </c>
      <c r="W1878" s="130"/>
      <c r="X1878" s="131"/>
      <c r="Y1878" s="131"/>
      <c r="Z1878" s="206"/>
      <c r="AA1878" s="134"/>
      <c r="AB1878" s="174">
        <f>IF(AC1878="totale",SUMIF(AA$7:AA1878,"somma",Z$7:Z1878)-SUMIF(AC$7:AC1877,"totale",AB$7:AB1877),0)</f>
        <v>0</v>
      </c>
      <c r="AC1878" s="134"/>
      <c r="AD1878" s="194">
        <f t="shared" si="132"/>
        <v>0</v>
      </c>
      <c r="AE1878" s="124" t="str">
        <f t="shared" si="131"/>
        <v/>
      </c>
      <c r="AF1878" s="195" t="str">
        <f t="shared" si="133"/>
        <v/>
      </c>
      <c r="AG1878" s="194" t="str">
        <f t="shared" si="134"/>
        <v/>
      </c>
      <c r="AH1878" s="194">
        <f>IF(AG1878="",0,IF(ISERROR(VLOOKUP(AG1878,AG$7:AG1877,1,FALSE)),1,0))</f>
        <v>0</v>
      </c>
      <c r="AI1878" s="194"/>
    </row>
    <row r="1879" spans="1:35" ht="16.5" customHeight="1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75">
        <f>IF(AND($X$5012&lt;&gt;" ",$X$5012&lt;&gt;0),IF(X1879=$X$5012,1+COUNTIF(U$7:U1878,"&gt;0"),0),0)</f>
        <v>0</v>
      </c>
      <c r="V1879" s="178" t="s">
        <v>2068</v>
      </c>
      <c r="W1879" s="130"/>
      <c r="X1879" s="131"/>
      <c r="Y1879" s="131"/>
      <c r="Z1879" s="206"/>
      <c r="AA1879" s="134"/>
      <c r="AB1879" s="174">
        <f>IF(AC1879="totale",SUMIF(AA$7:AA1879,"somma",Z$7:Z1879)-SUMIF(AC$7:AC1878,"totale",AB$7:AB1878),0)</f>
        <v>0</v>
      </c>
      <c r="AC1879" s="134"/>
      <c r="AD1879" s="194">
        <f t="shared" si="132"/>
        <v>0</v>
      </c>
      <c r="AE1879" s="124" t="str">
        <f t="shared" si="131"/>
        <v/>
      </c>
      <c r="AF1879" s="195" t="str">
        <f t="shared" si="133"/>
        <v/>
      </c>
      <c r="AG1879" s="194" t="str">
        <f t="shared" si="134"/>
        <v/>
      </c>
      <c r="AH1879" s="194">
        <f>IF(AG1879="",0,IF(ISERROR(VLOOKUP(AG1879,AG$7:AG1878,1,FALSE)),1,0))</f>
        <v>0</v>
      </c>
      <c r="AI1879" s="194"/>
    </row>
    <row r="1880" spans="1:35" ht="16.5" customHeight="1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75">
        <f>IF(AND($X$5012&lt;&gt;" ",$X$5012&lt;&gt;0),IF(X1880=$X$5012,1+COUNTIF(U$7:U1879,"&gt;0"),0),0)</f>
        <v>0</v>
      </c>
      <c r="V1880" s="178" t="s">
        <v>2069</v>
      </c>
      <c r="W1880" s="130"/>
      <c r="X1880" s="131"/>
      <c r="Y1880" s="131"/>
      <c r="Z1880" s="206"/>
      <c r="AA1880" s="134"/>
      <c r="AB1880" s="174">
        <f>IF(AC1880="totale",SUMIF(AA$7:AA1880,"somma",Z$7:Z1880)-SUMIF(AC$7:AC1879,"totale",AB$7:AB1879),0)</f>
        <v>0</v>
      </c>
      <c r="AC1880" s="134"/>
      <c r="AD1880" s="194">
        <f t="shared" si="132"/>
        <v>0</v>
      </c>
      <c r="AE1880" s="124" t="str">
        <f t="shared" si="131"/>
        <v/>
      </c>
      <c r="AF1880" s="195" t="str">
        <f t="shared" si="133"/>
        <v/>
      </c>
      <c r="AG1880" s="194" t="str">
        <f t="shared" si="134"/>
        <v/>
      </c>
      <c r="AH1880" s="194">
        <f>IF(AG1880="",0,IF(ISERROR(VLOOKUP(AG1880,AG$7:AG1879,1,FALSE)),1,0))</f>
        <v>0</v>
      </c>
      <c r="AI1880" s="194"/>
    </row>
    <row r="1881" spans="1:35" ht="16.5" customHeight="1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75">
        <f>IF(AND($X$5012&lt;&gt;" ",$X$5012&lt;&gt;0),IF(X1881=$X$5012,1+COUNTIF(U$7:U1880,"&gt;0"),0),0)</f>
        <v>0</v>
      </c>
      <c r="V1881" s="178" t="s">
        <v>2070</v>
      </c>
      <c r="W1881" s="130"/>
      <c r="X1881" s="131"/>
      <c r="Y1881" s="131"/>
      <c r="Z1881" s="206"/>
      <c r="AA1881" s="134"/>
      <c r="AB1881" s="174">
        <f>IF(AC1881="totale",SUMIF(AA$7:AA1881,"somma",Z$7:Z1881)-SUMIF(AC$7:AC1880,"totale",AB$7:AB1880),0)</f>
        <v>0</v>
      </c>
      <c r="AC1881" s="134"/>
      <c r="AD1881" s="194">
        <f t="shared" si="132"/>
        <v>0</v>
      </c>
      <c r="AE1881" s="124" t="str">
        <f t="shared" si="131"/>
        <v/>
      </c>
      <c r="AF1881" s="195" t="str">
        <f t="shared" si="133"/>
        <v/>
      </c>
      <c r="AG1881" s="194" t="str">
        <f t="shared" si="134"/>
        <v/>
      </c>
      <c r="AH1881" s="194">
        <f>IF(AG1881="",0,IF(ISERROR(VLOOKUP(AG1881,AG$7:AG1880,1,FALSE)),1,0))</f>
        <v>0</v>
      </c>
      <c r="AI1881" s="194"/>
    </row>
    <row r="1882" spans="1:35" ht="16.5" customHeight="1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75">
        <f>IF(AND($X$5012&lt;&gt;" ",$X$5012&lt;&gt;0),IF(X1882=$X$5012,1+COUNTIF(U$7:U1881,"&gt;0"),0),0)</f>
        <v>0</v>
      </c>
      <c r="V1882" s="178" t="s">
        <v>2071</v>
      </c>
      <c r="W1882" s="130"/>
      <c r="X1882" s="131"/>
      <c r="Y1882" s="131"/>
      <c r="Z1882" s="206"/>
      <c r="AA1882" s="134"/>
      <c r="AB1882" s="174">
        <f>IF(AC1882="totale",SUMIF(AA$7:AA1882,"somma",Z$7:Z1882)-SUMIF(AC$7:AC1881,"totale",AB$7:AB1881),0)</f>
        <v>0</v>
      </c>
      <c r="AC1882" s="134"/>
      <c r="AD1882" s="194">
        <f t="shared" si="132"/>
        <v>0</v>
      </c>
      <c r="AE1882" s="124" t="str">
        <f t="shared" si="131"/>
        <v/>
      </c>
      <c r="AF1882" s="195" t="str">
        <f t="shared" si="133"/>
        <v/>
      </c>
      <c r="AG1882" s="194" t="str">
        <f t="shared" si="134"/>
        <v/>
      </c>
      <c r="AH1882" s="194">
        <f>IF(AG1882="",0,IF(ISERROR(VLOOKUP(AG1882,AG$7:AG1881,1,FALSE)),1,0))</f>
        <v>0</v>
      </c>
      <c r="AI1882" s="194"/>
    </row>
    <row r="1883" spans="1:35" ht="16.5" customHeight="1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75">
        <f>IF(AND($X$5012&lt;&gt;" ",$X$5012&lt;&gt;0),IF(X1883=$X$5012,1+COUNTIF(U$7:U1882,"&gt;0"),0),0)</f>
        <v>0</v>
      </c>
      <c r="V1883" s="178" t="s">
        <v>2072</v>
      </c>
      <c r="W1883" s="130"/>
      <c r="X1883" s="131"/>
      <c r="Y1883" s="131"/>
      <c r="Z1883" s="206"/>
      <c r="AA1883" s="134"/>
      <c r="AB1883" s="174">
        <f>IF(AC1883="totale",SUMIF(AA$7:AA1883,"somma",Z$7:Z1883)-SUMIF(AC$7:AC1882,"totale",AB$7:AB1882),0)</f>
        <v>0</v>
      </c>
      <c r="AC1883" s="134"/>
      <c r="AD1883" s="194">
        <f t="shared" si="132"/>
        <v>0</v>
      </c>
      <c r="AE1883" s="124" t="str">
        <f t="shared" si="131"/>
        <v/>
      </c>
      <c r="AF1883" s="195" t="str">
        <f t="shared" si="133"/>
        <v/>
      </c>
      <c r="AG1883" s="194" t="str">
        <f t="shared" si="134"/>
        <v/>
      </c>
      <c r="AH1883" s="194">
        <f>IF(AG1883="",0,IF(ISERROR(VLOOKUP(AG1883,AG$7:AG1882,1,FALSE)),1,0))</f>
        <v>0</v>
      </c>
      <c r="AI1883" s="194"/>
    </row>
    <row r="1884" spans="1:35" ht="16.5" customHeight="1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75">
        <f>IF(AND($X$5012&lt;&gt;" ",$X$5012&lt;&gt;0),IF(X1884=$X$5012,1+COUNTIF(U$7:U1883,"&gt;0"),0),0)</f>
        <v>0</v>
      </c>
      <c r="V1884" s="178" t="s">
        <v>2073</v>
      </c>
      <c r="W1884" s="130"/>
      <c r="X1884" s="131"/>
      <c r="Y1884" s="131"/>
      <c r="Z1884" s="206"/>
      <c r="AA1884" s="134"/>
      <c r="AB1884" s="174">
        <f>IF(AC1884="totale",SUMIF(AA$7:AA1884,"somma",Z$7:Z1884)-SUMIF(AC$7:AC1883,"totale",AB$7:AB1883),0)</f>
        <v>0</v>
      </c>
      <c r="AC1884" s="134"/>
      <c r="AD1884" s="194">
        <f t="shared" si="132"/>
        <v>0</v>
      </c>
      <c r="AE1884" s="124" t="str">
        <f t="shared" si="131"/>
        <v/>
      </c>
      <c r="AF1884" s="195" t="str">
        <f t="shared" si="133"/>
        <v/>
      </c>
      <c r="AG1884" s="194" t="str">
        <f t="shared" si="134"/>
        <v/>
      </c>
      <c r="AH1884" s="194">
        <f>IF(AG1884="",0,IF(ISERROR(VLOOKUP(AG1884,AG$7:AG1883,1,FALSE)),1,0))</f>
        <v>0</v>
      </c>
      <c r="AI1884" s="194"/>
    </row>
    <row r="1885" spans="1:35" ht="16.5" customHeight="1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75">
        <f>IF(AND($X$5012&lt;&gt;" ",$X$5012&lt;&gt;0),IF(X1885=$X$5012,1+COUNTIF(U$7:U1884,"&gt;0"),0),0)</f>
        <v>0</v>
      </c>
      <c r="V1885" s="178" t="s">
        <v>2074</v>
      </c>
      <c r="W1885" s="130"/>
      <c r="X1885" s="131"/>
      <c r="Y1885" s="131"/>
      <c r="Z1885" s="206"/>
      <c r="AA1885" s="134"/>
      <c r="AB1885" s="174">
        <f>IF(AC1885="totale",SUMIF(AA$7:AA1885,"somma",Z$7:Z1885)-SUMIF(AC$7:AC1884,"totale",AB$7:AB1884),0)</f>
        <v>0</v>
      </c>
      <c r="AC1885" s="134"/>
      <c r="AD1885" s="194">
        <f t="shared" si="132"/>
        <v>0</v>
      </c>
      <c r="AE1885" s="124" t="str">
        <f t="shared" si="131"/>
        <v/>
      </c>
      <c r="AF1885" s="195" t="str">
        <f t="shared" si="133"/>
        <v/>
      </c>
      <c r="AG1885" s="194" t="str">
        <f t="shared" si="134"/>
        <v/>
      </c>
      <c r="AH1885" s="194">
        <f>IF(AG1885="",0,IF(ISERROR(VLOOKUP(AG1885,AG$7:AG1884,1,FALSE)),1,0))</f>
        <v>0</v>
      </c>
      <c r="AI1885" s="194"/>
    </row>
    <row r="1886" spans="1:35" ht="16.5" customHeight="1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75">
        <f>IF(AND($X$5012&lt;&gt;" ",$X$5012&lt;&gt;0),IF(X1886=$X$5012,1+COUNTIF(U$7:U1885,"&gt;0"),0),0)</f>
        <v>0</v>
      </c>
      <c r="V1886" s="178" t="s">
        <v>2075</v>
      </c>
      <c r="W1886" s="130"/>
      <c r="X1886" s="131"/>
      <c r="Y1886" s="131"/>
      <c r="Z1886" s="206"/>
      <c r="AA1886" s="134"/>
      <c r="AB1886" s="174">
        <f>IF(AC1886="totale",SUMIF(AA$7:AA1886,"somma",Z$7:Z1886)-SUMIF(AC$7:AC1885,"totale",AB$7:AB1885),0)</f>
        <v>0</v>
      </c>
      <c r="AC1886" s="134"/>
      <c r="AD1886" s="194">
        <f t="shared" si="132"/>
        <v>0</v>
      </c>
      <c r="AE1886" s="124" t="str">
        <f t="shared" si="131"/>
        <v/>
      </c>
      <c r="AF1886" s="195" t="str">
        <f t="shared" si="133"/>
        <v/>
      </c>
      <c r="AG1886" s="194" t="str">
        <f t="shared" si="134"/>
        <v/>
      </c>
      <c r="AH1886" s="194">
        <f>IF(AG1886="",0,IF(ISERROR(VLOOKUP(AG1886,AG$7:AG1885,1,FALSE)),1,0))</f>
        <v>0</v>
      </c>
      <c r="AI1886" s="194"/>
    </row>
    <row r="1887" spans="1:35" ht="16.5" customHeight="1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75">
        <f>IF(AND($X$5012&lt;&gt;" ",$X$5012&lt;&gt;0),IF(X1887=$X$5012,1+COUNTIF(U$7:U1886,"&gt;0"),0),0)</f>
        <v>0</v>
      </c>
      <c r="V1887" s="178" t="s">
        <v>2076</v>
      </c>
      <c r="W1887" s="130"/>
      <c r="X1887" s="131"/>
      <c r="Y1887" s="131"/>
      <c r="Z1887" s="206"/>
      <c r="AA1887" s="134"/>
      <c r="AB1887" s="174">
        <f>IF(AC1887="totale",SUMIF(AA$7:AA1887,"somma",Z$7:Z1887)-SUMIF(AC$7:AC1886,"totale",AB$7:AB1886),0)</f>
        <v>0</v>
      </c>
      <c r="AC1887" s="134"/>
      <c r="AD1887" s="194">
        <f t="shared" si="132"/>
        <v>0</v>
      </c>
      <c r="AE1887" s="124" t="str">
        <f t="shared" si="131"/>
        <v/>
      </c>
      <c r="AF1887" s="195" t="str">
        <f t="shared" si="133"/>
        <v/>
      </c>
      <c r="AG1887" s="194" t="str">
        <f t="shared" si="134"/>
        <v/>
      </c>
      <c r="AH1887" s="194">
        <f>IF(AG1887="",0,IF(ISERROR(VLOOKUP(AG1887,AG$7:AG1886,1,FALSE)),1,0))</f>
        <v>0</v>
      </c>
      <c r="AI1887" s="194"/>
    </row>
    <row r="1888" spans="1:35" ht="16.5" customHeight="1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75">
        <f>IF(AND($X$5012&lt;&gt;" ",$X$5012&lt;&gt;0),IF(X1888=$X$5012,1+COUNTIF(U$7:U1887,"&gt;0"),0),0)</f>
        <v>0</v>
      </c>
      <c r="V1888" s="178" t="s">
        <v>2077</v>
      </c>
      <c r="W1888" s="130"/>
      <c r="X1888" s="131"/>
      <c r="Y1888" s="131"/>
      <c r="Z1888" s="206"/>
      <c r="AA1888" s="134"/>
      <c r="AB1888" s="174">
        <f>IF(AC1888="totale",SUMIF(AA$7:AA1888,"somma",Z$7:Z1888)-SUMIF(AC$7:AC1887,"totale",AB$7:AB1887),0)</f>
        <v>0</v>
      </c>
      <c r="AC1888" s="134"/>
      <c r="AD1888" s="194">
        <f t="shared" si="132"/>
        <v>0</v>
      </c>
      <c r="AE1888" s="124" t="str">
        <f t="shared" si="131"/>
        <v/>
      </c>
      <c r="AF1888" s="195" t="str">
        <f t="shared" si="133"/>
        <v/>
      </c>
      <c r="AG1888" s="194" t="str">
        <f t="shared" si="134"/>
        <v/>
      </c>
      <c r="AH1888" s="194">
        <f>IF(AG1888="",0,IF(ISERROR(VLOOKUP(AG1888,AG$7:AG1887,1,FALSE)),1,0))</f>
        <v>0</v>
      </c>
      <c r="AI1888" s="194"/>
    </row>
    <row r="1889" spans="1:35" ht="16.5" customHeight="1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75">
        <f>IF(AND($X$5012&lt;&gt;" ",$X$5012&lt;&gt;0),IF(X1889=$X$5012,1+COUNTIF(U$7:U1888,"&gt;0"),0),0)</f>
        <v>0</v>
      </c>
      <c r="V1889" s="178" t="s">
        <v>2078</v>
      </c>
      <c r="W1889" s="130"/>
      <c r="X1889" s="131"/>
      <c r="Y1889" s="131"/>
      <c r="Z1889" s="206"/>
      <c r="AA1889" s="134"/>
      <c r="AB1889" s="174">
        <f>IF(AC1889="totale",SUMIF(AA$7:AA1889,"somma",Z$7:Z1889)-SUMIF(AC$7:AC1888,"totale",AB$7:AB1888),0)</f>
        <v>0</v>
      </c>
      <c r="AC1889" s="134"/>
      <c r="AD1889" s="194">
        <f t="shared" si="132"/>
        <v>0</v>
      </c>
      <c r="AE1889" s="124" t="str">
        <f t="shared" si="131"/>
        <v/>
      </c>
      <c r="AF1889" s="195" t="str">
        <f t="shared" si="133"/>
        <v/>
      </c>
      <c r="AG1889" s="194" t="str">
        <f t="shared" si="134"/>
        <v/>
      </c>
      <c r="AH1889" s="194">
        <f>IF(AG1889="",0,IF(ISERROR(VLOOKUP(AG1889,AG$7:AG1888,1,FALSE)),1,0))</f>
        <v>0</v>
      </c>
      <c r="AI1889" s="194"/>
    </row>
    <row r="1890" spans="1:35" ht="16.5" customHeight="1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75">
        <f>IF(AND($X$5012&lt;&gt;" ",$X$5012&lt;&gt;0),IF(X1890=$X$5012,1+COUNTIF(U$7:U1889,"&gt;0"),0),0)</f>
        <v>0</v>
      </c>
      <c r="V1890" s="178" t="s">
        <v>2079</v>
      </c>
      <c r="W1890" s="130"/>
      <c r="X1890" s="131"/>
      <c r="Y1890" s="131"/>
      <c r="Z1890" s="206"/>
      <c r="AA1890" s="134"/>
      <c r="AB1890" s="174">
        <f>IF(AC1890="totale",SUMIF(AA$7:AA1890,"somma",Z$7:Z1890)-SUMIF(AC$7:AC1889,"totale",AB$7:AB1889),0)</f>
        <v>0</v>
      </c>
      <c r="AC1890" s="134"/>
      <c r="AD1890" s="194">
        <f t="shared" si="132"/>
        <v>0</v>
      </c>
      <c r="AE1890" s="124" t="str">
        <f t="shared" si="131"/>
        <v/>
      </c>
      <c r="AF1890" s="195" t="str">
        <f t="shared" si="133"/>
        <v/>
      </c>
      <c r="AG1890" s="194" t="str">
        <f t="shared" si="134"/>
        <v/>
      </c>
      <c r="AH1890" s="194">
        <f>IF(AG1890="",0,IF(ISERROR(VLOOKUP(AG1890,AG$7:AG1889,1,FALSE)),1,0))</f>
        <v>0</v>
      </c>
      <c r="AI1890" s="194"/>
    </row>
    <row r="1891" spans="1:35" ht="16.5" customHeight="1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75">
        <f>IF(AND($X$5012&lt;&gt;" ",$X$5012&lt;&gt;0),IF(X1891=$X$5012,1+COUNTIF(U$7:U1890,"&gt;0"),0),0)</f>
        <v>0</v>
      </c>
      <c r="V1891" s="178" t="s">
        <v>2080</v>
      </c>
      <c r="W1891" s="130"/>
      <c r="X1891" s="131"/>
      <c r="Y1891" s="131"/>
      <c r="Z1891" s="206"/>
      <c r="AA1891" s="134"/>
      <c r="AB1891" s="174">
        <f>IF(AC1891="totale",SUMIF(AA$7:AA1891,"somma",Z$7:Z1891)-SUMIF(AC$7:AC1890,"totale",AB$7:AB1890),0)</f>
        <v>0</v>
      </c>
      <c r="AC1891" s="134"/>
      <c r="AD1891" s="194">
        <f t="shared" si="132"/>
        <v>0</v>
      </c>
      <c r="AE1891" s="124" t="str">
        <f t="shared" si="131"/>
        <v/>
      </c>
      <c r="AF1891" s="195" t="str">
        <f t="shared" si="133"/>
        <v/>
      </c>
      <c r="AG1891" s="194" t="str">
        <f t="shared" si="134"/>
        <v/>
      </c>
      <c r="AH1891" s="194">
        <f>IF(AG1891="",0,IF(ISERROR(VLOOKUP(AG1891,AG$7:AG1890,1,FALSE)),1,0))</f>
        <v>0</v>
      </c>
      <c r="AI1891" s="194"/>
    </row>
    <row r="1892" spans="1:35" ht="16.5" customHeight="1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75">
        <f>IF(AND($X$5012&lt;&gt;" ",$X$5012&lt;&gt;0),IF(X1892=$X$5012,1+COUNTIF(U$7:U1891,"&gt;0"),0),0)</f>
        <v>0</v>
      </c>
      <c r="V1892" s="178" t="s">
        <v>2081</v>
      </c>
      <c r="W1892" s="130"/>
      <c r="X1892" s="131"/>
      <c r="Y1892" s="131"/>
      <c r="Z1892" s="206"/>
      <c r="AA1892" s="134"/>
      <c r="AB1892" s="174">
        <f>IF(AC1892="totale",SUMIF(AA$7:AA1892,"somma",Z$7:Z1892)-SUMIF(AC$7:AC1891,"totale",AB$7:AB1891),0)</f>
        <v>0</v>
      </c>
      <c r="AC1892" s="134"/>
      <c r="AD1892" s="194">
        <f t="shared" si="132"/>
        <v>0</v>
      </c>
      <c r="AE1892" s="124" t="str">
        <f t="shared" si="131"/>
        <v/>
      </c>
      <c r="AF1892" s="195" t="str">
        <f t="shared" si="133"/>
        <v/>
      </c>
      <c r="AG1892" s="194" t="str">
        <f t="shared" si="134"/>
        <v/>
      </c>
      <c r="AH1892" s="194">
        <f>IF(AG1892="",0,IF(ISERROR(VLOOKUP(AG1892,AG$7:AG1891,1,FALSE)),1,0))</f>
        <v>0</v>
      </c>
      <c r="AI1892" s="194"/>
    </row>
    <row r="1893" spans="1:35" ht="16.5" customHeight="1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75">
        <f>IF(AND($X$5012&lt;&gt;" ",$X$5012&lt;&gt;0),IF(X1893=$X$5012,1+COUNTIF(U$7:U1892,"&gt;0"),0),0)</f>
        <v>0</v>
      </c>
      <c r="V1893" s="178" t="s">
        <v>2082</v>
      </c>
      <c r="W1893" s="130"/>
      <c r="X1893" s="131"/>
      <c r="Y1893" s="131"/>
      <c r="Z1893" s="206"/>
      <c r="AA1893" s="134"/>
      <c r="AB1893" s="174">
        <f>IF(AC1893="totale",SUMIF(AA$7:AA1893,"somma",Z$7:Z1893)-SUMIF(AC$7:AC1892,"totale",AB$7:AB1892),0)</f>
        <v>0</v>
      </c>
      <c r="AC1893" s="134"/>
      <c r="AD1893" s="194">
        <f t="shared" si="132"/>
        <v>0</v>
      </c>
      <c r="AE1893" s="124" t="str">
        <f t="shared" si="131"/>
        <v/>
      </c>
      <c r="AF1893" s="195" t="str">
        <f t="shared" si="133"/>
        <v/>
      </c>
      <c r="AG1893" s="194" t="str">
        <f t="shared" si="134"/>
        <v/>
      </c>
      <c r="AH1893" s="194">
        <f>IF(AG1893="",0,IF(ISERROR(VLOOKUP(AG1893,AG$7:AG1892,1,FALSE)),1,0))</f>
        <v>0</v>
      </c>
      <c r="AI1893" s="194"/>
    </row>
    <row r="1894" spans="1:35" ht="16.5" customHeight="1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75">
        <f>IF(AND($X$5012&lt;&gt;" ",$X$5012&lt;&gt;0),IF(X1894=$X$5012,1+COUNTIF(U$7:U1893,"&gt;0"),0),0)</f>
        <v>0</v>
      </c>
      <c r="V1894" s="178" t="s">
        <v>2083</v>
      </c>
      <c r="W1894" s="130"/>
      <c r="X1894" s="131"/>
      <c r="Y1894" s="131"/>
      <c r="Z1894" s="206"/>
      <c r="AA1894" s="134"/>
      <c r="AB1894" s="174">
        <f>IF(AC1894="totale",SUMIF(AA$7:AA1894,"somma",Z$7:Z1894)-SUMIF(AC$7:AC1893,"totale",AB$7:AB1893),0)</f>
        <v>0</v>
      </c>
      <c r="AC1894" s="134"/>
      <c r="AD1894" s="194">
        <f t="shared" si="132"/>
        <v>0</v>
      </c>
      <c r="AE1894" s="124" t="str">
        <f t="shared" si="131"/>
        <v/>
      </c>
      <c r="AF1894" s="195" t="str">
        <f t="shared" si="133"/>
        <v/>
      </c>
      <c r="AG1894" s="194" t="str">
        <f t="shared" si="134"/>
        <v/>
      </c>
      <c r="AH1894" s="194">
        <f>IF(AG1894="",0,IF(ISERROR(VLOOKUP(AG1894,AG$7:AG1893,1,FALSE)),1,0))</f>
        <v>0</v>
      </c>
      <c r="AI1894" s="194"/>
    </row>
    <row r="1895" spans="1:35" ht="16.5" customHeight="1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75">
        <f>IF(AND($X$5012&lt;&gt;" ",$X$5012&lt;&gt;0),IF(X1895=$X$5012,1+COUNTIF(U$7:U1894,"&gt;0"),0),0)</f>
        <v>0</v>
      </c>
      <c r="V1895" s="178" t="s">
        <v>2084</v>
      </c>
      <c r="W1895" s="130"/>
      <c r="X1895" s="131"/>
      <c r="Y1895" s="131"/>
      <c r="Z1895" s="206"/>
      <c r="AA1895" s="134"/>
      <c r="AB1895" s="174">
        <f>IF(AC1895="totale",SUMIF(AA$7:AA1895,"somma",Z$7:Z1895)-SUMIF(AC$7:AC1894,"totale",AB$7:AB1894),0)</f>
        <v>0</v>
      </c>
      <c r="AC1895" s="134"/>
      <c r="AD1895" s="194">
        <f t="shared" si="132"/>
        <v>0</v>
      </c>
      <c r="AE1895" s="124" t="str">
        <f t="shared" si="131"/>
        <v/>
      </c>
      <c r="AF1895" s="195" t="str">
        <f t="shared" si="133"/>
        <v/>
      </c>
      <c r="AG1895" s="194" t="str">
        <f t="shared" si="134"/>
        <v/>
      </c>
      <c r="AH1895" s="194">
        <f>IF(AG1895="",0,IF(ISERROR(VLOOKUP(AG1895,AG$7:AG1894,1,FALSE)),1,0))</f>
        <v>0</v>
      </c>
      <c r="AI1895" s="194"/>
    </row>
    <row r="1896" spans="1:35" ht="16.5" customHeight="1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75">
        <f>IF(AND($X$5012&lt;&gt;" ",$X$5012&lt;&gt;0),IF(X1896=$X$5012,1+COUNTIF(U$7:U1895,"&gt;0"),0),0)</f>
        <v>0</v>
      </c>
      <c r="V1896" s="178" t="s">
        <v>2085</v>
      </c>
      <c r="W1896" s="130"/>
      <c r="X1896" s="131"/>
      <c r="Y1896" s="131"/>
      <c r="Z1896" s="206"/>
      <c r="AA1896" s="134"/>
      <c r="AB1896" s="174">
        <f>IF(AC1896="totale",SUMIF(AA$7:AA1896,"somma",Z$7:Z1896)-SUMIF(AC$7:AC1895,"totale",AB$7:AB1895),0)</f>
        <v>0</v>
      </c>
      <c r="AC1896" s="134"/>
      <c r="AD1896" s="194">
        <f t="shared" si="132"/>
        <v>0</v>
      </c>
      <c r="AE1896" s="124" t="str">
        <f t="shared" si="131"/>
        <v/>
      </c>
      <c r="AF1896" s="195" t="str">
        <f t="shared" si="133"/>
        <v/>
      </c>
      <c r="AG1896" s="194" t="str">
        <f t="shared" si="134"/>
        <v/>
      </c>
      <c r="AH1896" s="194">
        <f>IF(AG1896="",0,IF(ISERROR(VLOOKUP(AG1896,AG$7:AG1895,1,FALSE)),1,0))</f>
        <v>0</v>
      </c>
      <c r="AI1896" s="194"/>
    </row>
    <row r="1897" spans="1:35" ht="16.5" customHeight="1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75">
        <f>IF(AND($X$5012&lt;&gt;" ",$X$5012&lt;&gt;0),IF(X1897=$X$5012,1+COUNTIF(U$7:U1896,"&gt;0"),0),0)</f>
        <v>0</v>
      </c>
      <c r="V1897" s="178" t="s">
        <v>2086</v>
      </c>
      <c r="W1897" s="130"/>
      <c r="X1897" s="131"/>
      <c r="Y1897" s="131"/>
      <c r="Z1897" s="206"/>
      <c r="AA1897" s="134"/>
      <c r="AB1897" s="174">
        <f>IF(AC1897="totale",SUMIF(AA$7:AA1897,"somma",Z$7:Z1897)-SUMIF(AC$7:AC1896,"totale",AB$7:AB1896),0)</f>
        <v>0</v>
      </c>
      <c r="AC1897" s="134"/>
      <c r="AD1897" s="194">
        <f t="shared" si="132"/>
        <v>0</v>
      </c>
      <c r="AE1897" s="124" t="str">
        <f t="shared" si="131"/>
        <v/>
      </c>
      <c r="AF1897" s="195" t="str">
        <f t="shared" si="133"/>
        <v/>
      </c>
      <c r="AG1897" s="194" t="str">
        <f t="shared" si="134"/>
        <v/>
      </c>
      <c r="AH1897" s="194">
        <f>IF(AG1897="",0,IF(ISERROR(VLOOKUP(AG1897,AG$7:AG1896,1,FALSE)),1,0))</f>
        <v>0</v>
      </c>
      <c r="AI1897" s="194"/>
    </row>
    <row r="1898" spans="1:35" ht="16.5" customHeight="1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75">
        <f>IF(AND($X$5012&lt;&gt;" ",$X$5012&lt;&gt;0),IF(X1898=$X$5012,1+COUNTIF(U$7:U1897,"&gt;0"),0),0)</f>
        <v>0</v>
      </c>
      <c r="V1898" s="178" t="s">
        <v>2087</v>
      </c>
      <c r="W1898" s="130"/>
      <c r="X1898" s="131"/>
      <c r="Y1898" s="131"/>
      <c r="Z1898" s="206"/>
      <c r="AA1898" s="134"/>
      <c r="AB1898" s="174">
        <f>IF(AC1898="totale",SUMIF(AA$7:AA1898,"somma",Z$7:Z1898)-SUMIF(AC$7:AC1897,"totale",AB$7:AB1897),0)</f>
        <v>0</v>
      </c>
      <c r="AC1898" s="134"/>
      <c r="AD1898" s="194">
        <f t="shared" si="132"/>
        <v>0</v>
      </c>
      <c r="AE1898" s="124" t="str">
        <f t="shared" si="131"/>
        <v/>
      </c>
      <c r="AF1898" s="195" t="str">
        <f t="shared" si="133"/>
        <v/>
      </c>
      <c r="AG1898" s="194" t="str">
        <f t="shared" si="134"/>
        <v/>
      </c>
      <c r="AH1898" s="194">
        <f>IF(AG1898="",0,IF(ISERROR(VLOOKUP(AG1898,AG$7:AG1897,1,FALSE)),1,0))</f>
        <v>0</v>
      </c>
      <c r="AI1898" s="194"/>
    </row>
    <row r="1899" spans="1:35" ht="16.5" customHeight="1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75">
        <f>IF(AND($X$5012&lt;&gt;" ",$X$5012&lt;&gt;0),IF(X1899=$X$5012,1+COUNTIF(U$7:U1898,"&gt;0"),0),0)</f>
        <v>0</v>
      </c>
      <c r="V1899" s="178" t="s">
        <v>2088</v>
      </c>
      <c r="W1899" s="130"/>
      <c r="X1899" s="131"/>
      <c r="Y1899" s="131"/>
      <c r="Z1899" s="206"/>
      <c r="AA1899" s="134"/>
      <c r="AB1899" s="174">
        <f>IF(AC1899="totale",SUMIF(AA$7:AA1899,"somma",Z$7:Z1899)-SUMIF(AC$7:AC1898,"totale",AB$7:AB1898),0)</f>
        <v>0</v>
      </c>
      <c r="AC1899" s="134"/>
      <c r="AD1899" s="194">
        <f t="shared" si="132"/>
        <v>0</v>
      </c>
      <c r="AE1899" s="124" t="str">
        <f t="shared" si="131"/>
        <v/>
      </c>
      <c r="AF1899" s="195" t="str">
        <f t="shared" si="133"/>
        <v/>
      </c>
      <c r="AG1899" s="194" t="str">
        <f t="shared" si="134"/>
        <v/>
      </c>
      <c r="AH1899" s="194">
        <f>IF(AG1899="",0,IF(ISERROR(VLOOKUP(AG1899,AG$7:AG1898,1,FALSE)),1,0))</f>
        <v>0</v>
      </c>
      <c r="AI1899" s="194"/>
    </row>
    <row r="1900" spans="1:35" ht="16.5" customHeight="1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75">
        <f>IF(AND($X$5012&lt;&gt;" ",$X$5012&lt;&gt;0),IF(X1900=$X$5012,1+COUNTIF(U$7:U1899,"&gt;0"),0),0)</f>
        <v>0</v>
      </c>
      <c r="V1900" s="178" t="s">
        <v>2089</v>
      </c>
      <c r="W1900" s="130"/>
      <c r="X1900" s="131"/>
      <c r="Y1900" s="131"/>
      <c r="Z1900" s="206"/>
      <c r="AA1900" s="134"/>
      <c r="AB1900" s="174">
        <f>IF(AC1900="totale",SUMIF(AA$7:AA1900,"somma",Z$7:Z1900)-SUMIF(AC$7:AC1899,"totale",AB$7:AB1899),0)</f>
        <v>0</v>
      </c>
      <c r="AC1900" s="134"/>
      <c r="AD1900" s="194">
        <f t="shared" si="132"/>
        <v>0</v>
      </c>
      <c r="AE1900" s="124" t="str">
        <f t="shared" si="131"/>
        <v/>
      </c>
      <c r="AF1900" s="195" t="str">
        <f t="shared" si="133"/>
        <v/>
      </c>
      <c r="AG1900" s="194" t="str">
        <f t="shared" si="134"/>
        <v/>
      </c>
      <c r="AH1900" s="194">
        <f>IF(AG1900="",0,IF(ISERROR(VLOOKUP(AG1900,AG$7:AG1899,1,FALSE)),1,0))</f>
        <v>0</v>
      </c>
      <c r="AI1900" s="194"/>
    </row>
    <row r="1901" spans="1:35" ht="16.5" customHeight="1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75">
        <f>IF(AND($X$5012&lt;&gt;" ",$X$5012&lt;&gt;0),IF(X1901=$X$5012,1+COUNTIF(U$7:U1900,"&gt;0"),0),0)</f>
        <v>0</v>
      </c>
      <c r="V1901" s="178" t="s">
        <v>2090</v>
      </c>
      <c r="W1901" s="130"/>
      <c r="X1901" s="131"/>
      <c r="Y1901" s="131"/>
      <c r="Z1901" s="206"/>
      <c r="AA1901" s="134"/>
      <c r="AB1901" s="174">
        <f>IF(AC1901="totale",SUMIF(AA$7:AA1901,"somma",Z$7:Z1901)-SUMIF(AC$7:AC1900,"totale",AB$7:AB1900),0)</f>
        <v>0</v>
      </c>
      <c r="AC1901" s="134"/>
      <c r="AD1901" s="194">
        <f t="shared" si="132"/>
        <v>0</v>
      </c>
      <c r="AE1901" s="124" t="str">
        <f t="shared" si="131"/>
        <v/>
      </c>
      <c r="AF1901" s="195" t="str">
        <f t="shared" si="133"/>
        <v/>
      </c>
      <c r="AG1901" s="194" t="str">
        <f t="shared" si="134"/>
        <v/>
      </c>
      <c r="AH1901" s="194">
        <f>IF(AG1901="",0,IF(ISERROR(VLOOKUP(AG1901,AG$7:AG1900,1,FALSE)),1,0))</f>
        <v>0</v>
      </c>
      <c r="AI1901" s="194"/>
    </row>
    <row r="1902" spans="1:35" ht="16.5" customHeight="1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75">
        <f>IF(AND($X$5012&lt;&gt;" ",$X$5012&lt;&gt;0),IF(X1902=$X$5012,1+COUNTIF(U$7:U1901,"&gt;0"),0),0)</f>
        <v>0</v>
      </c>
      <c r="V1902" s="178" t="s">
        <v>2091</v>
      </c>
      <c r="W1902" s="130"/>
      <c r="X1902" s="131"/>
      <c r="Y1902" s="131"/>
      <c r="Z1902" s="206"/>
      <c r="AA1902" s="134"/>
      <c r="AB1902" s="174">
        <f>IF(AC1902="totale",SUMIF(AA$7:AA1902,"somma",Z$7:Z1902)-SUMIF(AC$7:AC1901,"totale",AB$7:AB1901),0)</f>
        <v>0</v>
      </c>
      <c r="AC1902" s="134"/>
      <c r="AD1902" s="194">
        <f t="shared" si="132"/>
        <v>0</v>
      </c>
      <c r="AE1902" s="124" t="str">
        <f t="shared" si="131"/>
        <v/>
      </c>
      <c r="AF1902" s="195" t="str">
        <f t="shared" si="133"/>
        <v/>
      </c>
      <c r="AG1902" s="194" t="str">
        <f t="shared" si="134"/>
        <v/>
      </c>
      <c r="AH1902" s="194">
        <f>IF(AG1902="",0,IF(ISERROR(VLOOKUP(AG1902,AG$7:AG1901,1,FALSE)),1,0))</f>
        <v>0</v>
      </c>
      <c r="AI1902" s="194"/>
    </row>
    <row r="1903" spans="1:35" ht="16.5" customHeight="1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75">
        <f>IF(AND($X$5012&lt;&gt;" ",$X$5012&lt;&gt;0),IF(X1903=$X$5012,1+COUNTIF(U$7:U1902,"&gt;0"),0),0)</f>
        <v>0</v>
      </c>
      <c r="V1903" s="178" t="s">
        <v>2092</v>
      </c>
      <c r="W1903" s="130"/>
      <c r="X1903" s="131"/>
      <c r="Y1903" s="131"/>
      <c r="Z1903" s="206"/>
      <c r="AA1903" s="134"/>
      <c r="AB1903" s="174">
        <f>IF(AC1903="totale",SUMIF(AA$7:AA1903,"somma",Z$7:Z1903)-SUMIF(AC$7:AC1902,"totale",AB$7:AB1902),0)</f>
        <v>0</v>
      </c>
      <c r="AC1903" s="134"/>
      <c r="AD1903" s="194">
        <f t="shared" si="132"/>
        <v>0</v>
      </c>
      <c r="AE1903" s="124" t="str">
        <f t="shared" si="131"/>
        <v/>
      </c>
      <c r="AF1903" s="195" t="str">
        <f t="shared" si="133"/>
        <v/>
      </c>
      <c r="AG1903" s="194" t="str">
        <f t="shared" si="134"/>
        <v/>
      </c>
      <c r="AH1903" s="194">
        <f>IF(AG1903="",0,IF(ISERROR(VLOOKUP(AG1903,AG$7:AG1902,1,FALSE)),1,0))</f>
        <v>0</v>
      </c>
      <c r="AI1903" s="194"/>
    </row>
    <row r="1904" spans="1:35" ht="16.5" customHeight="1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75">
        <f>IF(AND($X$5012&lt;&gt;" ",$X$5012&lt;&gt;0),IF(X1904=$X$5012,1+COUNTIF(U$7:U1903,"&gt;0"),0),0)</f>
        <v>0</v>
      </c>
      <c r="V1904" s="178" t="s">
        <v>2093</v>
      </c>
      <c r="W1904" s="130"/>
      <c r="X1904" s="131"/>
      <c r="Y1904" s="131"/>
      <c r="Z1904" s="206"/>
      <c r="AA1904" s="134"/>
      <c r="AB1904" s="174">
        <f>IF(AC1904="totale",SUMIF(AA$7:AA1904,"somma",Z$7:Z1904)-SUMIF(AC$7:AC1903,"totale",AB$7:AB1903),0)</f>
        <v>0</v>
      </c>
      <c r="AC1904" s="134"/>
      <c r="AD1904" s="194">
        <f t="shared" si="132"/>
        <v>0</v>
      </c>
      <c r="AE1904" s="124" t="str">
        <f t="shared" si="131"/>
        <v/>
      </c>
      <c r="AF1904" s="195" t="str">
        <f t="shared" si="133"/>
        <v/>
      </c>
      <c r="AG1904" s="194" t="str">
        <f t="shared" si="134"/>
        <v/>
      </c>
      <c r="AH1904" s="194">
        <f>IF(AG1904="",0,IF(ISERROR(VLOOKUP(AG1904,AG$7:AG1903,1,FALSE)),1,0))</f>
        <v>0</v>
      </c>
      <c r="AI1904" s="194"/>
    </row>
    <row r="1905" spans="1:35" ht="16.5" customHeight="1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75">
        <f>IF(AND($X$5012&lt;&gt;" ",$X$5012&lt;&gt;0),IF(X1905=$X$5012,1+COUNTIF(U$7:U1904,"&gt;0"),0),0)</f>
        <v>0</v>
      </c>
      <c r="V1905" s="178" t="s">
        <v>2094</v>
      </c>
      <c r="W1905" s="130"/>
      <c r="X1905" s="131"/>
      <c r="Y1905" s="131"/>
      <c r="Z1905" s="206"/>
      <c r="AA1905" s="134"/>
      <c r="AB1905" s="174">
        <f>IF(AC1905="totale",SUMIF(AA$7:AA1905,"somma",Z$7:Z1905)-SUMIF(AC$7:AC1904,"totale",AB$7:AB1904),0)</f>
        <v>0</v>
      </c>
      <c r="AC1905" s="134"/>
      <c r="AD1905" s="194">
        <f t="shared" si="132"/>
        <v>0</v>
      </c>
      <c r="AE1905" s="124" t="str">
        <f t="shared" si="131"/>
        <v/>
      </c>
      <c r="AF1905" s="195" t="str">
        <f t="shared" si="133"/>
        <v/>
      </c>
      <c r="AG1905" s="194" t="str">
        <f t="shared" si="134"/>
        <v/>
      </c>
      <c r="AH1905" s="194">
        <f>IF(AG1905="",0,IF(ISERROR(VLOOKUP(AG1905,AG$7:AG1904,1,FALSE)),1,0))</f>
        <v>0</v>
      </c>
      <c r="AI1905" s="194"/>
    </row>
    <row r="1906" spans="1:35" ht="16.5" customHeight="1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75">
        <f>IF(AND($X$5012&lt;&gt;" ",$X$5012&lt;&gt;0),IF(X1906=$X$5012,1+COUNTIF(U$7:U1905,"&gt;0"),0),0)</f>
        <v>0</v>
      </c>
      <c r="V1906" s="178" t="s">
        <v>2095</v>
      </c>
      <c r="W1906" s="130"/>
      <c r="X1906" s="131"/>
      <c r="Y1906" s="131"/>
      <c r="Z1906" s="206"/>
      <c r="AA1906" s="134"/>
      <c r="AB1906" s="174">
        <f>IF(AC1906="totale",SUMIF(AA$7:AA1906,"somma",Z$7:Z1906)-SUMIF(AC$7:AC1905,"totale",AB$7:AB1905),0)</f>
        <v>0</v>
      </c>
      <c r="AC1906" s="134"/>
      <c r="AD1906" s="194">
        <f t="shared" si="132"/>
        <v>0</v>
      </c>
      <c r="AE1906" s="124" t="str">
        <f t="shared" si="131"/>
        <v/>
      </c>
      <c r="AF1906" s="195" t="str">
        <f t="shared" si="133"/>
        <v/>
      </c>
      <c r="AG1906" s="194" t="str">
        <f t="shared" si="134"/>
        <v/>
      </c>
      <c r="AH1906" s="194">
        <f>IF(AG1906="",0,IF(ISERROR(VLOOKUP(AG1906,AG$7:AG1905,1,FALSE)),1,0))</f>
        <v>0</v>
      </c>
      <c r="AI1906" s="194"/>
    </row>
    <row r="1907" spans="1:35" ht="16.5" customHeight="1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75">
        <f>IF(AND($X$5012&lt;&gt;" ",$X$5012&lt;&gt;0),IF(X1907=$X$5012,1+COUNTIF(U$7:U1906,"&gt;0"),0),0)</f>
        <v>0</v>
      </c>
      <c r="V1907" s="178" t="s">
        <v>2096</v>
      </c>
      <c r="W1907" s="130"/>
      <c r="X1907" s="131"/>
      <c r="Y1907" s="131"/>
      <c r="Z1907" s="206"/>
      <c r="AA1907" s="134"/>
      <c r="AB1907" s="174">
        <f>IF(AC1907="totale",SUMIF(AA$7:AA1907,"somma",Z$7:Z1907)-SUMIF(AC$7:AC1906,"totale",AB$7:AB1906),0)</f>
        <v>0</v>
      </c>
      <c r="AC1907" s="134"/>
      <c r="AD1907" s="194">
        <f t="shared" si="132"/>
        <v>0</v>
      </c>
      <c r="AE1907" s="124" t="str">
        <f t="shared" si="131"/>
        <v/>
      </c>
      <c r="AF1907" s="195" t="str">
        <f t="shared" si="133"/>
        <v/>
      </c>
      <c r="AG1907" s="194" t="str">
        <f t="shared" si="134"/>
        <v/>
      </c>
      <c r="AH1907" s="194">
        <f>IF(AG1907="",0,IF(ISERROR(VLOOKUP(AG1907,AG$7:AG1906,1,FALSE)),1,0))</f>
        <v>0</v>
      </c>
      <c r="AI1907" s="194"/>
    </row>
    <row r="1908" spans="1:35" ht="16.5" customHeight="1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75">
        <f>IF(AND($X$5012&lt;&gt;" ",$X$5012&lt;&gt;0),IF(X1908=$X$5012,1+COUNTIF(U$7:U1907,"&gt;0"),0),0)</f>
        <v>0</v>
      </c>
      <c r="V1908" s="178" t="s">
        <v>2097</v>
      </c>
      <c r="W1908" s="130"/>
      <c r="X1908" s="131"/>
      <c r="Y1908" s="131"/>
      <c r="Z1908" s="206"/>
      <c r="AA1908" s="134"/>
      <c r="AB1908" s="174">
        <f>IF(AC1908="totale",SUMIF(AA$7:AA1908,"somma",Z$7:Z1908)-SUMIF(AC$7:AC1907,"totale",AB$7:AB1907),0)</f>
        <v>0</v>
      </c>
      <c r="AC1908" s="134"/>
      <c r="AD1908" s="194">
        <f t="shared" si="132"/>
        <v>0</v>
      </c>
      <c r="AE1908" s="124" t="str">
        <f t="shared" si="131"/>
        <v/>
      </c>
      <c r="AF1908" s="195" t="str">
        <f t="shared" si="133"/>
        <v/>
      </c>
      <c r="AG1908" s="194" t="str">
        <f t="shared" si="134"/>
        <v/>
      </c>
      <c r="AH1908" s="194">
        <f>IF(AG1908="",0,IF(ISERROR(VLOOKUP(AG1908,AG$7:AG1907,1,FALSE)),1,0))</f>
        <v>0</v>
      </c>
      <c r="AI1908" s="194"/>
    </row>
    <row r="1909" spans="1:35" ht="16.5" customHeight="1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75">
        <f>IF(AND($X$5012&lt;&gt;" ",$X$5012&lt;&gt;0),IF(X1909=$X$5012,1+COUNTIF(U$7:U1908,"&gt;0"),0),0)</f>
        <v>0</v>
      </c>
      <c r="V1909" s="178" t="s">
        <v>2098</v>
      </c>
      <c r="W1909" s="130"/>
      <c r="X1909" s="131"/>
      <c r="Y1909" s="131"/>
      <c r="Z1909" s="206"/>
      <c r="AA1909" s="134"/>
      <c r="AB1909" s="174">
        <f>IF(AC1909="totale",SUMIF(AA$7:AA1909,"somma",Z$7:Z1909)-SUMIF(AC$7:AC1908,"totale",AB$7:AB1908),0)</f>
        <v>0</v>
      </c>
      <c r="AC1909" s="134"/>
      <c r="AD1909" s="194">
        <f t="shared" si="132"/>
        <v>0</v>
      </c>
      <c r="AE1909" s="124" t="str">
        <f t="shared" si="131"/>
        <v/>
      </c>
      <c r="AF1909" s="195" t="str">
        <f t="shared" si="133"/>
        <v/>
      </c>
      <c r="AG1909" s="194" t="str">
        <f t="shared" si="134"/>
        <v/>
      </c>
      <c r="AH1909" s="194">
        <f>IF(AG1909="",0,IF(ISERROR(VLOOKUP(AG1909,AG$7:AG1908,1,FALSE)),1,0))</f>
        <v>0</v>
      </c>
      <c r="AI1909" s="194"/>
    </row>
    <row r="1910" spans="1:35" ht="16.5" customHeight="1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75">
        <f>IF(AND($X$5012&lt;&gt;" ",$X$5012&lt;&gt;0),IF(X1910=$X$5012,1+COUNTIF(U$7:U1909,"&gt;0"),0),0)</f>
        <v>0</v>
      </c>
      <c r="V1910" s="178" t="s">
        <v>2099</v>
      </c>
      <c r="W1910" s="130"/>
      <c r="X1910" s="131"/>
      <c r="Y1910" s="131"/>
      <c r="Z1910" s="206"/>
      <c r="AA1910" s="134"/>
      <c r="AB1910" s="174">
        <f>IF(AC1910="totale",SUMIF(AA$7:AA1910,"somma",Z$7:Z1910)-SUMIF(AC$7:AC1909,"totale",AB$7:AB1909),0)</f>
        <v>0</v>
      </c>
      <c r="AC1910" s="134"/>
      <c r="AD1910" s="194">
        <f t="shared" si="132"/>
        <v>0</v>
      </c>
      <c r="AE1910" s="124" t="str">
        <f t="shared" si="131"/>
        <v/>
      </c>
      <c r="AF1910" s="195" t="str">
        <f t="shared" si="133"/>
        <v/>
      </c>
      <c r="AG1910" s="194" t="str">
        <f t="shared" si="134"/>
        <v/>
      </c>
      <c r="AH1910" s="194">
        <f>IF(AG1910="",0,IF(ISERROR(VLOOKUP(AG1910,AG$7:AG1909,1,FALSE)),1,0))</f>
        <v>0</v>
      </c>
      <c r="AI1910" s="194"/>
    </row>
    <row r="1911" spans="1:35" ht="16.5" customHeight="1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75">
        <f>IF(AND($X$5012&lt;&gt;" ",$X$5012&lt;&gt;0),IF(X1911=$X$5012,1+COUNTIF(U$7:U1910,"&gt;0"),0),0)</f>
        <v>0</v>
      </c>
      <c r="V1911" s="178" t="s">
        <v>2100</v>
      </c>
      <c r="W1911" s="130"/>
      <c r="X1911" s="131"/>
      <c r="Y1911" s="131"/>
      <c r="Z1911" s="206"/>
      <c r="AA1911" s="134"/>
      <c r="AB1911" s="174">
        <f>IF(AC1911="totale",SUMIF(AA$7:AA1911,"somma",Z$7:Z1911)-SUMIF(AC$7:AC1910,"totale",AB$7:AB1910),0)</f>
        <v>0</v>
      </c>
      <c r="AC1911" s="134"/>
      <c r="AD1911" s="194">
        <f t="shared" si="132"/>
        <v>0</v>
      </c>
      <c r="AE1911" s="124" t="str">
        <f t="shared" si="131"/>
        <v/>
      </c>
      <c r="AF1911" s="195" t="str">
        <f t="shared" si="133"/>
        <v/>
      </c>
      <c r="AG1911" s="194" t="str">
        <f t="shared" si="134"/>
        <v/>
      </c>
      <c r="AH1911" s="194">
        <f>IF(AG1911="",0,IF(ISERROR(VLOOKUP(AG1911,AG$7:AG1910,1,FALSE)),1,0))</f>
        <v>0</v>
      </c>
      <c r="AI1911" s="194"/>
    </row>
    <row r="1912" spans="1:35" ht="16.5" customHeight="1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75">
        <f>IF(AND($X$5012&lt;&gt;" ",$X$5012&lt;&gt;0),IF(X1912=$X$5012,1+COUNTIF(U$7:U1911,"&gt;0"),0),0)</f>
        <v>0</v>
      </c>
      <c r="V1912" s="178" t="s">
        <v>2101</v>
      </c>
      <c r="W1912" s="130"/>
      <c r="X1912" s="131"/>
      <c r="Y1912" s="131"/>
      <c r="Z1912" s="206"/>
      <c r="AA1912" s="134"/>
      <c r="AB1912" s="174">
        <f>IF(AC1912="totale",SUMIF(AA$7:AA1912,"somma",Z$7:Z1912)-SUMIF(AC$7:AC1911,"totale",AB$7:AB1911),0)</f>
        <v>0</v>
      </c>
      <c r="AC1912" s="134"/>
      <c r="AD1912" s="194">
        <f t="shared" si="132"/>
        <v>0</v>
      </c>
      <c r="AE1912" s="124" t="str">
        <f t="shared" si="131"/>
        <v/>
      </c>
      <c r="AF1912" s="195" t="str">
        <f t="shared" si="133"/>
        <v/>
      </c>
      <c r="AG1912" s="194" t="str">
        <f t="shared" si="134"/>
        <v/>
      </c>
      <c r="AH1912" s="194">
        <f>IF(AG1912="",0,IF(ISERROR(VLOOKUP(AG1912,AG$7:AG1911,1,FALSE)),1,0))</f>
        <v>0</v>
      </c>
      <c r="AI1912" s="194"/>
    </row>
    <row r="1913" spans="1:35" ht="16.5" customHeight="1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75">
        <f>IF(AND($X$5012&lt;&gt;" ",$X$5012&lt;&gt;0),IF(X1913=$X$5012,1+COUNTIF(U$7:U1912,"&gt;0"),0),0)</f>
        <v>0</v>
      </c>
      <c r="V1913" s="178" t="s">
        <v>2102</v>
      </c>
      <c r="W1913" s="130"/>
      <c r="X1913" s="131"/>
      <c r="Y1913" s="131"/>
      <c r="Z1913" s="206"/>
      <c r="AA1913" s="134"/>
      <c r="AB1913" s="174">
        <f>IF(AC1913="totale",SUMIF(AA$7:AA1913,"somma",Z$7:Z1913)-SUMIF(AC$7:AC1912,"totale",AB$7:AB1912),0)</f>
        <v>0</v>
      </c>
      <c r="AC1913" s="134"/>
      <c r="AD1913" s="194">
        <f t="shared" si="132"/>
        <v>0</v>
      </c>
      <c r="AE1913" s="124" t="str">
        <f t="shared" si="131"/>
        <v/>
      </c>
      <c r="AF1913" s="195" t="str">
        <f t="shared" si="133"/>
        <v/>
      </c>
      <c r="AG1913" s="194" t="str">
        <f t="shared" si="134"/>
        <v/>
      </c>
      <c r="AH1913" s="194">
        <f>IF(AG1913="",0,IF(ISERROR(VLOOKUP(AG1913,AG$7:AG1912,1,FALSE)),1,0))</f>
        <v>0</v>
      </c>
      <c r="AI1913" s="194"/>
    </row>
    <row r="1914" spans="1:35" ht="16.5" customHeight="1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75">
        <f>IF(AND($X$5012&lt;&gt;" ",$X$5012&lt;&gt;0),IF(X1914=$X$5012,1+COUNTIF(U$7:U1913,"&gt;0"),0),0)</f>
        <v>0</v>
      </c>
      <c r="V1914" s="178" t="s">
        <v>2103</v>
      </c>
      <c r="W1914" s="130"/>
      <c r="X1914" s="131"/>
      <c r="Y1914" s="131"/>
      <c r="Z1914" s="206"/>
      <c r="AA1914" s="134"/>
      <c r="AB1914" s="174">
        <f>IF(AC1914="totale",SUMIF(AA$7:AA1914,"somma",Z$7:Z1914)-SUMIF(AC$7:AC1913,"totale",AB$7:AB1913),0)</f>
        <v>0</v>
      </c>
      <c r="AC1914" s="134"/>
      <c r="AD1914" s="194">
        <f t="shared" si="132"/>
        <v>0</v>
      </c>
      <c r="AE1914" s="124" t="str">
        <f t="shared" si="131"/>
        <v/>
      </c>
      <c r="AF1914" s="195" t="str">
        <f t="shared" si="133"/>
        <v/>
      </c>
      <c r="AG1914" s="194" t="str">
        <f t="shared" si="134"/>
        <v/>
      </c>
      <c r="AH1914" s="194">
        <f>IF(AG1914="",0,IF(ISERROR(VLOOKUP(AG1914,AG$7:AG1913,1,FALSE)),1,0))</f>
        <v>0</v>
      </c>
      <c r="AI1914" s="194"/>
    </row>
    <row r="1915" spans="1:35" ht="16.5" customHeight="1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75">
        <f>IF(AND($X$5012&lt;&gt;" ",$X$5012&lt;&gt;0),IF(X1915=$X$5012,1+COUNTIF(U$7:U1914,"&gt;0"),0),0)</f>
        <v>0</v>
      </c>
      <c r="V1915" s="178" t="s">
        <v>2104</v>
      </c>
      <c r="W1915" s="130"/>
      <c r="X1915" s="131"/>
      <c r="Y1915" s="131"/>
      <c r="Z1915" s="206"/>
      <c r="AA1915" s="134"/>
      <c r="AB1915" s="174">
        <f>IF(AC1915="totale",SUMIF(AA$7:AA1915,"somma",Z$7:Z1915)-SUMIF(AC$7:AC1914,"totale",AB$7:AB1914),0)</f>
        <v>0</v>
      </c>
      <c r="AC1915" s="134"/>
      <c r="AD1915" s="194">
        <f t="shared" si="132"/>
        <v>0</v>
      </c>
      <c r="AE1915" s="124" t="str">
        <f t="shared" si="131"/>
        <v/>
      </c>
      <c r="AF1915" s="195" t="str">
        <f t="shared" si="133"/>
        <v/>
      </c>
      <c r="AG1915" s="194" t="str">
        <f t="shared" si="134"/>
        <v/>
      </c>
      <c r="AH1915" s="194">
        <f>IF(AG1915="",0,IF(ISERROR(VLOOKUP(AG1915,AG$7:AG1914,1,FALSE)),1,0))</f>
        <v>0</v>
      </c>
      <c r="AI1915" s="194"/>
    </row>
    <row r="1916" spans="1:35" ht="16.5" customHeight="1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75">
        <f>IF(AND($X$5012&lt;&gt;" ",$X$5012&lt;&gt;0),IF(X1916=$X$5012,1+COUNTIF(U$7:U1915,"&gt;0"),0),0)</f>
        <v>0</v>
      </c>
      <c r="V1916" s="178" t="s">
        <v>2105</v>
      </c>
      <c r="W1916" s="130"/>
      <c r="X1916" s="131"/>
      <c r="Y1916" s="131"/>
      <c r="Z1916" s="206"/>
      <c r="AA1916" s="134"/>
      <c r="AB1916" s="174">
        <f>IF(AC1916="totale",SUMIF(AA$7:AA1916,"somma",Z$7:Z1916)-SUMIF(AC$7:AC1915,"totale",AB$7:AB1915),0)</f>
        <v>0</v>
      </c>
      <c r="AC1916" s="134"/>
      <c r="AD1916" s="194">
        <f t="shared" si="132"/>
        <v>0</v>
      </c>
      <c r="AE1916" s="124" t="str">
        <f t="shared" si="131"/>
        <v/>
      </c>
      <c r="AF1916" s="195" t="str">
        <f t="shared" si="133"/>
        <v/>
      </c>
      <c r="AG1916" s="194" t="str">
        <f t="shared" si="134"/>
        <v/>
      </c>
      <c r="AH1916" s="194">
        <f>IF(AG1916="",0,IF(ISERROR(VLOOKUP(AG1916,AG$7:AG1915,1,FALSE)),1,0))</f>
        <v>0</v>
      </c>
      <c r="AI1916" s="194"/>
    </row>
    <row r="1917" spans="1:35" ht="16.5" customHeight="1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75">
        <f>IF(AND($X$5012&lt;&gt;" ",$X$5012&lt;&gt;0),IF(X1917=$X$5012,1+COUNTIF(U$7:U1916,"&gt;0"),0),0)</f>
        <v>0</v>
      </c>
      <c r="V1917" s="178" t="s">
        <v>2106</v>
      </c>
      <c r="W1917" s="130"/>
      <c r="X1917" s="131"/>
      <c r="Y1917" s="131"/>
      <c r="Z1917" s="206"/>
      <c r="AA1917" s="134"/>
      <c r="AB1917" s="174">
        <f>IF(AC1917="totale",SUMIF(AA$7:AA1917,"somma",Z$7:Z1917)-SUMIF(AC$7:AC1916,"totale",AB$7:AB1916),0)</f>
        <v>0</v>
      </c>
      <c r="AC1917" s="134"/>
      <c r="AD1917" s="194">
        <f t="shared" si="132"/>
        <v>0</v>
      </c>
      <c r="AE1917" s="124" t="str">
        <f t="shared" si="131"/>
        <v/>
      </c>
      <c r="AF1917" s="195" t="str">
        <f t="shared" si="133"/>
        <v/>
      </c>
      <c r="AG1917" s="194" t="str">
        <f t="shared" si="134"/>
        <v/>
      </c>
      <c r="AH1917" s="194">
        <f>IF(AG1917="",0,IF(ISERROR(VLOOKUP(AG1917,AG$7:AG1916,1,FALSE)),1,0))</f>
        <v>0</v>
      </c>
      <c r="AI1917" s="194"/>
    </row>
    <row r="1918" spans="1:35" ht="16.5" customHeight="1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75">
        <f>IF(AND($X$5012&lt;&gt;" ",$X$5012&lt;&gt;0),IF(X1918=$X$5012,1+COUNTIF(U$7:U1917,"&gt;0"),0),0)</f>
        <v>0</v>
      </c>
      <c r="V1918" s="178" t="s">
        <v>2107</v>
      </c>
      <c r="W1918" s="130"/>
      <c r="X1918" s="131"/>
      <c r="Y1918" s="131"/>
      <c r="Z1918" s="206"/>
      <c r="AA1918" s="134"/>
      <c r="AB1918" s="174">
        <f>IF(AC1918="totale",SUMIF(AA$7:AA1918,"somma",Z$7:Z1918)-SUMIF(AC$7:AC1917,"totale",AB$7:AB1917),0)</f>
        <v>0</v>
      </c>
      <c r="AC1918" s="134"/>
      <c r="AD1918" s="194">
        <f t="shared" si="132"/>
        <v>0</v>
      </c>
      <c r="AE1918" s="124" t="str">
        <f t="shared" si="131"/>
        <v/>
      </c>
      <c r="AF1918" s="195" t="str">
        <f t="shared" si="133"/>
        <v/>
      </c>
      <c r="AG1918" s="194" t="str">
        <f t="shared" si="134"/>
        <v/>
      </c>
      <c r="AH1918" s="194">
        <f>IF(AG1918="",0,IF(ISERROR(VLOOKUP(AG1918,AG$7:AG1917,1,FALSE)),1,0))</f>
        <v>0</v>
      </c>
      <c r="AI1918" s="194"/>
    </row>
    <row r="1919" spans="1:35" ht="16.5" customHeight="1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75">
        <f>IF(AND($X$5012&lt;&gt;" ",$X$5012&lt;&gt;0),IF(X1919=$X$5012,1+COUNTIF(U$7:U1918,"&gt;0"),0),0)</f>
        <v>0</v>
      </c>
      <c r="V1919" s="178" t="s">
        <v>2108</v>
      </c>
      <c r="W1919" s="130"/>
      <c r="X1919" s="131"/>
      <c r="Y1919" s="131"/>
      <c r="Z1919" s="206"/>
      <c r="AA1919" s="134"/>
      <c r="AB1919" s="174">
        <f>IF(AC1919="totale",SUMIF(AA$7:AA1919,"somma",Z$7:Z1919)-SUMIF(AC$7:AC1918,"totale",AB$7:AB1918),0)</f>
        <v>0</v>
      </c>
      <c r="AC1919" s="134"/>
      <c r="AD1919" s="194">
        <f t="shared" si="132"/>
        <v>0</v>
      </c>
      <c r="AE1919" s="124" t="str">
        <f t="shared" si="131"/>
        <v/>
      </c>
      <c r="AF1919" s="195" t="str">
        <f t="shared" si="133"/>
        <v/>
      </c>
      <c r="AG1919" s="194" t="str">
        <f t="shared" si="134"/>
        <v/>
      </c>
      <c r="AH1919" s="194">
        <f>IF(AG1919="",0,IF(ISERROR(VLOOKUP(AG1919,AG$7:AG1918,1,FALSE)),1,0))</f>
        <v>0</v>
      </c>
      <c r="AI1919" s="194"/>
    </row>
    <row r="1920" spans="1:35" ht="16.5" customHeight="1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75">
        <f>IF(AND($X$5012&lt;&gt;" ",$X$5012&lt;&gt;0),IF(X1920=$X$5012,1+COUNTIF(U$7:U1919,"&gt;0"),0),0)</f>
        <v>0</v>
      </c>
      <c r="V1920" s="178" t="s">
        <v>2109</v>
      </c>
      <c r="W1920" s="130"/>
      <c r="X1920" s="131"/>
      <c r="Y1920" s="131"/>
      <c r="Z1920" s="206"/>
      <c r="AA1920" s="134"/>
      <c r="AB1920" s="174">
        <f>IF(AC1920="totale",SUMIF(AA$7:AA1920,"somma",Z$7:Z1920)-SUMIF(AC$7:AC1919,"totale",AB$7:AB1919),0)</f>
        <v>0</v>
      </c>
      <c r="AC1920" s="134"/>
      <c r="AD1920" s="194">
        <f t="shared" si="132"/>
        <v>0</v>
      </c>
      <c r="AE1920" s="124" t="str">
        <f t="shared" si="131"/>
        <v/>
      </c>
      <c r="AF1920" s="195" t="str">
        <f t="shared" si="133"/>
        <v/>
      </c>
      <c r="AG1920" s="194" t="str">
        <f t="shared" si="134"/>
        <v/>
      </c>
      <c r="AH1920" s="194">
        <f>IF(AG1920="",0,IF(ISERROR(VLOOKUP(AG1920,AG$7:AG1919,1,FALSE)),1,0))</f>
        <v>0</v>
      </c>
      <c r="AI1920" s="194"/>
    </row>
    <row r="1921" spans="1:35" ht="16.5" customHeight="1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75">
        <f>IF(AND($X$5012&lt;&gt;" ",$X$5012&lt;&gt;0),IF(X1921=$X$5012,1+COUNTIF(U$7:U1920,"&gt;0"),0),0)</f>
        <v>0</v>
      </c>
      <c r="V1921" s="178" t="s">
        <v>2110</v>
      </c>
      <c r="W1921" s="130"/>
      <c r="X1921" s="131"/>
      <c r="Y1921" s="131"/>
      <c r="Z1921" s="206"/>
      <c r="AA1921" s="134"/>
      <c r="AB1921" s="174">
        <f>IF(AC1921="totale",SUMIF(AA$7:AA1921,"somma",Z$7:Z1921)-SUMIF(AC$7:AC1920,"totale",AB$7:AB1920),0)</f>
        <v>0</v>
      </c>
      <c r="AC1921" s="134"/>
      <c r="AD1921" s="194">
        <f t="shared" si="132"/>
        <v>0</v>
      </c>
      <c r="AE1921" s="124" t="str">
        <f t="shared" si="131"/>
        <v/>
      </c>
      <c r="AF1921" s="195" t="str">
        <f t="shared" si="133"/>
        <v/>
      </c>
      <c r="AG1921" s="194" t="str">
        <f t="shared" si="134"/>
        <v/>
      </c>
      <c r="AH1921" s="194">
        <f>IF(AG1921="",0,IF(ISERROR(VLOOKUP(AG1921,AG$7:AG1920,1,FALSE)),1,0))</f>
        <v>0</v>
      </c>
      <c r="AI1921" s="194"/>
    </row>
    <row r="1922" spans="1:35" ht="16.5" customHeight="1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75">
        <f>IF(AND($X$5012&lt;&gt;" ",$X$5012&lt;&gt;0),IF(X1922=$X$5012,1+COUNTIF(U$7:U1921,"&gt;0"),0),0)</f>
        <v>0</v>
      </c>
      <c r="V1922" s="178" t="s">
        <v>2111</v>
      </c>
      <c r="W1922" s="130"/>
      <c r="X1922" s="131"/>
      <c r="Y1922" s="131"/>
      <c r="Z1922" s="206"/>
      <c r="AA1922" s="134"/>
      <c r="AB1922" s="174">
        <f>IF(AC1922="totale",SUMIF(AA$7:AA1922,"somma",Z$7:Z1922)-SUMIF(AC$7:AC1921,"totale",AB$7:AB1921),0)</f>
        <v>0</v>
      </c>
      <c r="AC1922" s="134"/>
      <c r="AD1922" s="194">
        <f t="shared" si="132"/>
        <v>0</v>
      </c>
      <c r="AE1922" s="124" t="str">
        <f t="shared" si="131"/>
        <v/>
      </c>
      <c r="AF1922" s="195" t="str">
        <f t="shared" si="133"/>
        <v/>
      </c>
      <c r="AG1922" s="194" t="str">
        <f t="shared" si="134"/>
        <v/>
      </c>
      <c r="AH1922" s="194">
        <f>IF(AG1922="",0,IF(ISERROR(VLOOKUP(AG1922,AG$7:AG1921,1,FALSE)),1,0))</f>
        <v>0</v>
      </c>
      <c r="AI1922" s="194"/>
    </row>
    <row r="1923" spans="1:35" ht="16.5" customHeight="1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75">
        <f>IF(AND($X$5012&lt;&gt;" ",$X$5012&lt;&gt;0),IF(X1923=$X$5012,1+COUNTIF(U$7:U1922,"&gt;0"),0),0)</f>
        <v>0</v>
      </c>
      <c r="V1923" s="178" t="s">
        <v>2112</v>
      </c>
      <c r="W1923" s="130"/>
      <c r="X1923" s="131"/>
      <c r="Y1923" s="131"/>
      <c r="Z1923" s="206"/>
      <c r="AA1923" s="134"/>
      <c r="AB1923" s="174">
        <f>IF(AC1923="totale",SUMIF(AA$7:AA1923,"somma",Z$7:Z1923)-SUMIF(AC$7:AC1922,"totale",AB$7:AB1922),0)</f>
        <v>0</v>
      </c>
      <c r="AC1923" s="134"/>
      <c r="AD1923" s="194">
        <f t="shared" si="132"/>
        <v>0</v>
      </c>
      <c r="AE1923" s="124" t="str">
        <f t="shared" si="131"/>
        <v/>
      </c>
      <c r="AF1923" s="195" t="str">
        <f t="shared" si="133"/>
        <v/>
      </c>
      <c r="AG1923" s="194" t="str">
        <f t="shared" si="134"/>
        <v/>
      </c>
      <c r="AH1923" s="194">
        <f>IF(AG1923="",0,IF(ISERROR(VLOOKUP(AG1923,AG$7:AG1922,1,FALSE)),1,0))</f>
        <v>0</v>
      </c>
      <c r="AI1923" s="194"/>
    </row>
    <row r="1924" spans="1:35" ht="16.5" customHeight="1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75">
        <f>IF(AND($X$5012&lt;&gt;" ",$X$5012&lt;&gt;0),IF(X1924=$X$5012,1+COUNTIF(U$7:U1923,"&gt;0"),0),0)</f>
        <v>0</v>
      </c>
      <c r="V1924" s="178" t="s">
        <v>2113</v>
      </c>
      <c r="W1924" s="130"/>
      <c r="X1924" s="131"/>
      <c r="Y1924" s="131"/>
      <c r="Z1924" s="206"/>
      <c r="AA1924" s="134"/>
      <c r="AB1924" s="174">
        <f>IF(AC1924="totale",SUMIF(AA$7:AA1924,"somma",Z$7:Z1924)-SUMIF(AC$7:AC1923,"totale",AB$7:AB1923),0)</f>
        <v>0</v>
      </c>
      <c r="AC1924" s="134"/>
      <c r="AD1924" s="194">
        <f t="shared" si="132"/>
        <v>0</v>
      </c>
      <c r="AE1924" s="124" t="str">
        <f t="shared" si="131"/>
        <v/>
      </c>
      <c r="AF1924" s="195" t="str">
        <f t="shared" si="133"/>
        <v/>
      </c>
      <c r="AG1924" s="194" t="str">
        <f t="shared" si="134"/>
        <v/>
      </c>
      <c r="AH1924" s="194">
        <f>IF(AG1924="",0,IF(ISERROR(VLOOKUP(AG1924,AG$7:AG1923,1,FALSE)),1,0))</f>
        <v>0</v>
      </c>
      <c r="AI1924" s="194"/>
    </row>
    <row r="1925" spans="1:35" ht="16.5" customHeight="1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75">
        <f>IF(AND($X$5012&lt;&gt;" ",$X$5012&lt;&gt;0),IF(X1925=$X$5012,1+COUNTIF(U$7:U1924,"&gt;0"),0),0)</f>
        <v>0</v>
      </c>
      <c r="V1925" s="178" t="s">
        <v>2114</v>
      </c>
      <c r="W1925" s="130"/>
      <c r="X1925" s="131"/>
      <c r="Y1925" s="131"/>
      <c r="Z1925" s="206"/>
      <c r="AA1925" s="134"/>
      <c r="AB1925" s="174">
        <f>IF(AC1925="totale",SUMIF(AA$7:AA1925,"somma",Z$7:Z1925)-SUMIF(AC$7:AC1924,"totale",AB$7:AB1924),0)</f>
        <v>0</v>
      </c>
      <c r="AC1925" s="134"/>
      <c r="AD1925" s="194">
        <f t="shared" si="132"/>
        <v>0</v>
      </c>
      <c r="AE1925" s="124" t="str">
        <f t="shared" si="131"/>
        <v/>
      </c>
      <c r="AF1925" s="195" t="str">
        <f t="shared" si="133"/>
        <v/>
      </c>
      <c r="AG1925" s="194" t="str">
        <f t="shared" si="134"/>
        <v/>
      </c>
      <c r="AH1925" s="194">
        <f>IF(AG1925="",0,IF(ISERROR(VLOOKUP(AG1925,AG$7:AG1924,1,FALSE)),1,0))</f>
        <v>0</v>
      </c>
      <c r="AI1925" s="194"/>
    </row>
    <row r="1926" spans="1:35" ht="16.5" customHeight="1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75">
        <f>IF(AND($X$5012&lt;&gt;" ",$X$5012&lt;&gt;0),IF(X1926=$X$5012,1+COUNTIF(U$7:U1925,"&gt;0"),0),0)</f>
        <v>0</v>
      </c>
      <c r="V1926" s="178" t="s">
        <v>2115</v>
      </c>
      <c r="W1926" s="130"/>
      <c r="X1926" s="131"/>
      <c r="Y1926" s="131"/>
      <c r="Z1926" s="206"/>
      <c r="AA1926" s="134"/>
      <c r="AB1926" s="174">
        <f>IF(AC1926="totale",SUMIF(AA$7:AA1926,"somma",Z$7:Z1926)-SUMIF(AC$7:AC1925,"totale",AB$7:AB1925),0)</f>
        <v>0</v>
      </c>
      <c r="AC1926" s="134"/>
      <c r="AD1926" s="194">
        <f t="shared" si="132"/>
        <v>0</v>
      </c>
      <c r="AE1926" s="124" t="str">
        <f t="shared" ref="AE1926:AE1989" si="135">IF(W1926&gt;0,CONCATENATE(MONTH(W1926)&amp;X1926),"")</f>
        <v/>
      </c>
      <c r="AF1926" s="195" t="str">
        <f t="shared" si="133"/>
        <v/>
      </c>
      <c r="AG1926" s="194" t="str">
        <f t="shared" si="134"/>
        <v/>
      </c>
      <c r="AH1926" s="194">
        <f>IF(AG1926="",0,IF(ISERROR(VLOOKUP(AG1926,AG$7:AG1925,1,FALSE)),1,0))</f>
        <v>0</v>
      </c>
      <c r="AI1926" s="194"/>
    </row>
    <row r="1927" spans="1:35" ht="16.5" customHeight="1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75">
        <f>IF(AND($X$5012&lt;&gt;" ",$X$5012&lt;&gt;0),IF(X1927=$X$5012,1+COUNTIF(U$7:U1926,"&gt;0"),0),0)</f>
        <v>0</v>
      </c>
      <c r="V1927" s="178" t="s">
        <v>2116</v>
      </c>
      <c r="W1927" s="130"/>
      <c r="X1927" s="131"/>
      <c r="Y1927" s="131"/>
      <c r="Z1927" s="206"/>
      <c r="AA1927" s="134"/>
      <c r="AB1927" s="174">
        <f>IF(AC1927="totale",SUMIF(AA$7:AA1927,"somma",Z$7:Z1927)-SUMIF(AC$7:AC1926,"totale",AB$7:AB1926),0)</f>
        <v>0</v>
      </c>
      <c r="AC1927" s="134"/>
      <c r="AD1927" s="194">
        <f t="shared" si="132"/>
        <v>0</v>
      </c>
      <c r="AE1927" s="124" t="str">
        <f t="shared" si="135"/>
        <v/>
      </c>
      <c r="AF1927" s="195" t="str">
        <f t="shared" si="133"/>
        <v/>
      </c>
      <c r="AG1927" s="194" t="str">
        <f t="shared" si="134"/>
        <v/>
      </c>
      <c r="AH1927" s="194">
        <f>IF(AG1927="",0,IF(ISERROR(VLOOKUP(AG1927,AG$7:AG1926,1,FALSE)),1,0))</f>
        <v>0</v>
      </c>
      <c r="AI1927" s="194"/>
    </row>
    <row r="1928" spans="1:35" ht="16.5" customHeight="1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75">
        <f>IF(AND($X$5012&lt;&gt;" ",$X$5012&lt;&gt;0),IF(X1928=$X$5012,1+COUNTIF(U$7:U1927,"&gt;0"),0),0)</f>
        <v>0</v>
      </c>
      <c r="V1928" s="178" t="s">
        <v>2117</v>
      </c>
      <c r="W1928" s="130"/>
      <c r="X1928" s="131"/>
      <c r="Y1928" s="131"/>
      <c r="Z1928" s="206"/>
      <c r="AA1928" s="134"/>
      <c r="AB1928" s="174">
        <f>IF(AC1928="totale",SUMIF(AA$7:AA1928,"somma",Z$7:Z1928)-SUMIF(AC$7:AC1927,"totale",AB$7:AB1927),0)</f>
        <v>0</v>
      </c>
      <c r="AC1928" s="134"/>
      <c r="AD1928" s="194">
        <f t="shared" ref="AD1928:AD1991" si="136">IF(ISBLANK(X1928),0,VLOOKUP(X1928,$B$8:$E$57,1,FALSE))</f>
        <v>0</v>
      </c>
      <c r="AE1928" s="124" t="str">
        <f t="shared" si="135"/>
        <v/>
      </c>
      <c r="AF1928" s="195" t="str">
        <f t="shared" ref="AF1928:AF1991" si="137">IF(OR(AND(Z1928&lt;&gt;0,ISBLANK(X1928)),ISERROR(AD1928)),"ERR","")</f>
        <v/>
      </c>
      <c r="AG1928" s="194" t="str">
        <f t="shared" si="134"/>
        <v/>
      </c>
      <c r="AH1928" s="194">
        <f>IF(AG1928="",0,IF(ISERROR(VLOOKUP(AG1928,AG$7:AG1927,1,FALSE)),1,0))</f>
        <v>0</v>
      </c>
      <c r="AI1928" s="194"/>
    </row>
    <row r="1929" spans="1:35" ht="16.5" customHeight="1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75">
        <f>IF(AND($X$5012&lt;&gt;" ",$X$5012&lt;&gt;0),IF(X1929=$X$5012,1+COUNTIF(U$7:U1928,"&gt;0"),0),0)</f>
        <v>0</v>
      </c>
      <c r="V1929" s="178" t="s">
        <v>2118</v>
      </c>
      <c r="W1929" s="130"/>
      <c r="X1929" s="131"/>
      <c r="Y1929" s="131"/>
      <c r="Z1929" s="206"/>
      <c r="AA1929" s="134"/>
      <c r="AB1929" s="174">
        <f>IF(AC1929="totale",SUMIF(AA$7:AA1929,"somma",Z$7:Z1929)-SUMIF(AC$7:AC1928,"totale",AB$7:AB1928),0)</f>
        <v>0</v>
      </c>
      <c r="AC1929" s="134"/>
      <c r="AD1929" s="194">
        <f t="shared" si="136"/>
        <v>0</v>
      </c>
      <c r="AE1929" s="124" t="str">
        <f t="shared" si="135"/>
        <v/>
      </c>
      <c r="AF1929" s="195" t="str">
        <f t="shared" si="137"/>
        <v/>
      </c>
      <c r="AG1929" s="194" t="str">
        <f t="shared" si="134"/>
        <v/>
      </c>
      <c r="AH1929" s="194">
        <f>IF(AG1929="",0,IF(ISERROR(VLOOKUP(AG1929,AG$7:AG1928,1,FALSE)),1,0))</f>
        <v>0</v>
      </c>
      <c r="AI1929" s="194"/>
    </row>
    <row r="1930" spans="1:35" ht="16.5" customHeight="1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75">
        <f>IF(AND($X$5012&lt;&gt;" ",$X$5012&lt;&gt;0),IF(X1930=$X$5012,1+COUNTIF(U$7:U1929,"&gt;0"),0),0)</f>
        <v>0</v>
      </c>
      <c r="V1930" s="178" t="s">
        <v>2119</v>
      </c>
      <c r="W1930" s="130"/>
      <c r="X1930" s="131"/>
      <c r="Y1930" s="131"/>
      <c r="Z1930" s="206"/>
      <c r="AA1930" s="134"/>
      <c r="AB1930" s="174">
        <f>IF(AC1930="totale",SUMIF(AA$7:AA1930,"somma",Z$7:Z1930)-SUMIF(AC$7:AC1929,"totale",AB$7:AB1929),0)</f>
        <v>0</v>
      </c>
      <c r="AC1930" s="134"/>
      <c r="AD1930" s="194">
        <f t="shared" si="136"/>
        <v>0</v>
      </c>
      <c r="AE1930" s="124" t="str">
        <f t="shared" si="135"/>
        <v/>
      </c>
      <c r="AF1930" s="195" t="str">
        <f t="shared" si="137"/>
        <v/>
      </c>
      <c r="AG1930" s="194" t="str">
        <f t="shared" ref="AG1930:AG1993" si="138">IF(W1930&gt;0,CONCATENATE(MONTH(W1930),"-",YEAR(W1930)),"")</f>
        <v/>
      </c>
      <c r="AH1930" s="194">
        <f>IF(AG1930="",0,IF(ISERROR(VLOOKUP(AG1930,AG$7:AG1929,1,FALSE)),1,0))</f>
        <v>0</v>
      </c>
      <c r="AI1930" s="194"/>
    </row>
    <row r="1931" spans="1:35" ht="16.5" customHeight="1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75">
        <f>IF(AND($X$5012&lt;&gt;" ",$X$5012&lt;&gt;0),IF(X1931=$X$5012,1+COUNTIF(U$7:U1930,"&gt;0"),0),0)</f>
        <v>0</v>
      </c>
      <c r="V1931" s="178" t="s">
        <v>2120</v>
      </c>
      <c r="W1931" s="130"/>
      <c r="X1931" s="131"/>
      <c r="Y1931" s="131"/>
      <c r="Z1931" s="206"/>
      <c r="AA1931" s="134"/>
      <c r="AB1931" s="174">
        <f>IF(AC1931="totale",SUMIF(AA$7:AA1931,"somma",Z$7:Z1931)-SUMIF(AC$7:AC1930,"totale",AB$7:AB1930),0)</f>
        <v>0</v>
      </c>
      <c r="AC1931" s="134"/>
      <c r="AD1931" s="194">
        <f t="shared" si="136"/>
        <v>0</v>
      </c>
      <c r="AE1931" s="124" t="str">
        <f t="shared" si="135"/>
        <v/>
      </c>
      <c r="AF1931" s="195" t="str">
        <f t="shared" si="137"/>
        <v/>
      </c>
      <c r="AG1931" s="194" t="str">
        <f t="shared" si="138"/>
        <v/>
      </c>
      <c r="AH1931" s="194">
        <f>IF(AG1931="",0,IF(ISERROR(VLOOKUP(AG1931,AG$7:AG1930,1,FALSE)),1,0))</f>
        <v>0</v>
      </c>
      <c r="AI1931" s="194"/>
    </row>
    <row r="1932" spans="1:35" ht="16.5" customHeight="1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75">
        <f>IF(AND($X$5012&lt;&gt;" ",$X$5012&lt;&gt;0),IF(X1932=$X$5012,1+COUNTIF(U$7:U1931,"&gt;0"),0),0)</f>
        <v>0</v>
      </c>
      <c r="V1932" s="178" t="s">
        <v>2121</v>
      </c>
      <c r="W1932" s="130"/>
      <c r="X1932" s="131"/>
      <c r="Y1932" s="131"/>
      <c r="Z1932" s="206"/>
      <c r="AA1932" s="134"/>
      <c r="AB1932" s="174">
        <f>IF(AC1932="totale",SUMIF(AA$7:AA1932,"somma",Z$7:Z1932)-SUMIF(AC$7:AC1931,"totale",AB$7:AB1931),0)</f>
        <v>0</v>
      </c>
      <c r="AC1932" s="134"/>
      <c r="AD1932" s="194">
        <f t="shared" si="136"/>
        <v>0</v>
      </c>
      <c r="AE1932" s="124" t="str">
        <f t="shared" si="135"/>
        <v/>
      </c>
      <c r="AF1932" s="195" t="str">
        <f t="shared" si="137"/>
        <v/>
      </c>
      <c r="AG1932" s="194" t="str">
        <f t="shared" si="138"/>
        <v/>
      </c>
      <c r="AH1932" s="194">
        <f>IF(AG1932="",0,IF(ISERROR(VLOOKUP(AG1932,AG$7:AG1931,1,FALSE)),1,0))</f>
        <v>0</v>
      </c>
      <c r="AI1932" s="194"/>
    </row>
    <row r="1933" spans="1:35" ht="16.5" customHeight="1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75">
        <f>IF(AND($X$5012&lt;&gt;" ",$X$5012&lt;&gt;0),IF(X1933=$X$5012,1+COUNTIF(U$7:U1932,"&gt;0"),0),0)</f>
        <v>0</v>
      </c>
      <c r="V1933" s="178" t="s">
        <v>2122</v>
      </c>
      <c r="W1933" s="130"/>
      <c r="X1933" s="131"/>
      <c r="Y1933" s="131"/>
      <c r="Z1933" s="206"/>
      <c r="AA1933" s="134"/>
      <c r="AB1933" s="174">
        <f>IF(AC1933="totale",SUMIF(AA$7:AA1933,"somma",Z$7:Z1933)-SUMIF(AC$7:AC1932,"totale",AB$7:AB1932),0)</f>
        <v>0</v>
      </c>
      <c r="AC1933" s="134"/>
      <c r="AD1933" s="194">
        <f t="shared" si="136"/>
        <v>0</v>
      </c>
      <c r="AE1933" s="124" t="str">
        <f t="shared" si="135"/>
        <v/>
      </c>
      <c r="AF1933" s="195" t="str">
        <f t="shared" si="137"/>
        <v/>
      </c>
      <c r="AG1933" s="194" t="str">
        <f t="shared" si="138"/>
        <v/>
      </c>
      <c r="AH1933" s="194">
        <f>IF(AG1933="",0,IF(ISERROR(VLOOKUP(AG1933,AG$7:AG1932,1,FALSE)),1,0))</f>
        <v>0</v>
      </c>
      <c r="AI1933" s="194"/>
    </row>
    <row r="1934" spans="1:35" ht="16.5" customHeight="1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75">
        <f>IF(AND($X$5012&lt;&gt;" ",$X$5012&lt;&gt;0),IF(X1934=$X$5012,1+COUNTIF(U$7:U1933,"&gt;0"),0),0)</f>
        <v>0</v>
      </c>
      <c r="V1934" s="178" t="s">
        <v>2123</v>
      </c>
      <c r="W1934" s="130"/>
      <c r="X1934" s="131"/>
      <c r="Y1934" s="131"/>
      <c r="Z1934" s="206"/>
      <c r="AA1934" s="134"/>
      <c r="AB1934" s="174">
        <f>IF(AC1934="totale",SUMIF(AA$7:AA1934,"somma",Z$7:Z1934)-SUMIF(AC$7:AC1933,"totale",AB$7:AB1933),0)</f>
        <v>0</v>
      </c>
      <c r="AC1934" s="134"/>
      <c r="AD1934" s="194">
        <f t="shared" si="136"/>
        <v>0</v>
      </c>
      <c r="AE1934" s="124" t="str">
        <f t="shared" si="135"/>
        <v/>
      </c>
      <c r="AF1934" s="195" t="str">
        <f t="shared" si="137"/>
        <v/>
      </c>
      <c r="AG1934" s="194" t="str">
        <f t="shared" si="138"/>
        <v/>
      </c>
      <c r="AH1934" s="194">
        <f>IF(AG1934="",0,IF(ISERROR(VLOOKUP(AG1934,AG$7:AG1933,1,FALSE)),1,0))</f>
        <v>0</v>
      </c>
      <c r="AI1934" s="194"/>
    </row>
    <row r="1935" spans="1:35" ht="16.5" customHeight="1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75">
        <f>IF(AND($X$5012&lt;&gt;" ",$X$5012&lt;&gt;0),IF(X1935=$X$5012,1+COUNTIF(U$7:U1934,"&gt;0"),0),0)</f>
        <v>0</v>
      </c>
      <c r="V1935" s="178" t="s">
        <v>2124</v>
      </c>
      <c r="W1935" s="130"/>
      <c r="X1935" s="131"/>
      <c r="Y1935" s="131"/>
      <c r="Z1935" s="206"/>
      <c r="AA1935" s="134"/>
      <c r="AB1935" s="174">
        <f>IF(AC1935="totale",SUMIF(AA$7:AA1935,"somma",Z$7:Z1935)-SUMIF(AC$7:AC1934,"totale",AB$7:AB1934),0)</f>
        <v>0</v>
      </c>
      <c r="AC1935" s="134"/>
      <c r="AD1935" s="194">
        <f t="shared" si="136"/>
        <v>0</v>
      </c>
      <c r="AE1935" s="124" t="str">
        <f t="shared" si="135"/>
        <v/>
      </c>
      <c r="AF1935" s="195" t="str">
        <f t="shared" si="137"/>
        <v/>
      </c>
      <c r="AG1935" s="194" t="str">
        <f t="shared" si="138"/>
        <v/>
      </c>
      <c r="AH1935" s="194">
        <f>IF(AG1935="",0,IF(ISERROR(VLOOKUP(AG1935,AG$7:AG1934,1,FALSE)),1,0))</f>
        <v>0</v>
      </c>
      <c r="AI1935" s="194"/>
    </row>
    <row r="1936" spans="1:35" ht="16.5" customHeight="1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75">
        <f>IF(AND($X$5012&lt;&gt;" ",$X$5012&lt;&gt;0),IF(X1936=$X$5012,1+COUNTIF(U$7:U1935,"&gt;0"),0),0)</f>
        <v>0</v>
      </c>
      <c r="V1936" s="178" t="s">
        <v>2125</v>
      </c>
      <c r="W1936" s="130"/>
      <c r="X1936" s="131"/>
      <c r="Y1936" s="131"/>
      <c r="Z1936" s="206"/>
      <c r="AA1936" s="134"/>
      <c r="AB1936" s="174">
        <f>IF(AC1936="totale",SUMIF(AA$7:AA1936,"somma",Z$7:Z1936)-SUMIF(AC$7:AC1935,"totale",AB$7:AB1935),0)</f>
        <v>0</v>
      </c>
      <c r="AC1936" s="134"/>
      <c r="AD1936" s="194">
        <f t="shared" si="136"/>
        <v>0</v>
      </c>
      <c r="AE1936" s="124" t="str">
        <f t="shared" si="135"/>
        <v/>
      </c>
      <c r="AF1936" s="195" t="str">
        <f t="shared" si="137"/>
        <v/>
      </c>
      <c r="AG1936" s="194" t="str">
        <f t="shared" si="138"/>
        <v/>
      </c>
      <c r="AH1936" s="194">
        <f>IF(AG1936="",0,IF(ISERROR(VLOOKUP(AG1936,AG$7:AG1935,1,FALSE)),1,0))</f>
        <v>0</v>
      </c>
      <c r="AI1936" s="194"/>
    </row>
    <row r="1937" spans="1:35" ht="16.5" customHeight="1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75">
        <f>IF(AND($X$5012&lt;&gt;" ",$X$5012&lt;&gt;0),IF(X1937=$X$5012,1+COUNTIF(U$7:U1936,"&gt;0"),0),0)</f>
        <v>0</v>
      </c>
      <c r="V1937" s="178" t="s">
        <v>2126</v>
      </c>
      <c r="W1937" s="130"/>
      <c r="X1937" s="131"/>
      <c r="Y1937" s="131"/>
      <c r="Z1937" s="206"/>
      <c r="AA1937" s="134"/>
      <c r="AB1937" s="174">
        <f>IF(AC1937="totale",SUMIF(AA$7:AA1937,"somma",Z$7:Z1937)-SUMIF(AC$7:AC1936,"totale",AB$7:AB1936),0)</f>
        <v>0</v>
      </c>
      <c r="AC1937" s="134"/>
      <c r="AD1937" s="194">
        <f t="shared" si="136"/>
        <v>0</v>
      </c>
      <c r="AE1937" s="124" t="str">
        <f t="shared" si="135"/>
        <v/>
      </c>
      <c r="AF1937" s="195" t="str">
        <f t="shared" si="137"/>
        <v/>
      </c>
      <c r="AG1937" s="194" t="str">
        <f t="shared" si="138"/>
        <v/>
      </c>
      <c r="AH1937" s="194">
        <f>IF(AG1937="",0,IF(ISERROR(VLOOKUP(AG1937,AG$7:AG1936,1,FALSE)),1,0))</f>
        <v>0</v>
      </c>
      <c r="AI1937" s="194"/>
    </row>
    <row r="1938" spans="1:35" ht="16.5" customHeight="1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75">
        <f>IF(AND($X$5012&lt;&gt;" ",$X$5012&lt;&gt;0),IF(X1938=$X$5012,1+COUNTIF(U$7:U1937,"&gt;0"),0),0)</f>
        <v>0</v>
      </c>
      <c r="V1938" s="178" t="s">
        <v>2127</v>
      </c>
      <c r="W1938" s="130"/>
      <c r="X1938" s="131"/>
      <c r="Y1938" s="131"/>
      <c r="Z1938" s="206"/>
      <c r="AA1938" s="134"/>
      <c r="AB1938" s="174">
        <f>IF(AC1938="totale",SUMIF(AA$7:AA1938,"somma",Z$7:Z1938)-SUMIF(AC$7:AC1937,"totale",AB$7:AB1937),0)</f>
        <v>0</v>
      </c>
      <c r="AC1938" s="134"/>
      <c r="AD1938" s="194">
        <f t="shared" si="136"/>
        <v>0</v>
      </c>
      <c r="AE1938" s="124" t="str">
        <f t="shared" si="135"/>
        <v/>
      </c>
      <c r="AF1938" s="195" t="str">
        <f t="shared" si="137"/>
        <v/>
      </c>
      <c r="AG1938" s="194" t="str">
        <f t="shared" si="138"/>
        <v/>
      </c>
      <c r="AH1938" s="194">
        <f>IF(AG1938="",0,IF(ISERROR(VLOOKUP(AG1938,AG$7:AG1937,1,FALSE)),1,0))</f>
        <v>0</v>
      </c>
      <c r="AI1938" s="194"/>
    </row>
    <row r="1939" spans="1:35" ht="16.5" customHeight="1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75">
        <f>IF(AND($X$5012&lt;&gt;" ",$X$5012&lt;&gt;0),IF(X1939=$X$5012,1+COUNTIF(U$7:U1938,"&gt;0"),0),0)</f>
        <v>0</v>
      </c>
      <c r="V1939" s="178" t="s">
        <v>2128</v>
      </c>
      <c r="W1939" s="130"/>
      <c r="X1939" s="131"/>
      <c r="Y1939" s="131"/>
      <c r="Z1939" s="206"/>
      <c r="AA1939" s="134"/>
      <c r="AB1939" s="174">
        <f>IF(AC1939="totale",SUMIF(AA$7:AA1939,"somma",Z$7:Z1939)-SUMIF(AC$7:AC1938,"totale",AB$7:AB1938),0)</f>
        <v>0</v>
      </c>
      <c r="AC1939" s="134"/>
      <c r="AD1939" s="194">
        <f t="shared" si="136"/>
        <v>0</v>
      </c>
      <c r="AE1939" s="124" t="str">
        <f t="shared" si="135"/>
        <v/>
      </c>
      <c r="AF1939" s="195" t="str">
        <f t="shared" si="137"/>
        <v/>
      </c>
      <c r="AG1939" s="194" t="str">
        <f t="shared" si="138"/>
        <v/>
      </c>
      <c r="AH1939" s="194">
        <f>IF(AG1939="",0,IF(ISERROR(VLOOKUP(AG1939,AG$7:AG1938,1,FALSE)),1,0))</f>
        <v>0</v>
      </c>
      <c r="AI1939" s="194"/>
    </row>
    <row r="1940" spans="1:35" ht="16.5" customHeight="1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75">
        <f>IF(AND($X$5012&lt;&gt;" ",$X$5012&lt;&gt;0),IF(X1940=$X$5012,1+COUNTIF(U$7:U1939,"&gt;0"),0),0)</f>
        <v>0</v>
      </c>
      <c r="V1940" s="178" t="s">
        <v>2129</v>
      </c>
      <c r="W1940" s="130"/>
      <c r="X1940" s="131"/>
      <c r="Y1940" s="131"/>
      <c r="Z1940" s="206"/>
      <c r="AA1940" s="134"/>
      <c r="AB1940" s="174">
        <f>IF(AC1940="totale",SUMIF(AA$7:AA1940,"somma",Z$7:Z1940)-SUMIF(AC$7:AC1939,"totale",AB$7:AB1939),0)</f>
        <v>0</v>
      </c>
      <c r="AC1940" s="134"/>
      <c r="AD1940" s="194">
        <f t="shared" si="136"/>
        <v>0</v>
      </c>
      <c r="AE1940" s="124" t="str">
        <f t="shared" si="135"/>
        <v/>
      </c>
      <c r="AF1940" s="195" t="str">
        <f t="shared" si="137"/>
        <v/>
      </c>
      <c r="AG1940" s="194" t="str">
        <f t="shared" si="138"/>
        <v/>
      </c>
      <c r="AH1940" s="194">
        <f>IF(AG1940="",0,IF(ISERROR(VLOOKUP(AG1940,AG$7:AG1939,1,FALSE)),1,0))</f>
        <v>0</v>
      </c>
      <c r="AI1940" s="194"/>
    </row>
    <row r="1941" spans="1:35" ht="16.5" customHeight="1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75">
        <f>IF(AND($X$5012&lt;&gt;" ",$X$5012&lt;&gt;0),IF(X1941=$X$5012,1+COUNTIF(U$7:U1940,"&gt;0"),0),0)</f>
        <v>0</v>
      </c>
      <c r="V1941" s="178" t="s">
        <v>2130</v>
      </c>
      <c r="W1941" s="130"/>
      <c r="X1941" s="131"/>
      <c r="Y1941" s="131"/>
      <c r="Z1941" s="206"/>
      <c r="AA1941" s="134"/>
      <c r="AB1941" s="174">
        <f>IF(AC1941="totale",SUMIF(AA$7:AA1941,"somma",Z$7:Z1941)-SUMIF(AC$7:AC1940,"totale",AB$7:AB1940),0)</f>
        <v>0</v>
      </c>
      <c r="AC1941" s="134"/>
      <c r="AD1941" s="194">
        <f t="shared" si="136"/>
        <v>0</v>
      </c>
      <c r="AE1941" s="124" t="str">
        <f t="shared" si="135"/>
        <v/>
      </c>
      <c r="AF1941" s="195" t="str">
        <f t="shared" si="137"/>
        <v/>
      </c>
      <c r="AG1941" s="194" t="str">
        <f t="shared" si="138"/>
        <v/>
      </c>
      <c r="AH1941" s="194">
        <f>IF(AG1941="",0,IF(ISERROR(VLOOKUP(AG1941,AG$7:AG1940,1,FALSE)),1,0))</f>
        <v>0</v>
      </c>
      <c r="AI1941" s="194"/>
    </row>
    <row r="1942" spans="1:35" ht="16.5" customHeight="1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75">
        <f>IF(AND($X$5012&lt;&gt;" ",$X$5012&lt;&gt;0),IF(X1942=$X$5012,1+COUNTIF(U$7:U1941,"&gt;0"),0),0)</f>
        <v>0</v>
      </c>
      <c r="V1942" s="178" t="s">
        <v>2131</v>
      </c>
      <c r="W1942" s="130"/>
      <c r="X1942" s="131"/>
      <c r="Y1942" s="131"/>
      <c r="Z1942" s="206"/>
      <c r="AA1942" s="134"/>
      <c r="AB1942" s="174">
        <f>IF(AC1942="totale",SUMIF(AA$7:AA1942,"somma",Z$7:Z1942)-SUMIF(AC$7:AC1941,"totale",AB$7:AB1941),0)</f>
        <v>0</v>
      </c>
      <c r="AC1942" s="134"/>
      <c r="AD1942" s="194">
        <f t="shared" si="136"/>
        <v>0</v>
      </c>
      <c r="AE1942" s="124" t="str">
        <f t="shared" si="135"/>
        <v/>
      </c>
      <c r="AF1942" s="195" t="str">
        <f t="shared" si="137"/>
        <v/>
      </c>
      <c r="AG1942" s="194" t="str">
        <f t="shared" si="138"/>
        <v/>
      </c>
      <c r="AH1942" s="194">
        <f>IF(AG1942="",0,IF(ISERROR(VLOOKUP(AG1942,AG$7:AG1941,1,FALSE)),1,0))</f>
        <v>0</v>
      </c>
      <c r="AI1942" s="194"/>
    </row>
    <row r="1943" spans="1:35" ht="16.5" customHeight="1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75">
        <f>IF(AND($X$5012&lt;&gt;" ",$X$5012&lt;&gt;0),IF(X1943=$X$5012,1+COUNTIF(U$7:U1942,"&gt;0"),0),0)</f>
        <v>0</v>
      </c>
      <c r="V1943" s="178" t="s">
        <v>2132</v>
      </c>
      <c r="W1943" s="130"/>
      <c r="X1943" s="131"/>
      <c r="Y1943" s="131"/>
      <c r="Z1943" s="206"/>
      <c r="AA1943" s="134"/>
      <c r="AB1943" s="174">
        <f>IF(AC1943="totale",SUMIF(AA$7:AA1943,"somma",Z$7:Z1943)-SUMIF(AC$7:AC1942,"totale",AB$7:AB1942),0)</f>
        <v>0</v>
      </c>
      <c r="AC1943" s="134"/>
      <c r="AD1943" s="194">
        <f t="shared" si="136"/>
        <v>0</v>
      </c>
      <c r="AE1943" s="124" t="str">
        <f t="shared" si="135"/>
        <v/>
      </c>
      <c r="AF1943" s="195" t="str">
        <f t="shared" si="137"/>
        <v/>
      </c>
      <c r="AG1943" s="194" t="str">
        <f t="shared" si="138"/>
        <v/>
      </c>
      <c r="AH1943" s="194">
        <f>IF(AG1943="",0,IF(ISERROR(VLOOKUP(AG1943,AG$7:AG1942,1,FALSE)),1,0))</f>
        <v>0</v>
      </c>
      <c r="AI1943" s="194"/>
    </row>
    <row r="1944" spans="1:35" ht="16.5" customHeight="1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75">
        <f>IF(AND($X$5012&lt;&gt;" ",$X$5012&lt;&gt;0),IF(X1944=$X$5012,1+COUNTIF(U$7:U1943,"&gt;0"),0),0)</f>
        <v>0</v>
      </c>
      <c r="V1944" s="178" t="s">
        <v>2133</v>
      </c>
      <c r="W1944" s="130"/>
      <c r="X1944" s="131"/>
      <c r="Y1944" s="131"/>
      <c r="Z1944" s="206"/>
      <c r="AA1944" s="134"/>
      <c r="AB1944" s="174">
        <f>IF(AC1944="totale",SUMIF(AA$7:AA1944,"somma",Z$7:Z1944)-SUMIF(AC$7:AC1943,"totale",AB$7:AB1943),0)</f>
        <v>0</v>
      </c>
      <c r="AC1944" s="134"/>
      <c r="AD1944" s="194">
        <f t="shared" si="136"/>
        <v>0</v>
      </c>
      <c r="AE1944" s="124" t="str">
        <f t="shared" si="135"/>
        <v/>
      </c>
      <c r="AF1944" s="195" t="str">
        <f t="shared" si="137"/>
        <v/>
      </c>
      <c r="AG1944" s="194" t="str">
        <f t="shared" si="138"/>
        <v/>
      </c>
      <c r="AH1944" s="194">
        <f>IF(AG1944="",0,IF(ISERROR(VLOOKUP(AG1944,AG$7:AG1943,1,FALSE)),1,0))</f>
        <v>0</v>
      </c>
      <c r="AI1944" s="194"/>
    </row>
    <row r="1945" spans="1:35" ht="16.5" customHeight="1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75">
        <f>IF(AND($X$5012&lt;&gt;" ",$X$5012&lt;&gt;0),IF(X1945=$X$5012,1+COUNTIF(U$7:U1944,"&gt;0"),0),0)</f>
        <v>0</v>
      </c>
      <c r="V1945" s="178" t="s">
        <v>2134</v>
      </c>
      <c r="W1945" s="130"/>
      <c r="X1945" s="131"/>
      <c r="Y1945" s="131"/>
      <c r="Z1945" s="206"/>
      <c r="AA1945" s="134"/>
      <c r="AB1945" s="174">
        <f>IF(AC1945="totale",SUMIF(AA$7:AA1945,"somma",Z$7:Z1945)-SUMIF(AC$7:AC1944,"totale",AB$7:AB1944),0)</f>
        <v>0</v>
      </c>
      <c r="AC1945" s="134"/>
      <c r="AD1945" s="194">
        <f t="shared" si="136"/>
        <v>0</v>
      </c>
      <c r="AE1945" s="124" t="str">
        <f t="shared" si="135"/>
        <v/>
      </c>
      <c r="AF1945" s="195" t="str">
        <f t="shared" si="137"/>
        <v/>
      </c>
      <c r="AG1945" s="194" t="str">
        <f t="shared" si="138"/>
        <v/>
      </c>
      <c r="AH1945" s="194">
        <f>IF(AG1945="",0,IF(ISERROR(VLOOKUP(AG1945,AG$7:AG1944,1,FALSE)),1,0))</f>
        <v>0</v>
      </c>
      <c r="AI1945" s="194"/>
    </row>
    <row r="1946" spans="1:35" ht="16.5" customHeight="1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75">
        <f>IF(AND($X$5012&lt;&gt;" ",$X$5012&lt;&gt;0),IF(X1946=$X$5012,1+COUNTIF(U$7:U1945,"&gt;0"),0),0)</f>
        <v>0</v>
      </c>
      <c r="V1946" s="178" t="s">
        <v>2135</v>
      </c>
      <c r="W1946" s="130"/>
      <c r="X1946" s="131"/>
      <c r="Y1946" s="131"/>
      <c r="Z1946" s="206"/>
      <c r="AA1946" s="134"/>
      <c r="AB1946" s="174">
        <f>IF(AC1946="totale",SUMIF(AA$7:AA1946,"somma",Z$7:Z1946)-SUMIF(AC$7:AC1945,"totale",AB$7:AB1945),0)</f>
        <v>0</v>
      </c>
      <c r="AC1946" s="134"/>
      <c r="AD1946" s="194">
        <f t="shared" si="136"/>
        <v>0</v>
      </c>
      <c r="AE1946" s="124" t="str">
        <f t="shared" si="135"/>
        <v/>
      </c>
      <c r="AF1946" s="195" t="str">
        <f t="shared" si="137"/>
        <v/>
      </c>
      <c r="AG1946" s="194" t="str">
        <f t="shared" si="138"/>
        <v/>
      </c>
      <c r="AH1946" s="194">
        <f>IF(AG1946="",0,IF(ISERROR(VLOOKUP(AG1946,AG$7:AG1945,1,FALSE)),1,0))</f>
        <v>0</v>
      </c>
      <c r="AI1946" s="194"/>
    </row>
    <row r="1947" spans="1:35" ht="16.5" customHeight="1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75">
        <f>IF(AND($X$5012&lt;&gt;" ",$X$5012&lt;&gt;0),IF(X1947=$X$5012,1+COUNTIF(U$7:U1946,"&gt;0"),0),0)</f>
        <v>0</v>
      </c>
      <c r="V1947" s="178" t="s">
        <v>2136</v>
      </c>
      <c r="W1947" s="130"/>
      <c r="X1947" s="131"/>
      <c r="Y1947" s="131"/>
      <c r="Z1947" s="206"/>
      <c r="AA1947" s="134"/>
      <c r="AB1947" s="174">
        <f>IF(AC1947="totale",SUMIF(AA$7:AA1947,"somma",Z$7:Z1947)-SUMIF(AC$7:AC1946,"totale",AB$7:AB1946),0)</f>
        <v>0</v>
      </c>
      <c r="AC1947" s="134"/>
      <c r="AD1947" s="194">
        <f t="shared" si="136"/>
        <v>0</v>
      </c>
      <c r="AE1947" s="124" t="str">
        <f t="shared" si="135"/>
        <v/>
      </c>
      <c r="AF1947" s="195" t="str">
        <f t="shared" si="137"/>
        <v/>
      </c>
      <c r="AG1947" s="194" t="str">
        <f t="shared" si="138"/>
        <v/>
      </c>
      <c r="AH1947" s="194">
        <f>IF(AG1947="",0,IF(ISERROR(VLOOKUP(AG1947,AG$7:AG1946,1,FALSE)),1,0))</f>
        <v>0</v>
      </c>
      <c r="AI1947" s="194"/>
    </row>
    <row r="1948" spans="1:35" ht="16.5" customHeight="1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75">
        <f>IF(AND($X$5012&lt;&gt;" ",$X$5012&lt;&gt;0),IF(X1948=$X$5012,1+COUNTIF(U$7:U1947,"&gt;0"),0),0)</f>
        <v>0</v>
      </c>
      <c r="V1948" s="178" t="s">
        <v>2137</v>
      </c>
      <c r="W1948" s="130"/>
      <c r="X1948" s="131"/>
      <c r="Y1948" s="131"/>
      <c r="Z1948" s="206"/>
      <c r="AA1948" s="134"/>
      <c r="AB1948" s="174">
        <f>IF(AC1948="totale",SUMIF(AA$7:AA1948,"somma",Z$7:Z1948)-SUMIF(AC$7:AC1947,"totale",AB$7:AB1947),0)</f>
        <v>0</v>
      </c>
      <c r="AC1948" s="134"/>
      <c r="AD1948" s="194">
        <f t="shared" si="136"/>
        <v>0</v>
      </c>
      <c r="AE1948" s="124" t="str">
        <f t="shared" si="135"/>
        <v/>
      </c>
      <c r="AF1948" s="195" t="str">
        <f t="shared" si="137"/>
        <v/>
      </c>
      <c r="AG1948" s="194" t="str">
        <f t="shared" si="138"/>
        <v/>
      </c>
      <c r="AH1948" s="194">
        <f>IF(AG1948="",0,IF(ISERROR(VLOOKUP(AG1948,AG$7:AG1947,1,FALSE)),1,0))</f>
        <v>0</v>
      </c>
      <c r="AI1948" s="194"/>
    </row>
    <row r="1949" spans="1:35" ht="16.5" customHeight="1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75">
        <f>IF(AND($X$5012&lt;&gt;" ",$X$5012&lt;&gt;0),IF(X1949=$X$5012,1+COUNTIF(U$7:U1948,"&gt;0"),0),0)</f>
        <v>0</v>
      </c>
      <c r="V1949" s="178" t="s">
        <v>2138</v>
      </c>
      <c r="W1949" s="130"/>
      <c r="X1949" s="131"/>
      <c r="Y1949" s="131"/>
      <c r="Z1949" s="206"/>
      <c r="AA1949" s="134"/>
      <c r="AB1949" s="174">
        <f>IF(AC1949="totale",SUMIF(AA$7:AA1949,"somma",Z$7:Z1949)-SUMIF(AC$7:AC1948,"totale",AB$7:AB1948),0)</f>
        <v>0</v>
      </c>
      <c r="AC1949" s="134"/>
      <c r="AD1949" s="194">
        <f t="shared" si="136"/>
        <v>0</v>
      </c>
      <c r="AE1949" s="124" t="str">
        <f t="shared" si="135"/>
        <v/>
      </c>
      <c r="AF1949" s="195" t="str">
        <f t="shared" si="137"/>
        <v/>
      </c>
      <c r="AG1949" s="194" t="str">
        <f t="shared" si="138"/>
        <v/>
      </c>
      <c r="AH1949" s="194">
        <f>IF(AG1949="",0,IF(ISERROR(VLOOKUP(AG1949,AG$7:AG1948,1,FALSE)),1,0))</f>
        <v>0</v>
      </c>
      <c r="AI1949" s="194"/>
    </row>
    <row r="1950" spans="1:35" ht="16.5" customHeight="1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75">
        <f>IF(AND($X$5012&lt;&gt;" ",$X$5012&lt;&gt;0),IF(X1950=$X$5012,1+COUNTIF(U$7:U1949,"&gt;0"),0),0)</f>
        <v>0</v>
      </c>
      <c r="V1950" s="178" t="s">
        <v>2139</v>
      </c>
      <c r="W1950" s="130"/>
      <c r="X1950" s="131"/>
      <c r="Y1950" s="131"/>
      <c r="Z1950" s="206"/>
      <c r="AA1950" s="134"/>
      <c r="AB1950" s="174">
        <f>IF(AC1950="totale",SUMIF(AA$7:AA1950,"somma",Z$7:Z1950)-SUMIF(AC$7:AC1949,"totale",AB$7:AB1949),0)</f>
        <v>0</v>
      </c>
      <c r="AC1950" s="134"/>
      <c r="AD1950" s="194">
        <f t="shared" si="136"/>
        <v>0</v>
      </c>
      <c r="AE1950" s="124" t="str">
        <f t="shared" si="135"/>
        <v/>
      </c>
      <c r="AF1950" s="195" t="str">
        <f t="shared" si="137"/>
        <v/>
      </c>
      <c r="AG1950" s="194" t="str">
        <f t="shared" si="138"/>
        <v/>
      </c>
      <c r="AH1950" s="194">
        <f>IF(AG1950="",0,IF(ISERROR(VLOOKUP(AG1950,AG$7:AG1949,1,FALSE)),1,0))</f>
        <v>0</v>
      </c>
      <c r="AI1950" s="194"/>
    </row>
    <row r="1951" spans="1:35" ht="16.5" customHeight="1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75">
        <f>IF(AND($X$5012&lt;&gt;" ",$X$5012&lt;&gt;0),IF(X1951=$X$5012,1+COUNTIF(U$7:U1950,"&gt;0"),0),0)</f>
        <v>0</v>
      </c>
      <c r="V1951" s="178" t="s">
        <v>2140</v>
      </c>
      <c r="W1951" s="130"/>
      <c r="X1951" s="131"/>
      <c r="Y1951" s="131"/>
      <c r="Z1951" s="206"/>
      <c r="AA1951" s="134"/>
      <c r="AB1951" s="174">
        <f>IF(AC1951="totale",SUMIF(AA$7:AA1951,"somma",Z$7:Z1951)-SUMIF(AC$7:AC1950,"totale",AB$7:AB1950),0)</f>
        <v>0</v>
      </c>
      <c r="AC1951" s="134"/>
      <c r="AD1951" s="194">
        <f t="shared" si="136"/>
        <v>0</v>
      </c>
      <c r="AE1951" s="124" t="str">
        <f t="shared" si="135"/>
        <v/>
      </c>
      <c r="AF1951" s="195" t="str">
        <f t="shared" si="137"/>
        <v/>
      </c>
      <c r="AG1951" s="194" t="str">
        <f t="shared" si="138"/>
        <v/>
      </c>
      <c r="AH1951" s="194">
        <f>IF(AG1951="",0,IF(ISERROR(VLOOKUP(AG1951,AG$7:AG1950,1,FALSE)),1,0))</f>
        <v>0</v>
      </c>
      <c r="AI1951" s="194"/>
    </row>
    <row r="1952" spans="1:35" ht="16.5" customHeight="1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75">
        <f>IF(AND($X$5012&lt;&gt;" ",$X$5012&lt;&gt;0),IF(X1952=$X$5012,1+COUNTIF(U$7:U1951,"&gt;0"),0),0)</f>
        <v>0</v>
      </c>
      <c r="V1952" s="178" t="s">
        <v>2141</v>
      </c>
      <c r="W1952" s="130"/>
      <c r="X1952" s="131"/>
      <c r="Y1952" s="131"/>
      <c r="Z1952" s="206"/>
      <c r="AA1952" s="134"/>
      <c r="AB1952" s="174">
        <f>IF(AC1952="totale",SUMIF(AA$7:AA1952,"somma",Z$7:Z1952)-SUMIF(AC$7:AC1951,"totale",AB$7:AB1951),0)</f>
        <v>0</v>
      </c>
      <c r="AC1952" s="134"/>
      <c r="AD1952" s="194">
        <f t="shared" si="136"/>
        <v>0</v>
      </c>
      <c r="AE1952" s="124" t="str">
        <f t="shared" si="135"/>
        <v/>
      </c>
      <c r="AF1952" s="195" t="str">
        <f t="shared" si="137"/>
        <v/>
      </c>
      <c r="AG1952" s="194" t="str">
        <f t="shared" si="138"/>
        <v/>
      </c>
      <c r="AH1952" s="194">
        <f>IF(AG1952="",0,IF(ISERROR(VLOOKUP(AG1952,AG$7:AG1951,1,FALSE)),1,0))</f>
        <v>0</v>
      </c>
      <c r="AI1952" s="194"/>
    </row>
    <row r="1953" spans="1:35" ht="16.5" customHeight="1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75">
        <f>IF(AND($X$5012&lt;&gt;" ",$X$5012&lt;&gt;0),IF(X1953=$X$5012,1+COUNTIF(U$7:U1952,"&gt;0"),0),0)</f>
        <v>0</v>
      </c>
      <c r="V1953" s="178" t="s">
        <v>2142</v>
      </c>
      <c r="W1953" s="130"/>
      <c r="X1953" s="131"/>
      <c r="Y1953" s="131"/>
      <c r="Z1953" s="206"/>
      <c r="AA1953" s="134"/>
      <c r="AB1953" s="174">
        <f>IF(AC1953="totale",SUMIF(AA$7:AA1953,"somma",Z$7:Z1953)-SUMIF(AC$7:AC1952,"totale",AB$7:AB1952),0)</f>
        <v>0</v>
      </c>
      <c r="AC1953" s="134"/>
      <c r="AD1953" s="194">
        <f t="shared" si="136"/>
        <v>0</v>
      </c>
      <c r="AE1953" s="124" t="str">
        <f t="shared" si="135"/>
        <v/>
      </c>
      <c r="AF1953" s="195" t="str">
        <f t="shared" si="137"/>
        <v/>
      </c>
      <c r="AG1953" s="194" t="str">
        <f t="shared" si="138"/>
        <v/>
      </c>
      <c r="AH1953" s="194">
        <f>IF(AG1953="",0,IF(ISERROR(VLOOKUP(AG1953,AG$7:AG1952,1,FALSE)),1,0))</f>
        <v>0</v>
      </c>
      <c r="AI1953" s="194"/>
    </row>
    <row r="1954" spans="1:35" ht="16.5" customHeight="1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75">
        <f>IF(AND($X$5012&lt;&gt;" ",$X$5012&lt;&gt;0),IF(X1954=$X$5012,1+COUNTIF(U$7:U1953,"&gt;0"),0),0)</f>
        <v>0</v>
      </c>
      <c r="V1954" s="178" t="s">
        <v>2143</v>
      </c>
      <c r="W1954" s="130"/>
      <c r="X1954" s="131"/>
      <c r="Y1954" s="131"/>
      <c r="Z1954" s="206"/>
      <c r="AA1954" s="134"/>
      <c r="AB1954" s="174">
        <f>IF(AC1954="totale",SUMIF(AA$7:AA1954,"somma",Z$7:Z1954)-SUMIF(AC$7:AC1953,"totale",AB$7:AB1953),0)</f>
        <v>0</v>
      </c>
      <c r="AC1954" s="134"/>
      <c r="AD1954" s="194">
        <f t="shared" si="136"/>
        <v>0</v>
      </c>
      <c r="AE1954" s="124" t="str">
        <f t="shared" si="135"/>
        <v/>
      </c>
      <c r="AF1954" s="195" t="str">
        <f t="shared" si="137"/>
        <v/>
      </c>
      <c r="AG1954" s="194" t="str">
        <f t="shared" si="138"/>
        <v/>
      </c>
      <c r="AH1954" s="194">
        <f>IF(AG1954="",0,IF(ISERROR(VLOOKUP(AG1954,AG$7:AG1953,1,FALSE)),1,0))</f>
        <v>0</v>
      </c>
      <c r="AI1954" s="194"/>
    </row>
    <row r="1955" spans="1:35" ht="16.5" customHeight="1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75">
        <f>IF(AND($X$5012&lt;&gt;" ",$X$5012&lt;&gt;0),IF(X1955=$X$5012,1+COUNTIF(U$7:U1954,"&gt;0"),0),0)</f>
        <v>0</v>
      </c>
      <c r="V1955" s="178" t="s">
        <v>2144</v>
      </c>
      <c r="W1955" s="130"/>
      <c r="X1955" s="131"/>
      <c r="Y1955" s="131"/>
      <c r="Z1955" s="206"/>
      <c r="AA1955" s="134"/>
      <c r="AB1955" s="174">
        <f>IF(AC1955="totale",SUMIF(AA$7:AA1955,"somma",Z$7:Z1955)-SUMIF(AC$7:AC1954,"totale",AB$7:AB1954),0)</f>
        <v>0</v>
      </c>
      <c r="AC1955" s="134"/>
      <c r="AD1955" s="194">
        <f t="shared" si="136"/>
        <v>0</v>
      </c>
      <c r="AE1955" s="124" t="str">
        <f t="shared" si="135"/>
        <v/>
      </c>
      <c r="AF1955" s="195" t="str">
        <f t="shared" si="137"/>
        <v/>
      </c>
      <c r="AG1955" s="194" t="str">
        <f t="shared" si="138"/>
        <v/>
      </c>
      <c r="AH1955" s="194">
        <f>IF(AG1955="",0,IF(ISERROR(VLOOKUP(AG1955,AG$7:AG1954,1,FALSE)),1,0))</f>
        <v>0</v>
      </c>
      <c r="AI1955" s="194"/>
    </row>
    <row r="1956" spans="1:35" ht="16.5" customHeight="1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75">
        <f>IF(AND($X$5012&lt;&gt;" ",$X$5012&lt;&gt;0),IF(X1956=$X$5012,1+COUNTIF(U$7:U1955,"&gt;0"),0),0)</f>
        <v>0</v>
      </c>
      <c r="V1956" s="178" t="s">
        <v>2145</v>
      </c>
      <c r="W1956" s="130"/>
      <c r="X1956" s="131"/>
      <c r="Y1956" s="131"/>
      <c r="Z1956" s="206"/>
      <c r="AA1956" s="134"/>
      <c r="AB1956" s="174">
        <f>IF(AC1956="totale",SUMIF(AA$7:AA1956,"somma",Z$7:Z1956)-SUMIF(AC$7:AC1955,"totale",AB$7:AB1955),0)</f>
        <v>0</v>
      </c>
      <c r="AC1956" s="134"/>
      <c r="AD1956" s="194">
        <f t="shared" si="136"/>
        <v>0</v>
      </c>
      <c r="AE1956" s="124" t="str">
        <f t="shared" si="135"/>
        <v/>
      </c>
      <c r="AF1956" s="195" t="str">
        <f t="shared" si="137"/>
        <v/>
      </c>
      <c r="AG1956" s="194" t="str">
        <f t="shared" si="138"/>
        <v/>
      </c>
      <c r="AH1956" s="194">
        <f>IF(AG1956="",0,IF(ISERROR(VLOOKUP(AG1956,AG$7:AG1955,1,FALSE)),1,0))</f>
        <v>0</v>
      </c>
      <c r="AI1956" s="194"/>
    </row>
    <row r="1957" spans="1:35" ht="16.5" customHeight="1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75">
        <f>IF(AND($X$5012&lt;&gt;" ",$X$5012&lt;&gt;0),IF(X1957=$X$5012,1+COUNTIF(U$7:U1956,"&gt;0"),0),0)</f>
        <v>0</v>
      </c>
      <c r="V1957" s="178" t="s">
        <v>2146</v>
      </c>
      <c r="W1957" s="130"/>
      <c r="X1957" s="131"/>
      <c r="Y1957" s="131"/>
      <c r="Z1957" s="206"/>
      <c r="AA1957" s="134"/>
      <c r="AB1957" s="174">
        <f>IF(AC1957="totale",SUMIF(AA$7:AA1957,"somma",Z$7:Z1957)-SUMIF(AC$7:AC1956,"totale",AB$7:AB1956),0)</f>
        <v>0</v>
      </c>
      <c r="AC1957" s="134"/>
      <c r="AD1957" s="194">
        <f t="shared" si="136"/>
        <v>0</v>
      </c>
      <c r="AE1957" s="124" t="str">
        <f t="shared" si="135"/>
        <v/>
      </c>
      <c r="AF1957" s="195" t="str">
        <f t="shared" si="137"/>
        <v/>
      </c>
      <c r="AG1957" s="194" t="str">
        <f t="shared" si="138"/>
        <v/>
      </c>
      <c r="AH1957" s="194">
        <f>IF(AG1957="",0,IF(ISERROR(VLOOKUP(AG1957,AG$7:AG1956,1,FALSE)),1,0))</f>
        <v>0</v>
      </c>
      <c r="AI1957" s="194"/>
    </row>
    <row r="1958" spans="1:35" ht="16.5" customHeight="1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75">
        <f>IF(AND($X$5012&lt;&gt;" ",$X$5012&lt;&gt;0),IF(X1958=$X$5012,1+COUNTIF(U$7:U1957,"&gt;0"),0),0)</f>
        <v>0</v>
      </c>
      <c r="V1958" s="178" t="s">
        <v>2147</v>
      </c>
      <c r="W1958" s="130"/>
      <c r="X1958" s="131"/>
      <c r="Y1958" s="131"/>
      <c r="Z1958" s="206"/>
      <c r="AA1958" s="134"/>
      <c r="AB1958" s="174">
        <f>IF(AC1958="totale",SUMIF(AA$7:AA1958,"somma",Z$7:Z1958)-SUMIF(AC$7:AC1957,"totale",AB$7:AB1957),0)</f>
        <v>0</v>
      </c>
      <c r="AC1958" s="134"/>
      <c r="AD1958" s="194">
        <f t="shared" si="136"/>
        <v>0</v>
      </c>
      <c r="AE1958" s="124" t="str">
        <f t="shared" si="135"/>
        <v/>
      </c>
      <c r="AF1958" s="195" t="str">
        <f t="shared" si="137"/>
        <v/>
      </c>
      <c r="AG1958" s="194" t="str">
        <f t="shared" si="138"/>
        <v/>
      </c>
      <c r="AH1958" s="194">
        <f>IF(AG1958="",0,IF(ISERROR(VLOOKUP(AG1958,AG$7:AG1957,1,FALSE)),1,0))</f>
        <v>0</v>
      </c>
      <c r="AI1958" s="194"/>
    </row>
    <row r="1959" spans="1:35" ht="16.5" customHeight="1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75">
        <f>IF(AND($X$5012&lt;&gt;" ",$X$5012&lt;&gt;0),IF(X1959=$X$5012,1+COUNTIF(U$7:U1958,"&gt;0"),0),0)</f>
        <v>0</v>
      </c>
      <c r="V1959" s="178" t="s">
        <v>2148</v>
      </c>
      <c r="W1959" s="130"/>
      <c r="X1959" s="131"/>
      <c r="Y1959" s="131"/>
      <c r="Z1959" s="206"/>
      <c r="AA1959" s="134"/>
      <c r="AB1959" s="174">
        <f>IF(AC1959="totale",SUMIF(AA$7:AA1959,"somma",Z$7:Z1959)-SUMIF(AC$7:AC1958,"totale",AB$7:AB1958),0)</f>
        <v>0</v>
      </c>
      <c r="AC1959" s="134"/>
      <c r="AD1959" s="194">
        <f t="shared" si="136"/>
        <v>0</v>
      </c>
      <c r="AE1959" s="124" t="str">
        <f t="shared" si="135"/>
        <v/>
      </c>
      <c r="AF1959" s="195" t="str">
        <f t="shared" si="137"/>
        <v/>
      </c>
      <c r="AG1959" s="194" t="str">
        <f t="shared" si="138"/>
        <v/>
      </c>
      <c r="AH1959" s="194">
        <f>IF(AG1959="",0,IF(ISERROR(VLOOKUP(AG1959,AG$7:AG1958,1,FALSE)),1,0))</f>
        <v>0</v>
      </c>
      <c r="AI1959" s="194"/>
    </row>
    <row r="1960" spans="1:35" ht="16.5" customHeight="1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75">
        <f>IF(AND($X$5012&lt;&gt;" ",$X$5012&lt;&gt;0),IF(X1960=$X$5012,1+COUNTIF(U$7:U1959,"&gt;0"),0),0)</f>
        <v>0</v>
      </c>
      <c r="V1960" s="178" t="s">
        <v>2149</v>
      </c>
      <c r="W1960" s="130"/>
      <c r="X1960" s="131"/>
      <c r="Y1960" s="131"/>
      <c r="Z1960" s="206"/>
      <c r="AA1960" s="134"/>
      <c r="AB1960" s="174">
        <f>IF(AC1960="totale",SUMIF(AA$7:AA1960,"somma",Z$7:Z1960)-SUMIF(AC$7:AC1959,"totale",AB$7:AB1959),0)</f>
        <v>0</v>
      </c>
      <c r="AC1960" s="134"/>
      <c r="AD1960" s="194">
        <f t="shared" si="136"/>
        <v>0</v>
      </c>
      <c r="AE1960" s="124" t="str">
        <f t="shared" si="135"/>
        <v/>
      </c>
      <c r="AF1960" s="195" t="str">
        <f t="shared" si="137"/>
        <v/>
      </c>
      <c r="AG1960" s="194" t="str">
        <f t="shared" si="138"/>
        <v/>
      </c>
      <c r="AH1960" s="194">
        <f>IF(AG1960="",0,IF(ISERROR(VLOOKUP(AG1960,AG$7:AG1959,1,FALSE)),1,0))</f>
        <v>0</v>
      </c>
      <c r="AI1960" s="194"/>
    </row>
    <row r="1961" spans="1:35" ht="16.5" customHeight="1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75">
        <f>IF(AND($X$5012&lt;&gt;" ",$X$5012&lt;&gt;0),IF(X1961=$X$5012,1+COUNTIF(U$7:U1960,"&gt;0"),0),0)</f>
        <v>0</v>
      </c>
      <c r="V1961" s="178" t="s">
        <v>2150</v>
      </c>
      <c r="W1961" s="130"/>
      <c r="X1961" s="131"/>
      <c r="Y1961" s="131"/>
      <c r="Z1961" s="206"/>
      <c r="AA1961" s="134"/>
      <c r="AB1961" s="174">
        <f>IF(AC1961="totale",SUMIF(AA$7:AA1961,"somma",Z$7:Z1961)-SUMIF(AC$7:AC1960,"totale",AB$7:AB1960),0)</f>
        <v>0</v>
      </c>
      <c r="AC1961" s="134"/>
      <c r="AD1961" s="194">
        <f t="shared" si="136"/>
        <v>0</v>
      </c>
      <c r="AE1961" s="124" t="str">
        <f t="shared" si="135"/>
        <v/>
      </c>
      <c r="AF1961" s="195" t="str">
        <f t="shared" si="137"/>
        <v/>
      </c>
      <c r="AG1961" s="194" t="str">
        <f t="shared" si="138"/>
        <v/>
      </c>
      <c r="AH1961" s="194">
        <f>IF(AG1961="",0,IF(ISERROR(VLOOKUP(AG1961,AG$7:AG1960,1,FALSE)),1,0))</f>
        <v>0</v>
      </c>
      <c r="AI1961" s="194"/>
    </row>
    <row r="1962" spans="1:35" ht="16.5" customHeight="1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75">
        <f>IF(AND($X$5012&lt;&gt;" ",$X$5012&lt;&gt;0),IF(X1962=$X$5012,1+COUNTIF(U$7:U1961,"&gt;0"),0),0)</f>
        <v>0</v>
      </c>
      <c r="V1962" s="178" t="s">
        <v>2151</v>
      </c>
      <c r="W1962" s="130"/>
      <c r="X1962" s="131"/>
      <c r="Y1962" s="131"/>
      <c r="Z1962" s="206"/>
      <c r="AA1962" s="134"/>
      <c r="AB1962" s="174">
        <f>IF(AC1962="totale",SUMIF(AA$7:AA1962,"somma",Z$7:Z1962)-SUMIF(AC$7:AC1961,"totale",AB$7:AB1961),0)</f>
        <v>0</v>
      </c>
      <c r="AC1962" s="134"/>
      <c r="AD1962" s="194">
        <f t="shared" si="136"/>
        <v>0</v>
      </c>
      <c r="AE1962" s="124" t="str">
        <f t="shared" si="135"/>
        <v/>
      </c>
      <c r="AF1962" s="195" t="str">
        <f t="shared" si="137"/>
        <v/>
      </c>
      <c r="AG1962" s="194" t="str">
        <f t="shared" si="138"/>
        <v/>
      </c>
      <c r="AH1962" s="194">
        <f>IF(AG1962="",0,IF(ISERROR(VLOOKUP(AG1962,AG$7:AG1961,1,FALSE)),1,0))</f>
        <v>0</v>
      </c>
      <c r="AI1962" s="194"/>
    </row>
    <row r="1963" spans="1:35" ht="16.5" customHeight="1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75">
        <f>IF(AND($X$5012&lt;&gt;" ",$X$5012&lt;&gt;0),IF(X1963=$X$5012,1+COUNTIF(U$7:U1962,"&gt;0"),0),0)</f>
        <v>0</v>
      </c>
      <c r="V1963" s="178" t="s">
        <v>2152</v>
      </c>
      <c r="W1963" s="130"/>
      <c r="X1963" s="131"/>
      <c r="Y1963" s="131"/>
      <c r="Z1963" s="206"/>
      <c r="AA1963" s="134"/>
      <c r="AB1963" s="174">
        <f>IF(AC1963="totale",SUMIF(AA$7:AA1963,"somma",Z$7:Z1963)-SUMIF(AC$7:AC1962,"totale",AB$7:AB1962),0)</f>
        <v>0</v>
      </c>
      <c r="AC1963" s="134"/>
      <c r="AD1963" s="194">
        <f t="shared" si="136"/>
        <v>0</v>
      </c>
      <c r="AE1963" s="124" t="str">
        <f t="shared" si="135"/>
        <v/>
      </c>
      <c r="AF1963" s="195" t="str">
        <f t="shared" si="137"/>
        <v/>
      </c>
      <c r="AG1963" s="194" t="str">
        <f t="shared" si="138"/>
        <v/>
      </c>
      <c r="AH1963" s="194">
        <f>IF(AG1963="",0,IF(ISERROR(VLOOKUP(AG1963,AG$7:AG1962,1,FALSE)),1,0))</f>
        <v>0</v>
      </c>
      <c r="AI1963" s="194"/>
    </row>
    <row r="1964" spans="1:35" ht="16.5" customHeight="1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75">
        <f>IF(AND($X$5012&lt;&gt;" ",$X$5012&lt;&gt;0),IF(X1964=$X$5012,1+COUNTIF(U$7:U1963,"&gt;0"),0),0)</f>
        <v>0</v>
      </c>
      <c r="V1964" s="178" t="s">
        <v>2153</v>
      </c>
      <c r="W1964" s="130"/>
      <c r="X1964" s="131"/>
      <c r="Y1964" s="131"/>
      <c r="Z1964" s="206"/>
      <c r="AA1964" s="134"/>
      <c r="AB1964" s="174">
        <f>IF(AC1964="totale",SUMIF(AA$7:AA1964,"somma",Z$7:Z1964)-SUMIF(AC$7:AC1963,"totale",AB$7:AB1963),0)</f>
        <v>0</v>
      </c>
      <c r="AC1964" s="134"/>
      <c r="AD1964" s="194">
        <f t="shared" si="136"/>
        <v>0</v>
      </c>
      <c r="AE1964" s="124" t="str">
        <f t="shared" si="135"/>
        <v/>
      </c>
      <c r="AF1964" s="195" t="str">
        <f t="shared" si="137"/>
        <v/>
      </c>
      <c r="AG1964" s="194" t="str">
        <f t="shared" si="138"/>
        <v/>
      </c>
      <c r="AH1964" s="194">
        <f>IF(AG1964="",0,IF(ISERROR(VLOOKUP(AG1964,AG$7:AG1963,1,FALSE)),1,0))</f>
        <v>0</v>
      </c>
      <c r="AI1964" s="194"/>
    </row>
    <row r="1965" spans="1:35" ht="16.5" customHeight="1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75">
        <f>IF(AND($X$5012&lt;&gt;" ",$X$5012&lt;&gt;0),IF(X1965=$X$5012,1+COUNTIF(U$7:U1964,"&gt;0"),0),0)</f>
        <v>0</v>
      </c>
      <c r="V1965" s="178" t="s">
        <v>2154</v>
      </c>
      <c r="W1965" s="130"/>
      <c r="X1965" s="131"/>
      <c r="Y1965" s="131"/>
      <c r="Z1965" s="206"/>
      <c r="AA1965" s="134"/>
      <c r="AB1965" s="174">
        <f>IF(AC1965="totale",SUMIF(AA$7:AA1965,"somma",Z$7:Z1965)-SUMIF(AC$7:AC1964,"totale",AB$7:AB1964),0)</f>
        <v>0</v>
      </c>
      <c r="AC1965" s="134"/>
      <c r="AD1965" s="194">
        <f t="shared" si="136"/>
        <v>0</v>
      </c>
      <c r="AE1965" s="124" t="str">
        <f t="shared" si="135"/>
        <v/>
      </c>
      <c r="AF1965" s="195" t="str">
        <f t="shared" si="137"/>
        <v/>
      </c>
      <c r="AG1965" s="194" t="str">
        <f t="shared" si="138"/>
        <v/>
      </c>
      <c r="AH1965" s="194">
        <f>IF(AG1965="",0,IF(ISERROR(VLOOKUP(AG1965,AG$7:AG1964,1,FALSE)),1,0))</f>
        <v>0</v>
      </c>
      <c r="AI1965" s="194"/>
    </row>
    <row r="1966" spans="1:35" ht="16.5" customHeight="1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75">
        <f>IF(AND($X$5012&lt;&gt;" ",$X$5012&lt;&gt;0),IF(X1966=$X$5012,1+COUNTIF(U$7:U1965,"&gt;0"),0),0)</f>
        <v>0</v>
      </c>
      <c r="V1966" s="178" t="s">
        <v>2155</v>
      </c>
      <c r="W1966" s="130"/>
      <c r="X1966" s="131"/>
      <c r="Y1966" s="131"/>
      <c r="Z1966" s="206"/>
      <c r="AA1966" s="134"/>
      <c r="AB1966" s="174">
        <f>IF(AC1966="totale",SUMIF(AA$7:AA1966,"somma",Z$7:Z1966)-SUMIF(AC$7:AC1965,"totale",AB$7:AB1965),0)</f>
        <v>0</v>
      </c>
      <c r="AC1966" s="134"/>
      <c r="AD1966" s="194">
        <f t="shared" si="136"/>
        <v>0</v>
      </c>
      <c r="AE1966" s="124" t="str">
        <f t="shared" si="135"/>
        <v/>
      </c>
      <c r="AF1966" s="195" t="str">
        <f t="shared" si="137"/>
        <v/>
      </c>
      <c r="AG1966" s="194" t="str">
        <f t="shared" si="138"/>
        <v/>
      </c>
      <c r="AH1966" s="194">
        <f>IF(AG1966="",0,IF(ISERROR(VLOOKUP(AG1966,AG$7:AG1965,1,FALSE)),1,0))</f>
        <v>0</v>
      </c>
      <c r="AI1966" s="194"/>
    </row>
    <row r="1967" spans="1:35" ht="16.5" customHeight="1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75">
        <f>IF(AND($X$5012&lt;&gt;" ",$X$5012&lt;&gt;0),IF(X1967=$X$5012,1+COUNTIF(U$7:U1966,"&gt;0"),0),0)</f>
        <v>0</v>
      </c>
      <c r="V1967" s="178" t="s">
        <v>2156</v>
      </c>
      <c r="W1967" s="130"/>
      <c r="X1967" s="131"/>
      <c r="Y1967" s="131"/>
      <c r="Z1967" s="206"/>
      <c r="AA1967" s="134"/>
      <c r="AB1967" s="174">
        <f>IF(AC1967="totale",SUMIF(AA$7:AA1967,"somma",Z$7:Z1967)-SUMIF(AC$7:AC1966,"totale",AB$7:AB1966),0)</f>
        <v>0</v>
      </c>
      <c r="AC1967" s="134"/>
      <c r="AD1967" s="194">
        <f t="shared" si="136"/>
        <v>0</v>
      </c>
      <c r="AE1967" s="124" t="str">
        <f t="shared" si="135"/>
        <v/>
      </c>
      <c r="AF1967" s="195" t="str">
        <f t="shared" si="137"/>
        <v/>
      </c>
      <c r="AG1967" s="194" t="str">
        <f t="shared" si="138"/>
        <v/>
      </c>
      <c r="AH1967" s="194">
        <f>IF(AG1967="",0,IF(ISERROR(VLOOKUP(AG1967,AG$7:AG1966,1,FALSE)),1,0))</f>
        <v>0</v>
      </c>
      <c r="AI1967" s="194"/>
    </row>
    <row r="1968" spans="1:35" ht="16.5" customHeight="1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75">
        <f>IF(AND($X$5012&lt;&gt;" ",$X$5012&lt;&gt;0),IF(X1968=$X$5012,1+COUNTIF(U$7:U1967,"&gt;0"),0),0)</f>
        <v>0</v>
      </c>
      <c r="V1968" s="178" t="s">
        <v>2157</v>
      </c>
      <c r="W1968" s="130"/>
      <c r="X1968" s="131"/>
      <c r="Y1968" s="131"/>
      <c r="Z1968" s="206"/>
      <c r="AA1968" s="134"/>
      <c r="AB1968" s="174">
        <f>IF(AC1968="totale",SUMIF(AA$7:AA1968,"somma",Z$7:Z1968)-SUMIF(AC$7:AC1967,"totale",AB$7:AB1967),0)</f>
        <v>0</v>
      </c>
      <c r="AC1968" s="134"/>
      <c r="AD1968" s="194">
        <f t="shared" si="136"/>
        <v>0</v>
      </c>
      <c r="AE1968" s="124" t="str">
        <f t="shared" si="135"/>
        <v/>
      </c>
      <c r="AF1968" s="195" t="str">
        <f t="shared" si="137"/>
        <v/>
      </c>
      <c r="AG1968" s="194" t="str">
        <f t="shared" si="138"/>
        <v/>
      </c>
      <c r="AH1968" s="194">
        <f>IF(AG1968="",0,IF(ISERROR(VLOOKUP(AG1968,AG$7:AG1967,1,FALSE)),1,0))</f>
        <v>0</v>
      </c>
      <c r="AI1968" s="194"/>
    </row>
    <row r="1969" spans="1:35" ht="16.5" customHeight="1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75">
        <f>IF(AND($X$5012&lt;&gt;" ",$X$5012&lt;&gt;0),IF(X1969=$X$5012,1+COUNTIF(U$7:U1968,"&gt;0"),0),0)</f>
        <v>0</v>
      </c>
      <c r="V1969" s="178" t="s">
        <v>2158</v>
      </c>
      <c r="W1969" s="130"/>
      <c r="X1969" s="131"/>
      <c r="Y1969" s="131"/>
      <c r="Z1969" s="206"/>
      <c r="AA1969" s="134"/>
      <c r="AB1969" s="174">
        <f>IF(AC1969="totale",SUMIF(AA$7:AA1969,"somma",Z$7:Z1969)-SUMIF(AC$7:AC1968,"totale",AB$7:AB1968),0)</f>
        <v>0</v>
      </c>
      <c r="AC1969" s="134"/>
      <c r="AD1969" s="194">
        <f t="shared" si="136"/>
        <v>0</v>
      </c>
      <c r="AE1969" s="124" t="str">
        <f t="shared" si="135"/>
        <v/>
      </c>
      <c r="AF1969" s="195" t="str">
        <f t="shared" si="137"/>
        <v/>
      </c>
      <c r="AG1969" s="194" t="str">
        <f t="shared" si="138"/>
        <v/>
      </c>
      <c r="AH1969" s="194">
        <f>IF(AG1969="",0,IF(ISERROR(VLOOKUP(AG1969,AG$7:AG1968,1,FALSE)),1,0))</f>
        <v>0</v>
      </c>
      <c r="AI1969" s="194"/>
    </row>
    <row r="1970" spans="1:35" ht="16.5" customHeight="1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75">
        <f>IF(AND($X$5012&lt;&gt;" ",$X$5012&lt;&gt;0),IF(X1970=$X$5012,1+COUNTIF(U$7:U1969,"&gt;0"),0),0)</f>
        <v>0</v>
      </c>
      <c r="V1970" s="178" t="s">
        <v>2159</v>
      </c>
      <c r="W1970" s="130"/>
      <c r="X1970" s="131"/>
      <c r="Y1970" s="131"/>
      <c r="Z1970" s="206"/>
      <c r="AA1970" s="134"/>
      <c r="AB1970" s="174">
        <f>IF(AC1970="totale",SUMIF(AA$7:AA1970,"somma",Z$7:Z1970)-SUMIF(AC$7:AC1969,"totale",AB$7:AB1969),0)</f>
        <v>0</v>
      </c>
      <c r="AC1970" s="134"/>
      <c r="AD1970" s="194">
        <f t="shared" si="136"/>
        <v>0</v>
      </c>
      <c r="AE1970" s="124" t="str">
        <f t="shared" si="135"/>
        <v/>
      </c>
      <c r="AF1970" s="195" t="str">
        <f t="shared" si="137"/>
        <v/>
      </c>
      <c r="AG1970" s="194" t="str">
        <f t="shared" si="138"/>
        <v/>
      </c>
      <c r="AH1970" s="194">
        <f>IF(AG1970="",0,IF(ISERROR(VLOOKUP(AG1970,AG$7:AG1969,1,FALSE)),1,0))</f>
        <v>0</v>
      </c>
      <c r="AI1970" s="194"/>
    </row>
    <row r="1971" spans="1:35" ht="16.5" customHeight="1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75">
        <f>IF(AND($X$5012&lt;&gt;" ",$X$5012&lt;&gt;0),IF(X1971=$X$5012,1+COUNTIF(U$7:U1970,"&gt;0"),0),0)</f>
        <v>0</v>
      </c>
      <c r="V1971" s="178" t="s">
        <v>2160</v>
      </c>
      <c r="W1971" s="130"/>
      <c r="X1971" s="131"/>
      <c r="Y1971" s="131"/>
      <c r="Z1971" s="206"/>
      <c r="AA1971" s="134"/>
      <c r="AB1971" s="174">
        <f>IF(AC1971="totale",SUMIF(AA$7:AA1971,"somma",Z$7:Z1971)-SUMIF(AC$7:AC1970,"totale",AB$7:AB1970),0)</f>
        <v>0</v>
      </c>
      <c r="AC1971" s="134"/>
      <c r="AD1971" s="194">
        <f t="shared" si="136"/>
        <v>0</v>
      </c>
      <c r="AE1971" s="124" t="str">
        <f t="shared" si="135"/>
        <v/>
      </c>
      <c r="AF1971" s="195" t="str">
        <f t="shared" si="137"/>
        <v/>
      </c>
      <c r="AG1971" s="194" t="str">
        <f t="shared" si="138"/>
        <v/>
      </c>
      <c r="AH1971" s="194">
        <f>IF(AG1971="",0,IF(ISERROR(VLOOKUP(AG1971,AG$7:AG1970,1,FALSE)),1,0))</f>
        <v>0</v>
      </c>
      <c r="AI1971" s="194"/>
    </row>
    <row r="1972" spans="1:35" ht="16.5" customHeight="1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75">
        <f>IF(AND($X$5012&lt;&gt;" ",$X$5012&lt;&gt;0),IF(X1972=$X$5012,1+COUNTIF(U$7:U1971,"&gt;0"),0),0)</f>
        <v>0</v>
      </c>
      <c r="V1972" s="178" t="s">
        <v>2161</v>
      </c>
      <c r="W1972" s="130"/>
      <c r="X1972" s="131"/>
      <c r="Y1972" s="131"/>
      <c r="Z1972" s="206"/>
      <c r="AA1972" s="134"/>
      <c r="AB1972" s="174">
        <f>IF(AC1972="totale",SUMIF(AA$7:AA1972,"somma",Z$7:Z1972)-SUMIF(AC$7:AC1971,"totale",AB$7:AB1971),0)</f>
        <v>0</v>
      </c>
      <c r="AC1972" s="134"/>
      <c r="AD1972" s="194">
        <f t="shared" si="136"/>
        <v>0</v>
      </c>
      <c r="AE1972" s="124" t="str">
        <f t="shared" si="135"/>
        <v/>
      </c>
      <c r="AF1972" s="195" t="str">
        <f t="shared" si="137"/>
        <v/>
      </c>
      <c r="AG1972" s="194" t="str">
        <f t="shared" si="138"/>
        <v/>
      </c>
      <c r="AH1972" s="194">
        <f>IF(AG1972="",0,IF(ISERROR(VLOOKUP(AG1972,AG$7:AG1971,1,FALSE)),1,0))</f>
        <v>0</v>
      </c>
      <c r="AI1972" s="194"/>
    </row>
    <row r="1973" spans="1:35" ht="16.5" customHeight="1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75">
        <f>IF(AND($X$5012&lt;&gt;" ",$X$5012&lt;&gt;0),IF(X1973=$X$5012,1+COUNTIF(U$7:U1972,"&gt;0"),0),0)</f>
        <v>0</v>
      </c>
      <c r="V1973" s="178" t="s">
        <v>2162</v>
      </c>
      <c r="W1973" s="130"/>
      <c r="X1973" s="131"/>
      <c r="Y1973" s="131"/>
      <c r="Z1973" s="206"/>
      <c r="AA1973" s="134"/>
      <c r="AB1973" s="174">
        <f>IF(AC1973="totale",SUMIF(AA$7:AA1973,"somma",Z$7:Z1973)-SUMIF(AC$7:AC1972,"totale",AB$7:AB1972),0)</f>
        <v>0</v>
      </c>
      <c r="AC1973" s="134"/>
      <c r="AD1973" s="194">
        <f t="shared" si="136"/>
        <v>0</v>
      </c>
      <c r="AE1973" s="124" t="str">
        <f t="shared" si="135"/>
        <v/>
      </c>
      <c r="AF1973" s="195" t="str">
        <f t="shared" si="137"/>
        <v/>
      </c>
      <c r="AG1973" s="194" t="str">
        <f t="shared" si="138"/>
        <v/>
      </c>
      <c r="AH1973" s="194">
        <f>IF(AG1973="",0,IF(ISERROR(VLOOKUP(AG1973,AG$7:AG1972,1,FALSE)),1,0))</f>
        <v>0</v>
      </c>
      <c r="AI1973" s="194"/>
    </row>
    <row r="1974" spans="1:35" ht="16.5" customHeight="1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75">
        <f>IF(AND($X$5012&lt;&gt;" ",$X$5012&lt;&gt;0),IF(X1974=$X$5012,1+COUNTIF(U$7:U1973,"&gt;0"),0),0)</f>
        <v>0</v>
      </c>
      <c r="V1974" s="178" t="s">
        <v>2163</v>
      </c>
      <c r="W1974" s="130"/>
      <c r="X1974" s="131"/>
      <c r="Y1974" s="131"/>
      <c r="Z1974" s="206"/>
      <c r="AA1974" s="134"/>
      <c r="AB1974" s="174">
        <f>IF(AC1974="totale",SUMIF(AA$7:AA1974,"somma",Z$7:Z1974)-SUMIF(AC$7:AC1973,"totale",AB$7:AB1973),0)</f>
        <v>0</v>
      </c>
      <c r="AC1974" s="134"/>
      <c r="AD1974" s="194">
        <f t="shared" si="136"/>
        <v>0</v>
      </c>
      <c r="AE1974" s="124" t="str">
        <f t="shared" si="135"/>
        <v/>
      </c>
      <c r="AF1974" s="195" t="str">
        <f t="shared" si="137"/>
        <v/>
      </c>
      <c r="AG1974" s="194" t="str">
        <f t="shared" si="138"/>
        <v/>
      </c>
      <c r="AH1974" s="194">
        <f>IF(AG1974="",0,IF(ISERROR(VLOOKUP(AG1974,AG$7:AG1973,1,FALSE)),1,0))</f>
        <v>0</v>
      </c>
      <c r="AI1974" s="194"/>
    </row>
    <row r="1975" spans="1:35" ht="16.5" customHeight="1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75">
        <f>IF(AND($X$5012&lt;&gt;" ",$X$5012&lt;&gt;0),IF(X1975=$X$5012,1+COUNTIF(U$7:U1974,"&gt;0"),0),0)</f>
        <v>0</v>
      </c>
      <c r="V1975" s="178" t="s">
        <v>2164</v>
      </c>
      <c r="W1975" s="130"/>
      <c r="X1975" s="131"/>
      <c r="Y1975" s="131"/>
      <c r="Z1975" s="206"/>
      <c r="AA1975" s="134"/>
      <c r="AB1975" s="174">
        <f>IF(AC1975="totale",SUMIF(AA$7:AA1975,"somma",Z$7:Z1975)-SUMIF(AC$7:AC1974,"totale",AB$7:AB1974),0)</f>
        <v>0</v>
      </c>
      <c r="AC1975" s="134"/>
      <c r="AD1975" s="194">
        <f t="shared" si="136"/>
        <v>0</v>
      </c>
      <c r="AE1975" s="124" t="str">
        <f t="shared" si="135"/>
        <v/>
      </c>
      <c r="AF1975" s="195" t="str">
        <f t="shared" si="137"/>
        <v/>
      </c>
      <c r="AG1975" s="194" t="str">
        <f t="shared" si="138"/>
        <v/>
      </c>
      <c r="AH1975" s="194">
        <f>IF(AG1975="",0,IF(ISERROR(VLOOKUP(AG1975,AG$7:AG1974,1,FALSE)),1,0))</f>
        <v>0</v>
      </c>
      <c r="AI1975" s="194"/>
    </row>
    <row r="1976" spans="1:35" ht="16.5" customHeight="1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75">
        <f>IF(AND($X$5012&lt;&gt;" ",$X$5012&lt;&gt;0),IF(X1976=$X$5012,1+COUNTIF(U$7:U1975,"&gt;0"),0),0)</f>
        <v>0</v>
      </c>
      <c r="V1976" s="178" t="s">
        <v>2165</v>
      </c>
      <c r="W1976" s="130"/>
      <c r="X1976" s="131"/>
      <c r="Y1976" s="131"/>
      <c r="Z1976" s="206"/>
      <c r="AA1976" s="134"/>
      <c r="AB1976" s="174">
        <f>IF(AC1976="totale",SUMIF(AA$7:AA1976,"somma",Z$7:Z1976)-SUMIF(AC$7:AC1975,"totale",AB$7:AB1975),0)</f>
        <v>0</v>
      </c>
      <c r="AC1976" s="134"/>
      <c r="AD1976" s="194">
        <f t="shared" si="136"/>
        <v>0</v>
      </c>
      <c r="AE1976" s="124" t="str">
        <f t="shared" si="135"/>
        <v/>
      </c>
      <c r="AF1976" s="195" t="str">
        <f t="shared" si="137"/>
        <v/>
      </c>
      <c r="AG1976" s="194" t="str">
        <f t="shared" si="138"/>
        <v/>
      </c>
      <c r="AH1976" s="194">
        <f>IF(AG1976="",0,IF(ISERROR(VLOOKUP(AG1976,AG$7:AG1975,1,FALSE)),1,0))</f>
        <v>0</v>
      </c>
      <c r="AI1976" s="194"/>
    </row>
    <row r="1977" spans="1:35" ht="16.5" customHeight="1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75">
        <f>IF(AND($X$5012&lt;&gt;" ",$X$5012&lt;&gt;0),IF(X1977=$X$5012,1+COUNTIF(U$7:U1976,"&gt;0"),0),0)</f>
        <v>0</v>
      </c>
      <c r="V1977" s="178" t="s">
        <v>2166</v>
      </c>
      <c r="W1977" s="130"/>
      <c r="X1977" s="131"/>
      <c r="Y1977" s="131"/>
      <c r="Z1977" s="206"/>
      <c r="AA1977" s="134"/>
      <c r="AB1977" s="174">
        <f>IF(AC1977="totale",SUMIF(AA$7:AA1977,"somma",Z$7:Z1977)-SUMIF(AC$7:AC1976,"totale",AB$7:AB1976),0)</f>
        <v>0</v>
      </c>
      <c r="AC1977" s="134"/>
      <c r="AD1977" s="194">
        <f t="shared" si="136"/>
        <v>0</v>
      </c>
      <c r="AE1977" s="124" t="str">
        <f t="shared" si="135"/>
        <v/>
      </c>
      <c r="AF1977" s="195" t="str">
        <f t="shared" si="137"/>
        <v/>
      </c>
      <c r="AG1977" s="194" t="str">
        <f t="shared" si="138"/>
        <v/>
      </c>
      <c r="AH1977" s="194">
        <f>IF(AG1977="",0,IF(ISERROR(VLOOKUP(AG1977,AG$7:AG1976,1,FALSE)),1,0))</f>
        <v>0</v>
      </c>
      <c r="AI1977" s="194"/>
    </row>
    <row r="1978" spans="1:35" ht="16.5" customHeight="1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75">
        <f>IF(AND($X$5012&lt;&gt;" ",$X$5012&lt;&gt;0),IF(X1978=$X$5012,1+COUNTIF(U$7:U1977,"&gt;0"),0),0)</f>
        <v>0</v>
      </c>
      <c r="V1978" s="178" t="s">
        <v>2167</v>
      </c>
      <c r="W1978" s="130"/>
      <c r="X1978" s="131"/>
      <c r="Y1978" s="131"/>
      <c r="Z1978" s="206"/>
      <c r="AA1978" s="134"/>
      <c r="AB1978" s="174">
        <f>IF(AC1978="totale",SUMIF(AA$7:AA1978,"somma",Z$7:Z1978)-SUMIF(AC$7:AC1977,"totale",AB$7:AB1977),0)</f>
        <v>0</v>
      </c>
      <c r="AC1978" s="134"/>
      <c r="AD1978" s="194">
        <f t="shared" si="136"/>
        <v>0</v>
      </c>
      <c r="AE1978" s="124" t="str">
        <f t="shared" si="135"/>
        <v/>
      </c>
      <c r="AF1978" s="195" t="str">
        <f t="shared" si="137"/>
        <v/>
      </c>
      <c r="AG1978" s="194" t="str">
        <f t="shared" si="138"/>
        <v/>
      </c>
      <c r="AH1978" s="194">
        <f>IF(AG1978="",0,IF(ISERROR(VLOOKUP(AG1978,AG$7:AG1977,1,FALSE)),1,0))</f>
        <v>0</v>
      </c>
      <c r="AI1978" s="194"/>
    </row>
    <row r="1979" spans="1:35" ht="16.5" customHeight="1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75">
        <f>IF(AND($X$5012&lt;&gt;" ",$X$5012&lt;&gt;0),IF(X1979=$X$5012,1+COUNTIF(U$7:U1978,"&gt;0"),0),0)</f>
        <v>0</v>
      </c>
      <c r="V1979" s="178" t="s">
        <v>2168</v>
      </c>
      <c r="W1979" s="130"/>
      <c r="X1979" s="131"/>
      <c r="Y1979" s="131"/>
      <c r="Z1979" s="206"/>
      <c r="AA1979" s="134"/>
      <c r="AB1979" s="174">
        <f>IF(AC1979="totale",SUMIF(AA$7:AA1979,"somma",Z$7:Z1979)-SUMIF(AC$7:AC1978,"totale",AB$7:AB1978),0)</f>
        <v>0</v>
      </c>
      <c r="AC1979" s="134"/>
      <c r="AD1979" s="194">
        <f t="shared" si="136"/>
        <v>0</v>
      </c>
      <c r="AE1979" s="124" t="str">
        <f t="shared" si="135"/>
        <v/>
      </c>
      <c r="AF1979" s="195" t="str">
        <f t="shared" si="137"/>
        <v/>
      </c>
      <c r="AG1979" s="194" t="str">
        <f t="shared" si="138"/>
        <v/>
      </c>
      <c r="AH1979" s="194">
        <f>IF(AG1979="",0,IF(ISERROR(VLOOKUP(AG1979,AG$7:AG1978,1,FALSE)),1,0))</f>
        <v>0</v>
      </c>
      <c r="AI1979" s="194"/>
    </row>
    <row r="1980" spans="1:35" ht="16.5" customHeight="1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75">
        <f>IF(AND($X$5012&lt;&gt;" ",$X$5012&lt;&gt;0),IF(X1980=$X$5012,1+COUNTIF(U$7:U1979,"&gt;0"),0),0)</f>
        <v>0</v>
      </c>
      <c r="V1980" s="178" t="s">
        <v>2169</v>
      </c>
      <c r="W1980" s="130"/>
      <c r="X1980" s="131"/>
      <c r="Y1980" s="131"/>
      <c r="Z1980" s="206"/>
      <c r="AA1980" s="134"/>
      <c r="AB1980" s="174">
        <f>IF(AC1980="totale",SUMIF(AA$7:AA1980,"somma",Z$7:Z1980)-SUMIF(AC$7:AC1979,"totale",AB$7:AB1979),0)</f>
        <v>0</v>
      </c>
      <c r="AC1980" s="134"/>
      <c r="AD1980" s="194">
        <f t="shared" si="136"/>
        <v>0</v>
      </c>
      <c r="AE1980" s="124" t="str">
        <f t="shared" si="135"/>
        <v/>
      </c>
      <c r="AF1980" s="195" t="str">
        <f t="shared" si="137"/>
        <v/>
      </c>
      <c r="AG1980" s="194" t="str">
        <f t="shared" si="138"/>
        <v/>
      </c>
      <c r="AH1980" s="194">
        <f>IF(AG1980="",0,IF(ISERROR(VLOOKUP(AG1980,AG$7:AG1979,1,FALSE)),1,0))</f>
        <v>0</v>
      </c>
      <c r="AI1980" s="194"/>
    </row>
    <row r="1981" spans="1:35" ht="16.5" customHeight="1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75">
        <f>IF(AND($X$5012&lt;&gt;" ",$X$5012&lt;&gt;0),IF(X1981=$X$5012,1+COUNTIF(U$7:U1980,"&gt;0"),0),0)</f>
        <v>0</v>
      </c>
      <c r="V1981" s="178" t="s">
        <v>2170</v>
      </c>
      <c r="W1981" s="130"/>
      <c r="X1981" s="131"/>
      <c r="Y1981" s="131"/>
      <c r="Z1981" s="206"/>
      <c r="AA1981" s="134"/>
      <c r="AB1981" s="174">
        <f>IF(AC1981="totale",SUMIF(AA$7:AA1981,"somma",Z$7:Z1981)-SUMIF(AC$7:AC1980,"totale",AB$7:AB1980),0)</f>
        <v>0</v>
      </c>
      <c r="AC1981" s="134"/>
      <c r="AD1981" s="194">
        <f t="shared" si="136"/>
        <v>0</v>
      </c>
      <c r="AE1981" s="124" t="str">
        <f t="shared" si="135"/>
        <v/>
      </c>
      <c r="AF1981" s="195" t="str">
        <f t="shared" si="137"/>
        <v/>
      </c>
      <c r="AG1981" s="194" t="str">
        <f t="shared" si="138"/>
        <v/>
      </c>
      <c r="AH1981" s="194">
        <f>IF(AG1981="",0,IF(ISERROR(VLOOKUP(AG1981,AG$7:AG1980,1,FALSE)),1,0))</f>
        <v>0</v>
      </c>
      <c r="AI1981" s="194"/>
    </row>
    <row r="1982" spans="1:35" ht="16.5" customHeight="1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75">
        <f>IF(AND($X$5012&lt;&gt;" ",$X$5012&lt;&gt;0),IF(X1982=$X$5012,1+COUNTIF(U$7:U1981,"&gt;0"),0),0)</f>
        <v>0</v>
      </c>
      <c r="V1982" s="178" t="s">
        <v>2171</v>
      </c>
      <c r="W1982" s="130"/>
      <c r="X1982" s="131"/>
      <c r="Y1982" s="131"/>
      <c r="Z1982" s="206"/>
      <c r="AA1982" s="134"/>
      <c r="AB1982" s="174">
        <f>IF(AC1982="totale",SUMIF(AA$7:AA1982,"somma",Z$7:Z1982)-SUMIF(AC$7:AC1981,"totale",AB$7:AB1981),0)</f>
        <v>0</v>
      </c>
      <c r="AC1982" s="134"/>
      <c r="AD1982" s="194">
        <f t="shared" si="136"/>
        <v>0</v>
      </c>
      <c r="AE1982" s="124" t="str">
        <f t="shared" si="135"/>
        <v/>
      </c>
      <c r="AF1982" s="195" t="str">
        <f t="shared" si="137"/>
        <v/>
      </c>
      <c r="AG1982" s="194" t="str">
        <f t="shared" si="138"/>
        <v/>
      </c>
      <c r="AH1982" s="194">
        <f>IF(AG1982="",0,IF(ISERROR(VLOOKUP(AG1982,AG$7:AG1981,1,FALSE)),1,0))</f>
        <v>0</v>
      </c>
      <c r="AI1982" s="194"/>
    </row>
    <row r="1983" spans="1:35" ht="16.5" customHeight="1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75">
        <f>IF(AND($X$5012&lt;&gt;" ",$X$5012&lt;&gt;0),IF(X1983=$X$5012,1+COUNTIF(U$7:U1982,"&gt;0"),0),0)</f>
        <v>0</v>
      </c>
      <c r="V1983" s="178" t="s">
        <v>2172</v>
      </c>
      <c r="W1983" s="130"/>
      <c r="X1983" s="131"/>
      <c r="Y1983" s="131"/>
      <c r="Z1983" s="206"/>
      <c r="AA1983" s="134"/>
      <c r="AB1983" s="174">
        <f>IF(AC1983="totale",SUMIF(AA$7:AA1983,"somma",Z$7:Z1983)-SUMIF(AC$7:AC1982,"totale",AB$7:AB1982),0)</f>
        <v>0</v>
      </c>
      <c r="AC1983" s="134"/>
      <c r="AD1983" s="194">
        <f t="shared" si="136"/>
        <v>0</v>
      </c>
      <c r="AE1983" s="124" t="str">
        <f t="shared" si="135"/>
        <v/>
      </c>
      <c r="AF1983" s="195" t="str">
        <f t="shared" si="137"/>
        <v/>
      </c>
      <c r="AG1983" s="194" t="str">
        <f t="shared" si="138"/>
        <v/>
      </c>
      <c r="AH1983" s="194">
        <f>IF(AG1983="",0,IF(ISERROR(VLOOKUP(AG1983,AG$7:AG1982,1,FALSE)),1,0))</f>
        <v>0</v>
      </c>
      <c r="AI1983" s="194"/>
    </row>
    <row r="1984" spans="1:35" ht="16.5" customHeight="1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75">
        <f>IF(AND($X$5012&lt;&gt;" ",$X$5012&lt;&gt;0),IF(X1984=$X$5012,1+COUNTIF(U$7:U1983,"&gt;0"),0),0)</f>
        <v>0</v>
      </c>
      <c r="V1984" s="178" t="s">
        <v>2173</v>
      </c>
      <c r="W1984" s="130"/>
      <c r="X1984" s="131"/>
      <c r="Y1984" s="131"/>
      <c r="Z1984" s="206"/>
      <c r="AA1984" s="134"/>
      <c r="AB1984" s="174">
        <f>IF(AC1984="totale",SUMIF(AA$7:AA1984,"somma",Z$7:Z1984)-SUMIF(AC$7:AC1983,"totale",AB$7:AB1983),0)</f>
        <v>0</v>
      </c>
      <c r="AC1984" s="134"/>
      <c r="AD1984" s="194">
        <f t="shared" si="136"/>
        <v>0</v>
      </c>
      <c r="AE1984" s="124" t="str">
        <f t="shared" si="135"/>
        <v/>
      </c>
      <c r="AF1984" s="195" t="str">
        <f t="shared" si="137"/>
        <v/>
      </c>
      <c r="AG1984" s="194" t="str">
        <f t="shared" si="138"/>
        <v/>
      </c>
      <c r="AH1984" s="194">
        <f>IF(AG1984="",0,IF(ISERROR(VLOOKUP(AG1984,AG$7:AG1983,1,FALSE)),1,0))</f>
        <v>0</v>
      </c>
      <c r="AI1984" s="194"/>
    </row>
    <row r="1985" spans="1:35" ht="16.5" customHeight="1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75">
        <f>IF(AND($X$5012&lt;&gt;" ",$X$5012&lt;&gt;0),IF(X1985=$X$5012,1+COUNTIF(U$7:U1984,"&gt;0"),0),0)</f>
        <v>0</v>
      </c>
      <c r="V1985" s="178" t="s">
        <v>2174</v>
      </c>
      <c r="W1985" s="130"/>
      <c r="X1985" s="131"/>
      <c r="Y1985" s="131"/>
      <c r="Z1985" s="206"/>
      <c r="AA1985" s="134"/>
      <c r="AB1985" s="174">
        <f>IF(AC1985="totale",SUMIF(AA$7:AA1985,"somma",Z$7:Z1985)-SUMIF(AC$7:AC1984,"totale",AB$7:AB1984),0)</f>
        <v>0</v>
      </c>
      <c r="AC1985" s="134"/>
      <c r="AD1985" s="194">
        <f t="shared" si="136"/>
        <v>0</v>
      </c>
      <c r="AE1985" s="124" t="str">
        <f t="shared" si="135"/>
        <v/>
      </c>
      <c r="AF1985" s="195" t="str">
        <f t="shared" si="137"/>
        <v/>
      </c>
      <c r="AG1985" s="194" t="str">
        <f t="shared" si="138"/>
        <v/>
      </c>
      <c r="AH1985" s="194">
        <f>IF(AG1985="",0,IF(ISERROR(VLOOKUP(AG1985,AG$7:AG1984,1,FALSE)),1,0))</f>
        <v>0</v>
      </c>
      <c r="AI1985" s="194"/>
    </row>
    <row r="1986" spans="1:35" ht="16.5" customHeight="1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75">
        <f>IF(AND($X$5012&lt;&gt;" ",$X$5012&lt;&gt;0),IF(X1986=$X$5012,1+COUNTIF(U$7:U1985,"&gt;0"),0),0)</f>
        <v>0</v>
      </c>
      <c r="V1986" s="178" t="s">
        <v>2175</v>
      </c>
      <c r="W1986" s="130"/>
      <c r="X1986" s="131"/>
      <c r="Y1986" s="131"/>
      <c r="Z1986" s="206"/>
      <c r="AA1986" s="134"/>
      <c r="AB1986" s="174">
        <f>IF(AC1986="totale",SUMIF(AA$7:AA1986,"somma",Z$7:Z1986)-SUMIF(AC$7:AC1985,"totale",AB$7:AB1985),0)</f>
        <v>0</v>
      </c>
      <c r="AC1986" s="134"/>
      <c r="AD1986" s="194">
        <f t="shared" si="136"/>
        <v>0</v>
      </c>
      <c r="AE1986" s="124" t="str">
        <f t="shared" si="135"/>
        <v/>
      </c>
      <c r="AF1986" s="195" t="str">
        <f t="shared" si="137"/>
        <v/>
      </c>
      <c r="AG1986" s="194" t="str">
        <f t="shared" si="138"/>
        <v/>
      </c>
      <c r="AH1986" s="194">
        <f>IF(AG1986="",0,IF(ISERROR(VLOOKUP(AG1986,AG$7:AG1985,1,FALSE)),1,0))</f>
        <v>0</v>
      </c>
      <c r="AI1986" s="194"/>
    </row>
    <row r="1987" spans="1:35" ht="16.5" customHeight="1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75">
        <f>IF(AND($X$5012&lt;&gt;" ",$X$5012&lt;&gt;0),IF(X1987=$X$5012,1+COUNTIF(U$7:U1986,"&gt;0"),0),0)</f>
        <v>0</v>
      </c>
      <c r="V1987" s="178" t="s">
        <v>2176</v>
      </c>
      <c r="W1987" s="130"/>
      <c r="X1987" s="131"/>
      <c r="Y1987" s="131"/>
      <c r="Z1987" s="206"/>
      <c r="AA1987" s="134"/>
      <c r="AB1987" s="174">
        <f>IF(AC1987="totale",SUMIF(AA$7:AA1987,"somma",Z$7:Z1987)-SUMIF(AC$7:AC1986,"totale",AB$7:AB1986),0)</f>
        <v>0</v>
      </c>
      <c r="AC1987" s="134"/>
      <c r="AD1987" s="194">
        <f t="shared" si="136"/>
        <v>0</v>
      </c>
      <c r="AE1987" s="124" t="str">
        <f t="shared" si="135"/>
        <v/>
      </c>
      <c r="AF1987" s="195" t="str">
        <f t="shared" si="137"/>
        <v/>
      </c>
      <c r="AG1987" s="194" t="str">
        <f t="shared" si="138"/>
        <v/>
      </c>
      <c r="AH1987" s="194">
        <f>IF(AG1987="",0,IF(ISERROR(VLOOKUP(AG1987,AG$7:AG1986,1,FALSE)),1,0))</f>
        <v>0</v>
      </c>
      <c r="AI1987" s="194"/>
    </row>
    <row r="1988" spans="1:35" ht="16.5" customHeight="1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75">
        <f>IF(AND($X$5012&lt;&gt;" ",$X$5012&lt;&gt;0),IF(X1988=$X$5012,1+COUNTIF(U$7:U1987,"&gt;0"),0),0)</f>
        <v>0</v>
      </c>
      <c r="V1988" s="178" t="s">
        <v>2177</v>
      </c>
      <c r="W1988" s="130"/>
      <c r="X1988" s="131"/>
      <c r="Y1988" s="131"/>
      <c r="Z1988" s="206"/>
      <c r="AA1988" s="134"/>
      <c r="AB1988" s="174">
        <f>IF(AC1988="totale",SUMIF(AA$7:AA1988,"somma",Z$7:Z1988)-SUMIF(AC$7:AC1987,"totale",AB$7:AB1987),0)</f>
        <v>0</v>
      </c>
      <c r="AC1988" s="134"/>
      <c r="AD1988" s="194">
        <f t="shared" si="136"/>
        <v>0</v>
      </c>
      <c r="AE1988" s="124" t="str">
        <f t="shared" si="135"/>
        <v/>
      </c>
      <c r="AF1988" s="195" t="str">
        <f t="shared" si="137"/>
        <v/>
      </c>
      <c r="AG1988" s="194" t="str">
        <f t="shared" si="138"/>
        <v/>
      </c>
      <c r="AH1988" s="194">
        <f>IF(AG1988="",0,IF(ISERROR(VLOOKUP(AG1988,AG$7:AG1987,1,FALSE)),1,0))</f>
        <v>0</v>
      </c>
      <c r="AI1988" s="194"/>
    </row>
    <row r="1989" spans="1:35" ht="16.5" customHeight="1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75">
        <f>IF(AND($X$5012&lt;&gt;" ",$X$5012&lt;&gt;0),IF(X1989=$X$5012,1+COUNTIF(U$7:U1988,"&gt;0"),0),0)</f>
        <v>0</v>
      </c>
      <c r="V1989" s="178" t="s">
        <v>2178</v>
      </c>
      <c r="W1989" s="130"/>
      <c r="X1989" s="131"/>
      <c r="Y1989" s="131"/>
      <c r="Z1989" s="206"/>
      <c r="AA1989" s="134"/>
      <c r="AB1989" s="174">
        <f>IF(AC1989="totale",SUMIF(AA$7:AA1989,"somma",Z$7:Z1989)-SUMIF(AC$7:AC1988,"totale",AB$7:AB1988),0)</f>
        <v>0</v>
      </c>
      <c r="AC1989" s="134"/>
      <c r="AD1989" s="194">
        <f t="shared" si="136"/>
        <v>0</v>
      </c>
      <c r="AE1989" s="124" t="str">
        <f t="shared" si="135"/>
        <v/>
      </c>
      <c r="AF1989" s="195" t="str">
        <f t="shared" si="137"/>
        <v/>
      </c>
      <c r="AG1989" s="194" t="str">
        <f t="shared" si="138"/>
        <v/>
      </c>
      <c r="AH1989" s="194">
        <f>IF(AG1989="",0,IF(ISERROR(VLOOKUP(AG1989,AG$7:AG1988,1,FALSE)),1,0))</f>
        <v>0</v>
      </c>
      <c r="AI1989" s="194"/>
    </row>
    <row r="1990" spans="1:35" ht="16.5" customHeight="1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75">
        <f>IF(AND($X$5012&lt;&gt;" ",$X$5012&lt;&gt;0),IF(X1990=$X$5012,1+COUNTIF(U$7:U1989,"&gt;0"),0),0)</f>
        <v>0</v>
      </c>
      <c r="V1990" s="178" t="s">
        <v>2179</v>
      </c>
      <c r="W1990" s="130"/>
      <c r="X1990" s="131"/>
      <c r="Y1990" s="131"/>
      <c r="Z1990" s="206"/>
      <c r="AA1990" s="134"/>
      <c r="AB1990" s="174">
        <f>IF(AC1990="totale",SUMIF(AA$7:AA1990,"somma",Z$7:Z1990)-SUMIF(AC$7:AC1989,"totale",AB$7:AB1989),0)</f>
        <v>0</v>
      </c>
      <c r="AC1990" s="134"/>
      <c r="AD1990" s="194">
        <f t="shared" si="136"/>
        <v>0</v>
      </c>
      <c r="AE1990" s="124" t="str">
        <f t="shared" ref="AE1990:AE2053" si="139">IF(W1990&gt;0,CONCATENATE(MONTH(W1990)&amp;X1990),"")</f>
        <v/>
      </c>
      <c r="AF1990" s="195" t="str">
        <f t="shared" si="137"/>
        <v/>
      </c>
      <c r="AG1990" s="194" t="str">
        <f t="shared" si="138"/>
        <v/>
      </c>
      <c r="AH1990" s="194">
        <f>IF(AG1990="",0,IF(ISERROR(VLOOKUP(AG1990,AG$7:AG1989,1,FALSE)),1,0))</f>
        <v>0</v>
      </c>
      <c r="AI1990" s="194"/>
    </row>
    <row r="1991" spans="1:35" ht="16.5" customHeight="1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75">
        <f>IF(AND($X$5012&lt;&gt;" ",$X$5012&lt;&gt;0),IF(X1991=$X$5012,1+COUNTIF(U$7:U1990,"&gt;0"),0),0)</f>
        <v>0</v>
      </c>
      <c r="V1991" s="178" t="s">
        <v>2180</v>
      </c>
      <c r="W1991" s="130"/>
      <c r="X1991" s="131"/>
      <c r="Y1991" s="131"/>
      <c r="Z1991" s="206"/>
      <c r="AA1991" s="134"/>
      <c r="AB1991" s="174">
        <f>IF(AC1991="totale",SUMIF(AA$7:AA1991,"somma",Z$7:Z1991)-SUMIF(AC$7:AC1990,"totale",AB$7:AB1990),0)</f>
        <v>0</v>
      </c>
      <c r="AC1991" s="134"/>
      <c r="AD1991" s="194">
        <f t="shared" si="136"/>
        <v>0</v>
      </c>
      <c r="AE1991" s="124" t="str">
        <f t="shared" si="139"/>
        <v/>
      </c>
      <c r="AF1991" s="195" t="str">
        <f t="shared" si="137"/>
        <v/>
      </c>
      <c r="AG1991" s="194" t="str">
        <f t="shared" si="138"/>
        <v/>
      </c>
      <c r="AH1991" s="194">
        <f>IF(AG1991="",0,IF(ISERROR(VLOOKUP(AG1991,AG$7:AG1990,1,FALSE)),1,0))</f>
        <v>0</v>
      </c>
      <c r="AI1991" s="194"/>
    </row>
    <row r="1992" spans="1:35" ht="16.5" customHeight="1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75">
        <f>IF(AND($X$5012&lt;&gt;" ",$X$5012&lt;&gt;0),IF(X1992=$X$5012,1+COUNTIF(U$7:U1991,"&gt;0"),0),0)</f>
        <v>0</v>
      </c>
      <c r="V1992" s="178" t="s">
        <v>2181</v>
      </c>
      <c r="W1992" s="130"/>
      <c r="X1992" s="131"/>
      <c r="Y1992" s="131"/>
      <c r="Z1992" s="206"/>
      <c r="AA1992" s="134"/>
      <c r="AB1992" s="174">
        <f>IF(AC1992="totale",SUMIF(AA$7:AA1992,"somma",Z$7:Z1992)-SUMIF(AC$7:AC1991,"totale",AB$7:AB1991),0)</f>
        <v>0</v>
      </c>
      <c r="AC1992" s="134"/>
      <c r="AD1992" s="194">
        <f t="shared" ref="AD1992:AD2055" si="140">IF(ISBLANK(X1992),0,VLOOKUP(X1992,$B$8:$E$57,1,FALSE))</f>
        <v>0</v>
      </c>
      <c r="AE1992" s="124" t="str">
        <f t="shared" si="139"/>
        <v/>
      </c>
      <c r="AF1992" s="195" t="str">
        <f t="shared" ref="AF1992:AF2055" si="141">IF(OR(AND(Z1992&lt;&gt;0,ISBLANK(X1992)),ISERROR(AD1992)),"ERR","")</f>
        <v/>
      </c>
      <c r="AG1992" s="194" t="str">
        <f t="shared" si="138"/>
        <v/>
      </c>
      <c r="AH1992" s="194">
        <f>IF(AG1992="",0,IF(ISERROR(VLOOKUP(AG1992,AG$7:AG1991,1,FALSE)),1,0))</f>
        <v>0</v>
      </c>
      <c r="AI1992" s="194"/>
    </row>
    <row r="1993" spans="1:35" ht="16.5" customHeight="1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75">
        <f>IF(AND($X$5012&lt;&gt;" ",$X$5012&lt;&gt;0),IF(X1993=$X$5012,1+COUNTIF(U$7:U1992,"&gt;0"),0),0)</f>
        <v>0</v>
      </c>
      <c r="V1993" s="178" t="s">
        <v>2182</v>
      </c>
      <c r="W1993" s="130"/>
      <c r="X1993" s="131"/>
      <c r="Y1993" s="131"/>
      <c r="Z1993" s="206"/>
      <c r="AA1993" s="134"/>
      <c r="AB1993" s="174">
        <f>IF(AC1993="totale",SUMIF(AA$7:AA1993,"somma",Z$7:Z1993)-SUMIF(AC$7:AC1992,"totale",AB$7:AB1992),0)</f>
        <v>0</v>
      </c>
      <c r="AC1993" s="134"/>
      <c r="AD1993" s="194">
        <f t="shared" si="140"/>
        <v>0</v>
      </c>
      <c r="AE1993" s="124" t="str">
        <f t="shared" si="139"/>
        <v/>
      </c>
      <c r="AF1993" s="195" t="str">
        <f t="shared" si="141"/>
        <v/>
      </c>
      <c r="AG1993" s="194" t="str">
        <f t="shared" si="138"/>
        <v/>
      </c>
      <c r="AH1993" s="194">
        <f>IF(AG1993="",0,IF(ISERROR(VLOOKUP(AG1993,AG$7:AG1992,1,FALSE)),1,0))</f>
        <v>0</v>
      </c>
      <c r="AI1993" s="194"/>
    </row>
    <row r="1994" spans="1:35" ht="16.5" customHeight="1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75">
        <f>IF(AND($X$5012&lt;&gt;" ",$X$5012&lt;&gt;0),IF(X1994=$X$5012,1+COUNTIF(U$7:U1993,"&gt;0"),0),0)</f>
        <v>0</v>
      </c>
      <c r="V1994" s="178" t="s">
        <v>2183</v>
      </c>
      <c r="W1994" s="130"/>
      <c r="X1994" s="131"/>
      <c r="Y1994" s="131"/>
      <c r="Z1994" s="206"/>
      <c r="AA1994" s="134"/>
      <c r="AB1994" s="174">
        <f>IF(AC1994="totale",SUMIF(AA$7:AA1994,"somma",Z$7:Z1994)-SUMIF(AC$7:AC1993,"totale",AB$7:AB1993),0)</f>
        <v>0</v>
      </c>
      <c r="AC1994" s="134"/>
      <c r="AD1994" s="194">
        <f t="shared" si="140"/>
        <v>0</v>
      </c>
      <c r="AE1994" s="124" t="str">
        <f t="shared" si="139"/>
        <v/>
      </c>
      <c r="AF1994" s="195" t="str">
        <f t="shared" si="141"/>
        <v/>
      </c>
      <c r="AG1994" s="194" t="str">
        <f t="shared" ref="AG1994:AG2057" si="142">IF(W1994&gt;0,CONCATENATE(MONTH(W1994),"-",YEAR(W1994)),"")</f>
        <v/>
      </c>
      <c r="AH1994" s="194">
        <f>IF(AG1994="",0,IF(ISERROR(VLOOKUP(AG1994,AG$7:AG1993,1,FALSE)),1,0))</f>
        <v>0</v>
      </c>
      <c r="AI1994" s="194"/>
    </row>
    <row r="1995" spans="1:35" ht="16.5" customHeight="1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75">
        <f>IF(AND($X$5012&lt;&gt;" ",$X$5012&lt;&gt;0),IF(X1995=$X$5012,1+COUNTIF(U$7:U1994,"&gt;0"),0),0)</f>
        <v>0</v>
      </c>
      <c r="V1995" s="178" t="s">
        <v>2184</v>
      </c>
      <c r="W1995" s="130"/>
      <c r="X1995" s="131"/>
      <c r="Y1995" s="131"/>
      <c r="Z1995" s="206"/>
      <c r="AA1995" s="134"/>
      <c r="AB1995" s="174">
        <f>IF(AC1995="totale",SUMIF(AA$7:AA1995,"somma",Z$7:Z1995)-SUMIF(AC$7:AC1994,"totale",AB$7:AB1994),0)</f>
        <v>0</v>
      </c>
      <c r="AC1995" s="134"/>
      <c r="AD1995" s="194">
        <f t="shared" si="140"/>
        <v>0</v>
      </c>
      <c r="AE1995" s="124" t="str">
        <f t="shared" si="139"/>
        <v/>
      </c>
      <c r="AF1995" s="195" t="str">
        <f t="shared" si="141"/>
        <v/>
      </c>
      <c r="AG1995" s="194" t="str">
        <f t="shared" si="142"/>
        <v/>
      </c>
      <c r="AH1995" s="194">
        <f>IF(AG1995="",0,IF(ISERROR(VLOOKUP(AG1995,AG$7:AG1994,1,FALSE)),1,0))</f>
        <v>0</v>
      </c>
      <c r="AI1995" s="194"/>
    </row>
    <row r="1996" spans="1:35" ht="16.5" customHeight="1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75">
        <f>IF(AND($X$5012&lt;&gt;" ",$X$5012&lt;&gt;0),IF(X1996=$X$5012,1+COUNTIF(U$7:U1995,"&gt;0"),0),0)</f>
        <v>0</v>
      </c>
      <c r="V1996" s="178" t="s">
        <v>2185</v>
      </c>
      <c r="W1996" s="130"/>
      <c r="X1996" s="131"/>
      <c r="Y1996" s="131"/>
      <c r="Z1996" s="206"/>
      <c r="AA1996" s="134"/>
      <c r="AB1996" s="174">
        <f>IF(AC1996="totale",SUMIF(AA$7:AA1996,"somma",Z$7:Z1996)-SUMIF(AC$7:AC1995,"totale",AB$7:AB1995),0)</f>
        <v>0</v>
      </c>
      <c r="AC1996" s="134"/>
      <c r="AD1996" s="194">
        <f t="shared" si="140"/>
        <v>0</v>
      </c>
      <c r="AE1996" s="124" t="str">
        <f t="shared" si="139"/>
        <v/>
      </c>
      <c r="AF1996" s="195" t="str">
        <f t="shared" si="141"/>
        <v/>
      </c>
      <c r="AG1996" s="194" t="str">
        <f t="shared" si="142"/>
        <v/>
      </c>
      <c r="AH1996" s="194">
        <f>IF(AG1996="",0,IF(ISERROR(VLOOKUP(AG1996,AG$7:AG1995,1,FALSE)),1,0))</f>
        <v>0</v>
      </c>
      <c r="AI1996" s="194"/>
    </row>
    <row r="1997" spans="1:35" ht="16.5" customHeight="1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75">
        <f>IF(AND($X$5012&lt;&gt;" ",$X$5012&lt;&gt;0),IF(X1997=$X$5012,1+COUNTIF(U$7:U1996,"&gt;0"),0),0)</f>
        <v>0</v>
      </c>
      <c r="V1997" s="178" t="s">
        <v>2186</v>
      </c>
      <c r="W1997" s="130"/>
      <c r="X1997" s="131"/>
      <c r="Y1997" s="131"/>
      <c r="Z1997" s="206"/>
      <c r="AA1997" s="134"/>
      <c r="AB1997" s="174">
        <f>IF(AC1997="totale",SUMIF(AA$7:AA1997,"somma",Z$7:Z1997)-SUMIF(AC$7:AC1996,"totale",AB$7:AB1996),0)</f>
        <v>0</v>
      </c>
      <c r="AC1997" s="134"/>
      <c r="AD1997" s="194">
        <f t="shared" si="140"/>
        <v>0</v>
      </c>
      <c r="AE1997" s="124" t="str">
        <f t="shared" si="139"/>
        <v/>
      </c>
      <c r="AF1997" s="195" t="str">
        <f t="shared" si="141"/>
        <v/>
      </c>
      <c r="AG1997" s="194" t="str">
        <f t="shared" si="142"/>
        <v/>
      </c>
      <c r="AH1997" s="194">
        <f>IF(AG1997="",0,IF(ISERROR(VLOOKUP(AG1997,AG$7:AG1996,1,FALSE)),1,0))</f>
        <v>0</v>
      </c>
      <c r="AI1997" s="194"/>
    </row>
    <row r="1998" spans="1:35" ht="16.5" customHeight="1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75">
        <f>IF(AND($X$5012&lt;&gt;" ",$X$5012&lt;&gt;0),IF(X1998=$X$5012,1+COUNTIF(U$7:U1997,"&gt;0"),0),0)</f>
        <v>0</v>
      </c>
      <c r="V1998" s="178" t="s">
        <v>2187</v>
      </c>
      <c r="W1998" s="130"/>
      <c r="X1998" s="131"/>
      <c r="Y1998" s="131"/>
      <c r="Z1998" s="206"/>
      <c r="AA1998" s="134"/>
      <c r="AB1998" s="174">
        <f>IF(AC1998="totale",SUMIF(AA$7:AA1998,"somma",Z$7:Z1998)-SUMIF(AC$7:AC1997,"totale",AB$7:AB1997),0)</f>
        <v>0</v>
      </c>
      <c r="AC1998" s="134"/>
      <c r="AD1998" s="194">
        <f t="shared" si="140"/>
        <v>0</v>
      </c>
      <c r="AE1998" s="124" t="str">
        <f t="shared" si="139"/>
        <v/>
      </c>
      <c r="AF1998" s="195" t="str">
        <f t="shared" si="141"/>
        <v/>
      </c>
      <c r="AG1998" s="194" t="str">
        <f t="shared" si="142"/>
        <v/>
      </c>
      <c r="AH1998" s="194">
        <f>IF(AG1998="",0,IF(ISERROR(VLOOKUP(AG1998,AG$7:AG1997,1,FALSE)),1,0))</f>
        <v>0</v>
      </c>
      <c r="AI1998" s="194"/>
    </row>
    <row r="1999" spans="1:35" ht="16.5" customHeight="1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75">
        <f>IF(AND($X$5012&lt;&gt;" ",$X$5012&lt;&gt;0),IF(X1999=$X$5012,1+COUNTIF(U$7:U1998,"&gt;0"),0),0)</f>
        <v>0</v>
      </c>
      <c r="V1999" s="178" t="s">
        <v>2188</v>
      </c>
      <c r="W1999" s="130"/>
      <c r="X1999" s="131"/>
      <c r="Y1999" s="131"/>
      <c r="Z1999" s="206"/>
      <c r="AA1999" s="134"/>
      <c r="AB1999" s="174">
        <f>IF(AC1999="totale",SUMIF(AA$7:AA1999,"somma",Z$7:Z1999)-SUMIF(AC$7:AC1998,"totale",AB$7:AB1998),0)</f>
        <v>0</v>
      </c>
      <c r="AC1999" s="134"/>
      <c r="AD1999" s="194">
        <f t="shared" si="140"/>
        <v>0</v>
      </c>
      <c r="AE1999" s="124" t="str">
        <f t="shared" si="139"/>
        <v/>
      </c>
      <c r="AF1999" s="195" t="str">
        <f t="shared" si="141"/>
        <v/>
      </c>
      <c r="AG1999" s="194" t="str">
        <f t="shared" si="142"/>
        <v/>
      </c>
      <c r="AH1999" s="194">
        <f>IF(AG1999="",0,IF(ISERROR(VLOOKUP(AG1999,AG$7:AG1998,1,FALSE)),1,0))</f>
        <v>0</v>
      </c>
      <c r="AI1999" s="194"/>
    </row>
    <row r="2000" spans="1:35" ht="16.5" customHeight="1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75">
        <f>IF(AND($X$5012&lt;&gt;" ",$X$5012&lt;&gt;0),IF(X2000=$X$5012,1+COUNTIF(U$7:U1999,"&gt;0"),0),0)</f>
        <v>0</v>
      </c>
      <c r="V2000" s="178" t="s">
        <v>2189</v>
      </c>
      <c r="W2000" s="130"/>
      <c r="X2000" s="131"/>
      <c r="Y2000" s="131"/>
      <c r="Z2000" s="206"/>
      <c r="AA2000" s="134"/>
      <c r="AB2000" s="174">
        <f>IF(AC2000="totale",SUMIF(AA$7:AA2000,"somma",Z$7:Z2000)-SUMIF(AC$7:AC1999,"totale",AB$7:AB1999),0)</f>
        <v>0</v>
      </c>
      <c r="AC2000" s="134"/>
      <c r="AD2000" s="194">
        <f t="shared" si="140"/>
        <v>0</v>
      </c>
      <c r="AE2000" s="124" t="str">
        <f t="shared" si="139"/>
        <v/>
      </c>
      <c r="AF2000" s="195" t="str">
        <f t="shared" si="141"/>
        <v/>
      </c>
      <c r="AG2000" s="194" t="str">
        <f t="shared" si="142"/>
        <v/>
      </c>
      <c r="AH2000" s="194">
        <f>IF(AG2000="",0,IF(ISERROR(VLOOKUP(AG2000,AG$7:AG1999,1,FALSE)),1,0))</f>
        <v>0</v>
      </c>
      <c r="AI2000" s="194"/>
    </row>
    <row r="2001" spans="1:35" ht="16.5" customHeight="1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75">
        <f>IF(AND($X$5012&lt;&gt;" ",$X$5012&lt;&gt;0),IF(X2001=$X$5012,1+COUNTIF(U$7:U2000,"&gt;0"),0),0)</f>
        <v>0</v>
      </c>
      <c r="V2001" s="178" t="s">
        <v>2190</v>
      </c>
      <c r="W2001" s="130"/>
      <c r="X2001" s="131"/>
      <c r="Y2001" s="131"/>
      <c r="Z2001" s="206"/>
      <c r="AA2001" s="134"/>
      <c r="AB2001" s="174">
        <f>IF(AC2001="totale",SUMIF(AA$7:AA2001,"somma",Z$7:Z2001)-SUMIF(AC$7:AC2000,"totale",AB$7:AB2000),0)</f>
        <v>0</v>
      </c>
      <c r="AC2001" s="134"/>
      <c r="AD2001" s="194">
        <f t="shared" si="140"/>
        <v>0</v>
      </c>
      <c r="AE2001" s="124" t="str">
        <f t="shared" si="139"/>
        <v/>
      </c>
      <c r="AF2001" s="195" t="str">
        <f t="shared" si="141"/>
        <v/>
      </c>
      <c r="AG2001" s="194" t="str">
        <f t="shared" si="142"/>
        <v/>
      </c>
      <c r="AH2001" s="194">
        <f>IF(AG2001="",0,IF(ISERROR(VLOOKUP(AG2001,AG$7:AG2000,1,FALSE)),1,0))</f>
        <v>0</v>
      </c>
      <c r="AI2001" s="194"/>
    </row>
    <row r="2002" spans="1:35" ht="16.5" customHeight="1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75">
        <f>IF(AND($X$5012&lt;&gt;" ",$X$5012&lt;&gt;0),IF(X2002=$X$5012,1+COUNTIF(U$7:U2001,"&gt;0"),0),0)</f>
        <v>0</v>
      </c>
      <c r="V2002" s="178" t="s">
        <v>2191</v>
      </c>
      <c r="W2002" s="130"/>
      <c r="X2002" s="131"/>
      <c r="Y2002" s="131"/>
      <c r="Z2002" s="206"/>
      <c r="AA2002" s="134"/>
      <c r="AB2002" s="174">
        <f>IF(AC2002="totale",SUMIF(AA$7:AA2002,"somma",Z$7:Z2002)-SUMIF(AC$7:AC2001,"totale",AB$7:AB2001),0)</f>
        <v>0</v>
      </c>
      <c r="AC2002" s="134"/>
      <c r="AD2002" s="194">
        <f t="shared" si="140"/>
        <v>0</v>
      </c>
      <c r="AE2002" s="124" t="str">
        <f t="shared" si="139"/>
        <v/>
      </c>
      <c r="AF2002" s="195" t="str">
        <f t="shared" si="141"/>
        <v/>
      </c>
      <c r="AG2002" s="194" t="str">
        <f t="shared" si="142"/>
        <v/>
      </c>
      <c r="AH2002" s="194">
        <f>IF(AG2002="",0,IF(ISERROR(VLOOKUP(AG2002,AG$7:AG2001,1,FALSE)),1,0))</f>
        <v>0</v>
      </c>
      <c r="AI2002" s="194"/>
    </row>
    <row r="2003" spans="1:35" ht="16.5" customHeight="1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75">
        <f>IF(AND($X$5012&lt;&gt;" ",$X$5012&lt;&gt;0),IF(X2003=$X$5012,1+COUNTIF(U$7:U2002,"&gt;0"),0),0)</f>
        <v>0</v>
      </c>
      <c r="V2003" s="178" t="s">
        <v>2192</v>
      </c>
      <c r="W2003" s="130"/>
      <c r="X2003" s="131"/>
      <c r="Y2003" s="131"/>
      <c r="Z2003" s="206"/>
      <c r="AA2003" s="134"/>
      <c r="AB2003" s="174">
        <f>IF(AC2003="totale",SUMIF(AA$7:AA2003,"somma",Z$7:Z2003)-SUMIF(AC$7:AC2002,"totale",AB$7:AB2002),0)</f>
        <v>0</v>
      </c>
      <c r="AC2003" s="134"/>
      <c r="AD2003" s="194">
        <f t="shared" si="140"/>
        <v>0</v>
      </c>
      <c r="AE2003" s="124" t="str">
        <f t="shared" si="139"/>
        <v/>
      </c>
      <c r="AF2003" s="195" t="str">
        <f t="shared" si="141"/>
        <v/>
      </c>
      <c r="AG2003" s="194" t="str">
        <f t="shared" si="142"/>
        <v/>
      </c>
      <c r="AH2003" s="194">
        <f>IF(AG2003="",0,IF(ISERROR(VLOOKUP(AG2003,AG$7:AG2002,1,FALSE)),1,0))</f>
        <v>0</v>
      </c>
      <c r="AI2003" s="194"/>
    </row>
    <row r="2004" spans="1:35" ht="16.5" customHeight="1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75">
        <f>IF(AND($X$5012&lt;&gt;" ",$X$5012&lt;&gt;0),IF(X2004=$X$5012,1+COUNTIF(U$7:U2003,"&gt;0"),0),0)</f>
        <v>0</v>
      </c>
      <c r="V2004" s="178" t="s">
        <v>2193</v>
      </c>
      <c r="W2004" s="130"/>
      <c r="X2004" s="131"/>
      <c r="Y2004" s="131"/>
      <c r="Z2004" s="206"/>
      <c r="AA2004" s="134"/>
      <c r="AB2004" s="174">
        <f>IF(AC2004="totale",SUMIF(AA$7:AA2004,"somma",Z$7:Z2004)-SUMIF(AC$7:AC2003,"totale",AB$7:AB2003),0)</f>
        <v>0</v>
      </c>
      <c r="AC2004" s="134"/>
      <c r="AD2004" s="194">
        <f t="shared" si="140"/>
        <v>0</v>
      </c>
      <c r="AE2004" s="124" t="str">
        <f t="shared" si="139"/>
        <v/>
      </c>
      <c r="AF2004" s="195" t="str">
        <f t="shared" si="141"/>
        <v/>
      </c>
      <c r="AG2004" s="194" t="str">
        <f t="shared" si="142"/>
        <v/>
      </c>
      <c r="AH2004" s="194">
        <f>IF(AG2004="",0,IF(ISERROR(VLOOKUP(AG2004,AG$7:AG2003,1,FALSE)),1,0))</f>
        <v>0</v>
      </c>
      <c r="AI2004" s="194"/>
    </row>
    <row r="2005" spans="1:35" ht="16.5" customHeight="1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75">
        <f>IF(AND($X$5012&lt;&gt;" ",$X$5012&lt;&gt;0),IF(X2005=$X$5012,1+COUNTIF(U$7:U2004,"&gt;0"),0),0)</f>
        <v>0</v>
      </c>
      <c r="V2005" s="178" t="s">
        <v>2194</v>
      </c>
      <c r="W2005" s="130"/>
      <c r="X2005" s="131"/>
      <c r="Y2005" s="131"/>
      <c r="Z2005" s="206"/>
      <c r="AA2005" s="134"/>
      <c r="AB2005" s="174">
        <f>IF(AC2005="totale",SUMIF(AA$7:AA2005,"somma",Z$7:Z2005)-SUMIF(AC$7:AC2004,"totale",AB$7:AB2004),0)</f>
        <v>0</v>
      </c>
      <c r="AC2005" s="134"/>
      <c r="AD2005" s="194">
        <f t="shared" si="140"/>
        <v>0</v>
      </c>
      <c r="AE2005" s="124" t="str">
        <f t="shared" si="139"/>
        <v/>
      </c>
      <c r="AF2005" s="195" t="str">
        <f t="shared" si="141"/>
        <v/>
      </c>
      <c r="AG2005" s="194" t="str">
        <f t="shared" si="142"/>
        <v/>
      </c>
      <c r="AH2005" s="194">
        <f>IF(AG2005="",0,IF(ISERROR(VLOOKUP(AG2005,AG$7:AG2004,1,FALSE)),1,0))</f>
        <v>0</v>
      </c>
      <c r="AI2005" s="194"/>
    </row>
    <row r="2006" spans="1:35" ht="16.5" customHeight="1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75">
        <f>IF(AND($X$5012&lt;&gt;" ",$X$5012&lt;&gt;0),IF(X2006=$X$5012,1+COUNTIF(U$7:U2005,"&gt;0"),0),0)</f>
        <v>0</v>
      </c>
      <c r="V2006" s="178" t="s">
        <v>2195</v>
      </c>
      <c r="W2006" s="130"/>
      <c r="X2006" s="131"/>
      <c r="Y2006" s="131"/>
      <c r="Z2006" s="206"/>
      <c r="AA2006" s="134"/>
      <c r="AB2006" s="174">
        <f>IF(AC2006="totale",SUMIF(AA$7:AA2006,"somma",Z$7:Z2006)-SUMIF(AC$7:AC2005,"totale",AB$7:AB2005),0)</f>
        <v>0</v>
      </c>
      <c r="AC2006" s="134"/>
      <c r="AD2006" s="194">
        <f t="shared" si="140"/>
        <v>0</v>
      </c>
      <c r="AE2006" s="124" t="str">
        <f t="shared" si="139"/>
        <v/>
      </c>
      <c r="AF2006" s="195" t="str">
        <f t="shared" si="141"/>
        <v/>
      </c>
      <c r="AG2006" s="194" t="str">
        <f t="shared" si="142"/>
        <v/>
      </c>
      <c r="AH2006" s="194">
        <f>IF(AG2006="",0,IF(ISERROR(VLOOKUP(AG2006,AG$7:AG2005,1,FALSE)),1,0))</f>
        <v>0</v>
      </c>
      <c r="AI2006" s="194"/>
    </row>
    <row r="2007" spans="1:35" ht="16.5" customHeight="1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75">
        <f>IF(AND($X$5012&lt;&gt;" ",$X$5012&lt;&gt;0),IF(X2007=$X$5012,1+COUNTIF(U$7:U2006,"&gt;0"),0),0)</f>
        <v>0</v>
      </c>
      <c r="V2007" s="178" t="s">
        <v>2196</v>
      </c>
      <c r="W2007" s="130"/>
      <c r="X2007" s="131"/>
      <c r="Y2007" s="131"/>
      <c r="Z2007" s="206"/>
      <c r="AA2007" s="134"/>
      <c r="AB2007" s="174">
        <f>IF(AC2007="totale",SUMIF(AA$7:AA2007,"somma",Z$7:Z2007)-SUMIF(AC$7:AC2006,"totale",AB$7:AB2006),0)</f>
        <v>0</v>
      </c>
      <c r="AC2007" s="134"/>
      <c r="AD2007" s="194">
        <f t="shared" si="140"/>
        <v>0</v>
      </c>
      <c r="AE2007" s="124" t="str">
        <f t="shared" si="139"/>
        <v/>
      </c>
      <c r="AF2007" s="195" t="str">
        <f t="shared" si="141"/>
        <v/>
      </c>
      <c r="AG2007" s="194" t="str">
        <f t="shared" si="142"/>
        <v/>
      </c>
      <c r="AH2007" s="194">
        <f>IF(AG2007="",0,IF(ISERROR(VLOOKUP(AG2007,AG$7:AG2006,1,FALSE)),1,0))</f>
        <v>0</v>
      </c>
      <c r="AI2007" s="194"/>
    </row>
    <row r="2008" spans="1:35" ht="16.5" customHeight="1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75">
        <f>IF(AND($X$5012&lt;&gt;" ",$X$5012&lt;&gt;0),IF(X2008=$X$5012,1+COUNTIF(U$7:U2007,"&gt;0"),0),0)</f>
        <v>0</v>
      </c>
      <c r="V2008" s="178" t="s">
        <v>2197</v>
      </c>
      <c r="W2008" s="130"/>
      <c r="X2008" s="131"/>
      <c r="Y2008" s="131"/>
      <c r="Z2008" s="206"/>
      <c r="AA2008" s="134"/>
      <c r="AB2008" s="174">
        <f>IF(AC2008="totale",SUMIF(AA$7:AA2008,"somma",Z$7:Z2008)-SUMIF(AC$7:AC2007,"totale",AB$7:AB2007),0)</f>
        <v>0</v>
      </c>
      <c r="AC2008" s="134"/>
      <c r="AD2008" s="194">
        <f t="shared" si="140"/>
        <v>0</v>
      </c>
      <c r="AE2008" s="124" t="str">
        <f t="shared" si="139"/>
        <v/>
      </c>
      <c r="AF2008" s="195" t="str">
        <f t="shared" si="141"/>
        <v/>
      </c>
      <c r="AG2008" s="194" t="str">
        <f t="shared" si="142"/>
        <v/>
      </c>
      <c r="AH2008" s="194">
        <f>IF(AG2008="",0,IF(ISERROR(VLOOKUP(AG2008,AG$7:AG2007,1,FALSE)),1,0))</f>
        <v>0</v>
      </c>
      <c r="AI2008" s="194"/>
    </row>
    <row r="2009" spans="1:35" ht="16.5" customHeight="1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75">
        <f>IF(AND($X$5012&lt;&gt;" ",$X$5012&lt;&gt;0),IF(X2009=$X$5012,1+COUNTIF(U$7:U2008,"&gt;0"),0),0)</f>
        <v>0</v>
      </c>
      <c r="V2009" s="178" t="s">
        <v>2198</v>
      </c>
      <c r="W2009" s="130"/>
      <c r="X2009" s="131"/>
      <c r="Y2009" s="131"/>
      <c r="Z2009" s="206"/>
      <c r="AA2009" s="134"/>
      <c r="AB2009" s="174">
        <f>IF(AC2009="totale",SUMIF(AA$7:AA2009,"somma",Z$7:Z2009)-SUMIF(AC$7:AC2008,"totale",AB$7:AB2008),0)</f>
        <v>0</v>
      </c>
      <c r="AC2009" s="134"/>
      <c r="AD2009" s="194">
        <f t="shared" si="140"/>
        <v>0</v>
      </c>
      <c r="AE2009" s="124" t="str">
        <f t="shared" si="139"/>
        <v/>
      </c>
      <c r="AF2009" s="195" t="str">
        <f t="shared" si="141"/>
        <v/>
      </c>
      <c r="AG2009" s="194" t="str">
        <f t="shared" si="142"/>
        <v/>
      </c>
      <c r="AH2009" s="194">
        <f>IF(AG2009="",0,IF(ISERROR(VLOOKUP(AG2009,AG$7:AG2008,1,FALSE)),1,0))</f>
        <v>0</v>
      </c>
      <c r="AI2009" s="194"/>
    </row>
    <row r="2010" spans="1:35" ht="16.5" customHeight="1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75">
        <f>IF(AND($X$5012&lt;&gt;" ",$X$5012&lt;&gt;0),IF(X2010=$X$5012,1+COUNTIF(U$7:U2009,"&gt;0"),0),0)</f>
        <v>0</v>
      </c>
      <c r="V2010" s="178" t="s">
        <v>2199</v>
      </c>
      <c r="W2010" s="130"/>
      <c r="X2010" s="131"/>
      <c r="Y2010" s="131"/>
      <c r="Z2010" s="206"/>
      <c r="AA2010" s="134"/>
      <c r="AB2010" s="174">
        <f>IF(AC2010="totale",SUMIF(AA$7:AA2010,"somma",Z$7:Z2010)-SUMIF(AC$7:AC2009,"totale",AB$7:AB2009),0)</f>
        <v>0</v>
      </c>
      <c r="AC2010" s="134"/>
      <c r="AD2010" s="194">
        <f t="shared" si="140"/>
        <v>0</v>
      </c>
      <c r="AE2010" s="124" t="str">
        <f t="shared" si="139"/>
        <v/>
      </c>
      <c r="AF2010" s="195" t="str">
        <f t="shared" si="141"/>
        <v/>
      </c>
      <c r="AG2010" s="194" t="str">
        <f t="shared" si="142"/>
        <v/>
      </c>
      <c r="AH2010" s="194">
        <f>IF(AG2010="",0,IF(ISERROR(VLOOKUP(AG2010,AG$7:AG2009,1,FALSE)),1,0))</f>
        <v>0</v>
      </c>
      <c r="AI2010" s="194"/>
    </row>
    <row r="2011" spans="1:35" ht="16.5" customHeight="1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75">
        <f>IF(AND($X$5012&lt;&gt;" ",$X$5012&lt;&gt;0),IF(X2011=$X$5012,1+COUNTIF(U$7:U2010,"&gt;0"),0),0)</f>
        <v>0</v>
      </c>
      <c r="V2011" s="178" t="s">
        <v>2200</v>
      </c>
      <c r="W2011" s="130"/>
      <c r="X2011" s="131"/>
      <c r="Y2011" s="131"/>
      <c r="Z2011" s="206"/>
      <c r="AA2011" s="134"/>
      <c r="AB2011" s="174">
        <f>IF(AC2011="totale",SUMIF(AA$7:AA2011,"somma",Z$7:Z2011)-SUMIF(AC$7:AC2010,"totale",AB$7:AB2010),0)</f>
        <v>0</v>
      </c>
      <c r="AC2011" s="134"/>
      <c r="AD2011" s="194">
        <f t="shared" si="140"/>
        <v>0</v>
      </c>
      <c r="AE2011" s="124" t="str">
        <f t="shared" si="139"/>
        <v/>
      </c>
      <c r="AF2011" s="195" t="str">
        <f t="shared" si="141"/>
        <v/>
      </c>
      <c r="AG2011" s="194" t="str">
        <f t="shared" si="142"/>
        <v/>
      </c>
      <c r="AH2011" s="194">
        <f>IF(AG2011="",0,IF(ISERROR(VLOOKUP(AG2011,AG$7:AG2010,1,FALSE)),1,0))</f>
        <v>0</v>
      </c>
      <c r="AI2011" s="194"/>
    </row>
    <row r="2012" spans="1:35" ht="16.5" customHeight="1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75">
        <f>IF(AND($X$5012&lt;&gt;" ",$X$5012&lt;&gt;0),IF(X2012=$X$5012,1+COUNTIF(U$7:U2011,"&gt;0"),0),0)</f>
        <v>0</v>
      </c>
      <c r="V2012" s="178" t="s">
        <v>2201</v>
      </c>
      <c r="W2012" s="130"/>
      <c r="X2012" s="131"/>
      <c r="Y2012" s="131"/>
      <c r="Z2012" s="206"/>
      <c r="AA2012" s="134"/>
      <c r="AB2012" s="174">
        <f>IF(AC2012="totale",SUMIF(AA$7:AA2012,"somma",Z$7:Z2012)-SUMIF(AC$7:AC2011,"totale",AB$7:AB2011),0)</f>
        <v>0</v>
      </c>
      <c r="AC2012" s="134"/>
      <c r="AD2012" s="194">
        <f t="shared" si="140"/>
        <v>0</v>
      </c>
      <c r="AE2012" s="124" t="str">
        <f t="shared" si="139"/>
        <v/>
      </c>
      <c r="AF2012" s="195" t="str">
        <f t="shared" si="141"/>
        <v/>
      </c>
      <c r="AG2012" s="194" t="str">
        <f t="shared" si="142"/>
        <v/>
      </c>
      <c r="AH2012" s="194">
        <f>IF(AG2012="",0,IF(ISERROR(VLOOKUP(AG2012,AG$7:AG2011,1,FALSE)),1,0))</f>
        <v>0</v>
      </c>
      <c r="AI2012" s="194"/>
    </row>
    <row r="2013" spans="1:35" ht="16.5" customHeight="1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75">
        <f>IF(AND($X$5012&lt;&gt;" ",$X$5012&lt;&gt;0),IF(X2013=$X$5012,1+COUNTIF(U$7:U2012,"&gt;0"),0),0)</f>
        <v>0</v>
      </c>
      <c r="V2013" s="178" t="s">
        <v>2202</v>
      </c>
      <c r="W2013" s="130"/>
      <c r="X2013" s="131"/>
      <c r="Y2013" s="131"/>
      <c r="Z2013" s="206"/>
      <c r="AA2013" s="134"/>
      <c r="AB2013" s="174">
        <f>IF(AC2013="totale",SUMIF(AA$7:AA2013,"somma",Z$7:Z2013)-SUMIF(AC$7:AC2012,"totale",AB$7:AB2012),0)</f>
        <v>0</v>
      </c>
      <c r="AC2013" s="134"/>
      <c r="AD2013" s="194">
        <f t="shared" si="140"/>
        <v>0</v>
      </c>
      <c r="AE2013" s="124" t="str">
        <f t="shared" si="139"/>
        <v/>
      </c>
      <c r="AF2013" s="195" t="str">
        <f t="shared" si="141"/>
        <v/>
      </c>
      <c r="AG2013" s="194" t="str">
        <f t="shared" si="142"/>
        <v/>
      </c>
      <c r="AH2013" s="194">
        <f>IF(AG2013="",0,IF(ISERROR(VLOOKUP(AG2013,AG$7:AG2012,1,FALSE)),1,0))</f>
        <v>0</v>
      </c>
      <c r="AI2013" s="194"/>
    </row>
    <row r="2014" spans="1:35" ht="16.5" customHeight="1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75">
        <f>IF(AND($X$5012&lt;&gt;" ",$X$5012&lt;&gt;0),IF(X2014=$X$5012,1+COUNTIF(U$7:U2013,"&gt;0"),0),0)</f>
        <v>0</v>
      </c>
      <c r="V2014" s="178" t="s">
        <v>2203</v>
      </c>
      <c r="W2014" s="130"/>
      <c r="X2014" s="131"/>
      <c r="Y2014" s="131"/>
      <c r="Z2014" s="206"/>
      <c r="AA2014" s="134"/>
      <c r="AB2014" s="174">
        <f>IF(AC2014="totale",SUMIF(AA$7:AA2014,"somma",Z$7:Z2014)-SUMIF(AC$7:AC2013,"totale",AB$7:AB2013),0)</f>
        <v>0</v>
      </c>
      <c r="AC2014" s="134"/>
      <c r="AD2014" s="194">
        <f t="shared" si="140"/>
        <v>0</v>
      </c>
      <c r="AE2014" s="124" t="str">
        <f t="shared" si="139"/>
        <v/>
      </c>
      <c r="AF2014" s="195" t="str">
        <f t="shared" si="141"/>
        <v/>
      </c>
      <c r="AG2014" s="194" t="str">
        <f t="shared" si="142"/>
        <v/>
      </c>
      <c r="AH2014" s="194">
        <f>IF(AG2014="",0,IF(ISERROR(VLOOKUP(AG2014,AG$7:AG2013,1,FALSE)),1,0))</f>
        <v>0</v>
      </c>
      <c r="AI2014" s="194"/>
    </row>
    <row r="2015" spans="1:35" ht="16.5" customHeight="1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75">
        <f>IF(AND($X$5012&lt;&gt;" ",$X$5012&lt;&gt;0),IF(X2015=$X$5012,1+COUNTIF(U$7:U2014,"&gt;0"),0),0)</f>
        <v>0</v>
      </c>
      <c r="V2015" s="178" t="s">
        <v>2204</v>
      </c>
      <c r="W2015" s="130"/>
      <c r="X2015" s="131"/>
      <c r="Y2015" s="131"/>
      <c r="Z2015" s="206"/>
      <c r="AA2015" s="134"/>
      <c r="AB2015" s="174">
        <f>IF(AC2015="totale",SUMIF(AA$7:AA2015,"somma",Z$7:Z2015)-SUMIF(AC$7:AC2014,"totale",AB$7:AB2014),0)</f>
        <v>0</v>
      </c>
      <c r="AC2015" s="134"/>
      <c r="AD2015" s="194">
        <f t="shared" si="140"/>
        <v>0</v>
      </c>
      <c r="AE2015" s="124" t="str">
        <f t="shared" si="139"/>
        <v/>
      </c>
      <c r="AF2015" s="195" t="str">
        <f t="shared" si="141"/>
        <v/>
      </c>
      <c r="AG2015" s="194" t="str">
        <f t="shared" si="142"/>
        <v/>
      </c>
      <c r="AH2015" s="194">
        <f>IF(AG2015="",0,IF(ISERROR(VLOOKUP(AG2015,AG$7:AG2014,1,FALSE)),1,0))</f>
        <v>0</v>
      </c>
      <c r="AI2015" s="194"/>
    </row>
    <row r="2016" spans="1:35" ht="16.5" customHeight="1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75">
        <f>IF(AND($X$5012&lt;&gt;" ",$X$5012&lt;&gt;0),IF(X2016=$X$5012,1+COUNTIF(U$7:U2015,"&gt;0"),0),0)</f>
        <v>0</v>
      </c>
      <c r="V2016" s="178" t="s">
        <v>2205</v>
      </c>
      <c r="W2016" s="130"/>
      <c r="X2016" s="131"/>
      <c r="Y2016" s="131"/>
      <c r="Z2016" s="206"/>
      <c r="AA2016" s="134"/>
      <c r="AB2016" s="174">
        <f>IF(AC2016="totale",SUMIF(AA$7:AA2016,"somma",Z$7:Z2016)-SUMIF(AC$7:AC2015,"totale",AB$7:AB2015),0)</f>
        <v>0</v>
      </c>
      <c r="AC2016" s="134"/>
      <c r="AD2016" s="194">
        <f t="shared" si="140"/>
        <v>0</v>
      </c>
      <c r="AE2016" s="124" t="str">
        <f t="shared" si="139"/>
        <v/>
      </c>
      <c r="AF2016" s="195" t="str">
        <f t="shared" si="141"/>
        <v/>
      </c>
      <c r="AG2016" s="194" t="str">
        <f t="shared" si="142"/>
        <v/>
      </c>
      <c r="AH2016" s="194">
        <f>IF(AG2016="",0,IF(ISERROR(VLOOKUP(AG2016,AG$7:AG2015,1,FALSE)),1,0))</f>
        <v>0</v>
      </c>
      <c r="AI2016" s="194"/>
    </row>
    <row r="2017" spans="1:35" ht="16.5" customHeight="1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75">
        <f>IF(AND($X$5012&lt;&gt;" ",$X$5012&lt;&gt;0),IF(X2017=$X$5012,1+COUNTIF(U$7:U2016,"&gt;0"),0),0)</f>
        <v>0</v>
      </c>
      <c r="V2017" s="178" t="s">
        <v>2206</v>
      </c>
      <c r="W2017" s="130"/>
      <c r="X2017" s="131"/>
      <c r="Y2017" s="131"/>
      <c r="Z2017" s="206"/>
      <c r="AA2017" s="134"/>
      <c r="AB2017" s="174">
        <f>IF(AC2017="totale",SUMIF(AA$7:AA2017,"somma",Z$7:Z2017)-SUMIF(AC$7:AC2016,"totale",AB$7:AB2016),0)</f>
        <v>0</v>
      </c>
      <c r="AC2017" s="134"/>
      <c r="AD2017" s="194">
        <f t="shared" si="140"/>
        <v>0</v>
      </c>
      <c r="AE2017" s="124" t="str">
        <f t="shared" si="139"/>
        <v/>
      </c>
      <c r="AF2017" s="195" t="str">
        <f t="shared" si="141"/>
        <v/>
      </c>
      <c r="AG2017" s="194" t="str">
        <f t="shared" si="142"/>
        <v/>
      </c>
      <c r="AH2017" s="194">
        <f>IF(AG2017="",0,IF(ISERROR(VLOOKUP(AG2017,AG$7:AG2016,1,FALSE)),1,0))</f>
        <v>0</v>
      </c>
      <c r="AI2017" s="194"/>
    </row>
    <row r="2018" spans="1:35" ht="16.5" customHeight="1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75">
        <f>IF(AND($X$5012&lt;&gt;" ",$X$5012&lt;&gt;0),IF(X2018=$X$5012,1+COUNTIF(U$7:U2017,"&gt;0"),0),0)</f>
        <v>0</v>
      </c>
      <c r="V2018" s="178" t="s">
        <v>2207</v>
      </c>
      <c r="W2018" s="130"/>
      <c r="X2018" s="131"/>
      <c r="Y2018" s="131"/>
      <c r="Z2018" s="206"/>
      <c r="AA2018" s="134"/>
      <c r="AB2018" s="174">
        <f>IF(AC2018="totale",SUMIF(AA$7:AA2018,"somma",Z$7:Z2018)-SUMIF(AC$7:AC2017,"totale",AB$7:AB2017),0)</f>
        <v>0</v>
      </c>
      <c r="AC2018" s="134"/>
      <c r="AD2018" s="194">
        <f t="shared" si="140"/>
        <v>0</v>
      </c>
      <c r="AE2018" s="124" t="str">
        <f t="shared" si="139"/>
        <v/>
      </c>
      <c r="AF2018" s="195" t="str">
        <f t="shared" si="141"/>
        <v/>
      </c>
      <c r="AG2018" s="194" t="str">
        <f t="shared" si="142"/>
        <v/>
      </c>
      <c r="AH2018" s="194">
        <f>IF(AG2018="",0,IF(ISERROR(VLOOKUP(AG2018,AG$7:AG2017,1,FALSE)),1,0))</f>
        <v>0</v>
      </c>
      <c r="AI2018" s="194"/>
    </row>
    <row r="2019" spans="1:35" ht="16.5" customHeight="1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75">
        <f>IF(AND($X$5012&lt;&gt;" ",$X$5012&lt;&gt;0),IF(X2019=$X$5012,1+COUNTIF(U$7:U2018,"&gt;0"),0),0)</f>
        <v>0</v>
      </c>
      <c r="V2019" s="178" t="s">
        <v>2208</v>
      </c>
      <c r="W2019" s="130"/>
      <c r="X2019" s="131"/>
      <c r="Y2019" s="131"/>
      <c r="Z2019" s="206"/>
      <c r="AA2019" s="134"/>
      <c r="AB2019" s="174">
        <f>IF(AC2019="totale",SUMIF(AA$7:AA2019,"somma",Z$7:Z2019)-SUMIF(AC$7:AC2018,"totale",AB$7:AB2018),0)</f>
        <v>0</v>
      </c>
      <c r="AC2019" s="134"/>
      <c r="AD2019" s="194">
        <f t="shared" si="140"/>
        <v>0</v>
      </c>
      <c r="AE2019" s="124" t="str">
        <f t="shared" si="139"/>
        <v/>
      </c>
      <c r="AF2019" s="195" t="str">
        <f t="shared" si="141"/>
        <v/>
      </c>
      <c r="AG2019" s="194" t="str">
        <f t="shared" si="142"/>
        <v/>
      </c>
      <c r="AH2019" s="194">
        <f>IF(AG2019="",0,IF(ISERROR(VLOOKUP(AG2019,AG$7:AG2018,1,FALSE)),1,0))</f>
        <v>0</v>
      </c>
      <c r="AI2019" s="194"/>
    </row>
    <row r="2020" spans="1:35" ht="16.5" customHeight="1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75">
        <f>IF(AND($X$5012&lt;&gt;" ",$X$5012&lt;&gt;0),IF(X2020=$X$5012,1+COUNTIF(U$7:U2019,"&gt;0"),0),0)</f>
        <v>0</v>
      </c>
      <c r="V2020" s="178" t="s">
        <v>2209</v>
      </c>
      <c r="W2020" s="130"/>
      <c r="X2020" s="131"/>
      <c r="Y2020" s="131"/>
      <c r="Z2020" s="206"/>
      <c r="AA2020" s="134"/>
      <c r="AB2020" s="174">
        <f>IF(AC2020="totale",SUMIF(AA$7:AA2020,"somma",Z$7:Z2020)-SUMIF(AC$7:AC2019,"totale",AB$7:AB2019),0)</f>
        <v>0</v>
      </c>
      <c r="AC2020" s="134"/>
      <c r="AD2020" s="194">
        <f t="shared" si="140"/>
        <v>0</v>
      </c>
      <c r="AE2020" s="124" t="str">
        <f t="shared" si="139"/>
        <v/>
      </c>
      <c r="AF2020" s="195" t="str">
        <f t="shared" si="141"/>
        <v/>
      </c>
      <c r="AG2020" s="194" t="str">
        <f t="shared" si="142"/>
        <v/>
      </c>
      <c r="AH2020" s="194">
        <f>IF(AG2020="",0,IF(ISERROR(VLOOKUP(AG2020,AG$7:AG2019,1,FALSE)),1,0))</f>
        <v>0</v>
      </c>
      <c r="AI2020" s="194"/>
    </row>
    <row r="2021" spans="1:35" ht="16.5" customHeight="1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75">
        <f>IF(AND($X$5012&lt;&gt;" ",$X$5012&lt;&gt;0),IF(X2021=$X$5012,1+COUNTIF(U$7:U2020,"&gt;0"),0),0)</f>
        <v>0</v>
      </c>
      <c r="V2021" s="178" t="s">
        <v>2210</v>
      </c>
      <c r="W2021" s="130"/>
      <c r="X2021" s="131"/>
      <c r="Y2021" s="131"/>
      <c r="Z2021" s="206"/>
      <c r="AA2021" s="134"/>
      <c r="AB2021" s="174">
        <f>IF(AC2021="totale",SUMIF(AA$7:AA2021,"somma",Z$7:Z2021)-SUMIF(AC$7:AC2020,"totale",AB$7:AB2020),0)</f>
        <v>0</v>
      </c>
      <c r="AC2021" s="134"/>
      <c r="AD2021" s="194">
        <f t="shared" si="140"/>
        <v>0</v>
      </c>
      <c r="AE2021" s="124" t="str">
        <f t="shared" si="139"/>
        <v/>
      </c>
      <c r="AF2021" s="195" t="str">
        <f t="shared" si="141"/>
        <v/>
      </c>
      <c r="AG2021" s="194" t="str">
        <f t="shared" si="142"/>
        <v/>
      </c>
      <c r="AH2021" s="194">
        <f>IF(AG2021="",0,IF(ISERROR(VLOOKUP(AG2021,AG$7:AG2020,1,FALSE)),1,0))</f>
        <v>0</v>
      </c>
      <c r="AI2021" s="194"/>
    </row>
    <row r="2022" spans="1:35" ht="16.5" customHeight="1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75">
        <f>IF(AND($X$5012&lt;&gt;" ",$X$5012&lt;&gt;0),IF(X2022=$X$5012,1+COUNTIF(U$7:U2021,"&gt;0"),0),0)</f>
        <v>0</v>
      </c>
      <c r="V2022" s="178" t="s">
        <v>2211</v>
      </c>
      <c r="W2022" s="130"/>
      <c r="X2022" s="131"/>
      <c r="Y2022" s="131"/>
      <c r="Z2022" s="206"/>
      <c r="AA2022" s="134"/>
      <c r="AB2022" s="174">
        <f>IF(AC2022="totale",SUMIF(AA$7:AA2022,"somma",Z$7:Z2022)-SUMIF(AC$7:AC2021,"totale",AB$7:AB2021),0)</f>
        <v>0</v>
      </c>
      <c r="AC2022" s="134"/>
      <c r="AD2022" s="194">
        <f t="shared" si="140"/>
        <v>0</v>
      </c>
      <c r="AE2022" s="124" t="str">
        <f t="shared" si="139"/>
        <v/>
      </c>
      <c r="AF2022" s="195" t="str">
        <f t="shared" si="141"/>
        <v/>
      </c>
      <c r="AG2022" s="194" t="str">
        <f t="shared" si="142"/>
        <v/>
      </c>
      <c r="AH2022" s="194">
        <f>IF(AG2022="",0,IF(ISERROR(VLOOKUP(AG2022,AG$7:AG2021,1,FALSE)),1,0))</f>
        <v>0</v>
      </c>
      <c r="AI2022" s="194"/>
    </row>
    <row r="2023" spans="1:35" ht="16.5" customHeight="1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75">
        <f>IF(AND($X$5012&lt;&gt;" ",$X$5012&lt;&gt;0),IF(X2023=$X$5012,1+COUNTIF(U$7:U2022,"&gt;0"),0),0)</f>
        <v>0</v>
      </c>
      <c r="V2023" s="178" t="s">
        <v>2212</v>
      </c>
      <c r="W2023" s="130"/>
      <c r="X2023" s="131"/>
      <c r="Y2023" s="131"/>
      <c r="Z2023" s="206"/>
      <c r="AA2023" s="134"/>
      <c r="AB2023" s="174">
        <f>IF(AC2023="totale",SUMIF(AA$7:AA2023,"somma",Z$7:Z2023)-SUMIF(AC$7:AC2022,"totale",AB$7:AB2022),0)</f>
        <v>0</v>
      </c>
      <c r="AC2023" s="134"/>
      <c r="AD2023" s="194">
        <f t="shared" si="140"/>
        <v>0</v>
      </c>
      <c r="AE2023" s="124" t="str">
        <f t="shared" si="139"/>
        <v/>
      </c>
      <c r="AF2023" s="195" t="str">
        <f t="shared" si="141"/>
        <v/>
      </c>
      <c r="AG2023" s="194" t="str">
        <f t="shared" si="142"/>
        <v/>
      </c>
      <c r="AH2023" s="194">
        <f>IF(AG2023="",0,IF(ISERROR(VLOOKUP(AG2023,AG$7:AG2022,1,FALSE)),1,0))</f>
        <v>0</v>
      </c>
      <c r="AI2023" s="194"/>
    </row>
    <row r="2024" spans="1:35" ht="16.5" customHeight="1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75">
        <f>IF(AND($X$5012&lt;&gt;" ",$X$5012&lt;&gt;0),IF(X2024=$X$5012,1+COUNTIF(U$7:U2023,"&gt;0"),0),0)</f>
        <v>0</v>
      </c>
      <c r="V2024" s="178" t="s">
        <v>2213</v>
      </c>
      <c r="W2024" s="130"/>
      <c r="X2024" s="131"/>
      <c r="Y2024" s="131"/>
      <c r="Z2024" s="206"/>
      <c r="AA2024" s="134"/>
      <c r="AB2024" s="174">
        <f>IF(AC2024="totale",SUMIF(AA$7:AA2024,"somma",Z$7:Z2024)-SUMIF(AC$7:AC2023,"totale",AB$7:AB2023),0)</f>
        <v>0</v>
      </c>
      <c r="AC2024" s="134"/>
      <c r="AD2024" s="194">
        <f t="shared" si="140"/>
        <v>0</v>
      </c>
      <c r="AE2024" s="124" t="str">
        <f t="shared" si="139"/>
        <v/>
      </c>
      <c r="AF2024" s="195" t="str">
        <f t="shared" si="141"/>
        <v/>
      </c>
      <c r="AG2024" s="194" t="str">
        <f t="shared" si="142"/>
        <v/>
      </c>
      <c r="AH2024" s="194">
        <f>IF(AG2024="",0,IF(ISERROR(VLOOKUP(AG2024,AG$7:AG2023,1,FALSE)),1,0))</f>
        <v>0</v>
      </c>
      <c r="AI2024" s="194"/>
    </row>
    <row r="2025" spans="1:35" ht="16.5" customHeight="1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75">
        <f>IF(AND($X$5012&lt;&gt;" ",$X$5012&lt;&gt;0),IF(X2025=$X$5012,1+COUNTIF(U$7:U2024,"&gt;0"),0),0)</f>
        <v>0</v>
      </c>
      <c r="V2025" s="178" t="s">
        <v>2214</v>
      </c>
      <c r="W2025" s="130"/>
      <c r="X2025" s="131"/>
      <c r="Y2025" s="131"/>
      <c r="Z2025" s="206"/>
      <c r="AA2025" s="134"/>
      <c r="AB2025" s="174">
        <f>IF(AC2025="totale",SUMIF(AA$7:AA2025,"somma",Z$7:Z2025)-SUMIF(AC$7:AC2024,"totale",AB$7:AB2024),0)</f>
        <v>0</v>
      </c>
      <c r="AC2025" s="134"/>
      <c r="AD2025" s="194">
        <f t="shared" si="140"/>
        <v>0</v>
      </c>
      <c r="AE2025" s="124" t="str">
        <f t="shared" si="139"/>
        <v/>
      </c>
      <c r="AF2025" s="195" t="str">
        <f t="shared" si="141"/>
        <v/>
      </c>
      <c r="AG2025" s="194" t="str">
        <f t="shared" si="142"/>
        <v/>
      </c>
      <c r="AH2025" s="194">
        <f>IF(AG2025="",0,IF(ISERROR(VLOOKUP(AG2025,AG$7:AG2024,1,FALSE)),1,0))</f>
        <v>0</v>
      </c>
      <c r="AI2025" s="194"/>
    </row>
    <row r="2026" spans="1:35" ht="16.5" customHeight="1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75">
        <f>IF(AND($X$5012&lt;&gt;" ",$X$5012&lt;&gt;0),IF(X2026=$X$5012,1+COUNTIF(U$7:U2025,"&gt;0"),0),0)</f>
        <v>0</v>
      </c>
      <c r="V2026" s="178" t="s">
        <v>2215</v>
      </c>
      <c r="W2026" s="130"/>
      <c r="X2026" s="131"/>
      <c r="Y2026" s="131"/>
      <c r="Z2026" s="206"/>
      <c r="AA2026" s="134"/>
      <c r="AB2026" s="174">
        <f>IF(AC2026="totale",SUMIF(AA$7:AA2026,"somma",Z$7:Z2026)-SUMIF(AC$7:AC2025,"totale",AB$7:AB2025),0)</f>
        <v>0</v>
      </c>
      <c r="AC2026" s="134"/>
      <c r="AD2026" s="194">
        <f t="shared" si="140"/>
        <v>0</v>
      </c>
      <c r="AE2026" s="124" t="str">
        <f t="shared" si="139"/>
        <v/>
      </c>
      <c r="AF2026" s="195" t="str">
        <f t="shared" si="141"/>
        <v/>
      </c>
      <c r="AG2026" s="194" t="str">
        <f t="shared" si="142"/>
        <v/>
      </c>
      <c r="AH2026" s="194">
        <f>IF(AG2026="",0,IF(ISERROR(VLOOKUP(AG2026,AG$7:AG2025,1,FALSE)),1,0))</f>
        <v>0</v>
      </c>
      <c r="AI2026" s="194"/>
    </row>
    <row r="2027" spans="1:35" ht="16.5" customHeight="1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75">
        <f>IF(AND($X$5012&lt;&gt;" ",$X$5012&lt;&gt;0),IF(X2027=$X$5012,1+COUNTIF(U$7:U2026,"&gt;0"),0),0)</f>
        <v>0</v>
      </c>
      <c r="V2027" s="178" t="s">
        <v>2216</v>
      </c>
      <c r="W2027" s="130"/>
      <c r="X2027" s="131"/>
      <c r="Y2027" s="131"/>
      <c r="Z2027" s="206"/>
      <c r="AA2027" s="134"/>
      <c r="AB2027" s="174">
        <f>IF(AC2027="totale",SUMIF(AA$7:AA2027,"somma",Z$7:Z2027)-SUMIF(AC$7:AC2026,"totale",AB$7:AB2026),0)</f>
        <v>0</v>
      </c>
      <c r="AC2027" s="134"/>
      <c r="AD2027" s="194">
        <f t="shared" si="140"/>
        <v>0</v>
      </c>
      <c r="AE2027" s="124" t="str">
        <f t="shared" si="139"/>
        <v/>
      </c>
      <c r="AF2027" s="195" t="str">
        <f t="shared" si="141"/>
        <v/>
      </c>
      <c r="AG2027" s="194" t="str">
        <f t="shared" si="142"/>
        <v/>
      </c>
      <c r="AH2027" s="194">
        <f>IF(AG2027="",0,IF(ISERROR(VLOOKUP(AG2027,AG$7:AG2026,1,FALSE)),1,0))</f>
        <v>0</v>
      </c>
      <c r="AI2027" s="194"/>
    </row>
    <row r="2028" spans="1:35" ht="16.5" customHeight="1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75">
        <f>IF(AND($X$5012&lt;&gt;" ",$X$5012&lt;&gt;0),IF(X2028=$X$5012,1+COUNTIF(U$7:U2027,"&gt;0"),0),0)</f>
        <v>0</v>
      </c>
      <c r="V2028" s="178" t="s">
        <v>2217</v>
      </c>
      <c r="W2028" s="130"/>
      <c r="X2028" s="131"/>
      <c r="Y2028" s="131"/>
      <c r="Z2028" s="206"/>
      <c r="AA2028" s="134"/>
      <c r="AB2028" s="174">
        <f>IF(AC2028="totale",SUMIF(AA$7:AA2028,"somma",Z$7:Z2028)-SUMIF(AC$7:AC2027,"totale",AB$7:AB2027),0)</f>
        <v>0</v>
      </c>
      <c r="AC2028" s="134"/>
      <c r="AD2028" s="194">
        <f t="shared" si="140"/>
        <v>0</v>
      </c>
      <c r="AE2028" s="124" t="str">
        <f t="shared" si="139"/>
        <v/>
      </c>
      <c r="AF2028" s="195" t="str">
        <f t="shared" si="141"/>
        <v/>
      </c>
      <c r="AG2028" s="194" t="str">
        <f t="shared" si="142"/>
        <v/>
      </c>
      <c r="AH2028" s="194">
        <f>IF(AG2028="",0,IF(ISERROR(VLOOKUP(AG2028,AG$7:AG2027,1,FALSE)),1,0))</f>
        <v>0</v>
      </c>
      <c r="AI2028" s="194"/>
    </row>
    <row r="2029" spans="1:35" ht="16.5" customHeight="1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75">
        <f>IF(AND($X$5012&lt;&gt;" ",$X$5012&lt;&gt;0),IF(X2029=$X$5012,1+COUNTIF(U$7:U2028,"&gt;0"),0),0)</f>
        <v>0</v>
      </c>
      <c r="V2029" s="178" t="s">
        <v>2218</v>
      </c>
      <c r="W2029" s="130"/>
      <c r="X2029" s="131"/>
      <c r="Y2029" s="131"/>
      <c r="Z2029" s="206"/>
      <c r="AA2029" s="134"/>
      <c r="AB2029" s="174">
        <f>IF(AC2029="totale",SUMIF(AA$7:AA2029,"somma",Z$7:Z2029)-SUMIF(AC$7:AC2028,"totale",AB$7:AB2028),0)</f>
        <v>0</v>
      </c>
      <c r="AC2029" s="134"/>
      <c r="AD2029" s="194">
        <f t="shared" si="140"/>
        <v>0</v>
      </c>
      <c r="AE2029" s="124" t="str">
        <f t="shared" si="139"/>
        <v/>
      </c>
      <c r="AF2029" s="195" t="str">
        <f t="shared" si="141"/>
        <v/>
      </c>
      <c r="AG2029" s="194" t="str">
        <f t="shared" si="142"/>
        <v/>
      </c>
      <c r="AH2029" s="194">
        <f>IF(AG2029="",0,IF(ISERROR(VLOOKUP(AG2029,AG$7:AG2028,1,FALSE)),1,0))</f>
        <v>0</v>
      </c>
      <c r="AI2029" s="194"/>
    </row>
    <row r="2030" spans="1:35" ht="16.5" customHeight="1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75">
        <f>IF(AND($X$5012&lt;&gt;" ",$X$5012&lt;&gt;0),IF(X2030=$X$5012,1+COUNTIF(U$7:U2029,"&gt;0"),0),0)</f>
        <v>0</v>
      </c>
      <c r="V2030" s="178" t="s">
        <v>2219</v>
      </c>
      <c r="W2030" s="130"/>
      <c r="X2030" s="131"/>
      <c r="Y2030" s="131"/>
      <c r="Z2030" s="206"/>
      <c r="AA2030" s="134"/>
      <c r="AB2030" s="174">
        <f>IF(AC2030="totale",SUMIF(AA$7:AA2030,"somma",Z$7:Z2030)-SUMIF(AC$7:AC2029,"totale",AB$7:AB2029),0)</f>
        <v>0</v>
      </c>
      <c r="AC2030" s="134"/>
      <c r="AD2030" s="194">
        <f t="shared" si="140"/>
        <v>0</v>
      </c>
      <c r="AE2030" s="124" t="str">
        <f t="shared" si="139"/>
        <v/>
      </c>
      <c r="AF2030" s="195" t="str">
        <f t="shared" si="141"/>
        <v/>
      </c>
      <c r="AG2030" s="194" t="str">
        <f t="shared" si="142"/>
        <v/>
      </c>
      <c r="AH2030" s="194">
        <f>IF(AG2030="",0,IF(ISERROR(VLOOKUP(AG2030,AG$7:AG2029,1,FALSE)),1,0))</f>
        <v>0</v>
      </c>
      <c r="AI2030" s="194"/>
    </row>
    <row r="2031" spans="1:35" ht="16.5" customHeight="1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75">
        <f>IF(AND($X$5012&lt;&gt;" ",$X$5012&lt;&gt;0),IF(X2031=$X$5012,1+COUNTIF(U$7:U2030,"&gt;0"),0),0)</f>
        <v>0</v>
      </c>
      <c r="V2031" s="178" t="s">
        <v>2220</v>
      </c>
      <c r="W2031" s="130"/>
      <c r="X2031" s="131"/>
      <c r="Y2031" s="131"/>
      <c r="Z2031" s="206"/>
      <c r="AA2031" s="134"/>
      <c r="AB2031" s="174">
        <f>IF(AC2031="totale",SUMIF(AA$7:AA2031,"somma",Z$7:Z2031)-SUMIF(AC$7:AC2030,"totale",AB$7:AB2030),0)</f>
        <v>0</v>
      </c>
      <c r="AC2031" s="134"/>
      <c r="AD2031" s="194">
        <f t="shared" si="140"/>
        <v>0</v>
      </c>
      <c r="AE2031" s="124" t="str">
        <f t="shared" si="139"/>
        <v/>
      </c>
      <c r="AF2031" s="195" t="str">
        <f t="shared" si="141"/>
        <v/>
      </c>
      <c r="AG2031" s="194" t="str">
        <f t="shared" si="142"/>
        <v/>
      </c>
      <c r="AH2031" s="194">
        <f>IF(AG2031="",0,IF(ISERROR(VLOOKUP(AG2031,AG$7:AG2030,1,FALSE)),1,0))</f>
        <v>0</v>
      </c>
      <c r="AI2031" s="194"/>
    </row>
    <row r="2032" spans="1:35" ht="16.5" customHeight="1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75">
        <f>IF(AND($X$5012&lt;&gt;" ",$X$5012&lt;&gt;0),IF(X2032=$X$5012,1+COUNTIF(U$7:U2031,"&gt;0"),0),0)</f>
        <v>0</v>
      </c>
      <c r="V2032" s="178" t="s">
        <v>2221</v>
      </c>
      <c r="W2032" s="130"/>
      <c r="X2032" s="131"/>
      <c r="Y2032" s="131"/>
      <c r="Z2032" s="206"/>
      <c r="AA2032" s="134"/>
      <c r="AB2032" s="174">
        <f>IF(AC2032="totale",SUMIF(AA$7:AA2032,"somma",Z$7:Z2032)-SUMIF(AC$7:AC2031,"totale",AB$7:AB2031),0)</f>
        <v>0</v>
      </c>
      <c r="AC2032" s="134"/>
      <c r="AD2032" s="194">
        <f t="shared" si="140"/>
        <v>0</v>
      </c>
      <c r="AE2032" s="124" t="str">
        <f t="shared" si="139"/>
        <v/>
      </c>
      <c r="AF2032" s="195" t="str">
        <f t="shared" si="141"/>
        <v/>
      </c>
      <c r="AG2032" s="194" t="str">
        <f t="shared" si="142"/>
        <v/>
      </c>
      <c r="AH2032" s="194">
        <f>IF(AG2032="",0,IF(ISERROR(VLOOKUP(AG2032,AG$7:AG2031,1,FALSE)),1,0))</f>
        <v>0</v>
      </c>
      <c r="AI2032" s="194"/>
    </row>
    <row r="2033" spans="1:35" ht="16.5" customHeight="1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75">
        <f>IF(AND($X$5012&lt;&gt;" ",$X$5012&lt;&gt;0),IF(X2033=$X$5012,1+COUNTIF(U$7:U2032,"&gt;0"),0),0)</f>
        <v>0</v>
      </c>
      <c r="V2033" s="178" t="s">
        <v>2222</v>
      </c>
      <c r="W2033" s="130"/>
      <c r="X2033" s="131"/>
      <c r="Y2033" s="131"/>
      <c r="Z2033" s="206"/>
      <c r="AA2033" s="134"/>
      <c r="AB2033" s="174">
        <f>IF(AC2033="totale",SUMIF(AA$7:AA2033,"somma",Z$7:Z2033)-SUMIF(AC$7:AC2032,"totale",AB$7:AB2032),0)</f>
        <v>0</v>
      </c>
      <c r="AC2033" s="134"/>
      <c r="AD2033" s="194">
        <f t="shared" si="140"/>
        <v>0</v>
      </c>
      <c r="AE2033" s="124" t="str">
        <f t="shared" si="139"/>
        <v/>
      </c>
      <c r="AF2033" s="195" t="str">
        <f t="shared" si="141"/>
        <v/>
      </c>
      <c r="AG2033" s="194" t="str">
        <f t="shared" si="142"/>
        <v/>
      </c>
      <c r="AH2033" s="194">
        <f>IF(AG2033="",0,IF(ISERROR(VLOOKUP(AG2033,AG$7:AG2032,1,FALSE)),1,0))</f>
        <v>0</v>
      </c>
      <c r="AI2033" s="194"/>
    </row>
    <row r="2034" spans="1:35" ht="16.5" customHeight="1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75">
        <f>IF(AND($X$5012&lt;&gt;" ",$X$5012&lt;&gt;0),IF(X2034=$X$5012,1+COUNTIF(U$7:U2033,"&gt;0"),0),0)</f>
        <v>0</v>
      </c>
      <c r="V2034" s="178" t="s">
        <v>2223</v>
      </c>
      <c r="W2034" s="130"/>
      <c r="X2034" s="131"/>
      <c r="Y2034" s="131"/>
      <c r="Z2034" s="206"/>
      <c r="AA2034" s="134"/>
      <c r="AB2034" s="174">
        <f>IF(AC2034="totale",SUMIF(AA$7:AA2034,"somma",Z$7:Z2034)-SUMIF(AC$7:AC2033,"totale",AB$7:AB2033),0)</f>
        <v>0</v>
      </c>
      <c r="AC2034" s="134"/>
      <c r="AD2034" s="194">
        <f t="shared" si="140"/>
        <v>0</v>
      </c>
      <c r="AE2034" s="124" t="str">
        <f t="shared" si="139"/>
        <v/>
      </c>
      <c r="AF2034" s="195" t="str">
        <f t="shared" si="141"/>
        <v/>
      </c>
      <c r="AG2034" s="194" t="str">
        <f t="shared" si="142"/>
        <v/>
      </c>
      <c r="AH2034" s="194">
        <f>IF(AG2034="",0,IF(ISERROR(VLOOKUP(AG2034,AG$7:AG2033,1,FALSE)),1,0))</f>
        <v>0</v>
      </c>
      <c r="AI2034" s="194"/>
    </row>
    <row r="2035" spans="1:35" ht="16.5" customHeight="1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75">
        <f>IF(AND($X$5012&lt;&gt;" ",$X$5012&lt;&gt;0),IF(X2035=$X$5012,1+COUNTIF(U$7:U2034,"&gt;0"),0),0)</f>
        <v>0</v>
      </c>
      <c r="V2035" s="178" t="s">
        <v>2224</v>
      </c>
      <c r="W2035" s="130"/>
      <c r="X2035" s="131"/>
      <c r="Y2035" s="131"/>
      <c r="Z2035" s="206"/>
      <c r="AA2035" s="134"/>
      <c r="AB2035" s="174">
        <f>IF(AC2035="totale",SUMIF(AA$7:AA2035,"somma",Z$7:Z2035)-SUMIF(AC$7:AC2034,"totale",AB$7:AB2034),0)</f>
        <v>0</v>
      </c>
      <c r="AC2035" s="134"/>
      <c r="AD2035" s="194">
        <f t="shared" si="140"/>
        <v>0</v>
      </c>
      <c r="AE2035" s="124" t="str">
        <f t="shared" si="139"/>
        <v/>
      </c>
      <c r="AF2035" s="195" t="str">
        <f t="shared" si="141"/>
        <v/>
      </c>
      <c r="AG2035" s="194" t="str">
        <f t="shared" si="142"/>
        <v/>
      </c>
      <c r="AH2035" s="194">
        <f>IF(AG2035="",0,IF(ISERROR(VLOOKUP(AG2035,AG$7:AG2034,1,FALSE)),1,0))</f>
        <v>0</v>
      </c>
      <c r="AI2035" s="194"/>
    </row>
    <row r="2036" spans="1:35" ht="16.5" customHeight="1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75">
        <f>IF(AND($X$5012&lt;&gt;" ",$X$5012&lt;&gt;0),IF(X2036=$X$5012,1+COUNTIF(U$7:U2035,"&gt;0"),0),0)</f>
        <v>0</v>
      </c>
      <c r="V2036" s="178" t="s">
        <v>2225</v>
      </c>
      <c r="W2036" s="130"/>
      <c r="X2036" s="131"/>
      <c r="Y2036" s="131"/>
      <c r="Z2036" s="206"/>
      <c r="AA2036" s="134"/>
      <c r="AB2036" s="174">
        <f>IF(AC2036="totale",SUMIF(AA$7:AA2036,"somma",Z$7:Z2036)-SUMIF(AC$7:AC2035,"totale",AB$7:AB2035),0)</f>
        <v>0</v>
      </c>
      <c r="AC2036" s="134"/>
      <c r="AD2036" s="194">
        <f t="shared" si="140"/>
        <v>0</v>
      </c>
      <c r="AE2036" s="124" t="str">
        <f t="shared" si="139"/>
        <v/>
      </c>
      <c r="AF2036" s="195" t="str">
        <f t="shared" si="141"/>
        <v/>
      </c>
      <c r="AG2036" s="194" t="str">
        <f t="shared" si="142"/>
        <v/>
      </c>
      <c r="AH2036" s="194">
        <f>IF(AG2036="",0,IF(ISERROR(VLOOKUP(AG2036,AG$7:AG2035,1,FALSE)),1,0))</f>
        <v>0</v>
      </c>
      <c r="AI2036" s="194"/>
    </row>
    <row r="2037" spans="1:35" ht="16.5" customHeight="1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75">
        <f>IF(AND($X$5012&lt;&gt;" ",$X$5012&lt;&gt;0),IF(X2037=$X$5012,1+COUNTIF(U$7:U2036,"&gt;0"),0),0)</f>
        <v>0</v>
      </c>
      <c r="V2037" s="178" t="s">
        <v>2226</v>
      </c>
      <c r="W2037" s="130"/>
      <c r="X2037" s="131"/>
      <c r="Y2037" s="131"/>
      <c r="Z2037" s="206"/>
      <c r="AA2037" s="134"/>
      <c r="AB2037" s="174">
        <f>IF(AC2037="totale",SUMIF(AA$7:AA2037,"somma",Z$7:Z2037)-SUMIF(AC$7:AC2036,"totale",AB$7:AB2036),0)</f>
        <v>0</v>
      </c>
      <c r="AC2037" s="134"/>
      <c r="AD2037" s="194">
        <f t="shared" si="140"/>
        <v>0</v>
      </c>
      <c r="AE2037" s="124" t="str">
        <f t="shared" si="139"/>
        <v/>
      </c>
      <c r="AF2037" s="195" t="str">
        <f t="shared" si="141"/>
        <v/>
      </c>
      <c r="AG2037" s="194" t="str">
        <f t="shared" si="142"/>
        <v/>
      </c>
      <c r="AH2037" s="194">
        <f>IF(AG2037="",0,IF(ISERROR(VLOOKUP(AG2037,AG$7:AG2036,1,FALSE)),1,0))</f>
        <v>0</v>
      </c>
      <c r="AI2037" s="194"/>
    </row>
    <row r="2038" spans="1:35" ht="16.5" customHeight="1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75">
        <f>IF(AND($X$5012&lt;&gt;" ",$X$5012&lt;&gt;0),IF(X2038=$X$5012,1+COUNTIF(U$7:U2037,"&gt;0"),0),0)</f>
        <v>0</v>
      </c>
      <c r="V2038" s="178" t="s">
        <v>2227</v>
      </c>
      <c r="W2038" s="130"/>
      <c r="X2038" s="131"/>
      <c r="Y2038" s="131"/>
      <c r="Z2038" s="206"/>
      <c r="AA2038" s="134"/>
      <c r="AB2038" s="174">
        <f>IF(AC2038="totale",SUMIF(AA$7:AA2038,"somma",Z$7:Z2038)-SUMIF(AC$7:AC2037,"totale",AB$7:AB2037),0)</f>
        <v>0</v>
      </c>
      <c r="AC2038" s="134"/>
      <c r="AD2038" s="194">
        <f t="shared" si="140"/>
        <v>0</v>
      </c>
      <c r="AE2038" s="124" t="str">
        <f t="shared" si="139"/>
        <v/>
      </c>
      <c r="AF2038" s="195" t="str">
        <f t="shared" si="141"/>
        <v/>
      </c>
      <c r="AG2038" s="194" t="str">
        <f t="shared" si="142"/>
        <v/>
      </c>
      <c r="AH2038" s="194">
        <f>IF(AG2038="",0,IF(ISERROR(VLOOKUP(AG2038,AG$7:AG2037,1,FALSE)),1,0))</f>
        <v>0</v>
      </c>
      <c r="AI2038" s="194"/>
    </row>
    <row r="2039" spans="1:35" ht="16.5" customHeight="1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75">
        <f>IF(AND($X$5012&lt;&gt;" ",$X$5012&lt;&gt;0),IF(X2039=$X$5012,1+COUNTIF(U$7:U2038,"&gt;0"),0),0)</f>
        <v>0</v>
      </c>
      <c r="V2039" s="178" t="s">
        <v>2228</v>
      </c>
      <c r="W2039" s="130"/>
      <c r="X2039" s="131"/>
      <c r="Y2039" s="131"/>
      <c r="Z2039" s="206"/>
      <c r="AA2039" s="134"/>
      <c r="AB2039" s="174">
        <f>IF(AC2039="totale",SUMIF(AA$7:AA2039,"somma",Z$7:Z2039)-SUMIF(AC$7:AC2038,"totale",AB$7:AB2038),0)</f>
        <v>0</v>
      </c>
      <c r="AC2039" s="134"/>
      <c r="AD2039" s="194">
        <f t="shared" si="140"/>
        <v>0</v>
      </c>
      <c r="AE2039" s="124" t="str">
        <f t="shared" si="139"/>
        <v/>
      </c>
      <c r="AF2039" s="195" t="str">
        <f t="shared" si="141"/>
        <v/>
      </c>
      <c r="AG2039" s="194" t="str">
        <f t="shared" si="142"/>
        <v/>
      </c>
      <c r="AH2039" s="194">
        <f>IF(AG2039="",0,IF(ISERROR(VLOOKUP(AG2039,AG$7:AG2038,1,FALSE)),1,0))</f>
        <v>0</v>
      </c>
      <c r="AI2039" s="194"/>
    </row>
    <row r="2040" spans="1:35" ht="16.5" customHeight="1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75">
        <f>IF(AND($X$5012&lt;&gt;" ",$X$5012&lt;&gt;0),IF(X2040=$X$5012,1+COUNTIF(U$7:U2039,"&gt;0"),0),0)</f>
        <v>0</v>
      </c>
      <c r="V2040" s="178" t="s">
        <v>2229</v>
      </c>
      <c r="W2040" s="130"/>
      <c r="X2040" s="131"/>
      <c r="Y2040" s="131"/>
      <c r="Z2040" s="206"/>
      <c r="AA2040" s="134"/>
      <c r="AB2040" s="174">
        <f>IF(AC2040="totale",SUMIF(AA$7:AA2040,"somma",Z$7:Z2040)-SUMIF(AC$7:AC2039,"totale",AB$7:AB2039),0)</f>
        <v>0</v>
      </c>
      <c r="AC2040" s="134"/>
      <c r="AD2040" s="194">
        <f t="shared" si="140"/>
        <v>0</v>
      </c>
      <c r="AE2040" s="124" t="str">
        <f t="shared" si="139"/>
        <v/>
      </c>
      <c r="AF2040" s="195" t="str">
        <f t="shared" si="141"/>
        <v/>
      </c>
      <c r="AG2040" s="194" t="str">
        <f t="shared" si="142"/>
        <v/>
      </c>
      <c r="AH2040" s="194">
        <f>IF(AG2040="",0,IF(ISERROR(VLOOKUP(AG2040,AG$7:AG2039,1,FALSE)),1,0))</f>
        <v>0</v>
      </c>
      <c r="AI2040" s="194"/>
    </row>
    <row r="2041" spans="1:35" ht="16.5" customHeight="1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75">
        <f>IF(AND($X$5012&lt;&gt;" ",$X$5012&lt;&gt;0),IF(X2041=$X$5012,1+COUNTIF(U$7:U2040,"&gt;0"),0),0)</f>
        <v>0</v>
      </c>
      <c r="V2041" s="178" t="s">
        <v>2230</v>
      </c>
      <c r="W2041" s="130"/>
      <c r="X2041" s="131"/>
      <c r="Y2041" s="131"/>
      <c r="Z2041" s="206"/>
      <c r="AA2041" s="134"/>
      <c r="AB2041" s="174">
        <f>IF(AC2041="totale",SUMIF(AA$7:AA2041,"somma",Z$7:Z2041)-SUMIF(AC$7:AC2040,"totale",AB$7:AB2040),0)</f>
        <v>0</v>
      </c>
      <c r="AC2041" s="134"/>
      <c r="AD2041" s="194">
        <f t="shared" si="140"/>
        <v>0</v>
      </c>
      <c r="AE2041" s="124" t="str">
        <f t="shared" si="139"/>
        <v/>
      </c>
      <c r="AF2041" s="195" t="str">
        <f t="shared" si="141"/>
        <v/>
      </c>
      <c r="AG2041" s="194" t="str">
        <f t="shared" si="142"/>
        <v/>
      </c>
      <c r="AH2041" s="194">
        <f>IF(AG2041="",0,IF(ISERROR(VLOOKUP(AG2041,AG$7:AG2040,1,FALSE)),1,0))</f>
        <v>0</v>
      </c>
      <c r="AI2041" s="194"/>
    </row>
    <row r="2042" spans="1:35" ht="16.5" customHeight="1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75">
        <f>IF(AND($X$5012&lt;&gt;" ",$X$5012&lt;&gt;0),IF(X2042=$X$5012,1+COUNTIF(U$7:U2041,"&gt;0"),0),0)</f>
        <v>0</v>
      </c>
      <c r="V2042" s="178" t="s">
        <v>2231</v>
      </c>
      <c r="W2042" s="130"/>
      <c r="X2042" s="131"/>
      <c r="Y2042" s="131"/>
      <c r="Z2042" s="206"/>
      <c r="AA2042" s="134"/>
      <c r="AB2042" s="174">
        <f>IF(AC2042="totale",SUMIF(AA$7:AA2042,"somma",Z$7:Z2042)-SUMIF(AC$7:AC2041,"totale",AB$7:AB2041),0)</f>
        <v>0</v>
      </c>
      <c r="AC2042" s="134"/>
      <c r="AD2042" s="194">
        <f t="shared" si="140"/>
        <v>0</v>
      </c>
      <c r="AE2042" s="124" t="str">
        <f t="shared" si="139"/>
        <v/>
      </c>
      <c r="AF2042" s="195" t="str">
        <f t="shared" si="141"/>
        <v/>
      </c>
      <c r="AG2042" s="194" t="str">
        <f t="shared" si="142"/>
        <v/>
      </c>
      <c r="AH2042" s="194">
        <f>IF(AG2042="",0,IF(ISERROR(VLOOKUP(AG2042,AG$7:AG2041,1,FALSE)),1,0))</f>
        <v>0</v>
      </c>
      <c r="AI2042" s="194"/>
    </row>
    <row r="2043" spans="1:35" ht="16.5" customHeight="1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75">
        <f>IF(AND($X$5012&lt;&gt;" ",$X$5012&lt;&gt;0),IF(X2043=$X$5012,1+COUNTIF(U$7:U2042,"&gt;0"),0),0)</f>
        <v>0</v>
      </c>
      <c r="V2043" s="178" t="s">
        <v>2232</v>
      </c>
      <c r="W2043" s="130"/>
      <c r="X2043" s="131"/>
      <c r="Y2043" s="131"/>
      <c r="Z2043" s="206"/>
      <c r="AA2043" s="134"/>
      <c r="AB2043" s="174">
        <f>IF(AC2043="totale",SUMIF(AA$7:AA2043,"somma",Z$7:Z2043)-SUMIF(AC$7:AC2042,"totale",AB$7:AB2042),0)</f>
        <v>0</v>
      </c>
      <c r="AC2043" s="134"/>
      <c r="AD2043" s="194">
        <f t="shared" si="140"/>
        <v>0</v>
      </c>
      <c r="AE2043" s="124" t="str">
        <f t="shared" si="139"/>
        <v/>
      </c>
      <c r="AF2043" s="195" t="str">
        <f t="shared" si="141"/>
        <v/>
      </c>
      <c r="AG2043" s="194" t="str">
        <f t="shared" si="142"/>
        <v/>
      </c>
      <c r="AH2043" s="194">
        <f>IF(AG2043="",0,IF(ISERROR(VLOOKUP(AG2043,AG$7:AG2042,1,FALSE)),1,0))</f>
        <v>0</v>
      </c>
      <c r="AI2043" s="194"/>
    </row>
    <row r="2044" spans="1:35" ht="16.5" customHeight="1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75">
        <f>IF(AND($X$5012&lt;&gt;" ",$X$5012&lt;&gt;0),IF(X2044=$X$5012,1+COUNTIF(U$7:U2043,"&gt;0"),0),0)</f>
        <v>0</v>
      </c>
      <c r="V2044" s="178" t="s">
        <v>2233</v>
      </c>
      <c r="W2044" s="130"/>
      <c r="X2044" s="131"/>
      <c r="Y2044" s="131"/>
      <c r="Z2044" s="206"/>
      <c r="AA2044" s="134"/>
      <c r="AB2044" s="174">
        <f>IF(AC2044="totale",SUMIF(AA$7:AA2044,"somma",Z$7:Z2044)-SUMIF(AC$7:AC2043,"totale",AB$7:AB2043),0)</f>
        <v>0</v>
      </c>
      <c r="AC2044" s="134"/>
      <c r="AD2044" s="194">
        <f t="shared" si="140"/>
        <v>0</v>
      </c>
      <c r="AE2044" s="124" t="str">
        <f t="shared" si="139"/>
        <v/>
      </c>
      <c r="AF2044" s="195" t="str">
        <f t="shared" si="141"/>
        <v/>
      </c>
      <c r="AG2044" s="194" t="str">
        <f t="shared" si="142"/>
        <v/>
      </c>
      <c r="AH2044" s="194">
        <f>IF(AG2044="",0,IF(ISERROR(VLOOKUP(AG2044,AG$7:AG2043,1,FALSE)),1,0))</f>
        <v>0</v>
      </c>
      <c r="AI2044" s="194"/>
    </row>
    <row r="2045" spans="1:35" ht="16.5" customHeight="1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75">
        <f>IF(AND($X$5012&lt;&gt;" ",$X$5012&lt;&gt;0),IF(X2045=$X$5012,1+COUNTIF(U$7:U2044,"&gt;0"),0),0)</f>
        <v>0</v>
      </c>
      <c r="V2045" s="178" t="s">
        <v>2234</v>
      </c>
      <c r="W2045" s="130"/>
      <c r="X2045" s="131"/>
      <c r="Y2045" s="131"/>
      <c r="Z2045" s="206"/>
      <c r="AA2045" s="134"/>
      <c r="AB2045" s="174">
        <f>IF(AC2045="totale",SUMIF(AA$7:AA2045,"somma",Z$7:Z2045)-SUMIF(AC$7:AC2044,"totale",AB$7:AB2044),0)</f>
        <v>0</v>
      </c>
      <c r="AC2045" s="134"/>
      <c r="AD2045" s="194">
        <f t="shared" si="140"/>
        <v>0</v>
      </c>
      <c r="AE2045" s="124" t="str">
        <f t="shared" si="139"/>
        <v/>
      </c>
      <c r="AF2045" s="195" t="str">
        <f t="shared" si="141"/>
        <v/>
      </c>
      <c r="AG2045" s="194" t="str">
        <f t="shared" si="142"/>
        <v/>
      </c>
      <c r="AH2045" s="194">
        <f>IF(AG2045="",0,IF(ISERROR(VLOOKUP(AG2045,AG$7:AG2044,1,FALSE)),1,0))</f>
        <v>0</v>
      </c>
      <c r="AI2045" s="194"/>
    </row>
    <row r="2046" spans="1:35" ht="16.5" customHeight="1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75">
        <f>IF(AND($X$5012&lt;&gt;" ",$X$5012&lt;&gt;0),IF(X2046=$X$5012,1+COUNTIF(U$7:U2045,"&gt;0"),0),0)</f>
        <v>0</v>
      </c>
      <c r="V2046" s="178" t="s">
        <v>2235</v>
      </c>
      <c r="W2046" s="130"/>
      <c r="X2046" s="131"/>
      <c r="Y2046" s="131"/>
      <c r="Z2046" s="206"/>
      <c r="AA2046" s="134"/>
      <c r="AB2046" s="174">
        <f>IF(AC2046="totale",SUMIF(AA$7:AA2046,"somma",Z$7:Z2046)-SUMIF(AC$7:AC2045,"totale",AB$7:AB2045),0)</f>
        <v>0</v>
      </c>
      <c r="AC2046" s="134"/>
      <c r="AD2046" s="194">
        <f t="shared" si="140"/>
        <v>0</v>
      </c>
      <c r="AE2046" s="124" t="str">
        <f t="shared" si="139"/>
        <v/>
      </c>
      <c r="AF2046" s="195" t="str">
        <f t="shared" si="141"/>
        <v/>
      </c>
      <c r="AG2046" s="194" t="str">
        <f t="shared" si="142"/>
        <v/>
      </c>
      <c r="AH2046" s="194">
        <f>IF(AG2046="",0,IF(ISERROR(VLOOKUP(AG2046,AG$7:AG2045,1,FALSE)),1,0))</f>
        <v>0</v>
      </c>
      <c r="AI2046" s="194"/>
    </row>
    <row r="2047" spans="1:35" ht="16.5" customHeight="1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75">
        <f>IF(AND($X$5012&lt;&gt;" ",$X$5012&lt;&gt;0),IF(X2047=$X$5012,1+COUNTIF(U$7:U2046,"&gt;0"),0),0)</f>
        <v>0</v>
      </c>
      <c r="V2047" s="178" t="s">
        <v>2236</v>
      </c>
      <c r="W2047" s="130"/>
      <c r="X2047" s="131"/>
      <c r="Y2047" s="131"/>
      <c r="Z2047" s="206"/>
      <c r="AA2047" s="134"/>
      <c r="AB2047" s="174">
        <f>IF(AC2047="totale",SUMIF(AA$7:AA2047,"somma",Z$7:Z2047)-SUMIF(AC$7:AC2046,"totale",AB$7:AB2046),0)</f>
        <v>0</v>
      </c>
      <c r="AC2047" s="134"/>
      <c r="AD2047" s="194">
        <f t="shared" si="140"/>
        <v>0</v>
      </c>
      <c r="AE2047" s="124" t="str">
        <f t="shared" si="139"/>
        <v/>
      </c>
      <c r="AF2047" s="195" t="str">
        <f t="shared" si="141"/>
        <v/>
      </c>
      <c r="AG2047" s="194" t="str">
        <f t="shared" si="142"/>
        <v/>
      </c>
      <c r="AH2047" s="194">
        <f>IF(AG2047="",0,IF(ISERROR(VLOOKUP(AG2047,AG$7:AG2046,1,FALSE)),1,0))</f>
        <v>0</v>
      </c>
      <c r="AI2047" s="194"/>
    </row>
    <row r="2048" spans="1:35" ht="16.5" customHeight="1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75">
        <f>IF(AND($X$5012&lt;&gt;" ",$X$5012&lt;&gt;0),IF(X2048=$X$5012,1+COUNTIF(U$7:U2047,"&gt;0"),0),0)</f>
        <v>0</v>
      </c>
      <c r="V2048" s="178" t="s">
        <v>2237</v>
      </c>
      <c r="W2048" s="130"/>
      <c r="X2048" s="131"/>
      <c r="Y2048" s="131"/>
      <c r="Z2048" s="206"/>
      <c r="AA2048" s="134"/>
      <c r="AB2048" s="174">
        <f>IF(AC2048="totale",SUMIF(AA$7:AA2048,"somma",Z$7:Z2048)-SUMIF(AC$7:AC2047,"totale",AB$7:AB2047),0)</f>
        <v>0</v>
      </c>
      <c r="AC2048" s="134"/>
      <c r="AD2048" s="194">
        <f t="shared" si="140"/>
        <v>0</v>
      </c>
      <c r="AE2048" s="124" t="str">
        <f t="shared" si="139"/>
        <v/>
      </c>
      <c r="AF2048" s="195" t="str">
        <f t="shared" si="141"/>
        <v/>
      </c>
      <c r="AG2048" s="194" t="str">
        <f t="shared" si="142"/>
        <v/>
      </c>
      <c r="AH2048" s="194">
        <f>IF(AG2048="",0,IF(ISERROR(VLOOKUP(AG2048,AG$7:AG2047,1,FALSE)),1,0))</f>
        <v>0</v>
      </c>
      <c r="AI2048" s="194"/>
    </row>
    <row r="2049" spans="1:35" ht="16.5" customHeight="1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75">
        <f>IF(AND($X$5012&lt;&gt;" ",$X$5012&lt;&gt;0),IF(X2049=$X$5012,1+COUNTIF(U$7:U2048,"&gt;0"),0),0)</f>
        <v>0</v>
      </c>
      <c r="V2049" s="178" t="s">
        <v>2238</v>
      </c>
      <c r="W2049" s="130"/>
      <c r="X2049" s="131"/>
      <c r="Y2049" s="131"/>
      <c r="Z2049" s="206"/>
      <c r="AA2049" s="134"/>
      <c r="AB2049" s="174">
        <f>IF(AC2049="totale",SUMIF(AA$7:AA2049,"somma",Z$7:Z2049)-SUMIF(AC$7:AC2048,"totale",AB$7:AB2048),0)</f>
        <v>0</v>
      </c>
      <c r="AC2049" s="134"/>
      <c r="AD2049" s="194">
        <f t="shared" si="140"/>
        <v>0</v>
      </c>
      <c r="AE2049" s="124" t="str">
        <f t="shared" si="139"/>
        <v/>
      </c>
      <c r="AF2049" s="195" t="str">
        <f t="shared" si="141"/>
        <v/>
      </c>
      <c r="AG2049" s="194" t="str">
        <f t="shared" si="142"/>
        <v/>
      </c>
      <c r="AH2049" s="194">
        <f>IF(AG2049="",0,IF(ISERROR(VLOOKUP(AG2049,AG$7:AG2048,1,FALSE)),1,0))</f>
        <v>0</v>
      </c>
      <c r="AI2049" s="194"/>
    </row>
    <row r="2050" spans="1:35" ht="16.5" customHeight="1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75">
        <f>IF(AND($X$5012&lt;&gt;" ",$X$5012&lt;&gt;0),IF(X2050=$X$5012,1+COUNTIF(U$7:U2049,"&gt;0"),0),0)</f>
        <v>0</v>
      </c>
      <c r="V2050" s="178" t="s">
        <v>2239</v>
      </c>
      <c r="W2050" s="130"/>
      <c r="X2050" s="131"/>
      <c r="Y2050" s="131"/>
      <c r="Z2050" s="206"/>
      <c r="AA2050" s="134"/>
      <c r="AB2050" s="174">
        <f>IF(AC2050="totale",SUMIF(AA$7:AA2050,"somma",Z$7:Z2050)-SUMIF(AC$7:AC2049,"totale",AB$7:AB2049),0)</f>
        <v>0</v>
      </c>
      <c r="AC2050" s="134"/>
      <c r="AD2050" s="194">
        <f t="shared" si="140"/>
        <v>0</v>
      </c>
      <c r="AE2050" s="124" t="str">
        <f t="shared" si="139"/>
        <v/>
      </c>
      <c r="AF2050" s="195" t="str">
        <f t="shared" si="141"/>
        <v/>
      </c>
      <c r="AG2050" s="194" t="str">
        <f t="shared" si="142"/>
        <v/>
      </c>
      <c r="AH2050" s="194">
        <f>IF(AG2050="",0,IF(ISERROR(VLOOKUP(AG2050,AG$7:AG2049,1,FALSE)),1,0))</f>
        <v>0</v>
      </c>
      <c r="AI2050" s="194"/>
    </row>
    <row r="2051" spans="1:35" ht="16.5" customHeight="1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75">
        <f>IF(AND($X$5012&lt;&gt;" ",$X$5012&lt;&gt;0),IF(X2051=$X$5012,1+COUNTIF(U$7:U2050,"&gt;0"),0),0)</f>
        <v>0</v>
      </c>
      <c r="V2051" s="178" t="s">
        <v>2240</v>
      </c>
      <c r="W2051" s="130"/>
      <c r="X2051" s="131"/>
      <c r="Y2051" s="131"/>
      <c r="Z2051" s="206"/>
      <c r="AA2051" s="134"/>
      <c r="AB2051" s="174">
        <f>IF(AC2051="totale",SUMIF(AA$7:AA2051,"somma",Z$7:Z2051)-SUMIF(AC$7:AC2050,"totale",AB$7:AB2050),0)</f>
        <v>0</v>
      </c>
      <c r="AC2051" s="134"/>
      <c r="AD2051" s="194">
        <f t="shared" si="140"/>
        <v>0</v>
      </c>
      <c r="AE2051" s="124" t="str">
        <f t="shared" si="139"/>
        <v/>
      </c>
      <c r="AF2051" s="195" t="str">
        <f t="shared" si="141"/>
        <v/>
      </c>
      <c r="AG2051" s="194" t="str">
        <f t="shared" si="142"/>
        <v/>
      </c>
      <c r="AH2051" s="194">
        <f>IF(AG2051="",0,IF(ISERROR(VLOOKUP(AG2051,AG$7:AG2050,1,FALSE)),1,0))</f>
        <v>0</v>
      </c>
      <c r="AI2051" s="194"/>
    </row>
    <row r="2052" spans="1:35" ht="16.5" customHeight="1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75">
        <f>IF(AND($X$5012&lt;&gt;" ",$X$5012&lt;&gt;0),IF(X2052=$X$5012,1+COUNTIF(U$7:U2051,"&gt;0"),0),0)</f>
        <v>0</v>
      </c>
      <c r="V2052" s="178" t="s">
        <v>2241</v>
      </c>
      <c r="W2052" s="130"/>
      <c r="X2052" s="131"/>
      <c r="Y2052" s="131"/>
      <c r="Z2052" s="206"/>
      <c r="AA2052" s="134"/>
      <c r="AB2052" s="174">
        <f>IF(AC2052="totale",SUMIF(AA$7:AA2052,"somma",Z$7:Z2052)-SUMIF(AC$7:AC2051,"totale",AB$7:AB2051),0)</f>
        <v>0</v>
      </c>
      <c r="AC2052" s="134"/>
      <c r="AD2052" s="194">
        <f t="shared" si="140"/>
        <v>0</v>
      </c>
      <c r="AE2052" s="124" t="str">
        <f t="shared" si="139"/>
        <v/>
      </c>
      <c r="AF2052" s="195" t="str">
        <f t="shared" si="141"/>
        <v/>
      </c>
      <c r="AG2052" s="194" t="str">
        <f t="shared" si="142"/>
        <v/>
      </c>
      <c r="AH2052" s="194">
        <f>IF(AG2052="",0,IF(ISERROR(VLOOKUP(AG2052,AG$7:AG2051,1,FALSE)),1,0))</f>
        <v>0</v>
      </c>
      <c r="AI2052" s="194"/>
    </row>
    <row r="2053" spans="1:35" ht="16.5" customHeight="1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75">
        <f>IF(AND($X$5012&lt;&gt;" ",$X$5012&lt;&gt;0),IF(X2053=$X$5012,1+COUNTIF(U$7:U2052,"&gt;0"),0),0)</f>
        <v>0</v>
      </c>
      <c r="V2053" s="178" t="s">
        <v>2242</v>
      </c>
      <c r="W2053" s="130"/>
      <c r="X2053" s="131"/>
      <c r="Y2053" s="131"/>
      <c r="Z2053" s="206"/>
      <c r="AA2053" s="134"/>
      <c r="AB2053" s="174">
        <f>IF(AC2053="totale",SUMIF(AA$7:AA2053,"somma",Z$7:Z2053)-SUMIF(AC$7:AC2052,"totale",AB$7:AB2052),0)</f>
        <v>0</v>
      </c>
      <c r="AC2053" s="134"/>
      <c r="AD2053" s="194">
        <f t="shared" si="140"/>
        <v>0</v>
      </c>
      <c r="AE2053" s="124" t="str">
        <f t="shared" si="139"/>
        <v/>
      </c>
      <c r="AF2053" s="195" t="str">
        <f t="shared" si="141"/>
        <v/>
      </c>
      <c r="AG2053" s="194" t="str">
        <f t="shared" si="142"/>
        <v/>
      </c>
      <c r="AH2053" s="194">
        <f>IF(AG2053="",0,IF(ISERROR(VLOOKUP(AG2053,AG$7:AG2052,1,FALSE)),1,0))</f>
        <v>0</v>
      </c>
      <c r="AI2053" s="194"/>
    </row>
    <row r="2054" spans="1:35" ht="16.5" customHeight="1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75">
        <f>IF(AND($X$5012&lt;&gt;" ",$X$5012&lt;&gt;0),IF(X2054=$X$5012,1+COUNTIF(U$7:U2053,"&gt;0"),0),0)</f>
        <v>0</v>
      </c>
      <c r="V2054" s="178" t="s">
        <v>2243</v>
      </c>
      <c r="W2054" s="130"/>
      <c r="X2054" s="131"/>
      <c r="Y2054" s="131"/>
      <c r="Z2054" s="206"/>
      <c r="AA2054" s="134"/>
      <c r="AB2054" s="174">
        <f>IF(AC2054="totale",SUMIF(AA$7:AA2054,"somma",Z$7:Z2054)-SUMIF(AC$7:AC2053,"totale",AB$7:AB2053),0)</f>
        <v>0</v>
      </c>
      <c r="AC2054" s="134"/>
      <c r="AD2054" s="194">
        <f t="shared" si="140"/>
        <v>0</v>
      </c>
      <c r="AE2054" s="124" t="str">
        <f t="shared" ref="AE2054:AE2117" si="143">IF(W2054&gt;0,CONCATENATE(MONTH(W2054)&amp;X2054),"")</f>
        <v/>
      </c>
      <c r="AF2054" s="195" t="str">
        <f t="shared" si="141"/>
        <v/>
      </c>
      <c r="AG2054" s="194" t="str">
        <f t="shared" si="142"/>
        <v/>
      </c>
      <c r="AH2054" s="194">
        <f>IF(AG2054="",0,IF(ISERROR(VLOOKUP(AG2054,AG$7:AG2053,1,FALSE)),1,0))</f>
        <v>0</v>
      </c>
      <c r="AI2054" s="194"/>
    </row>
    <row r="2055" spans="1:35" ht="16.5" customHeight="1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75">
        <f>IF(AND($X$5012&lt;&gt;" ",$X$5012&lt;&gt;0),IF(X2055=$X$5012,1+COUNTIF(U$7:U2054,"&gt;0"),0),0)</f>
        <v>0</v>
      </c>
      <c r="V2055" s="178" t="s">
        <v>2244</v>
      </c>
      <c r="W2055" s="130"/>
      <c r="X2055" s="131"/>
      <c r="Y2055" s="131"/>
      <c r="Z2055" s="206"/>
      <c r="AA2055" s="134"/>
      <c r="AB2055" s="174">
        <f>IF(AC2055="totale",SUMIF(AA$7:AA2055,"somma",Z$7:Z2055)-SUMIF(AC$7:AC2054,"totale",AB$7:AB2054),0)</f>
        <v>0</v>
      </c>
      <c r="AC2055" s="134"/>
      <c r="AD2055" s="194">
        <f t="shared" si="140"/>
        <v>0</v>
      </c>
      <c r="AE2055" s="124" t="str">
        <f t="shared" si="143"/>
        <v/>
      </c>
      <c r="AF2055" s="195" t="str">
        <f t="shared" si="141"/>
        <v/>
      </c>
      <c r="AG2055" s="194" t="str">
        <f t="shared" si="142"/>
        <v/>
      </c>
      <c r="AH2055" s="194">
        <f>IF(AG2055="",0,IF(ISERROR(VLOOKUP(AG2055,AG$7:AG2054,1,FALSE)),1,0))</f>
        <v>0</v>
      </c>
      <c r="AI2055" s="194"/>
    </row>
    <row r="2056" spans="1:35" ht="16.5" customHeight="1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75">
        <f>IF(AND($X$5012&lt;&gt;" ",$X$5012&lt;&gt;0),IF(X2056=$X$5012,1+COUNTIF(U$7:U2055,"&gt;0"),0),0)</f>
        <v>0</v>
      </c>
      <c r="V2056" s="178" t="s">
        <v>2245</v>
      </c>
      <c r="W2056" s="130"/>
      <c r="X2056" s="131"/>
      <c r="Y2056" s="131"/>
      <c r="Z2056" s="206"/>
      <c r="AA2056" s="134"/>
      <c r="AB2056" s="174">
        <f>IF(AC2056="totale",SUMIF(AA$7:AA2056,"somma",Z$7:Z2056)-SUMIF(AC$7:AC2055,"totale",AB$7:AB2055),0)</f>
        <v>0</v>
      </c>
      <c r="AC2056" s="134"/>
      <c r="AD2056" s="194">
        <f t="shared" ref="AD2056:AD2119" si="144">IF(ISBLANK(X2056),0,VLOOKUP(X2056,$B$8:$E$57,1,FALSE))</f>
        <v>0</v>
      </c>
      <c r="AE2056" s="124" t="str">
        <f t="shared" si="143"/>
        <v/>
      </c>
      <c r="AF2056" s="195" t="str">
        <f t="shared" ref="AF2056:AF2119" si="145">IF(OR(AND(Z2056&lt;&gt;0,ISBLANK(X2056)),ISERROR(AD2056)),"ERR","")</f>
        <v/>
      </c>
      <c r="AG2056" s="194" t="str">
        <f t="shared" si="142"/>
        <v/>
      </c>
      <c r="AH2056" s="194">
        <f>IF(AG2056="",0,IF(ISERROR(VLOOKUP(AG2056,AG$7:AG2055,1,FALSE)),1,0))</f>
        <v>0</v>
      </c>
      <c r="AI2056" s="194"/>
    </row>
    <row r="2057" spans="1:35" ht="16.5" customHeight="1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75">
        <f>IF(AND($X$5012&lt;&gt;" ",$X$5012&lt;&gt;0),IF(X2057=$X$5012,1+COUNTIF(U$7:U2056,"&gt;0"),0),0)</f>
        <v>0</v>
      </c>
      <c r="V2057" s="178" t="s">
        <v>2246</v>
      </c>
      <c r="W2057" s="130"/>
      <c r="X2057" s="131"/>
      <c r="Y2057" s="131"/>
      <c r="Z2057" s="206"/>
      <c r="AA2057" s="134"/>
      <c r="AB2057" s="174">
        <f>IF(AC2057="totale",SUMIF(AA$7:AA2057,"somma",Z$7:Z2057)-SUMIF(AC$7:AC2056,"totale",AB$7:AB2056),0)</f>
        <v>0</v>
      </c>
      <c r="AC2057" s="134"/>
      <c r="AD2057" s="194">
        <f t="shared" si="144"/>
        <v>0</v>
      </c>
      <c r="AE2057" s="124" t="str">
        <f t="shared" si="143"/>
        <v/>
      </c>
      <c r="AF2057" s="195" t="str">
        <f t="shared" si="145"/>
        <v/>
      </c>
      <c r="AG2057" s="194" t="str">
        <f t="shared" si="142"/>
        <v/>
      </c>
      <c r="AH2057" s="194">
        <f>IF(AG2057="",0,IF(ISERROR(VLOOKUP(AG2057,AG$7:AG2056,1,FALSE)),1,0))</f>
        <v>0</v>
      </c>
      <c r="AI2057" s="194"/>
    </row>
    <row r="2058" spans="1:35" ht="16.5" customHeight="1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75">
        <f>IF(AND($X$5012&lt;&gt;" ",$X$5012&lt;&gt;0),IF(X2058=$X$5012,1+COUNTIF(U$7:U2057,"&gt;0"),0),0)</f>
        <v>0</v>
      </c>
      <c r="V2058" s="178" t="s">
        <v>2247</v>
      </c>
      <c r="W2058" s="130"/>
      <c r="X2058" s="131"/>
      <c r="Y2058" s="131"/>
      <c r="Z2058" s="206"/>
      <c r="AA2058" s="134"/>
      <c r="AB2058" s="174">
        <f>IF(AC2058="totale",SUMIF(AA$7:AA2058,"somma",Z$7:Z2058)-SUMIF(AC$7:AC2057,"totale",AB$7:AB2057),0)</f>
        <v>0</v>
      </c>
      <c r="AC2058" s="134"/>
      <c r="AD2058" s="194">
        <f t="shared" si="144"/>
        <v>0</v>
      </c>
      <c r="AE2058" s="124" t="str">
        <f t="shared" si="143"/>
        <v/>
      </c>
      <c r="AF2058" s="195" t="str">
        <f t="shared" si="145"/>
        <v/>
      </c>
      <c r="AG2058" s="194" t="str">
        <f t="shared" ref="AG2058:AG2121" si="146">IF(W2058&gt;0,CONCATENATE(MONTH(W2058),"-",YEAR(W2058)),"")</f>
        <v/>
      </c>
      <c r="AH2058" s="194">
        <f>IF(AG2058="",0,IF(ISERROR(VLOOKUP(AG2058,AG$7:AG2057,1,FALSE)),1,0))</f>
        <v>0</v>
      </c>
      <c r="AI2058" s="194"/>
    </row>
    <row r="2059" spans="1:35" ht="16.5" customHeight="1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75">
        <f>IF(AND($X$5012&lt;&gt;" ",$X$5012&lt;&gt;0),IF(X2059=$X$5012,1+COUNTIF(U$7:U2058,"&gt;0"),0),0)</f>
        <v>0</v>
      </c>
      <c r="V2059" s="178" t="s">
        <v>2248</v>
      </c>
      <c r="W2059" s="130"/>
      <c r="X2059" s="131"/>
      <c r="Y2059" s="131"/>
      <c r="Z2059" s="206"/>
      <c r="AA2059" s="134"/>
      <c r="AB2059" s="174">
        <f>IF(AC2059="totale",SUMIF(AA$7:AA2059,"somma",Z$7:Z2059)-SUMIF(AC$7:AC2058,"totale",AB$7:AB2058),0)</f>
        <v>0</v>
      </c>
      <c r="AC2059" s="134"/>
      <c r="AD2059" s="194">
        <f t="shared" si="144"/>
        <v>0</v>
      </c>
      <c r="AE2059" s="124" t="str">
        <f t="shared" si="143"/>
        <v/>
      </c>
      <c r="AF2059" s="195" t="str">
        <f t="shared" si="145"/>
        <v/>
      </c>
      <c r="AG2059" s="194" t="str">
        <f t="shared" si="146"/>
        <v/>
      </c>
      <c r="AH2059" s="194">
        <f>IF(AG2059="",0,IF(ISERROR(VLOOKUP(AG2059,AG$7:AG2058,1,FALSE)),1,0))</f>
        <v>0</v>
      </c>
      <c r="AI2059" s="194"/>
    </row>
    <row r="2060" spans="1:35" ht="16.5" customHeight="1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75">
        <f>IF(AND($X$5012&lt;&gt;" ",$X$5012&lt;&gt;0),IF(X2060=$X$5012,1+COUNTIF(U$7:U2059,"&gt;0"),0),0)</f>
        <v>0</v>
      </c>
      <c r="V2060" s="178" t="s">
        <v>2249</v>
      </c>
      <c r="W2060" s="130"/>
      <c r="X2060" s="131"/>
      <c r="Y2060" s="131"/>
      <c r="Z2060" s="206"/>
      <c r="AA2060" s="134"/>
      <c r="AB2060" s="174">
        <f>IF(AC2060="totale",SUMIF(AA$7:AA2060,"somma",Z$7:Z2060)-SUMIF(AC$7:AC2059,"totale",AB$7:AB2059),0)</f>
        <v>0</v>
      </c>
      <c r="AC2060" s="134"/>
      <c r="AD2060" s="194">
        <f t="shared" si="144"/>
        <v>0</v>
      </c>
      <c r="AE2060" s="124" t="str">
        <f t="shared" si="143"/>
        <v/>
      </c>
      <c r="AF2060" s="195" t="str">
        <f t="shared" si="145"/>
        <v/>
      </c>
      <c r="AG2060" s="194" t="str">
        <f t="shared" si="146"/>
        <v/>
      </c>
      <c r="AH2060" s="194">
        <f>IF(AG2060="",0,IF(ISERROR(VLOOKUP(AG2060,AG$7:AG2059,1,FALSE)),1,0))</f>
        <v>0</v>
      </c>
      <c r="AI2060" s="194"/>
    </row>
    <row r="2061" spans="1:35" ht="16.5" customHeight="1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75">
        <f>IF(AND($X$5012&lt;&gt;" ",$X$5012&lt;&gt;0),IF(X2061=$X$5012,1+COUNTIF(U$7:U2060,"&gt;0"),0),0)</f>
        <v>0</v>
      </c>
      <c r="V2061" s="178" t="s">
        <v>2250</v>
      </c>
      <c r="W2061" s="130"/>
      <c r="X2061" s="131"/>
      <c r="Y2061" s="131"/>
      <c r="Z2061" s="206"/>
      <c r="AA2061" s="134"/>
      <c r="AB2061" s="174">
        <f>IF(AC2061="totale",SUMIF(AA$7:AA2061,"somma",Z$7:Z2061)-SUMIF(AC$7:AC2060,"totale",AB$7:AB2060),0)</f>
        <v>0</v>
      </c>
      <c r="AC2061" s="134"/>
      <c r="AD2061" s="194">
        <f t="shared" si="144"/>
        <v>0</v>
      </c>
      <c r="AE2061" s="124" t="str">
        <f t="shared" si="143"/>
        <v/>
      </c>
      <c r="AF2061" s="195" t="str">
        <f t="shared" si="145"/>
        <v/>
      </c>
      <c r="AG2061" s="194" t="str">
        <f t="shared" si="146"/>
        <v/>
      </c>
      <c r="AH2061" s="194">
        <f>IF(AG2061="",0,IF(ISERROR(VLOOKUP(AG2061,AG$7:AG2060,1,FALSE)),1,0))</f>
        <v>0</v>
      </c>
      <c r="AI2061" s="194"/>
    </row>
    <row r="2062" spans="1:35" ht="16.5" customHeight="1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75">
        <f>IF(AND($X$5012&lt;&gt;" ",$X$5012&lt;&gt;0),IF(X2062=$X$5012,1+COUNTIF(U$7:U2061,"&gt;0"),0),0)</f>
        <v>0</v>
      </c>
      <c r="V2062" s="178" t="s">
        <v>2251</v>
      </c>
      <c r="W2062" s="130"/>
      <c r="X2062" s="131"/>
      <c r="Y2062" s="131"/>
      <c r="Z2062" s="206"/>
      <c r="AA2062" s="134"/>
      <c r="AB2062" s="174">
        <f>IF(AC2062="totale",SUMIF(AA$7:AA2062,"somma",Z$7:Z2062)-SUMIF(AC$7:AC2061,"totale",AB$7:AB2061),0)</f>
        <v>0</v>
      </c>
      <c r="AC2062" s="134"/>
      <c r="AD2062" s="194">
        <f t="shared" si="144"/>
        <v>0</v>
      </c>
      <c r="AE2062" s="124" t="str">
        <f t="shared" si="143"/>
        <v/>
      </c>
      <c r="AF2062" s="195" t="str">
        <f t="shared" si="145"/>
        <v/>
      </c>
      <c r="AG2062" s="194" t="str">
        <f t="shared" si="146"/>
        <v/>
      </c>
      <c r="AH2062" s="194">
        <f>IF(AG2062="",0,IF(ISERROR(VLOOKUP(AG2062,AG$7:AG2061,1,FALSE)),1,0))</f>
        <v>0</v>
      </c>
      <c r="AI2062" s="194"/>
    </row>
    <row r="2063" spans="1:35" ht="16.5" customHeight="1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75">
        <f>IF(AND($X$5012&lt;&gt;" ",$X$5012&lt;&gt;0),IF(X2063=$X$5012,1+COUNTIF(U$7:U2062,"&gt;0"),0),0)</f>
        <v>0</v>
      </c>
      <c r="V2063" s="178" t="s">
        <v>2252</v>
      </c>
      <c r="W2063" s="130"/>
      <c r="X2063" s="131"/>
      <c r="Y2063" s="131"/>
      <c r="Z2063" s="206"/>
      <c r="AA2063" s="134"/>
      <c r="AB2063" s="174">
        <f>IF(AC2063="totale",SUMIF(AA$7:AA2063,"somma",Z$7:Z2063)-SUMIF(AC$7:AC2062,"totale",AB$7:AB2062),0)</f>
        <v>0</v>
      </c>
      <c r="AC2063" s="134"/>
      <c r="AD2063" s="194">
        <f t="shared" si="144"/>
        <v>0</v>
      </c>
      <c r="AE2063" s="124" t="str">
        <f t="shared" si="143"/>
        <v/>
      </c>
      <c r="AF2063" s="195" t="str">
        <f t="shared" si="145"/>
        <v/>
      </c>
      <c r="AG2063" s="194" t="str">
        <f t="shared" si="146"/>
        <v/>
      </c>
      <c r="AH2063" s="194">
        <f>IF(AG2063="",0,IF(ISERROR(VLOOKUP(AG2063,AG$7:AG2062,1,FALSE)),1,0))</f>
        <v>0</v>
      </c>
      <c r="AI2063" s="194"/>
    </row>
    <row r="2064" spans="1:35" ht="16.5" customHeight="1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75">
        <f>IF(AND($X$5012&lt;&gt;" ",$X$5012&lt;&gt;0),IF(X2064=$X$5012,1+COUNTIF(U$7:U2063,"&gt;0"),0),0)</f>
        <v>0</v>
      </c>
      <c r="V2064" s="178" t="s">
        <v>2253</v>
      </c>
      <c r="W2064" s="130"/>
      <c r="X2064" s="131"/>
      <c r="Y2064" s="131"/>
      <c r="Z2064" s="206"/>
      <c r="AA2064" s="134"/>
      <c r="AB2064" s="174">
        <f>IF(AC2064="totale",SUMIF(AA$7:AA2064,"somma",Z$7:Z2064)-SUMIF(AC$7:AC2063,"totale",AB$7:AB2063),0)</f>
        <v>0</v>
      </c>
      <c r="AC2064" s="134"/>
      <c r="AD2064" s="194">
        <f t="shared" si="144"/>
        <v>0</v>
      </c>
      <c r="AE2064" s="124" t="str">
        <f t="shared" si="143"/>
        <v/>
      </c>
      <c r="AF2064" s="195" t="str">
        <f t="shared" si="145"/>
        <v/>
      </c>
      <c r="AG2064" s="194" t="str">
        <f t="shared" si="146"/>
        <v/>
      </c>
      <c r="AH2064" s="194">
        <f>IF(AG2064="",0,IF(ISERROR(VLOOKUP(AG2064,AG$7:AG2063,1,FALSE)),1,0))</f>
        <v>0</v>
      </c>
      <c r="AI2064" s="194"/>
    </row>
    <row r="2065" spans="1:35" ht="16.5" customHeight="1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75">
        <f>IF(AND($X$5012&lt;&gt;" ",$X$5012&lt;&gt;0),IF(X2065=$X$5012,1+COUNTIF(U$7:U2064,"&gt;0"),0),0)</f>
        <v>0</v>
      </c>
      <c r="V2065" s="178" t="s">
        <v>2254</v>
      </c>
      <c r="W2065" s="130"/>
      <c r="X2065" s="131"/>
      <c r="Y2065" s="131"/>
      <c r="Z2065" s="206"/>
      <c r="AA2065" s="134"/>
      <c r="AB2065" s="174">
        <f>IF(AC2065="totale",SUMIF(AA$7:AA2065,"somma",Z$7:Z2065)-SUMIF(AC$7:AC2064,"totale",AB$7:AB2064),0)</f>
        <v>0</v>
      </c>
      <c r="AC2065" s="134"/>
      <c r="AD2065" s="194">
        <f t="shared" si="144"/>
        <v>0</v>
      </c>
      <c r="AE2065" s="124" t="str">
        <f t="shared" si="143"/>
        <v/>
      </c>
      <c r="AF2065" s="195" t="str">
        <f t="shared" si="145"/>
        <v/>
      </c>
      <c r="AG2065" s="194" t="str">
        <f t="shared" si="146"/>
        <v/>
      </c>
      <c r="AH2065" s="194">
        <f>IF(AG2065="",0,IF(ISERROR(VLOOKUP(AG2065,AG$7:AG2064,1,FALSE)),1,0))</f>
        <v>0</v>
      </c>
      <c r="AI2065" s="194"/>
    </row>
    <row r="2066" spans="1:35" ht="16.5" customHeight="1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75">
        <f>IF(AND($X$5012&lt;&gt;" ",$X$5012&lt;&gt;0),IF(X2066=$X$5012,1+COUNTIF(U$7:U2065,"&gt;0"),0),0)</f>
        <v>0</v>
      </c>
      <c r="V2066" s="178" t="s">
        <v>2255</v>
      </c>
      <c r="W2066" s="130"/>
      <c r="X2066" s="131"/>
      <c r="Y2066" s="131"/>
      <c r="Z2066" s="206"/>
      <c r="AA2066" s="134"/>
      <c r="AB2066" s="174">
        <f>IF(AC2066="totale",SUMIF(AA$7:AA2066,"somma",Z$7:Z2066)-SUMIF(AC$7:AC2065,"totale",AB$7:AB2065),0)</f>
        <v>0</v>
      </c>
      <c r="AC2066" s="134"/>
      <c r="AD2066" s="194">
        <f t="shared" si="144"/>
        <v>0</v>
      </c>
      <c r="AE2066" s="124" t="str">
        <f t="shared" si="143"/>
        <v/>
      </c>
      <c r="AF2066" s="195" t="str">
        <f t="shared" si="145"/>
        <v/>
      </c>
      <c r="AG2066" s="194" t="str">
        <f t="shared" si="146"/>
        <v/>
      </c>
      <c r="AH2066" s="194">
        <f>IF(AG2066="",0,IF(ISERROR(VLOOKUP(AG2066,AG$7:AG2065,1,FALSE)),1,0))</f>
        <v>0</v>
      </c>
      <c r="AI2066" s="194"/>
    </row>
    <row r="2067" spans="1:35" ht="16.5" customHeight="1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75">
        <f>IF(AND($X$5012&lt;&gt;" ",$X$5012&lt;&gt;0),IF(X2067=$X$5012,1+COUNTIF(U$7:U2066,"&gt;0"),0),0)</f>
        <v>0</v>
      </c>
      <c r="V2067" s="178" t="s">
        <v>2256</v>
      </c>
      <c r="W2067" s="130"/>
      <c r="X2067" s="131"/>
      <c r="Y2067" s="131"/>
      <c r="Z2067" s="206"/>
      <c r="AA2067" s="134"/>
      <c r="AB2067" s="174">
        <f>IF(AC2067="totale",SUMIF(AA$7:AA2067,"somma",Z$7:Z2067)-SUMIF(AC$7:AC2066,"totale",AB$7:AB2066),0)</f>
        <v>0</v>
      </c>
      <c r="AC2067" s="134"/>
      <c r="AD2067" s="194">
        <f t="shared" si="144"/>
        <v>0</v>
      </c>
      <c r="AE2067" s="124" t="str">
        <f t="shared" si="143"/>
        <v/>
      </c>
      <c r="AF2067" s="195" t="str">
        <f t="shared" si="145"/>
        <v/>
      </c>
      <c r="AG2067" s="194" t="str">
        <f t="shared" si="146"/>
        <v/>
      </c>
      <c r="AH2067" s="194">
        <f>IF(AG2067="",0,IF(ISERROR(VLOOKUP(AG2067,AG$7:AG2066,1,FALSE)),1,0))</f>
        <v>0</v>
      </c>
      <c r="AI2067" s="194"/>
    </row>
    <row r="2068" spans="1:35" ht="16.5" customHeight="1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75">
        <f>IF(AND($X$5012&lt;&gt;" ",$X$5012&lt;&gt;0),IF(X2068=$X$5012,1+COUNTIF(U$7:U2067,"&gt;0"),0),0)</f>
        <v>0</v>
      </c>
      <c r="V2068" s="178" t="s">
        <v>2257</v>
      </c>
      <c r="W2068" s="130"/>
      <c r="X2068" s="131"/>
      <c r="Y2068" s="131"/>
      <c r="Z2068" s="206"/>
      <c r="AA2068" s="134"/>
      <c r="AB2068" s="174">
        <f>IF(AC2068="totale",SUMIF(AA$7:AA2068,"somma",Z$7:Z2068)-SUMIF(AC$7:AC2067,"totale",AB$7:AB2067),0)</f>
        <v>0</v>
      </c>
      <c r="AC2068" s="134"/>
      <c r="AD2068" s="194">
        <f t="shared" si="144"/>
        <v>0</v>
      </c>
      <c r="AE2068" s="124" t="str">
        <f t="shared" si="143"/>
        <v/>
      </c>
      <c r="AF2068" s="195" t="str">
        <f t="shared" si="145"/>
        <v/>
      </c>
      <c r="AG2068" s="194" t="str">
        <f t="shared" si="146"/>
        <v/>
      </c>
      <c r="AH2068" s="194">
        <f>IF(AG2068="",0,IF(ISERROR(VLOOKUP(AG2068,AG$7:AG2067,1,FALSE)),1,0))</f>
        <v>0</v>
      </c>
      <c r="AI2068" s="194"/>
    </row>
    <row r="2069" spans="1:35" ht="16.5" customHeight="1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75">
        <f>IF(AND($X$5012&lt;&gt;" ",$X$5012&lt;&gt;0),IF(X2069=$X$5012,1+COUNTIF(U$7:U2068,"&gt;0"),0),0)</f>
        <v>0</v>
      </c>
      <c r="V2069" s="178" t="s">
        <v>2258</v>
      </c>
      <c r="W2069" s="130"/>
      <c r="X2069" s="131"/>
      <c r="Y2069" s="131"/>
      <c r="Z2069" s="206"/>
      <c r="AA2069" s="134"/>
      <c r="AB2069" s="174">
        <f>IF(AC2069="totale",SUMIF(AA$7:AA2069,"somma",Z$7:Z2069)-SUMIF(AC$7:AC2068,"totale",AB$7:AB2068),0)</f>
        <v>0</v>
      </c>
      <c r="AC2069" s="134"/>
      <c r="AD2069" s="194">
        <f t="shared" si="144"/>
        <v>0</v>
      </c>
      <c r="AE2069" s="124" t="str">
        <f t="shared" si="143"/>
        <v/>
      </c>
      <c r="AF2069" s="195" t="str">
        <f t="shared" si="145"/>
        <v/>
      </c>
      <c r="AG2069" s="194" t="str">
        <f t="shared" si="146"/>
        <v/>
      </c>
      <c r="AH2069" s="194">
        <f>IF(AG2069="",0,IF(ISERROR(VLOOKUP(AG2069,AG$7:AG2068,1,FALSE)),1,0))</f>
        <v>0</v>
      </c>
      <c r="AI2069" s="194"/>
    </row>
    <row r="2070" spans="1:35" ht="16.5" customHeight="1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75">
        <f>IF(AND($X$5012&lt;&gt;" ",$X$5012&lt;&gt;0),IF(X2070=$X$5012,1+COUNTIF(U$7:U2069,"&gt;0"),0),0)</f>
        <v>0</v>
      </c>
      <c r="V2070" s="178" t="s">
        <v>2259</v>
      </c>
      <c r="W2070" s="130"/>
      <c r="X2070" s="131"/>
      <c r="Y2070" s="131"/>
      <c r="Z2070" s="206"/>
      <c r="AA2070" s="134"/>
      <c r="AB2070" s="174">
        <f>IF(AC2070="totale",SUMIF(AA$7:AA2070,"somma",Z$7:Z2070)-SUMIF(AC$7:AC2069,"totale",AB$7:AB2069),0)</f>
        <v>0</v>
      </c>
      <c r="AC2070" s="134"/>
      <c r="AD2070" s="194">
        <f t="shared" si="144"/>
        <v>0</v>
      </c>
      <c r="AE2070" s="124" t="str">
        <f t="shared" si="143"/>
        <v/>
      </c>
      <c r="AF2070" s="195" t="str">
        <f t="shared" si="145"/>
        <v/>
      </c>
      <c r="AG2070" s="194" t="str">
        <f t="shared" si="146"/>
        <v/>
      </c>
      <c r="AH2070" s="194">
        <f>IF(AG2070="",0,IF(ISERROR(VLOOKUP(AG2070,AG$7:AG2069,1,FALSE)),1,0))</f>
        <v>0</v>
      </c>
      <c r="AI2070" s="194"/>
    </row>
    <row r="2071" spans="1:35" ht="16.5" customHeight="1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75">
        <f>IF(AND($X$5012&lt;&gt;" ",$X$5012&lt;&gt;0),IF(X2071=$X$5012,1+COUNTIF(U$7:U2070,"&gt;0"),0),0)</f>
        <v>0</v>
      </c>
      <c r="V2071" s="178" t="s">
        <v>2260</v>
      </c>
      <c r="W2071" s="130"/>
      <c r="X2071" s="131"/>
      <c r="Y2071" s="131"/>
      <c r="Z2071" s="206"/>
      <c r="AA2071" s="134"/>
      <c r="AB2071" s="174">
        <f>IF(AC2071="totale",SUMIF(AA$7:AA2071,"somma",Z$7:Z2071)-SUMIF(AC$7:AC2070,"totale",AB$7:AB2070),0)</f>
        <v>0</v>
      </c>
      <c r="AC2071" s="134"/>
      <c r="AD2071" s="194">
        <f t="shared" si="144"/>
        <v>0</v>
      </c>
      <c r="AE2071" s="124" t="str">
        <f t="shared" si="143"/>
        <v/>
      </c>
      <c r="AF2071" s="195" t="str">
        <f t="shared" si="145"/>
        <v/>
      </c>
      <c r="AG2071" s="194" t="str">
        <f t="shared" si="146"/>
        <v/>
      </c>
      <c r="AH2071" s="194">
        <f>IF(AG2071="",0,IF(ISERROR(VLOOKUP(AG2071,AG$7:AG2070,1,FALSE)),1,0))</f>
        <v>0</v>
      </c>
      <c r="AI2071" s="194"/>
    </row>
    <row r="2072" spans="1:35" ht="16.5" customHeight="1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75">
        <f>IF(AND($X$5012&lt;&gt;" ",$X$5012&lt;&gt;0),IF(X2072=$X$5012,1+COUNTIF(U$7:U2071,"&gt;0"),0),0)</f>
        <v>0</v>
      </c>
      <c r="V2072" s="178" t="s">
        <v>2261</v>
      </c>
      <c r="W2072" s="130"/>
      <c r="X2072" s="131"/>
      <c r="Y2072" s="131"/>
      <c r="Z2072" s="206"/>
      <c r="AA2072" s="134"/>
      <c r="AB2072" s="174">
        <f>IF(AC2072="totale",SUMIF(AA$7:AA2072,"somma",Z$7:Z2072)-SUMIF(AC$7:AC2071,"totale",AB$7:AB2071),0)</f>
        <v>0</v>
      </c>
      <c r="AC2072" s="134"/>
      <c r="AD2072" s="194">
        <f t="shared" si="144"/>
        <v>0</v>
      </c>
      <c r="AE2072" s="124" t="str">
        <f t="shared" si="143"/>
        <v/>
      </c>
      <c r="AF2072" s="195" t="str">
        <f t="shared" si="145"/>
        <v/>
      </c>
      <c r="AG2072" s="194" t="str">
        <f t="shared" si="146"/>
        <v/>
      </c>
      <c r="AH2072" s="194">
        <f>IF(AG2072="",0,IF(ISERROR(VLOOKUP(AG2072,AG$7:AG2071,1,FALSE)),1,0))</f>
        <v>0</v>
      </c>
      <c r="AI2072" s="194"/>
    </row>
    <row r="2073" spans="1:35" ht="16.5" customHeight="1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75">
        <f>IF(AND($X$5012&lt;&gt;" ",$X$5012&lt;&gt;0),IF(X2073=$X$5012,1+COUNTIF(U$7:U2072,"&gt;0"),0),0)</f>
        <v>0</v>
      </c>
      <c r="V2073" s="178" t="s">
        <v>2262</v>
      </c>
      <c r="W2073" s="130"/>
      <c r="X2073" s="131"/>
      <c r="Y2073" s="131"/>
      <c r="Z2073" s="206"/>
      <c r="AA2073" s="134"/>
      <c r="AB2073" s="174">
        <f>IF(AC2073="totale",SUMIF(AA$7:AA2073,"somma",Z$7:Z2073)-SUMIF(AC$7:AC2072,"totale",AB$7:AB2072),0)</f>
        <v>0</v>
      </c>
      <c r="AC2073" s="134"/>
      <c r="AD2073" s="194">
        <f t="shared" si="144"/>
        <v>0</v>
      </c>
      <c r="AE2073" s="124" t="str">
        <f t="shared" si="143"/>
        <v/>
      </c>
      <c r="AF2073" s="195" t="str">
        <f t="shared" si="145"/>
        <v/>
      </c>
      <c r="AG2073" s="194" t="str">
        <f t="shared" si="146"/>
        <v/>
      </c>
      <c r="AH2073" s="194">
        <f>IF(AG2073="",0,IF(ISERROR(VLOOKUP(AG2073,AG$7:AG2072,1,FALSE)),1,0))</f>
        <v>0</v>
      </c>
      <c r="AI2073" s="194"/>
    </row>
    <row r="2074" spans="1:35" ht="16.5" customHeight="1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75">
        <f>IF(AND($X$5012&lt;&gt;" ",$X$5012&lt;&gt;0),IF(X2074=$X$5012,1+COUNTIF(U$7:U2073,"&gt;0"),0),0)</f>
        <v>0</v>
      </c>
      <c r="V2074" s="178" t="s">
        <v>2263</v>
      </c>
      <c r="W2074" s="130"/>
      <c r="X2074" s="131"/>
      <c r="Y2074" s="131"/>
      <c r="Z2074" s="206"/>
      <c r="AA2074" s="134"/>
      <c r="AB2074" s="174">
        <f>IF(AC2074="totale",SUMIF(AA$7:AA2074,"somma",Z$7:Z2074)-SUMIF(AC$7:AC2073,"totale",AB$7:AB2073),0)</f>
        <v>0</v>
      </c>
      <c r="AC2074" s="134"/>
      <c r="AD2074" s="194">
        <f t="shared" si="144"/>
        <v>0</v>
      </c>
      <c r="AE2074" s="124" t="str">
        <f t="shared" si="143"/>
        <v/>
      </c>
      <c r="AF2074" s="195" t="str">
        <f t="shared" si="145"/>
        <v/>
      </c>
      <c r="AG2074" s="194" t="str">
        <f t="shared" si="146"/>
        <v/>
      </c>
      <c r="AH2074" s="194">
        <f>IF(AG2074="",0,IF(ISERROR(VLOOKUP(AG2074,AG$7:AG2073,1,FALSE)),1,0))</f>
        <v>0</v>
      </c>
      <c r="AI2074" s="194"/>
    </row>
    <row r="2075" spans="1:35" ht="16.5" customHeight="1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75">
        <f>IF(AND($X$5012&lt;&gt;" ",$X$5012&lt;&gt;0),IF(X2075=$X$5012,1+COUNTIF(U$7:U2074,"&gt;0"),0),0)</f>
        <v>0</v>
      </c>
      <c r="V2075" s="178" t="s">
        <v>2264</v>
      </c>
      <c r="W2075" s="130"/>
      <c r="X2075" s="131"/>
      <c r="Y2075" s="131"/>
      <c r="Z2075" s="206"/>
      <c r="AA2075" s="134"/>
      <c r="AB2075" s="174">
        <f>IF(AC2075="totale",SUMIF(AA$7:AA2075,"somma",Z$7:Z2075)-SUMIF(AC$7:AC2074,"totale",AB$7:AB2074),0)</f>
        <v>0</v>
      </c>
      <c r="AC2075" s="134"/>
      <c r="AD2075" s="194">
        <f t="shared" si="144"/>
        <v>0</v>
      </c>
      <c r="AE2075" s="124" t="str">
        <f t="shared" si="143"/>
        <v/>
      </c>
      <c r="AF2075" s="195" t="str">
        <f t="shared" si="145"/>
        <v/>
      </c>
      <c r="AG2075" s="194" t="str">
        <f t="shared" si="146"/>
        <v/>
      </c>
      <c r="AH2075" s="194">
        <f>IF(AG2075="",0,IF(ISERROR(VLOOKUP(AG2075,AG$7:AG2074,1,FALSE)),1,0))</f>
        <v>0</v>
      </c>
      <c r="AI2075" s="194"/>
    </row>
    <row r="2076" spans="1:35" ht="16.5" customHeight="1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75">
        <f>IF(AND($X$5012&lt;&gt;" ",$X$5012&lt;&gt;0),IF(X2076=$X$5012,1+COUNTIF(U$7:U2075,"&gt;0"),0),0)</f>
        <v>0</v>
      </c>
      <c r="V2076" s="178" t="s">
        <v>2265</v>
      </c>
      <c r="W2076" s="130"/>
      <c r="X2076" s="131"/>
      <c r="Y2076" s="131"/>
      <c r="Z2076" s="206"/>
      <c r="AA2076" s="134"/>
      <c r="AB2076" s="174">
        <f>IF(AC2076="totale",SUMIF(AA$7:AA2076,"somma",Z$7:Z2076)-SUMIF(AC$7:AC2075,"totale",AB$7:AB2075),0)</f>
        <v>0</v>
      </c>
      <c r="AC2076" s="134"/>
      <c r="AD2076" s="194">
        <f t="shared" si="144"/>
        <v>0</v>
      </c>
      <c r="AE2076" s="124" t="str">
        <f t="shared" si="143"/>
        <v/>
      </c>
      <c r="AF2076" s="195" t="str">
        <f t="shared" si="145"/>
        <v/>
      </c>
      <c r="AG2076" s="194" t="str">
        <f t="shared" si="146"/>
        <v/>
      </c>
      <c r="AH2076" s="194">
        <f>IF(AG2076="",0,IF(ISERROR(VLOOKUP(AG2076,AG$7:AG2075,1,FALSE)),1,0))</f>
        <v>0</v>
      </c>
      <c r="AI2076" s="194"/>
    </row>
    <row r="2077" spans="1:35" ht="16.5" customHeight="1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75">
        <f>IF(AND($X$5012&lt;&gt;" ",$X$5012&lt;&gt;0),IF(X2077=$X$5012,1+COUNTIF(U$7:U2076,"&gt;0"),0),0)</f>
        <v>0</v>
      </c>
      <c r="V2077" s="178" t="s">
        <v>2266</v>
      </c>
      <c r="W2077" s="130"/>
      <c r="X2077" s="131"/>
      <c r="Y2077" s="131"/>
      <c r="Z2077" s="206"/>
      <c r="AA2077" s="134"/>
      <c r="AB2077" s="174">
        <f>IF(AC2077="totale",SUMIF(AA$7:AA2077,"somma",Z$7:Z2077)-SUMIF(AC$7:AC2076,"totale",AB$7:AB2076),0)</f>
        <v>0</v>
      </c>
      <c r="AC2077" s="134"/>
      <c r="AD2077" s="194">
        <f t="shared" si="144"/>
        <v>0</v>
      </c>
      <c r="AE2077" s="124" t="str">
        <f t="shared" si="143"/>
        <v/>
      </c>
      <c r="AF2077" s="195" t="str">
        <f t="shared" si="145"/>
        <v/>
      </c>
      <c r="AG2077" s="194" t="str">
        <f t="shared" si="146"/>
        <v/>
      </c>
      <c r="AH2077" s="194">
        <f>IF(AG2077="",0,IF(ISERROR(VLOOKUP(AG2077,AG$7:AG2076,1,FALSE)),1,0))</f>
        <v>0</v>
      </c>
      <c r="AI2077" s="194"/>
    </row>
    <row r="2078" spans="1:35" ht="16.5" customHeight="1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75">
        <f>IF(AND($X$5012&lt;&gt;" ",$X$5012&lt;&gt;0),IF(X2078=$X$5012,1+COUNTIF(U$7:U2077,"&gt;0"),0),0)</f>
        <v>0</v>
      </c>
      <c r="V2078" s="178" t="s">
        <v>2267</v>
      </c>
      <c r="W2078" s="130"/>
      <c r="X2078" s="131"/>
      <c r="Y2078" s="131"/>
      <c r="Z2078" s="206"/>
      <c r="AA2078" s="134"/>
      <c r="AB2078" s="174">
        <f>IF(AC2078="totale",SUMIF(AA$7:AA2078,"somma",Z$7:Z2078)-SUMIF(AC$7:AC2077,"totale",AB$7:AB2077),0)</f>
        <v>0</v>
      </c>
      <c r="AC2078" s="134"/>
      <c r="AD2078" s="194">
        <f t="shared" si="144"/>
        <v>0</v>
      </c>
      <c r="AE2078" s="124" t="str">
        <f t="shared" si="143"/>
        <v/>
      </c>
      <c r="AF2078" s="195" t="str">
        <f t="shared" si="145"/>
        <v/>
      </c>
      <c r="AG2078" s="194" t="str">
        <f t="shared" si="146"/>
        <v/>
      </c>
      <c r="AH2078" s="194">
        <f>IF(AG2078="",0,IF(ISERROR(VLOOKUP(AG2078,AG$7:AG2077,1,FALSE)),1,0))</f>
        <v>0</v>
      </c>
      <c r="AI2078" s="194"/>
    </row>
    <row r="2079" spans="1:35" ht="16.5" customHeight="1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75">
        <f>IF(AND($X$5012&lt;&gt;" ",$X$5012&lt;&gt;0),IF(X2079=$X$5012,1+COUNTIF(U$7:U2078,"&gt;0"),0),0)</f>
        <v>0</v>
      </c>
      <c r="V2079" s="178" t="s">
        <v>2268</v>
      </c>
      <c r="W2079" s="130"/>
      <c r="X2079" s="131"/>
      <c r="Y2079" s="131"/>
      <c r="Z2079" s="206"/>
      <c r="AA2079" s="134"/>
      <c r="AB2079" s="174">
        <f>IF(AC2079="totale",SUMIF(AA$7:AA2079,"somma",Z$7:Z2079)-SUMIF(AC$7:AC2078,"totale",AB$7:AB2078),0)</f>
        <v>0</v>
      </c>
      <c r="AC2079" s="134"/>
      <c r="AD2079" s="194">
        <f t="shared" si="144"/>
        <v>0</v>
      </c>
      <c r="AE2079" s="124" t="str">
        <f t="shared" si="143"/>
        <v/>
      </c>
      <c r="AF2079" s="195" t="str">
        <f t="shared" si="145"/>
        <v/>
      </c>
      <c r="AG2079" s="194" t="str">
        <f t="shared" si="146"/>
        <v/>
      </c>
      <c r="AH2079" s="194">
        <f>IF(AG2079="",0,IF(ISERROR(VLOOKUP(AG2079,AG$7:AG2078,1,FALSE)),1,0))</f>
        <v>0</v>
      </c>
      <c r="AI2079" s="194"/>
    </row>
    <row r="2080" spans="1:35" ht="16.5" customHeight="1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75">
        <f>IF(AND($X$5012&lt;&gt;" ",$X$5012&lt;&gt;0),IF(X2080=$X$5012,1+COUNTIF(U$7:U2079,"&gt;0"),0),0)</f>
        <v>0</v>
      </c>
      <c r="V2080" s="178" t="s">
        <v>2269</v>
      </c>
      <c r="W2080" s="130"/>
      <c r="X2080" s="131"/>
      <c r="Y2080" s="131"/>
      <c r="Z2080" s="206"/>
      <c r="AA2080" s="134"/>
      <c r="AB2080" s="174">
        <f>IF(AC2080="totale",SUMIF(AA$7:AA2080,"somma",Z$7:Z2080)-SUMIF(AC$7:AC2079,"totale",AB$7:AB2079),0)</f>
        <v>0</v>
      </c>
      <c r="AC2080" s="134"/>
      <c r="AD2080" s="194">
        <f t="shared" si="144"/>
        <v>0</v>
      </c>
      <c r="AE2080" s="124" t="str">
        <f t="shared" si="143"/>
        <v/>
      </c>
      <c r="AF2080" s="195" t="str">
        <f t="shared" si="145"/>
        <v/>
      </c>
      <c r="AG2080" s="194" t="str">
        <f t="shared" si="146"/>
        <v/>
      </c>
      <c r="AH2080" s="194">
        <f>IF(AG2080="",0,IF(ISERROR(VLOOKUP(AG2080,AG$7:AG2079,1,FALSE)),1,0))</f>
        <v>0</v>
      </c>
      <c r="AI2080" s="194"/>
    </row>
    <row r="2081" spans="1:35" ht="16.5" customHeight="1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75">
        <f>IF(AND($X$5012&lt;&gt;" ",$X$5012&lt;&gt;0),IF(X2081=$X$5012,1+COUNTIF(U$7:U2080,"&gt;0"),0),0)</f>
        <v>0</v>
      </c>
      <c r="V2081" s="178" t="s">
        <v>2270</v>
      </c>
      <c r="W2081" s="130"/>
      <c r="X2081" s="131"/>
      <c r="Y2081" s="131"/>
      <c r="Z2081" s="206"/>
      <c r="AA2081" s="134"/>
      <c r="AB2081" s="174">
        <f>IF(AC2081="totale",SUMIF(AA$7:AA2081,"somma",Z$7:Z2081)-SUMIF(AC$7:AC2080,"totale",AB$7:AB2080),0)</f>
        <v>0</v>
      </c>
      <c r="AC2081" s="134"/>
      <c r="AD2081" s="194">
        <f t="shared" si="144"/>
        <v>0</v>
      </c>
      <c r="AE2081" s="124" t="str">
        <f t="shared" si="143"/>
        <v/>
      </c>
      <c r="AF2081" s="195" t="str">
        <f t="shared" si="145"/>
        <v/>
      </c>
      <c r="AG2081" s="194" t="str">
        <f t="shared" si="146"/>
        <v/>
      </c>
      <c r="AH2081" s="194">
        <f>IF(AG2081="",0,IF(ISERROR(VLOOKUP(AG2081,AG$7:AG2080,1,FALSE)),1,0))</f>
        <v>0</v>
      </c>
      <c r="AI2081" s="194"/>
    </row>
    <row r="2082" spans="1:35" ht="16.5" customHeight="1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75">
        <f>IF(AND($X$5012&lt;&gt;" ",$X$5012&lt;&gt;0),IF(X2082=$X$5012,1+COUNTIF(U$7:U2081,"&gt;0"),0),0)</f>
        <v>0</v>
      </c>
      <c r="V2082" s="178" t="s">
        <v>2271</v>
      </c>
      <c r="W2082" s="130"/>
      <c r="X2082" s="131"/>
      <c r="Y2082" s="131"/>
      <c r="Z2082" s="206"/>
      <c r="AA2082" s="134"/>
      <c r="AB2082" s="174">
        <f>IF(AC2082="totale",SUMIF(AA$7:AA2082,"somma",Z$7:Z2082)-SUMIF(AC$7:AC2081,"totale",AB$7:AB2081),0)</f>
        <v>0</v>
      </c>
      <c r="AC2082" s="134"/>
      <c r="AD2082" s="194">
        <f t="shared" si="144"/>
        <v>0</v>
      </c>
      <c r="AE2082" s="124" t="str">
        <f t="shared" si="143"/>
        <v/>
      </c>
      <c r="AF2082" s="195" t="str">
        <f t="shared" si="145"/>
        <v/>
      </c>
      <c r="AG2082" s="194" t="str">
        <f t="shared" si="146"/>
        <v/>
      </c>
      <c r="AH2082" s="194">
        <f>IF(AG2082="",0,IF(ISERROR(VLOOKUP(AG2082,AG$7:AG2081,1,FALSE)),1,0))</f>
        <v>0</v>
      </c>
      <c r="AI2082" s="194"/>
    </row>
    <row r="2083" spans="1:35" ht="16.5" customHeight="1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75">
        <f>IF(AND($X$5012&lt;&gt;" ",$X$5012&lt;&gt;0),IF(X2083=$X$5012,1+COUNTIF(U$7:U2082,"&gt;0"),0),0)</f>
        <v>0</v>
      </c>
      <c r="V2083" s="178" t="s">
        <v>2272</v>
      </c>
      <c r="W2083" s="130"/>
      <c r="X2083" s="131"/>
      <c r="Y2083" s="131"/>
      <c r="Z2083" s="206"/>
      <c r="AA2083" s="134"/>
      <c r="AB2083" s="174">
        <f>IF(AC2083="totale",SUMIF(AA$7:AA2083,"somma",Z$7:Z2083)-SUMIF(AC$7:AC2082,"totale",AB$7:AB2082),0)</f>
        <v>0</v>
      </c>
      <c r="AC2083" s="134"/>
      <c r="AD2083" s="194">
        <f t="shared" si="144"/>
        <v>0</v>
      </c>
      <c r="AE2083" s="124" t="str">
        <f t="shared" si="143"/>
        <v/>
      </c>
      <c r="AF2083" s="195" t="str">
        <f t="shared" si="145"/>
        <v/>
      </c>
      <c r="AG2083" s="194" t="str">
        <f t="shared" si="146"/>
        <v/>
      </c>
      <c r="AH2083" s="194">
        <f>IF(AG2083="",0,IF(ISERROR(VLOOKUP(AG2083,AG$7:AG2082,1,FALSE)),1,0))</f>
        <v>0</v>
      </c>
      <c r="AI2083" s="194"/>
    </row>
    <row r="2084" spans="1:35" ht="16.5" customHeight="1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75">
        <f>IF(AND($X$5012&lt;&gt;" ",$X$5012&lt;&gt;0),IF(X2084=$X$5012,1+COUNTIF(U$7:U2083,"&gt;0"),0),0)</f>
        <v>0</v>
      </c>
      <c r="V2084" s="178" t="s">
        <v>2273</v>
      </c>
      <c r="W2084" s="130"/>
      <c r="X2084" s="131"/>
      <c r="Y2084" s="131"/>
      <c r="Z2084" s="206"/>
      <c r="AA2084" s="134"/>
      <c r="AB2084" s="174">
        <f>IF(AC2084="totale",SUMIF(AA$7:AA2084,"somma",Z$7:Z2084)-SUMIF(AC$7:AC2083,"totale",AB$7:AB2083),0)</f>
        <v>0</v>
      </c>
      <c r="AC2084" s="134"/>
      <c r="AD2084" s="194">
        <f t="shared" si="144"/>
        <v>0</v>
      </c>
      <c r="AE2084" s="124" t="str">
        <f t="shared" si="143"/>
        <v/>
      </c>
      <c r="AF2084" s="195" t="str">
        <f t="shared" si="145"/>
        <v/>
      </c>
      <c r="AG2084" s="194" t="str">
        <f t="shared" si="146"/>
        <v/>
      </c>
      <c r="AH2084" s="194">
        <f>IF(AG2084="",0,IF(ISERROR(VLOOKUP(AG2084,AG$7:AG2083,1,FALSE)),1,0))</f>
        <v>0</v>
      </c>
      <c r="AI2084" s="194"/>
    </row>
    <row r="2085" spans="1:35" ht="16.5" customHeight="1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75">
        <f>IF(AND($X$5012&lt;&gt;" ",$X$5012&lt;&gt;0),IF(X2085=$X$5012,1+COUNTIF(U$7:U2084,"&gt;0"),0),0)</f>
        <v>0</v>
      </c>
      <c r="V2085" s="178" t="s">
        <v>2274</v>
      </c>
      <c r="W2085" s="130"/>
      <c r="X2085" s="131"/>
      <c r="Y2085" s="131"/>
      <c r="Z2085" s="206"/>
      <c r="AA2085" s="134"/>
      <c r="AB2085" s="174">
        <f>IF(AC2085="totale",SUMIF(AA$7:AA2085,"somma",Z$7:Z2085)-SUMIF(AC$7:AC2084,"totale",AB$7:AB2084),0)</f>
        <v>0</v>
      </c>
      <c r="AC2085" s="134"/>
      <c r="AD2085" s="194">
        <f t="shared" si="144"/>
        <v>0</v>
      </c>
      <c r="AE2085" s="124" t="str">
        <f t="shared" si="143"/>
        <v/>
      </c>
      <c r="AF2085" s="195" t="str">
        <f t="shared" si="145"/>
        <v/>
      </c>
      <c r="AG2085" s="194" t="str">
        <f t="shared" si="146"/>
        <v/>
      </c>
      <c r="AH2085" s="194">
        <f>IF(AG2085="",0,IF(ISERROR(VLOOKUP(AG2085,AG$7:AG2084,1,FALSE)),1,0))</f>
        <v>0</v>
      </c>
      <c r="AI2085" s="194"/>
    </row>
    <row r="2086" spans="1:35" ht="16.5" customHeight="1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75">
        <f>IF(AND($X$5012&lt;&gt;" ",$X$5012&lt;&gt;0),IF(X2086=$X$5012,1+COUNTIF(U$7:U2085,"&gt;0"),0),0)</f>
        <v>0</v>
      </c>
      <c r="V2086" s="178" t="s">
        <v>2275</v>
      </c>
      <c r="W2086" s="130"/>
      <c r="X2086" s="131"/>
      <c r="Y2086" s="131"/>
      <c r="Z2086" s="206"/>
      <c r="AA2086" s="134"/>
      <c r="AB2086" s="174">
        <f>IF(AC2086="totale",SUMIF(AA$7:AA2086,"somma",Z$7:Z2086)-SUMIF(AC$7:AC2085,"totale",AB$7:AB2085),0)</f>
        <v>0</v>
      </c>
      <c r="AC2086" s="134"/>
      <c r="AD2086" s="194">
        <f t="shared" si="144"/>
        <v>0</v>
      </c>
      <c r="AE2086" s="124" t="str">
        <f t="shared" si="143"/>
        <v/>
      </c>
      <c r="AF2086" s="195" t="str">
        <f t="shared" si="145"/>
        <v/>
      </c>
      <c r="AG2086" s="194" t="str">
        <f t="shared" si="146"/>
        <v/>
      </c>
      <c r="AH2086" s="194">
        <f>IF(AG2086="",0,IF(ISERROR(VLOOKUP(AG2086,AG$7:AG2085,1,FALSE)),1,0))</f>
        <v>0</v>
      </c>
      <c r="AI2086" s="194"/>
    </row>
    <row r="2087" spans="1:35" ht="16.5" customHeight="1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75">
        <f>IF(AND($X$5012&lt;&gt;" ",$X$5012&lt;&gt;0),IF(X2087=$X$5012,1+COUNTIF(U$7:U2086,"&gt;0"),0),0)</f>
        <v>0</v>
      </c>
      <c r="V2087" s="178" t="s">
        <v>2276</v>
      </c>
      <c r="W2087" s="130"/>
      <c r="X2087" s="131"/>
      <c r="Y2087" s="131"/>
      <c r="Z2087" s="206"/>
      <c r="AA2087" s="134"/>
      <c r="AB2087" s="174">
        <f>IF(AC2087="totale",SUMIF(AA$7:AA2087,"somma",Z$7:Z2087)-SUMIF(AC$7:AC2086,"totale",AB$7:AB2086),0)</f>
        <v>0</v>
      </c>
      <c r="AC2087" s="134"/>
      <c r="AD2087" s="194">
        <f t="shared" si="144"/>
        <v>0</v>
      </c>
      <c r="AE2087" s="124" t="str">
        <f t="shared" si="143"/>
        <v/>
      </c>
      <c r="AF2087" s="195" t="str">
        <f t="shared" si="145"/>
        <v/>
      </c>
      <c r="AG2087" s="194" t="str">
        <f t="shared" si="146"/>
        <v/>
      </c>
      <c r="AH2087" s="194">
        <f>IF(AG2087="",0,IF(ISERROR(VLOOKUP(AG2087,AG$7:AG2086,1,FALSE)),1,0))</f>
        <v>0</v>
      </c>
      <c r="AI2087" s="194"/>
    </row>
    <row r="2088" spans="1:35" ht="16.5" customHeight="1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75">
        <f>IF(AND($X$5012&lt;&gt;" ",$X$5012&lt;&gt;0),IF(X2088=$X$5012,1+COUNTIF(U$7:U2087,"&gt;0"),0),0)</f>
        <v>0</v>
      </c>
      <c r="V2088" s="178" t="s">
        <v>2277</v>
      </c>
      <c r="W2088" s="130"/>
      <c r="X2088" s="131"/>
      <c r="Y2088" s="131"/>
      <c r="Z2088" s="206"/>
      <c r="AA2088" s="134"/>
      <c r="AB2088" s="174">
        <f>IF(AC2088="totale",SUMIF(AA$7:AA2088,"somma",Z$7:Z2088)-SUMIF(AC$7:AC2087,"totale",AB$7:AB2087),0)</f>
        <v>0</v>
      </c>
      <c r="AC2088" s="134"/>
      <c r="AD2088" s="194">
        <f t="shared" si="144"/>
        <v>0</v>
      </c>
      <c r="AE2088" s="124" t="str">
        <f t="shared" si="143"/>
        <v/>
      </c>
      <c r="AF2088" s="195" t="str">
        <f t="shared" si="145"/>
        <v/>
      </c>
      <c r="AG2088" s="194" t="str">
        <f t="shared" si="146"/>
        <v/>
      </c>
      <c r="AH2088" s="194">
        <f>IF(AG2088="",0,IF(ISERROR(VLOOKUP(AG2088,AG$7:AG2087,1,FALSE)),1,0))</f>
        <v>0</v>
      </c>
      <c r="AI2088" s="194"/>
    </row>
    <row r="2089" spans="1:35" ht="16.5" customHeight="1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75">
        <f>IF(AND($X$5012&lt;&gt;" ",$X$5012&lt;&gt;0),IF(X2089=$X$5012,1+COUNTIF(U$7:U2088,"&gt;0"),0),0)</f>
        <v>0</v>
      </c>
      <c r="V2089" s="178" t="s">
        <v>2278</v>
      </c>
      <c r="W2089" s="130"/>
      <c r="X2089" s="131"/>
      <c r="Y2089" s="131"/>
      <c r="Z2089" s="206"/>
      <c r="AA2089" s="134"/>
      <c r="AB2089" s="174">
        <f>IF(AC2089="totale",SUMIF(AA$7:AA2089,"somma",Z$7:Z2089)-SUMIF(AC$7:AC2088,"totale",AB$7:AB2088),0)</f>
        <v>0</v>
      </c>
      <c r="AC2089" s="134"/>
      <c r="AD2089" s="194">
        <f t="shared" si="144"/>
        <v>0</v>
      </c>
      <c r="AE2089" s="124" t="str">
        <f t="shared" si="143"/>
        <v/>
      </c>
      <c r="AF2089" s="195" t="str">
        <f t="shared" si="145"/>
        <v/>
      </c>
      <c r="AG2089" s="194" t="str">
        <f t="shared" si="146"/>
        <v/>
      </c>
      <c r="AH2089" s="194">
        <f>IF(AG2089="",0,IF(ISERROR(VLOOKUP(AG2089,AG$7:AG2088,1,FALSE)),1,0))</f>
        <v>0</v>
      </c>
      <c r="AI2089" s="194"/>
    </row>
    <row r="2090" spans="1:35" ht="16.5" customHeight="1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75">
        <f>IF(AND($X$5012&lt;&gt;" ",$X$5012&lt;&gt;0),IF(X2090=$X$5012,1+COUNTIF(U$7:U2089,"&gt;0"),0),0)</f>
        <v>0</v>
      </c>
      <c r="V2090" s="178" t="s">
        <v>2279</v>
      </c>
      <c r="W2090" s="130"/>
      <c r="X2090" s="131"/>
      <c r="Y2090" s="131"/>
      <c r="Z2090" s="206"/>
      <c r="AA2090" s="134"/>
      <c r="AB2090" s="174">
        <f>IF(AC2090="totale",SUMIF(AA$7:AA2090,"somma",Z$7:Z2090)-SUMIF(AC$7:AC2089,"totale",AB$7:AB2089),0)</f>
        <v>0</v>
      </c>
      <c r="AC2090" s="134"/>
      <c r="AD2090" s="194">
        <f t="shared" si="144"/>
        <v>0</v>
      </c>
      <c r="AE2090" s="124" t="str">
        <f t="shared" si="143"/>
        <v/>
      </c>
      <c r="AF2090" s="195" t="str">
        <f t="shared" si="145"/>
        <v/>
      </c>
      <c r="AG2090" s="194" t="str">
        <f t="shared" si="146"/>
        <v/>
      </c>
      <c r="AH2090" s="194">
        <f>IF(AG2090="",0,IF(ISERROR(VLOOKUP(AG2090,AG$7:AG2089,1,FALSE)),1,0))</f>
        <v>0</v>
      </c>
      <c r="AI2090" s="194"/>
    </row>
    <row r="2091" spans="1:35" ht="16.5" customHeight="1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75">
        <f>IF(AND($X$5012&lt;&gt;" ",$X$5012&lt;&gt;0),IF(X2091=$X$5012,1+COUNTIF(U$7:U2090,"&gt;0"),0),0)</f>
        <v>0</v>
      </c>
      <c r="V2091" s="178" t="s">
        <v>2280</v>
      </c>
      <c r="W2091" s="130"/>
      <c r="X2091" s="131"/>
      <c r="Y2091" s="131"/>
      <c r="Z2091" s="206"/>
      <c r="AA2091" s="134"/>
      <c r="AB2091" s="174">
        <f>IF(AC2091="totale",SUMIF(AA$7:AA2091,"somma",Z$7:Z2091)-SUMIF(AC$7:AC2090,"totale",AB$7:AB2090),0)</f>
        <v>0</v>
      </c>
      <c r="AC2091" s="134"/>
      <c r="AD2091" s="194">
        <f t="shared" si="144"/>
        <v>0</v>
      </c>
      <c r="AE2091" s="124" t="str">
        <f t="shared" si="143"/>
        <v/>
      </c>
      <c r="AF2091" s="195" t="str">
        <f t="shared" si="145"/>
        <v/>
      </c>
      <c r="AG2091" s="194" t="str">
        <f t="shared" si="146"/>
        <v/>
      </c>
      <c r="AH2091" s="194">
        <f>IF(AG2091="",0,IF(ISERROR(VLOOKUP(AG2091,AG$7:AG2090,1,FALSE)),1,0))</f>
        <v>0</v>
      </c>
      <c r="AI2091" s="194"/>
    </row>
    <row r="2092" spans="1:35" ht="16.5" customHeight="1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75">
        <f>IF(AND($X$5012&lt;&gt;" ",$X$5012&lt;&gt;0),IF(X2092=$X$5012,1+COUNTIF(U$7:U2091,"&gt;0"),0),0)</f>
        <v>0</v>
      </c>
      <c r="V2092" s="178" t="s">
        <v>2281</v>
      </c>
      <c r="W2092" s="130"/>
      <c r="X2092" s="131"/>
      <c r="Y2092" s="131"/>
      <c r="Z2092" s="206"/>
      <c r="AA2092" s="134"/>
      <c r="AB2092" s="174">
        <f>IF(AC2092="totale",SUMIF(AA$7:AA2092,"somma",Z$7:Z2092)-SUMIF(AC$7:AC2091,"totale",AB$7:AB2091),0)</f>
        <v>0</v>
      </c>
      <c r="AC2092" s="134"/>
      <c r="AD2092" s="194">
        <f t="shared" si="144"/>
        <v>0</v>
      </c>
      <c r="AE2092" s="124" t="str">
        <f t="shared" si="143"/>
        <v/>
      </c>
      <c r="AF2092" s="195" t="str">
        <f t="shared" si="145"/>
        <v/>
      </c>
      <c r="AG2092" s="194" t="str">
        <f t="shared" si="146"/>
        <v/>
      </c>
      <c r="AH2092" s="194">
        <f>IF(AG2092="",0,IF(ISERROR(VLOOKUP(AG2092,AG$7:AG2091,1,FALSE)),1,0))</f>
        <v>0</v>
      </c>
      <c r="AI2092" s="194"/>
    </row>
    <row r="2093" spans="1:35" ht="16.5" customHeight="1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75">
        <f>IF(AND($X$5012&lt;&gt;" ",$X$5012&lt;&gt;0),IF(X2093=$X$5012,1+COUNTIF(U$7:U2092,"&gt;0"),0),0)</f>
        <v>0</v>
      </c>
      <c r="V2093" s="178" t="s">
        <v>2282</v>
      </c>
      <c r="W2093" s="130"/>
      <c r="X2093" s="131"/>
      <c r="Y2093" s="131"/>
      <c r="Z2093" s="206"/>
      <c r="AA2093" s="134"/>
      <c r="AB2093" s="174">
        <f>IF(AC2093="totale",SUMIF(AA$7:AA2093,"somma",Z$7:Z2093)-SUMIF(AC$7:AC2092,"totale",AB$7:AB2092),0)</f>
        <v>0</v>
      </c>
      <c r="AC2093" s="134"/>
      <c r="AD2093" s="194">
        <f t="shared" si="144"/>
        <v>0</v>
      </c>
      <c r="AE2093" s="124" t="str">
        <f t="shared" si="143"/>
        <v/>
      </c>
      <c r="AF2093" s="195" t="str">
        <f t="shared" si="145"/>
        <v/>
      </c>
      <c r="AG2093" s="194" t="str">
        <f t="shared" si="146"/>
        <v/>
      </c>
      <c r="AH2093" s="194">
        <f>IF(AG2093="",0,IF(ISERROR(VLOOKUP(AG2093,AG$7:AG2092,1,FALSE)),1,0))</f>
        <v>0</v>
      </c>
      <c r="AI2093" s="194"/>
    </row>
    <row r="2094" spans="1:35" ht="16.5" customHeight="1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75">
        <f>IF(AND($X$5012&lt;&gt;" ",$X$5012&lt;&gt;0),IF(X2094=$X$5012,1+COUNTIF(U$7:U2093,"&gt;0"),0),0)</f>
        <v>0</v>
      </c>
      <c r="V2094" s="178" t="s">
        <v>2283</v>
      </c>
      <c r="W2094" s="130"/>
      <c r="X2094" s="131"/>
      <c r="Y2094" s="131"/>
      <c r="Z2094" s="206"/>
      <c r="AA2094" s="134"/>
      <c r="AB2094" s="174">
        <f>IF(AC2094="totale",SUMIF(AA$7:AA2094,"somma",Z$7:Z2094)-SUMIF(AC$7:AC2093,"totale",AB$7:AB2093),0)</f>
        <v>0</v>
      </c>
      <c r="AC2094" s="134"/>
      <c r="AD2094" s="194">
        <f t="shared" si="144"/>
        <v>0</v>
      </c>
      <c r="AE2094" s="124" t="str">
        <f t="shared" si="143"/>
        <v/>
      </c>
      <c r="AF2094" s="195" t="str">
        <f t="shared" si="145"/>
        <v/>
      </c>
      <c r="AG2094" s="194" t="str">
        <f t="shared" si="146"/>
        <v/>
      </c>
      <c r="AH2094" s="194">
        <f>IF(AG2094="",0,IF(ISERROR(VLOOKUP(AG2094,AG$7:AG2093,1,FALSE)),1,0))</f>
        <v>0</v>
      </c>
      <c r="AI2094" s="194"/>
    </row>
    <row r="2095" spans="1:35" ht="16.5" customHeight="1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75">
        <f>IF(AND($X$5012&lt;&gt;" ",$X$5012&lt;&gt;0),IF(X2095=$X$5012,1+COUNTIF(U$7:U2094,"&gt;0"),0),0)</f>
        <v>0</v>
      </c>
      <c r="V2095" s="178" t="s">
        <v>2284</v>
      </c>
      <c r="W2095" s="130"/>
      <c r="X2095" s="131"/>
      <c r="Y2095" s="131"/>
      <c r="Z2095" s="206"/>
      <c r="AA2095" s="134"/>
      <c r="AB2095" s="174">
        <f>IF(AC2095="totale",SUMIF(AA$7:AA2095,"somma",Z$7:Z2095)-SUMIF(AC$7:AC2094,"totale",AB$7:AB2094),0)</f>
        <v>0</v>
      </c>
      <c r="AC2095" s="134"/>
      <c r="AD2095" s="194">
        <f t="shared" si="144"/>
        <v>0</v>
      </c>
      <c r="AE2095" s="124" t="str">
        <f t="shared" si="143"/>
        <v/>
      </c>
      <c r="AF2095" s="195" t="str">
        <f t="shared" si="145"/>
        <v/>
      </c>
      <c r="AG2095" s="194" t="str">
        <f t="shared" si="146"/>
        <v/>
      </c>
      <c r="AH2095" s="194">
        <f>IF(AG2095="",0,IF(ISERROR(VLOOKUP(AG2095,AG$7:AG2094,1,FALSE)),1,0))</f>
        <v>0</v>
      </c>
      <c r="AI2095" s="194"/>
    </row>
    <row r="2096" spans="1:35" ht="16.5" customHeight="1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75">
        <f>IF(AND($X$5012&lt;&gt;" ",$X$5012&lt;&gt;0),IF(X2096=$X$5012,1+COUNTIF(U$7:U2095,"&gt;0"),0),0)</f>
        <v>0</v>
      </c>
      <c r="V2096" s="178" t="s">
        <v>2285</v>
      </c>
      <c r="W2096" s="130"/>
      <c r="X2096" s="131"/>
      <c r="Y2096" s="131"/>
      <c r="Z2096" s="206"/>
      <c r="AA2096" s="134"/>
      <c r="AB2096" s="174">
        <f>IF(AC2096="totale",SUMIF(AA$7:AA2096,"somma",Z$7:Z2096)-SUMIF(AC$7:AC2095,"totale",AB$7:AB2095),0)</f>
        <v>0</v>
      </c>
      <c r="AC2096" s="134"/>
      <c r="AD2096" s="194">
        <f t="shared" si="144"/>
        <v>0</v>
      </c>
      <c r="AE2096" s="124" t="str">
        <f t="shared" si="143"/>
        <v/>
      </c>
      <c r="AF2096" s="195" t="str">
        <f t="shared" si="145"/>
        <v/>
      </c>
      <c r="AG2096" s="194" t="str">
        <f t="shared" si="146"/>
        <v/>
      </c>
      <c r="AH2096" s="194">
        <f>IF(AG2096="",0,IF(ISERROR(VLOOKUP(AG2096,AG$7:AG2095,1,FALSE)),1,0))</f>
        <v>0</v>
      </c>
      <c r="AI2096" s="194"/>
    </row>
    <row r="2097" spans="1:35" ht="16.5" customHeight="1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75">
        <f>IF(AND($X$5012&lt;&gt;" ",$X$5012&lt;&gt;0),IF(X2097=$X$5012,1+COUNTIF(U$7:U2096,"&gt;0"),0),0)</f>
        <v>0</v>
      </c>
      <c r="V2097" s="178" t="s">
        <v>2286</v>
      </c>
      <c r="W2097" s="130"/>
      <c r="X2097" s="131"/>
      <c r="Y2097" s="131"/>
      <c r="Z2097" s="206"/>
      <c r="AA2097" s="134"/>
      <c r="AB2097" s="174">
        <f>IF(AC2097="totale",SUMIF(AA$7:AA2097,"somma",Z$7:Z2097)-SUMIF(AC$7:AC2096,"totale",AB$7:AB2096),0)</f>
        <v>0</v>
      </c>
      <c r="AC2097" s="134"/>
      <c r="AD2097" s="194">
        <f t="shared" si="144"/>
        <v>0</v>
      </c>
      <c r="AE2097" s="124" t="str">
        <f t="shared" si="143"/>
        <v/>
      </c>
      <c r="AF2097" s="195" t="str">
        <f t="shared" si="145"/>
        <v/>
      </c>
      <c r="AG2097" s="194" t="str">
        <f t="shared" si="146"/>
        <v/>
      </c>
      <c r="AH2097" s="194">
        <f>IF(AG2097="",0,IF(ISERROR(VLOOKUP(AG2097,AG$7:AG2096,1,FALSE)),1,0))</f>
        <v>0</v>
      </c>
      <c r="AI2097" s="194"/>
    </row>
    <row r="2098" spans="1:35" ht="16.5" customHeight="1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75">
        <f>IF(AND($X$5012&lt;&gt;" ",$X$5012&lt;&gt;0),IF(X2098=$X$5012,1+COUNTIF(U$7:U2097,"&gt;0"),0),0)</f>
        <v>0</v>
      </c>
      <c r="V2098" s="178" t="s">
        <v>2287</v>
      </c>
      <c r="W2098" s="130"/>
      <c r="X2098" s="131"/>
      <c r="Y2098" s="131"/>
      <c r="Z2098" s="206"/>
      <c r="AA2098" s="134"/>
      <c r="AB2098" s="174">
        <f>IF(AC2098="totale",SUMIF(AA$7:AA2098,"somma",Z$7:Z2098)-SUMIF(AC$7:AC2097,"totale",AB$7:AB2097),0)</f>
        <v>0</v>
      </c>
      <c r="AC2098" s="134"/>
      <c r="AD2098" s="194">
        <f t="shared" si="144"/>
        <v>0</v>
      </c>
      <c r="AE2098" s="124" t="str">
        <f t="shared" si="143"/>
        <v/>
      </c>
      <c r="AF2098" s="195" t="str">
        <f t="shared" si="145"/>
        <v/>
      </c>
      <c r="AG2098" s="194" t="str">
        <f t="shared" si="146"/>
        <v/>
      </c>
      <c r="AH2098" s="194">
        <f>IF(AG2098="",0,IF(ISERROR(VLOOKUP(AG2098,AG$7:AG2097,1,FALSE)),1,0))</f>
        <v>0</v>
      </c>
      <c r="AI2098" s="194"/>
    </row>
    <row r="2099" spans="1:35" ht="16.5" customHeight="1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75">
        <f>IF(AND($X$5012&lt;&gt;" ",$X$5012&lt;&gt;0),IF(X2099=$X$5012,1+COUNTIF(U$7:U2098,"&gt;0"),0),0)</f>
        <v>0</v>
      </c>
      <c r="V2099" s="178" t="s">
        <v>2288</v>
      </c>
      <c r="W2099" s="130"/>
      <c r="X2099" s="131"/>
      <c r="Y2099" s="131"/>
      <c r="Z2099" s="206"/>
      <c r="AA2099" s="134"/>
      <c r="AB2099" s="174">
        <f>IF(AC2099="totale",SUMIF(AA$7:AA2099,"somma",Z$7:Z2099)-SUMIF(AC$7:AC2098,"totale",AB$7:AB2098),0)</f>
        <v>0</v>
      </c>
      <c r="AC2099" s="134"/>
      <c r="AD2099" s="194">
        <f t="shared" si="144"/>
        <v>0</v>
      </c>
      <c r="AE2099" s="124" t="str">
        <f t="shared" si="143"/>
        <v/>
      </c>
      <c r="AF2099" s="195" t="str">
        <f t="shared" si="145"/>
        <v/>
      </c>
      <c r="AG2099" s="194" t="str">
        <f t="shared" si="146"/>
        <v/>
      </c>
      <c r="AH2099" s="194">
        <f>IF(AG2099="",0,IF(ISERROR(VLOOKUP(AG2099,AG$7:AG2098,1,FALSE)),1,0))</f>
        <v>0</v>
      </c>
      <c r="AI2099" s="194"/>
    </row>
    <row r="2100" spans="1:35" ht="16.5" customHeight="1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75">
        <f>IF(AND($X$5012&lt;&gt;" ",$X$5012&lt;&gt;0),IF(X2100=$X$5012,1+COUNTIF(U$7:U2099,"&gt;0"),0),0)</f>
        <v>0</v>
      </c>
      <c r="V2100" s="178" t="s">
        <v>2289</v>
      </c>
      <c r="W2100" s="130"/>
      <c r="X2100" s="131"/>
      <c r="Y2100" s="131"/>
      <c r="Z2100" s="206"/>
      <c r="AA2100" s="134"/>
      <c r="AB2100" s="174">
        <f>IF(AC2100="totale",SUMIF(AA$7:AA2100,"somma",Z$7:Z2100)-SUMIF(AC$7:AC2099,"totale",AB$7:AB2099),0)</f>
        <v>0</v>
      </c>
      <c r="AC2100" s="134"/>
      <c r="AD2100" s="194">
        <f t="shared" si="144"/>
        <v>0</v>
      </c>
      <c r="AE2100" s="124" t="str">
        <f t="shared" si="143"/>
        <v/>
      </c>
      <c r="AF2100" s="195" t="str">
        <f t="shared" si="145"/>
        <v/>
      </c>
      <c r="AG2100" s="194" t="str">
        <f t="shared" si="146"/>
        <v/>
      </c>
      <c r="AH2100" s="194">
        <f>IF(AG2100="",0,IF(ISERROR(VLOOKUP(AG2100,AG$7:AG2099,1,FALSE)),1,0))</f>
        <v>0</v>
      </c>
      <c r="AI2100" s="194"/>
    </row>
    <row r="2101" spans="1:35" ht="16.5" customHeight="1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75">
        <f>IF(AND($X$5012&lt;&gt;" ",$X$5012&lt;&gt;0),IF(X2101=$X$5012,1+COUNTIF(U$7:U2100,"&gt;0"),0),0)</f>
        <v>0</v>
      </c>
      <c r="V2101" s="178" t="s">
        <v>2290</v>
      </c>
      <c r="W2101" s="130"/>
      <c r="X2101" s="131"/>
      <c r="Y2101" s="131"/>
      <c r="Z2101" s="206"/>
      <c r="AA2101" s="134"/>
      <c r="AB2101" s="174">
        <f>IF(AC2101="totale",SUMIF(AA$7:AA2101,"somma",Z$7:Z2101)-SUMIF(AC$7:AC2100,"totale",AB$7:AB2100),0)</f>
        <v>0</v>
      </c>
      <c r="AC2101" s="134"/>
      <c r="AD2101" s="194">
        <f t="shared" si="144"/>
        <v>0</v>
      </c>
      <c r="AE2101" s="124" t="str">
        <f t="shared" si="143"/>
        <v/>
      </c>
      <c r="AF2101" s="195" t="str">
        <f t="shared" si="145"/>
        <v/>
      </c>
      <c r="AG2101" s="194" t="str">
        <f t="shared" si="146"/>
        <v/>
      </c>
      <c r="AH2101" s="194">
        <f>IF(AG2101="",0,IF(ISERROR(VLOOKUP(AG2101,AG$7:AG2100,1,FALSE)),1,0))</f>
        <v>0</v>
      </c>
      <c r="AI2101" s="194"/>
    </row>
    <row r="2102" spans="1:35" ht="16.5" customHeight="1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75">
        <f>IF(AND($X$5012&lt;&gt;" ",$X$5012&lt;&gt;0),IF(X2102=$X$5012,1+COUNTIF(U$7:U2101,"&gt;0"),0),0)</f>
        <v>0</v>
      </c>
      <c r="V2102" s="178" t="s">
        <v>2291</v>
      </c>
      <c r="W2102" s="130"/>
      <c r="X2102" s="131"/>
      <c r="Y2102" s="131"/>
      <c r="Z2102" s="206"/>
      <c r="AA2102" s="134"/>
      <c r="AB2102" s="174">
        <f>IF(AC2102="totale",SUMIF(AA$7:AA2102,"somma",Z$7:Z2102)-SUMIF(AC$7:AC2101,"totale",AB$7:AB2101),0)</f>
        <v>0</v>
      </c>
      <c r="AC2102" s="134"/>
      <c r="AD2102" s="194">
        <f t="shared" si="144"/>
        <v>0</v>
      </c>
      <c r="AE2102" s="124" t="str">
        <f t="shared" si="143"/>
        <v/>
      </c>
      <c r="AF2102" s="195" t="str">
        <f t="shared" si="145"/>
        <v/>
      </c>
      <c r="AG2102" s="194" t="str">
        <f t="shared" si="146"/>
        <v/>
      </c>
      <c r="AH2102" s="194">
        <f>IF(AG2102="",0,IF(ISERROR(VLOOKUP(AG2102,AG$7:AG2101,1,FALSE)),1,0))</f>
        <v>0</v>
      </c>
      <c r="AI2102" s="194"/>
    </row>
    <row r="2103" spans="1:35" ht="16.5" customHeight="1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75">
        <f>IF(AND($X$5012&lt;&gt;" ",$X$5012&lt;&gt;0),IF(X2103=$X$5012,1+COUNTIF(U$7:U2102,"&gt;0"),0),0)</f>
        <v>0</v>
      </c>
      <c r="V2103" s="178" t="s">
        <v>2292</v>
      </c>
      <c r="W2103" s="130"/>
      <c r="X2103" s="131"/>
      <c r="Y2103" s="131"/>
      <c r="Z2103" s="206"/>
      <c r="AA2103" s="134"/>
      <c r="AB2103" s="174">
        <f>IF(AC2103="totale",SUMIF(AA$7:AA2103,"somma",Z$7:Z2103)-SUMIF(AC$7:AC2102,"totale",AB$7:AB2102),0)</f>
        <v>0</v>
      </c>
      <c r="AC2103" s="134"/>
      <c r="AD2103" s="194">
        <f t="shared" si="144"/>
        <v>0</v>
      </c>
      <c r="AE2103" s="124" t="str">
        <f t="shared" si="143"/>
        <v/>
      </c>
      <c r="AF2103" s="195" t="str">
        <f t="shared" si="145"/>
        <v/>
      </c>
      <c r="AG2103" s="194" t="str">
        <f t="shared" si="146"/>
        <v/>
      </c>
      <c r="AH2103" s="194">
        <f>IF(AG2103="",0,IF(ISERROR(VLOOKUP(AG2103,AG$7:AG2102,1,FALSE)),1,0))</f>
        <v>0</v>
      </c>
      <c r="AI2103" s="194"/>
    </row>
    <row r="2104" spans="1:35" ht="16.5" customHeight="1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75">
        <f>IF(AND($X$5012&lt;&gt;" ",$X$5012&lt;&gt;0),IF(X2104=$X$5012,1+COUNTIF(U$7:U2103,"&gt;0"),0),0)</f>
        <v>0</v>
      </c>
      <c r="V2104" s="178" t="s">
        <v>2293</v>
      </c>
      <c r="W2104" s="130"/>
      <c r="X2104" s="131"/>
      <c r="Y2104" s="131"/>
      <c r="Z2104" s="206"/>
      <c r="AA2104" s="134"/>
      <c r="AB2104" s="174">
        <f>IF(AC2104="totale",SUMIF(AA$7:AA2104,"somma",Z$7:Z2104)-SUMIF(AC$7:AC2103,"totale",AB$7:AB2103),0)</f>
        <v>0</v>
      </c>
      <c r="AC2104" s="134"/>
      <c r="AD2104" s="194">
        <f t="shared" si="144"/>
        <v>0</v>
      </c>
      <c r="AE2104" s="124" t="str">
        <f t="shared" si="143"/>
        <v/>
      </c>
      <c r="AF2104" s="195" t="str">
        <f t="shared" si="145"/>
        <v/>
      </c>
      <c r="AG2104" s="194" t="str">
        <f t="shared" si="146"/>
        <v/>
      </c>
      <c r="AH2104" s="194">
        <f>IF(AG2104="",0,IF(ISERROR(VLOOKUP(AG2104,AG$7:AG2103,1,FALSE)),1,0))</f>
        <v>0</v>
      </c>
      <c r="AI2104" s="194"/>
    </row>
    <row r="2105" spans="1:35" ht="16.5" customHeight="1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75">
        <f>IF(AND($X$5012&lt;&gt;" ",$X$5012&lt;&gt;0),IF(X2105=$X$5012,1+COUNTIF(U$7:U2104,"&gt;0"),0),0)</f>
        <v>0</v>
      </c>
      <c r="V2105" s="178" t="s">
        <v>2294</v>
      </c>
      <c r="W2105" s="130"/>
      <c r="X2105" s="131"/>
      <c r="Y2105" s="131"/>
      <c r="Z2105" s="206"/>
      <c r="AA2105" s="134"/>
      <c r="AB2105" s="174">
        <f>IF(AC2105="totale",SUMIF(AA$7:AA2105,"somma",Z$7:Z2105)-SUMIF(AC$7:AC2104,"totale",AB$7:AB2104),0)</f>
        <v>0</v>
      </c>
      <c r="AC2105" s="134"/>
      <c r="AD2105" s="194">
        <f t="shared" si="144"/>
        <v>0</v>
      </c>
      <c r="AE2105" s="124" t="str">
        <f t="shared" si="143"/>
        <v/>
      </c>
      <c r="AF2105" s="195" t="str">
        <f t="shared" si="145"/>
        <v/>
      </c>
      <c r="AG2105" s="194" t="str">
        <f t="shared" si="146"/>
        <v/>
      </c>
      <c r="AH2105" s="194">
        <f>IF(AG2105="",0,IF(ISERROR(VLOOKUP(AG2105,AG$7:AG2104,1,FALSE)),1,0))</f>
        <v>0</v>
      </c>
      <c r="AI2105" s="194"/>
    </row>
    <row r="2106" spans="1:35" ht="16.5" customHeight="1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75">
        <f>IF(AND($X$5012&lt;&gt;" ",$X$5012&lt;&gt;0),IF(X2106=$X$5012,1+COUNTIF(U$7:U2105,"&gt;0"),0),0)</f>
        <v>0</v>
      </c>
      <c r="V2106" s="178" t="s">
        <v>2295</v>
      </c>
      <c r="W2106" s="130"/>
      <c r="X2106" s="131"/>
      <c r="Y2106" s="131"/>
      <c r="Z2106" s="206"/>
      <c r="AA2106" s="134"/>
      <c r="AB2106" s="174">
        <f>IF(AC2106="totale",SUMIF(AA$7:AA2106,"somma",Z$7:Z2106)-SUMIF(AC$7:AC2105,"totale",AB$7:AB2105),0)</f>
        <v>0</v>
      </c>
      <c r="AC2106" s="134"/>
      <c r="AD2106" s="194">
        <f t="shared" si="144"/>
        <v>0</v>
      </c>
      <c r="AE2106" s="124" t="str">
        <f t="shared" si="143"/>
        <v/>
      </c>
      <c r="AF2106" s="195" t="str">
        <f t="shared" si="145"/>
        <v/>
      </c>
      <c r="AG2106" s="194" t="str">
        <f t="shared" si="146"/>
        <v/>
      </c>
      <c r="AH2106" s="194">
        <f>IF(AG2106="",0,IF(ISERROR(VLOOKUP(AG2106,AG$7:AG2105,1,FALSE)),1,0))</f>
        <v>0</v>
      </c>
      <c r="AI2106" s="194"/>
    </row>
    <row r="2107" spans="1:35" ht="16.5" customHeight="1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75">
        <f>IF(AND($X$5012&lt;&gt;" ",$X$5012&lt;&gt;0),IF(X2107=$X$5012,1+COUNTIF(U$7:U2106,"&gt;0"),0),0)</f>
        <v>0</v>
      </c>
      <c r="V2107" s="178" t="s">
        <v>2296</v>
      </c>
      <c r="W2107" s="130"/>
      <c r="X2107" s="131"/>
      <c r="Y2107" s="131"/>
      <c r="Z2107" s="206"/>
      <c r="AA2107" s="134"/>
      <c r="AB2107" s="174">
        <f>IF(AC2107="totale",SUMIF(AA$7:AA2107,"somma",Z$7:Z2107)-SUMIF(AC$7:AC2106,"totale",AB$7:AB2106),0)</f>
        <v>0</v>
      </c>
      <c r="AC2107" s="134"/>
      <c r="AD2107" s="194">
        <f t="shared" si="144"/>
        <v>0</v>
      </c>
      <c r="AE2107" s="124" t="str">
        <f t="shared" si="143"/>
        <v/>
      </c>
      <c r="AF2107" s="195" t="str">
        <f t="shared" si="145"/>
        <v/>
      </c>
      <c r="AG2107" s="194" t="str">
        <f t="shared" si="146"/>
        <v/>
      </c>
      <c r="AH2107" s="194">
        <f>IF(AG2107="",0,IF(ISERROR(VLOOKUP(AG2107,AG$7:AG2106,1,FALSE)),1,0))</f>
        <v>0</v>
      </c>
      <c r="AI2107" s="194"/>
    </row>
    <row r="2108" spans="1:35" ht="16.5" customHeight="1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75">
        <f>IF(AND($X$5012&lt;&gt;" ",$X$5012&lt;&gt;0),IF(X2108=$X$5012,1+COUNTIF(U$7:U2107,"&gt;0"),0),0)</f>
        <v>0</v>
      </c>
      <c r="V2108" s="178" t="s">
        <v>2297</v>
      </c>
      <c r="W2108" s="130"/>
      <c r="X2108" s="131"/>
      <c r="Y2108" s="131"/>
      <c r="Z2108" s="206"/>
      <c r="AA2108" s="134"/>
      <c r="AB2108" s="174">
        <f>IF(AC2108="totale",SUMIF(AA$7:AA2108,"somma",Z$7:Z2108)-SUMIF(AC$7:AC2107,"totale",AB$7:AB2107),0)</f>
        <v>0</v>
      </c>
      <c r="AC2108" s="134"/>
      <c r="AD2108" s="194">
        <f t="shared" si="144"/>
        <v>0</v>
      </c>
      <c r="AE2108" s="124" t="str">
        <f t="shared" si="143"/>
        <v/>
      </c>
      <c r="AF2108" s="195" t="str">
        <f t="shared" si="145"/>
        <v/>
      </c>
      <c r="AG2108" s="194" t="str">
        <f t="shared" si="146"/>
        <v/>
      </c>
      <c r="AH2108" s="194">
        <f>IF(AG2108="",0,IF(ISERROR(VLOOKUP(AG2108,AG$7:AG2107,1,FALSE)),1,0))</f>
        <v>0</v>
      </c>
      <c r="AI2108" s="194"/>
    </row>
    <row r="2109" spans="1:35" ht="16.5" customHeight="1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75">
        <f>IF(AND($X$5012&lt;&gt;" ",$X$5012&lt;&gt;0),IF(X2109=$X$5012,1+COUNTIF(U$7:U2108,"&gt;0"),0),0)</f>
        <v>0</v>
      </c>
      <c r="V2109" s="178" t="s">
        <v>2298</v>
      </c>
      <c r="W2109" s="130"/>
      <c r="X2109" s="131"/>
      <c r="Y2109" s="131"/>
      <c r="Z2109" s="206"/>
      <c r="AA2109" s="134"/>
      <c r="AB2109" s="174">
        <f>IF(AC2109="totale",SUMIF(AA$7:AA2109,"somma",Z$7:Z2109)-SUMIF(AC$7:AC2108,"totale",AB$7:AB2108),0)</f>
        <v>0</v>
      </c>
      <c r="AC2109" s="134"/>
      <c r="AD2109" s="194">
        <f t="shared" si="144"/>
        <v>0</v>
      </c>
      <c r="AE2109" s="124" t="str">
        <f t="shared" si="143"/>
        <v/>
      </c>
      <c r="AF2109" s="195" t="str">
        <f t="shared" si="145"/>
        <v/>
      </c>
      <c r="AG2109" s="194" t="str">
        <f t="shared" si="146"/>
        <v/>
      </c>
      <c r="AH2109" s="194">
        <f>IF(AG2109="",0,IF(ISERROR(VLOOKUP(AG2109,AG$7:AG2108,1,FALSE)),1,0))</f>
        <v>0</v>
      </c>
      <c r="AI2109" s="194"/>
    </row>
    <row r="2110" spans="1:35" ht="16.5" customHeight="1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75">
        <f>IF(AND($X$5012&lt;&gt;" ",$X$5012&lt;&gt;0),IF(X2110=$X$5012,1+COUNTIF(U$7:U2109,"&gt;0"),0),0)</f>
        <v>0</v>
      </c>
      <c r="V2110" s="178" t="s">
        <v>2299</v>
      </c>
      <c r="W2110" s="130"/>
      <c r="X2110" s="131"/>
      <c r="Y2110" s="131"/>
      <c r="Z2110" s="206"/>
      <c r="AA2110" s="134"/>
      <c r="AB2110" s="174">
        <f>IF(AC2110="totale",SUMIF(AA$7:AA2110,"somma",Z$7:Z2110)-SUMIF(AC$7:AC2109,"totale",AB$7:AB2109),0)</f>
        <v>0</v>
      </c>
      <c r="AC2110" s="134"/>
      <c r="AD2110" s="194">
        <f t="shared" si="144"/>
        <v>0</v>
      </c>
      <c r="AE2110" s="124" t="str">
        <f t="shared" si="143"/>
        <v/>
      </c>
      <c r="AF2110" s="195" t="str">
        <f t="shared" si="145"/>
        <v/>
      </c>
      <c r="AG2110" s="194" t="str">
        <f t="shared" si="146"/>
        <v/>
      </c>
      <c r="AH2110" s="194">
        <f>IF(AG2110="",0,IF(ISERROR(VLOOKUP(AG2110,AG$7:AG2109,1,FALSE)),1,0))</f>
        <v>0</v>
      </c>
      <c r="AI2110" s="194"/>
    </row>
    <row r="2111" spans="1:35" ht="16.5" customHeight="1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75">
        <f>IF(AND($X$5012&lt;&gt;" ",$X$5012&lt;&gt;0),IF(X2111=$X$5012,1+COUNTIF(U$7:U2110,"&gt;0"),0),0)</f>
        <v>0</v>
      </c>
      <c r="V2111" s="178" t="s">
        <v>2300</v>
      </c>
      <c r="W2111" s="130"/>
      <c r="X2111" s="131"/>
      <c r="Y2111" s="131"/>
      <c r="Z2111" s="206"/>
      <c r="AA2111" s="134"/>
      <c r="AB2111" s="174">
        <f>IF(AC2111="totale",SUMIF(AA$7:AA2111,"somma",Z$7:Z2111)-SUMIF(AC$7:AC2110,"totale",AB$7:AB2110),0)</f>
        <v>0</v>
      </c>
      <c r="AC2111" s="134"/>
      <c r="AD2111" s="194">
        <f t="shared" si="144"/>
        <v>0</v>
      </c>
      <c r="AE2111" s="124" t="str">
        <f t="shared" si="143"/>
        <v/>
      </c>
      <c r="AF2111" s="195" t="str">
        <f t="shared" si="145"/>
        <v/>
      </c>
      <c r="AG2111" s="194" t="str">
        <f t="shared" si="146"/>
        <v/>
      </c>
      <c r="AH2111" s="194">
        <f>IF(AG2111="",0,IF(ISERROR(VLOOKUP(AG2111,AG$7:AG2110,1,FALSE)),1,0))</f>
        <v>0</v>
      </c>
      <c r="AI2111" s="194"/>
    </row>
    <row r="2112" spans="1:35" ht="16.5" customHeight="1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75">
        <f>IF(AND($X$5012&lt;&gt;" ",$X$5012&lt;&gt;0),IF(X2112=$X$5012,1+COUNTIF(U$7:U2111,"&gt;0"),0),0)</f>
        <v>0</v>
      </c>
      <c r="V2112" s="178" t="s">
        <v>2301</v>
      </c>
      <c r="W2112" s="130"/>
      <c r="X2112" s="131"/>
      <c r="Y2112" s="131"/>
      <c r="Z2112" s="206"/>
      <c r="AA2112" s="134"/>
      <c r="AB2112" s="174">
        <f>IF(AC2112="totale",SUMIF(AA$7:AA2112,"somma",Z$7:Z2112)-SUMIF(AC$7:AC2111,"totale",AB$7:AB2111),0)</f>
        <v>0</v>
      </c>
      <c r="AC2112" s="134"/>
      <c r="AD2112" s="194">
        <f t="shared" si="144"/>
        <v>0</v>
      </c>
      <c r="AE2112" s="124" t="str">
        <f t="shared" si="143"/>
        <v/>
      </c>
      <c r="AF2112" s="195" t="str">
        <f t="shared" si="145"/>
        <v/>
      </c>
      <c r="AG2112" s="194" t="str">
        <f t="shared" si="146"/>
        <v/>
      </c>
      <c r="AH2112" s="194">
        <f>IF(AG2112="",0,IF(ISERROR(VLOOKUP(AG2112,AG$7:AG2111,1,FALSE)),1,0))</f>
        <v>0</v>
      </c>
      <c r="AI2112" s="194"/>
    </row>
    <row r="2113" spans="1:35" ht="16.5" customHeight="1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75">
        <f>IF(AND($X$5012&lt;&gt;" ",$X$5012&lt;&gt;0),IF(X2113=$X$5012,1+COUNTIF(U$7:U2112,"&gt;0"),0),0)</f>
        <v>0</v>
      </c>
      <c r="V2113" s="178" t="s">
        <v>2302</v>
      </c>
      <c r="W2113" s="130"/>
      <c r="X2113" s="131"/>
      <c r="Y2113" s="131"/>
      <c r="Z2113" s="206"/>
      <c r="AA2113" s="134"/>
      <c r="AB2113" s="174">
        <f>IF(AC2113="totale",SUMIF(AA$7:AA2113,"somma",Z$7:Z2113)-SUMIF(AC$7:AC2112,"totale",AB$7:AB2112),0)</f>
        <v>0</v>
      </c>
      <c r="AC2113" s="134"/>
      <c r="AD2113" s="194">
        <f t="shared" si="144"/>
        <v>0</v>
      </c>
      <c r="AE2113" s="124" t="str">
        <f t="shared" si="143"/>
        <v/>
      </c>
      <c r="AF2113" s="195" t="str">
        <f t="shared" si="145"/>
        <v/>
      </c>
      <c r="AG2113" s="194" t="str">
        <f t="shared" si="146"/>
        <v/>
      </c>
      <c r="AH2113" s="194">
        <f>IF(AG2113="",0,IF(ISERROR(VLOOKUP(AG2113,AG$7:AG2112,1,FALSE)),1,0))</f>
        <v>0</v>
      </c>
      <c r="AI2113" s="194"/>
    </row>
    <row r="2114" spans="1:35" ht="16.5" customHeight="1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75">
        <f>IF(AND($X$5012&lt;&gt;" ",$X$5012&lt;&gt;0),IF(X2114=$X$5012,1+COUNTIF(U$7:U2113,"&gt;0"),0),0)</f>
        <v>0</v>
      </c>
      <c r="V2114" s="178" t="s">
        <v>2303</v>
      </c>
      <c r="W2114" s="130"/>
      <c r="X2114" s="131"/>
      <c r="Y2114" s="131"/>
      <c r="Z2114" s="206"/>
      <c r="AA2114" s="134"/>
      <c r="AB2114" s="174">
        <f>IF(AC2114="totale",SUMIF(AA$7:AA2114,"somma",Z$7:Z2114)-SUMIF(AC$7:AC2113,"totale",AB$7:AB2113),0)</f>
        <v>0</v>
      </c>
      <c r="AC2114" s="134"/>
      <c r="AD2114" s="194">
        <f t="shared" si="144"/>
        <v>0</v>
      </c>
      <c r="AE2114" s="124" t="str">
        <f t="shared" si="143"/>
        <v/>
      </c>
      <c r="AF2114" s="195" t="str">
        <f t="shared" si="145"/>
        <v/>
      </c>
      <c r="AG2114" s="194" t="str">
        <f t="shared" si="146"/>
        <v/>
      </c>
      <c r="AH2114" s="194">
        <f>IF(AG2114="",0,IF(ISERROR(VLOOKUP(AG2114,AG$7:AG2113,1,FALSE)),1,0))</f>
        <v>0</v>
      </c>
      <c r="AI2114" s="194"/>
    </row>
    <row r="2115" spans="1:35" ht="16.5" customHeight="1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75">
        <f>IF(AND($X$5012&lt;&gt;" ",$X$5012&lt;&gt;0),IF(X2115=$X$5012,1+COUNTIF(U$7:U2114,"&gt;0"),0),0)</f>
        <v>0</v>
      </c>
      <c r="V2115" s="178" t="s">
        <v>2304</v>
      </c>
      <c r="W2115" s="130"/>
      <c r="X2115" s="131"/>
      <c r="Y2115" s="131"/>
      <c r="Z2115" s="206"/>
      <c r="AA2115" s="134"/>
      <c r="AB2115" s="174">
        <f>IF(AC2115="totale",SUMIF(AA$7:AA2115,"somma",Z$7:Z2115)-SUMIF(AC$7:AC2114,"totale",AB$7:AB2114),0)</f>
        <v>0</v>
      </c>
      <c r="AC2115" s="134"/>
      <c r="AD2115" s="194">
        <f t="shared" si="144"/>
        <v>0</v>
      </c>
      <c r="AE2115" s="124" t="str">
        <f t="shared" si="143"/>
        <v/>
      </c>
      <c r="AF2115" s="195" t="str">
        <f t="shared" si="145"/>
        <v/>
      </c>
      <c r="AG2115" s="194" t="str">
        <f t="shared" si="146"/>
        <v/>
      </c>
      <c r="AH2115" s="194">
        <f>IF(AG2115="",0,IF(ISERROR(VLOOKUP(AG2115,AG$7:AG2114,1,FALSE)),1,0))</f>
        <v>0</v>
      </c>
      <c r="AI2115" s="194"/>
    </row>
    <row r="2116" spans="1:35" ht="16.5" customHeight="1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75">
        <f>IF(AND($X$5012&lt;&gt;" ",$X$5012&lt;&gt;0),IF(X2116=$X$5012,1+COUNTIF(U$7:U2115,"&gt;0"),0),0)</f>
        <v>0</v>
      </c>
      <c r="V2116" s="178" t="s">
        <v>2305</v>
      </c>
      <c r="W2116" s="130"/>
      <c r="X2116" s="131"/>
      <c r="Y2116" s="131"/>
      <c r="Z2116" s="206"/>
      <c r="AA2116" s="134"/>
      <c r="AB2116" s="174">
        <f>IF(AC2116="totale",SUMIF(AA$7:AA2116,"somma",Z$7:Z2116)-SUMIF(AC$7:AC2115,"totale",AB$7:AB2115),0)</f>
        <v>0</v>
      </c>
      <c r="AC2116" s="134"/>
      <c r="AD2116" s="194">
        <f t="shared" si="144"/>
        <v>0</v>
      </c>
      <c r="AE2116" s="124" t="str">
        <f t="shared" si="143"/>
        <v/>
      </c>
      <c r="AF2116" s="195" t="str">
        <f t="shared" si="145"/>
        <v/>
      </c>
      <c r="AG2116" s="194" t="str">
        <f t="shared" si="146"/>
        <v/>
      </c>
      <c r="AH2116" s="194">
        <f>IF(AG2116="",0,IF(ISERROR(VLOOKUP(AG2116,AG$7:AG2115,1,FALSE)),1,0))</f>
        <v>0</v>
      </c>
      <c r="AI2116" s="194"/>
    </row>
    <row r="2117" spans="1:35" ht="16.5" customHeight="1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75">
        <f>IF(AND($X$5012&lt;&gt;" ",$X$5012&lt;&gt;0),IF(X2117=$X$5012,1+COUNTIF(U$7:U2116,"&gt;0"),0),0)</f>
        <v>0</v>
      </c>
      <c r="V2117" s="178" t="s">
        <v>2306</v>
      </c>
      <c r="W2117" s="130"/>
      <c r="X2117" s="131"/>
      <c r="Y2117" s="131"/>
      <c r="Z2117" s="206"/>
      <c r="AA2117" s="134"/>
      <c r="AB2117" s="174">
        <f>IF(AC2117="totale",SUMIF(AA$7:AA2117,"somma",Z$7:Z2117)-SUMIF(AC$7:AC2116,"totale",AB$7:AB2116),0)</f>
        <v>0</v>
      </c>
      <c r="AC2117" s="134"/>
      <c r="AD2117" s="194">
        <f t="shared" si="144"/>
        <v>0</v>
      </c>
      <c r="AE2117" s="124" t="str">
        <f t="shared" si="143"/>
        <v/>
      </c>
      <c r="AF2117" s="195" t="str">
        <f t="shared" si="145"/>
        <v/>
      </c>
      <c r="AG2117" s="194" t="str">
        <f t="shared" si="146"/>
        <v/>
      </c>
      <c r="AH2117" s="194">
        <f>IF(AG2117="",0,IF(ISERROR(VLOOKUP(AG2117,AG$7:AG2116,1,FALSE)),1,0))</f>
        <v>0</v>
      </c>
      <c r="AI2117" s="194"/>
    </row>
    <row r="2118" spans="1:35" ht="16.5" customHeight="1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75">
        <f>IF(AND($X$5012&lt;&gt;" ",$X$5012&lt;&gt;0),IF(X2118=$X$5012,1+COUNTIF(U$7:U2117,"&gt;0"),0),0)</f>
        <v>0</v>
      </c>
      <c r="V2118" s="178" t="s">
        <v>2307</v>
      </c>
      <c r="W2118" s="130"/>
      <c r="X2118" s="131"/>
      <c r="Y2118" s="131"/>
      <c r="Z2118" s="206"/>
      <c r="AA2118" s="134"/>
      <c r="AB2118" s="174">
        <f>IF(AC2118="totale",SUMIF(AA$7:AA2118,"somma",Z$7:Z2118)-SUMIF(AC$7:AC2117,"totale",AB$7:AB2117),0)</f>
        <v>0</v>
      </c>
      <c r="AC2118" s="134"/>
      <c r="AD2118" s="194">
        <f t="shared" si="144"/>
        <v>0</v>
      </c>
      <c r="AE2118" s="124" t="str">
        <f t="shared" ref="AE2118:AE2181" si="147">IF(W2118&gt;0,CONCATENATE(MONTH(W2118)&amp;X2118),"")</f>
        <v/>
      </c>
      <c r="AF2118" s="195" t="str">
        <f t="shared" si="145"/>
        <v/>
      </c>
      <c r="AG2118" s="194" t="str">
        <f t="shared" si="146"/>
        <v/>
      </c>
      <c r="AH2118" s="194">
        <f>IF(AG2118="",0,IF(ISERROR(VLOOKUP(AG2118,AG$7:AG2117,1,FALSE)),1,0))</f>
        <v>0</v>
      </c>
      <c r="AI2118" s="194"/>
    </row>
    <row r="2119" spans="1:35" ht="16.5" customHeight="1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75">
        <f>IF(AND($X$5012&lt;&gt;" ",$X$5012&lt;&gt;0),IF(X2119=$X$5012,1+COUNTIF(U$7:U2118,"&gt;0"),0),0)</f>
        <v>0</v>
      </c>
      <c r="V2119" s="178" t="s">
        <v>2308</v>
      </c>
      <c r="W2119" s="130"/>
      <c r="X2119" s="131"/>
      <c r="Y2119" s="131"/>
      <c r="Z2119" s="206"/>
      <c r="AA2119" s="134"/>
      <c r="AB2119" s="174">
        <f>IF(AC2119="totale",SUMIF(AA$7:AA2119,"somma",Z$7:Z2119)-SUMIF(AC$7:AC2118,"totale",AB$7:AB2118),0)</f>
        <v>0</v>
      </c>
      <c r="AC2119" s="134"/>
      <c r="AD2119" s="194">
        <f t="shared" si="144"/>
        <v>0</v>
      </c>
      <c r="AE2119" s="124" t="str">
        <f t="shared" si="147"/>
        <v/>
      </c>
      <c r="AF2119" s="195" t="str">
        <f t="shared" si="145"/>
        <v/>
      </c>
      <c r="AG2119" s="194" t="str">
        <f t="shared" si="146"/>
        <v/>
      </c>
      <c r="AH2119" s="194">
        <f>IF(AG2119="",0,IF(ISERROR(VLOOKUP(AG2119,AG$7:AG2118,1,FALSE)),1,0))</f>
        <v>0</v>
      </c>
      <c r="AI2119" s="194"/>
    </row>
    <row r="2120" spans="1:35" ht="16.5" customHeight="1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75">
        <f>IF(AND($X$5012&lt;&gt;" ",$X$5012&lt;&gt;0),IF(X2120=$X$5012,1+COUNTIF(U$7:U2119,"&gt;0"),0),0)</f>
        <v>0</v>
      </c>
      <c r="V2120" s="178" t="s">
        <v>2309</v>
      </c>
      <c r="W2120" s="130"/>
      <c r="X2120" s="131"/>
      <c r="Y2120" s="131"/>
      <c r="Z2120" s="206"/>
      <c r="AA2120" s="134"/>
      <c r="AB2120" s="174">
        <f>IF(AC2120="totale",SUMIF(AA$7:AA2120,"somma",Z$7:Z2120)-SUMIF(AC$7:AC2119,"totale",AB$7:AB2119),0)</f>
        <v>0</v>
      </c>
      <c r="AC2120" s="134"/>
      <c r="AD2120" s="194">
        <f t="shared" ref="AD2120:AD2183" si="148">IF(ISBLANK(X2120),0,VLOOKUP(X2120,$B$8:$E$57,1,FALSE))</f>
        <v>0</v>
      </c>
      <c r="AE2120" s="124" t="str">
        <f t="shared" si="147"/>
        <v/>
      </c>
      <c r="AF2120" s="195" t="str">
        <f t="shared" ref="AF2120:AF2183" si="149">IF(OR(AND(Z2120&lt;&gt;0,ISBLANK(X2120)),ISERROR(AD2120)),"ERR","")</f>
        <v/>
      </c>
      <c r="AG2120" s="194" t="str">
        <f t="shared" si="146"/>
        <v/>
      </c>
      <c r="AH2120" s="194">
        <f>IF(AG2120="",0,IF(ISERROR(VLOOKUP(AG2120,AG$7:AG2119,1,FALSE)),1,0))</f>
        <v>0</v>
      </c>
      <c r="AI2120" s="194"/>
    </row>
    <row r="2121" spans="1:35" ht="16.5" customHeight="1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75">
        <f>IF(AND($X$5012&lt;&gt;" ",$X$5012&lt;&gt;0),IF(X2121=$X$5012,1+COUNTIF(U$7:U2120,"&gt;0"),0),0)</f>
        <v>0</v>
      </c>
      <c r="V2121" s="178" t="s">
        <v>2310</v>
      </c>
      <c r="W2121" s="130"/>
      <c r="X2121" s="131"/>
      <c r="Y2121" s="131"/>
      <c r="Z2121" s="206"/>
      <c r="AA2121" s="134"/>
      <c r="AB2121" s="174">
        <f>IF(AC2121="totale",SUMIF(AA$7:AA2121,"somma",Z$7:Z2121)-SUMIF(AC$7:AC2120,"totale",AB$7:AB2120),0)</f>
        <v>0</v>
      </c>
      <c r="AC2121" s="134"/>
      <c r="AD2121" s="194">
        <f t="shared" si="148"/>
        <v>0</v>
      </c>
      <c r="AE2121" s="124" t="str">
        <f t="shared" si="147"/>
        <v/>
      </c>
      <c r="AF2121" s="195" t="str">
        <f t="shared" si="149"/>
        <v/>
      </c>
      <c r="AG2121" s="194" t="str">
        <f t="shared" si="146"/>
        <v/>
      </c>
      <c r="AH2121" s="194">
        <f>IF(AG2121="",0,IF(ISERROR(VLOOKUP(AG2121,AG$7:AG2120,1,FALSE)),1,0))</f>
        <v>0</v>
      </c>
      <c r="AI2121" s="194"/>
    </row>
    <row r="2122" spans="1:35" ht="16.5" customHeight="1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75">
        <f>IF(AND($X$5012&lt;&gt;" ",$X$5012&lt;&gt;0),IF(X2122=$X$5012,1+COUNTIF(U$7:U2121,"&gt;0"),0),0)</f>
        <v>0</v>
      </c>
      <c r="V2122" s="178" t="s">
        <v>2311</v>
      </c>
      <c r="W2122" s="130"/>
      <c r="X2122" s="131"/>
      <c r="Y2122" s="131"/>
      <c r="Z2122" s="206"/>
      <c r="AA2122" s="134"/>
      <c r="AB2122" s="174">
        <f>IF(AC2122="totale",SUMIF(AA$7:AA2122,"somma",Z$7:Z2122)-SUMIF(AC$7:AC2121,"totale",AB$7:AB2121),0)</f>
        <v>0</v>
      </c>
      <c r="AC2122" s="134"/>
      <c r="AD2122" s="194">
        <f t="shared" si="148"/>
        <v>0</v>
      </c>
      <c r="AE2122" s="124" t="str">
        <f t="shared" si="147"/>
        <v/>
      </c>
      <c r="AF2122" s="195" t="str">
        <f t="shared" si="149"/>
        <v/>
      </c>
      <c r="AG2122" s="194" t="str">
        <f t="shared" ref="AG2122:AG2185" si="150">IF(W2122&gt;0,CONCATENATE(MONTH(W2122),"-",YEAR(W2122)),"")</f>
        <v/>
      </c>
      <c r="AH2122" s="194">
        <f>IF(AG2122="",0,IF(ISERROR(VLOOKUP(AG2122,AG$7:AG2121,1,FALSE)),1,0))</f>
        <v>0</v>
      </c>
      <c r="AI2122" s="194"/>
    </row>
    <row r="2123" spans="1:35" ht="16.5" customHeight="1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75">
        <f>IF(AND($X$5012&lt;&gt;" ",$X$5012&lt;&gt;0),IF(X2123=$X$5012,1+COUNTIF(U$7:U2122,"&gt;0"),0),0)</f>
        <v>0</v>
      </c>
      <c r="V2123" s="178" t="s">
        <v>2312</v>
      </c>
      <c r="W2123" s="130"/>
      <c r="X2123" s="131"/>
      <c r="Y2123" s="131"/>
      <c r="Z2123" s="206"/>
      <c r="AA2123" s="134"/>
      <c r="AB2123" s="174">
        <f>IF(AC2123="totale",SUMIF(AA$7:AA2123,"somma",Z$7:Z2123)-SUMIF(AC$7:AC2122,"totale",AB$7:AB2122),0)</f>
        <v>0</v>
      </c>
      <c r="AC2123" s="134"/>
      <c r="AD2123" s="194">
        <f t="shared" si="148"/>
        <v>0</v>
      </c>
      <c r="AE2123" s="124" t="str">
        <f t="shared" si="147"/>
        <v/>
      </c>
      <c r="AF2123" s="195" t="str">
        <f t="shared" si="149"/>
        <v/>
      </c>
      <c r="AG2123" s="194" t="str">
        <f t="shared" si="150"/>
        <v/>
      </c>
      <c r="AH2123" s="194">
        <f>IF(AG2123="",0,IF(ISERROR(VLOOKUP(AG2123,AG$7:AG2122,1,FALSE)),1,0))</f>
        <v>0</v>
      </c>
      <c r="AI2123" s="194"/>
    </row>
    <row r="2124" spans="1:35" ht="16.5" customHeight="1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75">
        <f>IF(AND($X$5012&lt;&gt;" ",$X$5012&lt;&gt;0),IF(X2124=$X$5012,1+COUNTIF(U$7:U2123,"&gt;0"),0),0)</f>
        <v>0</v>
      </c>
      <c r="V2124" s="178" t="s">
        <v>2313</v>
      </c>
      <c r="W2124" s="130"/>
      <c r="X2124" s="131"/>
      <c r="Y2124" s="131"/>
      <c r="Z2124" s="206"/>
      <c r="AA2124" s="134"/>
      <c r="AB2124" s="174">
        <f>IF(AC2124="totale",SUMIF(AA$7:AA2124,"somma",Z$7:Z2124)-SUMIF(AC$7:AC2123,"totale",AB$7:AB2123),0)</f>
        <v>0</v>
      </c>
      <c r="AC2124" s="134"/>
      <c r="AD2124" s="194">
        <f t="shared" si="148"/>
        <v>0</v>
      </c>
      <c r="AE2124" s="124" t="str">
        <f t="shared" si="147"/>
        <v/>
      </c>
      <c r="AF2124" s="195" t="str">
        <f t="shared" si="149"/>
        <v/>
      </c>
      <c r="AG2124" s="194" t="str">
        <f t="shared" si="150"/>
        <v/>
      </c>
      <c r="AH2124" s="194">
        <f>IF(AG2124="",0,IF(ISERROR(VLOOKUP(AG2124,AG$7:AG2123,1,FALSE)),1,0))</f>
        <v>0</v>
      </c>
      <c r="AI2124" s="194"/>
    </row>
    <row r="2125" spans="1:35" ht="16.5" customHeight="1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75">
        <f>IF(AND($X$5012&lt;&gt;" ",$X$5012&lt;&gt;0),IF(X2125=$X$5012,1+COUNTIF(U$7:U2124,"&gt;0"),0),0)</f>
        <v>0</v>
      </c>
      <c r="V2125" s="178" t="s">
        <v>2314</v>
      </c>
      <c r="W2125" s="130"/>
      <c r="X2125" s="131"/>
      <c r="Y2125" s="131"/>
      <c r="Z2125" s="206"/>
      <c r="AA2125" s="134"/>
      <c r="AB2125" s="174">
        <f>IF(AC2125="totale",SUMIF(AA$7:AA2125,"somma",Z$7:Z2125)-SUMIF(AC$7:AC2124,"totale",AB$7:AB2124),0)</f>
        <v>0</v>
      </c>
      <c r="AC2125" s="134"/>
      <c r="AD2125" s="194">
        <f t="shared" si="148"/>
        <v>0</v>
      </c>
      <c r="AE2125" s="124" t="str">
        <f t="shared" si="147"/>
        <v/>
      </c>
      <c r="AF2125" s="195" t="str">
        <f t="shared" si="149"/>
        <v/>
      </c>
      <c r="AG2125" s="194" t="str">
        <f t="shared" si="150"/>
        <v/>
      </c>
      <c r="AH2125" s="194">
        <f>IF(AG2125="",0,IF(ISERROR(VLOOKUP(AG2125,AG$7:AG2124,1,FALSE)),1,0))</f>
        <v>0</v>
      </c>
      <c r="AI2125" s="194"/>
    </row>
    <row r="2126" spans="1:35" ht="16.5" customHeight="1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75">
        <f>IF(AND($X$5012&lt;&gt;" ",$X$5012&lt;&gt;0),IF(X2126=$X$5012,1+COUNTIF(U$7:U2125,"&gt;0"),0),0)</f>
        <v>0</v>
      </c>
      <c r="V2126" s="178" t="s">
        <v>2315</v>
      </c>
      <c r="W2126" s="130"/>
      <c r="X2126" s="131"/>
      <c r="Y2126" s="131"/>
      <c r="Z2126" s="206"/>
      <c r="AA2126" s="134"/>
      <c r="AB2126" s="174">
        <f>IF(AC2126="totale",SUMIF(AA$7:AA2126,"somma",Z$7:Z2126)-SUMIF(AC$7:AC2125,"totale",AB$7:AB2125),0)</f>
        <v>0</v>
      </c>
      <c r="AC2126" s="134"/>
      <c r="AD2126" s="194">
        <f t="shared" si="148"/>
        <v>0</v>
      </c>
      <c r="AE2126" s="124" t="str">
        <f t="shared" si="147"/>
        <v/>
      </c>
      <c r="AF2126" s="195" t="str">
        <f t="shared" si="149"/>
        <v/>
      </c>
      <c r="AG2126" s="194" t="str">
        <f t="shared" si="150"/>
        <v/>
      </c>
      <c r="AH2126" s="194">
        <f>IF(AG2126="",0,IF(ISERROR(VLOOKUP(AG2126,AG$7:AG2125,1,FALSE)),1,0))</f>
        <v>0</v>
      </c>
      <c r="AI2126" s="194"/>
    </row>
    <row r="2127" spans="1:35" ht="16.5" customHeight="1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75">
        <f>IF(AND($X$5012&lt;&gt;" ",$X$5012&lt;&gt;0),IF(X2127=$X$5012,1+COUNTIF(U$7:U2126,"&gt;0"),0),0)</f>
        <v>0</v>
      </c>
      <c r="V2127" s="178" t="s">
        <v>2316</v>
      </c>
      <c r="W2127" s="130"/>
      <c r="X2127" s="131"/>
      <c r="Y2127" s="131"/>
      <c r="Z2127" s="206"/>
      <c r="AA2127" s="134"/>
      <c r="AB2127" s="174">
        <f>IF(AC2127="totale",SUMIF(AA$7:AA2127,"somma",Z$7:Z2127)-SUMIF(AC$7:AC2126,"totale",AB$7:AB2126),0)</f>
        <v>0</v>
      </c>
      <c r="AC2127" s="134"/>
      <c r="AD2127" s="194">
        <f t="shared" si="148"/>
        <v>0</v>
      </c>
      <c r="AE2127" s="124" t="str">
        <f t="shared" si="147"/>
        <v/>
      </c>
      <c r="AF2127" s="195" t="str">
        <f t="shared" si="149"/>
        <v/>
      </c>
      <c r="AG2127" s="194" t="str">
        <f t="shared" si="150"/>
        <v/>
      </c>
      <c r="AH2127" s="194">
        <f>IF(AG2127="",0,IF(ISERROR(VLOOKUP(AG2127,AG$7:AG2126,1,FALSE)),1,0))</f>
        <v>0</v>
      </c>
      <c r="AI2127" s="194"/>
    </row>
    <row r="2128" spans="1:35" ht="16.5" customHeight="1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75">
        <f>IF(AND($X$5012&lt;&gt;" ",$X$5012&lt;&gt;0),IF(X2128=$X$5012,1+COUNTIF(U$7:U2127,"&gt;0"),0),0)</f>
        <v>0</v>
      </c>
      <c r="V2128" s="178" t="s">
        <v>2317</v>
      </c>
      <c r="W2128" s="130"/>
      <c r="X2128" s="131"/>
      <c r="Y2128" s="131"/>
      <c r="Z2128" s="206"/>
      <c r="AA2128" s="134"/>
      <c r="AB2128" s="174">
        <f>IF(AC2128="totale",SUMIF(AA$7:AA2128,"somma",Z$7:Z2128)-SUMIF(AC$7:AC2127,"totale",AB$7:AB2127),0)</f>
        <v>0</v>
      </c>
      <c r="AC2128" s="134"/>
      <c r="AD2128" s="194">
        <f t="shared" si="148"/>
        <v>0</v>
      </c>
      <c r="AE2128" s="124" t="str">
        <f t="shared" si="147"/>
        <v/>
      </c>
      <c r="AF2128" s="195" t="str">
        <f t="shared" si="149"/>
        <v/>
      </c>
      <c r="AG2128" s="194" t="str">
        <f t="shared" si="150"/>
        <v/>
      </c>
      <c r="AH2128" s="194">
        <f>IF(AG2128="",0,IF(ISERROR(VLOOKUP(AG2128,AG$7:AG2127,1,FALSE)),1,0))</f>
        <v>0</v>
      </c>
      <c r="AI2128" s="194"/>
    </row>
    <row r="2129" spans="1:35" ht="16.5" customHeight="1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75">
        <f>IF(AND($X$5012&lt;&gt;" ",$X$5012&lt;&gt;0),IF(X2129=$X$5012,1+COUNTIF(U$7:U2128,"&gt;0"),0),0)</f>
        <v>0</v>
      </c>
      <c r="V2129" s="178" t="s">
        <v>2318</v>
      </c>
      <c r="W2129" s="130"/>
      <c r="X2129" s="131"/>
      <c r="Y2129" s="131"/>
      <c r="Z2129" s="206"/>
      <c r="AA2129" s="134"/>
      <c r="AB2129" s="174">
        <f>IF(AC2129="totale",SUMIF(AA$7:AA2129,"somma",Z$7:Z2129)-SUMIF(AC$7:AC2128,"totale",AB$7:AB2128),0)</f>
        <v>0</v>
      </c>
      <c r="AC2129" s="134"/>
      <c r="AD2129" s="194">
        <f t="shared" si="148"/>
        <v>0</v>
      </c>
      <c r="AE2129" s="124" t="str">
        <f t="shared" si="147"/>
        <v/>
      </c>
      <c r="AF2129" s="195" t="str">
        <f t="shared" si="149"/>
        <v/>
      </c>
      <c r="AG2129" s="194" t="str">
        <f t="shared" si="150"/>
        <v/>
      </c>
      <c r="AH2129" s="194">
        <f>IF(AG2129="",0,IF(ISERROR(VLOOKUP(AG2129,AG$7:AG2128,1,FALSE)),1,0))</f>
        <v>0</v>
      </c>
      <c r="AI2129" s="194"/>
    </row>
    <row r="2130" spans="1:35" ht="16.5" customHeight="1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75">
        <f>IF(AND($X$5012&lt;&gt;" ",$X$5012&lt;&gt;0),IF(X2130=$X$5012,1+COUNTIF(U$7:U2129,"&gt;0"),0),0)</f>
        <v>0</v>
      </c>
      <c r="V2130" s="178" t="s">
        <v>2319</v>
      </c>
      <c r="W2130" s="130"/>
      <c r="X2130" s="131"/>
      <c r="Y2130" s="131"/>
      <c r="Z2130" s="206"/>
      <c r="AA2130" s="134"/>
      <c r="AB2130" s="174">
        <f>IF(AC2130="totale",SUMIF(AA$7:AA2130,"somma",Z$7:Z2130)-SUMIF(AC$7:AC2129,"totale",AB$7:AB2129),0)</f>
        <v>0</v>
      </c>
      <c r="AC2130" s="134"/>
      <c r="AD2130" s="194">
        <f t="shared" si="148"/>
        <v>0</v>
      </c>
      <c r="AE2130" s="124" t="str">
        <f t="shared" si="147"/>
        <v/>
      </c>
      <c r="AF2130" s="195" t="str">
        <f t="shared" si="149"/>
        <v/>
      </c>
      <c r="AG2130" s="194" t="str">
        <f t="shared" si="150"/>
        <v/>
      </c>
      <c r="AH2130" s="194">
        <f>IF(AG2130="",0,IF(ISERROR(VLOOKUP(AG2130,AG$7:AG2129,1,FALSE)),1,0))</f>
        <v>0</v>
      </c>
      <c r="AI2130" s="194"/>
    </row>
    <row r="2131" spans="1:35" ht="16.5" customHeight="1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75">
        <f>IF(AND($X$5012&lt;&gt;" ",$X$5012&lt;&gt;0),IF(X2131=$X$5012,1+COUNTIF(U$7:U2130,"&gt;0"),0),0)</f>
        <v>0</v>
      </c>
      <c r="V2131" s="178" t="s">
        <v>2320</v>
      </c>
      <c r="W2131" s="130"/>
      <c r="X2131" s="131"/>
      <c r="Y2131" s="131"/>
      <c r="Z2131" s="206"/>
      <c r="AA2131" s="134"/>
      <c r="AB2131" s="174">
        <f>IF(AC2131="totale",SUMIF(AA$7:AA2131,"somma",Z$7:Z2131)-SUMIF(AC$7:AC2130,"totale",AB$7:AB2130),0)</f>
        <v>0</v>
      </c>
      <c r="AC2131" s="134"/>
      <c r="AD2131" s="194">
        <f t="shared" si="148"/>
        <v>0</v>
      </c>
      <c r="AE2131" s="124" t="str">
        <f t="shared" si="147"/>
        <v/>
      </c>
      <c r="AF2131" s="195" t="str">
        <f t="shared" si="149"/>
        <v/>
      </c>
      <c r="AG2131" s="194" t="str">
        <f t="shared" si="150"/>
        <v/>
      </c>
      <c r="AH2131" s="194">
        <f>IF(AG2131="",0,IF(ISERROR(VLOOKUP(AG2131,AG$7:AG2130,1,FALSE)),1,0))</f>
        <v>0</v>
      </c>
      <c r="AI2131" s="194"/>
    </row>
    <row r="2132" spans="1:35" ht="16.5" customHeight="1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75">
        <f>IF(AND($X$5012&lt;&gt;" ",$X$5012&lt;&gt;0),IF(X2132=$X$5012,1+COUNTIF(U$7:U2131,"&gt;0"),0),0)</f>
        <v>0</v>
      </c>
      <c r="V2132" s="178" t="s">
        <v>2321</v>
      </c>
      <c r="W2132" s="130"/>
      <c r="X2132" s="131"/>
      <c r="Y2132" s="131"/>
      <c r="Z2132" s="206"/>
      <c r="AA2132" s="134"/>
      <c r="AB2132" s="174">
        <f>IF(AC2132="totale",SUMIF(AA$7:AA2132,"somma",Z$7:Z2132)-SUMIF(AC$7:AC2131,"totale",AB$7:AB2131),0)</f>
        <v>0</v>
      </c>
      <c r="AC2132" s="134"/>
      <c r="AD2132" s="194">
        <f t="shared" si="148"/>
        <v>0</v>
      </c>
      <c r="AE2132" s="124" t="str">
        <f t="shared" si="147"/>
        <v/>
      </c>
      <c r="AF2132" s="195" t="str">
        <f t="shared" si="149"/>
        <v/>
      </c>
      <c r="AG2132" s="194" t="str">
        <f t="shared" si="150"/>
        <v/>
      </c>
      <c r="AH2132" s="194">
        <f>IF(AG2132="",0,IF(ISERROR(VLOOKUP(AG2132,AG$7:AG2131,1,FALSE)),1,0))</f>
        <v>0</v>
      </c>
      <c r="AI2132" s="194"/>
    </row>
    <row r="2133" spans="1:35" ht="16.5" customHeight="1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75">
        <f>IF(AND($X$5012&lt;&gt;" ",$X$5012&lt;&gt;0),IF(X2133=$X$5012,1+COUNTIF(U$7:U2132,"&gt;0"),0),0)</f>
        <v>0</v>
      </c>
      <c r="V2133" s="178" t="s">
        <v>2322</v>
      </c>
      <c r="W2133" s="130"/>
      <c r="X2133" s="131"/>
      <c r="Y2133" s="131"/>
      <c r="Z2133" s="206"/>
      <c r="AA2133" s="134"/>
      <c r="AB2133" s="174">
        <f>IF(AC2133="totale",SUMIF(AA$7:AA2133,"somma",Z$7:Z2133)-SUMIF(AC$7:AC2132,"totale",AB$7:AB2132),0)</f>
        <v>0</v>
      </c>
      <c r="AC2133" s="134"/>
      <c r="AD2133" s="194">
        <f t="shared" si="148"/>
        <v>0</v>
      </c>
      <c r="AE2133" s="124" t="str">
        <f t="shared" si="147"/>
        <v/>
      </c>
      <c r="AF2133" s="195" t="str">
        <f t="shared" si="149"/>
        <v/>
      </c>
      <c r="AG2133" s="194" t="str">
        <f t="shared" si="150"/>
        <v/>
      </c>
      <c r="AH2133" s="194">
        <f>IF(AG2133="",0,IF(ISERROR(VLOOKUP(AG2133,AG$7:AG2132,1,FALSE)),1,0))</f>
        <v>0</v>
      </c>
      <c r="AI2133" s="194"/>
    </row>
    <row r="2134" spans="1:35" ht="16.5" customHeight="1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75">
        <f>IF(AND($X$5012&lt;&gt;" ",$X$5012&lt;&gt;0),IF(X2134=$X$5012,1+COUNTIF(U$7:U2133,"&gt;0"),0),0)</f>
        <v>0</v>
      </c>
      <c r="V2134" s="178" t="s">
        <v>2323</v>
      </c>
      <c r="W2134" s="130"/>
      <c r="X2134" s="131"/>
      <c r="Y2134" s="131"/>
      <c r="Z2134" s="206"/>
      <c r="AA2134" s="134"/>
      <c r="AB2134" s="174">
        <f>IF(AC2134="totale",SUMIF(AA$7:AA2134,"somma",Z$7:Z2134)-SUMIF(AC$7:AC2133,"totale",AB$7:AB2133),0)</f>
        <v>0</v>
      </c>
      <c r="AC2134" s="134"/>
      <c r="AD2134" s="194">
        <f t="shared" si="148"/>
        <v>0</v>
      </c>
      <c r="AE2134" s="124" t="str">
        <f t="shared" si="147"/>
        <v/>
      </c>
      <c r="AF2134" s="195" t="str">
        <f t="shared" si="149"/>
        <v/>
      </c>
      <c r="AG2134" s="194" t="str">
        <f t="shared" si="150"/>
        <v/>
      </c>
      <c r="AH2134" s="194">
        <f>IF(AG2134="",0,IF(ISERROR(VLOOKUP(AG2134,AG$7:AG2133,1,FALSE)),1,0))</f>
        <v>0</v>
      </c>
      <c r="AI2134" s="194"/>
    </row>
    <row r="2135" spans="1:35" ht="16.5" customHeight="1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75">
        <f>IF(AND($X$5012&lt;&gt;" ",$X$5012&lt;&gt;0),IF(X2135=$X$5012,1+COUNTIF(U$7:U2134,"&gt;0"),0),0)</f>
        <v>0</v>
      </c>
      <c r="V2135" s="178" t="s">
        <v>2324</v>
      </c>
      <c r="W2135" s="130"/>
      <c r="X2135" s="131"/>
      <c r="Y2135" s="131"/>
      <c r="Z2135" s="206"/>
      <c r="AA2135" s="134"/>
      <c r="AB2135" s="174">
        <f>IF(AC2135="totale",SUMIF(AA$7:AA2135,"somma",Z$7:Z2135)-SUMIF(AC$7:AC2134,"totale",AB$7:AB2134),0)</f>
        <v>0</v>
      </c>
      <c r="AC2135" s="134"/>
      <c r="AD2135" s="194">
        <f t="shared" si="148"/>
        <v>0</v>
      </c>
      <c r="AE2135" s="124" t="str">
        <f t="shared" si="147"/>
        <v/>
      </c>
      <c r="AF2135" s="195" t="str">
        <f t="shared" si="149"/>
        <v/>
      </c>
      <c r="AG2135" s="194" t="str">
        <f t="shared" si="150"/>
        <v/>
      </c>
      <c r="AH2135" s="194">
        <f>IF(AG2135="",0,IF(ISERROR(VLOOKUP(AG2135,AG$7:AG2134,1,FALSE)),1,0))</f>
        <v>0</v>
      </c>
      <c r="AI2135" s="194"/>
    </row>
    <row r="2136" spans="1:35" ht="16.5" customHeight="1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75">
        <f>IF(AND($X$5012&lt;&gt;" ",$X$5012&lt;&gt;0),IF(X2136=$X$5012,1+COUNTIF(U$7:U2135,"&gt;0"),0),0)</f>
        <v>0</v>
      </c>
      <c r="V2136" s="178" t="s">
        <v>2325</v>
      </c>
      <c r="W2136" s="130"/>
      <c r="X2136" s="131"/>
      <c r="Y2136" s="131"/>
      <c r="Z2136" s="206"/>
      <c r="AA2136" s="134"/>
      <c r="AB2136" s="174">
        <f>IF(AC2136="totale",SUMIF(AA$7:AA2136,"somma",Z$7:Z2136)-SUMIF(AC$7:AC2135,"totale",AB$7:AB2135),0)</f>
        <v>0</v>
      </c>
      <c r="AC2136" s="134"/>
      <c r="AD2136" s="194">
        <f t="shared" si="148"/>
        <v>0</v>
      </c>
      <c r="AE2136" s="124" t="str">
        <f t="shared" si="147"/>
        <v/>
      </c>
      <c r="AF2136" s="195" t="str">
        <f t="shared" si="149"/>
        <v/>
      </c>
      <c r="AG2136" s="194" t="str">
        <f t="shared" si="150"/>
        <v/>
      </c>
      <c r="AH2136" s="194">
        <f>IF(AG2136="",0,IF(ISERROR(VLOOKUP(AG2136,AG$7:AG2135,1,FALSE)),1,0))</f>
        <v>0</v>
      </c>
      <c r="AI2136" s="194"/>
    </row>
    <row r="2137" spans="1:35" ht="16.5" customHeight="1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75">
        <f>IF(AND($X$5012&lt;&gt;" ",$X$5012&lt;&gt;0),IF(X2137=$X$5012,1+COUNTIF(U$7:U2136,"&gt;0"),0),0)</f>
        <v>0</v>
      </c>
      <c r="V2137" s="178" t="s">
        <v>2326</v>
      </c>
      <c r="W2137" s="130"/>
      <c r="X2137" s="131"/>
      <c r="Y2137" s="131"/>
      <c r="Z2137" s="206"/>
      <c r="AA2137" s="134"/>
      <c r="AB2137" s="174">
        <f>IF(AC2137="totale",SUMIF(AA$7:AA2137,"somma",Z$7:Z2137)-SUMIF(AC$7:AC2136,"totale",AB$7:AB2136),0)</f>
        <v>0</v>
      </c>
      <c r="AC2137" s="134"/>
      <c r="AD2137" s="194">
        <f t="shared" si="148"/>
        <v>0</v>
      </c>
      <c r="AE2137" s="124" t="str">
        <f t="shared" si="147"/>
        <v/>
      </c>
      <c r="AF2137" s="195" t="str">
        <f t="shared" si="149"/>
        <v/>
      </c>
      <c r="AG2137" s="194" t="str">
        <f t="shared" si="150"/>
        <v/>
      </c>
      <c r="AH2137" s="194">
        <f>IF(AG2137="",0,IF(ISERROR(VLOOKUP(AG2137,AG$7:AG2136,1,FALSE)),1,0))</f>
        <v>0</v>
      </c>
      <c r="AI2137" s="194"/>
    </row>
    <row r="2138" spans="1:35" ht="16.5" customHeight="1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75">
        <f>IF(AND($X$5012&lt;&gt;" ",$X$5012&lt;&gt;0),IF(X2138=$X$5012,1+COUNTIF(U$7:U2137,"&gt;0"),0),0)</f>
        <v>0</v>
      </c>
      <c r="V2138" s="178" t="s">
        <v>2327</v>
      </c>
      <c r="W2138" s="130"/>
      <c r="X2138" s="131"/>
      <c r="Y2138" s="131"/>
      <c r="Z2138" s="206"/>
      <c r="AA2138" s="134"/>
      <c r="AB2138" s="174">
        <f>IF(AC2138="totale",SUMIF(AA$7:AA2138,"somma",Z$7:Z2138)-SUMIF(AC$7:AC2137,"totale",AB$7:AB2137),0)</f>
        <v>0</v>
      </c>
      <c r="AC2138" s="134"/>
      <c r="AD2138" s="194">
        <f t="shared" si="148"/>
        <v>0</v>
      </c>
      <c r="AE2138" s="124" t="str">
        <f t="shared" si="147"/>
        <v/>
      </c>
      <c r="AF2138" s="195" t="str">
        <f t="shared" si="149"/>
        <v/>
      </c>
      <c r="AG2138" s="194" t="str">
        <f t="shared" si="150"/>
        <v/>
      </c>
      <c r="AH2138" s="194">
        <f>IF(AG2138="",0,IF(ISERROR(VLOOKUP(AG2138,AG$7:AG2137,1,FALSE)),1,0))</f>
        <v>0</v>
      </c>
      <c r="AI2138" s="194"/>
    </row>
    <row r="2139" spans="1:35" ht="16.5" customHeight="1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75">
        <f>IF(AND($X$5012&lt;&gt;" ",$X$5012&lt;&gt;0),IF(X2139=$X$5012,1+COUNTIF(U$7:U2138,"&gt;0"),0),0)</f>
        <v>0</v>
      </c>
      <c r="V2139" s="178" t="s">
        <v>2328</v>
      </c>
      <c r="W2139" s="130"/>
      <c r="X2139" s="131"/>
      <c r="Y2139" s="131"/>
      <c r="Z2139" s="206"/>
      <c r="AA2139" s="134"/>
      <c r="AB2139" s="174">
        <f>IF(AC2139="totale",SUMIF(AA$7:AA2139,"somma",Z$7:Z2139)-SUMIF(AC$7:AC2138,"totale",AB$7:AB2138),0)</f>
        <v>0</v>
      </c>
      <c r="AC2139" s="134"/>
      <c r="AD2139" s="194">
        <f t="shared" si="148"/>
        <v>0</v>
      </c>
      <c r="AE2139" s="124" t="str">
        <f t="shared" si="147"/>
        <v/>
      </c>
      <c r="AF2139" s="195" t="str">
        <f t="shared" si="149"/>
        <v/>
      </c>
      <c r="AG2139" s="194" t="str">
        <f t="shared" si="150"/>
        <v/>
      </c>
      <c r="AH2139" s="194">
        <f>IF(AG2139="",0,IF(ISERROR(VLOOKUP(AG2139,AG$7:AG2138,1,FALSE)),1,0))</f>
        <v>0</v>
      </c>
      <c r="AI2139" s="194"/>
    </row>
    <row r="2140" spans="1:35" ht="16.5" customHeight="1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75">
        <f>IF(AND($X$5012&lt;&gt;" ",$X$5012&lt;&gt;0),IF(X2140=$X$5012,1+COUNTIF(U$7:U2139,"&gt;0"),0),0)</f>
        <v>0</v>
      </c>
      <c r="V2140" s="178" t="s">
        <v>2329</v>
      </c>
      <c r="W2140" s="130"/>
      <c r="X2140" s="131"/>
      <c r="Y2140" s="131"/>
      <c r="Z2140" s="206"/>
      <c r="AA2140" s="134"/>
      <c r="AB2140" s="174">
        <f>IF(AC2140="totale",SUMIF(AA$7:AA2140,"somma",Z$7:Z2140)-SUMIF(AC$7:AC2139,"totale",AB$7:AB2139),0)</f>
        <v>0</v>
      </c>
      <c r="AC2140" s="134"/>
      <c r="AD2140" s="194">
        <f t="shared" si="148"/>
        <v>0</v>
      </c>
      <c r="AE2140" s="124" t="str">
        <f t="shared" si="147"/>
        <v/>
      </c>
      <c r="AF2140" s="195" t="str">
        <f t="shared" si="149"/>
        <v/>
      </c>
      <c r="AG2140" s="194" t="str">
        <f t="shared" si="150"/>
        <v/>
      </c>
      <c r="AH2140" s="194">
        <f>IF(AG2140="",0,IF(ISERROR(VLOOKUP(AG2140,AG$7:AG2139,1,FALSE)),1,0))</f>
        <v>0</v>
      </c>
      <c r="AI2140" s="194"/>
    </row>
    <row r="2141" spans="1:35" ht="16.5" customHeight="1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75">
        <f>IF(AND($X$5012&lt;&gt;" ",$X$5012&lt;&gt;0),IF(X2141=$X$5012,1+COUNTIF(U$7:U2140,"&gt;0"),0),0)</f>
        <v>0</v>
      </c>
      <c r="V2141" s="178" t="s">
        <v>2330</v>
      </c>
      <c r="W2141" s="130"/>
      <c r="X2141" s="131"/>
      <c r="Y2141" s="131"/>
      <c r="Z2141" s="206"/>
      <c r="AA2141" s="134"/>
      <c r="AB2141" s="174">
        <f>IF(AC2141="totale",SUMIF(AA$7:AA2141,"somma",Z$7:Z2141)-SUMIF(AC$7:AC2140,"totale",AB$7:AB2140),0)</f>
        <v>0</v>
      </c>
      <c r="AC2141" s="134"/>
      <c r="AD2141" s="194">
        <f t="shared" si="148"/>
        <v>0</v>
      </c>
      <c r="AE2141" s="124" t="str">
        <f t="shared" si="147"/>
        <v/>
      </c>
      <c r="AF2141" s="195" t="str">
        <f t="shared" si="149"/>
        <v/>
      </c>
      <c r="AG2141" s="194" t="str">
        <f t="shared" si="150"/>
        <v/>
      </c>
      <c r="AH2141" s="194">
        <f>IF(AG2141="",0,IF(ISERROR(VLOOKUP(AG2141,AG$7:AG2140,1,FALSE)),1,0))</f>
        <v>0</v>
      </c>
      <c r="AI2141" s="194"/>
    </row>
    <row r="2142" spans="1:35" ht="16.5" customHeight="1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75">
        <f>IF(AND($X$5012&lt;&gt;" ",$X$5012&lt;&gt;0),IF(X2142=$X$5012,1+COUNTIF(U$7:U2141,"&gt;0"),0),0)</f>
        <v>0</v>
      </c>
      <c r="V2142" s="178" t="s">
        <v>2331</v>
      </c>
      <c r="W2142" s="130"/>
      <c r="X2142" s="131"/>
      <c r="Y2142" s="131"/>
      <c r="Z2142" s="206"/>
      <c r="AA2142" s="134"/>
      <c r="AB2142" s="174">
        <f>IF(AC2142="totale",SUMIF(AA$7:AA2142,"somma",Z$7:Z2142)-SUMIF(AC$7:AC2141,"totale",AB$7:AB2141),0)</f>
        <v>0</v>
      </c>
      <c r="AC2142" s="134"/>
      <c r="AD2142" s="194">
        <f t="shared" si="148"/>
        <v>0</v>
      </c>
      <c r="AE2142" s="124" t="str">
        <f t="shared" si="147"/>
        <v/>
      </c>
      <c r="AF2142" s="195" t="str">
        <f t="shared" si="149"/>
        <v/>
      </c>
      <c r="AG2142" s="194" t="str">
        <f t="shared" si="150"/>
        <v/>
      </c>
      <c r="AH2142" s="194">
        <f>IF(AG2142="",0,IF(ISERROR(VLOOKUP(AG2142,AG$7:AG2141,1,FALSE)),1,0))</f>
        <v>0</v>
      </c>
      <c r="AI2142" s="194"/>
    </row>
    <row r="2143" spans="1:35" ht="16.5" customHeight="1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75">
        <f>IF(AND($X$5012&lt;&gt;" ",$X$5012&lt;&gt;0),IF(X2143=$X$5012,1+COUNTIF(U$7:U2142,"&gt;0"),0),0)</f>
        <v>0</v>
      </c>
      <c r="V2143" s="178" t="s">
        <v>2332</v>
      </c>
      <c r="W2143" s="130"/>
      <c r="X2143" s="131"/>
      <c r="Y2143" s="131"/>
      <c r="Z2143" s="206"/>
      <c r="AA2143" s="134"/>
      <c r="AB2143" s="174">
        <f>IF(AC2143="totale",SUMIF(AA$7:AA2143,"somma",Z$7:Z2143)-SUMIF(AC$7:AC2142,"totale",AB$7:AB2142),0)</f>
        <v>0</v>
      </c>
      <c r="AC2143" s="134"/>
      <c r="AD2143" s="194">
        <f t="shared" si="148"/>
        <v>0</v>
      </c>
      <c r="AE2143" s="124" t="str">
        <f t="shared" si="147"/>
        <v/>
      </c>
      <c r="AF2143" s="195" t="str">
        <f t="shared" si="149"/>
        <v/>
      </c>
      <c r="AG2143" s="194" t="str">
        <f t="shared" si="150"/>
        <v/>
      </c>
      <c r="AH2143" s="194">
        <f>IF(AG2143="",0,IF(ISERROR(VLOOKUP(AG2143,AG$7:AG2142,1,FALSE)),1,0))</f>
        <v>0</v>
      </c>
      <c r="AI2143" s="194"/>
    </row>
    <row r="2144" spans="1:35" ht="16.5" customHeight="1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75">
        <f>IF(AND($X$5012&lt;&gt;" ",$X$5012&lt;&gt;0),IF(X2144=$X$5012,1+COUNTIF(U$7:U2143,"&gt;0"),0),0)</f>
        <v>0</v>
      </c>
      <c r="V2144" s="178" t="s">
        <v>2333</v>
      </c>
      <c r="W2144" s="130"/>
      <c r="X2144" s="131"/>
      <c r="Y2144" s="131"/>
      <c r="Z2144" s="206"/>
      <c r="AA2144" s="134"/>
      <c r="AB2144" s="174">
        <f>IF(AC2144="totale",SUMIF(AA$7:AA2144,"somma",Z$7:Z2144)-SUMIF(AC$7:AC2143,"totale",AB$7:AB2143),0)</f>
        <v>0</v>
      </c>
      <c r="AC2144" s="134"/>
      <c r="AD2144" s="194">
        <f t="shared" si="148"/>
        <v>0</v>
      </c>
      <c r="AE2144" s="124" t="str">
        <f t="shared" si="147"/>
        <v/>
      </c>
      <c r="AF2144" s="195" t="str">
        <f t="shared" si="149"/>
        <v/>
      </c>
      <c r="AG2144" s="194" t="str">
        <f t="shared" si="150"/>
        <v/>
      </c>
      <c r="AH2144" s="194">
        <f>IF(AG2144="",0,IF(ISERROR(VLOOKUP(AG2144,AG$7:AG2143,1,FALSE)),1,0))</f>
        <v>0</v>
      </c>
      <c r="AI2144" s="194"/>
    </row>
    <row r="2145" spans="1:35" ht="16.5" customHeight="1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75">
        <f>IF(AND($X$5012&lt;&gt;" ",$X$5012&lt;&gt;0),IF(X2145=$X$5012,1+COUNTIF(U$7:U2144,"&gt;0"),0),0)</f>
        <v>0</v>
      </c>
      <c r="V2145" s="178" t="s">
        <v>2334</v>
      </c>
      <c r="W2145" s="130"/>
      <c r="X2145" s="131"/>
      <c r="Y2145" s="131"/>
      <c r="Z2145" s="206"/>
      <c r="AA2145" s="134"/>
      <c r="AB2145" s="174">
        <f>IF(AC2145="totale",SUMIF(AA$7:AA2145,"somma",Z$7:Z2145)-SUMIF(AC$7:AC2144,"totale",AB$7:AB2144),0)</f>
        <v>0</v>
      </c>
      <c r="AC2145" s="134"/>
      <c r="AD2145" s="194">
        <f t="shared" si="148"/>
        <v>0</v>
      </c>
      <c r="AE2145" s="124" t="str">
        <f t="shared" si="147"/>
        <v/>
      </c>
      <c r="AF2145" s="195" t="str">
        <f t="shared" si="149"/>
        <v/>
      </c>
      <c r="AG2145" s="194" t="str">
        <f t="shared" si="150"/>
        <v/>
      </c>
      <c r="AH2145" s="194">
        <f>IF(AG2145="",0,IF(ISERROR(VLOOKUP(AG2145,AG$7:AG2144,1,FALSE)),1,0))</f>
        <v>0</v>
      </c>
      <c r="AI2145" s="194"/>
    </row>
    <row r="2146" spans="1:35" ht="16.5" customHeight="1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75">
        <f>IF(AND($X$5012&lt;&gt;" ",$X$5012&lt;&gt;0),IF(X2146=$X$5012,1+COUNTIF(U$7:U2145,"&gt;0"),0),0)</f>
        <v>0</v>
      </c>
      <c r="V2146" s="178" t="s">
        <v>2335</v>
      </c>
      <c r="W2146" s="130"/>
      <c r="X2146" s="131"/>
      <c r="Y2146" s="131"/>
      <c r="Z2146" s="206"/>
      <c r="AA2146" s="134"/>
      <c r="AB2146" s="174">
        <f>IF(AC2146="totale",SUMIF(AA$7:AA2146,"somma",Z$7:Z2146)-SUMIF(AC$7:AC2145,"totale",AB$7:AB2145),0)</f>
        <v>0</v>
      </c>
      <c r="AC2146" s="134"/>
      <c r="AD2146" s="194">
        <f t="shared" si="148"/>
        <v>0</v>
      </c>
      <c r="AE2146" s="124" t="str">
        <f t="shared" si="147"/>
        <v/>
      </c>
      <c r="AF2146" s="195" t="str">
        <f t="shared" si="149"/>
        <v/>
      </c>
      <c r="AG2146" s="194" t="str">
        <f t="shared" si="150"/>
        <v/>
      </c>
      <c r="AH2146" s="194">
        <f>IF(AG2146="",0,IF(ISERROR(VLOOKUP(AG2146,AG$7:AG2145,1,FALSE)),1,0))</f>
        <v>0</v>
      </c>
      <c r="AI2146" s="194"/>
    </row>
    <row r="2147" spans="1:35" ht="16.5" customHeight="1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75">
        <f>IF(AND($X$5012&lt;&gt;" ",$X$5012&lt;&gt;0),IF(X2147=$X$5012,1+COUNTIF(U$7:U2146,"&gt;0"),0),0)</f>
        <v>0</v>
      </c>
      <c r="V2147" s="178" t="s">
        <v>2336</v>
      </c>
      <c r="W2147" s="130"/>
      <c r="X2147" s="131"/>
      <c r="Y2147" s="131"/>
      <c r="Z2147" s="206"/>
      <c r="AA2147" s="134"/>
      <c r="AB2147" s="174">
        <f>IF(AC2147="totale",SUMIF(AA$7:AA2147,"somma",Z$7:Z2147)-SUMIF(AC$7:AC2146,"totale",AB$7:AB2146),0)</f>
        <v>0</v>
      </c>
      <c r="AC2147" s="134"/>
      <c r="AD2147" s="194">
        <f t="shared" si="148"/>
        <v>0</v>
      </c>
      <c r="AE2147" s="124" t="str">
        <f t="shared" si="147"/>
        <v/>
      </c>
      <c r="AF2147" s="195" t="str">
        <f t="shared" si="149"/>
        <v/>
      </c>
      <c r="AG2147" s="194" t="str">
        <f t="shared" si="150"/>
        <v/>
      </c>
      <c r="AH2147" s="194">
        <f>IF(AG2147="",0,IF(ISERROR(VLOOKUP(AG2147,AG$7:AG2146,1,FALSE)),1,0))</f>
        <v>0</v>
      </c>
      <c r="AI2147" s="194"/>
    </row>
    <row r="2148" spans="1:35" ht="16.5" customHeight="1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75">
        <f>IF(AND($X$5012&lt;&gt;" ",$X$5012&lt;&gt;0),IF(X2148=$X$5012,1+COUNTIF(U$7:U2147,"&gt;0"),0),0)</f>
        <v>0</v>
      </c>
      <c r="V2148" s="178" t="s">
        <v>2337</v>
      </c>
      <c r="W2148" s="130"/>
      <c r="X2148" s="131"/>
      <c r="Y2148" s="131"/>
      <c r="Z2148" s="206"/>
      <c r="AA2148" s="134"/>
      <c r="AB2148" s="174">
        <f>IF(AC2148="totale",SUMIF(AA$7:AA2148,"somma",Z$7:Z2148)-SUMIF(AC$7:AC2147,"totale",AB$7:AB2147),0)</f>
        <v>0</v>
      </c>
      <c r="AC2148" s="134"/>
      <c r="AD2148" s="194">
        <f t="shared" si="148"/>
        <v>0</v>
      </c>
      <c r="AE2148" s="124" t="str">
        <f t="shared" si="147"/>
        <v/>
      </c>
      <c r="AF2148" s="195" t="str">
        <f t="shared" si="149"/>
        <v/>
      </c>
      <c r="AG2148" s="194" t="str">
        <f t="shared" si="150"/>
        <v/>
      </c>
      <c r="AH2148" s="194">
        <f>IF(AG2148="",0,IF(ISERROR(VLOOKUP(AG2148,AG$7:AG2147,1,FALSE)),1,0))</f>
        <v>0</v>
      </c>
      <c r="AI2148" s="194"/>
    </row>
    <row r="2149" spans="1:35" ht="16.5" customHeight="1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75">
        <f>IF(AND($X$5012&lt;&gt;" ",$X$5012&lt;&gt;0),IF(X2149=$X$5012,1+COUNTIF(U$7:U2148,"&gt;0"),0),0)</f>
        <v>0</v>
      </c>
      <c r="V2149" s="178" t="s">
        <v>2338</v>
      </c>
      <c r="W2149" s="130"/>
      <c r="X2149" s="131"/>
      <c r="Y2149" s="131"/>
      <c r="Z2149" s="206"/>
      <c r="AA2149" s="134"/>
      <c r="AB2149" s="174">
        <f>IF(AC2149="totale",SUMIF(AA$7:AA2149,"somma",Z$7:Z2149)-SUMIF(AC$7:AC2148,"totale",AB$7:AB2148),0)</f>
        <v>0</v>
      </c>
      <c r="AC2149" s="134"/>
      <c r="AD2149" s="194">
        <f t="shared" si="148"/>
        <v>0</v>
      </c>
      <c r="AE2149" s="124" t="str">
        <f t="shared" si="147"/>
        <v/>
      </c>
      <c r="AF2149" s="195" t="str">
        <f t="shared" si="149"/>
        <v/>
      </c>
      <c r="AG2149" s="194" t="str">
        <f t="shared" si="150"/>
        <v/>
      </c>
      <c r="AH2149" s="194">
        <f>IF(AG2149="",0,IF(ISERROR(VLOOKUP(AG2149,AG$7:AG2148,1,FALSE)),1,0))</f>
        <v>0</v>
      </c>
      <c r="AI2149" s="194"/>
    </row>
    <row r="2150" spans="1:35" ht="16.5" customHeight="1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75">
        <f>IF(AND($X$5012&lt;&gt;" ",$X$5012&lt;&gt;0),IF(X2150=$X$5012,1+COUNTIF(U$7:U2149,"&gt;0"),0),0)</f>
        <v>0</v>
      </c>
      <c r="V2150" s="178" t="s">
        <v>2339</v>
      </c>
      <c r="W2150" s="130"/>
      <c r="X2150" s="131"/>
      <c r="Y2150" s="131"/>
      <c r="Z2150" s="206"/>
      <c r="AA2150" s="134"/>
      <c r="AB2150" s="174">
        <f>IF(AC2150="totale",SUMIF(AA$7:AA2150,"somma",Z$7:Z2150)-SUMIF(AC$7:AC2149,"totale",AB$7:AB2149),0)</f>
        <v>0</v>
      </c>
      <c r="AC2150" s="134"/>
      <c r="AD2150" s="194">
        <f t="shared" si="148"/>
        <v>0</v>
      </c>
      <c r="AE2150" s="124" t="str">
        <f t="shared" si="147"/>
        <v/>
      </c>
      <c r="AF2150" s="195" t="str">
        <f t="shared" si="149"/>
        <v/>
      </c>
      <c r="AG2150" s="194" t="str">
        <f t="shared" si="150"/>
        <v/>
      </c>
      <c r="AH2150" s="194">
        <f>IF(AG2150="",0,IF(ISERROR(VLOOKUP(AG2150,AG$7:AG2149,1,FALSE)),1,0))</f>
        <v>0</v>
      </c>
      <c r="AI2150" s="194"/>
    </row>
    <row r="2151" spans="1:35" ht="16.5" customHeight="1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75">
        <f>IF(AND($X$5012&lt;&gt;" ",$X$5012&lt;&gt;0),IF(X2151=$X$5012,1+COUNTIF(U$7:U2150,"&gt;0"),0),0)</f>
        <v>0</v>
      </c>
      <c r="V2151" s="178" t="s">
        <v>2340</v>
      </c>
      <c r="W2151" s="130"/>
      <c r="X2151" s="131"/>
      <c r="Y2151" s="131"/>
      <c r="Z2151" s="206"/>
      <c r="AA2151" s="134"/>
      <c r="AB2151" s="174">
        <f>IF(AC2151="totale",SUMIF(AA$7:AA2151,"somma",Z$7:Z2151)-SUMIF(AC$7:AC2150,"totale",AB$7:AB2150),0)</f>
        <v>0</v>
      </c>
      <c r="AC2151" s="134"/>
      <c r="AD2151" s="194">
        <f t="shared" si="148"/>
        <v>0</v>
      </c>
      <c r="AE2151" s="124" t="str">
        <f t="shared" si="147"/>
        <v/>
      </c>
      <c r="AF2151" s="195" t="str">
        <f t="shared" si="149"/>
        <v/>
      </c>
      <c r="AG2151" s="194" t="str">
        <f t="shared" si="150"/>
        <v/>
      </c>
      <c r="AH2151" s="194">
        <f>IF(AG2151="",0,IF(ISERROR(VLOOKUP(AG2151,AG$7:AG2150,1,FALSE)),1,0))</f>
        <v>0</v>
      </c>
      <c r="AI2151" s="194"/>
    </row>
    <row r="2152" spans="1:35" ht="16.5" customHeight="1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75">
        <f>IF(AND($X$5012&lt;&gt;" ",$X$5012&lt;&gt;0),IF(X2152=$X$5012,1+COUNTIF(U$7:U2151,"&gt;0"),0),0)</f>
        <v>0</v>
      </c>
      <c r="V2152" s="178" t="s">
        <v>2341</v>
      </c>
      <c r="W2152" s="130"/>
      <c r="X2152" s="131"/>
      <c r="Y2152" s="131"/>
      <c r="Z2152" s="206"/>
      <c r="AA2152" s="134"/>
      <c r="AB2152" s="174">
        <f>IF(AC2152="totale",SUMIF(AA$7:AA2152,"somma",Z$7:Z2152)-SUMIF(AC$7:AC2151,"totale",AB$7:AB2151),0)</f>
        <v>0</v>
      </c>
      <c r="AC2152" s="134"/>
      <c r="AD2152" s="194">
        <f t="shared" si="148"/>
        <v>0</v>
      </c>
      <c r="AE2152" s="124" t="str">
        <f t="shared" si="147"/>
        <v/>
      </c>
      <c r="AF2152" s="195" t="str">
        <f t="shared" si="149"/>
        <v/>
      </c>
      <c r="AG2152" s="194" t="str">
        <f t="shared" si="150"/>
        <v/>
      </c>
      <c r="AH2152" s="194">
        <f>IF(AG2152="",0,IF(ISERROR(VLOOKUP(AG2152,AG$7:AG2151,1,FALSE)),1,0))</f>
        <v>0</v>
      </c>
      <c r="AI2152" s="194"/>
    </row>
    <row r="2153" spans="1:35" ht="16.5" customHeight="1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75">
        <f>IF(AND($X$5012&lt;&gt;" ",$X$5012&lt;&gt;0),IF(X2153=$X$5012,1+COUNTIF(U$7:U2152,"&gt;0"),0),0)</f>
        <v>0</v>
      </c>
      <c r="V2153" s="178" t="s">
        <v>2342</v>
      </c>
      <c r="W2153" s="130"/>
      <c r="X2153" s="131"/>
      <c r="Y2153" s="131"/>
      <c r="Z2153" s="206"/>
      <c r="AA2153" s="134"/>
      <c r="AB2153" s="174">
        <f>IF(AC2153="totale",SUMIF(AA$7:AA2153,"somma",Z$7:Z2153)-SUMIF(AC$7:AC2152,"totale",AB$7:AB2152),0)</f>
        <v>0</v>
      </c>
      <c r="AC2153" s="134"/>
      <c r="AD2153" s="194">
        <f t="shared" si="148"/>
        <v>0</v>
      </c>
      <c r="AE2153" s="124" t="str">
        <f t="shared" si="147"/>
        <v/>
      </c>
      <c r="AF2153" s="195" t="str">
        <f t="shared" si="149"/>
        <v/>
      </c>
      <c r="AG2153" s="194" t="str">
        <f t="shared" si="150"/>
        <v/>
      </c>
      <c r="AH2153" s="194">
        <f>IF(AG2153="",0,IF(ISERROR(VLOOKUP(AG2153,AG$7:AG2152,1,FALSE)),1,0))</f>
        <v>0</v>
      </c>
      <c r="AI2153" s="194"/>
    </row>
    <row r="2154" spans="1:35" ht="16.5" customHeight="1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75">
        <f>IF(AND($X$5012&lt;&gt;" ",$X$5012&lt;&gt;0),IF(X2154=$X$5012,1+COUNTIF(U$7:U2153,"&gt;0"),0),0)</f>
        <v>0</v>
      </c>
      <c r="V2154" s="178" t="s">
        <v>2343</v>
      </c>
      <c r="W2154" s="130"/>
      <c r="X2154" s="131"/>
      <c r="Y2154" s="131"/>
      <c r="Z2154" s="206"/>
      <c r="AA2154" s="134"/>
      <c r="AB2154" s="174">
        <f>IF(AC2154="totale",SUMIF(AA$7:AA2154,"somma",Z$7:Z2154)-SUMIF(AC$7:AC2153,"totale",AB$7:AB2153),0)</f>
        <v>0</v>
      </c>
      <c r="AC2154" s="134"/>
      <c r="AD2154" s="194">
        <f t="shared" si="148"/>
        <v>0</v>
      </c>
      <c r="AE2154" s="124" t="str">
        <f t="shared" si="147"/>
        <v/>
      </c>
      <c r="AF2154" s="195" t="str">
        <f t="shared" si="149"/>
        <v/>
      </c>
      <c r="AG2154" s="194" t="str">
        <f t="shared" si="150"/>
        <v/>
      </c>
      <c r="AH2154" s="194">
        <f>IF(AG2154="",0,IF(ISERROR(VLOOKUP(AG2154,AG$7:AG2153,1,FALSE)),1,0))</f>
        <v>0</v>
      </c>
      <c r="AI2154" s="194"/>
    </row>
    <row r="2155" spans="1:35" ht="16.5" customHeight="1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75">
        <f>IF(AND($X$5012&lt;&gt;" ",$X$5012&lt;&gt;0),IF(X2155=$X$5012,1+COUNTIF(U$7:U2154,"&gt;0"),0),0)</f>
        <v>0</v>
      </c>
      <c r="V2155" s="178" t="s">
        <v>2344</v>
      </c>
      <c r="W2155" s="130"/>
      <c r="X2155" s="131"/>
      <c r="Y2155" s="131"/>
      <c r="Z2155" s="206"/>
      <c r="AA2155" s="134"/>
      <c r="AB2155" s="174">
        <f>IF(AC2155="totale",SUMIF(AA$7:AA2155,"somma",Z$7:Z2155)-SUMIF(AC$7:AC2154,"totale",AB$7:AB2154),0)</f>
        <v>0</v>
      </c>
      <c r="AC2155" s="134"/>
      <c r="AD2155" s="194">
        <f t="shared" si="148"/>
        <v>0</v>
      </c>
      <c r="AE2155" s="124" t="str">
        <f t="shared" si="147"/>
        <v/>
      </c>
      <c r="AF2155" s="195" t="str">
        <f t="shared" si="149"/>
        <v/>
      </c>
      <c r="AG2155" s="194" t="str">
        <f t="shared" si="150"/>
        <v/>
      </c>
      <c r="AH2155" s="194">
        <f>IF(AG2155="",0,IF(ISERROR(VLOOKUP(AG2155,AG$7:AG2154,1,FALSE)),1,0))</f>
        <v>0</v>
      </c>
      <c r="AI2155" s="194"/>
    </row>
    <row r="2156" spans="1:35" ht="16.5" customHeight="1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75">
        <f>IF(AND($X$5012&lt;&gt;" ",$X$5012&lt;&gt;0),IF(X2156=$X$5012,1+COUNTIF(U$7:U2155,"&gt;0"),0),0)</f>
        <v>0</v>
      </c>
      <c r="V2156" s="178" t="s">
        <v>2345</v>
      </c>
      <c r="W2156" s="130"/>
      <c r="X2156" s="131"/>
      <c r="Y2156" s="131"/>
      <c r="Z2156" s="206"/>
      <c r="AA2156" s="134"/>
      <c r="AB2156" s="174">
        <f>IF(AC2156="totale",SUMIF(AA$7:AA2156,"somma",Z$7:Z2156)-SUMIF(AC$7:AC2155,"totale",AB$7:AB2155),0)</f>
        <v>0</v>
      </c>
      <c r="AC2156" s="134"/>
      <c r="AD2156" s="194">
        <f t="shared" si="148"/>
        <v>0</v>
      </c>
      <c r="AE2156" s="124" t="str">
        <f t="shared" si="147"/>
        <v/>
      </c>
      <c r="AF2156" s="195" t="str">
        <f t="shared" si="149"/>
        <v/>
      </c>
      <c r="AG2156" s="194" t="str">
        <f t="shared" si="150"/>
        <v/>
      </c>
      <c r="AH2156" s="194">
        <f>IF(AG2156="",0,IF(ISERROR(VLOOKUP(AG2156,AG$7:AG2155,1,FALSE)),1,0))</f>
        <v>0</v>
      </c>
      <c r="AI2156" s="194"/>
    </row>
    <row r="2157" spans="1:35" ht="16.5" customHeight="1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75">
        <f>IF(AND($X$5012&lt;&gt;" ",$X$5012&lt;&gt;0),IF(X2157=$X$5012,1+COUNTIF(U$7:U2156,"&gt;0"),0),0)</f>
        <v>0</v>
      </c>
      <c r="V2157" s="178" t="s">
        <v>2346</v>
      </c>
      <c r="W2157" s="130"/>
      <c r="X2157" s="131"/>
      <c r="Y2157" s="131"/>
      <c r="Z2157" s="206"/>
      <c r="AA2157" s="134"/>
      <c r="AB2157" s="174">
        <f>IF(AC2157="totale",SUMIF(AA$7:AA2157,"somma",Z$7:Z2157)-SUMIF(AC$7:AC2156,"totale",AB$7:AB2156),0)</f>
        <v>0</v>
      </c>
      <c r="AC2157" s="134"/>
      <c r="AD2157" s="194">
        <f t="shared" si="148"/>
        <v>0</v>
      </c>
      <c r="AE2157" s="124" t="str">
        <f t="shared" si="147"/>
        <v/>
      </c>
      <c r="AF2157" s="195" t="str">
        <f t="shared" si="149"/>
        <v/>
      </c>
      <c r="AG2157" s="194" t="str">
        <f t="shared" si="150"/>
        <v/>
      </c>
      <c r="AH2157" s="194">
        <f>IF(AG2157="",0,IF(ISERROR(VLOOKUP(AG2157,AG$7:AG2156,1,FALSE)),1,0))</f>
        <v>0</v>
      </c>
      <c r="AI2157" s="194"/>
    </row>
    <row r="2158" spans="1:35" ht="16.5" customHeight="1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75">
        <f>IF(AND($X$5012&lt;&gt;" ",$X$5012&lt;&gt;0),IF(X2158=$X$5012,1+COUNTIF(U$7:U2157,"&gt;0"),0),0)</f>
        <v>0</v>
      </c>
      <c r="V2158" s="178" t="s">
        <v>2347</v>
      </c>
      <c r="W2158" s="130"/>
      <c r="X2158" s="131"/>
      <c r="Y2158" s="131"/>
      <c r="Z2158" s="206"/>
      <c r="AA2158" s="134"/>
      <c r="AB2158" s="174">
        <f>IF(AC2158="totale",SUMIF(AA$7:AA2158,"somma",Z$7:Z2158)-SUMIF(AC$7:AC2157,"totale",AB$7:AB2157),0)</f>
        <v>0</v>
      </c>
      <c r="AC2158" s="134"/>
      <c r="AD2158" s="194">
        <f t="shared" si="148"/>
        <v>0</v>
      </c>
      <c r="AE2158" s="124" t="str">
        <f t="shared" si="147"/>
        <v/>
      </c>
      <c r="AF2158" s="195" t="str">
        <f t="shared" si="149"/>
        <v/>
      </c>
      <c r="AG2158" s="194" t="str">
        <f t="shared" si="150"/>
        <v/>
      </c>
      <c r="AH2158" s="194">
        <f>IF(AG2158="",0,IF(ISERROR(VLOOKUP(AG2158,AG$7:AG2157,1,FALSE)),1,0))</f>
        <v>0</v>
      </c>
      <c r="AI2158" s="194"/>
    </row>
    <row r="2159" spans="1:35" ht="16.5" customHeight="1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75">
        <f>IF(AND($X$5012&lt;&gt;" ",$X$5012&lt;&gt;0),IF(X2159=$X$5012,1+COUNTIF(U$7:U2158,"&gt;0"),0),0)</f>
        <v>0</v>
      </c>
      <c r="V2159" s="178" t="s">
        <v>2348</v>
      </c>
      <c r="W2159" s="130"/>
      <c r="X2159" s="131"/>
      <c r="Y2159" s="131"/>
      <c r="Z2159" s="206"/>
      <c r="AA2159" s="134"/>
      <c r="AB2159" s="174">
        <f>IF(AC2159="totale",SUMIF(AA$7:AA2159,"somma",Z$7:Z2159)-SUMIF(AC$7:AC2158,"totale",AB$7:AB2158),0)</f>
        <v>0</v>
      </c>
      <c r="AC2159" s="134"/>
      <c r="AD2159" s="194">
        <f t="shared" si="148"/>
        <v>0</v>
      </c>
      <c r="AE2159" s="124" t="str">
        <f t="shared" si="147"/>
        <v/>
      </c>
      <c r="AF2159" s="195" t="str">
        <f t="shared" si="149"/>
        <v/>
      </c>
      <c r="AG2159" s="194" t="str">
        <f t="shared" si="150"/>
        <v/>
      </c>
      <c r="AH2159" s="194">
        <f>IF(AG2159="",0,IF(ISERROR(VLOOKUP(AG2159,AG$7:AG2158,1,FALSE)),1,0))</f>
        <v>0</v>
      </c>
      <c r="AI2159" s="194"/>
    </row>
    <row r="2160" spans="1:35" ht="16.5" customHeight="1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75">
        <f>IF(AND($X$5012&lt;&gt;" ",$X$5012&lt;&gt;0),IF(X2160=$X$5012,1+COUNTIF(U$7:U2159,"&gt;0"),0),0)</f>
        <v>0</v>
      </c>
      <c r="V2160" s="178" t="s">
        <v>2349</v>
      </c>
      <c r="W2160" s="130"/>
      <c r="X2160" s="131"/>
      <c r="Y2160" s="131"/>
      <c r="Z2160" s="206"/>
      <c r="AA2160" s="134"/>
      <c r="AB2160" s="174">
        <f>IF(AC2160="totale",SUMIF(AA$7:AA2160,"somma",Z$7:Z2160)-SUMIF(AC$7:AC2159,"totale",AB$7:AB2159),0)</f>
        <v>0</v>
      </c>
      <c r="AC2160" s="134"/>
      <c r="AD2160" s="194">
        <f t="shared" si="148"/>
        <v>0</v>
      </c>
      <c r="AE2160" s="124" t="str">
        <f t="shared" si="147"/>
        <v/>
      </c>
      <c r="AF2160" s="195" t="str">
        <f t="shared" si="149"/>
        <v/>
      </c>
      <c r="AG2160" s="194" t="str">
        <f t="shared" si="150"/>
        <v/>
      </c>
      <c r="AH2160" s="194">
        <f>IF(AG2160="",0,IF(ISERROR(VLOOKUP(AG2160,AG$7:AG2159,1,FALSE)),1,0))</f>
        <v>0</v>
      </c>
      <c r="AI2160" s="194"/>
    </row>
    <row r="2161" spans="1:35" ht="16.5" customHeight="1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75">
        <f>IF(AND($X$5012&lt;&gt;" ",$X$5012&lt;&gt;0),IF(X2161=$X$5012,1+COUNTIF(U$7:U2160,"&gt;0"),0),0)</f>
        <v>0</v>
      </c>
      <c r="V2161" s="178" t="s">
        <v>2350</v>
      </c>
      <c r="W2161" s="130"/>
      <c r="X2161" s="131"/>
      <c r="Y2161" s="131"/>
      <c r="Z2161" s="206"/>
      <c r="AA2161" s="134"/>
      <c r="AB2161" s="174">
        <f>IF(AC2161="totale",SUMIF(AA$7:AA2161,"somma",Z$7:Z2161)-SUMIF(AC$7:AC2160,"totale",AB$7:AB2160),0)</f>
        <v>0</v>
      </c>
      <c r="AC2161" s="134"/>
      <c r="AD2161" s="194">
        <f t="shared" si="148"/>
        <v>0</v>
      </c>
      <c r="AE2161" s="124" t="str">
        <f t="shared" si="147"/>
        <v/>
      </c>
      <c r="AF2161" s="195" t="str">
        <f t="shared" si="149"/>
        <v/>
      </c>
      <c r="AG2161" s="194" t="str">
        <f t="shared" si="150"/>
        <v/>
      </c>
      <c r="AH2161" s="194">
        <f>IF(AG2161="",0,IF(ISERROR(VLOOKUP(AG2161,AG$7:AG2160,1,FALSE)),1,0))</f>
        <v>0</v>
      </c>
      <c r="AI2161" s="194"/>
    </row>
    <row r="2162" spans="1:35" ht="16.5" customHeight="1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75">
        <f>IF(AND($X$5012&lt;&gt;" ",$X$5012&lt;&gt;0),IF(X2162=$X$5012,1+COUNTIF(U$7:U2161,"&gt;0"),0),0)</f>
        <v>0</v>
      </c>
      <c r="V2162" s="178" t="s">
        <v>2351</v>
      </c>
      <c r="W2162" s="130"/>
      <c r="X2162" s="131"/>
      <c r="Y2162" s="131"/>
      <c r="Z2162" s="206"/>
      <c r="AA2162" s="134"/>
      <c r="AB2162" s="174">
        <f>IF(AC2162="totale",SUMIF(AA$7:AA2162,"somma",Z$7:Z2162)-SUMIF(AC$7:AC2161,"totale",AB$7:AB2161),0)</f>
        <v>0</v>
      </c>
      <c r="AC2162" s="134"/>
      <c r="AD2162" s="194">
        <f t="shared" si="148"/>
        <v>0</v>
      </c>
      <c r="AE2162" s="124" t="str">
        <f t="shared" si="147"/>
        <v/>
      </c>
      <c r="AF2162" s="195" t="str">
        <f t="shared" si="149"/>
        <v/>
      </c>
      <c r="AG2162" s="194" t="str">
        <f t="shared" si="150"/>
        <v/>
      </c>
      <c r="AH2162" s="194">
        <f>IF(AG2162="",0,IF(ISERROR(VLOOKUP(AG2162,AG$7:AG2161,1,FALSE)),1,0))</f>
        <v>0</v>
      </c>
      <c r="AI2162" s="194"/>
    </row>
    <row r="2163" spans="1:35" ht="16.5" customHeight="1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75">
        <f>IF(AND($X$5012&lt;&gt;" ",$X$5012&lt;&gt;0),IF(X2163=$X$5012,1+COUNTIF(U$7:U2162,"&gt;0"),0),0)</f>
        <v>0</v>
      </c>
      <c r="V2163" s="178" t="s">
        <v>2352</v>
      </c>
      <c r="W2163" s="130"/>
      <c r="X2163" s="131"/>
      <c r="Y2163" s="131"/>
      <c r="Z2163" s="206"/>
      <c r="AA2163" s="134"/>
      <c r="AB2163" s="174">
        <f>IF(AC2163="totale",SUMIF(AA$7:AA2163,"somma",Z$7:Z2163)-SUMIF(AC$7:AC2162,"totale",AB$7:AB2162),0)</f>
        <v>0</v>
      </c>
      <c r="AC2163" s="134"/>
      <c r="AD2163" s="194">
        <f t="shared" si="148"/>
        <v>0</v>
      </c>
      <c r="AE2163" s="124" t="str">
        <f t="shared" si="147"/>
        <v/>
      </c>
      <c r="AF2163" s="195" t="str">
        <f t="shared" si="149"/>
        <v/>
      </c>
      <c r="AG2163" s="194" t="str">
        <f t="shared" si="150"/>
        <v/>
      </c>
      <c r="AH2163" s="194">
        <f>IF(AG2163="",0,IF(ISERROR(VLOOKUP(AG2163,AG$7:AG2162,1,FALSE)),1,0))</f>
        <v>0</v>
      </c>
      <c r="AI2163" s="194"/>
    </row>
    <row r="2164" spans="1:35" ht="16.5" customHeight="1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75">
        <f>IF(AND($X$5012&lt;&gt;" ",$X$5012&lt;&gt;0),IF(X2164=$X$5012,1+COUNTIF(U$7:U2163,"&gt;0"),0),0)</f>
        <v>0</v>
      </c>
      <c r="V2164" s="178" t="s">
        <v>2353</v>
      </c>
      <c r="W2164" s="130"/>
      <c r="X2164" s="131"/>
      <c r="Y2164" s="131"/>
      <c r="Z2164" s="206"/>
      <c r="AA2164" s="134"/>
      <c r="AB2164" s="174">
        <f>IF(AC2164="totale",SUMIF(AA$7:AA2164,"somma",Z$7:Z2164)-SUMIF(AC$7:AC2163,"totale",AB$7:AB2163),0)</f>
        <v>0</v>
      </c>
      <c r="AC2164" s="134"/>
      <c r="AD2164" s="194">
        <f t="shared" si="148"/>
        <v>0</v>
      </c>
      <c r="AE2164" s="124" t="str">
        <f t="shared" si="147"/>
        <v/>
      </c>
      <c r="AF2164" s="195" t="str">
        <f t="shared" si="149"/>
        <v/>
      </c>
      <c r="AG2164" s="194" t="str">
        <f t="shared" si="150"/>
        <v/>
      </c>
      <c r="AH2164" s="194">
        <f>IF(AG2164="",0,IF(ISERROR(VLOOKUP(AG2164,AG$7:AG2163,1,FALSE)),1,0))</f>
        <v>0</v>
      </c>
      <c r="AI2164" s="194"/>
    </row>
    <row r="2165" spans="1:35" ht="16.5" customHeight="1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75">
        <f>IF(AND($X$5012&lt;&gt;" ",$X$5012&lt;&gt;0),IF(X2165=$X$5012,1+COUNTIF(U$7:U2164,"&gt;0"),0),0)</f>
        <v>0</v>
      </c>
      <c r="V2165" s="178" t="s">
        <v>2354</v>
      </c>
      <c r="W2165" s="130"/>
      <c r="X2165" s="131"/>
      <c r="Y2165" s="131"/>
      <c r="Z2165" s="206"/>
      <c r="AA2165" s="134"/>
      <c r="AB2165" s="174">
        <f>IF(AC2165="totale",SUMIF(AA$7:AA2165,"somma",Z$7:Z2165)-SUMIF(AC$7:AC2164,"totale",AB$7:AB2164),0)</f>
        <v>0</v>
      </c>
      <c r="AC2165" s="134"/>
      <c r="AD2165" s="194">
        <f t="shared" si="148"/>
        <v>0</v>
      </c>
      <c r="AE2165" s="124" t="str">
        <f t="shared" si="147"/>
        <v/>
      </c>
      <c r="AF2165" s="195" t="str">
        <f t="shared" si="149"/>
        <v/>
      </c>
      <c r="AG2165" s="194" t="str">
        <f t="shared" si="150"/>
        <v/>
      </c>
      <c r="AH2165" s="194">
        <f>IF(AG2165="",0,IF(ISERROR(VLOOKUP(AG2165,AG$7:AG2164,1,FALSE)),1,0))</f>
        <v>0</v>
      </c>
      <c r="AI2165" s="194"/>
    </row>
    <row r="2166" spans="1:35" ht="16.5" customHeight="1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75">
        <f>IF(AND($X$5012&lt;&gt;" ",$X$5012&lt;&gt;0),IF(X2166=$X$5012,1+COUNTIF(U$7:U2165,"&gt;0"),0),0)</f>
        <v>0</v>
      </c>
      <c r="V2166" s="178" t="s">
        <v>2355</v>
      </c>
      <c r="W2166" s="130"/>
      <c r="X2166" s="131"/>
      <c r="Y2166" s="131"/>
      <c r="Z2166" s="206"/>
      <c r="AA2166" s="134"/>
      <c r="AB2166" s="174">
        <f>IF(AC2166="totale",SUMIF(AA$7:AA2166,"somma",Z$7:Z2166)-SUMIF(AC$7:AC2165,"totale",AB$7:AB2165),0)</f>
        <v>0</v>
      </c>
      <c r="AC2166" s="134"/>
      <c r="AD2166" s="194">
        <f t="shared" si="148"/>
        <v>0</v>
      </c>
      <c r="AE2166" s="124" t="str">
        <f t="shared" si="147"/>
        <v/>
      </c>
      <c r="AF2166" s="195" t="str">
        <f t="shared" si="149"/>
        <v/>
      </c>
      <c r="AG2166" s="194" t="str">
        <f t="shared" si="150"/>
        <v/>
      </c>
      <c r="AH2166" s="194">
        <f>IF(AG2166="",0,IF(ISERROR(VLOOKUP(AG2166,AG$7:AG2165,1,FALSE)),1,0))</f>
        <v>0</v>
      </c>
      <c r="AI2166" s="194"/>
    </row>
    <row r="2167" spans="1:35" ht="16.5" customHeight="1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75">
        <f>IF(AND($X$5012&lt;&gt;" ",$X$5012&lt;&gt;0),IF(X2167=$X$5012,1+COUNTIF(U$7:U2166,"&gt;0"),0),0)</f>
        <v>0</v>
      </c>
      <c r="V2167" s="178" t="s">
        <v>2356</v>
      </c>
      <c r="W2167" s="130"/>
      <c r="X2167" s="131"/>
      <c r="Y2167" s="131"/>
      <c r="Z2167" s="206"/>
      <c r="AA2167" s="134"/>
      <c r="AB2167" s="174">
        <f>IF(AC2167="totale",SUMIF(AA$7:AA2167,"somma",Z$7:Z2167)-SUMIF(AC$7:AC2166,"totale",AB$7:AB2166),0)</f>
        <v>0</v>
      </c>
      <c r="AC2167" s="134"/>
      <c r="AD2167" s="194">
        <f t="shared" si="148"/>
        <v>0</v>
      </c>
      <c r="AE2167" s="124" t="str">
        <f t="shared" si="147"/>
        <v/>
      </c>
      <c r="AF2167" s="195" t="str">
        <f t="shared" si="149"/>
        <v/>
      </c>
      <c r="AG2167" s="194" t="str">
        <f t="shared" si="150"/>
        <v/>
      </c>
      <c r="AH2167" s="194">
        <f>IF(AG2167="",0,IF(ISERROR(VLOOKUP(AG2167,AG$7:AG2166,1,FALSE)),1,0))</f>
        <v>0</v>
      </c>
      <c r="AI2167" s="194"/>
    </row>
    <row r="2168" spans="1:35" ht="16.5" customHeight="1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75">
        <f>IF(AND($X$5012&lt;&gt;" ",$X$5012&lt;&gt;0),IF(X2168=$X$5012,1+COUNTIF(U$7:U2167,"&gt;0"),0),0)</f>
        <v>0</v>
      </c>
      <c r="V2168" s="178" t="s">
        <v>2357</v>
      </c>
      <c r="W2168" s="130"/>
      <c r="X2168" s="131"/>
      <c r="Y2168" s="131"/>
      <c r="Z2168" s="206"/>
      <c r="AA2168" s="134"/>
      <c r="AB2168" s="174">
        <f>IF(AC2168="totale",SUMIF(AA$7:AA2168,"somma",Z$7:Z2168)-SUMIF(AC$7:AC2167,"totale",AB$7:AB2167),0)</f>
        <v>0</v>
      </c>
      <c r="AC2168" s="134"/>
      <c r="AD2168" s="194">
        <f t="shared" si="148"/>
        <v>0</v>
      </c>
      <c r="AE2168" s="124" t="str">
        <f t="shared" si="147"/>
        <v/>
      </c>
      <c r="AF2168" s="195" t="str">
        <f t="shared" si="149"/>
        <v/>
      </c>
      <c r="AG2168" s="194" t="str">
        <f t="shared" si="150"/>
        <v/>
      </c>
      <c r="AH2168" s="194">
        <f>IF(AG2168="",0,IF(ISERROR(VLOOKUP(AG2168,AG$7:AG2167,1,FALSE)),1,0))</f>
        <v>0</v>
      </c>
      <c r="AI2168" s="194"/>
    </row>
    <row r="2169" spans="1:35" ht="16.5" customHeight="1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75">
        <f>IF(AND($X$5012&lt;&gt;" ",$X$5012&lt;&gt;0),IF(X2169=$X$5012,1+COUNTIF(U$7:U2168,"&gt;0"),0),0)</f>
        <v>0</v>
      </c>
      <c r="V2169" s="178" t="s">
        <v>2358</v>
      </c>
      <c r="W2169" s="130"/>
      <c r="X2169" s="131"/>
      <c r="Y2169" s="131"/>
      <c r="Z2169" s="206"/>
      <c r="AA2169" s="134"/>
      <c r="AB2169" s="174">
        <f>IF(AC2169="totale",SUMIF(AA$7:AA2169,"somma",Z$7:Z2169)-SUMIF(AC$7:AC2168,"totale",AB$7:AB2168),0)</f>
        <v>0</v>
      </c>
      <c r="AC2169" s="134"/>
      <c r="AD2169" s="194">
        <f t="shared" si="148"/>
        <v>0</v>
      </c>
      <c r="AE2169" s="124" t="str">
        <f t="shared" si="147"/>
        <v/>
      </c>
      <c r="AF2169" s="195" t="str">
        <f t="shared" si="149"/>
        <v/>
      </c>
      <c r="AG2169" s="194" t="str">
        <f t="shared" si="150"/>
        <v/>
      </c>
      <c r="AH2169" s="194">
        <f>IF(AG2169="",0,IF(ISERROR(VLOOKUP(AG2169,AG$7:AG2168,1,FALSE)),1,0))</f>
        <v>0</v>
      </c>
      <c r="AI2169" s="194"/>
    </row>
    <row r="2170" spans="1:35" ht="16.5" customHeight="1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75">
        <f>IF(AND($X$5012&lt;&gt;" ",$X$5012&lt;&gt;0),IF(X2170=$X$5012,1+COUNTIF(U$7:U2169,"&gt;0"),0),0)</f>
        <v>0</v>
      </c>
      <c r="V2170" s="178" t="s">
        <v>2359</v>
      </c>
      <c r="W2170" s="130"/>
      <c r="X2170" s="131"/>
      <c r="Y2170" s="131"/>
      <c r="Z2170" s="206"/>
      <c r="AA2170" s="134"/>
      <c r="AB2170" s="174">
        <f>IF(AC2170="totale",SUMIF(AA$7:AA2170,"somma",Z$7:Z2170)-SUMIF(AC$7:AC2169,"totale",AB$7:AB2169),0)</f>
        <v>0</v>
      </c>
      <c r="AC2170" s="134"/>
      <c r="AD2170" s="194">
        <f t="shared" si="148"/>
        <v>0</v>
      </c>
      <c r="AE2170" s="124" t="str">
        <f t="shared" si="147"/>
        <v/>
      </c>
      <c r="AF2170" s="195" t="str">
        <f t="shared" si="149"/>
        <v/>
      </c>
      <c r="AG2170" s="194" t="str">
        <f t="shared" si="150"/>
        <v/>
      </c>
      <c r="AH2170" s="194">
        <f>IF(AG2170="",0,IF(ISERROR(VLOOKUP(AG2170,AG$7:AG2169,1,FALSE)),1,0))</f>
        <v>0</v>
      </c>
      <c r="AI2170" s="194"/>
    </row>
    <row r="2171" spans="1:35" ht="16.5" customHeight="1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75">
        <f>IF(AND($X$5012&lt;&gt;" ",$X$5012&lt;&gt;0),IF(X2171=$X$5012,1+COUNTIF(U$7:U2170,"&gt;0"),0),0)</f>
        <v>0</v>
      </c>
      <c r="V2171" s="178" t="s">
        <v>2360</v>
      </c>
      <c r="W2171" s="130"/>
      <c r="X2171" s="131"/>
      <c r="Y2171" s="131"/>
      <c r="Z2171" s="206"/>
      <c r="AA2171" s="134"/>
      <c r="AB2171" s="174">
        <f>IF(AC2171="totale",SUMIF(AA$7:AA2171,"somma",Z$7:Z2171)-SUMIF(AC$7:AC2170,"totale",AB$7:AB2170),0)</f>
        <v>0</v>
      </c>
      <c r="AC2171" s="134"/>
      <c r="AD2171" s="194">
        <f t="shared" si="148"/>
        <v>0</v>
      </c>
      <c r="AE2171" s="124" t="str">
        <f t="shared" si="147"/>
        <v/>
      </c>
      <c r="AF2171" s="195" t="str">
        <f t="shared" si="149"/>
        <v/>
      </c>
      <c r="AG2171" s="194" t="str">
        <f t="shared" si="150"/>
        <v/>
      </c>
      <c r="AH2171" s="194">
        <f>IF(AG2171="",0,IF(ISERROR(VLOOKUP(AG2171,AG$7:AG2170,1,FALSE)),1,0))</f>
        <v>0</v>
      </c>
      <c r="AI2171" s="194"/>
    </row>
    <row r="2172" spans="1:35" ht="16.5" customHeight="1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75">
        <f>IF(AND($X$5012&lt;&gt;" ",$X$5012&lt;&gt;0),IF(X2172=$X$5012,1+COUNTIF(U$7:U2171,"&gt;0"),0),0)</f>
        <v>0</v>
      </c>
      <c r="V2172" s="178" t="s">
        <v>2361</v>
      </c>
      <c r="W2172" s="130"/>
      <c r="X2172" s="131"/>
      <c r="Y2172" s="131"/>
      <c r="Z2172" s="206"/>
      <c r="AA2172" s="134"/>
      <c r="AB2172" s="174">
        <f>IF(AC2172="totale",SUMIF(AA$7:AA2172,"somma",Z$7:Z2172)-SUMIF(AC$7:AC2171,"totale",AB$7:AB2171),0)</f>
        <v>0</v>
      </c>
      <c r="AC2172" s="134"/>
      <c r="AD2172" s="194">
        <f t="shared" si="148"/>
        <v>0</v>
      </c>
      <c r="AE2172" s="124" t="str">
        <f t="shared" si="147"/>
        <v/>
      </c>
      <c r="AF2172" s="195" t="str">
        <f t="shared" si="149"/>
        <v/>
      </c>
      <c r="AG2172" s="194" t="str">
        <f t="shared" si="150"/>
        <v/>
      </c>
      <c r="AH2172" s="194">
        <f>IF(AG2172="",0,IF(ISERROR(VLOOKUP(AG2172,AG$7:AG2171,1,FALSE)),1,0))</f>
        <v>0</v>
      </c>
      <c r="AI2172" s="194"/>
    </row>
    <row r="2173" spans="1:35" ht="16.5" customHeight="1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75">
        <f>IF(AND($X$5012&lt;&gt;" ",$X$5012&lt;&gt;0),IF(X2173=$X$5012,1+COUNTIF(U$7:U2172,"&gt;0"),0),0)</f>
        <v>0</v>
      </c>
      <c r="V2173" s="178" t="s">
        <v>2362</v>
      </c>
      <c r="W2173" s="130"/>
      <c r="X2173" s="131"/>
      <c r="Y2173" s="131"/>
      <c r="Z2173" s="206"/>
      <c r="AA2173" s="134"/>
      <c r="AB2173" s="174">
        <f>IF(AC2173="totale",SUMIF(AA$7:AA2173,"somma",Z$7:Z2173)-SUMIF(AC$7:AC2172,"totale",AB$7:AB2172),0)</f>
        <v>0</v>
      </c>
      <c r="AC2173" s="134"/>
      <c r="AD2173" s="194">
        <f t="shared" si="148"/>
        <v>0</v>
      </c>
      <c r="AE2173" s="124" t="str">
        <f t="shared" si="147"/>
        <v/>
      </c>
      <c r="AF2173" s="195" t="str">
        <f t="shared" si="149"/>
        <v/>
      </c>
      <c r="AG2173" s="194" t="str">
        <f t="shared" si="150"/>
        <v/>
      </c>
      <c r="AH2173" s="194">
        <f>IF(AG2173="",0,IF(ISERROR(VLOOKUP(AG2173,AG$7:AG2172,1,FALSE)),1,0))</f>
        <v>0</v>
      </c>
      <c r="AI2173" s="194"/>
    </row>
    <row r="2174" spans="1:35" ht="16.5" customHeight="1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75">
        <f>IF(AND($X$5012&lt;&gt;" ",$X$5012&lt;&gt;0),IF(X2174=$X$5012,1+COUNTIF(U$7:U2173,"&gt;0"),0),0)</f>
        <v>0</v>
      </c>
      <c r="V2174" s="178" t="s">
        <v>2363</v>
      </c>
      <c r="W2174" s="130"/>
      <c r="X2174" s="131"/>
      <c r="Y2174" s="131"/>
      <c r="Z2174" s="206"/>
      <c r="AA2174" s="134"/>
      <c r="AB2174" s="174">
        <f>IF(AC2174="totale",SUMIF(AA$7:AA2174,"somma",Z$7:Z2174)-SUMIF(AC$7:AC2173,"totale",AB$7:AB2173),0)</f>
        <v>0</v>
      </c>
      <c r="AC2174" s="134"/>
      <c r="AD2174" s="194">
        <f t="shared" si="148"/>
        <v>0</v>
      </c>
      <c r="AE2174" s="124" t="str">
        <f t="shared" si="147"/>
        <v/>
      </c>
      <c r="AF2174" s="195" t="str">
        <f t="shared" si="149"/>
        <v/>
      </c>
      <c r="AG2174" s="194" t="str">
        <f t="shared" si="150"/>
        <v/>
      </c>
      <c r="AH2174" s="194">
        <f>IF(AG2174="",0,IF(ISERROR(VLOOKUP(AG2174,AG$7:AG2173,1,FALSE)),1,0))</f>
        <v>0</v>
      </c>
      <c r="AI2174" s="194"/>
    </row>
    <row r="2175" spans="1:35" ht="16.5" customHeight="1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75">
        <f>IF(AND($X$5012&lt;&gt;" ",$X$5012&lt;&gt;0),IF(X2175=$X$5012,1+COUNTIF(U$7:U2174,"&gt;0"),0),0)</f>
        <v>0</v>
      </c>
      <c r="V2175" s="178" t="s">
        <v>2364</v>
      </c>
      <c r="W2175" s="130"/>
      <c r="X2175" s="131"/>
      <c r="Y2175" s="131"/>
      <c r="Z2175" s="206"/>
      <c r="AA2175" s="134"/>
      <c r="AB2175" s="174">
        <f>IF(AC2175="totale",SUMIF(AA$7:AA2175,"somma",Z$7:Z2175)-SUMIF(AC$7:AC2174,"totale",AB$7:AB2174),0)</f>
        <v>0</v>
      </c>
      <c r="AC2175" s="134"/>
      <c r="AD2175" s="194">
        <f t="shared" si="148"/>
        <v>0</v>
      </c>
      <c r="AE2175" s="124" t="str">
        <f t="shared" si="147"/>
        <v/>
      </c>
      <c r="AF2175" s="195" t="str">
        <f t="shared" si="149"/>
        <v/>
      </c>
      <c r="AG2175" s="194" t="str">
        <f t="shared" si="150"/>
        <v/>
      </c>
      <c r="AH2175" s="194">
        <f>IF(AG2175="",0,IF(ISERROR(VLOOKUP(AG2175,AG$7:AG2174,1,FALSE)),1,0))</f>
        <v>0</v>
      </c>
      <c r="AI2175" s="194"/>
    </row>
    <row r="2176" spans="1:35" ht="16.5" customHeight="1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75">
        <f>IF(AND($X$5012&lt;&gt;" ",$X$5012&lt;&gt;0),IF(X2176=$X$5012,1+COUNTIF(U$7:U2175,"&gt;0"),0),0)</f>
        <v>0</v>
      </c>
      <c r="V2176" s="178" t="s">
        <v>2365</v>
      </c>
      <c r="W2176" s="130"/>
      <c r="X2176" s="131"/>
      <c r="Y2176" s="131"/>
      <c r="Z2176" s="206"/>
      <c r="AA2176" s="134"/>
      <c r="AB2176" s="174">
        <f>IF(AC2176="totale",SUMIF(AA$7:AA2176,"somma",Z$7:Z2176)-SUMIF(AC$7:AC2175,"totale",AB$7:AB2175),0)</f>
        <v>0</v>
      </c>
      <c r="AC2176" s="134"/>
      <c r="AD2176" s="194">
        <f t="shared" si="148"/>
        <v>0</v>
      </c>
      <c r="AE2176" s="124" t="str">
        <f t="shared" si="147"/>
        <v/>
      </c>
      <c r="AF2176" s="195" t="str">
        <f t="shared" si="149"/>
        <v/>
      </c>
      <c r="AG2176" s="194" t="str">
        <f t="shared" si="150"/>
        <v/>
      </c>
      <c r="AH2176" s="194">
        <f>IF(AG2176="",0,IF(ISERROR(VLOOKUP(AG2176,AG$7:AG2175,1,FALSE)),1,0))</f>
        <v>0</v>
      </c>
      <c r="AI2176" s="194"/>
    </row>
    <row r="2177" spans="1:35" ht="16.5" customHeight="1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75">
        <f>IF(AND($X$5012&lt;&gt;" ",$X$5012&lt;&gt;0),IF(X2177=$X$5012,1+COUNTIF(U$7:U2176,"&gt;0"),0),0)</f>
        <v>0</v>
      </c>
      <c r="V2177" s="178" t="s">
        <v>2366</v>
      </c>
      <c r="W2177" s="130"/>
      <c r="X2177" s="131"/>
      <c r="Y2177" s="131"/>
      <c r="Z2177" s="206"/>
      <c r="AA2177" s="134"/>
      <c r="AB2177" s="174">
        <f>IF(AC2177="totale",SUMIF(AA$7:AA2177,"somma",Z$7:Z2177)-SUMIF(AC$7:AC2176,"totale",AB$7:AB2176),0)</f>
        <v>0</v>
      </c>
      <c r="AC2177" s="134"/>
      <c r="AD2177" s="194">
        <f t="shared" si="148"/>
        <v>0</v>
      </c>
      <c r="AE2177" s="124" t="str">
        <f t="shared" si="147"/>
        <v/>
      </c>
      <c r="AF2177" s="195" t="str">
        <f t="shared" si="149"/>
        <v/>
      </c>
      <c r="AG2177" s="194" t="str">
        <f t="shared" si="150"/>
        <v/>
      </c>
      <c r="AH2177" s="194">
        <f>IF(AG2177="",0,IF(ISERROR(VLOOKUP(AG2177,AG$7:AG2176,1,FALSE)),1,0))</f>
        <v>0</v>
      </c>
      <c r="AI2177" s="194"/>
    </row>
    <row r="2178" spans="1:35" ht="16.5" customHeight="1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75">
        <f>IF(AND($X$5012&lt;&gt;" ",$X$5012&lt;&gt;0),IF(X2178=$X$5012,1+COUNTIF(U$7:U2177,"&gt;0"),0),0)</f>
        <v>0</v>
      </c>
      <c r="V2178" s="178" t="s">
        <v>2367</v>
      </c>
      <c r="W2178" s="130"/>
      <c r="X2178" s="131"/>
      <c r="Y2178" s="131"/>
      <c r="Z2178" s="206"/>
      <c r="AA2178" s="134"/>
      <c r="AB2178" s="174">
        <f>IF(AC2178="totale",SUMIF(AA$7:AA2178,"somma",Z$7:Z2178)-SUMIF(AC$7:AC2177,"totale",AB$7:AB2177),0)</f>
        <v>0</v>
      </c>
      <c r="AC2178" s="134"/>
      <c r="AD2178" s="194">
        <f t="shared" si="148"/>
        <v>0</v>
      </c>
      <c r="AE2178" s="124" t="str">
        <f t="shared" si="147"/>
        <v/>
      </c>
      <c r="AF2178" s="195" t="str">
        <f t="shared" si="149"/>
        <v/>
      </c>
      <c r="AG2178" s="194" t="str">
        <f t="shared" si="150"/>
        <v/>
      </c>
      <c r="AH2178" s="194">
        <f>IF(AG2178="",0,IF(ISERROR(VLOOKUP(AG2178,AG$7:AG2177,1,FALSE)),1,0))</f>
        <v>0</v>
      </c>
      <c r="AI2178" s="194"/>
    </row>
    <row r="2179" spans="1:35" ht="16.5" customHeight="1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75">
        <f>IF(AND($X$5012&lt;&gt;" ",$X$5012&lt;&gt;0),IF(X2179=$X$5012,1+COUNTIF(U$7:U2178,"&gt;0"),0),0)</f>
        <v>0</v>
      </c>
      <c r="V2179" s="178" t="s">
        <v>2368</v>
      </c>
      <c r="W2179" s="130"/>
      <c r="X2179" s="131"/>
      <c r="Y2179" s="131"/>
      <c r="Z2179" s="206"/>
      <c r="AA2179" s="134"/>
      <c r="AB2179" s="174">
        <f>IF(AC2179="totale",SUMIF(AA$7:AA2179,"somma",Z$7:Z2179)-SUMIF(AC$7:AC2178,"totale",AB$7:AB2178),0)</f>
        <v>0</v>
      </c>
      <c r="AC2179" s="134"/>
      <c r="AD2179" s="194">
        <f t="shared" si="148"/>
        <v>0</v>
      </c>
      <c r="AE2179" s="124" t="str">
        <f t="shared" si="147"/>
        <v/>
      </c>
      <c r="AF2179" s="195" t="str">
        <f t="shared" si="149"/>
        <v/>
      </c>
      <c r="AG2179" s="194" t="str">
        <f t="shared" si="150"/>
        <v/>
      </c>
      <c r="AH2179" s="194">
        <f>IF(AG2179="",0,IF(ISERROR(VLOOKUP(AG2179,AG$7:AG2178,1,FALSE)),1,0))</f>
        <v>0</v>
      </c>
      <c r="AI2179" s="194"/>
    </row>
    <row r="2180" spans="1:35" ht="16.5" customHeight="1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75">
        <f>IF(AND($X$5012&lt;&gt;" ",$X$5012&lt;&gt;0),IF(X2180=$X$5012,1+COUNTIF(U$7:U2179,"&gt;0"),0),0)</f>
        <v>0</v>
      </c>
      <c r="V2180" s="178" t="s">
        <v>2369</v>
      </c>
      <c r="W2180" s="130"/>
      <c r="X2180" s="131"/>
      <c r="Y2180" s="131"/>
      <c r="Z2180" s="206"/>
      <c r="AA2180" s="134"/>
      <c r="AB2180" s="174">
        <f>IF(AC2180="totale",SUMIF(AA$7:AA2180,"somma",Z$7:Z2180)-SUMIF(AC$7:AC2179,"totale",AB$7:AB2179),0)</f>
        <v>0</v>
      </c>
      <c r="AC2180" s="134"/>
      <c r="AD2180" s="194">
        <f t="shared" si="148"/>
        <v>0</v>
      </c>
      <c r="AE2180" s="124" t="str">
        <f t="shared" si="147"/>
        <v/>
      </c>
      <c r="AF2180" s="195" t="str">
        <f t="shared" si="149"/>
        <v/>
      </c>
      <c r="AG2180" s="194" t="str">
        <f t="shared" si="150"/>
        <v/>
      </c>
      <c r="AH2180" s="194">
        <f>IF(AG2180="",0,IF(ISERROR(VLOOKUP(AG2180,AG$7:AG2179,1,FALSE)),1,0))</f>
        <v>0</v>
      </c>
      <c r="AI2180" s="194"/>
    </row>
    <row r="2181" spans="1:35" ht="16.5" customHeight="1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75">
        <f>IF(AND($X$5012&lt;&gt;" ",$X$5012&lt;&gt;0),IF(X2181=$X$5012,1+COUNTIF(U$7:U2180,"&gt;0"),0),0)</f>
        <v>0</v>
      </c>
      <c r="V2181" s="178" t="s">
        <v>2370</v>
      </c>
      <c r="W2181" s="130"/>
      <c r="X2181" s="131"/>
      <c r="Y2181" s="131"/>
      <c r="Z2181" s="206"/>
      <c r="AA2181" s="134"/>
      <c r="AB2181" s="174">
        <f>IF(AC2181="totale",SUMIF(AA$7:AA2181,"somma",Z$7:Z2181)-SUMIF(AC$7:AC2180,"totale",AB$7:AB2180),0)</f>
        <v>0</v>
      </c>
      <c r="AC2181" s="134"/>
      <c r="AD2181" s="194">
        <f t="shared" si="148"/>
        <v>0</v>
      </c>
      <c r="AE2181" s="124" t="str">
        <f t="shared" si="147"/>
        <v/>
      </c>
      <c r="AF2181" s="195" t="str">
        <f t="shared" si="149"/>
        <v/>
      </c>
      <c r="AG2181" s="194" t="str">
        <f t="shared" si="150"/>
        <v/>
      </c>
      <c r="AH2181" s="194">
        <f>IF(AG2181="",0,IF(ISERROR(VLOOKUP(AG2181,AG$7:AG2180,1,FALSE)),1,0))</f>
        <v>0</v>
      </c>
      <c r="AI2181" s="194"/>
    </row>
    <row r="2182" spans="1:35" ht="16.5" customHeight="1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75">
        <f>IF(AND($X$5012&lt;&gt;" ",$X$5012&lt;&gt;0),IF(X2182=$X$5012,1+COUNTIF(U$7:U2181,"&gt;0"),0),0)</f>
        <v>0</v>
      </c>
      <c r="V2182" s="178" t="s">
        <v>2371</v>
      </c>
      <c r="W2182" s="130"/>
      <c r="X2182" s="131"/>
      <c r="Y2182" s="131"/>
      <c r="Z2182" s="206"/>
      <c r="AA2182" s="134"/>
      <c r="AB2182" s="174">
        <f>IF(AC2182="totale",SUMIF(AA$7:AA2182,"somma",Z$7:Z2182)-SUMIF(AC$7:AC2181,"totale",AB$7:AB2181),0)</f>
        <v>0</v>
      </c>
      <c r="AC2182" s="134"/>
      <c r="AD2182" s="194">
        <f t="shared" si="148"/>
        <v>0</v>
      </c>
      <c r="AE2182" s="124" t="str">
        <f t="shared" ref="AE2182:AE2245" si="151">IF(W2182&gt;0,CONCATENATE(MONTH(W2182)&amp;X2182),"")</f>
        <v/>
      </c>
      <c r="AF2182" s="195" t="str">
        <f t="shared" si="149"/>
        <v/>
      </c>
      <c r="AG2182" s="194" t="str">
        <f t="shared" si="150"/>
        <v/>
      </c>
      <c r="AH2182" s="194">
        <f>IF(AG2182="",0,IF(ISERROR(VLOOKUP(AG2182,AG$7:AG2181,1,FALSE)),1,0))</f>
        <v>0</v>
      </c>
      <c r="AI2182" s="194"/>
    </row>
    <row r="2183" spans="1:35" ht="16.5" customHeight="1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75">
        <f>IF(AND($X$5012&lt;&gt;" ",$X$5012&lt;&gt;0),IF(X2183=$X$5012,1+COUNTIF(U$7:U2182,"&gt;0"),0),0)</f>
        <v>0</v>
      </c>
      <c r="V2183" s="178" t="s">
        <v>2372</v>
      </c>
      <c r="W2183" s="130"/>
      <c r="X2183" s="131"/>
      <c r="Y2183" s="131"/>
      <c r="Z2183" s="206"/>
      <c r="AA2183" s="134"/>
      <c r="AB2183" s="174">
        <f>IF(AC2183="totale",SUMIF(AA$7:AA2183,"somma",Z$7:Z2183)-SUMIF(AC$7:AC2182,"totale",AB$7:AB2182),0)</f>
        <v>0</v>
      </c>
      <c r="AC2183" s="134"/>
      <c r="AD2183" s="194">
        <f t="shared" si="148"/>
        <v>0</v>
      </c>
      <c r="AE2183" s="124" t="str">
        <f t="shared" si="151"/>
        <v/>
      </c>
      <c r="AF2183" s="195" t="str">
        <f t="shared" si="149"/>
        <v/>
      </c>
      <c r="AG2183" s="194" t="str">
        <f t="shared" si="150"/>
        <v/>
      </c>
      <c r="AH2183" s="194">
        <f>IF(AG2183="",0,IF(ISERROR(VLOOKUP(AG2183,AG$7:AG2182,1,FALSE)),1,0))</f>
        <v>0</v>
      </c>
      <c r="AI2183" s="194"/>
    </row>
    <row r="2184" spans="1:35" ht="16.5" customHeight="1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75">
        <f>IF(AND($X$5012&lt;&gt;" ",$X$5012&lt;&gt;0),IF(X2184=$X$5012,1+COUNTIF(U$7:U2183,"&gt;0"),0),0)</f>
        <v>0</v>
      </c>
      <c r="V2184" s="178" t="s">
        <v>2373</v>
      </c>
      <c r="W2184" s="130"/>
      <c r="X2184" s="131"/>
      <c r="Y2184" s="131"/>
      <c r="Z2184" s="206"/>
      <c r="AA2184" s="134"/>
      <c r="AB2184" s="174">
        <f>IF(AC2184="totale",SUMIF(AA$7:AA2184,"somma",Z$7:Z2184)-SUMIF(AC$7:AC2183,"totale",AB$7:AB2183),0)</f>
        <v>0</v>
      </c>
      <c r="AC2184" s="134"/>
      <c r="AD2184" s="194">
        <f t="shared" ref="AD2184:AD2247" si="152">IF(ISBLANK(X2184),0,VLOOKUP(X2184,$B$8:$E$57,1,FALSE))</f>
        <v>0</v>
      </c>
      <c r="AE2184" s="124" t="str">
        <f t="shared" si="151"/>
        <v/>
      </c>
      <c r="AF2184" s="195" t="str">
        <f t="shared" ref="AF2184:AF2247" si="153">IF(OR(AND(Z2184&lt;&gt;0,ISBLANK(X2184)),ISERROR(AD2184)),"ERR","")</f>
        <v/>
      </c>
      <c r="AG2184" s="194" t="str">
        <f t="shared" si="150"/>
        <v/>
      </c>
      <c r="AH2184" s="194">
        <f>IF(AG2184="",0,IF(ISERROR(VLOOKUP(AG2184,AG$7:AG2183,1,FALSE)),1,0))</f>
        <v>0</v>
      </c>
      <c r="AI2184" s="194"/>
    </row>
    <row r="2185" spans="1:35" ht="16.5" customHeight="1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75">
        <f>IF(AND($X$5012&lt;&gt;" ",$X$5012&lt;&gt;0),IF(X2185=$X$5012,1+COUNTIF(U$7:U2184,"&gt;0"),0),0)</f>
        <v>0</v>
      </c>
      <c r="V2185" s="178" t="s">
        <v>2374</v>
      </c>
      <c r="W2185" s="130"/>
      <c r="X2185" s="131"/>
      <c r="Y2185" s="131"/>
      <c r="Z2185" s="206"/>
      <c r="AA2185" s="134"/>
      <c r="AB2185" s="174">
        <f>IF(AC2185="totale",SUMIF(AA$7:AA2185,"somma",Z$7:Z2185)-SUMIF(AC$7:AC2184,"totale",AB$7:AB2184),0)</f>
        <v>0</v>
      </c>
      <c r="AC2185" s="134"/>
      <c r="AD2185" s="194">
        <f t="shared" si="152"/>
        <v>0</v>
      </c>
      <c r="AE2185" s="124" t="str">
        <f t="shared" si="151"/>
        <v/>
      </c>
      <c r="AF2185" s="195" t="str">
        <f t="shared" si="153"/>
        <v/>
      </c>
      <c r="AG2185" s="194" t="str">
        <f t="shared" si="150"/>
        <v/>
      </c>
      <c r="AH2185" s="194">
        <f>IF(AG2185="",0,IF(ISERROR(VLOOKUP(AG2185,AG$7:AG2184,1,FALSE)),1,0))</f>
        <v>0</v>
      </c>
      <c r="AI2185" s="194"/>
    </row>
    <row r="2186" spans="1:35" ht="16.5" customHeight="1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75">
        <f>IF(AND($X$5012&lt;&gt;" ",$X$5012&lt;&gt;0),IF(X2186=$X$5012,1+COUNTIF(U$7:U2185,"&gt;0"),0),0)</f>
        <v>0</v>
      </c>
      <c r="V2186" s="178" t="s">
        <v>2375</v>
      </c>
      <c r="W2186" s="130"/>
      <c r="X2186" s="131"/>
      <c r="Y2186" s="131"/>
      <c r="Z2186" s="206"/>
      <c r="AA2186" s="134"/>
      <c r="AB2186" s="174">
        <f>IF(AC2186="totale",SUMIF(AA$7:AA2186,"somma",Z$7:Z2186)-SUMIF(AC$7:AC2185,"totale",AB$7:AB2185),0)</f>
        <v>0</v>
      </c>
      <c r="AC2186" s="134"/>
      <c r="AD2186" s="194">
        <f t="shared" si="152"/>
        <v>0</v>
      </c>
      <c r="AE2186" s="124" t="str">
        <f t="shared" si="151"/>
        <v/>
      </c>
      <c r="AF2186" s="195" t="str">
        <f t="shared" si="153"/>
        <v/>
      </c>
      <c r="AG2186" s="194" t="str">
        <f t="shared" ref="AG2186:AG2249" si="154">IF(W2186&gt;0,CONCATENATE(MONTH(W2186),"-",YEAR(W2186)),"")</f>
        <v/>
      </c>
      <c r="AH2186" s="194">
        <f>IF(AG2186="",0,IF(ISERROR(VLOOKUP(AG2186,AG$7:AG2185,1,FALSE)),1,0))</f>
        <v>0</v>
      </c>
      <c r="AI2186" s="194"/>
    </row>
    <row r="2187" spans="1:35" ht="16.5" customHeight="1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75">
        <f>IF(AND($X$5012&lt;&gt;" ",$X$5012&lt;&gt;0),IF(X2187=$X$5012,1+COUNTIF(U$7:U2186,"&gt;0"),0),0)</f>
        <v>0</v>
      </c>
      <c r="V2187" s="178" t="s">
        <v>2376</v>
      </c>
      <c r="W2187" s="130"/>
      <c r="X2187" s="131"/>
      <c r="Y2187" s="131"/>
      <c r="Z2187" s="206"/>
      <c r="AA2187" s="134"/>
      <c r="AB2187" s="174">
        <f>IF(AC2187="totale",SUMIF(AA$7:AA2187,"somma",Z$7:Z2187)-SUMIF(AC$7:AC2186,"totale",AB$7:AB2186),0)</f>
        <v>0</v>
      </c>
      <c r="AC2187" s="134"/>
      <c r="AD2187" s="194">
        <f t="shared" si="152"/>
        <v>0</v>
      </c>
      <c r="AE2187" s="124" t="str">
        <f t="shared" si="151"/>
        <v/>
      </c>
      <c r="AF2187" s="195" t="str">
        <f t="shared" si="153"/>
        <v/>
      </c>
      <c r="AG2187" s="194" t="str">
        <f t="shared" si="154"/>
        <v/>
      </c>
      <c r="AH2187" s="194">
        <f>IF(AG2187="",0,IF(ISERROR(VLOOKUP(AG2187,AG$7:AG2186,1,FALSE)),1,0))</f>
        <v>0</v>
      </c>
      <c r="AI2187" s="194"/>
    </row>
    <row r="2188" spans="1:35" ht="16.5" customHeight="1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75">
        <f>IF(AND($X$5012&lt;&gt;" ",$X$5012&lt;&gt;0),IF(X2188=$X$5012,1+COUNTIF(U$7:U2187,"&gt;0"),0),0)</f>
        <v>0</v>
      </c>
      <c r="V2188" s="178" t="s">
        <v>2377</v>
      </c>
      <c r="W2188" s="130"/>
      <c r="X2188" s="131"/>
      <c r="Y2188" s="131"/>
      <c r="Z2188" s="206"/>
      <c r="AA2188" s="134"/>
      <c r="AB2188" s="174">
        <f>IF(AC2188="totale",SUMIF(AA$7:AA2188,"somma",Z$7:Z2188)-SUMIF(AC$7:AC2187,"totale",AB$7:AB2187),0)</f>
        <v>0</v>
      </c>
      <c r="AC2188" s="134"/>
      <c r="AD2188" s="194">
        <f t="shared" si="152"/>
        <v>0</v>
      </c>
      <c r="AE2188" s="124" t="str">
        <f t="shared" si="151"/>
        <v/>
      </c>
      <c r="AF2188" s="195" t="str">
        <f t="shared" si="153"/>
        <v/>
      </c>
      <c r="AG2188" s="194" t="str">
        <f t="shared" si="154"/>
        <v/>
      </c>
      <c r="AH2188" s="194">
        <f>IF(AG2188="",0,IF(ISERROR(VLOOKUP(AG2188,AG$7:AG2187,1,FALSE)),1,0))</f>
        <v>0</v>
      </c>
      <c r="AI2188" s="194"/>
    </row>
    <row r="2189" spans="1:35" ht="16.5" customHeight="1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75">
        <f>IF(AND($X$5012&lt;&gt;" ",$X$5012&lt;&gt;0),IF(X2189=$X$5012,1+COUNTIF(U$7:U2188,"&gt;0"),0),0)</f>
        <v>0</v>
      </c>
      <c r="V2189" s="178" t="s">
        <v>2378</v>
      </c>
      <c r="W2189" s="130"/>
      <c r="X2189" s="131"/>
      <c r="Y2189" s="131"/>
      <c r="Z2189" s="206"/>
      <c r="AA2189" s="134"/>
      <c r="AB2189" s="174">
        <f>IF(AC2189="totale",SUMIF(AA$7:AA2189,"somma",Z$7:Z2189)-SUMIF(AC$7:AC2188,"totale",AB$7:AB2188),0)</f>
        <v>0</v>
      </c>
      <c r="AC2189" s="134"/>
      <c r="AD2189" s="194">
        <f t="shared" si="152"/>
        <v>0</v>
      </c>
      <c r="AE2189" s="124" t="str">
        <f t="shared" si="151"/>
        <v/>
      </c>
      <c r="AF2189" s="195" t="str">
        <f t="shared" si="153"/>
        <v/>
      </c>
      <c r="AG2189" s="194" t="str">
        <f t="shared" si="154"/>
        <v/>
      </c>
      <c r="AH2189" s="194">
        <f>IF(AG2189="",0,IF(ISERROR(VLOOKUP(AG2189,AG$7:AG2188,1,FALSE)),1,0))</f>
        <v>0</v>
      </c>
      <c r="AI2189" s="194"/>
    </row>
    <row r="2190" spans="1:35" ht="16.5" customHeight="1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75">
        <f>IF(AND($X$5012&lt;&gt;" ",$X$5012&lt;&gt;0),IF(X2190=$X$5012,1+COUNTIF(U$7:U2189,"&gt;0"),0),0)</f>
        <v>0</v>
      </c>
      <c r="V2190" s="178" t="s">
        <v>2379</v>
      </c>
      <c r="W2190" s="130"/>
      <c r="X2190" s="131"/>
      <c r="Y2190" s="131"/>
      <c r="Z2190" s="206"/>
      <c r="AA2190" s="134"/>
      <c r="AB2190" s="174">
        <f>IF(AC2190="totale",SUMIF(AA$7:AA2190,"somma",Z$7:Z2190)-SUMIF(AC$7:AC2189,"totale",AB$7:AB2189),0)</f>
        <v>0</v>
      </c>
      <c r="AC2190" s="134"/>
      <c r="AD2190" s="194">
        <f t="shared" si="152"/>
        <v>0</v>
      </c>
      <c r="AE2190" s="124" t="str">
        <f t="shared" si="151"/>
        <v/>
      </c>
      <c r="AF2190" s="195" t="str">
        <f t="shared" si="153"/>
        <v/>
      </c>
      <c r="AG2190" s="194" t="str">
        <f t="shared" si="154"/>
        <v/>
      </c>
      <c r="AH2190" s="194">
        <f>IF(AG2190="",0,IF(ISERROR(VLOOKUP(AG2190,AG$7:AG2189,1,FALSE)),1,0))</f>
        <v>0</v>
      </c>
      <c r="AI2190" s="194"/>
    </row>
    <row r="2191" spans="1:35" ht="16.5" customHeight="1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75">
        <f>IF(AND($X$5012&lt;&gt;" ",$X$5012&lt;&gt;0),IF(X2191=$X$5012,1+COUNTIF(U$7:U2190,"&gt;0"),0),0)</f>
        <v>0</v>
      </c>
      <c r="V2191" s="178" t="s">
        <v>2380</v>
      </c>
      <c r="W2191" s="130"/>
      <c r="X2191" s="131"/>
      <c r="Y2191" s="131"/>
      <c r="Z2191" s="206"/>
      <c r="AA2191" s="134"/>
      <c r="AB2191" s="174">
        <f>IF(AC2191="totale",SUMIF(AA$7:AA2191,"somma",Z$7:Z2191)-SUMIF(AC$7:AC2190,"totale",AB$7:AB2190),0)</f>
        <v>0</v>
      </c>
      <c r="AC2191" s="134"/>
      <c r="AD2191" s="194">
        <f t="shared" si="152"/>
        <v>0</v>
      </c>
      <c r="AE2191" s="124" t="str">
        <f t="shared" si="151"/>
        <v/>
      </c>
      <c r="AF2191" s="195" t="str">
        <f t="shared" si="153"/>
        <v/>
      </c>
      <c r="AG2191" s="194" t="str">
        <f t="shared" si="154"/>
        <v/>
      </c>
      <c r="AH2191" s="194">
        <f>IF(AG2191="",0,IF(ISERROR(VLOOKUP(AG2191,AG$7:AG2190,1,FALSE)),1,0))</f>
        <v>0</v>
      </c>
      <c r="AI2191" s="194"/>
    </row>
    <row r="2192" spans="1:35" ht="16.5" customHeight="1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75">
        <f>IF(AND($X$5012&lt;&gt;" ",$X$5012&lt;&gt;0),IF(X2192=$X$5012,1+COUNTIF(U$7:U2191,"&gt;0"),0),0)</f>
        <v>0</v>
      </c>
      <c r="V2192" s="178" t="s">
        <v>2381</v>
      </c>
      <c r="W2192" s="130"/>
      <c r="X2192" s="131"/>
      <c r="Y2192" s="131"/>
      <c r="Z2192" s="206"/>
      <c r="AA2192" s="134"/>
      <c r="AB2192" s="174">
        <f>IF(AC2192="totale",SUMIF(AA$7:AA2192,"somma",Z$7:Z2192)-SUMIF(AC$7:AC2191,"totale",AB$7:AB2191),0)</f>
        <v>0</v>
      </c>
      <c r="AC2192" s="134"/>
      <c r="AD2192" s="194">
        <f t="shared" si="152"/>
        <v>0</v>
      </c>
      <c r="AE2192" s="124" t="str">
        <f t="shared" si="151"/>
        <v/>
      </c>
      <c r="AF2192" s="195" t="str">
        <f t="shared" si="153"/>
        <v/>
      </c>
      <c r="AG2192" s="194" t="str">
        <f t="shared" si="154"/>
        <v/>
      </c>
      <c r="AH2192" s="194">
        <f>IF(AG2192="",0,IF(ISERROR(VLOOKUP(AG2192,AG$7:AG2191,1,FALSE)),1,0))</f>
        <v>0</v>
      </c>
      <c r="AI2192" s="194"/>
    </row>
    <row r="2193" spans="1:35" ht="16.5" customHeight="1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75">
        <f>IF(AND($X$5012&lt;&gt;" ",$X$5012&lt;&gt;0),IF(X2193=$X$5012,1+COUNTIF(U$7:U2192,"&gt;0"),0),0)</f>
        <v>0</v>
      </c>
      <c r="V2193" s="178" t="s">
        <v>2382</v>
      </c>
      <c r="W2193" s="130"/>
      <c r="X2193" s="131"/>
      <c r="Y2193" s="131"/>
      <c r="Z2193" s="206"/>
      <c r="AA2193" s="134"/>
      <c r="AB2193" s="174">
        <f>IF(AC2193="totale",SUMIF(AA$7:AA2193,"somma",Z$7:Z2193)-SUMIF(AC$7:AC2192,"totale",AB$7:AB2192),0)</f>
        <v>0</v>
      </c>
      <c r="AC2193" s="134"/>
      <c r="AD2193" s="194">
        <f t="shared" si="152"/>
        <v>0</v>
      </c>
      <c r="AE2193" s="124" t="str">
        <f t="shared" si="151"/>
        <v/>
      </c>
      <c r="AF2193" s="195" t="str">
        <f t="shared" si="153"/>
        <v/>
      </c>
      <c r="AG2193" s="194" t="str">
        <f t="shared" si="154"/>
        <v/>
      </c>
      <c r="AH2193" s="194">
        <f>IF(AG2193="",0,IF(ISERROR(VLOOKUP(AG2193,AG$7:AG2192,1,FALSE)),1,0))</f>
        <v>0</v>
      </c>
      <c r="AI2193" s="194"/>
    </row>
    <row r="2194" spans="1:35" ht="16.5" customHeight="1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75">
        <f>IF(AND($X$5012&lt;&gt;" ",$X$5012&lt;&gt;0),IF(X2194=$X$5012,1+COUNTIF(U$7:U2193,"&gt;0"),0),0)</f>
        <v>0</v>
      </c>
      <c r="V2194" s="178" t="s">
        <v>2383</v>
      </c>
      <c r="W2194" s="130"/>
      <c r="X2194" s="131"/>
      <c r="Y2194" s="131"/>
      <c r="Z2194" s="206"/>
      <c r="AA2194" s="134"/>
      <c r="AB2194" s="174">
        <f>IF(AC2194="totale",SUMIF(AA$7:AA2194,"somma",Z$7:Z2194)-SUMIF(AC$7:AC2193,"totale",AB$7:AB2193),0)</f>
        <v>0</v>
      </c>
      <c r="AC2194" s="134"/>
      <c r="AD2194" s="194">
        <f t="shared" si="152"/>
        <v>0</v>
      </c>
      <c r="AE2194" s="124" t="str">
        <f t="shared" si="151"/>
        <v/>
      </c>
      <c r="AF2194" s="195" t="str">
        <f t="shared" si="153"/>
        <v/>
      </c>
      <c r="AG2194" s="194" t="str">
        <f t="shared" si="154"/>
        <v/>
      </c>
      <c r="AH2194" s="194">
        <f>IF(AG2194="",0,IF(ISERROR(VLOOKUP(AG2194,AG$7:AG2193,1,FALSE)),1,0))</f>
        <v>0</v>
      </c>
      <c r="AI2194" s="194"/>
    </row>
    <row r="2195" spans="1:35" ht="16.5" customHeight="1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75">
        <f>IF(AND($X$5012&lt;&gt;" ",$X$5012&lt;&gt;0),IF(X2195=$X$5012,1+COUNTIF(U$7:U2194,"&gt;0"),0),0)</f>
        <v>0</v>
      </c>
      <c r="V2195" s="178" t="s">
        <v>2384</v>
      </c>
      <c r="W2195" s="130"/>
      <c r="X2195" s="131"/>
      <c r="Y2195" s="131"/>
      <c r="Z2195" s="206"/>
      <c r="AA2195" s="134"/>
      <c r="AB2195" s="174">
        <f>IF(AC2195="totale",SUMIF(AA$7:AA2195,"somma",Z$7:Z2195)-SUMIF(AC$7:AC2194,"totale",AB$7:AB2194),0)</f>
        <v>0</v>
      </c>
      <c r="AC2195" s="134"/>
      <c r="AD2195" s="194">
        <f t="shared" si="152"/>
        <v>0</v>
      </c>
      <c r="AE2195" s="124" t="str">
        <f t="shared" si="151"/>
        <v/>
      </c>
      <c r="AF2195" s="195" t="str">
        <f t="shared" si="153"/>
        <v/>
      </c>
      <c r="AG2195" s="194" t="str">
        <f t="shared" si="154"/>
        <v/>
      </c>
      <c r="AH2195" s="194">
        <f>IF(AG2195="",0,IF(ISERROR(VLOOKUP(AG2195,AG$7:AG2194,1,FALSE)),1,0))</f>
        <v>0</v>
      </c>
      <c r="AI2195" s="194"/>
    </row>
    <row r="2196" spans="1:35" ht="16.5" customHeight="1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75">
        <f>IF(AND($X$5012&lt;&gt;" ",$X$5012&lt;&gt;0),IF(X2196=$X$5012,1+COUNTIF(U$7:U2195,"&gt;0"),0),0)</f>
        <v>0</v>
      </c>
      <c r="V2196" s="178" t="s">
        <v>2385</v>
      </c>
      <c r="W2196" s="130"/>
      <c r="X2196" s="131"/>
      <c r="Y2196" s="131"/>
      <c r="Z2196" s="206"/>
      <c r="AA2196" s="134"/>
      <c r="AB2196" s="174">
        <f>IF(AC2196="totale",SUMIF(AA$7:AA2196,"somma",Z$7:Z2196)-SUMIF(AC$7:AC2195,"totale",AB$7:AB2195),0)</f>
        <v>0</v>
      </c>
      <c r="AC2196" s="134"/>
      <c r="AD2196" s="194">
        <f t="shared" si="152"/>
        <v>0</v>
      </c>
      <c r="AE2196" s="124" t="str">
        <f t="shared" si="151"/>
        <v/>
      </c>
      <c r="AF2196" s="195" t="str">
        <f t="shared" si="153"/>
        <v/>
      </c>
      <c r="AG2196" s="194" t="str">
        <f t="shared" si="154"/>
        <v/>
      </c>
      <c r="AH2196" s="194">
        <f>IF(AG2196="",0,IF(ISERROR(VLOOKUP(AG2196,AG$7:AG2195,1,FALSE)),1,0))</f>
        <v>0</v>
      </c>
      <c r="AI2196" s="194"/>
    </row>
    <row r="2197" spans="1:35" ht="16.5" customHeight="1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75">
        <f>IF(AND($X$5012&lt;&gt;" ",$X$5012&lt;&gt;0),IF(X2197=$X$5012,1+COUNTIF(U$7:U2196,"&gt;0"),0),0)</f>
        <v>0</v>
      </c>
      <c r="V2197" s="178" t="s">
        <v>2386</v>
      </c>
      <c r="W2197" s="130"/>
      <c r="X2197" s="131"/>
      <c r="Y2197" s="131"/>
      <c r="Z2197" s="206"/>
      <c r="AA2197" s="134"/>
      <c r="AB2197" s="174">
        <f>IF(AC2197="totale",SUMIF(AA$7:AA2197,"somma",Z$7:Z2197)-SUMIF(AC$7:AC2196,"totale",AB$7:AB2196),0)</f>
        <v>0</v>
      </c>
      <c r="AC2197" s="134"/>
      <c r="AD2197" s="194">
        <f t="shared" si="152"/>
        <v>0</v>
      </c>
      <c r="AE2197" s="124" t="str">
        <f t="shared" si="151"/>
        <v/>
      </c>
      <c r="AF2197" s="195" t="str">
        <f t="shared" si="153"/>
        <v/>
      </c>
      <c r="AG2197" s="194" t="str">
        <f t="shared" si="154"/>
        <v/>
      </c>
      <c r="AH2197" s="194">
        <f>IF(AG2197="",0,IF(ISERROR(VLOOKUP(AG2197,AG$7:AG2196,1,FALSE)),1,0))</f>
        <v>0</v>
      </c>
      <c r="AI2197" s="194"/>
    </row>
    <row r="2198" spans="1:35" ht="16.5" customHeight="1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75">
        <f>IF(AND($X$5012&lt;&gt;" ",$X$5012&lt;&gt;0),IF(X2198=$X$5012,1+COUNTIF(U$7:U2197,"&gt;0"),0),0)</f>
        <v>0</v>
      </c>
      <c r="V2198" s="178" t="s">
        <v>2387</v>
      </c>
      <c r="W2198" s="130"/>
      <c r="X2198" s="131"/>
      <c r="Y2198" s="131"/>
      <c r="Z2198" s="206"/>
      <c r="AA2198" s="134"/>
      <c r="AB2198" s="174">
        <f>IF(AC2198="totale",SUMIF(AA$7:AA2198,"somma",Z$7:Z2198)-SUMIF(AC$7:AC2197,"totale",AB$7:AB2197),0)</f>
        <v>0</v>
      </c>
      <c r="AC2198" s="134"/>
      <c r="AD2198" s="194">
        <f t="shared" si="152"/>
        <v>0</v>
      </c>
      <c r="AE2198" s="124" t="str">
        <f t="shared" si="151"/>
        <v/>
      </c>
      <c r="AF2198" s="195" t="str">
        <f t="shared" si="153"/>
        <v/>
      </c>
      <c r="AG2198" s="194" t="str">
        <f t="shared" si="154"/>
        <v/>
      </c>
      <c r="AH2198" s="194">
        <f>IF(AG2198="",0,IF(ISERROR(VLOOKUP(AG2198,AG$7:AG2197,1,FALSE)),1,0))</f>
        <v>0</v>
      </c>
      <c r="AI2198" s="194"/>
    </row>
    <row r="2199" spans="1:35" ht="16.5" customHeight="1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75">
        <f>IF(AND($X$5012&lt;&gt;" ",$X$5012&lt;&gt;0),IF(X2199=$X$5012,1+COUNTIF(U$7:U2198,"&gt;0"),0),0)</f>
        <v>0</v>
      </c>
      <c r="V2199" s="178" t="s">
        <v>2388</v>
      </c>
      <c r="W2199" s="130"/>
      <c r="X2199" s="131"/>
      <c r="Y2199" s="131"/>
      <c r="Z2199" s="206"/>
      <c r="AA2199" s="134"/>
      <c r="AB2199" s="174">
        <f>IF(AC2199="totale",SUMIF(AA$7:AA2199,"somma",Z$7:Z2199)-SUMIF(AC$7:AC2198,"totale",AB$7:AB2198),0)</f>
        <v>0</v>
      </c>
      <c r="AC2199" s="134"/>
      <c r="AD2199" s="194">
        <f t="shared" si="152"/>
        <v>0</v>
      </c>
      <c r="AE2199" s="124" t="str">
        <f t="shared" si="151"/>
        <v/>
      </c>
      <c r="AF2199" s="195" t="str">
        <f t="shared" si="153"/>
        <v/>
      </c>
      <c r="AG2199" s="194" t="str">
        <f t="shared" si="154"/>
        <v/>
      </c>
      <c r="AH2199" s="194">
        <f>IF(AG2199="",0,IF(ISERROR(VLOOKUP(AG2199,AG$7:AG2198,1,FALSE)),1,0))</f>
        <v>0</v>
      </c>
      <c r="AI2199" s="194"/>
    </row>
    <row r="2200" spans="1:35" ht="16.5" customHeight="1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75">
        <f>IF(AND($X$5012&lt;&gt;" ",$X$5012&lt;&gt;0),IF(X2200=$X$5012,1+COUNTIF(U$7:U2199,"&gt;0"),0),0)</f>
        <v>0</v>
      </c>
      <c r="V2200" s="178" t="s">
        <v>2389</v>
      </c>
      <c r="W2200" s="130"/>
      <c r="X2200" s="131"/>
      <c r="Y2200" s="131"/>
      <c r="Z2200" s="206"/>
      <c r="AA2200" s="134"/>
      <c r="AB2200" s="174">
        <f>IF(AC2200="totale",SUMIF(AA$7:AA2200,"somma",Z$7:Z2200)-SUMIF(AC$7:AC2199,"totale",AB$7:AB2199),0)</f>
        <v>0</v>
      </c>
      <c r="AC2200" s="134"/>
      <c r="AD2200" s="194">
        <f t="shared" si="152"/>
        <v>0</v>
      </c>
      <c r="AE2200" s="124" t="str">
        <f t="shared" si="151"/>
        <v/>
      </c>
      <c r="AF2200" s="195" t="str">
        <f t="shared" si="153"/>
        <v/>
      </c>
      <c r="AG2200" s="194" t="str">
        <f t="shared" si="154"/>
        <v/>
      </c>
      <c r="AH2200" s="194">
        <f>IF(AG2200="",0,IF(ISERROR(VLOOKUP(AG2200,AG$7:AG2199,1,FALSE)),1,0))</f>
        <v>0</v>
      </c>
      <c r="AI2200" s="194"/>
    </row>
    <row r="2201" spans="1:35" ht="16.5" customHeight="1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75">
        <f>IF(AND($X$5012&lt;&gt;" ",$X$5012&lt;&gt;0),IF(X2201=$X$5012,1+COUNTIF(U$7:U2200,"&gt;0"),0),0)</f>
        <v>0</v>
      </c>
      <c r="V2201" s="178" t="s">
        <v>2390</v>
      </c>
      <c r="W2201" s="130"/>
      <c r="X2201" s="131"/>
      <c r="Y2201" s="131"/>
      <c r="Z2201" s="206"/>
      <c r="AA2201" s="134"/>
      <c r="AB2201" s="174">
        <f>IF(AC2201="totale",SUMIF(AA$7:AA2201,"somma",Z$7:Z2201)-SUMIF(AC$7:AC2200,"totale",AB$7:AB2200),0)</f>
        <v>0</v>
      </c>
      <c r="AC2201" s="134"/>
      <c r="AD2201" s="194">
        <f t="shared" si="152"/>
        <v>0</v>
      </c>
      <c r="AE2201" s="124" t="str">
        <f t="shared" si="151"/>
        <v/>
      </c>
      <c r="AF2201" s="195" t="str">
        <f t="shared" si="153"/>
        <v/>
      </c>
      <c r="AG2201" s="194" t="str">
        <f t="shared" si="154"/>
        <v/>
      </c>
      <c r="AH2201" s="194">
        <f>IF(AG2201="",0,IF(ISERROR(VLOOKUP(AG2201,AG$7:AG2200,1,FALSE)),1,0))</f>
        <v>0</v>
      </c>
      <c r="AI2201" s="194"/>
    </row>
    <row r="2202" spans="1:35" ht="16.5" customHeight="1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75">
        <f>IF(AND($X$5012&lt;&gt;" ",$X$5012&lt;&gt;0),IF(X2202=$X$5012,1+COUNTIF(U$7:U2201,"&gt;0"),0),0)</f>
        <v>0</v>
      </c>
      <c r="V2202" s="178" t="s">
        <v>2391</v>
      </c>
      <c r="W2202" s="130"/>
      <c r="X2202" s="131"/>
      <c r="Y2202" s="131"/>
      <c r="Z2202" s="206"/>
      <c r="AA2202" s="134"/>
      <c r="AB2202" s="174">
        <f>IF(AC2202="totale",SUMIF(AA$7:AA2202,"somma",Z$7:Z2202)-SUMIF(AC$7:AC2201,"totale",AB$7:AB2201),0)</f>
        <v>0</v>
      </c>
      <c r="AC2202" s="134"/>
      <c r="AD2202" s="194">
        <f t="shared" si="152"/>
        <v>0</v>
      </c>
      <c r="AE2202" s="124" t="str">
        <f t="shared" si="151"/>
        <v/>
      </c>
      <c r="AF2202" s="195" t="str">
        <f t="shared" si="153"/>
        <v/>
      </c>
      <c r="AG2202" s="194" t="str">
        <f t="shared" si="154"/>
        <v/>
      </c>
      <c r="AH2202" s="194">
        <f>IF(AG2202="",0,IF(ISERROR(VLOOKUP(AG2202,AG$7:AG2201,1,FALSE)),1,0))</f>
        <v>0</v>
      </c>
      <c r="AI2202" s="194"/>
    </row>
    <row r="2203" spans="1:35" ht="16.5" customHeight="1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75">
        <f>IF(AND($X$5012&lt;&gt;" ",$X$5012&lt;&gt;0),IF(X2203=$X$5012,1+COUNTIF(U$7:U2202,"&gt;0"),0),0)</f>
        <v>0</v>
      </c>
      <c r="V2203" s="178" t="s">
        <v>2392</v>
      </c>
      <c r="W2203" s="130"/>
      <c r="X2203" s="131"/>
      <c r="Y2203" s="131"/>
      <c r="Z2203" s="206"/>
      <c r="AA2203" s="134"/>
      <c r="AB2203" s="174">
        <f>IF(AC2203="totale",SUMIF(AA$7:AA2203,"somma",Z$7:Z2203)-SUMIF(AC$7:AC2202,"totale",AB$7:AB2202),0)</f>
        <v>0</v>
      </c>
      <c r="AC2203" s="134"/>
      <c r="AD2203" s="194">
        <f t="shared" si="152"/>
        <v>0</v>
      </c>
      <c r="AE2203" s="124" t="str">
        <f t="shared" si="151"/>
        <v/>
      </c>
      <c r="AF2203" s="195" t="str">
        <f t="shared" si="153"/>
        <v/>
      </c>
      <c r="AG2203" s="194" t="str">
        <f t="shared" si="154"/>
        <v/>
      </c>
      <c r="AH2203" s="194">
        <f>IF(AG2203="",0,IF(ISERROR(VLOOKUP(AG2203,AG$7:AG2202,1,FALSE)),1,0))</f>
        <v>0</v>
      </c>
      <c r="AI2203" s="194"/>
    </row>
    <row r="2204" spans="1:35" ht="16.5" customHeight="1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75">
        <f>IF(AND($X$5012&lt;&gt;" ",$X$5012&lt;&gt;0),IF(X2204=$X$5012,1+COUNTIF(U$7:U2203,"&gt;0"),0),0)</f>
        <v>0</v>
      </c>
      <c r="V2204" s="178" t="s">
        <v>2393</v>
      </c>
      <c r="W2204" s="130"/>
      <c r="X2204" s="131"/>
      <c r="Y2204" s="131"/>
      <c r="Z2204" s="206"/>
      <c r="AA2204" s="134"/>
      <c r="AB2204" s="174">
        <f>IF(AC2204="totale",SUMIF(AA$7:AA2204,"somma",Z$7:Z2204)-SUMIF(AC$7:AC2203,"totale",AB$7:AB2203),0)</f>
        <v>0</v>
      </c>
      <c r="AC2204" s="134"/>
      <c r="AD2204" s="194">
        <f t="shared" si="152"/>
        <v>0</v>
      </c>
      <c r="AE2204" s="124" t="str">
        <f t="shared" si="151"/>
        <v/>
      </c>
      <c r="AF2204" s="195" t="str">
        <f t="shared" si="153"/>
        <v/>
      </c>
      <c r="AG2204" s="194" t="str">
        <f t="shared" si="154"/>
        <v/>
      </c>
      <c r="AH2204" s="194">
        <f>IF(AG2204="",0,IF(ISERROR(VLOOKUP(AG2204,AG$7:AG2203,1,FALSE)),1,0))</f>
        <v>0</v>
      </c>
      <c r="AI2204" s="194"/>
    </row>
    <row r="2205" spans="1:35" ht="16.5" customHeight="1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75">
        <f>IF(AND($X$5012&lt;&gt;" ",$X$5012&lt;&gt;0),IF(X2205=$X$5012,1+COUNTIF(U$7:U2204,"&gt;0"),0),0)</f>
        <v>0</v>
      </c>
      <c r="V2205" s="178" t="s">
        <v>2394</v>
      </c>
      <c r="W2205" s="130"/>
      <c r="X2205" s="131"/>
      <c r="Y2205" s="131"/>
      <c r="Z2205" s="206"/>
      <c r="AA2205" s="134"/>
      <c r="AB2205" s="174">
        <f>IF(AC2205="totale",SUMIF(AA$7:AA2205,"somma",Z$7:Z2205)-SUMIF(AC$7:AC2204,"totale",AB$7:AB2204),0)</f>
        <v>0</v>
      </c>
      <c r="AC2205" s="134"/>
      <c r="AD2205" s="194">
        <f t="shared" si="152"/>
        <v>0</v>
      </c>
      <c r="AE2205" s="124" t="str">
        <f t="shared" si="151"/>
        <v/>
      </c>
      <c r="AF2205" s="195" t="str">
        <f t="shared" si="153"/>
        <v/>
      </c>
      <c r="AG2205" s="194" t="str">
        <f t="shared" si="154"/>
        <v/>
      </c>
      <c r="AH2205" s="194">
        <f>IF(AG2205="",0,IF(ISERROR(VLOOKUP(AG2205,AG$7:AG2204,1,FALSE)),1,0))</f>
        <v>0</v>
      </c>
      <c r="AI2205" s="194"/>
    </row>
    <row r="2206" spans="1:35" ht="16.5" customHeight="1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75">
        <f>IF(AND($X$5012&lt;&gt;" ",$X$5012&lt;&gt;0),IF(X2206=$X$5012,1+COUNTIF(U$7:U2205,"&gt;0"),0),0)</f>
        <v>0</v>
      </c>
      <c r="V2206" s="178" t="s">
        <v>2395</v>
      </c>
      <c r="W2206" s="130"/>
      <c r="X2206" s="131"/>
      <c r="Y2206" s="131"/>
      <c r="Z2206" s="206"/>
      <c r="AA2206" s="134"/>
      <c r="AB2206" s="174">
        <f>IF(AC2206="totale",SUMIF(AA$7:AA2206,"somma",Z$7:Z2206)-SUMIF(AC$7:AC2205,"totale",AB$7:AB2205),0)</f>
        <v>0</v>
      </c>
      <c r="AC2206" s="134"/>
      <c r="AD2206" s="194">
        <f t="shared" si="152"/>
        <v>0</v>
      </c>
      <c r="AE2206" s="124" t="str">
        <f t="shared" si="151"/>
        <v/>
      </c>
      <c r="AF2206" s="195" t="str">
        <f t="shared" si="153"/>
        <v/>
      </c>
      <c r="AG2206" s="194" t="str">
        <f t="shared" si="154"/>
        <v/>
      </c>
      <c r="AH2206" s="194">
        <f>IF(AG2206="",0,IF(ISERROR(VLOOKUP(AG2206,AG$7:AG2205,1,FALSE)),1,0))</f>
        <v>0</v>
      </c>
      <c r="AI2206" s="194"/>
    </row>
    <row r="2207" spans="1:35" ht="16.5" customHeight="1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75">
        <f>IF(AND($X$5012&lt;&gt;" ",$X$5012&lt;&gt;0),IF(X2207=$X$5012,1+COUNTIF(U$7:U2206,"&gt;0"),0),0)</f>
        <v>0</v>
      </c>
      <c r="V2207" s="178" t="s">
        <v>2396</v>
      </c>
      <c r="W2207" s="130"/>
      <c r="X2207" s="131"/>
      <c r="Y2207" s="131"/>
      <c r="Z2207" s="206"/>
      <c r="AA2207" s="134"/>
      <c r="AB2207" s="174">
        <f>IF(AC2207="totale",SUMIF(AA$7:AA2207,"somma",Z$7:Z2207)-SUMIF(AC$7:AC2206,"totale",AB$7:AB2206),0)</f>
        <v>0</v>
      </c>
      <c r="AC2207" s="134"/>
      <c r="AD2207" s="194">
        <f t="shared" si="152"/>
        <v>0</v>
      </c>
      <c r="AE2207" s="124" t="str">
        <f t="shared" si="151"/>
        <v/>
      </c>
      <c r="AF2207" s="195" t="str">
        <f t="shared" si="153"/>
        <v/>
      </c>
      <c r="AG2207" s="194" t="str">
        <f t="shared" si="154"/>
        <v/>
      </c>
      <c r="AH2207" s="194">
        <f>IF(AG2207="",0,IF(ISERROR(VLOOKUP(AG2207,AG$7:AG2206,1,FALSE)),1,0))</f>
        <v>0</v>
      </c>
      <c r="AI2207" s="194"/>
    </row>
    <row r="2208" spans="1:35" ht="16.5" customHeight="1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75">
        <f>IF(AND($X$5012&lt;&gt;" ",$X$5012&lt;&gt;0),IF(X2208=$X$5012,1+COUNTIF(U$7:U2207,"&gt;0"),0),0)</f>
        <v>0</v>
      </c>
      <c r="V2208" s="178" t="s">
        <v>2397</v>
      </c>
      <c r="W2208" s="130"/>
      <c r="X2208" s="131"/>
      <c r="Y2208" s="131"/>
      <c r="Z2208" s="206"/>
      <c r="AA2208" s="134"/>
      <c r="AB2208" s="174">
        <f>IF(AC2208="totale",SUMIF(AA$7:AA2208,"somma",Z$7:Z2208)-SUMIF(AC$7:AC2207,"totale",AB$7:AB2207),0)</f>
        <v>0</v>
      </c>
      <c r="AC2208" s="134"/>
      <c r="AD2208" s="194">
        <f t="shared" si="152"/>
        <v>0</v>
      </c>
      <c r="AE2208" s="124" t="str">
        <f t="shared" si="151"/>
        <v/>
      </c>
      <c r="AF2208" s="195" t="str">
        <f t="shared" si="153"/>
        <v/>
      </c>
      <c r="AG2208" s="194" t="str">
        <f t="shared" si="154"/>
        <v/>
      </c>
      <c r="AH2208" s="194">
        <f>IF(AG2208="",0,IF(ISERROR(VLOOKUP(AG2208,AG$7:AG2207,1,FALSE)),1,0))</f>
        <v>0</v>
      </c>
      <c r="AI2208" s="194"/>
    </row>
    <row r="2209" spans="1:35" ht="16.5" customHeight="1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75">
        <f>IF(AND($X$5012&lt;&gt;" ",$X$5012&lt;&gt;0),IF(X2209=$X$5012,1+COUNTIF(U$7:U2208,"&gt;0"),0),0)</f>
        <v>0</v>
      </c>
      <c r="V2209" s="178" t="s">
        <v>2398</v>
      </c>
      <c r="W2209" s="130"/>
      <c r="X2209" s="131"/>
      <c r="Y2209" s="131"/>
      <c r="Z2209" s="206"/>
      <c r="AA2209" s="134"/>
      <c r="AB2209" s="174">
        <f>IF(AC2209="totale",SUMIF(AA$7:AA2209,"somma",Z$7:Z2209)-SUMIF(AC$7:AC2208,"totale",AB$7:AB2208),0)</f>
        <v>0</v>
      </c>
      <c r="AC2209" s="134"/>
      <c r="AD2209" s="194">
        <f t="shared" si="152"/>
        <v>0</v>
      </c>
      <c r="AE2209" s="124" t="str">
        <f t="shared" si="151"/>
        <v/>
      </c>
      <c r="AF2209" s="195" t="str">
        <f t="shared" si="153"/>
        <v/>
      </c>
      <c r="AG2209" s="194" t="str">
        <f t="shared" si="154"/>
        <v/>
      </c>
      <c r="AH2209" s="194">
        <f>IF(AG2209="",0,IF(ISERROR(VLOOKUP(AG2209,AG$7:AG2208,1,FALSE)),1,0))</f>
        <v>0</v>
      </c>
      <c r="AI2209" s="194"/>
    </row>
    <row r="2210" spans="1:35" ht="16.5" customHeight="1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75">
        <f>IF(AND($X$5012&lt;&gt;" ",$X$5012&lt;&gt;0),IF(X2210=$X$5012,1+COUNTIF(U$7:U2209,"&gt;0"),0),0)</f>
        <v>0</v>
      </c>
      <c r="V2210" s="178" t="s">
        <v>2399</v>
      </c>
      <c r="W2210" s="130"/>
      <c r="X2210" s="131"/>
      <c r="Y2210" s="131"/>
      <c r="Z2210" s="206"/>
      <c r="AA2210" s="134"/>
      <c r="AB2210" s="174">
        <f>IF(AC2210="totale",SUMIF(AA$7:AA2210,"somma",Z$7:Z2210)-SUMIF(AC$7:AC2209,"totale",AB$7:AB2209),0)</f>
        <v>0</v>
      </c>
      <c r="AC2210" s="134"/>
      <c r="AD2210" s="194">
        <f t="shared" si="152"/>
        <v>0</v>
      </c>
      <c r="AE2210" s="124" t="str">
        <f t="shared" si="151"/>
        <v/>
      </c>
      <c r="AF2210" s="195" t="str">
        <f t="shared" si="153"/>
        <v/>
      </c>
      <c r="AG2210" s="194" t="str">
        <f t="shared" si="154"/>
        <v/>
      </c>
      <c r="AH2210" s="194">
        <f>IF(AG2210="",0,IF(ISERROR(VLOOKUP(AG2210,AG$7:AG2209,1,FALSE)),1,0))</f>
        <v>0</v>
      </c>
      <c r="AI2210" s="194"/>
    </row>
    <row r="2211" spans="1:35" ht="16.5" customHeight="1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75">
        <f>IF(AND($X$5012&lt;&gt;" ",$X$5012&lt;&gt;0),IF(X2211=$X$5012,1+COUNTIF(U$7:U2210,"&gt;0"),0),0)</f>
        <v>0</v>
      </c>
      <c r="V2211" s="178" t="s">
        <v>2400</v>
      </c>
      <c r="W2211" s="130"/>
      <c r="X2211" s="131"/>
      <c r="Y2211" s="131"/>
      <c r="Z2211" s="206"/>
      <c r="AA2211" s="134"/>
      <c r="AB2211" s="174">
        <f>IF(AC2211="totale",SUMIF(AA$7:AA2211,"somma",Z$7:Z2211)-SUMIF(AC$7:AC2210,"totale",AB$7:AB2210),0)</f>
        <v>0</v>
      </c>
      <c r="AC2211" s="134"/>
      <c r="AD2211" s="194">
        <f t="shared" si="152"/>
        <v>0</v>
      </c>
      <c r="AE2211" s="124" t="str">
        <f t="shared" si="151"/>
        <v/>
      </c>
      <c r="AF2211" s="195" t="str">
        <f t="shared" si="153"/>
        <v/>
      </c>
      <c r="AG2211" s="194" t="str">
        <f t="shared" si="154"/>
        <v/>
      </c>
      <c r="AH2211" s="194">
        <f>IF(AG2211="",0,IF(ISERROR(VLOOKUP(AG2211,AG$7:AG2210,1,FALSE)),1,0))</f>
        <v>0</v>
      </c>
      <c r="AI2211" s="194"/>
    </row>
    <row r="2212" spans="1:35" ht="16.5" customHeight="1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75">
        <f>IF(AND($X$5012&lt;&gt;" ",$X$5012&lt;&gt;0),IF(X2212=$X$5012,1+COUNTIF(U$7:U2211,"&gt;0"),0),0)</f>
        <v>0</v>
      </c>
      <c r="V2212" s="178" t="s">
        <v>2401</v>
      </c>
      <c r="W2212" s="130"/>
      <c r="X2212" s="131"/>
      <c r="Y2212" s="131"/>
      <c r="Z2212" s="206"/>
      <c r="AA2212" s="134"/>
      <c r="AB2212" s="174">
        <f>IF(AC2212="totale",SUMIF(AA$7:AA2212,"somma",Z$7:Z2212)-SUMIF(AC$7:AC2211,"totale",AB$7:AB2211),0)</f>
        <v>0</v>
      </c>
      <c r="AC2212" s="134"/>
      <c r="AD2212" s="194">
        <f t="shared" si="152"/>
        <v>0</v>
      </c>
      <c r="AE2212" s="124" t="str">
        <f t="shared" si="151"/>
        <v/>
      </c>
      <c r="AF2212" s="195" t="str">
        <f t="shared" si="153"/>
        <v/>
      </c>
      <c r="AG2212" s="194" t="str">
        <f t="shared" si="154"/>
        <v/>
      </c>
      <c r="AH2212" s="194">
        <f>IF(AG2212="",0,IF(ISERROR(VLOOKUP(AG2212,AG$7:AG2211,1,FALSE)),1,0))</f>
        <v>0</v>
      </c>
      <c r="AI2212" s="194"/>
    </row>
    <row r="2213" spans="1:35" ht="16.5" customHeight="1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75">
        <f>IF(AND($X$5012&lt;&gt;" ",$X$5012&lt;&gt;0),IF(X2213=$X$5012,1+COUNTIF(U$7:U2212,"&gt;0"),0),0)</f>
        <v>0</v>
      </c>
      <c r="V2213" s="178" t="s">
        <v>2402</v>
      </c>
      <c r="W2213" s="130"/>
      <c r="X2213" s="131"/>
      <c r="Y2213" s="131"/>
      <c r="Z2213" s="206"/>
      <c r="AA2213" s="134"/>
      <c r="AB2213" s="174">
        <f>IF(AC2213="totale",SUMIF(AA$7:AA2213,"somma",Z$7:Z2213)-SUMIF(AC$7:AC2212,"totale",AB$7:AB2212),0)</f>
        <v>0</v>
      </c>
      <c r="AC2213" s="134"/>
      <c r="AD2213" s="194">
        <f t="shared" si="152"/>
        <v>0</v>
      </c>
      <c r="AE2213" s="124" t="str">
        <f t="shared" si="151"/>
        <v/>
      </c>
      <c r="AF2213" s="195" t="str">
        <f t="shared" si="153"/>
        <v/>
      </c>
      <c r="AG2213" s="194" t="str">
        <f t="shared" si="154"/>
        <v/>
      </c>
      <c r="AH2213" s="194">
        <f>IF(AG2213="",0,IF(ISERROR(VLOOKUP(AG2213,AG$7:AG2212,1,FALSE)),1,0))</f>
        <v>0</v>
      </c>
      <c r="AI2213" s="194"/>
    </row>
    <row r="2214" spans="1:35" ht="16.5" customHeight="1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75">
        <f>IF(AND($X$5012&lt;&gt;" ",$X$5012&lt;&gt;0),IF(X2214=$X$5012,1+COUNTIF(U$7:U2213,"&gt;0"),0),0)</f>
        <v>0</v>
      </c>
      <c r="V2214" s="178" t="s">
        <v>2403</v>
      </c>
      <c r="W2214" s="130"/>
      <c r="X2214" s="131"/>
      <c r="Y2214" s="131"/>
      <c r="Z2214" s="206"/>
      <c r="AA2214" s="134"/>
      <c r="AB2214" s="174">
        <f>IF(AC2214="totale",SUMIF(AA$7:AA2214,"somma",Z$7:Z2214)-SUMIF(AC$7:AC2213,"totale",AB$7:AB2213),0)</f>
        <v>0</v>
      </c>
      <c r="AC2214" s="134"/>
      <c r="AD2214" s="194">
        <f t="shared" si="152"/>
        <v>0</v>
      </c>
      <c r="AE2214" s="124" t="str">
        <f t="shared" si="151"/>
        <v/>
      </c>
      <c r="AF2214" s="195" t="str">
        <f t="shared" si="153"/>
        <v/>
      </c>
      <c r="AG2214" s="194" t="str">
        <f t="shared" si="154"/>
        <v/>
      </c>
      <c r="AH2214" s="194">
        <f>IF(AG2214="",0,IF(ISERROR(VLOOKUP(AG2214,AG$7:AG2213,1,FALSE)),1,0))</f>
        <v>0</v>
      </c>
      <c r="AI2214" s="194"/>
    </row>
    <row r="2215" spans="1:35" ht="16.5" customHeight="1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75">
        <f>IF(AND($X$5012&lt;&gt;" ",$X$5012&lt;&gt;0),IF(X2215=$X$5012,1+COUNTIF(U$7:U2214,"&gt;0"),0),0)</f>
        <v>0</v>
      </c>
      <c r="V2215" s="178" t="s">
        <v>2404</v>
      </c>
      <c r="W2215" s="130"/>
      <c r="X2215" s="131"/>
      <c r="Y2215" s="131"/>
      <c r="Z2215" s="206"/>
      <c r="AA2215" s="134"/>
      <c r="AB2215" s="174">
        <f>IF(AC2215="totale",SUMIF(AA$7:AA2215,"somma",Z$7:Z2215)-SUMIF(AC$7:AC2214,"totale",AB$7:AB2214),0)</f>
        <v>0</v>
      </c>
      <c r="AC2215" s="134"/>
      <c r="AD2215" s="194">
        <f t="shared" si="152"/>
        <v>0</v>
      </c>
      <c r="AE2215" s="124" t="str">
        <f t="shared" si="151"/>
        <v/>
      </c>
      <c r="AF2215" s="195" t="str">
        <f t="shared" si="153"/>
        <v/>
      </c>
      <c r="AG2215" s="194" t="str">
        <f t="shared" si="154"/>
        <v/>
      </c>
      <c r="AH2215" s="194">
        <f>IF(AG2215="",0,IF(ISERROR(VLOOKUP(AG2215,AG$7:AG2214,1,FALSE)),1,0))</f>
        <v>0</v>
      </c>
      <c r="AI2215" s="194"/>
    </row>
    <row r="2216" spans="1:35" ht="16.5" customHeight="1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75">
        <f>IF(AND($X$5012&lt;&gt;" ",$X$5012&lt;&gt;0),IF(X2216=$X$5012,1+COUNTIF(U$7:U2215,"&gt;0"),0),0)</f>
        <v>0</v>
      </c>
      <c r="V2216" s="178" t="s">
        <v>2405</v>
      </c>
      <c r="W2216" s="130"/>
      <c r="X2216" s="131"/>
      <c r="Y2216" s="131"/>
      <c r="Z2216" s="206"/>
      <c r="AA2216" s="134"/>
      <c r="AB2216" s="174">
        <f>IF(AC2216="totale",SUMIF(AA$7:AA2216,"somma",Z$7:Z2216)-SUMIF(AC$7:AC2215,"totale",AB$7:AB2215),0)</f>
        <v>0</v>
      </c>
      <c r="AC2216" s="134"/>
      <c r="AD2216" s="194">
        <f t="shared" si="152"/>
        <v>0</v>
      </c>
      <c r="AE2216" s="124" t="str">
        <f t="shared" si="151"/>
        <v/>
      </c>
      <c r="AF2216" s="195" t="str">
        <f t="shared" si="153"/>
        <v/>
      </c>
      <c r="AG2216" s="194" t="str">
        <f t="shared" si="154"/>
        <v/>
      </c>
      <c r="AH2216" s="194">
        <f>IF(AG2216="",0,IF(ISERROR(VLOOKUP(AG2216,AG$7:AG2215,1,FALSE)),1,0))</f>
        <v>0</v>
      </c>
      <c r="AI2216" s="194"/>
    </row>
    <row r="2217" spans="1:35" ht="16.5" customHeight="1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75">
        <f>IF(AND($X$5012&lt;&gt;" ",$X$5012&lt;&gt;0),IF(X2217=$X$5012,1+COUNTIF(U$7:U2216,"&gt;0"),0),0)</f>
        <v>0</v>
      </c>
      <c r="V2217" s="178" t="s">
        <v>2406</v>
      </c>
      <c r="W2217" s="130"/>
      <c r="X2217" s="131"/>
      <c r="Y2217" s="131"/>
      <c r="Z2217" s="206"/>
      <c r="AA2217" s="134"/>
      <c r="AB2217" s="174">
        <f>IF(AC2217="totale",SUMIF(AA$7:AA2217,"somma",Z$7:Z2217)-SUMIF(AC$7:AC2216,"totale",AB$7:AB2216),0)</f>
        <v>0</v>
      </c>
      <c r="AC2217" s="134"/>
      <c r="AD2217" s="194">
        <f t="shared" si="152"/>
        <v>0</v>
      </c>
      <c r="AE2217" s="124" t="str">
        <f t="shared" si="151"/>
        <v/>
      </c>
      <c r="AF2217" s="195" t="str">
        <f t="shared" si="153"/>
        <v/>
      </c>
      <c r="AG2217" s="194" t="str">
        <f t="shared" si="154"/>
        <v/>
      </c>
      <c r="AH2217" s="194">
        <f>IF(AG2217="",0,IF(ISERROR(VLOOKUP(AG2217,AG$7:AG2216,1,FALSE)),1,0))</f>
        <v>0</v>
      </c>
      <c r="AI2217" s="194"/>
    </row>
    <row r="2218" spans="1:35" ht="16.5" customHeight="1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75">
        <f>IF(AND($X$5012&lt;&gt;" ",$X$5012&lt;&gt;0),IF(X2218=$X$5012,1+COUNTIF(U$7:U2217,"&gt;0"),0),0)</f>
        <v>0</v>
      </c>
      <c r="V2218" s="178" t="s">
        <v>2407</v>
      </c>
      <c r="W2218" s="130"/>
      <c r="X2218" s="131"/>
      <c r="Y2218" s="131"/>
      <c r="Z2218" s="206"/>
      <c r="AA2218" s="134"/>
      <c r="AB2218" s="174">
        <f>IF(AC2218="totale",SUMIF(AA$7:AA2218,"somma",Z$7:Z2218)-SUMIF(AC$7:AC2217,"totale",AB$7:AB2217),0)</f>
        <v>0</v>
      </c>
      <c r="AC2218" s="134"/>
      <c r="AD2218" s="194">
        <f t="shared" si="152"/>
        <v>0</v>
      </c>
      <c r="AE2218" s="124" t="str">
        <f t="shared" si="151"/>
        <v/>
      </c>
      <c r="AF2218" s="195" t="str">
        <f t="shared" si="153"/>
        <v/>
      </c>
      <c r="AG2218" s="194" t="str">
        <f t="shared" si="154"/>
        <v/>
      </c>
      <c r="AH2218" s="194">
        <f>IF(AG2218="",0,IF(ISERROR(VLOOKUP(AG2218,AG$7:AG2217,1,FALSE)),1,0))</f>
        <v>0</v>
      </c>
      <c r="AI2218" s="194"/>
    </row>
    <row r="2219" spans="1:35" ht="16.5" customHeight="1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75">
        <f>IF(AND($X$5012&lt;&gt;" ",$X$5012&lt;&gt;0),IF(X2219=$X$5012,1+COUNTIF(U$7:U2218,"&gt;0"),0),0)</f>
        <v>0</v>
      </c>
      <c r="V2219" s="178" t="s">
        <v>2408</v>
      </c>
      <c r="W2219" s="130"/>
      <c r="X2219" s="131"/>
      <c r="Y2219" s="131"/>
      <c r="Z2219" s="206"/>
      <c r="AA2219" s="134"/>
      <c r="AB2219" s="174">
        <f>IF(AC2219="totale",SUMIF(AA$7:AA2219,"somma",Z$7:Z2219)-SUMIF(AC$7:AC2218,"totale",AB$7:AB2218),0)</f>
        <v>0</v>
      </c>
      <c r="AC2219" s="134"/>
      <c r="AD2219" s="194">
        <f t="shared" si="152"/>
        <v>0</v>
      </c>
      <c r="AE2219" s="124" t="str">
        <f t="shared" si="151"/>
        <v/>
      </c>
      <c r="AF2219" s="195" t="str">
        <f t="shared" si="153"/>
        <v/>
      </c>
      <c r="AG2219" s="194" t="str">
        <f t="shared" si="154"/>
        <v/>
      </c>
      <c r="AH2219" s="194">
        <f>IF(AG2219="",0,IF(ISERROR(VLOOKUP(AG2219,AG$7:AG2218,1,FALSE)),1,0))</f>
        <v>0</v>
      </c>
      <c r="AI2219" s="194"/>
    </row>
    <row r="2220" spans="1:35" ht="16.5" customHeight="1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75">
        <f>IF(AND($X$5012&lt;&gt;" ",$X$5012&lt;&gt;0),IF(X2220=$X$5012,1+COUNTIF(U$7:U2219,"&gt;0"),0),0)</f>
        <v>0</v>
      </c>
      <c r="V2220" s="178" t="s">
        <v>2409</v>
      </c>
      <c r="W2220" s="130"/>
      <c r="X2220" s="131"/>
      <c r="Y2220" s="131"/>
      <c r="Z2220" s="206"/>
      <c r="AA2220" s="134"/>
      <c r="AB2220" s="174">
        <f>IF(AC2220="totale",SUMIF(AA$7:AA2220,"somma",Z$7:Z2220)-SUMIF(AC$7:AC2219,"totale",AB$7:AB2219),0)</f>
        <v>0</v>
      </c>
      <c r="AC2220" s="134"/>
      <c r="AD2220" s="194">
        <f t="shared" si="152"/>
        <v>0</v>
      </c>
      <c r="AE2220" s="124" t="str">
        <f t="shared" si="151"/>
        <v/>
      </c>
      <c r="AF2220" s="195" t="str">
        <f t="shared" si="153"/>
        <v/>
      </c>
      <c r="AG2220" s="194" t="str">
        <f t="shared" si="154"/>
        <v/>
      </c>
      <c r="AH2220" s="194">
        <f>IF(AG2220="",0,IF(ISERROR(VLOOKUP(AG2220,AG$7:AG2219,1,FALSE)),1,0))</f>
        <v>0</v>
      </c>
      <c r="AI2220" s="194"/>
    </row>
    <row r="2221" spans="1:35" ht="16.5" customHeight="1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75">
        <f>IF(AND($X$5012&lt;&gt;" ",$X$5012&lt;&gt;0),IF(X2221=$X$5012,1+COUNTIF(U$7:U2220,"&gt;0"),0),0)</f>
        <v>0</v>
      </c>
      <c r="V2221" s="178" t="s">
        <v>2410</v>
      </c>
      <c r="W2221" s="130"/>
      <c r="X2221" s="131"/>
      <c r="Y2221" s="131"/>
      <c r="Z2221" s="206"/>
      <c r="AA2221" s="134"/>
      <c r="AB2221" s="174">
        <f>IF(AC2221="totale",SUMIF(AA$7:AA2221,"somma",Z$7:Z2221)-SUMIF(AC$7:AC2220,"totale",AB$7:AB2220),0)</f>
        <v>0</v>
      </c>
      <c r="AC2221" s="134"/>
      <c r="AD2221" s="194">
        <f t="shared" si="152"/>
        <v>0</v>
      </c>
      <c r="AE2221" s="124" t="str">
        <f t="shared" si="151"/>
        <v/>
      </c>
      <c r="AF2221" s="195" t="str">
        <f t="shared" si="153"/>
        <v/>
      </c>
      <c r="AG2221" s="194" t="str">
        <f t="shared" si="154"/>
        <v/>
      </c>
      <c r="AH2221" s="194">
        <f>IF(AG2221="",0,IF(ISERROR(VLOOKUP(AG2221,AG$7:AG2220,1,FALSE)),1,0))</f>
        <v>0</v>
      </c>
      <c r="AI2221" s="194"/>
    </row>
    <row r="2222" spans="1:35" ht="16.5" customHeight="1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75">
        <f>IF(AND($X$5012&lt;&gt;" ",$X$5012&lt;&gt;0),IF(X2222=$X$5012,1+COUNTIF(U$7:U2221,"&gt;0"),0),0)</f>
        <v>0</v>
      </c>
      <c r="V2222" s="178" t="s">
        <v>2411</v>
      </c>
      <c r="W2222" s="130"/>
      <c r="X2222" s="131"/>
      <c r="Y2222" s="131"/>
      <c r="Z2222" s="206"/>
      <c r="AA2222" s="134"/>
      <c r="AB2222" s="174">
        <f>IF(AC2222="totale",SUMIF(AA$7:AA2222,"somma",Z$7:Z2222)-SUMIF(AC$7:AC2221,"totale",AB$7:AB2221),0)</f>
        <v>0</v>
      </c>
      <c r="AC2222" s="134"/>
      <c r="AD2222" s="194">
        <f t="shared" si="152"/>
        <v>0</v>
      </c>
      <c r="AE2222" s="124" t="str">
        <f t="shared" si="151"/>
        <v/>
      </c>
      <c r="AF2222" s="195" t="str">
        <f t="shared" si="153"/>
        <v/>
      </c>
      <c r="AG2222" s="194" t="str">
        <f t="shared" si="154"/>
        <v/>
      </c>
      <c r="AH2222" s="194">
        <f>IF(AG2222="",0,IF(ISERROR(VLOOKUP(AG2222,AG$7:AG2221,1,FALSE)),1,0))</f>
        <v>0</v>
      </c>
      <c r="AI2222" s="194"/>
    </row>
    <row r="2223" spans="1:35" ht="16.5" customHeight="1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75">
        <f>IF(AND($X$5012&lt;&gt;" ",$X$5012&lt;&gt;0),IF(X2223=$X$5012,1+COUNTIF(U$7:U2222,"&gt;0"),0),0)</f>
        <v>0</v>
      </c>
      <c r="V2223" s="178" t="s">
        <v>2412</v>
      </c>
      <c r="W2223" s="130"/>
      <c r="X2223" s="131"/>
      <c r="Y2223" s="131"/>
      <c r="Z2223" s="206"/>
      <c r="AA2223" s="134"/>
      <c r="AB2223" s="174">
        <f>IF(AC2223="totale",SUMIF(AA$7:AA2223,"somma",Z$7:Z2223)-SUMIF(AC$7:AC2222,"totale",AB$7:AB2222),0)</f>
        <v>0</v>
      </c>
      <c r="AC2223" s="134"/>
      <c r="AD2223" s="194">
        <f t="shared" si="152"/>
        <v>0</v>
      </c>
      <c r="AE2223" s="124" t="str">
        <f t="shared" si="151"/>
        <v/>
      </c>
      <c r="AF2223" s="195" t="str">
        <f t="shared" si="153"/>
        <v/>
      </c>
      <c r="AG2223" s="194" t="str">
        <f t="shared" si="154"/>
        <v/>
      </c>
      <c r="AH2223" s="194">
        <f>IF(AG2223="",0,IF(ISERROR(VLOOKUP(AG2223,AG$7:AG2222,1,FALSE)),1,0))</f>
        <v>0</v>
      </c>
      <c r="AI2223" s="194"/>
    </row>
    <row r="2224" spans="1:35" ht="16.5" customHeight="1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75">
        <f>IF(AND($X$5012&lt;&gt;" ",$X$5012&lt;&gt;0),IF(X2224=$X$5012,1+COUNTIF(U$7:U2223,"&gt;0"),0),0)</f>
        <v>0</v>
      </c>
      <c r="V2224" s="178" t="s">
        <v>2413</v>
      </c>
      <c r="W2224" s="130"/>
      <c r="X2224" s="131"/>
      <c r="Y2224" s="131"/>
      <c r="Z2224" s="206"/>
      <c r="AA2224" s="134"/>
      <c r="AB2224" s="174">
        <f>IF(AC2224="totale",SUMIF(AA$7:AA2224,"somma",Z$7:Z2224)-SUMIF(AC$7:AC2223,"totale",AB$7:AB2223),0)</f>
        <v>0</v>
      </c>
      <c r="AC2224" s="134"/>
      <c r="AD2224" s="194">
        <f t="shared" si="152"/>
        <v>0</v>
      </c>
      <c r="AE2224" s="124" t="str">
        <f t="shared" si="151"/>
        <v/>
      </c>
      <c r="AF2224" s="195" t="str">
        <f t="shared" si="153"/>
        <v/>
      </c>
      <c r="AG2224" s="194" t="str">
        <f t="shared" si="154"/>
        <v/>
      </c>
      <c r="AH2224" s="194">
        <f>IF(AG2224="",0,IF(ISERROR(VLOOKUP(AG2224,AG$7:AG2223,1,FALSE)),1,0))</f>
        <v>0</v>
      </c>
      <c r="AI2224" s="194"/>
    </row>
    <row r="2225" spans="1:35" ht="16.5" customHeight="1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75">
        <f>IF(AND($X$5012&lt;&gt;" ",$X$5012&lt;&gt;0),IF(X2225=$X$5012,1+COUNTIF(U$7:U2224,"&gt;0"),0),0)</f>
        <v>0</v>
      </c>
      <c r="V2225" s="178" t="s">
        <v>2414</v>
      </c>
      <c r="W2225" s="130"/>
      <c r="X2225" s="131"/>
      <c r="Y2225" s="131"/>
      <c r="Z2225" s="206"/>
      <c r="AA2225" s="134"/>
      <c r="AB2225" s="174">
        <f>IF(AC2225="totale",SUMIF(AA$7:AA2225,"somma",Z$7:Z2225)-SUMIF(AC$7:AC2224,"totale",AB$7:AB2224),0)</f>
        <v>0</v>
      </c>
      <c r="AC2225" s="134"/>
      <c r="AD2225" s="194">
        <f t="shared" si="152"/>
        <v>0</v>
      </c>
      <c r="AE2225" s="124" t="str">
        <f t="shared" si="151"/>
        <v/>
      </c>
      <c r="AF2225" s="195" t="str">
        <f t="shared" si="153"/>
        <v/>
      </c>
      <c r="AG2225" s="194" t="str">
        <f t="shared" si="154"/>
        <v/>
      </c>
      <c r="AH2225" s="194">
        <f>IF(AG2225="",0,IF(ISERROR(VLOOKUP(AG2225,AG$7:AG2224,1,FALSE)),1,0))</f>
        <v>0</v>
      </c>
      <c r="AI2225" s="194"/>
    </row>
    <row r="2226" spans="1:35" ht="16.5" customHeight="1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75">
        <f>IF(AND($X$5012&lt;&gt;" ",$X$5012&lt;&gt;0),IF(X2226=$X$5012,1+COUNTIF(U$7:U2225,"&gt;0"),0),0)</f>
        <v>0</v>
      </c>
      <c r="V2226" s="178" t="s">
        <v>2415</v>
      </c>
      <c r="W2226" s="130"/>
      <c r="X2226" s="131"/>
      <c r="Y2226" s="131"/>
      <c r="Z2226" s="206"/>
      <c r="AA2226" s="134"/>
      <c r="AB2226" s="174">
        <f>IF(AC2226="totale",SUMIF(AA$7:AA2226,"somma",Z$7:Z2226)-SUMIF(AC$7:AC2225,"totale",AB$7:AB2225),0)</f>
        <v>0</v>
      </c>
      <c r="AC2226" s="134"/>
      <c r="AD2226" s="194">
        <f t="shared" si="152"/>
        <v>0</v>
      </c>
      <c r="AE2226" s="124" t="str">
        <f t="shared" si="151"/>
        <v/>
      </c>
      <c r="AF2226" s="195" t="str">
        <f t="shared" si="153"/>
        <v/>
      </c>
      <c r="AG2226" s="194" t="str">
        <f t="shared" si="154"/>
        <v/>
      </c>
      <c r="AH2226" s="194">
        <f>IF(AG2226="",0,IF(ISERROR(VLOOKUP(AG2226,AG$7:AG2225,1,FALSE)),1,0))</f>
        <v>0</v>
      </c>
      <c r="AI2226" s="194"/>
    </row>
    <row r="2227" spans="1:35" ht="16.5" customHeight="1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75">
        <f>IF(AND($X$5012&lt;&gt;" ",$X$5012&lt;&gt;0),IF(X2227=$X$5012,1+COUNTIF(U$7:U2226,"&gt;0"),0),0)</f>
        <v>0</v>
      </c>
      <c r="V2227" s="178" t="s">
        <v>2416</v>
      </c>
      <c r="W2227" s="130"/>
      <c r="X2227" s="131"/>
      <c r="Y2227" s="131"/>
      <c r="Z2227" s="206"/>
      <c r="AA2227" s="134"/>
      <c r="AB2227" s="174">
        <f>IF(AC2227="totale",SUMIF(AA$7:AA2227,"somma",Z$7:Z2227)-SUMIF(AC$7:AC2226,"totale",AB$7:AB2226),0)</f>
        <v>0</v>
      </c>
      <c r="AC2227" s="134"/>
      <c r="AD2227" s="194">
        <f t="shared" si="152"/>
        <v>0</v>
      </c>
      <c r="AE2227" s="124" t="str">
        <f t="shared" si="151"/>
        <v/>
      </c>
      <c r="AF2227" s="195" t="str">
        <f t="shared" si="153"/>
        <v/>
      </c>
      <c r="AG2227" s="194" t="str">
        <f t="shared" si="154"/>
        <v/>
      </c>
      <c r="AH2227" s="194">
        <f>IF(AG2227="",0,IF(ISERROR(VLOOKUP(AG2227,AG$7:AG2226,1,FALSE)),1,0))</f>
        <v>0</v>
      </c>
      <c r="AI2227" s="194"/>
    </row>
    <row r="2228" spans="1:35" ht="16.5" customHeight="1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75">
        <f>IF(AND($X$5012&lt;&gt;" ",$X$5012&lt;&gt;0),IF(X2228=$X$5012,1+COUNTIF(U$7:U2227,"&gt;0"),0),0)</f>
        <v>0</v>
      </c>
      <c r="V2228" s="178" t="s">
        <v>2417</v>
      </c>
      <c r="W2228" s="130"/>
      <c r="X2228" s="131"/>
      <c r="Y2228" s="131"/>
      <c r="Z2228" s="206"/>
      <c r="AA2228" s="134"/>
      <c r="AB2228" s="174">
        <f>IF(AC2228="totale",SUMIF(AA$7:AA2228,"somma",Z$7:Z2228)-SUMIF(AC$7:AC2227,"totale",AB$7:AB2227),0)</f>
        <v>0</v>
      </c>
      <c r="AC2228" s="134"/>
      <c r="AD2228" s="194">
        <f t="shared" si="152"/>
        <v>0</v>
      </c>
      <c r="AE2228" s="124" t="str">
        <f t="shared" si="151"/>
        <v/>
      </c>
      <c r="AF2228" s="195" t="str">
        <f t="shared" si="153"/>
        <v/>
      </c>
      <c r="AG2228" s="194" t="str">
        <f t="shared" si="154"/>
        <v/>
      </c>
      <c r="AH2228" s="194">
        <f>IF(AG2228="",0,IF(ISERROR(VLOOKUP(AG2228,AG$7:AG2227,1,FALSE)),1,0))</f>
        <v>0</v>
      </c>
      <c r="AI2228" s="194"/>
    </row>
    <row r="2229" spans="1:35" ht="16.5" customHeight="1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75">
        <f>IF(AND($X$5012&lt;&gt;" ",$X$5012&lt;&gt;0),IF(X2229=$X$5012,1+COUNTIF(U$7:U2228,"&gt;0"),0),0)</f>
        <v>0</v>
      </c>
      <c r="V2229" s="178" t="s">
        <v>2418</v>
      </c>
      <c r="W2229" s="130"/>
      <c r="X2229" s="131"/>
      <c r="Y2229" s="131"/>
      <c r="Z2229" s="206"/>
      <c r="AA2229" s="134"/>
      <c r="AB2229" s="174">
        <f>IF(AC2229="totale",SUMIF(AA$7:AA2229,"somma",Z$7:Z2229)-SUMIF(AC$7:AC2228,"totale",AB$7:AB2228),0)</f>
        <v>0</v>
      </c>
      <c r="AC2229" s="134"/>
      <c r="AD2229" s="194">
        <f t="shared" si="152"/>
        <v>0</v>
      </c>
      <c r="AE2229" s="124" t="str">
        <f t="shared" si="151"/>
        <v/>
      </c>
      <c r="AF2229" s="195" t="str">
        <f t="shared" si="153"/>
        <v/>
      </c>
      <c r="AG2229" s="194" t="str">
        <f t="shared" si="154"/>
        <v/>
      </c>
      <c r="AH2229" s="194">
        <f>IF(AG2229="",0,IF(ISERROR(VLOOKUP(AG2229,AG$7:AG2228,1,FALSE)),1,0))</f>
        <v>0</v>
      </c>
      <c r="AI2229" s="194"/>
    </row>
    <row r="2230" spans="1:35" ht="16.5" customHeight="1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75">
        <f>IF(AND($X$5012&lt;&gt;" ",$X$5012&lt;&gt;0),IF(X2230=$X$5012,1+COUNTIF(U$7:U2229,"&gt;0"),0),0)</f>
        <v>0</v>
      </c>
      <c r="V2230" s="178" t="s">
        <v>2419</v>
      </c>
      <c r="W2230" s="130"/>
      <c r="X2230" s="131"/>
      <c r="Y2230" s="131"/>
      <c r="Z2230" s="206"/>
      <c r="AA2230" s="134"/>
      <c r="AB2230" s="174">
        <f>IF(AC2230="totale",SUMIF(AA$7:AA2230,"somma",Z$7:Z2230)-SUMIF(AC$7:AC2229,"totale",AB$7:AB2229),0)</f>
        <v>0</v>
      </c>
      <c r="AC2230" s="134"/>
      <c r="AD2230" s="194">
        <f t="shared" si="152"/>
        <v>0</v>
      </c>
      <c r="AE2230" s="124" t="str">
        <f t="shared" si="151"/>
        <v/>
      </c>
      <c r="AF2230" s="195" t="str">
        <f t="shared" si="153"/>
        <v/>
      </c>
      <c r="AG2230" s="194" t="str">
        <f t="shared" si="154"/>
        <v/>
      </c>
      <c r="AH2230" s="194">
        <f>IF(AG2230="",0,IF(ISERROR(VLOOKUP(AG2230,AG$7:AG2229,1,FALSE)),1,0))</f>
        <v>0</v>
      </c>
      <c r="AI2230" s="194"/>
    </row>
    <row r="2231" spans="1:35" ht="16.5" customHeight="1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75">
        <f>IF(AND($X$5012&lt;&gt;" ",$X$5012&lt;&gt;0),IF(X2231=$X$5012,1+COUNTIF(U$7:U2230,"&gt;0"),0),0)</f>
        <v>0</v>
      </c>
      <c r="V2231" s="178" t="s">
        <v>2420</v>
      </c>
      <c r="W2231" s="130"/>
      <c r="X2231" s="131"/>
      <c r="Y2231" s="131"/>
      <c r="Z2231" s="206"/>
      <c r="AA2231" s="134"/>
      <c r="AB2231" s="174">
        <f>IF(AC2231="totale",SUMIF(AA$7:AA2231,"somma",Z$7:Z2231)-SUMIF(AC$7:AC2230,"totale",AB$7:AB2230),0)</f>
        <v>0</v>
      </c>
      <c r="AC2231" s="134"/>
      <c r="AD2231" s="194">
        <f t="shared" si="152"/>
        <v>0</v>
      </c>
      <c r="AE2231" s="124" t="str">
        <f t="shared" si="151"/>
        <v/>
      </c>
      <c r="AF2231" s="195" t="str">
        <f t="shared" si="153"/>
        <v/>
      </c>
      <c r="AG2231" s="194" t="str">
        <f t="shared" si="154"/>
        <v/>
      </c>
      <c r="AH2231" s="194">
        <f>IF(AG2231="",0,IF(ISERROR(VLOOKUP(AG2231,AG$7:AG2230,1,FALSE)),1,0))</f>
        <v>0</v>
      </c>
      <c r="AI2231" s="194"/>
    </row>
    <row r="2232" spans="1:35" ht="16.5" customHeight="1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75">
        <f>IF(AND($X$5012&lt;&gt;" ",$X$5012&lt;&gt;0),IF(X2232=$X$5012,1+COUNTIF(U$7:U2231,"&gt;0"),0),0)</f>
        <v>0</v>
      </c>
      <c r="V2232" s="178" t="s">
        <v>2421</v>
      </c>
      <c r="W2232" s="130"/>
      <c r="X2232" s="131"/>
      <c r="Y2232" s="131"/>
      <c r="Z2232" s="206"/>
      <c r="AA2232" s="134"/>
      <c r="AB2232" s="174">
        <f>IF(AC2232="totale",SUMIF(AA$7:AA2232,"somma",Z$7:Z2232)-SUMIF(AC$7:AC2231,"totale",AB$7:AB2231),0)</f>
        <v>0</v>
      </c>
      <c r="AC2232" s="134"/>
      <c r="AD2232" s="194">
        <f t="shared" si="152"/>
        <v>0</v>
      </c>
      <c r="AE2232" s="124" t="str">
        <f t="shared" si="151"/>
        <v/>
      </c>
      <c r="AF2232" s="195" t="str">
        <f t="shared" si="153"/>
        <v/>
      </c>
      <c r="AG2232" s="194" t="str">
        <f t="shared" si="154"/>
        <v/>
      </c>
      <c r="AH2232" s="194">
        <f>IF(AG2232="",0,IF(ISERROR(VLOOKUP(AG2232,AG$7:AG2231,1,FALSE)),1,0))</f>
        <v>0</v>
      </c>
      <c r="AI2232" s="194"/>
    </row>
    <row r="2233" spans="1:35" ht="16.5" customHeight="1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75">
        <f>IF(AND($X$5012&lt;&gt;" ",$X$5012&lt;&gt;0),IF(X2233=$X$5012,1+COUNTIF(U$7:U2232,"&gt;0"),0),0)</f>
        <v>0</v>
      </c>
      <c r="V2233" s="178" t="s">
        <v>2422</v>
      </c>
      <c r="W2233" s="130"/>
      <c r="X2233" s="131"/>
      <c r="Y2233" s="131"/>
      <c r="Z2233" s="206"/>
      <c r="AA2233" s="134"/>
      <c r="AB2233" s="174">
        <f>IF(AC2233="totale",SUMIF(AA$7:AA2233,"somma",Z$7:Z2233)-SUMIF(AC$7:AC2232,"totale",AB$7:AB2232),0)</f>
        <v>0</v>
      </c>
      <c r="AC2233" s="134"/>
      <c r="AD2233" s="194">
        <f t="shared" si="152"/>
        <v>0</v>
      </c>
      <c r="AE2233" s="124" t="str">
        <f t="shared" si="151"/>
        <v/>
      </c>
      <c r="AF2233" s="195" t="str">
        <f t="shared" si="153"/>
        <v/>
      </c>
      <c r="AG2233" s="194" t="str">
        <f t="shared" si="154"/>
        <v/>
      </c>
      <c r="AH2233" s="194">
        <f>IF(AG2233="",0,IF(ISERROR(VLOOKUP(AG2233,AG$7:AG2232,1,FALSE)),1,0))</f>
        <v>0</v>
      </c>
      <c r="AI2233" s="194"/>
    </row>
    <row r="2234" spans="1:35" ht="16.5" customHeight="1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75">
        <f>IF(AND($X$5012&lt;&gt;" ",$X$5012&lt;&gt;0),IF(X2234=$X$5012,1+COUNTIF(U$7:U2233,"&gt;0"),0),0)</f>
        <v>0</v>
      </c>
      <c r="V2234" s="178" t="s">
        <v>2423</v>
      </c>
      <c r="W2234" s="130"/>
      <c r="X2234" s="131"/>
      <c r="Y2234" s="131"/>
      <c r="Z2234" s="206"/>
      <c r="AA2234" s="134"/>
      <c r="AB2234" s="174">
        <f>IF(AC2234="totale",SUMIF(AA$7:AA2234,"somma",Z$7:Z2234)-SUMIF(AC$7:AC2233,"totale",AB$7:AB2233),0)</f>
        <v>0</v>
      </c>
      <c r="AC2234" s="134"/>
      <c r="AD2234" s="194">
        <f t="shared" si="152"/>
        <v>0</v>
      </c>
      <c r="AE2234" s="124" t="str">
        <f t="shared" si="151"/>
        <v/>
      </c>
      <c r="AF2234" s="195" t="str">
        <f t="shared" si="153"/>
        <v/>
      </c>
      <c r="AG2234" s="194" t="str">
        <f t="shared" si="154"/>
        <v/>
      </c>
      <c r="AH2234" s="194">
        <f>IF(AG2234="",0,IF(ISERROR(VLOOKUP(AG2234,AG$7:AG2233,1,FALSE)),1,0))</f>
        <v>0</v>
      </c>
      <c r="AI2234" s="194"/>
    </row>
    <row r="2235" spans="1:35" ht="16.5" customHeight="1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75">
        <f>IF(AND($X$5012&lt;&gt;" ",$X$5012&lt;&gt;0),IF(X2235=$X$5012,1+COUNTIF(U$7:U2234,"&gt;0"),0),0)</f>
        <v>0</v>
      </c>
      <c r="V2235" s="178" t="s">
        <v>2424</v>
      </c>
      <c r="W2235" s="130"/>
      <c r="X2235" s="131"/>
      <c r="Y2235" s="131"/>
      <c r="Z2235" s="206"/>
      <c r="AA2235" s="134"/>
      <c r="AB2235" s="174">
        <f>IF(AC2235="totale",SUMIF(AA$7:AA2235,"somma",Z$7:Z2235)-SUMIF(AC$7:AC2234,"totale",AB$7:AB2234),0)</f>
        <v>0</v>
      </c>
      <c r="AC2235" s="134"/>
      <c r="AD2235" s="194">
        <f t="shared" si="152"/>
        <v>0</v>
      </c>
      <c r="AE2235" s="124" t="str">
        <f t="shared" si="151"/>
        <v/>
      </c>
      <c r="AF2235" s="195" t="str">
        <f t="shared" si="153"/>
        <v/>
      </c>
      <c r="AG2235" s="194" t="str">
        <f t="shared" si="154"/>
        <v/>
      </c>
      <c r="AH2235" s="194">
        <f>IF(AG2235="",0,IF(ISERROR(VLOOKUP(AG2235,AG$7:AG2234,1,FALSE)),1,0))</f>
        <v>0</v>
      </c>
      <c r="AI2235" s="194"/>
    </row>
    <row r="2236" spans="1:35" ht="16.5" customHeight="1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75">
        <f>IF(AND($X$5012&lt;&gt;" ",$X$5012&lt;&gt;0),IF(X2236=$X$5012,1+COUNTIF(U$7:U2235,"&gt;0"),0),0)</f>
        <v>0</v>
      </c>
      <c r="V2236" s="178" t="s">
        <v>2425</v>
      </c>
      <c r="W2236" s="130"/>
      <c r="X2236" s="131"/>
      <c r="Y2236" s="131"/>
      <c r="Z2236" s="206"/>
      <c r="AA2236" s="134"/>
      <c r="AB2236" s="174">
        <f>IF(AC2236="totale",SUMIF(AA$7:AA2236,"somma",Z$7:Z2236)-SUMIF(AC$7:AC2235,"totale",AB$7:AB2235),0)</f>
        <v>0</v>
      </c>
      <c r="AC2236" s="134"/>
      <c r="AD2236" s="194">
        <f t="shared" si="152"/>
        <v>0</v>
      </c>
      <c r="AE2236" s="124" t="str">
        <f t="shared" si="151"/>
        <v/>
      </c>
      <c r="AF2236" s="195" t="str">
        <f t="shared" si="153"/>
        <v/>
      </c>
      <c r="AG2236" s="194" t="str">
        <f t="shared" si="154"/>
        <v/>
      </c>
      <c r="AH2236" s="194">
        <f>IF(AG2236="",0,IF(ISERROR(VLOOKUP(AG2236,AG$7:AG2235,1,FALSE)),1,0))</f>
        <v>0</v>
      </c>
      <c r="AI2236" s="194"/>
    </row>
    <row r="2237" spans="1:35" ht="16.5" customHeight="1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75">
        <f>IF(AND($X$5012&lt;&gt;" ",$X$5012&lt;&gt;0),IF(X2237=$X$5012,1+COUNTIF(U$7:U2236,"&gt;0"),0),0)</f>
        <v>0</v>
      </c>
      <c r="V2237" s="178" t="s">
        <v>2426</v>
      </c>
      <c r="W2237" s="130"/>
      <c r="X2237" s="131"/>
      <c r="Y2237" s="131"/>
      <c r="Z2237" s="206"/>
      <c r="AA2237" s="134"/>
      <c r="AB2237" s="174">
        <f>IF(AC2237="totale",SUMIF(AA$7:AA2237,"somma",Z$7:Z2237)-SUMIF(AC$7:AC2236,"totale",AB$7:AB2236),0)</f>
        <v>0</v>
      </c>
      <c r="AC2237" s="134"/>
      <c r="AD2237" s="194">
        <f t="shared" si="152"/>
        <v>0</v>
      </c>
      <c r="AE2237" s="124" t="str">
        <f t="shared" si="151"/>
        <v/>
      </c>
      <c r="AF2237" s="195" t="str">
        <f t="shared" si="153"/>
        <v/>
      </c>
      <c r="AG2237" s="194" t="str">
        <f t="shared" si="154"/>
        <v/>
      </c>
      <c r="AH2237" s="194">
        <f>IF(AG2237="",0,IF(ISERROR(VLOOKUP(AG2237,AG$7:AG2236,1,FALSE)),1,0))</f>
        <v>0</v>
      </c>
      <c r="AI2237" s="194"/>
    </row>
    <row r="2238" spans="1:35" ht="16.5" customHeight="1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75">
        <f>IF(AND($X$5012&lt;&gt;" ",$X$5012&lt;&gt;0),IF(X2238=$X$5012,1+COUNTIF(U$7:U2237,"&gt;0"),0),0)</f>
        <v>0</v>
      </c>
      <c r="V2238" s="178" t="s">
        <v>2427</v>
      </c>
      <c r="W2238" s="130"/>
      <c r="X2238" s="131"/>
      <c r="Y2238" s="131"/>
      <c r="Z2238" s="206"/>
      <c r="AA2238" s="134"/>
      <c r="AB2238" s="174">
        <f>IF(AC2238="totale",SUMIF(AA$7:AA2238,"somma",Z$7:Z2238)-SUMIF(AC$7:AC2237,"totale",AB$7:AB2237),0)</f>
        <v>0</v>
      </c>
      <c r="AC2238" s="134"/>
      <c r="AD2238" s="194">
        <f t="shared" si="152"/>
        <v>0</v>
      </c>
      <c r="AE2238" s="124" t="str">
        <f t="shared" si="151"/>
        <v/>
      </c>
      <c r="AF2238" s="195" t="str">
        <f t="shared" si="153"/>
        <v/>
      </c>
      <c r="AG2238" s="194" t="str">
        <f t="shared" si="154"/>
        <v/>
      </c>
      <c r="AH2238" s="194">
        <f>IF(AG2238="",0,IF(ISERROR(VLOOKUP(AG2238,AG$7:AG2237,1,FALSE)),1,0))</f>
        <v>0</v>
      </c>
      <c r="AI2238" s="194"/>
    </row>
    <row r="2239" spans="1:35" ht="16.5" customHeight="1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75">
        <f>IF(AND($X$5012&lt;&gt;" ",$X$5012&lt;&gt;0),IF(X2239=$X$5012,1+COUNTIF(U$7:U2238,"&gt;0"),0),0)</f>
        <v>0</v>
      </c>
      <c r="V2239" s="178" t="s">
        <v>2428</v>
      </c>
      <c r="W2239" s="130"/>
      <c r="X2239" s="131"/>
      <c r="Y2239" s="131"/>
      <c r="Z2239" s="206"/>
      <c r="AA2239" s="134"/>
      <c r="AB2239" s="174">
        <f>IF(AC2239="totale",SUMIF(AA$7:AA2239,"somma",Z$7:Z2239)-SUMIF(AC$7:AC2238,"totale",AB$7:AB2238),0)</f>
        <v>0</v>
      </c>
      <c r="AC2239" s="134"/>
      <c r="AD2239" s="194">
        <f t="shared" si="152"/>
        <v>0</v>
      </c>
      <c r="AE2239" s="124" t="str">
        <f t="shared" si="151"/>
        <v/>
      </c>
      <c r="AF2239" s="195" t="str">
        <f t="shared" si="153"/>
        <v/>
      </c>
      <c r="AG2239" s="194" t="str">
        <f t="shared" si="154"/>
        <v/>
      </c>
      <c r="AH2239" s="194">
        <f>IF(AG2239="",0,IF(ISERROR(VLOOKUP(AG2239,AG$7:AG2238,1,FALSE)),1,0))</f>
        <v>0</v>
      </c>
      <c r="AI2239" s="194"/>
    </row>
    <row r="2240" spans="1:35" ht="16.5" customHeight="1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75">
        <f>IF(AND($X$5012&lt;&gt;" ",$X$5012&lt;&gt;0),IF(X2240=$X$5012,1+COUNTIF(U$7:U2239,"&gt;0"),0),0)</f>
        <v>0</v>
      </c>
      <c r="V2240" s="178" t="s">
        <v>2429</v>
      </c>
      <c r="W2240" s="130"/>
      <c r="X2240" s="131"/>
      <c r="Y2240" s="131"/>
      <c r="Z2240" s="206"/>
      <c r="AA2240" s="134"/>
      <c r="AB2240" s="174">
        <f>IF(AC2240="totale",SUMIF(AA$7:AA2240,"somma",Z$7:Z2240)-SUMIF(AC$7:AC2239,"totale",AB$7:AB2239),0)</f>
        <v>0</v>
      </c>
      <c r="AC2240" s="134"/>
      <c r="AD2240" s="194">
        <f t="shared" si="152"/>
        <v>0</v>
      </c>
      <c r="AE2240" s="124" t="str">
        <f t="shared" si="151"/>
        <v/>
      </c>
      <c r="AF2240" s="195" t="str">
        <f t="shared" si="153"/>
        <v/>
      </c>
      <c r="AG2240" s="194" t="str">
        <f t="shared" si="154"/>
        <v/>
      </c>
      <c r="AH2240" s="194">
        <f>IF(AG2240="",0,IF(ISERROR(VLOOKUP(AG2240,AG$7:AG2239,1,FALSE)),1,0))</f>
        <v>0</v>
      </c>
      <c r="AI2240" s="194"/>
    </row>
    <row r="2241" spans="1:35" ht="16.5" customHeight="1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75">
        <f>IF(AND($X$5012&lt;&gt;" ",$X$5012&lt;&gt;0),IF(X2241=$X$5012,1+COUNTIF(U$7:U2240,"&gt;0"),0),0)</f>
        <v>0</v>
      </c>
      <c r="V2241" s="178" t="s">
        <v>2430</v>
      </c>
      <c r="W2241" s="130"/>
      <c r="X2241" s="131"/>
      <c r="Y2241" s="131"/>
      <c r="Z2241" s="206"/>
      <c r="AA2241" s="134"/>
      <c r="AB2241" s="174">
        <f>IF(AC2241="totale",SUMIF(AA$7:AA2241,"somma",Z$7:Z2241)-SUMIF(AC$7:AC2240,"totale",AB$7:AB2240),0)</f>
        <v>0</v>
      </c>
      <c r="AC2241" s="134"/>
      <c r="AD2241" s="194">
        <f t="shared" si="152"/>
        <v>0</v>
      </c>
      <c r="AE2241" s="124" t="str">
        <f t="shared" si="151"/>
        <v/>
      </c>
      <c r="AF2241" s="195" t="str">
        <f t="shared" si="153"/>
        <v/>
      </c>
      <c r="AG2241" s="194" t="str">
        <f t="shared" si="154"/>
        <v/>
      </c>
      <c r="AH2241" s="194">
        <f>IF(AG2241="",0,IF(ISERROR(VLOOKUP(AG2241,AG$7:AG2240,1,FALSE)),1,0))</f>
        <v>0</v>
      </c>
      <c r="AI2241" s="194"/>
    </row>
    <row r="2242" spans="1:35" ht="16.5" customHeight="1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75">
        <f>IF(AND($X$5012&lt;&gt;" ",$X$5012&lt;&gt;0),IF(X2242=$X$5012,1+COUNTIF(U$7:U2241,"&gt;0"),0),0)</f>
        <v>0</v>
      </c>
      <c r="V2242" s="178" t="s">
        <v>2431</v>
      </c>
      <c r="W2242" s="130"/>
      <c r="X2242" s="131"/>
      <c r="Y2242" s="131"/>
      <c r="Z2242" s="206"/>
      <c r="AA2242" s="134"/>
      <c r="AB2242" s="174">
        <f>IF(AC2242="totale",SUMIF(AA$7:AA2242,"somma",Z$7:Z2242)-SUMIF(AC$7:AC2241,"totale",AB$7:AB2241),0)</f>
        <v>0</v>
      </c>
      <c r="AC2242" s="134"/>
      <c r="AD2242" s="194">
        <f t="shared" si="152"/>
        <v>0</v>
      </c>
      <c r="AE2242" s="124" t="str">
        <f t="shared" si="151"/>
        <v/>
      </c>
      <c r="AF2242" s="195" t="str">
        <f t="shared" si="153"/>
        <v/>
      </c>
      <c r="AG2242" s="194" t="str">
        <f t="shared" si="154"/>
        <v/>
      </c>
      <c r="AH2242" s="194">
        <f>IF(AG2242="",0,IF(ISERROR(VLOOKUP(AG2242,AG$7:AG2241,1,FALSE)),1,0))</f>
        <v>0</v>
      </c>
      <c r="AI2242" s="194"/>
    </row>
    <row r="2243" spans="1:35" ht="16.5" customHeight="1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75">
        <f>IF(AND($X$5012&lt;&gt;" ",$X$5012&lt;&gt;0),IF(X2243=$X$5012,1+COUNTIF(U$7:U2242,"&gt;0"),0),0)</f>
        <v>0</v>
      </c>
      <c r="V2243" s="178" t="s">
        <v>2432</v>
      </c>
      <c r="W2243" s="130"/>
      <c r="X2243" s="131"/>
      <c r="Y2243" s="131"/>
      <c r="Z2243" s="206"/>
      <c r="AA2243" s="134"/>
      <c r="AB2243" s="174">
        <f>IF(AC2243="totale",SUMIF(AA$7:AA2243,"somma",Z$7:Z2243)-SUMIF(AC$7:AC2242,"totale",AB$7:AB2242),0)</f>
        <v>0</v>
      </c>
      <c r="AC2243" s="134"/>
      <c r="AD2243" s="194">
        <f t="shared" si="152"/>
        <v>0</v>
      </c>
      <c r="AE2243" s="124" t="str">
        <f t="shared" si="151"/>
        <v/>
      </c>
      <c r="AF2243" s="195" t="str">
        <f t="shared" si="153"/>
        <v/>
      </c>
      <c r="AG2243" s="194" t="str">
        <f t="shared" si="154"/>
        <v/>
      </c>
      <c r="AH2243" s="194">
        <f>IF(AG2243="",0,IF(ISERROR(VLOOKUP(AG2243,AG$7:AG2242,1,FALSE)),1,0))</f>
        <v>0</v>
      </c>
      <c r="AI2243" s="194"/>
    </row>
    <row r="2244" spans="1:35" ht="16.5" customHeight="1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75">
        <f>IF(AND($X$5012&lt;&gt;" ",$X$5012&lt;&gt;0),IF(X2244=$X$5012,1+COUNTIF(U$7:U2243,"&gt;0"),0),0)</f>
        <v>0</v>
      </c>
      <c r="V2244" s="178" t="s">
        <v>2433</v>
      </c>
      <c r="W2244" s="130"/>
      <c r="X2244" s="131"/>
      <c r="Y2244" s="131"/>
      <c r="Z2244" s="206"/>
      <c r="AA2244" s="134"/>
      <c r="AB2244" s="174">
        <f>IF(AC2244="totale",SUMIF(AA$7:AA2244,"somma",Z$7:Z2244)-SUMIF(AC$7:AC2243,"totale",AB$7:AB2243),0)</f>
        <v>0</v>
      </c>
      <c r="AC2244" s="134"/>
      <c r="AD2244" s="194">
        <f t="shared" si="152"/>
        <v>0</v>
      </c>
      <c r="AE2244" s="124" t="str">
        <f t="shared" si="151"/>
        <v/>
      </c>
      <c r="AF2244" s="195" t="str">
        <f t="shared" si="153"/>
        <v/>
      </c>
      <c r="AG2244" s="194" t="str">
        <f t="shared" si="154"/>
        <v/>
      </c>
      <c r="AH2244" s="194">
        <f>IF(AG2244="",0,IF(ISERROR(VLOOKUP(AG2244,AG$7:AG2243,1,FALSE)),1,0))</f>
        <v>0</v>
      </c>
      <c r="AI2244" s="194"/>
    </row>
    <row r="2245" spans="1:35" ht="16.5" customHeight="1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75">
        <f>IF(AND($X$5012&lt;&gt;" ",$X$5012&lt;&gt;0),IF(X2245=$X$5012,1+COUNTIF(U$7:U2244,"&gt;0"),0),0)</f>
        <v>0</v>
      </c>
      <c r="V2245" s="178" t="s">
        <v>2434</v>
      </c>
      <c r="W2245" s="130"/>
      <c r="X2245" s="131"/>
      <c r="Y2245" s="131"/>
      <c r="Z2245" s="206"/>
      <c r="AA2245" s="134"/>
      <c r="AB2245" s="174">
        <f>IF(AC2245="totale",SUMIF(AA$7:AA2245,"somma",Z$7:Z2245)-SUMIF(AC$7:AC2244,"totale",AB$7:AB2244),0)</f>
        <v>0</v>
      </c>
      <c r="AC2245" s="134"/>
      <c r="AD2245" s="194">
        <f t="shared" si="152"/>
        <v>0</v>
      </c>
      <c r="AE2245" s="124" t="str">
        <f t="shared" si="151"/>
        <v/>
      </c>
      <c r="AF2245" s="195" t="str">
        <f t="shared" si="153"/>
        <v/>
      </c>
      <c r="AG2245" s="194" t="str">
        <f t="shared" si="154"/>
        <v/>
      </c>
      <c r="AH2245" s="194">
        <f>IF(AG2245="",0,IF(ISERROR(VLOOKUP(AG2245,AG$7:AG2244,1,FALSE)),1,0))</f>
        <v>0</v>
      </c>
      <c r="AI2245" s="194"/>
    </row>
    <row r="2246" spans="1:35" ht="16.5" customHeight="1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75">
        <f>IF(AND($X$5012&lt;&gt;" ",$X$5012&lt;&gt;0),IF(X2246=$X$5012,1+COUNTIF(U$7:U2245,"&gt;0"),0),0)</f>
        <v>0</v>
      </c>
      <c r="V2246" s="178" t="s">
        <v>2435</v>
      </c>
      <c r="W2246" s="130"/>
      <c r="X2246" s="131"/>
      <c r="Y2246" s="131"/>
      <c r="Z2246" s="206"/>
      <c r="AA2246" s="134"/>
      <c r="AB2246" s="174">
        <f>IF(AC2246="totale",SUMIF(AA$7:AA2246,"somma",Z$7:Z2246)-SUMIF(AC$7:AC2245,"totale",AB$7:AB2245),0)</f>
        <v>0</v>
      </c>
      <c r="AC2246" s="134"/>
      <c r="AD2246" s="194">
        <f t="shared" si="152"/>
        <v>0</v>
      </c>
      <c r="AE2246" s="124" t="str">
        <f t="shared" ref="AE2246:AE2309" si="155">IF(W2246&gt;0,CONCATENATE(MONTH(W2246)&amp;X2246),"")</f>
        <v/>
      </c>
      <c r="AF2246" s="195" t="str">
        <f t="shared" si="153"/>
        <v/>
      </c>
      <c r="AG2246" s="194" t="str">
        <f t="shared" si="154"/>
        <v/>
      </c>
      <c r="AH2246" s="194">
        <f>IF(AG2246="",0,IF(ISERROR(VLOOKUP(AG2246,AG$7:AG2245,1,FALSE)),1,0))</f>
        <v>0</v>
      </c>
      <c r="AI2246" s="194"/>
    </row>
    <row r="2247" spans="1:35" ht="16.5" customHeight="1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75">
        <f>IF(AND($X$5012&lt;&gt;" ",$X$5012&lt;&gt;0),IF(X2247=$X$5012,1+COUNTIF(U$7:U2246,"&gt;0"),0),0)</f>
        <v>0</v>
      </c>
      <c r="V2247" s="178" t="s">
        <v>2436</v>
      </c>
      <c r="W2247" s="130"/>
      <c r="X2247" s="131"/>
      <c r="Y2247" s="131"/>
      <c r="Z2247" s="206"/>
      <c r="AA2247" s="134"/>
      <c r="AB2247" s="174">
        <f>IF(AC2247="totale",SUMIF(AA$7:AA2247,"somma",Z$7:Z2247)-SUMIF(AC$7:AC2246,"totale",AB$7:AB2246),0)</f>
        <v>0</v>
      </c>
      <c r="AC2247" s="134"/>
      <c r="AD2247" s="194">
        <f t="shared" si="152"/>
        <v>0</v>
      </c>
      <c r="AE2247" s="124" t="str">
        <f t="shared" si="155"/>
        <v/>
      </c>
      <c r="AF2247" s="195" t="str">
        <f t="shared" si="153"/>
        <v/>
      </c>
      <c r="AG2247" s="194" t="str">
        <f t="shared" si="154"/>
        <v/>
      </c>
      <c r="AH2247" s="194">
        <f>IF(AG2247="",0,IF(ISERROR(VLOOKUP(AG2247,AG$7:AG2246,1,FALSE)),1,0))</f>
        <v>0</v>
      </c>
      <c r="AI2247" s="194"/>
    </row>
    <row r="2248" spans="1:35" ht="16.5" customHeight="1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75">
        <f>IF(AND($X$5012&lt;&gt;" ",$X$5012&lt;&gt;0),IF(X2248=$X$5012,1+COUNTIF(U$7:U2247,"&gt;0"),0),0)</f>
        <v>0</v>
      </c>
      <c r="V2248" s="178" t="s">
        <v>2437</v>
      </c>
      <c r="W2248" s="130"/>
      <c r="X2248" s="131"/>
      <c r="Y2248" s="131"/>
      <c r="Z2248" s="206"/>
      <c r="AA2248" s="134"/>
      <c r="AB2248" s="174">
        <f>IF(AC2248="totale",SUMIF(AA$7:AA2248,"somma",Z$7:Z2248)-SUMIF(AC$7:AC2247,"totale",AB$7:AB2247),0)</f>
        <v>0</v>
      </c>
      <c r="AC2248" s="134"/>
      <c r="AD2248" s="194">
        <f t="shared" ref="AD2248:AD2311" si="156">IF(ISBLANK(X2248),0,VLOOKUP(X2248,$B$8:$E$57,1,FALSE))</f>
        <v>0</v>
      </c>
      <c r="AE2248" s="124" t="str">
        <f t="shared" si="155"/>
        <v/>
      </c>
      <c r="AF2248" s="195" t="str">
        <f t="shared" ref="AF2248:AF2311" si="157">IF(OR(AND(Z2248&lt;&gt;0,ISBLANK(X2248)),ISERROR(AD2248)),"ERR","")</f>
        <v/>
      </c>
      <c r="AG2248" s="194" t="str">
        <f t="shared" si="154"/>
        <v/>
      </c>
      <c r="AH2248" s="194">
        <f>IF(AG2248="",0,IF(ISERROR(VLOOKUP(AG2248,AG$7:AG2247,1,FALSE)),1,0))</f>
        <v>0</v>
      </c>
      <c r="AI2248" s="194"/>
    </row>
    <row r="2249" spans="1:35" ht="16.5" customHeight="1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75">
        <f>IF(AND($X$5012&lt;&gt;" ",$X$5012&lt;&gt;0),IF(X2249=$X$5012,1+COUNTIF(U$7:U2248,"&gt;0"),0),0)</f>
        <v>0</v>
      </c>
      <c r="V2249" s="178" t="s">
        <v>2438</v>
      </c>
      <c r="W2249" s="130"/>
      <c r="X2249" s="131"/>
      <c r="Y2249" s="131"/>
      <c r="Z2249" s="206"/>
      <c r="AA2249" s="134"/>
      <c r="AB2249" s="174">
        <f>IF(AC2249="totale",SUMIF(AA$7:AA2249,"somma",Z$7:Z2249)-SUMIF(AC$7:AC2248,"totale",AB$7:AB2248),0)</f>
        <v>0</v>
      </c>
      <c r="AC2249" s="134"/>
      <c r="AD2249" s="194">
        <f t="shared" si="156"/>
        <v>0</v>
      </c>
      <c r="AE2249" s="124" t="str">
        <f t="shared" si="155"/>
        <v/>
      </c>
      <c r="AF2249" s="195" t="str">
        <f t="shared" si="157"/>
        <v/>
      </c>
      <c r="AG2249" s="194" t="str">
        <f t="shared" si="154"/>
        <v/>
      </c>
      <c r="AH2249" s="194">
        <f>IF(AG2249="",0,IF(ISERROR(VLOOKUP(AG2249,AG$7:AG2248,1,FALSE)),1,0))</f>
        <v>0</v>
      </c>
      <c r="AI2249" s="194"/>
    </row>
    <row r="2250" spans="1:35" ht="16.5" customHeight="1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75">
        <f>IF(AND($X$5012&lt;&gt;" ",$X$5012&lt;&gt;0),IF(X2250=$X$5012,1+COUNTIF(U$7:U2249,"&gt;0"),0),0)</f>
        <v>0</v>
      </c>
      <c r="V2250" s="178" t="s">
        <v>2439</v>
      </c>
      <c r="W2250" s="130"/>
      <c r="X2250" s="131"/>
      <c r="Y2250" s="131"/>
      <c r="Z2250" s="206"/>
      <c r="AA2250" s="134"/>
      <c r="AB2250" s="174">
        <f>IF(AC2250="totale",SUMIF(AA$7:AA2250,"somma",Z$7:Z2250)-SUMIF(AC$7:AC2249,"totale",AB$7:AB2249),0)</f>
        <v>0</v>
      </c>
      <c r="AC2250" s="134"/>
      <c r="AD2250" s="194">
        <f t="shared" si="156"/>
        <v>0</v>
      </c>
      <c r="AE2250" s="124" t="str">
        <f t="shared" si="155"/>
        <v/>
      </c>
      <c r="AF2250" s="195" t="str">
        <f t="shared" si="157"/>
        <v/>
      </c>
      <c r="AG2250" s="194" t="str">
        <f t="shared" ref="AG2250:AG2313" si="158">IF(W2250&gt;0,CONCATENATE(MONTH(W2250),"-",YEAR(W2250)),"")</f>
        <v/>
      </c>
      <c r="AH2250" s="194">
        <f>IF(AG2250="",0,IF(ISERROR(VLOOKUP(AG2250,AG$7:AG2249,1,FALSE)),1,0))</f>
        <v>0</v>
      </c>
      <c r="AI2250" s="194"/>
    </row>
    <row r="2251" spans="1:35" ht="16.5" customHeight="1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75">
        <f>IF(AND($X$5012&lt;&gt;" ",$X$5012&lt;&gt;0),IF(X2251=$X$5012,1+COUNTIF(U$7:U2250,"&gt;0"),0),0)</f>
        <v>0</v>
      </c>
      <c r="V2251" s="178" t="s">
        <v>2440</v>
      </c>
      <c r="W2251" s="130"/>
      <c r="X2251" s="131"/>
      <c r="Y2251" s="131"/>
      <c r="Z2251" s="206"/>
      <c r="AA2251" s="134"/>
      <c r="AB2251" s="174">
        <f>IF(AC2251="totale",SUMIF(AA$7:AA2251,"somma",Z$7:Z2251)-SUMIF(AC$7:AC2250,"totale",AB$7:AB2250),0)</f>
        <v>0</v>
      </c>
      <c r="AC2251" s="134"/>
      <c r="AD2251" s="194">
        <f t="shared" si="156"/>
        <v>0</v>
      </c>
      <c r="AE2251" s="124" t="str">
        <f t="shared" si="155"/>
        <v/>
      </c>
      <c r="AF2251" s="195" t="str">
        <f t="shared" si="157"/>
        <v/>
      </c>
      <c r="AG2251" s="194" t="str">
        <f t="shared" si="158"/>
        <v/>
      </c>
      <c r="AH2251" s="194">
        <f>IF(AG2251="",0,IF(ISERROR(VLOOKUP(AG2251,AG$7:AG2250,1,FALSE)),1,0))</f>
        <v>0</v>
      </c>
      <c r="AI2251" s="194"/>
    </row>
    <row r="2252" spans="1:35" ht="16.5" customHeight="1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75">
        <f>IF(AND($X$5012&lt;&gt;" ",$X$5012&lt;&gt;0),IF(X2252=$X$5012,1+COUNTIF(U$7:U2251,"&gt;0"),0),0)</f>
        <v>0</v>
      </c>
      <c r="V2252" s="178" t="s">
        <v>2441</v>
      </c>
      <c r="W2252" s="130"/>
      <c r="X2252" s="131"/>
      <c r="Y2252" s="131"/>
      <c r="Z2252" s="206"/>
      <c r="AA2252" s="134"/>
      <c r="AB2252" s="174">
        <f>IF(AC2252="totale",SUMIF(AA$7:AA2252,"somma",Z$7:Z2252)-SUMIF(AC$7:AC2251,"totale",AB$7:AB2251),0)</f>
        <v>0</v>
      </c>
      <c r="AC2252" s="134"/>
      <c r="AD2252" s="194">
        <f t="shared" si="156"/>
        <v>0</v>
      </c>
      <c r="AE2252" s="124" t="str">
        <f t="shared" si="155"/>
        <v/>
      </c>
      <c r="AF2252" s="195" t="str">
        <f t="shared" si="157"/>
        <v/>
      </c>
      <c r="AG2252" s="194" t="str">
        <f t="shared" si="158"/>
        <v/>
      </c>
      <c r="AH2252" s="194">
        <f>IF(AG2252="",0,IF(ISERROR(VLOOKUP(AG2252,AG$7:AG2251,1,FALSE)),1,0))</f>
        <v>0</v>
      </c>
      <c r="AI2252" s="194"/>
    </row>
    <row r="2253" spans="1:35" ht="16.5" customHeight="1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75">
        <f>IF(AND($X$5012&lt;&gt;" ",$X$5012&lt;&gt;0),IF(X2253=$X$5012,1+COUNTIF(U$7:U2252,"&gt;0"),0),0)</f>
        <v>0</v>
      </c>
      <c r="V2253" s="178" t="s">
        <v>2442</v>
      </c>
      <c r="W2253" s="130"/>
      <c r="X2253" s="131"/>
      <c r="Y2253" s="131"/>
      <c r="Z2253" s="206"/>
      <c r="AA2253" s="134"/>
      <c r="AB2253" s="174">
        <f>IF(AC2253="totale",SUMIF(AA$7:AA2253,"somma",Z$7:Z2253)-SUMIF(AC$7:AC2252,"totale",AB$7:AB2252),0)</f>
        <v>0</v>
      </c>
      <c r="AC2253" s="134"/>
      <c r="AD2253" s="194">
        <f t="shared" si="156"/>
        <v>0</v>
      </c>
      <c r="AE2253" s="124" t="str">
        <f t="shared" si="155"/>
        <v/>
      </c>
      <c r="AF2253" s="195" t="str">
        <f t="shared" si="157"/>
        <v/>
      </c>
      <c r="AG2253" s="194" t="str">
        <f t="shared" si="158"/>
        <v/>
      </c>
      <c r="AH2253" s="194">
        <f>IF(AG2253="",0,IF(ISERROR(VLOOKUP(AG2253,AG$7:AG2252,1,FALSE)),1,0))</f>
        <v>0</v>
      </c>
      <c r="AI2253" s="194"/>
    </row>
    <row r="2254" spans="1:35" ht="16.5" customHeight="1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75">
        <f>IF(AND($X$5012&lt;&gt;" ",$X$5012&lt;&gt;0),IF(X2254=$X$5012,1+COUNTIF(U$7:U2253,"&gt;0"),0),0)</f>
        <v>0</v>
      </c>
      <c r="V2254" s="178" t="s">
        <v>2443</v>
      </c>
      <c r="W2254" s="130"/>
      <c r="X2254" s="131"/>
      <c r="Y2254" s="131"/>
      <c r="Z2254" s="206"/>
      <c r="AA2254" s="134"/>
      <c r="AB2254" s="174">
        <f>IF(AC2254="totale",SUMIF(AA$7:AA2254,"somma",Z$7:Z2254)-SUMIF(AC$7:AC2253,"totale",AB$7:AB2253),0)</f>
        <v>0</v>
      </c>
      <c r="AC2254" s="134"/>
      <c r="AD2254" s="194">
        <f t="shared" si="156"/>
        <v>0</v>
      </c>
      <c r="AE2254" s="124" t="str">
        <f t="shared" si="155"/>
        <v/>
      </c>
      <c r="AF2254" s="195" t="str">
        <f t="shared" si="157"/>
        <v/>
      </c>
      <c r="AG2254" s="194" t="str">
        <f t="shared" si="158"/>
        <v/>
      </c>
      <c r="AH2254" s="194">
        <f>IF(AG2254="",0,IF(ISERROR(VLOOKUP(AG2254,AG$7:AG2253,1,FALSE)),1,0))</f>
        <v>0</v>
      </c>
      <c r="AI2254" s="194"/>
    </row>
    <row r="2255" spans="1:35" ht="16.5" customHeight="1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75">
        <f>IF(AND($X$5012&lt;&gt;" ",$X$5012&lt;&gt;0),IF(X2255=$X$5012,1+COUNTIF(U$7:U2254,"&gt;0"),0),0)</f>
        <v>0</v>
      </c>
      <c r="V2255" s="178" t="s">
        <v>2444</v>
      </c>
      <c r="W2255" s="130"/>
      <c r="X2255" s="131"/>
      <c r="Y2255" s="131"/>
      <c r="Z2255" s="206"/>
      <c r="AA2255" s="134"/>
      <c r="AB2255" s="174">
        <f>IF(AC2255="totale",SUMIF(AA$7:AA2255,"somma",Z$7:Z2255)-SUMIF(AC$7:AC2254,"totale",AB$7:AB2254),0)</f>
        <v>0</v>
      </c>
      <c r="AC2255" s="134"/>
      <c r="AD2255" s="194">
        <f t="shared" si="156"/>
        <v>0</v>
      </c>
      <c r="AE2255" s="124" t="str">
        <f t="shared" si="155"/>
        <v/>
      </c>
      <c r="AF2255" s="195" t="str">
        <f t="shared" si="157"/>
        <v/>
      </c>
      <c r="AG2255" s="194" t="str">
        <f t="shared" si="158"/>
        <v/>
      </c>
      <c r="AH2255" s="194">
        <f>IF(AG2255="",0,IF(ISERROR(VLOOKUP(AG2255,AG$7:AG2254,1,FALSE)),1,0))</f>
        <v>0</v>
      </c>
      <c r="AI2255" s="194"/>
    </row>
    <row r="2256" spans="1:35" ht="16.5" customHeight="1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75">
        <f>IF(AND($X$5012&lt;&gt;" ",$X$5012&lt;&gt;0),IF(X2256=$X$5012,1+COUNTIF(U$7:U2255,"&gt;0"),0),0)</f>
        <v>0</v>
      </c>
      <c r="V2256" s="178" t="s">
        <v>2445</v>
      </c>
      <c r="W2256" s="130"/>
      <c r="X2256" s="131"/>
      <c r="Y2256" s="131"/>
      <c r="Z2256" s="206"/>
      <c r="AA2256" s="134"/>
      <c r="AB2256" s="174">
        <f>IF(AC2256="totale",SUMIF(AA$7:AA2256,"somma",Z$7:Z2256)-SUMIF(AC$7:AC2255,"totale",AB$7:AB2255),0)</f>
        <v>0</v>
      </c>
      <c r="AC2256" s="134"/>
      <c r="AD2256" s="194">
        <f t="shared" si="156"/>
        <v>0</v>
      </c>
      <c r="AE2256" s="124" t="str">
        <f t="shared" si="155"/>
        <v/>
      </c>
      <c r="AF2256" s="195" t="str">
        <f t="shared" si="157"/>
        <v/>
      </c>
      <c r="AG2256" s="194" t="str">
        <f t="shared" si="158"/>
        <v/>
      </c>
      <c r="AH2256" s="194">
        <f>IF(AG2256="",0,IF(ISERROR(VLOOKUP(AG2256,AG$7:AG2255,1,FALSE)),1,0))</f>
        <v>0</v>
      </c>
      <c r="AI2256" s="194"/>
    </row>
    <row r="2257" spans="1:35" ht="16.5" customHeight="1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75">
        <f>IF(AND($X$5012&lt;&gt;" ",$X$5012&lt;&gt;0),IF(X2257=$X$5012,1+COUNTIF(U$7:U2256,"&gt;0"),0),0)</f>
        <v>0</v>
      </c>
      <c r="V2257" s="178" t="s">
        <v>2446</v>
      </c>
      <c r="W2257" s="130"/>
      <c r="X2257" s="131"/>
      <c r="Y2257" s="131"/>
      <c r="Z2257" s="206"/>
      <c r="AA2257" s="134"/>
      <c r="AB2257" s="174">
        <f>IF(AC2257="totale",SUMIF(AA$7:AA2257,"somma",Z$7:Z2257)-SUMIF(AC$7:AC2256,"totale",AB$7:AB2256),0)</f>
        <v>0</v>
      </c>
      <c r="AC2257" s="134"/>
      <c r="AD2257" s="194">
        <f t="shared" si="156"/>
        <v>0</v>
      </c>
      <c r="AE2257" s="124" t="str">
        <f t="shared" si="155"/>
        <v/>
      </c>
      <c r="AF2257" s="195" t="str">
        <f t="shared" si="157"/>
        <v/>
      </c>
      <c r="AG2257" s="194" t="str">
        <f t="shared" si="158"/>
        <v/>
      </c>
      <c r="AH2257" s="194">
        <f>IF(AG2257="",0,IF(ISERROR(VLOOKUP(AG2257,AG$7:AG2256,1,FALSE)),1,0))</f>
        <v>0</v>
      </c>
      <c r="AI2257" s="194"/>
    </row>
    <row r="2258" spans="1:35" ht="16.5" customHeight="1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75">
        <f>IF(AND($X$5012&lt;&gt;" ",$X$5012&lt;&gt;0),IF(X2258=$X$5012,1+COUNTIF(U$7:U2257,"&gt;0"),0),0)</f>
        <v>0</v>
      </c>
      <c r="V2258" s="178" t="s">
        <v>2447</v>
      </c>
      <c r="W2258" s="130"/>
      <c r="X2258" s="131"/>
      <c r="Y2258" s="131"/>
      <c r="Z2258" s="206"/>
      <c r="AA2258" s="134"/>
      <c r="AB2258" s="174">
        <f>IF(AC2258="totale",SUMIF(AA$7:AA2258,"somma",Z$7:Z2258)-SUMIF(AC$7:AC2257,"totale",AB$7:AB2257),0)</f>
        <v>0</v>
      </c>
      <c r="AC2258" s="134"/>
      <c r="AD2258" s="194">
        <f t="shared" si="156"/>
        <v>0</v>
      </c>
      <c r="AE2258" s="124" t="str">
        <f t="shared" si="155"/>
        <v/>
      </c>
      <c r="AF2258" s="195" t="str">
        <f t="shared" si="157"/>
        <v/>
      </c>
      <c r="AG2258" s="194" t="str">
        <f t="shared" si="158"/>
        <v/>
      </c>
      <c r="AH2258" s="194">
        <f>IF(AG2258="",0,IF(ISERROR(VLOOKUP(AG2258,AG$7:AG2257,1,FALSE)),1,0))</f>
        <v>0</v>
      </c>
      <c r="AI2258" s="194"/>
    </row>
    <row r="2259" spans="1:35" ht="16.5" customHeight="1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75">
        <f>IF(AND($X$5012&lt;&gt;" ",$X$5012&lt;&gt;0),IF(X2259=$X$5012,1+COUNTIF(U$7:U2258,"&gt;0"),0),0)</f>
        <v>0</v>
      </c>
      <c r="V2259" s="178" t="s">
        <v>2448</v>
      </c>
      <c r="W2259" s="130"/>
      <c r="X2259" s="131"/>
      <c r="Y2259" s="131"/>
      <c r="Z2259" s="206"/>
      <c r="AA2259" s="134"/>
      <c r="AB2259" s="174">
        <f>IF(AC2259="totale",SUMIF(AA$7:AA2259,"somma",Z$7:Z2259)-SUMIF(AC$7:AC2258,"totale",AB$7:AB2258),0)</f>
        <v>0</v>
      </c>
      <c r="AC2259" s="134"/>
      <c r="AD2259" s="194">
        <f t="shared" si="156"/>
        <v>0</v>
      </c>
      <c r="AE2259" s="124" t="str">
        <f t="shared" si="155"/>
        <v/>
      </c>
      <c r="AF2259" s="195" t="str">
        <f t="shared" si="157"/>
        <v/>
      </c>
      <c r="AG2259" s="194" t="str">
        <f t="shared" si="158"/>
        <v/>
      </c>
      <c r="AH2259" s="194">
        <f>IF(AG2259="",0,IF(ISERROR(VLOOKUP(AG2259,AG$7:AG2258,1,FALSE)),1,0))</f>
        <v>0</v>
      </c>
      <c r="AI2259" s="194"/>
    </row>
    <row r="2260" spans="1:35" ht="16.5" customHeight="1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75">
        <f>IF(AND($X$5012&lt;&gt;" ",$X$5012&lt;&gt;0),IF(X2260=$X$5012,1+COUNTIF(U$7:U2259,"&gt;0"),0),0)</f>
        <v>0</v>
      </c>
      <c r="V2260" s="178" t="s">
        <v>2449</v>
      </c>
      <c r="W2260" s="130"/>
      <c r="X2260" s="131"/>
      <c r="Y2260" s="131"/>
      <c r="Z2260" s="206"/>
      <c r="AA2260" s="134"/>
      <c r="AB2260" s="174">
        <f>IF(AC2260="totale",SUMIF(AA$7:AA2260,"somma",Z$7:Z2260)-SUMIF(AC$7:AC2259,"totale",AB$7:AB2259),0)</f>
        <v>0</v>
      </c>
      <c r="AC2260" s="134"/>
      <c r="AD2260" s="194">
        <f t="shared" si="156"/>
        <v>0</v>
      </c>
      <c r="AE2260" s="124" t="str">
        <f t="shared" si="155"/>
        <v/>
      </c>
      <c r="AF2260" s="195" t="str">
        <f t="shared" si="157"/>
        <v/>
      </c>
      <c r="AG2260" s="194" t="str">
        <f t="shared" si="158"/>
        <v/>
      </c>
      <c r="AH2260" s="194">
        <f>IF(AG2260="",0,IF(ISERROR(VLOOKUP(AG2260,AG$7:AG2259,1,FALSE)),1,0))</f>
        <v>0</v>
      </c>
      <c r="AI2260" s="194"/>
    </row>
    <row r="2261" spans="1:35" ht="16.5" customHeight="1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75">
        <f>IF(AND($X$5012&lt;&gt;" ",$X$5012&lt;&gt;0),IF(X2261=$X$5012,1+COUNTIF(U$7:U2260,"&gt;0"),0),0)</f>
        <v>0</v>
      </c>
      <c r="V2261" s="178" t="s">
        <v>2450</v>
      </c>
      <c r="W2261" s="130"/>
      <c r="X2261" s="131"/>
      <c r="Y2261" s="131"/>
      <c r="Z2261" s="206"/>
      <c r="AA2261" s="134"/>
      <c r="AB2261" s="174">
        <f>IF(AC2261="totale",SUMIF(AA$7:AA2261,"somma",Z$7:Z2261)-SUMIF(AC$7:AC2260,"totale",AB$7:AB2260),0)</f>
        <v>0</v>
      </c>
      <c r="AC2261" s="134"/>
      <c r="AD2261" s="194">
        <f t="shared" si="156"/>
        <v>0</v>
      </c>
      <c r="AE2261" s="124" t="str">
        <f t="shared" si="155"/>
        <v/>
      </c>
      <c r="AF2261" s="195" t="str">
        <f t="shared" si="157"/>
        <v/>
      </c>
      <c r="AG2261" s="194" t="str">
        <f t="shared" si="158"/>
        <v/>
      </c>
      <c r="AH2261" s="194">
        <f>IF(AG2261="",0,IF(ISERROR(VLOOKUP(AG2261,AG$7:AG2260,1,FALSE)),1,0))</f>
        <v>0</v>
      </c>
      <c r="AI2261" s="194"/>
    </row>
    <row r="2262" spans="1:35" ht="16.5" customHeight="1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75">
        <f>IF(AND($X$5012&lt;&gt;" ",$X$5012&lt;&gt;0),IF(X2262=$X$5012,1+COUNTIF(U$7:U2261,"&gt;0"),0),0)</f>
        <v>0</v>
      </c>
      <c r="V2262" s="178" t="s">
        <v>2451</v>
      </c>
      <c r="W2262" s="130"/>
      <c r="X2262" s="131"/>
      <c r="Y2262" s="131"/>
      <c r="Z2262" s="206"/>
      <c r="AA2262" s="134"/>
      <c r="AB2262" s="174">
        <f>IF(AC2262="totale",SUMIF(AA$7:AA2262,"somma",Z$7:Z2262)-SUMIF(AC$7:AC2261,"totale",AB$7:AB2261),0)</f>
        <v>0</v>
      </c>
      <c r="AC2262" s="134"/>
      <c r="AD2262" s="194">
        <f t="shared" si="156"/>
        <v>0</v>
      </c>
      <c r="AE2262" s="124" t="str">
        <f t="shared" si="155"/>
        <v/>
      </c>
      <c r="AF2262" s="195" t="str">
        <f t="shared" si="157"/>
        <v/>
      </c>
      <c r="AG2262" s="194" t="str">
        <f t="shared" si="158"/>
        <v/>
      </c>
      <c r="AH2262" s="194">
        <f>IF(AG2262="",0,IF(ISERROR(VLOOKUP(AG2262,AG$7:AG2261,1,FALSE)),1,0))</f>
        <v>0</v>
      </c>
      <c r="AI2262" s="194"/>
    </row>
    <row r="2263" spans="1:35" ht="16.5" customHeight="1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75">
        <f>IF(AND($X$5012&lt;&gt;" ",$X$5012&lt;&gt;0),IF(X2263=$X$5012,1+COUNTIF(U$7:U2262,"&gt;0"),0),0)</f>
        <v>0</v>
      </c>
      <c r="V2263" s="178" t="s">
        <v>2452</v>
      </c>
      <c r="W2263" s="130"/>
      <c r="X2263" s="131"/>
      <c r="Y2263" s="131"/>
      <c r="Z2263" s="206"/>
      <c r="AA2263" s="134"/>
      <c r="AB2263" s="174">
        <f>IF(AC2263="totale",SUMIF(AA$7:AA2263,"somma",Z$7:Z2263)-SUMIF(AC$7:AC2262,"totale",AB$7:AB2262),0)</f>
        <v>0</v>
      </c>
      <c r="AC2263" s="134"/>
      <c r="AD2263" s="194">
        <f t="shared" si="156"/>
        <v>0</v>
      </c>
      <c r="AE2263" s="124" t="str">
        <f t="shared" si="155"/>
        <v/>
      </c>
      <c r="AF2263" s="195" t="str">
        <f t="shared" si="157"/>
        <v/>
      </c>
      <c r="AG2263" s="194" t="str">
        <f t="shared" si="158"/>
        <v/>
      </c>
      <c r="AH2263" s="194">
        <f>IF(AG2263="",0,IF(ISERROR(VLOOKUP(AG2263,AG$7:AG2262,1,FALSE)),1,0))</f>
        <v>0</v>
      </c>
      <c r="AI2263" s="194"/>
    </row>
    <row r="2264" spans="1:35" ht="16.5" customHeight="1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75">
        <f>IF(AND($X$5012&lt;&gt;" ",$X$5012&lt;&gt;0),IF(X2264=$X$5012,1+COUNTIF(U$7:U2263,"&gt;0"),0),0)</f>
        <v>0</v>
      </c>
      <c r="V2264" s="178" t="s">
        <v>2453</v>
      </c>
      <c r="W2264" s="130"/>
      <c r="X2264" s="131"/>
      <c r="Y2264" s="131"/>
      <c r="Z2264" s="206"/>
      <c r="AA2264" s="134"/>
      <c r="AB2264" s="174">
        <f>IF(AC2264="totale",SUMIF(AA$7:AA2264,"somma",Z$7:Z2264)-SUMIF(AC$7:AC2263,"totale",AB$7:AB2263),0)</f>
        <v>0</v>
      </c>
      <c r="AC2264" s="134"/>
      <c r="AD2264" s="194">
        <f t="shared" si="156"/>
        <v>0</v>
      </c>
      <c r="AE2264" s="124" t="str">
        <f t="shared" si="155"/>
        <v/>
      </c>
      <c r="AF2264" s="195" t="str">
        <f t="shared" si="157"/>
        <v/>
      </c>
      <c r="AG2264" s="194" t="str">
        <f t="shared" si="158"/>
        <v/>
      </c>
      <c r="AH2264" s="194">
        <f>IF(AG2264="",0,IF(ISERROR(VLOOKUP(AG2264,AG$7:AG2263,1,FALSE)),1,0))</f>
        <v>0</v>
      </c>
      <c r="AI2264" s="194"/>
    </row>
    <row r="2265" spans="1:35" ht="16.5" customHeight="1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75">
        <f>IF(AND($X$5012&lt;&gt;" ",$X$5012&lt;&gt;0),IF(X2265=$X$5012,1+COUNTIF(U$7:U2264,"&gt;0"),0),0)</f>
        <v>0</v>
      </c>
      <c r="V2265" s="178" t="s">
        <v>2454</v>
      </c>
      <c r="W2265" s="130"/>
      <c r="X2265" s="131"/>
      <c r="Y2265" s="131"/>
      <c r="Z2265" s="206"/>
      <c r="AA2265" s="134"/>
      <c r="AB2265" s="174">
        <f>IF(AC2265="totale",SUMIF(AA$7:AA2265,"somma",Z$7:Z2265)-SUMIF(AC$7:AC2264,"totale",AB$7:AB2264),0)</f>
        <v>0</v>
      </c>
      <c r="AC2265" s="134"/>
      <c r="AD2265" s="194">
        <f t="shared" si="156"/>
        <v>0</v>
      </c>
      <c r="AE2265" s="124" t="str">
        <f t="shared" si="155"/>
        <v/>
      </c>
      <c r="AF2265" s="195" t="str">
        <f t="shared" si="157"/>
        <v/>
      </c>
      <c r="AG2265" s="194" t="str">
        <f t="shared" si="158"/>
        <v/>
      </c>
      <c r="AH2265" s="194">
        <f>IF(AG2265="",0,IF(ISERROR(VLOOKUP(AG2265,AG$7:AG2264,1,FALSE)),1,0))</f>
        <v>0</v>
      </c>
      <c r="AI2265" s="194"/>
    </row>
    <row r="2266" spans="1:35" ht="16.5" customHeight="1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75">
        <f>IF(AND($X$5012&lt;&gt;" ",$X$5012&lt;&gt;0),IF(X2266=$X$5012,1+COUNTIF(U$7:U2265,"&gt;0"),0),0)</f>
        <v>0</v>
      </c>
      <c r="V2266" s="178" t="s">
        <v>2455</v>
      </c>
      <c r="W2266" s="130"/>
      <c r="X2266" s="131"/>
      <c r="Y2266" s="131"/>
      <c r="Z2266" s="206"/>
      <c r="AA2266" s="134"/>
      <c r="AB2266" s="174">
        <f>IF(AC2266="totale",SUMIF(AA$7:AA2266,"somma",Z$7:Z2266)-SUMIF(AC$7:AC2265,"totale",AB$7:AB2265),0)</f>
        <v>0</v>
      </c>
      <c r="AC2266" s="134"/>
      <c r="AD2266" s="194">
        <f t="shared" si="156"/>
        <v>0</v>
      </c>
      <c r="AE2266" s="124" t="str">
        <f t="shared" si="155"/>
        <v/>
      </c>
      <c r="AF2266" s="195" t="str">
        <f t="shared" si="157"/>
        <v/>
      </c>
      <c r="AG2266" s="194" t="str">
        <f t="shared" si="158"/>
        <v/>
      </c>
      <c r="AH2266" s="194">
        <f>IF(AG2266="",0,IF(ISERROR(VLOOKUP(AG2266,AG$7:AG2265,1,FALSE)),1,0))</f>
        <v>0</v>
      </c>
      <c r="AI2266" s="194"/>
    </row>
    <row r="2267" spans="1:35" ht="16.5" customHeight="1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75">
        <f>IF(AND($X$5012&lt;&gt;" ",$X$5012&lt;&gt;0),IF(X2267=$X$5012,1+COUNTIF(U$7:U2266,"&gt;0"),0),0)</f>
        <v>0</v>
      </c>
      <c r="V2267" s="178" t="s">
        <v>2456</v>
      </c>
      <c r="W2267" s="130"/>
      <c r="X2267" s="131"/>
      <c r="Y2267" s="131"/>
      <c r="Z2267" s="206"/>
      <c r="AA2267" s="134"/>
      <c r="AB2267" s="174">
        <f>IF(AC2267="totale",SUMIF(AA$7:AA2267,"somma",Z$7:Z2267)-SUMIF(AC$7:AC2266,"totale",AB$7:AB2266),0)</f>
        <v>0</v>
      </c>
      <c r="AC2267" s="134"/>
      <c r="AD2267" s="194">
        <f t="shared" si="156"/>
        <v>0</v>
      </c>
      <c r="AE2267" s="124" t="str">
        <f t="shared" si="155"/>
        <v/>
      </c>
      <c r="AF2267" s="195" t="str">
        <f t="shared" si="157"/>
        <v/>
      </c>
      <c r="AG2267" s="194" t="str">
        <f t="shared" si="158"/>
        <v/>
      </c>
      <c r="AH2267" s="194">
        <f>IF(AG2267="",0,IF(ISERROR(VLOOKUP(AG2267,AG$7:AG2266,1,FALSE)),1,0))</f>
        <v>0</v>
      </c>
      <c r="AI2267" s="194"/>
    </row>
    <row r="2268" spans="1:35" ht="16.5" customHeight="1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75">
        <f>IF(AND($X$5012&lt;&gt;" ",$X$5012&lt;&gt;0),IF(X2268=$X$5012,1+COUNTIF(U$7:U2267,"&gt;0"),0),0)</f>
        <v>0</v>
      </c>
      <c r="V2268" s="178" t="s">
        <v>2457</v>
      </c>
      <c r="W2268" s="130"/>
      <c r="X2268" s="131"/>
      <c r="Y2268" s="131"/>
      <c r="Z2268" s="206"/>
      <c r="AA2268" s="134"/>
      <c r="AB2268" s="174">
        <f>IF(AC2268="totale",SUMIF(AA$7:AA2268,"somma",Z$7:Z2268)-SUMIF(AC$7:AC2267,"totale",AB$7:AB2267),0)</f>
        <v>0</v>
      </c>
      <c r="AC2268" s="134"/>
      <c r="AD2268" s="194">
        <f t="shared" si="156"/>
        <v>0</v>
      </c>
      <c r="AE2268" s="124" t="str">
        <f t="shared" si="155"/>
        <v/>
      </c>
      <c r="AF2268" s="195" t="str">
        <f t="shared" si="157"/>
        <v/>
      </c>
      <c r="AG2268" s="194" t="str">
        <f t="shared" si="158"/>
        <v/>
      </c>
      <c r="AH2268" s="194">
        <f>IF(AG2268="",0,IF(ISERROR(VLOOKUP(AG2268,AG$7:AG2267,1,FALSE)),1,0))</f>
        <v>0</v>
      </c>
      <c r="AI2268" s="194"/>
    </row>
    <row r="2269" spans="1:35" ht="16.5" customHeight="1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75">
        <f>IF(AND($X$5012&lt;&gt;" ",$X$5012&lt;&gt;0),IF(X2269=$X$5012,1+COUNTIF(U$7:U2268,"&gt;0"),0),0)</f>
        <v>0</v>
      </c>
      <c r="V2269" s="178" t="s">
        <v>2458</v>
      </c>
      <c r="W2269" s="130"/>
      <c r="X2269" s="131"/>
      <c r="Y2269" s="131"/>
      <c r="Z2269" s="206"/>
      <c r="AA2269" s="134"/>
      <c r="AB2269" s="174">
        <f>IF(AC2269="totale",SUMIF(AA$7:AA2269,"somma",Z$7:Z2269)-SUMIF(AC$7:AC2268,"totale",AB$7:AB2268),0)</f>
        <v>0</v>
      </c>
      <c r="AC2269" s="134"/>
      <c r="AD2269" s="194">
        <f t="shared" si="156"/>
        <v>0</v>
      </c>
      <c r="AE2269" s="124" t="str">
        <f t="shared" si="155"/>
        <v/>
      </c>
      <c r="AF2269" s="195" t="str">
        <f t="shared" si="157"/>
        <v/>
      </c>
      <c r="AG2269" s="194" t="str">
        <f t="shared" si="158"/>
        <v/>
      </c>
      <c r="AH2269" s="194">
        <f>IF(AG2269="",0,IF(ISERROR(VLOOKUP(AG2269,AG$7:AG2268,1,FALSE)),1,0))</f>
        <v>0</v>
      </c>
      <c r="AI2269" s="194"/>
    </row>
    <row r="2270" spans="1:35" ht="16.5" customHeight="1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75">
        <f>IF(AND($X$5012&lt;&gt;" ",$X$5012&lt;&gt;0),IF(X2270=$X$5012,1+COUNTIF(U$7:U2269,"&gt;0"),0),0)</f>
        <v>0</v>
      </c>
      <c r="V2270" s="178" t="s">
        <v>2459</v>
      </c>
      <c r="W2270" s="130"/>
      <c r="X2270" s="131"/>
      <c r="Y2270" s="131"/>
      <c r="Z2270" s="206"/>
      <c r="AA2270" s="134"/>
      <c r="AB2270" s="174">
        <f>IF(AC2270="totale",SUMIF(AA$7:AA2270,"somma",Z$7:Z2270)-SUMIF(AC$7:AC2269,"totale",AB$7:AB2269),0)</f>
        <v>0</v>
      </c>
      <c r="AC2270" s="134"/>
      <c r="AD2270" s="194">
        <f t="shared" si="156"/>
        <v>0</v>
      </c>
      <c r="AE2270" s="124" t="str">
        <f t="shared" si="155"/>
        <v/>
      </c>
      <c r="AF2270" s="195" t="str">
        <f t="shared" si="157"/>
        <v/>
      </c>
      <c r="AG2270" s="194" t="str">
        <f t="shared" si="158"/>
        <v/>
      </c>
      <c r="AH2270" s="194">
        <f>IF(AG2270="",0,IF(ISERROR(VLOOKUP(AG2270,AG$7:AG2269,1,FALSE)),1,0))</f>
        <v>0</v>
      </c>
      <c r="AI2270" s="194"/>
    </row>
    <row r="2271" spans="1:35" ht="16.5" customHeight="1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75">
        <f>IF(AND($X$5012&lt;&gt;" ",$X$5012&lt;&gt;0),IF(X2271=$X$5012,1+COUNTIF(U$7:U2270,"&gt;0"),0),0)</f>
        <v>0</v>
      </c>
      <c r="V2271" s="178" t="s">
        <v>2460</v>
      </c>
      <c r="W2271" s="130"/>
      <c r="X2271" s="131"/>
      <c r="Y2271" s="131"/>
      <c r="Z2271" s="206"/>
      <c r="AA2271" s="134"/>
      <c r="AB2271" s="174">
        <f>IF(AC2271="totale",SUMIF(AA$7:AA2271,"somma",Z$7:Z2271)-SUMIF(AC$7:AC2270,"totale",AB$7:AB2270),0)</f>
        <v>0</v>
      </c>
      <c r="AC2271" s="134"/>
      <c r="AD2271" s="194">
        <f t="shared" si="156"/>
        <v>0</v>
      </c>
      <c r="AE2271" s="124" t="str">
        <f t="shared" si="155"/>
        <v/>
      </c>
      <c r="AF2271" s="195" t="str">
        <f t="shared" si="157"/>
        <v/>
      </c>
      <c r="AG2271" s="194" t="str">
        <f t="shared" si="158"/>
        <v/>
      </c>
      <c r="AH2271" s="194">
        <f>IF(AG2271="",0,IF(ISERROR(VLOOKUP(AG2271,AG$7:AG2270,1,FALSE)),1,0))</f>
        <v>0</v>
      </c>
      <c r="AI2271" s="194"/>
    </row>
    <row r="2272" spans="1:35" ht="16.5" customHeight="1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75">
        <f>IF(AND($X$5012&lt;&gt;" ",$X$5012&lt;&gt;0),IF(X2272=$X$5012,1+COUNTIF(U$7:U2271,"&gt;0"),0),0)</f>
        <v>0</v>
      </c>
      <c r="V2272" s="178" t="s">
        <v>2461</v>
      </c>
      <c r="W2272" s="130"/>
      <c r="X2272" s="131"/>
      <c r="Y2272" s="131"/>
      <c r="Z2272" s="206"/>
      <c r="AA2272" s="134"/>
      <c r="AB2272" s="174">
        <f>IF(AC2272="totale",SUMIF(AA$7:AA2272,"somma",Z$7:Z2272)-SUMIF(AC$7:AC2271,"totale",AB$7:AB2271),0)</f>
        <v>0</v>
      </c>
      <c r="AC2272" s="134"/>
      <c r="AD2272" s="194">
        <f t="shared" si="156"/>
        <v>0</v>
      </c>
      <c r="AE2272" s="124" t="str">
        <f t="shared" si="155"/>
        <v/>
      </c>
      <c r="AF2272" s="195" t="str">
        <f t="shared" si="157"/>
        <v/>
      </c>
      <c r="AG2272" s="194" t="str">
        <f t="shared" si="158"/>
        <v/>
      </c>
      <c r="AH2272" s="194">
        <f>IF(AG2272="",0,IF(ISERROR(VLOOKUP(AG2272,AG$7:AG2271,1,FALSE)),1,0))</f>
        <v>0</v>
      </c>
      <c r="AI2272" s="194"/>
    </row>
    <row r="2273" spans="1:35" ht="16.5" customHeight="1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75">
        <f>IF(AND($X$5012&lt;&gt;" ",$X$5012&lt;&gt;0),IF(X2273=$X$5012,1+COUNTIF(U$7:U2272,"&gt;0"),0),0)</f>
        <v>0</v>
      </c>
      <c r="V2273" s="178" t="s">
        <v>2462</v>
      </c>
      <c r="W2273" s="130"/>
      <c r="X2273" s="131"/>
      <c r="Y2273" s="131"/>
      <c r="Z2273" s="206"/>
      <c r="AA2273" s="134"/>
      <c r="AB2273" s="174">
        <f>IF(AC2273="totale",SUMIF(AA$7:AA2273,"somma",Z$7:Z2273)-SUMIF(AC$7:AC2272,"totale",AB$7:AB2272),0)</f>
        <v>0</v>
      </c>
      <c r="AC2273" s="134"/>
      <c r="AD2273" s="194">
        <f t="shared" si="156"/>
        <v>0</v>
      </c>
      <c r="AE2273" s="124" t="str">
        <f t="shared" si="155"/>
        <v/>
      </c>
      <c r="AF2273" s="195" t="str">
        <f t="shared" si="157"/>
        <v/>
      </c>
      <c r="AG2273" s="194" t="str">
        <f t="shared" si="158"/>
        <v/>
      </c>
      <c r="AH2273" s="194">
        <f>IF(AG2273="",0,IF(ISERROR(VLOOKUP(AG2273,AG$7:AG2272,1,FALSE)),1,0))</f>
        <v>0</v>
      </c>
      <c r="AI2273" s="194"/>
    </row>
    <row r="2274" spans="1:35" ht="16.5" customHeight="1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75">
        <f>IF(AND($X$5012&lt;&gt;" ",$X$5012&lt;&gt;0),IF(X2274=$X$5012,1+COUNTIF(U$7:U2273,"&gt;0"),0),0)</f>
        <v>0</v>
      </c>
      <c r="V2274" s="178" t="s">
        <v>2463</v>
      </c>
      <c r="W2274" s="130"/>
      <c r="X2274" s="131"/>
      <c r="Y2274" s="131"/>
      <c r="Z2274" s="206"/>
      <c r="AA2274" s="134"/>
      <c r="AB2274" s="174">
        <f>IF(AC2274="totale",SUMIF(AA$7:AA2274,"somma",Z$7:Z2274)-SUMIF(AC$7:AC2273,"totale",AB$7:AB2273),0)</f>
        <v>0</v>
      </c>
      <c r="AC2274" s="134"/>
      <c r="AD2274" s="194">
        <f t="shared" si="156"/>
        <v>0</v>
      </c>
      <c r="AE2274" s="124" t="str">
        <f t="shared" si="155"/>
        <v/>
      </c>
      <c r="AF2274" s="195" t="str">
        <f t="shared" si="157"/>
        <v/>
      </c>
      <c r="AG2274" s="194" t="str">
        <f t="shared" si="158"/>
        <v/>
      </c>
      <c r="AH2274" s="194">
        <f>IF(AG2274="",0,IF(ISERROR(VLOOKUP(AG2274,AG$7:AG2273,1,FALSE)),1,0))</f>
        <v>0</v>
      </c>
      <c r="AI2274" s="194"/>
    </row>
    <row r="2275" spans="1:35" ht="16.5" customHeight="1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75">
        <f>IF(AND($X$5012&lt;&gt;" ",$X$5012&lt;&gt;0),IF(X2275=$X$5012,1+COUNTIF(U$7:U2274,"&gt;0"),0),0)</f>
        <v>0</v>
      </c>
      <c r="V2275" s="178" t="s">
        <v>2464</v>
      </c>
      <c r="W2275" s="130"/>
      <c r="X2275" s="131"/>
      <c r="Y2275" s="131"/>
      <c r="Z2275" s="206"/>
      <c r="AA2275" s="134"/>
      <c r="AB2275" s="174">
        <f>IF(AC2275="totale",SUMIF(AA$7:AA2275,"somma",Z$7:Z2275)-SUMIF(AC$7:AC2274,"totale",AB$7:AB2274),0)</f>
        <v>0</v>
      </c>
      <c r="AC2275" s="134"/>
      <c r="AD2275" s="194">
        <f t="shared" si="156"/>
        <v>0</v>
      </c>
      <c r="AE2275" s="124" t="str">
        <f t="shared" si="155"/>
        <v/>
      </c>
      <c r="AF2275" s="195" t="str">
        <f t="shared" si="157"/>
        <v/>
      </c>
      <c r="AG2275" s="194" t="str">
        <f t="shared" si="158"/>
        <v/>
      </c>
      <c r="AH2275" s="194">
        <f>IF(AG2275="",0,IF(ISERROR(VLOOKUP(AG2275,AG$7:AG2274,1,FALSE)),1,0))</f>
        <v>0</v>
      </c>
      <c r="AI2275" s="194"/>
    </row>
    <row r="2276" spans="1:35" ht="16.5" customHeight="1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75">
        <f>IF(AND($X$5012&lt;&gt;" ",$X$5012&lt;&gt;0),IF(X2276=$X$5012,1+COUNTIF(U$7:U2275,"&gt;0"),0),0)</f>
        <v>0</v>
      </c>
      <c r="V2276" s="178" t="s">
        <v>2465</v>
      </c>
      <c r="W2276" s="130"/>
      <c r="X2276" s="131"/>
      <c r="Y2276" s="131"/>
      <c r="Z2276" s="206"/>
      <c r="AA2276" s="134"/>
      <c r="AB2276" s="174">
        <f>IF(AC2276="totale",SUMIF(AA$7:AA2276,"somma",Z$7:Z2276)-SUMIF(AC$7:AC2275,"totale",AB$7:AB2275),0)</f>
        <v>0</v>
      </c>
      <c r="AC2276" s="134"/>
      <c r="AD2276" s="194">
        <f t="shared" si="156"/>
        <v>0</v>
      </c>
      <c r="AE2276" s="124" t="str">
        <f t="shared" si="155"/>
        <v/>
      </c>
      <c r="AF2276" s="195" t="str">
        <f t="shared" si="157"/>
        <v/>
      </c>
      <c r="AG2276" s="194" t="str">
        <f t="shared" si="158"/>
        <v/>
      </c>
      <c r="AH2276" s="194">
        <f>IF(AG2276="",0,IF(ISERROR(VLOOKUP(AG2276,AG$7:AG2275,1,FALSE)),1,0))</f>
        <v>0</v>
      </c>
      <c r="AI2276" s="194"/>
    </row>
    <row r="2277" spans="1:35" ht="16.5" customHeight="1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75">
        <f>IF(AND($X$5012&lt;&gt;" ",$X$5012&lt;&gt;0),IF(X2277=$X$5012,1+COUNTIF(U$7:U2276,"&gt;0"),0),0)</f>
        <v>0</v>
      </c>
      <c r="V2277" s="178" t="s">
        <v>2466</v>
      </c>
      <c r="W2277" s="130"/>
      <c r="X2277" s="131"/>
      <c r="Y2277" s="131"/>
      <c r="Z2277" s="206"/>
      <c r="AA2277" s="134"/>
      <c r="AB2277" s="174">
        <f>IF(AC2277="totale",SUMIF(AA$7:AA2277,"somma",Z$7:Z2277)-SUMIF(AC$7:AC2276,"totale",AB$7:AB2276),0)</f>
        <v>0</v>
      </c>
      <c r="AC2277" s="134"/>
      <c r="AD2277" s="194">
        <f t="shared" si="156"/>
        <v>0</v>
      </c>
      <c r="AE2277" s="124" t="str">
        <f t="shared" si="155"/>
        <v/>
      </c>
      <c r="AF2277" s="195" t="str">
        <f t="shared" si="157"/>
        <v/>
      </c>
      <c r="AG2277" s="194" t="str">
        <f t="shared" si="158"/>
        <v/>
      </c>
      <c r="AH2277" s="194">
        <f>IF(AG2277="",0,IF(ISERROR(VLOOKUP(AG2277,AG$7:AG2276,1,FALSE)),1,0))</f>
        <v>0</v>
      </c>
      <c r="AI2277" s="194"/>
    </row>
    <row r="2278" spans="1:35" ht="16.5" customHeight="1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75">
        <f>IF(AND($X$5012&lt;&gt;" ",$X$5012&lt;&gt;0),IF(X2278=$X$5012,1+COUNTIF(U$7:U2277,"&gt;0"),0),0)</f>
        <v>0</v>
      </c>
      <c r="V2278" s="178" t="s">
        <v>2467</v>
      </c>
      <c r="W2278" s="130"/>
      <c r="X2278" s="131"/>
      <c r="Y2278" s="131"/>
      <c r="Z2278" s="206"/>
      <c r="AA2278" s="134"/>
      <c r="AB2278" s="174">
        <f>IF(AC2278="totale",SUMIF(AA$7:AA2278,"somma",Z$7:Z2278)-SUMIF(AC$7:AC2277,"totale",AB$7:AB2277),0)</f>
        <v>0</v>
      </c>
      <c r="AC2278" s="134"/>
      <c r="AD2278" s="194">
        <f t="shared" si="156"/>
        <v>0</v>
      </c>
      <c r="AE2278" s="124" t="str">
        <f t="shared" si="155"/>
        <v/>
      </c>
      <c r="AF2278" s="195" t="str">
        <f t="shared" si="157"/>
        <v/>
      </c>
      <c r="AG2278" s="194" t="str">
        <f t="shared" si="158"/>
        <v/>
      </c>
      <c r="AH2278" s="194">
        <f>IF(AG2278="",0,IF(ISERROR(VLOOKUP(AG2278,AG$7:AG2277,1,FALSE)),1,0))</f>
        <v>0</v>
      </c>
      <c r="AI2278" s="194"/>
    </row>
    <row r="2279" spans="1:35" ht="16.5" customHeight="1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75">
        <f>IF(AND($X$5012&lt;&gt;" ",$X$5012&lt;&gt;0),IF(X2279=$X$5012,1+COUNTIF(U$7:U2278,"&gt;0"),0),0)</f>
        <v>0</v>
      </c>
      <c r="V2279" s="178" t="s">
        <v>2468</v>
      </c>
      <c r="W2279" s="130"/>
      <c r="X2279" s="131"/>
      <c r="Y2279" s="131"/>
      <c r="Z2279" s="206"/>
      <c r="AA2279" s="134"/>
      <c r="AB2279" s="174">
        <f>IF(AC2279="totale",SUMIF(AA$7:AA2279,"somma",Z$7:Z2279)-SUMIF(AC$7:AC2278,"totale",AB$7:AB2278),0)</f>
        <v>0</v>
      </c>
      <c r="AC2279" s="134"/>
      <c r="AD2279" s="194">
        <f t="shared" si="156"/>
        <v>0</v>
      </c>
      <c r="AE2279" s="124" t="str">
        <f t="shared" si="155"/>
        <v/>
      </c>
      <c r="AF2279" s="195" t="str">
        <f t="shared" si="157"/>
        <v/>
      </c>
      <c r="AG2279" s="194" t="str">
        <f t="shared" si="158"/>
        <v/>
      </c>
      <c r="AH2279" s="194">
        <f>IF(AG2279="",0,IF(ISERROR(VLOOKUP(AG2279,AG$7:AG2278,1,FALSE)),1,0))</f>
        <v>0</v>
      </c>
      <c r="AI2279" s="194"/>
    </row>
    <row r="2280" spans="1:35" ht="16.5" customHeight="1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75">
        <f>IF(AND($X$5012&lt;&gt;" ",$X$5012&lt;&gt;0),IF(X2280=$X$5012,1+COUNTIF(U$7:U2279,"&gt;0"),0),0)</f>
        <v>0</v>
      </c>
      <c r="V2280" s="178" t="s">
        <v>2469</v>
      </c>
      <c r="W2280" s="130"/>
      <c r="X2280" s="131"/>
      <c r="Y2280" s="131"/>
      <c r="Z2280" s="206"/>
      <c r="AA2280" s="134"/>
      <c r="AB2280" s="174">
        <f>IF(AC2280="totale",SUMIF(AA$7:AA2280,"somma",Z$7:Z2280)-SUMIF(AC$7:AC2279,"totale",AB$7:AB2279),0)</f>
        <v>0</v>
      </c>
      <c r="AC2280" s="134"/>
      <c r="AD2280" s="194">
        <f t="shared" si="156"/>
        <v>0</v>
      </c>
      <c r="AE2280" s="124" t="str">
        <f t="shared" si="155"/>
        <v/>
      </c>
      <c r="AF2280" s="195" t="str">
        <f t="shared" si="157"/>
        <v/>
      </c>
      <c r="AG2280" s="194" t="str">
        <f t="shared" si="158"/>
        <v/>
      </c>
      <c r="AH2280" s="194">
        <f>IF(AG2280="",0,IF(ISERROR(VLOOKUP(AG2280,AG$7:AG2279,1,FALSE)),1,0))</f>
        <v>0</v>
      </c>
      <c r="AI2280" s="194"/>
    </row>
    <row r="2281" spans="1:35" ht="16.5" customHeight="1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75">
        <f>IF(AND($X$5012&lt;&gt;" ",$X$5012&lt;&gt;0),IF(X2281=$X$5012,1+COUNTIF(U$7:U2280,"&gt;0"),0),0)</f>
        <v>0</v>
      </c>
      <c r="V2281" s="178" t="s">
        <v>2470</v>
      </c>
      <c r="W2281" s="130"/>
      <c r="X2281" s="131"/>
      <c r="Y2281" s="131"/>
      <c r="Z2281" s="206"/>
      <c r="AA2281" s="134"/>
      <c r="AB2281" s="174">
        <f>IF(AC2281="totale",SUMIF(AA$7:AA2281,"somma",Z$7:Z2281)-SUMIF(AC$7:AC2280,"totale",AB$7:AB2280),0)</f>
        <v>0</v>
      </c>
      <c r="AC2281" s="134"/>
      <c r="AD2281" s="194">
        <f t="shared" si="156"/>
        <v>0</v>
      </c>
      <c r="AE2281" s="124" t="str">
        <f t="shared" si="155"/>
        <v/>
      </c>
      <c r="AF2281" s="195" t="str">
        <f t="shared" si="157"/>
        <v/>
      </c>
      <c r="AG2281" s="194" t="str">
        <f t="shared" si="158"/>
        <v/>
      </c>
      <c r="AH2281" s="194">
        <f>IF(AG2281="",0,IF(ISERROR(VLOOKUP(AG2281,AG$7:AG2280,1,FALSE)),1,0))</f>
        <v>0</v>
      </c>
      <c r="AI2281" s="194"/>
    </row>
    <row r="2282" spans="1:35" ht="16.5" customHeight="1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75">
        <f>IF(AND($X$5012&lt;&gt;" ",$X$5012&lt;&gt;0),IF(X2282=$X$5012,1+COUNTIF(U$7:U2281,"&gt;0"),0),0)</f>
        <v>0</v>
      </c>
      <c r="V2282" s="178" t="s">
        <v>2471</v>
      </c>
      <c r="W2282" s="130"/>
      <c r="X2282" s="131"/>
      <c r="Y2282" s="131"/>
      <c r="Z2282" s="206"/>
      <c r="AA2282" s="134"/>
      <c r="AB2282" s="174">
        <f>IF(AC2282="totale",SUMIF(AA$7:AA2282,"somma",Z$7:Z2282)-SUMIF(AC$7:AC2281,"totale",AB$7:AB2281),0)</f>
        <v>0</v>
      </c>
      <c r="AC2282" s="134"/>
      <c r="AD2282" s="194">
        <f t="shared" si="156"/>
        <v>0</v>
      </c>
      <c r="AE2282" s="124" t="str">
        <f t="shared" si="155"/>
        <v/>
      </c>
      <c r="AF2282" s="195" t="str">
        <f t="shared" si="157"/>
        <v/>
      </c>
      <c r="AG2282" s="194" t="str">
        <f t="shared" si="158"/>
        <v/>
      </c>
      <c r="AH2282" s="194">
        <f>IF(AG2282="",0,IF(ISERROR(VLOOKUP(AG2282,AG$7:AG2281,1,FALSE)),1,0))</f>
        <v>0</v>
      </c>
      <c r="AI2282" s="194"/>
    </row>
    <row r="2283" spans="1:35" ht="16.5" customHeight="1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75">
        <f>IF(AND($X$5012&lt;&gt;" ",$X$5012&lt;&gt;0),IF(X2283=$X$5012,1+COUNTIF(U$7:U2282,"&gt;0"),0),0)</f>
        <v>0</v>
      </c>
      <c r="V2283" s="178" t="s">
        <v>2472</v>
      </c>
      <c r="W2283" s="130"/>
      <c r="X2283" s="131"/>
      <c r="Y2283" s="131"/>
      <c r="Z2283" s="206"/>
      <c r="AA2283" s="134"/>
      <c r="AB2283" s="174">
        <f>IF(AC2283="totale",SUMIF(AA$7:AA2283,"somma",Z$7:Z2283)-SUMIF(AC$7:AC2282,"totale",AB$7:AB2282),0)</f>
        <v>0</v>
      </c>
      <c r="AC2283" s="134"/>
      <c r="AD2283" s="194">
        <f t="shared" si="156"/>
        <v>0</v>
      </c>
      <c r="AE2283" s="124" t="str">
        <f t="shared" si="155"/>
        <v/>
      </c>
      <c r="AF2283" s="195" t="str">
        <f t="shared" si="157"/>
        <v/>
      </c>
      <c r="AG2283" s="194" t="str">
        <f t="shared" si="158"/>
        <v/>
      </c>
      <c r="AH2283" s="194">
        <f>IF(AG2283="",0,IF(ISERROR(VLOOKUP(AG2283,AG$7:AG2282,1,FALSE)),1,0))</f>
        <v>0</v>
      </c>
      <c r="AI2283" s="194"/>
    </row>
    <row r="2284" spans="1:35" ht="16.5" customHeight="1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75">
        <f>IF(AND($X$5012&lt;&gt;" ",$X$5012&lt;&gt;0),IF(X2284=$X$5012,1+COUNTIF(U$7:U2283,"&gt;0"),0),0)</f>
        <v>0</v>
      </c>
      <c r="V2284" s="178" t="s">
        <v>2473</v>
      </c>
      <c r="W2284" s="130"/>
      <c r="X2284" s="131"/>
      <c r="Y2284" s="131"/>
      <c r="Z2284" s="206"/>
      <c r="AA2284" s="134"/>
      <c r="AB2284" s="174">
        <f>IF(AC2284="totale",SUMIF(AA$7:AA2284,"somma",Z$7:Z2284)-SUMIF(AC$7:AC2283,"totale",AB$7:AB2283),0)</f>
        <v>0</v>
      </c>
      <c r="AC2284" s="134"/>
      <c r="AD2284" s="194">
        <f t="shared" si="156"/>
        <v>0</v>
      </c>
      <c r="AE2284" s="124" t="str">
        <f t="shared" si="155"/>
        <v/>
      </c>
      <c r="AF2284" s="195" t="str">
        <f t="shared" si="157"/>
        <v/>
      </c>
      <c r="AG2284" s="194" t="str">
        <f t="shared" si="158"/>
        <v/>
      </c>
      <c r="AH2284" s="194">
        <f>IF(AG2284="",0,IF(ISERROR(VLOOKUP(AG2284,AG$7:AG2283,1,FALSE)),1,0))</f>
        <v>0</v>
      </c>
      <c r="AI2284" s="194"/>
    </row>
    <row r="2285" spans="1:35" ht="16.5" customHeight="1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75">
        <f>IF(AND($X$5012&lt;&gt;" ",$X$5012&lt;&gt;0),IF(X2285=$X$5012,1+COUNTIF(U$7:U2284,"&gt;0"),0),0)</f>
        <v>0</v>
      </c>
      <c r="V2285" s="178" t="s">
        <v>2474</v>
      </c>
      <c r="W2285" s="130"/>
      <c r="X2285" s="131"/>
      <c r="Y2285" s="131"/>
      <c r="Z2285" s="206"/>
      <c r="AA2285" s="134"/>
      <c r="AB2285" s="174">
        <f>IF(AC2285="totale",SUMIF(AA$7:AA2285,"somma",Z$7:Z2285)-SUMIF(AC$7:AC2284,"totale",AB$7:AB2284),0)</f>
        <v>0</v>
      </c>
      <c r="AC2285" s="134"/>
      <c r="AD2285" s="194">
        <f t="shared" si="156"/>
        <v>0</v>
      </c>
      <c r="AE2285" s="124" t="str">
        <f t="shared" si="155"/>
        <v/>
      </c>
      <c r="AF2285" s="195" t="str">
        <f t="shared" si="157"/>
        <v/>
      </c>
      <c r="AG2285" s="194" t="str">
        <f t="shared" si="158"/>
        <v/>
      </c>
      <c r="AH2285" s="194">
        <f>IF(AG2285="",0,IF(ISERROR(VLOOKUP(AG2285,AG$7:AG2284,1,FALSE)),1,0))</f>
        <v>0</v>
      </c>
      <c r="AI2285" s="194"/>
    </row>
    <row r="2286" spans="1:35" ht="16.5" customHeight="1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75">
        <f>IF(AND($X$5012&lt;&gt;" ",$X$5012&lt;&gt;0),IF(X2286=$X$5012,1+COUNTIF(U$7:U2285,"&gt;0"),0),0)</f>
        <v>0</v>
      </c>
      <c r="V2286" s="178" t="s">
        <v>2475</v>
      </c>
      <c r="W2286" s="130"/>
      <c r="X2286" s="131"/>
      <c r="Y2286" s="131"/>
      <c r="Z2286" s="206"/>
      <c r="AA2286" s="134"/>
      <c r="AB2286" s="174">
        <f>IF(AC2286="totale",SUMIF(AA$7:AA2286,"somma",Z$7:Z2286)-SUMIF(AC$7:AC2285,"totale",AB$7:AB2285),0)</f>
        <v>0</v>
      </c>
      <c r="AC2286" s="134"/>
      <c r="AD2286" s="194">
        <f t="shared" si="156"/>
        <v>0</v>
      </c>
      <c r="AE2286" s="124" t="str">
        <f t="shared" si="155"/>
        <v/>
      </c>
      <c r="AF2286" s="195" t="str">
        <f t="shared" si="157"/>
        <v/>
      </c>
      <c r="AG2286" s="194" t="str">
        <f t="shared" si="158"/>
        <v/>
      </c>
      <c r="AH2286" s="194">
        <f>IF(AG2286="",0,IF(ISERROR(VLOOKUP(AG2286,AG$7:AG2285,1,FALSE)),1,0))</f>
        <v>0</v>
      </c>
      <c r="AI2286" s="194"/>
    </row>
    <row r="2287" spans="1:35" ht="16.5" customHeight="1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75">
        <f>IF(AND($X$5012&lt;&gt;" ",$X$5012&lt;&gt;0),IF(X2287=$X$5012,1+COUNTIF(U$7:U2286,"&gt;0"),0),0)</f>
        <v>0</v>
      </c>
      <c r="V2287" s="178" t="s">
        <v>2476</v>
      </c>
      <c r="W2287" s="130"/>
      <c r="X2287" s="131"/>
      <c r="Y2287" s="131"/>
      <c r="Z2287" s="206"/>
      <c r="AA2287" s="134"/>
      <c r="AB2287" s="174">
        <f>IF(AC2287="totale",SUMIF(AA$7:AA2287,"somma",Z$7:Z2287)-SUMIF(AC$7:AC2286,"totale",AB$7:AB2286),0)</f>
        <v>0</v>
      </c>
      <c r="AC2287" s="134"/>
      <c r="AD2287" s="194">
        <f t="shared" si="156"/>
        <v>0</v>
      </c>
      <c r="AE2287" s="124" t="str">
        <f t="shared" si="155"/>
        <v/>
      </c>
      <c r="AF2287" s="195" t="str">
        <f t="shared" si="157"/>
        <v/>
      </c>
      <c r="AG2287" s="194" t="str">
        <f t="shared" si="158"/>
        <v/>
      </c>
      <c r="AH2287" s="194">
        <f>IF(AG2287="",0,IF(ISERROR(VLOOKUP(AG2287,AG$7:AG2286,1,FALSE)),1,0))</f>
        <v>0</v>
      </c>
      <c r="AI2287" s="194"/>
    </row>
    <row r="2288" spans="1:35" ht="16.5" customHeight="1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75">
        <f>IF(AND($X$5012&lt;&gt;" ",$X$5012&lt;&gt;0),IF(X2288=$X$5012,1+COUNTIF(U$7:U2287,"&gt;0"),0),0)</f>
        <v>0</v>
      </c>
      <c r="V2288" s="178" t="s">
        <v>2477</v>
      </c>
      <c r="W2288" s="130"/>
      <c r="X2288" s="131"/>
      <c r="Y2288" s="131"/>
      <c r="Z2288" s="206"/>
      <c r="AA2288" s="134"/>
      <c r="AB2288" s="174">
        <f>IF(AC2288="totale",SUMIF(AA$7:AA2288,"somma",Z$7:Z2288)-SUMIF(AC$7:AC2287,"totale",AB$7:AB2287),0)</f>
        <v>0</v>
      </c>
      <c r="AC2288" s="134"/>
      <c r="AD2288" s="194">
        <f t="shared" si="156"/>
        <v>0</v>
      </c>
      <c r="AE2288" s="124" t="str">
        <f t="shared" si="155"/>
        <v/>
      </c>
      <c r="AF2288" s="195" t="str">
        <f t="shared" si="157"/>
        <v/>
      </c>
      <c r="AG2288" s="194" t="str">
        <f t="shared" si="158"/>
        <v/>
      </c>
      <c r="AH2288" s="194">
        <f>IF(AG2288="",0,IF(ISERROR(VLOOKUP(AG2288,AG$7:AG2287,1,FALSE)),1,0))</f>
        <v>0</v>
      </c>
      <c r="AI2288" s="194"/>
    </row>
    <row r="2289" spans="1:35" ht="16.5" customHeight="1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75">
        <f>IF(AND($X$5012&lt;&gt;" ",$X$5012&lt;&gt;0),IF(X2289=$X$5012,1+COUNTIF(U$7:U2288,"&gt;0"),0),0)</f>
        <v>0</v>
      </c>
      <c r="V2289" s="178" t="s">
        <v>2478</v>
      </c>
      <c r="W2289" s="130"/>
      <c r="X2289" s="131"/>
      <c r="Y2289" s="131"/>
      <c r="Z2289" s="206"/>
      <c r="AA2289" s="134"/>
      <c r="AB2289" s="174">
        <f>IF(AC2289="totale",SUMIF(AA$7:AA2289,"somma",Z$7:Z2289)-SUMIF(AC$7:AC2288,"totale",AB$7:AB2288),0)</f>
        <v>0</v>
      </c>
      <c r="AC2289" s="134"/>
      <c r="AD2289" s="194">
        <f t="shared" si="156"/>
        <v>0</v>
      </c>
      <c r="AE2289" s="124" t="str">
        <f t="shared" si="155"/>
        <v/>
      </c>
      <c r="AF2289" s="195" t="str">
        <f t="shared" si="157"/>
        <v/>
      </c>
      <c r="AG2289" s="194" t="str">
        <f t="shared" si="158"/>
        <v/>
      </c>
      <c r="AH2289" s="194">
        <f>IF(AG2289="",0,IF(ISERROR(VLOOKUP(AG2289,AG$7:AG2288,1,FALSE)),1,0))</f>
        <v>0</v>
      </c>
      <c r="AI2289" s="194"/>
    </row>
    <row r="2290" spans="1:35" ht="16.5" customHeight="1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75">
        <f>IF(AND($X$5012&lt;&gt;" ",$X$5012&lt;&gt;0),IF(X2290=$X$5012,1+COUNTIF(U$7:U2289,"&gt;0"),0),0)</f>
        <v>0</v>
      </c>
      <c r="V2290" s="178" t="s">
        <v>2479</v>
      </c>
      <c r="W2290" s="130"/>
      <c r="X2290" s="131"/>
      <c r="Y2290" s="131"/>
      <c r="Z2290" s="206"/>
      <c r="AA2290" s="134"/>
      <c r="AB2290" s="174">
        <f>IF(AC2290="totale",SUMIF(AA$7:AA2290,"somma",Z$7:Z2290)-SUMIF(AC$7:AC2289,"totale",AB$7:AB2289),0)</f>
        <v>0</v>
      </c>
      <c r="AC2290" s="134"/>
      <c r="AD2290" s="194">
        <f t="shared" si="156"/>
        <v>0</v>
      </c>
      <c r="AE2290" s="124" t="str">
        <f t="shared" si="155"/>
        <v/>
      </c>
      <c r="AF2290" s="195" t="str">
        <f t="shared" si="157"/>
        <v/>
      </c>
      <c r="AG2290" s="194" t="str">
        <f t="shared" si="158"/>
        <v/>
      </c>
      <c r="AH2290" s="194">
        <f>IF(AG2290="",0,IF(ISERROR(VLOOKUP(AG2290,AG$7:AG2289,1,FALSE)),1,0))</f>
        <v>0</v>
      </c>
      <c r="AI2290" s="194"/>
    </row>
    <row r="2291" spans="1:35" ht="16.5" customHeight="1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75">
        <f>IF(AND($X$5012&lt;&gt;" ",$X$5012&lt;&gt;0),IF(X2291=$X$5012,1+COUNTIF(U$7:U2290,"&gt;0"),0),0)</f>
        <v>0</v>
      </c>
      <c r="V2291" s="178" t="s">
        <v>2480</v>
      </c>
      <c r="W2291" s="130"/>
      <c r="X2291" s="131"/>
      <c r="Y2291" s="131"/>
      <c r="Z2291" s="206"/>
      <c r="AA2291" s="134"/>
      <c r="AB2291" s="174">
        <f>IF(AC2291="totale",SUMIF(AA$7:AA2291,"somma",Z$7:Z2291)-SUMIF(AC$7:AC2290,"totale",AB$7:AB2290),0)</f>
        <v>0</v>
      </c>
      <c r="AC2291" s="134"/>
      <c r="AD2291" s="194">
        <f t="shared" si="156"/>
        <v>0</v>
      </c>
      <c r="AE2291" s="124" t="str">
        <f t="shared" si="155"/>
        <v/>
      </c>
      <c r="AF2291" s="195" t="str">
        <f t="shared" si="157"/>
        <v/>
      </c>
      <c r="AG2291" s="194" t="str">
        <f t="shared" si="158"/>
        <v/>
      </c>
      <c r="AH2291" s="194">
        <f>IF(AG2291="",0,IF(ISERROR(VLOOKUP(AG2291,AG$7:AG2290,1,FALSE)),1,0))</f>
        <v>0</v>
      </c>
      <c r="AI2291" s="194"/>
    </row>
    <row r="2292" spans="1:35" ht="16.5" customHeight="1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75">
        <f>IF(AND($X$5012&lt;&gt;" ",$X$5012&lt;&gt;0),IF(X2292=$X$5012,1+COUNTIF(U$7:U2291,"&gt;0"),0),0)</f>
        <v>0</v>
      </c>
      <c r="V2292" s="178" t="s">
        <v>2481</v>
      </c>
      <c r="W2292" s="130"/>
      <c r="X2292" s="131"/>
      <c r="Y2292" s="131"/>
      <c r="Z2292" s="206"/>
      <c r="AA2292" s="134"/>
      <c r="AB2292" s="174">
        <f>IF(AC2292="totale",SUMIF(AA$7:AA2292,"somma",Z$7:Z2292)-SUMIF(AC$7:AC2291,"totale",AB$7:AB2291),0)</f>
        <v>0</v>
      </c>
      <c r="AC2292" s="134"/>
      <c r="AD2292" s="194">
        <f t="shared" si="156"/>
        <v>0</v>
      </c>
      <c r="AE2292" s="124" t="str">
        <f t="shared" si="155"/>
        <v/>
      </c>
      <c r="AF2292" s="195" t="str">
        <f t="shared" si="157"/>
        <v/>
      </c>
      <c r="AG2292" s="194" t="str">
        <f t="shared" si="158"/>
        <v/>
      </c>
      <c r="AH2292" s="194">
        <f>IF(AG2292="",0,IF(ISERROR(VLOOKUP(AG2292,AG$7:AG2291,1,FALSE)),1,0))</f>
        <v>0</v>
      </c>
      <c r="AI2292" s="194"/>
    </row>
    <row r="2293" spans="1:35" ht="16.5" customHeight="1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75">
        <f>IF(AND($X$5012&lt;&gt;" ",$X$5012&lt;&gt;0),IF(X2293=$X$5012,1+COUNTIF(U$7:U2292,"&gt;0"),0),0)</f>
        <v>0</v>
      </c>
      <c r="V2293" s="178" t="s">
        <v>2482</v>
      </c>
      <c r="W2293" s="130"/>
      <c r="X2293" s="131"/>
      <c r="Y2293" s="131"/>
      <c r="Z2293" s="206"/>
      <c r="AA2293" s="134"/>
      <c r="AB2293" s="174">
        <f>IF(AC2293="totale",SUMIF(AA$7:AA2293,"somma",Z$7:Z2293)-SUMIF(AC$7:AC2292,"totale",AB$7:AB2292),0)</f>
        <v>0</v>
      </c>
      <c r="AC2293" s="134"/>
      <c r="AD2293" s="194">
        <f t="shared" si="156"/>
        <v>0</v>
      </c>
      <c r="AE2293" s="124" t="str">
        <f t="shared" si="155"/>
        <v/>
      </c>
      <c r="AF2293" s="195" t="str">
        <f t="shared" si="157"/>
        <v/>
      </c>
      <c r="AG2293" s="194" t="str">
        <f t="shared" si="158"/>
        <v/>
      </c>
      <c r="AH2293" s="194">
        <f>IF(AG2293="",0,IF(ISERROR(VLOOKUP(AG2293,AG$7:AG2292,1,FALSE)),1,0))</f>
        <v>0</v>
      </c>
      <c r="AI2293" s="194"/>
    </row>
    <row r="2294" spans="1:35" ht="16.5" customHeight="1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75">
        <f>IF(AND($X$5012&lt;&gt;" ",$X$5012&lt;&gt;0),IF(X2294=$X$5012,1+COUNTIF(U$7:U2293,"&gt;0"),0),0)</f>
        <v>0</v>
      </c>
      <c r="V2294" s="178" t="s">
        <v>2483</v>
      </c>
      <c r="W2294" s="130"/>
      <c r="X2294" s="131"/>
      <c r="Y2294" s="131"/>
      <c r="Z2294" s="206"/>
      <c r="AA2294" s="134"/>
      <c r="AB2294" s="174">
        <f>IF(AC2294="totale",SUMIF(AA$7:AA2294,"somma",Z$7:Z2294)-SUMIF(AC$7:AC2293,"totale",AB$7:AB2293),0)</f>
        <v>0</v>
      </c>
      <c r="AC2294" s="134"/>
      <c r="AD2294" s="194">
        <f t="shared" si="156"/>
        <v>0</v>
      </c>
      <c r="AE2294" s="124" t="str">
        <f t="shared" si="155"/>
        <v/>
      </c>
      <c r="AF2294" s="195" t="str">
        <f t="shared" si="157"/>
        <v/>
      </c>
      <c r="AG2294" s="194" t="str">
        <f t="shared" si="158"/>
        <v/>
      </c>
      <c r="AH2294" s="194">
        <f>IF(AG2294="",0,IF(ISERROR(VLOOKUP(AG2294,AG$7:AG2293,1,FALSE)),1,0))</f>
        <v>0</v>
      </c>
      <c r="AI2294" s="194"/>
    </row>
    <row r="2295" spans="1:35" ht="16.5" customHeight="1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75">
        <f>IF(AND($X$5012&lt;&gt;" ",$X$5012&lt;&gt;0),IF(X2295=$X$5012,1+COUNTIF(U$7:U2294,"&gt;0"),0),0)</f>
        <v>0</v>
      </c>
      <c r="V2295" s="178" t="s">
        <v>2484</v>
      </c>
      <c r="W2295" s="130"/>
      <c r="X2295" s="131"/>
      <c r="Y2295" s="131"/>
      <c r="Z2295" s="206"/>
      <c r="AA2295" s="134"/>
      <c r="AB2295" s="174">
        <f>IF(AC2295="totale",SUMIF(AA$7:AA2295,"somma",Z$7:Z2295)-SUMIF(AC$7:AC2294,"totale",AB$7:AB2294),0)</f>
        <v>0</v>
      </c>
      <c r="AC2295" s="134"/>
      <c r="AD2295" s="194">
        <f t="shared" si="156"/>
        <v>0</v>
      </c>
      <c r="AE2295" s="124" t="str">
        <f t="shared" si="155"/>
        <v/>
      </c>
      <c r="AF2295" s="195" t="str">
        <f t="shared" si="157"/>
        <v/>
      </c>
      <c r="AG2295" s="194" t="str">
        <f t="shared" si="158"/>
        <v/>
      </c>
      <c r="AH2295" s="194">
        <f>IF(AG2295="",0,IF(ISERROR(VLOOKUP(AG2295,AG$7:AG2294,1,FALSE)),1,0))</f>
        <v>0</v>
      </c>
      <c r="AI2295" s="194"/>
    </row>
    <row r="2296" spans="1:35" ht="16.5" customHeight="1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75">
        <f>IF(AND($X$5012&lt;&gt;" ",$X$5012&lt;&gt;0),IF(X2296=$X$5012,1+COUNTIF(U$7:U2295,"&gt;0"),0),0)</f>
        <v>0</v>
      </c>
      <c r="V2296" s="178" t="s">
        <v>2485</v>
      </c>
      <c r="W2296" s="130"/>
      <c r="X2296" s="131"/>
      <c r="Y2296" s="131"/>
      <c r="Z2296" s="206"/>
      <c r="AA2296" s="134"/>
      <c r="AB2296" s="174">
        <f>IF(AC2296="totale",SUMIF(AA$7:AA2296,"somma",Z$7:Z2296)-SUMIF(AC$7:AC2295,"totale",AB$7:AB2295),0)</f>
        <v>0</v>
      </c>
      <c r="AC2296" s="134"/>
      <c r="AD2296" s="194">
        <f t="shared" si="156"/>
        <v>0</v>
      </c>
      <c r="AE2296" s="124" t="str">
        <f t="shared" si="155"/>
        <v/>
      </c>
      <c r="AF2296" s="195" t="str">
        <f t="shared" si="157"/>
        <v/>
      </c>
      <c r="AG2296" s="194" t="str">
        <f t="shared" si="158"/>
        <v/>
      </c>
      <c r="AH2296" s="194">
        <f>IF(AG2296="",0,IF(ISERROR(VLOOKUP(AG2296,AG$7:AG2295,1,FALSE)),1,0))</f>
        <v>0</v>
      </c>
      <c r="AI2296" s="194"/>
    </row>
    <row r="2297" spans="1:35" ht="16.5" customHeight="1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75">
        <f>IF(AND($X$5012&lt;&gt;" ",$X$5012&lt;&gt;0),IF(X2297=$X$5012,1+COUNTIF(U$7:U2296,"&gt;0"),0),0)</f>
        <v>0</v>
      </c>
      <c r="V2297" s="178" t="s">
        <v>2486</v>
      </c>
      <c r="W2297" s="130"/>
      <c r="X2297" s="131"/>
      <c r="Y2297" s="131"/>
      <c r="Z2297" s="206"/>
      <c r="AA2297" s="134"/>
      <c r="AB2297" s="174">
        <f>IF(AC2297="totale",SUMIF(AA$7:AA2297,"somma",Z$7:Z2297)-SUMIF(AC$7:AC2296,"totale",AB$7:AB2296),0)</f>
        <v>0</v>
      </c>
      <c r="AC2297" s="134"/>
      <c r="AD2297" s="194">
        <f t="shared" si="156"/>
        <v>0</v>
      </c>
      <c r="AE2297" s="124" t="str">
        <f t="shared" si="155"/>
        <v/>
      </c>
      <c r="AF2297" s="195" t="str">
        <f t="shared" si="157"/>
        <v/>
      </c>
      <c r="AG2297" s="194" t="str">
        <f t="shared" si="158"/>
        <v/>
      </c>
      <c r="AH2297" s="194">
        <f>IF(AG2297="",0,IF(ISERROR(VLOOKUP(AG2297,AG$7:AG2296,1,FALSE)),1,0))</f>
        <v>0</v>
      </c>
      <c r="AI2297" s="194"/>
    </row>
    <row r="2298" spans="1:35" ht="16.5" customHeight="1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75">
        <f>IF(AND($X$5012&lt;&gt;" ",$X$5012&lt;&gt;0),IF(X2298=$X$5012,1+COUNTIF(U$7:U2297,"&gt;0"),0),0)</f>
        <v>0</v>
      </c>
      <c r="V2298" s="178" t="s">
        <v>2487</v>
      </c>
      <c r="W2298" s="130"/>
      <c r="X2298" s="131"/>
      <c r="Y2298" s="131"/>
      <c r="Z2298" s="206"/>
      <c r="AA2298" s="134"/>
      <c r="AB2298" s="174">
        <f>IF(AC2298="totale",SUMIF(AA$7:AA2298,"somma",Z$7:Z2298)-SUMIF(AC$7:AC2297,"totale",AB$7:AB2297),0)</f>
        <v>0</v>
      </c>
      <c r="AC2298" s="134"/>
      <c r="AD2298" s="194">
        <f t="shared" si="156"/>
        <v>0</v>
      </c>
      <c r="AE2298" s="124" t="str">
        <f t="shared" si="155"/>
        <v/>
      </c>
      <c r="AF2298" s="195" t="str">
        <f t="shared" si="157"/>
        <v/>
      </c>
      <c r="AG2298" s="194" t="str">
        <f t="shared" si="158"/>
        <v/>
      </c>
      <c r="AH2298" s="194">
        <f>IF(AG2298="",0,IF(ISERROR(VLOOKUP(AG2298,AG$7:AG2297,1,FALSE)),1,0))</f>
        <v>0</v>
      </c>
      <c r="AI2298" s="194"/>
    </row>
    <row r="2299" spans="1:35" ht="16.5" customHeight="1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75">
        <f>IF(AND($X$5012&lt;&gt;" ",$X$5012&lt;&gt;0),IF(X2299=$X$5012,1+COUNTIF(U$7:U2298,"&gt;0"),0),0)</f>
        <v>0</v>
      </c>
      <c r="V2299" s="178" t="s">
        <v>2488</v>
      </c>
      <c r="W2299" s="130"/>
      <c r="X2299" s="131"/>
      <c r="Y2299" s="131"/>
      <c r="Z2299" s="206"/>
      <c r="AA2299" s="134"/>
      <c r="AB2299" s="174">
        <f>IF(AC2299="totale",SUMIF(AA$7:AA2299,"somma",Z$7:Z2299)-SUMIF(AC$7:AC2298,"totale",AB$7:AB2298),0)</f>
        <v>0</v>
      </c>
      <c r="AC2299" s="134"/>
      <c r="AD2299" s="194">
        <f t="shared" si="156"/>
        <v>0</v>
      </c>
      <c r="AE2299" s="124" t="str">
        <f t="shared" si="155"/>
        <v/>
      </c>
      <c r="AF2299" s="195" t="str">
        <f t="shared" si="157"/>
        <v/>
      </c>
      <c r="AG2299" s="194" t="str">
        <f t="shared" si="158"/>
        <v/>
      </c>
      <c r="AH2299" s="194">
        <f>IF(AG2299="",0,IF(ISERROR(VLOOKUP(AG2299,AG$7:AG2298,1,FALSE)),1,0))</f>
        <v>0</v>
      </c>
      <c r="AI2299" s="194"/>
    </row>
    <row r="2300" spans="1:35" ht="16.5" customHeight="1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75">
        <f>IF(AND($X$5012&lt;&gt;" ",$X$5012&lt;&gt;0),IF(X2300=$X$5012,1+COUNTIF(U$7:U2299,"&gt;0"),0),0)</f>
        <v>0</v>
      </c>
      <c r="V2300" s="178" t="s">
        <v>2489</v>
      </c>
      <c r="W2300" s="130"/>
      <c r="X2300" s="131"/>
      <c r="Y2300" s="131"/>
      <c r="Z2300" s="206"/>
      <c r="AA2300" s="134"/>
      <c r="AB2300" s="174">
        <f>IF(AC2300="totale",SUMIF(AA$7:AA2300,"somma",Z$7:Z2300)-SUMIF(AC$7:AC2299,"totale",AB$7:AB2299),0)</f>
        <v>0</v>
      </c>
      <c r="AC2300" s="134"/>
      <c r="AD2300" s="194">
        <f t="shared" si="156"/>
        <v>0</v>
      </c>
      <c r="AE2300" s="124" t="str">
        <f t="shared" si="155"/>
        <v/>
      </c>
      <c r="AF2300" s="195" t="str">
        <f t="shared" si="157"/>
        <v/>
      </c>
      <c r="AG2300" s="194" t="str">
        <f t="shared" si="158"/>
        <v/>
      </c>
      <c r="AH2300" s="194">
        <f>IF(AG2300="",0,IF(ISERROR(VLOOKUP(AG2300,AG$7:AG2299,1,FALSE)),1,0))</f>
        <v>0</v>
      </c>
      <c r="AI2300" s="194"/>
    </row>
    <row r="2301" spans="1:35" ht="16.5" customHeight="1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75">
        <f>IF(AND($X$5012&lt;&gt;" ",$X$5012&lt;&gt;0),IF(X2301=$X$5012,1+COUNTIF(U$7:U2300,"&gt;0"),0),0)</f>
        <v>0</v>
      </c>
      <c r="V2301" s="178" t="s">
        <v>2490</v>
      </c>
      <c r="W2301" s="130"/>
      <c r="X2301" s="131"/>
      <c r="Y2301" s="131"/>
      <c r="Z2301" s="206"/>
      <c r="AA2301" s="134"/>
      <c r="AB2301" s="174">
        <f>IF(AC2301="totale",SUMIF(AA$7:AA2301,"somma",Z$7:Z2301)-SUMIF(AC$7:AC2300,"totale",AB$7:AB2300),0)</f>
        <v>0</v>
      </c>
      <c r="AC2301" s="134"/>
      <c r="AD2301" s="194">
        <f t="shared" si="156"/>
        <v>0</v>
      </c>
      <c r="AE2301" s="124" t="str">
        <f t="shared" si="155"/>
        <v/>
      </c>
      <c r="AF2301" s="195" t="str">
        <f t="shared" si="157"/>
        <v/>
      </c>
      <c r="AG2301" s="194" t="str">
        <f t="shared" si="158"/>
        <v/>
      </c>
      <c r="AH2301" s="194">
        <f>IF(AG2301="",0,IF(ISERROR(VLOOKUP(AG2301,AG$7:AG2300,1,FALSE)),1,0))</f>
        <v>0</v>
      </c>
      <c r="AI2301" s="194"/>
    </row>
    <row r="2302" spans="1:35" ht="16.5" customHeight="1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75">
        <f>IF(AND($X$5012&lt;&gt;" ",$X$5012&lt;&gt;0),IF(X2302=$X$5012,1+COUNTIF(U$7:U2301,"&gt;0"),0),0)</f>
        <v>0</v>
      </c>
      <c r="V2302" s="178" t="s">
        <v>2491</v>
      </c>
      <c r="W2302" s="130"/>
      <c r="X2302" s="131"/>
      <c r="Y2302" s="131"/>
      <c r="Z2302" s="206"/>
      <c r="AA2302" s="134"/>
      <c r="AB2302" s="174">
        <f>IF(AC2302="totale",SUMIF(AA$7:AA2302,"somma",Z$7:Z2302)-SUMIF(AC$7:AC2301,"totale",AB$7:AB2301),0)</f>
        <v>0</v>
      </c>
      <c r="AC2302" s="134"/>
      <c r="AD2302" s="194">
        <f t="shared" si="156"/>
        <v>0</v>
      </c>
      <c r="AE2302" s="124" t="str">
        <f t="shared" si="155"/>
        <v/>
      </c>
      <c r="AF2302" s="195" t="str">
        <f t="shared" si="157"/>
        <v/>
      </c>
      <c r="AG2302" s="194" t="str">
        <f t="shared" si="158"/>
        <v/>
      </c>
      <c r="AH2302" s="194">
        <f>IF(AG2302="",0,IF(ISERROR(VLOOKUP(AG2302,AG$7:AG2301,1,FALSE)),1,0))</f>
        <v>0</v>
      </c>
      <c r="AI2302" s="194"/>
    </row>
    <row r="2303" spans="1:35" ht="16.5" customHeight="1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75">
        <f>IF(AND($X$5012&lt;&gt;" ",$X$5012&lt;&gt;0),IF(X2303=$X$5012,1+COUNTIF(U$7:U2302,"&gt;0"),0),0)</f>
        <v>0</v>
      </c>
      <c r="V2303" s="178" t="s">
        <v>2492</v>
      </c>
      <c r="W2303" s="130"/>
      <c r="X2303" s="131"/>
      <c r="Y2303" s="131"/>
      <c r="Z2303" s="206"/>
      <c r="AA2303" s="134"/>
      <c r="AB2303" s="174">
        <f>IF(AC2303="totale",SUMIF(AA$7:AA2303,"somma",Z$7:Z2303)-SUMIF(AC$7:AC2302,"totale",AB$7:AB2302),0)</f>
        <v>0</v>
      </c>
      <c r="AC2303" s="134"/>
      <c r="AD2303" s="194">
        <f t="shared" si="156"/>
        <v>0</v>
      </c>
      <c r="AE2303" s="124" t="str">
        <f t="shared" si="155"/>
        <v/>
      </c>
      <c r="AF2303" s="195" t="str">
        <f t="shared" si="157"/>
        <v/>
      </c>
      <c r="AG2303" s="194" t="str">
        <f t="shared" si="158"/>
        <v/>
      </c>
      <c r="AH2303" s="194">
        <f>IF(AG2303="",0,IF(ISERROR(VLOOKUP(AG2303,AG$7:AG2302,1,FALSE)),1,0))</f>
        <v>0</v>
      </c>
      <c r="AI2303" s="194"/>
    </row>
    <row r="2304" spans="1:35" ht="16.5" customHeight="1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75">
        <f>IF(AND($X$5012&lt;&gt;" ",$X$5012&lt;&gt;0),IF(X2304=$X$5012,1+COUNTIF(U$7:U2303,"&gt;0"),0),0)</f>
        <v>0</v>
      </c>
      <c r="V2304" s="178" t="s">
        <v>2493</v>
      </c>
      <c r="W2304" s="130"/>
      <c r="X2304" s="131"/>
      <c r="Y2304" s="131"/>
      <c r="Z2304" s="206"/>
      <c r="AA2304" s="134"/>
      <c r="AB2304" s="174">
        <f>IF(AC2304="totale",SUMIF(AA$7:AA2304,"somma",Z$7:Z2304)-SUMIF(AC$7:AC2303,"totale",AB$7:AB2303),0)</f>
        <v>0</v>
      </c>
      <c r="AC2304" s="134"/>
      <c r="AD2304" s="194">
        <f t="shared" si="156"/>
        <v>0</v>
      </c>
      <c r="AE2304" s="124" t="str">
        <f t="shared" si="155"/>
        <v/>
      </c>
      <c r="AF2304" s="195" t="str">
        <f t="shared" si="157"/>
        <v/>
      </c>
      <c r="AG2304" s="194" t="str">
        <f t="shared" si="158"/>
        <v/>
      </c>
      <c r="AH2304" s="194">
        <f>IF(AG2304="",0,IF(ISERROR(VLOOKUP(AG2304,AG$7:AG2303,1,FALSE)),1,0))</f>
        <v>0</v>
      </c>
      <c r="AI2304" s="194"/>
    </row>
    <row r="2305" spans="1:35" ht="16.5" customHeight="1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75">
        <f>IF(AND($X$5012&lt;&gt;" ",$X$5012&lt;&gt;0),IF(X2305=$X$5012,1+COUNTIF(U$7:U2304,"&gt;0"),0),0)</f>
        <v>0</v>
      </c>
      <c r="V2305" s="178" t="s">
        <v>2494</v>
      </c>
      <c r="W2305" s="130"/>
      <c r="X2305" s="131"/>
      <c r="Y2305" s="131"/>
      <c r="Z2305" s="206"/>
      <c r="AA2305" s="134"/>
      <c r="AB2305" s="174">
        <f>IF(AC2305="totale",SUMIF(AA$7:AA2305,"somma",Z$7:Z2305)-SUMIF(AC$7:AC2304,"totale",AB$7:AB2304),0)</f>
        <v>0</v>
      </c>
      <c r="AC2305" s="134"/>
      <c r="AD2305" s="194">
        <f t="shared" si="156"/>
        <v>0</v>
      </c>
      <c r="AE2305" s="124" t="str">
        <f t="shared" si="155"/>
        <v/>
      </c>
      <c r="AF2305" s="195" t="str">
        <f t="shared" si="157"/>
        <v/>
      </c>
      <c r="AG2305" s="194" t="str">
        <f t="shared" si="158"/>
        <v/>
      </c>
      <c r="AH2305" s="194">
        <f>IF(AG2305="",0,IF(ISERROR(VLOOKUP(AG2305,AG$7:AG2304,1,FALSE)),1,0))</f>
        <v>0</v>
      </c>
      <c r="AI2305" s="194"/>
    </row>
    <row r="2306" spans="1:35" ht="16.5" customHeight="1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75">
        <f>IF(AND($X$5012&lt;&gt;" ",$X$5012&lt;&gt;0),IF(X2306=$X$5012,1+COUNTIF(U$7:U2305,"&gt;0"),0),0)</f>
        <v>0</v>
      </c>
      <c r="V2306" s="178" t="s">
        <v>2495</v>
      </c>
      <c r="W2306" s="130"/>
      <c r="X2306" s="131"/>
      <c r="Y2306" s="131"/>
      <c r="Z2306" s="206"/>
      <c r="AA2306" s="134"/>
      <c r="AB2306" s="174">
        <f>IF(AC2306="totale",SUMIF(AA$7:AA2306,"somma",Z$7:Z2306)-SUMIF(AC$7:AC2305,"totale",AB$7:AB2305),0)</f>
        <v>0</v>
      </c>
      <c r="AC2306" s="134"/>
      <c r="AD2306" s="194">
        <f t="shared" si="156"/>
        <v>0</v>
      </c>
      <c r="AE2306" s="124" t="str">
        <f t="shared" si="155"/>
        <v/>
      </c>
      <c r="AF2306" s="195" t="str">
        <f t="shared" si="157"/>
        <v/>
      </c>
      <c r="AG2306" s="194" t="str">
        <f t="shared" si="158"/>
        <v/>
      </c>
      <c r="AH2306" s="194">
        <f>IF(AG2306="",0,IF(ISERROR(VLOOKUP(AG2306,AG$7:AG2305,1,FALSE)),1,0))</f>
        <v>0</v>
      </c>
      <c r="AI2306" s="194"/>
    </row>
    <row r="2307" spans="1:35" ht="16.5" customHeight="1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75">
        <f>IF(AND($X$5012&lt;&gt;" ",$X$5012&lt;&gt;0),IF(X2307=$X$5012,1+COUNTIF(U$7:U2306,"&gt;0"),0),0)</f>
        <v>0</v>
      </c>
      <c r="V2307" s="178" t="s">
        <v>2496</v>
      </c>
      <c r="W2307" s="130"/>
      <c r="X2307" s="131"/>
      <c r="Y2307" s="131"/>
      <c r="Z2307" s="206"/>
      <c r="AA2307" s="134"/>
      <c r="AB2307" s="174">
        <f>IF(AC2307="totale",SUMIF(AA$7:AA2307,"somma",Z$7:Z2307)-SUMIF(AC$7:AC2306,"totale",AB$7:AB2306),0)</f>
        <v>0</v>
      </c>
      <c r="AC2307" s="134"/>
      <c r="AD2307" s="194">
        <f t="shared" si="156"/>
        <v>0</v>
      </c>
      <c r="AE2307" s="124" t="str">
        <f t="shared" si="155"/>
        <v/>
      </c>
      <c r="AF2307" s="195" t="str">
        <f t="shared" si="157"/>
        <v/>
      </c>
      <c r="AG2307" s="194" t="str">
        <f t="shared" si="158"/>
        <v/>
      </c>
      <c r="AH2307" s="194">
        <f>IF(AG2307="",0,IF(ISERROR(VLOOKUP(AG2307,AG$7:AG2306,1,FALSE)),1,0))</f>
        <v>0</v>
      </c>
      <c r="AI2307" s="194"/>
    </row>
    <row r="2308" spans="1:35" ht="16.5" customHeight="1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75">
        <f>IF(AND($X$5012&lt;&gt;" ",$X$5012&lt;&gt;0),IF(X2308=$X$5012,1+COUNTIF(U$7:U2307,"&gt;0"),0),0)</f>
        <v>0</v>
      </c>
      <c r="V2308" s="178" t="s">
        <v>2497</v>
      </c>
      <c r="W2308" s="130"/>
      <c r="X2308" s="131"/>
      <c r="Y2308" s="131"/>
      <c r="Z2308" s="206"/>
      <c r="AA2308" s="134"/>
      <c r="AB2308" s="174">
        <f>IF(AC2308="totale",SUMIF(AA$7:AA2308,"somma",Z$7:Z2308)-SUMIF(AC$7:AC2307,"totale",AB$7:AB2307),0)</f>
        <v>0</v>
      </c>
      <c r="AC2308" s="134"/>
      <c r="AD2308" s="194">
        <f t="shared" si="156"/>
        <v>0</v>
      </c>
      <c r="AE2308" s="124" t="str">
        <f t="shared" si="155"/>
        <v/>
      </c>
      <c r="AF2308" s="195" t="str">
        <f t="shared" si="157"/>
        <v/>
      </c>
      <c r="AG2308" s="194" t="str">
        <f t="shared" si="158"/>
        <v/>
      </c>
      <c r="AH2308" s="194">
        <f>IF(AG2308="",0,IF(ISERROR(VLOOKUP(AG2308,AG$7:AG2307,1,FALSE)),1,0))</f>
        <v>0</v>
      </c>
      <c r="AI2308" s="194"/>
    </row>
    <row r="2309" spans="1:35" ht="16.5" customHeight="1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75">
        <f>IF(AND($X$5012&lt;&gt;" ",$X$5012&lt;&gt;0),IF(X2309=$X$5012,1+COUNTIF(U$7:U2308,"&gt;0"),0),0)</f>
        <v>0</v>
      </c>
      <c r="V2309" s="178" t="s">
        <v>2498</v>
      </c>
      <c r="W2309" s="130"/>
      <c r="X2309" s="131"/>
      <c r="Y2309" s="131"/>
      <c r="Z2309" s="206"/>
      <c r="AA2309" s="134"/>
      <c r="AB2309" s="174">
        <f>IF(AC2309="totale",SUMIF(AA$7:AA2309,"somma",Z$7:Z2309)-SUMIF(AC$7:AC2308,"totale",AB$7:AB2308),0)</f>
        <v>0</v>
      </c>
      <c r="AC2309" s="134"/>
      <c r="AD2309" s="194">
        <f t="shared" si="156"/>
        <v>0</v>
      </c>
      <c r="AE2309" s="124" t="str">
        <f t="shared" si="155"/>
        <v/>
      </c>
      <c r="AF2309" s="195" t="str">
        <f t="shared" si="157"/>
        <v/>
      </c>
      <c r="AG2309" s="194" t="str">
        <f t="shared" si="158"/>
        <v/>
      </c>
      <c r="AH2309" s="194">
        <f>IF(AG2309="",0,IF(ISERROR(VLOOKUP(AG2309,AG$7:AG2308,1,FALSE)),1,0))</f>
        <v>0</v>
      </c>
      <c r="AI2309" s="194"/>
    </row>
    <row r="2310" spans="1:35" ht="16.5" customHeight="1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75">
        <f>IF(AND($X$5012&lt;&gt;" ",$X$5012&lt;&gt;0),IF(X2310=$X$5012,1+COUNTIF(U$7:U2309,"&gt;0"),0),0)</f>
        <v>0</v>
      </c>
      <c r="V2310" s="178" t="s">
        <v>2499</v>
      </c>
      <c r="W2310" s="130"/>
      <c r="X2310" s="131"/>
      <c r="Y2310" s="131"/>
      <c r="Z2310" s="206"/>
      <c r="AA2310" s="134"/>
      <c r="AB2310" s="174">
        <f>IF(AC2310="totale",SUMIF(AA$7:AA2310,"somma",Z$7:Z2310)-SUMIF(AC$7:AC2309,"totale",AB$7:AB2309),0)</f>
        <v>0</v>
      </c>
      <c r="AC2310" s="134"/>
      <c r="AD2310" s="194">
        <f t="shared" si="156"/>
        <v>0</v>
      </c>
      <c r="AE2310" s="124" t="str">
        <f t="shared" ref="AE2310:AE2373" si="159">IF(W2310&gt;0,CONCATENATE(MONTH(W2310)&amp;X2310),"")</f>
        <v/>
      </c>
      <c r="AF2310" s="195" t="str">
        <f t="shared" si="157"/>
        <v/>
      </c>
      <c r="AG2310" s="194" t="str">
        <f t="shared" si="158"/>
        <v/>
      </c>
      <c r="AH2310" s="194">
        <f>IF(AG2310="",0,IF(ISERROR(VLOOKUP(AG2310,AG$7:AG2309,1,FALSE)),1,0))</f>
        <v>0</v>
      </c>
      <c r="AI2310" s="194"/>
    </row>
    <row r="2311" spans="1:35" ht="16.5" customHeight="1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75">
        <f>IF(AND($X$5012&lt;&gt;" ",$X$5012&lt;&gt;0),IF(X2311=$X$5012,1+COUNTIF(U$7:U2310,"&gt;0"),0),0)</f>
        <v>0</v>
      </c>
      <c r="V2311" s="178" t="s">
        <v>2500</v>
      </c>
      <c r="W2311" s="130"/>
      <c r="X2311" s="131"/>
      <c r="Y2311" s="131"/>
      <c r="Z2311" s="206"/>
      <c r="AA2311" s="134"/>
      <c r="AB2311" s="174">
        <f>IF(AC2311="totale",SUMIF(AA$7:AA2311,"somma",Z$7:Z2311)-SUMIF(AC$7:AC2310,"totale",AB$7:AB2310),0)</f>
        <v>0</v>
      </c>
      <c r="AC2311" s="134"/>
      <c r="AD2311" s="194">
        <f t="shared" si="156"/>
        <v>0</v>
      </c>
      <c r="AE2311" s="124" t="str">
        <f t="shared" si="159"/>
        <v/>
      </c>
      <c r="AF2311" s="195" t="str">
        <f t="shared" si="157"/>
        <v/>
      </c>
      <c r="AG2311" s="194" t="str">
        <f t="shared" si="158"/>
        <v/>
      </c>
      <c r="AH2311" s="194">
        <f>IF(AG2311="",0,IF(ISERROR(VLOOKUP(AG2311,AG$7:AG2310,1,FALSE)),1,0))</f>
        <v>0</v>
      </c>
      <c r="AI2311" s="194"/>
    </row>
    <row r="2312" spans="1:35" ht="16.5" customHeight="1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75">
        <f>IF(AND($X$5012&lt;&gt;" ",$X$5012&lt;&gt;0),IF(X2312=$X$5012,1+COUNTIF(U$7:U2311,"&gt;0"),0),0)</f>
        <v>0</v>
      </c>
      <c r="V2312" s="178" t="s">
        <v>2501</v>
      </c>
      <c r="W2312" s="130"/>
      <c r="X2312" s="131"/>
      <c r="Y2312" s="131"/>
      <c r="Z2312" s="206"/>
      <c r="AA2312" s="134"/>
      <c r="AB2312" s="174">
        <f>IF(AC2312="totale",SUMIF(AA$7:AA2312,"somma",Z$7:Z2312)-SUMIF(AC$7:AC2311,"totale",AB$7:AB2311),0)</f>
        <v>0</v>
      </c>
      <c r="AC2312" s="134"/>
      <c r="AD2312" s="194">
        <f t="shared" ref="AD2312:AD2375" si="160">IF(ISBLANK(X2312),0,VLOOKUP(X2312,$B$8:$E$57,1,FALSE))</f>
        <v>0</v>
      </c>
      <c r="AE2312" s="124" t="str">
        <f t="shared" si="159"/>
        <v/>
      </c>
      <c r="AF2312" s="195" t="str">
        <f t="shared" ref="AF2312:AF2375" si="161">IF(OR(AND(Z2312&lt;&gt;0,ISBLANK(X2312)),ISERROR(AD2312)),"ERR","")</f>
        <v/>
      </c>
      <c r="AG2312" s="194" t="str">
        <f t="shared" si="158"/>
        <v/>
      </c>
      <c r="AH2312" s="194">
        <f>IF(AG2312="",0,IF(ISERROR(VLOOKUP(AG2312,AG$7:AG2311,1,FALSE)),1,0))</f>
        <v>0</v>
      </c>
      <c r="AI2312" s="194"/>
    </row>
    <row r="2313" spans="1:35" ht="16.5" customHeight="1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75">
        <f>IF(AND($X$5012&lt;&gt;" ",$X$5012&lt;&gt;0),IF(X2313=$X$5012,1+COUNTIF(U$7:U2312,"&gt;0"),0),0)</f>
        <v>0</v>
      </c>
      <c r="V2313" s="178" t="s">
        <v>2502</v>
      </c>
      <c r="W2313" s="130"/>
      <c r="X2313" s="131"/>
      <c r="Y2313" s="131"/>
      <c r="Z2313" s="206"/>
      <c r="AA2313" s="134"/>
      <c r="AB2313" s="174">
        <f>IF(AC2313="totale",SUMIF(AA$7:AA2313,"somma",Z$7:Z2313)-SUMIF(AC$7:AC2312,"totale",AB$7:AB2312),0)</f>
        <v>0</v>
      </c>
      <c r="AC2313" s="134"/>
      <c r="AD2313" s="194">
        <f t="shared" si="160"/>
        <v>0</v>
      </c>
      <c r="AE2313" s="124" t="str">
        <f t="shared" si="159"/>
        <v/>
      </c>
      <c r="AF2313" s="195" t="str">
        <f t="shared" si="161"/>
        <v/>
      </c>
      <c r="AG2313" s="194" t="str">
        <f t="shared" si="158"/>
        <v/>
      </c>
      <c r="AH2313" s="194">
        <f>IF(AG2313="",0,IF(ISERROR(VLOOKUP(AG2313,AG$7:AG2312,1,FALSE)),1,0))</f>
        <v>0</v>
      </c>
      <c r="AI2313" s="194"/>
    </row>
    <row r="2314" spans="1:35" ht="16.5" customHeight="1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75">
        <f>IF(AND($X$5012&lt;&gt;" ",$X$5012&lt;&gt;0),IF(X2314=$X$5012,1+COUNTIF(U$7:U2313,"&gt;0"),0),0)</f>
        <v>0</v>
      </c>
      <c r="V2314" s="178" t="s">
        <v>2503</v>
      </c>
      <c r="W2314" s="130"/>
      <c r="X2314" s="131"/>
      <c r="Y2314" s="131"/>
      <c r="Z2314" s="206"/>
      <c r="AA2314" s="134"/>
      <c r="AB2314" s="174">
        <f>IF(AC2314="totale",SUMIF(AA$7:AA2314,"somma",Z$7:Z2314)-SUMIF(AC$7:AC2313,"totale",AB$7:AB2313),0)</f>
        <v>0</v>
      </c>
      <c r="AC2314" s="134"/>
      <c r="AD2314" s="194">
        <f t="shared" si="160"/>
        <v>0</v>
      </c>
      <c r="AE2314" s="124" t="str">
        <f t="shared" si="159"/>
        <v/>
      </c>
      <c r="AF2314" s="195" t="str">
        <f t="shared" si="161"/>
        <v/>
      </c>
      <c r="AG2314" s="194" t="str">
        <f t="shared" ref="AG2314:AG2377" si="162">IF(W2314&gt;0,CONCATENATE(MONTH(W2314),"-",YEAR(W2314)),"")</f>
        <v/>
      </c>
      <c r="AH2314" s="194">
        <f>IF(AG2314="",0,IF(ISERROR(VLOOKUP(AG2314,AG$7:AG2313,1,FALSE)),1,0))</f>
        <v>0</v>
      </c>
      <c r="AI2314" s="194"/>
    </row>
    <row r="2315" spans="1:35" ht="16.5" customHeight="1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75">
        <f>IF(AND($X$5012&lt;&gt;" ",$X$5012&lt;&gt;0),IF(X2315=$X$5012,1+COUNTIF(U$7:U2314,"&gt;0"),0),0)</f>
        <v>0</v>
      </c>
      <c r="V2315" s="178" t="s">
        <v>2504</v>
      </c>
      <c r="W2315" s="130"/>
      <c r="X2315" s="131"/>
      <c r="Y2315" s="131"/>
      <c r="Z2315" s="206"/>
      <c r="AA2315" s="134"/>
      <c r="AB2315" s="174">
        <f>IF(AC2315="totale",SUMIF(AA$7:AA2315,"somma",Z$7:Z2315)-SUMIF(AC$7:AC2314,"totale",AB$7:AB2314),0)</f>
        <v>0</v>
      </c>
      <c r="AC2315" s="134"/>
      <c r="AD2315" s="194">
        <f t="shared" si="160"/>
        <v>0</v>
      </c>
      <c r="AE2315" s="124" t="str">
        <f t="shared" si="159"/>
        <v/>
      </c>
      <c r="AF2315" s="195" t="str">
        <f t="shared" si="161"/>
        <v/>
      </c>
      <c r="AG2315" s="194" t="str">
        <f t="shared" si="162"/>
        <v/>
      </c>
      <c r="AH2315" s="194">
        <f>IF(AG2315="",0,IF(ISERROR(VLOOKUP(AG2315,AG$7:AG2314,1,FALSE)),1,0))</f>
        <v>0</v>
      </c>
      <c r="AI2315" s="194"/>
    </row>
    <row r="2316" spans="1:35" ht="16.5" customHeight="1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75">
        <f>IF(AND($X$5012&lt;&gt;" ",$X$5012&lt;&gt;0),IF(X2316=$X$5012,1+COUNTIF(U$7:U2315,"&gt;0"),0),0)</f>
        <v>0</v>
      </c>
      <c r="V2316" s="178" t="s">
        <v>2505</v>
      </c>
      <c r="W2316" s="130"/>
      <c r="X2316" s="131"/>
      <c r="Y2316" s="131"/>
      <c r="Z2316" s="206"/>
      <c r="AA2316" s="134"/>
      <c r="AB2316" s="174">
        <f>IF(AC2316="totale",SUMIF(AA$7:AA2316,"somma",Z$7:Z2316)-SUMIF(AC$7:AC2315,"totale",AB$7:AB2315),0)</f>
        <v>0</v>
      </c>
      <c r="AC2316" s="134"/>
      <c r="AD2316" s="194">
        <f t="shared" si="160"/>
        <v>0</v>
      </c>
      <c r="AE2316" s="124" t="str">
        <f t="shared" si="159"/>
        <v/>
      </c>
      <c r="AF2316" s="195" t="str">
        <f t="shared" si="161"/>
        <v/>
      </c>
      <c r="AG2316" s="194" t="str">
        <f t="shared" si="162"/>
        <v/>
      </c>
      <c r="AH2316" s="194">
        <f>IF(AG2316="",0,IF(ISERROR(VLOOKUP(AG2316,AG$7:AG2315,1,FALSE)),1,0))</f>
        <v>0</v>
      </c>
      <c r="AI2316" s="194"/>
    </row>
    <row r="2317" spans="1:35" ht="16.5" customHeight="1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75">
        <f>IF(AND($X$5012&lt;&gt;" ",$X$5012&lt;&gt;0),IF(X2317=$X$5012,1+COUNTIF(U$7:U2316,"&gt;0"),0),0)</f>
        <v>0</v>
      </c>
      <c r="V2317" s="178" t="s">
        <v>2506</v>
      </c>
      <c r="W2317" s="130"/>
      <c r="X2317" s="131"/>
      <c r="Y2317" s="131"/>
      <c r="Z2317" s="206"/>
      <c r="AA2317" s="134"/>
      <c r="AB2317" s="174">
        <f>IF(AC2317="totale",SUMIF(AA$7:AA2317,"somma",Z$7:Z2317)-SUMIF(AC$7:AC2316,"totale",AB$7:AB2316),0)</f>
        <v>0</v>
      </c>
      <c r="AC2317" s="134"/>
      <c r="AD2317" s="194">
        <f t="shared" si="160"/>
        <v>0</v>
      </c>
      <c r="AE2317" s="124" t="str">
        <f t="shared" si="159"/>
        <v/>
      </c>
      <c r="AF2317" s="195" t="str">
        <f t="shared" si="161"/>
        <v/>
      </c>
      <c r="AG2317" s="194" t="str">
        <f t="shared" si="162"/>
        <v/>
      </c>
      <c r="AH2317" s="194">
        <f>IF(AG2317="",0,IF(ISERROR(VLOOKUP(AG2317,AG$7:AG2316,1,FALSE)),1,0))</f>
        <v>0</v>
      </c>
      <c r="AI2317" s="194"/>
    </row>
    <row r="2318" spans="1:35" ht="16.5" customHeight="1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75">
        <f>IF(AND($X$5012&lt;&gt;" ",$X$5012&lt;&gt;0),IF(X2318=$X$5012,1+COUNTIF(U$7:U2317,"&gt;0"),0),0)</f>
        <v>0</v>
      </c>
      <c r="V2318" s="178" t="s">
        <v>2507</v>
      </c>
      <c r="W2318" s="130"/>
      <c r="X2318" s="131"/>
      <c r="Y2318" s="131"/>
      <c r="Z2318" s="206"/>
      <c r="AA2318" s="134"/>
      <c r="AB2318" s="174">
        <f>IF(AC2318="totale",SUMIF(AA$7:AA2318,"somma",Z$7:Z2318)-SUMIF(AC$7:AC2317,"totale",AB$7:AB2317),0)</f>
        <v>0</v>
      </c>
      <c r="AC2318" s="134"/>
      <c r="AD2318" s="194">
        <f t="shared" si="160"/>
        <v>0</v>
      </c>
      <c r="AE2318" s="124" t="str">
        <f t="shared" si="159"/>
        <v/>
      </c>
      <c r="AF2318" s="195" t="str">
        <f t="shared" si="161"/>
        <v/>
      </c>
      <c r="AG2318" s="194" t="str">
        <f t="shared" si="162"/>
        <v/>
      </c>
      <c r="AH2318" s="194">
        <f>IF(AG2318="",0,IF(ISERROR(VLOOKUP(AG2318,AG$7:AG2317,1,FALSE)),1,0))</f>
        <v>0</v>
      </c>
      <c r="AI2318" s="194"/>
    </row>
    <row r="2319" spans="1:35" ht="16.5" customHeight="1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75">
        <f>IF(AND($X$5012&lt;&gt;" ",$X$5012&lt;&gt;0),IF(X2319=$X$5012,1+COUNTIF(U$7:U2318,"&gt;0"),0),0)</f>
        <v>0</v>
      </c>
      <c r="V2319" s="178" t="s">
        <v>2508</v>
      </c>
      <c r="W2319" s="130"/>
      <c r="X2319" s="131"/>
      <c r="Y2319" s="131"/>
      <c r="Z2319" s="206"/>
      <c r="AA2319" s="134"/>
      <c r="AB2319" s="174">
        <f>IF(AC2319="totale",SUMIF(AA$7:AA2319,"somma",Z$7:Z2319)-SUMIF(AC$7:AC2318,"totale",AB$7:AB2318),0)</f>
        <v>0</v>
      </c>
      <c r="AC2319" s="134"/>
      <c r="AD2319" s="194">
        <f t="shared" si="160"/>
        <v>0</v>
      </c>
      <c r="AE2319" s="124" t="str">
        <f t="shared" si="159"/>
        <v/>
      </c>
      <c r="AF2319" s="195" t="str">
        <f t="shared" si="161"/>
        <v/>
      </c>
      <c r="AG2319" s="194" t="str">
        <f t="shared" si="162"/>
        <v/>
      </c>
      <c r="AH2319" s="194">
        <f>IF(AG2319="",0,IF(ISERROR(VLOOKUP(AG2319,AG$7:AG2318,1,FALSE)),1,0))</f>
        <v>0</v>
      </c>
      <c r="AI2319" s="194"/>
    </row>
    <row r="2320" spans="1:35" ht="16.5" customHeight="1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75">
        <f>IF(AND($X$5012&lt;&gt;" ",$X$5012&lt;&gt;0),IF(X2320=$X$5012,1+COUNTIF(U$7:U2319,"&gt;0"),0),0)</f>
        <v>0</v>
      </c>
      <c r="V2320" s="178" t="s">
        <v>2509</v>
      </c>
      <c r="W2320" s="130"/>
      <c r="X2320" s="131"/>
      <c r="Y2320" s="131"/>
      <c r="Z2320" s="206"/>
      <c r="AA2320" s="134"/>
      <c r="AB2320" s="174">
        <f>IF(AC2320="totale",SUMIF(AA$7:AA2320,"somma",Z$7:Z2320)-SUMIF(AC$7:AC2319,"totale",AB$7:AB2319),0)</f>
        <v>0</v>
      </c>
      <c r="AC2320" s="134"/>
      <c r="AD2320" s="194">
        <f t="shared" si="160"/>
        <v>0</v>
      </c>
      <c r="AE2320" s="124" t="str">
        <f t="shared" si="159"/>
        <v/>
      </c>
      <c r="AF2320" s="195" t="str">
        <f t="shared" si="161"/>
        <v/>
      </c>
      <c r="AG2320" s="194" t="str">
        <f t="shared" si="162"/>
        <v/>
      </c>
      <c r="AH2320" s="194">
        <f>IF(AG2320="",0,IF(ISERROR(VLOOKUP(AG2320,AG$7:AG2319,1,FALSE)),1,0))</f>
        <v>0</v>
      </c>
      <c r="AI2320" s="194"/>
    </row>
    <row r="2321" spans="1:35" ht="16.5" customHeight="1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75">
        <f>IF(AND($X$5012&lt;&gt;" ",$X$5012&lt;&gt;0),IF(X2321=$X$5012,1+COUNTIF(U$7:U2320,"&gt;0"),0),0)</f>
        <v>0</v>
      </c>
      <c r="V2321" s="178" t="s">
        <v>2510</v>
      </c>
      <c r="W2321" s="130"/>
      <c r="X2321" s="131"/>
      <c r="Y2321" s="131"/>
      <c r="Z2321" s="206"/>
      <c r="AA2321" s="134"/>
      <c r="AB2321" s="174">
        <f>IF(AC2321="totale",SUMIF(AA$7:AA2321,"somma",Z$7:Z2321)-SUMIF(AC$7:AC2320,"totale",AB$7:AB2320),0)</f>
        <v>0</v>
      </c>
      <c r="AC2321" s="134"/>
      <c r="AD2321" s="194">
        <f t="shared" si="160"/>
        <v>0</v>
      </c>
      <c r="AE2321" s="124" t="str">
        <f t="shared" si="159"/>
        <v/>
      </c>
      <c r="AF2321" s="195" t="str">
        <f t="shared" si="161"/>
        <v/>
      </c>
      <c r="AG2321" s="194" t="str">
        <f t="shared" si="162"/>
        <v/>
      </c>
      <c r="AH2321" s="194">
        <f>IF(AG2321="",0,IF(ISERROR(VLOOKUP(AG2321,AG$7:AG2320,1,FALSE)),1,0))</f>
        <v>0</v>
      </c>
      <c r="AI2321" s="194"/>
    </row>
    <row r="2322" spans="1:35" ht="16.5" customHeight="1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75">
        <f>IF(AND($X$5012&lt;&gt;" ",$X$5012&lt;&gt;0),IF(X2322=$X$5012,1+COUNTIF(U$7:U2321,"&gt;0"),0),0)</f>
        <v>0</v>
      </c>
      <c r="V2322" s="178" t="s">
        <v>2511</v>
      </c>
      <c r="W2322" s="130"/>
      <c r="X2322" s="131"/>
      <c r="Y2322" s="131"/>
      <c r="Z2322" s="206"/>
      <c r="AA2322" s="134"/>
      <c r="AB2322" s="174">
        <f>IF(AC2322="totale",SUMIF(AA$7:AA2322,"somma",Z$7:Z2322)-SUMIF(AC$7:AC2321,"totale",AB$7:AB2321),0)</f>
        <v>0</v>
      </c>
      <c r="AC2322" s="134"/>
      <c r="AD2322" s="194">
        <f t="shared" si="160"/>
        <v>0</v>
      </c>
      <c r="AE2322" s="124" t="str">
        <f t="shared" si="159"/>
        <v/>
      </c>
      <c r="AF2322" s="195" t="str">
        <f t="shared" si="161"/>
        <v/>
      </c>
      <c r="AG2322" s="194" t="str">
        <f t="shared" si="162"/>
        <v/>
      </c>
      <c r="AH2322" s="194">
        <f>IF(AG2322="",0,IF(ISERROR(VLOOKUP(AG2322,AG$7:AG2321,1,FALSE)),1,0))</f>
        <v>0</v>
      </c>
      <c r="AI2322" s="194"/>
    </row>
    <row r="2323" spans="1:35" ht="16.5" customHeight="1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75">
        <f>IF(AND($X$5012&lt;&gt;" ",$X$5012&lt;&gt;0),IF(X2323=$X$5012,1+COUNTIF(U$7:U2322,"&gt;0"),0),0)</f>
        <v>0</v>
      </c>
      <c r="V2323" s="178" t="s">
        <v>2512</v>
      </c>
      <c r="W2323" s="130"/>
      <c r="X2323" s="131"/>
      <c r="Y2323" s="131"/>
      <c r="Z2323" s="206"/>
      <c r="AA2323" s="134"/>
      <c r="AB2323" s="174">
        <f>IF(AC2323="totale",SUMIF(AA$7:AA2323,"somma",Z$7:Z2323)-SUMIF(AC$7:AC2322,"totale",AB$7:AB2322),0)</f>
        <v>0</v>
      </c>
      <c r="AC2323" s="134"/>
      <c r="AD2323" s="194">
        <f t="shared" si="160"/>
        <v>0</v>
      </c>
      <c r="AE2323" s="124" t="str">
        <f t="shared" si="159"/>
        <v/>
      </c>
      <c r="AF2323" s="195" t="str">
        <f t="shared" si="161"/>
        <v/>
      </c>
      <c r="AG2323" s="194" t="str">
        <f t="shared" si="162"/>
        <v/>
      </c>
      <c r="AH2323" s="194">
        <f>IF(AG2323="",0,IF(ISERROR(VLOOKUP(AG2323,AG$7:AG2322,1,FALSE)),1,0))</f>
        <v>0</v>
      </c>
      <c r="AI2323" s="194"/>
    </row>
    <row r="2324" spans="1:35" ht="16.5" customHeight="1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75">
        <f>IF(AND($X$5012&lt;&gt;" ",$X$5012&lt;&gt;0),IF(X2324=$X$5012,1+COUNTIF(U$7:U2323,"&gt;0"),0),0)</f>
        <v>0</v>
      </c>
      <c r="V2324" s="178" t="s">
        <v>2513</v>
      </c>
      <c r="W2324" s="130"/>
      <c r="X2324" s="131"/>
      <c r="Y2324" s="131"/>
      <c r="Z2324" s="206"/>
      <c r="AA2324" s="134"/>
      <c r="AB2324" s="174">
        <f>IF(AC2324="totale",SUMIF(AA$7:AA2324,"somma",Z$7:Z2324)-SUMIF(AC$7:AC2323,"totale",AB$7:AB2323),0)</f>
        <v>0</v>
      </c>
      <c r="AC2324" s="134"/>
      <c r="AD2324" s="194">
        <f t="shared" si="160"/>
        <v>0</v>
      </c>
      <c r="AE2324" s="124" t="str">
        <f t="shared" si="159"/>
        <v/>
      </c>
      <c r="AF2324" s="195" t="str">
        <f t="shared" si="161"/>
        <v/>
      </c>
      <c r="AG2324" s="194" t="str">
        <f t="shared" si="162"/>
        <v/>
      </c>
      <c r="AH2324" s="194">
        <f>IF(AG2324="",0,IF(ISERROR(VLOOKUP(AG2324,AG$7:AG2323,1,FALSE)),1,0))</f>
        <v>0</v>
      </c>
      <c r="AI2324" s="194"/>
    </row>
    <row r="2325" spans="1:35" ht="16.5" customHeight="1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75">
        <f>IF(AND($X$5012&lt;&gt;" ",$X$5012&lt;&gt;0),IF(X2325=$X$5012,1+COUNTIF(U$7:U2324,"&gt;0"),0),0)</f>
        <v>0</v>
      </c>
      <c r="V2325" s="178" t="s">
        <v>2514</v>
      </c>
      <c r="W2325" s="130"/>
      <c r="X2325" s="131"/>
      <c r="Y2325" s="131"/>
      <c r="Z2325" s="206"/>
      <c r="AA2325" s="134"/>
      <c r="AB2325" s="174">
        <f>IF(AC2325="totale",SUMIF(AA$7:AA2325,"somma",Z$7:Z2325)-SUMIF(AC$7:AC2324,"totale",AB$7:AB2324),0)</f>
        <v>0</v>
      </c>
      <c r="AC2325" s="134"/>
      <c r="AD2325" s="194">
        <f t="shared" si="160"/>
        <v>0</v>
      </c>
      <c r="AE2325" s="124" t="str">
        <f t="shared" si="159"/>
        <v/>
      </c>
      <c r="AF2325" s="195" t="str">
        <f t="shared" si="161"/>
        <v/>
      </c>
      <c r="AG2325" s="194" t="str">
        <f t="shared" si="162"/>
        <v/>
      </c>
      <c r="AH2325" s="194">
        <f>IF(AG2325="",0,IF(ISERROR(VLOOKUP(AG2325,AG$7:AG2324,1,FALSE)),1,0))</f>
        <v>0</v>
      </c>
      <c r="AI2325" s="194"/>
    </row>
    <row r="2326" spans="1:35" ht="16.5" customHeight="1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75">
        <f>IF(AND($X$5012&lt;&gt;" ",$X$5012&lt;&gt;0),IF(X2326=$X$5012,1+COUNTIF(U$7:U2325,"&gt;0"),0),0)</f>
        <v>0</v>
      </c>
      <c r="V2326" s="178" t="s">
        <v>2515</v>
      </c>
      <c r="W2326" s="130"/>
      <c r="X2326" s="131"/>
      <c r="Y2326" s="131"/>
      <c r="Z2326" s="206"/>
      <c r="AA2326" s="134"/>
      <c r="AB2326" s="174">
        <f>IF(AC2326="totale",SUMIF(AA$7:AA2326,"somma",Z$7:Z2326)-SUMIF(AC$7:AC2325,"totale",AB$7:AB2325),0)</f>
        <v>0</v>
      </c>
      <c r="AC2326" s="134"/>
      <c r="AD2326" s="194">
        <f t="shared" si="160"/>
        <v>0</v>
      </c>
      <c r="AE2326" s="124" t="str">
        <f t="shared" si="159"/>
        <v/>
      </c>
      <c r="AF2326" s="195" t="str">
        <f t="shared" si="161"/>
        <v/>
      </c>
      <c r="AG2326" s="194" t="str">
        <f t="shared" si="162"/>
        <v/>
      </c>
      <c r="AH2326" s="194">
        <f>IF(AG2326="",0,IF(ISERROR(VLOOKUP(AG2326,AG$7:AG2325,1,FALSE)),1,0))</f>
        <v>0</v>
      </c>
      <c r="AI2326" s="194"/>
    </row>
    <row r="2327" spans="1:35" ht="16.5" customHeight="1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75">
        <f>IF(AND($X$5012&lt;&gt;" ",$X$5012&lt;&gt;0),IF(X2327=$X$5012,1+COUNTIF(U$7:U2326,"&gt;0"),0),0)</f>
        <v>0</v>
      </c>
      <c r="V2327" s="178" t="s">
        <v>2516</v>
      </c>
      <c r="W2327" s="130"/>
      <c r="X2327" s="131"/>
      <c r="Y2327" s="131"/>
      <c r="Z2327" s="206"/>
      <c r="AA2327" s="134"/>
      <c r="AB2327" s="174">
        <f>IF(AC2327="totale",SUMIF(AA$7:AA2327,"somma",Z$7:Z2327)-SUMIF(AC$7:AC2326,"totale",AB$7:AB2326),0)</f>
        <v>0</v>
      </c>
      <c r="AC2327" s="134"/>
      <c r="AD2327" s="194">
        <f t="shared" si="160"/>
        <v>0</v>
      </c>
      <c r="AE2327" s="124" t="str">
        <f t="shared" si="159"/>
        <v/>
      </c>
      <c r="AF2327" s="195" t="str">
        <f t="shared" si="161"/>
        <v/>
      </c>
      <c r="AG2327" s="194" t="str">
        <f t="shared" si="162"/>
        <v/>
      </c>
      <c r="AH2327" s="194">
        <f>IF(AG2327="",0,IF(ISERROR(VLOOKUP(AG2327,AG$7:AG2326,1,FALSE)),1,0))</f>
        <v>0</v>
      </c>
      <c r="AI2327" s="194"/>
    </row>
    <row r="2328" spans="1:35" ht="16.5" customHeight="1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75">
        <f>IF(AND($X$5012&lt;&gt;" ",$X$5012&lt;&gt;0),IF(X2328=$X$5012,1+COUNTIF(U$7:U2327,"&gt;0"),0),0)</f>
        <v>0</v>
      </c>
      <c r="V2328" s="178" t="s">
        <v>2517</v>
      </c>
      <c r="W2328" s="130"/>
      <c r="X2328" s="131"/>
      <c r="Y2328" s="131"/>
      <c r="Z2328" s="206"/>
      <c r="AA2328" s="134"/>
      <c r="AB2328" s="174">
        <f>IF(AC2328="totale",SUMIF(AA$7:AA2328,"somma",Z$7:Z2328)-SUMIF(AC$7:AC2327,"totale",AB$7:AB2327),0)</f>
        <v>0</v>
      </c>
      <c r="AC2328" s="134"/>
      <c r="AD2328" s="194">
        <f t="shared" si="160"/>
        <v>0</v>
      </c>
      <c r="AE2328" s="124" t="str">
        <f t="shared" si="159"/>
        <v/>
      </c>
      <c r="AF2328" s="195" t="str">
        <f t="shared" si="161"/>
        <v/>
      </c>
      <c r="AG2328" s="194" t="str">
        <f t="shared" si="162"/>
        <v/>
      </c>
      <c r="AH2328" s="194">
        <f>IF(AG2328="",0,IF(ISERROR(VLOOKUP(AG2328,AG$7:AG2327,1,FALSE)),1,0))</f>
        <v>0</v>
      </c>
      <c r="AI2328" s="194"/>
    </row>
    <row r="2329" spans="1:35" ht="16.5" customHeight="1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75">
        <f>IF(AND($X$5012&lt;&gt;" ",$X$5012&lt;&gt;0),IF(X2329=$X$5012,1+COUNTIF(U$7:U2328,"&gt;0"),0),0)</f>
        <v>0</v>
      </c>
      <c r="V2329" s="178" t="s">
        <v>2518</v>
      </c>
      <c r="W2329" s="130"/>
      <c r="X2329" s="131"/>
      <c r="Y2329" s="131"/>
      <c r="Z2329" s="206"/>
      <c r="AA2329" s="134"/>
      <c r="AB2329" s="174">
        <f>IF(AC2329="totale",SUMIF(AA$7:AA2329,"somma",Z$7:Z2329)-SUMIF(AC$7:AC2328,"totale",AB$7:AB2328),0)</f>
        <v>0</v>
      </c>
      <c r="AC2329" s="134"/>
      <c r="AD2329" s="194">
        <f t="shared" si="160"/>
        <v>0</v>
      </c>
      <c r="AE2329" s="124" t="str">
        <f t="shared" si="159"/>
        <v/>
      </c>
      <c r="AF2329" s="195" t="str">
        <f t="shared" si="161"/>
        <v/>
      </c>
      <c r="AG2329" s="194" t="str">
        <f t="shared" si="162"/>
        <v/>
      </c>
      <c r="AH2329" s="194">
        <f>IF(AG2329="",0,IF(ISERROR(VLOOKUP(AG2329,AG$7:AG2328,1,FALSE)),1,0))</f>
        <v>0</v>
      </c>
      <c r="AI2329" s="194"/>
    </row>
    <row r="2330" spans="1:35" ht="16.5" customHeight="1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75">
        <f>IF(AND($X$5012&lt;&gt;" ",$X$5012&lt;&gt;0),IF(X2330=$X$5012,1+COUNTIF(U$7:U2329,"&gt;0"),0),0)</f>
        <v>0</v>
      </c>
      <c r="V2330" s="178" t="s">
        <v>2519</v>
      </c>
      <c r="W2330" s="130"/>
      <c r="X2330" s="131"/>
      <c r="Y2330" s="131"/>
      <c r="Z2330" s="206"/>
      <c r="AA2330" s="134"/>
      <c r="AB2330" s="174">
        <f>IF(AC2330="totale",SUMIF(AA$7:AA2330,"somma",Z$7:Z2330)-SUMIF(AC$7:AC2329,"totale",AB$7:AB2329),0)</f>
        <v>0</v>
      </c>
      <c r="AC2330" s="134"/>
      <c r="AD2330" s="194">
        <f t="shared" si="160"/>
        <v>0</v>
      </c>
      <c r="AE2330" s="124" t="str">
        <f t="shared" si="159"/>
        <v/>
      </c>
      <c r="AF2330" s="195" t="str">
        <f t="shared" si="161"/>
        <v/>
      </c>
      <c r="AG2330" s="194" t="str">
        <f t="shared" si="162"/>
        <v/>
      </c>
      <c r="AH2330" s="194">
        <f>IF(AG2330="",0,IF(ISERROR(VLOOKUP(AG2330,AG$7:AG2329,1,FALSE)),1,0))</f>
        <v>0</v>
      </c>
      <c r="AI2330" s="194"/>
    </row>
    <row r="2331" spans="1:35" ht="16.5" customHeight="1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75">
        <f>IF(AND($X$5012&lt;&gt;" ",$X$5012&lt;&gt;0),IF(X2331=$X$5012,1+COUNTIF(U$7:U2330,"&gt;0"),0),0)</f>
        <v>0</v>
      </c>
      <c r="V2331" s="178" t="s">
        <v>2520</v>
      </c>
      <c r="W2331" s="130"/>
      <c r="X2331" s="131"/>
      <c r="Y2331" s="131"/>
      <c r="Z2331" s="206"/>
      <c r="AA2331" s="134"/>
      <c r="AB2331" s="174">
        <f>IF(AC2331="totale",SUMIF(AA$7:AA2331,"somma",Z$7:Z2331)-SUMIF(AC$7:AC2330,"totale",AB$7:AB2330),0)</f>
        <v>0</v>
      </c>
      <c r="AC2331" s="134"/>
      <c r="AD2331" s="194">
        <f t="shared" si="160"/>
        <v>0</v>
      </c>
      <c r="AE2331" s="124" t="str">
        <f t="shared" si="159"/>
        <v/>
      </c>
      <c r="AF2331" s="195" t="str">
        <f t="shared" si="161"/>
        <v/>
      </c>
      <c r="AG2331" s="194" t="str">
        <f t="shared" si="162"/>
        <v/>
      </c>
      <c r="AH2331" s="194">
        <f>IF(AG2331="",0,IF(ISERROR(VLOOKUP(AG2331,AG$7:AG2330,1,FALSE)),1,0))</f>
        <v>0</v>
      </c>
      <c r="AI2331" s="194"/>
    </row>
    <row r="2332" spans="1:35" ht="16.5" customHeight="1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75">
        <f>IF(AND($X$5012&lt;&gt;" ",$X$5012&lt;&gt;0),IF(X2332=$X$5012,1+COUNTIF(U$7:U2331,"&gt;0"),0),0)</f>
        <v>0</v>
      </c>
      <c r="V2332" s="178" t="s">
        <v>2521</v>
      </c>
      <c r="W2332" s="130"/>
      <c r="X2332" s="131"/>
      <c r="Y2332" s="131"/>
      <c r="Z2332" s="206"/>
      <c r="AA2332" s="134"/>
      <c r="AB2332" s="174">
        <f>IF(AC2332="totale",SUMIF(AA$7:AA2332,"somma",Z$7:Z2332)-SUMIF(AC$7:AC2331,"totale",AB$7:AB2331),0)</f>
        <v>0</v>
      </c>
      <c r="AC2332" s="134"/>
      <c r="AD2332" s="194">
        <f t="shared" si="160"/>
        <v>0</v>
      </c>
      <c r="AE2332" s="124" t="str">
        <f t="shared" si="159"/>
        <v/>
      </c>
      <c r="AF2332" s="195" t="str">
        <f t="shared" si="161"/>
        <v/>
      </c>
      <c r="AG2332" s="194" t="str">
        <f t="shared" si="162"/>
        <v/>
      </c>
      <c r="AH2332" s="194">
        <f>IF(AG2332="",0,IF(ISERROR(VLOOKUP(AG2332,AG$7:AG2331,1,FALSE)),1,0))</f>
        <v>0</v>
      </c>
      <c r="AI2332" s="194"/>
    </row>
    <row r="2333" spans="1:35" ht="16.5" customHeight="1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75">
        <f>IF(AND($X$5012&lt;&gt;" ",$X$5012&lt;&gt;0),IF(X2333=$X$5012,1+COUNTIF(U$7:U2332,"&gt;0"),0),0)</f>
        <v>0</v>
      </c>
      <c r="V2333" s="178" t="s">
        <v>2522</v>
      </c>
      <c r="W2333" s="130"/>
      <c r="X2333" s="131"/>
      <c r="Y2333" s="131"/>
      <c r="Z2333" s="206"/>
      <c r="AA2333" s="134"/>
      <c r="AB2333" s="174">
        <f>IF(AC2333="totale",SUMIF(AA$7:AA2333,"somma",Z$7:Z2333)-SUMIF(AC$7:AC2332,"totale",AB$7:AB2332),0)</f>
        <v>0</v>
      </c>
      <c r="AC2333" s="134"/>
      <c r="AD2333" s="194">
        <f t="shared" si="160"/>
        <v>0</v>
      </c>
      <c r="AE2333" s="124" t="str">
        <f t="shared" si="159"/>
        <v/>
      </c>
      <c r="AF2333" s="195" t="str">
        <f t="shared" si="161"/>
        <v/>
      </c>
      <c r="AG2333" s="194" t="str">
        <f t="shared" si="162"/>
        <v/>
      </c>
      <c r="AH2333" s="194">
        <f>IF(AG2333="",0,IF(ISERROR(VLOOKUP(AG2333,AG$7:AG2332,1,FALSE)),1,0))</f>
        <v>0</v>
      </c>
      <c r="AI2333" s="194"/>
    </row>
    <row r="2334" spans="1:35" ht="16.5" customHeight="1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75">
        <f>IF(AND($X$5012&lt;&gt;" ",$X$5012&lt;&gt;0),IF(X2334=$X$5012,1+COUNTIF(U$7:U2333,"&gt;0"),0),0)</f>
        <v>0</v>
      </c>
      <c r="V2334" s="178" t="s">
        <v>2523</v>
      </c>
      <c r="W2334" s="130"/>
      <c r="X2334" s="131"/>
      <c r="Y2334" s="131"/>
      <c r="Z2334" s="206"/>
      <c r="AA2334" s="134"/>
      <c r="AB2334" s="174">
        <f>IF(AC2334="totale",SUMIF(AA$7:AA2334,"somma",Z$7:Z2334)-SUMIF(AC$7:AC2333,"totale",AB$7:AB2333),0)</f>
        <v>0</v>
      </c>
      <c r="AC2334" s="134"/>
      <c r="AD2334" s="194">
        <f t="shared" si="160"/>
        <v>0</v>
      </c>
      <c r="AE2334" s="124" t="str">
        <f t="shared" si="159"/>
        <v/>
      </c>
      <c r="AF2334" s="195" t="str">
        <f t="shared" si="161"/>
        <v/>
      </c>
      <c r="AG2334" s="194" t="str">
        <f t="shared" si="162"/>
        <v/>
      </c>
      <c r="AH2334" s="194">
        <f>IF(AG2334="",0,IF(ISERROR(VLOOKUP(AG2334,AG$7:AG2333,1,FALSE)),1,0))</f>
        <v>0</v>
      </c>
      <c r="AI2334" s="194"/>
    </row>
    <row r="2335" spans="1:35" ht="16.5" customHeight="1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75">
        <f>IF(AND($X$5012&lt;&gt;" ",$X$5012&lt;&gt;0),IF(X2335=$X$5012,1+COUNTIF(U$7:U2334,"&gt;0"),0),0)</f>
        <v>0</v>
      </c>
      <c r="V2335" s="178" t="s">
        <v>2524</v>
      </c>
      <c r="W2335" s="130"/>
      <c r="X2335" s="131"/>
      <c r="Y2335" s="131"/>
      <c r="Z2335" s="206"/>
      <c r="AA2335" s="134"/>
      <c r="AB2335" s="174">
        <f>IF(AC2335="totale",SUMIF(AA$7:AA2335,"somma",Z$7:Z2335)-SUMIF(AC$7:AC2334,"totale",AB$7:AB2334),0)</f>
        <v>0</v>
      </c>
      <c r="AC2335" s="134"/>
      <c r="AD2335" s="194">
        <f t="shared" si="160"/>
        <v>0</v>
      </c>
      <c r="AE2335" s="124" t="str">
        <f t="shared" si="159"/>
        <v/>
      </c>
      <c r="AF2335" s="195" t="str">
        <f t="shared" si="161"/>
        <v/>
      </c>
      <c r="AG2335" s="194" t="str">
        <f t="shared" si="162"/>
        <v/>
      </c>
      <c r="AH2335" s="194">
        <f>IF(AG2335="",0,IF(ISERROR(VLOOKUP(AG2335,AG$7:AG2334,1,FALSE)),1,0))</f>
        <v>0</v>
      </c>
      <c r="AI2335" s="194"/>
    </row>
    <row r="2336" spans="1:35" ht="16.5" customHeight="1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75">
        <f>IF(AND($X$5012&lt;&gt;" ",$X$5012&lt;&gt;0),IF(X2336=$X$5012,1+COUNTIF(U$7:U2335,"&gt;0"),0),0)</f>
        <v>0</v>
      </c>
      <c r="V2336" s="178" t="s">
        <v>2525</v>
      </c>
      <c r="W2336" s="130"/>
      <c r="X2336" s="131"/>
      <c r="Y2336" s="131"/>
      <c r="Z2336" s="206"/>
      <c r="AA2336" s="134"/>
      <c r="AB2336" s="174">
        <f>IF(AC2336="totale",SUMIF(AA$7:AA2336,"somma",Z$7:Z2336)-SUMIF(AC$7:AC2335,"totale",AB$7:AB2335),0)</f>
        <v>0</v>
      </c>
      <c r="AC2336" s="134"/>
      <c r="AD2336" s="194">
        <f t="shared" si="160"/>
        <v>0</v>
      </c>
      <c r="AE2336" s="124" t="str">
        <f t="shared" si="159"/>
        <v/>
      </c>
      <c r="AF2336" s="195" t="str">
        <f t="shared" si="161"/>
        <v/>
      </c>
      <c r="AG2336" s="194" t="str">
        <f t="shared" si="162"/>
        <v/>
      </c>
      <c r="AH2336" s="194">
        <f>IF(AG2336="",0,IF(ISERROR(VLOOKUP(AG2336,AG$7:AG2335,1,FALSE)),1,0))</f>
        <v>0</v>
      </c>
      <c r="AI2336" s="194"/>
    </row>
    <row r="2337" spans="1:35" ht="16.5" customHeight="1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75">
        <f>IF(AND($X$5012&lt;&gt;" ",$X$5012&lt;&gt;0),IF(X2337=$X$5012,1+COUNTIF(U$7:U2336,"&gt;0"),0),0)</f>
        <v>0</v>
      </c>
      <c r="V2337" s="178" t="s">
        <v>2526</v>
      </c>
      <c r="W2337" s="130"/>
      <c r="X2337" s="131"/>
      <c r="Y2337" s="131"/>
      <c r="Z2337" s="206"/>
      <c r="AA2337" s="134"/>
      <c r="AB2337" s="174">
        <f>IF(AC2337="totale",SUMIF(AA$7:AA2337,"somma",Z$7:Z2337)-SUMIF(AC$7:AC2336,"totale",AB$7:AB2336),0)</f>
        <v>0</v>
      </c>
      <c r="AC2337" s="134"/>
      <c r="AD2337" s="194">
        <f t="shared" si="160"/>
        <v>0</v>
      </c>
      <c r="AE2337" s="124" t="str">
        <f t="shared" si="159"/>
        <v/>
      </c>
      <c r="AF2337" s="195" t="str">
        <f t="shared" si="161"/>
        <v/>
      </c>
      <c r="AG2337" s="194" t="str">
        <f t="shared" si="162"/>
        <v/>
      </c>
      <c r="AH2337" s="194">
        <f>IF(AG2337="",0,IF(ISERROR(VLOOKUP(AG2337,AG$7:AG2336,1,FALSE)),1,0))</f>
        <v>0</v>
      </c>
      <c r="AI2337" s="194"/>
    </row>
    <row r="2338" spans="1:35" ht="16.5" customHeight="1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75">
        <f>IF(AND($X$5012&lt;&gt;" ",$X$5012&lt;&gt;0),IF(X2338=$X$5012,1+COUNTIF(U$7:U2337,"&gt;0"),0),0)</f>
        <v>0</v>
      </c>
      <c r="V2338" s="178" t="s">
        <v>2527</v>
      </c>
      <c r="W2338" s="130"/>
      <c r="X2338" s="131"/>
      <c r="Y2338" s="131"/>
      <c r="Z2338" s="206"/>
      <c r="AA2338" s="134"/>
      <c r="AB2338" s="174">
        <f>IF(AC2338="totale",SUMIF(AA$7:AA2338,"somma",Z$7:Z2338)-SUMIF(AC$7:AC2337,"totale",AB$7:AB2337),0)</f>
        <v>0</v>
      </c>
      <c r="AC2338" s="134"/>
      <c r="AD2338" s="194">
        <f t="shared" si="160"/>
        <v>0</v>
      </c>
      <c r="AE2338" s="124" t="str">
        <f t="shared" si="159"/>
        <v/>
      </c>
      <c r="AF2338" s="195" t="str">
        <f t="shared" si="161"/>
        <v/>
      </c>
      <c r="AG2338" s="194" t="str">
        <f t="shared" si="162"/>
        <v/>
      </c>
      <c r="AH2338" s="194">
        <f>IF(AG2338="",0,IF(ISERROR(VLOOKUP(AG2338,AG$7:AG2337,1,FALSE)),1,0))</f>
        <v>0</v>
      </c>
      <c r="AI2338" s="194"/>
    </row>
    <row r="2339" spans="1:35" ht="16.5" customHeight="1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75">
        <f>IF(AND($X$5012&lt;&gt;" ",$X$5012&lt;&gt;0),IF(X2339=$X$5012,1+COUNTIF(U$7:U2338,"&gt;0"),0),0)</f>
        <v>0</v>
      </c>
      <c r="V2339" s="178" t="s">
        <v>2528</v>
      </c>
      <c r="W2339" s="130"/>
      <c r="X2339" s="131"/>
      <c r="Y2339" s="131"/>
      <c r="Z2339" s="206"/>
      <c r="AA2339" s="134"/>
      <c r="AB2339" s="174">
        <f>IF(AC2339="totale",SUMIF(AA$7:AA2339,"somma",Z$7:Z2339)-SUMIF(AC$7:AC2338,"totale",AB$7:AB2338),0)</f>
        <v>0</v>
      </c>
      <c r="AC2339" s="134"/>
      <c r="AD2339" s="194">
        <f t="shared" si="160"/>
        <v>0</v>
      </c>
      <c r="AE2339" s="124" t="str">
        <f t="shared" si="159"/>
        <v/>
      </c>
      <c r="AF2339" s="195" t="str">
        <f t="shared" si="161"/>
        <v/>
      </c>
      <c r="AG2339" s="194" t="str">
        <f t="shared" si="162"/>
        <v/>
      </c>
      <c r="AH2339" s="194">
        <f>IF(AG2339="",0,IF(ISERROR(VLOOKUP(AG2339,AG$7:AG2338,1,FALSE)),1,0))</f>
        <v>0</v>
      </c>
      <c r="AI2339" s="194"/>
    </row>
    <row r="2340" spans="1:35" ht="16.5" customHeight="1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75">
        <f>IF(AND($X$5012&lt;&gt;" ",$X$5012&lt;&gt;0),IF(X2340=$X$5012,1+COUNTIF(U$7:U2339,"&gt;0"),0),0)</f>
        <v>0</v>
      </c>
      <c r="V2340" s="178" t="s">
        <v>2529</v>
      </c>
      <c r="W2340" s="130"/>
      <c r="X2340" s="131"/>
      <c r="Y2340" s="131"/>
      <c r="Z2340" s="206"/>
      <c r="AA2340" s="134"/>
      <c r="AB2340" s="174">
        <f>IF(AC2340="totale",SUMIF(AA$7:AA2340,"somma",Z$7:Z2340)-SUMIF(AC$7:AC2339,"totale",AB$7:AB2339),0)</f>
        <v>0</v>
      </c>
      <c r="AC2340" s="134"/>
      <c r="AD2340" s="194">
        <f t="shared" si="160"/>
        <v>0</v>
      </c>
      <c r="AE2340" s="124" t="str">
        <f t="shared" si="159"/>
        <v/>
      </c>
      <c r="AF2340" s="195" t="str">
        <f t="shared" si="161"/>
        <v/>
      </c>
      <c r="AG2340" s="194" t="str">
        <f t="shared" si="162"/>
        <v/>
      </c>
      <c r="AH2340" s="194">
        <f>IF(AG2340="",0,IF(ISERROR(VLOOKUP(AG2340,AG$7:AG2339,1,FALSE)),1,0))</f>
        <v>0</v>
      </c>
      <c r="AI2340" s="194"/>
    </row>
    <row r="2341" spans="1:35" ht="16.5" customHeight="1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75">
        <f>IF(AND($X$5012&lt;&gt;" ",$X$5012&lt;&gt;0),IF(X2341=$X$5012,1+COUNTIF(U$7:U2340,"&gt;0"),0),0)</f>
        <v>0</v>
      </c>
      <c r="V2341" s="178" t="s">
        <v>2530</v>
      </c>
      <c r="W2341" s="130"/>
      <c r="X2341" s="131"/>
      <c r="Y2341" s="131"/>
      <c r="Z2341" s="206"/>
      <c r="AA2341" s="134"/>
      <c r="AB2341" s="174">
        <f>IF(AC2341="totale",SUMIF(AA$7:AA2341,"somma",Z$7:Z2341)-SUMIF(AC$7:AC2340,"totale",AB$7:AB2340),0)</f>
        <v>0</v>
      </c>
      <c r="AC2341" s="134"/>
      <c r="AD2341" s="194">
        <f t="shared" si="160"/>
        <v>0</v>
      </c>
      <c r="AE2341" s="124" t="str">
        <f t="shared" si="159"/>
        <v/>
      </c>
      <c r="AF2341" s="195" t="str">
        <f t="shared" si="161"/>
        <v/>
      </c>
      <c r="AG2341" s="194" t="str">
        <f t="shared" si="162"/>
        <v/>
      </c>
      <c r="AH2341" s="194">
        <f>IF(AG2341="",0,IF(ISERROR(VLOOKUP(AG2341,AG$7:AG2340,1,FALSE)),1,0))</f>
        <v>0</v>
      </c>
      <c r="AI2341" s="194"/>
    </row>
    <row r="2342" spans="1:35" ht="16.5" customHeight="1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75">
        <f>IF(AND($X$5012&lt;&gt;" ",$X$5012&lt;&gt;0),IF(X2342=$X$5012,1+COUNTIF(U$7:U2341,"&gt;0"),0),0)</f>
        <v>0</v>
      </c>
      <c r="V2342" s="178" t="s">
        <v>2531</v>
      </c>
      <c r="W2342" s="130"/>
      <c r="X2342" s="131"/>
      <c r="Y2342" s="131"/>
      <c r="Z2342" s="206"/>
      <c r="AA2342" s="134"/>
      <c r="AB2342" s="174">
        <f>IF(AC2342="totale",SUMIF(AA$7:AA2342,"somma",Z$7:Z2342)-SUMIF(AC$7:AC2341,"totale",AB$7:AB2341),0)</f>
        <v>0</v>
      </c>
      <c r="AC2342" s="134"/>
      <c r="AD2342" s="194">
        <f t="shared" si="160"/>
        <v>0</v>
      </c>
      <c r="AE2342" s="124" t="str">
        <f t="shared" si="159"/>
        <v/>
      </c>
      <c r="AF2342" s="195" t="str">
        <f t="shared" si="161"/>
        <v/>
      </c>
      <c r="AG2342" s="194" t="str">
        <f t="shared" si="162"/>
        <v/>
      </c>
      <c r="AH2342" s="194">
        <f>IF(AG2342="",0,IF(ISERROR(VLOOKUP(AG2342,AG$7:AG2341,1,FALSE)),1,0))</f>
        <v>0</v>
      </c>
      <c r="AI2342" s="194"/>
    </row>
    <row r="2343" spans="1:35" ht="16.5" customHeight="1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75">
        <f>IF(AND($X$5012&lt;&gt;" ",$X$5012&lt;&gt;0),IF(X2343=$X$5012,1+COUNTIF(U$7:U2342,"&gt;0"),0),0)</f>
        <v>0</v>
      </c>
      <c r="V2343" s="178" t="s">
        <v>2532</v>
      </c>
      <c r="W2343" s="130"/>
      <c r="X2343" s="131"/>
      <c r="Y2343" s="131"/>
      <c r="Z2343" s="206"/>
      <c r="AA2343" s="134"/>
      <c r="AB2343" s="174">
        <f>IF(AC2343="totale",SUMIF(AA$7:AA2343,"somma",Z$7:Z2343)-SUMIF(AC$7:AC2342,"totale",AB$7:AB2342),0)</f>
        <v>0</v>
      </c>
      <c r="AC2343" s="134"/>
      <c r="AD2343" s="194">
        <f t="shared" si="160"/>
        <v>0</v>
      </c>
      <c r="AE2343" s="124" t="str">
        <f t="shared" si="159"/>
        <v/>
      </c>
      <c r="AF2343" s="195" t="str">
        <f t="shared" si="161"/>
        <v/>
      </c>
      <c r="AG2343" s="194" t="str">
        <f t="shared" si="162"/>
        <v/>
      </c>
      <c r="AH2343" s="194">
        <f>IF(AG2343="",0,IF(ISERROR(VLOOKUP(AG2343,AG$7:AG2342,1,FALSE)),1,0))</f>
        <v>0</v>
      </c>
      <c r="AI2343" s="194"/>
    </row>
    <row r="2344" spans="1:35" ht="16.5" customHeight="1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75">
        <f>IF(AND($X$5012&lt;&gt;" ",$X$5012&lt;&gt;0),IF(X2344=$X$5012,1+COUNTIF(U$7:U2343,"&gt;0"),0),0)</f>
        <v>0</v>
      </c>
      <c r="V2344" s="178" t="s">
        <v>2533</v>
      </c>
      <c r="W2344" s="130"/>
      <c r="X2344" s="131"/>
      <c r="Y2344" s="131"/>
      <c r="Z2344" s="206"/>
      <c r="AA2344" s="134"/>
      <c r="AB2344" s="174">
        <f>IF(AC2344="totale",SUMIF(AA$7:AA2344,"somma",Z$7:Z2344)-SUMIF(AC$7:AC2343,"totale",AB$7:AB2343),0)</f>
        <v>0</v>
      </c>
      <c r="AC2344" s="134"/>
      <c r="AD2344" s="194">
        <f t="shared" si="160"/>
        <v>0</v>
      </c>
      <c r="AE2344" s="124" t="str">
        <f t="shared" si="159"/>
        <v/>
      </c>
      <c r="AF2344" s="195" t="str">
        <f t="shared" si="161"/>
        <v/>
      </c>
      <c r="AG2344" s="194" t="str">
        <f t="shared" si="162"/>
        <v/>
      </c>
      <c r="AH2344" s="194">
        <f>IF(AG2344="",0,IF(ISERROR(VLOOKUP(AG2344,AG$7:AG2343,1,FALSE)),1,0))</f>
        <v>0</v>
      </c>
      <c r="AI2344" s="194"/>
    </row>
    <row r="2345" spans="1:35" ht="16.5" customHeight="1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75">
        <f>IF(AND($X$5012&lt;&gt;" ",$X$5012&lt;&gt;0),IF(X2345=$X$5012,1+COUNTIF(U$7:U2344,"&gt;0"),0),0)</f>
        <v>0</v>
      </c>
      <c r="V2345" s="178" t="s">
        <v>2534</v>
      </c>
      <c r="W2345" s="130"/>
      <c r="X2345" s="131"/>
      <c r="Y2345" s="131"/>
      <c r="Z2345" s="206"/>
      <c r="AA2345" s="134"/>
      <c r="AB2345" s="174">
        <f>IF(AC2345="totale",SUMIF(AA$7:AA2345,"somma",Z$7:Z2345)-SUMIF(AC$7:AC2344,"totale",AB$7:AB2344),0)</f>
        <v>0</v>
      </c>
      <c r="AC2345" s="134"/>
      <c r="AD2345" s="194">
        <f t="shared" si="160"/>
        <v>0</v>
      </c>
      <c r="AE2345" s="124" t="str">
        <f t="shared" si="159"/>
        <v/>
      </c>
      <c r="AF2345" s="195" t="str">
        <f t="shared" si="161"/>
        <v/>
      </c>
      <c r="AG2345" s="194" t="str">
        <f t="shared" si="162"/>
        <v/>
      </c>
      <c r="AH2345" s="194">
        <f>IF(AG2345="",0,IF(ISERROR(VLOOKUP(AG2345,AG$7:AG2344,1,FALSE)),1,0))</f>
        <v>0</v>
      </c>
      <c r="AI2345" s="194"/>
    </row>
    <row r="2346" spans="1:35" ht="16.5" customHeight="1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75">
        <f>IF(AND($X$5012&lt;&gt;" ",$X$5012&lt;&gt;0),IF(X2346=$X$5012,1+COUNTIF(U$7:U2345,"&gt;0"),0),0)</f>
        <v>0</v>
      </c>
      <c r="V2346" s="178" t="s">
        <v>2535</v>
      </c>
      <c r="W2346" s="130"/>
      <c r="X2346" s="131"/>
      <c r="Y2346" s="131"/>
      <c r="Z2346" s="206"/>
      <c r="AA2346" s="134"/>
      <c r="AB2346" s="174">
        <f>IF(AC2346="totale",SUMIF(AA$7:AA2346,"somma",Z$7:Z2346)-SUMIF(AC$7:AC2345,"totale",AB$7:AB2345),0)</f>
        <v>0</v>
      </c>
      <c r="AC2346" s="134"/>
      <c r="AD2346" s="194">
        <f t="shared" si="160"/>
        <v>0</v>
      </c>
      <c r="AE2346" s="124" t="str">
        <f t="shared" si="159"/>
        <v/>
      </c>
      <c r="AF2346" s="195" t="str">
        <f t="shared" si="161"/>
        <v/>
      </c>
      <c r="AG2346" s="194" t="str">
        <f t="shared" si="162"/>
        <v/>
      </c>
      <c r="AH2346" s="194">
        <f>IF(AG2346="",0,IF(ISERROR(VLOOKUP(AG2346,AG$7:AG2345,1,FALSE)),1,0))</f>
        <v>0</v>
      </c>
      <c r="AI2346" s="194"/>
    </row>
    <row r="2347" spans="1:35" ht="16.5" customHeight="1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75">
        <f>IF(AND($X$5012&lt;&gt;" ",$X$5012&lt;&gt;0),IF(X2347=$X$5012,1+COUNTIF(U$7:U2346,"&gt;0"),0),0)</f>
        <v>0</v>
      </c>
      <c r="V2347" s="178" t="s">
        <v>2536</v>
      </c>
      <c r="W2347" s="130"/>
      <c r="X2347" s="131"/>
      <c r="Y2347" s="131"/>
      <c r="Z2347" s="206"/>
      <c r="AA2347" s="134"/>
      <c r="AB2347" s="174">
        <f>IF(AC2347="totale",SUMIF(AA$7:AA2347,"somma",Z$7:Z2347)-SUMIF(AC$7:AC2346,"totale",AB$7:AB2346),0)</f>
        <v>0</v>
      </c>
      <c r="AC2347" s="134"/>
      <c r="AD2347" s="194">
        <f t="shared" si="160"/>
        <v>0</v>
      </c>
      <c r="AE2347" s="124" t="str">
        <f t="shared" si="159"/>
        <v/>
      </c>
      <c r="AF2347" s="195" t="str">
        <f t="shared" si="161"/>
        <v/>
      </c>
      <c r="AG2347" s="194" t="str">
        <f t="shared" si="162"/>
        <v/>
      </c>
      <c r="AH2347" s="194">
        <f>IF(AG2347="",0,IF(ISERROR(VLOOKUP(AG2347,AG$7:AG2346,1,FALSE)),1,0))</f>
        <v>0</v>
      </c>
      <c r="AI2347" s="194"/>
    </row>
    <row r="2348" spans="1:35" ht="16.5" customHeight="1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75">
        <f>IF(AND($X$5012&lt;&gt;" ",$X$5012&lt;&gt;0),IF(X2348=$X$5012,1+COUNTIF(U$7:U2347,"&gt;0"),0),0)</f>
        <v>0</v>
      </c>
      <c r="V2348" s="178" t="s">
        <v>2537</v>
      </c>
      <c r="W2348" s="130"/>
      <c r="X2348" s="131"/>
      <c r="Y2348" s="131"/>
      <c r="Z2348" s="206"/>
      <c r="AA2348" s="134"/>
      <c r="AB2348" s="174">
        <f>IF(AC2348="totale",SUMIF(AA$7:AA2348,"somma",Z$7:Z2348)-SUMIF(AC$7:AC2347,"totale",AB$7:AB2347),0)</f>
        <v>0</v>
      </c>
      <c r="AC2348" s="134"/>
      <c r="AD2348" s="194">
        <f t="shared" si="160"/>
        <v>0</v>
      </c>
      <c r="AE2348" s="124" t="str">
        <f t="shared" si="159"/>
        <v/>
      </c>
      <c r="AF2348" s="195" t="str">
        <f t="shared" si="161"/>
        <v/>
      </c>
      <c r="AG2348" s="194" t="str">
        <f t="shared" si="162"/>
        <v/>
      </c>
      <c r="AH2348" s="194">
        <f>IF(AG2348="",0,IF(ISERROR(VLOOKUP(AG2348,AG$7:AG2347,1,FALSE)),1,0))</f>
        <v>0</v>
      </c>
      <c r="AI2348" s="194"/>
    </row>
    <row r="2349" spans="1:35" ht="16.5" customHeight="1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75">
        <f>IF(AND($X$5012&lt;&gt;" ",$X$5012&lt;&gt;0),IF(X2349=$X$5012,1+COUNTIF(U$7:U2348,"&gt;0"),0),0)</f>
        <v>0</v>
      </c>
      <c r="V2349" s="178" t="s">
        <v>2538</v>
      </c>
      <c r="W2349" s="130"/>
      <c r="X2349" s="131"/>
      <c r="Y2349" s="131"/>
      <c r="Z2349" s="206"/>
      <c r="AA2349" s="134"/>
      <c r="AB2349" s="174">
        <f>IF(AC2349="totale",SUMIF(AA$7:AA2349,"somma",Z$7:Z2349)-SUMIF(AC$7:AC2348,"totale",AB$7:AB2348),0)</f>
        <v>0</v>
      </c>
      <c r="AC2349" s="134"/>
      <c r="AD2349" s="194">
        <f t="shared" si="160"/>
        <v>0</v>
      </c>
      <c r="AE2349" s="124" t="str">
        <f t="shared" si="159"/>
        <v/>
      </c>
      <c r="AF2349" s="195" t="str">
        <f t="shared" si="161"/>
        <v/>
      </c>
      <c r="AG2349" s="194" t="str">
        <f t="shared" si="162"/>
        <v/>
      </c>
      <c r="AH2349" s="194">
        <f>IF(AG2349="",0,IF(ISERROR(VLOOKUP(AG2349,AG$7:AG2348,1,FALSE)),1,0))</f>
        <v>0</v>
      </c>
      <c r="AI2349" s="194"/>
    </row>
    <row r="2350" spans="1:35" ht="16.5" customHeight="1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75">
        <f>IF(AND($X$5012&lt;&gt;" ",$X$5012&lt;&gt;0),IF(X2350=$X$5012,1+COUNTIF(U$7:U2349,"&gt;0"),0),0)</f>
        <v>0</v>
      </c>
      <c r="V2350" s="178" t="s">
        <v>2539</v>
      </c>
      <c r="W2350" s="130"/>
      <c r="X2350" s="131"/>
      <c r="Y2350" s="131"/>
      <c r="Z2350" s="206"/>
      <c r="AA2350" s="134"/>
      <c r="AB2350" s="174">
        <f>IF(AC2350="totale",SUMIF(AA$7:AA2350,"somma",Z$7:Z2350)-SUMIF(AC$7:AC2349,"totale",AB$7:AB2349),0)</f>
        <v>0</v>
      </c>
      <c r="AC2350" s="134"/>
      <c r="AD2350" s="194">
        <f t="shared" si="160"/>
        <v>0</v>
      </c>
      <c r="AE2350" s="124" t="str">
        <f t="shared" si="159"/>
        <v/>
      </c>
      <c r="AF2350" s="195" t="str">
        <f t="shared" si="161"/>
        <v/>
      </c>
      <c r="AG2350" s="194" t="str">
        <f t="shared" si="162"/>
        <v/>
      </c>
      <c r="AH2350" s="194">
        <f>IF(AG2350="",0,IF(ISERROR(VLOOKUP(AG2350,AG$7:AG2349,1,FALSE)),1,0))</f>
        <v>0</v>
      </c>
      <c r="AI2350" s="194"/>
    </row>
    <row r="2351" spans="1:35" ht="16.5" customHeight="1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75">
        <f>IF(AND($X$5012&lt;&gt;" ",$X$5012&lt;&gt;0),IF(X2351=$X$5012,1+COUNTIF(U$7:U2350,"&gt;0"),0),0)</f>
        <v>0</v>
      </c>
      <c r="V2351" s="178" t="s">
        <v>2540</v>
      </c>
      <c r="W2351" s="130"/>
      <c r="X2351" s="131"/>
      <c r="Y2351" s="131"/>
      <c r="Z2351" s="206"/>
      <c r="AA2351" s="134"/>
      <c r="AB2351" s="174">
        <f>IF(AC2351="totale",SUMIF(AA$7:AA2351,"somma",Z$7:Z2351)-SUMIF(AC$7:AC2350,"totale",AB$7:AB2350),0)</f>
        <v>0</v>
      </c>
      <c r="AC2351" s="134"/>
      <c r="AD2351" s="194">
        <f t="shared" si="160"/>
        <v>0</v>
      </c>
      <c r="AE2351" s="124" t="str">
        <f t="shared" si="159"/>
        <v/>
      </c>
      <c r="AF2351" s="195" t="str">
        <f t="shared" si="161"/>
        <v/>
      </c>
      <c r="AG2351" s="194" t="str">
        <f t="shared" si="162"/>
        <v/>
      </c>
      <c r="AH2351" s="194">
        <f>IF(AG2351="",0,IF(ISERROR(VLOOKUP(AG2351,AG$7:AG2350,1,FALSE)),1,0))</f>
        <v>0</v>
      </c>
      <c r="AI2351" s="194"/>
    </row>
    <row r="2352" spans="1:35" ht="16.5" customHeight="1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75">
        <f>IF(AND($X$5012&lt;&gt;" ",$X$5012&lt;&gt;0),IF(X2352=$X$5012,1+COUNTIF(U$7:U2351,"&gt;0"),0),0)</f>
        <v>0</v>
      </c>
      <c r="V2352" s="178" t="s">
        <v>2541</v>
      </c>
      <c r="W2352" s="130"/>
      <c r="X2352" s="131"/>
      <c r="Y2352" s="131"/>
      <c r="Z2352" s="206"/>
      <c r="AA2352" s="134"/>
      <c r="AB2352" s="174">
        <f>IF(AC2352="totale",SUMIF(AA$7:AA2352,"somma",Z$7:Z2352)-SUMIF(AC$7:AC2351,"totale",AB$7:AB2351),0)</f>
        <v>0</v>
      </c>
      <c r="AC2352" s="134"/>
      <c r="AD2352" s="194">
        <f t="shared" si="160"/>
        <v>0</v>
      </c>
      <c r="AE2352" s="124" t="str">
        <f t="shared" si="159"/>
        <v/>
      </c>
      <c r="AF2352" s="195" t="str">
        <f t="shared" si="161"/>
        <v/>
      </c>
      <c r="AG2352" s="194" t="str">
        <f t="shared" si="162"/>
        <v/>
      </c>
      <c r="AH2352" s="194">
        <f>IF(AG2352="",0,IF(ISERROR(VLOOKUP(AG2352,AG$7:AG2351,1,FALSE)),1,0))</f>
        <v>0</v>
      </c>
      <c r="AI2352" s="194"/>
    </row>
    <row r="2353" spans="1:35" ht="16.5" customHeight="1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75">
        <f>IF(AND($X$5012&lt;&gt;" ",$X$5012&lt;&gt;0),IF(X2353=$X$5012,1+COUNTIF(U$7:U2352,"&gt;0"),0),0)</f>
        <v>0</v>
      </c>
      <c r="V2353" s="178" t="s">
        <v>2542</v>
      </c>
      <c r="W2353" s="130"/>
      <c r="X2353" s="131"/>
      <c r="Y2353" s="131"/>
      <c r="Z2353" s="206"/>
      <c r="AA2353" s="134"/>
      <c r="AB2353" s="174">
        <f>IF(AC2353="totale",SUMIF(AA$7:AA2353,"somma",Z$7:Z2353)-SUMIF(AC$7:AC2352,"totale",AB$7:AB2352),0)</f>
        <v>0</v>
      </c>
      <c r="AC2353" s="134"/>
      <c r="AD2353" s="194">
        <f t="shared" si="160"/>
        <v>0</v>
      </c>
      <c r="AE2353" s="124" t="str">
        <f t="shared" si="159"/>
        <v/>
      </c>
      <c r="AF2353" s="195" t="str">
        <f t="shared" si="161"/>
        <v/>
      </c>
      <c r="AG2353" s="194" t="str">
        <f t="shared" si="162"/>
        <v/>
      </c>
      <c r="AH2353" s="194">
        <f>IF(AG2353="",0,IF(ISERROR(VLOOKUP(AG2353,AG$7:AG2352,1,FALSE)),1,0))</f>
        <v>0</v>
      </c>
      <c r="AI2353" s="194"/>
    </row>
    <row r="2354" spans="1:35" ht="16.5" customHeight="1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75">
        <f>IF(AND($X$5012&lt;&gt;" ",$X$5012&lt;&gt;0),IF(X2354=$X$5012,1+COUNTIF(U$7:U2353,"&gt;0"),0),0)</f>
        <v>0</v>
      </c>
      <c r="V2354" s="178" t="s">
        <v>2543</v>
      </c>
      <c r="W2354" s="130"/>
      <c r="X2354" s="131"/>
      <c r="Y2354" s="131"/>
      <c r="Z2354" s="206"/>
      <c r="AA2354" s="134"/>
      <c r="AB2354" s="174">
        <f>IF(AC2354="totale",SUMIF(AA$7:AA2354,"somma",Z$7:Z2354)-SUMIF(AC$7:AC2353,"totale",AB$7:AB2353),0)</f>
        <v>0</v>
      </c>
      <c r="AC2354" s="134"/>
      <c r="AD2354" s="194">
        <f t="shared" si="160"/>
        <v>0</v>
      </c>
      <c r="AE2354" s="124" t="str">
        <f t="shared" si="159"/>
        <v/>
      </c>
      <c r="AF2354" s="195" t="str">
        <f t="shared" si="161"/>
        <v/>
      </c>
      <c r="AG2354" s="194" t="str">
        <f t="shared" si="162"/>
        <v/>
      </c>
      <c r="AH2354" s="194">
        <f>IF(AG2354="",0,IF(ISERROR(VLOOKUP(AG2354,AG$7:AG2353,1,FALSE)),1,0))</f>
        <v>0</v>
      </c>
      <c r="AI2354" s="194"/>
    </row>
    <row r="2355" spans="1:35" ht="16.5" customHeight="1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75">
        <f>IF(AND($X$5012&lt;&gt;" ",$X$5012&lt;&gt;0),IF(X2355=$X$5012,1+COUNTIF(U$7:U2354,"&gt;0"),0),0)</f>
        <v>0</v>
      </c>
      <c r="V2355" s="178" t="s">
        <v>2544</v>
      </c>
      <c r="W2355" s="130"/>
      <c r="X2355" s="131"/>
      <c r="Y2355" s="131"/>
      <c r="Z2355" s="206"/>
      <c r="AA2355" s="134"/>
      <c r="AB2355" s="174">
        <f>IF(AC2355="totale",SUMIF(AA$7:AA2355,"somma",Z$7:Z2355)-SUMIF(AC$7:AC2354,"totale",AB$7:AB2354),0)</f>
        <v>0</v>
      </c>
      <c r="AC2355" s="134"/>
      <c r="AD2355" s="194">
        <f t="shared" si="160"/>
        <v>0</v>
      </c>
      <c r="AE2355" s="124" t="str">
        <f t="shared" si="159"/>
        <v/>
      </c>
      <c r="AF2355" s="195" t="str">
        <f t="shared" si="161"/>
        <v/>
      </c>
      <c r="AG2355" s="194" t="str">
        <f t="shared" si="162"/>
        <v/>
      </c>
      <c r="AH2355" s="194">
        <f>IF(AG2355="",0,IF(ISERROR(VLOOKUP(AG2355,AG$7:AG2354,1,FALSE)),1,0))</f>
        <v>0</v>
      </c>
      <c r="AI2355" s="194"/>
    </row>
    <row r="2356" spans="1:35" ht="16.5" customHeight="1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75">
        <f>IF(AND($X$5012&lt;&gt;" ",$X$5012&lt;&gt;0),IF(X2356=$X$5012,1+COUNTIF(U$7:U2355,"&gt;0"),0),0)</f>
        <v>0</v>
      </c>
      <c r="V2356" s="178" t="s">
        <v>2545</v>
      </c>
      <c r="W2356" s="130"/>
      <c r="X2356" s="131"/>
      <c r="Y2356" s="131"/>
      <c r="Z2356" s="206"/>
      <c r="AA2356" s="134"/>
      <c r="AB2356" s="174">
        <f>IF(AC2356="totale",SUMIF(AA$7:AA2356,"somma",Z$7:Z2356)-SUMIF(AC$7:AC2355,"totale",AB$7:AB2355),0)</f>
        <v>0</v>
      </c>
      <c r="AC2356" s="134"/>
      <c r="AD2356" s="194">
        <f t="shared" si="160"/>
        <v>0</v>
      </c>
      <c r="AE2356" s="124" t="str">
        <f t="shared" si="159"/>
        <v/>
      </c>
      <c r="AF2356" s="195" t="str">
        <f t="shared" si="161"/>
        <v/>
      </c>
      <c r="AG2356" s="194" t="str">
        <f t="shared" si="162"/>
        <v/>
      </c>
      <c r="AH2356" s="194">
        <f>IF(AG2356="",0,IF(ISERROR(VLOOKUP(AG2356,AG$7:AG2355,1,FALSE)),1,0))</f>
        <v>0</v>
      </c>
      <c r="AI2356" s="194"/>
    </row>
    <row r="2357" spans="1:35" ht="16.5" customHeight="1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75">
        <f>IF(AND($X$5012&lt;&gt;" ",$X$5012&lt;&gt;0),IF(X2357=$X$5012,1+COUNTIF(U$7:U2356,"&gt;0"),0),0)</f>
        <v>0</v>
      </c>
      <c r="V2357" s="178" t="s">
        <v>2546</v>
      </c>
      <c r="W2357" s="130"/>
      <c r="X2357" s="131"/>
      <c r="Y2357" s="131"/>
      <c r="Z2357" s="206"/>
      <c r="AA2357" s="134"/>
      <c r="AB2357" s="174">
        <f>IF(AC2357="totale",SUMIF(AA$7:AA2357,"somma",Z$7:Z2357)-SUMIF(AC$7:AC2356,"totale",AB$7:AB2356),0)</f>
        <v>0</v>
      </c>
      <c r="AC2357" s="134"/>
      <c r="AD2357" s="194">
        <f t="shared" si="160"/>
        <v>0</v>
      </c>
      <c r="AE2357" s="124" t="str">
        <f t="shared" si="159"/>
        <v/>
      </c>
      <c r="AF2357" s="195" t="str">
        <f t="shared" si="161"/>
        <v/>
      </c>
      <c r="AG2357" s="194" t="str">
        <f t="shared" si="162"/>
        <v/>
      </c>
      <c r="AH2357" s="194">
        <f>IF(AG2357="",0,IF(ISERROR(VLOOKUP(AG2357,AG$7:AG2356,1,FALSE)),1,0))</f>
        <v>0</v>
      </c>
      <c r="AI2357" s="194"/>
    </row>
    <row r="2358" spans="1:35" ht="16.5" customHeight="1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75">
        <f>IF(AND($X$5012&lt;&gt;" ",$X$5012&lt;&gt;0),IF(X2358=$X$5012,1+COUNTIF(U$7:U2357,"&gt;0"),0),0)</f>
        <v>0</v>
      </c>
      <c r="V2358" s="178" t="s">
        <v>2547</v>
      </c>
      <c r="W2358" s="130"/>
      <c r="X2358" s="131"/>
      <c r="Y2358" s="131"/>
      <c r="Z2358" s="206"/>
      <c r="AA2358" s="134"/>
      <c r="AB2358" s="174">
        <f>IF(AC2358="totale",SUMIF(AA$7:AA2358,"somma",Z$7:Z2358)-SUMIF(AC$7:AC2357,"totale",AB$7:AB2357),0)</f>
        <v>0</v>
      </c>
      <c r="AC2358" s="134"/>
      <c r="AD2358" s="194">
        <f t="shared" si="160"/>
        <v>0</v>
      </c>
      <c r="AE2358" s="124" t="str">
        <f t="shared" si="159"/>
        <v/>
      </c>
      <c r="AF2358" s="195" t="str">
        <f t="shared" si="161"/>
        <v/>
      </c>
      <c r="AG2358" s="194" t="str">
        <f t="shared" si="162"/>
        <v/>
      </c>
      <c r="AH2358" s="194">
        <f>IF(AG2358="",0,IF(ISERROR(VLOOKUP(AG2358,AG$7:AG2357,1,FALSE)),1,0))</f>
        <v>0</v>
      </c>
      <c r="AI2358" s="194"/>
    </row>
    <row r="2359" spans="1:35" ht="16.5" customHeight="1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75">
        <f>IF(AND($X$5012&lt;&gt;" ",$X$5012&lt;&gt;0),IF(X2359=$X$5012,1+COUNTIF(U$7:U2358,"&gt;0"),0),0)</f>
        <v>0</v>
      </c>
      <c r="V2359" s="178" t="s">
        <v>2548</v>
      </c>
      <c r="W2359" s="130"/>
      <c r="X2359" s="131"/>
      <c r="Y2359" s="131"/>
      <c r="Z2359" s="206"/>
      <c r="AA2359" s="134"/>
      <c r="AB2359" s="174">
        <f>IF(AC2359="totale",SUMIF(AA$7:AA2359,"somma",Z$7:Z2359)-SUMIF(AC$7:AC2358,"totale",AB$7:AB2358),0)</f>
        <v>0</v>
      </c>
      <c r="AC2359" s="134"/>
      <c r="AD2359" s="194">
        <f t="shared" si="160"/>
        <v>0</v>
      </c>
      <c r="AE2359" s="124" t="str">
        <f t="shared" si="159"/>
        <v/>
      </c>
      <c r="AF2359" s="195" t="str">
        <f t="shared" si="161"/>
        <v/>
      </c>
      <c r="AG2359" s="194" t="str">
        <f t="shared" si="162"/>
        <v/>
      </c>
      <c r="AH2359" s="194">
        <f>IF(AG2359="",0,IF(ISERROR(VLOOKUP(AG2359,AG$7:AG2358,1,FALSE)),1,0))</f>
        <v>0</v>
      </c>
      <c r="AI2359" s="194"/>
    </row>
    <row r="2360" spans="1:35" ht="16.5" customHeight="1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75">
        <f>IF(AND($X$5012&lt;&gt;" ",$X$5012&lt;&gt;0),IF(X2360=$X$5012,1+COUNTIF(U$7:U2359,"&gt;0"),0),0)</f>
        <v>0</v>
      </c>
      <c r="V2360" s="178" t="s">
        <v>2549</v>
      </c>
      <c r="W2360" s="130"/>
      <c r="X2360" s="131"/>
      <c r="Y2360" s="131"/>
      <c r="Z2360" s="206"/>
      <c r="AA2360" s="134"/>
      <c r="AB2360" s="174">
        <f>IF(AC2360="totale",SUMIF(AA$7:AA2360,"somma",Z$7:Z2360)-SUMIF(AC$7:AC2359,"totale",AB$7:AB2359),0)</f>
        <v>0</v>
      </c>
      <c r="AC2360" s="134"/>
      <c r="AD2360" s="194">
        <f t="shared" si="160"/>
        <v>0</v>
      </c>
      <c r="AE2360" s="124" t="str">
        <f t="shared" si="159"/>
        <v/>
      </c>
      <c r="AF2360" s="195" t="str">
        <f t="shared" si="161"/>
        <v/>
      </c>
      <c r="AG2360" s="194" t="str">
        <f t="shared" si="162"/>
        <v/>
      </c>
      <c r="AH2360" s="194">
        <f>IF(AG2360="",0,IF(ISERROR(VLOOKUP(AG2360,AG$7:AG2359,1,FALSE)),1,0))</f>
        <v>0</v>
      </c>
      <c r="AI2360" s="194"/>
    </row>
    <row r="2361" spans="1:35" ht="16.5" customHeight="1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75">
        <f>IF(AND($X$5012&lt;&gt;" ",$X$5012&lt;&gt;0),IF(X2361=$X$5012,1+COUNTIF(U$7:U2360,"&gt;0"),0),0)</f>
        <v>0</v>
      </c>
      <c r="V2361" s="178" t="s">
        <v>2550</v>
      </c>
      <c r="W2361" s="130"/>
      <c r="X2361" s="131"/>
      <c r="Y2361" s="131"/>
      <c r="Z2361" s="206"/>
      <c r="AA2361" s="134"/>
      <c r="AB2361" s="174">
        <f>IF(AC2361="totale",SUMIF(AA$7:AA2361,"somma",Z$7:Z2361)-SUMIF(AC$7:AC2360,"totale",AB$7:AB2360),0)</f>
        <v>0</v>
      </c>
      <c r="AC2361" s="134"/>
      <c r="AD2361" s="194">
        <f t="shared" si="160"/>
        <v>0</v>
      </c>
      <c r="AE2361" s="124" t="str">
        <f t="shared" si="159"/>
        <v/>
      </c>
      <c r="AF2361" s="195" t="str">
        <f t="shared" si="161"/>
        <v/>
      </c>
      <c r="AG2361" s="194" t="str">
        <f t="shared" si="162"/>
        <v/>
      </c>
      <c r="AH2361" s="194">
        <f>IF(AG2361="",0,IF(ISERROR(VLOOKUP(AG2361,AG$7:AG2360,1,FALSE)),1,0))</f>
        <v>0</v>
      </c>
      <c r="AI2361" s="194"/>
    </row>
    <row r="2362" spans="1:35" ht="16.5" customHeight="1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75">
        <f>IF(AND($X$5012&lt;&gt;" ",$X$5012&lt;&gt;0),IF(X2362=$X$5012,1+COUNTIF(U$7:U2361,"&gt;0"),0),0)</f>
        <v>0</v>
      </c>
      <c r="V2362" s="178" t="s">
        <v>2551</v>
      </c>
      <c r="W2362" s="130"/>
      <c r="X2362" s="131"/>
      <c r="Y2362" s="131"/>
      <c r="Z2362" s="206"/>
      <c r="AA2362" s="134"/>
      <c r="AB2362" s="174">
        <f>IF(AC2362="totale",SUMIF(AA$7:AA2362,"somma",Z$7:Z2362)-SUMIF(AC$7:AC2361,"totale",AB$7:AB2361),0)</f>
        <v>0</v>
      </c>
      <c r="AC2362" s="134"/>
      <c r="AD2362" s="194">
        <f t="shared" si="160"/>
        <v>0</v>
      </c>
      <c r="AE2362" s="124" t="str">
        <f t="shared" si="159"/>
        <v/>
      </c>
      <c r="AF2362" s="195" t="str">
        <f t="shared" si="161"/>
        <v/>
      </c>
      <c r="AG2362" s="194" t="str">
        <f t="shared" si="162"/>
        <v/>
      </c>
      <c r="AH2362" s="194">
        <f>IF(AG2362="",0,IF(ISERROR(VLOOKUP(AG2362,AG$7:AG2361,1,FALSE)),1,0))</f>
        <v>0</v>
      </c>
      <c r="AI2362" s="194"/>
    </row>
    <row r="2363" spans="1:35" ht="16.5" customHeight="1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75">
        <f>IF(AND($X$5012&lt;&gt;" ",$X$5012&lt;&gt;0),IF(X2363=$X$5012,1+COUNTIF(U$7:U2362,"&gt;0"),0),0)</f>
        <v>0</v>
      </c>
      <c r="V2363" s="178" t="s">
        <v>2552</v>
      </c>
      <c r="W2363" s="130"/>
      <c r="X2363" s="131"/>
      <c r="Y2363" s="131"/>
      <c r="Z2363" s="206"/>
      <c r="AA2363" s="134"/>
      <c r="AB2363" s="174">
        <f>IF(AC2363="totale",SUMIF(AA$7:AA2363,"somma",Z$7:Z2363)-SUMIF(AC$7:AC2362,"totale",AB$7:AB2362),0)</f>
        <v>0</v>
      </c>
      <c r="AC2363" s="134"/>
      <c r="AD2363" s="194">
        <f t="shared" si="160"/>
        <v>0</v>
      </c>
      <c r="AE2363" s="124" t="str">
        <f t="shared" si="159"/>
        <v/>
      </c>
      <c r="AF2363" s="195" t="str">
        <f t="shared" si="161"/>
        <v/>
      </c>
      <c r="AG2363" s="194" t="str">
        <f t="shared" si="162"/>
        <v/>
      </c>
      <c r="AH2363" s="194">
        <f>IF(AG2363="",0,IF(ISERROR(VLOOKUP(AG2363,AG$7:AG2362,1,FALSE)),1,0))</f>
        <v>0</v>
      </c>
      <c r="AI2363" s="194"/>
    </row>
    <row r="2364" spans="1:35" ht="16.5" customHeight="1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75">
        <f>IF(AND($X$5012&lt;&gt;" ",$X$5012&lt;&gt;0),IF(X2364=$X$5012,1+COUNTIF(U$7:U2363,"&gt;0"),0),0)</f>
        <v>0</v>
      </c>
      <c r="V2364" s="178" t="s">
        <v>2553</v>
      </c>
      <c r="W2364" s="130"/>
      <c r="X2364" s="131"/>
      <c r="Y2364" s="131"/>
      <c r="Z2364" s="206"/>
      <c r="AA2364" s="134"/>
      <c r="AB2364" s="174">
        <f>IF(AC2364="totale",SUMIF(AA$7:AA2364,"somma",Z$7:Z2364)-SUMIF(AC$7:AC2363,"totale",AB$7:AB2363),0)</f>
        <v>0</v>
      </c>
      <c r="AC2364" s="134"/>
      <c r="AD2364" s="194">
        <f t="shared" si="160"/>
        <v>0</v>
      </c>
      <c r="AE2364" s="124" t="str">
        <f t="shared" si="159"/>
        <v/>
      </c>
      <c r="AF2364" s="195" t="str">
        <f t="shared" si="161"/>
        <v/>
      </c>
      <c r="AG2364" s="194" t="str">
        <f t="shared" si="162"/>
        <v/>
      </c>
      <c r="AH2364" s="194">
        <f>IF(AG2364="",0,IF(ISERROR(VLOOKUP(AG2364,AG$7:AG2363,1,FALSE)),1,0))</f>
        <v>0</v>
      </c>
      <c r="AI2364" s="194"/>
    </row>
    <row r="2365" spans="1:35" ht="16.5" customHeight="1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75">
        <f>IF(AND($X$5012&lt;&gt;" ",$X$5012&lt;&gt;0),IF(X2365=$X$5012,1+COUNTIF(U$7:U2364,"&gt;0"),0),0)</f>
        <v>0</v>
      </c>
      <c r="V2365" s="178" t="s">
        <v>2554</v>
      </c>
      <c r="W2365" s="130"/>
      <c r="X2365" s="131"/>
      <c r="Y2365" s="131"/>
      <c r="Z2365" s="206"/>
      <c r="AA2365" s="134"/>
      <c r="AB2365" s="174">
        <f>IF(AC2365="totale",SUMIF(AA$7:AA2365,"somma",Z$7:Z2365)-SUMIF(AC$7:AC2364,"totale",AB$7:AB2364),0)</f>
        <v>0</v>
      </c>
      <c r="AC2365" s="134"/>
      <c r="AD2365" s="194">
        <f t="shared" si="160"/>
        <v>0</v>
      </c>
      <c r="AE2365" s="124" t="str">
        <f t="shared" si="159"/>
        <v/>
      </c>
      <c r="AF2365" s="195" t="str">
        <f t="shared" si="161"/>
        <v/>
      </c>
      <c r="AG2365" s="194" t="str">
        <f t="shared" si="162"/>
        <v/>
      </c>
      <c r="AH2365" s="194">
        <f>IF(AG2365="",0,IF(ISERROR(VLOOKUP(AG2365,AG$7:AG2364,1,FALSE)),1,0))</f>
        <v>0</v>
      </c>
      <c r="AI2365" s="194"/>
    </row>
    <row r="2366" spans="1:35" ht="16.5" customHeight="1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75">
        <f>IF(AND($X$5012&lt;&gt;" ",$X$5012&lt;&gt;0),IF(X2366=$X$5012,1+COUNTIF(U$7:U2365,"&gt;0"),0),0)</f>
        <v>0</v>
      </c>
      <c r="V2366" s="178" t="s">
        <v>2555</v>
      </c>
      <c r="W2366" s="130"/>
      <c r="X2366" s="131"/>
      <c r="Y2366" s="131"/>
      <c r="Z2366" s="206"/>
      <c r="AA2366" s="134"/>
      <c r="AB2366" s="174">
        <f>IF(AC2366="totale",SUMIF(AA$7:AA2366,"somma",Z$7:Z2366)-SUMIF(AC$7:AC2365,"totale",AB$7:AB2365),0)</f>
        <v>0</v>
      </c>
      <c r="AC2366" s="134"/>
      <c r="AD2366" s="194">
        <f t="shared" si="160"/>
        <v>0</v>
      </c>
      <c r="AE2366" s="124" t="str">
        <f t="shared" si="159"/>
        <v/>
      </c>
      <c r="AF2366" s="195" t="str">
        <f t="shared" si="161"/>
        <v/>
      </c>
      <c r="AG2366" s="194" t="str">
        <f t="shared" si="162"/>
        <v/>
      </c>
      <c r="AH2366" s="194">
        <f>IF(AG2366="",0,IF(ISERROR(VLOOKUP(AG2366,AG$7:AG2365,1,FALSE)),1,0))</f>
        <v>0</v>
      </c>
      <c r="AI2366" s="194"/>
    </row>
    <row r="2367" spans="1:35" ht="16.5" customHeight="1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75">
        <f>IF(AND($X$5012&lt;&gt;" ",$X$5012&lt;&gt;0),IF(X2367=$X$5012,1+COUNTIF(U$7:U2366,"&gt;0"),0),0)</f>
        <v>0</v>
      </c>
      <c r="V2367" s="178" t="s">
        <v>2556</v>
      </c>
      <c r="W2367" s="130"/>
      <c r="X2367" s="131"/>
      <c r="Y2367" s="131"/>
      <c r="Z2367" s="206"/>
      <c r="AA2367" s="134"/>
      <c r="AB2367" s="174">
        <f>IF(AC2367="totale",SUMIF(AA$7:AA2367,"somma",Z$7:Z2367)-SUMIF(AC$7:AC2366,"totale",AB$7:AB2366),0)</f>
        <v>0</v>
      </c>
      <c r="AC2367" s="134"/>
      <c r="AD2367" s="194">
        <f t="shared" si="160"/>
        <v>0</v>
      </c>
      <c r="AE2367" s="124" t="str">
        <f t="shared" si="159"/>
        <v/>
      </c>
      <c r="AF2367" s="195" t="str">
        <f t="shared" si="161"/>
        <v/>
      </c>
      <c r="AG2367" s="194" t="str">
        <f t="shared" si="162"/>
        <v/>
      </c>
      <c r="AH2367" s="194">
        <f>IF(AG2367="",0,IF(ISERROR(VLOOKUP(AG2367,AG$7:AG2366,1,FALSE)),1,0))</f>
        <v>0</v>
      </c>
      <c r="AI2367" s="194"/>
    </row>
    <row r="2368" spans="1:35" ht="16.5" customHeight="1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75">
        <f>IF(AND($X$5012&lt;&gt;" ",$X$5012&lt;&gt;0),IF(X2368=$X$5012,1+COUNTIF(U$7:U2367,"&gt;0"),0),0)</f>
        <v>0</v>
      </c>
      <c r="V2368" s="178" t="s">
        <v>2557</v>
      </c>
      <c r="W2368" s="130"/>
      <c r="X2368" s="131"/>
      <c r="Y2368" s="131"/>
      <c r="Z2368" s="206"/>
      <c r="AA2368" s="134"/>
      <c r="AB2368" s="174">
        <f>IF(AC2368="totale",SUMIF(AA$7:AA2368,"somma",Z$7:Z2368)-SUMIF(AC$7:AC2367,"totale",AB$7:AB2367),0)</f>
        <v>0</v>
      </c>
      <c r="AC2368" s="134"/>
      <c r="AD2368" s="194">
        <f t="shared" si="160"/>
        <v>0</v>
      </c>
      <c r="AE2368" s="124" t="str">
        <f t="shared" si="159"/>
        <v/>
      </c>
      <c r="AF2368" s="195" t="str">
        <f t="shared" si="161"/>
        <v/>
      </c>
      <c r="AG2368" s="194" t="str">
        <f t="shared" si="162"/>
        <v/>
      </c>
      <c r="AH2368" s="194">
        <f>IF(AG2368="",0,IF(ISERROR(VLOOKUP(AG2368,AG$7:AG2367,1,FALSE)),1,0))</f>
        <v>0</v>
      </c>
      <c r="AI2368" s="194"/>
    </row>
    <row r="2369" spans="1:35" ht="16.5" customHeight="1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75">
        <f>IF(AND($X$5012&lt;&gt;" ",$X$5012&lt;&gt;0),IF(X2369=$X$5012,1+COUNTIF(U$7:U2368,"&gt;0"),0),0)</f>
        <v>0</v>
      </c>
      <c r="V2369" s="178" t="s">
        <v>2558</v>
      </c>
      <c r="W2369" s="130"/>
      <c r="X2369" s="131"/>
      <c r="Y2369" s="131"/>
      <c r="Z2369" s="206"/>
      <c r="AA2369" s="134"/>
      <c r="AB2369" s="174">
        <f>IF(AC2369="totale",SUMIF(AA$7:AA2369,"somma",Z$7:Z2369)-SUMIF(AC$7:AC2368,"totale",AB$7:AB2368),0)</f>
        <v>0</v>
      </c>
      <c r="AC2369" s="134"/>
      <c r="AD2369" s="194">
        <f t="shared" si="160"/>
        <v>0</v>
      </c>
      <c r="AE2369" s="124" t="str">
        <f t="shared" si="159"/>
        <v/>
      </c>
      <c r="AF2369" s="195" t="str">
        <f t="shared" si="161"/>
        <v/>
      </c>
      <c r="AG2369" s="194" t="str">
        <f t="shared" si="162"/>
        <v/>
      </c>
      <c r="AH2369" s="194">
        <f>IF(AG2369="",0,IF(ISERROR(VLOOKUP(AG2369,AG$7:AG2368,1,FALSE)),1,0))</f>
        <v>0</v>
      </c>
      <c r="AI2369" s="194"/>
    </row>
    <row r="2370" spans="1:35" ht="16.5" customHeight="1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75">
        <f>IF(AND($X$5012&lt;&gt;" ",$X$5012&lt;&gt;0),IF(X2370=$X$5012,1+COUNTIF(U$7:U2369,"&gt;0"),0),0)</f>
        <v>0</v>
      </c>
      <c r="V2370" s="178" t="s">
        <v>2559</v>
      </c>
      <c r="W2370" s="130"/>
      <c r="X2370" s="131"/>
      <c r="Y2370" s="131"/>
      <c r="Z2370" s="206"/>
      <c r="AA2370" s="134"/>
      <c r="AB2370" s="174">
        <f>IF(AC2370="totale",SUMIF(AA$7:AA2370,"somma",Z$7:Z2370)-SUMIF(AC$7:AC2369,"totale",AB$7:AB2369),0)</f>
        <v>0</v>
      </c>
      <c r="AC2370" s="134"/>
      <c r="AD2370" s="194">
        <f t="shared" si="160"/>
        <v>0</v>
      </c>
      <c r="AE2370" s="124" t="str">
        <f t="shared" si="159"/>
        <v/>
      </c>
      <c r="AF2370" s="195" t="str">
        <f t="shared" si="161"/>
        <v/>
      </c>
      <c r="AG2370" s="194" t="str">
        <f t="shared" si="162"/>
        <v/>
      </c>
      <c r="AH2370" s="194">
        <f>IF(AG2370="",0,IF(ISERROR(VLOOKUP(AG2370,AG$7:AG2369,1,FALSE)),1,0))</f>
        <v>0</v>
      </c>
      <c r="AI2370" s="194"/>
    </row>
    <row r="2371" spans="1:35" ht="16.5" customHeight="1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75">
        <f>IF(AND($X$5012&lt;&gt;" ",$X$5012&lt;&gt;0),IF(X2371=$X$5012,1+COUNTIF(U$7:U2370,"&gt;0"),0),0)</f>
        <v>0</v>
      </c>
      <c r="V2371" s="178" t="s">
        <v>2560</v>
      </c>
      <c r="W2371" s="130"/>
      <c r="X2371" s="131"/>
      <c r="Y2371" s="131"/>
      <c r="Z2371" s="206"/>
      <c r="AA2371" s="134"/>
      <c r="AB2371" s="174">
        <f>IF(AC2371="totale",SUMIF(AA$7:AA2371,"somma",Z$7:Z2371)-SUMIF(AC$7:AC2370,"totale",AB$7:AB2370),0)</f>
        <v>0</v>
      </c>
      <c r="AC2371" s="134"/>
      <c r="AD2371" s="194">
        <f t="shared" si="160"/>
        <v>0</v>
      </c>
      <c r="AE2371" s="124" t="str">
        <f t="shared" si="159"/>
        <v/>
      </c>
      <c r="AF2371" s="195" t="str">
        <f t="shared" si="161"/>
        <v/>
      </c>
      <c r="AG2371" s="194" t="str">
        <f t="shared" si="162"/>
        <v/>
      </c>
      <c r="AH2371" s="194">
        <f>IF(AG2371="",0,IF(ISERROR(VLOOKUP(AG2371,AG$7:AG2370,1,FALSE)),1,0))</f>
        <v>0</v>
      </c>
      <c r="AI2371" s="194"/>
    </row>
    <row r="2372" spans="1:35" ht="16.5" customHeight="1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75">
        <f>IF(AND($X$5012&lt;&gt;" ",$X$5012&lt;&gt;0),IF(X2372=$X$5012,1+COUNTIF(U$7:U2371,"&gt;0"),0),0)</f>
        <v>0</v>
      </c>
      <c r="V2372" s="178" t="s">
        <v>2561</v>
      </c>
      <c r="W2372" s="130"/>
      <c r="X2372" s="131"/>
      <c r="Y2372" s="131"/>
      <c r="Z2372" s="206"/>
      <c r="AA2372" s="134"/>
      <c r="AB2372" s="174">
        <f>IF(AC2372="totale",SUMIF(AA$7:AA2372,"somma",Z$7:Z2372)-SUMIF(AC$7:AC2371,"totale",AB$7:AB2371),0)</f>
        <v>0</v>
      </c>
      <c r="AC2372" s="134"/>
      <c r="AD2372" s="194">
        <f t="shared" si="160"/>
        <v>0</v>
      </c>
      <c r="AE2372" s="124" t="str">
        <f t="shared" si="159"/>
        <v/>
      </c>
      <c r="AF2372" s="195" t="str">
        <f t="shared" si="161"/>
        <v/>
      </c>
      <c r="AG2372" s="194" t="str">
        <f t="shared" si="162"/>
        <v/>
      </c>
      <c r="AH2372" s="194">
        <f>IF(AG2372="",0,IF(ISERROR(VLOOKUP(AG2372,AG$7:AG2371,1,FALSE)),1,0))</f>
        <v>0</v>
      </c>
      <c r="AI2372" s="194"/>
    </row>
    <row r="2373" spans="1:35" ht="16.5" customHeight="1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75">
        <f>IF(AND($X$5012&lt;&gt;" ",$X$5012&lt;&gt;0),IF(X2373=$X$5012,1+COUNTIF(U$7:U2372,"&gt;0"),0),0)</f>
        <v>0</v>
      </c>
      <c r="V2373" s="178" t="s">
        <v>2562</v>
      </c>
      <c r="W2373" s="130"/>
      <c r="X2373" s="131"/>
      <c r="Y2373" s="131"/>
      <c r="Z2373" s="206"/>
      <c r="AA2373" s="134"/>
      <c r="AB2373" s="174">
        <f>IF(AC2373="totale",SUMIF(AA$7:AA2373,"somma",Z$7:Z2373)-SUMIF(AC$7:AC2372,"totale",AB$7:AB2372),0)</f>
        <v>0</v>
      </c>
      <c r="AC2373" s="134"/>
      <c r="AD2373" s="194">
        <f t="shared" si="160"/>
        <v>0</v>
      </c>
      <c r="AE2373" s="124" t="str">
        <f t="shared" si="159"/>
        <v/>
      </c>
      <c r="AF2373" s="195" t="str">
        <f t="shared" si="161"/>
        <v/>
      </c>
      <c r="AG2373" s="194" t="str">
        <f t="shared" si="162"/>
        <v/>
      </c>
      <c r="AH2373" s="194">
        <f>IF(AG2373="",0,IF(ISERROR(VLOOKUP(AG2373,AG$7:AG2372,1,FALSE)),1,0))</f>
        <v>0</v>
      </c>
      <c r="AI2373" s="194"/>
    </row>
    <row r="2374" spans="1:35" ht="16.5" customHeight="1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75">
        <f>IF(AND($X$5012&lt;&gt;" ",$X$5012&lt;&gt;0),IF(X2374=$X$5012,1+COUNTIF(U$7:U2373,"&gt;0"),0),0)</f>
        <v>0</v>
      </c>
      <c r="V2374" s="178" t="s">
        <v>2563</v>
      </c>
      <c r="W2374" s="130"/>
      <c r="X2374" s="131"/>
      <c r="Y2374" s="131"/>
      <c r="Z2374" s="206"/>
      <c r="AA2374" s="134"/>
      <c r="AB2374" s="174">
        <f>IF(AC2374="totale",SUMIF(AA$7:AA2374,"somma",Z$7:Z2374)-SUMIF(AC$7:AC2373,"totale",AB$7:AB2373),0)</f>
        <v>0</v>
      </c>
      <c r="AC2374" s="134"/>
      <c r="AD2374" s="194">
        <f t="shared" si="160"/>
        <v>0</v>
      </c>
      <c r="AE2374" s="124" t="str">
        <f t="shared" ref="AE2374:AE2437" si="163">IF(W2374&gt;0,CONCATENATE(MONTH(W2374)&amp;X2374),"")</f>
        <v/>
      </c>
      <c r="AF2374" s="195" t="str">
        <f t="shared" si="161"/>
        <v/>
      </c>
      <c r="AG2374" s="194" t="str">
        <f t="shared" si="162"/>
        <v/>
      </c>
      <c r="AH2374" s="194">
        <f>IF(AG2374="",0,IF(ISERROR(VLOOKUP(AG2374,AG$7:AG2373,1,FALSE)),1,0))</f>
        <v>0</v>
      </c>
      <c r="AI2374" s="194"/>
    </row>
    <row r="2375" spans="1:35" ht="16.5" customHeight="1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75">
        <f>IF(AND($X$5012&lt;&gt;" ",$X$5012&lt;&gt;0),IF(X2375=$X$5012,1+COUNTIF(U$7:U2374,"&gt;0"),0),0)</f>
        <v>0</v>
      </c>
      <c r="V2375" s="178" t="s">
        <v>2564</v>
      </c>
      <c r="W2375" s="130"/>
      <c r="X2375" s="131"/>
      <c r="Y2375" s="131"/>
      <c r="Z2375" s="206"/>
      <c r="AA2375" s="134"/>
      <c r="AB2375" s="174">
        <f>IF(AC2375="totale",SUMIF(AA$7:AA2375,"somma",Z$7:Z2375)-SUMIF(AC$7:AC2374,"totale",AB$7:AB2374),0)</f>
        <v>0</v>
      </c>
      <c r="AC2375" s="134"/>
      <c r="AD2375" s="194">
        <f t="shared" si="160"/>
        <v>0</v>
      </c>
      <c r="AE2375" s="124" t="str">
        <f t="shared" si="163"/>
        <v/>
      </c>
      <c r="AF2375" s="195" t="str">
        <f t="shared" si="161"/>
        <v/>
      </c>
      <c r="AG2375" s="194" t="str">
        <f t="shared" si="162"/>
        <v/>
      </c>
      <c r="AH2375" s="194">
        <f>IF(AG2375="",0,IF(ISERROR(VLOOKUP(AG2375,AG$7:AG2374,1,FALSE)),1,0))</f>
        <v>0</v>
      </c>
      <c r="AI2375" s="194"/>
    </row>
    <row r="2376" spans="1:35" ht="16.5" customHeight="1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75">
        <f>IF(AND($X$5012&lt;&gt;" ",$X$5012&lt;&gt;0),IF(X2376=$X$5012,1+COUNTIF(U$7:U2375,"&gt;0"),0),0)</f>
        <v>0</v>
      </c>
      <c r="V2376" s="178" t="s">
        <v>2565</v>
      </c>
      <c r="W2376" s="130"/>
      <c r="X2376" s="131"/>
      <c r="Y2376" s="131"/>
      <c r="Z2376" s="206"/>
      <c r="AA2376" s="134"/>
      <c r="AB2376" s="174">
        <f>IF(AC2376="totale",SUMIF(AA$7:AA2376,"somma",Z$7:Z2376)-SUMIF(AC$7:AC2375,"totale",AB$7:AB2375),0)</f>
        <v>0</v>
      </c>
      <c r="AC2376" s="134"/>
      <c r="AD2376" s="194">
        <f t="shared" ref="AD2376:AD2439" si="164">IF(ISBLANK(X2376),0,VLOOKUP(X2376,$B$8:$E$57,1,FALSE))</f>
        <v>0</v>
      </c>
      <c r="AE2376" s="124" t="str">
        <f t="shared" si="163"/>
        <v/>
      </c>
      <c r="AF2376" s="195" t="str">
        <f t="shared" ref="AF2376:AF2439" si="165">IF(OR(AND(Z2376&lt;&gt;0,ISBLANK(X2376)),ISERROR(AD2376)),"ERR","")</f>
        <v/>
      </c>
      <c r="AG2376" s="194" t="str">
        <f t="shared" si="162"/>
        <v/>
      </c>
      <c r="AH2376" s="194">
        <f>IF(AG2376="",0,IF(ISERROR(VLOOKUP(AG2376,AG$7:AG2375,1,FALSE)),1,0))</f>
        <v>0</v>
      </c>
      <c r="AI2376" s="194"/>
    </row>
    <row r="2377" spans="1:35" ht="16.5" customHeight="1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75">
        <f>IF(AND($X$5012&lt;&gt;" ",$X$5012&lt;&gt;0),IF(X2377=$X$5012,1+COUNTIF(U$7:U2376,"&gt;0"),0),0)</f>
        <v>0</v>
      </c>
      <c r="V2377" s="178" t="s">
        <v>2566</v>
      </c>
      <c r="W2377" s="130"/>
      <c r="X2377" s="131"/>
      <c r="Y2377" s="131"/>
      <c r="Z2377" s="206"/>
      <c r="AA2377" s="134"/>
      <c r="AB2377" s="174">
        <f>IF(AC2377="totale",SUMIF(AA$7:AA2377,"somma",Z$7:Z2377)-SUMIF(AC$7:AC2376,"totale",AB$7:AB2376),0)</f>
        <v>0</v>
      </c>
      <c r="AC2377" s="134"/>
      <c r="AD2377" s="194">
        <f t="shared" si="164"/>
        <v>0</v>
      </c>
      <c r="AE2377" s="124" t="str">
        <f t="shared" si="163"/>
        <v/>
      </c>
      <c r="AF2377" s="195" t="str">
        <f t="shared" si="165"/>
        <v/>
      </c>
      <c r="AG2377" s="194" t="str">
        <f t="shared" si="162"/>
        <v/>
      </c>
      <c r="AH2377" s="194">
        <f>IF(AG2377="",0,IF(ISERROR(VLOOKUP(AG2377,AG$7:AG2376,1,FALSE)),1,0))</f>
        <v>0</v>
      </c>
      <c r="AI2377" s="194"/>
    </row>
    <row r="2378" spans="1:35" ht="16.5" customHeight="1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75">
        <f>IF(AND($X$5012&lt;&gt;" ",$X$5012&lt;&gt;0),IF(X2378=$X$5012,1+COUNTIF(U$7:U2377,"&gt;0"),0),0)</f>
        <v>0</v>
      </c>
      <c r="V2378" s="178" t="s">
        <v>2567</v>
      </c>
      <c r="W2378" s="130"/>
      <c r="X2378" s="131"/>
      <c r="Y2378" s="131"/>
      <c r="Z2378" s="206"/>
      <c r="AA2378" s="134"/>
      <c r="AB2378" s="174">
        <f>IF(AC2378="totale",SUMIF(AA$7:AA2378,"somma",Z$7:Z2378)-SUMIF(AC$7:AC2377,"totale",AB$7:AB2377),0)</f>
        <v>0</v>
      </c>
      <c r="AC2378" s="134"/>
      <c r="AD2378" s="194">
        <f t="shared" si="164"/>
        <v>0</v>
      </c>
      <c r="AE2378" s="124" t="str">
        <f t="shared" si="163"/>
        <v/>
      </c>
      <c r="AF2378" s="195" t="str">
        <f t="shared" si="165"/>
        <v/>
      </c>
      <c r="AG2378" s="194" t="str">
        <f t="shared" ref="AG2378:AG2441" si="166">IF(W2378&gt;0,CONCATENATE(MONTH(W2378),"-",YEAR(W2378)),"")</f>
        <v/>
      </c>
      <c r="AH2378" s="194">
        <f>IF(AG2378="",0,IF(ISERROR(VLOOKUP(AG2378,AG$7:AG2377,1,FALSE)),1,0))</f>
        <v>0</v>
      </c>
      <c r="AI2378" s="194"/>
    </row>
    <row r="2379" spans="1:35" ht="16.5" customHeight="1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75">
        <f>IF(AND($X$5012&lt;&gt;" ",$X$5012&lt;&gt;0),IF(X2379=$X$5012,1+COUNTIF(U$7:U2378,"&gt;0"),0),0)</f>
        <v>0</v>
      </c>
      <c r="V2379" s="178" t="s">
        <v>2568</v>
      </c>
      <c r="W2379" s="130"/>
      <c r="X2379" s="131"/>
      <c r="Y2379" s="131"/>
      <c r="Z2379" s="206"/>
      <c r="AA2379" s="134"/>
      <c r="AB2379" s="174">
        <f>IF(AC2379="totale",SUMIF(AA$7:AA2379,"somma",Z$7:Z2379)-SUMIF(AC$7:AC2378,"totale",AB$7:AB2378),0)</f>
        <v>0</v>
      </c>
      <c r="AC2379" s="134"/>
      <c r="AD2379" s="194">
        <f t="shared" si="164"/>
        <v>0</v>
      </c>
      <c r="AE2379" s="124" t="str">
        <f t="shared" si="163"/>
        <v/>
      </c>
      <c r="AF2379" s="195" t="str">
        <f t="shared" si="165"/>
        <v/>
      </c>
      <c r="AG2379" s="194" t="str">
        <f t="shared" si="166"/>
        <v/>
      </c>
      <c r="AH2379" s="194">
        <f>IF(AG2379="",0,IF(ISERROR(VLOOKUP(AG2379,AG$7:AG2378,1,FALSE)),1,0))</f>
        <v>0</v>
      </c>
      <c r="AI2379" s="194"/>
    </row>
    <row r="2380" spans="1:35" ht="16.5" customHeight="1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75">
        <f>IF(AND($X$5012&lt;&gt;" ",$X$5012&lt;&gt;0),IF(X2380=$X$5012,1+COUNTIF(U$7:U2379,"&gt;0"),0),0)</f>
        <v>0</v>
      </c>
      <c r="V2380" s="178" t="s">
        <v>2569</v>
      </c>
      <c r="W2380" s="130"/>
      <c r="X2380" s="131"/>
      <c r="Y2380" s="131"/>
      <c r="Z2380" s="206"/>
      <c r="AA2380" s="134"/>
      <c r="AB2380" s="174">
        <f>IF(AC2380="totale",SUMIF(AA$7:AA2380,"somma",Z$7:Z2380)-SUMIF(AC$7:AC2379,"totale",AB$7:AB2379),0)</f>
        <v>0</v>
      </c>
      <c r="AC2380" s="134"/>
      <c r="AD2380" s="194">
        <f t="shared" si="164"/>
        <v>0</v>
      </c>
      <c r="AE2380" s="124" t="str">
        <f t="shared" si="163"/>
        <v/>
      </c>
      <c r="AF2380" s="195" t="str">
        <f t="shared" si="165"/>
        <v/>
      </c>
      <c r="AG2380" s="194" t="str">
        <f t="shared" si="166"/>
        <v/>
      </c>
      <c r="AH2380" s="194">
        <f>IF(AG2380="",0,IF(ISERROR(VLOOKUP(AG2380,AG$7:AG2379,1,FALSE)),1,0))</f>
        <v>0</v>
      </c>
      <c r="AI2380" s="194"/>
    </row>
    <row r="2381" spans="1:35" ht="16.5" customHeight="1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75">
        <f>IF(AND($X$5012&lt;&gt;" ",$X$5012&lt;&gt;0),IF(X2381=$X$5012,1+COUNTIF(U$7:U2380,"&gt;0"),0),0)</f>
        <v>0</v>
      </c>
      <c r="V2381" s="178" t="s">
        <v>2570</v>
      </c>
      <c r="W2381" s="130"/>
      <c r="X2381" s="131"/>
      <c r="Y2381" s="131"/>
      <c r="Z2381" s="206"/>
      <c r="AA2381" s="134"/>
      <c r="AB2381" s="174">
        <f>IF(AC2381="totale",SUMIF(AA$7:AA2381,"somma",Z$7:Z2381)-SUMIF(AC$7:AC2380,"totale",AB$7:AB2380),0)</f>
        <v>0</v>
      </c>
      <c r="AC2381" s="134"/>
      <c r="AD2381" s="194">
        <f t="shared" si="164"/>
        <v>0</v>
      </c>
      <c r="AE2381" s="124" t="str">
        <f t="shared" si="163"/>
        <v/>
      </c>
      <c r="AF2381" s="195" t="str">
        <f t="shared" si="165"/>
        <v/>
      </c>
      <c r="AG2381" s="194" t="str">
        <f t="shared" si="166"/>
        <v/>
      </c>
      <c r="AH2381" s="194">
        <f>IF(AG2381="",0,IF(ISERROR(VLOOKUP(AG2381,AG$7:AG2380,1,FALSE)),1,0))</f>
        <v>0</v>
      </c>
      <c r="AI2381" s="194"/>
    </row>
    <row r="2382" spans="1:35" ht="16.5" customHeight="1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75">
        <f>IF(AND($X$5012&lt;&gt;" ",$X$5012&lt;&gt;0),IF(X2382=$X$5012,1+COUNTIF(U$7:U2381,"&gt;0"),0),0)</f>
        <v>0</v>
      </c>
      <c r="V2382" s="178" t="s">
        <v>2571</v>
      </c>
      <c r="W2382" s="130"/>
      <c r="X2382" s="131"/>
      <c r="Y2382" s="131"/>
      <c r="Z2382" s="206"/>
      <c r="AA2382" s="134"/>
      <c r="AB2382" s="174">
        <f>IF(AC2382="totale",SUMIF(AA$7:AA2382,"somma",Z$7:Z2382)-SUMIF(AC$7:AC2381,"totale",AB$7:AB2381),0)</f>
        <v>0</v>
      </c>
      <c r="AC2382" s="134"/>
      <c r="AD2382" s="194">
        <f t="shared" si="164"/>
        <v>0</v>
      </c>
      <c r="AE2382" s="124" t="str">
        <f t="shared" si="163"/>
        <v/>
      </c>
      <c r="AF2382" s="195" t="str">
        <f t="shared" si="165"/>
        <v/>
      </c>
      <c r="AG2382" s="194" t="str">
        <f t="shared" si="166"/>
        <v/>
      </c>
      <c r="AH2382" s="194">
        <f>IF(AG2382="",0,IF(ISERROR(VLOOKUP(AG2382,AG$7:AG2381,1,FALSE)),1,0))</f>
        <v>0</v>
      </c>
      <c r="AI2382" s="194"/>
    </row>
    <row r="2383" spans="1:35" ht="16.5" customHeight="1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75">
        <f>IF(AND($X$5012&lt;&gt;" ",$X$5012&lt;&gt;0),IF(X2383=$X$5012,1+COUNTIF(U$7:U2382,"&gt;0"),0),0)</f>
        <v>0</v>
      </c>
      <c r="V2383" s="178" t="s">
        <v>2572</v>
      </c>
      <c r="W2383" s="130"/>
      <c r="X2383" s="131"/>
      <c r="Y2383" s="131"/>
      <c r="Z2383" s="206"/>
      <c r="AA2383" s="134"/>
      <c r="AB2383" s="174">
        <f>IF(AC2383="totale",SUMIF(AA$7:AA2383,"somma",Z$7:Z2383)-SUMIF(AC$7:AC2382,"totale",AB$7:AB2382),0)</f>
        <v>0</v>
      </c>
      <c r="AC2383" s="134"/>
      <c r="AD2383" s="194">
        <f t="shared" si="164"/>
        <v>0</v>
      </c>
      <c r="AE2383" s="124" t="str">
        <f t="shared" si="163"/>
        <v/>
      </c>
      <c r="AF2383" s="195" t="str">
        <f t="shared" si="165"/>
        <v/>
      </c>
      <c r="AG2383" s="194" t="str">
        <f t="shared" si="166"/>
        <v/>
      </c>
      <c r="AH2383" s="194">
        <f>IF(AG2383="",0,IF(ISERROR(VLOOKUP(AG2383,AG$7:AG2382,1,FALSE)),1,0))</f>
        <v>0</v>
      </c>
      <c r="AI2383" s="194"/>
    </row>
    <row r="2384" spans="1:35" ht="16.5" customHeight="1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75">
        <f>IF(AND($X$5012&lt;&gt;" ",$X$5012&lt;&gt;0),IF(X2384=$X$5012,1+COUNTIF(U$7:U2383,"&gt;0"),0),0)</f>
        <v>0</v>
      </c>
      <c r="V2384" s="178" t="s">
        <v>2573</v>
      </c>
      <c r="W2384" s="130"/>
      <c r="X2384" s="131"/>
      <c r="Y2384" s="131"/>
      <c r="Z2384" s="206"/>
      <c r="AA2384" s="134"/>
      <c r="AB2384" s="174">
        <f>IF(AC2384="totale",SUMIF(AA$7:AA2384,"somma",Z$7:Z2384)-SUMIF(AC$7:AC2383,"totale",AB$7:AB2383),0)</f>
        <v>0</v>
      </c>
      <c r="AC2384" s="134"/>
      <c r="AD2384" s="194">
        <f t="shared" si="164"/>
        <v>0</v>
      </c>
      <c r="AE2384" s="124" t="str">
        <f t="shared" si="163"/>
        <v/>
      </c>
      <c r="AF2384" s="195" t="str">
        <f t="shared" si="165"/>
        <v/>
      </c>
      <c r="AG2384" s="194" t="str">
        <f t="shared" si="166"/>
        <v/>
      </c>
      <c r="AH2384" s="194">
        <f>IF(AG2384="",0,IF(ISERROR(VLOOKUP(AG2384,AG$7:AG2383,1,FALSE)),1,0))</f>
        <v>0</v>
      </c>
      <c r="AI2384" s="194"/>
    </row>
    <row r="2385" spans="1:35" ht="16.5" customHeight="1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75">
        <f>IF(AND($X$5012&lt;&gt;" ",$X$5012&lt;&gt;0),IF(X2385=$X$5012,1+COUNTIF(U$7:U2384,"&gt;0"),0),0)</f>
        <v>0</v>
      </c>
      <c r="V2385" s="178" t="s">
        <v>2574</v>
      </c>
      <c r="W2385" s="130"/>
      <c r="X2385" s="131"/>
      <c r="Y2385" s="131"/>
      <c r="Z2385" s="206"/>
      <c r="AA2385" s="134"/>
      <c r="AB2385" s="174">
        <f>IF(AC2385="totale",SUMIF(AA$7:AA2385,"somma",Z$7:Z2385)-SUMIF(AC$7:AC2384,"totale",AB$7:AB2384),0)</f>
        <v>0</v>
      </c>
      <c r="AC2385" s="134"/>
      <c r="AD2385" s="194">
        <f t="shared" si="164"/>
        <v>0</v>
      </c>
      <c r="AE2385" s="124" t="str">
        <f t="shared" si="163"/>
        <v/>
      </c>
      <c r="AF2385" s="195" t="str">
        <f t="shared" si="165"/>
        <v/>
      </c>
      <c r="AG2385" s="194" t="str">
        <f t="shared" si="166"/>
        <v/>
      </c>
      <c r="AH2385" s="194">
        <f>IF(AG2385="",0,IF(ISERROR(VLOOKUP(AG2385,AG$7:AG2384,1,FALSE)),1,0))</f>
        <v>0</v>
      </c>
      <c r="AI2385" s="194"/>
    </row>
    <row r="2386" spans="1:35" ht="16.5" customHeight="1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75">
        <f>IF(AND($X$5012&lt;&gt;" ",$X$5012&lt;&gt;0),IF(X2386=$X$5012,1+COUNTIF(U$7:U2385,"&gt;0"),0),0)</f>
        <v>0</v>
      </c>
      <c r="V2386" s="178" t="s">
        <v>2575</v>
      </c>
      <c r="W2386" s="130"/>
      <c r="X2386" s="131"/>
      <c r="Y2386" s="131"/>
      <c r="Z2386" s="206"/>
      <c r="AA2386" s="134"/>
      <c r="AB2386" s="174">
        <f>IF(AC2386="totale",SUMIF(AA$7:AA2386,"somma",Z$7:Z2386)-SUMIF(AC$7:AC2385,"totale",AB$7:AB2385),0)</f>
        <v>0</v>
      </c>
      <c r="AC2386" s="134"/>
      <c r="AD2386" s="194">
        <f t="shared" si="164"/>
        <v>0</v>
      </c>
      <c r="AE2386" s="124" t="str">
        <f t="shared" si="163"/>
        <v/>
      </c>
      <c r="AF2386" s="195" t="str">
        <f t="shared" si="165"/>
        <v/>
      </c>
      <c r="AG2386" s="194" t="str">
        <f t="shared" si="166"/>
        <v/>
      </c>
      <c r="AH2386" s="194">
        <f>IF(AG2386="",0,IF(ISERROR(VLOOKUP(AG2386,AG$7:AG2385,1,FALSE)),1,0))</f>
        <v>0</v>
      </c>
      <c r="AI2386" s="194"/>
    </row>
    <row r="2387" spans="1:35" ht="16.5" customHeight="1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75">
        <f>IF(AND($X$5012&lt;&gt;" ",$X$5012&lt;&gt;0),IF(X2387=$X$5012,1+COUNTIF(U$7:U2386,"&gt;0"),0),0)</f>
        <v>0</v>
      </c>
      <c r="V2387" s="178" t="s">
        <v>2576</v>
      </c>
      <c r="W2387" s="130"/>
      <c r="X2387" s="131"/>
      <c r="Y2387" s="131"/>
      <c r="Z2387" s="206"/>
      <c r="AA2387" s="134"/>
      <c r="AB2387" s="174">
        <f>IF(AC2387="totale",SUMIF(AA$7:AA2387,"somma",Z$7:Z2387)-SUMIF(AC$7:AC2386,"totale",AB$7:AB2386),0)</f>
        <v>0</v>
      </c>
      <c r="AC2387" s="134"/>
      <c r="AD2387" s="194">
        <f t="shared" si="164"/>
        <v>0</v>
      </c>
      <c r="AE2387" s="124" t="str">
        <f t="shared" si="163"/>
        <v/>
      </c>
      <c r="AF2387" s="195" t="str">
        <f t="shared" si="165"/>
        <v/>
      </c>
      <c r="AG2387" s="194" t="str">
        <f t="shared" si="166"/>
        <v/>
      </c>
      <c r="AH2387" s="194">
        <f>IF(AG2387="",0,IF(ISERROR(VLOOKUP(AG2387,AG$7:AG2386,1,FALSE)),1,0))</f>
        <v>0</v>
      </c>
      <c r="AI2387" s="194"/>
    </row>
    <row r="2388" spans="1:35" ht="16.5" customHeight="1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75">
        <f>IF(AND($X$5012&lt;&gt;" ",$X$5012&lt;&gt;0),IF(X2388=$X$5012,1+COUNTIF(U$7:U2387,"&gt;0"),0),0)</f>
        <v>0</v>
      </c>
      <c r="V2388" s="178" t="s">
        <v>2577</v>
      </c>
      <c r="W2388" s="130"/>
      <c r="X2388" s="131"/>
      <c r="Y2388" s="131"/>
      <c r="Z2388" s="206"/>
      <c r="AA2388" s="134"/>
      <c r="AB2388" s="174">
        <f>IF(AC2388="totale",SUMIF(AA$7:AA2388,"somma",Z$7:Z2388)-SUMIF(AC$7:AC2387,"totale",AB$7:AB2387),0)</f>
        <v>0</v>
      </c>
      <c r="AC2388" s="134"/>
      <c r="AD2388" s="194">
        <f t="shared" si="164"/>
        <v>0</v>
      </c>
      <c r="AE2388" s="124" t="str">
        <f t="shared" si="163"/>
        <v/>
      </c>
      <c r="AF2388" s="195" t="str">
        <f t="shared" si="165"/>
        <v/>
      </c>
      <c r="AG2388" s="194" t="str">
        <f t="shared" si="166"/>
        <v/>
      </c>
      <c r="AH2388" s="194">
        <f>IF(AG2388="",0,IF(ISERROR(VLOOKUP(AG2388,AG$7:AG2387,1,FALSE)),1,0))</f>
        <v>0</v>
      </c>
      <c r="AI2388" s="194"/>
    </row>
    <row r="2389" spans="1:35" ht="16.5" customHeight="1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75">
        <f>IF(AND($X$5012&lt;&gt;" ",$X$5012&lt;&gt;0),IF(X2389=$X$5012,1+COUNTIF(U$7:U2388,"&gt;0"),0),0)</f>
        <v>0</v>
      </c>
      <c r="V2389" s="178" t="s">
        <v>2578</v>
      </c>
      <c r="W2389" s="130"/>
      <c r="X2389" s="131"/>
      <c r="Y2389" s="131"/>
      <c r="Z2389" s="206"/>
      <c r="AA2389" s="134"/>
      <c r="AB2389" s="174">
        <f>IF(AC2389="totale",SUMIF(AA$7:AA2389,"somma",Z$7:Z2389)-SUMIF(AC$7:AC2388,"totale",AB$7:AB2388),0)</f>
        <v>0</v>
      </c>
      <c r="AC2389" s="134"/>
      <c r="AD2389" s="194">
        <f t="shared" si="164"/>
        <v>0</v>
      </c>
      <c r="AE2389" s="124" t="str">
        <f t="shared" si="163"/>
        <v/>
      </c>
      <c r="AF2389" s="195" t="str">
        <f t="shared" si="165"/>
        <v/>
      </c>
      <c r="AG2389" s="194" t="str">
        <f t="shared" si="166"/>
        <v/>
      </c>
      <c r="AH2389" s="194">
        <f>IF(AG2389="",0,IF(ISERROR(VLOOKUP(AG2389,AG$7:AG2388,1,FALSE)),1,0))</f>
        <v>0</v>
      </c>
      <c r="AI2389" s="194"/>
    </row>
    <row r="2390" spans="1:35" ht="16.5" customHeight="1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75">
        <f>IF(AND($X$5012&lt;&gt;" ",$X$5012&lt;&gt;0),IF(X2390=$X$5012,1+COUNTIF(U$7:U2389,"&gt;0"),0),0)</f>
        <v>0</v>
      </c>
      <c r="V2390" s="178" t="s">
        <v>2579</v>
      </c>
      <c r="W2390" s="130"/>
      <c r="X2390" s="131"/>
      <c r="Y2390" s="131"/>
      <c r="Z2390" s="206"/>
      <c r="AA2390" s="134"/>
      <c r="AB2390" s="174">
        <f>IF(AC2390="totale",SUMIF(AA$7:AA2390,"somma",Z$7:Z2390)-SUMIF(AC$7:AC2389,"totale",AB$7:AB2389),0)</f>
        <v>0</v>
      </c>
      <c r="AC2390" s="134"/>
      <c r="AD2390" s="194">
        <f t="shared" si="164"/>
        <v>0</v>
      </c>
      <c r="AE2390" s="124" t="str">
        <f t="shared" si="163"/>
        <v/>
      </c>
      <c r="AF2390" s="195" t="str">
        <f t="shared" si="165"/>
        <v/>
      </c>
      <c r="AG2390" s="194" t="str">
        <f t="shared" si="166"/>
        <v/>
      </c>
      <c r="AH2390" s="194">
        <f>IF(AG2390="",0,IF(ISERROR(VLOOKUP(AG2390,AG$7:AG2389,1,FALSE)),1,0))</f>
        <v>0</v>
      </c>
      <c r="AI2390" s="194"/>
    </row>
    <row r="2391" spans="1:35" ht="16.5" customHeight="1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75">
        <f>IF(AND($X$5012&lt;&gt;" ",$X$5012&lt;&gt;0),IF(X2391=$X$5012,1+COUNTIF(U$7:U2390,"&gt;0"),0),0)</f>
        <v>0</v>
      </c>
      <c r="V2391" s="178" t="s">
        <v>2580</v>
      </c>
      <c r="W2391" s="130"/>
      <c r="X2391" s="131"/>
      <c r="Y2391" s="131"/>
      <c r="Z2391" s="206"/>
      <c r="AA2391" s="134"/>
      <c r="AB2391" s="174">
        <f>IF(AC2391="totale",SUMIF(AA$7:AA2391,"somma",Z$7:Z2391)-SUMIF(AC$7:AC2390,"totale",AB$7:AB2390),0)</f>
        <v>0</v>
      </c>
      <c r="AC2391" s="134"/>
      <c r="AD2391" s="194">
        <f t="shared" si="164"/>
        <v>0</v>
      </c>
      <c r="AE2391" s="124" t="str">
        <f t="shared" si="163"/>
        <v/>
      </c>
      <c r="AF2391" s="195" t="str">
        <f t="shared" si="165"/>
        <v/>
      </c>
      <c r="AG2391" s="194" t="str">
        <f t="shared" si="166"/>
        <v/>
      </c>
      <c r="AH2391" s="194">
        <f>IF(AG2391="",0,IF(ISERROR(VLOOKUP(AG2391,AG$7:AG2390,1,FALSE)),1,0))</f>
        <v>0</v>
      </c>
      <c r="AI2391" s="194"/>
    </row>
    <row r="2392" spans="1:35" ht="16.5" customHeight="1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75">
        <f>IF(AND($X$5012&lt;&gt;" ",$X$5012&lt;&gt;0),IF(X2392=$X$5012,1+COUNTIF(U$7:U2391,"&gt;0"),0),0)</f>
        <v>0</v>
      </c>
      <c r="V2392" s="178" t="s">
        <v>2581</v>
      </c>
      <c r="W2392" s="130"/>
      <c r="X2392" s="131"/>
      <c r="Y2392" s="131"/>
      <c r="Z2392" s="206"/>
      <c r="AA2392" s="134"/>
      <c r="AB2392" s="174">
        <f>IF(AC2392="totale",SUMIF(AA$7:AA2392,"somma",Z$7:Z2392)-SUMIF(AC$7:AC2391,"totale",AB$7:AB2391),0)</f>
        <v>0</v>
      </c>
      <c r="AC2392" s="134"/>
      <c r="AD2392" s="194">
        <f t="shared" si="164"/>
        <v>0</v>
      </c>
      <c r="AE2392" s="124" t="str">
        <f t="shared" si="163"/>
        <v/>
      </c>
      <c r="AF2392" s="195" t="str">
        <f t="shared" si="165"/>
        <v/>
      </c>
      <c r="AG2392" s="194" t="str">
        <f t="shared" si="166"/>
        <v/>
      </c>
      <c r="AH2392" s="194">
        <f>IF(AG2392="",0,IF(ISERROR(VLOOKUP(AG2392,AG$7:AG2391,1,FALSE)),1,0))</f>
        <v>0</v>
      </c>
      <c r="AI2392" s="194"/>
    </row>
    <row r="2393" spans="1:35" ht="16.5" customHeight="1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75">
        <f>IF(AND($X$5012&lt;&gt;" ",$X$5012&lt;&gt;0),IF(X2393=$X$5012,1+COUNTIF(U$7:U2392,"&gt;0"),0),0)</f>
        <v>0</v>
      </c>
      <c r="V2393" s="178" t="s">
        <v>2582</v>
      </c>
      <c r="W2393" s="130"/>
      <c r="X2393" s="131"/>
      <c r="Y2393" s="131"/>
      <c r="Z2393" s="206"/>
      <c r="AA2393" s="134"/>
      <c r="AB2393" s="174">
        <f>IF(AC2393="totale",SUMIF(AA$7:AA2393,"somma",Z$7:Z2393)-SUMIF(AC$7:AC2392,"totale",AB$7:AB2392),0)</f>
        <v>0</v>
      </c>
      <c r="AC2393" s="134"/>
      <c r="AD2393" s="194">
        <f t="shared" si="164"/>
        <v>0</v>
      </c>
      <c r="AE2393" s="124" t="str">
        <f t="shared" si="163"/>
        <v/>
      </c>
      <c r="AF2393" s="195" t="str">
        <f t="shared" si="165"/>
        <v/>
      </c>
      <c r="AG2393" s="194" t="str">
        <f t="shared" si="166"/>
        <v/>
      </c>
      <c r="AH2393" s="194">
        <f>IF(AG2393="",0,IF(ISERROR(VLOOKUP(AG2393,AG$7:AG2392,1,FALSE)),1,0))</f>
        <v>0</v>
      </c>
      <c r="AI2393" s="194"/>
    </row>
    <row r="2394" spans="1:35" ht="16.5" customHeight="1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75">
        <f>IF(AND($X$5012&lt;&gt;" ",$X$5012&lt;&gt;0),IF(X2394=$X$5012,1+COUNTIF(U$7:U2393,"&gt;0"),0),0)</f>
        <v>0</v>
      </c>
      <c r="V2394" s="178" t="s">
        <v>2583</v>
      </c>
      <c r="W2394" s="130"/>
      <c r="X2394" s="131"/>
      <c r="Y2394" s="131"/>
      <c r="Z2394" s="206"/>
      <c r="AA2394" s="134"/>
      <c r="AB2394" s="174">
        <f>IF(AC2394="totale",SUMIF(AA$7:AA2394,"somma",Z$7:Z2394)-SUMIF(AC$7:AC2393,"totale",AB$7:AB2393),0)</f>
        <v>0</v>
      </c>
      <c r="AC2394" s="134"/>
      <c r="AD2394" s="194">
        <f t="shared" si="164"/>
        <v>0</v>
      </c>
      <c r="AE2394" s="124" t="str">
        <f t="shared" si="163"/>
        <v/>
      </c>
      <c r="AF2394" s="195" t="str">
        <f t="shared" si="165"/>
        <v/>
      </c>
      <c r="AG2394" s="194" t="str">
        <f t="shared" si="166"/>
        <v/>
      </c>
      <c r="AH2394" s="194">
        <f>IF(AG2394="",0,IF(ISERROR(VLOOKUP(AG2394,AG$7:AG2393,1,FALSE)),1,0))</f>
        <v>0</v>
      </c>
      <c r="AI2394" s="194"/>
    </row>
    <row r="2395" spans="1:35" ht="16.5" customHeight="1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75">
        <f>IF(AND($X$5012&lt;&gt;" ",$X$5012&lt;&gt;0),IF(X2395=$X$5012,1+COUNTIF(U$7:U2394,"&gt;0"),0),0)</f>
        <v>0</v>
      </c>
      <c r="V2395" s="178" t="s">
        <v>2584</v>
      </c>
      <c r="W2395" s="130"/>
      <c r="X2395" s="131"/>
      <c r="Y2395" s="131"/>
      <c r="Z2395" s="206"/>
      <c r="AA2395" s="134"/>
      <c r="AB2395" s="174">
        <f>IF(AC2395="totale",SUMIF(AA$7:AA2395,"somma",Z$7:Z2395)-SUMIF(AC$7:AC2394,"totale",AB$7:AB2394),0)</f>
        <v>0</v>
      </c>
      <c r="AC2395" s="134"/>
      <c r="AD2395" s="194">
        <f t="shared" si="164"/>
        <v>0</v>
      </c>
      <c r="AE2395" s="124" t="str">
        <f t="shared" si="163"/>
        <v/>
      </c>
      <c r="AF2395" s="195" t="str">
        <f t="shared" si="165"/>
        <v/>
      </c>
      <c r="AG2395" s="194" t="str">
        <f t="shared" si="166"/>
        <v/>
      </c>
      <c r="AH2395" s="194">
        <f>IF(AG2395="",0,IF(ISERROR(VLOOKUP(AG2395,AG$7:AG2394,1,FALSE)),1,0))</f>
        <v>0</v>
      </c>
      <c r="AI2395" s="194"/>
    </row>
    <row r="2396" spans="1:35" ht="16.5" customHeight="1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75">
        <f>IF(AND($X$5012&lt;&gt;" ",$X$5012&lt;&gt;0),IF(X2396=$X$5012,1+COUNTIF(U$7:U2395,"&gt;0"),0),0)</f>
        <v>0</v>
      </c>
      <c r="V2396" s="178" t="s">
        <v>2585</v>
      </c>
      <c r="W2396" s="130"/>
      <c r="X2396" s="131"/>
      <c r="Y2396" s="131"/>
      <c r="Z2396" s="206"/>
      <c r="AA2396" s="134"/>
      <c r="AB2396" s="174">
        <f>IF(AC2396="totale",SUMIF(AA$7:AA2396,"somma",Z$7:Z2396)-SUMIF(AC$7:AC2395,"totale",AB$7:AB2395),0)</f>
        <v>0</v>
      </c>
      <c r="AC2396" s="134"/>
      <c r="AD2396" s="194">
        <f t="shared" si="164"/>
        <v>0</v>
      </c>
      <c r="AE2396" s="124" t="str">
        <f t="shared" si="163"/>
        <v/>
      </c>
      <c r="AF2396" s="195" t="str">
        <f t="shared" si="165"/>
        <v/>
      </c>
      <c r="AG2396" s="194" t="str">
        <f t="shared" si="166"/>
        <v/>
      </c>
      <c r="AH2396" s="194">
        <f>IF(AG2396="",0,IF(ISERROR(VLOOKUP(AG2396,AG$7:AG2395,1,FALSE)),1,0))</f>
        <v>0</v>
      </c>
      <c r="AI2396" s="194"/>
    </row>
    <row r="2397" spans="1:35" ht="16.5" customHeight="1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75">
        <f>IF(AND($X$5012&lt;&gt;" ",$X$5012&lt;&gt;0),IF(X2397=$X$5012,1+COUNTIF(U$7:U2396,"&gt;0"),0),0)</f>
        <v>0</v>
      </c>
      <c r="V2397" s="178" t="s">
        <v>2586</v>
      </c>
      <c r="W2397" s="130"/>
      <c r="X2397" s="131"/>
      <c r="Y2397" s="131"/>
      <c r="Z2397" s="206"/>
      <c r="AA2397" s="134"/>
      <c r="AB2397" s="174">
        <f>IF(AC2397="totale",SUMIF(AA$7:AA2397,"somma",Z$7:Z2397)-SUMIF(AC$7:AC2396,"totale",AB$7:AB2396),0)</f>
        <v>0</v>
      </c>
      <c r="AC2397" s="134"/>
      <c r="AD2397" s="194">
        <f t="shared" si="164"/>
        <v>0</v>
      </c>
      <c r="AE2397" s="124" t="str">
        <f t="shared" si="163"/>
        <v/>
      </c>
      <c r="AF2397" s="195" t="str">
        <f t="shared" si="165"/>
        <v/>
      </c>
      <c r="AG2397" s="194" t="str">
        <f t="shared" si="166"/>
        <v/>
      </c>
      <c r="AH2397" s="194">
        <f>IF(AG2397="",0,IF(ISERROR(VLOOKUP(AG2397,AG$7:AG2396,1,FALSE)),1,0))</f>
        <v>0</v>
      </c>
      <c r="AI2397" s="194"/>
    </row>
    <row r="2398" spans="1:35" ht="16.5" customHeight="1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75">
        <f>IF(AND($X$5012&lt;&gt;" ",$X$5012&lt;&gt;0),IF(X2398=$X$5012,1+COUNTIF(U$7:U2397,"&gt;0"),0),0)</f>
        <v>0</v>
      </c>
      <c r="V2398" s="178" t="s">
        <v>2587</v>
      </c>
      <c r="W2398" s="130"/>
      <c r="X2398" s="131"/>
      <c r="Y2398" s="131"/>
      <c r="Z2398" s="206"/>
      <c r="AA2398" s="134"/>
      <c r="AB2398" s="174">
        <f>IF(AC2398="totale",SUMIF(AA$7:AA2398,"somma",Z$7:Z2398)-SUMIF(AC$7:AC2397,"totale",AB$7:AB2397),0)</f>
        <v>0</v>
      </c>
      <c r="AC2398" s="134"/>
      <c r="AD2398" s="194">
        <f t="shared" si="164"/>
        <v>0</v>
      </c>
      <c r="AE2398" s="124" t="str">
        <f t="shared" si="163"/>
        <v/>
      </c>
      <c r="AF2398" s="195" t="str">
        <f t="shared" si="165"/>
        <v/>
      </c>
      <c r="AG2398" s="194" t="str">
        <f t="shared" si="166"/>
        <v/>
      </c>
      <c r="AH2398" s="194">
        <f>IF(AG2398="",0,IF(ISERROR(VLOOKUP(AG2398,AG$7:AG2397,1,FALSE)),1,0))</f>
        <v>0</v>
      </c>
      <c r="AI2398" s="194"/>
    </row>
    <row r="2399" spans="1:35" ht="16.5" customHeight="1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75">
        <f>IF(AND($X$5012&lt;&gt;" ",$X$5012&lt;&gt;0),IF(X2399=$X$5012,1+COUNTIF(U$7:U2398,"&gt;0"),0),0)</f>
        <v>0</v>
      </c>
      <c r="V2399" s="178" t="s">
        <v>2588</v>
      </c>
      <c r="W2399" s="130"/>
      <c r="X2399" s="131"/>
      <c r="Y2399" s="131"/>
      <c r="Z2399" s="206"/>
      <c r="AA2399" s="134"/>
      <c r="AB2399" s="174">
        <f>IF(AC2399="totale",SUMIF(AA$7:AA2399,"somma",Z$7:Z2399)-SUMIF(AC$7:AC2398,"totale",AB$7:AB2398),0)</f>
        <v>0</v>
      </c>
      <c r="AC2399" s="134"/>
      <c r="AD2399" s="194">
        <f t="shared" si="164"/>
        <v>0</v>
      </c>
      <c r="AE2399" s="124" t="str">
        <f t="shared" si="163"/>
        <v/>
      </c>
      <c r="AF2399" s="195" t="str">
        <f t="shared" si="165"/>
        <v/>
      </c>
      <c r="AG2399" s="194" t="str">
        <f t="shared" si="166"/>
        <v/>
      </c>
      <c r="AH2399" s="194">
        <f>IF(AG2399="",0,IF(ISERROR(VLOOKUP(AG2399,AG$7:AG2398,1,FALSE)),1,0))</f>
        <v>0</v>
      </c>
      <c r="AI2399" s="194"/>
    </row>
    <row r="2400" spans="1:35" ht="16.5" customHeight="1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75">
        <f>IF(AND($X$5012&lt;&gt;" ",$X$5012&lt;&gt;0),IF(X2400=$X$5012,1+COUNTIF(U$7:U2399,"&gt;0"),0),0)</f>
        <v>0</v>
      </c>
      <c r="V2400" s="178" t="s">
        <v>2589</v>
      </c>
      <c r="W2400" s="130"/>
      <c r="X2400" s="131"/>
      <c r="Y2400" s="131"/>
      <c r="Z2400" s="206"/>
      <c r="AA2400" s="134"/>
      <c r="AB2400" s="174">
        <f>IF(AC2400="totale",SUMIF(AA$7:AA2400,"somma",Z$7:Z2400)-SUMIF(AC$7:AC2399,"totale",AB$7:AB2399),0)</f>
        <v>0</v>
      </c>
      <c r="AC2400" s="134"/>
      <c r="AD2400" s="194">
        <f t="shared" si="164"/>
        <v>0</v>
      </c>
      <c r="AE2400" s="124" t="str">
        <f t="shared" si="163"/>
        <v/>
      </c>
      <c r="AF2400" s="195" t="str">
        <f t="shared" si="165"/>
        <v/>
      </c>
      <c r="AG2400" s="194" t="str">
        <f t="shared" si="166"/>
        <v/>
      </c>
      <c r="AH2400" s="194">
        <f>IF(AG2400="",0,IF(ISERROR(VLOOKUP(AG2400,AG$7:AG2399,1,FALSE)),1,0))</f>
        <v>0</v>
      </c>
      <c r="AI2400" s="194"/>
    </row>
    <row r="2401" spans="1:35" ht="16.5" customHeight="1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75">
        <f>IF(AND($X$5012&lt;&gt;" ",$X$5012&lt;&gt;0),IF(X2401=$X$5012,1+COUNTIF(U$7:U2400,"&gt;0"),0),0)</f>
        <v>0</v>
      </c>
      <c r="V2401" s="178" t="s">
        <v>2590</v>
      </c>
      <c r="W2401" s="130"/>
      <c r="X2401" s="131"/>
      <c r="Y2401" s="131"/>
      <c r="Z2401" s="206"/>
      <c r="AA2401" s="134"/>
      <c r="AB2401" s="174">
        <f>IF(AC2401="totale",SUMIF(AA$7:AA2401,"somma",Z$7:Z2401)-SUMIF(AC$7:AC2400,"totale",AB$7:AB2400),0)</f>
        <v>0</v>
      </c>
      <c r="AC2401" s="134"/>
      <c r="AD2401" s="194">
        <f t="shared" si="164"/>
        <v>0</v>
      </c>
      <c r="AE2401" s="124" t="str">
        <f t="shared" si="163"/>
        <v/>
      </c>
      <c r="AF2401" s="195" t="str">
        <f t="shared" si="165"/>
        <v/>
      </c>
      <c r="AG2401" s="194" t="str">
        <f t="shared" si="166"/>
        <v/>
      </c>
      <c r="AH2401" s="194">
        <f>IF(AG2401="",0,IF(ISERROR(VLOOKUP(AG2401,AG$7:AG2400,1,FALSE)),1,0))</f>
        <v>0</v>
      </c>
      <c r="AI2401" s="194"/>
    </row>
    <row r="2402" spans="1:35" ht="16.5" customHeight="1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75">
        <f>IF(AND($X$5012&lt;&gt;" ",$X$5012&lt;&gt;0),IF(X2402=$X$5012,1+COUNTIF(U$7:U2401,"&gt;0"),0),0)</f>
        <v>0</v>
      </c>
      <c r="V2402" s="178" t="s">
        <v>2591</v>
      </c>
      <c r="W2402" s="130"/>
      <c r="X2402" s="131"/>
      <c r="Y2402" s="131"/>
      <c r="Z2402" s="206"/>
      <c r="AA2402" s="134"/>
      <c r="AB2402" s="174">
        <f>IF(AC2402="totale",SUMIF(AA$7:AA2402,"somma",Z$7:Z2402)-SUMIF(AC$7:AC2401,"totale",AB$7:AB2401),0)</f>
        <v>0</v>
      </c>
      <c r="AC2402" s="134"/>
      <c r="AD2402" s="194">
        <f t="shared" si="164"/>
        <v>0</v>
      </c>
      <c r="AE2402" s="124" t="str">
        <f t="shared" si="163"/>
        <v/>
      </c>
      <c r="AF2402" s="195" t="str">
        <f t="shared" si="165"/>
        <v/>
      </c>
      <c r="AG2402" s="194" t="str">
        <f t="shared" si="166"/>
        <v/>
      </c>
      <c r="AH2402" s="194">
        <f>IF(AG2402="",0,IF(ISERROR(VLOOKUP(AG2402,AG$7:AG2401,1,FALSE)),1,0))</f>
        <v>0</v>
      </c>
      <c r="AI2402" s="194"/>
    </row>
    <row r="2403" spans="1:35" ht="16.5" customHeight="1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75">
        <f>IF(AND($X$5012&lt;&gt;" ",$X$5012&lt;&gt;0),IF(X2403=$X$5012,1+COUNTIF(U$7:U2402,"&gt;0"),0),0)</f>
        <v>0</v>
      </c>
      <c r="V2403" s="178" t="s">
        <v>2592</v>
      </c>
      <c r="W2403" s="130"/>
      <c r="X2403" s="131"/>
      <c r="Y2403" s="131"/>
      <c r="Z2403" s="206"/>
      <c r="AA2403" s="134"/>
      <c r="AB2403" s="174">
        <f>IF(AC2403="totale",SUMIF(AA$7:AA2403,"somma",Z$7:Z2403)-SUMIF(AC$7:AC2402,"totale",AB$7:AB2402),0)</f>
        <v>0</v>
      </c>
      <c r="AC2403" s="134"/>
      <c r="AD2403" s="194">
        <f t="shared" si="164"/>
        <v>0</v>
      </c>
      <c r="AE2403" s="124" t="str">
        <f t="shared" si="163"/>
        <v/>
      </c>
      <c r="AF2403" s="195" t="str">
        <f t="shared" si="165"/>
        <v/>
      </c>
      <c r="AG2403" s="194" t="str">
        <f t="shared" si="166"/>
        <v/>
      </c>
      <c r="AH2403" s="194">
        <f>IF(AG2403="",0,IF(ISERROR(VLOOKUP(AG2403,AG$7:AG2402,1,FALSE)),1,0))</f>
        <v>0</v>
      </c>
      <c r="AI2403" s="194"/>
    </row>
    <row r="2404" spans="1:35" ht="16.5" customHeight="1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75">
        <f>IF(AND($X$5012&lt;&gt;" ",$X$5012&lt;&gt;0),IF(X2404=$X$5012,1+COUNTIF(U$7:U2403,"&gt;0"),0),0)</f>
        <v>0</v>
      </c>
      <c r="V2404" s="178" t="s">
        <v>2593</v>
      </c>
      <c r="W2404" s="130"/>
      <c r="X2404" s="131"/>
      <c r="Y2404" s="131"/>
      <c r="Z2404" s="206"/>
      <c r="AA2404" s="134"/>
      <c r="AB2404" s="174">
        <f>IF(AC2404="totale",SUMIF(AA$7:AA2404,"somma",Z$7:Z2404)-SUMIF(AC$7:AC2403,"totale",AB$7:AB2403),0)</f>
        <v>0</v>
      </c>
      <c r="AC2404" s="134"/>
      <c r="AD2404" s="194">
        <f t="shared" si="164"/>
        <v>0</v>
      </c>
      <c r="AE2404" s="124" t="str">
        <f t="shared" si="163"/>
        <v/>
      </c>
      <c r="AF2404" s="195" t="str">
        <f t="shared" si="165"/>
        <v/>
      </c>
      <c r="AG2404" s="194" t="str">
        <f t="shared" si="166"/>
        <v/>
      </c>
      <c r="AH2404" s="194">
        <f>IF(AG2404="",0,IF(ISERROR(VLOOKUP(AG2404,AG$7:AG2403,1,FALSE)),1,0))</f>
        <v>0</v>
      </c>
      <c r="AI2404" s="194"/>
    </row>
    <row r="2405" spans="1:35" ht="16.5" customHeight="1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75">
        <f>IF(AND($X$5012&lt;&gt;" ",$X$5012&lt;&gt;0),IF(X2405=$X$5012,1+COUNTIF(U$7:U2404,"&gt;0"),0),0)</f>
        <v>0</v>
      </c>
      <c r="V2405" s="178" t="s">
        <v>2594</v>
      </c>
      <c r="W2405" s="130"/>
      <c r="X2405" s="131"/>
      <c r="Y2405" s="131"/>
      <c r="Z2405" s="206"/>
      <c r="AA2405" s="134"/>
      <c r="AB2405" s="174">
        <f>IF(AC2405="totale",SUMIF(AA$7:AA2405,"somma",Z$7:Z2405)-SUMIF(AC$7:AC2404,"totale",AB$7:AB2404),0)</f>
        <v>0</v>
      </c>
      <c r="AC2405" s="134"/>
      <c r="AD2405" s="194">
        <f t="shared" si="164"/>
        <v>0</v>
      </c>
      <c r="AE2405" s="124" t="str">
        <f t="shared" si="163"/>
        <v/>
      </c>
      <c r="AF2405" s="195" t="str">
        <f t="shared" si="165"/>
        <v/>
      </c>
      <c r="AG2405" s="194" t="str">
        <f t="shared" si="166"/>
        <v/>
      </c>
      <c r="AH2405" s="194">
        <f>IF(AG2405="",0,IF(ISERROR(VLOOKUP(AG2405,AG$7:AG2404,1,FALSE)),1,0))</f>
        <v>0</v>
      </c>
      <c r="AI2405" s="194"/>
    </row>
    <row r="2406" spans="1:35" ht="16.5" customHeight="1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75">
        <f>IF(AND($X$5012&lt;&gt;" ",$X$5012&lt;&gt;0),IF(X2406=$X$5012,1+COUNTIF(U$7:U2405,"&gt;0"),0),0)</f>
        <v>0</v>
      </c>
      <c r="V2406" s="178" t="s">
        <v>2595</v>
      </c>
      <c r="W2406" s="130"/>
      <c r="X2406" s="131"/>
      <c r="Y2406" s="131"/>
      <c r="Z2406" s="206"/>
      <c r="AA2406" s="134"/>
      <c r="AB2406" s="174">
        <f>IF(AC2406="totale",SUMIF(AA$7:AA2406,"somma",Z$7:Z2406)-SUMIF(AC$7:AC2405,"totale",AB$7:AB2405),0)</f>
        <v>0</v>
      </c>
      <c r="AC2406" s="134"/>
      <c r="AD2406" s="194">
        <f t="shared" si="164"/>
        <v>0</v>
      </c>
      <c r="AE2406" s="124" t="str">
        <f t="shared" si="163"/>
        <v/>
      </c>
      <c r="AF2406" s="195" t="str">
        <f t="shared" si="165"/>
        <v/>
      </c>
      <c r="AG2406" s="194" t="str">
        <f t="shared" si="166"/>
        <v/>
      </c>
      <c r="AH2406" s="194">
        <f>IF(AG2406="",0,IF(ISERROR(VLOOKUP(AG2406,AG$7:AG2405,1,FALSE)),1,0))</f>
        <v>0</v>
      </c>
      <c r="AI2406" s="194"/>
    </row>
    <row r="2407" spans="1:35" ht="16.5" customHeight="1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75">
        <f>IF(AND($X$5012&lt;&gt;" ",$X$5012&lt;&gt;0),IF(X2407=$X$5012,1+COUNTIF(U$7:U2406,"&gt;0"),0),0)</f>
        <v>0</v>
      </c>
      <c r="V2407" s="178" t="s">
        <v>2596</v>
      </c>
      <c r="W2407" s="130"/>
      <c r="X2407" s="131"/>
      <c r="Y2407" s="131"/>
      <c r="Z2407" s="206"/>
      <c r="AA2407" s="134"/>
      <c r="AB2407" s="174">
        <f>IF(AC2407="totale",SUMIF(AA$7:AA2407,"somma",Z$7:Z2407)-SUMIF(AC$7:AC2406,"totale",AB$7:AB2406),0)</f>
        <v>0</v>
      </c>
      <c r="AC2407" s="134"/>
      <c r="AD2407" s="194">
        <f t="shared" si="164"/>
        <v>0</v>
      </c>
      <c r="AE2407" s="124" t="str">
        <f t="shared" si="163"/>
        <v/>
      </c>
      <c r="AF2407" s="195" t="str">
        <f t="shared" si="165"/>
        <v/>
      </c>
      <c r="AG2407" s="194" t="str">
        <f t="shared" si="166"/>
        <v/>
      </c>
      <c r="AH2407" s="194">
        <f>IF(AG2407="",0,IF(ISERROR(VLOOKUP(AG2407,AG$7:AG2406,1,FALSE)),1,0))</f>
        <v>0</v>
      </c>
      <c r="AI2407" s="194"/>
    </row>
    <row r="2408" spans="1:35" ht="16.5" customHeight="1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75">
        <f>IF(AND($X$5012&lt;&gt;" ",$X$5012&lt;&gt;0),IF(X2408=$X$5012,1+COUNTIF(U$7:U2407,"&gt;0"),0),0)</f>
        <v>0</v>
      </c>
      <c r="V2408" s="178" t="s">
        <v>2597</v>
      </c>
      <c r="W2408" s="130"/>
      <c r="X2408" s="131"/>
      <c r="Y2408" s="131"/>
      <c r="Z2408" s="206"/>
      <c r="AA2408" s="134"/>
      <c r="AB2408" s="174">
        <f>IF(AC2408="totale",SUMIF(AA$7:AA2408,"somma",Z$7:Z2408)-SUMIF(AC$7:AC2407,"totale",AB$7:AB2407),0)</f>
        <v>0</v>
      </c>
      <c r="AC2408" s="134"/>
      <c r="AD2408" s="194">
        <f t="shared" si="164"/>
        <v>0</v>
      </c>
      <c r="AE2408" s="124" t="str">
        <f t="shared" si="163"/>
        <v/>
      </c>
      <c r="AF2408" s="195" t="str">
        <f t="shared" si="165"/>
        <v/>
      </c>
      <c r="AG2408" s="194" t="str">
        <f t="shared" si="166"/>
        <v/>
      </c>
      <c r="AH2408" s="194">
        <f>IF(AG2408="",0,IF(ISERROR(VLOOKUP(AG2408,AG$7:AG2407,1,FALSE)),1,0))</f>
        <v>0</v>
      </c>
      <c r="AI2408" s="194"/>
    </row>
    <row r="2409" spans="1:35" ht="16.5" customHeight="1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75">
        <f>IF(AND($X$5012&lt;&gt;" ",$X$5012&lt;&gt;0),IF(X2409=$X$5012,1+COUNTIF(U$7:U2408,"&gt;0"),0),0)</f>
        <v>0</v>
      </c>
      <c r="V2409" s="178" t="s">
        <v>2598</v>
      </c>
      <c r="W2409" s="130"/>
      <c r="X2409" s="131"/>
      <c r="Y2409" s="131"/>
      <c r="Z2409" s="206"/>
      <c r="AA2409" s="134"/>
      <c r="AB2409" s="174">
        <f>IF(AC2409="totale",SUMIF(AA$7:AA2409,"somma",Z$7:Z2409)-SUMIF(AC$7:AC2408,"totale",AB$7:AB2408),0)</f>
        <v>0</v>
      </c>
      <c r="AC2409" s="134"/>
      <c r="AD2409" s="194">
        <f t="shared" si="164"/>
        <v>0</v>
      </c>
      <c r="AE2409" s="124" t="str">
        <f t="shared" si="163"/>
        <v/>
      </c>
      <c r="AF2409" s="195" t="str">
        <f t="shared" si="165"/>
        <v/>
      </c>
      <c r="AG2409" s="194" t="str">
        <f t="shared" si="166"/>
        <v/>
      </c>
      <c r="AH2409" s="194">
        <f>IF(AG2409="",0,IF(ISERROR(VLOOKUP(AG2409,AG$7:AG2408,1,FALSE)),1,0))</f>
        <v>0</v>
      </c>
      <c r="AI2409" s="194"/>
    </row>
    <row r="2410" spans="1:35" ht="16.5" customHeight="1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75">
        <f>IF(AND($X$5012&lt;&gt;" ",$X$5012&lt;&gt;0),IF(X2410=$X$5012,1+COUNTIF(U$7:U2409,"&gt;0"),0),0)</f>
        <v>0</v>
      </c>
      <c r="V2410" s="178" t="s">
        <v>2599</v>
      </c>
      <c r="W2410" s="130"/>
      <c r="X2410" s="131"/>
      <c r="Y2410" s="131"/>
      <c r="Z2410" s="206"/>
      <c r="AA2410" s="134"/>
      <c r="AB2410" s="174">
        <f>IF(AC2410="totale",SUMIF(AA$7:AA2410,"somma",Z$7:Z2410)-SUMIF(AC$7:AC2409,"totale",AB$7:AB2409),0)</f>
        <v>0</v>
      </c>
      <c r="AC2410" s="134"/>
      <c r="AD2410" s="194">
        <f t="shared" si="164"/>
        <v>0</v>
      </c>
      <c r="AE2410" s="124" t="str">
        <f t="shared" si="163"/>
        <v/>
      </c>
      <c r="AF2410" s="195" t="str">
        <f t="shared" si="165"/>
        <v/>
      </c>
      <c r="AG2410" s="194" t="str">
        <f t="shared" si="166"/>
        <v/>
      </c>
      <c r="AH2410" s="194">
        <f>IF(AG2410="",0,IF(ISERROR(VLOOKUP(AG2410,AG$7:AG2409,1,FALSE)),1,0))</f>
        <v>0</v>
      </c>
      <c r="AI2410" s="194"/>
    </row>
    <row r="2411" spans="1:35" ht="16.5" customHeight="1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75">
        <f>IF(AND($X$5012&lt;&gt;" ",$X$5012&lt;&gt;0),IF(X2411=$X$5012,1+COUNTIF(U$7:U2410,"&gt;0"),0),0)</f>
        <v>0</v>
      </c>
      <c r="V2411" s="178" t="s">
        <v>2600</v>
      </c>
      <c r="W2411" s="130"/>
      <c r="X2411" s="131"/>
      <c r="Y2411" s="131"/>
      <c r="Z2411" s="206"/>
      <c r="AA2411" s="134"/>
      <c r="AB2411" s="174">
        <f>IF(AC2411="totale",SUMIF(AA$7:AA2411,"somma",Z$7:Z2411)-SUMIF(AC$7:AC2410,"totale",AB$7:AB2410),0)</f>
        <v>0</v>
      </c>
      <c r="AC2411" s="134"/>
      <c r="AD2411" s="194">
        <f t="shared" si="164"/>
        <v>0</v>
      </c>
      <c r="AE2411" s="124" t="str">
        <f t="shared" si="163"/>
        <v/>
      </c>
      <c r="AF2411" s="195" t="str">
        <f t="shared" si="165"/>
        <v/>
      </c>
      <c r="AG2411" s="194" t="str">
        <f t="shared" si="166"/>
        <v/>
      </c>
      <c r="AH2411" s="194">
        <f>IF(AG2411="",0,IF(ISERROR(VLOOKUP(AG2411,AG$7:AG2410,1,FALSE)),1,0))</f>
        <v>0</v>
      </c>
      <c r="AI2411" s="194"/>
    </row>
    <row r="2412" spans="1:35" ht="16.5" customHeight="1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75">
        <f>IF(AND($X$5012&lt;&gt;" ",$X$5012&lt;&gt;0),IF(X2412=$X$5012,1+COUNTIF(U$7:U2411,"&gt;0"),0),0)</f>
        <v>0</v>
      </c>
      <c r="V2412" s="178" t="s">
        <v>2601</v>
      </c>
      <c r="W2412" s="130"/>
      <c r="X2412" s="131"/>
      <c r="Y2412" s="131"/>
      <c r="Z2412" s="206"/>
      <c r="AA2412" s="134"/>
      <c r="AB2412" s="174">
        <f>IF(AC2412="totale",SUMIF(AA$7:AA2412,"somma",Z$7:Z2412)-SUMIF(AC$7:AC2411,"totale",AB$7:AB2411),0)</f>
        <v>0</v>
      </c>
      <c r="AC2412" s="134"/>
      <c r="AD2412" s="194">
        <f t="shared" si="164"/>
        <v>0</v>
      </c>
      <c r="AE2412" s="124" t="str">
        <f t="shared" si="163"/>
        <v/>
      </c>
      <c r="AF2412" s="195" t="str">
        <f t="shared" si="165"/>
        <v/>
      </c>
      <c r="AG2412" s="194" t="str">
        <f t="shared" si="166"/>
        <v/>
      </c>
      <c r="AH2412" s="194">
        <f>IF(AG2412="",0,IF(ISERROR(VLOOKUP(AG2412,AG$7:AG2411,1,FALSE)),1,0))</f>
        <v>0</v>
      </c>
      <c r="AI2412" s="194"/>
    </row>
    <row r="2413" spans="1:35" ht="16.5" customHeight="1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75">
        <f>IF(AND($X$5012&lt;&gt;" ",$X$5012&lt;&gt;0),IF(X2413=$X$5012,1+COUNTIF(U$7:U2412,"&gt;0"),0),0)</f>
        <v>0</v>
      </c>
      <c r="V2413" s="178" t="s">
        <v>2602</v>
      </c>
      <c r="W2413" s="130"/>
      <c r="X2413" s="131"/>
      <c r="Y2413" s="131"/>
      <c r="Z2413" s="206"/>
      <c r="AA2413" s="134"/>
      <c r="AB2413" s="174">
        <f>IF(AC2413="totale",SUMIF(AA$7:AA2413,"somma",Z$7:Z2413)-SUMIF(AC$7:AC2412,"totale",AB$7:AB2412),0)</f>
        <v>0</v>
      </c>
      <c r="AC2413" s="134"/>
      <c r="AD2413" s="194">
        <f t="shared" si="164"/>
        <v>0</v>
      </c>
      <c r="AE2413" s="124" t="str">
        <f t="shared" si="163"/>
        <v/>
      </c>
      <c r="AF2413" s="195" t="str">
        <f t="shared" si="165"/>
        <v/>
      </c>
      <c r="AG2413" s="194" t="str">
        <f t="shared" si="166"/>
        <v/>
      </c>
      <c r="AH2413" s="194">
        <f>IF(AG2413="",0,IF(ISERROR(VLOOKUP(AG2413,AG$7:AG2412,1,FALSE)),1,0))</f>
        <v>0</v>
      </c>
      <c r="AI2413" s="194"/>
    </row>
    <row r="2414" spans="1:35" ht="16.5" customHeight="1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75">
        <f>IF(AND($X$5012&lt;&gt;" ",$X$5012&lt;&gt;0),IF(X2414=$X$5012,1+COUNTIF(U$7:U2413,"&gt;0"),0),0)</f>
        <v>0</v>
      </c>
      <c r="V2414" s="178" t="s">
        <v>2603</v>
      </c>
      <c r="W2414" s="130"/>
      <c r="X2414" s="131"/>
      <c r="Y2414" s="131"/>
      <c r="Z2414" s="206"/>
      <c r="AA2414" s="134"/>
      <c r="AB2414" s="174">
        <f>IF(AC2414="totale",SUMIF(AA$7:AA2414,"somma",Z$7:Z2414)-SUMIF(AC$7:AC2413,"totale",AB$7:AB2413),0)</f>
        <v>0</v>
      </c>
      <c r="AC2414" s="134"/>
      <c r="AD2414" s="194">
        <f t="shared" si="164"/>
        <v>0</v>
      </c>
      <c r="AE2414" s="124" t="str">
        <f t="shared" si="163"/>
        <v/>
      </c>
      <c r="AF2414" s="195" t="str">
        <f t="shared" si="165"/>
        <v/>
      </c>
      <c r="AG2414" s="194" t="str">
        <f t="shared" si="166"/>
        <v/>
      </c>
      <c r="AH2414" s="194">
        <f>IF(AG2414="",0,IF(ISERROR(VLOOKUP(AG2414,AG$7:AG2413,1,FALSE)),1,0))</f>
        <v>0</v>
      </c>
      <c r="AI2414" s="194"/>
    </row>
    <row r="2415" spans="1:35" ht="16.5" customHeight="1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75">
        <f>IF(AND($X$5012&lt;&gt;" ",$X$5012&lt;&gt;0),IF(X2415=$X$5012,1+COUNTIF(U$7:U2414,"&gt;0"),0),0)</f>
        <v>0</v>
      </c>
      <c r="V2415" s="178" t="s">
        <v>2604</v>
      </c>
      <c r="W2415" s="130"/>
      <c r="X2415" s="131"/>
      <c r="Y2415" s="131"/>
      <c r="Z2415" s="206"/>
      <c r="AA2415" s="134"/>
      <c r="AB2415" s="174">
        <f>IF(AC2415="totale",SUMIF(AA$7:AA2415,"somma",Z$7:Z2415)-SUMIF(AC$7:AC2414,"totale",AB$7:AB2414),0)</f>
        <v>0</v>
      </c>
      <c r="AC2415" s="134"/>
      <c r="AD2415" s="194">
        <f t="shared" si="164"/>
        <v>0</v>
      </c>
      <c r="AE2415" s="124" t="str">
        <f t="shared" si="163"/>
        <v/>
      </c>
      <c r="AF2415" s="195" t="str">
        <f t="shared" si="165"/>
        <v/>
      </c>
      <c r="AG2415" s="194" t="str">
        <f t="shared" si="166"/>
        <v/>
      </c>
      <c r="AH2415" s="194">
        <f>IF(AG2415="",0,IF(ISERROR(VLOOKUP(AG2415,AG$7:AG2414,1,FALSE)),1,0))</f>
        <v>0</v>
      </c>
      <c r="AI2415" s="194"/>
    </row>
    <row r="2416" spans="1:35" ht="16.5" customHeight="1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75">
        <f>IF(AND($X$5012&lt;&gt;" ",$X$5012&lt;&gt;0),IF(X2416=$X$5012,1+COUNTIF(U$7:U2415,"&gt;0"),0),0)</f>
        <v>0</v>
      </c>
      <c r="V2416" s="178" t="s">
        <v>2605</v>
      </c>
      <c r="W2416" s="130"/>
      <c r="X2416" s="131"/>
      <c r="Y2416" s="131"/>
      <c r="Z2416" s="206"/>
      <c r="AA2416" s="134"/>
      <c r="AB2416" s="174">
        <f>IF(AC2416="totale",SUMIF(AA$7:AA2416,"somma",Z$7:Z2416)-SUMIF(AC$7:AC2415,"totale",AB$7:AB2415),0)</f>
        <v>0</v>
      </c>
      <c r="AC2416" s="134"/>
      <c r="AD2416" s="194">
        <f t="shared" si="164"/>
        <v>0</v>
      </c>
      <c r="AE2416" s="124" t="str">
        <f t="shared" si="163"/>
        <v/>
      </c>
      <c r="AF2416" s="195" t="str">
        <f t="shared" si="165"/>
        <v/>
      </c>
      <c r="AG2416" s="194" t="str">
        <f t="shared" si="166"/>
        <v/>
      </c>
      <c r="AH2416" s="194">
        <f>IF(AG2416="",0,IF(ISERROR(VLOOKUP(AG2416,AG$7:AG2415,1,FALSE)),1,0))</f>
        <v>0</v>
      </c>
      <c r="AI2416" s="194"/>
    </row>
    <row r="2417" spans="1:35" ht="16.5" customHeight="1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75">
        <f>IF(AND($X$5012&lt;&gt;" ",$X$5012&lt;&gt;0),IF(X2417=$X$5012,1+COUNTIF(U$7:U2416,"&gt;0"),0),0)</f>
        <v>0</v>
      </c>
      <c r="V2417" s="178" t="s">
        <v>2606</v>
      </c>
      <c r="W2417" s="130"/>
      <c r="X2417" s="131"/>
      <c r="Y2417" s="131"/>
      <c r="Z2417" s="206"/>
      <c r="AA2417" s="134"/>
      <c r="AB2417" s="174">
        <f>IF(AC2417="totale",SUMIF(AA$7:AA2417,"somma",Z$7:Z2417)-SUMIF(AC$7:AC2416,"totale",AB$7:AB2416),0)</f>
        <v>0</v>
      </c>
      <c r="AC2417" s="134"/>
      <c r="AD2417" s="194">
        <f t="shared" si="164"/>
        <v>0</v>
      </c>
      <c r="AE2417" s="124" t="str">
        <f t="shared" si="163"/>
        <v/>
      </c>
      <c r="AF2417" s="195" t="str">
        <f t="shared" si="165"/>
        <v/>
      </c>
      <c r="AG2417" s="194" t="str">
        <f t="shared" si="166"/>
        <v/>
      </c>
      <c r="AH2417" s="194">
        <f>IF(AG2417="",0,IF(ISERROR(VLOOKUP(AG2417,AG$7:AG2416,1,FALSE)),1,0))</f>
        <v>0</v>
      </c>
      <c r="AI2417" s="194"/>
    </row>
    <row r="2418" spans="1:35" ht="16.5" customHeight="1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75">
        <f>IF(AND($X$5012&lt;&gt;" ",$X$5012&lt;&gt;0),IF(X2418=$X$5012,1+COUNTIF(U$7:U2417,"&gt;0"),0),0)</f>
        <v>0</v>
      </c>
      <c r="V2418" s="178" t="s">
        <v>2607</v>
      </c>
      <c r="W2418" s="130"/>
      <c r="X2418" s="131"/>
      <c r="Y2418" s="131"/>
      <c r="Z2418" s="206"/>
      <c r="AA2418" s="134"/>
      <c r="AB2418" s="174">
        <f>IF(AC2418="totale",SUMIF(AA$7:AA2418,"somma",Z$7:Z2418)-SUMIF(AC$7:AC2417,"totale",AB$7:AB2417),0)</f>
        <v>0</v>
      </c>
      <c r="AC2418" s="134"/>
      <c r="AD2418" s="194">
        <f t="shared" si="164"/>
        <v>0</v>
      </c>
      <c r="AE2418" s="124" t="str">
        <f t="shared" si="163"/>
        <v/>
      </c>
      <c r="AF2418" s="195" t="str">
        <f t="shared" si="165"/>
        <v/>
      </c>
      <c r="AG2418" s="194" t="str">
        <f t="shared" si="166"/>
        <v/>
      </c>
      <c r="AH2418" s="194">
        <f>IF(AG2418="",0,IF(ISERROR(VLOOKUP(AG2418,AG$7:AG2417,1,FALSE)),1,0))</f>
        <v>0</v>
      </c>
      <c r="AI2418" s="194"/>
    </row>
    <row r="2419" spans="1:35" ht="16.5" customHeight="1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75">
        <f>IF(AND($X$5012&lt;&gt;" ",$X$5012&lt;&gt;0),IF(X2419=$X$5012,1+COUNTIF(U$7:U2418,"&gt;0"),0),0)</f>
        <v>0</v>
      </c>
      <c r="V2419" s="178" t="s">
        <v>2608</v>
      </c>
      <c r="W2419" s="130"/>
      <c r="X2419" s="131"/>
      <c r="Y2419" s="131"/>
      <c r="Z2419" s="206"/>
      <c r="AA2419" s="134"/>
      <c r="AB2419" s="174">
        <f>IF(AC2419="totale",SUMIF(AA$7:AA2419,"somma",Z$7:Z2419)-SUMIF(AC$7:AC2418,"totale",AB$7:AB2418),0)</f>
        <v>0</v>
      </c>
      <c r="AC2419" s="134"/>
      <c r="AD2419" s="194">
        <f t="shared" si="164"/>
        <v>0</v>
      </c>
      <c r="AE2419" s="124" t="str">
        <f t="shared" si="163"/>
        <v/>
      </c>
      <c r="AF2419" s="195" t="str">
        <f t="shared" si="165"/>
        <v/>
      </c>
      <c r="AG2419" s="194" t="str">
        <f t="shared" si="166"/>
        <v/>
      </c>
      <c r="AH2419" s="194">
        <f>IF(AG2419="",0,IF(ISERROR(VLOOKUP(AG2419,AG$7:AG2418,1,FALSE)),1,0))</f>
        <v>0</v>
      </c>
      <c r="AI2419" s="194"/>
    </row>
    <row r="2420" spans="1:35" ht="16.5" customHeight="1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75">
        <f>IF(AND($X$5012&lt;&gt;" ",$X$5012&lt;&gt;0),IF(X2420=$X$5012,1+COUNTIF(U$7:U2419,"&gt;0"),0),0)</f>
        <v>0</v>
      </c>
      <c r="V2420" s="178" t="s">
        <v>2609</v>
      </c>
      <c r="W2420" s="130"/>
      <c r="X2420" s="131"/>
      <c r="Y2420" s="131"/>
      <c r="Z2420" s="206"/>
      <c r="AA2420" s="134"/>
      <c r="AB2420" s="174">
        <f>IF(AC2420="totale",SUMIF(AA$7:AA2420,"somma",Z$7:Z2420)-SUMIF(AC$7:AC2419,"totale",AB$7:AB2419),0)</f>
        <v>0</v>
      </c>
      <c r="AC2420" s="134"/>
      <c r="AD2420" s="194">
        <f t="shared" si="164"/>
        <v>0</v>
      </c>
      <c r="AE2420" s="124" t="str">
        <f t="shared" si="163"/>
        <v/>
      </c>
      <c r="AF2420" s="195" t="str">
        <f t="shared" si="165"/>
        <v/>
      </c>
      <c r="AG2420" s="194" t="str">
        <f t="shared" si="166"/>
        <v/>
      </c>
      <c r="AH2420" s="194">
        <f>IF(AG2420="",0,IF(ISERROR(VLOOKUP(AG2420,AG$7:AG2419,1,FALSE)),1,0))</f>
        <v>0</v>
      </c>
      <c r="AI2420" s="194"/>
    </row>
    <row r="2421" spans="1:35" ht="16.5" customHeight="1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75">
        <f>IF(AND($X$5012&lt;&gt;" ",$X$5012&lt;&gt;0),IF(X2421=$X$5012,1+COUNTIF(U$7:U2420,"&gt;0"),0),0)</f>
        <v>0</v>
      </c>
      <c r="V2421" s="178" t="s">
        <v>2610</v>
      </c>
      <c r="W2421" s="130"/>
      <c r="X2421" s="131"/>
      <c r="Y2421" s="131"/>
      <c r="Z2421" s="206"/>
      <c r="AA2421" s="134"/>
      <c r="AB2421" s="174">
        <f>IF(AC2421="totale",SUMIF(AA$7:AA2421,"somma",Z$7:Z2421)-SUMIF(AC$7:AC2420,"totale",AB$7:AB2420),0)</f>
        <v>0</v>
      </c>
      <c r="AC2421" s="134"/>
      <c r="AD2421" s="194">
        <f t="shared" si="164"/>
        <v>0</v>
      </c>
      <c r="AE2421" s="124" t="str">
        <f t="shared" si="163"/>
        <v/>
      </c>
      <c r="AF2421" s="195" t="str">
        <f t="shared" si="165"/>
        <v/>
      </c>
      <c r="AG2421" s="194" t="str">
        <f t="shared" si="166"/>
        <v/>
      </c>
      <c r="AH2421" s="194">
        <f>IF(AG2421="",0,IF(ISERROR(VLOOKUP(AG2421,AG$7:AG2420,1,FALSE)),1,0))</f>
        <v>0</v>
      </c>
      <c r="AI2421" s="194"/>
    </row>
    <row r="2422" spans="1:35" ht="16.5" customHeight="1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75">
        <f>IF(AND($X$5012&lt;&gt;" ",$X$5012&lt;&gt;0),IF(X2422=$X$5012,1+COUNTIF(U$7:U2421,"&gt;0"),0),0)</f>
        <v>0</v>
      </c>
      <c r="V2422" s="178" t="s">
        <v>2611</v>
      </c>
      <c r="W2422" s="130"/>
      <c r="X2422" s="131"/>
      <c r="Y2422" s="131"/>
      <c r="Z2422" s="206"/>
      <c r="AA2422" s="134"/>
      <c r="AB2422" s="174">
        <f>IF(AC2422="totale",SUMIF(AA$7:AA2422,"somma",Z$7:Z2422)-SUMIF(AC$7:AC2421,"totale",AB$7:AB2421),0)</f>
        <v>0</v>
      </c>
      <c r="AC2422" s="134"/>
      <c r="AD2422" s="194">
        <f t="shared" si="164"/>
        <v>0</v>
      </c>
      <c r="AE2422" s="124" t="str">
        <f t="shared" si="163"/>
        <v/>
      </c>
      <c r="AF2422" s="195" t="str">
        <f t="shared" si="165"/>
        <v/>
      </c>
      <c r="AG2422" s="194" t="str">
        <f t="shared" si="166"/>
        <v/>
      </c>
      <c r="AH2422" s="194">
        <f>IF(AG2422="",0,IF(ISERROR(VLOOKUP(AG2422,AG$7:AG2421,1,FALSE)),1,0))</f>
        <v>0</v>
      </c>
      <c r="AI2422" s="194"/>
    </row>
    <row r="2423" spans="1:35" ht="16.5" customHeight="1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75">
        <f>IF(AND($X$5012&lt;&gt;" ",$X$5012&lt;&gt;0),IF(X2423=$X$5012,1+COUNTIF(U$7:U2422,"&gt;0"),0),0)</f>
        <v>0</v>
      </c>
      <c r="V2423" s="178" t="s">
        <v>2612</v>
      </c>
      <c r="W2423" s="130"/>
      <c r="X2423" s="131"/>
      <c r="Y2423" s="131"/>
      <c r="Z2423" s="206"/>
      <c r="AA2423" s="134"/>
      <c r="AB2423" s="174">
        <f>IF(AC2423="totale",SUMIF(AA$7:AA2423,"somma",Z$7:Z2423)-SUMIF(AC$7:AC2422,"totale",AB$7:AB2422),0)</f>
        <v>0</v>
      </c>
      <c r="AC2423" s="134"/>
      <c r="AD2423" s="194">
        <f t="shared" si="164"/>
        <v>0</v>
      </c>
      <c r="AE2423" s="124" t="str">
        <f t="shared" si="163"/>
        <v/>
      </c>
      <c r="AF2423" s="195" t="str">
        <f t="shared" si="165"/>
        <v/>
      </c>
      <c r="AG2423" s="194" t="str">
        <f t="shared" si="166"/>
        <v/>
      </c>
      <c r="AH2423" s="194">
        <f>IF(AG2423="",0,IF(ISERROR(VLOOKUP(AG2423,AG$7:AG2422,1,FALSE)),1,0))</f>
        <v>0</v>
      </c>
      <c r="AI2423" s="194"/>
    </row>
    <row r="2424" spans="1:35" ht="16.5" customHeight="1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75">
        <f>IF(AND($X$5012&lt;&gt;" ",$X$5012&lt;&gt;0),IF(X2424=$X$5012,1+COUNTIF(U$7:U2423,"&gt;0"),0),0)</f>
        <v>0</v>
      </c>
      <c r="V2424" s="178" t="s">
        <v>2613</v>
      </c>
      <c r="W2424" s="130"/>
      <c r="X2424" s="131"/>
      <c r="Y2424" s="131"/>
      <c r="Z2424" s="206"/>
      <c r="AA2424" s="134"/>
      <c r="AB2424" s="174">
        <f>IF(AC2424="totale",SUMIF(AA$7:AA2424,"somma",Z$7:Z2424)-SUMIF(AC$7:AC2423,"totale",AB$7:AB2423),0)</f>
        <v>0</v>
      </c>
      <c r="AC2424" s="134"/>
      <c r="AD2424" s="194">
        <f t="shared" si="164"/>
        <v>0</v>
      </c>
      <c r="AE2424" s="124" t="str">
        <f t="shared" si="163"/>
        <v/>
      </c>
      <c r="AF2424" s="195" t="str">
        <f t="shared" si="165"/>
        <v/>
      </c>
      <c r="AG2424" s="194" t="str">
        <f t="shared" si="166"/>
        <v/>
      </c>
      <c r="AH2424" s="194">
        <f>IF(AG2424="",0,IF(ISERROR(VLOOKUP(AG2424,AG$7:AG2423,1,FALSE)),1,0))</f>
        <v>0</v>
      </c>
      <c r="AI2424" s="194"/>
    </row>
    <row r="2425" spans="1:35" ht="16.5" customHeight="1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75">
        <f>IF(AND($X$5012&lt;&gt;" ",$X$5012&lt;&gt;0),IF(X2425=$X$5012,1+COUNTIF(U$7:U2424,"&gt;0"),0),0)</f>
        <v>0</v>
      </c>
      <c r="V2425" s="178" t="s">
        <v>2614</v>
      </c>
      <c r="W2425" s="130"/>
      <c r="X2425" s="131"/>
      <c r="Y2425" s="131"/>
      <c r="Z2425" s="206"/>
      <c r="AA2425" s="134"/>
      <c r="AB2425" s="174">
        <f>IF(AC2425="totale",SUMIF(AA$7:AA2425,"somma",Z$7:Z2425)-SUMIF(AC$7:AC2424,"totale",AB$7:AB2424),0)</f>
        <v>0</v>
      </c>
      <c r="AC2425" s="134"/>
      <c r="AD2425" s="194">
        <f t="shared" si="164"/>
        <v>0</v>
      </c>
      <c r="AE2425" s="124" t="str">
        <f t="shared" si="163"/>
        <v/>
      </c>
      <c r="AF2425" s="195" t="str">
        <f t="shared" si="165"/>
        <v/>
      </c>
      <c r="AG2425" s="194" t="str">
        <f t="shared" si="166"/>
        <v/>
      </c>
      <c r="AH2425" s="194">
        <f>IF(AG2425="",0,IF(ISERROR(VLOOKUP(AG2425,AG$7:AG2424,1,FALSE)),1,0))</f>
        <v>0</v>
      </c>
      <c r="AI2425" s="194"/>
    </row>
    <row r="2426" spans="1:35" ht="16.5" customHeight="1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75">
        <f>IF(AND($X$5012&lt;&gt;" ",$X$5012&lt;&gt;0),IF(X2426=$X$5012,1+COUNTIF(U$7:U2425,"&gt;0"),0),0)</f>
        <v>0</v>
      </c>
      <c r="V2426" s="178" t="s">
        <v>2615</v>
      </c>
      <c r="W2426" s="130"/>
      <c r="X2426" s="131"/>
      <c r="Y2426" s="131"/>
      <c r="Z2426" s="206"/>
      <c r="AA2426" s="134"/>
      <c r="AB2426" s="174">
        <f>IF(AC2426="totale",SUMIF(AA$7:AA2426,"somma",Z$7:Z2426)-SUMIF(AC$7:AC2425,"totale",AB$7:AB2425),0)</f>
        <v>0</v>
      </c>
      <c r="AC2426" s="134"/>
      <c r="AD2426" s="194">
        <f t="shared" si="164"/>
        <v>0</v>
      </c>
      <c r="AE2426" s="124" t="str">
        <f t="shared" si="163"/>
        <v/>
      </c>
      <c r="AF2426" s="195" t="str">
        <f t="shared" si="165"/>
        <v/>
      </c>
      <c r="AG2426" s="194" t="str">
        <f t="shared" si="166"/>
        <v/>
      </c>
      <c r="AH2426" s="194">
        <f>IF(AG2426="",0,IF(ISERROR(VLOOKUP(AG2426,AG$7:AG2425,1,FALSE)),1,0))</f>
        <v>0</v>
      </c>
      <c r="AI2426" s="194"/>
    </row>
    <row r="2427" spans="1:35" ht="16.5" customHeight="1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75">
        <f>IF(AND($X$5012&lt;&gt;" ",$X$5012&lt;&gt;0),IF(X2427=$X$5012,1+COUNTIF(U$7:U2426,"&gt;0"),0),0)</f>
        <v>0</v>
      </c>
      <c r="V2427" s="178" t="s">
        <v>2616</v>
      </c>
      <c r="W2427" s="130"/>
      <c r="X2427" s="131"/>
      <c r="Y2427" s="131"/>
      <c r="Z2427" s="206"/>
      <c r="AA2427" s="134"/>
      <c r="AB2427" s="174">
        <f>IF(AC2427="totale",SUMIF(AA$7:AA2427,"somma",Z$7:Z2427)-SUMIF(AC$7:AC2426,"totale",AB$7:AB2426),0)</f>
        <v>0</v>
      </c>
      <c r="AC2427" s="134"/>
      <c r="AD2427" s="194">
        <f t="shared" si="164"/>
        <v>0</v>
      </c>
      <c r="AE2427" s="124" t="str">
        <f t="shared" si="163"/>
        <v/>
      </c>
      <c r="AF2427" s="195" t="str">
        <f t="shared" si="165"/>
        <v/>
      </c>
      <c r="AG2427" s="194" t="str">
        <f t="shared" si="166"/>
        <v/>
      </c>
      <c r="AH2427" s="194">
        <f>IF(AG2427="",0,IF(ISERROR(VLOOKUP(AG2427,AG$7:AG2426,1,FALSE)),1,0))</f>
        <v>0</v>
      </c>
      <c r="AI2427" s="194"/>
    </row>
    <row r="2428" spans="1:35" ht="16.5" customHeight="1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75">
        <f>IF(AND($X$5012&lt;&gt;" ",$X$5012&lt;&gt;0),IF(X2428=$X$5012,1+COUNTIF(U$7:U2427,"&gt;0"),0),0)</f>
        <v>0</v>
      </c>
      <c r="V2428" s="178" t="s">
        <v>2617</v>
      </c>
      <c r="W2428" s="130"/>
      <c r="X2428" s="131"/>
      <c r="Y2428" s="131"/>
      <c r="Z2428" s="206"/>
      <c r="AA2428" s="134"/>
      <c r="AB2428" s="174">
        <f>IF(AC2428="totale",SUMIF(AA$7:AA2428,"somma",Z$7:Z2428)-SUMIF(AC$7:AC2427,"totale",AB$7:AB2427),0)</f>
        <v>0</v>
      </c>
      <c r="AC2428" s="134"/>
      <c r="AD2428" s="194">
        <f t="shared" si="164"/>
        <v>0</v>
      </c>
      <c r="AE2428" s="124" t="str">
        <f t="shared" si="163"/>
        <v/>
      </c>
      <c r="AF2428" s="195" t="str">
        <f t="shared" si="165"/>
        <v/>
      </c>
      <c r="AG2428" s="194" t="str">
        <f t="shared" si="166"/>
        <v/>
      </c>
      <c r="AH2428" s="194">
        <f>IF(AG2428="",0,IF(ISERROR(VLOOKUP(AG2428,AG$7:AG2427,1,FALSE)),1,0))</f>
        <v>0</v>
      </c>
      <c r="AI2428" s="194"/>
    </row>
    <row r="2429" spans="1:35" ht="16.5" customHeight="1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75">
        <f>IF(AND($X$5012&lt;&gt;" ",$X$5012&lt;&gt;0),IF(X2429=$X$5012,1+COUNTIF(U$7:U2428,"&gt;0"),0),0)</f>
        <v>0</v>
      </c>
      <c r="V2429" s="178" t="s">
        <v>2618</v>
      </c>
      <c r="W2429" s="130"/>
      <c r="X2429" s="131"/>
      <c r="Y2429" s="131"/>
      <c r="Z2429" s="206"/>
      <c r="AA2429" s="134"/>
      <c r="AB2429" s="174">
        <f>IF(AC2429="totale",SUMIF(AA$7:AA2429,"somma",Z$7:Z2429)-SUMIF(AC$7:AC2428,"totale",AB$7:AB2428),0)</f>
        <v>0</v>
      </c>
      <c r="AC2429" s="134"/>
      <c r="AD2429" s="194">
        <f t="shared" si="164"/>
        <v>0</v>
      </c>
      <c r="AE2429" s="124" t="str">
        <f t="shared" si="163"/>
        <v/>
      </c>
      <c r="AF2429" s="195" t="str">
        <f t="shared" si="165"/>
        <v/>
      </c>
      <c r="AG2429" s="194" t="str">
        <f t="shared" si="166"/>
        <v/>
      </c>
      <c r="AH2429" s="194">
        <f>IF(AG2429="",0,IF(ISERROR(VLOOKUP(AG2429,AG$7:AG2428,1,FALSE)),1,0))</f>
        <v>0</v>
      </c>
      <c r="AI2429" s="194"/>
    </row>
    <row r="2430" spans="1:35" ht="16.5" customHeight="1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75">
        <f>IF(AND($X$5012&lt;&gt;" ",$X$5012&lt;&gt;0),IF(X2430=$X$5012,1+COUNTIF(U$7:U2429,"&gt;0"),0),0)</f>
        <v>0</v>
      </c>
      <c r="V2430" s="178" t="s">
        <v>2619</v>
      </c>
      <c r="W2430" s="130"/>
      <c r="X2430" s="131"/>
      <c r="Y2430" s="131"/>
      <c r="Z2430" s="206"/>
      <c r="AA2430" s="134"/>
      <c r="AB2430" s="174">
        <f>IF(AC2430="totale",SUMIF(AA$7:AA2430,"somma",Z$7:Z2430)-SUMIF(AC$7:AC2429,"totale",AB$7:AB2429),0)</f>
        <v>0</v>
      </c>
      <c r="AC2430" s="134"/>
      <c r="AD2430" s="194">
        <f t="shared" si="164"/>
        <v>0</v>
      </c>
      <c r="AE2430" s="124" t="str">
        <f t="shared" si="163"/>
        <v/>
      </c>
      <c r="AF2430" s="195" t="str">
        <f t="shared" si="165"/>
        <v/>
      </c>
      <c r="AG2430" s="194" t="str">
        <f t="shared" si="166"/>
        <v/>
      </c>
      <c r="AH2430" s="194">
        <f>IF(AG2430="",0,IF(ISERROR(VLOOKUP(AG2430,AG$7:AG2429,1,FALSE)),1,0))</f>
        <v>0</v>
      </c>
      <c r="AI2430" s="194"/>
    </row>
    <row r="2431" spans="1:35" ht="16.5" customHeight="1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75">
        <f>IF(AND($X$5012&lt;&gt;" ",$X$5012&lt;&gt;0),IF(X2431=$X$5012,1+COUNTIF(U$7:U2430,"&gt;0"),0),0)</f>
        <v>0</v>
      </c>
      <c r="V2431" s="178" t="s">
        <v>2620</v>
      </c>
      <c r="W2431" s="130"/>
      <c r="X2431" s="131"/>
      <c r="Y2431" s="131"/>
      <c r="Z2431" s="206"/>
      <c r="AA2431" s="134"/>
      <c r="AB2431" s="174">
        <f>IF(AC2431="totale",SUMIF(AA$7:AA2431,"somma",Z$7:Z2431)-SUMIF(AC$7:AC2430,"totale",AB$7:AB2430),0)</f>
        <v>0</v>
      </c>
      <c r="AC2431" s="134"/>
      <c r="AD2431" s="194">
        <f t="shared" si="164"/>
        <v>0</v>
      </c>
      <c r="AE2431" s="124" t="str">
        <f t="shared" si="163"/>
        <v/>
      </c>
      <c r="AF2431" s="195" t="str">
        <f t="shared" si="165"/>
        <v/>
      </c>
      <c r="AG2431" s="194" t="str">
        <f t="shared" si="166"/>
        <v/>
      </c>
      <c r="AH2431" s="194">
        <f>IF(AG2431="",0,IF(ISERROR(VLOOKUP(AG2431,AG$7:AG2430,1,FALSE)),1,0))</f>
        <v>0</v>
      </c>
      <c r="AI2431" s="194"/>
    </row>
    <row r="2432" spans="1:35" ht="16.5" customHeight="1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75">
        <f>IF(AND($X$5012&lt;&gt;" ",$X$5012&lt;&gt;0),IF(X2432=$X$5012,1+COUNTIF(U$7:U2431,"&gt;0"),0),0)</f>
        <v>0</v>
      </c>
      <c r="V2432" s="178" t="s">
        <v>2621</v>
      </c>
      <c r="W2432" s="130"/>
      <c r="X2432" s="131"/>
      <c r="Y2432" s="131"/>
      <c r="Z2432" s="206"/>
      <c r="AA2432" s="134"/>
      <c r="AB2432" s="174">
        <f>IF(AC2432="totale",SUMIF(AA$7:AA2432,"somma",Z$7:Z2432)-SUMIF(AC$7:AC2431,"totale",AB$7:AB2431),0)</f>
        <v>0</v>
      </c>
      <c r="AC2432" s="134"/>
      <c r="AD2432" s="194">
        <f t="shared" si="164"/>
        <v>0</v>
      </c>
      <c r="AE2432" s="124" t="str">
        <f t="shared" si="163"/>
        <v/>
      </c>
      <c r="AF2432" s="195" t="str">
        <f t="shared" si="165"/>
        <v/>
      </c>
      <c r="AG2432" s="194" t="str">
        <f t="shared" si="166"/>
        <v/>
      </c>
      <c r="AH2432" s="194">
        <f>IF(AG2432="",0,IF(ISERROR(VLOOKUP(AG2432,AG$7:AG2431,1,FALSE)),1,0))</f>
        <v>0</v>
      </c>
      <c r="AI2432" s="194"/>
    </row>
    <row r="2433" spans="1:35" ht="16.5" customHeight="1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75">
        <f>IF(AND($X$5012&lt;&gt;" ",$X$5012&lt;&gt;0),IF(X2433=$X$5012,1+COUNTIF(U$7:U2432,"&gt;0"),0),0)</f>
        <v>0</v>
      </c>
      <c r="V2433" s="178" t="s">
        <v>2622</v>
      </c>
      <c r="W2433" s="130"/>
      <c r="X2433" s="131"/>
      <c r="Y2433" s="131"/>
      <c r="Z2433" s="206"/>
      <c r="AA2433" s="134"/>
      <c r="AB2433" s="174">
        <f>IF(AC2433="totale",SUMIF(AA$7:AA2433,"somma",Z$7:Z2433)-SUMIF(AC$7:AC2432,"totale",AB$7:AB2432),0)</f>
        <v>0</v>
      </c>
      <c r="AC2433" s="134"/>
      <c r="AD2433" s="194">
        <f t="shared" si="164"/>
        <v>0</v>
      </c>
      <c r="AE2433" s="124" t="str">
        <f t="shared" si="163"/>
        <v/>
      </c>
      <c r="AF2433" s="195" t="str">
        <f t="shared" si="165"/>
        <v/>
      </c>
      <c r="AG2433" s="194" t="str">
        <f t="shared" si="166"/>
        <v/>
      </c>
      <c r="AH2433" s="194">
        <f>IF(AG2433="",0,IF(ISERROR(VLOOKUP(AG2433,AG$7:AG2432,1,FALSE)),1,0))</f>
        <v>0</v>
      </c>
      <c r="AI2433" s="194"/>
    </row>
    <row r="2434" spans="1:35" ht="16.5" customHeight="1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75">
        <f>IF(AND($X$5012&lt;&gt;" ",$X$5012&lt;&gt;0),IF(X2434=$X$5012,1+COUNTIF(U$7:U2433,"&gt;0"),0),0)</f>
        <v>0</v>
      </c>
      <c r="V2434" s="178" t="s">
        <v>2623</v>
      </c>
      <c r="W2434" s="130"/>
      <c r="X2434" s="131"/>
      <c r="Y2434" s="131"/>
      <c r="Z2434" s="206"/>
      <c r="AA2434" s="134"/>
      <c r="AB2434" s="174">
        <f>IF(AC2434="totale",SUMIF(AA$7:AA2434,"somma",Z$7:Z2434)-SUMIF(AC$7:AC2433,"totale",AB$7:AB2433),0)</f>
        <v>0</v>
      </c>
      <c r="AC2434" s="134"/>
      <c r="AD2434" s="194">
        <f t="shared" si="164"/>
        <v>0</v>
      </c>
      <c r="AE2434" s="124" t="str">
        <f t="shared" si="163"/>
        <v/>
      </c>
      <c r="AF2434" s="195" t="str">
        <f t="shared" si="165"/>
        <v/>
      </c>
      <c r="AG2434" s="194" t="str">
        <f t="shared" si="166"/>
        <v/>
      </c>
      <c r="AH2434" s="194">
        <f>IF(AG2434="",0,IF(ISERROR(VLOOKUP(AG2434,AG$7:AG2433,1,FALSE)),1,0))</f>
        <v>0</v>
      </c>
      <c r="AI2434" s="194"/>
    </row>
    <row r="2435" spans="1:35" ht="16.5" customHeight="1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75">
        <f>IF(AND($X$5012&lt;&gt;" ",$X$5012&lt;&gt;0),IF(X2435=$X$5012,1+COUNTIF(U$7:U2434,"&gt;0"),0),0)</f>
        <v>0</v>
      </c>
      <c r="V2435" s="178" t="s">
        <v>2624</v>
      </c>
      <c r="W2435" s="130"/>
      <c r="X2435" s="131"/>
      <c r="Y2435" s="131"/>
      <c r="Z2435" s="206"/>
      <c r="AA2435" s="134"/>
      <c r="AB2435" s="174">
        <f>IF(AC2435="totale",SUMIF(AA$7:AA2435,"somma",Z$7:Z2435)-SUMIF(AC$7:AC2434,"totale",AB$7:AB2434),0)</f>
        <v>0</v>
      </c>
      <c r="AC2435" s="134"/>
      <c r="AD2435" s="194">
        <f t="shared" si="164"/>
        <v>0</v>
      </c>
      <c r="AE2435" s="124" t="str">
        <f t="shared" si="163"/>
        <v/>
      </c>
      <c r="AF2435" s="195" t="str">
        <f t="shared" si="165"/>
        <v/>
      </c>
      <c r="AG2435" s="194" t="str">
        <f t="shared" si="166"/>
        <v/>
      </c>
      <c r="AH2435" s="194">
        <f>IF(AG2435="",0,IF(ISERROR(VLOOKUP(AG2435,AG$7:AG2434,1,FALSE)),1,0))</f>
        <v>0</v>
      </c>
      <c r="AI2435" s="194"/>
    </row>
    <row r="2436" spans="1:35" ht="16.5" customHeight="1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75">
        <f>IF(AND($X$5012&lt;&gt;" ",$X$5012&lt;&gt;0),IF(X2436=$X$5012,1+COUNTIF(U$7:U2435,"&gt;0"),0),0)</f>
        <v>0</v>
      </c>
      <c r="V2436" s="178" t="s">
        <v>2625</v>
      </c>
      <c r="W2436" s="130"/>
      <c r="X2436" s="131"/>
      <c r="Y2436" s="131"/>
      <c r="Z2436" s="206"/>
      <c r="AA2436" s="134"/>
      <c r="AB2436" s="174">
        <f>IF(AC2436="totale",SUMIF(AA$7:AA2436,"somma",Z$7:Z2436)-SUMIF(AC$7:AC2435,"totale",AB$7:AB2435),0)</f>
        <v>0</v>
      </c>
      <c r="AC2436" s="134"/>
      <c r="AD2436" s="194">
        <f t="shared" si="164"/>
        <v>0</v>
      </c>
      <c r="AE2436" s="124" t="str">
        <f t="shared" si="163"/>
        <v/>
      </c>
      <c r="AF2436" s="195" t="str">
        <f t="shared" si="165"/>
        <v/>
      </c>
      <c r="AG2436" s="194" t="str">
        <f t="shared" si="166"/>
        <v/>
      </c>
      <c r="AH2436" s="194">
        <f>IF(AG2436="",0,IF(ISERROR(VLOOKUP(AG2436,AG$7:AG2435,1,FALSE)),1,0))</f>
        <v>0</v>
      </c>
      <c r="AI2436" s="194"/>
    </row>
    <row r="2437" spans="1:35" ht="16.5" customHeight="1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75">
        <f>IF(AND($X$5012&lt;&gt;" ",$X$5012&lt;&gt;0),IF(X2437=$X$5012,1+COUNTIF(U$7:U2436,"&gt;0"),0),0)</f>
        <v>0</v>
      </c>
      <c r="V2437" s="178" t="s">
        <v>2626</v>
      </c>
      <c r="W2437" s="130"/>
      <c r="X2437" s="131"/>
      <c r="Y2437" s="131"/>
      <c r="Z2437" s="206"/>
      <c r="AA2437" s="134"/>
      <c r="AB2437" s="174">
        <f>IF(AC2437="totale",SUMIF(AA$7:AA2437,"somma",Z$7:Z2437)-SUMIF(AC$7:AC2436,"totale",AB$7:AB2436),0)</f>
        <v>0</v>
      </c>
      <c r="AC2437" s="134"/>
      <c r="AD2437" s="194">
        <f t="shared" si="164"/>
        <v>0</v>
      </c>
      <c r="AE2437" s="124" t="str">
        <f t="shared" si="163"/>
        <v/>
      </c>
      <c r="AF2437" s="195" t="str">
        <f t="shared" si="165"/>
        <v/>
      </c>
      <c r="AG2437" s="194" t="str">
        <f t="shared" si="166"/>
        <v/>
      </c>
      <c r="AH2437" s="194">
        <f>IF(AG2437="",0,IF(ISERROR(VLOOKUP(AG2437,AG$7:AG2436,1,FALSE)),1,0))</f>
        <v>0</v>
      </c>
      <c r="AI2437" s="194"/>
    </row>
    <row r="2438" spans="1:35" ht="16.5" customHeight="1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75">
        <f>IF(AND($X$5012&lt;&gt;" ",$X$5012&lt;&gt;0),IF(X2438=$X$5012,1+COUNTIF(U$7:U2437,"&gt;0"),0),0)</f>
        <v>0</v>
      </c>
      <c r="V2438" s="178" t="s">
        <v>2627</v>
      </c>
      <c r="W2438" s="130"/>
      <c r="X2438" s="131"/>
      <c r="Y2438" s="131"/>
      <c r="Z2438" s="206"/>
      <c r="AA2438" s="134"/>
      <c r="AB2438" s="174">
        <f>IF(AC2438="totale",SUMIF(AA$7:AA2438,"somma",Z$7:Z2438)-SUMIF(AC$7:AC2437,"totale",AB$7:AB2437),0)</f>
        <v>0</v>
      </c>
      <c r="AC2438" s="134"/>
      <c r="AD2438" s="194">
        <f t="shared" si="164"/>
        <v>0</v>
      </c>
      <c r="AE2438" s="124" t="str">
        <f t="shared" ref="AE2438:AE2501" si="167">IF(W2438&gt;0,CONCATENATE(MONTH(W2438)&amp;X2438),"")</f>
        <v/>
      </c>
      <c r="AF2438" s="195" t="str">
        <f t="shared" si="165"/>
        <v/>
      </c>
      <c r="AG2438" s="194" t="str">
        <f t="shared" si="166"/>
        <v/>
      </c>
      <c r="AH2438" s="194">
        <f>IF(AG2438="",0,IF(ISERROR(VLOOKUP(AG2438,AG$7:AG2437,1,FALSE)),1,0))</f>
        <v>0</v>
      </c>
      <c r="AI2438" s="194"/>
    </row>
    <row r="2439" spans="1:35" ht="16.5" customHeight="1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75">
        <f>IF(AND($X$5012&lt;&gt;" ",$X$5012&lt;&gt;0),IF(X2439=$X$5012,1+COUNTIF(U$7:U2438,"&gt;0"),0),0)</f>
        <v>0</v>
      </c>
      <c r="V2439" s="178" t="s">
        <v>2628</v>
      </c>
      <c r="W2439" s="130"/>
      <c r="X2439" s="131"/>
      <c r="Y2439" s="131"/>
      <c r="Z2439" s="206"/>
      <c r="AA2439" s="134"/>
      <c r="AB2439" s="174">
        <f>IF(AC2439="totale",SUMIF(AA$7:AA2439,"somma",Z$7:Z2439)-SUMIF(AC$7:AC2438,"totale",AB$7:AB2438),0)</f>
        <v>0</v>
      </c>
      <c r="AC2439" s="134"/>
      <c r="AD2439" s="194">
        <f t="shared" si="164"/>
        <v>0</v>
      </c>
      <c r="AE2439" s="124" t="str">
        <f t="shared" si="167"/>
        <v/>
      </c>
      <c r="AF2439" s="195" t="str">
        <f t="shared" si="165"/>
        <v/>
      </c>
      <c r="AG2439" s="194" t="str">
        <f t="shared" si="166"/>
        <v/>
      </c>
      <c r="AH2439" s="194">
        <f>IF(AG2439="",0,IF(ISERROR(VLOOKUP(AG2439,AG$7:AG2438,1,FALSE)),1,0))</f>
        <v>0</v>
      </c>
      <c r="AI2439" s="194"/>
    </row>
    <row r="2440" spans="1:35" ht="16.5" customHeight="1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75">
        <f>IF(AND($X$5012&lt;&gt;" ",$X$5012&lt;&gt;0),IF(X2440=$X$5012,1+COUNTIF(U$7:U2439,"&gt;0"),0),0)</f>
        <v>0</v>
      </c>
      <c r="V2440" s="178" t="s">
        <v>2629</v>
      </c>
      <c r="W2440" s="130"/>
      <c r="X2440" s="131"/>
      <c r="Y2440" s="131"/>
      <c r="Z2440" s="206"/>
      <c r="AA2440" s="134"/>
      <c r="AB2440" s="174">
        <f>IF(AC2440="totale",SUMIF(AA$7:AA2440,"somma",Z$7:Z2440)-SUMIF(AC$7:AC2439,"totale",AB$7:AB2439),0)</f>
        <v>0</v>
      </c>
      <c r="AC2440" s="134"/>
      <c r="AD2440" s="194">
        <f t="shared" ref="AD2440:AD2503" si="168">IF(ISBLANK(X2440),0,VLOOKUP(X2440,$B$8:$E$57,1,FALSE))</f>
        <v>0</v>
      </c>
      <c r="AE2440" s="124" t="str">
        <f t="shared" si="167"/>
        <v/>
      </c>
      <c r="AF2440" s="195" t="str">
        <f t="shared" ref="AF2440:AF2503" si="169">IF(OR(AND(Z2440&lt;&gt;0,ISBLANK(X2440)),ISERROR(AD2440)),"ERR","")</f>
        <v/>
      </c>
      <c r="AG2440" s="194" t="str">
        <f t="shared" si="166"/>
        <v/>
      </c>
      <c r="AH2440" s="194">
        <f>IF(AG2440="",0,IF(ISERROR(VLOOKUP(AG2440,AG$7:AG2439,1,FALSE)),1,0))</f>
        <v>0</v>
      </c>
      <c r="AI2440" s="194"/>
    </row>
    <row r="2441" spans="1:35" ht="16.5" customHeight="1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75">
        <f>IF(AND($X$5012&lt;&gt;" ",$X$5012&lt;&gt;0),IF(X2441=$X$5012,1+COUNTIF(U$7:U2440,"&gt;0"),0),0)</f>
        <v>0</v>
      </c>
      <c r="V2441" s="178" t="s">
        <v>2630</v>
      </c>
      <c r="W2441" s="130"/>
      <c r="X2441" s="131"/>
      <c r="Y2441" s="131"/>
      <c r="Z2441" s="206"/>
      <c r="AA2441" s="134"/>
      <c r="AB2441" s="174">
        <f>IF(AC2441="totale",SUMIF(AA$7:AA2441,"somma",Z$7:Z2441)-SUMIF(AC$7:AC2440,"totale",AB$7:AB2440),0)</f>
        <v>0</v>
      </c>
      <c r="AC2441" s="134"/>
      <c r="AD2441" s="194">
        <f t="shared" si="168"/>
        <v>0</v>
      </c>
      <c r="AE2441" s="124" t="str">
        <f t="shared" si="167"/>
        <v/>
      </c>
      <c r="AF2441" s="195" t="str">
        <f t="shared" si="169"/>
        <v/>
      </c>
      <c r="AG2441" s="194" t="str">
        <f t="shared" si="166"/>
        <v/>
      </c>
      <c r="AH2441" s="194">
        <f>IF(AG2441="",0,IF(ISERROR(VLOOKUP(AG2441,AG$7:AG2440,1,FALSE)),1,0))</f>
        <v>0</v>
      </c>
      <c r="AI2441" s="194"/>
    </row>
    <row r="2442" spans="1:35" ht="16.5" customHeight="1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75">
        <f>IF(AND($X$5012&lt;&gt;" ",$X$5012&lt;&gt;0),IF(X2442=$X$5012,1+COUNTIF(U$7:U2441,"&gt;0"),0),0)</f>
        <v>0</v>
      </c>
      <c r="V2442" s="178" t="s">
        <v>2631</v>
      </c>
      <c r="W2442" s="130"/>
      <c r="X2442" s="131"/>
      <c r="Y2442" s="131"/>
      <c r="Z2442" s="206"/>
      <c r="AA2442" s="134"/>
      <c r="AB2442" s="174">
        <f>IF(AC2442="totale",SUMIF(AA$7:AA2442,"somma",Z$7:Z2442)-SUMIF(AC$7:AC2441,"totale",AB$7:AB2441),0)</f>
        <v>0</v>
      </c>
      <c r="AC2442" s="134"/>
      <c r="AD2442" s="194">
        <f t="shared" si="168"/>
        <v>0</v>
      </c>
      <c r="AE2442" s="124" t="str">
        <f t="shared" si="167"/>
        <v/>
      </c>
      <c r="AF2442" s="195" t="str">
        <f t="shared" si="169"/>
        <v/>
      </c>
      <c r="AG2442" s="194" t="str">
        <f t="shared" ref="AG2442:AG2505" si="170">IF(W2442&gt;0,CONCATENATE(MONTH(W2442),"-",YEAR(W2442)),"")</f>
        <v/>
      </c>
      <c r="AH2442" s="194">
        <f>IF(AG2442="",0,IF(ISERROR(VLOOKUP(AG2442,AG$7:AG2441,1,FALSE)),1,0))</f>
        <v>0</v>
      </c>
      <c r="AI2442" s="194"/>
    </row>
    <row r="2443" spans="1:35" ht="16.5" customHeight="1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75">
        <f>IF(AND($X$5012&lt;&gt;" ",$X$5012&lt;&gt;0),IF(X2443=$X$5012,1+COUNTIF(U$7:U2442,"&gt;0"),0),0)</f>
        <v>0</v>
      </c>
      <c r="V2443" s="178" t="s">
        <v>2632</v>
      </c>
      <c r="W2443" s="130"/>
      <c r="X2443" s="131"/>
      <c r="Y2443" s="131"/>
      <c r="Z2443" s="206"/>
      <c r="AA2443" s="134"/>
      <c r="AB2443" s="174">
        <f>IF(AC2443="totale",SUMIF(AA$7:AA2443,"somma",Z$7:Z2443)-SUMIF(AC$7:AC2442,"totale",AB$7:AB2442),0)</f>
        <v>0</v>
      </c>
      <c r="AC2443" s="134"/>
      <c r="AD2443" s="194">
        <f t="shared" si="168"/>
        <v>0</v>
      </c>
      <c r="AE2443" s="124" t="str">
        <f t="shared" si="167"/>
        <v/>
      </c>
      <c r="AF2443" s="195" t="str">
        <f t="shared" si="169"/>
        <v/>
      </c>
      <c r="AG2443" s="194" t="str">
        <f t="shared" si="170"/>
        <v/>
      </c>
      <c r="AH2443" s="194">
        <f>IF(AG2443="",0,IF(ISERROR(VLOOKUP(AG2443,AG$7:AG2442,1,FALSE)),1,0))</f>
        <v>0</v>
      </c>
      <c r="AI2443" s="194"/>
    </row>
    <row r="2444" spans="1:35" ht="16.5" customHeight="1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75">
        <f>IF(AND($X$5012&lt;&gt;" ",$X$5012&lt;&gt;0),IF(X2444=$X$5012,1+COUNTIF(U$7:U2443,"&gt;0"),0),0)</f>
        <v>0</v>
      </c>
      <c r="V2444" s="178" t="s">
        <v>2633</v>
      </c>
      <c r="W2444" s="130"/>
      <c r="X2444" s="131"/>
      <c r="Y2444" s="131"/>
      <c r="Z2444" s="206"/>
      <c r="AA2444" s="134"/>
      <c r="AB2444" s="174">
        <f>IF(AC2444="totale",SUMIF(AA$7:AA2444,"somma",Z$7:Z2444)-SUMIF(AC$7:AC2443,"totale",AB$7:AB2443),0)</f>
        <v>0</v>
      </c>
      <c r="AC2444" s="134"/>
      <c r="AD2444" s="194">
        <f t="shared" si="168"/>
        <v>0</v>
      </c>
      <c r="AE2444" s="124" t="str">
        <f t="shared" si="167"/>
        <v/>
      </c>
      <c r="AF2444" s="195" t="str">
        <f t="shared" si="169"/>
        <v/>
      </c>
      <c r="AG2444" s="194" t="str">
        <f t="shared" si="170"/>
        <v/>
      </c>
      <c r="AH2444" s="194">
        <f>IF(AG2444="",0,IF(ISERROR(VLOOKUP(AG2444,AG$7:AG2443,1,FALSE)),1,0))</f>
        <v>0</v>
      </c>
      <c r="AI2444" s="194"/>
    </row>
    <row r="2445" spans="1:35" ht="16.5" customHeight="1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75">
        <f>IF(AND($X$5012&lt;&gt;" ",$X$5012&lt;&gt;0),IF(X2445=$X$5012,1+COUNTIF(U$7:U2444,"&gt;0"),0),0)</f>
        <v>0</v>
      </c>
      <c r="V2445" s="178" t="s">
        <v>2634</v>
      </c>
      <c r="W2445" s="130"/>
      <c r="X2445" s="131"/>
      <c r="Y2445" s="131"/>
      <c r="Z2445" s="206"/>
      <c r="AA2445" s="134"/>
      <c r="AB2445" s="174">
        <f>IF(AC2445="totale",SUMIF(AA$7:AA2445,"somma",Z$7:Z2445)-SUMIF(AC$7:AC2444,"totale",AB$7:AB2444),0)</f>
        <v>0</v>
      </c>
      <c r="AC2445" s="134"/>
      <c r="AD2445" s="194">
        <f t="shared" si="168"/>
        <v>0</v>
      </c>
      <c r="AE2445" s="124" t="str">
        <f t="shared" si="167"/>
        <v/>
      </c>
      <c r="AF2445" s="195" t="str">
        <f t="shared" si="169"/>
        <v/>
      </c>
      <c r="AG2445" s="194" t="str">
        <f t="shared" si="170"/>
        <v/>
      </c>
      <c r="AH2445" s="194">
        <f>IF(AG2445="",0,IF(ISERROR(VLOOKUP(AG2445,AG$7:AG2444,1,FALSE)),1,0))</f>
        <v>0</v>
      </c>
      <c r="AI2445" s="194"/>
    </row>
    <row r="2446" spans="1:35" ht="16.5" customHeight="1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75">
        <f>IF(AND($X$5012&lt;&gt;" ",$X$5012&lt;&gt;0),IF(X2446=$X$5012,1+COUNTIF(U$7:U2445,"&gt;0"),0),0)</f>
        <v>0</v>
      </c>
      <c r="V2446" s="178" t="s">
        <v>2635</v>
      </c>
      <c r="W2446" s="130"/>
      <c r="X2446" s="131"/>
      <c r="Y2446" s="131"/>
      <c r="Z2446" s="206"/>
      <c r="AA2446" s="134"/>
      <c r="AB2446" s="174">
        <f>IF(AC2446="totale",SUMIF(AA$7:AA2446,"somma",Z$7:Z2446)-SUMIF(AC$7:AC2445,"totale",AB$7:AB2445),0)</f>
        <v>0</v>
      </c>
      <c r="AC2446" s="134"/>
      <c r="AD2446" s="194">
        <f t="shared" si="168"/>
        <v>0</v>
      </c>
      <c r="AE2446" s="124" t="str">
        <f t="shared" si="167"/>
        <v/>
      </c>
      <c r="AF2446" s="195" t="str">
        <f t="shared" si="169"/>
        <v/>
      </c>
      <c r="AG2446" s="194" t="str">
        <f t="shared" si="170"/>
        <v/>
      </c>
      <c r="AH2446" s="194">
        <f>IF(AG2446="",0,IF(ISERROR(VLOOKUP(AG2446,AG$7:AG2445,1,FALSE)),1,0))</f>
        <v>0</v>
      </c>
      <c r="AI2446" s="194"/>
    </row>
    <row r="2447" spans="1:35" ht="16.5" customHeight="1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75">
        <f>IF(AND($X$5012&lt;&gt;" ",$X$5012&lt;&gt;0),IF(X2447=$X$5012,1+COUNTIF(U$7:U2446,"&gt;0"),0),0)</f>
        <v>0</v>
      </c>
      <c r="V2447" s="178" t="s">
        <v>2636</v>
      </c>
      <c r="W2447" s="130"/>
      <c r="X2447" s="131"/>
      <c r="Y2447" s="131"/>
      <c r="Z2447" s="206"/>
      <c r="AA2447" s="134"/>
      <c r="AB2447" s="174">
        <f>IF(AC2447="totale",SUMIF(AA$7:AA2447,"somma",Z$7:Z2447)-SUMIF(AC$7:AC2446,"totale",AB$7:AB2446),0)</f>
        <v>0</v>
      </c>
      <c r="AC2447" s="134"/>
      <c r="AD2447" s="194">
        <f t="shared" si="168"/>
        <v>0</v>
      </c>
      <c r="AE2447" s="124" t="str">
        <f t="shared" si="167"/>
        <v/>
      </c>
      <c r="AF2447" s="195" t="str">
        <f t="shared" si="169"/>
        <v/>
      </c>
      <c r="AG2447" s="194" t="str">
        <f t="shared" si="170"/>
        <v/>
      </c>
      <c r="AH2447" s="194">
        <f>IF(AG2447="",0,IF(ISERROR(VLOOKUP(AG2447,AG$7:AG2446,1,FALSE)),1,0))</f>
        <v>0</v>
      </c>
      <c r="AI2447" s="194"/>
    </row>
    <row r="2448" spans="1:35" ht="16.5" customHeight="1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75">
        <f>IF(AND($X$5012&lt;&gt;" ",$X$5012&lt;&gt;0),IF(X2448=$X$5012,1+COUNTIF(U$7:U2447,"&gt;0"),0),0)</f>
        <v>0</v>
      </c>
      <c r="V2448" s="178" t="s">
        <v>2637</v>
      </c>
      <c r="W2448" s="130"/>
      <c r="X2448" s="131"/>
      <c r="Y2448" s="131"/>
      <c r="Z2448" s="206"/>
      <c r="AA2448" s="134"/>
      <c r="AB2448" s="174">
        <f>IF(AC2448="totale",SUMIF(AA$7:AA2448,"somma",Z$7:Z2448)-SUMIF(AC$7:AC2447,"totale",AB$7:AB2447),0)</f>
        <v>0</v>
      </c>
      <c r="AC2448" s="134"/>
      <c r="AD2448" s="194">
        <f t="shared" si="168"/>
        <v>0</v>
      </c>
      <c r="AE2448" s="124" t="str">
        <f t="shared" si="167"/>
        <v/>
      </c>
      <c r="AF2448" s="195" t="str">
        <f t="shared" si="169"/>
        <v/>
      </c>
      <c r="AG2448" s="194" t="str">
        <f t="shared" si="170"/>
        <v/>
      </c>
      <c r="AH2448" s="194">
        <f>IF(AG2448="",0,IF(ISERROR(VLOOKUP(AG2448,AG$7:AG2447,1,FALSE)),1,0))</f>
        <v>0</v>
      </c>
      <c r="AI2448" s="194"/>
    </row>
    <row r="2449" spans="1:35" ht="16.5" customHeight="1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75">
        <f>IF(AND($X$5012&lt;&gt;" ",$X$5012&lt;&gt;0),IF(X2449=$X$5012,1+COUNTIF(U$7:U2448,"&gt;0"),0),0)</f>
        <v>0</v>
      </c>
      <c r="V2449" s="178" t="s">
        <v>2638</v>
      </c>
      <c r="W2449" s="130"/>
      <c r="X2449" s="131"/>
      <c r="Y2449" s="131"/>
      <c r="Z2449" s="206"/>
      <c r="AA2449" s="134"/>
      <c r="AB2449" s="174">
        <f>IF(AC2449="totale",SUMIF(AA$7:AA2449,"somma",Z$7:Z2449)-SUMIF(AC$7:AC2448,"totale",AB$7:AB2448),0)</f>
        <v>0</v>
      </c>
      <c r="AC2449" s="134"/>
      <c r="AD2449" s="194">
        <f t="shared" si="168"/>
        <v>0</v>
      </c>
      <c r="AE2449" s="124" t="str">
        <f t="shared" si="167"/>
        <v/>
      </c>
      <c r="AF2449" s="195" t="str">
        <f t="shared" si="169"/>
        <v/>
      </c>
      <c r="AG2449" s="194" t="str">
        <f t="shared" si="170"/>
        <v/>
      </c>
      <c r="AH2449" s="194">
        <f>IF(AG2449="",0,IF(ISERROR(VLOOKUP(AG2449,AG$7:AG2448,1,FALSE)),1,0))</f>
        <v>0</v>
      </c>
      <c r="AI2449" s="194"/>
    </row>
    <row r="2450" spans="1:35" ht="16.5" customHeight="1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75">
        <f>IF(AND($X$5012&lt;&gt;" ",$X$5012&lt;&gt;0),IF(X2450=$X$5012,1+COUNTIF(U$7:U2449,"&gt;0"),0),0)</f>
        <v>0</v>
      </c>
      <c r="V2450" s="178" t="s">
        <v>2639</v>
      </c>
      <c r="W2450" s="130"/>
      <c r="X2450" s="131"/>
      <c r="Y2450" s="131"/>
      <c r="Z2450" s="206"/>
      <c r="AA2450" s="134"/>
      <c r="AB2450" s="174">
        <f>IF(AC2450="totale",SUMIF(AA$7:AA2450,"somma",Z$7:Z2450)-SUMIF(AC$7:AC2449,"totale",AB$7:AB2449),0)</f>
        <v>0</v>
      </c>
      <c r="AC2450" s="134"/>
      <c r="AD2450" s="194">
        <f t="shared" si="168"/>
        <v>0</v>
      </c>
      <c r="AE2450" s="124" t="str">
        <f t="shared" si="167"/>
        <v/>
      </c>
      <c r="AF2450" s="195" t="str">
        <f t="shared" si="169"/>
        <v/>
      </c>
      <c r="AG2450" s="194" t="str">
        <f t="shared" si="170"/>
        <v/>
      </c>
      <c r="AH2450" s="194">
        <f>IF(AG2450="",0,IF(ISERROR(VLOOKUP(AG2450,AG$7:AG2449,1,FALSE)),1,0))</f>
        <v>0</v>
      </c>
      <c r="AI2450" s="194"/>
    </row>
    <row r="2451" spans="1:35" ht="16.5" customHeight="1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75">
        <f>IF(AND($X$5012&lt;&gt;" ",$X$5012&lt;&gt;0),IF(X2451=$X$5012,1+COUNTIF(U$7:U2450,"&gt;0"),0),0)</f>
        <v>0</v>
      </c>
      <c r="V2451" s="178" t="s">
        <v>2640</v>
      </c>
      <c r="W2451" s="130"/>
      <c r="X2451" s="131"/>
      <c r="Y2451" s="131"/>
      <c r="Z2451" s="206"/>
      <c r="AA2451" s="134"/>
      <c r="AB2451" s="174">
        <f>IF(AC2451="totale",SUMIF(AA$7:AA2451,"somma",Z$7:Z2451)-SUMIF(AC$7:AC2450,"totale",AB$7:AB2450),0)</f>
        <v>0</v>
      </c>
      <c r="AC2451" s="134"/>
      <c r="AD2451" s="194">
        <f t="shared" si="168"/>
        <v>0</v>
      </c>
      <c r="AE2451" s="124" t="str">
        <f t="shared" si="167"/>
        <v/>
      </c>
      <c r="AF2451" s="195" t="str">
        <f t="shared" si="169"/>
        <v/>
      </c>
      <c r="AG2451" s="194" t="str">
        <f t="shared" si="170"/>
        <v/>
      </c>
      <c r="AH2451" s="194">
        <f>IF(AG2451="",0,IF(ISERROR(VLOOKUP(AG2451,AG$7:AG2450,1,FALSE)),1,0))</f>
        <v>0</v>
      </c>
      <c r="AI2451" s="194"/>
    </row>
    <row r="2452" spans="1:35" ht="16.5" customHeight="1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75">
        <f>IF(AND($X$5012&lt;&gt;" ",$X$5012&lt;&gt;0),IF(X2452=$X$5012,1+COUNTIF(U$7:U2451,"&gt;0"),0),0)</f>
        <v>0</v>
      </c>
      <c r="V2452" s="178" t="s">
        <v>2641</v>
      </c>
      <c r="W2452" s="130"/>
      <c r="X2452" s="131"/>
      <c r="Y2452" s="131"/>
      <c r="Z2452" s="206"/>
      <c r="AA2452" s="134"/>
      <c r="AB2452" s="174">
        <f>IF(AC2452="totale",SUMIF(AA$7:AA2452,"somma",Z$7:Z2452)-SUMIF(AC$7:AC2451,"totale",AB$7:AB2451),0)</f>
        <v>0</v>
      </c>
      <c r="AC2452" s="134"/>
      <c r="AD2452" s="194">
        <f t="shared" si="168"/>
        <v>0</v>
      </c>
      <c r="AE2452" s="124" t="str">
        <f t="shared" si="167"/>
        <v/>
      </c>
      <c r="AF2452" s="195" t="str">
        <f t="shared" si="169"/>
        <v/>
      </c>
      <c r="AG2452" s="194" t="str">
        <f t="shared" si="170"/>
        <v/>
      </c>
      <c r="AH2452" s="194">
        <f>IF(AG2452="",0,IF(ISERROR(VLOOKUP(AG2452,AG$7:AG2451,1,FALSE)),1,0))</f>
        <v>0</v>
      </c>
      <c r="AI2452" s="194"/>
    </row>
    <row r="2453" spans="1:35" ht="16.5" customHeight="1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75">
        <f>IF(AND($X$5012&lt;&gt;" ",$X$5012&lt;&gt;0),IF(X2453=$X$5012,1+COUNTIF(U$7:U2452,"&gt;0"),0),0)</f>
        <v>0</v>
      </c>
      <c r="V2453" s="178" t="s">
        <v>2642</v>
      </c>
      <c r="W2453" s="130"/>
      <c r="X2453" s="131"/>
      <c r="Y2453" s="131"/>
      <c r="Z2453" s="206"/>
      <c r="AA2453" s="134"/>
      <c r="AB2453" s="174">
        <f>IF(AC2453="totale",SUMIF(AA$7:AA2453,"somma",Z$7:Z2453)-SUMIF(AC$7:AC2452,"totale",AB$7:AB2452),0)</f>
        <v>0</v>
      </c>
      <c r="AC2453" s="134"/>
      <c r="AD2453" s="194">
        <f t="shared" si="168"/>
        <v>0</v>
      </c>
      <c r="AE2453" s="124" t="str">
        <f t="shared" si="167"/>
        <v/>
      </c>
      <c r="AF2453" s="195" t="str">
        <f t="shared" si="169"/>
        <v/>
      </c>
      <c r="AG2453" s="194" t="str">
        <f t="shared" si="170"/>
        <v/>
      </c>
      <c r="AH2453" s="194">
        <f>IF(AG2453="",0,IF(ISERROR(VLOOKUP(AG2453,AG$7:AG2452,1,FALSE)),1,0))</f>
        <v>0</v>
      </c>
      <c r="AI2453" s="194"/>
    </row>
    <row r="2454" spans="1:35" ht="16.5" customHeight="1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75">
        <f>IF(AND($X$5012&lt;&gt;" ",$X$5012&lt;&gt;0),IF(X2454=$X$5012,1+COUNTIF(U$7:U2453,"&gt;0"),0),0)</f>
        <v>0</v>
      </c>
      <c r="V2454" s="178" t="s">
        <v>2643</v>
      </c>
      <c r="W2454" s="130"/>
      <c r="X2454" s="131"/>
      <c r="Y2454" s="131"/>
      <c r="Z2454" s="206"/>
      <c r="AA2454" s="134"/>
      <c r="AB2454" s="174">
        <f>IF(AC2454="totale",SUMIF(AA$7:AA2454,"somma",Z$7:Z2454)-SUMIF(AC$7:AC2453,"totale",AB$7:AB2453),0)</f>
        <v>0</v>
      </c>
      <c r="AC2454" s="134"/>
      <c r="AD2454" s="194">
        <f t="shared" si="168"/>
        <v>0</v>
      </c>
      <c r="AE2454" s="124" t="str">
        <f t="shared" si="167"/>
        <v/>
      </c>
      <c r="AF2454" s="195" t="str">
        <f t="shared" si="169"/>
        <v/>
      </c>
      <c r="AG2454" s="194" t="str">
        <f t="shared" si="170"/>
        <v/>
      </c>
      <c r="AH2454" s="194">
        <f>IF(AG2454="",0,IF(ISERROR(VLOOKUP(AG2454,AG$7:AG2453,1,FALSE)),1,0))</f>
        <v>0</v>
      </c>
      <c r="AI2454" s="194"/>
    </row>
    <row r="2455" spans="1:35" ht="16.5" customHeight="1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75">
        <f>IF(AND($X$5012&lt;&gt;" ",$X$5012&lt;&gt;0),IF(X2455=$X$5012,1+COUNTIF(U$7:U2454,"&gt;0"),0),0)</f>
        <v>0</v>
      </c>
      <c r="V2455" s="178" t="s">
        <v>2644</v>
      </c>
      <c r="W2455" s="130"/>
      <c r="X2455" s="131"/>
      <c r="Y2455" s="131"/>
      <c r="Z2455" s="206"/>
      <c r="AA2455" s="134"/>
      <c r="AB2455" s="174">
        <f>IF(AC2455="totale",SUMIF(AA$7:AA2455,"somma",Z$7:Z2455)-SUMIF(AC$7:AC2454,"totale",AB$7:AB2454),0)</f>
        <v>0</v>
      </c>
      <c r="AC2455" s="134"/>
      <c r="AD2455" s="194">
        <f t="shared" si="168"/>
        <v>0</v>
      </c>
      <c r="AE2455" s="124" t="str">
        <f t="shared" si="167"/>
        <v/>
      </c>
      <c r="AF2455" s="195" t="str">
        <f t="shared" si="169"/>
        <v/>
      </c>
      <c r="AG2455" s="194" t="str">
        <f t="shared" si="170"/>
        <v/>
      </c>
      <c r="AH2455" s="194">
        <f>IF(AG2455="",0,IF(ISERROR(VLOOKUP(AG2455,AG$7:AG2454,1,FALSE)),1,0))</f>
        <v>0</v>
      </c>
      <c r="AI2455" s="194"/>
    </row>
    <row r="2456" spans="1:35" ht="16.5" customHeight="1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75">
        <f>IF(AND($X$5012&lt;&gt;" ",$X$5012&lt;&gt;0),IF(X2456=$X$5012,1+COUNTIF(U$7:U2455,"&gt;0"),0),0)</f>
        <v>0</v>
      </c>
      <c r="V2456" s="178" t="s">
        <v>2645</v>
      </c>
      <c r="W2456" s="130"/>
      <c r="X2456" s="131"/>
      <c r="Y2456" s="131"/>
      <c r="Z2456" s="206"/>
      <c r="AA2456" s="134"/>
      <c r="AB2456" s="174">
        <f>IF(AC2456="totale",SUMIF(AA$7:AA2456,"somma",Z$7:Z2456)-SUMIF(AC$7:AC2455,"totale",AB$7:AB2455),0)</f>
        <v>0</v>
      </c>
      <c r="AC2456" s="134"/>
      <c r="AD2456" s="194">
        <f t="shared" si="168"/>
        <v>0</v>
      </c>
      <c r="AE2456" s="124" t="str">
        <f t="shared" si="167"/>
        <v/>
      </c>
      <c r="AF2456" s="195" t="str">
        <f t="shared" si="169"/>
        <v/>
      </c>
      <c r="AG2456" s="194" t="str">
        <f t="shared" si="170"/>
        <v/>
      </c>
      <c r="AH2456" s="194">
        <f>IF(AG2456="",0,IF(ISERROR(VLOOKUP(AG2456,AG$7:AG2455,1,FALSE)),1,0))</f>
        <v>0</v>
      </c>
      <c r="AI2456" s="194"/>
    </row>
    <row r="2457" spans="1:35" ht="16.5" customHeight="1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75">
        <f>IF(AND($X$5012&lt;&gt;" ",$X$5012&lt;&gt;0),IF(X2457=$X$5012,1+COUNTIF(U$7:U2456,"&gt;0"),0),0)</f>
        <v>0</v>
      </c>
      <c r="V2457" s="178" t="s">
        <v>2646</v>
      </c>
      <c r="W2457" s="130"/>
      <c r="X2457" s="131"/>
      <c r="Y2457" s="131"/>
      <c r="Z2457" s="206"/>
      <c r="AA2457" s="134"/>
      <c r="AB2457" s="174">
        <f>IF(AC2457="totale",SUMIF(AA$7:AA2457,"somma",Z$7:Z2457)-SUMIF(AC$7:AC2456,"totale",AB$7:AB2456),0)</f>
        <v>0</v>
      </c>
      <c r="AC2457" s="134"/>
      <c r="AD2457" s="194">
        <f t="shared" si="168"/>
        <v>0</v>
      </c>
      <c r="AE2457" s="124" t="str">
        <f t="shared" si="167"/>
        <v/>
      </c>
      <c r="AF2457" s="195" t="str">
        <f t="shared" si="169"/>
        <v/>
      </c>
      <c r="AG2457" s="194" t="str">
        <f t="shared" si="170"/>
        <v/>
      </c>
      <c r="AH2457" s="194">
        <f>IF(AG2457="",0,IF(ISERROR(VLOOKUP(AG2457,AG$7:AG2456,1,FALSE)),1,0))</f>
        <v>0</v>
      </c>
      <c r="AI2457" s="194"/>
    </row>
    <row r="2458" spans="1:35" ht="16.5" customHeight="1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75">
        <f>IF(AND($X$5012&lt;&gt;" ",$X$5012&lt;&gt;0),IF(X2458=$X$5012,1+COUNTIF(U$7:U2457,"&gt;0"),0),0)</f>
        <v>0</v>
      </c>
      <c r="V2458" s="178" t="s">
        <v>2647</v>
      </c>
      <c r="W2458" s="130"/>
      <c r="X2458" s="131"/>
      <c r="Y2458" s="131"/>
      <c r="Z2458" s="206"/>
      <c r="AA2458" s="134"/>
      <c r="AB2458" s="174">
        <f>IF(AC2458="totale",SUMIF(AA$7:AA2458,"somma",Z$7:Z2458)-SUMIF(AC$7:AC2457,"totale",AB$7:AB2457),0)</f>
        <v>0</v>
      </c>
      <c r="AC2458" s="134"/>
      <c r="AD2458" s="194">
        <f t="shared" si="168"/>
        <v>0</v>
      </c>
      <c r="AE2458" s="124" t="str">
        <f t="shared" si="167"/>
        <v/>
      </c>
      <c r="AF2458" s="195" t="str">
        <f t="shared" si="169"/>
        <v/>
      </c>
      <c r="AG2458" s="194" t="str">
        <f t="shared" si="170"/>
        <v/>
      </c>
      <c r="AH2458" s="194">
        <f>IF(AG2458="",0,IF(ISERROR(VLOOKUP(AG2458,AG$7:AG2457,1,FALSE)),1,0))</f>
        <v>0</v>
      </c>
      <c r="AI2458" s="194"/>
    </row>
    <row r="2459" spans="1:35" ht="16.5" customHeight="1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75">
        <f>IF(AND($X$5012&lt;&gt;" ",$X$5012&lt;&gt;0),IF(X2459=$X$5012,1+COUNTIF(U$7:U2458,"&gt;0"),0),0)</f>
        <v>0</v>
      </c>
      <c r="V2459" s="178" t="s">
        <v>2648</v>
      </c>
      <c r="W2459" s="130"/>
      <c r="X2459" s="131"/>
      <c r="Y2459" s="131"/>
      <c r="Z2459" s="206"/>
      <c r="AA2459" s="134"/>
      <c r="AB2459" s="174">
        <f>IF(AC2459="totale",SUMIF(AA$7:AA2459,"somma",Z$7:Z2459)-SUMIF(AC$7:AC2458,"totale",AB$7:AB2458),0)</f>
        <v>0</v>
      </c>
      <c r="AC2459" s="134"/>
      <c r="AD2459" s="194">
        <f t="shared" si="168"/>
        <v>0</v>
      </c>
      <c r="AE2459" s="124" t="str">
        <f t="shared" si="167"/>
        <v/>
      </c>
      <c r="AF2459" s="195" t="str">
        <f t="shared" si="169"/>
        <v/>
      </c>
      <c r="AG2459" s="194" t="str">
        <f t="shared" si="170"/>
        <v/>
      </c>
      <c r="AH2459" s="194">
        <f>IF(AG2459="",0,IF(ISERROR(VLOOKUP(AG2459,AG$7:AG2458,1,FALSE)),1,0))</f>
        <v>0</v>
      </c>
      <c r="AI2459" s="194"/>
    </row>
    <row r="2460" spans="1:35" ht="16.5" customHeight="1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75">
        <f>IF(AND($X$5012&lt;&gt;" ",$X$5012&lt;&gt;0),IF(X2460=$X$5012,1+COUNTIF(U$7:U2459,"&gt;0"),0),0)</f>
        <v>0</v>
      </c>
      <c r="V2460" s="178" t="s">
        <v>2649</v>
      </c>
      <c r="W2460" s="130"/>
      <c r="X2460" s="131"/>
      <c r="Y2460" s="131"/>
      <c r="Z2460" s="206"/>
      <c r="AA2460" s="134"/>
      <c r="AB2460" s="174">
        <f>IF(AC2460="totale",SUMIF(AA$7:AA2460,"somma",Z$7:Z2460)-SUMIF(AC$7:AC2459,"totale",AB$7:AB2459),0)</f>
        <v>0</v>
      </c>
      <c r="AC2460" s="134"/>
      <c r="AD2460" s="194">
        <f t="shared" si="168"/>
        <v>0</v>
      </c>
      <c r="AE2460" s="124" t="str">
        <f t="shared" si="167"/>
        <v/>
      </c>
      <c r="AF2460" s="195" t="str">
        <f t="shared" si="169"/>
        <v/>
      </c>
      <c r="AG2460" s="194" t="str">
        <f t="shared" si="170"/>
        <v/>
      </c>
      <c r="AH2460" s="194">
        <f>IF(AG2460="",0,IF(ISERROR(VLOOKUP(AG2460,AG$7:AG2459,1,FALSE)),1,0))</f>
        <v>0</v>
      </c>
      <c r="AI2460" s="194"/>
    </row>
    <row r="2461" spans="1:35" ht="16.5" customHeight="1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75">
        <f>IF(AND($X$5012&lt;&gt;" ",$X$5012&lt;&gt;0),IF(X2461=$X$5012,1+COUNTIF(U$7:U2460,"&gt;0"),0),0)</f>
        <v>0</v>
      </c>
      <c r="V2461" s="178" t="s">
        <v>2650</v>
      </c>
      <c r="W2461" s="130"/>
      <c r="X2461" s="131"/>
      <c r="Y2461" s="131"/>
      <c r="Z2461" s="206"/>
      <c r="AA2461" s="134"/>
      <c r="AB2461" s="174">
        <f>IF(AC2461="totale",SUMIF(AA$7:AA2461,"somma",Z$7:Z2461)-SUMIF(AC$7:AC2460,"totale",AB$7:AB2460),0)</f>
        <v>0</v>
      </c>
      <c r="AC2461" s="134"/>
      <c r="AD2461" s="194">
        <f t="shared" si="168"/>
        <v>0</v>
      </c>
      <c r="AE2461" s="124" t="str">
        <f t="shared" si="167"/>
        <v/>
      </c>
      <c r="AF2461" s="195" t="str">
        <f t="shared" si="169"/>
        <v/>
      </c>
      <c r="AG2461" s="194" t="str">
        <f t="shared" si="170"/>
        <v/>
      </c>
      <c r="AH2461" s="194">
        <f>IF(AG2461="",0,IF(ISERROR(VLOOKUP(AG2461,AG$7:AG2460,1,FALSE)),1,0))</f>
        <v>0</v>
      </c>
      <c r="AI2461" s="194"/>
    </row>
    <row r="2462" spans="1:35" ht="16.5" customHeight="1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75">
        <f>IF(AND($X$5012&lt;&gt;" ",$X$5012&lt;&gt;0),IF(X2462=$X$5012,1+COUNTIF(U$7:U2461,"&gt;0"),0),0)</f>
        <v>0</v>
      </c>
      <c r="V2462" s="178" t="s">
        <v>2651</v>
      </c>
      <c r="W2462" s="130"/>
      <c r="X2462" s="131"/>
      <c r="Y2462" s="131"/>
      <c r="Z2462" s="206"/>
      <c r="AA2462" s="134"/>
      <c r="AB2462" s="174">
        <f>IF(AC2462="totale",SUMIF(AA$7:AA2462,"somma",Z$7:Z2462)-SUMIF(AC$7:AC2461,"totale",AB$7:AB2461),0)</f>
        <v>0</v>
      </c>
      <c r="AC2462" s="134"/>
      <c r="AD2462" s="194">
        <f t="shared" si="168"/>
        <v>0</v>
      </c>
      <c r="AE2462" s="124" t="str">
        <f t="shared" si="167"/>
        <v/>
      </c>
      <c r="AF2462" s="195" t="str">
        <f t="shared" si="169"/>
        <v/>
      </c>
      <c r="AG2462" s="194" t="str">
        <f t="shared" si="170"/>
        <v/>
      </c>
      <c r="AH2462" s="194">
        <f>IF(AG2462="",0,IF(ISERROR(VLOOKUP(AG2462,AG$7:AG2461,1,FALSE)),1,0))</f>
        <v>0</v>
      </c>
      <c r="AI2462" s="194"/>
    </row>
    <row r="2463" spans="1:35" ht="16.5" customHeight="1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75">
        <f>IF(AND($X$5012&lt;&gt;" ",$X$5012&lt;&gt;0),IF(X2463=$X$5012,1+COUNTIF(U$7:U2462,"&gt;0"),0),0)</f>
        <v>0</v>
      </c>
      <c r="V2463" s="178" t="s">
        <v>2652</v>
      </c>
      <c r="W2463" s="130"/>
      <c r="X2463" s="131"/>
      <c r="Y2463" s="131"/>
      <c r="Z2463" s="206"/>
      <c r="AA2463" s="134"/>
      <c r="AB2463" s="174">
        <f>IF(AC2463="totale",SUMIF(AA$7:AA2463,"somma",Z$7:Z2463)-SUMIF(AC$7:AC2462,"totale",AB$7:AB2462),0)</f>
        <v>0</v>
      </c>
      <c r="AC2463" s="134"/>
      <c r="AD2463" s="194">
        <f t="shared" si="168"/>
        <v>0</v>
      </c>
      <c r="AE2463" s="124" t="str">
        <f t="shared" si="167"/>
        <v/>
      </c>
      <c r="AF2463" s="195" t="str">
        <f t="shared" si="169"/>
        <v/>
      </c>
      <c r="AG2463" s="194" t="str">
        <f t="shared" si="170"/>
        <v/>
      </c>
      <c r="AH2463" s="194">
        <f>IF(AG2463="",0,IF(ISERROR(VLOOKUP(AG2463,AG$7:AG2462,1,FALSE)),1,0))</f>
        <v>0</v>
      </c>
      <c r="AI2463" s="194"/>
    </row>
    <row r="2464" spans="1:35" ht="16.5" customHeight="1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75">
        <f>IF(AND($X$5012&lt;&gt;" ",$X$5012&lt;&gt;0),IF(X2464=$X$5012,1+COUNTIF(U$7:U2463,"&gt;0"),0),0)</f>
        <v>0</v>
      </c>
      <c r="V2464" s="178" t="s">
        <v>2653</v>
      </c>
      <c r="W2464" s="130"/>
      <c r="X2464" s="131"/>
      <c r="Y2464" s="131"/>
      <c r="Z2464" s="206"/>
      <c r="AA2464" s="134"/>
      <c r="AB2464" s="174">
        <f>IF(AC2464="totale",SUMIF(AA$7:AA2464,"somma",Z$7:Z2464)-SUMIF(AC$7:AC2463,"totale",AB$7:AB2463),0)</f>
        <v>0</v>
      </c>
      <c r="AC2464" s="134"/>
      <c r="AD2464" s="194">
        <f t="shared" si="168"/>
        <v>0</v>
      </c>
      <c r="AE2464" s="124" t="str">
        <f t="shared" si="167"/>
        <v/>
      </c>
      <c r="AF2464" s="195" t="str">
        <f t="shared" si="169"/>
        <v/>
      </c>
      <c r="AG2464" s="194" t="str">
        <f t="shared" si="170"/>
        <v/>
      </c>
      <c r="AH2464" s="194">
        <f>IF(AG2464="",0,IF(ISERROR(VLOOKUP(AG2464,AG$7:AG2463,1,FALSE)),1,0))</f>
        <v>0</v>
      </c>
      <c r="AI2464" s="194"/>
    </row>
    <row r="2465" spans="1:35" ht="16.5" customHeight="1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75">
        <f>IF(AND($X$5012&lt;&gt;" ",$X$5012&lt;&gt;0),IF(X2465=$X$5012,1+COUNTIF(U$7:U2464,"&gt;0"),0),0)</f>
        <v>0</v>
      </c>
      <c r="V2465" s="178" t="s">
        <v>2654</v>
      </c>
      <c r="W2465" s="130"/>
      <c r="X2465" s="131"/>
      <c r="Y2465" s="131"/>
      <c r="Z2465" s="206"/>
      <c r="AA2465" s="134"/>
      <c r="AB2465" s="174">
        <f>IF(AC2465="totale",SUMIF(AA$7:AA2465,"somma",Z$7:Z2465)-SUMIF(AC$7:AC2464,"totale",AB$7:AB2464),0)</f>
        <v>0</v>
      </c>
      <c r="AC2465" s="134"/>
      <c r="AD2465" s="194">
        <f t="shared" si="168"/>
        <v>0</v>
      </c>
      <c r="AE2465" s="124" t="str">
        <f t="shared" si="167"/>
        <v/>
      </c>
      <c r="AF2465" s="195" t="str">
        <f t="shared" si="169"/>
        <v/>
      </c>
      <c r="AG2465" s="194" t="str">
        <f t="shared" si="170"/>
        <v/>
      </c>
      <c r="AH2465" s="194">
        <f>IF(AG2465="",0,IF(ISERROR(VLOOKUP(AG2465,AG$7:AG2464,1,FALSE)),1,0))</f>
        <v>0</v>
      </c>
      <c r="AI2465" s="194"/>
    </row>
    <row r="2466" spans="1:35" ht="16.5" customHeight="1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75">
        <f>IF(AND($X$5012&lt;&gt;" ",$X$5012&lt;&gt;0),IF(X2466=$X$5012,1+COUNTIF(U$7:U2465,"&gt;0"),0),0)</f>
        <v>0</v>
      </c>
      <c r="V2466" s="178" t="s">
        <v>2655</v>
      </c>
      <c r="W2466" s="130"/>
      <c r="X2466" s="131"/>
      <c r="Y2466" s="131"/>
      <c r="Z2466" s="206"/>
      <c r="AA2466" s="134"/>
      <c r="AB2466" s="174">
        <f>IF(AC2466="totale",SUMIF(AA$7:AA2466,"somma",Z$7:Z2466)-SUMIF(AC$7:AC2465,"totale",AB$7:AB2465),0)</f>
        <v>0</v>
      </c>
      <c r="AC2466" s="134"/>
      <c r="AD2466" s="194">
        <f t="shared" si="168"/>
        <v>0</v>
      </c>
      <c r="AE2466" s="124" t="str">
        <f t="shared" si="167"/>
        <v/>
      </c>
      <c r="AF2466" s="195" t="str">
        <f t="shared" si="169"/>
        <v/>
      </c>
      <c r="AG2466" s="194" t="str">
        <f t="shared" si="170"/>
        <v/>
      </c>
      <c r="AH2466" s="194">
        <f>IF(AG2466="",0,IF(ISERROR(VLOOKUP(AG2466,AG$7:AG2465,1,FALSE)),1,0))</f>
        <v>0</v>
      </c>
      <c r="AI2466" s="194"/>
    </row>
    <row r="2467" spans="1:35" ht="16.5" customHeight="1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75">
        <f>IF(AND($X$5012&lt;&gt;" ",$X$5012&lt;&gt;0),IF(X2467=$X$5012,1+COUNTIF(U$7:U2466,"&gt;0"),0),0)</f>
        <v>0</v>
      </c>
      <c r="V2467" s="178" t="s">
        <v>2656</v>
      </c>
      <c r="W2467" s="130"/>
      <c r="X2467" s="131"/>
      <c r="Y2467" s="131"/>
      <c r="Z2467" s="206"/>
      <c r="AA2467" s="134"/>
      <c r="AB2467" s="174">
        <f>IF(AC2467="totale",SUMIF(AA$7:AA2467,"somma",Z$7:Z2467)-SUMIF(AC$7:AC2466,"totale",AB$7:AB2466),0)</f>
        <v>0</v>
      </c>
      <c r="AC2467" s="134"/>
      <c r="AD2467" s="194">
        <f t="shared" si="168"/>
        <v>0</v>
      </c>
      <c r="AE2467" s="124" t="str">
        <f t="shared" si="167"/>
        <v/>
      </c>
      <c r="AF2467" s="195" t="str">
        <f t="shared" si="169"/>
        <v/>
      </c>
      <c r="AG2467" s="194" t="str">
        <f t="shared" si="170"/>
        <v/>
      </c>
      <c r="AH2467" s="194">
        <f>IF(AG2467="",0,IF(ISERROR(VLOOKUP(AG2467,AG$7:AG2466,1,FALSE)),1,0))</f>
        <v>0</v>
      </c>
      <c r="AI2467" s="194"/>
    </row>
    <row r="2468" spans="1:35" ht="16.5" customHeight="1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75">
        <f>IF(AND($X$5012&lt;&gt;" ",$X$5012&lt;&gt;0),IF(X2468=$X$5012,1+COUNTIF(U$7:U2467,"&gt;0"),0),0)</f>
        <v>0</v>
      </c>
      <c r="V2468" s="178" t="s">
        <v>2657</v>
      </c>
      <c r="W2468" s="130"/>
      <c r="X2468" s="131"/>
      <c r="Y2468" s="131"/>
      <c r="Z2468" s="206"/>
      <c r="AA2468" s="134"/>
      <c r="AB2468" s="174">
        <f>IF(AC2468="totale",SUMIF(AA$7:AA2468,"somma",Z$7:Z2468)-SUMIF(AC$7:AC2467,"totale",AB$7:AB2467),0)</f>
        <v>0</v>
      </c>
      <c r="AC2468" s="134"/>
      <c r="AD2468" s="194">
        <f t="shared" si="168"/>
        <v>0</v>
      </c>
      <c r="AE2468" s="124" t="str">
        <f t="shared" si="167"/>
        <v/>
      </c>
      <c r="AF2468" s="195" t="str">
        <f t="shared" si="169"/>
        <v/>
      </c>
      <c r="AG2468" s="194" t="str">
        <f t="shared" si="170"/>
        <v/>
      </c>
      <c r="AH2468" s="194">
        <f>IF(AG2468="",0,IF(ISERROR(VLOOKUP(AG2468,AG$7:AG2467,1,FALSE)),1,0))</f>
        <v>0</v>
      </c>
      <c r="AI2468" s="194"/>
    </row>
    <row r="2469" spans="1:35" ht="16.5" customHeight="1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75">
        <f>IF(AND($X$5012&lt;&gt;" ",$X$5012&lt;&gt;0),IF(X2469=$X$5012,1+COUNTIF(U$7:U2468,"&gt;0"),0),0)</f>
        <v>0</v>
      </c>
      <c r="V2469" s="178" t="s">
        <v>2658</v>
      </c>
      <c r="W2469" s="130"/>
      <c r="X2469" s="131"/>
      <c r="Y2469" s="131"/>
      <c r="Z2469" s="206"/>
      <c r="AA2469" s="134"/>
      <c r="AB2469" s="174">
        <f>IF(AC2469="totale",SUMIF(AA$7:AA2469,"somma",Z$7:Z2469)-SUMIF(AC$7:AC2468,"totale",AB$7:AB2468),0)</f>
        <v>0</v>
      </c>
      <c r="AC2469" s="134"/>
      <c r="AD2469" s="194">
        <f t="shared" si="168"/>
        <v>0</v>
      </c>
      <c r="AE2469" s="124" t="str">
        <f t="shared" si="167"/>
        <v/>
      </c>
      <c r="AF2469" s="195" t="str">
        <f t="shared" si="169"/>
        <v/>
      </c>
      <c r="AG2469" s="194" t="str">
        <f t="shared" si="170"/>
        <v/>
      </c>
      <c r="AH2469" s="194">
        <f>IF(AG2469="",0,IF(ISERROR(VLOOKUP(AG2469,AG$7:AG2468,1,FALSE)),1,0))</f>
        <v>0</v>
      </c>
      <c r="AI2469" s="194"/>
    </row>
    <row r="2470" spans="1:35" ht="16.5" customHeight="1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75">
        <f>IF(AND($X$5012&lt;&gt;" ",$X$5012&lt;&gt;0),IF(X2470=$X$5012,1+COUNTIF(U$7:U2469,"&gt;0"),0),0)</f>
        <v>0</v>
      </c>
      <c r="V2470" s="178" t="s">
        <v>2659</v>
      </c>
      <c r="W2470" s="130"/>
      <c r="X2470" s="131"/>
      <c r="Y2470" s="131"/>
      <c r="Z2470" s="206"/>
      <c r="AA2470" s="134"/>
      <c r="AB2470" s="174">
        <f>IF(AC2470="totale",SUMIF(AA$7:AA2470,"somma",Z$7:Z2470)-SUMIF(AC$7:AC2469,"totale",AB$7:AB2469),0)</f>
        <v>0</v>
      </c>
      <c r="AC2470" s="134"/>
      <c r="AD2470" s="194">
        <f t="shared" si="168"/>
        <v>0</v>
      </c>
      <c r="AE2470" s="124" t="str">
        <f t="shared" si="167"/>
        <v/>
      </c>
      <c r="AF2470" s="195" t="str">
        <f t="shared" si="169"/>
        <v/>
      </c>
      <c r="AG2470" s="194" t="str">
        <f t="shared" si="170"/>
        <v/>
      </c>
      <c r="AH2470" s="194">
        <f>IF(AG2470="",0,IF(ISERROR(VLOOKUP(AG2470,AG$7:AG2469,1,FALSE)),1,0))</f>
        <v>0</v>
      </c>
      <c r="AI2470" s="194"/>
    </row>
    <row r="2471" spans="1:35" ht="16.5" customHeight="1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75">
        <f>IF(AND($X$5012&lt;&gt;" ",$X$5012&lt;&gt;0),IF(X2471=$X$5012,1+COUNTIF(U$7:U2470,"&gt;0"),0),0)</f>
        <v>0</v>
      </c>
      <c r="V2471" s="178" t="s">
        <v>2660</v>
      </c>
      <c r="W2471" s="130"/>
      <c r="X2471" s="131"/>
      <c r="Y2471" s="131"/>
      <c r="Z2471" s="206"/>
      <c r="AA2471" s="134"/>
      <c r="AB2471" s="174">
        <f>IF(AC2471="totale",SUMIF(AA$7:AA2471,"somma",Z$7:Z2471)-SUMIF(AC$7:AC2470,"totale",AB$7:AB2470),0)</f>
        <v>0</v>
      </c>
      <c r="AC2471" s="134"/>
      <c r="AD2471" s="194">
        <f t="shared" si="168"/>
        <v>0</v>
      </c>
      <c r="AE2471" s="124" t="str">
        <f t="shared" si="167"/>
        <v/>
      </c>
      <c r="AF2471" s="195" t="str">
        <f t="shared" si="169"/>
        <v/>
      </c>
      <c r="AG2471" s="194" t="str">
        <f t="shared" si="170"/>
        <v/>
      </c>
      <c r="AH2471" s="194">
        <f>IF(AG2471="",0,IF(ISERROR(VLOOKUP(AG2471,AG$7:AG2470,1,FALSE)),1,0))</f>
        <v>0</v>
      </c>
      <c r="AI2471" s="194"/>
    </row>
    <row r="2472" spans="1:35" ht="16.5" customHeight="1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75">
        <f>IF(AND($X$5012&lt;&gt;" ",$X$5012&lt;&gt;0),IF(X2472=$X$5012,1+COUNTIF(U$7:U2471,"&gt;0"),0),0)</f>
        <v>0</v>
      </c>
      <c r="V2472" s="178" t="s">
        <v>2661</v>
      </c>
      <c r="W2472" s="130"/>
      <c r="X2472" s="131"/>
      <c r="Y2472" s="131"/>
      <c r="Z2472" s="206"/>
      <c r="AA2472" s="134"/>
      <c r="AB2472" s="174">
        <f>IF(AC2472="totale",SUMIF(AA$7:AA2472,"somma",Z$7:Z2472)-SUMIF(AC$7:AC2471,"totale",AB$7:AB2471),0)</f>
        <v>0</v>
      </c>
      <c r="AC2472" s="134"/>
      <c r="AD2472" s="194">
        <f t="shared" si="168"/>
        <v>0</v>
      </c>
      <c r="AE2472" s="124" t="str">
        <f t="shared" si="167"/>
        <v/>
      </c>
      <c r="AF2472" s="195" t="str">
        <f t="shared" si="169"/>
        <v/>
      </c>
      <c r="AG2472" s="194" t="str">
        <f t="shared" si="170"/>
        <v/>
      </c>
      <c r="AH2472" s="194">
        <f>IF(AG2472="",0,IF(ISERROR(VLOOKUP(AG2472,AG$7:AG2471,1,FALSE)),1,0))</f>
        <v>0</v>
      </c>
      <c r="AI2472" s="194"/>
    </row>
    <row r="2473" spans="1:35" ht="16.5" customHeight="1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75">
        <f>IF(AND($X$5012&lt;&gt;" ",$X$5012&lt;&gt;0),IF(X2473=$X$5012,1+COUNTIF(U$7:U2472,"&gt;0"),0),0)</f>
        <v>0</v>
      </c>
      <c r="V2473" s="178" t="s">
        <v>2662</v>
      </c>
      <c r="W2473" s="130"/>
      <c r="X2473" s="131"/>
      <c r="Y2473" s="131"/>
      <c r="Z2473" s="206"/>
      <c r="AA2473" s="134"/>
      <c r="AB2473" s="174">
        <f>IF(AC2473="totale",SUMIF(AA$7:AA2473,"somma",Z$7:Z2473)-SUMIF(AC$7:AC2472,"totale",AB$7:AB2472),0)</f>
        <v>0</v>
      </c>
      <c r="AC2473" s="134"/>
      <c r="AD2473" s="194">
        <f t="shared" si="168"/>
        <v>0</v>
      </c>
      <c r="AE2473" s="124" t="str">
        <f t="shared" si="167"/>
        <v/>
      </c>
      <c r="AF2473" s="195" t="str">
        <f t="shared" si="169"/>
        <v/>
      </c>
      <c r="AG2473" s="194" t="str">
        <f t="shared" si="170"/>
        <v/>
      </c>
      <c r="AH2473" s="194">
        <f>IF(AG2473="",0,IF(ISERROR(VLOOKUP(AG2473,AG$7:AG2472,1,FALSE)),1,0))</f>
        <v>0</v>
      </c>
      <c r="AI2473" s="194"/>
    </row>
    <row r="2474" spans="1:35" ht="16.5" customHeight="1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75">
        <f>IF(AND($X$5012&lt;&gt;" ",$X$5012&lt;&gt;0),IF(X2474=$X$5012,1+COUNTIF(U$7:U2473,"&gt;0"),0),0)</f>
        <v>0</v>
      </c>
      <c r="V2474" s="178" t="s">
        <v>2663</v>
      </c>
      <c r="W2474" s="130"/>
      <c r="X2474" s="131"/>
      <c r="Y2474" s="131"/>
      <c r="Z2474" s="206"/>
      <c r="AA2474" s="134"/>
      <c r="AB2474" s="174">
        <f>IF(AC2474="totale",SUMIF(AA$7:AA2474,"somma",Z$7:Z2474)-SUMIF(AC$7:AC2473,"totale",AB$7:AB2473),0)</f>
        <v>0</v>
      </c>
      <c r="AC2474" s="134"/>
      <c r="AD2474" s="194">
        <f t="shared" si="168"/>
        <v>0</v>
      </c>
      <c r="AE2474" s="124" t="str">
        <f t="shared" si="167"/>
        <v/>
      </c>
      <c r="AF2474" s="195" t="str">
        <f t="shared" si="169"/>
        <v/>
      </c>
      <c r="AG2474" s="194" t="str">
        <f t="shared" si="170"/>
        <v/>
      </c>
      <c r="AH2474" s="194">
        <f>IF(AG2474="",0,IF(ISERROR(VLOOKUP(AG2474,AG$7:AG2473,1,FALSE)),1,0))</f>
        <v>0</v>
      </c>
      <c r="AI2474" s="194"/>
    </row>
    <row r="2475" spans="1:35" ht="16.5" customHeight="1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75">
        <f>IF(AND($X$5012&lt;&gt;" ",$X$5012&lt;&gt;0),IF(X2475=$X$5012,1+COUNTIF(U$7:U2474,"&gt;0"),0),0)</f>
        <v>0</v>
      </c>
      <c r="V2475" s="178" t="s">
        <v>2664</v>
      </c>
      <c r="W2475" s="130"/>
      <c r="X2475" s="131"/>
      <c r="Y2475" s="131"/>
      <c r="Z2475" s="206"/>
      <c r="AA2475" s="134"/>
      <c r="AB2475" s="174">
        <f>IF(AC2475="totale",SUMIF(AA$7:AA2475,"somma",Z$7:Z2475)-SUMIF(AC$7:AC2474,"totale",AB$7:AB2474),0)</f>
        <v>0</v>
      </c>
      <c r="AC2475" s="134"/>
      <c r="AD2475" s="194">
        <f t="shared" si="168"/>
        <v>0</v>
      </c>
      <c r="AE2475" s="124" t="str">
        <f t="shared" si="167"/>
        <v/>
      </c>
      <c r="AF2475" s="195" t="str">
        <f t="shared" si="169"/>
        <v/>
      </c>
      <c r="AG2475" s="194" t="str">
        <f t="shared" si="170"/>
        <v/>
      </c>
      <c r="AH2475" s="194">
        <f>IF(AG2475="",0,IF(ISERROR(VLOOKUP(AG2475,AG$7:AG2474,1,FALSE)),1,0))</f>
        <v>0</v>
      </c>
      <c r="AI2475" s="194"/>
    </row>
    <row r="2476" spans="1:35" ht="16.5" customHeight="1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75">
        <f>IF(AND($X$5012&lt;&gt;" ",$X$5012&lt;&gt;0),IF(X2476=$X$5012,1+COUNTIF(U$7:U2475,"&gt;0"),0),0)</f>
        <v>0</v>
      </c>
      <c r="V2476" s="178" t="s">
        <v>2665</v>
      </c>
      <c r="W2476" s="130"/>
      <c r="X2476" s="131"/>
      <c r="Y2476" s="131"/>
      <c r="Z2476" s="206"/>
      <c r="AA2476" s="134"/>
      <c r="AB2476" s="174">
        <f>IF(AC2476="totale",SUMIF(AA$7:AA2476,"somma",Z$7:Z2476)-SUMIF(AC$7:AC2475,"totale",AB$7:AB2475),0)</f>
        <v>0</v>
      </c>
      <c r="AC2476" s="134"/>
      <c r="AD2476" s="194">
        <f t="shared" si="168"/>
        <v>0</v>
      </c>
      <c r="AE2476" s="124" t="str">
        <f t="shared" si="167"/>
        <v/>
      </c>
      <c r="AF2476" s="195" t="str">
        <f t="shared" si="169"/>
        <v/>
      </c>
      <c r="AG2476" s="194" t="str">
        <f t="shared" si="170"/>
        <v/>
      </c>
      <c r="AH2476" s="194">
        <f>IF(AG2476="",0,IF(ISERROR(VLOOKUP(AG2476,AG$7:AG2475,1,FALSE)),1,0))</f>
        <v>0</v>
      </c>
      <c r="AI2476" s="194"/>
    </row>
    <row r="2477" spans="1:35" ht="16.5" customHeight="1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75">
        <f>IF(AND($X$5012&lt;&gt;" ",$X$5012&lt;&gt;0),IF(X2477=$X$5012,1+COUNTIF(U$7:U2476,"&gt;0"),0),0)</f>
        <v>0</v>
      </c>
      <c r="V2477" s="178" t="s">
        <v>2666</v>
      </c>
      <c r="W2477" s="130"/>
      <c r="X2477" s="131"/>
      <c r="Y2477" s="131"/>
      <c r="Z2477" s="206"/>
      <c r="AA2477" s="134"/>
      <c r="AB2477" s="174">
        <f>IF(AC2477="totale",SUMIF(AA$7:AA2477,"somma",Z$7:Z2477)-SUMIF(AC$7:AC2476,"totale",AB$7:AB2476),0)</f>
        <v>0</v>
      </c>
      <c r="AC2477" s="134"/>
      <c r="AD2477" s="194">
        <f t="shared" si="168"/>
        <v>0</v>
      </c>
      <c r="AE2477" s="124" t="str">
        <f t="shared" si="167"/>
        <v/>
      </c>
      <c r="AF2477" s="195" t="str">
        <f t="shared" si="169"/>
        <v/>
      </c>
      <c r="AG2477" s="194" t="str">
        <f t="shared" si="170"/>
        <v/>
      </c>
      <c r="AH2477" s="194">
        <f>IF(AG2477="",0,IF(ISERROR(VLOOKUP(AG2477,AG$7:AG2476,1,FALSE)),1,0))</f>
        <v>0</v>
      </c>
      <c r="AI2477" s="194"/>
    </row>
    <row r="2478" spans="1:35" ht="16.5" customHeight="1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75">
        <f>IF(AND($X$5012&lt;&gt;" ",$X$5012&lt;&gt;0),IF(X2478=$X$5012,1+COUNTIF(U$7:U2477,"&gt;0"),0),0)</f>
        <v>0</v>
      </c>
      <c r="V2478" s="178" t="s">
        <v>2667</v>
      </c>
      <c r="W2478" s="130"/>
      <c r="X2478" s="131"/>
      <c r="Y2478" s="131"/>
      <c r="Z2478" s="206"/>
      <c r="AA2478" s="134"/>
      <c r="AB2478" s="174">
        <f>IF(AC2478="totale",SUMIF(AA$7:AA2478,"somma",Z$7:Z2478)-SUMIF(AC$7:AC2477,"totale",AB$7:AB2477),0)</f>
        <v>0</v>
      </c>
      <c r="AC2478" s="134"/>
      <c r="AD2478" s="194">
        <f t="shared" si="168"/>
        <v>0</v>
      </c>
      <c r="AE2478" s="124" t="str">
        <f t="shared" si="167"/>
        <v/>
      </c>
      <c r="AF2478" s="195" t="str">
        <f t="shared" si="169"/>
        <v/>
      </c>
      <c r="AG2478" s="194" t="str">
        <f t="shared" si="170"/>
        <v/>
      </c>
      <c r="AH2478" s="194">
        <f>IF(AG2478="",0,IF(ISERROR(VLOOKUP(AG2478,AG$7:AG2477,1,FALSE)),1,0))</f>
        <v>0</v>
      </c>
      <c r="AI2478" s="194"/>
    </row>
    <row r="2479" spans="1:35" ht="16.5" customHeight="1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75">
        <f>IF(AND($X$5012&lt;&gt;" ",$X$5012&lt;&gt;0),IF(X2479=$X$5012,1+COUNTIF(U$7:U2478,"&gt;0"),0),0)</f>
        <v>0</v>
      </c>
      <c r="V2479" s="178" t="s">
        <v>2668</v>
      </c>
      <c r="W2479" s="130"/>
      <c r="X2479" s="131"/>
      <c r="Y2479" s="131"/>
      <c r="Z2479" s="206"/>
      <c r="AA2479" s="134"/>
      <c r="AB2479" s="174">
        <f>IF(AC2479="totale",SUMIF(AA$7:AA2479,"somma",Z$7:Z2479)-SUMIF(AC$7:AC2478,"totale",AB$7:AB2478),0)</f>
        <v>0</v>
      </c>
      <c r="AC2479" s="134"/>
      <c r="AD2479" s="194">
        <f t="shared" si="168"/>
        <v>0</v>
      </c>
      <c r="AE2479" s="124" t="str">
        <f t="shared" si="167"/>
        <v/>
      </c>
      <c r="AF2479" s="195" t="str">
        <f t="shared" si="169"/>
        <v/>
      </c>
      <c r="AG2479" s="194" t="str">
        <f t="shared" si="170"/>
        <v/>
      </c>
      <c r="AH2479" s="194">
        <f>IF(AG2479="",0,IF(ISERROR(VLOOKUP(AG2479,AG$7:AG2478,1,FALSE)),1,0))</f>
        <v>0</v>
      </c>
      <c r="AI2479" s="194"/>
    </row>
    <row r="2480" spans="1:35" ht="16.5" customHeight="1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75">
        <f>IF(AND($X$5012&lt;&gt;" ",$X$5012&lt;&gt;0),IF(X2480=$X$5012,1+COUNTIF(U$7:U2479,"&gt;0"),0),0)</f>
        <v>0</v>
      </c>
      <c r="V2480" s="178" t="s">
        <v>2669</v>
      </c>
      <c r="W2480" s="130"/>
      <c r="X2480" s="131"/>
      <c r="Y2480" s="131"/>
      <c r="Z2480" s="206"/>
      <c r="AA2480" s="134"/>
      <c r="AB2480" s="174">
        <f>IF(AC2480="totale",SUMIF(AA$7:AA2480,"somma",Z$7:Z2480)-SUMIF(AC$7:AC2479,"totale",AB$7:AB2479),0)</f>
        <v>0</v>
      </c>
      <c r="AC2480" s="134"/>
      <c r="AD2480" s="194">
        <f t="shared" si="168"/>
        <v>0</v>
      </c>
      <c r="AE2480" s="124" t="str">
        <f t="shared" si="167"/>
        <v/>
      </c>
      <c r="AF2480" s="195" t="str">
        <f t="shared" si="169"/>
        <v/>
      </c>
      <c r="AG2480" s="194" t="str">
        <f t="shared" si="170"/>
        <v/>
      </c>
      <c r="AH2480" s="194">
        <f>IF(AG2480="",0,IF(ISERROR(VLOOKUP(AG2480,AG$7:AG2479,1,FALSE)),1,0))</f>
        <v>0</v>
      </c>
      <c r="AI2480" s="194"/>
    </row>
    <row r="2481" spans="1:35" ht="16.5" customHeight="1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75">
        <f>IF(AND($X$5012&lt;&gt;" ",$X$5012&lt;&gt;0),IF(X2481=$X$5012,1+COUNTIF(U$7:U2480,"&gt;0"),0),0)</f>
        <v>0</v>
      </c>
      <c r="V2481" s="178" t="s">
        <v>2670</v>
      </c>
      <c r="W2481" s="130"/>
      <c r="X2481" s="131"/>
      <c r="Y2481" s="131"/>
      <c r="Z2481" s="206"/>
      <c r="AA2481" s="134"/>
      <c r="AB2481" s="174">
        <f>IF(AC2481="totale",SUMIF(AA$7:AA2481,"somma",Z$7:Z2481)-SUMIF(AC$7:AC2480,"totale",AB$7:AB2480),0)</f>
        <v>0</v>
      </c>
      <c r="AC2481" s="134"/>
      <c r="AD2481" s="194">
        <f t="shared" si="168"/>
        <v>0</v>
      </c>
      <c r="AE2481" s="124" t="str">
        <f t="shared" si="167"/>
        <v/>
      </c>
      <c r="AF2481" s="195" t="str">
        <f t="shared" si="169"/>
        <v/>
      </c>
      <c r="AG2481" s="194" t="str">
        <f t="shared" si="170"/>
        <v/>
      </c>
      <c r="AH2481" s="194">
        <f>IF(AG2481="",0,IF(ISERROR(VLOOKUP(AG2481,AG$7:AG2480,1,FALSE)),1,0))</f>
        <v>0</v>
      </c>
      <c r="AI2481" s="194"/>
    </row>
    <row r="2482" spans="1:35" ht="16.5" customHeight="1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75">
        <f>IF(AND($X$5012&lt;&gt;" ",$X$5012&lt;&gt;0),IF(X2482=$X$5012,1+COUNTIF(U$7:U2481,"&gt;0"),0),0)</f>
        <v>0</v>
      </c>
      <c r="V2482" s="178" t="s">
        <v>2671</v>
      </c>
      <c r="W2482" s="130"/>
      <c r="X2482" s="131"/>
      <c r="Y2482" s="131"/>
      <c r="Z2482" s="206"/>
      <c r="AA2482" s="134"/>
      <c r="AB2482" s="174">
        <f>IF(AC2482="totale",SUMIF(AA$7:AA2482,"somma",Z$7:Z2482)-SUMIF(AC$7:AC2481,"totale",AB$7:AB2481),0)</f>
        <v>0</v>
      </c>
      <c r="AC2482" s="134"/>
      <c r="AD2482" s="194">
        <f t="shared" si="168"/>
        <v>0</v>
      </c>
      <c r="AE2482" s="124" t="str">
        <f t="shared" si="167"/>
        <v/>
      </c>
      <c r="AF2482" s="195" t="str">
        <f t="shared" si="169"/>
        <v/>
      </c>
      <c r="AG2482" s="194" t="str">
        <f t="shared" si="170"/>
        <v/>
      </c>
      <c r="AH2482" s="194">
        <f>IF(AG2482="",0,IF(ISERROR(VLOOKUP(AG2482,AG$7:AG2481,1,FALSE)),1,0))</f>
        <v>0</v>
      </c>
      <c r="AI2482" s="194"/>
    </row>
    <row r="2483" spans="1:35" ht="16.5" customHeight="1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75">
        <f>IF(AND($X$5012&lt;&gt;" ",$X$5012&lt;&gt;0),IF(X2483=$X$5012,1+COUNTIF(U$7:U2482,"&gt;0"),0),0)</f>
        <v>0</v>
      </c>
      <c r="V2483" s="178" t="s">
        <v>2672</v>
      </c>
      <c r="W2483" s="130"/>
      <c r="X2483" s="131"/>
      <c r="Y2483" s="131"/>
      <c r="Z2483" s="206"/>
      <c r="AA2483" s="134"/>
      <c r="AB2483" s="174">
        <f>IF(AC2483="totale",SUMIF(AA$7:AA2483,"somma",Z$7:Z2483)-SUMIF(AC$7:AC2482,"totale",AB$7:AB2482),0)</f>
        <v>0</v>
      </c>
      <c r="AC2483" s="134"/>
      <c r="AD2483" s="194">
        <f t="shared" si="168"/>
        <v>0</v>
      </c>
      <c r="AE2483" s="124" t="str">
        <f t="shared" si="167"/>
        <v/>
      </c>
      <c r="AF2483" s="195" t="str">
        <f t="shared" si="169"/>
        <v/>
      </c>
      <c r="AG2483" s="194" t="str">
        <f t="shared" si="170"/>
        <v/>
      </c>
      <c r="AH2483" s="194">
        <f>IF(AG2483="",0,IF(ISERROR(VLOOKUP(AG2483,AG$7:AG2482,1,FALSE)),1,0))</f>
        <v>0</v>
      </c>
      <c r="AI2483" s="194"/>
    </row>
    <row r="2484" spans="1:35" ht="16.5" customHeight="1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75">
        <f>IF(AND($X$5012&lt;&gt;" ",$X$5012&lt;&gt;0),IF(X2484=$X$5012,1+COUNTIF(U$7:U2483,"&gt;0"),0),0)</f>
        <v>0</v>
      </c>
      <c r="V2484" s="178" t="s">
        <v>2673</v>
      </c>
      <c r="W2484" s="130"/>
      <c r="X2484" s="131"/>
      <c r="Y2484" s="131"/>
      <c r="Z2484" s="206"/>
      <c r="AA2484" s="134"/>
      <c r="AB2484" s="174">
        <f>IF(AC2484="totale",SUMIF(AA$7:AA2484,"somma",Z$7:Z2484)-SUMIF(AC$7:AC2483,"totale",AB$7:AB2483),0)</f>
        <v>0</v>
      </c>
      <c r="AC2484" s="134"/>
      <c r="AD2484" s="194">
        <f t="shared" si="168"/>
        <v>0</v>
      </c>
      <c r="AE2484" s="124" t="str">
        <f t="shared" si="167"/>
        <v/>
      </c>
      <c r="AF2484" s="195" t="str">
        <f t="shared" si="169"/>
        <v/>
      </c>
      <c r="AG2484" s="194" t="str">
        <f t="shared" si="170"/>
        <v/>
      </c>
      <c r="AH2484" s="194">
        <f>IF(AG2484="",0,IF(ISERROR(VLOOKUP(AG2484,AG$7:AG2483,1,FALSE)),1,0))</f>
        <v>0</v>
      </c>
      <c r="AI2484" s="194"/>
    </row>
    <row r="2485" spans="1:35" ht="16.5" customHeight="1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75">
        <f>IF(AND($X$5012&lt;&gt;" ",$X$5012&lt;&gt;0),IF(X2485=$X$5012,1+COUNTIF(U$7:U2484,"&gt;0"),0),0)</f>
        <v>0</v>
      </c>
      <c r="V2485" s="178" t="s">
        <v>2674</v>
      </c>
      <c r="W2485" s="130"/>
      <c r="X2485" s="131"/>
      <c r="Y2485" s="131"/>
      <c r="Z2485" s="206"/>
      <c r="AA2485" s="134"/>
      <c r="AB2485" s="174">
        <f>IF(AC2485="totale",SUMIF(AA$7:AA2485,"somma",Z$7:Z2485)-SUMIF(AC$7:AC2484,"totale",AB$7:AB2484),0)</f>
        <v>0</v>
      </c>
      <c r="AC2485" s="134"/>
      <c r="AD2485" s="194">
        <f t="shared" si="168"/>
        <v>0</v>
      </c>
      <c r="AE2485" s="124" t="str">
        <f t="shared" si="167"/>
        <v/>
      </c>
      <c r="AF2485" s="195" t="str">
        <f t="shared" si="169"/>
        <v/>
      </c>
      <c r="AG2485" s="194" t="str">
        <f t="shared" si="170"/>
        <v/>
      </c>
      <c r="AH2485" s="194">
        <f>IF(AG2485="",0,IF(ISERROR(VLOOKUP(AG2485,AG$7:AG2484,1,FALSE)),1,0))</f>
        <v>0</v>
      </c>
      <c r="AI2485" s="194"/>
    </row>
    <row r="2486" spans="1:35" ht="16.5" customHeight="1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75">
        <f>IF(AND($X$5012&lt;&gt;" ",$X$5012&lt;&gt;0),IF(X2486=$X$5012,1+COUNTIF(U$7:U2485,"&gt;0"),0),0)</f>
        <v>0</v>
      </c>
      <c r="V2486" s="178" t="s">
        <v>2675</v>
      </c>
      <c r="W2486" s="130"/>
      <c r="X2486" s="131"/>
      <c r="Y2486" s="131"/>
      <c r="Z2486" s="206"/>
      <c r="AA2486" s="134"/>
      <c r="AB2486" s="174">
        <f>IF(AC2486="totale",SUMIF(AA$7:AA2486,"somma",Z$7:Z2486)-SUMIF(AC$7:AC2485,"totale",AB$7:AB2485),0)</f>
        <v>0</v>
      </c>
      <c r="AC2486" s="134"/>
      <c r="AD2486" s="194">
        <f t="shared" si="168"/>
        <v>0</v>
      </c>
      <c r="AE2486" s="124" t="str">
        <f t="shared" si="167"/>
        <v/>
      </c>
      <c r="AF2486" s="195" t="str">
        <f t="shared" si="169"/>
        <v/>
      </c>
      <c r="AG2486" s="194" t="str">
        <f t="shared" si="170"/>
        <v/>
      </c>
      <c r="AH2486" s="194">
        <f>IF(AG2486="",0,IF(ISERROR(VLOOKUP(AG2486,AG$7:AG2485,1,FALSE)),1,0))</f>
        <v>0</v>
      </c>
      <c r="AI2486" s="194"/>
    </row>
    <row r="2487" spans="1:35" ht="16.5" customHeight="1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75">
        <f>IF(AND($X$5012&lt;&gt;" ",$X$5012&lt;&gt;0),IF(X2487=$X$5012,1+COUNTIF(U$7:U2486,"&gt;0"),0),0)</f>
        <v>0</v>
      </c>
      <c r="V2487" s="178" t="s">
        <v>2676</v>
      </c>
      <c r="W2487" s="130"/>
      <c r="X2487" s="131"/>
      <c r="Y2487" s="131"/>
      <c r="Z2487" s="206"/>
      <c r="AA2487" s="134"/>
      <c r="AB2487" s="174">
        <f>IF(AC2487="totale",SUMIF(AA$7:AA2487,"somma",Z$7:Z2487)-SUMIF(AC$7:AC2486,"totale",AB$7:AB2486),0)</f>
        <v>0</v>
      </c>
      <c r="AC2487" s="134"/>
      <c r="AD2487" s="194">
        <f t="shared" si="168"/>
        <v>0</v>
      </c>
      <c r="AE2487" s="124" t="str">
        <f t="shared" si="167"/>
        <v/>
      </c>
      <c r="AF2487" s="195" t="str">
        <f t="shared" si="169"/>
        <v/>
      </c>
      <c r="AG2487" s="194" t="str">
        <f t="shared" si="170"/>
        <v/>
      </c>
      <c r="AH2487" s="194">
        <f>IF(AG2487="",0,IF(ISERROR(VLOOKUP(AG2487,AG$7:AG2486,1,FALSE)),1,0))</f>
        <v>0</v>
      </c>
      <c r="AI2487" s="194"/>
    </row>
    <row r="2488" spans="1:35" ht="16.5" customHeight="1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75">
        <f>IF(AND($X$5012&lt;&gt;" ",$X$5012&lt;&gt;0),IF(X2488=$X$5012,1+COUNTIF(U$7:U2487,"&gt;0"),0),0)</f>
        <v>0</v>
      </c>
      <c r="V2488" s="178" t="s">
        <v>2677</v>
      </c>
      <c r="W2488" s="130"/>
      <c r="X2488" s="131"/>
      <c r="Y2488" s="131"/>
      <c r="Z2488" s="206"/>
      <c r="AA2488" s="134"/>
      <c r="AB2488" s="174">
        <f>IF(AC2488="totale",SUMIF(AA$7:AA2488,"somma",Z$7:Z2488)-SUMIF(AC$7:AC2487,"totale",AB$7:AB2487),0)</f>
        <v>0</v>
      </c>
      <c r="AC2488" s="134"/>
      <c r="AD2488" s="194">
        <f t="shared" si="168"/>
        <v>0</v>
      </c>
      <c r="AE2488" s="124" t="str">
        <f t="shared" si="167"/>
        <v/>
      </c>
      <c r="AF2488" s="195" t="str">
        <f t="shared" si="169"/>
        <v/>
      </c>
      <c r="AG2488" s="194" t="str">
        <f t="shared" si="170"/>
        <v/>
      </c>
      <c r="AH2488" s="194">
        <f>IF(AG2488="",0,IF(ISERROR(VLOOKUP(AG2488,AG$7:AG2487,1,FALSE)),1,0))</f>
        <v>0</v>
      </c>
      <c r="AI2488" s="194"/>
    </row>
    <row r="2489" spans="1:35" ht="16.5" customHeight="1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75">
        <f>IF(AND($X$5012&lt;&gt;" ",$X$5012&lt;&gt;0),IF(X2489=$X$5012,1+COUNTIF(U$7:U2488,"&gt;0"),0),0)</f>
        <v>0</v>
      </c>
      <c r="V2489" s="178" t="s">
        <v>2678</v>
      </c>
      <c r="W2489" s="130"/>
      <c r="X2489" s="131"/>
      <c r="Y2489" s="131"/>
      <c r="Z2489" s="206"/>
      <c r="AA2489" s="134"/>
      <c r="AB2489" s="174">
        <f>IF(AC2489="totale",SUMIF(AA$7:AA2489,"somma",Z$7:Z2489)-SUMIF(AC$7:AC2488,"totale",AB$7:AB2488),0)</f>
        <v>0</v>
      </c>
      <c r="AC2489" s="134"/>
      <c r="AD2489" s="194">
        <f t="shared" si="168"/>
        <v>0</v>
      </c>
      <c r="AE2489" s="124" t="str">
        <f t="shared" si="167"/>
        <v/>
      </c>
      <c r="AF2489" s="195" t="str">
        <f t="shared" si="169"/>
        <v/>
      </c>
      <c r="AG2489" s="194" t="str">
        <f t="shared" si="170"/>
        <v/>
      </c>
      <c r="AH2489" s="194">
        <f>IF(AG2489="",0,IF(ISERROR(VLOOKUP(AG2489,AG$7:AG2488,1,FALSE)),1,0))</f>
        <v>0</v>
      </c>
      <c r="AI2489" s="194"/>
    </row>
    <row r="2490" spans="1:35" ht="16.5" customHeight="1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75">
        <f>IF(AND($X$5012&lt;&gt;" ",$X$5012&lt;&gt;0),IF(X2490=$X$5012,1+COUNTIF(U$7:U2489,"&gt;0"),0),0)</f>
        <v>0</v>
      </c>
      <c r="V2490" s="178" t="s">
        <v>2679</v>
      </c>
      <c r="W2490" s="130"/>
      <c r="X2490" s="131"/>
      <c r="Y2490" s="131"/>
      <c r="Z2490" s="206"/>
      <c r="AA2490" s="134"/>
      <c r="AB2490" s="174">
        <f>IF(AC2490="totale",SUMIF(AA$7:AA2490,"somma",Z$7:Z2490)-SUMIF(AC$7:AC2489,"totale",AB$7:AB2489),0)</f>
        <v>0</v>
      </c>
      <c r="AC2490" s="134"/>
      <c r="AD2490" s="194">
        <f t="shared" si="168"/>
        <v>0</v>
      </c>
      <c r="AE2490" s="124" t="str">
        <f t="shared" si="167"/>
        <v/>
      </c>
      <c r="AF2490" s="195" t="str">
        <f t="shared" si="169"/>
        <v/>
      </c>
      <c r="AG2490" s="194" t="str">
        <f t="shared" si="170"/>
        <v/>
      </c>
      <c r="AH2490" s="194">
        <f>IF(AG2490="",0,IF(ISERROR(VLOOKUP(AG2490,AG$7:AG2489,1,FALSE)),1,0))</f>
        <v>0</v>
      </c>
      <c r="AI2490" s="194"/>
    </row>
    <row r="2491" spans="1:35" ht="16.5" customHeight="1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75">
        <f>IF(AND($X$5012&lt;&gt;" ",$X$5012&lt;&gt;0),IF(X2491=$X$5012,1+COUNTIF(U$7:U2490,"&gt;0"),0),0)</f>
        <v>0</v>
      </c>
      <c r="V2491" s="178" t="s">
        <v>2680</v>
      </c>
      <c r="W2491" s="130"/>
      <c r="X2491" s="131"/>
      <c r="Y2491" s="131"/>
      <c r="Z2491" s="206"/>
      <c r="AA2491" s="134"/>
      <c r="AB2491" s="174">
        <f>IF(AC2491="totale",SUMIF(AA$7:AA2491,"somma",Z$7:Z2491)-SUMIF(AC$7:AC2490,"totale",AB$7:AB2490),0)</f>
        <v>0</v>
      </c>
      <c r="AC2491" s="134"/>
      <c r="AD2491" s="194">
        <f t="shared" si="168"/>
        <v>0</v>
      </c>
      <c r="AE2491" s="124" t="str">
        <f t="shared" si="167"/>
        <v/>
      </c>
      <c r="AF2491" s="195" t="str">
        <f t="shared" si="169"/>
        <v/>
      </c>
      <c r="AG2491" s="194" t="str">
        <f t="shared" si="170"/>
        <v/>
      </c>
      <c r="AH2491" s="194">
        <f>IF(AG2491="",0,IF(ISERROR(VLOOKUP(AG2491,AG$7:AG2490,1,FALSE)),1,0))</f>
        <v>0</v>
      </c>
      <c r="AI2491" s="194"/>
    </row>
    <row r="2492" spans="1:35" ht="16.5" customHeight="1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75">
        <f>IF(AND($X$5012&lt;&gt;" ",$X$5012&lt;&gt;0),IF(X2492=$X$5012,1+COUNTIF(U$7:U2491,"&gt;0"),0),0)</f>
        <v>0</v>
      </c>
      <c r="V2492" s="178" t="s">
        <v>2681</v>
      </c>
      <c r="W2492" s="130"/>
      <c r="X2492" s="131"/>
      <c r="Y2492" s="131"/>
      <c r="Z2492" s="206"/>
      <c r="AA2492" s="134"/>
      <c r="AB2492" s="174">
        <f>IF(AC2492="totale",SUMIF(AA$7:AA2492,"somma",Z$7:Z2492)-SUMIF(AC$7:AC2491,"totale",AB$7:AB2491),0)</f>
        <v>0</v>
      </c>
      <c r="AC2492" s="134"/>
      <c r="AD2492" s="194">
        <f t="shared" si="168"/>
        <v>0</v>
      </c>
      <c r="AE2492" s="124" t="str">
        <f t="shared" si="167"/>
        <v/>
      </c>
      <c r="AF2492" s="195" t="str">
        <f t="shared" si="169"/>
        <v/>
      </c>
      <c r="AG2492" s="194" t="str">
        <f t="shared" si="170"/>
        <v/>
      </c>
      <c r="AH2492" s="194">
        <f>IF(AG2492="",0,IF(ISERROR(VLOOKUP(AG2492,AG$7:AG2491,1,FALSE)),1,0))</f>
        <v>0</v>
      </c>
      <c r="AI2492" s="194"/>
    </row>
    <row r="2493" spans="1:35" ht="16.5" customHeight="1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75">
        <f>IF(AND($X$5012&lt;&gt;" ",$X$5012&lt;&gt;0),IF(X2493=$X$5012,1+COUNTIF(U$7:U2492,"&gt;0"),0),0)</f>
        <v>0</v>
      </c>
      <c r="V2493" s="178" t="s">
        <v>2682</v>
      </c>
      <c r="W2493" s="130"/>
      <c r="X2493" s="131"/>
      <c r="Y2493" s="131"/>
      <c r="Z2493" s="206"/>
      <c r="AA2493" s="134"/>
      <c r="AB2493" s="174">
        <f>IF(AC2493="totale",SUMIF(AA$7:AA2493,"somma",Z$7:Z2493)-SUMIF(AC$7:AC2492,"totale",AB$7:AB2492),0)</f>
        <v>0</v>
      </c>
      <c r="AC2493" s="134"/>
      <c r="AD2493" s="194">
        <f t="shared" si="168"/>
        <v>0</v>
      </c>
      <c r="AE2493" s="124" t="str">
        <f t="shared" si="167"/>
        <v/>
      </c>
      <c r="AF2493" s="195" t="str">
        <f t="shared" si="169"/>
        <v/>
      </c>
      <c r="AG2493" s="194" t="str">
        <f t="shared" si="170"/>
        <v/>
      </c>
      <c r="AH2493" s="194">
        <f>IF(AG2493="",0,IF(ISERROR(VLOOKUP(AG2493,AG$7:AG2492,1,FALSE)),1,0))</f>
        <v>0</v>
      </c>
      <c r="AI2493" s="194"/>
    </row>
    <row r="2494" spans="1:35" ht="16.5" customHeight="1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75">
        <f>IF(AND($X$5012&lt;&gt;" ",$X$5012&lt;&gt;0),IF(X2494=$X$5012,1+COUNTIF(U$7:U2493,"&gt;0"),0),0)</f>
        <v>0</v>
      </c>
      <c r="V2494" s="178" t="s">
        <v>2683</v>
      </c>
      <c r="W2494" s="130"/>
      <c r="X2494" s="131"/>
      <c r="Y2494" s="131"/>
      <c r="Z2494" s="206"/>
      <c r="AA2494" s="134"/>
      <c r="AB2494" s="174">
        <f>IF(AC2494="totale",SUMIF(AA$7:AA2494,"somma",Z$7:Z2494)-SUMIF(AC$7:AC2493,"totale",AB$7:AB2493),0)</f>
        <v>0</v>
      </c>
      <c r="AC2494" s="134"/>
      <c r="AD2494" s="194">
        <f t="shared" si="168"/>
        <v>0</v>
      </c>
      <c r="AE2494" s="124" t="str">
        <f t="shared" si="167"/>
        <v/>
      </c>
      <c r="AF2494" s="195" t="str">
        <f t="shared" si="169"/>
        <v/>
      </c>
      <c r="AG2494" s="194" t="str">
        <f t="shared" si="170"/>
        <v/>
      </c>
      <c r="AH2494" s="194">
        <f>IF(AG2494="",0,IF(ISERROR(VLOOKUP(AG2494,AG$7:AG2493,1,FALSE)),1,0))</f>
        <v>0</v>
      </c>
      <c r="AI2494" s="194"/>
    </row>
    <row r="2495" spans="1:35" ht="16.5" customHeight="1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75">
        <f>IF(AND($X$5012&lt;&gt;" ",$X$5012&lt;&gt;0),IF(X2495=$X$5012,1+COUNTIF(U$7:U2494,"&gt;0"),0),0)</f>
        <v>0</v>
      </c>
      <c r="V2495" s="178" t="s">
        <v>2684</v>
      </c>
      <c r="W2495" s="130"/>
      <c r="X2495" s="131"/>
      <c r="Y2495" s="131"/>
      <c r="Z2495" s="206"/>
      <c r="AA2495" s="134"/>
      <c r="AB2495" s="174">
        <f>IF(AC2495="totale",SUMIF(AA$7:AA2495,"somma",Z$7:Z2495)-SUMIF(AC$7:AC2494,"totale",AB$7:AB2494),0)</f>
        <v>0</v>
      </c>
      <c r="AC2495" s="134"/>
      <c r="AD2495" s="194">
        <f t="shared" si="168"/>
        <v>0</v>
      </c>
      <c r="AE2495" s="124" t="str">
        <f t="shared" si="167"/>
        <v/>
      </c>
      <c r="AF2495" s="195" t="str">
        <f t="shared" si="169"/>
        <v/>
      </c>
      <c r="AG2495" s="194" t="str">
        <f t="shared" si="170"/>
        <v/>
      </c>
      <c r="AH2495" s="194">
        <f>IF(AG2495="",0,IF(ISERROR(VLOOKUP(AG2495,AG$7:AG2494,1,FALSE)),1,0))</f>
        <v>0</v>
      </c>
      <c r="AI2495" s="194"/>
    </row>
    <row r="2496" spans="1:35" ht="16.5" customHeight="1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75">
        <f>IF(AND($X$5012&lt;&gt;" ",$X$5012&lt;&gt;0),IF(X2496=$X$5012,1+COUNTIF(U$7:U2495,"&gt;0"),0),0)</f>
        <v>0</v>
      </c>
      <c r="V2496" s="178" t="s">
        <v>2685</v>
      </c>
      <c r="W2496" s="130"/>
      <c r="X2496" s="131"/>
      <c r="Y2496" s="131"/>
      <c r="Z2496" s="206"/>
      <c r="AA2496" s="134"/>
      <c r="AB2496" s="174">
        <f>IF(AC2496="totale",SUMIF(AA$7:AA2496,"somma",Z$7:Z2496)-SUMIF(AC$7:AC2495,"totale",AB$7:AB2495),0)</f>
        <v>0</v>
      </c>
      <c r="AC2496" s="134"/>
      <c r="AD2496" s="194">
        <f t="shared" si="168"/>
        <v>0</v>
      </c>
      <c r="AE2496" s="124" t="str">
        <f t="shared" si="167"/>
        <v/>
      </c>
      <c r="AF2496" s="195" t="str">
        <f t="shared" si="169"/>
        <v/>
      </c>
      <c r="AG2496" s="194" t="str">
        <f t="shared" si="170"/>
        <v/>
      </c>
      <c r="AH2496" s="194">
        <f>IF(AG2496="",0,IF(ISERROR(VLOOKUP(AG2496,AG$7:AG2495,1,FALSE)),1,0))</f>
        <v>0</v>
      </c>
      <c r="AI2496" s="194"/>
    </row>
    <row r="2497" spans="1:35" ht="16.5" customHeight="1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75">
        <f>IF(AND($X$5012&lt;&gt;" ",$X$5012&lt;&gt;0),IF(X2497=$X$5012,1+COUNTIF(U$7:U2496,"&gt;0"),0),0)</f>
        <v>0</v>
      </c>
      <c r="V2497" s="178" t="s">
        <v>2686</v>
      </c>
      <c r="W2497" s="130"/>
      <c r="X2497" s="131"/>
      <c r="Y2497" s="131"/>
      <c r="Z2497" s="206"/>
      <c r="AA2497" s="134"/>
      <c r="AB2497" s="174">
        <f>IF(AC2497="totale",SUMIF(AA$7:AA2497,"somma",Z$7:Z2497)-SUMIF(AC$7:AC2496,"totale",AB$7:AB2496),0)</f>
        <v>0</v>
      </c>
      <c r="AC2497" s="134"/>
      <c r="AD2497" s="194">
        <f t="shared" si="168"/>
        <v>0</v>
      </c>
      <c r="AE2497" s="124" t="str">
        <f t="shared" si="167"/>
        <v/>
      </c>
      <c r="AF2497" s="195" t="str">
        <f t="shared" si="169"/>
        <v/>
      </c>
      <c r="AG2497" s="194" t="str">
        <f t="shared" si="170"/>
        <v/>
      </c>
      <c r="AH2497" s="194">
        <f>IF(AG2497="",0,IF(ISERROR(VLOOKUP(AG2497,AG$7:AG2496,1,FALSE)),1,0))</f>
        <v>0</v>
      </c>
      <c r="AI2497" s="194"/>
    </row>
    <row r="2498" spans="1:35" ht="16.5" customHeight="1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75">
        <f>IF(AND($X$5012&lt;&gt;" ",$X$5012&lt;&gt;0),IF(X2498=$X$5012,1+COUNTIF(U$7:U2497,"&gt;0"),0),0)</f>
        <v>0</v>
      </c>
      <c r="V2498" s="178" t="s">
        <v>2687</v>
      </c>
      <c r="W2498" s="130"/>
      <c r="X2498" s="131"/>
      <c r="Y2498" s="131"/>
      <c r="Z2498" s="206"/>
      <c r="AA2498" s="134"/>
      <c r="AB2498" s="174">
        <f>IF(AC2498="totale",SUMIF(AA$7:AA2498,"somma",Z$7:Z2498)-SUMIF(AC$7:AC2497,"totale",AB$7:AB2497),0)</f>
        <v>0</v>
      </c>
      <c r="AC2498" s="134"/>
      <c r="AD2498" s="194">
        <f t="shared" si="168"/>
        <v>0</v>
      </c>
      <c r="AE2498" s="124" t="str">
        <f t="shared" si="167"/>
        <v/>
      </c>
      <c r="AF2498" s="195" t="str">
        <f t="shared" si="169"/>
        <v/>
      </c>
      <c r="AG2498" s="194" t="str">
        <f t="shared" si="170"/>
        <v/>
      </c>
      <c r="AH2498" s="194">
        <f>IF(AG2498="",0,IF(ISERROR(VLOOKUP(AG2498,AG$7:AG2497,1,FALSE)),1,0))</f>
        <v>0</v>
      </c>
      <c r="AI2498" s="194"/>
    </row>
    <row r="2499" spans="1:35" ht="16.5" customHeight="1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75">
        <f>IF(AND($X$5012&lt;&gt;" ",$X$5012&lt;&gt;0),IF(X2499=$X$5012,1+COUNTIF(U$7:U2498,"&gt;0"),0),0)</f>
        <v>0</v>
      </c>
      <c r="V2499" s="178" t="s">
        <v>2688</v>
      </c>
      <c r="W2499" s="130"/>
      <c r="X2499" s="131"/>
      <c r="Y2499" s="131"/>
      <c r="Z2499" s="206"/>
      <c r="AA2499" s="134"/>
      <c r="AB2499" s="174">
        <f>IF(AC2499="totale",SUMIF(AA$7:AA2499,"somma",Z$7:Z2499)-SUMIF(AC$7:AC2498,"totale",AB$7:AB2498),0)</f>
        <v>0</v>
      </c>
      <c r="AC2499" s="134"/>
      <c r="AD2499" s="194">
        <f t="shared" si="168"/>
        <v>0</v>
      </c>
      <c r="AE2499" s="124" t="str">
        <f t="shared" si="167"/>
        <v/>
      </c>
      <c r="AF2499" s="195" t="str">
        <f t="shared" si="169"/>
        <v/>
      </c>
      <c r="AG2499" s="194" t="str">
        <f t="shared" si="170"/>
        <v/>
      </c>
      <c r="AH2499" s="194">
        <f>IF(AG2499="",0,IF(ISERROR(VLOOKUP(AG2499,AG$7:AG2498,1,FALSE)),1,0))</f>
        <v>0</v>
      </c>
      <c r="AI2499" s="194"/>
    </row>
    <row r="2500" spans="1:35" ht="16.5" customHeight="1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75">
        <f>IF(AND($X$5012&lt;&gt;" ",$X$5012&lt;&gt;0),IF(X2500=$X$5012,1+COUNTIF(U$7:U2499,"&gt;0"),0),0)</f>
        <v>0</v>
      </c>
      <c r="V2500" s="178" t="s">
        <v>2689</v>
      </c>
      <c r="W2500" s="130"/>
      <c r="X2500" s="131"/>
      <c r="Y2500" s="131"/>
      <c r="Z2500" s="206"/>
      <c r="AA2500" s="134"/>
      <c r="AB2500" s="174">
        <f>IF(AC2500="totale",SUMIF(AA$7:AA2500,"somma",Z$7:Z2500)-SUMIF(AC$7:AC2499,"totale",AB$7:AB2499),0)</f>
        <v>0</v>
      </c>
      <c r="AC2500" s="134"/>
      <c r="AD2500" s="194">
        <f t="shared" si="168"/>
        <v>0</v>
      </c>
      <c r="AE2500" s="124" t="str">
        <f t="shared" si="167"/>
        <v/>
      </c>
      <c r="AF2500" s="195" t="str">
        <f t="shared" si="169"/>
        <v/>
      </c>
      <c r="AG2500" s="194" t="str">
        <f t="shared" si="170"/>
        <v/>
      </c>
      <c r="AH2500" s="194">
        <f>IF(AG2500="",0,IF(ISERROR(VLOOKUP(AG2500,AG$7:AG2499,1,FALSE)),1,0))</f>
        <v>0</v>
      </c>
      <c r="AI2500" s="194"/>
    </row>
    <row r="2501" spans="1:35" ht="16.5" customHeight="1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75">
        <f>IF(AND($X$5012&lt;&gt;" ",$X$5012&lt;&gt;0),IF(X2501=$X$5012,1+COUNTIF(U$7:U2500,"&gt;0"),0),0)</f>
        <v>0</v>
      </c>
      <c r="V2501" s="178" t="s">
        <v>2690</v>
      </c>
      <c r="W2501" s="130"/>
      <c r="X2501" s="131"/>
      <c r="Y2501" s="131"/>
      <c r="Z2501" s="206"/>
      <c r="AA2501" s="134"/>
      <c r="AB2501" s="174">
        <f>IF(AC2501="totale",SUMIF(AA$7:AA2501,"somma",Z$7:Z2501)-SUMIF(AC$7:AC2500,"totale",AB$7:AB2500),0)</f>
        <v>0</v>
      </c>
      <c r="AC2501" s="134"/>
      <c r="AD2501" s="194">
        <f t="shared" si="168"/>
        <v>0</v>
      </c>
      <c r="AE2501" s="124" t="str">
        <f t="shared" si="167"/>
        <v/>
      </c>
      <c r="AF2501" s="195" t="str">
        <f t="shared" si="169"/>
        <v/>
      </c>
      <c r="AG2501" s="194" t="str">
        <f t="shared" si="170"/>
        <v/>
      </c>
      <c r="AH2501" s="194">
        <f>IF(AG2501="",0,IF(ISERROR(VLOOKUP(AG2501,AG$7:AG2500,1,FALSE)),1,0))</f>
        <v>0</v>
      </c>
      <c r="AI2501" s="194"/>
    </row>
    <row r="2502" spans="1:35" ht="16.5" customHeight="1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75">
        <f>IF(AND($X$5012&lt;&gt;" ",$X$5012&lt;&gt;0),IF(X2502=$X$5012,1+COUNTIF(U$7:U2501,"&gt;0"),0),0)</f>
        <v>0</v>
      </c>
      <c r="V2502" s="178" t="s">
        <v>2691</v>
      </c>
      <c r="W2502" s="130"/>
      <c r="X2502" s="131"/>
      <c r="Y2502" s="131"/>
      <c r="Z2502" s="206"/>
      <c r="AA2502" s="134"/>
      <c r="AB2502" s="174">
        <f>IF(AC2502="totale",SUMIF(AA$7:AA2502,"somma",Z$7:Z2502)-SUMIF(AC$7:AC2501,"totale",AB$7:AB2501),0)</f>
        <v>0</v>
      </c>
      <c r="AC2502" s="134"/>
      <c r="AD2502" s="194">
        <f t="shared" si="168"/>
        <v>0</v>
      </c>
      <c r="AE2502" s="124" t="str">
        <f t="shared" ref="AE2502:AE2565" si="171">IF(W2502&gt;0,CONCATENATE(MONTH(W2502)&amp;X2502),"")</f>
        <v/>
      </c>
      <c r="AF2502" s="195" t="str">
        <f t="shared" si="169"/>
        <v/>
      </c>
      <c r="AG2502" s="194" t="str">
        <f t="shared" si="170"/>
        <v/>
      </c>
      <c r="AH2502" s="194">
        <f>IF(AG2502="",0,IF(ISERROR(VLOOKUP(AG2502,AG$7:AG2501,1,FALSE)),1,0))</f>
        <v>0</v>
      </c>
      <c r="AI2502" s="194"/>
    </row>
    <row r="2503" spans="1:35" ht="16.5" customHeight="1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75">
        <f>IF(AND($X$5012&lt;&gt;" ",$X$5012&lt;&gt;0),IF(X2503=$X$5012,1+COUNTIF(U$7:U2502,"&gt;0"),0),0)</f>
        <v>0</v>
      </c>
      <c r="V2503" s="178" t="s">
        <v>2692</v>
      </c>
      <c r="W2503" s="130"/>
      <c r="X2503" s="131"/>
      <c r="Y2503" s="131"/>
      <c r="Z2503" s="206"/>
      <c r="AA2503" s="134"/>
      <c r="AB2503" s="174">
        <f>IF(AC2503="totale",SUMIF(AA$7:AA2503,"somma",Z$7:Z2503)-SUMIF(AC$7:AC2502,"totale",AB$7:AB2502),0)</f>
        <v>0</v>
      </c>
      <c r="AC2503" s="134"/>
      <c r="AD2503" s="194">
        <f t="shared" si="168"/>
        <v>0</v>
      </c>
      <c r="AE2503" s="124" t="str">
        <f t="shared" si="171"/>
        <v/>
      </c>
      <c r="AF2503" s="195" t="str">
        <f t="shared" si="169"/>
        <v/>
      </c>
      <c r="AG2503" s="194" t="str">
        <f t="shared" si="170"/>
        <v/>
      </c>
      <c r="AH2503" s="194">
        <f>IF(AG2503="",0,IF(ISERROR(VLOOKUP(AG2503,AG$7:AG2502,1,FALSE)),1,0))</f>
        <v>0</v>
      </c>
      <c r="AI2503" s="194"/>
    </row>
    <row r="2504" spans="1:35" ht="16.5" customHeight="1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75">
        <f>IF(AND($X$5012&lt;&gt;" ",$X$5012&lt;&gt;0),IF(X2504=$X$5012,1+COUNTIF(U$7:U2503,"&gt;0"),0),0)</f>
        <v>0</v>
      </c>
      <c r="V2504" s="178" t="s">
        <v>2693</v>
      </c>
      <c r="W2504" s="130"/>
      <c r="X2504" s="131"/>
      <c r="Y2504" s="131"/>
      <c r="Z2504" s="206"/>
      <c r="AA2504" s="134"/>
      <c r="AB2504" s="174">
        <f>IF(AC2504="totale",SUMIF(AA$7:AA2504,"somma",Z$7:Z2504)-SUMIF(AC$7:AC2503,"totale",AB$7:AB2503),0)</f>
        <v>0</v>
      </c>
      <c r="AC2504" s="134"/>
      <c r="AD2504" s="194">
        <f t="shared" ref="AD2504:AD2567" si="172">IF(ISBLANK(X2504),0,VLOOKUP(X2504,$B$8:$E$57,1,FALSE))</f>
        <v>0</v>
      </c>
      <c r="AE2504" s="124" t="str">
        <f t="shared" si="171"/>
        <v/>
      </c>
      <c r="AF2504" s="195" t="str">
        <f t="shared" ref="AF2504:AF2567" si="173">IF(OR(AND(Z2504&lt;&gt;0,ISBLANK(X2504)),ISERROR(AD2504)),"ERR","")</f>
        <v/>
      </c>
      <c r="AG2504" s="194" t="str">
        <f t="shared" si="170"/>
        <v/>
      </c>
      <c r="AH2504" s="194">
        <f>IF(AG2504="",0,IF(ISERROR(VLOOKUP(AG2504,AG$7:AG2503,1,FALSE)),1,0))</f>
        <v>0</v>
      </c>
      <c r="AI2504" s="194"/>
    </row>
    <row r="2505" spans="1:35" ht="16.5" customHeight="1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75">
        <f>IF(AND($X$5012&lt;&gt;" ",$X$5012&lt;&gt;0),IF(X2505=$X$5012,1+COUNTIF(U$7:U2504,"&gt;0"),0),0)</f>
        <v>0</v>
      </c>
      <c r="V2505" s="178" t="s">
        <v>2694</v>
      </c>
      <c r="W2505" s="130"/>
      <c r="X2505" s="131"/>
      <c r="Y2505" s="131"/>
      <c r="Z2505" s="206"/>
      <c r="AA2505" s="134"/>
      <c r="AB2505" s="174">
        <f>IF(AC2505="totale",SUMIF(AA$7:AA2505,"somma",Z$7:Z2505)-SUMIF(AC$7:AC2504,"totale",AB$7:AB2504),0)</f>
        <v>0</v>
      </c>
      <c r="AC2505" s="134"/>
      <c r="AD2505" s="194">
        <f t="shared" si="172"/>
        <v>0</v>
      </c>
      <c r="AE2505" s="124" t="str">
        <f t="shared" si="171"/>
        <v/>
      </c>
      <c r="AF2505" s="195" t="str">
        <f t="shared" si="173"/>
        <v/>
      </c>
      <c r="AG2505" s="194" t="str">
        <f t="shared" si="170"/>
        <v/>
      </c>
      <c r="AH2505" s="194">
        <f>IF(AG2505="",0,IF(ISERROR(VLOOKUP(AG2505,AG$7:AG2504,1,FALSE)),1,0))</f>
        <v>0</v>
      </c>
      <c r="AI2505" s="194"/>
    </row>
    <row r="2506" spans="1:35" ht="16.5" customHeight="1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75">
        <f>IF(AND($X$5012&lt;&gt;" ",$X$5012&lt;&gt;0),IF(X2506=$X$5012,1+COUNTIF(U$7:U2505,"&gt;0"),0),0)</f>
        <v>0</v>
      </c>
      <c r="V2506" s="178" t="s">
        <v>2695</v>
      </c>
      <c r="W2506" s="130"/>
      <c r="X2506" s="131"/>
      <c r="Y2506" s="131"/>
      <c r="Z2506" s="206"/>
      <c r="AA2506" s="134"/>
      <c r="AB2506" s="174">
        <f>IF(AC2506="totale",SUMIF(AA$7:AA2506,"somma",Z$7:Z2506)-SUMIF(AC$7:AC2505,"totale",AB$7:AB2505),0)</f>
        <v>0</v>
      </c>
      <c r="AC2506" s="134"/>
      <c r="AD2506" s="194">
        <f t="shared" si="172"/>
        <v>0</v>
      </c>
      <c r="AE2506" s="124" t="str">
        <f t="shared" si="171"/>
        <v/>
      </c>
      <c r="AF2506" s="195" t="str">
        <f t="shared" si="173"/>
        <v/>
      </c>
      <c r="AG2506" s="194" t="str">
        <f t="shared" ref="AG2506:AG2569" si="174">IF(W2506&gt;0,CONCATENATE(MONTH(W2506),"-",YEAR(W2506)),"")</f>
        <v/>
      </c>
      <c r="AH2506" s="194">
        <f>IF(AG2506="",0,IF(ISERROR(VLOOKUP(AG2506,AG$7:AG2505,1,FALSE)),1,0))</f>
        <v>0</v>
      </c>
      <c r="AI2506" s="194"/>
    </row>
    <row r="2507" spans="1:35" ht="16.5" customHeight="1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75">
        <f>IF(AND($X$5012&lt;&gt;" ",$X$5012&lt;&gt;0),IF(X2507=$X$5012,1+COUNTIF(U$7:U2506,"&gt;0"),0),0)</f>
        <v>0</v>
      </c>
      <c r="V2507" s="178" t="s">
        <v>2696</v>
      </c>
      <c r="W2507" s="130"/>
      <c r="X2507" s="131"/>
      <c r="Y2507" s="131"/>
      <c r="Z2507" s="206"/>
      <c r="AA2507" s="134"/>
      <c r="AB2507" s="174">
        <f>IF(AC2507="totale",SUMIF(AA$7:AA2507,"somma",Z$7:Z2507)-SUMIF(AC$7:AC2506,"totale",AB$7:AB2506),0)</f>
        <v>0</v>
      </c>
      <c r="AC2507" s="134"/>
      <c r="AD2507" s="194">
        <f t="shared" si="172"/>
        <v>0</v>
      </c>
      <c r="AE2507" s="124" t="str">
        <f t="shared" si="171"/>
        <v/>
      </c>
      <c r="AF2507" s="195" t="str">
        <f t="shared" si="173"/>
        <v/>
      </c>
      <c r="AG2507" s="194" t="str">
        <f t="shared" si="174"/>
        <v/>
      </c>
      <c r="AH2507" s="194">
        <f>IF(AG2507="",0,IF(ISERROR(VLOOKUP(AG2507,AG$7:AG2506,1,FALSE)),1,0))</f>
        <v>0</v>
      </c>
      <c r="AI2507" s="194"/>
    </row>
    <row r="2508" spans="1:35" ht="16.5" customHeight="1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75">
        <f>IF(AND($X$5012&lt;&gt;" ",$X$5012&lt;&gt;0),IF(X2508=$X$5012,1+COUNTIF(U$7:U2507,"&gt;0"),0),0)</f>
        <v>0</v>
      </c>
      <c r="V2508" s="178" t="s">
        <v>2697</v>
      </c>
      <c r="W2508" s="130"/>
      <c r="X2508" s="131"/>
      <c r="Y2508" s="131"/>
      <c r="Z2508" s="206"/>
      <c r="AA2508" s="134"/>
      <c r="AB2508" s="174">
        <f>IF(AC2508="totale",SUMIF(AA$7:AA2508,"somma",Z$7:Z2508)-SUMIF(AC$7:AC2507,"totale",AB$7:AB2507),0)</f>
        <v>0</v>
      </c>
      <c r="AC2508" s="134"/>
      <c r="AD2508" s="194">
        <f t="shared" si="172"/>
        <v>0</v>
      </c>
      <c r="AE2508" s="124" t="str">
        <f t="shared" si="171"/>
        <v/>
      </c>
      <c r="AF2508" s="195" t="str">
        <f t="shared" si="173"/>
        <v/>
      </c>
      <c r="AG2508" s="194" t="str">
        <f t="shared" si="174"/>
        <v/>
      </c>
      <c r="AH2508" s="194">
        <f>IF(AG2508="",0,IF(ISERROR(VLOOKUP(AG2508,AG$7:AG2507,1,FALSE)),1,0))</f>
        <v>0</v>
      </c>
      <c r="AI2508" s="194"/>
    </row>
    <row r="2509" spans="1:35" ht="16.5" customHeight="1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75">
        <f>IF(AND($X$5012&lt;&gt;" ",$X$5012&lt;&gt;0),IF(X2509=$X$5012,1+COUNTIF(U$7:U2508,"&gt;0"),0),0)</f>
        <v>0</v>
      </c>
      <c r="V2509" s="178" t="s">
        <v>2698</v>
      </c>
      <c r="W2509" s="130"/>
      <c r="X2509" s="131"/>
      <c r="Y2509" s="131"/>
      <c r="Z2509" s="206"/>
      <c r="AA2509" s="134"/>
      <c r="AB2509" s="174">
        <f>IF(AC2509="totale",SUMIF(AA$7:AA2509,"somma",Z$7:Z2509)-SUMIF(AC$7:AC2508,"totale",AB$7:AB2508),0)</f>
        <v>0</v>
      </c>
      <c r="AC2509" s="134"/>
      <c r="AD2509" s="194">
        <f t="shared" si="172"/>
        <v>0</v>
      </c>
      <c r="AE2509" s="124" t="str">
        <f t="shared" si="171"/>
        <v/>
      </c>
      <c r="AF2509" s="195" t="str">
        <f t="shared" si="173"/>
        <v/>
      </c>
      <c r="AG2509" s="194" t="str">
        <f t="shared" si="174"/>
        <v/>
      </c>
      <c r="AH2509" s="194">
        <f>IF(AG2509="",0,IF(ISERROR(VLOOKUP(AG2509,AG$7:AG2508,1,FALSE)),1,0))</f>
        <v>0</v>
      </c>
      <c r="AI2509" s="194"/>
    </row>
    <row r="2510" spans="1:35" ht="16.5" customHeight="1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75">
        <f>IF(AND($X$5012&lt;&gt;" ",$X$5012&lt;&gt;0),IF(X2510=$X$5012,1+COUNTIF(U$7:U2509,"&gt;0"),0),0)</f>
        <v>0</v>
      </c>
      <c r="V2510" s="178" t="s">
        <v>2699</v>
      </c>
      <c r="W2510" s="130"/>
      <c r="X2510" s="131"/>
      <c r="Y2510" s="131"/>
      <c r="Z2510" s="206"/>
      <c r="AA2510" s="134"/>
      <c r="AB2510" s="174">
        <f>IF(AC2510="totale",SUMIF(AA$7:AA2510,"somma",Z$7:Z2510)-SUMIF(AC$7:AC2509,"totale",AB$7:AB2509),0)</f>
        <v>0</v>
      </c>
      <c r="AC2510" s="134"/>
      <c r="AD2510" s="194">
        <f t="shared" si="172"/>
        <v>0</v>
      </c>
      <c r="AE2510" s="124" t="str">
        <f t="shared" si="171"/>
        <v/>
      </c>
      <c r="AF2510" s="195" t="str">
        <f t="shared" si="173"/>
        <v/>
      </c>
      <c r="AG2510" s="194" t="str">
        <f t="shared" si="174"/>
        <v/>
      </c>
      <c r="AH2510" s="194">
        <f>IF(AG2510="",0,IF(ISERROR(VLOOKUP(AG2510,AG$7:AG2509,1,FALSE)),1,0))</f>
        <v>0</v>
      </c>
      <c r="AI2510" s="194"/>
    </row>
    <row r="2511" spans="1:35" ht="16.5" customHeight="1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75">
        <f>IF(AND($X$5012&lt;&gt;" ",$X$5012&lt;&gt;0),IF(X2511=$X$5012,1+COUNTIF(U$7:U2510,"&gt;0"),0),0)</f>
        <v>0</v>
      </c>
      <c r="V2511" s="178" t="s">
        <v>2700</v>
      </c>
      <c r="W2511" s="130"/>
      <c r="X2511" s="131"/>
      <c r="Y2511" s="131"/>
      <c r="Z2511" s="206"/>
      <c r="AA2511" s="134"/>
      <c r="AB2511" s="174">
        <f>IF(AC2511="totale",SUMIF(AA$7:AA2511,"somma",Z$7:Z2511)-SUMIF(AC$7:AC2510,"totale",AB$7:AB2510),0)</f>
        <v>0</v>
      </c>
      <c r="AC2511" s="134"/>
      <c r="AD2511" s="194">
        <f t="shared" si="172"/>
        <v>0</v>
      </c>
      <c r="AE2511" s="124" t="str">
        <f t="shared" si="171"/>
        <v/>
      </c>
      <c r="AF2511" s="195" t="str">
        <f t="shared" si="173"/>
        <v/>
      </c>
      <c r="AG2511" s="194" t="str">
        <f t="shared" si="174"/>
        <v/>
      </c>
      <c r="AH2511" s="194">
        <f>IF(AG2511="",0,IF(ISERROR(VLOOKUP(AG2511,AG$7:AG2510,1,FALSE)),1,0))</f>
        <v>0</v>
      </c>
      <c r="AI2511" s="194"/>
    </row>
    <row r="2512" spans="1:35" ht="16.5" customHeight="1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75">
        <f>IF(AND($X$5012&lt;&gt;" ",$X$5012&lt;&gt;0),IF(X2512=$X$5012,1+COUNTIF(U$7:U2511,"&gt;0"),0),0)</f>
        <v>0</v>
      </c>
      <c r="V2512" s="178" t="s">
        <v>2701</v>
      </c>
      <c r="W2512" s="130"/>
      <c r="X2512" s="131"/>
      <c r="Y2512" s="131"/>
      <c r="Z2512" s="206"/>
      <c r="AA2512" s="134"/>
      <c r="AB2512" s="174">
        <f>IF(AC2512="totale",SUMIF(AA$7:AA2512,"somma",Z$7:Z2512)-SUMIF(AC$7:AC2511,"totale",AB$7:AB2511),0)</f>
        <v>0</v>
      </c>
      <c r="AC2512" s="134"/>
      <c r="AD2512" s="194">
        <f t="shared" si="172"/>
        <v>0</v>
      </c>
      <c r="AE2512" s="124" t="str">
        <f t="shared" si="171"/>
        <v/>
      </c>
      <c r="AF2512" s="195" t="str">
        <f t="shared" si="173"/>
        <v/>
      </c>
      <c r="AG2512" s="194" t="str">
        <f t="shared" si="174"/>
        <v/>
      </c>
      <c r="AH2512" s="194">
        <f>IF(AG2512="",0,IF(ISERROR(VLOOKUP(AG2512,AG$7:AG2511,1,FALSE)),1,0))</f>
        <v>0</v>
      </c>
      <c r="AI2512" s="194"/>
    </row>
    <row r="2513" spans="1:35" ht="16.5" customHeight="1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75">
        <f>IF(AND($X$5012&lt;&gt;" ",$X$5012&lt;&gt;0),IF(X2513=$X$5012,1+COUNTIF(U$7:U2512,"&gt;0"),0),0)</f>
        <v>0</v>
      </c>
      <c r="V2513" s="178" t="s">
        <v>2702</v>
      </c>
      <c r="W2513" s="130"/>
      <c r="X2513" s="131"/>
      <c r="Y2513" s="131"/>
      <c r="Z2513" s="206"/>
      <c r="AA2513" s="134"/>
      <c r="AB2513" s="174">
        <f>IF(AC2513="totale",SUMIF(AA$7:AA2513,"somma",Z$7:Z2513)-SUMIF(AC$7:AC2512,"totale",AB$7:AB2512),0)</f>
        <v>0</v>
      </c>
      <c r="AC2513" s="134"/>
      <c r="AD2513" s="194">
        <f t="shared" si="172"/>
        <v>0</v>
      </c>
      <c r="AE2513" s="124" t="str">
        <f t="shared" si="171"/>
        <v/>
      </c>
      <c r="AF2513" s="195" t="str">
        <f t="shared" si="173"/>
        <v/>
      </c>
      <c r="AG2513" s="194" t="str">
        <f t="shared" si="174"/>
        <v/>
      </c>
      <c r="AH2513" s="194">
        <f>IF(AG2513="",0,IF(ISERROR(VLOOKUP(AG2513,AG$7:AG2512,1,FALSE)),1,0))</f>
        <v>0</v>
      </c>
      <c r="AI2513" s="194"/>
    </row>
    <row r="2514" spans="1:35" ht="16.5" customHeight="1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75">
        <f>IF(AND($X$5012&lt;&gt;" ",$X$5012&lt;&gt;0),IF(X2514=$X$5012,1+COUNTIF(U$7:U2513,"&gt;0"),0),0)</f>
        <v>0</v>
      </c>
      <c r="V2514" s="178" t="s">
        <v>2703</v>
      </c>
      <c r="W2514" s="130"/>
      <c r="X2514" s="131"/>
      <c r="Y2514" s="131"/>
      <c r="Z2514" s="206"/>
      <c r="AA2514" s="134"/>
      <c r="AB2514" s="174">
        <f>IF(AC2514="totale",SUMIF(AA$7:AA2514,"somma",Z$7:Z2514)-SUMIF(AC$7:AC2513,"totale",AB$7:AB2513),0)</f>
        <v>0</v>
      </c>
      <c r="AC2514" s="134"/>
      <c r="AD2514" s="194">
        <f t="shared" si="172"/>
        <v>0</v>
      </c>
      <c r="AE2514" s="124" t="str">
        <f t="shared" si="171"/>
        <v/>
      </c>
      <c r="AF2514" s="195" t="str">
        <f t="shared" si="173"/>
        <v/>
      </c>
      <c r="AG2514" s="194" t="str">
        <f t="shared" si="174"/>
        <v/>
      </c>
      <c r="AH2514" s="194">
        <f>IF(AG2514="",0,IF(ISERROR(VLOOKUP(AG2514,AG$7:AG2513,1,FALSE)),1,0))</f>
        <v>0</v>
      </c>
      <c r="AI2514" s="194"/>
    </row>
    <row r="2515" spans="1:35" ht="16.5" customHeight="1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75">
        <f>IF(AND($X$5012&lt;&gt;" ",$X$5012&lt;&gt;0),IF(X2515=$X$5012,1+COUNTIF(U$7:U2514,"&gt;0"),0),0)</f>
        <v>0</v>
      </c>
      <c r="V2515" s="178" t="s">
        <v>2704</v>
      </c>
      <c r="W2515" s="130"/>
      <c r="X2515" s="131"/>
      <c r="Y2515" s="131"/>
      <c r="Z2515" s="206"/>
      <c r="AA2515" s="134"/>
      <c r="AB2515" s="174">
        <f>IF(AC2515="totale",SUMIF(AA$7:AA2515,"somma",Z$7:Z2515)-SUMIF(AC$7:AC2514,"totale",AB$7:AB2514),0)</f>
        <v>0</v>
      </c>
      <c r="AC2515" s="134"/>
      <c r="AD2515" s="194">
        <f t="shared" si="172"/>
        <v>0</v>
      </c>
      <c r="AE2515" s="124" t="str">
        <f t="shared" si="171"/>
        <v/>
      </c>
      <c r="AF2515" s="195" t="str">
        <f t="shared" si="173"/>
        <v/>
      </c>
      <c r="AG2515" s="194" t="str">
        <f t="shared" si="174"/>
        <v/>
      </c>
      <c r="AH2515" s="194">
        <f>IF(AG2515="",0,IF(ISERROR(VLOOKUP(AG2515,AG$7:AG2514,1,FALSE)),1,0))</f>
        <v>0</v>
      </c>
      <c r="AI2515" s="194"/>
    </row>
    <row r="2516" spans="1:35" ht="16.5" customHeight="1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75">
        <f>IF(AND($X$5012&lt;&gt;" ",$X$5012&lt;&gt;0),IF(X2516=$X$5012,1+COUNTIF(U$7:U2515,"&gt;0"),0),0)</f>
        <v>0</v>
      </c>
      <c r="V2516" s="178" t="s">
        <v>2705</v>
      </c>
      <c r="W2516" s="130"/>
      <c r="X2516" s="131"/>
      <c r="Y2516" s="131"/>
      <c r="Z2516" s="206"/>
      <c r="AA2516" s="134"/>
      <c r="AB2516" s="174">
        <f>IF(AC2516="totale",SUMIF(AA$7:AA2516,"somma",Z$7:Z2516)-SUMIF(AC$7:AC2515,"totale",AB$7:AB2515),0)</f>
        <v>0</v>
      </c>
      <c r="AC2516" s="134"/>
      <c r="AD2516" s="194">
        <f t="shared" si="172"/>
        <v>0</v>
      </c>
      <c r="AE2516" s="124" t="str">
        <f t="shared" si="171"/>
        <v/>
      </c>
      <c r="AF2516" s="195" t="str">
        <f t="shared" si="173"/>
        <v/>
      </c>
      <c r="AG2516" s="194" t="str">
        <f t="shared" si="174"/>
        <v/>
      </c>
      <c r="AH2516" s="194">
        <f>IF(AG2516="",0,IF(ISERROR(VLOOKUP(AG2516,AG$7:AG2515,1,FALSE)),1,0))</f>
        <v>0</v>
      </c>
      <c r="AI2516" s="194"/>
    </row>
    <row r="2517" spans="1:35" ht="16.5" customHeight="1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75">
        <f>IF(AND($X$5012&lt;&gt;" ",$X$5012&lt;&gt;0),IF(X2517=$X$5012,1+COUNTIF(U$7:U2516,"&gt;0"),0),0)</f>
        <v>0</v>
      </c>
      <c r="V2517" s="178" t="s">
        <v>2706</v>
      </c>
      <c r="W2517" s="130"/>
      <c r="X2517" s="131"/>
      <c r="Y2517" s="131"/>
      <c r="Z2517" s="206"/>
      <c r="AA2517" s="134"/>
      <c r="AB2517" s="174">
        <f>IF(AC2517="totale",SUMIF(AA$7:AA2517,"somma",Z$7:Z2517)-SUMIF(AC$7:AC2516,"totale",AB$7:AB2516),0)</f>
        <v>0</v>
      </c>
      <c r="AC2517" s="134"/>
      <c r="AD2517" s="194">
        <f t="shared" si="172"/>
        <v>0</v>
      </c>
      <c r="AE2517" s="124" t="str">
        <f t="shared" si="171"/>
        <v/>
      </c>
      <c r="AF2517" s="195" t="str">
        <f t="shared" si="173"/>
        <v/>
      </c>
      <c r="AG2517" s="194" t="str">
        <f t="shared" si="174"/>
        <v/>
      </c>
      <c r="AH2517" s="194">
        <f>IF(AG2517="",0,IF(ISERROR(VLOOKUP(AG2517,AG$7:AG2516,1,FALSE)),1,0))</f>
        <v>0</v>
      </c>
      <c r="AI2517" s="194"/>
    </row>
    <row r="2518" spans="1:35" ht="16.5" customHeight="1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75">
        <f>IF(AND($X$5012&lt;&gt;" ",$X$5012&lt;&gt;0),IF(X2518=$X$5012,1+COUNTIF(U$7:U2517,"&gt;0"),0),0)</f>
        <v>0</v>
      </c>
      <c r="V2518" s="178" t="s">
        <v>2707</v>
      </c>
      <c r="W2518" s="130"/>
      <c r="X2518" s="131"/>
      <c r="Y2518" s="131"/>
      <c r="Z2518" s="206"/>
      <c r="AA2518" s="134"/>
      <c r="AB2518" s="174">
        <f>IF(AC2518="totale",SUMIF(AA$7:AA2518,"somma",Z$7:Z2518)-SUMIF(AC$7:AC2517,"totale",AB$7:AB2517),0)</f>
        <v>0</v>
      </c>
      <c r="AC2518" s="134"/>
      <c r="AD2518" s="194">
        <f t="shared" si="172"/>
        <v>0</v>
      </c>
      <c r="AE2518" s="124" t="str">
        <f t="shared" si="171"/>
        <v/>
      </c>
      <c r="AF2518" s="195" t="str">
        <f t="shared" si="173"/>
        <v/>
      </c>
      <c r="AG2518" s="194" t="str">
        <f t="shared" si="174"/>
        <v/>
      </c>
      <c r="AH2518" s="194">
        <f>IF(AG2518="",0,IF(ISERROR(VLOOKUP(AG2518,AG$7:AG2517,1,FALSE)),1,0))</f>
        <v>0</v>
      </c>
      <c r="AI2518" s="194"/>
    </row>
    <row r="2519" spans="1:35" ht="16.5" customHeight="1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75">
        <f>IF(AND($X$5012&lt;&gt;" ",$X$5012&lt;&gt;0),IF(X2519=$X$5012,1+COUNTIF(U$7:U2518,"&gt;0"),0),0)</f>
        <v>0</v>
      </c>
      <c r="V2519" s="178" t="s">
        <v>2708</v>
      </c>
      <c r="W2519" s="130"/>
      <c r="X2519" s="131"/>
      <c r="Y2519" s="131"/>
      <c r="Z2519" s="206"/>
      <c r="AA2519" s="134"/>
      <c r="AB2519" s="174">
        <f>IF(AC2519="totale",SUMIF(AA$7:AA2519,"somma",Z$7:Z2519)-SUMIF(AC$7:AC2518,"totale",AB$7:AB2518),0)</f>
        <v>0</v>
      </c>
      <c r="AC2519" s="134"/>
      <c r="AD2519" s="194">
        <f t="shared" si="172"/>
        <v>0</v>
      </c>
      <c r="AE2519" s="124" t="str">
        <f t="shared" si="171"/>
        <v/>
      </c>
      <c r="AF2519" s="195" t="str">
        <f t="shared" si="173"/>
        <v/>
      </c>
      <c r="AG2519" s="194" t="str">
        <f t="shared" si="174"/>
        <v/>
      </c>
      <c r="AH2519" s="194">
        <f>IF(AG2519="",0,IF(ISERROR(VLOOKUP(AG2519,AG$7:AG2518,1,FALSE)),1,0))</f>
        <v>0</v>
      </c>
      <c r="AI2519" s="194"/>
    </row>
    <row r="2520" spans="1:35" ht="16.5" customHeight="1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75">
        <f>IF(AND($X$5012&lt;&gt;" ",$X$5012&lt;&gt;0),IF(X2520=$X$5012,1+COUNTIF(U$7:U2519,"&gt;0"),0),0)</f>
        <v>0</v>
      </c>
      <c r="V2520" s="178" t="s">
        <v>2709</v>
      </c>
      <c r="W2520" s="130"/>
      <c r="X2520" s="131"/>
      <c r="Y2520" s="131"/>
      <c r="Z2520" s="206"/>
      <c r="AA2520" s="134"/>
      <c r="AB2520" s="174">
        <f>IF(AC2520="totale",SUMIF(AA$7:AA2520,"somma",Z$7:Z2520)-SUMIF(AC$7:AC2519,"totale",AB$7:AB2519),0)</f>
        <v>0</v>
      </c>
      <c r="AC2520" s="134"/>
      <c r="AD2520" s="194">
        <f t="shared" si="172"/>
        <v>0</v>
      </c>
      <c r="AE2520" s="124" t="str">
        <f t="shared" si="171"/>
        <v/>
      </c>
      <c r="AF2520" s="195" t="str">
        <f t="shared" si="173"/>
        <v/>
      </c>
      <c r="AG2520" s="194" t="str">
        <f t="shared" si="174"/>
        <v/>
      </c>
      <c r="AH2520" s="194">
        <f>IF(AG2520="",0,IF(ISERROR(VLOOKUP(AG2520,AG$7:AG2519,1,FALSE)),1,0))</f>
        <v>0</v>
      </c>
      <c r="AI2520" s="194"/>
    </row>
    <row r="2521" spans="1:35" ht="16.5" customHeight="1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75">
        <f>IF(AND($X$5012&lt;&gt;" ",$X$5012&lt;&gt;0),IF(X2521=$X$5012,1+COUNTIF(U$7:U2520,"&gt;0"),0),0)</f>
        <v>0</v>
      </c>
      <c r="V2521" s="178" t="s">
        <v>2710</v>
      </c>
      <c r="W2521" s="130"/>
      <c r="X2521" s="131"/>
      <c r="Y2521" s="131"/>
      <c r="Z2521" s="206"/>
      <c r="AA2521" s="134"/>
      <c r="AB2521" s="174">
        <f>IF(AC2521="totale",SUMIF(AA$7:AA2521,"somma",Z$7:Z2521)-SUMIF(AC$7:AC2520,"totale",AB$7:AB2520),0)</f>
        <v>0</v>
      </c>
      <c r="AC2521" s="134"/>
      <c r="AD2521" s="194">
        <f t="shared" si="172"/>
        <v>0</v>
      </c>
      <c r="AE2521" s="124" t="str">
        <f t="shared" si="171"/>
        <v/>
      </c>
      <c r="AF2521" s="195" t="str">
        <f t="shared" si="173"/>
        <v/>
      </c>
      <c r="AG2521" s="194" t="str">
        <f t="shared" si="174"/>
        <v/>
      </c>
      <c r="AH2521" s="194">
        <f>IF(AG2521="",0,IF(ISERROR(VLOOKUP(AG2521,AG$7:AG2520,1,FALSE)),1,0))</f>
        <v>0</v>
      </c>
      <c r="AI2521" s="194"/>
    </row>
    <row r="2522" spans="1:35" ht="16.5" customHeight="1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75">
        <f>IF(AND($X$5012&lt;&gt;" ",$X$5012&lt;&gt;0),IF(X2522=$X$5012,1+COUNTIF(U$7:U2521,"&gt;0"),0),0)</f>
        <v>0</v>
      </c>
      <c r="V2522" s="178" t="s">
        <v>2711</v>
      </c>
      <c r="W2522" s="130"/>
      <c r="X2522" s="131"/>
      <c r="Y2522" s="131"/>
      <c r="Z2522" s="206"/>
      <c r="AA2522" s="134"/>
      <c r="AB2522" s="174">
        <f>IF(AC2522="totale",SUMIF(AA$7:AA2522,"somma",Z$7:Z2522)-SUMIF(AC$7:AC2521,"totale",AB$7:AB2521),0)</f>
        <v>0</v>
      </c>
      <c r="AC2522" s="134"/>
      <c r="AD2522" s="194">
        <f t="shared" si="172"/>
        <v>0</v>
      </c>
      <c r="AE2522" s="124" t="str">
        <f t="shared" si="171"/>
        <v/>
      </c>
      <c r="AF2522" s="195" t="str">
        <f t="shared" si="173"/>
        <v/>
      </c>
      <c r="AG2522" s="194" t="str">
        <f t="shared" si="174"/>
        <v/>
      </c>
      <c r="AH2522" s="194">
        <f>IF(AG2522="",0,IF(ISERROR(VLOOKUP(AG2522,AG$7:AG2521,1,FALSE)),1,0))</f>
        <v>0</v>
      </c>
      <c r="AI2522" s="194"/>
    </row>
    <row r="2523" spans="1:35" ht="16.5" customHeight="1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75">
        <f>IF(AND($X$5012&lt;&gt;" ",$X$5012&lt;&gt;0),IF(X2523=$X$5012,1+COUNTIF(U$7:U2522,"&gt;0"),0),0)</f>
        <v>0</v>
      </c>
      <c r="V2523" s="178" t="s">
        <v>2712</v>
      </c>
      <c r="W2523" s="130"/>
      <c r="X2523" s="131"/>
      <c r="Y2523" s="131"/>
      <c r="Z2523" s="206"/>
      <c r="AA2523" s="134"/>
      <c r="AB2523" s="174">
        <f>IF(AC2523="totale",SUMIF(AA$7:AA2523,"somma",Z$7:Z2523)-SUMIF(AC$7:AC2522,"totale",AB$7:AB2522),0)</f>
        <v>0</v>
      </c>
      <c r="AC2523" s="134"/>
      <c r="AD2523" s="194">
        <f t="shared" si="172"/>
        <v>0</v>
      </c>
      <c r="AE2523" s="124" t="str">
        <f t="shared" si="171"/>
        <v/>
      </c>
      <c r="AF2523" s="195" t="str">
        <f t="shared" si="173"/>
        <v/>
      </c>
      <c r="AG2523" s="194" t="str">
        <f t="shared" si="174"/>
        <v/>
      </c>
      <c r="AH2523" s="194">
        <f>IF(AG2523="",0,IF(ISERROR(VLOOKUP(AG2523,AG$7:AG2522,1,FALSE)),1,0))</f>
        <v>0</v>
      </c>
      <c r="AI2523" s="194"/>
    </row>
    <row r="2524" spans="1:35" ht="16.5" customHeight="1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75">
        <f>IF(AND($X$5012&lt;&gt;" ",$X$5012&lt;&gt;0),IF(X2524=$X$5012,1+COUNTIF(U$7:U2523,"&gt;0"),0),0)</f>
        <v>0</v>
      </c>
      <c r="V2524" s="178" t="s">
        <v>2713</v>
      </c>
      <c r="W2524" s="130"/>
      <c r="X2524" s="131"/>
      <c r="Y2524" s="131"/>
      <c r="Z2524" s="206"/>
      <c r="AA2524" s="134"/>
      <c r="AB2524" s="174">
        <f>IF(AC2524="totale",SUMIF(AA$7:AA2524,"somma",Z$7:Z2524)-SUMIF(AC$7:AC2523,"totale",AB$7:AB2523),0)</f>
        <v>0</v>
      </c>
      <c r="AC2524" s="134"/>
      <c r="AD2524" s="194">
        <f t="shared" si="172"/>
        <v>0</v>
      </c>
      <c r="AE2524" s="124" t="str">
        <f t="shared" si="171"/>
        <v/>
      </c>
      <c r="AF2524" s="195" t="str">
        <f t="shared" si="173"/>
        <v/>
      </c>
      <c r="AG2524" s="194" t="str">
        <f t="shared" si="174"/>
        <v/>
      </c>
      <c r="AH2524" s="194">
        <f>IF(AG2524="",0,IF(ISERROR(VLOOKUP(AG2524,AG$7:AG2523,1,FALSE)),1,0))</f>
        <v>0</v>
      </c>
      <c r="AI2524" s="194"/>
    </row>
    <row r="2525" spans="1:35" ht="16.5" customHeight="1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75">
        <f>IF(AND($X$5012&lt;&gt;" ",$X$5012&lt;&gt;0),IF(X2525=$X$5012,1+COUNTIF(U$7:U2524,"&gt;0"),0),0)</f>
        <v>0</v>
      </c>
      <c r="V2525" s="178" t="s">
        <v>2714</v>
      </c>
      <c r="W2525" s="130"/>
      <c r="X2525" s="131"/>
      <c r="Y2525" s="131"/>
      <c r="Z2525" s="206"/>
      <c r="AA2525" s="134"/>
      <c r="AB2525" s="174">
        <f>IF(AC2525="totale",SUMIF(AA$7:AA2525,"somma",Z$7:Z2525)-SUMIF(AC$7:AC2524,"totale",AB$7:AB2524),0)</f>
        <v>0</v>
      </c>
      <c r="AC2525" s="134"/>
      <c r="AD2525" s="194">
        <f t="shared" si="172"/>
        <v>0</v>
      </c>
      <c r="AE2525" s="124" t="str">
        <f t="shared" si="171"/>
        <v/>
      </c>
      <c r="AF2525" s="195" t="str">
        <f t="shared" si="173"/>
        <v/>
      </c>
      <c r="AG2525" s="194" t="str">
        <f t="shared" si="174"/>
        <v/>
      </c>
      <c r="AH2525" s="194">
        <f>IF(AG2525="",0,IF(ISERROR(VLOOKUP(AG2525,AG$7:AG2524,1,FALSE)),1,0))</f>
        <v>0</v>
      </c>
      <c r="AI2525" s="194"/>
    </row>
    <row r="2526" spans="1:35" ht="16.5" customHeight="1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75">
        <f>IF(AND($X$5012&lt;&gt;" ",$X$5012&lt;&gt;0),IF(X2526=$X$5012,1+COUNTIF(U$7:U2525,"&gt;0"),0),0)</f>
        <v>0</v>
      </c>
      <c r="V2526" s="178" t="s">
        <v>2715</v>
      </c>
      <c r="W2526" s="130"/>
      <c r="X2526" s="131"/>
      <c r="Y2526" s="131"/>
      <c r="Z2526" s="206"/>
      <c r="AA2526" s="134"/>
      <c r="AB2526" s="174">
        <f>IF(AC2526="totale",SUMIF(AA$7:AA2526,"somma",Z$7:Z2526)-SUMIF(AC$7:AC2525,"totale",AB$7:AB2525),0)</f>
        <v>0</v>
      </c>
      <c r="AC2526" s="134"/>
      <c r="AD2526" s="194">
        <f t="shared" si="172"/>
        <v>0</v>
      </c>
      <c r="AE2526" s="124" t="str">
        <f t="shared" si="171"/>
        <v/>
      </c>
      <c r="AF2526" s="195" t="str">
        <f t="shared" si="173"/>
        <v/>
      </c>
      <c r="AG2526" s="194" t="str">
        <f t="shared" si="174"/>
        <v/>
      </c>
      <c r="AH2526" s="194">
        <f>IF(AG2526="",0,IF(ISERROR(VLOOKUP(AG2526,AG$7:AG2525,1,FALSE)),1,0))</f>
        <v>0</v>
      </c>
      <c r="AI2526" s="194"/>
    </row>
    <row r="2527" spans="1:35" ht="16.5" customHeight="1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75">
        <f>IF(AND($X$5012&lt;&gt;" ",$X$5012&lt;&gt;0),IF(X2527=$X$5012,1+COUNTIF(U$7:U2526,"&gt;0"),0),0)</f>
        <v>0</v>
      </c>
      <c r="V2527" s="178" t="s">
        <v>2716</v>
      </c>
      <c r="W2527" s="130"/>
      <c r="X2527" s="131"/>
      <c r="Y2527" s="131"/>
      <c r="Z2527" s="206"/>
      <c r="AA2527" s="134"/>
      <c r="AB2527" s="174">
        <f>IF(AC2527="totale",SUMIF(AA$7:AA2527,"somma",Z$7:Z2527)-SUMIF(AC$7:AC2526,"totale",AB$7:AB2526),0)</f>
        <v>0</v>
      </c>
      <c r="AC2527" s="134"/>
      <c r="AD2527" s="194">
        <f t="shared" si="172"/>
        <v>0</v>
      </c>
      <c r="AE2527" s="124" t="str">
        <f t="shared" si="171"/>
        <v/>
      </c>
      <c r="AF2527" s="195" t="str">
        <f t="shared" si="173"/>
        <v/>
      </c>
      <c r="AG2527" s="194" t="str">
        <f t="shared" si="174"/>
        <v/>
      </c>
      <c r="AH2527" s="194">
        <f>IF(AG2527="",0,IF(ISERROR(VLOOKUP(AG2527,AG$7:AG2526,1,FALSE)),1,0))</f>
        <v>0</v>
      </c>
      <c r="AI2527" s="194"/>
    </row>
    <row r="2528" spans="1:35" ht="16.5" customHeight="1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75">
        <f>IF(AND($X$5012&lt;&gt;" ",$X$5012&lt;&gt;0),IF(X2528=$X$5012,1+COUNTIF(U$7:U2527,"&gt;0"),0),0)</f>
        <v>0</v>
      </c>
      <c r="V2528" s="178" t="s">
        <v>2717</v>
      </c>
      <c r="W2528" s="130"/>
      <c r="X2528" s="131"/>
      <c r="Y2528" s="131"/>
      <c r="Z2528" s="206"/>
      <c r="AA2528" s="134"/>
      <c r="AB2528" s="174">
        <f>IF(AC2528="totale",SUMIF(AA$7:AA2528,"somma",Z$7:Z2528)-SUMIF(AC$7:AC2527,"totale",AB$7:AB2527),0)</f>
        <v>0</v>
      </c>
      <c r="AC2528" s="134"/>
      <c r="AD2528" s="194">
        <f t="shared" si="172"/>
        <v>0</v>
      </c>
      <c r="AE2528" s="124" t="str">
        <f t="shared" si="171"/>
        <v/>
      </c>
      <c r="AF2528" s="195" t="str">
        <f t="shared" si="173"/>
        <v/>
      </c>
      <c r="AG2528" s="194" t="str">
        <f t="shared" si="174"/>
        <v/>
      </c>
      <c r="AH2528" s="194">
        <f>IF(AG2528="",0,IF(ISERROR(VLOOKUP(AG2528,AG$7:AG2527,1,FALSE)),1,0))</f>
        <v>0</v>
      </c>
      <c r="AI2528" s="194"/>
    </row>
    <row r="2529" spans="1:35" ht="16.5" customHeight="1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75">
        <f>IF(AND($X$5012&lt;&gt;" ",$X$5012&lt;&gt;0),IF(X2529=$X$5012,1+COUNTIF(U$7:U2528,"&gt;0"),0),0)</f>
        <v>0</v>
      </c>
      <c r="V2529" s="178" t="s">
        <v>2718</v>
      </c>
      <c r="W2529" s="130"/>
      <c r="X2529" s="131"/>
      <c r="Y2529" s="131"/>
      <c r="Z2529" s="206"/>
      <c r="AA2529" s="134"/>
      <c r="AB2529" s="174">
        <f>IF(AC2529="totale",SUMIF(AA$7:AA2529,"somma",Z$7:Z2529)-SUMIF(AC$7:AC2528,"totale",AB$7:AB2528),0)</f>
        <v>0</v>
      </c>
      <c r="AC2529" s="134"/>
      <c r="AD2529" s="194">
        <f t="shared" si="172"/>
        <v>0</v>
      </c>
      <c r="AE2529" s="124" t="str">
        <f t="shared" si="171"/>
        <v/>
      </c>
      <c r="AF2529" s="195" t="str">
        <f t="shared" si="173"/>
        <v/>
      </c>
      <c r="AG2529" s="194" t="str">
        <f t="shared" si="174"/>
        <v/>
      </c>
      <c r="AH2529" s="194">
        <f>IF(AG2529="",0,IF(ISERROR(VLOOKUP(AG2529,AG$7:AG2528,1,FALSE)),1,0))</f>
        <v>0</v>
      </c>
      <c r="AI2529" s="194"/>
    </row>
    <row r="2530" spans="1:35" ht="16.5" customHeight="1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75">
        <f>IF(AND($X$5012&lt;&gt;" ",$X$5012&lt;&gt;0),IF(X2530=$X$5012,1+COUNTIF(U$7:U2529,"&gt;0"),0),0)</f>
        <v>0</v>
      </c>
      <c r="V2530" s="178" t="s">
        <v>2719</v>
      </c>
      <c r="W2530" s="130"/>
      <c r="X2530" s="131"/>
      <c r="Y2530" s="131"/>
      <c r="Z2530" s="206"/>
      <c r="AA2530" s="134"/>
      <c r="AB2530" s="174">
        <f>IF(AC2530="totale",SUMIF(AA$7:AA2530,"somma",Z$7:Z2530)-SUMIF(AC$7:AC2529,"totale",AB$7:AB2529),0)</f>
        <v>0</v>
      </c>
      <c r="AC2530" s="134"/>
      <c r="AD2530" s="194">
        <f t="shared" si="172"/>
        <v>0</v>
      </c>
      <c r="AE2530" s="124" t="str">
        <f t="shared" si="171"/>
        <v/>
      </c>
      <c r="AF2530" s="195" t="str">
        <f t="shared" si="173"/>
        <v/>
      </c>
      <c r="AG2530" s="194" t="str">
        <f t="shared" si="174"/>
        <v/>
      </c>
      <c r="AH2530" s="194">
        <f>IF(AG2530="",0,IF(ISERROR(VLOOKUP(AG2530,AG$7:AG2529,1,FALSE)),1,0))</f>
        <v>0</v>
      </c>
      <c r="AI2530" s="194"/>
    </row>
    <row r="2531" spans="1:35" ht="16.5" customHeight="1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75">
        <f>IF(AND($X$5012&lt;&gt;" ",$X$5012&lt;&gt;0),IF(X2531=$X$5012,1+COUNTIF(U$7:U2530,"&gt;0"),0),0)</f>
        <v>0</v>
      </c>
      <c r="V2531" s="178" t="s">
        <v>2720</v>
      </c>
      <c r="W2531" s="130"/>
      <c r="X2531" s="131"/>
      <c r="Y2531" s="131"/>
      <c r="Z2531" s="206"/>
      <c r="AA2531" s="134"/>
      <c r="AB2531" s="174">
        <f>IF(AC2531="totale",SUMIF(AA$7:AA2531,"somma",Z$7:Z2531)-SUMIF(AC$7:AC2530,"totale",AB$7:AB2530),0)</f>
        <v>0</v>
      </c>
      <c r="AC2531" s="134"/>
      <c r="AD2531" s="194">
        <f t="shared" si="172"/>
        <v>0</v>
      </c>
      <c r="AE2531" s="124" t="str">
        <f t="shared" si="171"/>
        <v/>
      </c>
      <c r="AF2531" s="195" t="str">
        <f t="shared" si="173"/>
        <v/>
      </c>
      <c r="AG2531" s="194" t="str">
        <f t="shared" si="174"/>
        <v/>
      </c>
      <c r="AH2531" s="194">
        <f>IF(AG2531="",0,IF(ISERROR(VLOOKUP(AG2531,AG$7:AG2530,1,FALSE)),1,0))</f>
        <v>0</v>
      </c>
      <c r="AI2531" s="194"/>
    </row>
    <row r="2532" spans="1:35" ht="16.5" customHeight="1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75">
        <f>IF(AND($X$5012&lt;&gt;" ",$X$5012&lt;&gt;0),IF(X2532=$X$5012,1+COUNTIF(U$7:U2531,"&gt;0"),0),0)</f>
        <v>0</v>
      </c>
      <c r="V2532" s="178" t="s">
        <v>2721</v>
      </c>
      <c r="W2532" s="130"/>
      <c r="X2532" s="131"/>
      <c r="Y2532" s="131"/>
      <c r="Z2532" s="206"/>
      <c r="AA2532" s="134"/>
      <c r="AB2532" s="174">
        <f>IF(AC2532="totale",SUMIF(AA$7:AA2532,"somma",Z$7:Z2532)-SUMIF(AC$7:AC2531,"totale",AB$7:AB2531),0)</f>
        <v>0</v>
      </c>
      <c r="AC2532" s="134"/>
      <c r="AD2532" s="194">
        <f t="shared" si="172"/>
        <v>0</v>
      </c>
      <c r="AE2532" s="124" t="str">
        <f t="shared" si="171"/>
        <v/>
      </c>
      <c r="AF2532" s="195" t="str">
        <f t="shared" si="173"/>
        <v/>
      </c>
      <c r="AG2532" s="194" t="str">
        <f t="shared" si="174"/>
        <v/>
      </c>
      <c r="AH2532" s="194">
        <f>IF(AG2532="",0,IF(ISERROR(VLOOKUP(AG2532,AG$7:AG2531,1,FALSE)),1,0))</f>
        <v>0</v>
      </c>
      <c r="AI2532" s="194"/>
    </row>
    <row r="2533" spans="1:35" ht="16.5" customHeight="1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75">
        <f>IF(AND($X$5012&lt;&gt;" ",$X$5012&lt;&gt;0),IF(X2533=$X$5012,1+COUNTIF(U$7:U2532,"&gt;0"),0),0)</f>
        <v>0</v>
      </c>
      <c r="V2533" s="178" t="s">
        <v>2722</v>
      </c>
      <c r="W2533" s="130"/>
      <c r="X2533" s="131"/>
      <c r="Y2533" s="131"/>
      <c r="Z2533" s="206"/>
      <c r="AA2533" s="134"/>
      <c r="AB2533" s="174">
        <f>IF(AC2533="totale",SUMIF(AA$7:AA2533,"somma",Z$7:Z2533)-SUMIF(AC$7:AC2532,"totale",AB$7:AB2532),0)</f>
        <v>0</v>
      </c>
      <c r="AC2533" s="134"/>
      <c r="AD2533" s="194">
        <f t="shared" si="172"/>
        <v>0</v>
      </c>
      <c r="AE2533" s="124" t="str">
        <f t="shared" si="171"/>
        <v/>
      </c>
      <c r="AF2533" s="195" t="str">
        <f t="shared" si="173"/>
        <v/>
      </c>
      <c r="AG2533" s="194" t="str">
        <f t="shared" si="174"/>
        <v/>
      </c>
      <c r="AH2533" s="194">
        <f>IF(AG2533="",0,IF(ISERROR(VLOOKUP(AG2533,AG$7:AG2532,1,FALSE)),1,0))</f>
        <v>0</v>
      </c>
      <c r="AI2533" s="194"/>
    </row>
    <row r="2534" spans="1:35" ht="16.5" customHeight="1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75">
        <f>IF(AND($X$5012&lt;&gt;" ",$X$5012&lt;&gt;0),IF(X2534=$X$5012,1+COUNTIF(U$7:U2533,"&gt;0"),0),0)</f>
        <v>0</v>
      </c>
      <c r="V2534" s="178" t="s">
        <v>2723</v>
      </c>
      <c r="W2534" s="130"/>
      <c r="X2534" s="131"/>
      <c r="Y2534" s="131"/>
      <c r="Z2534" s="206"/>
      <c r="AA2534" s="134"/>
      <c r="AB2534" s="174">
        <f>IF(AC2534="totale",SUMIF(AA$7:AA2534,"somma",Z$7:Z2534)-SUMIF(AC$7:AC2533,"totale",AB$7:AB2533),0)</f>
        <v>0</v>
      </c>
      <c r="AC2534" s="134"/>
      <c r="AD2534" s="194">
        <f t="shared" si="172"/>
        <v>0</v>
      </c>
      <c r="AE2534" s="124" t="str">
        <f t="shared" si="171"/>
        <v/>
      </c>
      <c r="AF2534" s="195" t="str">
        <f t="shared" si="173"/>
        <v/>
      </c>
      <c r="AG2534" s="194" t="str">
        <f t="shared" si="174"/>
        <v/>
      </c>
      <c r="AH2534" s="194">
        <f>IF(AG2534="",0,IF(ISERROR(VLOOKUP(AG2534,AG$7:AG2533,1,FALSE)),1,0))</f>
        <v>0</v>
      </c>
      <c r="AI2534" s="194"/>
    </row>
    <row r="2535" spans="1:35" ht="16.5" customHeight="1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75">
        <f>IF(AND($X$5012&lt;&gt;" ",$X$5012&lt;&gt;0),IF(X2535=$X$5012,1+COUNTIF(U$7:U2534,"&gt;0"),0),0)</f>
        <v>0</v>
      </c>
      <c r="V2535" s="178" t="s">
        <v>2724</v>
      </c>
      <c r="W2535" s="130"/>
      <c r="X2535" s="131"/>
      <c r="Y2535" s="131"/>
      <c r="Z2535" s="206"/>
      <c r="AA2535" s="134"/>
      <c r="AB2535" s="174">
        <f>IF(AC2535="totale",SUMIF(AA$7:AA2535,"somma",Z$7:Z2535)-SUMIF(AC$7:AC2534,"totale",AB$7:AB2534),0)</f>
        <v>0</v>
      </c>
      <c r="AC2535" s="134"/>
      <c r="AD2535" s="194">
        <f t="shared" si="172"/>
        <v>0</v>
      </c>
      <c r="AE2535" s="124" t="str">
        <f t="shared" si="171"/>
        <v/>
      </c>
      <c r="AF2535" s="195" t="str">
        <f t="shared" si="173"/>
        <v/>
      </c>
      <c r="AG2535" s="194" t="str">
        <f t="shared" si="174"/>
        <v/>
      </c>
      <c r="AH2535" s="194">
        <f>IF(AG2535="",0,IF(ISERROR(VLOOKUP(AG2535,AG$7:AG2534,1,FALSE)),1,0))</f>
        <v>0</v>
      </c>
      <c r="AI2535" s="194"/>
    </row>
    <row r="2536" spans="1:35" ht="16.5" customHeight="1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75">
        <f>IF(AND($X$5012&lt;&gt;" ",$X$5012&lt;&gt;0),IF(X2536=$X$5012,1+COUNTIF(U$7:U2535,"&gt;0"),0),0)</f>
        <v>0</v>
      </c>
      <c r="V2536" s="178" t="s">
        <v>2725</v>
      </c>
      <c r="W2536" s="130"/>
      <c r="X2536" s="131"/>
      <c r="Y2536" s="131"/>
      <c r="Z2536" s="206"/>
      <c r="AA2536" s="134"/>
      <c r="AB2536" s="174">
        <f>IF(AC2536="totale",SUMIF(AA$7:AA2536,"somma",Z$7:Z2536)-SUMIF(AC$7:AC2535,"totale",AB$7:AB2535),0)</f>
        <v>0</v>
      </c>
      <c r="AC2536" s="134"/>
      <c r="AD2536" s="194">
        <f t="shared" si="172"/>
        <v>0</v>
      </c>
      <c r="AE2536" s="124" t="str">
        <f t="shared" si="171"/>
        <v/>
      </c>
      <c r="AF2536" s="195" t="str">
        <f t="shared" si="173"/>
        <v/>
      </c>
      <c r="AG2536" s="194" t="str">
        <f t="shared" si="174"/>
        <v/>
      </c>
      <c r="AH2536" s="194">
        <f>IF(AG2536="",0,IF(ISERROR(VLOOKUP(AG2536,AG$7:AG2535,1,FALSE)),1,0))</f>
        <v>0</v>
      </c>
      <c r="AI2536" s="194"/>
    </row>
    <row r="2537" spans="1:35" ht="16.5" customHeight="1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75">
        <f>IF(AND($X$5012&lt;&gt;" ",$X$5012&lt;&gt;0),IF(X2537=$X$5012,1+COUNTIF(U$7:U2536,"&gt;0"),0),0)</f>
        <v>0</v>
      </c>
      <c r="V2537" s="178" t="s">
        <v>2726</v>
      </c>
      <c r="W2537" s="130"/>
      <c r="X2537" s="131"/>
      <c r="Y2537" s="131"/>
      <c r="Z2537" s="206"/>
      <c r="AA2537" s="134"/>
      <c r="AB2537" s="174">
        <f>IF(AC2537="totale",SUMIF(AA$7:AA2537,"somma",Z$7:Z2537)-SUMIF(AC$7:AC2536,"totale",AB$7:AB2536),0)</f>
        <v>0</v>
      </c>
      <c r="AC2537" s="134"/>
      <c r="AD2537" s="194">
        <f t="shared" si="172"/>
        <v>0</v>
      </c>
      <c r="AE2537" s="124" t="str">
        <f t="shared" si="171"/>
        <v/>
      </c>
      <c r="AF2537" s="195" t="str">
        <f t="shared" si="173"/>
        <v/>
      </c>
      <c r="AG2537" s="194" t="str">
        <f t="shared" si="174"/>
        <v/>
      </c>
      <c r="AH2537" s="194">
        <f>IF(AG2537="",0,IF(ISERROR(VLOOKUP(AG2537,AG$7:AG2536,1,FALSE)),1,0))</f>
        <v>0</v>
      </c>
      <c r="AI2537" s="194"/>
    </row>
    <row r="2538" spans="1:35" ht="16.5" customHeight="1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75">
        <f>IF(AND($X$5012&lt;&gt;" ",$X$5012&lt;&gt;0),IF(X2538=$X$5012,1+COUNTIF(U$7:U2537,"&gt;0"),0),0)</f>
        <v>0</v>
      </c>
      <c r="V2538" s="178" t="s">
        <v>2727</v>
      </c>
      <c r="W2538" s="130"/>
      <c r="X2538" s="131"/>
      <c r="Y2538" s="131"/>
      <c r="Z2538" s="206"/>
      <c r="AA2538" s="134"/>
      <c r="AB2538" s="174">
        <f>IF(AC2538="totale",SUMIF(AA$7:AA2538,"somma",Z$7:Z2538)-SUMIF(AC$7:AC2537,"totale",AB$7:AB2537),0)</f>
        <v>0</v>
      </c>
      <c r="AC2538" s="134"/>
      <c r="AD2538" s="194">
        <f t="shared" si="172"/>
        <v>0</v>
      </c>
      <c r="AE2538" s="124" t="str">
        <f t="shared" si="171"/>
        <v/>
      </c>
      <c r="AF2538" s="195" t="str">
        <f t="shared" si="173"/>
        <v/>
      </c>
      <c r="AG2538" s="194" t="str">
        <f t="shared" si="174"/>
        <v/>
      </c>
      <c r="AH2538" s="194">
        <f>IF(AG2538="",0,IF(ISERROR(VLOOKUP(AG2538,AG$7:AG2537,1,FALSE)),1,0))</f>
        <v>0</v>
      </c>
      <c r="AI2538" s="194"/>
    </row>
    <row r="2539" spans="1:35" ht="16.5" customHeight="1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75">
        <f>IF(AND($X$5012&lt;&gt;" ",$X$5012&lt;&gt;0),IF(X2539=$X$5012,1+COUNTIF(U$7:U2538,"&gt;0"),0),0)</f>
        <v>0</v>
      </c>
      <c r="V2539" s="178" t="s">
        <v>2728</v>
      </c>
      <c r="W2539" s="130"/>
      <c r="X2539" s="131"/>
      <c r="Y2539" s="131"/>
      <c r="Z2539" s="206"/>
      <c r="AA2539" s="134"/>
      <c r="AB2539" s="174">
        <f>IF(AC2539="totale",SUMIF(AA$7:AA2539,"somma",Z$7:Z2539)-SUMIF(AC$7:AC2538,"totale",AB$7:AB2538),0)</f>
        <v>0</v>
      </c>
      <c r="AC2539" s="134"/>
      <c r="AD2539" s="194">
        <f t="shared" si="172"/>
        <v>0</v>
      </c>
      <c r="AE2539" s="124" t="str">
        <f t="shared" si="171"/>
        <v/>
      </c>
      <c r="AF2539" s="195" t="str">
        <f t="shared" si="173"/>
        <v/>
      </c>
      <c r="AG2539" s="194" t="str">
        <f t="shared" si="174"/>
        <v/>
      </c>
      <c r="AH2539" s="194">
        <f>IF(AG2539="",0,IF(ISERROR(VLOOKUP(AG2539,AG$7:AG2538,1,FALSE)),1,0))</f>
        <v>0</v>
      </c>
      <c r="AI2539" s="194"/>
    </row>
    <row r="2540" spans="1:35" ht="16.5" customHeight="1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75">
        <f>IF(AND($X$5012&lt;&gt;" ",$X$5012&lt;&gt;0),IF(X2540=$X$5012,1+COUNTIF(U$7:U2539,"&gt;0"),0),0)</f>
        <v>0</v>
      </c>
      <c r="V2540" s="178" t="s">
        <v>2729</v>
      </c>
      <c r="W2540" s="130"/>
      <c r="X2540" s="131"/>
      <c r="Y2540" s="131"/>
      <c r="Z2540" s="206"/>
      <c r="AA2540" s="134"/>
      <c r="AB2540" s="174">
        <f>IF(AC2540="totale",SUMIF(AA$7:AA2540,"somma",Z$7:Z2540)-SUMIF(AC$7:AC2539,"totale",AB$7:AB2539),0)</f>
        <v>0</v>
      </c>
      <c r="AC2540" s="134"/>
      <c r="AD2540" s="194">
        <f t="shared" si="172"/>
        <v>0</v>
      </c>
      <c r="AE2540" s="124" t="str">
        <f t="shared" si="171"/>
        <v/>
      </c>
      <c r="AF2540" s="195" t="str">
        <f t="shared" si="173"/>
        <v/>
      </c>
      <c r="AG2540" s="194" t="str">
        <f t="shared" si="174"/>
        <v/>
      </c>
      <c r="AH2540" s="194">
        <f>IF(AG2540="",0,IF(ISERROR(VLOOKUP(AG2540,AG$7:AG2539,1,FALSE)),1,0))</f>
        <v>0</v>
      </c>
      <c r="AI2540" s="194"/>
    </row>
    <row r="2541" spans="1:35" ht="16.5" customHeight="1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75">
        <f>IF(AND($X$5012&lt;&gt;" ",$X$5012&lt;&gt;0),IF(X2541=$X$5012,1+COUNTIF(U$7:U2540,"&gt;0"),0),0)</f>
        <v>0</v>
      </c>
      <c r="V2541" s="178" t="s">
        <v>2730</v>
      </c>
      <c r="W2541" s="130"/>
      <c r="X2541" s="131"/>
      <c r="Y2541" s="131"/>
      <c r="Z2541" s="206"/>
      <c r="AA2541" s="134"/>
      <c r="AB2541" s="174">
        <f>IF(AC2541="totale",SUMIF(AA$7:AA2541,"somma",Z$7:Z2541)-SUMIF(AC$7:AC2540,"totale",AB$7:AB2540),0)</f>
        <v>0</v>
      </c>
      <c r="AC2541" s="134"/>
      <c r="AD2541" s="194">
        <f t="shared" si="172"/>
        <v>0</v>
      </c>
      <c r="AE2541" s="124" t="str">
        <f t="shared" si="171"/>
        <v/>
      </c>
      <c r="AF2541" s="195" t="str">
        <f t="shared" si="173"/>
        <v/>
      </c>
      <c r="AG2541" s="194" t="str">
        <f t="shared" si="174"/>
        <v/>
      </c>
      <c r="AH2541" s="194">
        <f>IF(AG2541="",0,IF(ISERROR(VLOOKUP(AG2541,AG$7:AG2540,1,FALSE)),1,0))</f>
        <v>0</v>
      </c>
      <c r="AI2541" s="194"/>
    </row>
    <row r="2542" spans="1:35" ht="16.5" customHeight="1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75">
        <f>IF(AND($X$5012&lt;&gt;" ",$X$5012&lt;&gt;0),IF(X2542=$X$5012,1+COUNTIF(U$7:U2541,"&gt;0"),0),0)</f>
        <v>0</v>
      </c>
      <c r="V2542" s="178" t="s">
        <v>2731</v>
      </c>
      <c r="W2542" s="130"/>
      <c r="X2542" s="131"/>
      <c r="Y2542" s="131"/>
      <c r="Z2542" s="206"/>
      <c r="AA2542" s="134"/>
      <c r="AB2542" s="174">
        <f>IF(AC2542="totale",SUMIF(AA$7:AA2542,"somma",Z$7:Z2542)-SUMIF(AC$7:AC2541,"totale",AB$7:AB2541),0)</f>
        <v>0</v>
      </c>
      <c r="AC2542" s="134"/>
      <c r="AD2542" s="194">
        <f t="shared" si="172"/>
        <v>0</v>
      </c>
      <c r="AE2542" s="124" t="str">
        <f t="shared" si="171"/>
        <v/>
      </c>
      <c r="AF2542" s="195" t="str">
        <f t="shared" si="173"/>
        <v/>
      </c>
      <c r="AG2542" s="194" t="str">
        <f t="shared" si="174"/>
        <v/>
      </c>
      <c r="AH2542" s="194">
        <f>IF(AG2542="",0,IF(ISERROR(VLOOKUP(AG2542,AG$7:AG2541,1,FALSE)),1,0))</f>
        <v>0</v>
      </c>
      <c r="AI2542" s="194"/>
    </row>
    <row r="2543" spans="1:35" ht="16.5" customHeight="1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75">
        <f>IF(AND($X$5012&lt;&gt;" ",$X$5012&lt;&gt;0),IF(X2543=$X$5012,1+COUNTIF(U$7:U2542,"&gt;0"),0),0)</f>
        <v>0</v>
      </c>
      <c r="V2543" s="178" t="s">
        <v>2732</v>
      </c>
      <c r="W2543" s="130"/>
      <c r="X2543" s="131"/>
      <c r="Y2543" s="131"/>
      <c r="Z2543" s="206"/>
      <c r="AA2543" s="134"/>
      <c r="AB2543" s="174">
        <f>IF(AC2543="totale",SUMIF(AA$7:AA2543,"somma",Z$7:Z2543)-SUMIF(AC$7:AC2542,"totale",AB$7:AB2542),0)</f>
        <v>0</v>
      </c>
      <c r="AC2543" s="134"/>
      <c r="AD2543" s="194">
        <f t="shared" si="172"/>
        <v>0</v>
      </c>
      <c r="AE2543" s="124" t="str">
        <f t="shared" si="171"/>
        <v/>
      </c>
      <c r="AF2543" s="195" t="str">
        <f t="shared" si="173"/>
        <v/>
      </c>
      <c r="AG2543" s="194" t="str">
        <f t="shared" si="174"/>
        <v/>
      </c>
      <c r="AH2543" s="194">
        <f>IF(AG2543="",0,IF(ISERROR(VLOOKUP(AG2543,AG$7:AG2542,1,FALSE)),1,0))</f>
        <v>0</v>
      </c>
      <c r="AI2543" s="194"/>
    </row>
    <row r="2544" spans="1:35" ht="16.5" customHeight="1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75">
        <f>IF(AND($X$5012&lt;&gt;" ",$X$5012&lt;&gt;0),IF(X2544=$X$5012,1+COUNTIF(U$7:U2543,"&gt;0"),0),0)</f>
        <v>0</v>
      </c>
      <c r="V2544" s="178" t="s">
        <v>2733</v>
      </c>
      <c r="W2544" s="130"/>
      <c r="X2544" s="131"/>
      <c r="Y2544" s="131"/>
      <c r="Z2544" s="206"/>
      <c r="AA2544" s="134"/>
      <c r="AB2544" s="174">
        <f>IF(AC2544="totale",SUMIF(AA$7:AA2544,"somma",Z$7:Z2544)-SUMIF(AC$7:AC2543,"totale",AB$7:AB2543),0)</f>
        <v>0</v>
      </c>
      <c r="AC2544" s="134"/>
      <c r="AD2544" s="194">
        <f t="shared" si="172"/>
        <v>0</v>
      </c>
      <c r="AE2544" s="124" t="str">
        <f t="shared" si="171"/>
        <v/>
      </c>
      <c r="AF2544" s="195" t="str">
        <f t="shared" si="173"/>
        <v/>
      </c>
      <c r="AG2544" s="194" t="str">
        <f t="shared" si="174"/>
        <v/>
      </c>
      <c r="AH2544" s="194">
        <f>IF(AG2544="",0,IF(ISERROR(VLOOKUP(AG2544,AG$7:AG2543,1,FALSE)),1,0))</f>
        <v>0</v>
      </c>
      <c r="AI2544" s="194"/>
    </row>
    <row r="2545" spans="1:35" ht="16.5" customHeight="1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75">
        <f>IF(AND($X$5012&lt;&gt;" ",$X$5012&lt;&gt;0),IF(X2545=$X$5012,1+COUNTIF(U$7:U2544,"&gt;0"),0),0)</f>
        <v>0</v>
      </c>
      <c r="V2545" s="178" t="s">
        <v>2734</v>
      </c>
      <c r="W2545" s="130"/>
      <c r="X2545" s="131"/>
      <c r="Y2545" s="131"/>
      <c r="Z2545" s="206"/>
      <c r="AA2545" s="134"/>
      <c r="AB2545" s="174">
        <f>IF(AC2545="totale",SUMIF(AA$7:AA2545,"somma",Z$7:Z2545)-SUMIF(AC$7:AC2544,"totale",AB$7:AB2544),0)</f>
        <v>0</v>
      </c>
      <c r="AC2545" s="134"/>
      <c r="AD2545" s="194">
        <f t="shared" si="172"/>
        <v>0</v>
      </c>
      <c r="AE2545" s="124" t="str">
        <f t="shared" si="171"/>
        <v/>
      </c>
      <c r="AF2545" s="195" t="str">
        <f t="shared" si="173"/>
        <v/>
      </c>
      <c r="AG2545" s="194" t="str">
        <f t="shared" si="174"/>
        <v/>
      </c>
      <c r="AH2545" s="194">
        <f>IF(AG2545="",0,IF(ISERROR(VLOOKUP(AG2545,AG$7:AG2544,1,FALSE)),1,0))</f>
        <v>0</v>
      </c>
      <c r="AI2545" s="194"/>
    </row>
    <row r="2546" spans="1:35" ht="16.5" customHeight="1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75">
        <f>IF(AND($X$5012&lt;&gt;" ",$X$5012&lt;&gt;0),IF(X2546=$X$5012,1+COUNTIF(U$7:U2545,"&gt;0"),0),0)</f>
        <v>0</v>
      </c>
      <c r="V2546" s="178" t="s">
        <v>2735</v>
      </c>
      <c r="W2546" s="130"/>
      <c r="X2546" s="131"/>
      <c r="Y2546" s="131"/>
      <c r="Z2546" s="206"/>
      <c r="AA2546" s="134"/>
      <c r="AB2546" s="174">
        <f>IF(AC2546="totale",SUMIF(AA$7:AA2546,"somma",Z$7:Z2546)-SUMIF(AC$7:AC2545,"totale",AB$7:AB2545),0)</f>
        <v>0</v>
      </c>
      <c r="AC2546" s="134"/>
      <c r="AD2546" s="194">
        <f t="shared" si="172"/>
        <v>0</v>
      </c>
      <c r="AE2546" s="124" t="str">
        <f t="shared" si="171"/>
        <v/>
      </c>
      <c r="AF2546" s="195" t="str">
        <f t="shared" si="173"/>
        <v/>
      </c>
      <c r="AG2546" s="194" t="str">
        <f t="shared" si="174"/>
        <v/>
      </c>
      <c r="AH2546" s="194">
        <f>IF(AG2546="",0,IF(ISERROR(VLOOKUP(AG2546,AG$7:AG2545,1,FALSE)),1,0))</f>
        <v>0</v>
      </c>
      <c r="AI2546" s="194"/>
    </row>
    <row r="2547" spans="1:35" ht="16.5" customHeight="1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75">
        <f>IF(AND($X$5012&lt;&gt;" ",$X$5012&lt;&gt;0),IF(X2547=$X$5012,1+COUNTIF(U$7:U2546,"&gt;0"),0),0)</f>
        <v>0</v>
      </c>
      <c r="V2547" s="178" t="s">
        <v>2736</v>
      </c>
      <c r="W2547" s="130"/>
      <c r="X2547" s="131"/>
      <c r="Y2547" s="131"/>
      <c r="Z2547" s="206"/>
      <c r="AA2547" s="134"/>
      <c r="AB2547" s="174">
        <f>IF(AC2547="totale",SUMIF(AA$7:AA2547,"somma",Z$7:Z2547)-SUMIF(AC$7:AC2546,"totale",AB$7:AB2546),0)</f>
        <v>0</v>
      </c>
      <c r="AC2547" s="134"/>
      <c r="AD2547" s="194">
        <f t="shared" si="172"/>
        <v>0</v>
      </c>
      <c r="AE2547" s="124" t="str">
        <f t="shared" si="171"/>
        <v/>
      </c>
      <c r="AF2547" s="195" t="str">
        <f t="shared" si="173"/>
        <v/>
      </c>
      <c r="AG2547" s="194" t="str">
        <f t="shared" si="174"/>
        <v/>
      </c>
      <c r="AH2547" s="194">
        <f>IF(AG2547="",0,IF(ISERROR(VLOOKUP(AG2547,AG$7:AG2546,1,FALSE)),1,0))</f>
        <v>0</v>
      </c>
      <c r="AI2547" s="194"/>
    </row>
    <row r="2548" spans="1:35" ht="16.5" customHeight="1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75">
        <f>IF(AND($X$5012&lt;&gt;" ",$X$5012&lt;&gt;0),IF(X2548=$X$5012,1+COUNTIF(U$7:U2547,"&gt;0"),0),0)</f>
        <v>0</v>
      </c>
      <c r="V2548" s="178" t="s">
        <v>2737</v>
      </c>
      <c r="W2548" s="130"/>
      <c r="X2548" s="131"/>
      <c r="Y2548" s="131"/>
      <c r="Z2548" s="206"/>
      <c r="AA2548" s="134"/>
      <c r="AB2548" s="174">
        <f>IF(AC2548="totale",SUMIF(AA$7:AA2548,"somma",Z$7:Z2548)-SUMIF(AC$7:AC2547,"totale",AB$7:AB2547),0)</f>
        <v>0</v>
      </c>
      <c r="AC2548" s="134"/>
      <c r="AD2548" s="194">
        <f t="shared" si="172"/>
        <v>0</v>
      </c>
      <c r="AE2548" s="124" t="str">
        <f t="shared" si="171"/>
        <v/>
      </c>
      <c r="AF2548" s="195" t="str">
        <f t="shared" si="173"/>
        <v/>
      </c>
      <c r="AG2548" s="194" t="str">
        <f t="shared" si="174"/>
        <v/>
      </c>
      <c r="AH2548" s="194">
        <f>IF(AG2548="",0,IF(ISERROR(VLOOKUP(AG2548,AG$7:AG2547,1,FALSE)),1,0))</f>
        <v>0</v>
      </c>
      <c r="AI2548" s="194"/>
    </row>
    <row r="2549" spans="1:35" ht="16.5" customHeight="1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75">
        <f>IF(AND($X$5012&lt;&gt;" ",$X$5012&lt;&gt;0),IF(X2549=$X$5012,1+COUNTIF(U$7:U2548,"&gt;0"),0),0)</f>
        <v>0</v>
      </c>
      <c r="V2549" s="178" t="s">
        <v>2738</v>
      </c>
      <c r="W2549" s="130"/>
      <c r="X2549" s="131"/>
      <c r="Y2549" s="131"/>
      <c r="Z2549" s="206"/>
      <c r="AA2549" s="134"/>
      <c r="AB2549" s="174">
        <f>IF(AC2549="totale",SUMIF(AA$7:AA2549,"somma",Z$7:Z2549)-SUMIF(AC$7:AC2548,"totale",AB$7:AB2548),0)</f>
        <v>0</v>
      </c>
      <c r="AC2549" s="134"/>
      <c r="AD2549" s="194">
        <f t="shared" si="172"/>
        <v>0</v>
      </c>
      <c r="AE2549" s="124" t="str">
        <f t="shared" si="171"/>
        <v/>
      </c>
      <c r="AF2549" s="195" t="str">
        <f t="shared" si="173"/>
        <v/>
      </c>
      <c r="AG2549" s="194" t="str">
        <f t="shared" si="174"/>
        <v/>
      </c>
      <c r="AH2549" s="194">
        <f>IF(AG2549="",0,IF(ISERROR(VLOOKUP(AG2549,AG$7:AG2548,1,FALSE)),1,0))</f>
        <v>0</v>
      </c>
      <c r="AI2549" s="194"/>
    </row>
    <row r="2550" spans="1:35" ht="16.5" customHeight="1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75">
        <f>IF(AND($X$5012&lt;&gt;" ",$X$5012&lt;&gt;0),IF(X2550=$X$5012,1+COUNTIF(U$7:U2549,"&gt;0"),0),0)</f>
        <v>0</v>
      </c>
      <c r="V2550" s="178" t="s">
        <v>2739</v>
      </c>
      <c r="W2550" s="130"/>
      <c r="X2550" s="131"/>
      <c r="Y2550" s="131"/>
      <c r="Z2550" s="206"/>
      <c r="AA2550" s="134"/>
      <c r="AB2550" s="174">
        <f>IF(AC2550="totale",SUMIF(AA$7:AA2550,"somma",Z$7:Z2550)-SUMIF(AC$7:AC2549,"totale",AB$7:AB2549),0)</f>
        <v>0</v>
      </c>
      <c r="AC2550" s="134"/>
      <c r="AD2550" s="194">
        <f t="shared" si="172"/>
        <v>0</v>
      </c>
      <c r="AE2550" s="124" t="str">
        <f t="shared" si="171"/>
        <v/>
      </c>
      <c r="AF2550" s="195" t="str">
        <f t="shared" si="173"/>
        <v/>
      </c>
      <c r="AG2550" s="194" t="str">
        <f t="shared" si="174"/>
        <v/>
      </c>
      <c r="AH2550" s="194">
        <f>IF(AG2550="",0,IF(ISERROR(VLOOKUP(AG2550,AG$7:AG2549,1,FALSE)),1,0))</f>
        <v>0</v>
      </c>
      <c r="AI2550" s="194"/>
    </row>
    <row r="2551" spans="1:35" ht="16.5" customHeight="1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75">
        <f>IF(AND($X$5012&lt;&gt;" ",$X$5012&lt;&gt;0),IF(X2551=$X$5012,1+COUNTIF(U$7:U2550,"&gt;0"),0),0)</f>
        <v>0</v>
      </c>
      <c r="V2551" s="178" t="s">
        <v>2740</v>
      </c>
      <c r="W2551" s="130"/>
      <c r="X2551" s="131"/>
      <c r="Y2551" s="131"/>
      <c r="Z2551" s="206"/>
      <c r="AA2551" s="134"/>
      <c r="AB2551" s="174">
        <f>IF(AC2551="totale",SUMIF(AA$7:AA2551,"somma",Z$7:Z2551)-SUMIF(AC$7:AC2550,"totale",AB$7:AB2550),0)</f>
        <v>0</v>
      </c>
      <c r="AC2551" s="134"/>
      <c r="AD2551" s="194">
        <f t="shared" si="172"/>
        <v>0</v>
      </c>
      <c r="AE2551" s="124" t="str">
        <f t="shared" si="171"/>
        <v/>
      </c>
      <c r="AF2551" s="195" t="str">
        <f t="shared" si="173"/>
        <v/>
      </c>
      <c r="AG2551" s="194" t="str">
        <f t="shared" si="174"/>
        <v/>
      </c>
      <c r="AH2551" s="194">
        <f>IF(AG2551="",0,IF(ISERROR(VLOOKUP(AG2551,AG$7:AG2550,1,FALSE)),1,0))</f>
        <v>0</v>
      </c>
      <c r="AI2551" s="194"/>
    </row>
    <row r="2552" spans="1:35" ht="16.5" customHeight="1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75">
        <f>IF(AND($X$5012&lt;&gt;" ",$X$5012&lt;&gt;0),IF(X2552=$X$5012,1+COUNTIF(U$7:U2551,"&gt;0"),0),0)</f>
        <v>0</v>
      </c>
      <c r="V2552" s="178" t="s">
        <v>2741</v>
      </c>
      <c r="W2552" s="130"/>
      <c r="X2552" s="131"/>
      <c r="Y2552" s="131"/>
      <c r="Z2552" s="206"/>
      <c r="AA2552" s="134"/>
      <c r="AB2552" s="174">
        <f>IF(AC2552="totale",SUMIF(AA$7:AA2552,"somma",Z$7:Z2552)-SUMIF(AC$7:AC2551,"totale",AB$7:AB2551),0)</f>
        <v>0</v>
      </c>
      <c r="AC2552" s="134"/>
      <c r="AD2552" s="194">
        <f t="shared" si="172"/>
        <v>0</v>
      </c>
      <c r="AE2552" s="124" t="str">
        <f t="shared" si="171"/>
        <v/>
      </c>
      <c r="AF2552" s="195" t="str">
        <f t="shared" si="173"/>
        <v/>
      </c>
      <c r="AG2552" s="194" t="str">
        <f t="shared" si="174"/>
        <v/>
      </c>
      <c r="AH2552" s="194">
        <f>IF(AG2552="",0,IF(ISERROR(VLOOKUP(AG2552,AG$7:AG2551,1,FALSE)),1,0))</f>
        <v>0</v>
      </c>
      <c r="AI2552" s="194"/>
    </row>
    <row r="2553" spans="1:35" ht="16.5" customHeight="1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75">
        <f>IF(AND($X$5012&lt;&gt;" ",$X$5012&lt;&gt;0),IF(X2553=$X$5012,1+COUNTIF(U$7:U2552,"&gt;0"),0),0)</f>
        <v>0</v>
      </c>
      <c r="V2553" s="178" t="s">
        <v>2742</v>
      </c>
      <c r="W2553" s="130"/>
      <c r="X2553" s="131"/>
      <c r="Y2553" s="131"/>
      <c r="Z2553" s="206"/>
      <c r="AA2553" s="134"/>
      <c r="AB2553" s="174">
        <f>IF(AC2553="totale",SUMIF(AA$7:AA2553,"somma",Z$7:Z2553)-SUMIF(AC$7:AC2552,"totale",AB$7:AB2552),0)</f>
        <v>0</v>
      </c>
      <c r="AC2553" s="134"/>
      <c r="AD2553" s="194">
        <f t="shared" si="172"/>
        <v>0</v>
      </c>
      <c r="AE2553" s="124" t="str">
        <f t="shared" si="171"/>
        <v/>
      </c>
      <c r="AF2553" s="195" t="str">
        <f t="shared" si="173"/>
        <v/>
      </c>
      <c r="AG2553" s="194" t="str">
        <f t="shared" si="174"/>
        <v/>
      </c>
      <c r="AH2553" s="194">
        <f>IF(AG2553="",0,IF(ISERROR(VLOOKUP(AG2553,AG$7:AG2552,1,FALSE)),1,0))</f>
        <v>0</v>
      </c>
      <c r="AI2553" s="194"/>
    </row>
    <row r="2554" spans="1:35" ht="16.5" customHeight="1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75">
        <f>IF(AND($X$5012&lt;&gt;" ",$X$5012&lt;&gt;0),IF(X2554=$X$5012,1+COUNTIF(U$7:U2553,"&gt;0"),0),0)</f>
        <v>0</v>
      </c>
      <c r="V2554" s="178" t="s">
        <v>2743</v>
      </c>
      <c r="W2554" s="130"/>
      <c r="X2554" s="131"/>
      <c r="Y2554" s="131"/>
      <c r="Z2554" s="206"/>
      <c r="AA2554" s="134"/>
      <c r="AB2554" s="174">
        <f>IF(AC2554="totale",SUMIF(AA$7:AA2554,"somma",Z$7:Z2554)-SUMIF(AC$7:AC2553,"totale",AB$7:AB2553),0)</f>
        <v>0</v>
      </c>
      <c r="AC2554" s="134"/>
      <c r="AD2554" s="194">
        <f t="shared" si="172"/>
        <v>0</v>
      </c>
      <c r="AE2554" s="124" t="str">
        <f t="shared" si="171"/>
        <v/>
      </c>
      <c r="AF2554" s="195" t="str">
        <f t="shared" si="173"/>
        <v/>
      </c>
      <c r="AG2554" s="194" t="str">
        <f t="shared" si="174"/>
        <v/>
      </c>
      <c r="AH2554" s="194">
        <f>IF(AG2554="",0,IF(ISERROR(VLOOKUP(AG2554,AG$7:AG2553,1,FALSE)),1,0))</f>
        <v>0</v>
      </c>
      <c r="AI2554" s="194"/>
    </row>
    <row r="2555" spans="1:35" ht="16.5" customHeight="1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75">
        <f>IF(AND($X$5012&lt;&gt;" ",$X$5012&lt;&gt;0),IF(X2555=$X$5012,1+COUNTIF(U$7:U2554,"&gt;0"),0),0)</f>
        <v>0</v>
      </c>
      <c r="V2555" s="178" t="s">
        <v>2744</v>
      </c>
      <c r="W2555" s="130"/>
      <c r="X2555" s="131"/>
      <c r="Y2555" s="131"/>
      <c r="Z2555" s="206"/>
      <c r="AA2555" s="134"/>
      <c r="AB2555" s="174">
        <f>IF(AC2555="totale",SUMIF(AA$7:AA2555,"somma",Z$7:Z2555)-SUMIF(AC$7:AC2554,"totale",AB$7:AB2554),0)</f>
        <v>0</v>
      </c>
      <c r="AC2555" s="134"/>
      <c r="AD2555" s="194">
        <f t="shared" si="172"/>
        <v>0</v>
      </c>
      <c r="AE2555" s="124" t="str">
        <f t="shared" si="171"/>
        <v/>
      </c>
      <c r="AF2555" s="195" t="str">
        <f t="shared" si="173"/>
        <v/>
      </c>
      <c r="AG2555" s="194" t="str">
        <f t="shared" si="174"/>
        <v/>
      </c>
      <c r="AH2555" s="194">
        <f>IF(AG2555="",0,IF(ISERROR(VLOOKUP(AG2555,AG$7:AG2554,1,FALSE)),1,0))</f>
        <v>0</v>
      </c>
      <c r="AI2555" s="194"/>
    </row>
    <row r="2556" spans="1:35" ht="16.5" customHeight="1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75">
        <f>IF(AND($X$5012&lt;&gt;" ",$X$5012&lt;&gt;0),IF(X2556=$X$5012,1+COUNTIF(U$7:U2555,"&gt;0"),0),0)</f>
        <v>0</v>
      </c>
      <c r="V2556" s="178" t="s">
        <v>2745</v>
      </c>
      <c r="W2556" s="130"/>
      <c r="X2556" s="131"/>
      <c r="Y2556" s="131"/>
      <c r="Z2556" s="206"/>
      <c r="AA2556" s="134"/>
      <c r="AB2556" s="174">
        <f>IF(AC2556="totale",SUMIF(AA$7:AA2556,"somma",Z$7:Z2556)-SUMIF(AC$7:AC2555,"totale",AB$7:AB2555),0)</f>
        <v>0</v>
      </c>
      <c r="AC2556" s="134"/>
      <c r="AD2556" s="194">
        <f t="shared" si="172"/>
        <v>0</v>
      </c>
      <c r="AE2556" s="124" t="str">
        <f t="shared" si="171"/>
        <v/>
      </c>
      <c r="AF2556" s="195" t="str">
        <f t="shared" si="173"/>
        <v/>
      </c>
      <c r="AG2556" s="194" t="str">
        <f t="shared" si="174"/>
        <v/>
      </c>
      <c r="AH2556" s="194">
        <f>IF(AG2556="",0,IF(ISERROR(VLOOKUP(AG2556,AG$7:AG2555,1,FALSE)),1,0))</f>
        <v>0</v>
      </c>
      <c r="AI2556" s="194"/>
    </row>
    <row r="2557" spans="1:35" ht="16.5" customHeight="1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75">
        <f>IF(AND($X$5012&lt;&gt;" ",$X$5012&lt;&gt;0),IF(X2557=$X$5012,1+COUNTIF(U$7:U2556,"&gt;0"),0),0)</f>
        <v>0</v>
      </c>
      <c r="V2557" s="178" t="s">
        <v>2746</v>
      </c>
      <c r="W2557" s="130"/>
      <c r="X2557" s="131"/>
      <c r="Y2557" s="131"/>
      <c r="Z2557" s="206"/>
      <c r="AA2557" s="134"/>
      <c r="AB2557" s="174">
        <f>IF(AC2557="totale",SUMIF(AA$7:AA2557,"somma",Z$7:Z2557)-SUMIF(AC$7:AC2556,"totale",AB$7:AB2556),0)</f>
        <v>0</v>
      </c>
      <c r="AC2557" s="134"/>
      <c r="AD2557" s="194">
        <f t="shared" si="172"/>
        <v>0</v>
      </c>
      <c r="AE2557" s="124" t="str">
        <f t="shared" si="171"/>
        <v/>
      </c>
      <c r="AF2557" s="195" t="str">
        <f t="shared" si="173"/>
        <v/>
      </c>
      <c r="AG2557" s="194" t="str">
        <f t="shared" si="174"/>
        <v/>
      </c>
      <c r="AH2557" s="194">
        <f>IF(AG2557="",0,IF(ISERROR(VLOOKUP(AG2557,AG$7:AG2556,1,FALSE)),1,0))</f>
        <v>0</v>
      </c>
      <c r="AI2557" s="194"/>
    </row>
    <row r="2558" spans="1:35" ht="16.5" customHeight="1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75">
        <f>IF(AND($X$5012&lt;&gt;" ",$X$5012&lt;&gt;0),IF(X2558=$X$5012,1+COUNTIF(U$7:U2557,"&gt;0"),0),0)</f>
        <v>0</v>
      </c>
      <c r="V2558" s="178" t="s">
        <v>2747</v>
      </c>
      <c r="W2558" s="130"/>
      <c r="X2558" s="131"/>
      <c r="Y2558" s="131"/>
      <c r="Z2558" s="206"/>
      <c r="AA2558" s="134"/>
      <c r="AB2558" s="174">
        <f>IF(AC2558="totale",SUMIF(AA$7:AA2558,"somma",Z$7:Z2558)-SUMIF(AC$7:AC2557,"totale",AB$7:AB2557),0)</f>
        <v>0</v>
      </c>
      <c r="AC2558" s="134"/>
      <c r="AD2558" s="194">
        <f t="shared" si="172"/>
        <v>0</v>
      </c>
      <c r="AE2558" s="124" t="str">
        <f t="shared" si="171"/>
        <v/>
      </c>
      <c r="AF2558" s="195" t="str">
        <f t="shared" si="173"/>
        <v/>
      </c>
      <c r="AG2558" s="194" t="str">
        <f t="shared" si="174"/>
        <v/>
      </c>
      <c r="AH2558" s="194">
        <f>IF(AG2558="",0,IF(ISERROR(VLOOKUP(AG2558,AG$7:AG2557,1,FALSE)),1,0))</f>
        <v>0</v>
      </c>
      <c r="AI2558" s="194"/>
    </row>
    <row r="2559" spans="1:35" ht="16.5" customHeight="1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75">
        <f>IF(AND($X$5012&lt;&gt;" ",$X$5012&lt;&gt;0),IF(X2559=$X$5012,1+COUNTIF(U$7:U2558,"&gt;0"),0),0)</f>
        <v>0</v>
      </c>
      <c r="V2559" s="178" t="s">
        <v>2748</v>
      </c>
      <c r="W2559" s="130"/>
      <c r="X2559" s="131"/>
      <c r="Y2559" s="131"/>
      <c r="Z2559" s="206"/>
      <c r="AA2559" s="134"/>
      <c r="AB2559" s="174">
        <f>IF(AC2559="totale",SUMIF(AA$7:AA2559,"somma",Z$7:Z2559)-SUMIF(AC$7:AC2558,"totale",AB$7:AB2558),0)</f>
        <v>0</v>
      </c>
      <c r="AC2559" s="134"/>
      <c r="AD2559" s="194">
        <f t="shared" si="172"/>
        <v>0</v>
      </c>
      <c r="AE2559" s="124" t="str">
        <f t="shared" si="171"/>
        <v/>
      </c>
      <c r="AF2559" s="195" t="str">
        <f t="shared" si="173"/>
        <v/>
      </c>
      <c r="AG2559" s="194" t="str">
        <f t="shared" si="174"/>
        <v/>
      </c>
      <c r="AH2559" s="194">
        <f>IF(AG2559="",0,IF(ISERROR(VLOOKUP(AG2559,AG$7:AG2558,1,FALSE)),1,0))</f>
        <v>0</v>
      </c>
      <c r="AI2559" s="194"/>
    </row>
    <row r="2560" spans="1:35" ht="16.5" customHeight="1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75">
        <f>IF(AND($X$5012&lt;&gt;" ",$X$5012&lt;&gt;0),IF(X2560=$X$5012,1+COUNTIF(U$7:U2559,"&gt;0"),0),0)</f>
        <v>0</v>
      </c>
      <c r="V2560" s="178" t="s">
        <v>2749</v>
      </c>
      <c r="W2560" s="130"/>
      <c r="X2560" s="131"/>
      <c r="Y2560" s="131"/>
      <c r="Z2560" s="206"/>
      <c r="AA2560" s="134"/>
      <c r="AB2560" s="174">
        <f>IF(AC2560="totale",SUMIF(AA$7:AA2560,"somma",Z$7:Z2560)-SUMIF(AC$7:AC2559,"totale",AB$7:AB2559),0)</f>
        <v>0</v>
      </c>
      <c r="AC2560" s="134"/>
      <c r="AD2560" s="194">
        <f t="shared" si="172"/>
        <v>0</v>
      </c>
      <c r="AE2560" s="124" t="str">
        <f t="shared" si="171"/>
        <v/>
      </c>
      <c r="AF2560" s="195" t="str">
        <f t="shared" si="173"/>
        <v/>
      </c>
      <c r="AG2560" s="194" t="str">
        <f t="shared" si="174"/>
        <v/>
      </c>
      <c r="AH2560" s="194">
        <f>IF(AG2560="",0,IF(ISERROR(VLOOKUP(AG2560,AG$7:AG2559,1,FALSE)),1,0))</f>
        <v>0</v>
      </c>
      <c r="AI2560" s="194"/>
    </row>
    <row r="2561" spans="1:35" ht="16.5" customHeight="1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75">
        <f>IF(AND($X$5012&lt;&gt;" ",$X$5012&lt;&gt;0),IF(X2561=$X$5012,1+COUNTIF(U$7:U2560,"&gt;0"),0),0)</f>
        <v>0</v>
      </c>
      <c r="V2561" s="178" t="s">
        <v>2750</v>
      </c>
      <c r="W2561" s="130"/>
      <c r="X2561" s="131"/>
      <c r="Y2561" s="131"/>
      <c r="Z2561" s="206"/>
      <c r="AA2561" s="134"/>
      <c r="AB2561" s="174">
        <f>IF(AC2561="totale",SUMIF(AA$7:AA2561,"somma",Z$7:Z2561)-SUMIF(AC$7:AC2560,"totale",AB$7:AB2560),0)</f>
        <v>0</v>
      </c>
      <c r="AC2561" s="134"/>
      <c r="AD2561" s="194">
        <f t="shared" si="172"/>
        <v>0</v>
      </c>
      <c r="AE2561" s="124" t="str">
        <f t="shared" si="171"/>
        <v/>
      </c>
      <c r="AF2561" s="195" t="str">
        <f t="shared" si="173"/>
        <v/>
      </c>
      <c r="AG2561" s="194" t="str">
        <f t="shared" si="174"/>
        <v/>
      </c>
      <c r="AH2561" s="194">
        <f>IF(AG2561="",0,IF(ISERROR(VLOOKUP(AG2561,AG$7:AG2560,1,FALSE)),1,0))</f>
        <v>0</v>
      </c>
      <c r="AI2561" s="194"/>
    </row>
    <row r="2562" spans="1:35" ht="16.5" customHeight="1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75">
        <f>IF(AND($X$5012&lt;&gt;" ",$X$5012&lt;&gt;0),IF(X2562=$X$5012,1+COUNTIF(U$7:U2561,"&gt;0"),0),0)</f>
        <v>0</v>
      </c>
      <c r="V2562" s="178" t="s">
        <v>2751</v>
      </c>
      <c r="W2562" s="130"/>
      <c r="X2562" s="131"/>
      <c r="Y2562" s="131"/>
      <c r="Z2562" s="206"/>
      <c r="AA2562" s="134"/>
      <c r="AB2562" s="174">
        <f>IF(AC2562="totale",SUMIF(AA$7:AA2562,"somma",Z$7:Z2562)-SUMIF(AC$7:AC2561,"totale",AB$7:AB2561),0)</f>
        <v>0</v>
      </c>
      <c r="AC2562" s="134"/>
      <c r="AD2562" s="194">
        <f t="shared" si="172"/>
        <v>0</v>
      </c>
      <c r="AE2562" s="124" t="str">
        <f t="shared" si="171"/>
        <v/>
      </c>
      <c r="AF2562" s="195" t="str">
        <f t="shared" si="173"/>
        <v/>
      </c>
      <c r="AG2562" s="194" t="str">
        <f t="shared" si="174"/>
        <v/>
      </c>
      <c r="AH2562" s="194">
        <f>IF(AG2562="",0,IF(ISERROR(VLOOKUP(AG2562,AG$7:AG2561,1,FALSE)),1,0))</f>
        <v>0</v>
      </c>
      <c r="AI2562" s="194"/>
    </row>
    <row r="2563" spans="1:35" ht="16.5" customHeight="1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75">
        <f>IF(AND($X$5012&lt;&gt;" ",$X$5012&lt;&gt;0),IF(X2563=$X$5012,1+COUNTIF(U$7:U2562,"&gt;0"),0),0)</f>
        <v>0</v>
      </c>
      <c r="V2563" s="178" t="s">
        <v>2752</v>
      </c>
      <c r="W2563" s="130"/>
      <c r="X2563" s="131"/>
      <c r="Y2563" s="131"/>
      <c r="Z2563" s="206"/>
      <c r="AA2563" s="134"/>
      <c r="AB2563" s="174">
        <f>IF(AC2563="totale",SUMIF(AA$7:AA2563,"somma",Z$7:Z2563)-SUMIF(AC$7:AC2562,"totale",AB$7:AB2562),0)</f>
        <v>0</v>
      </c>
      <c r="AC2563" s="134"/>
      <c r="AD2563" s="194">
        <f t="shared" si="172"/>
        <v>0</v>
      </c>
      <c r="AE2563" s="124" t="str">
        <f t="shared" si="171"/>
        <v/>
      </c>
      <c r="AF2563" s="195" t="str">
        <f t="shared" si="173"/>
        <v/>
      </c>
      <c r="AG2563" s="194" t="str">
        <f t="shared" si="174"/>
        <v/>
      </c>
      <c r="AH2563" s="194">
        <f>IF(AG2563="",0,IF(ISERROR(VLOOKUP(AG2563,AG$7:AG2562,1,FALSE)),1,0))</f>
        <v>0</v>
      </c>
      <c r="AI2563" s="194"/>
    </row>
    <row r="2564" spans="1:35" ht="16.5" customHeight="1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75">
        <f>IF(AND($X$5012&lt;&gt;" ",$X$5012&lt;&gt;0),IF(X2564=$X$5012,1+COUNTIF(U$7:U2563,"&gt;0"),0),0)</f>
        <v>0</v>
      </c>
      <c r="V2564" s="178" t="s">
        <v>2753</v>
      </c>
      <c r="W2564" s="130"/>
      <c r="X2564" s="131"/>
      <c r="Y2564" s="131"/>
      <c r="Z2564" s="206"/>
      <c r="AA2564" s="134"/>
      <c r="AB2564" s="174">
        <f>IF(AC2564="totale",SUMIF(AA$7:AA2564,"somma",Z$7:Z2564)-SUMIF(AC$7:AC2563,"totale",AB$7:AB2563),0)</f>
        <v>0</v>
      </c>
      <c r="AC2564" s="134"/>
      <c r="AD2564" s="194">
        <f t="shared" si="172"/>
        <v>0</v>
      </c>
      <c r="AE2564" s="124" t="str">
        <f t="shared" si="171"/>
        <v/>
      </c>
      <c r="AF2564" s="195" t="str">
        <f t="shared" si="173"/>
        <v/>
      </c>
      <c r="AG2564" s="194" t="str">
        <f t="shared" si="174"/>
        <v/>
      </c>
      <c r="AH2564" s="194">
        <f>IF(AG2564="",0,IF(ISERROR(VLOOKUP(AG2564,AG$7:AG2563,1,FALSE)),1,0))</f>
        <v>0</v>
      </c>
      <c r="AI2564" s="194"/>
    </row>
    <row r="2565" spans="1:35" ht="16.5" customHeight="1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75">
        <f>IF(AND($X$5012&lt;&gt;" ",$X$5012&lt;&gt;0),IF(X2565=$X$5012,1+COUNTIF(U$7:U2564,"&gt;0"),0),0)</f>
        <v>0</v>
      </c>
      <c r="V2565" s="178" t="s">
        <v>2754</v>
      </c>
      <c r="W2565" s="130"/>
      <c r="X2565" s="131"/>
      <c r="Y2565" s="131"/>
      <c r="Z2565" s="206"/>
      <c r="AA2565" s="134"/>
      <c r="AB2565" s="174">
        <f>IF(AC2565="totale",SUMIF(AA$7:AA2565,"somma",Z$7:Z2565)-SUMIF(AC$7:AC2564,"totale",AB$7:AB2564),0)</f>
        <v>0</v>
      </c>
      <c r="AC2565" s="134"/>
      <c r="AD2565" s="194">
        <f t="shared" si="172"/>
        <v>0</v>
      </c>
      <c r="AE2565" s="124" t="str">
        <f t="shared" si="171"/>
        <v/>
      </c>
      <c r="AF2565" s="195" t="str">
        <f t="shared" si="173"/>
        <v/>
      </c>
      <c r="AG2565" s="194" t="str">
        <f t="shared" si="174"/>
        <v/>
      </c>
      <c r="AH2565" s="194">
        <f>IF(AG2565="",0,IF(ISERROR(VLOOKUP(AG2565,AG$7:AG2564,1,FALSE)),1,0))</f>
        <v>0</v>
      </c>
      <c r="AI2565" s="194"/>
    </row>
    <row r="2566" spans="1:35" ht="16.5" customHeight="1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75">
        <f>IF(AND($X$5012&lt;&gt;" ",$X$5012&lt;&gt;0),IF(X2566=$X$5012,1+COUNTIF(U$7:U2565,"&gt;0"),0),0)</f>
        <v>0</v>
      </c>
      <c r="V2566" s="178" t="s">
        <v>2755</v>
      </c>
      <c r="W2566" s="130"/>
      <c r="X2566" s="131"/>
      <c r="Y2566" s="131"/>
      <c r="Z2566" s="206"/>
      <c r="AA2566" s="134"/>
      <c r="AB2566" s="174">
        <f>IF(AC2566="totale",SUMIF(AA$7:AA2566,"somma",Z$7:Z2566)-SUMIF(AC$7:AC2565,"totale",AB$7:AB2565),0)</f>
        <v>0</v>
      </c>
      <c r="AC2566" s="134"/>
      <c r="AD2566" s="194">
        <f t="shared" si="172"/>
        <v>0</v>
      </c>
      <c r="AE2566" s="124" t="str">
        <f t="shared" ref="AE2566:AE2629" si="175">IF(W2566&gt;0,CONCATENATE(MONTH(W2566)&amp;X2566),"")</f>
        <v/>
      </c>
      <c r="AF2566" s="195" t="str">
        <f t="shared" si="173"/>
        <v/>
      </c>
      <c r="AG2566" s="194" t="str">
        <f t="shared" si="174"/>
        <v/>
      </c>
      <c r="AH2566" s="194">
        <f>IF(AG2566="",0,IF(ISERROR(VLOOKUP(AG2566,AG$7:AG2565,1,FALSE)),1,0))</f>
        <v>0</v>
      </c>
      <c r="AI2566" s="194"/>
    </row>
    <row r="2567" spans="1:35" ht="16.5" customHeight="1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75">
        <f>IF(AND($X$5012&lt;&gt;" ",$X$5012&lt;&gt;0),IF(X2567=$X$5012,1+COUNTIF(U$7:U2566,"&gt;0"),0),0)</f>
        <v>0</v>
      </c>
      <c r="V2567" s="178" t="s">
        <v>2756</v>
      </c>
      <c r="W2567" s="130"/>
      <c r="X2567" s="131"/>
      <c r="Y2567" s="131"/>
      <c r="Z2567" s="206"/>
      <c r="AA2567" s="134"/>
      <c r="AB2567" s="174">
        <f>IF(AC2567="totale",SUMIF(AA$7:AA2567,"somma",Z$7:Z2567)-SUMIF(AC$7:AC2566,"totale",AB$7:AB2566),0)</f>
        <v>0</v>
      </c>
      <c r="AC2567" s="134"/>
      <c r="AD2567" s="194">
        <f t="shared" si="172"/>
        <v>0</v>
      </c>
      <c r="AE2567" s="124" t="str">
        <f t="shared" si="175"/>
        <v/>
      </c>
      <c r="AF2567" s="195" t="str">
        <f t="shared" si="173"/>
        <v/>
      </c>
      <c r="AG2567" s="194" t="str">
        <f t="shared" si="174"/>
        <v/>
      </c>
      <c r="AH2567" s="194">
        <f>IF(AG2567="",0,IF(ISERROR(VLOOKUP(AG2567,AG$7:AG2566,1,FALSE)),1,0))</f>
        <v>0</v>
      </c>
      <c r="AI2567" s="194"/>
    </row>
    <row r="2568" spans="1:35" ht="16.5" customHeight="1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75">
        <f>IF(AND($X$5012&lt;&gt;" ",$X$5012&lt;&gt;0),IF(X2568=$X$5012,1+COUNTIF(U$7:U2567,"&gt;0"),0),0)</f>
        <v>0</v>
      </c>
      <c r="V2568" s="178" t="s">
        <v>2757</v>
      </c>
      <c r="W2568" s="130"/>
      <c r="X2568" s="131"/>
      <c r="Y2568" s="131"/>
      <c r="Z2568" s="206"/>
      <c r="AA2568" s="134"/>
      <c r="AB2568" s="174">
        <f>IF(AC2568="totale",SUMIF(AA$7:AA2568,"somma",Z$7:Z2568)-SUMIF(AC$7:AC2567,"totale",AB$7:AB2567),0)</f>
        <v>0</v>
      </c>
      <c r="AC2568" s="134"/>
      <c r="AD2568" s="194">
        <f t="shared" ref="AD2568:AD2631" si="176">IF(ISBLANK(X2568),0,VLOOKUP(X2568,$B$8:$E$57,1,FALSE))</f>
        <v>0</v>
      </c>
      <c r="AE2568" s="124" t="str">
        <f t="shared" si="175"/>
        <v/>
      </c>
      <c r="AF2568" s="195" t="str">
        <f t="shared" ref="AF2568:AF2631" si="177">IF(OR(AND(Z2568&lt;&gt;0,ISBLANK(X2568)),ISERROR(AD2568)),"ERR","")</f>
        <v/>
      </c>
      <c r="AG2568" s="194" t="str">
        <f t="shared" si="174"/>
        <v/>
      </c>
      <c r="AH2568" s="194">
        <f>IF(AG2568="",0,IF(ISERROR(VLOOKUP(AG2568,AG$7:AG2567,1,FALSE)),1,0))</f>
        <v>0</v>
      </c>
      <c r="AI2568" s="194"/>
    </row>
    <row r="2569" spans="1:35" ht="16.5" customHeight="1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75">
        <f>IF(AND($X$5012&lt;&gt;" ",$X$5012&lt;&gt;0),IF(X2569=$X$5012,1+COUNTIF(U$7:U2568,"&gt;0"),0),0)</f>
        <v>0</v>
      </c>
      <c r="V2569" s="178" t="s">
        <v>2758</v>
      </c>
      <c r="W2569" s="130"/>
      <c r="X2569" s="131"/>
      <c r="Y2569" s="131"/>
      <c r="Z2569" s="206"/>
      <c r="AA2569" s="134"/>
      <c r="AB2569" s="174">
        <f>IF(AC2569="totale",SUMIF(AA$7:AA2569,"somma",Z$7:Z2569)-SUMIF(AC$7:AC2568,"totale",AB$7:AB2568),0)</f>
        <v>0</v>
      </c>
      <c r="AC2569" s="134"/>
      <c r="AD2569" s="194">
        <f t="shared" si="176"/>
        <v>0</v>
      </c>
      <c r="AE2569" s="124" t="str">
        <f t="shared" si="175"/>
        <v/>
      </c>
      <c r="AF2569" s="195" t="str">
        <f t="shared" si="177"/>
        <v/>
      </c>
      <c r="AG2569" s="194" t="str">
        <f t="shared" si="174"/>
        <v/>
      </c>
      <c r="AH2569" s="194">
        <f>IF(AG2569="",0,IF(ISERROR(VLOOKUP(AG2569,AG$7:AG2568,1,FALSE)),1,0))</f>
        <v>0</v>
      </c>
      <c r="AI2569" s="194"/>
    </row>
    <row r="2570" spans="1:35" ht="16.5" customHeight="1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75">
        <f>IF(AND($X$5012&lt;&gt;" ",$X$5012&lt;&gt;0),IF(X2570=$X$5012,1+COUNTIF(U$7:U2569,"&gt;0"),0),0)</f>
        <v>0</v>
      </c>
      <c r="V2570" s="178" t="s">
        <v>2759</v>
      </c>
      <c r="W2570" s="130"/>
      <c r="X2570" s="131"/>
      <c r="Y2570" s="131"/>
      <c r="Z2570" s="206"/>
      <c r="AA2570" s="134"/>
      <c r="AB2570" s="174">
        <f>IF(AC2570="totale",SUMIF(AA$7:AA2570,"somma",Z$7:Z2570)-SUMIF(AC$7:AC2569,"totale",AB$7:AB2569),0)</f>
        <v>0</v>
      </c>
      <c r="AC2570" s="134"/>
      <c r="AD2570" s="194">
        <f t="shared" si="176"/>
        <v>0</v>
      </c>
      <c r="AE2570" s="124" t="str">
        <f t="shared" si="175"/>
        <v/>
      </c>
      <c r="AF2570" s="195" t="str">
        <f t="shared" si="177"/>
        <v/>
      </c>
      <c r="AG2570" s="194" t="str">
        <f t="shared" ref="AG2570:AG2633" si="178">IF(W2570&gt;0,CONCATENATE(MONTH(W2570),"-",YEAR(W2570)),"")</f>
        <v/>
      </c>
      <c r="AH2570" s="194">
        <f>IF(AG2570="",0,IF(ISERROR(VLOOKUP(AG2570,AG$7:AG2569,1,FALSE)),1,0))</f>
        <v>0</v>
      </c>
      <c r="AI2570" s="194"/>
    </row>
    <row r="2571" spans="1:35" ht="16.5" customHeight="1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75">
        <f>IF(AND($X$5012&lt;&gt;" ",$X$5012&lt;&gt;0),IF(X2571=$X$5012,1+COUNTIF(U$7:U2570,"&gt;0"),0),0)</f>
        <v>0</v>
      </c>
      <c r="V2571" s="178" t="s">
        <v>2760</v>
      </c>
      <c r="W2571" s="130"/>
      <c r="X2571" s="131"/>
      <c r="Y2571" s="131"/>
      <c r="Z2571" s="206"/>
      <c r="AA2571" s="134"/>
      <c r="AB2571" s="174">
        <f>IF(AC2571="totale",SUMIF(AA$7:AA2571,"somma",Z$7:Z2571)-SUMIF(AC$7:AC2570,"totale",AB$7:AB2570),0)</f>
        <v>0</v>
      </c>
      <c r="AC2571" s="134"/>
      <c r="AD2571" s="194">
        <f t="shared" si="176"/>
        <v>0</v>
      </c>
      <c r="AE2571" s="124" t="str">
        <f t="shared" si="175"/>
        <v/>
      </c>
      <c r="AF2571" s="195" t="str">
        <f t="shared" si="177"/>
        <v/>
      </c>
      <c r="AG2571" s="194" t="str">
        <f t="shared" si="178"/>
        <v/>
      </c>
      <c r="AH2571" s="194">
        <f>IF(AG2571="",0,IF(ISERROR(VLOOKUP(AG2571,AG$7:AG2570,1,FALSE)),1,0))</f>
        <v>0</v>
      </c>
      <c r="AI2571" s="194"/>
    </row>
    <row r="2572" spans="1:35" ht="16.5" customHeight="1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75">
        <f>IF(AND($X$5012&lt;&gt;" ",$X$5012&lt;&gt;0),IF(X2572=$X$5012,1+COUNTIF(U$7:U2571,"&gt;0"),0),0)</f>
        <v>0</v>
      </c>
      <c r="V2572" s="178" t="s">
        <v>2761</v>
      </c>
      <c r="W2572" s="130"/>
      <c r="X2572" s="131"/>
      <c r="Y2572" s="131"/>
      <c r="Z2572" s="206"/>
      <c r="AA2572" s="134"/>
      <c r="AB2572" s="174">
        <f>IF(AC2572="totale",SUMIF(AA$7:AA2572,"somma",Z$7:Z2572)-SUMIF(AC$7:AC2571,"totale",AB$7:AB2571),0)</f>
        <v>0</v>
      </c>
      <c r="AC2572" s="134"/>
      <c r="AD2572" s="194">
        <f t="shared" si="176"/>
        <v>0</v>
      </c>
      <c r="AE2572" s="124" t="str">
        <f t="shared" si="175"/>
        <v/>
      </c>
      <c r="AF2572" s="195" t="str">
        <f t="shared" si="177"/>
        <v/>
      </c>
      <c r="AG2572" s="194" t="str">
        <f t="shared" si="178"/>
        <v/>
      </c>
      <c r="AH2572" s="194">
        <f>IF(AG2572="",0,IF(ISERROR(VLOOKUP(AG2572,AG$7:AG2571,1,FALSE)),1,0))</f>
        <v>0</v>
      </c>
      <c r="AI2572" s="194"/>
    </row>
    <row r="2573" spans="1:35" ht="16.5" customHeight="1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75">
        <f>IF(AND($X$5012&lt;&gt;" ",$X$5012&lt;&gt;0),IF(X2573=$X$5012,1+COUNTIF(U$7:U2572,"&gt;0"),0),0)</f>
        <v>0</v>
      </c>
      <c r="V2573" s="178" t="s">
        <v>2762</v>
      </c>
      <c r="W2573" s="130"/>
      <c r="X2573" s="131"/>
      <c r="Y2573" s="131"/>
      <c r="Z2573" s="206"/>
      <c r="AA2573" s="134"/>
      <c r="AB2573" s="174">
        <f>IF(AC2573="totale",SUMIF(AA$7:AA2573,"somma",Z$7:Z2573)-SUMIF(AC$7:AC2572,"totale",AB$7:AB2572),0)</f>
        <v>0</v>
      </c>
      <c r="AC2573" s="134"/>
      <c r="AD2573" s="194">
        <f t="shared" si="176"/>
        <v>0</v>
      </c>
      <c r="AE2573" s="124" t="str">
        <f t="shared" si="175"/>
        <v/>
      </c>
      <c r="AF2573" s="195" t="str">
        <f t="shared" si="177"/>
        <v/>
      </c>
      <c r="AG2573" s="194" t="str">
        <f t="shared" si="178"/>
        <v/>
      </c>
      <c r="AH2573" s="194">
        <f>IF(AG2573="",0,IF(ISERROR(VLOOKUP(AG2573,AG$7:AG2572,1,FALSE)),1,0))</f>
        <v>0</v>
      </c>
      <c r="AI2573" s="194"/>
    </row>
    <row r="2574" spans="1:35" ht="16.5" customHeight="1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75">
        <f>IF(AND($X$5012&lt;&gt;" ",$X$5012&lt;&gt;0),IF(X2574=$X$5012,1+COUNTIF(U$7:U2573,"&gt;0"),0),0)</f>
        <v>0</v>
      </c>
      <c r="V2574" s="178" t="s">
        <v>2763</v>
      </c>
      <c r="W2574" s="130"/>
      <c r="X2574" s="131"/>
      <c r="Y2574" s="131"/>
      <c r="Z2574" s="206"/>
      <c r="AA2574" s="134"/>
      <c r="AB2574" s="174">
        <f>IF(AC2574="totale",SUMIF(AA$7:AA2574,"somma",Z$7:Z2574)-SUMIF(AC$7:AC2573,"totale",AB$7:AB2573),0)</f>
        <v>0</v>
      </c>
      <c r="AC2574" s="134"/>
      <c r="AD2574" s="194">
        <f t="shared" si="176"/>
        <v>0</v>
      </c>
      <c r="AE2574" s="124" t="str">
        <f t="shared" si="175"/>
        <v/>
      </c>
      <c r="AF2574" s="195" t="str">
        <f t="shared" si="177"/>
        <v/>
      </c>
      <c r="AG2574" s="194" t="str">
        <f t="shared" si="178"/>
        <v/>
      </c>
      <c r="AH2574" s="194">
        <f>IF(AG2574="",0,IF(ISERROR(VLOOKUP(AG2574,AG$7:AG2573,1,FALSE)),1,0))</f>
        <v>0</v>
      </c>
      <c r="AI2574" s="194"/>
    </row>
    <row r="2575" spans="1:35" ht="16.5" customHeight="1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75">
        <f>IF(AND($X$5012&lt;&gt;" ",$X$5012&lt;&gt;0),IF(X2575=$X$5012,1+COUNTIF(U$7:U2574,"&gt;0"),0),0)</f>
        <v>0</v>
      </c>
      <c r="V2575" s="178" t="s">
        <v>2764</v>
      </c>
      <c r="W2575" s="130"/>
      <c r="X2575" s="131"/>
      <c r="Y2575" s="131"/>
      <c r="Z2575" s="206"/>
      <c r="AA2575" s="134"/>
      <c r="AB2575" s="174">
        <f>IF(AC2575="totale",SUMIF(AA$7:AA2575,"somma",Z$7:Z2575)-SUMIF(AC$7:AC2574,"totale",AB$7:AB2574),0)</f>
        <v>0</v>
      </c>
      <c r="AC2575" s="134"/>
      <c r="AD2575" s="194">
        <f t="shared" si="176"/>
        <v>0</v>
      </c>
      <c r="AE2575" s="124" t="str">
        <f t="shared" si="175"/>
        <v/>
      </c>
      <c r="AF2575" s="195" t="str">
        <f t="shared" si="177"/>
        <v/>
      </c>
      <c r="AG2575" s="194" t="str">
        <f t="shared" si="178"/>
        <v/>
      </c>
      <c r="AH2575" s="194">
        <f>IF(AG2575="",0,IF(ISERROR(VLOOKUP(AG2575,AG$7:AG2574,1,FALSE)),1,0))</f>
        <v>0</v>
      </c>
      <c r="AI2575" s="194"/>
    </row>
    <row r="2576" spans="1:35" ht="16.5" customHeight="1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75">
        <f>IF(AND($X$5012&lt;&gt;" ",$X$5012&lt;&gt;0),IF(X2576=$X$5012,1+COUNTIF(U$7:U2575,"&gt;0"),0),0)</f>
        <v>0</v>
      </c>
      <c r="V2576" s="178" t="s">
        <v>2765</v>
      </c>
      <c r="W2576" s="130"/>
      <c r="X2576" s="131"/>
      <c r="Y2576" s="131"/>
      <c r="Z2576" s="206"/>
      <c r="AA2576" s="134"/>
      <c r="AB2576" s="174">
        <f>IF(AC2576="totale",SUMIF(AA$7:AA2576,"somma",Z$7:Z2576)-SUMIF(AC$7:AC2575,"totale",AB$7:AB2575),0)</f>
        <v>0</v>
      </c>
      <c r="AC2576" s="134"/>
      <c r="AD2576" s="194">
        <f t="shared" si="176"/>
        <v>0</v>
      </c>
      <c r="AE2576" s="124" t="str">
        <f t="shared" si="175"/>
        <v/>
      </c>
      <c r="AF2576" s="195" t="str">
        <f t="shared" si="177"/>
        <v/>
      </c>
      <c r="AG2576" s="194" t="str">
        <f t="shared" si="178"/>
        <v/>
      </c>
      <c r="AH2576" s="194">
        <f>IF(AG2576="",0,IF(ISERROR(VLOOKUP(AG2576,AG$7:AG2575,1,FALSE)),1,0))</f>
        <v>0</v>
      </c>
      <c r="AI2576" s="194"/>
    </row>
    <row r="2577" spans="1:35" ht="16.5" customHeight="1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75">
        <f>IF(AND($X$5012&lt;&gt;" ",$X$5012&lt;&gt;0),IF(X2577=$X$5012,1+COUNTIF(U$7:U2576,"&gt;0"),0),0)</f>
        <v>0</v>
      </c>
      <c r="V2577" s="178" t="s">
        <v>2766</v>
      </c>
      <c r="W2577" s="130"/>
      <c r="X2577" s="131"/>
      <c r="Y2577" s="131"/>
      <c r="Z2577" s="206"/>
      <c r="AA2577" s="134"/>
      <c r="AB2577" s="174">
        <f>IF(AC2577="totale",SUMIF(AA$7:AA2577,"somma",Z$7:Z2577)-SUMIF(AC$7:AC2576,"totale",AB$7:AB2576),0)</f>
        <v>0</v>
      </c>
      <c r="AC2577" s="134"/>
      <c r="AD2577" s="194">
        <f t="shared" si="176"/>
        <v>0</v>
      </c>
      <c r="AE2577" s="124" t="str">
        <f t="shared" si="175"/>
        <v/>
      </c>
      <c r="AF2577" s="195" t="str">
        <f t="shared" si="177"/>
        <v/>
      </c>
      <c r="AG2577" s="194" t="str">
        <f t="shared" si="178"/>
        <v/>
      </c>
      <c r="AH2577" s="194">
        <f>IF(AG2577="",0,IF(ISERROR(VLOOKUP(AG2577,AG$7:AG2576,1,FALSE)),1,0))</f>
        <v>0</v>
      </c>
      <c r="AI2577" s="194"/>
    </row>
    <row r="2578" spans="1:35" ht="16.5" customHeight="1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75">
        <f>IF(AND($X$5012&lt;&gt;" ",$X$5012&lt;&gt;0),IF(X2578=$X$5012,1+COUNTIF(U$7:U2577,"&gt;0"),0),0)</f>
        <v>0</v>
      </c>
      <c r="V2578" s="178" t="s">
        <v>2767</v>
      </c>
      <c r="W2578" s="130"/>
      <c r="X2578" s="131"/>
      <c r="Y2578" s="131"/>
      <c r="Z2578" s="206"/>
      <c r="AA2578" s="134"/>
      <c r="AB2578" s="174">
        <f>IF(AC2578="totale",SUMIF(AA$7:AA2578,"somma",Z$7:Z2578)-SUMIF(AC$7:AC2577,"totale",AB$7:AB2577),0)</f>
        <v>0</v>
      </c>
      <c r="AC2578" s="134"/>
      <c r="AD2578" s="194">
        <f t="shared" si="176"/>
        <v>0</v>
      </c>
      <c r="AE2578" s="124" t="str">
        <f t="shared" si="175"/>
        <v/>
      </c>
      <c r="AF2578" s="195" t="str">
        <f t="shared" si="177"/>
        <v/>
      </c>
      <c r="AG2578" s="194" t="str">
        <f t="shared" si="178"/>
        <v/>
      </c>
      <c r="AH2578" s="194">
        <f>IF(AG2578="",0,IF(ISERROR(VLOOKUP(AG2578,AG$7:AG2577,1,FALSE)),1,0))</f>
        <v>0</v>
      </c>
      <c r="AI2578" s="194"/>
    </row>
    <row r="2579" spans="1:35" ht="16.5" customHeight="1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75">
        <f>IF(AND($X$5012&lt;&gt;" ",$X$5012&lt;&gt;0),IF(X2579=$X$5012,1+COUNTIF(U$7:U2578,"&gt;0"),0),0)</f>
        <v>0</v>
      </c>
      <c r="V2579" s="178" t="s">
        <v>2768</v>
      </c>
      <c r="W2579" s="130"/>
      <c r="X2579" s="131"/>
      <c r="Y2579" s="131"/>
      <c r="Z2579" s="206"/>
      <c r="AA2579" s="134"/>
      <c r="AB2579" s="174">
        <f>IF(AC2579="totale",SUMIF(AA$7:AA2579,"somma",Z$7:Z2579)-SUMIF(AC$7:AC2578,"totale",AB$7:AB2578),0)</f>
        <v>0</v>
      </c>
      <c r="AC2579" s="134"/>
      <c r="AD2579" s="194">
        <f t="shared" si="176"/>
        <v>0</v>
      </c>
      <c r="AE2579" s="124" t="str">
        <f t="shared" si="175"/>
        <v/>
      </c>
      <c r="AF2579" s="195" t="str">
        <f t="shared" si="177"/>
        <v/>
      </c>
      <c r="AG2579" s="194" t="str">
        <f t="shared" si="178"/>
        <v/>
      </c>
      <c r="AH2579" s="194">
        <f>IF(AG2579="",0,IF(ISERROR(VLOOKUP(AG2579,AG$7:AG2578,1,FALSE)),1,0))</f>
        <v>0</v>
      </c>
      <c r="AI2579" s="194"/>
    </row>
    <row r="2580" spans="1:35" ht="16.5" customHeight="1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75">
        <f>IF(AND($X$5012&lt;&gt;" ",$X$5012&lt;&gt;0),IF(X2580=$X$5012,1+COUNTIF(U$7:U2579,"&gt;0"),0),0)</f>
        <v>0</v>
      </c>
      <c r="V2580" s="178" t="s">
        <v>2769</v>
      </c>
      <c r="W2580" s="130"/>
      <c r="X2580" s="131"/>
      <c r="Y2580" s="131"/>
      <c r="Z2580" s="206"/>
      <c r="AA2580" s="134"/>
      <c r="AB2580" s="174">
        <f>IF(AC2580="totale",SUMIF(AA$7:AA2580,"somma",Z$7:Z2580)-SUMIF(AC$7:AC2579,"totale",AB$7:AB2579),0)</f>
        <v>0</v>
      </c>
      <c r="AC2580" s="134"/>
      <c r="AD2580" s="194">
        <f t="shared" si="176"/>
        <v>0</v>
      </c>
      <c r="AE2580" s="124" t="str">
        <f t="shared" si="175"/>
        <v/>
      </c>
      <c r="AF2580" s="195" t="str">
        <f t="shared" si="177"/>
        <v/>
      </c>
      <c r="AG2580" s="194" t="str">
        <f t="shared" si="178"/>
        <v/>
      </c>
      <c r="AH2580" s="194">
        <f>IF(AG2580="",0,IF(ISERROR(VLOOKUP(AG2580,AG$7:AG2579,1,FALSE)),1,0))</f>
        <v>0</v>
      </c>
      <c r="AI2580" s="194"/>
    </row>
    <row r="2581" spans="1:35" ht="16.5" customHeight="1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75">
        <f>IF(AND($X$5012&lt;&gt;" ",$X$5012&lt;&gt;0),IF(X2581=$X$5012,1+COUNTIF(U$7:U2580,"&gt;0"),0),0)</f>
        <v>0</v>
      </c>
      <c r="V2581" s="178" t="s">
        <v>2770</v>
      </c>
      <c r="W2581" s="130"/>
      <c r="X2581" s="131"/>
      <c r="Y2581" s="131"/>
      <c r="Z2581" s="206"/>
      <c r="AA2581" s="134"/>
      <c r="AB2581" s="174">
        <f>IF(AC2581="totale",SUMIF(AA$7:AA2581,"somma",Z$7:Z2581)-SUMIF(AC$7:AC2580,"totale",AB$7:AB2580),0)</f>
        <v>0</v>
      </c>
      <c r="AC2581" s="134"/>
      <c r="AD2581" s="194">
        <f t="shared" si="176"/>
        <v>0</v>
      </c>
      <c r="AE2581" s="124" t="str">
        <f t="shared" si="175"/>
        <v/>
      </c>
      <c r="AF2581" s="195" t="str">
        <f t="shared" si="177"/>
        <v/>
      </c>
      <c r="AG2581" s="194" t="str">
        <f t="shared" si="178"/>
        <v/>
      </c>
      <c r="AH2581" s="194">
        <f>IF(AG2581="",0,IF(ISERROR(VLOOKUP(AG2581,AG$7:AG2580,1,FALSE)),1,0))</f>
        <v>0</v>
      </c>
      <c r="AI2581" s="194"/>
    </row>
    <row r="2582" spans="1:35" ht="16.5" customHeight="1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75">
        <f>IF(AND($X$5012&lt;&gt;" ",$X$5012&lt;&gt;0),IF(X2582=$X$5012,1+COUNTIF(U$7:U2581,"&gt;0"),0),0)</f>
        <v>0</v>
      </c>
      <c r="V2582" s="178" t="s">
        <v>2771</v>
      </c>
      <c r="W2582" s="130"/>
      <c r="X2582" s="131"/>
      <c r="Y2582" s="131"/>
      <c r="Z2582" s="206"/>
      <c r="AA2582" s="134"/>
      <c r="AB2582" s="174">
        <f>IF(AC2582="totale",SUMIF(AA$7:AA2582,"somma",Z$7:Z2582)-SUMIF(AC$7:AC2581,"totale",AB$7:AB2581),0)</f>
        <v>0</v>
      </c>
      <c r="AC2582" s="134"/>
      <c r="AD2582" s="194">
        <f t="shared" si="176"/>
        <v>0</v>
      </c>
      <c r="AE2582" s="124" t="str">
        <f t="shared" si="175"/>
        <v/>
      </c>
      <c r="AF2582" s="195" t="str">
        <f t="shared" si="177"/>
        <v/>
      </c>
      <c r="AG2582" s="194" t="str">
        <f t="shared" si="178"/>
        <v/>
      </c>
      <c r="AH2582" s="194">
        <f>IF(AG2582="",0,IF(ISERROR(VLOOKUP(AG2582,AG$7:AG2581,1,FALSE)),1,0))</f>
        <v>0</v>
      </c>
      <c r="AI2582" s="194"/>
    </row>
    <row r="2583" spans="1:35" ht="16.5" customHeight="1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75">
        <f>IF(AND($X$5012&lt;&gt;" ",$X$5012&lt;&gt;0),IF(X2583=$X$5012,1+COUNTIF(U$7:U2582,"&gt;0"),0),0)</f>
        <v>0</v>
      </c>
      <c r="V2583" s="178" t="s">
        <v>2772</v>
      </c>
      <c r="W2583" s="130"/>
      <c r="X2583" s="131"/>
      <c r="Y2583" s="131"/>
      <c r="Z2583" s="206"/>
      <c r="AA2583" s="134"/>
      <c r="AB2583" s="174">
        <f>IF(AC2583="totale",SUMIF(AA$7:AA2583,"somma",Z$7:Z2583)-SUMIF(AC$7:AC2582,"totale",AB$7:AB2582),0)</f>
        <v>0</v>
      </c>
      <c r="AC2583" s="134"/>
      <c r="AD2583" s="194">
        <f t="shared" si="176"/>
        <v>0</v>
      </c>
      <c r="AE2583" s="124" t="str">
        <f t="shared" si="175"/>
        <v/>
      </c>
      <c r="AF2583" s="195" t="str">
        <f t="shared" si="177"/>
        <v/>
      </c>
      <c r="AG2583" s="194" t="str">
        <f t="shared" si="178"/>
        <v/>
      </c>
      <c r="AH2583" s="194">
        <f>IF(AG2583="",0,IF(ISERROR(VLOOKUP(AG2583,AG$7:AG2582,1,FALSE)),1,0))</f>
        <v>0</v>
      </c>
      <c r="AI2583" s="194"/>
    </row>
    <row r="2584" spans="1:35" ht="16.5" customHeight="1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75">
        <f>IF(AND($X$5012&lt;&gt;" ",$X$5012&lt;&gt;0),IF(X2584=$X$5012,1+COUNTIF(U$7:U2583,"&gt;0"),0),0)</f>
        <v>0</v>
      </c>
      <c r="V2584" s="178" t="s">
        <v>2773</v>
      </c>
      <c r="W2584" s="130"/>
      <c r="X2584" s="131"/>
      <c r="Y2584" s="131"/>
      <c r="Z2584" s="206"/>
      <c r="AA2584" s="134"/>
      <c r="AB2584" s="174">
        <f>IF(AC2584="totale",SUMIF(AA$7:AA2584,"somma",Z$7:Z2584)-SUMIF(AC$7:AC2583,"totale",AB$7:AB2583),0)</f>
        <v>0</v>
      </c>
      <c r="AC2584" s="134"/>
      <c r="AD2584" s="194">
        <f t="shared" si="176"/>
        <v>0</v>
      </c>
      <c r="AE2584" s="124" t="str">
        <f t="shared" si="175"/>
        <v/>
      </c>
      <c r="AF2584" s="195" t="str">
        <f t="shared" si="177"/>
        <v/>
      </c>
      <c r="AG2584" s="194" t="str">
        <f t="shared" si="178"/>
        <v/>
      </c>
      <c r="AH2584" s="194">
        <f>IF(AG2584="",0,IF(ISERROR(VLOOKUP(AG2584,AG$7:AG2583,1,FALSE)),1,0))</f>
        <v>0</v>
      </c>
      <c r="AI2584" s="194"/>
    </row>
    <row r="2585" spans="1:35" ht="16.5" customHeight="1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75">
        <f>IF(AND($X$5012&lt;&gt;" ",$X$5012&lt;&gt;0),IF(X2585=$X$5012,1+COUNTIF(U$7:U2584,"&gt;0"),0),0)</f>
        <v>0</v>
      </c>
      <c r="V2585" s="178" t="s">
        <v>2774</v>
      </c>
      <c r="W2585" s="130"/>
      <c r="X2585" s="131"/>
      <c r="Y2585" s="131"/>
      <c r="Z2585" s="206"/>
      <c r="AA2585" s="134"/>
      <c r="AB2585" s="174">
        <f>IF(AC2585="totale",SUMIF(AA$7:AA2585,"somma",Z$7:Z2585)-SUMIF(AC$7:AC2584,"totale",AB$7:AB2584),0)</f>
        <v>0</v>
      </c>
      <c r="AC2585" s="134"/>
      <c r="AD2585" s="194">
        <f t="shared" si="176"/>
        <v>0</v>
      </c>
      <c r="AE2585" s="124" t="str">
        <f t="shared" si="175"/>
        <v/>
      </c>
      <c r="AF2585" s="195" t="str">
        <f t="shared" si="177"/>
        <v/>
      </c>
      <c r="AG2585" s="194" t="str">
        <f t="shared" si="178"/>
        <v/>
      </c>
      <c r="AH2585" s="194">
        <f>IF(AG2585="",0,IF(ISERROR(VLOOKUP(AG2585,AG$7:AG2584,1,FALSE)),1,0))</f>
        <v>0</v>
      </c>
      <c r="AI2585" s="194"/>
    </row>
    <row r="2586" spans="1:35" ht="16.5" customHeight="1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75">
        <f>IF(AND($X$5012&lt;&gt;" ",$X$5012&lt;&gt;0),IF(X2586=$X$5012,1+COUNTIF(U$7:U2585,"&gt;0"),0),0)</f>
        <v>0</v>
      </c>
      <c r="V2586" s="178" t="s">
        <v>2775</v>
      </c>
      <c r="W2586" s="130"/>
      <c r="X2586" s="131"/>
      <c r="Y2586" s="131"/>
      <c r="Z2586" s="206"/>
      <c r="AA2586" s="134"/>
      <c r="AB2586" s="174">
        <f>IF(AC2586="totale",SUMIF(AA$7:AA2586,"somma",Z$7:Z2586)-SUMIF(AC$7:AC2585,"totale",AB$7:AB2585),0)</f>
        <v>0</v>
      </c>
      <c r="AC2586" s="134"/>
      <c r="AD2586" s="194">
        <f t="shared" si="176"/>
        <v>0</v>
      </c>
      <c r="AE2586" s="124" t="str">
        <f t="shared" si="175"/>
        <v/>
      </c>
      <c r="AF2586" s="195" t="str">
        <f t="shared" si="177"/>
        <v/>
      </c>
      <c r="AG2586" s="194" t="str">
        <f t="shared" si="178"/>
        <v/>
      </c>
      <c r="AH2586" s="194">
        <f>IF(AG2586="",0,IF(ISERROR(VLOOKUP(AG2586,AG$7:AG2585,1,FALSE)),1,0))</f>
        <v>0</v>
      </c>
      <c r="AI2586" s="194"/>
    </row>
    <row r="2587" spans="1:35" ht="16.5" customHeight="1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75">
        <f>IF(AND($X$5012&lt;&gt;" ",$X$5012&lt;&gt;0),IF(X2587=$X$5012,1+COUNTIF(U$7:U2586,"&gt;0"),0),0)</f>
        <v>0</v>
      </c>
      <c r="V2587" s="178" t="s">
        <v>2776</v>
      </c>
      <c r="W2587" s="130"/>
      <c r="X2587" s="131"/>
      <c r="Y2587" s="131"/>
      <c r="Z2587" s="206"/>
      <c r="AA2587" s="134"/>
      <c r="AB2587" s="174">
        <f>IF(AC2587="totale",SUMIF(AA$7:AA2587,"somma",Z$7:Z2587)-SUMIF(AC$7:AC2586,"totale",AB$7:AB2586),0)</f>
        <v>0</v>
      </c>
      <c r="AC2587" s="134"/>
      <c r="AD2587" s="194">
        <f t="shared" si="176"/>
        <v>0</v>
      </c>
      <c r="AE2587" s="124" t="str">
        <f t="shared" si="175"/>
        <v/>
      </c>
      <c r="AF2587" s="195" t="str">
        <f t="shared" si="177"/>
        <v/>
      </c>
      <c r="AG2587" s="194" t="str">
        <f t="shared" si="178"/>
        <v/>
      </c>
      <c r="AH2587" s="194">
        <f>IF(AG2587="",0,IF(ISERROR(VLOOKUP(AG2587,AG$7:AG2586,1,FALSE)),1,0))</f>
        <v>0</v>
      </c>
      <c r="AI2587" s="194"/>
    </row>
    <row r="2588" spans="1:35" ht="16.5" customHeight="1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75">
        <f>IF(AND($X$5012&lt;&gt;" ",$X$5012&lt;&gt;0),IF(X2588=$X$5012,1+COUNTIF(U$7:U2587,"&gt;0"),0),0)</f>
        <v>0</v>
      </c>
      <c r="V2588" s="178" t="s">
        <v>2777</v>
      </c>
      <c r="W2588" s="130"/>
      <c r="X2588" s="131"/>
      <c r="Y2588" s="131"/>
      <c r="Z2588" s="206"/>
      <c r="AA2588" s="134"/>
      <c r="AB2588" s="174">
        <f>IF(AC2588="totale",SUMIF(AA$7:AA2588,"somma",Z$7:Z2588)-SUMIF(AC$7:AC2587,"totale",AB$7:AB2587),0)</f>
        <v>0</v>
      </c>
      <c r="AC2588" s="134"/>
      <c r="AD2588" s="194">
        <f t="shared" si="176"/>
        <v>0</v>
      </c>
      <c r="AE2588" s="124" t="str">
        <f t="shared" si="175"/>
        <v/>
      </c>
      <c r="AF2588" s="195" t="str">
        <f t="shared" si="177"/>
        <v/>
      </c>
      <c r="AG2588" s="194" t="str">
        <f t="shared" si="178"/>
        <v/>
      </c>
      <c r="AH2588" s="194">
        <f>IF(AG2588="",0,IF(ISERROR(VLOOKUP(AG2588,AG$7:AG2587,1,FALSE)),1,0))</f>
        <v>0</v>
      </c>
      <c r="AI2588" s="194"/>
    </row>
    <row r="2589" spans="1:35" ht="16.5" customHeight="1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75">
        <f>IF(AND($X$5012&lt;&gt;" ",$X$5012&lt;&gt;0),IF(X2589=$X$5012,1+COUNTIF(U$7:U2588,"&gt;0"),0),0)</f>
        <v>0</v>
      </c>
      <c r="V2589" s="178" t="s">
        <v>2778</v>
      </c>
      <c r="W2589" s="130"/>
      <c r="X2589" s="131"/>
      <c r="Y2589" s="131"/>
      <c r="Z2589" s="206"/>
      <c r="AA2589" s="134"/>
      <c r="AB2589" s="174">
        <f>IF(AC2589="totale",SUMIF(AA$7:AA2589,"somma",Z$7:Z2589)-SUMIF(AC$7:AC2588,"totale",AB$7:AB2588),0)</f>
        <v>0</v>
      </c>
      <c r="AC2589" s="134"/>
      <c r="AD2589" s="194">
        <f t="shared" si="176"/>
        <v>0</v>
      </c>
      <c r="AE2589" s="124" t="str">
        <f t="shared" si="175"/>
        <v/>
      </c>
      <c r="AF2589" s="195" t="str">
        <f t="shared" si="177"/>
        <v/>
      </c>
      <c r="AG2589" s="194" t="str">
        <f t="shared" si="178"/>
        <v/>
      </c>
      <c r="AH2589" s="194">
        <f>IF(AG2589="",0,IF(ISERROR(VLOOKUP(AG2589,AG$7:AG2588,1,FALSE)),1,0))</f>
        <v>0</v>
      </c>
      <c r="AI2589" s="194"/>
    </row>
    <row r="2590" spans="1:35" ht="16.5" customHeight="1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75">
        <f>IF(AND($X$5012&lt;&gt;" ",$X$5012&lt;&gt;0),IF(X2590=$X$5012,1+COUNTIF(U$7:U2589,"&gt;0"),0),0)</f>
        <v>0</v>
      </c>
      <c r="V2590" s="178" t="s">
        <v>2779</v>
      </c>
      <c r="W2590" s="130"/>
      <c r="X2590" s="131"/>
      <c r="Y2590" s="131"/>
      <c r="Z2590" s="206"/>
      <c r="AA2590" s="134"/>
      <c r="AB2590" s="174">
        <f>IF(AC2590="totale",SUMIF(AA$7:AA2590,"somma",Z$7:Z2590)-SUMIF(AC$7:AC2589,"totale",AB$7:AB2589),0)</f>
        <v>0</v>
      </c>
      <c r="AC2590" s="134"/>
      <c r="AD2590" s="194">
        <f t="shared" si="176"/>
        <v>0</v>
      </c>
      <c r="AE2590" s="124" t="str">
        <f t="shared" si="175"/>
        <v/>
      </c>
      <c r="AF2590" s="195" t="str">
        <f t="shared" si="177"/>
        <v/>
      </c>
      <c r="AG2590" s="194" t="str">
        <f t="shared" si="178"/>
        <v/>
      </c>
      <c r="AH2590" s="194">
        <f>IF(AG2590="",0,IF(ISERROR(VLOOKUP(AG2590,AG$7:AG2589,1,FALSE)),1,0))</f>
        <v>0</v>
      </c>
      <c r="AI2590" s="194"/>
    </row>
    <row r="2591" spans="1:35" ht="16.5" customHeight="1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75">
        <f>IF(AND($X$5012&lt;&gt;" ",$X$5012&lt;&gt;0),IF(X2591=$X$5012,1+COUNTIF(U$7:U2590,"&gt;0"),0),0)</f>
        <v>0</v>
      </c>
      <c r="V2591" s="178" t="s">
        <v>2780</v>
      </c>
      <c r="W2591" s="130"/>
      <c r="X2591" s="131"/>
      <c r="Y2591" s="131"/>
      <c r="Z2591" s="206"/>
      <c r="AA2591" s="134"/>
      <c r="AB2591" s="174">
        <f>IF(AC2591="totale",SUMIF(AA$7:AA2591,"somma",Z$7:Z2591)-SUMIF(AC$7:AC2590,"totale",AB$7:AB2590),0)</f>
        <v>0</v>
      </c>
      <c r="AC2591" s="134"/>
      <c r="AD2591" s="194">
        <f t="shared" si="176"/>
        <v>0</v>
      </c>
      <c r="AE2591" s="124" t="str">
        <f t="shared" si="175"/>
        <v/>
      </c>
      <c r="AF2591" s="195" t="str">
        <f t="shared" si="177"/>
        <v/>
      </c>
      <c r="AG2591" s="194" t="str">
        <f t="shared" si="178"/>
        <v/>
      </c>
      <c r="AH2591" s="194">
        <f>IF(AG2591="",0,IF(ISERROR(VLOOKUP(AG2591,AG$7:AG2590,1,FALSE)),1,0))</f>
        <v>0</v>
      </c>
      <c r="AI2591" s="194"/>
    </row>
    <row r="2592" spans="1:35" ht="16.5" customHeight="1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75">
        <f>IF(AND($X$5012&lt;&gt;" ",$X$5012&lt;&gt;0),IF(X2592=$X$5012,1+COUNTIF(U$7:U2591,"&gt;0"),0),0)</f>
        <v>0</v>
      </c>
      <c r="V2592" s="178" t="s">
        <v>2781</v>
      </c>
      <c r="W2592" s="130"/>
      <c r="X2592" s="131"/>
      <c r="Y2592" s="131"/>
      <c r="Z2592" s="206"/>
      <c r="AA2592" s="134"/>
      <c r="AB2592" s="174">
        <f>IF(AC2592="totale",SUMIF(AA$7:AA2592,"somma",Z$7:Z2592)-SUMIF(AC$7:AC2591,"totale",AB$7:AB2591),0)</f>
        <v>0</v>
      </c>
      <c r="AC2592" s="134"/>
      <c r="AD2592" s="194">
        <f t="shared" si="176"/>
        <v>0</v>
      </c>
      <c r="AE2592" s="124" t="str">
        <f t="shared" si="175"/>
        <v/>
      </c>
      <c r="AF2592" s="195" t="str">
        <f t="shared" si="177"/>
        <v/>
      </c>
      <c r="AG2592" s="194" t="str">
        <f t="shared" si="178"/>
        <v/>
      </c>
      <c r="AH2592" s="194">
        <f>IF(AG2592="",0,IF(ISERROR(VLOOKUP(AG2592,AG$7:AG2591,1,FALSE)),1,0))</f>
        <v>0</v>
      </c>
      <c r="AI2592" s="194"/>
    </row>
    <row r="2593" spans="1:35" ht="16.5" customHeight="1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75">
        <f>IF(AND($X$5012&lt;&gt;" ",$X$5012&lt;&gt;0),IF(X2593=$X$5012,1+COUNTIF(U$7:U2592,"&gt;0"),0),0)</f>
        <v>0</v>
      </c>
      <c r="V2593" s="178" t="s">
        <v>2782</v>
      </c>
      <c r="W2593" s="130"/>
      <c r="X2593" s="131"/>
      <c r="Y2593" s="131"/>
      <c r="Z2593" s="206"/>
      <c r="AA2593" s="134"/>
      <c r="AB2593" s="174">
        <f>IF(AC2593="totale",SUMIF(AA$7:AA2593,"somma",Z$7:Z2593)-SUMIF(AC$7:AC2592,"totale",AB$7:AB2592),0)</f>
        <v>0</v>
      </c>
      <c r="AC2593" s="134"/>
      <c r="AD2593" s="194">
        <f t="shared" si="176"/>
        <v>0</v>
      </c>
      <c r="AE2593" s="124" t="str">
        <f t="shared" si="175"/>
        <v/>
      </c>
      <c r="AF2593" s="195" t="str">
        <f t="shared" si="177"/>
        <v/>
      </c>
      <c r="AG2593" s="194" t="str">
        <f t="shared" si="178"/>
        <v/>
      </c>
      <c r="AH2593" s="194">
        <f>IF(AG2593="",0,IF(ISERROR(VLOOKUP(AG2593,AG$7:AG2592,1,FALSE)),1,0))</f>
        <v>0</v>
      </c>
      <c r="AI2593" s="194"/>
    </row>
    <row r="2594" spans="1:35" ht="16.5" customHeight="1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75">
        <f>IF(AND($X$5012&lt;&gt;" ",$X$5012&lt;&gt;0),IF(X2594=$X$5012,1+COUNTIF(U$7:U2593,"&gt;0"),0),0)</f>
        <v>0</v>
      </c>
      <c r="V2594" s="178" t="s">
        <v>2783</v>
      </c>
      <c r="W2594" s="130"/>
      <c r="X2594" s="131"/>
      <c r="Y2594" s="131"/>
      <c r="Z2594" s="206"/>
      <c r="AA2594" s="134"/>
      <c r="AB2594" s="174">
        <f>IF(AC2594="totale",SUMIF(AA$7:AA2594,"somma",Z$7:Z2594)-SUMIF(AC$7:AC2593,"totale",AB$7:AB2593),0)</f>
        <v>0</v>
      </c>
      <c r="AC2594" s="134"/>
      <c r="AD2594" s="194">
        <f t="shared" si="176"/>
        <v>0</v>
      </c>
      <c r="AE2594" s="124" t="str">
        <f t="shared" si="175"/>
        <v/>
      </c>
      <c r="AF2594" s="195" t="str">
        <f t="shared" si="177"/>
        <v/>
      </c>
      <c r="AG2594" s="194" t="str">
        <f t="shared" si="178"/>
        <v/>
      </c>
      <c r="AH2594" s="194">
        <f>IF(AG2594="",0,IF(ISERROR(VLOOKUP(AG2594,AG$7:AG2593,1,FALSE)),1,0))</f>
        <v>0</v>
      </c>
      <c r="AI2594" s="194"/>
    </row>
    <row r="2595" spans="1:35" ht="16.5" customHeight="1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75">
        <f>IF(AND($X$5012&lt;&gt;" ",$X$5012&lt;&gt;0),IF(X2595=$X$5012,1+COUNTIF(U$7:U2594,"&gt;0"),0),0)</f>
        <v>0</v>
      </c>
      <c r="V2595" s="178" t="s">
        <v>2784</v>
      </c>
      <c r="W2595" s="130"/>
      <c r="X2595" s="131"/>
      <c r="Y2595" s="131"/>
      <c r="Z2595" s="206"/>
      <c r="AA2595" s="134"/>
      <c r="AB2595" s="174">
        <f>IF(AC2595="totale",SUMIF(AA$7:AA2595,"somma",Z$7:Z2595)-SUMIF(AC$7:AC2594,"totale",AB$7:AB2594),0)</f>
        <v>0</v>
      </c>
      <c r="AC2595" s="134"/>
      <c r="AD2595" s="194">
        <f t="shared" si="176"/>
        <v>0</v>
      </c>
      <c r="AE2595" s="124" t="str">
        <f t="shared" si="175"/>
        <v/>
      </c>
      <c r="AF2595" s="195" t="str">
        <f t="shared" si="177"/>
        <v/>
      </c>
      <c r="AG2595" s="194" t="str">
        <f t="shared" si="178"/>
        <v/>
      </c>
      <c r="AH2595" s="194">
        <f>IF(AG2595="",0,IF(ISERROR(VLOOKUP(AG2595,AG$7:AG2594,1,FALSE)),1,0))</f>
        <v>0</v>
      </c>
      <c r="AI2595" s="194"/>
    </row>
    <row r="2596" spans="1:35" ht="16.5" customHeight="1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75">
        <f>IF(AND($X$5012&lt;&gt;" ",$X$5012&lt;&gt;0),IF(X2596=$X$5012,1+COUNTIF(U$7:U2595,"&gt;0"),0),0)</f>
        <v>0</v>
      </c>
      <c r="V2596" s="178" t="s">
        <v>2785</v>
      </c>
      <c r="W2596" s="130"/>
      <c r="X2596" s="131"/>
      <c r="Y2596" s="131"/>
      <c r="Z2596" s="206"/>
      <c r="AA2596" s="134"/>
      <c r="AB2596" s="174">
        <f>IF(AC2596="totale",SUMIF(AA$7:AA2596,"somma",Z$7:Z2596)-SUMIF(AC$7:AC2595,"totale",AB$7:AB2595),0)</f>
        <v>0</v>
      </c>
      <c r="AC2596" s="134"/>
      <c r="AD2596" s="194">
        <f t="shared" si="176"/>
        <v>0</v>
      </c>
      <c r="AE2596" s="124" t="str">
        <f t="shared" si="175"/>
        <v/>
      </c>
      <c r="AF2596" s="195" t="str">
        <f t="shared" si="177"/>
        <v/>
      </c>
      <c r="AG2596" s="194" t="str">
        <f t="shared" si="178"/>
        <v/>
      </c>
      <c r="AH2596" s="194">
        <f>IF(AG2596="",0,IF(ISERROR(VLOOKUP(AG2596,AG$7:AG2595,1,FALSE)),1,0))</f>
        <v>0</v>
      </c>
      <c r="AI2596" s="194"/>
    </row>
    <row r="2597" spans="1:35" ht="16.5" customHeight="1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75">
        <f>IF(AND($X$5012&lt;&gt;" ",$X$5012&lt;&gt;0),IF(X2597=$X$5012,1+COUNTIF(U$7:U2596,"&gt;0"),0),0)</f>
        <v>0</v>
      </c>
      <c r="V2597" s="178" t="s">
        <v>2786</v>
      </c>
      <c r="W2597" s="130"/>
      <c r="X2597" s="131"/>
      <c r="Y2597" s="131"/>
      <c r="Z2597" s="206"/>
      <c r="AA2597" s="134"/>
      <c r="AB2597" s="174">
        <f>IF(AC2597="totale",SUMIF(AA$7:AA2597,"somma",Z$7:Z2597)-SUMIF(AC$7:AC2596,"totale",AB$7:AB2596),0)</f>
        <v>0</v>
      </c>
      <c r="AC2597" s="134"/>
      <c r="AD2597" s="194">
        <f t="shared" si="176"/>
        <v>0</v>
      </c>
      <c r="AE2597" s="124" t="str">
        <f t="shared" si="175"/>
        <v/>
      </c>
      <c r="AF2597" s="195" t="str">
        <f t="shared" si="177"/>
        <v/>
      </c>
      <c r="AG2597" s="194" t="str">
        <f t="shared" si="178"/>
        <v/>
      </c>
      <c r="AH2597" s="194">
        <f>IF(AG2597="",0,IF(ISERROR(VLOOKUP(AG2597,AG$7:AG2596,1,FALSE)),1,0))</f>
        <v>0</v>
      </c>
      <c r="AI2597" s="194"/>
    </row>
    <row r="2598" spans="1:35" ht="16.5" customHeight="1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75">
        <f>IF(AND($X$5012&lt;&gt;" ",$X$5012&lt;&gt;0),IF(X2598=$X$5012,1+COUNTIF(U$7:U2597,"&gt;0"),0),0)</f>
        <v>0</v>
      </c>
      <c r="V2598" s="178" t="s">
        <v>2787</v>
      </c>
      <c r="W2598" s="130"/>
      <c r="X2598" s="131"/>
      <c r="Y2598" s="131"/>
      <c r="Z2598" s="206"/>
      <c r="AA2598" s="134"/>
      <c r="AB2598" s="174">
        <f>IF(AC2598="totale",SUMIF(AA$7:AA2598,"somma",Z$7:Z2598)-SUMIF(AC$7:AC2597,"totale",AB$7:AB2597),0)</f>
        <v>0</v>
      </c>
      <c r="AC2598" s="134"/>
      <c r="AD2598" s="194">
        <f t="shared" si="176"/>
        <v>0</v>
      </c>
      <c r="AE2598" s="124" t="str">
        <f t="shared" si="175"/>
        <v/>
      </c>
      <c r="AF2598" s="195" t="str">
        <f t="shared" si="177"/>
        <v/>
      </c>
      <c r="AG2598" s="194" t="str">
        <f t="shared" si="178"/>
        <v/>
      </c>
      <c r="AH2598" s="194">
        <f>IF(AG2598="",0,IF(ISERROR(VLOOKUP(AG2598,AG$7:AG2597,1,FALSE)),1,0))</f>
        <v>0</v>
      </c>
      <c r="AI2598" s="194"/>
    </row>
    <row r="2599" spans="1:35" ht="16.5" customHeight="1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75">
        <f>IF(AND($X$5012&lt;&gt;" ",$X$5012&lt;&gt;0),IF(X2599=$X$5012,1+COUNTIF(U$7:U2598,"&gt;0"),0),0)</f>
        <v>0</v>
      </c>
      <c r="V2599" s="178" t="s">
        <v>2788</v>
      </c>
      <c r="W2599" s="130"/>
      <c r="X2599" s="131"/>
      <c r="Y2599" s="131"/>
      <c r="Z2599" s="206"/>
      <c r="AA2599" s="134"/>
      <c r="AB2599" s="174">
        <f>IF(AC2599="totale",SUMIF(AA$7:AA2599,"somma",Z$7:Z2599)-SUMIF(AC$7:AC2598,"totale",AB$7:AB2598),0)</f>
        <v>0</v>
      </c>
      <c r="AC2599" s="134"/>
      <c r="AD2599" s="194">
        <f t="shared" si="176"/>
        <v>0</v>
      </c>
      <c r="AE2599" s="124" t="str">
        <f t="shared" si="175"/>
        <v/>
      </c>
      <c r="AF2599" s="195" t="str">
        <f t="shared" si="177"/>
        <v/>
      </c>
      <c r="AG2599" s="194" t="str">
        <f t="shared" si="178"/>
        <v/>
      </c>
      <c r="AH2599" s="194">
        <f>IF(AG2599="",0,IF(ISERROR(VLOOKUP(AG2599,AG$7:AG2598,1,FALSE)),1,0))</f>
        <v>0</v>
      </c>
      <c r="AI2599" s="194"/>
    </row>
    <row r="2600" spans="1:35" ht="16.5" customHeight="1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75">
        <f>IF(AND($X$5012&lt;&gt;" ",$X$5012&lt;&gt;0),IF(X2600=$X$5012,1+COUNTIF(U$7:U2599,"&gt;0"),0),0)</f>
        <v>0</v>
      </c>
      <c r="V2600" s="178" t="s">
        <v>2789</v>
      </c>
      <c r="W2600" s="130"/>
      <c r="X2600" s="131"/>
      <c r="Y2600" s="131"/>
      <c r="Z2600" s="206"/>
      <c r="AA2600" s="134"/>
      <c r="AB2600" s="174">
        <f>IF(AC2600="totale",SUMIF(AA$7:AA2600,"somma",Z$7:Z2600)-SUMIF(AC$7:AC2599,"totale",AB$7:AB2599),0)</f>
        <v>0</v>
      </c>
      <c r="AC2600" s="134"/>
      <c r="AD2600" s="194">
        <f t="shared" si="176"/>
        <v>0</v>
      </c>
      <c r="AE2600" s="124" t="str">
        <f t="shared" si="175"/>
        <v/>
      </c>
      <c r="AF2600" s="195" t="str">
        <f t="shared" si="177"/>
        <v/>
      </c>
      <c r="AG2600" s="194" t="str">
        <f t="shared" si="178"/>
        <v/>
      </c>
      <c r="AH2600" s="194">
        <f>IF(AG2600="",0,IF(ISERROR(VLOOKUP(AG2600,AG$7:AG2599,1,FALSE)),1,0))</f>
        <v>0</v>
      </c>
      <c r="AI2600" s="194"/>
    </row>
    <row r="2601" spans="1:35" ht="16.5" customHeight="1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75">
        <f>IF(AND($X$5012&lt;&gt;" ",$X$5012&lt;&gt;0),IF(X2601=$X$5012,1+COUNTIF(U$7:U2600,"&gt;0"),0),0)</f>
        <v>0</v>
      </c>
      <c r="V2601" s="178" t="s">
        <v>2790</v>
      </c>
      <c r="W2601" s="130"/>
      <c r="X2601" s="131"/>
      <c r="Y2601" s="131"/>
      <c r="Z2601" s="206"/>
      <c r="AA2601" s="134"/>
      <c r="AB2601" s="174">
        <f>IF(AC2601="totale",SUMIF(AA$7:AA2601,"somma",Z$7:Z2601)-SUMIF(AC$7:AC2600,"totale",AB$7:AB2600),0)</f>
        <v>0</v>
      </c>
      <c r="AC2601" s="134"/>
      <c r="AD2601" s="194">
        <f t="shared" si="176"/>
        <v>0</v>
      </c>
      <c r="AE2601" s="124" t="str">
        <f t="shared" si="175"/>
        <v/>
      </c>
      <c r="AF2601" s="195" t="str">
        <f t="shared" si="177"/>
        <v/>
      </c>
      <c r="AG2601" s="194" t="str">
        <f t="shared" si="178"/>
        <v/>
      </c>
      <c r="AH2601" s="194">
        <f>IF(AG2601="",0,IF(ISERROR(VLOOKUP(AG2601,AG$7:AG2600,1,FALSE)),1,0))</f>
        <v>0</v>
      </c>
      <c r="AI2601" s="194"/>
    </row>
    <row r="2602" spans="1:35" ht="16.5" customHeight="1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75">
        <f>IF(AND($X$5012&lt;&gt;" ",$X$5012&lt;&gt;0),IF(X2602=$X$5012,1+COUNTIF(U$7:U2601,"&gt;0"),0),0)</f>
        <v>0</v>
      </c>
      <c r="V2602" s="178" t="s">
        <v>2791</v>
      </c>
      <c r="W2602" s="130"/>
      <c r="X2602" s="131"/>
      <c r="Y2602" s="131"/>
      <c r="Z2602" s="206"/>
      <c r="AA2602" s="134"/>
      <c r="AB2602" s="174">
        <f>IF(AC2602="totale",SUMIF(AA$7:AA2602,"somma",Z$7:Z2602)-SUMIF(AC$7:AC2601,"totale",AB$7:AB2601),0)</f>
        <v>0</v>
      </c>
      <c r="AC2602" s="134"/>
      <c r="AD2602" s="194">
        <f t="shared" si="176"/>
        <v>0</v>
      </c>
      <c r="AE2602" s="124" t="str">
        <f t="shared" si="175"/>
        <v/>
      </c>
      <c r="AF2602" s="195" t="str">
        <f t="shared" si="177"/>
        <v/>
      </c>
      <c r="AG2602" s="194" t="str">
        <f t="shared" si="178"/>
        <v/>
      </c>
      <c r="AH2602" s="194">
        <f>IF(AG2602="",0,IF(ISERROR(VLOOKUP(AG2602,AG$7:AG2601,1,FALSE)),1,0))</f>
        <v>0</v>
      </c>
      <c r="AI2602" s="194"/>
    </row>
    <row r="2603" spans="1:35" ht="16.5" customHeight="1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75">
        <f>IF(AND($X$5012&lt;&gt;" ",$X$5012&lt;&gt;0),IF(X2603=$X$5012,1+COUNTIF(U$7:U2602,"&gt;0"),0),0)</f>
        <v>0</v>
      </c>
      <c r="V2603" s="178" t="s">
        <v>2792</v>
      </c>
      <c r="W2603" s="130"/>
      <c r="X2603" s="131"/>
      <c r="Y2603" s="131"/>
      <c r="Z2603" s="206"/>
      <c r="AA2603" s="134"/>
      <c r="AB2603" s="174">
        <f>IF(AC2603="totale",SUMIF(AA$7:AA2603,"somma",Z$7:Z2603)-SUMIF(AC$7:AC2602,"totale",AB$7:AB2602),0)</f>
        <v>0</v>
      </c>
      <c r="AC2603" s="134"/>
      <c r="AD2603" s="194">
        <f t="shared" si="176"/>
        <v>0</v>
      </c>
      <c r="AE2603" s="124" t="str">
        <f t="shared" si="175"/>
        <v/>
      </c>
      <c r="AF2603" s="195" t="str">
        <f t="shared" si="177"/>
        <v/>
      </c>
      <c r="AG2603" s="194" t="str">
        <f t="shared" si="178"/>
        <v/>
      </c>
      <c r="AH2603" s="194">
        <f>IF(AG2603="",0,IF(ISERROR(VLOOKUP(AG2603,AG$7:AG2602,1,FALSE)),1,0))</f>
        <v>0</v>
      </c>
      <c r="AI2603" s="194"/>
    </row>
    <row r="2604" spans="1:35" ht="16.5" customHeight="1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75">
        <f>IF(AND($X$5012&lt;&gt;" ",$X$5012&lt;&gt;0),IF(X2604=$X$5012,1+COUNTIF(U$7:U2603,"&gt;0"),0),0)</f>
        <v>0</v>
      </c>
      <c r="V2604" s="178" t="s">
        <v>2793</v>
      </c>
      <c r="W2604" s="130"/>
      <c r="X2604" s="131"/>
      <c r="Y2604" s="131"/>
      <c r="Z2604" s="206"/>
      <c r="AA2604" s="134"/>
      <c r="AB2604" s="174">
        <f>IF(AC2604="totale",SUMIF(AA$7:AA2604,"somma",Z$7:Z2604)-SUMIF(AC$7:AC2603,"totale",AB$7:AB2603),0)</f>
        <v>0</v>
      </c>
      <c r="AC2604" s="134"/>
      <c r="AD2604" s="194">
        <f t="shared" si="176"/>
        <v>0</v>
      </c>
      <c r="AE2604" s="124" t="str">
        <f t="shared" si="175"/>
        <v/>
      </c>
      <c r="AF2604" s="195" t="str">
        <f t="shared" si="177"/>
        <v/>
      </c>
      <c r="AG2604" s="194" t="str">
        <f t="shared" si="178"/>
        <v/>
      </c>
      <c r="AH2604" s="194">
        <f>IF(AG2604="",0,IF(ISERROR(VLOOKUP(AG2604,AG$7:AG2603,1,FALSE)),1,0))</f>
        <v>0</v>
      </c>
      <c r="AI2604" s="194"/>
    </row>
    <row r="2605" spans="1:35" ht="16.5" customHeight="1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75">
        <f>IF(AND($X$5012&lt;&gt;" ",$X$5012&lt;&gt;0),IF(X2605=$X$5012,1+COUNTIF(U$7:U2604,"&gt;0"),0),0)</f>
        <v>0</v>
      </c>
      <c r="V2605" s="178" t="s">
        <v>2794</v>
      </c>
      <c r="W2605" s="130"/>
      <c r="X2605" s="131"/>
      <c r="Y2605" s="131"/>
      <c r="Z2605" s="206"/>
      <c r="AA2605" s="134"/>
      <c r="AB2605" s="174">
        <f>IF(AC2605="totale",SUMIF(AA$7:AA2605,"somma",Z$7:Z2605)-SUMIF(AC$7:AC2604,"totale",AB$7:AB2604),0)</f>
        <v>0</v>
      </c>
      <c r="AC2605" s="134"/>
      <c r="AD2605" s="194">
        <f t="shared" si="176"/>
        <v>0</v>
      </c>
      <c r="AE2605" s="124" t="str">
        <f t="shared" si="175"/>
        <v/>
      </c>
      <c r="AF2605" s="195" t="str">
        <f t="shared" si="177"/>
        <v/>
      </c>
      <c r="AG2605" s="194" t="str">
        <f t="shared" si="178"/>
        <v/>
      </c>
      <c r="AH2605" s="194">
        <f>IF(AG2605="",0,IF(ISERROR(VLOOKUP(AG2605,AG$7:AG2604,1,FALSE)),1,0))</f>
        <v>0</v>
      </c>
      <c r="AI2605" s="194"/>
    </row>
    <row r="2606" spans="1:35" ht="16.5" customHeight="1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75">
        <f>IF(AND($X$5012&lt;&gt;" ",$X$5012&lt;&gt;0),IF(X2606=$X$5012,1+COUNTIF(U$7:U2605,"&gt;0"),0),0)</f>
        <v>0</v>
      </c>
      <c r="V2606" s="178" t="s">
        <v>2795</v>
      </c>
      <c r="W2606" s="130"/>
      <c r="X2606" s="131"/>
      <c r="Y2606" s="131"/>
      <c r="Z2606" s="206"/>
      <c r="AA2606" s="134"/>
      <c r="AB2606" s="174">
        <f>IF(AC2606="totale",SUMIF(AA$7:AA2606,"somma",Z$7:Z2606)-SUMIF(AC$7:AC2605,"totale",AB$7:AB2605),0)</f>
        <v>0</v>
      </c>
      <c r="AC2606" s="134"/>
      <c r="AD2606" s="194">
        <f t="shared" si="176"/>
        <v>0</v>
      </c>
      <c r="AE2606" s="124" t="str">
        <f t="shared" si="175"/>
        <v/>
      </c>
      <c r="AF2606" s="195" t="str">
        <f t="shared" si="177"/>
        <v/>
      </c>
      <c r="AG2606" s="194" t="str">
        <f t="shared" si="178"/>
        <v/>
      </c>
      <c r="AH2606" s="194">
        <f>IF(AG2606="",0,IF(ISERROR(VLOOKUP(AG2606,AG$7:AG2605,1,FALSE)),1,0))</f>
        <v>0</v>
      </c>
      <c r="AI2606" s="194"/>
    </row>
    <row r="2607" spans="1:35" ht="16.5" customHeight="1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75">
        <f>IF(AND($X$5012&lt;&gt;" ",$X$5012&lt;&gt;0),IF(X2607=$X$5012,1+COUNTIF(U$7:U2606,"&gt;0"),0),0)</f>
        <v>0</v>
      </c>
      <c r="V2607" s="178" t="s">
        <v>2796</v>
      </c>
      <c r="W2607" s="130"/>
      <c r="X2607" s="131"/>
      <c r="Y2607" s="131"/>
      <c r="Z2607" s="206"/>
      <c r="AA2607" s="134"/>
      <c r="AB2607" s="174">
        <f>IF(AC2607="totale",SUMIF(AA$7:AA2607,"somma",Z$7:Z2607)-SUMIF(AC$7:AC2606,"totale",AB$7:AB2606),0)</f>
        <v>0</v>
      </c>
      <c r="AC2607" s="134"/>
      <c r="AD2607" s="194">
        <f t="shared" si="176"/>
        <v>0</v>
      </c>
      <c r="AE2607" s="124" t="str">
        <f t="shared" si="175"/>
        <v/>
      </c>
      <c r="AF2607" s="195" t="str">
        <f t="shared" si="177"/>
        <v/>
      </c>
      <c r="AG2607" s="194" t="str">
        <f t="shared" si="178"/>
        <v/>
      </c>
      <c r="AH2607" s="194">
        <f>IF(AG2607="",0,IF(ISERROR(VLOOKUP(AG2607,AG$7:AG2606,1,FALSE)),1,0))</f>
        <v>0</v>
      </c>
      <c r="AI2607" s="194"/>
    </row>
    <row r="2608" spans="1:35" ht="16.5" customHeight="1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75">
        <f>IF(AND($X$5012&lt;&gt;" ",$X$5012&lt;&gt;0),IF(X2608=$X$5012,1+COUNTIF(U$7:U2607,"&gt;0"),0),0)</f>
        <v>0</v>
      </c>
      <c r="V2608" s="178" t="s">
        <v>2797</v>
      </c>
      <c r="W2608" s="130"/>
      <c r="X2608" s="131"/>
      <c r="Y2608" s="131"/>
      <c r="Z2608" s="206"/>
      <c r="AA2608" s="134"/>
      <c r="AB2608" s="174">
        <f>IF(AC2608="totale",SUMIF(AA$7:AA2608,"somma",Z$7:Z2608)-SUMIF(AC$7:AC2607,"totale",AB$7:AB2607),0)</f>
        <v>0</v>
      </c>
      <c r="AC2608" s="134"/>
      <c r="AD2608" s="194">
        <f t="shared" si="176"/>
        <v>0</v>
      </c>
      <c r="AE2608" s="124" t="str">
        <f t="shared" si="175"/>
        <v/>
      </c>
      <c r="AF2608" s="195" t="str">
        <f t="shared" si="177"/>
        <v/>
      </c>
      <c r="AG2608" s="194" t="str">
        <f t="shared" si="178"/>
        <v/>
      </c>
      <c r="AH2608" s="194">
        <f>IF(AG2608="",0,IF(ISERROR(VLOOKUP(AG2608,AG$7:AG2607,1,FALSE)),1,0))</f>
        <v>0</v>
      </c>
      <c r="AI2608" s="194"/>
    </row>
    <row r="2609" spans="1:35" ht="16.5" customHeight="1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75">
        <f>IF(AND($X$5012&lt;&gt;" ",$X$5012&lt;&gt;0),IF(X2609=$X$5012,1+COUNTIF(U$7:U2608,"&gt;0"),0),0)</f>
        <v>0</v>
      </c>
      <c r="V2609" s="178" t="s">
        <v>2798</v>
      </c>
      <c r="W2609" s="130"/>
      <c r="X2609" s="131"/>
      <c r="Y2609" s="131"/>
      <c r="Z2609" s="206"/>
      <c r="AA2609" s="134"/>
      <c r="AB2609" s="174">
        <f>IF(AC2609="totale",SUMIF(AA$7:AA2609,"somma",Z$7:Z2609)-SUMIF(AC$7:AC2608,"totale",AB$7:AB2608),0)</f>
        <v>0</v>
      </c>
      <c r="AC2609" s="134"/>
      <c r="AD2609" s="194">
        <f t="shared" si="176"/>
        <v>0</v>
      </c>
      <c r="AE2609" s="124" t="str">
        <f t="shared" si="175"/>
        <v/>
      </c>
      <c r="AF2609" s="195" t="str">
        <f t="shared" si="177"/>
        <v/>
      </c>
      <c r="AG2609" s="194" t="str">
        <f t="shared" si="178"/>
        <v/>
      </c>
      <c r="AH2609" s="194">
        <f>IF(AG2609="",0,IF(ISERROR(VLOOKUP(AG2609,AG$7:AG2608,1,FALSE)),1,0))</f>
        <v>0</v>
      </c>
      <c r="AI2609" s="194"/>
    </row>
    <row r="2610" spans="1:35" ht="16.5" customHeight="1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75">
        <f>IF(AND($X$5012&lt;&gt;" ",$X$5012&lt;&gt;0),IF(X2610=$X$5012,1+COUNTIF(U$7:U2609,"&gt;0"),0),0)</f>
        <v>0</v>
      </c>
      <c r="V2610" s="178" t="s">
        <v>2799</v>
      </c>
      <c r="W2610" s="130"/>
      <c r="X2610" s="131"/>
      <c r="Y2610" s="131"/>
      <c r="Z2610" s="206"/>
      <c r="AA2610" s="134"/>
      <c r="AB2610" s="174">
        <f>IF(AC2610="totale",SUMIF(AA$7:AA2610,"somma",Z$7:Z2610)-SUMIF(AC$7:AC2609,"totale",AB$7:AB2609),0)</f>
        <v>0</v>
      </c>
      <c r="AC2610" s="134"/>
      <c r="AD2610" s="194">
        <f t="shared" si="176"/>
        <v>0</v>
      </c>
      <c r="AE2610" s="124" t="str">
        <f t="shared" si="175"/>
        <v/>
      </c>
      <c r="AF2610" s="195" t="str">
        <f t="shared" si="177"/>
        <v/>
      </c>
      <c r="AG2610" s="194" t="str">
        <f t="shared" si="178"/>
        <v/>
      </c>
      <c r="AH2610" s="194">
        <f>IF(AG2610="",0,IF(ISERROR(VLOOKUP(AG2610,AG$7:AG2609,1,FALSE)),1,0))</f>
        <v>0</v>
      </c>
      <c r="AI2610" s="194"/>
    </row>
    <row r="2611" spans="1:35" ht="16.5" customHeight="1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75">
        <f>IF(AND($X$5012&lt;&gt;" ",$X$5012&lt;&gt;0),IF(X2611=$X$5012,1+COUNTIF(U$7:U2610,"&gt;0"),0),0)</f>
        <v>0</v>
      </c>
      <c r="V2611" s="178" t="s">
        <v>2800</v>
      </c>
      <c r="W2611" s="130"/>
      <c r="X2611" s="131"/>
      <c r="Y2611" s="131"/>
      <c r="Z2611" s="206"/>
      <c r="AA2611" s="134"/>
      <c r="AB2611" s="174">
        <f>IF(AC2611="totale",SUMIF(AA$7:AA2611,"somma",Z$7:Z2611)-SUMIF(AC$7:AC2610,"totale",AB$7:AB2610),0)</f>
        <v>0</v>
      </c>
      <c r="AC2611" s="134"/>
      <c r="AD2611" s="194">
        <f t="shared" si="176"/>
        <v>0</v>
      </c>
      <c r="AE2611" s="124" t="str">
        <f t="shared" si="175"/>
        <v/>
      </c>
      <c r="AF2611" s="195" t="str">
        <f t="shared" si="177"/>
        <v/>
      </c>
      <c r="AG2611" s="194" t="str">
        <f t="shared" si="178"/>
        <v/>
      </c>
      <c r="AH2611" s="194">
        <f>IF(AG2611="",0,IF(ISERROR(VLOOKUP(AG2611,AG$7:AG2610,1,FALSE)),1,0))</f>
        <v>0</v>
      </c>
      <c r="AI2611" s="194"/>
    </row>
    <row r="2612" spans="1:35" ht="16.5" customHeight="1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75">
        <f>IF(AND($X$5012&lt;&gt;" ",$X$5012&lt;&gt;0),IF(X2612=$X$5012,1+COUNTIF(U$7:U2611,"&gt;0"),0),0)</f>
        <v>0</v>
      </c>
      <c r="V2612" s="178" t="s">
        <v>2801</v>
      </c>
      <c r="W2612" s="130"/>
      <c r="X2612" s="131"/>
      <c r="Y2612" s="131"/>
      <c r="Z2612" s="206"/>
      <c r="AA2612" s="134"/>
      <c r="AB2612" s="174">
        <f>IF(AC2612="totale",SUMIF(AA$7:AA2612,"somma",Z$7:Z2612)-SUMIF(AC$7:AC2611,"totale",AB$7:AB2611),0)</f>
        <v>0</v>
      </c>
      <c r="AC2612" s="134"/>
      <c r="AD2612" s="194">
        <f t="shared" si="176"/>
        <v>0</v>
      </c>
      <c r="AE2612" s="124" t="str">
        <f t="shared" si="175"/>
        <v/>
      </c>
      <c r="AF2612" s="195" t="str">
        <f t="shared" si="177"/>
        <v/>
      </c>
      <c r="AG2612" s="194" t="str">
        <f t="shared" si="178"/>
        <v/>
      </c>
      <c r="AH2612" s="194">
        <f>IF(AG2612="",0,IF(ISERROR(VLOOKUP(AG2612,AG$7:AG2611,1,FALSE)),1,0))</f>
        <v>0</v>
      </c>
      <c r="AI2612" s="194"/>
    </row>
    <row r="2613" spans="1:35" ht="16.5" customHeight="1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75">
        <f>IF(AND($X$5012&lt;&gt;" ",$X$5012&lt;&gt;0),IF(X2613=$X$5012,1+COUNTIF(U$7:U2612,"&gt;0"),0),0)</f>
        <v>0</v>
      </c>
      <c r="V2613" s="178" t="s">
        <v>2802</v>
      </c>
      <c r="W2613" s="130"/>
      <c r="X2613" s="131"/>
      <c r="Y2613" s="131"/>
      <c r="Z2613" s="206"/>
      <c r="AA2613" s="134"/>
      <c r="AB2613" s="174">
        <f>IF(AC2613="totale",SUMIF(AA$7:AA2613,"somma",Z$7:Z2613)-SUMIF(AC$7:AC2612,"totale",AB$7:AB2612),0)</f>
        <v>0</v>
      </c>
      <c r="AC2613" s="134"/>
      <c r="AD2613" s="194">
        <f t="shared" si="176"/>
        <v>0</v>
      </c>
      <c r="AE2613" s="124" t="str">
        <f t="shared" si="175"/>
        <v/>
      </c>
      <c r="AF2613" s="195" t="str">
        <f t="shared" si="177"/>
        <v/>
      </c>
      <c r="AG2613" s="194" t="str">
        <f t="shared" si="178"/>
        <v/>
      </c>
      <c r="AH2613" s="194">
        <f>IF(AG2613="",0,IF(ISERROR(VLOOKUP(AG2613,AG$7:AG2612,1,FALSE)),1,0))</f>
        <v>0</v>
      </c>
      <c r="AI2613" s="194"/>
    </row>
    <row r="2614" spans="1:35" ht="16.5" customHeight="1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75">
        <f>IF(AND($X$5012&lt;&gt;" ",$X$5012&lt;&gt;0),IF(X2614=$X$5012,1+COUNTIF(U$7:U2613,"&gt;0"),0),0)</f>
        <v>0</v>
      </c>
      <c r="V2614" s="178" t="s">
        <v>2803</v>
      </c>
      <c r="W2614" s="130"/>
      <c r="X2614" s="131"/>
      <c r="Y2614" s="131"/>
      <c r="Z2614" s="206"/>
      <c r="AA2614" s="134"/>
      <c r="AB2614" s="174">
        <f>IF(AC2614="totale",SUMIF(AA$7:AA2614,"somma",Z$7:Z2614)-SUMIF(AC$7:AC2613,"totale",AB$7:AB2613),0)</f>
        <v>0</v>
      </c>
      <c r="AC2614" s="134"/>
      <c r="AD2614" s="194">
        <f t="shared" si="176"/>
        <v>0</v>
      </c>
      <c r="AE2614" s="124" t="str">
        <f t="shared" si="175"/>
        <v/>
      </c>
      <c r="AF2614" s="195" t="str">
        <f t="shared" si="177"/>
        <v/>
      </c>
      <c r="AG2614" s="194" t="str">
        <f t="shared" si="178"/>
        <v/>
      </c>
      <c r="AH2614" s="194">
        <f>IF(AG2614="",0,IF(ISERROR(VLOOKUP(AG2614,AG$7:AG2613,1,FALSE)),1,0))</f>
        <v>0</v>
      </c>
      <c r="AI2614" s="194"/>
    </row>
    <row r="2615" spans="1:35" ht="16.5" customHeight="1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75">
        <f>IF(AND($X$5012&lt;&gt;" ",$X$5012&lt;&gt;0),IF(X2615=$X$5012,1+COUNTIF(U$7:U2614,"&gt;0"),0),0)</f>
        <v>0</v>
      </c>
      <c r="V2615" s="178" t="s">
        <v>2804</v>
      </c>
      <c r="W2615" s="130"/>
      <c r="X2615" s="131"/>
      <c r="Y2615" s="131"/>
      <c r="Z2615" s="206"/>
      <c r="AA2615" s="134"/>
      <c r="AB2615" s="174">
        <f>IF(AC2615="totale",SUMIF(AA$7:AA2615,"somma",Z$7:Z2615)-SUMIF(AC$7:AC2614,"totale",AB$7:AB2614),0)</f>
        <v>0</v>
      </c>
      <c r="AC2615" s="134"/>
      <c r="AD2615" s="194">
        <f t="shared" si="176"/>
        <v>0</v>
      </c>
      <c r="AE2615" s="124" t="str">
        <f t="shared" si="175"/>
        <v/>
      </c>
      <c r="AF2615" s="195" t="str">
        <f t="shared" si="177"/>
        <v/>
      </c>
      <c r="AG2615" s="194" t="str">
        <f t="shared" si="178"/>
        <v/>
      </c>
      <c r="AH2615" s="194">
        <f>IF(AG2615="",0,IF(ISERROR(VLOOKUP(AG2615,AG$7:AG2614,1,FALSE)),1,0))</f>
        <v>0</v>
      </c>
      <c r="AI2615" s="194"/>
    </row>
    <row r="2616" spans="1:35" ht="16.5" customHeight="1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75">
        <f>IF(AND($X$5012&lt;&gt;" ",$X$5012&lt;&gt;0),IF(X2616=$X$5012,1+COUNTIF(U$7:U2615,"&gt;0"),0),0)</f>
        <v>0</v>
      </c>
      <c r="V2616" s="178" t="s">
        <v>2805</v>
      </c>
      <c r="W2616" s="130"/>
      <c r="X2616" s="131"/>
      <c r="Y2616" s="131"/>
      <c r="Z2616" s="206"/>
      <c r="AA2616" s="134"/>
      <c r="AB2616" s="174">
        <f>IF(AC2616="totale",SUMIF(AA$7:AA2616,"somma",Z$7:Z2616)-SUMIF(AC$7:AC2615,"totale",AB$7:AB2615),0)</f>
        <v>0</v>
      </c>
      <c r="AC2616" s="134"/>
      <c r="AD2616" s="194">
        <f t="shared" si="176"/>
        <v>0</v>
      </c>
      <c r="AE2616" s="124" t="str">
        <f t="shared" si="175"/>
        <v/>
      </c>
      <c r="AF2616" s="195" t="str">
        <f t="shared" si="177"/>
        <v/>
      </c>
      <c r="AG2616" s="194" t="str">
        <f t="shared" si="178"/>
        <v/>
      </c>
      <c r="AH2616" s="194">
        <f>IF(AG2616="",0,IF(ISERROR(VLOOKUP(AG2616,AG$7:AG2615,1,FALSE)),1,0))</f>
        <v>0</v>
      </c>
      <c r="AI2616" s="194"/>
    </row>
    <row r="2617" spans="1:35" ht="16.5" customHeight="1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75">
        <f>IF(AND($X$5012&lt;&gt;" ",$X$5012&lt;&gt;0),IF(X2617=$X$5012,1+COUNTIF(U$7:U2616,"&gt;0"),0),0)</f>
        <v>0</v>
      </c>
      <c r="V2617" s="178" t="s">
        <v>2806</v>
      </c>
      <c r="W2617" s="130"/>
      <c r="X2617" s="131"/>
      <c r="Y2617" s="131"/>
      <c r="Z2617" s="206"/>
      <c r="AA2617" s="134"/>
      <c r="AB2617" s="174">
        <f>IF(AC2617="totale",SUMIF(AA$7:AA2617,"somma",Z$7:Z2617)-SUMIF(AC$7:AC2616,"totale",AB$7:AB2616),0)</f>
        <v>0</v>
      </c>
      <c r="AC2617" s="134"/>
      <c r="AD2617" s="194">
        <f t="shared" si="176"/>
        <v>0</v>
      </c>
      <c r="AE2617" s="124" t="str">
        <f t="shared" si="175"/>
        <v/>
      </c>
      <c r="AF2617" s="195" t="str">
        <f t="shared" si="177"/>
        <v/>
      </c>
      <c r="AG2617" s="194" t="str">
        <f t="shared" si="178"/>
        <v/>
      </c>
      <c r="AH2617" s="194">
        <f>IF(AG2617="",0,IF(ISERROR(VLOOKUP(AG2617,AG$7:AG2616,1,FALSE)),1,0))</f>
        <v>0</v>
      </c>
      <c r="AI2617" s="194"/>
    </row>
    <row r="2618" spans="1:35" ht="16.5" customHeight="1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75">
        <f>IF(AND($X$5012&lt;&gt;" ",$X$5012&lt;&gt;0),IF(X2618=$X$5012,1+COUNTIF(U$7:U2617,"&gt;0"),0),0)</f>
        <v>0</v>
      </c>
      <c r="V2618" s="178" t="s">
        <v>2807</v>
      </c>
      <c r="W2618" s="130"/>
      <c r="X2618" s="131"/>
      <c r="Y2618" s="131"/>
      <c r="Z2618" s="206"/>
      <c r="AA2618" s="134"/>
      <c r="AB2618" s="174">
        <f>IF(AC2618="totale",SUMIF(AA$7:AA2618,"somma",Z$7:Z2618)-SUMIF(AC$7:AC2617,"totale",AB$7:AB2617),0)</f>
        <v>0</v>
      </c>
      <c r="AC2618" s="134"/>
      <c r="AD2618" s="194">
        <f t="shared" si="176"/>
        <v>0</v>
      </c>
      <c r="AE2618" s="124" t="str">
        <f t="shared" si="175"/>
        <v/>
      </c>
      <c r="AF2618" s="195" t="str">
        <f t="shared" si="177"/>
        <v/>
      </c>
      <c r="AG2618" s="194" t="str">
        <f t="shared" si="178"/>
        <v/>
      </c>
      <c r="AH2618" s="194">
        <f>IF(AG2618="",0,IF(ISERROR(VLOOKUP(AG2618,AG$7:AG2617,1,FALSE)),1,0))</f>
        <v>0</v>
      </c>
      <c r="AI2618" s="194"/>
    </row>
    <row r="2619" spans="1:35" ht="16.5" customHeight="1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75">
        <f>IF(AND($X$5012&lt;&gt;" ",$X$5012&lt;&gt;0),IF(X2619=$X$5012,1+COUNTIF(U$7:U2618,"&gt;0"),0),0)</f>
        <v>0</v>
      </c>
      <c r="V2619" s="178" t="s">
        <v>2808</v>
      </c>
      <c r="W2619" s="130"/>
      <c r="X2619" s="131"/>
      <c r="Y2619" s="131"/>
      <c r="Z2619" s="206"/>
      <c r="AA2619" s="134"/>
      <c r="AB2619" s="174">
        <f>IF(AC2619="totale",SUMIF(AA$7:AA2619,"somma",Z$7:Z2619)-SUMIF(AC$7:AC2618,"totale",AB$7:AB2618),0)</f>
        <v>0</v>
      </c>
      <c r="AC2619" s="134"/>
      <c r="AD2619" s="194">
        <f t="shared" si="176"/>
        <v>0</v>
      </c>
      <c r="AE2619" s="124" t="str">
        <f t="shared" si="175"/>
        <v/>
      </c>
      <c r="AF2619" s="195" t="str">
        <f t="shared" si="177"/>
        <v/>
      </c>
      <c r="AG2619" s="194" t="str">
        <f t="shared" si="178"/>
        <v/>
      </c>
      <c r="AH2619" s="194">
        <f>IF(AG2619="",0,IF(ISERROR(VLOOKUP(AG2619,AG$7:AG2618,1,FALSE)),1,0))</f>
        <v>0</v>
      </c>
      <c r="AI2619" s="194"/>
    </row>
    <row r="2620" spans="1:35" ht="16.5" customHeight="1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75">
        <f>IF(AND($X$5012&lt;&gt;" ",$X$5012&lt;&gt;0),IF(X2620=$X$5012,1+COUNTIF(U$7:U2619,"&gt;0"),0),0)</f>
        <v>0</v>
      </c>
      <c r="V2620" s="178" t="s">
        <v>2809</v>
      </c>
      <c r="W2620" s="130"/>
      <c r="X2620" s="131"/>
      <c r="Y2620" s="131"/>
      <c r="Z2620" s="206"/>
      <c r="AA2620" s="134"/>
      <c r="AB2620" s="174">
        <f>IF(AC2620="totale",SUMIF(AA$7:AA2620,"somma",Z$7:Z2620)-SUMIF(AC$7:AC2619,"totale",AB$7:AB2619),0)</f>
        <v>0</v>
      </c>
      <c r="AC2620" s="134"/>
      <c r="AD2620" s="194">
        <f t="shared" si="176"/>
        <v>0</v>
      </c>
      <c r="AE2620" s="124" t="str">
        <f t="shared" si="175"/>
        <v/>
      </c>
      <c r="AF2620" s="195" t="str">
        <f t="shared" si="177"/>
        <v/>
      </c>
      <c r="AG2620" s="194" t="str">
        <f t="shared" si="178"/>
        <v/>
      </c>
      <c r="AH2620" s="194">
        <f>IF(AG2620="",0,IF(ISERROR(VLOOKUP(AG2620,AG$7:AG2619,1,FALSE)),1,0))</f>
        <v>0</v>
      </c>
      <c r="AI2620" s="194"/>
    </row>
    <row r="2621" spans="1:35" ht="16.5" customHeight="1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75">
        <f>IF(AND($X$5012&lt;&gt;" ",$X$5012&lt;&gt;0),IF(X2621=$X$5012,1+COUNTIF(U$7:U2620,"&gt;0"),0),0)</f>
        <v>0</v>
      </c>
      <c r="V2621" s="178" t="s">
        <v>2810</v>
      </c>
      <c r="W2621" s="130"/>
      <c r="X2621" s="131"/>
      <c r="Y2621" s="131"/>
      <c r="Z2621" s="206"/>
      <c r="AA2621" s="134"/>
      <c r="AB2621" s="174">
        <f>IF(AC2621="totale",SUMIF(AA$7:AA2621,"somma",Z$7:Z2621)-SUMIF(AC$7:AC2620,"totale",AB$7:AB2620),0)</f>
        <v>0</v>
      </c>
      <c r="AC2621" s="134"/>
      <c r="AD2621" s="194">
        <f t="shared" si="176"/>
        <v>0</v>
      </c>
      <c r="AE2621" s="124" t="str">
        <f t="shared" si="175"/>
        <v/>
      </c>
      <c r="AF2621" s="195" t="str">
        <f t="shared" si="177"/>
        <v/>
      </c>
      <c r="AG2621" s="194" t="str">
        <f t="shared" si="178"/>
        <v/>
      </c>
      <c r="AH2621" s="194">
        <f>IF(AG2621="",0,IF(ISERROR(VLOOKUP(AG2621,AG$7:AG2620,1,FALSE)),1,0))</f>
        <v>0</v>
      </c>
      <c r="AI2621" s="194"/>
    </row>
    <row r="2622" spans="1:35" ht="16.5" customHeight="1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75">
        <f>IF(AND($X$5012&lt;&gt;" ",$X$5012&lt;&gt;0),IF(X2622=$X$5012,1+COUNTIF(U$7:U2621,"&gt;0"),0),0)</f>
        <v>0</v>
      </c>
      <c r="V2622" s="178" t="s">
        <v>2811</v>
      </c>
      <c r="W2622" s="130"/>
      <c r="X2622" s="131"/>
      <c r="Y2622" s="131"/>
      <c r="Z2622" s="206"/>
      <c r="AA2622" s="134"/>
      <c r="AB2622" s="174">
        <f>IF(AC2622="totale",SUMIF(AA$7:AA2622,"somma",Z$7:Z2622)-SUMIF(AC$7:AC2621,"totale",AB$7:AB2621),0)</f>
        <v>0</v>
      </c>
      <c r="AC2622" s="134"/>
      <c r="AD2622" s="194">
        <f t="shared" si="176"/>
        <v>0</v>
      </c>
      <c r="AE2622" s="124" t="str">
        <f t="shared" si="175"/>
        <v/>
      </c>
      <c r="AF2622" s="195" t="str">
        <f t="shared" si="177"/>
        <v/>
      </c>
      <c r="AG2622" s="194" t="str">
        <f t="shared" si="178"/>
        <v/>
      </c>
      <c r="AH2622" s="194">
        <f>IF(AG2622="",0,IF(ISERROR(VLOOKUP(AG2622,AG$7:AG2621,1,FALSE)),1,0))</f>
        <v>0</v>
      </c>
      <c r="AI2622" s="194"/>
    </row>
    <row r="2623" spans="1:35" ht="16.5" customHeight="1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75">
        <f>IF(AND($X$5012&lt;&gt;" ",$X$5012&lt;&gt;0),IF(X2623=$X$5012,1+COUNTIF(U$7:U2622,"&gt;0"),0),0)</f>
        <v>0</v>
      </c>
      <c r="V2623" s="178" t="s">
        <v>2812</v>
      </c>
      <c r="W2623" s="130"/>
      <c r="X2623" s="131"/>
      <c r="Y2623" s="131"/>
      <c r="Z2623" s="206"/>
      <c r="AA2623" s="134"/>
      <c r="AB2623" s="174">
        <f>IF(AC2623="totale",SUMIF(AA$7:AA2623,"somma",Z$7:Z2623)-SUMIF(AC$7:AC2622,"totale",AB$7:AB2622),0)</f>
        <v>0</v>
      </c>
      <c r="AC2623" s="134"/>
      <c r="AD2623" s="194">
        <f t="shared" si="176"/>
        <v>0</v>
      </c>
      <c r="AE2623" s="124" t="str">
        <f t="shared" si="175"/>
        <v/>
      </c>
      <c r="AF2623" s="195" t="str">
        <f t="shared" si="177"/>
        <v/>
      </c>
      <c r="AG2623" s="194" t="str">
        <f t="shared" si="178"/>
        <v/>
      </c>
      <c r="AH2623" s="194">
        <f>IF(AG2623="",0,IF(ISERROR(VLOOKUP(AG2623,AG$7:AG2622,1,FALSE)),1,0))</f>
        <v>0</v>
      </c>
      <c r="AI2623" s="194"/>
    </row>
    <row r="2624" spans="1:35" ht="16.5" customHeight="1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75">
        <f>IF(AND($X$5012&lt;&gt;" ",$X$5012&lt;&gt;0),IF(X2624=$X$5012,1+COUNTIF(U$7:U2623,"&gt;0"),0),0)</f>
        <v>0</v>
      </c>
      <c r="V2624" s="178" t="s">
        <v>2813</v>
      </c>
      <c r="W2624" s="130"/>
      <c r="X2624" s="131"/>
      <c r="Y2624" s="131"/>
      <c r="Z2624" s="206"/>
      <c r="AA2624" s="134"/>
      <c r="AB2624" s="174">
        <f>IF(AC2624="totale",SUMIF(AA$7:AA2624,"somma",Z$7:Z2624)-SUMIF(AC$7:AC2623,"totale",AB$7:AB2623),0)</f>
        <v>0</v>
      </c>
      <c r="AC2624" s="134"/>
      <c r="AD2624" s="194">
        <f t="shared" si="176"/>
        <v>0</v>
      </c>
      <c r="AE2624" s="124" t="str">
        <f t="shared" si="175"/>
        <v/>
      </c>
      <c r="AF2624" s="195" t="str">
        <f t="shared" si="177"/>
        <v/>
      </c>
      <c r="AG2624" s="194" t="str">
        <f t="shared" si="178"/>
        <v/>
      </c>
      <c r="AH2624" s="194">
        <f>IF(AG2624="",0,IF(ISERROR(VLOOKUP(AG2624,AG$7:AG2623,1,FALSE)),1,0))</f>
        <v>0</v>
      </c>
      <c r="AI2624" s="194"/>
    </row>
    <row r="2625" spans="1:35" ht="16.5" customHeight="1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75">
        <f>IF(AND($X$5012&lt;&gt;" ",$X$5012&lt;&gt;0),IF(X2625=$X$5012,1+COUNTIF(U$7:U2624,"&gt;0"),0),0)</f>
        <v>0</v>
      </c>
      <c r="V2625" s="178" t="s">
        <v>2814</v>
      </c>
      <c r="W2625" s="130"/>
      <c r="X2625" s="131"/>
      <c r="Y2625" s="131"/>
      <c r="Z2625" s="206"/>
      <c r="AA2625" s="134"/>
      <c r="AB2625" s="174">
        <f>IF(AC2625="totale",SUMIF(AA$7:AA2625,"somma",Z$7:Z2625)-SUMIF(AC$7:AC2624,"totale",AB$7:AB2624),0)</f>
        <v>0</v>
      </c>
      <c r="AC2625" s="134"/>
      <c r="AD2625" s="194">
        <f t="shared" si="176"/>
        <v>0</v>
      </c>
      <c r="AE2625" s="124" t="str">
        <f t="shared" si="175"/>
        <v/>
      </c>
      <c r="AF2625" s="195" t="str">
        <f t="shared" si="177"/>
        <v/>
      </c>
      <c r="AG2625" s="194" t="str">
        <f t="shared" si="178"/>
        <v/>
      </c>
      <c r="AH2625" s="194">
        <f>IF(AG2625="",0,IF(ISERROR(VLOOKUP(AG2625,AG$7:AG2624,1,FALSE)),1,0))</f>
        <v>0</v>
      </c>
      <c r="AI2625" s="194"/>
    </row>
    <row r="2626" spans="1:35" ht="16.5" customHeight="1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75">
        <f>IF(AND($X$5012&lt;&gt;" ",$X$5012&lt;&gt;0),IF(X2626=$X$5012,1+COUNTIF(U$7:U2625,"&gt;0"),0),0)</f>
        <v>0</v>
      </c>
      <c r="V2626" s="178" t="s">
        <v>2815</v>
      </c>
      <c r="W2626" s="130"/>
      <c r="X2626" s="131"/>
      <c r="Y2626" s="131"/>
      <c r="Z2626" s="206"/>
      <c r="AA2626" s="134"/>
      <c r="AB2626" s="174">
        <f>IF(AC2626="totale",SUMIF(AA$7:AA2626,"somma",Z$7:Z2626)-SUMIF(AC$7:AC2625,"totale",AB$7:AB2625),0)</f>
        <v>0</v>
      </c>
      <c r="AC2626" s="134"/>
      <c r="AD2626" s="194">
        <f t="shared" si="176"/>
        <v>0</v>
      </c>
      <c r="AE2626" s="124" t="str">
        <f t="shared" si="175"/>
        <v/>
      </c>
      <c r="AF2626" s="195" t="str">
        <f t="shared" si="177"/>
        <v/>
      </c>
      <c r="AG2626" s="194" t="str">
        <f t="shared" si="178"/>
        <v/>
      </c>
      <c r="AH2626" s="194">
        <f>IF(AG2626="",0,IF(ISERROR(VLOOKUP(AG2626,AG$7:AG2625,1,FALSE)),1,0))</f>
        <v>0</v>
      </c>
      <c r="AI2626" s="194"/>
    </row>
    <row r="2627" spans="1:35" ht="16.5" customHeight="1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75">
        <f>IF(AND($X$5012&lt;&gt;" ",$X$5012&lt;&gt;0),IF(X2627=$X$5012,1+COUNTIF(U$7:U2626,"&gt;0"),0),0)</f>
        <v>0</v>
      </c>
      <c r="V2627" s="178" t="s">
        <v>2816</v>
      </c>
      <c r="W2627" s="130"/>
      <c r="X2627" s="131"/>
      <c r="Y2627" s="131"/>
      <c r="Z2627" s="206"/>
      <c r="AA2627" s="134"/>
      <c r="AB2627" s="174">
        <f>IF(AC2627="totale",SUMIF(AA$7:AA2627,"somma",Z$7:Z2627)-SUMIF(AC$7:AC2626,"totale",AB$7:AB2626),0)</f>
        <v>0</v>
      </c>
      <c r="AC2627" s="134"/>
      <c r="AD2627" s="194">
        <f t="shared" si="176"/>
        <v>0</v>
      </c>
      <c r="AE2627" s="124" t="str">
        <f t="shared" si="175"/>
        <v/>
      </c>
      <c r="AF2627" s="195" t="str">
        <f t="shared" si="177"/>
        <v/>
      </c>
      <c r="AG2627" s="194" t="str">
        <f t="shared" si="178"/>
        <v/>
      </c>
      <c r="AH2627" s="194">
        <f>IF(AG2627="",0,IF(ISERROR(VLOOKUP(AG2627,AG$7:AG2626,1,FALSE)),1,0))</f>
        <v>0</v>
      </c>
      <c r="AI2627" s="194"/>
    </row>
    <row r="2628" spans="1:35" ht="16.5" customHeight="1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75">
        <f>IF(AND($X$5012&lt;&gt;" ",$X$5012&lt;&gt;0),IF(X2628=$X$5012,1+COUNTIF(U$7:U2627,"&gt;0"),0),0)</f>
        <v>0</v>
      </c>
      <c r="V2628" s="178" t="s">
        <v>2817</v>
      </c>
      <c r="W2628" s="130"/>
      <c r="X2628" s="131"/>
      <c r="Y2628" s="131"/>
      <c r="Z2628" s="206"/>
      <c r="AA2628" s="134"/>
      <c r="AB2628" s="174">
        <f>IF(AC2628="totale",SUMIF(AA$7:AA2628,"somma",Z$7:Z2628)-SUMIF(AC$7:AC2627,"totale",AB$7:AB2627),0)</f>
        <v>0</v>
      </c>
      <c r="AC2628" s="134"/>
      <c r="AD2628" s="194">
        <f t="shared" si="176"/>
        <v>0</v>
      </c>
      <c r="AE2628" s="124" t="str">
        <f t="shared" si="175"/>
        <v/>
      </c>
      <c r="AF2628" s="195" t="str">
        <f t="shared" si="177"/>
        <v/>
      </c>
      <c r="AG2628" s="194" t="str">
        <f t="shared" si="178"/>
        <v/>
      </c>
      <c r="AH2628" s="194">
        <f>IF(AG2628="",0,IF(ISERROR(VLOOKUP(AG2628,AG$7:AG2627,1,FALSE)),1,0))</f>
        <v>0</v>
      </c>
      <c r="AI2628" s="194"/>
    </row>
    <row r="2629" spans="1:35" ht="16.5" customHeight="1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75">
        <f>IF(AND($X$5012&lt;&gt;" ",$X$5012&lt;&gt;0),IF(X2629=$X$5012,1+COUNTIF(U$7:U2628,"&gt;0"),0),0)</f>
        <v>0</v>
      </c>
      <c r="V2629" s="178" t="s">
        <v>2818</v>
      </c>
      <c r="W2629" s="130"/>
      <c r="X2629" s="131"/>
      <c r="Y2629" s="131"/>
      <c r="Z2629" s="206"/>
      <c r="AA2629" s="134"/>
      <c r="AB2629" s="174">
        <f>IF(AC2629="totale",SUMIF(AA$7:AA2629,"somma",Z$7:Z2629)-SUMIF(AC$7:AC2628,"totale",AB$7:AB2628),0)</f>
        <v>0</v>
      </c>
      <c r="AC2629" s="134"/>
      <c r="AD2629" s="194">
        <f t="shared" si="176"/>
        <v>0</v>
      </c>
      <c r="AE2629" s="124" t="str">
        <f t="shared" si="175"/>
        <v/>
      </c>
      <c r="AF2629" s="195" t="str">
        <f t="shared" si="177"/>
        <v/>
      </c>
      <c r="AG2629" s="194" t="str">
        <f t="shared" si="178"/>
        <v/>
      </c>
      <c r="AH2629" s="194">
        <f>IF(AG2629="",0,IF(ISERROR(VLOOKUP(AG2629,AG$7:AG2628,1,FALSE)),1,0))</f>
        <v>0</v>
      </c>
      <c r="AI2629" s="194"/>
    </row>
    <row r="2630" spans="1:35" ht="16.5" customHeight="1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75">
        <f>IF(AND($X$5012&lt;&gt;" ",$X$5012&lt;&gt;0),IF(X2630=$X$5012,1+COUNTIF(U$7:U2629,"&gt;0"),0),0)</f>
        <v>0</v>
      </c>
      <c r="V2630" s="178" t="s">
        <v>2819</v>
      </c>
      <c r="W2630" s="130"/>
      <c r="X2630" s="131"/>
      <c r="Y2630" s="131"/>
      <c r="Z2630" s="206"/>
      <c r="AA2630" s="134"/>
      <c r="AB2630" s="174">
        <f>IF(AC2630="totale",SUMIF(AA$7:AA2630,"somma",Z$7:Z2630)-SUMIF(AC$7:AC2629,"totale",AB$7:AB2629),0)</f>
        <v>0</v>
      </c>
      <c r="AC2630" s="134"/>
      <c r="AD2630" s="194">
        <f t="shared" si="176"/>
        <v>0</v>
      </c>
      <c r="AE2630" s="124" t="str">
        <f t="shared" ref="AE2630:AE2693" si="179">IF(W2630&gt;0,CONCATENATE(MONTH(W2630)&amp;X2630),"")</f>
        <v/>
      </c>
      <c r="AF2630" s="195" t="str">
        <f t="shared" si="177"/>
        <v/>
      </c>
      <c r="AG2630" s="194" t="str">
        <f t="shared" si="178"/>
        <v/>
      </c>
      <c r="AH2630" s="194">
        <f>IF(AG2630="",0,IF(ISERROR(VLOOKUP(AG2630,AG$7:AG2629,1,FALSE)),1,0))</f>
        <v>0</v>
      </c>
      <c r="AI2630" s="194"/>
    </row>
    <row r="2631" spans="1:35" ht="16.5" customHeight="1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75">
        <f>IF(AND($X$5012&lt;&gt;" ",$X$5012&lt;&gt;0),IF(X2631=$X$5012,1+COUNTIF(U$7:U2630,"&gt;0"),0),0)</f>
        <v>0</v>
      </c>
      <c r="V2631" s="178" t="s">
        <v>2820</v>
      </c>
      <c r="W2631" s="130"/>
      <c r="X2631" s="131"/>
      <c r="Y2631" s="131"/>
      <c r="Z2631" s="206"/>
      <c r="AA2631" s="134"/>
      <c r="AB2631" s="174">
        <f>IF(AC2631="totale",SUMIF(AA$7:AA2631,"somma",Z$7:Z2631)-SUMIF(AC$7:AC2630,"totale",AB$7:AB2630),0)</f>
        <v>0</v>
      </c>
      <c r="AC2631" s="134"/>
      <c r="AD2631" s="194">
        <f t="shared" si="176"/>
        <v>0</v>
      </c>
      <c r="AE2631" s="124" t="str">
        <f t="shared" si="179"/>
        <v/>
      </c>
      <c r="AF2631" s="195" t="str">
        <f t="shared" si="177"/>
        <v/>
      </c>
      <c r="AG2631" s="194" t="str">
        <f t="shared" si="178"/>
        <v/>
      </c>
      <c r="AH2631" s="194">
        <f>IF(AG2631="",0,IF(ISERROR(VLOOKUP(AG2631,AG$7:AG2630,1,FALSE)),1,0))</f>
        <v>0</v>
      </c>
      <c r="AI2631" s="194"/>
    </row>
    <row r="2632" spans="1:35" ht="16.5" customHeight="1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75">
        <f>IF(AND($X$5012&lt;&gt;" ",$X$5012&lt;&gt;0),IF(X2632=$X$5012,1+COUNTIF(U$7:U2631,"&gt;0"),0),0)</f>
        <v>0</v>
      </c>
      <c r="V2632" s="178" t="s">
        <v>2821</v>
      </c>
      <c r="W2632" s="130"/>
      <c r="X2632" s="131"/>
      <c r="Y2632" s="131"/>
      <c r="Z2632" s="206"/>
      <c r="AA2632" s="134"/>
      <c r="AB2632" s="174">
        <f>IF(AC2632="totale",SUMIF(AA$7:AA2632,"somma",Z$7:Z2632)-SUMIF(AC$7:AC2631,"totale",AB$7:AB2631),0)</f>
        <v>0</v>
      </c>
      <c r="AC2632" s="134"/>
      <c r="AD2632" s="194">
        <f t="shared" ref="AD2632:AD2695" si="180">IF(ISBLANK(X2632),0,VLOOKUP(X2632,$B$8:$E$57,1,FALSE))</f>
        <v>0</v>
      </c>
      <c r="AE2632" s="124" t="str">
        <f t="shared" si="179"/>
        <v/>
      </c>
      <c r="AF2632" s="195" t="str">
        <f t="shared" ref="AF2632:AF2695" si="181">IF(OR(AND(Z2632&lt;&gt;0,ISBLANK(X2632)),ISERROR(AD2632)),"ERR","")</f>
        <v/>
      </c>
      <c r="AG2632" s="194" t="str">
        <f t="shared" si="178"/>
        <v/>
      </c>
      <c r="AH2632" s="194">
        <f>IF(AG2632="",0,IF(ISERROR(VLOOKUP(AG2632,AG$7:AG2631,1,FALSE)),1,0))</f>
        <v>0</v>
      </c>
      <c r="AI2632" s="194"/>
    </row>
    <row r="2633" spans="1:35" ht="16.5" customHeight="1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75">
        <f>IF(AND($X$5012&lt;&gt;" ",$X$5012&lt;&gt;0),IF(X2633=$X$5012,1+COUNTIF(U$7:U2632,"&gt;0"),0),0)</f>
        <v>0</v>
      </c>
      <c r="V2633" s="178" t="s">
        <v>2822</v>
      </c>
      <c r="W2633" s="130"/>
      <c r="X2633" s="131"/>
      <c r="Y2633" s="131"/>
      <c r="Z2633" s="206"/>
      <c r="AA2633" s="134"/>
      <c r="AB2633" s="174">
        <f>IF(AC2633="totale",SUMIF(AA$7:AA2633,"somma",Z$7:Z2633)-SUMIF(AC$7:AC2632,"totale",AB$7:AB2632),0)</f>
        <v>0</v>
      </c>
      <c r="AC2633" s="134"/>
      <c r="AD2633" s="194">
        <f t="shared" si="180"/>
        <v>0</v>
      </c>
      <c r="AE2633" s="124" t="str">
        <f t="shared" si="179"/>
        <v/>
      </c>
      <c r="AF2633" s="195" t="str">
        <f t="shared" si="181"/>
        <v/>
      </c>
      <c r="AG2633" s="194" t="str">
        <f t="shared" si="178"/>
        <v/>
      </c>
      <c r="AH2633" s="194">
        <f>IF(AG2633="",0,IF(ISERROR(VLOOKUP(AG2633,AG$7:AG2632,1,FALSE)),1,0))</f>
        <v>0</v>
      </c>
      <c r="AI2633" s="194"/>
    </row>
    <row r="2634" spans="1:35" ht="16.5" customHeight="1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75">
        <f>IF(AND($X$5012&lt;&gt;" ",$X$5012&lt;&gt;0),IF(X2634=$X$5012,1+COUNTIF(U$7:U2633,"&gt;0"),0),0)</f>
        <v>0</v>
      </c>
      <c r="V2634" s="178" t="s">
        <v>2823</v>
      </c>
      <c r="W2634" s="130"/>
      <c r="X2634" s="131"/>
      <c r="Y2634" s="131"/>
      <c r="Z2634" s="206"/>
      <c r="AA2634" s="134"/>
      <c r="AB2634" s="174">
        <f>IF(AC2634="totale",SUMIF(AA$7:AA2634,"somma",Z$7:Z2634)-SUMIF(AC$7:AC2633,"totale",AB$7:AB2633),0)</f>
        <v>0</v>
      </c>
      <c r="AC2634" s="134"/>
      <c r="AD2634" s="194">
        <f t="shared" si="180"/>
        <v>0</v>
      </c>
      <c r="AE2634" s="124" t="str">
        <f t="shared" si="179"/>
        <v/>
      </c>
      <c r="AF2634" s="195" t="str">
        <f t="shared" si="181"/>
        <v/>
      </c>
      <c r="AG2634" s="194" t="str">
        <f t="shared" ref="AG2634:AG2697" si="182">IF(W2634&gt;0,CONCATENATE(MONTH(W2634),"-",YEAR(W2634)),"")</f>
        <v/>
      </c>
      <c r="AH2634" s="194">
        <f>IF(AG2634="",0,IF(ISERROR(VLOOKUP(AG2634,AG$7:AG2633,1,FALSE)),1,0))</f>
        <v>0</v>
      </c>
      <c r="AI2634" s="194"/>
    </row>
    <row r="2635" spans="1:35" ht="16.5" customHeight="1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75">
        <f>IF(AND($X$5012&lt;&gt;" ",$X$5012&lt;&gt;0),IF(X2635=$X$5012,1+COUNTIF(U$7:U2634,"&gt;0"),0),0)</f>
        <v>0</v>
      </c>
      <c r="V2635" s="178" t="s">
        <v>2824</v>
      </c>
      <c r="W2635" s="130"/>
      <c r="X2635" s="131"/>
      <c r="Y2635" s="131"/>
      <c r="Z2635" s="206"/>
      <c r="AA2635" s="134"/>
      <c r="AB2635" s="174">
        <f>IF(AC2635="totale",SUMIF(AA$7:AA2635,"somma",Z$7:Z2635)-SUMIF(AC$7:AC2634,"totale",AB$7:AB2634),0)</f>
        <v>0</v>
      </c>
      <c r="AC2635" s="134"/>
      <c r="AD2635" s="194">
        <f t="shared" si="180"/>
        <v>0</v>
      </c>
      <c r="AE2635" s="124" t="str">
        <f t="shared" si="179"/>
        <v/>
      </c>
      <c r="AF2635" s="195" t="str">
        <f t="shared" si="181"/>
        <v/>
      </c>
      <c r="AG2635" s="194" t="str">
        <f t="shared" si="182"/>
        <v/>
      </c>
      <c r="AH2635" s="194">
        <f>IF(AG2635="",0,IF(ISERROR(VLOOKUP(AG2635,AG$7:AG2634,1,FALSE)),1,0))</f>
        <v>0</v>
      </c>
      <c r="AI2635" s="194"/>
    </row>
    <row r="2636" spans="1:35" ht="16.5" customHeight="1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75">
        <f>IF(AND($X$5012&lt;&gt;" ",$X$5012&lt;&gt;0),IF(X2636=$X$5012,1+COUNTIF(U$7:U2635,"&gt;0"),0),0)</f>
        <v>0</v>
      </c>
      <c r="V2636" s="178" t="s">
        <v>2825</v>
      </c>
      <c r="W2636" s="130"/>
      <c r="X2636" s="131"/>
      <c r="Y2636" s="131"/>
      <c r="Z2636" s="206"/>
      <c r="AA2636" s="134"/>
      <c r="AB2636" s="174">
        <f>IF(AC2636="totale",SUMIF(AA$7:AA2636,"somma",Z$7:Z2636)-SUMIF(AC$7:AC2635,"totale",AB$7:AB2635),0)</f>
        <v>0</v>
      </c>
      <c r="AC2636" s="134"/>
      <c r="AD2636" s="194">
        <f t="shared" si="180"/>
        <v>0</v>
      </c>
      <c r="AE2636" s="124" t="str">
        <f t="shared" si="179"/>
        <v/>
      </c>
      <c r="AF2636" s="195" t="str">
        <f t="shared" si="181"/>
        <v/>
      </c>
      <c r="AG2636" s="194" t="str">
        <f t="shared" si="182"/>
        <v/>
      </c>
      <c r="AH2636" s="194">
        <f>IF(AG2636="",0,IF(ISERROR(VLOOKUP(AG2636,AG$7:AG2635,1,FALSE)),1,0))</f>
        <v>0</v>
      </c>
      <c r="AI2636" s="194"/>
    </row>
    <row r="2637" spans="1:35" ht="16.5" customHeight="1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75">
        <f>IF(AND($X$5012&lt;&gt;" ",$X$5012&lt;&gt;0),IF(X2637=$X$5012,1+COUNTIF(U$7:U2636,"&gt;0"),0),0)</f>
        <v>0</v>
      </c>
      <c r="V2637" s="178" t="s">
        <v>2826</v>
      </c>
      <c r="W2637" s="130"/>
      <c r="X2637" s="131"/>
      <c r="Y2637" s="131"/>
      <c r="Z2637" s="206"/>
      <c r="AA2637" s="134"/>
      <c r="AB2637" s="174">
        <f>IF(AC2637="totale",SUMIF(AA$7:AA2637,"somma",Z$7:Z2637)-SUMIF(AC$7:AC2636,"totale",AB$7:AB2636),0)</f>
        <v>0</v>
      </c>
      <c r="AC2637" s="134"/>
      <c r="AD2637" s="194">
        <f t="shared" si="180"/>
        <v>0</v>
      </c>
      <c r="AE2637" s="124" t="str">
        <f t="shared" si="179"/>
        <v/>
      </c>
      <c r="AF2637" s="195" t="str">
        <f t="shared" si="181"/>
        <v/>
      </c>
      <c r="AG2637" s="194" t="str">
        <f t="shared" si="182"/>
        <v/>
      </c>
      <c r="AH2637" s="194">
        <f>IF(AG2637="",0,IF(ISERROR(VLOOKUP(AG2637,AG$7:AG2636,1,FALSE)),1,0))</f>
        <v>0</v>
      </c>
      <c r="AI2637" s="194"/>
    </row>
    <row r="2638" spans="1:35" ht="16.5" customHeight="1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75">
        <f>IF(AND($X$5012&lt;&gt;" ",$X$5012&lt;&gt;0),IF(X2638=$X$5012,1+COUNTIF(U$7:U2637,"&gt;0"),0),0)</f>
        <v>0</v>
      </c>
      <c r="V2638" s="178" t="s">
        <v>2827</v>
      </c>
      <c r="W2638" s="130"/>
      <c r="X2638" s="131"/>
      <c r="Y2638" s="131"/>
      <c r="Z2638" s="206"/>
      <c r="AA2638" s="134"/>
      <c r="AB2638" s="174">
        <f>IF(AC2638="totale",SUMIF(AA$7:AA2638,"somma",Z$7:Z2638)-SUMIF(AC$7:AC2637,"totale",AB$7:AB2637),0)</f>
        <v>0</v>
      </c>
      <c r="AC2638" s="134"/>
      <c r="AD2638" s="194">
        <f t="shared" si="180"/>
        <v>0</v>
      </c>
      <c r="AE2638" s="124" t="str">
        <f t="shared" si="179"/>
        <v/>
      </c>
      <c r="AF2638" s="195" t="str">
        <f t="shared" si="181"/>
        <v/>
      </c>
      <c r="AG2638" s="194" t="str">
        <f t="shared" si="182"/>
        <v/>
      </c>
      <c r="AH2638" s="194">
        <f>IF(AG2638="",0,IF(ISERROR(VLOOKUP(AG2638,AG$7:AG2637,1,FALSE)),1,0))</f>
        <v>0</v>
      </c>
      <c r="AI2638" s="194"/>
    </row>
    <row r="2639" spans="1:35" ht="16.5" customHeight="1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75">
        <f>IF(AND($X$5012&lt;&gt;" ",$X$5012&lt;&gt;0),IF(X2639=$X$5012,1+COUNTIF(U$7:U2638,"&gt;0"),0),0)</f>
        <v>0</v>
      </c>
      <c r="V2639" s="178" t="s">
        <v>2828</v>
      </c>
      <c r="W2639" s="130"/>
      <c r="X2639" s="131"/>
      <c r="Y2639" s="131"/>
      <c r="Z2639" s="206"/>
      <c r="AA2639" s="134"/>
      <c r="AB2639" s="174">
        <f>IF(AC2639="totale",SUMIF(AA$7:AA2639,"somma",Z$7:Z2639)-SUMIF(AC$7:AC2638,"totale",AB$7:AB2638),0)</f>
        <v>0</v>
      </c>
      <c r="AC2639" s="134"/>
      <c r="AD2639" s="194">
        <f t="shared" si="180"/>
        <v>0</v>
      </c>
      <c r="AE2639" s="124" t="str">
        <f t="shared" si="179"/>
        <v/>
      </c>
      <c r="AF2639" s="195" t="str">
        <f t="shared" si="181"/>
        <v/>
      </c>
      <c r="AG2639" s="194" t="str">
        <f t="shared" si="182"/>
        <v/>
      </c>
      <c r="AH2639" s="194">
        <f>IF(AG2639="",0,IF(ISERROR(VLOOKUP(AG2639,AG$7:AG2638,1,FALSE)),1,0))</f>
        <v>0</v>
      </c>
      <c r="AI2639" s="194"/>
    </row>
    <row r="2640" spans="1:35" ht="16.5" customHeight="1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75">
        <f>IF(AND($X$5012&lt;&gt;" ",$X$5012&lt;&gt;0),IF(X2640=$X$5012,1+COUNTIF(U$7:U2639,"&gt;0"),0),0)</f>
        <v>0</v>
      </c>
      <c r="V2640" s="178" t="s">
        <v>2829</v>
      </c>
      <c r="W2640" s="130"/>
      <c r="X2640" s="131"/>
      <c r="Y2640" s="131"/>
      <c r="Z2640" s="206"/>
      <c r="AA2640" s="134"/>
      <c r="AB2640" s="174">
        <f>IF(AC2640="totale",SUMIF(AA$7:AA2640,"somma",Z$7:Z2640)-SUMIF(AC$7:AC2639,"totale",AB$7:AB2639),0)</f>
        <v>0</v>
      </c>
      <c r="AC2640" s="134"/>
      <c r="AD2640" s="194">
        <f t="shared" si="180"/>
        <v>0</v>
      </c>
      <c r="AE2640" s="124" t="str">
        <f t="shared" si="179"/>
        <v/>
      </c>
      <c r="AF2640" s="195" t="str">
        <f t="shared" si="181"/>
        <v/>
      </c>
      <c r="AG2640" s="194" t="str">
        <f t="shared" si="182"/>
        <v/>
      </c>
      <c r="AH2640" s="194">
        <f>IF(AG2640="",0,IF(ISERROR(VLOOKUP(AG2640,AG$7:AG2639,1,FALSE)),1,0))</f>
        <v>0</v>
      </c>
      <c r="AI2640" s="194"/>
    </row>
    <row r="2641" spans="1:35" ht="16.5" customHeight="1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75">
        <f>IF(AND($X$5012&lt;&gt;" ",$X$5012&lt;&gt;0),IF(X2641=$X$5012,1+COUNTIF(U$7:U2640,"&gt;0"),0),0)</f>
        <v>0</v>
      </c>
      <c r="V2641" s="178" t="s">
        <v>2830</v>
      </c>
      <c r="W2641" s="130"/>
      <c r="X2641" s="131"/>
      <c r="Y2641" s="131"/>
      <c r="Z2641" s="206"/>
      <c r="AA2641" s="134"/>
      <c r="AB2641" s="174">
        <f>IF(AC2641="totale",SUMIF(AA$7:AA2641,"somma",Z$7:Z2641)-SUMIF(AC$7:AC2640,"totale",AB$7:AB2640),0)</f>
        <v>0</v>
      </c>
      <c r="AC2641" s="134"/>
      <c r="AD2641" s="194">
        <f t="shared" si="180"/>
        <v>0</v>
      </c>
      <c r="AE2641" s="124" t="str">
        <f t="shared" si="179"/>
        <v/>
      </c>
      <c r="AF2641" s="195" t="str">
        <f t="shared" si="181"/>
        <v/>
      </c>
      <c r="AG2641" s="194" t="str">
        <f t="shared" si="182"/>
        <v/>
      </c>
      <c r="AH2641" s="194">
        <f>IF(AG2641="",0,IF(ISERROR(VLOOKUP(AG2641,AG$7:AG2640,1,FALSE)),1,0))</f>
        <v>0</v>
      </c>
      <c r="AI2641" s="194"/>
    </row>
    <row r="2642" spans="1:35" ht="16.5" customHeight="1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75">
        <f>IF(AND($X$5012&lt;&gt;" ",$X$5012&lt;&gt;0),IF(X2642=$X$5012,1+COUNTIF(U$7:U2641,"&gt;0"),0),0)</f>
        <v>0</v>
      </c>
      <c r="V2642" s="178" t="s">
        <v>2831</v>
      </c>
      <c r="W2642" s="130"/>
      <c r="X2642" s="131"/>
      <c r="Y2642" s="131"/>
      <c r="Z2642" s="206"/>
      <c r="AA2642" s="134"/>
      <c r="AB2642" s="174">
        <f>IF(AC2642="totale",SUMIF(AA$7:AA2642,"somma",Z$7:Z2642)-SUMIF(AC$7:AC2641,"totale",AB$7:AB2641),0)</f>
        <v>0</v>
      </c>
      <c r="AC2642" s="134"/>
      <c r="AD2642" s="194">
        <f t="shared" si="180"/>
        <v>0</v>
      </c>
      <c r="AE2642" s="124" t="str">
        <f t="shared" si="179"/>
        <v/>
      </c>
      <c r="AF2642" s="195" t="str">
        <f t="shared" si="181"/>
        <v/>
      </c>
      <c r="AG2642" s="194" t="str">
        <f t="shared" si="182"/>
        <v/>
      </c>
      <c r="AH2642" s="194">
        <f>IF(AG2642="",0,IF(ISERROR(VLOOKUP(AG2642,AG$7:AG2641,1,FALSE)),1,0))</f>
        <v>0</v>
      </c>
      <c r="AI2642" s="194"/>
    </row>
    <row r="2643" spans="1:35" ht="16.5" customHeight="1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75">
        <f>IF(AND($X$5012&lt;&gt;" ",$X$5012&lt;&gt;0),IF(X2643=$X$5012,1+COUNTIF(U$7:U2642,"&gt;0"),0),0)</f>
        <v>0</v>
      </c>
      <c r="V2643" s="178" t="s">
        <v>2832</v>
      </c>
      <c r="W2643" s="130"/>
      <c r="X2643" s="131"/>
      <c r="Y2643" s="131"/>
      <c r="Z2643" s="206"/>
      <c r="AA2643" s="134"/>
      <c r="AB2643" s="174">
        <f>IF(AC2643="totale",SUMIF(AA$7:AA2643,"somma",Z$7:Z2643)-SUMIF(AC$7:AC2642,"totale",AB$7:AB2642),0)</f>
        <v>0</v>
      </c>
      <c r="AC2643" s="134"/>
      <c r="AD2643" s="194">
        <f t="shared" si="180"/>
        <v>0</v>
      </c>
      <c r="AE2643" s="124" t="str">
        <f t="shared" si="179"/>
        <v/>
      </c>
      <c r="AF2643" s="195" t="str">
        <f t="shared" si="181"/>
        <v/>
      </c>
      <c r="AG2643" s="194" t="str">
        <f t="shared" si="182"/>
        <v/>
      </c>
      <c r="AH2643" s="194">
        <f>IF(AG2643="",0,IF(ISERROR(VLOOKUP(AG2643,AG$7:AG2642,1,FALSE)),1,0))</f>
        <v>0</v>
      </c>
      <c r="AI2643" s="194"/>
    </row>
    <row r="2644" spans="1:35" ht="16.5" customHeight="1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75">
        <f>IF(AND($X$5012&lt;&gt;" ",$X$5012&lt;&gt;0),IF(X2644=$X$5012,1+COUNTIF(U$7:U2643,"&gt;0"),0),0)</f>
        <v>0</v>
      </c>
      <c r="V2644" s="178" t="s">
        <v>2833</v>
      </c>
      <c r="W2644" s="130"/>
      <c r="X2644" s="131"/>
      <c r="Y2644" s="131"/>
      <c r="Z2644" s="206"/>
      <c r="AA2644" s="134"/>
      <c r="AB2644" s="174">
        <f>IF(AC2644="totale",SUMIF(AA$7:AA2644,"somma",Z$7:Z2644)-SUMIF(AC$7:AC2643,"totale",AB$7:AB2643),0)</f>
        <v>0</v>
      </c>
      <c r="AC2644" s="134"/>
      <c r="AD2644" s="194">
        <f t="shared" si="180"/>
        <v>0</v>
      </c>
      <c r="AE2644" s="124" t="str">
        <f t="shared" si="179"/>
        <v/>
      </c>
      <c r="AF2644" s="195" t="str">
        <f t="shared" si="181"/>
        <v/>
      </c>
      <c r="AG2644" s="194" t="str">
        <f t="shared" si="182"/>
        <v/>
      </c>
      <c r="AH2644" s="194">
        <f>IF(AG2644="",0,IF(ISERROR(VLOOKUP(AG2644,AG$7:AG2643,1,FALSE)),1,0))</f>
        <v>0</v>
      </c>
      <c r="AI2644" s="194"/>
    </row>
    <row r="2645" spans="1:35" ht="16.5" customHeight="1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75">
        <f>IF(AND($X$5012&lt;&gt;" ",$X$5012&lt;&gt;0),IF(X2645=$X$5012,1+COUNTIF(U$7:U2644,"&gt;0"),0),0)</f>
        <v>0</v>
      </c>
      <c r="V2645" s="178" t="s">
        <v>2834</v>
      </c>
      <c r="W2645" s="130"/>
      <c r="X2645" s="131"/>
      <c r="Y2645" s="131"/>
      <c r="Z2645" s="206"/>
      <c r="AA2645" s="134"/>
      <c r="AB2645" s="174">
        <f>IF(AC2645="totale",SUMIF(AA$7:AA2645,"somma",Z$7:Z2645)-SUMIF(AC$7:AC2644,"totale",AB$7:AB2644),0)</f>
        <v>0</v>
      </c>
      <c r="AC2645" s="134"/>
      <c r="AD2645" s="194">
        <f t="shared" si="180"/>
        <v>0</v>
      </c>
      <c r="AE2645" s="124" t="str">
        <f t="shared" si="179"/>
        <v/>
      </c>
      <c r="AF2645" s="195" t="str">
        <f t="shared" si="181"/>
        <v/>
      </c>
      <c r="AG2645" s="194" t="str">
        <f t="shared" si="182"/>
        <v/>
      </c>
      <c r="AH2645" s="194">
        <f>IF(AG2645="",0,IF(ISERROR(VLOOKUP(AG2645,AG$7:AG2644,1,FALSE)),1,0))</f>
        <v>0</v>
      </c>
      <c r="AI2645" s="194"/>
    </row>
    <row r="2646" spans="1:35" ht="16.5" customHeight="1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75">
        <f>IF(AND($X$5012&lt;&gt;" ",$X$5012&lt;&gt;0),IF(X2646=$X$5012,1+COUNTIF(U$7:U2645,"&gt;0"),0),0)</f>
        <v>0</v>
      </c>
      <c r="V2646" s="178" t="s">
        <v>2835</v>
      </c>
      <c r="W2646" s="130"/>
      <c r="X2646" s="131"/>
      <c r="Y2646" s="131"/>
      <c r="Z2646" s="206"/>
      <c r="AA2646" s="134"/>
      <c r="AB2646" s="174">
        <f>IF(AC2646="totale",SUMIF(AA$7:AA2646,"somma",Z$7:Z2646)-SUMIF(AC$7:AC2645,"totale",AB$7:AB2645),0)</f>
        <v>0</v>
      </c>
      <c r="AC2646" s="134"/>
      <c r="AD2646" s="194">
        <f t="shared" si="180"/>
        <v>0</v>
      </c>
      <c r="AE2646" s="124" t="str">
        <f t="shared" si="179"/>
        <v/>
      </c>
      <c r="AF2646" s="195" t="str">
        <f t="shared" si="181"/>
        <v/>
      </c>
      <c r="AG2646" s="194" t="str">
        <f t="shared" si="182"/>
        <v/>
      </c>
      <c r="AH2646" s="194">
        <f>IF(AG2646="",0,IF(ISERROR(VLOOKUP(AG2646,AG$7:AG2645,1,FALSE)),1,0))</f>
        <v>0</v>
      </c>
      <c r="AI2646" s="194"/>
    </row>
    <row r="2647" spans="1:35" ht="16.5" customHeight="1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75">
        <f>IF(AND($X$5012&lt;&gt;" ",$X$5012&lt;&gt;0),IF(X2647=$X$5012,1+COUNTIF(U$7:U2646,"&gt;0"),0),0)</f>
        <v>0</v>
      </c>
      <c r="V2647" s="178" t="s">
        <v>2836</v>
      </c>
      <c r="W2647" s="130"/>
      <c r="X2647" s="131"/>
      <c r="Y2647" s="131"/>
      <c r="Z2647" s="206"/>
      <c r="AA2647" s="134"/>
      <c r="AB2647" s="174">
        <f>IF(AC2647="totale",SUMIF(AA$7:AA2647,"somma",Z$7:Z2647)-SUMIF(AC$7:AC2646,"totale",AB$7:AB2646),0)</f>
        <v>0</v>
      </c>
      <c r="AC2647" s="134"/>
      <c r="AD2647" s="194">
        <f t="shared" si="180"/>
        <v>0</v>
      </c>
      <c r="AE2647" s="124" t="str">
        <f t="shared" si="179"/>
        <v/>
      </c>
      <c r="AF2647" s="195" t="str">
        <f t="shared" si="181"/>
        <v/>
      </c>
      <c r="AG2647" s="194" t="str">
        <f t="shared" si="182"/>
        <v/>
      </c>
      <c r="AH2647" s="194">
        <f>IF(AG2647="",0,IF(ISERROR(VLOOKUP(AG2647,AG$7:AG2646,1,FALSE)),1,0))</f>
        <v>0</v>
      </c>
      <c r="AI2647" s="194"/>
    </row>
    <row r="2648" spans="1:35" ht="16.5" customHeight="1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75">
        <f>IF(AND($X$5012&lt;&gt;" ",$X$5012&lt;&gt;0),IF(X2648=$X$5012,1+COUNTIF(U$7:U2647,"&gt;0"),0),0)</f>
        <v>0</v>
      </c>
      <c r="V2648" s="178" t="s">
        <v>2837</v>
      </c>
      <c r="W2648" s="130"/>
      <c r="X2648" s="131"/>
      <c r="Y2648" s="131"/>
      <c r="Z2648" s="206"/>
      <c r="AA2648" s="134"/>
      <c r="AB2648" s="174">
        <f>IF(AC2648="totale",SUMIF(AA$7:AA2648,"somma",Z$7:Z2648)-SUMIF(AC$7:AC2647,"totale",AB$7:AB2647),0)</f>
        <v>0</v>
      </c>
      <c r="AC2648" s="134"/>
      <c r="AD2648" s="194">
        <f t="shared" si="180"/>
        <v>0</v>
      </c>
      <c r="AE2648" s="124" t="str">
        <f t="shared" si="179"/>
        <v/>
      </c>
      <c r="AF2648" s="195" t="str">
        <f t="shared" si="181"/>
        <v/>
      </c>
      <c r="AG2648" s="194" t="str">
        <f t="shared" si="182"/>
        <v/>
      </c>
      <c r="AH2648" s="194">
        <f>IF(AG2648="",0,IF(ISERROR(VLOOKUP(AG2648,AG$7:AG2647,1,FALSE)),1,0))</f>
        <v>0</v>
      </c>
      <c r="AI2648" s="194"/>
    </row>
    <row r="2649" spans="1:35" ht="16.5" customHeight="1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75">
        <f>IF(AND($X$5012&lt;&gt;" ",$X$5012&lt;&gt;0),IF(X2649=$X$5012,1+COUNTIF(U$7:U2648,"&gt;0"),0),0)</f>
        <v>0</v>
      </c>
      <c r="V2649" s="178" t="s">
        <v>2838</v>
      </c>
      <c r="W2649" s="130"/>
      <c r="X2649" s="131"/>
      <c r="Y2649" s="131"/>
      <c r="Z2649" s="206"/>
      <c r="AA2649" s="134"/>
      <c r="AB2649" s="174">
        <f>IF(AC2649="totale",SUMIF(AA$7:AA2649,"somma",Z$7:Z2649)-SUMIF(AC$7:AC2648,"totale",AB$7:AB2648),0)</f>
        <v>0</v>
      </c>
      <c r="AC2649" s="134"/>
      <c r="AD2649" s="194">
        <f t="shared" si="180"/>
        <v>0</v>
      </c>
      <c r="AE2649" s="124" t="str">
        <f t="shared" si="179"/>
        <v/>
      </c>
      <c r="AF2649" s="195" t="str">
        <f t="shared" si="181"/>
        <v/>
      </c>
      <c r="AG2649" s="194" t="str">
        <f t="shared" si="182"/>
        <v/>
      </c>
      <c r="AH2649" s="194">
        <f>IF(AG2649="",0,IF(ISERROR(VLOOKUP(AG2649,AG$7:AG2648,1,FALSE)),1,0))</f>
        <v>0</v>
      </c>
      <c r="AI2649" s="194"/>
    </row>
    <row r="2650" spans="1:35" ht="16.5" customHeight="1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75">
        <f>IF(AND($X$5012&lt;&gt;" ",$X$5012&lt;&gt;0),IF(X2650=$X$5012,1+COUNTIF(U$7:U2649,"&gt;0"),0),0)</f>
        <v>0</v>
      </c>
      <c r="V2650" s="178" t="s">
        <v>2839</v>
      </c>
      <c r="W2650" s="130"/>
      <c r="X2650" s="131"/>
      <c r="Y2650" s="131"/>
      <c r="Z2650" s="206"/>
      <c r="AA2650" s="134"/>
      <c r="AB2650" s="174">
        <f>IF(AC2650="totale",SUMIF(AA$7:AA2650,"somma",Z$7:Z2650)-SUMIF(AC$7:AC2649,"totale",AB$7:AB2649),0)</f>
        <v>0</v>
      </c>
      <c r="AC2650" s="134"/>
      <c r="AD2650" s="194">
        <f t="shared" si="180"/>
        <v>0</v>
      </c>
      <c r="AE2650" s="124" t="str">
        <f t="shared" si="179"/>
        <v/>
      </c>
      <c r="AF2650" s="195" t="str">
        <f t="shared" si="181"/>
        <v/>
      </c>
      <c r="AG2650" s="194" t="str">
        <f t="shared" si="182"/>
        <v/>
      </c>
      <c r="AH2650" s="194">
        <f>IF(AG2650="",0,IF(ISERROR(VLOOKUP(AG2650,AG$7:AG2649,1,FALSE)),1,0))</f>
        <v>0</v>
      </c>
      <c r="AI2650" s="194"/>
    </row>
    <row r="2651" spans="1:35" ht="16.5" customHeight="1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75">
        <f>IF(AND($X$5012&lt;&gt;" ",$X$5012&lt;&gt;0),IF(X2651=$X$5012,1+COUNTIF(U$7:U2650,"&gt;0"),0),0)</f>
        <v>0</v>
      </c>
      <c r="V2651" s="178" t="s">
        <v>2840</v>
      </c>
      <c r="W2651" s="130"/>
      <c r="X2651" s="131"/>
      <c r="Y2651" s="131"/>
      <c r="Z2651" s="206"/>
      <c r="AA2651" s="134"/>
      <c r="AB2651" s="174">
        <f>IF(AC2651="totale",SUMIF(AA$7:AA2651,"somma",Z$7:Z2651)-SUMIF(AC$7:AC2650,"totale",AB$7:AB2650),0)</f>
        <v>0</v>
      </c>
      <c r="AC2651" s="134"/>
      <c r="AD2651" s="194">
        <f t="shared" si="180"/>
        <v>0</v>
      </c>
      <c r="AE2651" s="124" t="str">
        <f t="shared" si="179"/>
        <v/>
      </c>
      <c r="AF2651" s="195" t="str">
        <f t="shared" si="181"/>
        <v/>
      </c>
      <c r="AG2651" s="194" t="str">
        <f t="shared" si="182"/>
        <v/>
      </c>
      <c r="AH2651" s="194">
        <f>IF(AG2651="",0,IF(ISERROR(VLOOKUP(AG2651,AG$7:AG2650,1,FALSE)),1,0))</f>
        <v>0</v>
      </c>
      <c r="AI2651" s="194"/>
    </row>
    <row r="2652" spans="1:35" ht="16.5" customHeight="1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75">
        <f>IF(AND($X$5012&lt;&gt;" ",$X$5012&lt;&gt;0),IF(X2652=$X$5012,1+COUNTIF(U$7:U2651,"&gt;0"),0),0)</f>
        <v>0</v>
      </c>
      <c r="V2652" s="178" t="s">
        <v>2841</v>
      </c>
      <c r="W2652" s="130"/>
      <c r="X2652" s="131"/>
      <c r="Y2652" s="131"/>
      <c r="Z2652" s="206"/>
      <c r="AA2652" s="134"/>
      <c r="AB2652" s="174">
        <f>IF(AC2652="totale",SUMIF(AA$7:AA2652,"somma",Z$7:Z2652)-SUMIF(AC$7:AC2651,"totale",AB$7:AB2651),0)</f>
        <v>0</v>
      </c>
      <c r="AC2652" s="134"/>
      <c r="AD2652" s="194">
        <f t="shared" si="180"/>
        <v>0</v>
      </c>
      <c r="AE2652" s="124" t="str">
        <f t="shared" si="179"/>
        <v/>
      </c>
      <c r="AF2652" s="195" t="str">
        <f t="shared" si="181"/>
        <v/>
      </c>
      <c r="AG2652" s="194" t="str">
        <f t="shared" si="182"/>
        <v/>
      </c>
      <c r="AH2652" s="194">
        <f>IF(AG2652="",0,IF(ISERROR(VLOOKUP(AG2652,AG$7:AG2651,1,FALSE)),1,0))</f>
        <v>0</v>
      </c>
      <c r="AI2652" s="194"/>
    </row>
    <row r="2653" spans="1:35" ht="16.5" customHeight="1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75">
        <f>IF(AND($X$5012&lt;&gt;" ",$X$5012&lt;&gt;0),IF(X2653=$X$5012,1+COUNTIF(U$7:U2652,"&gt;0"),0),0)</f>
        <v>0</v>
      </c>
      <c r="V2653" s="178" t="s">
        <v>2842</v>
      </c>
      <c r="W2653" s="130"/>
      <c r="X2653" s="131"/>
      <c r="Y2653" s="131"/>
      <c r="Z2653" s="206"/>
      <c r="AA2653" s="134"/>
      <c r="AB2653" s="174">
        <f>IF(AC2653="totale",SUMIF(AA$7:AA2653,"somma",Z$7:Z2653)-SUMIF(AC$7:AC2652,"totale",AB$7:AB2652),0)</f>
        <v>0</v>
      </c>
      <c r="AC2653" s="134"/>
      <c r="AD2653" s="194">
        <f t="shared" si="180"/>
        <v>0</v>
      </c>
      <c r="AE2653" s="124" t="str">
        <f t="shared" si="179"/>
        <v/>
      </c>
      <c r="AF2653" s="195" t="str">
        <f t="shared" si="181"/>
        <v/>
      </c>
      <c r="AG2653" s="194" t="str">
        <f t="shared" si="182"/>
        <v/>
      </c>
      <c r="AH2653" s="194">
        <f>IF(AG2653="",0,IF(ISERROR(VLOOKUP(AG2653,AG$7:AG2652,1,FALSE)),1,0))</f>
        <v>0</v>
      </c>
      <c r="AI2653" s="194"/>
    </row>
    <row r="2654" spans="1:35" ht="16.5" customHeight="1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75">
        <f>IF(AND($X$5012&lt;&gt;" ",$X$5012&lt;&gt;0),IF(X2654=$X$5012,1+COUNTIF(U$7:U2653,"&gt;0"),0),0)</f>
        <v>0</v>
      </c>
      <c r="V2654" s="178" t="s">
        <v>2843</v>
      </c>
      <c r="W2654" s="130"/>
      <c r="X2654" s="131"/>
      <c r="Y2654" s="131"/>
      <c r="Z2654" s="206"/>
      <c r="AA2654" s="134"/>
      <c r="AB2654" s="174">
        <f>IF(AC2654="totale",SUMIF(AA$7:AA2654,"somma",Z$7:Z2654)-SUMIF(AC$7:AC2653,"totale",AB$7:AB2653),0)</f>
        <v>0</v>
      </c>
      <c r="AC2654" s="134"/>
      <c r="AD2654" s="194">
        <f t="shared" si="180"/>
        <v>0</v>
      </c>
      <c r="AE2654" s="124" t="str">
        <f t="shared" si="179"/>
        <v/>
      </c>
      <c r="AF2654" s="195" t="str">
        <f t="shared" si="181"/>
        <v/>
      </c>
      <c r="AG2654" s="194" t="str">
        <f t="shared" si="182"/>
        <v/>
      </c>
      <c r="AH2654" s="194">
        <f>IF(AG2654="",0,IF(ISERROR(VLOOKUP(AG2654,AG$7:AG2653,1,FALSE)),1,0))</f>
        <v>0</v>
      </c>
      <c r="AI2654" s="194"/>
    </row>
    <row r="2655" spans="1:35" ht="16.5" customHeight="1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75">
        <f>IF(AND($X$5012&lt;&gt;" ",$X$5012&lt;&gt;0),IF(X2655=$X$5012,1+COUNTIF(U$7:U2654,"&gt;0"),0),0)</f>
        <v>0</v>
      </c>
      <c r="V2655" s="178" t="s">
        <v>2844</v>
      </c>
      <c r="W2655" s="130"/>
      <c r="X2655" s="131"/>
      <c r="Y2655" s="131"/>
      <c r="Z2655" s="206"/>
      <c r="AA2655" s="134"/>
      <c r="AB2655" s="174">
        <f>IF(AC2655="totale",SUMIF(AA$7:AA2655,"somma",Z$7:Z2655)-SUMIF(AC$7:AC2654,"totale",AB$7:AB2654),0)</f>
        <v>0</v>
      </c>
      <c r="AC2655" s="134"/>
      <c r="AD2655" s="194">
        <f t="shared" si="180"/>
        <v>0</v>
      </c>
      <c r="AE2655" s="124" t="str">
        <f t="shared" si="179"/>
        <v/>
      </c>
      <c r="AF2655" s="195" t="str">
        <f t="shared" si="181"/>
        <v/>
      </c>
      <c r="AG2655" s="194" t="str">
        <f t="shared" si="182"/>
        <v/>
      </c>
      <c r="AH2655" s="194">
        <f>IF(AG2655="",0,IF(ISERROR(VLOOKUP(AG2655,AG$7:AG2654,1,FALSE)),1,0))</f>
        <v>0</v>
      </c>
      <c r="AI2655" s="194"/>
    </row>
    <row r="2656" spans="1:35" ht="16.5" customHeight="1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75">
        <f>IF(AND($X$5012&lt;&gt;" ",$X$5012&lt;&gt;0),IF(X2656=$X$5012,1+COUNTIF(U$7:U2655,"&gt;0"),0),0)</f>
        <v>0</v>
      </c>
      <c r="V2656" s="178" t="s">
        <v>2845</v>
      </c>
      <c r="W2656" s="130"/>
      <c r="X2656" s="131"/>
      <c r="Y2656" s="131"/>
      <c r="Z2656" s="206"/>
      <c r="AA2656" s="134"/>
      <c r="AB2656" s="174">
        <f>IF(AC2656="totale",SUMIF(AA$7:AA2656,"somma",Z$7:Z2656)-SUMIF(AC$7:AC2655,"totale",AB$7:AB2655),0)</f>
        <v>0</v>
      </c>
      <c r="AC2656" s="134"/>
      <c r="AD2656" s="194">
        <f t="shared" si="180"/>
        <v>0</v>
      </c>
      <c r="AE2656" s="124" t="str">
        <f t="shared" si="179"/>
        <v/>
      </c>
      <c r="AF2656" s="195" t="str">
        <f t="shared" si="181"/>
        <v/>
      </c>
      <c r="AG2656" s="194" t="str">
        <f t="shared" si="182"/>
        <v/>
      </c>
      <c r="AH2656" s="194">
        <f>IF(AG2656="",0,IF(ISERROR(VLOOKUP(AG2656,AG$7:AG2655,1,FALSE)),1,0))</f>
        <v>0</v>
      </c>
      <c r="AI2656" s="194"/>
    </row>
    <row r="2657" spans="1:35" ht="16.5" customHeight="1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75">
        <f>IF(AND($X$5012&lt;&gt;" ",$X$5012&lt;&gt;0),IF(X2657=$X$5012,1+COUNTIF(U$7:U2656,"&gt;0"),0),0)</f>
        <v>0</v>
      </c>
      <c r="V2657" s="178" t="s">
        <v>2846</v>
      </c>
      <c r="W2657" s="130"/>
      <c r="X2657" s="131"/>
      <c r="Y2657" s="131"/>
      <c r="Z2657" s="206"/>
      <c r="AA2657" s="134"/>
      <c r="AB2657" s="174">
        <f>IF(AC2657="totale",SUMIF(AA$7:AA2657,"somma",Z$7:Z2657)-SUMIF(AC$7:AC2656,"totale",AB$7:AB2656),0)</f>
        <v>0</v>
      </c>
      <c r="AC2657" s="134"/>
      <c r="AD2657" s="194">
        <f t="shared" si="180"/>
        <v>0</v>
      </c>
      <c r="AE2657" s="124" t="str">
        <f t="shared" si="179"/>
        <v/>
      </c>
      <c r="AF2657" s="195" t="str">
        <f t="shared" si="181"/>
        <v/>
      </c>
      <c r="AG2657" s="194" t="str">
        <f t="shared" si="182"/>
        <v/>
      </c>
      <c r="AH2657" s="194">
        <f>IF(AG2657="",0,IF(ISERROR(VLOOKUP(AG2657,AG$7:AG2656,1,FALSE)),1,0))</f>
        <v>0</v>
      </c>
      <c r="AI2657" s="194"/>
    </row>
    <row r="2658" spans="1:35" ht="16.5" customHeight="1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75">
        <f>IF(AND($X$5012&lt;&gt;" ",$X$5012&lt;&gt;0),IF(X2658=$X$5012,1+COUNTIF(U$7:U2657,"&gt;0"),0),0)</f>
        <v>0</v>
      </c>
      <c r="V2658" s="178" t="s">
        <v>2847</v>
      </c>
      <c r="W2658" s="130"/>
      <c r="X2658" s="131"/>
      <c r="Y2658" s="131"/>
      <c r="Z2658" s="206"/>
      <c r="AA2658" s="134"/>
      <c r="AB2658" s="174">
        <f>IF(AC2658="totale",SUMIF(AA$7:AA2658,"somma",Z$7:Z2658)-SUMIF(AC$7:AC2657,"totale",AB$7:AB2657),0)</f>
        <v>0</v>
      </c>
      <c r="AC2658" s="134"/>
      <c r="AD2658" s="194">
        <f t="shared" si="180"/>
        <v>0</v>
      </c>
      <c r="AE2658" s="124" t="str">
        <f t="shared" si="179"/>
        <v/>
      </c>
      <c r="AF2658" s="195" t="str">
        <f t="shared" si="181"/>
        <v/>
      </c>
      <c r="AG2658" s="194" t="str">
        <f t="shared" si="182"/>
        <v/>
      </c>
      <c r="AH2658" s="194">
        <f>IF(AG2658="",0,IF(ISERROR(VLOOKUP(AG2658,AG$7:AG2657,1,FALSE)),1,0))</f>
        <v>0</v>
      </c>
      <c r="AI2658" s="194"/>
    </row>
    <row r="2659" spans="1:35" ht="16.5" customHeight="1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75">
        <f>IF(AND($X$5012&lt;&gt;" ",$X$5012&lt;&gt;0),IF(X2659=$X$5012,1+COUNTIF(U$7:U2658,"&gt;0"),0),0)</f>
        <v>0</v>
      </c>
      <c r="V2659" s="178" t="s">
        <v>2848</v>
      </c>
      <c r="W2659" s="130"/>
      <c r="X2659" s="131"/>
      <c r="Y2659" s="131"/>
      <c r="Z2659" s="206"/>
      <c r="AA2659" s="134"/>
      <c r="AB2659" s="174">
        <f>IF(AC2659="totale",SUMIF(AA$7:AA2659,"somma",Z$7:Z2659)-SUMIF(AC$7:AC2658,"totale",AB$7:AB2658),0)</f>
        <v>0</v>
      </c>
      <c r="AC2659" s="134"/>
      <c r="AD2659" s="194">
        <f t="shared" si="180"/>
        <v>0</v>
      </c>
      <c r="AE2659" s="124" t="str">
        <f t="shared" si="179"/>
        <v/>
      </c>
      <c r="AF2659" s="195" t="str">
        <f t="shared" si="181"/>
        <v/>
      </c>
      <c r="AG2659" s="194" t="str">
        <f t="shared" si="182"/>
        <v/>
      </c>
      <c r="AH2659" s="194">
        <f>IF(AG2659="",0,IF(ISERROR(VLOOKUP(AG2659,AG$7:AG2658,1,FALSE)),1,0))</f>
        <v>0</v>
      </c>
      <c r="AI2659" s="194"/>
    </row>
    <row r="2660" spans="1:35" ht="16.5" customHeight="1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75">
        <f>IF(AND($X$5012&lt;&gt;" ",$X$5012&lt;&gt;0),IF(X2660=$X$5012,1+COUNTIF(U$7:U2659,"&gt;0"),0),0)</f>
        <v>0</v>
      </c>
      <c r="V2660" s="178" t="s">
        <v>2849</v>
      </c>
      <c r="W2660" s="130"/>
      <c r="X2660" s="131"/>
      <c r="Y2660" s="131"/>
      <c r="Z2660" s="206"/>
      <c r="AA2660" s="134"/>
      <c r="AB2660" s="174">
        <f>IF(AC2660="totale",SUMIF(AA$7:AA2660,"somma",Z$7:Z2660)-SUMIF(AC$7:AC2659,"totale",AB$7:AB2659),0)</f>
        <v>0</v>
      </c>
      <c r="AC2660" s="134"/>
      <c r="AD2660" s="194">
        <f t="shared" si="180"/>
        <v>0</v>
      </c>
      <c r="AE2660" s="124" t="str">
        <f t="shared" si="179"/>
        <v/>
      </c>
      <c r="AF2660" s="195" t="str">
        <f t="shared" si="181"/>
        <v/>
      </c>
      <c r="AG2660" s="194" t="str">
        <f t="shared" si="182"/>
        <v/>
      </c>
      <c r="AH2660" s="194">
        <f>IF(AG2660="",0,IF(ISERROR(VLOOKUP(AG2660,AG$7:AG2659,1,FALSE)),1,0))</f>
        <v>0</v>
      </c>
      <c r="AI2660" s="194"/>
    </row>
    <row r="2661" spans="1:35" ht="16.5" customHeight="1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75">
        <f>IF(AND($X$5012&lt;&gt;" ",$X$5012&lt;&gt;0),IF(X2661=$X$5012,1+COUNTIF(U$7:U2660,"&gt;0"),0),0)</f>
        <v>0</v>
      </c>
      <c r="V2661" s="178" t="s">
        <v>2850</v>
      </c>
      <c r="W2661" s="130"/>
      <c r="X2661" s="131"/>
      <c r="Y2661" s="131"/>
      <c r="Z2661" s="206"/>
      <c r="AA2661" s="134"/>
      <c r="AB2661" s="174">
        <f>IF(AC2661="totale",SUMIF(AA$7:AA2661,"somma",Z$7:Z2661)-SUMIF(AC$7:AC2660,"totale",AB$7:AB2660),0)</f>
        <v>0</v>
      </c>
      <c r="AC2661" s="134"/>
      <c r="AD2661" s="194">
        <f t="shared" si="180"/>
        <v>0</v>
      </c>
      <c r="AE2661" s="124" t="str">
        <f t="shared" si="179"/>
        <v/>
      </c>
      <c r="AF2661" s="195" t="str">
        <f t="shared" si="181"/>
        <v/>
      </c>
      <c r="AG2661" s="194" t="str">
        <f t="shared" si="182"/>
        <v/>
      </c>
      <c r="AH2661" s="194">
        <f>IF(AG2661="",0,IF(ISERROR(VLOOKUP(AG2661,AG$7:AG2660,1,FALSE)),1,0))</f>
        <v>0</v>
      </c>
      <c r="AI2661" s="194"/>
    </row>
    <row r="2662" spans="1:35" ht="16.5" customHeight="1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75">
        <f>IF(AND($X$5012&lt;&gt;" ",$X$5012&lt;&gt;0),IF(X2662=$X$5012,1+COUNTIF(U$7:U2661,"&gt;0"),0),0)</f>
        <v>0</v>
      </c>
      <c r="V2662" s="178" t="s">
        <v>2851</v>
      </c>
      <c r="W2662" s="130"/>
      <c r="X2662" s="131"/>
      <c r="Y2662" s="131"/>
      <c r="Z2662" s="206"/>
      <c r="AA2662" s="134"/>
      <c r="AB2662" s="174">
        <f>IF(AC2662="totale",SUMIF(AA$7:AA2662,"somma",Z$7:Z2662)-SUMIF(AC$7:AC2661,"totale",AB$7:AB2661),0)</f>
        <v>0</v>
      </c>
      <c r="AC2662" s="134"/>
      <c r="AD2662" s="194">
        <f t="shared" si="180"/>
        <v>0</v>
      </c>
      <c r="AE2662" s="124" t="str">
        <f t="shared" si="179"/>
        <v/>
      </c>
      <c r="AF2662" s="195" t="str">
        <f t="shared" si="181"/>
        <v/>
      </c>
      <c r="AG2662" s="194" t="str">
        <f t="shared" si="182"/>
        <v/>
      </c>
      <c r="AH2662" s="194">
        <f>IF(AG2662="",0,IF(ISERROR(VLOOKUP(AG2662,AG$7:AG2661,1,FALSE)),1,0))</f>
        <v>0</v>
      </c>
      <c r="AI2662" s="194"/>
    </row>
    <row r="2663" spans="1:35" ht="16.5" customHeight="1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75">
        <f>IF(AND($X$5012&lt;&gt;" ",$X$5012&lt;&gt;0),IF(X2663=$X$5012,1+COUNTIF(U$7:U2662,"&gt;0"),0),0)</f>
        <v>0</v>
      </c>
      <c r="V2663" s="178" t="s">
        <v>2852</v>
      </c>
      <c r="W2663" s="130"/>
      <c r="X2663" s="131"/>
      <c r="Y2663" s="131"/>
      <c r="Z2663" s="206"/>
      <c r="AA2663" s="134"/>
      <c r="AB2663" s="174">
        <f>IF(AC2663="totale",SUMIF(AA$7:AA2663,"somma",Z$7:Z2663)-SUMIF(AC$7:AC2662,"totale",AB$7:AB2662),0)</f>
        <v>0</v>
      </c>
      <c r="AC2663" s="134"/>
      <c r="AD2663" s="194">
        <f t="shared" si="180"/>
        <v>0</v>
      </c>
      <c r="AE2663" s="124" t="str">
        <f t="shared" si="179"/>
        <v/>
      </c>
      <c r="AF2663" s="195" t="str">
        <f t="shared" si="181"/>
        <v/>
      </c>
      <c r="AG2663" s="194" t="str">
        <f t="shared" si="182"/>
        <v/>
      </c>
      <c r="AH2663" s="194">
        <f>IF(AG2663="",0,IF(ISERROR(VLOOKUP(AG2663,AG$7:AG2662,1,FALSE)),1,0))</f>
        <v>0</v>
      </c>
      <c r="AI2663" s="194"/>
    </row>
    <row r="2664" spans="1:35" ht="16.5" customHeight="1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75">
        <f>IF(AND($X$5012&lt;&gt;" ",$X$5012&lt;&gt;0),IF(X2664=$X$5012,1+COUNTIF(U$7:U2663,"&gt;0"),0),0)</f>
        <v>0</v>
      </c>
      <c r="V2664" s="178" t="s">
        <v>2853</v>
      </c>
      <c r="W2664" s="130"/>
      <c r="X2664" s="131"/>
      <c r="Y2664" s="131"/>
      <c r="Z2664" s="206"/>
      <c r="AA2664" s="134"/>
      <c r="AB2664" s="174">
        <f>IF(AC2664="totale",SUMIF(AA$7:AA2664,"somma",Z$7:Z2664)-SUMIF(AC$7:AC2663,"totale",AB$7:AB2663),0)</f>
        <v>0</v>
      </c>
      <c r="AC2664" s="134"/>
      <c r="AD2664" s="194">
        <f t="shared" si="180"/>
        <v>0</v>
      </c>
      <c r="AE2664" s="124" t="str">
        <f t="shared" si="179"/>
        <v/>
      </c>
      <c r="AF2664" s="195" t="str">
        <f t="shared" si="181"/>
        <v/>
      </c>
      <c r="AG2664" s="194" t="str">
        <f t="shared" si="182"/>
        <v/>
      </c>
      <c r="AH2664" s="194">
        <f>IF(AG2664="",0,IF(ISERROR(VLOOKUP(AG2664,AG$7:AG2663,1,FALSE)),1,0))</f>
        <v>0</v>
      </c>
      <c r="AI2664" s="194"/>
    </row>
    <row r="2665" spans="1:35" ht="16.5" customHeight="1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75">
        <f>IF(AND($X$5012&lt;&gt;" ",$X$5012&lt;&gt;0),IF(X2665=$X$5012,1+COUNTIF(U$7:U2664,"&gt;0"),0),0)</f>
        <v>0</v>
      </c>
      <c r="V2665" s="178" t="s">
        <v>2854</v>
      </c>
      <c r="W2665" s="130"/>
      <c r="X2665" s="131"/>
      <c r="Y2665" s="131"/>
      <c r="Z2665" s="206"/>
      <c r="AA2665" s="134"/>
      <c r="AB2665" s="174">
        <f>IF(AC2665="totale",SUMIF(AA$7:AA2665,"somma",Z$7:Z2665)-SUMIF(AC$7:AC2664,"totale",AB$7:AB2664),0)</f>
        <v>0</v>
      </c>
      <c r="AC2665" s="134"/>
      <c r="AD2665" s="194">
        <f t="shared" si="180"/>
        <v>0</v>
      </c>
      <c r="AE2665" s="124" t="str">
        <f t="shared" si="179"/>
        <v/>
      </c>
      <c r="AF2665" s="195" t="str">
        <f t="shared" si="181"/>
        <v/>
      </c>
      <c r="AG2665" s="194" t="str">
        <f t="shared" si="182"/>
        <v/>
      </c>
      <c r="AH2665" s="194">
        <f>IF(AG2665="",0,IF(ISERROR(VLOOKUP(AG2665,AG$7:AG2664,1,FALSE)),1,0))</f>
        <v>0</v>
      </c>
      <c r="AI2665" s="194"/>
    </row>
    <row r="2666" spans="1:35" ht="16.5" customHeight="1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75">
        <f>IF(AND($X$5012&lt;&gt;" ",$X$5012&lt;&gt;0),IF(X2666=$X$5012,1+COUNTIF(U$7:U2665,"&gt;0"),0),0)</f>
        <v>0</v>
      </c>
      <c r="V2666" s="178" t="s">
        <v>2855</v>
      </c>
      <c r="W2666" s="130"/>
      <c r="X2666" s="131"/>
      <c r="Y2666" s="131"/>
      <c r="Z2666" s="206"/>
      <c r="AA2666" s="134"/>
      <c r="AB2666" s="174">
        <f>IF(AC2666="totale",SUMIF(AA$7:AA2666,"somma",Z$7:Z2666)-SUMIF(AC$7:AC2665,"totale",AB$7:AB2665),0)</f>
        <v>0</v>
      </c>
      <c r="AC2666" s="134"/>
      <c r="AD2666" s="194">
        <f t="shared" si="180"/>
        <v>0</v>
      </c>
      <c r="AE2666" s="124" t="str">
        <f t="shared" si="179"/>
        <v/>
      </c>
      <c r="AF2666" s="195" t="str">
        <f t="shared" si="181"/>
        <v/>
      </c>
      <c r="AG2666" s="194" t="str">
        <f t="shared" si="182"/>
        <v/>
      </c>
      <c r="AH2666" s="194">
        <f>IF(AG2666="",0,IF(ISERROR(VLOOKUP(AG2666,AG$7:AG2665,1,FALSE)),1,0))</f>
        <v>0</v>
      </c>
      <c r="AI2666" s="194"/>
    </row>
    <row r="2667" spans="1:35" ht="16.5" customHeight="1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75">
        <f>IF(AND($X$5012&lt;&gt;" ",$X$5012&lt;&gt;0),IF(X2667=$X$5012,1+COUNTIF(U$7:U2666,"&gt;0"),0),0)</f>
        <v>0</v>
      </c>
      <c r="V2667" s="178" t="s">
        <v>2856</v>
      </c>
      <c r="W2667" s="130"/>
      <c r="X2667" s="131"/>
      <c r="Y2667" s="131"/>
      <c r="Z2667" s="206"/>
      <c r="AA2667" s="134"/>
      <c r="AB2667" s="174">
        <f>IF(AC2667="totale",SUMIF(AA$7:AA2667,"somma",Z$7:Z2667)-SUMIF(AC$7:AC2666,"totale",AB$7:AB2666),0)</f>
        <v>0</v>
      </c>
      <c r="AC2667" s="134"/>
      <c r="AD2667" s="194">
        <f t="shared" si="180"/>
        <v>0</v>
      </c>
      <c r="AE2667" s="124" t="str">
        <f t="shared" si="179"/>
        <v/>
      </c>
      <c r="AF2667" s="195" t="str">
        <f t="shared" si="181"/>
        <v/>
      </c>
      <c r="AG2667" s="194" t="str">
        <f t="shared" si="182"/>
        <v/>
      </c>
      <c r="AH2667" s="194">
        <f>IF(AG2667="",0,IF(ISERROR(VLOOKUP(AG2667,AG$7:AG2666,1,FALSE)),1,0))</f>
        <v>0</v>
      </c>
      <c r="AI2667" s="194"/>
    </row>
    <row r="2668" spans="1:35" ht="16.5" customHeight="1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75">
        <f>IF(AND($X$5012&lt;&gt;" ",$X$5012&lt;&gt;0),IF(X2668=$X$5012,1+COUNTIF(U$7:U2667,"&gt;0"),0),0)</f>
        <v>0</v>
      </c>
      <c r="V2668" s="178" t="s">
        <v>2857</v>
      </c>
      <c r="W2668" s="130"/>
      <c r="X2668" s="131"/>
      <c r="Y2668" s="131"/>
      <c r="Z2668" s="206"/>
      <c r="AA2668" s="134"/>
      <c r="AB2668" s="174">
        <f>IF(AC2668="totale",SUMIF(AA$7:AA2668,"somma",Z$7:Z2668)-SUMIF(AC$7:AC2667,"totale",AB$7:AB2667),0)</f>
        <v>0</v>
      </c>
      <c r="AC2668" s="134"/>
      <c r="AD2668" s="194">
        <f t="shared" si="180"/>
        <v>0</v>
      </c>
      <c r="AE2668" s="124" t="str">
        <f t="shared" si="179"/>
        <v/>
      </c>
      <c r="AF2668" s="195" t="str">
        <f t="shared" si="181"/>
        <v/>
      </c>
      <c r="AG2668" s="194" t="str">
        <f t="shared" si="182"/>
        <v/>
      </c>
      <c r="AH2668" s="194">
        <f>IF(AG2668="",0,IF(ISERROR(VLOOKUP(AG2668,AG$7:AG2667,1,FALSE)),1,0))</f>
        <v>0</v>
      </c>
      <c r="AI2668" s="194"/>
    </row>
    <row r="2669" spans="1:35" ht="16.5" customHeight="1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75">
        <f>IF(AND($X$5012&lt;&gt;" ",$X$5012&lt;&gt;0),IF(X2669=$X$5012,1+COUNTIF(U$7:U2668,"&gt;0"),0),0)</f>
        <v>0</v>
      </c>
      <c r="V2669" s="178" t="s">
        <v>2858</v>
      </c>
      <c r="W2669" s="130"/>
      <c r="X2669" s="131"/>
      <c r="Y2669" s="131"/>
      <c r="Z2669" s="206"/>
      <c r="AA2669" s="134"/>
      <c r="AB2669" s="174">
        <f>IF(AC2669="totale",SUMIF(AA$7:AA2669,"somma",Z$7:Z2669)-SUMIF(AC$7:AC2668,"totale",AB$7:AB2668),0)</f>
        <v>0</v>
      </c>
      <c r="AC2669" s="134"/>
      <c r="AD2669" s="194">
        <f t="shared" si="180"/>
        <v>0</v>
      </c>
      <c r="AE2669" s="124" t="str">
        <f t="shared" si="179"/>
        <v/>
      </c>
      <c r="AF2669" s="195" t="str">
        <f t="shared" si="181"/>
        <v/>
      </c>
      <c r="AG2669" s="194" t="str">
        <f t="shared" si="182"/>
        <v/>
      </c>
      <c r="AH2669" s="194">
        <f>IF(AG2669="",0,IF(ISERROR(VLOOKUP(AG2669,AG$7:AG2668,1,FALSE)),1,0))</f>
        <v>0</v>
      </c>
      <c r="AI2669" s="194"/>
    </row>
    <row r="2670" spans="1:35" ht="16.5" customHeight="1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75">
        <f>IF(AND($X$5012&lt;&gt;" ",$X$5012&lt;&gt;0),IF(X2670=$X$5012,1+COUNTIF(U$7:U2669,"&gt;0"),0),0)</f>
        <v>0</v>
      </c>
      <c r="V2670" s="178" t="s">
        <v>2859</v>
      </c>
      <c r="W2670" s="130"/>
      <c r="X2670" s="131"/>
      <c r="Y2670" s="131"/>
      <c r="Z2670" s="206"/>
      <c r="AA2670" s="134"/>
      <c r="AB2670" s="174">
        <f>IF(AC2670="totale",SUMIF(AA$7:AA2670,"somma",Z$7:Z2670)-SUMIF(AC$7:AC2669,"totale",AB$7:AB2669),0)</f>
        <v>0</v>
      </c>
      <c r="AC2670" s="134"/>
      <c r="AD2670" s="194">
        <f t="shared" si="180"/>
        <v>0</v>
      </c>
      <c r="AE2670" s="124" t="str">
        <f t="shared" si="179"/>
        <v/>
      </c>
      <c r="AF2670" s="195" t="str">
        <f t="shared" si="181"/>
        <v/>
      </c>
      <c r="AG2670" s="194" t="str">
        <f t="shared" si="182"/>
        <v/>
      </c>
      <c r="AH2670" s="194">
        <f>IF(AG2670="",0,IF(ISERROR(VLOOKUP(AG2670,AG$7:AG2669,1,FALSE)),1,0))</f>
        <v>0</v>
      </c>
      <c r="AI2670" s="194"/>
    </row>
    <row r="2671" spans="1:35" ht="16.5" customHeight="1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75">
        <f>IF(AND($X$5012&lt;&gt;" ",$X$5012&lt;&gt;0),IF(X2671=$X$5012,1+COUNTIF(U$7:U2670,"&gt;0"),0),0)</f>
        <v>0</v>
      </c>
      <c r="V2671" s="178" t="s">
        <v>2860</v>
      </c>
      <c r="W2671" s="130"/>
      <c r="X2671" s="131"/>
      <c r="Y2671" s="131"/>
      <c r="Z2671" s="206"/>
      <c r="AA2671" s="134"/>
      <c r="AB2671" s="174">
        <f>IF(AC2671="totale",SUMIF(AA$7:AA2671,"somma",Z$7:Z2671)-SUMIF(AC$7:AC2670,"totale",AB$7:AB2670),0)</f>
        <v>0</v>
      </c>
      <c r="AC2671" s="134"/>
      <c r="AD2671" s="194">
        <f t="shared" si="180"/>
        <v>0</v>
      </c>
      <c r="AE2671" s="124" t="str">
        <f t="shared" si="179"/>
        <v/>
      </c>
      <c r="AF2671" s="195" t="str">
        <f t="shared" si="181"/>
        <v/>
      </c>
      <c r="AG2671" s="194" t="str">
        <f t="shared" si="182"/>
        <v/>
      </c>
      <c r="AH2671" s="194">
        <f>IF(AG2671="",0,IF(ISERROR(VLOOKUP(AG2671,AG$7:AG2670,1,FALSE)),1,0))</f>
        <v>0</v>
      </c>
      <c r="AI2671" s="194"/>
    </row>
    <row r="2672" spans="1:35" ht="16.5" customHeight="1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75">
        <f>IF(AND($X$5012&lt;&gt;" ",$X$5012&lt;&gt;0),IF(X2672=$X$5012,1+COUNTIF(U$7:U2671,"&gt;0"),0),0)</f>
        <v>0</v>
      </c>
      <c r="V2672" s="178" t="s">
        <v>2861</v>
      </c>
      <c r="W2672" s="130"/>
      <c r="X2672" s="131"/>
      <c r="Y2672" s="131"/>
      <c r="Z2672" s="206"/>
      <c r="AA2672" s="134"/>
      <c r="AB2672" s="174">
        <f>IF(AC2672="totale",SUMIF(AA$7:AA2672,"somma",Z$7:Z2672)-SUMIF(AC$7:AC2671,"totale",AB$7:AB2671),0)</f>
        <v>0</v>
      </c>
      <c r="AC2672" s="134"/>
      <c r="AD2672" s="194">
        <f t="shared" si="180"/>
        <v>0</v>
      </c>
      <c r="AE2672" s="124" t="str">
        <f t="shared" si="179"/>
        <v/>
      </c>
      <c r="AF2672" s="195" t="str">
        <f t="shared" si="181"/>
        <v/>
      </c>
      <c r="AG2672" s="194" t="str">
        <f t="shared" si="182"/>
        <v/>
      </c>
      <c r="AH2672" s="194">
        <f>IF(AG2672="",0,IF(ISERROR(VLOOKUP(AG2672,AG$7:AG2671,1,FALSE)),1,0))</f>
        <v>0</v>
      </c>
      <c r="AI2672" s="194"/>
    </row>
    <row r="2673" spans="1:35" ht="16.5" customHeight="1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75">
        <f>IF(AND($X$5012&lt;&gt;" ",$X$5012&lt;&gt;0),IF(X2673=$X$5012,1+COUNTIF(U$7:U2672,"&gt;0"),0),0)</f>
        <v>0</v>
      </c>
      <c r="V2673" s="178" t="s">
        <v>2862</v>
      </c>
      <c r="W2673" s="130"/>
      <c r="X2673" s="131"/>
      <c r="Y2673" s="131"/>
      <c r="Z2673" s="206"/>
      <c r="AA2673" s="134"/>
      <c r="AB2673" s="174">
        <f>IF(AC2673="totale",SUMIF(AA$7:AA2673,"somma",Z$7:Z2673)-SUMIF(AC$7:AC2672,"totale",AB$7:AB2672),0)</f>
        <v>0</v>
      </c>
      <c r="AC2673" s="134"/>
      <c r="AD2673" s="194">
        <f t="shared" si="180"/>
        <v>0</v>
      </c>
      <c r="AE2673" s="124" t="str">
        <f t="shared" si="179"/>
        <v/>
      </c>
      <c r="AF2673" s="195" t="str">
        <f t="shared" si="181"/>
        <v/>
      </c>
      <c r="AG2673" s="194" t="str">
        <f t="shared" si="182"/>
        <v/>
      </c>
      <c r="AH2673" s="194">
        <f>IF(AG2673="",0,IF(ISERROR(VLOOKUP(AG2673,AG$7:AG2672,1,FALSE)),1,0))</f>
        <v>0</v>
      </c>
      <c r="AI2673" s="194"/>
    </row>
    <row r="2674" spans="1:35" ht="16.5" customHeight="1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75">
        <f>IF(AND($X$5012&lt;&gt;" ",$X$5012&lt;&gt;0),IF(X2674=$X$5012,1+COUNTIF(U$7:U2673,"&gt;0"),0),0)</f>
        <v>0</v>
      </c>
      <c r="V2674" s="178" t="s">
        <v>2863</v>
      </c>
      <c r="W2674" s="130"/>
      <c r="X2674" s="131"/>
      <c r="Y2674" s="131"/>
      <c r="Z2674" s="206"/>
      <c r="AA2674" s="134"/>
      <c r="AB2674" s="174">
        <f>IF(AC2674="totale",SUMIF(AA$7:AA2674,"somma",Z$7:Z2674)-SUMIF(AC$7:AC2673,"totale",AB$7:AB2673),0)</f>
        <v>0</v>
      </c>
      <c r="AC2674" s="134"/>
      <c r="AD2674" s="194">
        <f t="shared" si="180"/>
        <v>0</v>
      </c>
      <c r="AE2674" s="124" t="str">
        <f t="shared" si="179"/>
        <v/>
      </c>
      <c r="AF2674" s="195" t="str">
        <f t="shared" si="181"/>
        <v/>
      </c>
      <c r="AG2674" s="194" t="str">
        <f t="shared" si="182"/>
        <v/>
      </c>
      <c r="AH2674" s="194">
        <f>IF(AG2674="",0,IF(ISERROR(VLOOKUP(AG2674,AG$7:AG2673,1,FALSE)),1,0))</f>
        <v>0</v>
      </c>
      <c r="AI2674" s="194"/>
    </row>
    <row r="2675" spans="1:35" ht="16.5" customHeight="1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75">
        <f>IF(AND($X$5012&lt;&gt;" ",$X$5012&lt;&gt;0),IF(X2675=$X$5012,1+COUNTIF(U$7:U2674,"&gt;0"),0),0)</f>
        <v>0</v>
      </c>
      <c r="V2675" s="178" t="s">
        <v>2864</v>
      </c>
      <c r="W2675" s="130"/>
      <c r="X2675" s="131"/>
      <c r="Y2675" s="131"/>
      <c r="Z2675" s="206"/>
      <c r="AA2675" s="134"/>
      <c r="AB2675" s="174">
        <f>IF(AC2675="totale",SUMIF(AA$7:AA2675,"somma",Z$7:Z2675)-SUMIF(AC$7:AC2674,"totale",AB$7:AB2674),0)</f>
        <v>0</v>
      </c>
      <c r="AC2675" s="134"/>
      <c r="AD2675" s="194">
        <f t="shared" si="180"/>
        <v>0</v>
      </c>
      <c r="AE2675" s="124" t="str">
        <f t="shared" si="179"/>
        <v/>
      </c>
      <c r="AF2675" s="195" t="str">
        <f t="shared" si="181"/>
        <v/>
      </c>
      <c r="AG2675" s="194" t="str">
        <f t="shared" si="182"/>
        <v/>
      </c>
      <c r="AH2675" s="194">
        <f>IF(AG2675="",0,IF(ISERROR(VLOOKUP(AG2675,AG$7:AG2674,1,FALSE)),1,0))</f>
        <v>0</v>
      </c>
      <c r="AI2675" s="194"/>
    </row>
    <row r="2676" spans="1:35" ht="16.5" customHeight="1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75">
        <f>IF(AND($X$5012&lt;&gt;" ",$X$5012&lt;&gt;0),IF(X2676=$X$5012,1+COUNTIF(U$7:U2675,"&gt;0"),0),0)</f>
        <v>0</v>
      </c>
      <c r="V2676" s="178" t="s">
        <v>2865</v>
      </c>
      <c r="W2676" s="130"/>
      <c r="X2676" s="131"/>
      <c r="Y2676" s="131"/>
      <c r="Z2676" s="206"/>
      <c r="AA2676" s="134"/>
      <c r="AB2676" s="174">
        <f>IF(AC2676="totale",SUMIF(AA$7:AA2676,"somma",Z$7:Z2676)-SUMIF(AC$7:AC2675,"totale",AB$7:AB2675),0)</f>
        <v>0</v>
      </c>
      <c r="AC2676" s="134"/>
      <c r="AD2676" s="194">
        <f t="shared" si="180"/>
        <v>0</v>
      </c>
      <c r="AE2676" s="124" t="str">
        <f t="shared" si="179"/>
        <v/>
      </c>
      <c r="AF2676" s="195" t="str">
        <f t="shared" si="181"/>
        <v/>
      </c>
      <c r="AG2676" s="194" t="str">
        <f t="shared" si="182"/>
        <v/>
      </c>
      <c r="AH2676" s="194">
        <f>IF(AG2676="",0,IF(ISERROR(VLOOKUP(AG2676,AG$7:AG2675,1,FALSE)),1,0))</f>
        <v>0</v>
      </c>
      <c r="AI2676" s="194"/>
    </row>
    <row r="2677" spans="1:35" ht="16.5" customHeight="1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75">
        <f>IF(AND($X$5012&lt;&gt;" ",$X$5012&lt;&gt;0),IF(X2677=$X$5012,1+COUNTIF(U$7:U2676,"&gt;0"),0),0)</f>
        <v>0</v>
      </c>
      <c r="V2677" s="178" t="s">
        <v>2866</v>
      </c>
      <c r="W2677" s="130"/>
      <c r="X2677" s="131"/>
      <c r="Y2677" s="131"/>
      <c r="Z2677" s="206"/>
      <c r="AA2677" s="134"/>
      <c r="AB2677" s="174">
        <f>IF(AC2677="totale",SUMIF(AA$7:AA2677,"somma",Z$7:Z2677)-SUMIF(AC$7:AC2676,"totale",AB$7:AB2676),0)</f>
        <v>0</v>
      </c>
      <c r="AC2677" s="134"/>
      <c r="AD2677" s="194">
        <f t="shared" si="180"/>
        <v>0</v>
      </c>
      <c r="AE2677" s="124" t="str">
        <f t="shared" si="179"/>
        <v/>
      </c>
      <c r="AF2677" s="195" t="str">
        <f t="shared" si="181"/>
        <v/>
      </c>
      <c r="AG2677" s="194" t="str">
        <f t="shared" si="182"/>
        <v/>
      </c>
      <c r="AH2677" s="194">
        <f>IF(AG2677="",0,IF(ISERROR(VLOOKUP(AG2677,AG$7:AG2676,1,FALSE)),1,0))</f>
        <v>0</v>
      </c>
      <c r="AI2677" s="194"/>
    </row>
    <row r="2678" spans="1:35" ht="16.5" customHeight="1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75">
        <f>IF(AND($X$5012&lt;&gt;" ",$X$5012&lt;&gt;0),IF(X2678=$X$5012,1+COUNTIF(U$7:U2677,"&gt;0"),0),0)</f>
        <v>0</v>
      </c>
      <c r="V2678" s="178" t="s">
        <v>2867</v>
      </c>
      <c r="W2678" s="130"/>
      <c r="X2678" s="131"/>
      <c r="Y2678" s="131"/>
      <c r="Z2678" s="206"/>
      <c r="AA2678" s="134"/>
      <c r="AB2678" s="174">
        <f>IF(AC2678="totale",SUMIF(AA$7:AA2678,"somma",Z$7:Z2678)-SUMIF(AC$7:AC2677,"totale",AB$7:AB2677),0)</f>
        <v>0</v>
      </c>
      <c r="AC2678" s="134"/>
      <c r="AD2678" s="194">
        <f t="shared" si="180"/>
        <v>0</v>
      </c>
      <c r="AE2678" s="124" t="str">
        <f t="shared" si="179"/>
        <v/>
      </c>
      <c r="AF2678" s="195" t="str">
        <f t="shared" si="181"/>
        <v/>
      </c>
      <c r="AG2678" s="194" t="str">
        <f t="shared" si="182"/>
        <v/>
      </c>
      <c r="AH2678" s="194">
        <f>IF(AG2678="",0,IF(ISERROR(VLOOKUP(AG2678,AG$7:AG2677,1,FALSE)),1,0))</f>
        <v>0</v>
      </c>
      <c r="AI2678" s="194"/>
    </row>
    <row r="2679" spans="1:35" ht="16.5" customHeight="1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75">
        <f>IF(AND($X$5012&lt;&gt;" ",$X$5012&lt;&gt;0),IF(X2679=$X$5012,1+COUNTIF(U$7:U2678,"&gt;0"),0),0)</f>
        <v>0</v>
      </c>
      <c r="V2679" s="178" t="s">
        <v>2868</v>
      </c>
      <c r="W2679" s="130"/>
      <c r="X2679" s="131"/>
      <c r="Y2679" s="131"/>
      <c r="Z2679" s="206"/>
      <c r="AA2679" s="134"/>
      <c r="AB2679" s="174">
        <f>IF(AC2679="totale",SUMIF(AA$7:AA2679,"somma",Z$7:Z2679)-SUMIF(AC$7:AC2678,"totale",AB$7:AB2678),0)</f>
        <v>0</v>
      </c>
      <c r="AC2679" s="134"/>
      <c r="AD2679" s="194">
        <f t="shared" si="180"/>
        <v>0</v>
      </c>
      <c r="AE2679" s="124" t="str">
        <f t="shared" si="179"/>
        <v/>
      </c>
      <c r="AF2679" s="195" t="str">
        <f t="shared" si="181"/>
        <v/>
      </c>
      <c r="AG2679" s="194" t="str">
        <f t="shared" si="182"/>
        <v/>
      </c>
      <c r="AH2679" s="194">
        <f>IF(AG2679="",0,IF(ISERROR(VLOOKUP(AG2679,AG$7:AG2678,1,FALSE)),1,0))</f>
        <v>0</v>
      </c>
      <c r="AI2679" s="194"/>
    </row>
    <row r="2680" spans="1:35" ht="16.5" customHeight="1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75">
        <f>IF(AND($X$5012&lt;&gt;" ",$X$5012&lt;&gt;0),IF(X2680=$X$5012,1+COUNTIF(U$7:U2679,"&gt;0"),0),0)</f>
        <v>0</v>
      </c>
      <c r="V2680" s="178" t="s">
        <v>2869</v>
      </c>
      <c r="W2680" s="130"/>
      <c r="X2680" s="131"/>
      <c r="Y2680" s="131"/>
      <c r="Z2680" s="206"/>
      <c r="AA2680" s="134"/>
      <c r="AB2680" s="174">
        <f>IF(AC2680="totale",SUMIF(AA$7:AA2680,"somma",Z$7:Z2680)-SUMIF(AC$7:AC2679,"totale",AB$7:AB2679),0)</f>
        <v>0</v>
      </c>
      <c r="AC2680" s="134"/>
      <c r="AD2680" s="194">
        <f t="shared" si="180"/>
        <v>0</v>
      </c>
      <c r="AE2680" s="124" t="str">
        <f t="shared" si="179"/>
        <v/>
      </c>
      <c r="AF2680" s="195" t="str">
        <f t="shared" si="181"/>
        <v/>
      </c>
      <c r="AG2680" s="194" t="str">
        <f t="shared" si="182"/>
        <v/>
      </c>
      <c r="AH2680" s="194">
        <f>IF(AG2680="",0,IF(ISERROR(VLOOKUP(AG2680,AG$7:AG2679,1,FALSE)),1,0))</f>
        <v>0</v>
      </c>
      <c r="AI2680" s="194"/>
    </row>
    <row r="2681" spans="1:35" ht="16.5" customHeight="1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75">
        <f>IF(AND($X$5012&lt;&gt;" ",$X$5012&lt;&gt;0),IF(X2681=$X$5012,1+COUNTIF(U$7:U2680,"&gt;0"),0),0)</f>
        <v>0</v>
      </c>
      <c r="V2681" s="178" t="s">
        <v>2870</v>
      </c>
      <c r="W2681" s="130"/>
      <c r="X2681" s="131"/>
      <c r="Y2681" s="131"/>
      <c r="Z2681" s="206"/>
      <c r="AA2681" s="134"/>
      <c r="AB2681" s="174">
        <f>IF(AC2681="totale",SUMIF(AA$7:AA2681,"somma",Z$7:Z2681)-SUMIF(AC$7:AC2680,"totale",AB$7:AB2680),0)</f>
        <v>0</v>
      </c>
      <c r="AC2681" s="134"/>
      <c r="AD2681" s="194">
        <f t="shared" si="180"/>
        <v>0</v>
      </c>
      <c r="AE2681" s="124" t="str">
        <f t="shared" si="179"/>
        <v/>
      </c>
      <c r="AF2681" s="195" t="str">
        <f t="shared" si="181"/>
        <v/>
      </c>
      <c r="AG2681" s="194" t="str">
        <f t="shared" si="182"/>
        <v/>
      </c>
      <c r="AH2681" s="194">
        <f>IF(AG2681="",0,IF(ISERROR(VLOOKUP(AG2681,AG$7:AG2680,1,FALSE)),1,0))</f>
        <v>0</v>
      </c>
      <c r="AI2681" s="194"/>
    </row>
    <row r="2682" spans="1:35" ht="16.5" customHeight="1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75">
        <f>IF(AND($X$5012&lt;&gt;" ",$X$5012&lt;&gt;0),IF(X2682=$X$5012,1+COUNTIF(U$7:U2681,"&gt;0"),0),0)</f>
        <v>0</v>
      </c>
      <c r="V2682" s="178" t="s">
        <v>2871</v>
      </c>
      <c r="W2682" s="130"/>
      <c r="X2682" s="131"/>
      <c r="Y2682" s="131"/>
      <c r="Z2682" s="206"/>
      <c r="AA2682" s="134"/>
      <c r="AB2682" s="174">
        <f>IF(AC2682="totale",SUMIF(AA$7:AA2682,"somma",Z$7:Z2682)-SUMIF(AC$7:AC2681,"totale",AB$7:AB2681),0)</f>
        <v>0</v>
      </c>
      <c r="AC2682" s="134"/>
      <c r="AD2682" s="194">
        <f t="shared" si="180"/>
        <v>0</v>
      </c>
      <c r="AE2682" s="124" t="str">
        <f t="shared" si="179"/>
        <v/>
      </c>
      <c r="AF2682" s="195" t="str">
        <f t="shared" si="181"/>
        <v/>
      </c>
      <c r="AG2682" s="194" t="str">
        <f t="shared" si="182"/>
        <v/>
      </c>
      <c r="AH2682" s="194">
        <f>IF(AG2682="",0,IF(ISERROR(VLOOKUP(AG2682,AG$7:AG2681,1,FALSE)),1,0))</f>
        <v>0</v>
      </c>
      <c r="AI2682" s="194"/>
    </row>
    <row r="2683" spans="1:35" ht="16.5" customHeight="1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75">
        <f>IF(AND($X$5012&lt;&gt;" ",$X$5012&lt;&gt;0),IF(X2683=$X$5012,1+COUNTIF(U$7:U2682,"&gt;0"),0),0)</f>
        <v>0</v>
      </c>
      <c r="V2683" s="178" t="s">
        <v>2872</v>
      </c>
      <c r="W2683" s="130"/>
      <c r="X2683" s="131"/>
      <c r="Y2683" s="131"/>
      <c r="Z2683" s="206"/>
      <c r="AA2683" s="134"/>
      <c r="AB2683" s="174">
        <f>IF(AC2683="totale",SUMIF(AA$7:AA2683,"somma",Z$7:Z2683)-SUMIF(AC$7:AC2682,"totale",AB$7:AB2682),0)</f>
        <v>0</v>
      </c>
      <c r="AC2683" s="134"/>
      <c r="AD2683" s="194">
        <f t="shared" si="180"/>
        <v>0</v>
      </c>
      <c r="AE2683" s="124" t="str">
        <f t="shared" si="179"/>
        <v/>
      </c>
      <c r="AF2683" s="195" t="str">
        <f t="shared" si="181"/>
        <v/>
      </c>
      <c r="AG2683" s="194" t="str">
        <f t="shared" si="182"/>
        <v/>
      </c>
      <c r="AH2683" s="194">
        <f>IF(AG2683="",0,IF(ISERROR(VLOOKUP(AG2683,AG$7:AG2682,1,FALSE)),1,0))</f>
        <v>0</v>
      </c>
      <c r="AI2683" s="194"/>
    </row>
    <row r="2684" spans="1:35" ht="16.5" customHeight="1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75">
        <f>IF(AND($X$5012&lt;&gt;" ",$X$5012&lt;&gt;0),IF(X2684=$X$5012,1+COUNTIF(U$7:U2683,"&gt;0"),0),0)</f>
        <v>0</v>
      </c>
      <c r="V2684" s="178" t="s">
        <v>2873</v>
      </c>
      <c r="W2684" s="130"/>
      <c r="X2684" s="131"/>
      <c r="Y2684" s="131"/>
      <c r="Z2684" s="206"/>
      <c r="AA2684" s="134"/>
      <c r="AB2684" s="174">
        <f>IF(AC2684="totale",SUMIF(AA$7:AA2684,"somma",Z$7:Z2684)-SUMIF(AC$7:AC2683,"totale",AB$7:AB2683),0)</f>
        <v>0</v>
      </c>
      <c r="AC2684" s="134"/>
      <c r="AD2684" s="194">
        <f t="shared" si="180"/>
        <v>0</v>
      </c>
      <c r="AE2684" s="124" t="str">
        <f t="shared" si="179"/>
        <v/>
      </c>
      <c r="AF2684" s="195" t="str">
        <f t="shared" si="181"/>
        <v/>
      </c>
      <c r="AG2684" s="194" t="str">
        <f t="shared" si="182"/>
        <v/>
      </c>
      <c r="AH2684" s="194">
        <f>IF(AG2684="",0,IF(ISERROR(VLOOKUP(AG2684,AG$7:AG2683,1,FALSE)),1,0))</f>
        <v>0</v>
      </c>
      <c r="AI2684" s="194"/>
    </row>
    <row r="2685" spans="1:35" ht="16.5" customHeight="1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75">
        <f>IF(AND($X$5012&lt;&gt;" ",$X$5012&lt;&gt;0),IF(X2685=$X$5012,1+COUNTIF(U$7:U2684,"&gt;0"),0),0)</f>
        <v>0</v>
      </c>
      <c r="V2685" s="178" t="s">
        <v>2874</v>
      </c>
      <c r="W2685" s="130"/>
      <c r="X2685" s="131"/>
      <c r="Y2685" s="131"/>
      <c r="Z2685" s="206"/>
      <c r="AA2685" s="134"/>
      <c r="AB2685" s="174">
        <f>IF(AC2685="totale",SUMIF(AA$7:AA2685,"somma",Z$7:Z2685)-SUMIF(AC$7:AC2684,"totale",AB$7:AB2684),0)</f>
        <v>0</v>
      </c>
      <c r="AC2685" s="134"/>
      <c r="AD2685" s="194">
        <f t="shared" si="180"/>
        <v>0</v>
      </c>
      <c r="AE2685" s="124" t="str">
        <f t="shared" si="179"/>
        <v/>
      </c>
      <c r="AF2685" s="195" t="str">
        <f t="shared" si="181"/>
        <v/>
      </c>
      <c r="AG2685" s="194" t="str">
        <f t="shared" si="182"/>
        <v/>
      </c>
      <c r="AH2685" s="194">
        <f>IF(AG2685="",0,IF(ISERROR(VLOOKUP(AG2685,AG$7:AG2684,1,FALSE)),1,0))</f>
        <v>0</v>
      </c>
      <c r="AI2685" s="194"/>
    </row>
    <row r="2686" spans="1:35" ht="16.5" customHeight="1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75">
        <f>IF(AND($X$5012&lt;&gt;" ",$X$5012&lt;&gt;0),IF(X2686=$X$5012,1+COUNTIF(U$7:U2685,"&gt;0"),0),0)</f>
        <v>0</v>
      </c>
      <c r="V2686" s="178" t="s">
        <v>2875</v>
      </c>
      <c r="W2686" s="130"/>
      <c r="X2686" s="131"/>
      <c r="Y2686" s="131"/>
      <c r="Z2686" s="206"/>
      <c r="AA2686" s="134"/>
      <c r="AB2686" s="174">
        <f>IF(AC2686="totale",SUMIF(AA$7:AA2686,"somma",Z$7:Z2686)-SUMIF(AC$7:AC2685,"totale",AB$7:AB2685),0)</f>
        <v>0</v>
      </c>
      <c r="AC2686" s="134"/>
      <c r="AD2686" s="194">
        <f t="shared" si="180"/>
        <v>0</v>
      </c>
      <c r="AE2686" s="124" t="str">
        <f t="shared" si="179"/>
        <v/>
      </c>
      <c r="AF2686" s="195" t="str">
        <f t="shared" si="181"/>
        <v/>
      </c>
      <c r="AG2686" s="194" t="str">
        <f t="shared" si="182"/>
        <v/>
      </c>
      <c r="AH2686" s="194">
        <f>IF(AG2686="",0,IF(ISERROR(VLOOKUP(AG2686,AG$7:AG2685,1,FALSE)),1,0))</f>
        <v>0</v>
      </c>
      <c r="AI2686" s="194"/>
    </row>
    <row r="2687" spans="1:35" ht="16.5" customHeight="1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75">
        <f>IF(AND($X$5012&lt;&gt;" ",$X$5012&lt;&gt;0),IF(X2687=$X$5012,1+COUNTIF(U$7:U2686,"&gt;0"),0),0)</f>
        <v>0</v>
      </c>
      <c r="V2687" s="178" t="s">
        <v>2876</v>
      </c>
      <c r="W2687" s="130"/>
      <c r="X2687" s="131"/>
      <c r="Y2687" s="131"/>
      <c r="Z2687" s="206"/>
      <c r="AA2687" s="134"/>
      <c r="AB2687" s="174">
        <f>IF(AC2687="totale",SUMIF(AA$7:AA2687,"somma",Z$7:Z2687)-SUMIF(AC$7:AC2686,"totale",AB$7:AB2686),0)</f>
        <v>0</v>
      </c>
      <c r="AC2687" s="134"/>
      <c r="AD2687" s="194">
        <f t="shared" si="180"/>
        <v>0</v>
      </c>
      <c r="AE2687" s="124" t="str">
        <f t="shared" si="179"/>
        <v/>
      </c>
      <c r="AF2687" s="195" t="str">
        <f t="shared" si="181"/>
        <v/>
      </c>
      <c r="AG2687" s="194" t="str">
        <f t="shared" si="182"/>
        <v/>
      </c>
      <c r="AH2687" s="194">
        <f>IF(AG2687="",0,IF(ISERROR(VLOOKUP(AG2687,AG$7:AG2686,1,FALSE)),1,0))</f>
        <v>0</v>
      </c>
      <c r="AI2687" s="194"/>
    </row>
    <row r="2688" spans="1:35" ht="16.5" customHeight="1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75">
        <f>IF(AND($X$5012&lt;&gt;" ",$X$5012&lt;&gt;0),IF(X2688=$X$5012,1+COUNTIF(U$7:U2687,"&gt;0"),0),0)</f>
        <v>0</v>
      </c>
      <c r="V2688" s="178" t="s">
        <v>2877</v>
      </c>
      <c r="W2688" s="130"/>
      <c r="X2688" s="131"/>
      <c r="Y2688" s="131"/>
      <c r="Z2688" s="206"/>
      <c r="AA2688" s="134"/>
      <c r="AB2688" s="174">
        <f>IF(AC2688="totale",SUMIF(AA$7:AA2688,"somma",Z$7:Z2688)-SUMIF(AC$7:AC2687,"totale",AB$7:AB2687),0)</f>
        <v>0</v>
      </c>
      <c r="AC2688" s="134"/>
      <c r="AD2688" s="194">
        <f t="shared" si="180"/>
        <v>0</v>
      </c>
      <c r="AE2688" s="124" t="str">
        <f t="shared" si="179"/>
        <v/>
      </c>
      <c r="AF2688" s="195" t="str">
        <f t="shared" si="181"/>
        <v/>
      </c>
      <c r="AG2688" s="194" t="str">
        <f t="shared" si="182"/>
        <v/>
      </c>
      <c r="AH2688" s="194">
        <f>IF(AG2688="",0,IF(ISERROR(VLOOKUP(AG2688,AG$7:AG2687,1,FALSE)),1,0))</f>
        <v>0</v>
      </c>
      <c r="AI2688" s="194"/>
    </row>
    <row r="2689" spans="1:35" ht="16.5" customHeight="1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75">
        <f>IF(AND($X$5012&lt;&gt;" ",$X$5012&lt;&gt;0),IF(X2689=$X$5012,1+COUNTIF(U$7:U2688,"&gt;0"),0),0)</f>
        <v>0</v>
      </c>
      <c r="V2689" s="178" t="s">
        <v>2878</v>
      </c>
      <c r="W2689" s="130"/>
      <c r="X2689" s="131"/>
      <c r="Y2689" s="131"/>
      <c r="Z2689" s="206"/>
      <c r="AA2689" s="134"/>
      <c r="AB2689" s="174">
        <f>IF(AC2689="totale",SUMIF(AA$7:AA2689,"somma",Z$7:Z2689)-SUMIF(AC$7:AC2688,"totale",AB$7:AB2688),0)</f>
        <v>0</v>
      </c>
      <c r="AC2689" s="134"/>
      <c r="AD2689" s="194">
        <f t="shared" si="180"/>
        <v>0</v>
      </c>
      <c r="AE2689" s="124" t="str">
        <f t="shared" si="179"/>
        <v/>
      </c>
      <c r="AF2689" s="195" t="str">
        <f t="shared" si="181"/>
        <v/>
      </c>
      <c r="AG2689" s="194" t="str">
        <f t="shared" si="182"/>
        <v/>
      </c>
      <c r="AH2689" s="194">
        <f>IF(AG2689="",0,IF(ISERROR(VLOOKUP(AG2689,AG$7:AG2688,1,FALSE)),1,0))</f>
        <v>0</v>
      </c>
      <c r="AI2689" s="194"/>
    </row>
    <row r="2690" spans="1:35" ht="16.5" customHeight="1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75">
        <f>IF(AND($X$5012&lt;&gt;" ",$X$5012&lt;&gt;0),IF(X2690=$X$5012,1+COUNTIF(U$7:U2689,"&gt;0"),0),0)</f>
        <v>0</v>
      </c>
      <c r="V2690" s="178" t="s">
        <v>2879</v>
      </c>
      <c r="W2690" s="130"/>
      <c r="X2690" s="131"/>
      <c r="Y2690" s="131"/>
      <c r="Z2690" s="206"/>
      <c r="AA2690" s="134"/>
      <c r="AB2690" s="174">
        <f>IF(AC2690="totale",SUMIF(AA$7:AA2690,"somma",Z$7:Z2690)-SUMIF(AC$7:AC2689,"totale",AB$7:AB2689),0)</f>
        <v>0</v>
      </c>
      <c r="AC2690" s="134"/>
      <c r="AD2690" s="194">
        <f t="shared" si="180"/>
        <v>0</v>
      </c>
      <c r="AE2690" s="124" t="str">
        <f t="shared" si="179"/>
        <v/>
      </c>
      <c r="AF2690" s="195" t="str">
        <f t="shared" si="181"/>
        <v/>
      </c>
      <c r="AG2690" s="194" t="str">
        <f t="shared" si="182"/>
        <v/>
      </c>
      <c r="AH2690" s="194">
        <f>IF(AG2690="",0,IF(ISERROR(VLOOKUP(AG2690,AG$7:AG2689,1,FALSE)),1,0))</f>
        <v>0</v>
      </c>
      <c r="AI2690" s="194"/>
    </row>
    <row r="2691" spans="1:35" ht="16.5" customHeight="1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75">
        <f>IF(AND($X$5012&lt;&gt;" ",$X$5012&lt;&gt;0),IF(X2691=$X$5012,1+COUNTIF(U$7:U2690,"&gt;0"),0),0)</f>
        <v>0</v>
      </c>
      <c r="V2691" s="178" t="s">
        <v>2880</v>
      </c>
      <c r="W2691" s="130"/>
      <c r="X2691" s="131"/>
      <c r="Y2691" s="131"/>
      <c r="Z2691" s="206"/>
      <c r="AA2691" s="134"/>
      <c r="AB2691" s="174">
        <f>IF(AC2691="totale",SUMIF(AA$7:AA2691,"somma",Z$7:Z2691)-SUMIF(AC$7:AC2690,"totale",AB$7:AB2690),0)</f>
        <v>0</v>
      </c>
      <c r="AC2691" s="134"/>
      <c r="AD2691" s="194">
        <f t="shared" si="180"/>
        <v>0</v>
      </c>
      <c r="AE2691" s="124" t="str">
        <f t="shared" si="179"/>
        <v/>
      </c>
      <c r="AF2691" s="195" t="str">
        <f t="shared" si="181"/>
        <v/>
      </c>
      <c r="AG2691" s="194" t="str">
        <f t="shared" si="182"/>
        <v/>
      </c>
      <c r="AH2691" s="194">
        <f>IF(AG2691="",0,IF(ISERROR(VLOOKUP(AG2691,AG$7:AG2690,1,FALSE)),1,0))</f>
        <v>0</v>
      </c>
      <c r="AI2691" s="194"/>
    </row>
    <row r="2692" spans="1:35" ht="16.5" customHeight="1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75">
        <f>IF(AND($X$5012&lt;&gt;" ",$X$5012&lt;&gt;0),IF(X2692=$X$5012,1+COUNTIF(U$7:U2691,"&gt;0"),0),0)</f>
        <v>0</v>
      </c>
      <c r="V2692" s="178" t="s">
        <v>2881</v>
      </c>
      <c r="W2692" s="130"/>
      <c r="X2692" s="131"/>
      <c r="Y2692" s="131"/>
      <c r="Z2692" s="206"/>
      <c r="AA2692" s="134"/>
      <c r="AB2692" s="174">
        <f>IF(AC2692="totale",SUMIF(AA$7:AA2692,"somma",Z$7:Z2692)-SUMIF(AC$7:AC2691,"totale",AB$7:AB2691),0)</f>
        <v>0</v>
      </c>
      <c r="AC2692" s="134"/>
      <c r="AD2692" s="194">
        <f t="shared" si="180"/>
        <v>0</v>
      </c>
      <c r="AE2692" s="124" t="str">
        <f t="shared" si="179"/>
        <v/>
      </c>
      <c r="AF2692" s="195" t="str">
        <f t="shared" si="181"/>
        <v/>
      </c>
      <c r="AG2692" s="194" t="str">
        <f t="shared" si="182"/>
        <v/>
      </c>
      <c r="AH2692" s="194">
        <f>IF(AG2692="",0,IF(ISERROR(VLOOKUP(AG2692,AG$7:AG2691,1,FALSE)),1,0))</f>
        <v>0</v>
      </c>
      <c r="AI2692" s="194"/>
    </row>
    <row r="2693" spans="1:35" ht="16.5" customHeight="1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75">
        <f>IF(AND($X$5012&lt;&gt;" ",$X$5012&lt;&gt;0),IF(X2693=$X$5012,1+COUNTIF(U$7:U2692,"&gt;0"),0),0)</f>
        <v>0</v>
      </c>
      <c r="V2693" s="178" t="s">
        <v>2882</v>
      </c>
      <c r="W2693" s="130"/>
      <c r="X2693" s="131"/>
      <c r="Y2693" s="131"/>
      <c r="Z2693" s="206"/>
      <c r="AA2693" s="134"/>
      <c r="AB2693" s="174">
        <f>IF(AC2693="totale",SUMIF(AA$7:AA2693,"somma",Z$7:Z2693)-SUMIF(AC$7:AC2692,"totale",AB$7:AB2692),0)</f>
        <v>0</v>
      </c>
      <c r="AC2693" s="134"/>
      <c r="AD2693" s="194">
        <f t="shared" si="180"/>
        <v>0</v>
      </c>
      <c r="AE2693" s="124" t="str">
        <f t="shared" si="179"/>
        <v/>
      </c>
      <c r="AF2693" s="195" t="str">
        <f t="shared" si="181"/>
        <v/>
      </c>
      <c r="AG2693" s="194" t="str">
        <f t="shared" si="182"/>
        <v/>
      </c>
      <c r="AH2693" s="194">
        <f>IF(AG2693="",0,IF(ISERROR(VLOOKUP(AG2693,AG$7:AG2692,1,FALSE)),1,0))</f>
        <v>0</v>
      </c>
      <c r="AI2693" s="194"/>
    </row>
    <row r="2694" spans="1:35" ht="16.5" customHeight="1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75">
        <f>IF(AND($X$5012&lt;&gt;" ",$X$5012&lt;&gt;0),IF(X2694=$X$5012,1+COUNTIF(U$7:U2693,"&gt;0"),0),0)</f>
        <v>0</v>
      </c>
      <c r="V2694" s="178" t="s">
        <v>2883</v>
      </c>
      <c r="W2694" s="130"/>
      <c r="X2694" s="131"/>
      <c r="Y2694" s="131"/>
      <c r="Z2694" s="206"/>
      <c r="AA2694" s="134"/>
      <c r="AB2694" s="174">
        <f>IF(AC2694="totale",SUMIF(AA$7:AA2694,"somma",Z$7:Z2694)-SUMIF(AC$7:AC2693,"totale",AB$7:AB2693),0)</f>
        <v>0</v>
      </c>
      <c r="AC2694" s="134"/>
      <c r="AD2694" s="194">
        <f t="shared" si="180"/>
        <v>0</v>
      </c>
      <c r="AE2694" s="124" t="str">
        <f t="shared" ref="AE2694:AE2757" si="183">IF(W2694&gt;0,CONCATENATE(MONTH(W2694)&amp;X2694),"")</f>
        <v/>
      </c>
      <c r="AF2694" s="195" t="str">
        <f t="shared" si="181"/>
        <v/>
      </c>
      <c r="AG2694" s="194" t="str">
        <f t="shared" si="182"/>
        <v/>
      </c>
      <c r="AH2694" s="194">
        <f>IF(AG2694="",0,IF(ISERROR(VLOOKUP(AG2694,AG$7:AG2693,1,FALSE)),1,0))</f>
        <v>0</v>
      </c>
      <c r="AI2694" s="194"/>
    </row>
    <row r="2695" spans="1:35" ht="16.5" customHeight="1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75">
        <f>IF(AND($X$5012&lt;&gt;" ",$X$5012&lt;&gt;0),IF(X2695=$X$5012,1+COUNTIF(U$7:U2694,"&gt;0"),0),0)</f>
        <v>0</v>
      </c>
      <c r="V2695" s="178" t="s">
        <v>2884</v>
      </c>
      <c r="W2695" s="130"/>
      <c r="X2695" s="131"/>
      <c r="Y2695" s="131"/>
      <c r="Z2695" s="206"/>
      <c r="AA2695" s="134"/>
      <c r="AB2695" s="174">
        <f>IF(AC2695="totale",SUMIF(AA$7:AA2695,"somma",Z$7:Z2695)-SUMIF(AC$7:AC2694,"totale",AB$7:AB2694),0)</f>
        <v>0</v>
      </c>
      <c r="AC2695" s="134"/>
      <c r="AD2695" s="194">
        <f t="shared" si="180"/>
        <v>0</v>
      </c>
      <c r="AE2695" s="124" t="str">
        <f t="shared" si="183"/>
        <v/>
      </c>
      <c r="AF2695" s="195" t="str">
        <f t="shared" si="181"/>
        <v/>
      </c>
      <c r="AG2695" s="194" t="str">
        <f t="shared" si="182"/>
        <v/>
      </c>
      <c r="AH2695" s="194">
        <f>IF(AG2695="",0,IF(ISERROR(VLOOKUP(AG2695,AG$7:AG2694,1,FALSE)),1,0))</f>
        <v>0</v>
      </c>
      <c r="AI2695" s="194"/>
    </row>
    <row r="2696" spans="1:35" ht="16.5" customHeight="1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75">
        <f>IF(AND($X$5012&lt;&gt;" ",$X$5012&lt;&gt;0),IF(X2696=$X$5012,1+COUNTIF(U$7:U2695,"&gt;0"),0),0)</f>
        <v>0</v>
      </c>
      <c r="V2696" s="178" t="s">
        <v>2885</v>
      </c>
      <c r="W2696" s="130"/>
      <c r="X2696" s="131"/>
      <c r="Y2696" s="131"/>
      <c r="Z2696" s="206"/>
      <c r="AA2696" s="134"/>
      <c r="AB2696" s="174">
        <f>IF(AC2696="totale",SUMIF(AA$7:AA2696,"somma",Z$7:Z2696)-SUMIF(AC$7:AC2695,"totale",AB$7:AB2695),0)</f>
        <v>0</v>
      </c>
      <c r="AC2696" s="134"/>
      <c r="AD2696" s="194">
        <f t="shared" ref="AD2696:AD2759" si="184">IF(ISBLANK(X2696),0,VLOOKUP(X2696,$B$8:$E$57,1,FALSE))</f>
        <v>0</v>
      </c>
      <c r="AE2696" s="124" t="str">
        <f t="shared" si="183"/>
        <v/>
      </c>
      <c r="AF2696" s="195" t="str">
        <f t="shared" ref="AF2696:AF2759" si="185">IF(OR(AND(Z2696&lt;&gt;0,ISBLANK(X2696)),ISERROR(AD2696)),"ERR","")</f>
        <v/>
      </c>
      <c r="AG2696" s="194" t="str">
        <f t="shared" si="182"/>
        <v/>
      </c>
      <c r="AH2696" s="194">
        <f>IF(AG2696="",0,IF(ISERROR(VLOOKUP(AG2696,AG$7:AG2695,1,FALSE)),1,0))</f>
        <v>0</v>
      </c>
      <c r="AI2696" s="194"/>
    </row>
    <row r="2697" spans="1:35" ht="16.5" customHeight="1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75">
        <f>IF(AND($X$5012&lt;&gt;" ",$X$5012&lt;&gt;0),IF(X2697=$X$5012,1+COUNTIF(U$7:U2696,"&gt;0"),0),0)</f>
        <v>0</v>
      </c>
      <c r="V2697" s="178" t="s">
        <v>2886</v>
      </c>
      <c r="W2697" s="130"/>
      <c r="X2697" s="131"/>
      <c r="Y2697" s="131"/>
      <c r="Z2697" s="206"/>
      <c r="AA2697" s="134"/>
      <c r="AB2697" s="174">
        <f>IF(AC2697="totale",SUMIF(AA$7:AA2697,"somma",Z$7:Z2697)-SUMIF(AC$7:AC2696,"totale",AB$7:AB2696),0)</f>
        <v>0</v>
      </c>
      <c r="AC2697" s="134"/>
      <c r="AD2697" s="194">
        <f t="shared" si="184"/>
        <v>0</v>
      </c>
      <c r="AE2697" s="124" t="str">
        <f t="shared" si="183"/>
        <v/>
      </c>
      <c r="AF2697" s="195" t="str">
        <f t="shared" si="185"/>
        <v/>
      </c>
      <c r="AG2697" s="194" t="str">
        <f t="shared" si="182"/>
        <v/>
      </c>
      <c r="AH2697" s="194">
        <f>IF(AG2697="",0,IF(ISERROR(VLOOKUP(AG2697,AG$7:AG2696,1,FALSE)),1,0))</f>
        <v>0</v>
      </c>
      <c r="AI2697" s="194"/>
    </row>
    <row r="2698" spans="1:35" ht="16.5" customHeight="1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75">
        <f>IF(AND($X$5012&lt;&gt;" ",$X$5012&lt;&gt;0),IF(X2698=$X$5012,1+COUNTIF(U$7:U2697,"&gt;0"),0),0)</f>
        <v>0</v>
      </c>
      <c r="V2698" s="178" t="s">
        <v>2887</v>
      </c>
      <c r="W2698" s="130"/>
      <c r="X2698" s="131"/>
      <c r="Y2698" s="131"/>
      <c r="Z2698" s="206"/>
      <c r="AA2698" s="134"/>
      <c r="AB2698" s="174">
        <f>IF(AC2698="totale",SUMIF(AA$7:AA2698,"somma",Z$7:Z2698)-SUMIF(AC$7:AC2697,"totale",AB$7:AB2697),0)</f>
        <v>0</v>
      </c>
      <c r="AC2698" s="134"/>
      <c r="AD2698" s="194">
        <f t="shared" si="184"/>
        <v>0</v>
      </c>
      <c r="AE2698" s="124" t="str">
        <f t="shared" si="183"/>
        <v/>
      </c>
      <c r="AF2698" s="195" t="str">
        <f t="shared" si="185"/>
        <v/>
      </c>
      <c r="AG2698" s="194" t="str">
        <f t="shared" ref="AG2698:AG2761" si="186">IF(W2698&gt;0,CONCATENATE(MONTH(W2698),"-",YEAR(W2698)),"")</f>
        <v/>
      </c>
      <c r="AH2698" s="194">
        <f>IF(AG2698="",0,IF(ISERROR(VLOOKUP(AG2698,AG$7:AG2697,1,FALSE)),1,0))</f>
        <v>0</v>
      </c>
      <c r="AI2698" s="194"/>
    </row>
    <row r="2699" spans="1:35" ht="16.5" customHeight="1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75">
        <f>IF(AND($X$5012&lt;&gt;" ",$X$5012&lt;&gt;0),IF(X2699=$X$5012,1+COUNTIF(U$7:U2698,"&gt;0"),0),0)</f>
        <v>0</v>
      </c>
      <c r="V2699" s="178" t="s">
        <v>2888</v>
      </c>
      <c r="W2699" s="130"/>
      <c r="X2699" s="131"/>
      <c r="Y2699" s="131"/>
      <c r="Z2699" s="206"/>
      <c r="AA2699" s="134"/>
      <c r="AB2699" s="174">
        <f>IF(AC2699="totale",SUMIF(AA$7:AA2699,"somma",Z$7:Z2699)-SUMIF(AC$7:AC2698,"totale",AB$7:AB2698),0)</f>
        <v>0</v>
      </c>
      <c r="AC2699" s="134"/>
      <c r="AD2699" s="194">
        <f t="shared" si="184"/>
        <v>0</v>
      </c>
      <c r="AE2699" s="124" t="str">
        <f t="shared" si="183"/>
        <v/>
      </c>
      <c r="AF2699" s="195" t="str">
        <f t="shared" si="185"/>
        <v/>
      </c>
      <c r="AG2699" s="194" t="str">
        <f t="shared" si="186"/>
        <v/>
      </c>
      <c r="AH2699" s="194">
        <f>IF(AG2699="",0,IF(ISERROR(VLOOKUP(AG2699,AG$7:AG2698,1,FALSE)),1,0))</f>
        <v>0</v>
      </c>
      <c r="AI2699" s="194"/>
    </row>
    <row r="2700" spans="1:35" ht="16.5" customHeight="1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75">
        <f>IF(AND($X$5012&lt;&gt;" ",$X$5012&lt;&gt;0),IF(X2700=$X$5012,1+COUNTIF(U$7:U2699,"&gt;0"),0),0)</f>
        <v>0</v>
      </c>
      <c r="V2700" s="178" t="s">
        <v>2889</v>
      </c>
      <c r="W2700" s="130"/>
      <c r="X2700" s="131"/>
      <c r="Y2700" s="131"/>
      <c r="Z2700" s="206"/>
      <c r="AA2700" s="134"/>
      <c r="AB2700" s="174">
        <f>IF(AC2700="totale",SUMIF(AA$7:AA2700,"somma",Z$7:Z2700)-SUMIF(AC$7:AC2699,"totale",AB$7:AB2699),0)</f>
        <v>0</v>
      </c>
      <c r="AC2700" s="134"/>
      <c r="AD2700" s="194">
        <f t="shared" si="184"/>
        <v>0</v>
      </c>
      <c r="AE2700" s="124" t="str">
        <f t="shared" si="183"/>
        <v/>
      </c>
      <c r="AF2700" s="195" t="str">
        <f t="shared" si="185"/>
        <v/>
      </c>
      <c r="AG2700" s="194" t="str">
        <f t="shared" si="186"/>
        <v/>
      </c>
      <c r="AH2700" s="194">
        <f>IF(AG2700="",0,IF(ISERROR(VLOOKUP(AG2700,AG$7:AG2699,1,FALSE)),1,0))</f>
        <v>0</v>
      </c>
      <c r="AI2700" s="194"/>
    </row>
    <row r="2701" spans="1:35" ht="16.5" customHeight="1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75">
        <f>IF(AND($X$5012&lt;&gt;" ",$X$5012&lt;&gt;0),IF(X2701=$X$5012,1+COUNTIF(U$7:U2700,"&gt;0"),0),0)</f>
        <v>0</v>
      </c>
      <c r="V2701" s="178" t="s">
        <v>2890</v>
      </c>
      <c r="W2701" s="130"/>
      <c r="X2701" s="131"/>
      <c r="Y2701" s="131"/>
      <c r="Z2701" s="206"/>
      <c r="AA2701" s="134"/>
      <c r="AB2701" s="174">
        <f>IF(AC2701="totale",SUMIF(AA$7:AA2701,"somma",Z$7:Z2701)-SUMIF(AC$7:AC2700,"totale",AB$7:AB2700),0)</f>
        <v>0</v>
      </c>
      <c r="AC2701" s="134"/>
      <c r="AD2701" s="194">
        <f t="shared" si="184"/>
        <v>0</v>
      </c>
      <c r="AE2701" s="124" t="str">
        <f t="shared" si="183"/>
        <v/>
      </c>
      <c r="AF2701" s="195" t="str">
        <f t="shared" si="185"/>
        <v/>
      </c>
      <c r="AG2701" s="194" t="str">
        <f t="shared" si="186"/>
        <v/>
      </c>
      <c r="AH2701" s="194">
        <f>IF(AG2701="",0,IF(ISERROR(VLOOKUP(AG2701,AG$7:AG2700,1,FALSE)),1,0))</f>
        <v>0</v>
      </c>
      <c r="AI2701" s="194"/>
    </row>
    <row r="2702" spans="1:35" ht="16.5" customHeight="1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75">
        <f>IF(AND($X$5012&lt;&gt;" ",$X$5012&lt;&gt;0),IF(X2702=$X$5012,1+COUNTIF(U$7:U2701,"&gt;0"),0),0)</f>
        <v>0</v>
      </c>
      <c r="V2702" s="178" t="s">
        <v>2891</v>
      </c>
      <c r="W2702" s="130"/>
      <c r="X2702" s="131"/>
      <c r="Y2702" s="131"/>
      <c r="Z2702" s="206"/>
      <c r="AA2702" s="134"/>
      <c r="AB2702" s="174">
        <f>IF(AC2702="totale",SUMIF(AA$7:AA2702,"somma",Z$7:Z2702)-SUMIF(AC$7:AC2701,"totale",AB$7:AB2701),0)</f>
        <v>0</v>
      </c>
      <c r="AC2702" s="134"/>
      <c r="AD2702" s="194">
        <f t="shared" si="184"/>
        <v>0</v>
      </c>
      <c r="AE2702" s="124" t="str">
        <f t="shared" si="183"/>
        <v/>
      </c>
      <c r="AF2702" s="195" t="str">
        <f t="shared" si="185"/>
        <v/>
      </c>
      <c r="AG2702" s="194" t="str">
        <f t="shared" si="186"/>
        <v/>
      </c>
      <c r="AH2702" s="194">
        <f>IF(AG2702="",0,IF(ISERROR(VLOOKUP(AG2702,AG$7:AG2701,1,FALSE)),1,0))</f>
        <v>0</v>
      </c>
      <c r="AI2702" s="194"/>
    </row>
    <row r="2703" spans="1:35" ht="16.5" customHeight="1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75">
        <f>IF(AND($X$5012&lt;&gt;" ",$X$5012&lt;&gt;0),IF(X2703=$X$5012,1+COUNTIF(U$7:U2702,"&gt;0"),0),0)</f>
        <v>0</v>
      </c>
      <c r="V2703" s="178" t="s">
        <v>2892</v>
      </c>
      <c r="W2703" s="130"/>
      <c r="X2703" s="131"/>
      <c r="Y2703" s="131"/>
      <c r="Z2703" s="206"/>
      <c r="AA2703" s="134"/>
      <c r="AB2703" s="174">
        <f>IF(AC2703="totale",SUMIF(AA$7:AA2703,"somma",Z$7:Z2703)-SUMIF(AC$7:AC2702,"totale",AB$7:AB2702),0)</f>
        <v>0</v>
      </c>
      <c r="AC2703" s="134"/>
      <c r="AD2703" s="194">
        <f t="shared" si="184"/>
        <v>0</v>
      </c>
      <c r="AE2703" s="124" t="str">
        <f t="shared" si="183"/>
        <v/>
      </c>
      <c r="AF2703" s="195" t="str">
        <f t="shared" si="185"/>
        <v/>
      </c>
      <c r="AG2703" s="194" t="str">
        <f t="shared" si="186"/>
        <v/>
      </c>
      <c r="AH2703" s="194">
        <f>IF(AG2703="",0,IF(ISERROR(VLOOKUP(AG2703,AG$7:AG2702,1,FALSE)),1,0))</f>
        <v>0</v>
      </c>
      <c r="AI2703" s="194"/>
    </row>
    <row r="2704" spans="1:35" ht="16.5" customHeight="1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75">
        <f>IF(AND($X$5012&lt;&gt;" ",$X$5012&lt;&gt;0),IF(X2704=$X$5012,1+COUNTIF(U$7:U2703,"&gt;0"),0),0)</f>
        <v>0</v>
      </c>
      <c r="V2704" s="178" t="s">
        <v>2893</v>
      </c>
      <c r="W2704" s="130"/>
      <c r="X2704" s="131"/>
      <c r="Y2704" s="131"/>
      <c r="Z2704" s="206"/>
      <c r="AA2704" s="134"/>
      <c r="AB2704" s="174">
        <f>IF(AC2704="totale",SUMIF(AA$7:AA2704,"somma",Z$7:Z2704)-SUMIF(AC$7:AC2703,"totale",AB$7:AB2703),0)</f>
        <v>0</v>
      </c>
      <c r="AC2704" s="134"/>
      <c r="AD2704" s="194">
        <f t="shared" si="184"/>
        <v>0</v>
      </c>
      <c r="AE2704" s="124" t="str">
        <f t="shared" si="183"/>
        <v/>
      </c>
      <c r="AF2704" s="195" t="str">
        <f t="shared" si="185"/>
        <v/>
      </c>
      <c r="AG2704" s="194" t="str">
        <f t="shared" si="186"/>
        <v/>
      </c>
      <c r="AH2704" s="194">
        <f>IF(AG2704="",0,IF(ISERROR(VLOOKUP(AG2704,AG$7:AG2703,1,FALSE)),1,0))</f>
        <v>0</v>
      </c>
      <c r="AI2704" s="194"/>
    </row>
    <row r="2705" spans="1:35" ht="16.5" customHeight="1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75">
        <f>IF(AND($X$5012&lt;&gt;" ",$X$5012&lt;&gt;0),IF(X2705=$X$5012,1+COUNTIF(U$7:U2704,"&gt;0"),0),0)</f>
        <v>0</v>
      </c>
      <c r="V2705" s="178" t="s">
        <v>2894</v>
      </c>
      <c r="W2705" s="130"/>
      <c r="X2705" s="131"/>
      <c r="Y2705" s="131"/>
      <c r="Z2705" s="206"/>
      <c r="AA2705" s="134"/>
      <c r="AB2705" s="174">
        <f>IF(AC2705="totale",SUMIF(AA$7:AA2705,"somma",Z$7:Z2705)-SUMIF(AC$7:AC2704,"totale",AB$7:AB2704),0)</f>
        <v>0</v>
      </c>
      <c r="AC2705" s="134"/>
      <c r="AD2705" s="194">
        <f t="shared" si="184"/>
        <v>0</v>
      </c>
      <c r="AE2705" s="124" t="str">
        <f t="shared" si="183"/>
        <v/>
      </c>
      <c r="AF2705" s="195" t="str">
        <f t="shared" si="185"/>
        <v/>
      </c>
      <c r="AG2705" s="194" t="str">
        <f t="shared" si="186"/>
        <v/>
      </c>
      <c r="AH2705" s="194">
        <f>IF(AG2705="",0,IF(ISERROR(VLOOKUP(AG2705,AG$7:AG2704,1,FALSE)),1,0))</f>
        <v>0</v>
      </c>
      <c r="AI2705" s="194"/>
    </row>
    <row r="2706" spans="1:35" ht="16.5" customHeight="1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75">
        <f>IF(AND($X$5012&lt;&gt;" ",$X$5012&lt;&gt;0),IF(X2706=$X$5012,1+COUNTIF(U$7:U2705,"&gt;0"),0),0)</f>
        <v>0</v>
      </c>
      <c r="V2706" s="178" t="s">
        <v>2895</v>
      </c>
      <c r="W2706" s="130"/>
      <c r="X2706" s="131"/>
      <c r="Y2706" s="131"/>
      <c r="Z2706" s="206"/>
      <c r="AA2706" s="134"/>
      <c r="AB2706" s="174">
        <f>IF(AC2706="totale",SUMIF(AA$7:AA2706,"somma",Z$7:Z2706)-SUMIF(AC$7:AC2705,"totale",AB$7:AB2705),0)</f>
        <v>0</v>
      </c>
      <c r="AC2706" s="134"/>
      <c r="AD2706" s="194">
        <f t="shared" si="184"/>
        <v>0</v>
      </c>
      <c r="AE2706" s="124" t="str">
        <f t="shared" si="183"/>
        <v/>
      </c>
      <c r="AF2706" s="195" t="str">
        <f t="shared" si="185"/>
        <v/>
      </c>
      <c r="AG2706" s="194" t="str">
        <f t="shared" si="186"/>
        <v/>
      </c>
      <c r="AH2706" s="194">
        <f>IF(AG2706="",0,IF(ISERROR(VLOOKUP(AG2706,AG$7:AG2705,1,FALSE)),1,0))</f>
        <v>0</v>
      </c>
      <c r="AI2706" s="194"/>
    </row>
    <row r="2707" spans="1:35" ht="16.5" customHeight="1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75">
        <f>IF(AND($X$5012&lt;&gt;" ",$X$5012&lt;&gt;0),IF(X2707=$X$5012,1+COUNTIF(U$7:U2706,"&gt;0"),0),0)</f>
        <v>0</v>
      </c>
      <c r="V2707" s="178" t="s">
        <v>2896</v>
      </c>
      <c r="W2707" s="130"/>
      <c r="X2707" s="131"/>
      <c r="Y2707" s="131"/>
      <c r="Z2707" s="206"/>
      <c r="AA2707" s="134"/>
      <c r="AB2707" s="174">
        <f>IF(AC2707="totale",SUMIF(AA$7:AA2707,"somma",Z$7:Z2707)-SUMIF(AC$7:AC2706,"totale",AB$7:AB2706),0)</f>
        <v>0</v>
      </c>
      <c r="AC2707" s="134"/>
      <c r="AD2707" s="194">
        <f t="shared" si="184"/>
        <v>0</v>
      </c>
      <c r="AE2707" s="124" t="str">
        <f t="shared" si="183"/>
        <v/>
      </c>
      <c r="AF2707" s="195" t="str">
        <f t="shared" si="185"/>
        <v/>
      </c>
      <c r="AG2707" s="194" t="str">
        <f t="shared" si="186"/>
        <v/>
      </c>
      <c r="AH2707" s="194">
        <f>IF(AG2707="",0,IF(ISERROR(VLOOKUP(AG2707,AG$7:AG2706,1,FALSE)),1,0))</f>
        <v>0</v>
      </c>
      <c r="AI2707" s="194"/>
    </row>
    <row r="2708" spans="1:35" ht="16.5" customHeight="1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75">
        <f>IF(AND($X$5012&lt;&gt;" ",$X$5012&lt;&gt;0),IF(X2708=$X$5012,1+COUNTIF(U$7:U2707,"&gt;0"),0),0)</f>
        <v>0</v>
      </c>
      <c r="V2708" s="178" t="s">
        <v>2897</v>
      </c>
      <c r="W2708" s="130"/>
      <c r="X2708" s="131"/>
      <c r="Y2708" s="131"/>
      <c r="Z2708" s="206"/>
      <c r="AA2708" s="134"/>
      <c r="AB2708" s="174">
        <f>IF(AC2708="totale",SUMIF(AA$7:AA2708,"somma",Z$7:Z2708)-SUMIF(AC$7:AC2707,"totale",AB$7:AB2707),0)</f>
        <v>0</v>
      </c>
      <c r="AC2708" s="134"/>
      <c r="AD2708" s="194">
        <f t="shared" si="184"/>
        <v>0</v>
      </c>
      <c r="AE2708" s="124" t="str">
        <f t="shared" si="183"/>
        <v/>
      </c>
      <c r="AF2708" s="195" t="str">
        <f t="shared" si="185"/>
        <v/>
      </c>
      <c r="AG2708" s="194" t="str">
        <f t="shared" si="186"/>
        <v/>
      </c>
      <c r="AH2708" s="194">
        <f>IF(AG2708="",0,IF(ISERROR(VLOOKUP(AG2708,AG$7:AG2707,1,FALSE)),1,0))</f>
        <v>0</v>
      </c>
      <c r="AI2708" s="194"/>
    </row>
    <row r="2709" spans="1:35" ht="16.5" customHeight="1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75">
        <f>IF(AND($X$5012&lt;&gt;" ",$X$5012&lt;&gt;0),IF(X2709=$X$5012,1+COUNTIF(U$7:U2708,"&gt;0"),0),0)</f>
        <v>0</v>
      </c>
      <c r="V2709" s="178" t="s">
        <v>2898</v>
      </c>
      <c r="W2709" s="130"/>
      <c r="X2709" s="131"/>
      <c r="Y2709" s="131"/>
      <c r="Z2709" s="206"/>
      <c r="AA2709" s="134"/>
      <c r="AB2709" s="174">
        <f>IF(AC2709="totale",SUMIF(AA$7:AA2709,"somma",Z$7:Z2709)-SUMIF(AC$7:AC2708,"totale",AB$7:AB2708),0)</f>
        <v>0</v>
      </c>
      <c r="AC2709" s="134"/>
      <c r="AD2709" s="194">
        <f t="shared" si="184"/>
        <v>0</v>
      </c>
      <c r="AE2709" s="124" t="str">
        <f t="shared" si="183"/>
        <v/>
      </c>
      <c r="AF2709" s="195" t="str">
        <f t="shared" si="185"/>
        <v/>
      </c>
      <c r="AG2709" s="194" t="str">
        <f t="shared" si="186"/>
        <v/>
      </c>
      <c r="AH2709" s="194">
        <f>IF(AG2709="",0,IF(ISERROR(VLOOKUP(AG2709,AG$7:AG2708,1,FALSE)),1,0))</f>
        <v>0</v>
      </c>
      <c r="AI2709" s="194"/>
    </row>
    <row r="2710" spans="1:35" ht="16.5" customHeight="1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75">
        <f>IF(AND($X$5012&lt;&gt;" ",$X$5012&lt;&gt;0),IF(X2710=$X$5012,1+COUNTIF(U$7:U2709,"&gt;0"),0),0)</f>
        <v>0</v>
      </c>
      <c r="V2710" s="178" t="s">
        <v>2899</v>
      </c>
      <c r="W2710" s="130"/>
      <c r="X2710" s="131"/>
      <c r="Y2710" s="131"/>
      <c r="Z2710" s="206"/>
      <c r="AA2710" s="134"/>
      <c r="AB2710" s="174">
        <f>IF(AC2710="totale",SUMIF(AA$7:AA2710,"somma",Z$7:Z2710)-SUMIF(AC$7:AC2709,"totale",AB$7:AB2709),0)</f>
        <v>0</v>
      </c>
      <c r="AC2710" s="134"/>
      <c r="AD2710" s="194">
        <f t="shared" si="184"/>
        <v>0</v>
      </c>
      <c r="AE2710" s="124" t="str">
        <f t="shared" si="183"/>
        <v/>
      </c>
      <c r="AF2710" s="195" t="str">
        <f t="shared" si="185"/>
        <v/>
      </c>
      <c r="AG2710" s="194" t="str">
        <f t="shared" si="186"/>
        <v/>
      </c>
      <c r="AH2710" s="194">
        <f>IF(AG2710="",0,IF(ISERROR(VLOOKUP(AG2710,AG$7:AG2709,1,FALSE)),1,0))</f>
        <v>0</v>
      </c>
      <c r="AI2710" s="194"/>
    </row>
    <row r="2711" spans="1:35" ht="16.5" customHeight="1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75">
        <f>IF(AND($X$5012&lt;&gt;" ",$X$5012&lt;&gt;0),IF(X2711=$X$5012,1+COUNTIF(U$7:U2710,"&gt;0"),0),0)</f>
        <v>0</v>
      </c>
      <c r="V2711" s="178" t="s">
        <v>2900</v>
      </c>
      <c r="W2711" s="130"/>
      <c r="X2711" s="131"/>
      <c r="Y2711" s="131"/>
      <c r="Z2711" s="206"/>
      <c r="AA2711" s="134"/>
      <c r="AB2711" s="174">
        <f>IF(AC2711="totale",SUMIF(AA$7:AA2711,"somma",Z$7:Z2711)-SUMIF(AC$7:AC2710,"totale",AB$7:AB2710),0)</f>
        <v>0</v>
      </c>
      <c r="AC2711" s="134"/>
      <c r="AD2711" s="194">
        <f t="shared" si="184"/>
        <v>0</v>
      </c>
      <c r="AE2711" s="124" t="str">
        <f t="shared" si="183"/>
        <v/>
      </c>
      <c r="AF2711" s="195" t="str">
        <f t="shared" si="185"/>
        <v/>
      </c>
      <c r="AG2711" s="194" t="str">
        <f t="shared" si="186"/>
        <v/>
      </c>
      <c r="AH2711" s="194">
        <f>IF(AG2711="",0,IF(ISERROR(VLOOKUP(AG2711,AG$7:AG2710,1,FALSE)),1,0))</f>
        <v>0</v>
      </c>
      <c r="AI2711" s="194"/>
    </row>
    <row r="2712" spans="1:35" ht="16.5" customHeight="1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75">
        <f>IF(AND($X$5012&lt;&gt;" ",$X$5012&lt;&gt;0),IF(X2712=$X$5012,1+COUNTIF(U$7:U2711,"&gt;0"),0),0)</f>
        <v>0</v>
      </c>
      <c r="V2712" s="178" t="s">
        <v>2901</v>
      </c>
      <c r="W2712" s="130"/>
      <c r="X2712" s="131"/>
      <c r="Y2712" s="131"/>
      <c r="Z2712" s="206"/>
      <c r="AA2712" s="134"/>
      <c r="AB2712" s="174">
        <f>IF(AC2712="totale",SUMIF(AA$7:AA2712,"somma",Z$7:Z2712)-SUMIF(AC$7:AC2711,"totale",AB$7:AB2711),0)</f>
        <v>0</v>
      </c>
      <c r="AC2712" s="134"/>
      <c r="AD2712" s="194">
        <f t="shared" si="184"/>
        <v>0</v>
      </c>
      <c r="AE2712" s="124" t="str">
        <f t="shared" si="183"/>
        <v/>
      </c>
      <c r="AF2712" s="195" t="str">
        <f t="shared" si="185"/>
        <v/>
      </c>
      <c r="AG2712" s="194" t="str">
        <f t="shared" si="186"/>
        <v/>
      </c>
      <c r="AH2712" s="194">
        <f>IF(AG2712="",0,IF(ISERROR(VLOOKUP(AG2712,AG$7:AG2711,1,FALSE)),1,0))</f>
        <v>0</v>
      </c>
      <c r="AI2712" s="194"/>
    </row>
    <row r="2713" spans="1:35" ht="16.5" customHeight="1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75">
        <f>IF(AND($X$5012&lt;&gt;" ",$X$5012&lt;&gt;0),IF(X2713=$X$5012,1+COUNTIF(U$7:U2712,"&gt;0"),0),0)</f>
        <v>0</v>
      </c>
      <c r="V2713" s="178" t="s">
        <v>2902</v>
      </c>
      <c r="W2713" s="130"/>
      <c r="X2713" s="131"/>
      <c r="Y2713" s="131"/>
      <c r="Z2713" s="206"/>
      <c r="AA2713" s="134"/>
      <c r="AB2713" s="174">
        <f>IF(AC2713="totale",SUMIF(AA$7:AA2713,"somma",Z$7:Z2713)-SUMIF(AC$7:AC2712,"totale",AB$7:AB2712),0)</f>
        <v>0</v>
      </c>
      <c r="AC2713" s="134"/>
      <c r="AD2713" s="194">
        <f t="shared" si="184"/>
        <v>0</v>
      </c>
      <c r="AE2713" s="124" t="str">
        <f t="shared" si="183"/>
        <v/>
      </c>
      <c r="AF2713" s="195" t="str">
        <f t="shared" si="185"/>
        <v/>
      </c>
      <c r="AG2713" s="194" t="str">
        <f t="shared" si="186"/>
        <v/>
      </c>
      <c r="AH2713" s="194">
        <f>IF(AG2713="",0,IF(ISERROR(VLOOKUP(AG2713,AG$7:AG2712,1,FALSE)),1,0))</f>
        <v>0</v>
      </c>
      <c r="AI2713" s="194"/>
    </row>
    <row r="2714" spans="1:35" ht="16.5" customHeight="1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75">
        <f>IF(AND($X$5012&lt;&gt;" ",$X$5012&lt;&gt;0),IF(X2714=$X$5012,1+COUNTIF(U$7:U2713,"&gt;0"),0),0)</f>
        <v>0</v>
      </c>
      <c r="V2714" s="178" t="s">
        <v>2903</v>
      </c>
      <c r="W2714" s="130"/>
      <c r="X2714" s="131"/>
      <c r="Y2714" s="131"/>
      <c r="Z2714" s="206"/>
      <c r="AA2714" s="134"/>
      <c r="AB2714" s="174">
        <f>IF(AC2714="totale",SUMIF(AA$7:AA2714,"somma",Z$7:Z2714)-SUMIF(AC$7:AC2713,"totale",AB$7:AB2713),0)</f>
        <v>0</v>
      </c>
      <c r="AC2714" s="134"/>
      <c r="AD2714" s="194">
        <f t="shared" si="184"/>
        <v>0</v>
      </c>
      <c r="AE2714" s="124" t="str">
        <f t="shared" si="183"/>
        <v/>
      </c>
      <c r="AF2714" s="195" t="str">
        <f t="shared" si="185"/>
        <v/>
      </c>
      <c r="AG2714" s="194" t="str">
        <f t="shared" si="186"/>
        <v/>
      </c>
      <c r="AH2714" s="194">
        <f>IF(AG2714="",0,IF(ISERROR(VLOOKUP(AG2714,AG$7:AG2713,1,FALSE)),1,0))</f>
        <v>0</v>
      </c>
      <c r="AI2714" s="194"/>
    </row>
    <row r="2715" spans="1:35" ht="16.5" customHeight="1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75">
        <f>IF(AND($X$5012&lt;&gt;" ",$X$5012&lt;&gt;0),IF(X2715=$X$5012,1+COUNTIF(U$7:U2714,"&gt;0"),0),0)</f>
        <v>0</v>
      </c>
      <c r="V2715" s="178" t="s">
        <v>2904</v>
      </c>
      <c r="W2715" s="130"/>
      <c r="X2715" s="131"/>
      <c r="Y2715" s="131"/>
      <c r="Z2715" s="206"/>
      <c r="AA2715" s="134"/>
      <c r="AB2715" s="174">
        <f>IF(AC2715="totale",SUMIF(AA$7:AA2715,"somma",Z$7:Z2715)-SUMIF(AC$7:AC2714,"totale",AB$7:AB2714),0)</f>
        <v>0</v>
      </c>
      <c r="AC2715" s="134"/>
      <c r="AD2715" s="194">
        <f t="shared" si="184"/>
        <v>0</v>
      </c>
      <c r="AE2715" s="124" t="str">
        <f t="shared" si="183"/>
        <v/>
      </c>
      <c r="AF2715" s="195" t="str">
        <f t="shared" si="185"/>
        <v/>
      </c>
      <c r="AG2715" s="194" t="str">
        <f t="shared" si="186"/>
        <v/>
      </c>
      <c r="AH2715" s="194">
        <f>IF(AG2715="",0,IF(ISERROR(VLOOKUP(AG2715,AG$7:AG2714,1,FALSE)),1,0))</f>
        <v>0</v>
      </c>
      <c r="AI2715" s="194"/>
    </row>
    <row r="2716" spans="1:35" ht="16.5" customHeight="1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75">
        <f>IF(AND($X$5012&lt;&gt;" ",$X$5012&lt;&gt;0),IF(X2716=$X$5012,1+COUNTIF(U$7:U2715,"&gt;0"),0),0)</f>
        <v>0</v>
      </c>
      <c r="V2716" s="178" t="s">
        <v>2905</v>
      </c>
      <c r="W2716" s="130"/>
      <c r="X2716" s="131"/>
      <c r="Y2716" s="131"/>
      <c r="Z2716" s="206"/>
      <c r="AA2716" s="134"/>
      <c r="AB2716" s="174">
        <f>IF(AC2716="totale",SUMIF(AA$7:AA2716,"somma",Z$7:Z2716)-SUMIF(AC$7:AC2715,"totale",AB$7:AB2715),0)</f>
        <v>0</v>
      </c>
      <c r="AC2716" s="134"/>
      <c r="AD2716" s="194">
        <f t="shared" si="184"/>
        <v>0</v>
      </c>
      <c r="AE2716" s="124" t="str">
        <f t="shared" si="183"/>
        <v/>
      </c>
      <c r="AF2716" s="195" t="str">
        <f t="shared" si="185"/>
        <v/>
      </c>
      <c r="AG2716" s="194" t="str">
        <f t="shared" si="186"/>
        <v/>
      </c>
      <c r="AH2716" s="194">
        <f>IF(AG2716="",0,IF(ISERROR(VLOOKUP(AG2716,AG$7:AG2715,1,FALSE)),1,0))</f>
        <v>0</v>
      </c>
      <c r="AI2716" s="194"/>
    </row>
    <row r="2717" spans="1:35" ht="16.5" customHeight="1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75">
        <f>IF(AND($X$5012&lt;&gt;" ",$X$5012&lt;&gt;0),IF(X2717=$X$5012,1+COUNTIF(U$7:U2716,"&gt;0"),0),0)</f>
        <v>0</v>
      </c>
      <c r="V2717" s="178" t="s">
        <v>2906</v>
      </c>
      <c r="W2717" s="130"/>
      <c r="X2717" s="131"/>
      <c r="Y2717" s="131"/>
      <c r="Z2717" s="206"/>
      <c r="AA2717" s="134"/>
      <c r="AB2717" s="174">
        <f>IF(AC2717="totale",SUMIF(AA$7:AA2717,"somma",Z$7:Z2717)-SUMIF(AC$7:AC2716,"totale",AB$7:AB2716),0)</f>
        <v>0</v>
      </c>
      <c r="AC2717" s="134"/>
      <c r="AD2717" s="194">
        <f t="shared" si="184"/>
        <v>0</v>
      </c>
      <c r="AE2717" s="124" t="str">
        <f t="shared" si="183"/>
        <v/>
      </c>
      <c r="AF2717" s="195" t="str">
        <f t="shared" si="185"/>
        <v/>
      </c>
      <c r="AG2717" s="194" t="str">
        <f t="shared" si="186"/>
        <v/>
      </c>
      <c r="AH2717" s="194">
        <f>IF(AG2717="",0,IF(ISERROR(VLOOKUP(AG2717,AG$7:AG2716,1,FALSE)),1,0))</f>
        <v>0</v>
      </c>
      <c r="AI2717" s="194"/>
    </row>
    <row r="2718" spans="1:35" ht="16.5" customHeight="1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75">
        <f>IF(AND($X$5012&lt;&gt;" ",$X$5012&lt;&gt;0),IF(X2718=$X$5012,1+COUNTIF(U$7:U2717,"&gt;0"),0),0)</f>
        <v>0</v>
      </c>
      <c r="V2718" s="178" t="s">
        <v>2907</v>
      </c>
      <c r="W2718" s="130"/>
      <c r="X2718" s="131"/>
      <c r="Y2718" s="131"/>
      <c r="Z2718" s="206"/>
      <c r="AA2718" s="134"/>
      <c r="AB2718" s="174">
        <f>IF(AC2718="totale",SUMIF(AA$7:AA2718,"somma",Z$7:Z2718)-SUMIF(AC$7:AC2717,"totale",AB$7:AB2717),0)</f>
        <v>0</v>
      </c>
      <c r="AC2718" s="134"/>
      <c r="AD2718" s="194">
        <f t="shared" si="184"/>
        <v>0</v>
      </c>
      <c r="AE2718" s="124" t="str">
        <f t="shared" si="183"/>
        <v/>
      </c>
      <c r="AF2718" s="195" t="str">
        <f t="shared" si="185"/>
        <v/>
      </c>
      <c r="AG2718" s="194" t="str">
        <f t="shared" si="186"/>
        <v/>
      </c>
      <c r="AH2718" s="194">
        <f>IF(AG2718="",0,IF(ISERROR(VLOOKUP(AG2718,AG$7:AG2717,1,FALSE)),1,0))</f>
        <v>0</v>
      </c>
      <c r="AI2718" s="194"/>
    </row>
    <row r="2719" spans="1:35" ht="16.5" customHeight="1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75">
        <f>IF(AND($X$5012&lt;&gt;" ",$X$5012&lt;&gt;0),IF(X2719=$X$5012,1+COUNTIF(U$7:U2718,"&gt;0"),0),0)</f>
        <v>0</v>
      </c>
      <c r="V2719" s="178" t="s">
        <v>2908</v>
      </c>
      <c r="W2719" s="130"/>
      <c r="X2719" s="131"/>
      <c r="Y2719" s="131"/>
      <c r="Z2719" s="206"/>
      <c r="AA2719" s="134"/>
      <c r="AB2719" s="174">
        <f>IF(AC2719="totale",SUMIF(AA$7:AA2719,"somma",Z$7:Z2719)-SUMIF(AC$7:AC2718,"totale",AB$7:AB2718),0)</f>
        <v>0</v>
      </c>
      <c r="AC2719" s="134"/>
      <c r="AD2719" s="194">
        <f t="shared" si="184"/>
        <v>0</v>
      </c>
      <c r="AE2719" s="124" t="str">
        <f t="shared" si="183"/>
        <v/>
      </c>
      <c r="AF2719" s="195" t="str">
        <f t="shared" si="185"/>
        <v/>
      </c>
      <c r="AG2719" s="194" t="str">
        <f t="shared" si="186"/>
        <v/>
      </c>
      <c r="AH2719" s="194">
        <f>IF(AG2719="",0,IF(ISERROR(VLOOKUP(AG2719,AG$7:AG2718,1,FALSE)),1,0))</f>
        <v>0</v>
      </c>
      <c r="AI2719" s="194"/>
    </row>
    <row r="2720" spans="1:35" ht="16.5" customHeight="1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75">
        <f>IF(AND($X$5012&lt;&gt;" ",$X$5012&lt;&gt;0),IF(X2720=$X$5012,1+COUNTIF(U$7:U2719,"&gt;0"),0),0)</f>
        <v>0</v>
      </c>
      <c r="V2720" s="178" t="s">
        <v>2909</v>
      </c>
      <c r="W2720" s="130"/>
      <c r="X2720" s="131"/>
      <c r="Y2720" s="131"/>
      <c r="Z2720" s="206"/>
      <c r="AA2720" s="134"/>
      <c r="AB2720" s="174">
        <f>IF(AC2720="totale",SUMIF(AA$7:AA2720,"somma",Z$7:Z2720)-SUMIF(AC$7:AC2719,"totale",AB$7:AB2719),0)</f>
        <v>0</v>
      </c>
      <c r="AC2720" s="134"/>
      <c r="AD2720" s="194">
        <f t="shared" si="184"/>
        <v>0</v>
      </c>
      <c r="AE2720" s="124" t="str">
        <f t="shared" si="183"/>
        <v/>
      </c>
      <c r="AF2720" s="195" t="str">
        <f t="shared" si="185"/>
        <v/>
      </c>
      <c r="AG2720" s="194" t="str">
        <f t="shared" si="186"/>
        <v/>
      </c>
      <c r="AH2720" s="194">
        <f>IF(AG2720="",0,IF(ISERROR(VLOOKUP(AG2720,AG$7:AG2719,1,FALSE)),1,0))</f>
        <v>0</v>
      </c>
      <c r="AI2720" s="194"/>
    </row>
    <row r="2721" spans="1:35" ht="16.5" customHeight="1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75">
        <f>IF(AND($X$5012&lt;&gt;" ",$X$5012&lt;&gt;0),IF(X2721=$X$5012,1+COUNTIF(U$7:U2720,"&gt;0"),0),0)</f>
        <v>0</v>
      </c>
      <c r="V2721" s="178" t="s">
        <v>2910</v>
      </c>
      <c r="W2721" s="130"/>
      <c r="X2721" s="131"/>
      <c r="Y2721" s="131"/>
      <c r="Z2721" s="206"/>
      <c r="AA2721" s="134"/>
      <c r="AB2721" s="174">
        <f>IF(AC2721="totale",SUMIF(AA$7:AA2721,"somma",Z$7:Z2721)-SUMIF(AC$7:AC2720,"totale",AB$7:AB2720),0)</f>
        <v>0</v>
      </c>
      <c r="AC2721" s="134"/>
      <c r="AD2721" s="194">
        <f t="shared" si="184"/>
        <v>0</v>
      </c>
      <c r="AE2721" s="124" t="str">
        <f t="shared" si="183"/>
        <v/>
      </c>
      <c r="AF2721" s="195" t="str">
        <f t="shared" si="185"/>
        <v/>
      </c>
      <c r="AG2721" s="194" t="str">
        <f t="shared" si="186"/>
        <v/>
      </c>
      <c r="AH2721" s="194">
        <f>IF(AG2721="",0,IF(ISERROR(VLOOKUP(AG2721,AG$7:AG2720,1,FALSE)),1,0))</f>
        <v>0</v>
      </c>
      <c r="AI2721" s="194"/>
    </row>
    <row r="2722" spans="1:35" ht="16.5" customHeight="1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75">
        <f>IF(AND($X$5012&lt;&gt;" ",$X$5012&lt;&gt;0),IF(X2722=$X$5012,1+COUNTIF(U$7:U2721,"&gt;0"),0),0)</f>
        <v>0</v>
      </c>
      <c r="V2722" s="178" t="s">
        <v>2911</v>
      </c>
      <c r="W2722" s="130"/>
      <c r="X2722" s="131"/>
      <c r="Y2722" s="131"/>
      <c r="Z2722" s="206"/>
      <c r="AA2722" s="134"/>
      <c r="AB2722" s="174">
        <f>IF(AC2722="totale",SUMIF(AA$7:AA2722,"somma",Z$7:Z2722)-SUMIF(AC$7:AC2721,"totale",AB$7:AB2721),0)</f>
        <v>0</v>
      </c>
      <c r="AC2722" s="134"/>
      <c r="AD2722" s="194">
        <f t="shared" si="184"/>
        <v>0</v>
      </c>
      <c r="AE2722" s="124" t="str">
        <f t="shared" si="183"/>
        <v/>
      </c>
      <c r="AF2722" s="195" t="str">
        <f t="shared" si="185"/>
        <v/>
      </c>
      <c r="AG2722" s="194" t="str">
        <f t="shared" si="186"/>
        <v/>
      </c>
      <c r="AH2722" s="194">
        <f>IF(AG2722="",0,IF(ISERROR(VLOOKUP(AG2722,AG$7:AG2721,1,FALSE)),1,0))</f>
        <v>0</v>
      </c>
      <c r="AI2722" s="194"/>
    </row>
    <row r="2723" spans="1:35" ht="16.5" customHeight="1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75">
        <f>IF(AND($X$5012&lt;&gt;" ",$X$5012&lt;&gt;0),IF(X2723=$X$5012,1+COUNTIF(U$7:U2722,"&gt;0"),0),0)</f>
        <v>0</v>
      </c>
      <c r="V2723" s="178" t="s">
        <v>2912</v>
      </c>
      <c r="W2723" s="130"/>
      <c r="X2723" s="131"/>
      <c r="Y2723" s="131"/>
      <c r="Z2723" s="206"/>
      <c r="AA2723" s="134"/>
      <c r="AB2723" s="174">
        <f>IF(AC2723="totale",SUMIF(AA$7:AA2723,"somma",Z$7:Z2723)-SUMIF(AC$7:AC2722,"totale",AB$7:AB2722),0)</f>
        <v>0</v>
      </c>
      <c r="AC2723" s="134"/>
      <c r="AD2723" s="194">
        <f t="shared" si="184"/>
        <v>0</v>
      </c>
      <c r="AE2723" s="124" t="str">
        <f t="shared" si="183"/>
        <v/>
      </c>
      <c r="AF2723" s="195" t="str">
        <f t="shared" si="185"/>
        <v/>
      </c>
      <c r="AG2723" s="194" t="str">
        <f t="shared" si="186"/>
        <v/>
      </c>
      <c r="AH2723" s="194">
        <f>IF(AG2723="",0,IF(ISERROR(VLOOKUP(AG2723,AG$7:AG2722,1,FALSE)),1,0))</f>
        <v>0</v>
      </c>
      <c r="AI2723" s="194"/>
    </row>
    <row r="2724" spans="1:35" ht="16.5" customHeight="1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75">
        <f>IF(AND($X$5012&lt;&gt;" ",$X$5012&lt;&gt;0),IF(X2724=$X$5012,1+COUNTIF(U$7:U2723,"&gt;0"),0),0)</f>
        <v>0</v>
      </c>
      <c r="V2724" s="178" t="s">
        <v>2913</v>
      </c>
      <c r="W2724" s="130"/>
      <c r="X2724" s="131"/>
      <c r="Y2724" s="131"/>
      <c r="Z2724" s="206"/>
      <c r="AA2724" s="134"/>
      <c r="AB2724" s="174">
        <f>IF(AC2724="totale",SUMIF(AA$7:AA2724,"somma",Z$7:Z2724)-SUMIF(AC$7:AC2723,"totale",AB$7:AB2723),0)</f>
        <v>0</v>
      </c>
      <c r="AC2724" s="134"/>
      <c r="AD2724" s="194">
        <f t="shared" si="184"/>
        <v>0</v>
      </c>
      <c r="AE2724" s="124" t="str">
        <f t="shared" si="183"/>
        <v/>
      </c>
      <c r="AF2724" s="195" t="str">
        <f t="shared" si="185"/>
        <v/>
      </c>
      <c r="AG2724" s="194" t="str">
        <f t="shared" si="186"/>
        <v/>
      </c>
      <c r="AH2724" s="194">
        <f>IF(AG2724="",0,IF(ISERROR(VLOOKUP(AG2724,AG$7:AG2723,1,FALSE)),1,0))</f>
        <v>0</v>
      </c>
      <c r="AI2724" s="194"/>
    </row>
    <row r="2725" spans="1:35" ht="16.5" customHeight="1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75">
        <f>IF(AND($X$5012&lt;&gt;" ",$X$5012&lt;&gt;0),IF(X2725=$X$5012,1+COUNTIF(U$7:U2724,"&gt;0"),0),0)</f>
        <v>0</v>
      </c>
      <c r="V2725" s="178" t="s">
        <v>2914</v>
      </c>
      <c r="W2725" s="130"/>
      <c r="X2725" s="131"/>
      <c r="Y2725" s="131"/>
      <c r="Z2725" s="206"/>
      <c r="AA2725" s="134"/>
      <c r="AB2725" s="174">
        <f>IF(AC2725="totale",SUMIF(AA$7:AA2725,"somma",Z$7:Z2725)-SUMIF(AC$7:AC2724,"totale",AB$7:AB2724),0)</f>
        <v>0</v>
      </c>
      <c r="AC2725" s="134"/>
      <c r="AD2725" s="194">
        <f t="shared" si="184"/>
        <v>0</v>
      </c>
      <c r="AE2725" s="124" t="str">
        <f t="shared" si="183"/>
        <v/>
      </c>
      <c r="AF2725" s="195" t="str">
        <f t="shared" si="185"/>
        <v/>
      </c>
      <c r="AG2725" s="194" t="str">
        <f t="shared" si="186"/>
        <v/>
      </c>
      <c r="AH2725" s="194">
        <f>IF(AG2725="",0,IF(ISERROR(VLOOKUP(AG2725,AG$7:AG2724,1,FALSE)),1,0))</f>
        <v>0</v>
      </c>
      <c r="AI2725" s="194"/>
    </row>
    <row r="2726" spans="1:35" ht="16.5" customHeight="1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75">
        <f>IF(AND($X$5012&lt;&gt;" ",$X$5012&lt;&gt;0),IF(X2726=$X$5012,1+COUNTIF(U$7:U2725,"&gt;0"),0),0)</f>
        <v>0</v>
      </c>
      <c r="V2726" s="178" t="s">
        <v>2915</v>
      </c>
      <c r="W2726" s="130"/>
      <c r="X2726" s="131"/>
      <c r="Y2726" s="131"/>
      <c r="Z2726" s="206"/>
      <c r="AA2726" s="134"/>
      <c r="AB2726" s="174">
        <f>IF(AC2726="totale",SUMIF(AA$7:AA2726,"somma",Z$7:Z2726)-SUMIF(AC$7:AC2725,"totale",AB$7:AB2725),0)</f>
        <v>0</v>
      </c>
      <c r="AC2726" s="134"/>
      <c r="AD2726" s="194">
        <f t="shared" si="184"/>
        <v>0</v>
      </c>
      <c r="AE2726" s="124" t="str">
        <f t="shared" si="183"/>
        <v/>
      </c>
      <c r="AF2726" s="195" t="str">
        <f t="shared" si="185"/>
        <v/>
      </c>
      <c r="AG2726" s="194" t="str">
        <f t="shared" si="186"/>
        <v/>
      </c>
      <c r="AH2726" s="194">
        <f>IF(AG2726="",0,IF(ISERROR(VLOOKUP(AG2726,AG$7:AG2725,1,FALSE)),1,0))</f>
        <v>0</v>
      </c>
      <c r="AI2726" s="194"/>
    </row>
    <row r="2727" spans="1:35" ht="16.5" customHeight="1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75">
        <f>IF(AND($X$5012&lt;&gt;" ",$X$5012&lt;&gt;0),IF(X2727=$X$5012,1+COUNTIF(U$7:U2726,"&gt;0"),0),0)</f>
        <v>0</v>
      </c>
      <c r="V2727" s="178" t="s">
        <v>2916</v>
      </c>
      <c r="W2727" s="130"/>
      <c r="X2727" s="131"/>
      <c r="Y2727" s="131"/>
      <c r="Z2727" s="206"/>
      <c r="AA2727" s="134"/>
      <c r="AB2727" s="174">
        <f>IF(AC2727="totale",SUMIF(AA$7:AA2727,"somma",Z$7:Z2727)-SUMIF(AC$7:AC2726,"totale",AB$7:AB2726),0)</f>
        <v>0</v>
      </c>
      <c r="AC2727" s="134"/>
      <c r="AD2727" s="194">
        <f t="shared" si="184"/>
        <v>0</v>
      </c>
      <c r="AE2727" s="124" t="str">
        <f t="shared" si="183"/>
        <v/>
      </c>
      <c r="AF2727" s="195" t="str">
        <f t="shared" si="185"/>
        <v/>
      </c>
      <c r="AG2727" s="194" t="str">
        <f t="shared" si="186"/>
        <v/>
      </c>
      <c r="AH2727" s="194">
        <f>IF(AG2727="",0,IF(ISERROR(VLOOKUP(AG2727,AG$7:AG2726,1,FALSE)),1,0))</f>
        <v>0</v>
      </c>
      <c r="AI2727" s="194"/>
    </row>
    <row r="2728" spans="1:35" ht="16.5" customHeight="1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75">
        <f>IF(AND($X$5012&lt;&gt;" ",$X$5012&lt;&gt;0),IF(X2728=$X$5012,1+COUNTIF(U$7:U2727,"&gt;0"),0),0)</f>
        <v>0</v>
      </c>
      <c r="V2728" s="178" t="s">
        <v>2917</v>
      </c>
      <c r="W2728" s="130"/>
      <c r="X2728" s="131"/>
      <c r="Y2728" s="131"/>
      <c r="Z2728" s="206"/>
      <c r="AA2728" s="134"/>
      <c r="AB2728" s="174">
        <f>IF(AC2728="totale",SUMIF(AA$7:AA2728,"somma",Z$7:Z2728)-SUMIF(AC$7:AC2727,"totale",AB$7:AB2727),0)</f>
        <v>0</v>
      </c>
      <c r="AC2728" s="134"/>
      <c r="AD2728" s="194">
        <f t="shared" si="184"/>
        <v>0</v>
      </c>
      <c r="AE2728" s="124" t="str">
        <f t="shared" si="183"/>
        <v/>
      </c>
      <c r="AF2728" s="195" t="str">
        <f t="shared" si="185"/>
        <v/>
      </c>
      <c r="AG2728" s="194" t="str">
        <f t="shared" si="186"/>
        <v/>
      </c>
      <c r="AH2728" s="194">
        <f>IF(AG2728="",0,IF(ISERROR(VLOOKUP(AG2728,AG$7:AG2727,1,FALSE)),1,0))</f>
        <v>0</v>
      </c>
      <c r="AI2728" s="194"/>
    </row>
    <row r="2729" spans="1:35" ht="16.5" customHeight="1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75">
        <f>IF(AND($X$5012&lt;&gt;" ",$X$5012&lt;&gt;0),IF(X2729=$X$5012,1+COUNTIF(U$7:U2728,"&gt;0"),0),0)</f>
        <v>0</v>
      </c>
      <c r="V2729" s="178" t="s">
        <v>2918</v>
      </c>
      <c r="W2729" s="130"/>
      <c r="X2729" s="131"/>
      <c r="Y2729" s="131"/>
      <c r="Z2729" s="206"/>
      <c r="AA2729" s="134"/>
      <c r="AB2729" s="174">
        <f>IF(AC2729="totale",SUMIF(AA$7:AA2729,"somma",Z$7:Z2729)-SUMIF(AC$7:AC2728,"totale",AB$7:AB2728),0)</f>
        <v>0</v>
      </c>
      <c r="AC2729" s="134"/>
      <c r="AD2729" s="194">
        <f t="shared" si="184"/>
        <v>0</v>
      </c>
      <c r="AE2729" s="124" t="str">
        <f t="shared" si="183"/>
        <v/>
      </c>
      <c r="AF2729" s="195" t="str">
        <f t="shared" si="185"/>
        <v/>
      </c>
      <c r="AG2729" s="194" t="str">
        <f t="shared" si="186"/>
        <v/>
      </c>
      <c r="AH2729" s="194">
        <f>IF(AG2729="",0,IF(ISERROR(VLOOKUP(AG2729,AG$7:AG2728,1,FALSE)),1,0))</f>
        <v>0</v>
      </c>
      <c r="AI2729" s="194"/>
    </row>
    <row r="2730" spans="1:35" ht="16.5" customHeight="1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75">
        <f>IF(AND($X$5012&lt;&gt;" ",$X$5012&lt;&gt;0),IF(X2730=$X$5012,1+COUNTIF(U$7:U2729,"&gt;0"),0),0)</f>
        <v>0</v>
      </c>
      <c r="V2730" s="178" t="s">
        <v>2919</v>
      </c>
      <c r="W2730" s="130"/>
      <c r="X2730" s="131"/>
      <c r="Y2730" s="131"/>
      <c r="Z2730" s="206"/>
      <c r="AA2730" s="134"/>
      <c r="AB2730" s="174">
        <f>IF(AC2730="totale",SUMIF(AA$7:AA2730,"somma",Z$7:Z2730)-SUMIF(AC$7:AC2729,"totale",AB$7:AB2729),0)</f>
        <v>0</v>
      </c>
      <c r="AC2730" s="134"/>
      <c r="AD2730" s="194">
        <f t="shared" si="184"/>
        <v>0</v>
      </c>
      <c r="AE2730" s="124" t="str">
        <f t="shared" si="183"/>
        <v/>
      </c>
      <c r="AF2730" s="195" t="str">
        <f t="shared" si="185"/>
        <v/>
      </c>
      <c r="AG2730" s="194" t="str">
        <f t="shared" si="186"/>
        <v/>
      </c>
      <c r="AH2730" s="194">
        <f>IF(AG2730="",0,IF(ISERROR(VLOOKUP(AG2730,AG$7:AG2729,1,FALSE)),1,0))</f>
        <v>0</v>
      </c>
      <c r="AI2730" s="194"/>
    </row>
    <row r="2731" spans="1:35" ht="16.5" customHeight="1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75">
        <f>IF(AND($X$5012&lt;&gt;" ",$X$5012&lt;&gt;0),IF(X2731=$X$5012,1+COUNTIF(U$7:U2730,"&gt;0"),0),0)</f>
        <v>0</v>
      </c>
      <c r="V2731" s="178" t="s">
        <v>2920</v>
      </c>
      <c r="W2731" s="130"/>
      <c r="X2731" s="131"/>
      <c r="Y2731" s="131"/>
      <c r="Z2731" s="206"/>
      <c r="AA2731" s="134"/>
      <c r="AB2731" s="174">
        <f>IF(AC2731="totale",SUMIF(AA$7:AA2731,"somma",Z$7:Z2731)-SUMIF(AC$7:AC2730,"totale",AB$7:AB2730),0)</f>
        <v>0</v>
      </c>
      <c r="AC2731" s="134"/>
      <c r="AD2731" s="194">
        <f t="shared" si="184"/>
        <v>0</v>
      </c>
      <c r="AE2731" s="124" t="str">
        <f t="shared" si="183"/>
        <v/>
      </c>
      <c r="AF2731" s="195" t="str">
        <f t="shared" si="185"/>
        <v/>
      </c>
      <c r="AG2731" s="194" t="str">
        <f t="shared" si="186"/>
        <v/>
      </c>
      <c r="AH2731" s="194">
        <f>IF(AG2731="",0,IF(ISERROR(VLOOKUP(AG2731,AG$7:AG2730,1,FALSE)),1,0))</f>
        <v>0</v>
      </c>
      <c r="AI2731" s="194"/>
    </row>
    <row r="2732" spans="1:35" ht="16.5" customHeight="1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75">
        <f>IF(AND($X$5012&lt;&gt;" ",$X$5012&lt;&gt;0),IF(X2732=$X$5012,1+COUNTIF(U$7:U2731,"&gt;0"),0),0)</f>
        <v>0</v>
      </c>
      <c r="V2732" s="178" t="s">
        <v>2921</v>
      </c>
      <c r="W2732" s="130"/>
      <c r="X2732" s="131"/>
      <c r="Y2732" s="131"/>
      <c r="Z2732" s="206"/>
      <c r="AA2732" s="134"/>
      <c r="AB2732" s="174">
        <f>IF(AC2732="totale",SUMIF(AA$7:AA2732,"somma",Z$7:Z2732)-SUMIF(AC$7:AC2731,"totale",AB$7:AB2731),0)</f>
        <v>0</v>
      </c>
      <c r="AC2732" s="134"/>
      <c r="AD2732" s="194">
        <f t="shared" si="184"/>
        <v>0</v>
      </c>
      <c r="AE2732" s="124" t="str">
        <f t="shared" si="183"/>
        <v/>
      </c>
      <c r="AF2732" s="195" t="str">
        <f t="shared" si="185"/>
        <v/>
      </c>
      <c r="AG2732" s="194" t="str">
        <f t="shared" si="186"/>
        <v/>
      </c>
      <c r="AH2732" s="194">
        <f>IF(AG2732="",0,IF(ISERROR(VLOOKUP(AG2732,AG$7:AG2731,1,FALSE)),1,0))</f>
        <v>0</v>
      </c>
      <c r="AI2732" s="194"/>
    </row>
    <row r="2733" spans="1:35" ht="16.5" customHeight="1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75">
        <f>IF(AND($X$5012&lt;&gt;" ",$X$5012&lt;&gt;0),IF(X2733=$X$5012,1+COUNTIF(U$7:U2732,"&gt;0"),0),0)</f>
        <v>0</v>
      </c>
      <c r="V2733" s="178" t="s">
        <v>2922</v>
      </c>
      <c r="W2733" s="130"/>
      <c r="X2733" s="131"/>
      <c r="Y2733" s="131"/>
      <c r="Z2733" s="206"/>
      <c r="AA2733" s="134"/>
      <c r="AB2733" s="174">
        <f>IF(AC2733="totale",SUMIF(AA$7:AA2733,"somma",Z$7:Z2733)-SUMIF(AC$7:AC2732,"totale",AB$7:AB2732),0)</f>
        <v>0</v>
      </c>
      <c r="AC2733" s="134"/>
      <c r="AD2733" s="194">
        <f t="shared" si="184"/>
        <v>0</v>
      </c>
      <c r="AE2733" s="124" t="str">
        <f t="shared" si="183"/>
        <v/>
      </c>
      <c r="AF2733" s="195" t="str">
        <f t="shared" si="185"/>
        <v/>
      </c>
      <c r="AG2733" s="194" t="str">
        <f t="shared" si="186"/>
        <v/>
      </c>
      <c r="AH2733" s="194">
        <f>IF(AG2733="",0,IF(ISERROR(VLOOKUP(AG2733,AG$7:AG2732,1,FALSE)),1,0))</f>
        <v>0</v>
      </c>
      <c r="AI2733" s="194"/>
    </row>
    <row r="2734" spans="1:35" ht="16.5" customHeight="1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75">
        <f>IF(AND($X$5012&lt;&gt;" ",$X$5012&lt;&gt;0),IF(X2734=$X$5012,1+COUNTIF(U$7:U2733,"&gt;0"),0),0)</f>
        <v>0</v>
      </c>
      <c r="V2734" s="178" t="s">
        <v>2923</v>
      </c>
      <c r="W2734" s="130"/>
      <c r="X2734" s="131"/>
      <c r="Y2734" s="131"/>
      <c r="Z2734" s="206"/>
      <c r="AA2734" s="134"/>
      <c r="AB2734" s="174">
        <f>IF(AC2734="totale",SUMIF(AA$7:AA2734,"somma",Z$7:Z2734)-SUMIF(AC$7:AC2733,"totale",AB$7:AB2733),0)</f>
        <v>0</v>
      </c>
      <c r="AC2734" s="134"/>
      <c r="AD2734" s="194">
        <f t="shared" si="184"/>
        <v>0</v>
      </c>
      <c r="AE2734" s="124" t="str">
        <f t="shared" si="183"/>
        <v/>
      </c>
      <c r="AF2734" s="195" t="str">
        <f t="shared" si="185"/>
        <v/>
      </c>
      <c r="AG2734" s="194" t="str">
        <f t="shared" si="186"/>
        <v/>
      </c>
      <c r="AH2734" s="194">
        <f>IF(AG2734="",0,IF(ISERROR(VLOOKUP(AG2734,AG$7:AG2733,1,FALSE)),1,0))</f>
        <v>0</v>
      </c>
      <c r="AI2734" s="194"/>
    </row>
    <row r="2735" spans="1:35" ht="16.5" customHeight="1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75">
        <f>IF(AND($X$5012&lt;&gt;" ",$X$5012&lt;&gt;0),IF(X2735=$X$5012,1+COUNTIF(U$7:U2734,"&gt;0"),0),0)</f>
        <v>0</v>
      </c>
      <c r="V2735" s="178" t="s">
        <v>2924</v>
      </c>
      <c r="W2735" s="130"/>
      <c r="X2735" s="131"/>
      <c r="Y2735" s="131"/>
      <c r="Z2735" s="206"/>
      <c r="AA2735" s="134"/>
      <c r="AB2735" s="174">
        <f>IF(AC2735="totale",SUMIF(AA$7:AA2735,"somma",Z$7:Z2735)-SUMIF(AC$7:AC2734,"totale",AB$7:AB2734),0)</f>
        <v>0</v>
      </c>
      <c r="AC2735" s="134"/>
      <c r="AD2735" s="194">
        <f t="shared" si="184"/>
        <v>0</v>
      </c>
      <c r="AE2735" s="124" t="str">
        <f t="shared" si="183"/>
        <v/>
      </c>
      <c r="AF2735" s="195" t="str">
        <f t="shared" si="185"/>
        <v/>
      </c>
      <c r="AG2735" s="194" t="str">
        <f t="shared" si="186"/>
        <v/>
      </c>
      <c r="AH2735" s="194">
        <f>IF(AG2735="",0,IF(ISERROR(VLOOKUP(AG2735,AG$7:AG2734,1,FALSE)),1,0))</f>
        <v>0</v>
      </c>
      <c r="AI2735" s="194"/>
    </row>
    <row r="2736" spans="1:35" ht="16.5" customHeight="1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75">
        <f>IF(AND($X$5012&lt;&gt;" ",$X$5012&lt;&gt;0),IF(X2736=$X$5012,1+COUNTIF(U$7:U2735,"&gt;0"),0),0)</f>
        <v>0</v>
      </c>
      <c r="V2736" s="178" t="s">
        <v>2925</v>
      </c>
      <c r="W2736" s="130"/>
      <c r="X2736" s="131"/>
      <c r="Y2736" s="131"/>
      <c r="Z2736" s="206"/>
      <c r="AA2736" s="134"/>
      <c r="AB2736" s="174">
        <f>IF(AC2736="totale",SUMIF(AA$7:AA2736,"somma",Z$7:Z2736)-SUMIF(AC$7:AC2735,"totale",AB$7:AB2735),0)</f>
        <v>0</v>
      </c>
      <c r="AC2736" s="134"/>
      <c r="AD2736" s="194">
        <f t="shared" si="184"/>
        <v>0</v>
      </c>
      <c r="AE2736" s="124" t="str">
        <f t="shared" si="183"/>
        <v/>
      </c>
      <c r="AF2736" s="195" t="str">
        <f t="shared" si="185"/>
        <v/>
      </c>
      <c r="AG2736" s="194" t="str">
        <f t="shared" si="186"/>
        <v/>
      </c>
      <c r="AH2736" s="194">
        <f>IF(AG2736="",0,IF(ISERROR(VLOOKUP(AG2736,AG$7:AG2735,1,FALSE)),1,0))</f>
        <v>0</v>
      </c>
      <c r="AI2736" s="194"/>
    </row>
    <row r="2737" spans="1:35" ht="16.5" customHeight="1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75">
        <f>IF(AND($X$5012&lt;&gt;" ",$X$5012&lt;&gt;0),IF(X2737=$X$5012,1+COUNTIF(U$7:U2736,"&gt;0"),0),0)</f>
        <v>0</v>
      </c>
      <c r="V2737" s="178" t="s">
        <v>2926</v>
      </c>
      <c r="W2737" s="130"/>
      <c r="X2737" s="131"/>
      <c r="Y2737" s="131"/>
      <c r="Z2737" s="206"/>
      <c r="AA2737" s="134"/>
      <c r="AB2737" s="174">
        <f>IF(AC2737="totale",SUMIF(AA$7:AA2737,"somma",Z$7:Z2737)-SUMIF(AC$7:AC2736,"totale",AB$7:AB2736),0)</f>
        <v>0</v>
      </c>
      <c r="AC2737" s="134"/>
      <c r="AD2737" s="194">
        <f t="shared" si="184"/>
        <v>0</v>
      </c>
      <c r="AE2737" s="124" t="str">
        <f t="shared" si="183"/>
        <v/>
      </c>
      <c r="AF2737" s="195" t="str">
        <f t="shared" si="185"/>
        <v/>
      </c>
      <c r="AG2737" s="194" t="str">
        <f t="shared" si="186"/>
        <v/>
      </c>
      <c r="AH2737" s="194">
        <f>IF(AG2737="",0,IF(ISERROR(VLOOKUP(AG2737,AG$7:AG2736,1,FALSE)),1,0))</f>
        <v>0</v>
      </c>
      <c r="AI2737" s="194"/>
    </row>
    <row r="2738" spans="1:35" ht="16.5" customHeight="1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75">
        <f>IF(AND($X$5012&lt;&gt;" ",$X$5012&lt;&gt;0),IF(X2738=$X$5012,1+COUNTIF(U$7:U2737,"&gt;0"),0),0)</f>
        <v>0</v>
      </c>
      <c r="V2738" s="178" t="s">
        <v>2927</v>
      </c>
      <c r="W2738" s="130"/>
      <c r="X2738" s="131"/>
      <c r="Y2738" s="131"/>
      <c r="Z2738" s="206"/>
      <c r="AA2738" s="134"/>
      <c r="AB2738" s="174">
        <f>IF(AC2738="totale",SUMIF(AA$7:AA2738,"somma",Z$7:Z2738)-SUMIF(AC$7:AC2737,"totale",AB$7:AB2737),0)</f>
        <v>0</v>
      </c>
      <c r="AC2738" s="134"/>
      <c r="AD2738" s="194">
        <f t="shared" si="184"/>
        <v>0</v>
      </c>
      <c r="AE2738" s="124" t="str">
        <f t="shared" si="183"/>
        <v/>
      </c>
      <c r="AF2738" s="195" t="str">
        <f t="shared" si="185"/>
        <v/>
      </c>
      <c r="AG2738" s="194" t="str">
        <f t="shared" si="186"/>
        <v/>
      </c>
      <c r="AH2738" s="194">
        <f>IF(AG2738="",0,IF(ISERROR(VLOOKUP(AG2738,AG$7:AG2737,1,FALSE)),1,0))</f>
        <v>0</v>
      </c>
      <c r="AI2738" s="194"/>
    </row>
    <row r="2739" spans="1:35" ht="16.5" customHeight="1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75">
        <f>IF(AND($X$5012&lt;&gt;" ",$X$5012&lt;&gt;0),IF(X2739=$X$5012,1+COUNTIF(U$7:U2738,"&gt;0"),0),0)</f>
        <v>0</v>
      </c>
      <c r="V2739" s="178" t="s">
        <v>2928</v>
      </c>
      <c r="W2739" s="130"/>
      <c r="X2739" s="131"/>
      <c r="Y2739" s="131"/>
      <c r="Z2739" s="206"/>
      <c r="AA2739" s="134"/>
      <c r="AB2739" s="174">
        <f>IF(AC2739="totale",SUMIF(AA$7:AA2739,"somma",Z$7:Z2739)-SUMIF(AC$7:AC2738,"totale",AB$7:AB2738),0)</f>
        <v>0</v>
      </c>
      <c r="AC2739" s="134"/>
      <c r="AD2739" s="194">
        <f t="shared" si="184"/>
        <v>0</v>
      </c>
      <c r="AE2739" s="124" t="str">
        <f t="shared" si="183"/>
        <v/>
      </c>
      <c r="AF2739" s="195" t="str">
        <f t="shared" si="185"/>
        <v/>
      </c>
      <c r="AG2739" s="194" t="str">
        <f t="shared" si="186"/>
        <v/>
      </c>
      <c r="AH2739" s="194">
        <f>IF(AG2739="",0,IF(ISERROR(VLOOKUP(AG2739,AG$7:AG2738,1,FALSE)),1,0))</f>
        <v>0</v>
      </c>
      <c r="AI2739" s="194"/>
    </row>
    <row r="2740" spans="1:35" ht="16.5" customHeight="1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75">
        <f>IF(AND($X$5012&lt;&gt;" ",$X$5012&lt;&gt;0),IF(X2740=$X$5012,1+COUNTIF(U$7:U2739,"&gt;0"),0),0)</f>
        <v>0</v>
      </c>
      <c r="V2740" s="178" t="s">
        <v>2929</v>
      </c>
      <c r="W2740" s="130"/>
      <c r="X2740" s="131"/>
      <c r="Y2740" s="131"/>
      <c r="Z2740" s="206"/>
      <c r="AA2740" s="134"/>
      <c r="AB2740" s="174">
        <f>IF(AC2740="totale",SUMIF(AA$7:AA2740,"somma",Z$7:Z2740)-SUMIF(AC$7:AC2739,"totale",AB$7:AB2739),0)</f>
        <v>0</v>
      </c>
      <c r="AC2740" s="134"/>
      <c r="AD2740" s="194">
        <f t="shared" si="184"/>
        <v>0</v>
      </c>
      <c r="AE2740" s="124" t="str">
        <f t="shared" si="183"/>
        <v/>
      </c>
      <c r="AF2740" s="195" t="str">
        <f t="shared" si="185"/>
        <v/>
      </c>
      <c r="AG2740" s="194" t="str">
        <f t="shared" si="186"/>
        <v/>
      </c>
      <c r="AH2740" s="194">
        <f>IF(AG2740="",0,IF(ISERROR(VLOOKUP(AG2740,AG$7:AG2739,1,FALSE)),1,0))</f>
        <v>0</v>
      </c>
      <c r="AI2740" s="194"/>
    </row>
    <row r="2741" spans="1:35" ht="16.5" customHeight="1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75">
        <f>IF(AND($X$5012&lt;&gt;" ",$X$5012&lt;&gt;0),IF(X2741=$X$5012,1+COUNTIF(U$7:U2740,"&gt;0"),0),0)</f>
        <v>0</v>
      </c>
      <c r="V2741" s="178" t="s">
        <v>2930</v>
      </c>
      <c r="W2741" s="130"/>
      <c r="X2741" s="131"/>
      <c r="Y2741" s="131"/>
      <c r="Z2741" s="206"/>
      <c r="AA2741" s="134"/>
      <c r="AB2741" s="174">
        <f>IF(AC2741="totale",SUMIF(AA$7:AA2741,"somma",Z$7:Z2741)-SUMIF(AC$7:AC2740,"totale",AB$7:AB2740),0)</f>
        <v>0</v>
      </c>
      <c r="AC2741" s="134"/>
      <c r="AD2741" s="194">
        <f t="shared" si="184"/>
        <v>0</v>
      </c>
      <c r="AE2741" s="124" t="str">
        <f t="shared" si="183"/>
        <v/>
      </c>
      <c r="AF2741" s="195" t="str">
        <f t="shared" si="185"/>
        <v/>
      </c>
      <c r="AG2741" s="194" t="str">
        <f t="shared" si="186"/>
        <v/>
      </c>
      <c r="AH2741" s="194">
        <f>IF(AG2741="",0,IF(ISERROR(VLOOKUP(AG2741,AG$7:AG2740,1,FALSE)),1,0))</f>
        <v>0</v>
      </c>
      <c r="AI2741" s="194"/>
    </row>
    <row r="2742" spans="1:35" ht="16.5" customHeight="1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75">
        <f>IF(AND($X$5012&lt;&gt;" ",$X$5012&lt;&gt;0),IF(X2742=$X$5012,1+COUNTIF(U$7:U2741,"&gt;0"),0),0)</f>
        <v>0</v>
      </c>
      <c r="V2742" s="178" t="s">
        <v>2931</v>
      </c>
      <c r="W2742" s="130"/>
      <c r="X2742" s="131"/>
      <c r="Y2742" s="131"/>
      <c r="Z2742" s="206"/>
      <c r="AA2742" s="134"/>
      <c r="AB2742" s="174">
        <f>IF(AC2742="totale",SUMIF(AA$7:AA2742,"somma",Z$7:Z2742)-SUMIF(AC$7:AC2741,"totale",AB$7:AB2741),0)</f>
        <v>0</v>
      </c>
      <c r="AC2742" s="134"/>
      <c r="AD2742" s="194">
        <f t="shared" si="184"/>
        <v>0</v>
      </c>
      <c r="AE2742" s="124" t="str">
        <f t="shared" si="183"/>
        <v/>
      </c>
      <c r="AF2742" s="195" t="str">
        <f t="shared" si="185"/>
        <v/>
      </c>
      <c r="AG2742" s="194" t="str">
        <f t="shared" si="186"/>
        <v/>
      </c>
      <c r="AH2742" s="194">
        <f>IF(AG2742="",0,IF(ISERROR(VLOOKUP(AG2742,AG$7:AG2741,1,FALSE)),1,0))</f>
        <v>0</v>
      </c>
      <c r="AI2742" s="194"/>
    </row>
    <row r="2743" spans="1:35" ht="16.5" customHeight="1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75">
        <f>IF(AND($X$5012&lt;&gt;" ",$X$5012&lt;&gt;0),IF(X2743=$X$5012,1+COUNTIF(U$7:U2742,"&gt;0"),0),0)</f>
        <v>0</v>
      </c>
      <c r="V2743" s="178" t="s">
        <v>2932</v>
      </c>
      <c r="W2743" s="130"/>
      <c r="X2743" s="131"/>
      <c r="Y2743" s="131"/>
      <c r="Z2743" s="206"/>
      <c r="AA2743" s="134"/>
      <c r="AB2743" s="174">
        <f>IF(AC2743="totale",SUMIF(AA$7:AA2743,"somma",Z$7:Z2743)-SUMIF(AC$7:AC2742,"totale",AB$7:AB2742),0)</f>
        <v>0</v>
      </c>
      <c r="AC2743" s="134"/>
      <c r="AD2743" s="194">
        <f t="shared" si="184"/>
        <v>0</v>
      </c>
      <c r="AE2743" s="124" t="str">
        <f t="shared" si="183"/>
        <v/>
      </c>
      <c r="AF2743" s="195" t="str">
        <f t="shared" si="185"/>
        <v/>
      </c>
      <c r="AG2743" s="194" t="str">
        <f t="shared" si="186"/>
        <v/>
      </c>
      <c r="AH2743" s="194">
        <f>IF(AG2743="",0,IF(ISERROR(VLOOKUP(AG2743,AG$7:AG2742,1,FALSE)),1,0))</f>
        <v>0</v>
      </c>
      <c r="AI2743" s="194"/>
    </row>
    <row r="2744" spans="1:35" ht="16.5" customHeight="1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75">
        <f>IF(AND($X$5012&lt;&gt;" ",$X$5012&lt;&gt;0),IF(X2744=$X$5012,1+COUNTIF(U$7:U2743,"&gt;0"),0),0)</f>
        <v>0</v>
      </c>
      <c r="V2744" s="178" t="s">
        <v>2933</v>
      </c>
      <c r="W2744" s="130"/>
      <c r="X2744" s="131"/>
      <c r="Y2744" s="131"/>
      <c r="Z2744" s="206"/>
      <c r="AA2744" s="134"/>
      <c r="AB2744" s="174">
        <f>IF(AC2744="totale",SUMIF(AA$7:AA2744,"somma",Z$7:Z2744)-SUMIF(AC$7:AC2743,"totale",AB$7:AB2743),0)</f>
        <v>0</v>
      </c>
      <c r="AC2744" s="134"/>
      <c r="AD2744" s="194">
        <f t="shared" si="184"/>
        <v>0</v>
      </c>
      <c r="AE2744" s="124" t="str">
        <f t="shared" si="183"/>
        <v/>
      </c>
      <c r="AF2744" s="195" t="str">
        <f t="shared" si="185"/>
        <v/>
      </c>
      <c r="AG2744" s="194" t="str">
        <f t="shared" si="186"/>
        <v/>
      </c>
      <c r="AH2744" s="194">
        <f>IF(AG2744="",0,IF(ISERROR(VLOOKUP(AG2744,AG$7:AG2743,1,FALSE)),1,0))</f>
        <v>0</v>
      </c>
      <c r="AI2744" s="194"/>
    </row>
    <row r="2745" spans="1:35" ht="16.5" customHeight="1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75">
        <f>IF(AND($X$5012&lt;&gt;" ",$X$5012&lt;&gt;0),IF(X2745=$X$5012,1+COUNTIF(U$7:U2744,"&gt;0"),0),0)</f>
        <v>0</v>
      </c>
      <c r="V2745" s="178" t="s">
        <v>2934</v>
      </c>
      <c r="W2745" s="130"/>
      <c r="X2745" s="131"/>
      <c r="Y2745" s="131"/>
      <c r="Z2745" s="206"/>
      <c r="AA2745" s="134"/>
      <c r="AB2745" s="174">
        <f>IF(AC2745="totale",SUMIF(AA$7:AA2745,"somma",Z$7:Z2745)-SUMIF(AC$7:AC2744,"totale",AB$7:AB2744),0)</f>
        <v>0</v>
      </c>
      <c r="AC2745" s="134"/>
      <c r="AD2745" s="194">
        <f t="shared" si="184"/>
        <v>0</v>
      </c>
      <c r="AE2745" s="124" t="str">
        <f t="shared" si="183"/>
        <v/>
      </c>
      <c r="AF2745" s="195" t="str">
        <f t="shared" si="185"/>
        <v/>
      </c>
      <c r="AG2745" s="194" t="str">
        <f t="shared" si="186"/>
        <v/>
      </c>
      <c r="AH2745" s="194">
        <f>IF(AG2745="",0,IF(ISERROR(VLOOKUP(AG2745,AG$7:AG2744,1,FALSE)),1,0))</f>
        <v>0</v>
      </c>
      <c r="AI2745" s="194"/>
    </row>
    <row r="2746" spans="1:35" ht="16.5" customHeight="1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75">
        <f>IF(AND($X$5012&lt;&gt;" ",$X$5012&lt;&gt;0),IF(X2746=$X$5012,1+COUNTIF(U$7:U2745,"&gt;0"),0),0)</f>
        <v>0</v>
      </c>
      <c r="V2746" s="178" t="s">
        <v>2935</v>
      </c>
      <c r="W2746" s="130"/>
      <c r="X2746" s="131"/>
      <c r="Y2746" s="131"/>
      <c r="Z2746" s="206"/>
      <c r="AA2746" s="134"/>
      <c r="AB2746" s="174">
        <f>IF(AC2746="totale",SUMIF(AA$7:AA2746,"somma",Z$7:Z2746)-SUMIF(AC$7:AC2745,"totale",AB$7:AB2745),0)</f>
        <v>0</v>
      </c>
      <c r="AC2746" s="134"/>
      <c r="AD2746" s="194">
        <f t="shared" si="184"/>
        <v>0</v>
      </c>
      <c r="AE2746" s="124" t="str">
        <f t="shared" si="183"/>
        <v/>
      </c>
      <c r="AF2746" s="195" t="str">
        <f t="shared" si="185"/>
        <v/>
      </c>
      <c r="AG2746" s="194" t="str">
        <f t="shared" si="186"/>
        <v/>
      </c>
      <c r="AH2746" s="194">
        <f>IF(AG2746="",0,IF(ISERROR(VLOOKUP(AG2746,AG$7:AG2745,1,FALSE)),1,0))</f>
        <v>0</v>
      </c>
      <c r="AI2746" s="194"/>
    </row>
    <row r="2747" spans="1:35" ht="16.5" customHeight="1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75">
        <f>IF(AND($X$5012&lt;&gt;" ",$X$5012&lt;&gt;0),IF(X2747=$X$5012,1+COUNTIF(U$7:U2746,"&gt;0"),0),0)</f>
        <v>0</v>
      </c>
      <c r="V2747" s="178" t="s">
        <v>2936</v>
      </c>
      <c r="W2747" s="130"/>
      <c r="X2747" s="131"/>
      <c r="Y2747" s="131"/>
      <c r="Z2747" s="206"/>
      <c r="AA2747" s="134"/>
      <c r="AB2747" s="174">
        <f>IF(AC2747="totale",SUMIF(AA$7:AA2747,"somma",Z$7:Z2747)-SUMIF(AC$7:AC2746,"totale",AB$7:AB2746),0)</f>
        <v>0</v>
      </c>
      <c r="AC2747" s="134"/>
      <c r="AD2747" s="194">
        <f t="shared" si="184"/>
        <v>0</v>
      </c>
      <c r="AE2747" s="124" t="str">
        <f t="shared" si="183"/>
        <v/>
      </c>
      <c r="AF2747" s="195" t="str">
        <f t="shared" si="185"/>
        <v/>
      </c>
      <c r="AG2747" s="194" t="str">
        <f t="shared" si="186"/>
        <v/>
      </c>
      <c r="AH2747" s="194">
        <f>IF(AG2747="",0,IF(ISERROR(VLOOKUP(AG2747,AG$7:AG2746,1,FALSE)),1,0))</f>
        <v>0</v>
      </c>
      <c r="AI2747" s="194"/>
    </row>
    <row r="2748" spans="1:35" ht="16.5" customHeight="1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75">
        <f>IF(AND($X$5012&lt;&gt;" ",$X$5012&lt;&gt;0),IF(X2748=$X$5012,1+COUNTIF(U$7:U2747,"&gt;0"),0),0)</f>
        <v>0</v>
      </c>
      <c r="V2748" s="178" t="s">
        <v>2937</v>
      </c>
      <c r="W2748" s="130"/>
      <c r="X2748" s="131"/>
      <c r="Y2748" s="131"/>
      <c r="Z2748" s="206"/>
      <c r="AA2748" s="134"/>
      <c r="AB2748" s="174">
        <f>IF(AC2748="totale",SUMIF(AA$7:AA2748,"somma",Z$7:Z2748)-SUMIF(AC$7:AC2747,"totale",AB$7:AB2747),0)</f>
        <v>0</v>
      </c>
      <c r="AC2748" s="134"/>
      <c r="AD2748" s="194">
        <f t="shared" si="184"/>
        <v>0</v>
      </c>
      <c r="AE2748" s="124" t="str">
        <f t="shared" si="183"/>
        <v/>
      </c>
      <c r="AF2748" s="195" t="str">
        <f t="shared" si="185"/>
        <v/>
      </c>
      <c r="AG2748" s="194" t="str">
        <f t="shared" si="186"/>
        <v/>
      </c>
      <c r="AH2748" s="194">
        <f>IF(AG2748="",0,IF(ISERROR(VLOOKUP(AG2748,AG$7:AG2747,1,FALSE)),1,0))</f>
        <v>0</v>
      </c>
      <c r="AI2748" s="194"/>
    </row>
    <row r="2749" spans="1:35" ht="16.5" customHeight="1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75">
        <f>IF(AND($X$5012&lt;&gt;" ",$X$5012&lt;&gt;0),IF(X2749=$X$5012,1+COUNTIF(U$7:U2748,"&gt;0"),0),0)</f>
        <v>0</v>
      </c>
      <c r="V2749" s="178" t="s">
        <v>2938</v>
      </c>
      <c r="W2749" s="130"/>
      <c r="X2749" s="131"/>
      <c r="Y2749" s="131"/>
      <c r="Z2749" s="206"/>
      <c r="AA2749" s="134"/>
      <c r="AB2749" s="174">
        <f>IF(AC2749="totale",SUMIF(AA$7:AA2749,"somma",Z$7:Z2749)-SUMIF(AC$7:AC2748,"totale",AB$7:AB2748),0)</f>
        <v>0</v>
      </c>
      <c r="AC2749" s="134"/>
      <c r="AD2749" s="194">
        <f t="shared" si="184"/>
        <v>0</v>
      </c>
      <c r="AE2749" s="124" t="str">
        <f t="shared" si="183"/>
        <v/>
      </c>
      <c r="AF2749" s="195" t="str">
        <f t="shared" si="185"/>
        <v/>
      </c>
      <c r="AG2749" s="194" t="str">
        <f t="shared" si="186"/>
        <v/>
      </c>
      <c r="AH2749" s="194">
        <f>IF(AG2749="",0,IF(ISERROR(VLOOKUP(AG2749,AG$7:AG2748,1,FALSE)),1,0))</f>
        <v>0</v>
      </c>
      <c r="AI2749" s="194"/>
    </row>
    <row r="2750" spans="1:35" ht="16.5" customHeight="1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75">
        <f>IF(AND($X$5012&lt;&gt;" ",$X$5012&lt;&gt;0),IF(X2750=$X$5012,1+COUNTIF(U$7:U2749,"&gt;0"),0),0)</f>
        <v>0</v>
      </c>
      <c r="V2750" s="178" t="s">
        <v>2939</v>
      </c>
      <c r="W2750" s="130"/>
      <c r="X2750" s="131"/>
      <c r="Y2750" s="131"/>
      <c r="Z2750" s="206"/>
      <c r="AA2750" s="134"/>
      <c r="AB2750" s="174">
        <f>IF(AC2750="totale",SUMIF(AA$7:AA2750,"somma",Z$7:Z2750)-SUMIF(AC$7:AC2749,"totale",AB$7:AB2749),0)</f>
        <v>0</v>
      </c>
      <c r="AC2750" s="134"/>
      <c r="AD2750" s="194">
        <f t="shared" si="184"/>
        <v>0</v>
      </c>
      <c r="AE2750" s="124" t="str">
        <f t="shared" si="183"/>
        <v/>
      </c>
      <c r="AF2750" s="195" t="str">
        <f t="shared" si="185"/>
        <v/>
      </c>
      <c r="AG2750" s="194" t="str">
        <f t="shared" si="186"/>
        <v/>
      </c>
      <c r="AH2750" s="194">
        <f>IF(AG2750="",0,IF(ISERROR(VLOOKUP(AG2750,AG$7:AG2749,1,FALSE)),1,0))</f>
        <v>0</v>
      </c>
      <c r="AI2750" s="194"/>
    </row>
    <row r="2751" spans="1:35" ht="16.5" customHeight="1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75">
        <f>IF(AND($X$5012&lt;&gt;" ",$X$5012&lt;&gt;0),IF(X2751=$X$5012,1+COUNTIF(U$7:U2750,"&gt;0"),0),0)</f>
        <v>0</v>
      </c>
      <c r="V2751" s="178" t="s">
        <v>2940</v>
      </c>
      <c r="W2751" s="130"/>
      <c r="X2751" s="131"/>
      <c r="Y2751" s="131"/>
      <c r="Z2751" s="206"/>
      <c r="AA2751" s="134"/>
      <c r="AB2751" s="174">
        <f>IF(AC2751="totale",SUMIF(AA$7:AA2751,"somma",Z$7:Z2751)-SUMIF(AC$7:AC2750,"totale",AB$7:AB2750),0)</f>
        <v>0</v>
      </c>
      <c r="AC2751" s="134"/>
      <c r="AD2751" s="194">
        <f t="shared" si="184"/>
        <v>0</v>
      </c>
      <c r="AE2751" s="124" t="str">
        <f t="shared" si="183"/>
        <v/>
      </c>
      <c r="AF2751" s="195" t="str">
        <f t="shared" si="185"/>
        <v/>
      </c>
      <c r="AG2751" s="194" t="str">
        <f t="shared" si="186"/>
        <v/>
      </c>
      <c r="AH2751" s="194">
        <f>IF(AG2751="",0,IF(ISERROR(VLOOKUP(AG2751,AG$7:AG2750,1,FALSE)),1,0))</f>
        <v>0</v>
      </c>
      <c r="AI2751" s="194"/>
    </row>
    <row r="2752" spans="1:35" ht="16.5" customHeight="1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75">
        <f>IF(AND($X$5012&lt;&gt;" ",$X$5012&lt;&gt;0),IF(X2752=$X$5012,1+COUNTIF(U$7:U2751,"&gt;0"),0),0)</f>
        <v>0</v>
      </c>
      <c r="V2752" s="178" t="s">
        <v>2941</v>
      </c>
      <c r="W2752" s="130"/>
      <c r="X2752" s="131"/>
      <c r="Y2752" s="131"/>
      <c r="Z2752" s="206"/>
      <c r="AA2752" s="134"/>
      <c r="AB2752" s="174">
        <f>IF(AC2752="totale",SUMIF(AA$7:AA2752,"somma",Z$7:Z2752)-SUMIF(AC$7:AC2751,"totale",AB$7:AB2751),0)</f>
        <v>0</v>
      </c>
      <c r="AC2752" s="134"/>
      <c r="AD2752" s="194">
        <f t="shared" si="184"/>
        <v>0</v>
      </c>
      <c r="AE2752" s="124" t="str">
        <f t="shared" si="183"/>
        <v/>
      </c>
      <c r="AF2752" s="195" t="str">
        <f t="shared" si="185"/>
        <v/>
      </c>
      <c r="AG2752" s="194" t="str">
        <f t="shared" si="186"/>
        <v/>
      </c>
      <c r="AH2752" s="194">
        <f>IF(AG2752="",0,IF(ISERROR(VLOOKUP(AG2752,AG$7:AG2751,1,FALSE)),1,0))</f>
        <v>0</v>
      </c>
      <c r="AI2752" s="194"/>
    </row>
    <row r="2753" spans="1:35" ht="16.5" customHeight="1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75">
        <f>IF(AND($X$5012&lt;&gt;" ",$X$5012&lt;&gt;0),IF(X2753=$X$5012,1+COUNTIF(U$7:U2752,"&gt;0"),0),0)</f>
        <v>0</v>
      </c>
      <c r="V2753" s="178" t="s">
        <v>2942</v>
      </c>
      <c r="W2753" s="130"/>
      <c r="X2753" s="131"/>
      <c r="Y2753" s="131"/>
      <c r="Z2753" s="206"/>
      <c r="AA2753" s="134"/>
      <c r="AB2753" s="174">
        <f>IF(AC2753="totale",SUMIF(AA$7:AA2753,"somma",Z$7:Z2753)-SUMIF(AC$7:AC2752,"totale",AB$7:AB2752),0)</f>
        <v>0</v>
      </c>
      <c r="AC2753" s="134"/>
      <c r="AD2753" s="194">
        <f t="shared" si="184"/>
        <v>0</v>
      </c>
      <c r="AE2753" s="124" t="str">
        <f t="shared" si="183"/>
        <v/>
      </c>
      <c r="AF2753" s="195" t="str">
        <f t="shared" si="185"/>
        <v/>
      </c>
      <c r="AG2753" s="194" t="str">
        <f t="shared" si="186"/>
        <v/>
      </c>
      <c r="AH2753" s="194">
        <f>IF(AG2753="",0,IF(ISERROR(VLOOKUP(AG2753,AG$7:AG2752,1,FALSE)),1,0))</f>
        <v>0</v>
      </c>
      <c r="AI2753" s="194"/>
    </row>
    <row r="2754" spans="1:35" ht="16.5" customHeight="1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75">
        <f>IF(AND($X$5012&lt;&gt;" ",$X$5012&lt;&gt;0),IF(X2754=$X$5012,1+COUNTIF(U$7:U2753,"&gt;0"),0),0)</f>
        <v>0</v>
      </c>
      <c r="V2754" s="178" t="s">
        <v>2943</v>
      </c>
      <c r="W2754" s="130"/>
      <c r="X2754" s="131"/>
      <c r="Y2754" s="131"/>
      <c r="Z2754" s="206"/>
      <c r="AA2754" s="134"/>
      <c r="AB2754" s="174">
        <f>IF(AC2754="totale",SUMIF(AA$7:AA2754,"somma",Z$7:Z2754)-SUMIF(AC$7:AC2753,"totale",AB$7:AB2753),0)</f>
        <v>0</v>
      </c>
      <c r="AC2754" s="134"/>
      <c r="AD2754" s="194">
        <f t="shared" si="184"/>
        <v>0</v>
      </c>
      <c r="AE2754" s="124" t="str">
        <f t="shared" si="183"/>
        <v/>
      </c>
      <c r="AF2754" s="195" t="str">
        <f t="shared" si="185"/>
        <v/>
      </c>
      <c r="AG2754" s="194" t="str">
        <f t="shared" si="186"/>
        <v/>
      </c>
      <c r="AH2754" s="194">
        <f>IF(AG2754="",0,IF(ISERROR(VLOOKUP(AG2754,AG$7:AG2753,1,FALSE)),1,0))</f>
        <v>0</v>
      </c>
      <c r="AI2754" s="194"/>
    </row>
    <row r="2755" spans="1:35" ht="16.5" customHeight="1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75">
        <f>IF(AND($X$5012&lt;&gt;" ",$X$5012&lt;&gt;0),IF(X2755=$X$5012,1+COUNTIF(U$7:U2754,"&gt;0"),0),0)</f>
        <v>0</v>
      </c>
      <c r="V2755" s="178" t="s">
        <v>2944</v>
      </c>
      <c r="W2755" s="130"/>
      <c r="X2755" s="131"/>
      <c r="Y2755" s="131"/>
      <c r="Z2755" s="206"/>
      <c r="AA2755" s="134"/>
      <c r="AB2755" s="174">
        <f>IF(AC2755="totale",SUMIF(AA$7:AA2755,"somma",Z$7:Z2755)-SUMIF(AC$7:AC2754,"totale",AB$7:AB2754),0)</f>
        <v>0</v>
      </c>
      <c r="AC2755" s="134"/>
      <c r="AD2755" s="194">
        <f t="shared" si="184"/>
        <v>0</v>
      </c>
      <c r="AE2755" s="124" t="str">
        <f t="shared" si="183"/>
        <v/>
      </c>
      <c r="AF2755" s="195" t="str">
        <f t="shared" si="185"/>
        <v/>
      </c>
      <c r="AG2755" s="194" t="str">
        <f t="shared" si="186"/>
        <v/>
      </c>
      <c r="AH2755" s="194">
        <f>IF(AG2755="",0,IF(ISERROR(VLOOKUP(AG2755,AG$7:AG2754,1,FALSE)),1,0))</f>
        <v>0</v>
      </c>
      <c r="AI2755" s="194"/>
    </row>
    <row r="2756" spans="1:35" ht="16.5" customHeight="1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75">
        <f>IF(AND($X$5012&lt;&gt;" ",$X$5012&lt;&gt;0),IF(X2756=$X$5012,1+COUNTIF(U$7:U2755,"&gt;0"),0),0)</f>
        <v>0</v>
      </c>
      <c r="V2756" s="178" t="s">
        <v>2945</v>
      </c>
      <c r="W2756" s="130"/>
      <c r="X2756" s="131"/>
      <c r="Y2756" s="131"/>
      <c r="Z2756" s="206"/>
      <c r="AA2756" s="134"/>
      <c r="AB2756" s="174">
        <f>IF(AC2756="totale",SUMIF(AA$7:AA2756,"somma",Z$7:Z2756)-SUMIF(AC$7:AC2755,"totale",AB$7:AB2755),0)</f>
        <v>0</v>
      </c>
      <c r="AC2756" s="134"/>
      <c r="AD2756" s="194">
        <f t="shared" si="184"/>
        <v>0</v>
      </c>
      <c r="AE2756" s="124" t="str">
        <f t="shared" si="183"/>
        <v/>
      </c>
      <c r="AF2756" s="195" t="str">
        <f t="shared" si="185"/>
        <v/>
      </c>
      <c r="AG2756" s="194" t="str">
        <f t="shared" si="186"/>
        <v/>
      </c>
      <c r="AH2756" s="194">
        <f>IF(AG2756="",0,IF(ISERROR(VLOOKUP(AG2756,AG$7:AG2755,1,FALSE)),1,0))</f>
        <v>0</v>
      </c>
      <c r="AI2756" s="194"/>
    </row>
    <row r="2757" spans="1:35" ht="16.5" customHeight="1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75">
        <f>IF(AND($X$5012&lt;&gt;" ",$X$5012&lt;&gt;0),IF(X2757=$X$5012,1+COUNTIF(U$7:U2756,"&gt;0"),0),0)</f>
        <v>0</v>
      </c>
      <c r="V2757" s="178" t="s">
        <v>2946</v>
      </c>
      <c r="W2757" s="130"/>
      <c r="X2757" s="131"/>
      <c r="Y2757" s="131"/>
      <c r="Z2757" s="206"/>
      <c r="AA2757" s="134"/>
      <c r="AB2757" s="174">
        <f>IF(AC2757="totale",SUMIF(AA$7:AA2757,"somma",Z$7:Z2757)-SUMIF(AC$7:AC2756,"totale",AB$7:AB2756),0)</f>
        <v>0</v>
      </c>
      <c r="AC2757" s="134"/>
      <c r="AD2757" s="194">
        <f t="shared" si="184"/>
        <v>0</v>
      </c>
      <c r="AE2757" s="124" t="str">
        <f t="shared" si="183"/>
        <v/>
      </c>
      <c r="AF2757" s="195" t="str">
        <f t="shared" si="185"/>
        <v/>
      </c>
      <c r="AG2757" s="194" t="str">
        <f t="shared" si="186"/>
        <v/>
      </c>
      <c r="AH2757" s="194">
        <f>IF(AG2757="",0,IF(ISERROR(VLOOKUP(AG2757,AG$7:AG2756,1,FALSE)),1,0))</f>
        <v>0</v>
      </c>
      <c r="AI2757" s="194"/>
    </row>
    <row r="2758" spans="1:35" ht="16.5" customHeight="1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75">
        <f>IF(AND($X$5012&lt;&gt;" ",$X$5012&lt;&gt;0),IF(X2758=$X$5012,1+COUNTIF(U$7:U2757,"&gt;0"),0),0)</f>
        <v>0</v>
      </c>
      <c r="V2758" s="178" t="s">
        <v>2947</v>
      </c>
      <c r="W2758" s="130"/>
      <c r="X2758" s="131"/>
      <c r="Y2758" s="131"/>
      <c r="Z2758" s="206"/>
      <c r="AA2758" s="134"/>
      <c r="AB2758" s="174">
        <f>IF(AC2758="totale",SUMIF(AA$7:AA2758,"somma",Z$7:Z2758)-SUMIF(AC$7:AC2757,"totale",AB$7:AB2757),0)</f>
        <v>0</v>
      </c>
      <c r="AC2758" s="134"/>
      <c r="AD2758" s="194">
        <f t="shared" si="184"/>
        <v>0</v>
      </c>
      <c r="AE2758" s="124" t="str">
        <f t="shared" ref="AE2758:AE2821" si="187">IF(W2758&gt;0,CONCATENATE(MONTH(W2758)&amp;X2758),"")</f>
        <v/>
      </c>
      <c r="AF2758" s="195" t="str">
        <f t="shared" si="185"/>
        <v/>
      </c>
      <c r="AG2758" s="194" t="str">
        <f t="shared" si="186"/>
        <v/>
      </c>
      <c r="AH2758" s="194">
        <f>IF(AG2758="",0,IF(ISERROR(VLOOKUP(AG2758,AG$7:AG2757,1,FALSE)),1,0))</f>
        <v>0</v>
      </c>
      <c r="AI2758" s="194"/>
    </row>
    <row r="2759" spans="1:35" ht="16.5" customHeight="1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75">
        <f>IF(AND($X$5012&lt;&gt;" ",$X$5012&lt;&gt;0),IF(X2759=$X$5012,1+COUNTIF(U$7:U2758,"&gt;0"),0),0)</f>
        <v>0</v>
      </c>
      <c r="V2759" s="178" t="s">
        <v>2948</v>
      </c>
      <c r="W2759" s="130"/>
      <c r="X2759" s="131"/>
      <c r="Y2759" s="131"/>
      <c r="Z2759" s="206"/>
      <c r="AA2759" s="134"/>
      <c r="AB2759" s="174">
        <f>IF(AC2759="totale",SUMIF(AA$7:AA2759,"somma",Z$7:Z2759)-SUMIF(AC$7:AC2758,"totale",AB$7:AB2758),0)</f>
        <v>0</v>
      </c>
      <c r="AC2759" s="134"/>
      <c r="AD2759" s="194">
        <f t="shared" si="184"/>
        <v>0</v>
      </c>
      <c r="AE2759" s="124" t="str">
        <f t="shared" si="187"/>
        <v/>
      </c>
      <c r="AF2759" s="195" t="str">
        <f t="shared" si="185"/>
        <v/>
      </c>
      <c r="AG2759" s="194" t="str">
        <f t="shared" si="186"/>
        <v/>
      </c>
      <c r="AH2759" s="194">
        <f>IF(AG2759="",0,IF(ISERROR(VLOOKUP(AG2759,AG$7:AG2758,1,FALSE)),1,0))</f>
        <v>0</v>
      </c>
      <c r="AI2759" s="194"/>
    </row>
    <row r="2760" spans="1:35" ht="16.5" customHeight="1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75">
        <f>IF(AND($X$5012&lt;&gt;" ",$X$5012&lt;&gt;0),IF(X2760=$X$5012,1+COUNTIF(U$7:U2759,"&gt;0"),0),0)</f>
        <v>0</v>
      </c>
      <c r="V2760" s="178" t="s">
        <v>2949</v>
      </c>
      <c r="W2760" s="130"/>
      <c r="X2760" s="131"/>
      <c r="Y2760" s="131"/>
      <c r="Z2760" s="206"/>
      <c r="AA2760" s="134"/>
      <c r="AB2760" s="174">
        <f>IF(AC2760="totale",SUMIF(AA$7:AA2760,"somma",Z$7:Z2760)-SUMIF(AC$7:AC2759,"totale",AB$7:AB2759),0)</f>
        <v>0</v>
      </c>
      <c r="AC2760" s="134"/>
      <c r="AD2760" s="194">
        <f t="shared" ref="AD2760:AD2823" si="188">IF(ISBLANK(X2760),0,VLOOKUP(X2760,$B$8:$E$57,1,FALSE))</f>
        <v>0</v>
      </c>
      <c r="AE2760" s="124" t="str">
        <f t="shared" si="187"/>
        <v/>
      </c>
      <c r="AF2760" s="195" t="str">
        <f t="shared" ref="AF2760:AF2823" si="189">IF(OR(AND(Z2760&lt;&gt;0,ISBLANK(X2760)),ISERROR(AD2760)),"ERR","")</f>
        <v/>
      </c>
      <c r="AG2760" s="194" t="str">
        <f t="shared" si="186"/>
        <v/>
      </c>
      <c r="AH2760" s="194">
        <f>IF(AG2760="",0,IF(ISERROR(VLOOKUP(AG2760,AG$7:AG2759,1,FALSE)),1,0))</f>
        <v>0</v>
      </c>
      <c r="AI2760" s="194"/>
    </row>
    <row r="2761" spans="1:35" ht="16.5" customHeight="1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75">
        <f>IF(AND($X$5012&lt;&gt;" ",$X$5012&lt;&gt;0),IF(X2761=$X$5012,1+COUNTIF(U$7:U2760,"&gt;0"),0),0)</f>
        <v>0</v>
      </c>
      <c r="V2761" s="178" t="s">
        <v>2950</v>
      </c>
      <c r="W2761" s="130"/>
      <c r="X2761" s="131"/>
      <c r="Y2761" s="131"/>
      <c r="Z2761" s="206"/>
      <c r="AA2761" s="134"/>
      <c r="AB2761" s="174">
        <f>IF(AC2761="totale",SUMIF(AA$7:AA2761,"somma",Z$7:Z2761)-SUMIF(AC$7:AC2760,"totale",AB$7:AB2760),0)</f>
        <v>0</v>
      </c>
      <c r="AC2761" s="134"/>
      <c r="AD2761" s="194">
        <f t="shared" si="188"/>
        <v>0</v>
      </c>
      <c r="AE2761" s="124" t="str">
        <f t="shared" si="187"/>
        <v/>
      </c>
      <c r="AF2761" s="195" t="str">
        <f t="shared" si="189"/>
        <v/>
      </c>
      <c r="AG2761" s="194" t="str">
        <f t="shared" si="186"/>
        <v/>
      </c>
      <c r="AH2761" s="194">
        <f>IF(AG2761="",0,IF(ISERROR(VLOOKUP(AG2761,AG$7:AG2760,1,FALSE)),1,0))</f>
        <v>0</v>
      </c>
      <c r="AI2761" s="194"/>
    </row>
    <row r="2762" spans="1:35" ht="16.5" customHeight="1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75">
        <f>IF(AND($X$5012&lt;&gt;" ",$X$5012&lt;&gt;0),IF(X2762=$X$5012,1+COUNTIF(U$7:U2761,"&gt;0"),0),0)</f>
        <v>0</v>
      </c>
      <c r="V2762" s="178" t="s">
        <v>2951</v>
      </c>
      <c r="W2762" s="130"/>
      <c r="X2762" s="131"/>
      <c r="Y2762" s="131"/>
      <c r="Z2762" s="206"/>
      <c r="AA2762" s="134"/>
      <c r="AB2762" s="174">
        <f>IF(AC2762="totale",SUMIF(AA$7:AA2762,"somma",Z$7:Z2762)-SUMIF(AC$7:AC2761,"totale",AB$7:AB2761),0)</f>
        <v>0</v>
      </c>
      <c r="AC2762" s="134"/>
      <c r="AD2762" s="194">
        <f t="shared" si="188"/>
        <v>0</v>
      </c>
      <c r="AE2762" s="124" t="str">
        <f t="shared" si="187"/>
        <v/>
      </c>
      <c r="AF2762" s="195" t="str">
        <f t="shared" si="189"/>
        <v/>
      </c>
      <c r="AG2762" s="194" t="str">
        <f t="shared" ref="AG2762:AG2825" si="190">IF(W2762&gt;0,CONCATENATE(MONTH(W2762),"-",YEAR(W2762)),"")</f>
        <v/>
      </c>
      <c r="AH2762" s="194">
        <f>IF(AG2762="",0,IF(ISERROR(VLOOKUP(AG2762,AG$7:AG2761,1,FALSE)),1,0))</f>
        <v>0</v>
      </c>
      <c r="AI2762" s="194"/>
    </row>
    <row r="2763" spans="1:35" ht="16.5" customHeight="1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75">
        <f>IF(AND($X$5012&lt;&gt;" ",$X$5012&lt;&gt;0),IF(X2763=$X$5012,1+COUNTIF(U$7:U2762,"&gt;0"),0),0)</f>
        <v>0</v>
      </c>
      <c r="V2763" s="178" t="s">
        <v>2952</v>
      </c>
      <c r="W2763" s="130"/>
      <c r="X2763" s="131"/>
      <c r="Y2763" s="131"/>
      <c r="Z2763" s="206"/>
      <c r="AA2763" s="134"/>
      <c r="AB2763" s="174">
        <f>IF(AC2763="totale",SUMIF(AA$7:AA2763,"somma",Z$7:Z2763)-SUMIF(AC$7:AC2762,"totale",AB$7:AB2762),0)</f>
        <v>0</v>
      </c>
      <c r="AC2763" s="134"/>
      <c r="AD2763" s="194">
        <f t="shared" si="188"/>
        <v>0</v>
      </c>
      <c r="AE2763" s="124" t="str">
        <f t="shared" si="187"/>
        <v/>
      </c>
      <c r="AF2763" s="195" t="str">
        <f t="shared" si="189"/>
        <v/>
      </c>
      <c r="AG2763" s="194" t="str">
        <f t="shared" si="190"/>
        <v/>
      </c>
      <c r="AH2763" s="194">
        <f>IF(AG2763="",0,IF(ISERROR(VLOOKUP(AG2763,AG$7:AG2762,1,FALSE)),1,0))</f>
        <v>0</v>
      </c>
      <c r="AI2763" s="194"/>
    </row>
    <row r="2764" spans="1:35" ht="16.5" customHeight="1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75">
        <f>IF(AND($X$5012&lt;&gt;" ",$X$5012&lt;&gt;0),IF(X2764=$X$5012,1+COUNTIF(U$7:U2763,"&gt;0"),0),0)</f>
        <v>0</v>
      </c>
      <c r="V2764" s="178" t="s">
        <v>2953</v>
      </c>
      <c r="W2764" s="130"/>
      <c r="X2764" s="131"/>
      <c r="Y2764" s="131"/>
      <c r="Z2764" s="206"/>
      <c r="AA2764" s="134"/>
      <c r="AB2764" s="174">
        <f>IF(AC2764="totale",SUMIF(AA$7:AA2764,"somma",Z$7:Z2764)-SUMIF(AC$7:AC2763,"totale",AB$7:AB2763),0)</f>
        <v>0</v>
      </c>
      <c r="AC2764" s="134"/>
      <c r="AD2764" s="194">
        <f t="shared" si="188"/>
        <v>0</v>
      </c>
      <c r="AE2764" s="124" t="str">
        <f t="shared" si="187"/>
        <v/>
      </c>
      <c r="AF2764" s="195" t="str">
        <f t="shared" si="189"/>
        <v/>
      </c>
      <c r="AG2764" s="194" t="str">
        <f t="shared" si="190"/>
        <v/>
      </c>
      <c r="AH2764" s="194">
        <f>IF(AG2764="",0,IF(ISERROR(VLOOKUP(AG2764,AG$7:AG2763,1,FALSE)),1,0))</f>
        <v>0</v>
      </c>
      <c r="AI2764" s="194"/>
    </row>
    <row r="2765" spans="1:35" ht="16.5" customHeight="1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75">
        <f>IF(AND($X$5012&lt;&gt;" ",$X$5012&lt;&gt;0),IF(X2765=$X$5012,1+COUNTIF(U$7:U2764,"&gt;0"),0),0)</f>
        <v>0</v>
      </c>
      <c r="V2765" s="178" t="s">
        <v>2954</v>
      </c>
      <c r="W2765" s="130"/>
      <c r="X2765" s="131"/>
      <c r="Y2765" s="131"/>
      <c r="Z2765" s="206"/>
      <c r="AA2765" s="134"/>
      <c r="AB2765" s="174">
        <f>IF(AC2765="totale",SUMIF(AA$7:AA2765,"somma",Z$7:Z2765)-SUMIF(AC$7:AC2764,"totale",AB$7:AB2764),0)</f>
        <v>0</v>
      </c>
      <c r="AC2765" s="134"/>
      <c r="AD2765" s="194">
        <f t="shared" si="188"/>
        <v>0</v>
      </c>
      <c r="AE2765" s="124" t="str">
        <f t="shared" si="187"/>
        <v/>
      </c>
      <c r="AF2765" s="195" t="str">
        <f t="shared" si="189"/>
        <v/>
      </c>
      <c r="AG2765" s="194" t="str">
        <f t="shared" si="190"/>
        <v/>
      </c>
      <c r="AH2765" s="194">
        <f>IF(AG2765="",0,IF(ISERROR(VLOOKUP(AG2765,AG$7:AG2764,1,FALSE)),1,0))</f>
        <v>0</v>
      </c>
      <c r="AI2765" s="194"/>
    </row>
    <row r="2766" spans="1:35" ht="16.5" customHeight="1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75">
        <f>IF(AND($X$5012&lt;&gt;" ",$X$5012&lt;&gt;0),IF(X2766=$X$5012,1+COUNTIF(U$7:U2765,"&gt;0"),0),0)</f>
        <v>0</v>
      </c>
      <c r="V2766" s="178" t="s">
        <v>2955</v>
      </c>
      <c r="W2766" s="130"/>
      <c r="X2766" s="131"/>
      <c r="Y2766" s="131"/>
      <c r="Z2766" s="206"/>
      <c r="AA2766" s="134"/>
      <c r="AB2766" s="174">
        <f>IF(AC2766="totale",SUMIF(AA$7:AA2766,"somma",Z$7:Z2766)-SUMIF(AC$7:AC2765,"totale",AB$7:AB2765),0)</f>
        <v>0</v>
      </c>
      <c r="AC2766" s="134"/>
      <c r="AD2766" s="194">
        <f t="shared" si="188"/>
        <v>0</v>
      </c>
      <c r="AE2766" s="124" t="str">
        <f t="shared" si="187"/>
        <v/>
      </c>
      <c r="AF2766" s="195" t="str">
        <f t="shared" si="189"/>
        <v/>
      </c>
      <c r="AG2766" s="194" t="str">
        <f t="shared" si="190"/>
        <v/>
      </c>
      <c r="AH2766" s="194">
        <f>IF(AG2766="",0,IF(ISERROR(VLOOKUP(AG2766,AG$7:AG2765,1,FALSE)),1,0))</f>
        <v>0</v>
      </c>
      <c r="AI2766" s="194"/>
    </row>
    <row r="2767" spans="1:35" ht="16.5" customHeight="1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75">
        <f>IF(AND($X$5012&lt;&gt;" ",$X$5012&lt;&gt;0),IF(X2767=$X$5012,1+COUNTIF(U$7:U2766,"&gt;0"),0),0)</f>
        <v>0</v>
      </c>
      <c r="V2767" s="178" t="s">
        <v>2956</v>
      </c>
      <c r="W2767" s="130"/>
      <c r="X2767" s="131"/>
      <c r="Y2767" s="131"/>
      <c r="Z2767" s="206"/>
      <c r="AA2767" s="134"/>
      <c r="AB2767" s="174">
        <f>IF(AC2767="totale",SUMIF(AA$7:AA2767,"somma",Z$7:Z2767)-SUMIF(AC$7:AC2766,"totale",AB$7:AB2766),0)</f>
        <v>0</v>
      </c>
      <c r="AC2767" s="134"/>
      <c r="AD2767" s="194">
        <f t="shared" si="188"/>
        <v>0</v>
      </c>
      <c r="AE2767" s="124" t="str">
        <f t="shared" si="187"/>
        <v/>
      </c>
      <c r="AF2767" s="195" t="str">
        <f t="shared" si="189"/>
        <v/>
      </c>
      <c r="AG2767" s="194" t="str">
        <f t="shared" si="190"/>
        <v/>
      </c>
      <c r="AH2767" s="194">
        <f>IF(AG2767="",0,IF(ISERROR(VLOOKUP(AG2767,AG$7:AG2766,1,FALSE)),1,0))</f>
        <v>0</v>
      </c>
      <c r="AI2767" s="194"/>
    </row>
    <row r="2768" spans="1:35" ht="16.5" customHeight="1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75">
        <f>IF(AND($X$5012&lt;&gt;" ",$X$5012&lt;&gt;0),IF(X2768=$X$5012,1+COUNTIF(U$7:U2767,"&gt;0"),0),0)</f>
        <v>0</v>
      </c>
      <c r="V2768" s="178" t="s">
        <v>2957</v>
      </c>
      <c r="W2768" s="130"/>
      <c r="X2768" s="131"/>
      <c r="Y2768" s="131"/>
      <c r="Z2768" s="206"/>
      <c r="AA2768" s="134"/>
      <c r="AB2768" s="174">
        <f>IF(AC2768="totale",SUMIF(AA$7:AA2768,"somma",Z$7:Z2768)-SUMIF(AC$7:AC2767,"totale",AB$7:AB2767),0)</f>
        <v>0</v>
      </c>
      <c r="AC2768" s="134"/>
      <c r="AD2768" s="194">
        <f t="shared" si="188"/>
        <v>0</v>
      </c>
      <c r="AE2768" s="124" t="str">
        <f t="shared" si="187"/>
        <v/>
      </c>
      <c r="AF2768" s="195" t="str">
        <f t="shared" si="189"/>
        <v/>
      </c>
      <c r="AG2768" s="194" t="str">
        <f t="shared" si="190"/>
        <v/>
      </c>
      <c r="AH2768" s="194">
        <f>IF(AG2768="",0,IF(ISERROR(VLOOKUP(AG2768,AG$7:AG2767,1,FALSE)),1,0))</f>
        <v>0</v>
      </c>
      <c r="AI2768" s="194"/>
    </row>
    <row r="2769" spans="1:35" ht="16.5" customHeight="1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75">
        <f>IF(AND($X$5012&lt;&gt;" ",$X$5012&lt;&gt;0),IF(X2769=$X$5012,1+COUNTIF(U$7:U2768,"&gt;0"),0),0)</f>
        <v>0</v>
      </c>
      <c r="V2769" s="178" t="s">
        <v>2958</v>
      </c>
      <c r="W2769" s="130"/>
      <c r="X2769" s="131"/>
      <c r="Y2769" s="131"/>
      <c r="Z2769" s="206"/>
      <c r="AA2769" s="134"/>
      <c r="AB2769" s="174">
        <f>IF(AC2769="totale",SUMIF(AA$7:AA2769,"somma",Z$7:Z2769)-SUMIF(AC$7:AC2768,"totale",AB$7:AB2768),0)</f>
        <v>0</v>
      </c>
      <c r="AC2769" s="134"/>
      <c r="AD2769" s="194">
        <f t="shared" si="188"/>
        <v>0</v>
      </c>
      <c r="AE2769" s="124" t="str">
        <f t="shared" si="187"/>
        <v/>
      </c>
      <c r="AF2769" s="195" t="str">
        <f t="shared" si="189"/>
        <v/>
      </c>
      <c r="AG2769" s="194" t="str">
        <f t="shared" si="190"/>
        <v/>
      </c>
      <c r="AH2769" s="194">
        <f>IF(AG2769="",0,IF(ISERROR(VLOOKUP(AG2769,AG$7:AG2768,1,FALSE)),1,0))</f>
        <v>0</v>
      </c>
      <c r="AI2769" s="194"/>
    </row>
    <row r="2770" spans="1:35" ht="16.5" customHeight="1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75">
        <f>IF(AND($X$5012&lt;&gt;" ",$X$5012&lt;&gt;0),IF(X2770=$X$5012,1+COUNTIF(U$7:U2769,"&gt;0"),0),0)</f>
        <v>0</v>
      </c>
      <c r="V2770" s="178" t="s">
        <v>2959</v>
      </c>
      <c r="W2770" s="130"/>
      <c r="X2770" s="131"/>
      <c r="Y2770" s="131"/>
      <c r="Z2770" s="206"/>
      <c r="AA2770" s="134"/>
      <c r="AB2770" s="174">
        <f>IF(AC2770="totale",SUMIF(AA$7:AA2770,"somma",Z$7:Z2770)-SUMIF(AC$7:AC2769,"totale",AB$7:AB2769),0)</f>
        <v>0</v>
      </c>
      <c r="AC2770" s="134"/>
      <c r="AD2770" s="194">
        <f t="shared" si="188"/>
        <v>0</v>
      </c>
      <c r="AE2770" s="124" t="str">
        <f t="shared" si="187"/>
        <v/>
      </c>
      <c r="AF2770" s="195" t="str">
        <f t="shared" si="189"/>
        <v/>
      </c>
      <c r="AG2770" s="194" t="str">
        <f t="shared" si="190"/>
        <v/>
      </c>
      <c r="AH2770" s="194">
        <f>IF(AG2770="",0,IF(ISERROR(VLOOKUP(AG2770,AG$7:AG2769,1,FALSE)),1,0))</f>
        <v>0</v>
      </c>
      <c r="AI2770" s="194"/>
    </row>
    <row r="2771" spans="1:35" ht="16.5" customHeight="1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75">
        <f>IF(AND($X$5012&lt;&gt;" ",$X$5012&lt;&gt;0),IF(X2771=$X$5012,1+COUNTIF(U$7:U2770,"&gt;0"),0),0)</f>
        <v>0</v>
      </c>
      <c r="V2771" s="178" t="s">
        <v>2960</v>
      </c>
      <c r="W2771" s="130"/>
      <c r="X2771" s="131"/>
      <c r="Y2771" s="131"/>
      <c r="Z2771" s="206"/>
      <c r="AA2771" s="134"/>
      <c r="AB2771" s="174">
        <f>IF(AC2771="totale",SUMIF(AA$7:AA2771,"somma",Z$7:Z2771)-SUMIF(AC$7:AC2770,"totale",AB$7:AB2770),0)</f>
        <v>0</v>
      </c>
      <c r="AC2771" s="134"/>
      <c r="AD2771" s="194">
        <f t="shared" si="188"/>
        <v>0</v>
      </c>
      <c r="AE2771" s="124" t="str">
        <f t="shared" si="187"/>
        <v/>
      </c>
      <c r="AF2771" s="195" t="str">
        <f t="shared" si="189"/>
        <v/>
      </c>
      <c r="AG2771" s="194" t="str">
        <f t="shared" si="190"/>
        <v/>
      </c>
      <c r="AH2771" s="194">
        <f>IF(AG2771="",0,IF(ISERROR(VLOOKUP(AG2771,AG$7:AG2770,1,FALSE)),1,0))</f>
        <v>0</v>
      </c>
      <c r="AI2771" s="194"/>
    </row>
    <row r="2772" spans="1:35" ht="16.5" customHeight="1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75">
        <f>IF(AND($X$5012&lt;&gt;" ",$X$5012&lt;&gt;0),IF(X2772=$X$5012,1+COUNTIF(U$7:U2771,"&gt;0"),0),0)</f>
        <v>0</v>
      </c>
      <c r="V2772" s="178" t="s">
        <v>2961</v>
      </c>
      <c r="W2772" s="130"/>
      <c r="X2772" s="131"/>
      <c r="Y2772" s="131"/>
      <c r="Z2772" s="206"/>
      <c r="AA2772" s="134"/>
      <c r="AB2772" s="174">
        <f>IF(AC2772="totale",SUMIF(AA$7:AA2772,"somma",Z$7:Z2772)-SUMIF(AC$7:AC2771,"totale",AB$7:AB2771),0)</f>
        <v>0</v>
      </c>
      <c r="AC2772" s="134"/>
      <c r="AD2772" s="194">
        <f t="shared" si="188"/>
        <v>0</v>
      </c>
      <c r="AE2772" s="124" t="str">
        <f t="shared" si="187"/>
        <v/>
      </c>
      <c r="AF2772" s="195" t="str">
        <f t="shared" si="189"/>
        <v/>
      </c>
      <c r="AG2772" s="194" t="str">
        <f t="shared" si="190"/>
        <v/>
      </c>
      <c r="AH2772" s="194">
        <f>IF(AG2772="",0,IF(ISERROR(VLOOKUP(AG2772,AG$7:AG2771,1,FALSE)),1,0))</f>
        <v>0</v>
      </c>
      <c r="AI2772" s="194"/>
    </row>
    <row r="2773" spans="1:35" ht="16.5" customHeight="1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75">
        <f>IF(AND($X$5012&lt;&gt;" ",$X$5012&lt;&gt;0),IF(X2773=$X$5012,1+COUNTIF(U$7:U2772,"&gt;0"),0),0)</f>
        <v>0</v>
      </c>
      <c r="V2773" s="178" t="s">
        <v>2962</v>
      </c>
      <c r="W2773" s="130"/>
      <c r="X2773" s="131"/>
      <c r="Y2773" s="131"/>
      <c r="Z2773" s="206"/>
      <c r="AA2773" s="134"/>
      <c r="AB2773" s="174">
        <f>IF(AC2773="totale",SUMIF(AA$7:AA2773,"somma",Z$7:Z2773)-SUMIF(AC$7:AC2772,"totale",AB$7:AB2772),0)</f>
        <v>0</v>
      </c>
      <c r="AC2773" s="134"/>
      <c r="AD2773" s="194">
        <f t="shared" si="188"/>
        <v>0</v>
      </c>
      <c r="AE2773" s="124" t="str">
        <f t="shared" si="187"/>
        <v/>
      </c>
      <c r="AF2773" s="195" t="str">
        <f t="shared" si="189"/>
        <v/>
      </c>
      <c r="AG2773" s="194" t="str">
        <f t="shared" si="190"/>
        <v/>
      </c>
      <c r="AH2773" s="194">
        <f>IF(AG2773="",0,IF(ISERROR(VLOOKUP(AG2773,AG$7:AG2772,1,FALSE)),1,0))</f>
        <v>0</v>
      </c>
      <c r="AI2773" s="194"/>
    </row>
    <row r="2774" spans="1:35" ht="16.5" customHeight="1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75">
        <f>IF(AND($X$5012&lt;&gt;" ",$X$5012&lt;&gt;0),IF(X2774=$X$5012,1+COUNTIF(U$7:U2773,"&gt;0"),0),0)</f>
        <v>0</v>
      </c>
      <c r="V2774" s="178" t="s">
        <v>2963</v>
      </c>
      <c r="W2774" s="130"/>
      <c r="X2774" s="131"/>
      <c r="Y2774" s="131"/>
      <c r="Z2774" s="206"/>
      <c r="AA2774" s="134"/>
      <c r="AB2774" s="174">
        <f>IF(AC2774="totale",SUMIF(AA$7:AA2774,"somma",Z$7:Z2774)-SUMIF(AC$7:AC2773,"totale",AB$7:AB2773),0)</f>
        <v>0</v>
      </c>
      <c r="AC2774" s="134"/>
      <c r="AD2774" s="194">
        <f t="shared" si="188"/>
        <v>0</v>
      </c>
      <c r="AE2774" s="124" t="str">
        <f t="shared" si="187"/>
        <v/>
      </c>
      <c r="AF2774" s="195" t="str">
        <f t="shared" si="189"/>
        <v/>
      </c>
      <c r="AG2774" s="194" t="str">
        <f t="shared" si="190"/>
        <v/>
      </c>
      <c r="AH2774" s="194">
        <f>IF(AG2774="",0,IF(ISERROR(VLOOKUP(AG2774,AG$7:AG2773,1,FALSE)),1,0))</f>
        <v>0</v>
      </c>
      <c r="AI2774" s="194"/>
    </row>
    <row r="2775" spans="1:35" ht="16.5" customHeight="1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75">
        <f>IF(AND($X$5012&lt;&gt;" ",$X$5012&lt;&gt;0),IF(X2775=$X$5012,1+COUNTIF(U$7:U2774,"&gt;0"),0),0)</f>
        <v>0</v>
      </c>
      <c r="V2775" s="178" t="s">
        <v>2964</v>
      </c>
      <c r="W2775" s="130"/>
      <c r="X2775" s="131"/>
      <c r="Y2775" s="131"/>
      <c r="Z2775" s="206"/>
      <c r="AA2775" s="134"/>
      <c r="AB2775" s="174">
        <f>IF(AC2775="totale",SUMIF(AA$7:AA2775,"somma",Z$7:Z2775)-SUMIF(AC$7:AC2774,"totale",AB$7:AB2774),0)</f>
        <v>0</v>
      </c>
      <c r="AC2775" s="134"/>
      <c r="AD2775" s="194">
        <f t="shared" si="188"/>
        <v>0</v>
      </c>
      <c r="AE2775" s="124" t="str">
        <f t="shared" si="187"/>
        <v/>
      </c>
      <c r="AF2775" s="195" t="str">
        <f t="shared" si="189"/>
        <v/>
      </c>
      <c r="AG2775" s="194" t="str">
        <f t="shared" si="190"/>
        <v/>
      </c>
      <c r="AH2775" s="194">
        <f>IF(AG2775="",0,IF(ISERROR(VLOOKUP(AG2775,AG$7:AG2774,1,FALSE)),1,0))</f>
        <v>0</v>
      </c>
      <c r="AI2775" s="194"/>
    </row>
    <row r="2776" spans="1:35" ht="16.5" customHeight="1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75">
        <f>IF(AND($X$5012&lt;&gt;" ",$X$5012&lt;&gt;0),IF(X2776=$X$5012,1+COUNTIF(U$7:U2775,"&gt;0"),0),0)</f>
        <v>0</v>
      </c>
      <c r="V2776" s="178" t="s">
        <v>2965</v>
      </c>
      <c r="W2776" s="130"/>
      <c r="X2776" s="131"/>
      <c r="Y2776" s="131"/>
      <c r="Z2776" s="206"/>
      <c r="AA2776" s="134"/>
      <c r="AB2776" s="174">
        <f>IF(AC2776="totale",SUMIF(AA$7:AA2776,"somma",Z$7:Z2776)-SUMIF(AC$7:AC2775,"totale",AB$7:AB2775),0)</f>
        <v>0</v>
      </c>
      <c r="AC2776" s="134"/>
      <c r="AD2776" s="194">
        <f t="shared" si="188"/>
        <v>0</v>
      </c>
      <c r="AE2776" s="124" t="str">
        <f t="shared" si="187"/>
        <v/>
      </c>
      <c r="AF2776" s="195" t="str">
        <f t="shared" si="189"/>
        <v/>
      </c>
      <c r="AG2776" s="194" t="str">
        <f t="shared" si="190"/>
        <v/>
      </c>
      <c r="AH2776" s="194">
        <f>IF(AG2776="",0,IF(ISERROR(VLOOKUP(AG2776,AG$7:AG2775,1,FALSE)),1,0))</f>
        <v>0</v>
      </c>
      <c r="AI2776" s="194"/>
    </row>
    <row r="2777" spans="1:35" ht="16.5" customHeight="1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75">
        <f>IF(AND($X$5012&lt;&gt;" ",$X$5012&lt;&gt;0),IF(X2777=$X$5012,1+COUNTIF(U$7:U2776,"&gt;0"),0),0)</f>
        <v>0</v>
      </c>
      <c r="V2777" s="178" t="s">
        <v>2966</v>
      </c>
      <c r="W2777" s="130"/>
      <c r="X2777" s="131"/>
      <c r="Y2777" s="131"/>
      <c r="Z2777" s="206"/>
      <c r="AA2777" s="134"/>
      <c r="AB2777" s="174">
        <f>IF(AC2777="totale",SUMIF(AA$7:AA2777,"somma",Z$7:Z2777)-SUMIF(AC$7:AC2776,"totale",AB$7:AB2776),0)</f>
        <v>0</v>
      </c>
      <c r="AC2777" s="134"/>
      <c r="AD2777" s="194">
        <f t="shared" si="188"/>
        <v>0</v>
      </c>
      <c r="AE2777" s="124" t="str">
        <f t="shared" si="187"/>
        <v/>
      </c>
      <c r="AF2777" s="195" t="str">
        <f t="shared" si="189"/>
        <v/>
      </c>
      <c r="AG2777" s="194" t="str">
        <f t="shared" si="190"/>
        <v/>
      </c>
      <c r="AH2777" s="194">
        <f>IF(AG2777="",0,IF(ISERROR(VLOOKUP(AG2777,AG$7:AG2776,1,FALSE)),1,0))</f>
        <v>0</v>
      </c>
      <c r="AI2777" s="194"/>
    </row>
    <row r="2778" spans="1:35" ht="16.5" customHeight="1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75">
        <f>IF(AND($X$5012&lt;&gt;" ",$X$5012&lt;&gt;0),IF(X2778=$X$5012,1+COUNTIF(U$7:U2777,"&gt;0"),0),0)</f>
        <v>0</v>
      </c>
      <c r="V2778" s="178" t="s">
        <v>2967</v>
      </c>
      <c r="W2778" s="130"/>
      <c r="X2778" s="131"/>
      <c r="Y2778" s="131"/>
      <c r="Z2778" s="206"/>
      <c r="AA2778" s="134"/>
      <c r="AB2778" s="174">
        <f>IF(AC2778="totale",SUMIF(AA$7:AA2778,"somma",Z$7:Z2778)-SUMIF(AC$7:AC2777,"totale",AB$7:AB2777),0)</f>
        <v>0</v>
      </c>
      <c r="AC2778" s="134"/>
      <c r="AD2778" s="194">
        <f t="shared" si="188"/>
        <v>0</v>
      </c>
      <c r="AE2778" s="124" t="str">
        <f t="shared" si="187"/>
        <v/>
      </c>
      <c r="AF2778" s="195" t="str">
        <f t="shared" si="189"/>
        <v/>
      </c>
      <c r="AG2778" s="194" t="str">
        <f t="shared" si="190"/>
        <v/>
      </c>
      <c r="AH2778" s="194">
        <f>IF(AG2778="",0,IF(ISERROR(VLOOKUP(AG2778,AG$7:AG2777,1,FALSE)),1,0))</f>
        <v>0</v>
      </c>
      <c r="AI2778" s="194"/>
    </row>
    <row r="2779" spans="1:35" ht="16.5" customHeight="1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75">
        <f>IF(AND($X$5012&lt;&gt;" ",$X$5012&lt;&gt;0),IF(X2779=$X$5012,1+COUNTIF(U$7:U2778,"&gt;0"),0),0)</f>
        <v>0</v>
      </c>
      <c r="V2779" s="178" t="s">
        <v>2968</v>
      </c>
      <c r="W2779" s="130"/>
      <c r="X2779" s="131"/>
      <c r="Y2779" s="131"/>
      <c r="Z2779" s="206"/>
      <c r="AA2779" s="134"/>
      <c r="AB2779" s="174">
        <f>IF(AC2779="totale",SUMIF(AA$7:AA2779,"somma",Z$7:Z2779)-SUMIF(AC$7:AC2778,"totale",AB$7:AB2778),0)</f>
        <v>0</v>
      </c>
      <c r="AC2779" s="134"/>
      <c r="AD2779" s="194">
        <f t="shared" si="188"/>
        <v>0</v>
      </c>
      <c r="AE2779" s="124" t="str">
        <f t="shared" si="187"/>
        <v/>
      </c>
      <c r="AF2779" s="195" t="str">
        <f t="shared" si="189"/>
        <v/>
      </c>
      <c r="AG2779" s="194" t="str">
        <f t="shared" si="190"/>
        <v/>
      </c>
      <c r="AH2779" s="194">
        <f>IF(AG2779="",0,IF(ISERROR(VLOOKUP(AG2779,AG$7:AG2778,1,FALSE)),1,0))</f>
        <v>0</v>
      </c>
      <c r="AI2779" s="194"/>
    </row>
    <row r="2780" spans="1:35" ht="16.5" customHeight="1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75">
        <f>IF(AND($X$5012&lt;&gt;" ",$X$5012&lt;&gt;0),IF(X2780=$X$5012,1+COUNTIF(U$7:U2779,"&gt;0"),0),0)</f>
        <v>0</v>
      </c>
      <c r="V2780" s="178" t="s">
        <v>2969</v>
      </c>
      <c r="W2780" s="130"/>
      <c r="X2780" s="131"/>
      <c r="Y2780" s="131"/>
      <c r="Z2780" s="206"/>
      <c r="AA2780" s="134"/>
      <c r="AB2780" s="174">
        <f>IF(AC2780="totale",SUMIF(AA$7:AA2780,"somma",Z$7:Z2780)-SUMIF(AC$7:AC2779,"totale",AB$7:AB2779),0)</f>
        <v>0</v>
      </c>
      <c r="AC2780" s="134"/>
      <c r="AD2780" s="194">
        <f t="shared" si="188"/>
        <v>0</v>
      </c>
      <c r="AE2780" s="124" t="str">
        <f t="shared" si="187"/>
        <v/>
      </c>
      <c r="AF2780" s="195" t="str">
        <f t="shared" si="189"/>
        <v/>
      </c>
      <c r="AG2780" s="194" t="str">
        <f t="shared" si="190"/>
        <v/>
      </c>
      <c r="AH2780" s="194">
        <f>IF(AG2780="",0,IF(ISERROR(VLOOKUP(AG2780,AG$7:AG2779,1,FALSE)),1,0))</f>
        <v>0</v>
      </c>
      <c r="AI2780" s="194"/>
    </row>
    <row r="2781" spans="1:35" ht="16.5" customHeight="1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75">
        <f>IF(AND($X$5012&lt;&gt;" ",$X$5012&lt;&gt;0),IF(X2781=$X$5012,1+COUNTIF(U$7:U2780,"&gt;0"),0),0)</f>
        <v>0</v>
      </c>
      <c r="V2781" s="178" t="s">
        <v>2970</v>
      </c>
      <c r="W2781" s="130"/>
      <c r="X2781" s="131"/>
      <c r="Y2781" s="131"/>
      <c r="Z2781" s="206"/>
      <c r="AA2781" s="134"/>
      <c r="AB2781" s="174">
        <f>IF(AC2781="totale",SUMIF(AA$7:AA2781,"somma",Z$7:Z2781)-SUMIF(AC$7:AC2780,"totale",AB$7:AB2780),0)</f>
        <v>0</v>
      </c>
      <c r="AC2781" s="134"/>
      <c r="AD2781" s="194">
        <f t="shared" si="188"/>
        <v>0</v>
      </c>
      <c r="AE2781" s="124" t="str">
        <f t="shared" si="187"/>
        <v/>
      </c>
      <c r="AF2781" s="195" t="str">
        <f t="shared" si="189"/>
        <v/>
      </c>
      <c r="AG2781" s="194" t="str">
        <f t="shared" si="190"/>
        <v/>
      </c>
      <c r="AH2781" s="194">
        <f>IF(AG2781="",0,IF(ISERROR(VLOOKUP(AG2781,AG$7:AG2780,1,FALSE)),1,0))</f>
        <v>0</v>
      </c>
      <c r="AI2781" s="194"/>
    </row>
    <row r="2782" spans="1:35" ht="16.5" customHeight="1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75">
        <f>IF(AND($X$5012&lt;&gt;" ",$X$5012&lt;&gt;0),IF(X2782=$X$5012,1+COUNTIF(U$7:U2781,"&gt;0"),0),0)</f>
        <v>0</v>
      </c>
      <c r="V2782" s="178" t="s">
        <v>2971</v>
      </c>
      <c r="W2782" s="130"/>
      <c r="X2782" s="131"/>
      <c r="Y2782" s="131"/>
      <c r="Z2782" s="206"/>
      <c r="AA2782" s="134"/>
      <c r="AB2782" s="174">
        <f>IF(AC2782="totale",SUMIF(AA$7:AA2782,"somma",Z$7:Z2782)-SUMIF(AC$7:AC2781,"totale",AB$7:AB2781),0)</f>
        <v>0</v>
      </c>
      <c r="AC2782" s="134"/>
      <c r="AD2782" s="194">
        <f t="shared" si="188"/>
        <v>0</v>
      </c>
      <c r="AE2782" s="124" t="str">
        <f t="shared" si="187"/>
        <v/>
      </c>
      <c r="AF2782" s="195" t="str">
        <f t="shared" si="189"/>
        <v/>
      </c>
      <c r="AG2782" s="194" t="str">
        <f t="shared" si="190"/>
        <v/>
      </c>
      <c r="AH2782" s="194">
        <f>IF(AG2782="",0,IF(ISERROR(VLOOKUP(AG2782,AG$7:AG2781,1,FALSE)),1,0))</f>
        <v>0</v>
      </c>
      <c r="AI2782" s="194"/>
    </row>
    <row r="2783" spans="1:35" ht="16.5" customHeight="1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75">
        <f>IF(AND($X$5012&lt;&gt;" ",$X$5012&lt;&gt;0),IF(X2783=$X$5012,1+COUNTIF(U$7:U2782,"&gt;0"),0),0)</f>
        <v>0</v>
      </c>
      <c r="V2783" s="178" t="s">
        <v>2972</v>
      </c>
      <c r="W2783" s="130"/>
      <c r="X2783" s="131"/>
      <c r="Y2783" s="131"/>
      <c r="Z2783" s="206"/>
      <c r="AA2783" s="134"/>
      <c r="AB2783" s="174">
        <f>IF(AC2783="totale",SUMIF(AA$7:AA2783,"somma",Z$7:Z2783)-SUMIF(AC$7:AC2782,"totale",AB$7:AB2782),0)</f>
        <v>0</v>
      </c>
      <c r="AC2783" s="134"/>
      <c r="AD2783" s="194">
        <f t="shared" si="188"/>
        <v>0</v>
      </c>
      <c r="AE2783" s="124" t="str">
        <f t="shared" si="187"/>
        <v/>
      </c>
      <c r="AF2783" s="195" t="str">
        <f t="shared" si="189"/>
        <v/>
      </c>
      <c r="AG2783" s="194" t="str">
        <f t="shared" si="190"/>
        <v/>
      </c>
      <c r="AH2783" s="194">
        <f>IF(AG2783="",0,IF(ISERROR(VLOOKUP(AG2783,AG$7:AG2782,1,FALSE)),1,0))</f>
        <v>0</v>
      </c>
      <c r="AI2783" s="194"/>
    </row>
    <row r="2784" spans="1:35" ht="16.5" customHeight="1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75">
        <f>IF(AND($X$5012&lt;&gt;" ",$X$5012&lt;&gt;0),IF(X2784=$X$5012,1+COUNTIF(U$7:U2783,"&gt;0"),0),0)</f>
        <v>0</v>
      </c>
      <c r="V2784" s="178" t="s">
        <v>2973</v>
      </c>
      <c r="W2784" s="130"/>
      <c r="X2784" s="131"/>
      <c r="Y2784" s="131"/>
      <c r="Z2784" s="206"/>
      <c r="AA2784" s="134"/>
      <c r="AB2784" s="174">
        <f>IF(AC2784="totale",SUMIF(AA$7:AA2784,"somma",Z$7:Z2784)-SUMIF(AC$7:AC2783,"totale",AB$7:AB2783),0)</f>
        <v>0</v>
      </c>
      <c r="AC2784" s="134"/>
      <c r="AD2784" s="194">
        <f t="shared" si="188"/>
        <v>0</v>
      </c>
      <c r="AE2784" s="124" t="str">
        <f t="shared" si="187"/>
        <v/>
      </c>
      <c r="AF2784" s="195" t="str">
        <f t="shared" si="189"/>
        <v/>
      </c>
      <c r="AG2784" s="194" t="str">
        <f t="shared" si="190"/>
        <v/>
      </c>
      <c r="AH2784" s="194">
        <f>IF(AG2784="",0,IF(ISERROR(VLOOKUP(AG2784,AG$7:AG2783,1,FALSE)),1,0))</f>
        <v>0</v>
      </c>
      <c r="AI2784" s="194"/>
    </row>
    <row r="2785" spans="1:35" ht="16.5" customHeight="1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75">
        <f>IF(AND($X$5012&lt;&gt;" ",$X$5012&lt;&gt;0),IF(X2785=$X$5012,1+COUNTIF(U$7:U2784,"&gt;0"),0),0)</f>
        <v>0</v>
      </c>
      <c r="V2785" s="178" t="s">
        <v>2974</v>
      </c>
      <c r="W2785" s="130"/>
      <c r="X2785" s="131"/>
      <c r="Y2785" s="131"/>
      <c r="Z2785" s="206"/>
      <c r="AA2785" s="134"/>
      <c r="AB2785" s="174">
        <f>IF(AC2785="totale",SUMIF(AA$7:AA2785,"somma",Z$7:Z2785)-SUMIF(AC$7:AC2784,"totale",AB$7:AB2784),0)</f>
        <v>0</v>
      </c>
      <c r="AC2785" s="134"/>
      <c r="AD2785" s="194">
        <f t="shared" si="188"/>
        <v>0</v>
      </c>
      <c r="AE2785" s="124" t="str">
        <f t="shared" si="187"/>
        <v/>
      </c>
      <c r="AF2785" s="195" t="str">
        <f t="shared" si="189"/>
        <v/>
      </c>
      <c r="AG2785" s="194" t="str">
        <f t="shared" si="190"/>
        <v/>
      </c>
      <c r="AH2785" s="194">
        <f>IF(AG2785="",0,IF(ISERROR(VLOOKUP(AG2785,AG$7:AG2784,1,FALSE)),1,0))</f>
        <v>0</v>
      </c>
      <c r="AI2785" s="194"/>
    </row>
    <row r="2786" spans="1:35" ht="16.5" customHeight="1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75">
        <f>IF(AND($X$5012&lt;&gt;" ",$X$5012&lt;&gt;0),IF(X2786=$X$5012,1+COUNTIF(U$7:U2785,"&gt;0"),0),0)</f>
        <v>0</v>
      </c>
      <c r="V2786" s="178" t="s">
        <v>2975</v>
      </c>
      <c r="W2786" s="130"/>
      <c r="X2786" s="131"/>
      <c r="Y2786" s="131"/>
      <c r="Z2786" s="206"/>
      <c r="AA2786" s="134"/>
      <c r="AB2786" s="174">
        <f>IF(AC2786="totale",SUMIF(AA$7:AA2786,"somma",Z$7:Z2786)-SUMIF(AC$7:AC2785,"totale",AB$7:AB2785),0)</f>
        <v>0</v>
      </c>
      <c r="AC2786" s="134"/>
      <c r="AD2786" s="194">
        <f t="shared" si="188"/>
        <v>0</v>
      </c>
      <c r="AE2786" s="124" t="str">
        <f t="shared" si="187"/>
        <v/>
      </c>
      <c r="AF2786" s="195" t="str">
        <f t="shared" si="189"/>
        <v/>
      </c>
      <c r="AG2786" s="194" t="str">
        <f t="shared" si="190"/>
        <v/>
      </c>
      <c r="AH2786" s="194">
        <f>IF(AG2786="",0,IF(ISERROR(VLOOKUP(AG2786,AG$7:AG2785,1,FALSE)),1,0))</f>
        <v>0</v>
      </c>
      <c r="AI2786" s="194"/>
    </row>
    <row r="2787" spans="1:35" ht="16.5" customHeight="1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75">
        <f>IF(AND($X$5012&lt;&gt;" ",$X$5012&lt;&gt;0),IF(X2787=$X$5012,1+COUNTIF(U$7:U2786,"&gt;0"),0),0)</f>
        <v>0</v>
      </c>
      <c r="V2787" s="178" t="s">
        <v>2976</v>
      </c>
      <c r="W2787" s="130"/>
      <c r="X2787" s="131"/>
      <c r="Y2787" s="131"/>
      <c r="Z2787" s="206"/>
      <c r="AA2787" s="134"/>
      <c r="AB2787" s="174">
        <f>IF(AC2787="totale",SUMIF(AA$7:AA2787,"somma",Z$7:Z2787)-SUMIF(AC$7:AC2786,"totale",AB$7:AB2786),0)</f>
        <v>0</v>
      </c>
      <c r="AC2787" s="134"/>
      <c r="AD2787" s="194">
        <f t="shared" si="188"/>
        <v>0</v>
      </c>
      <c r="AE2787" s="124" t="str">
        <f t="shared" si="187"/>
        <v/>
      </c>
      <c r="AF2787" s="195" t="str">
        <f t="shared" si="189"/>
        <v/>
      </c>
      <c r="AG2787" s="194" t="str">
        <f t="shared" si="190"/>
        <v/>
      </c>
      <c r="AH2787" s="194">
        <f>IF(AG2787="",0,IF(ISERROR(VLOOKUP(AG2787,AG$7:AG2786,1,FALSE)),1,0))</f>
        <v>0</v>
      </c>
      <c r="AI2787" s="194"/>
    </row>
    <row r="2788" spans="1:35" ht="16.5" customHeight="1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75">
        <f>IF(AND($X$5012&lt;&gt;" ",$X$5012&lt;&gt;0),IF(X2788=$X$5012,1+COUNTIF(U$7:U2787,"&gt;0"),0),0)</f>
        <v>0</v>
      </c>
      <c r="V2788" s="178" t="s">
        <v>2977</v>
      </c>
      <c r="W2788" s="130"/>
      <c r="X2788" s="131"/>
      <c r="Y2788" s="131"/>
      <c r="Z2788" s="206"/>
      <c r="AA2788" s="134"/>
      <c r="AB2788" s="174">
        <f>IF(AC2788="totale",SUMIF(AA$7:AA2788,"somma",Z$7:Z2788)-SUMIF(AC$7:AC2787,"totale",AB$7:AB2787),0)</f>
        <v>0</v>
      </c>
      <c r="AC2788" s="134"/>
      <c r="AD2788" s="194">
        <f t="shared" si="188"/>
        <v>0</v>
      </c>
      <c r="AE2788" s="124" t="str">
        <f t="shared" si="187"/>
        <v/>
      </c>
      <c r="AF2788" s="195" t="str">
        <f t="shared" si="189"/>
        <v/>
      </c>
      <c r="AG2788" s="194" t="str">
        <f t="shared" si="190"/>
        <v/>
      </c>
      <c r="AH2788" s="194">
        <f>IF(AG2788="",0,IF(ISERROR(VLOOKUP(AG2788,AG$7:AG2787,1,FALSE)),1,0))</f>
        <v>0</v>
      </c>
      <c r="AI2788" s="194"/>
    </row>
    <row r="2789" spans="1:35" ht="16.5" customHeight="1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75">
        <f>IF(AND($X$5012&lt;&gt;" ",$X$5012&lt;&gt;0),IF(X2789=$X$5012,1+COUNTIF(U$7:U2788,"&gt;0"),0),0)</f>
        <v>0</v>
      </c>
      <c r="V2789" s="178" t="s">
        <v>2978</v>
      </c>
      <c r="W2789" s="130"/>
      <c r="X2789" s="131"/>
      <c r="Y2789" s="131"/>
      <c r="Z2789" s="206"/>
      <c r="AA2789" s="134"/>
      <c r="AB2789" s="174">
        <f>IF(AC2789="totale",SUMIF(AA$7:AA2789,"somma",Z$7:Z2789)-SUMIF(AC$7:AC2788,"totale",AB$7:AB2788),0)</f>
        <v>0</v>
      </c>
      <c r="AC2789" s="134"/>
      <c r="AD2789" s="194">
        <f t="shared" si="188"/>
        <v>0</v>
      </c>
      <c r="AE2789" s="124" t="str">
        <f t="shared" si="187"/>
        <v/>
      </c>
      <c r="AF2789" s="195" t="str">
        <f t="shared" si="189"/>
        <v/>
      </c>
      <c r="AG2789" s="194" t="str">
        <f t="shared" si="190"/>
        <v/>
      </c>
      <c r="AH2789" s="194">
        <f>IF(AG2789="",0,IF(ISERROR(VLOOKUP(AG2789,AG$7:AG2788,1,FALSE)),1,0))</f>
        <v>0</v>
      </c>
      <c r="AI2789" s="194"/>
    </row>
    <row r="2790" spans="1:35" ht="16.5" customHeight="1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75">
        <f>IF(AND($X$5012&lt;&gt;" ",$X$5012&lt;&gt;0),IF(X2790=$X$5012,1+COUNTIF(U$7:U2789,"&gt;0"),0),0)</f>
        <v>0</v>
      </c>
      <c r="V2790" s="178" t="s">
        <v>2979</v>
      </c>
      <c r="W2790" s="130"/>
      <c r="X2790" s="131"/>
      <c r="Y2790" s="131"/>
      <c r="Z2790" s="206"/>
      <c r="AA2790" s="134"/>
      <c r="AB2790" s="174">
        <f>IF(AC2790="totale",SUMIF(AA$7:AA2790,"somma",Z$7:Z2790)-SUMIF(AC$7:AC2789,"totale",AB$7:AB2789),0)</f>
        <v>0</v>
      </c>
      <c r="AC2790" s="134"/>
      <c r="AD2790" s="194">
        <f t="shared" si="188"/>
        <v>0</v>
      </c>
      <c r="AE2790" s="124" t="str">
        <f t="shared" si="187"/>
        <v/>
      </c>
      <c r="AF2790" s="195" t="str">
        <f t="shared" si="189"/>
        <v/>
      </c>
      <c r="AG2790" s="194" t="str">
        <f t="shared" si="190"/>
        <v/>
      </c>
      <c r="AH2790" s="194">
        <f>IF(AG2790="",0,IF(ISERROR(VLOOKUP(AG2790,AG$7:AG2789,1,FALSE)),1,0))</f>
        <v>0</v>
      </c>
      <c r="AI2790" s="194"/>
    </row>
    <row r="2791" spans="1:35" ht="16.5" customHeight="1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75">
        <f>IF(AND($X$5012&lt;&gt;" ",$X$5012&lt;&gt;0),IF(X2791=$X$5012,1+COUNTIF(U$7:U2790,"&gt;0"),0),0)</f>
        <v>0</v>
      </c>
      <c r="V2791" s="178" t="s">
        <v>2980</v>
      </c>
      <c r="W2791" s="130"/>
      <c r="X2791" s="131"/>
      <c r="Y2791" s="131"/>
      <c r="Z2791" s="206"/>
      <c r="AA2791" s="134"/>
      <c r="AB2791" s="174">
        <f>IF(AC2791="totale",SUMIF(AA$7:AA2791,"somma",Z$7:Z2791)-SUMIF(AC$7:AC2790,"totale",AB$7:AB2790),0)</f>
        <v>0</v>
      </c>
      <c r="AC2791" s="134"/>
      <c r="AD2791" s="194">
        <f t="shared" si="188"/>
        <v>0</v>
      </c>
      <c r="AE2791" s="124" t="str">
        <f t="shared" si="187"/>
        <v/>
      </c>
      <c r="AF2791" s="195" t="str">
        <f t="shared" si="189"/>
        <v/>
      </c>
      <c r="AG2791" s="194" t="str">
        <f t="shared" si="190"/>
        <v/>
      </c>
      <c r="AH2791" s="194">
        <f>IF(AG2791="",0,IF(ISERROR(VLOOKUP(AG2791,AG$7:AG2790,1,FALSE)),1,0))</f>
        <v>0</v>
      </c>
      <c r="AI2791" s="194"/>
    </row>
    <row r="2792" spans="1:35" ht="16.5" customHeight="1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75">
        <f>IF(AND($X$5012&lt;&gt;" ",$X$5012&lt;&gt;0),IF(X2792=$X$5012,1+COUNTIF(U$7:U2791,"&gt;0"),0),0)</f>
        <v>0</v>
      </c>
      <c r="V2792" s="178" t="s">
        <v>2981</v>
      </c>
      <c r="W2792" s="130"/>
      <c r="X2792" s="131"/>
      <c r="Y2792" s="131"/>
      <c r="Z2792" s="206"/>
      <c r="AA2792" s="134"/>
      <c r="AB2792" s="174">
        <f>IF(AC2792="totale",SUMIF(AA$7:AA2792,"somma",Z$7:Z2792)-SUMIF(AC$7:AC2791,"totale",AB$7:AB2791),0)</f>
        <v>0</v>
      </c>
      <c r="AC2792" s="134"/>
      <c r="AD2792" s="194">
        <f t="shared" si="188"/>
        <v>0</v>
      </c>
      <c r="AE2792" s="124" t="str">
        <f t="shared" si="187"/>
        <v/>
      </c>
      <c r="AF2792" s="195" t="str">
        <f t="shared" si="189"/>
        <v/>
      </c>
      <c r="AG2792" s="194" t="str">
        <f t="shared" si="190"/>
        <v/>
      </c>
      <c r="AH2792" s="194">
        <f>IF(AG2792="",0,IF(ISERROR(VLOOKUP(AG2792,AG$7:AG2791,1,FALSE)),1,0))</f>
        <v>0</v>
      </c>
      <c r="AI2792" s="194"/>
    </row>
    <row r="2793" spans="1:35" ht="16.5" customHeight="1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75">
        <f>IF(AND($X$5012&lt;&gt;" ",$X$5012&lt;&gt;0),IF(X2793=$X$5012,1+COUNTIF(U$7:U2792,"&gt;0"),0),0)</f>
        <v>0</v>
      </c>
      <c r="V2793" s="178" t="s">
        <v>2982</v>
      </c>
      <c r="W2793" s="130"/>
      <c r="X2793" s="131"/>
      <c r="Y2793" s="131"/>
      <c r="Z2793" s="206"/>
      <c r="AA2793" s="134"/>
      <c r="AB2793" s="174">
        <f>IF(AC2793="totale",SUMIF(AA$7:AA2793,"somma",Z$7:Z2793)-SUMIF(AC$7:AC2792,"totale",AB$7:AB2792),0)</f>
        <v>0</v>
      </c>
      <c r="AC2793" s="134"/>
      <c r="AD2793" s="194">
        <f t="shared" si="188"/>
        <v>0</v>
      </c>
      <c r="AE2793" s="124" t="str">
        <f t="shared" si="187"/>
        <v/>
      </c>
      <c r="AF2793" s="195" t="str">
        <f t="shared" si="189"/>
        <v/>
      </c>
      <c r="AG2793" s="194" t="str">
        <f t="shared" si="190"/>
        <v/>
      </c>
      <c r="AH2793" s="194">
        <f>IF(AG2793="",0,IF(ISERROR(VLOOKUP(AG2793,AG$7:AG2792,1,FALSE)),1,0))</f>
        <v>0</v>
      </c>
      <c r="AI2793" s="194"/>
    </row>
    <row r="2794" spans="1:35" ht="16.5" customHeight="1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75">
        <f>IF(AND($X$5012&lt;&gt;" ",$X$5012&lt;&gt;0),IF(X2794=$X$5012,1+COUNTIF(U$7:U2793,"&gt;0"),0),0)</f>
        <v>0</v>
      </c>
      <c r="V2794" s="178" t="s">
        <v>2983</v>
      </c>
      <c r="W2794" s="130"/>
      <c r="X2794" s="131"/>
      <c r="Y2794" s="131"/>
      <c r="Z2794" s="206"/>
      <c r="AA2794" s="134"/>
      <c r="AB2794" s="174">
        <f>IF(AC2794="totale",SUMIF(AA$7:AA2794,"somma",Z$7:Z2794)-SUMIF(AC$7:AC2793,"totale",AB$7:AB2793),0)</f>
        <v>0</v>
      </c>
      <c r="AC2794" s="134"/>
      <c r="AD2794" s="194">
        <f t="shared" si="188"/>
        <v>0</v>
      </c>
      <c r="AE2794" s="124" t="str">
        <f t="shared" si="187"/>
        <v/>
      </c>
      <c r="AF2794" s="195" t="str">
        <f t="shared" si="189"/>
        <v/>
      </c>
      <c r="AG2794" s="194" t="str">
        <f t="shared" si="190"/>
        <v/>
      </c>
      <c r="AH2794" s="194">
        <f>IF(AG2794="",0,IF(ISERROR(VLOOKUP(AG2794,AG$7:AG2793,1,FALSE)),1,0))</f>
        <v>0</v>
      </c>
      <c r="AI2794" s="194"/>
    </row>
    <row r="2795" spans="1:35" ht="16.5" customHeight="1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75">
        <f>IF(AND($X$5012&lt;&gt;" ",$X$5012&lt;&gt;0),IF(X2795=$X$5012,1+COUNTIF(U$7:U2794,"&gt;0"),0),0)</f>
        <v>0</v>
      </c>
      <c r="V2795" s="178" t="s">
        <v>2984</v>
      </c>
      <c r="W2795" s="130"/>
      <c r="X2795" s="131"/>
      <c r="Y2795" s="131"/>
      <c r="Z2795" s="206"/>
      <c r="AA2795" s="134"/>
      <c r="AB2795" s="174">
        <f>IF(AC2795="totale",SUMIF(AA$7:AA2795,"somma",Z$7:Z2795)-SUMIF(AC$7:AC2794,"totale",AB$7:AB2794),0)</f>
        <v>0</v>
      </c>
      <c r="AC2795" s="134"/>
      <c r="AD2795" s="194">
        <f t="shared" si="188"/>
        <v>0</v>
      </c>
      <c r="AE2795" s="124" t="str">
        <f t="shared" si="187"/>
        <v/>
      </c>
      <c r="AF2795" s="195" t="str">
        <f t="shared" si="189"/>
        <v/>
      </c>
      <c r="AG2795" s="194" t="str">
        <f t="shared" si="190"/>
        <v/>
      </c>
      <c r="AH2795" s="194">
        <f>IF(AG2795="",0,IF(ISERROR(VLOOKUP(AG2795,AG$7:AG2794,1,FALSE)),1,0))</f>
        <v>0</v>
      </c>
      <c r="AI2795" s="194"/>
    </row>
    <row r="2796" spans="1:35" ht="16.5" customHeight="1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75">
        <f>IF(AND($X$5012&lt;&gt;" ",$X$5012&lt;&gt;0),IF(X2796=$X$5012,1+COUNTIF(U$7:U2795,"&gt;0"),0),0)</f>
        <v>0</v>
      </c>
      <c r="V2796" s="178" t="s">
        <v>2985</v>
      </c>
      <c r="W2796" s="130"/>
      <c r="X2796" s="131"/>
      <c r="Y2796" s="131"/>
      <c r="Z2796" s="206"/>
      <c r="AA2796" s="134"/>
      <c r="AB2796" s="174">
        <f>IF(AC2796="totale",SUMIF(AA$7:AA2796,"somma",Z$7:Z2796)-SUMIF(AC$7:AC2795,"totale",AB$7:AB2795),0)</f>
        <v>0</v>
      </c>
      <c r="AC2796" s="134"/>
      <c r="AD2796" s="194">
        <f t="shared" si="188"/>
        <v>0</v>
      </c>
      <c r="AE2796" s="124" t="str">
        <f t="shared" si="187"/>
        <v/>
      </c>
      <c r="AF2796" s="195" t="str">
        <f t="shared" si="189"/>
        <v/>
      </c>
      <c r="AG2796" s="194" t="str">
        <f t="shared" si="190"/>
        <v/>
      </c>
      <c r="AH2796" s="194">
        <f>IF(AG2796="",0,IF(ISERROR(VLOOKUP(AG2796,AG$7:AG2795,1,FALSE)),1,0))</f>
        <v>0</v>
      </c>
      <c r="AI2796" s="194"/>
    </row>
    <row r="2797" spans="1:35" ht="16.5" customHeight="1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75">
        <f>IF(AND($X$5012&lt;&gt;" ",$X$5012&lt;&gt;0),IF(X2797=$X$5012,1+COUNTIF(U$7:U2796,"&gt;0"),0),0)</f>
        <v>0</v>
      </c>
      <c r="V2797" s="178" t="s">
        <v>2986</v>
      </c>
      <c r="W2797" s="130"/>
      <c r="X2797" s="131"/>
      <c r="Y2797" s="131"/>
      <c r="Z2797" s="206"/>
      <c r="AA2797" s="134"/>
      <c r="AB2797" s="174">
        <f>IF(AC2797="totale",SUMIF(AA$7:AA2797,"somma",Z$7:Z2797)-SUMIF(AC$7:AC2796,"totale",AB$7:AB2796),0)</f>
        <v>0</v>
      </c>
      <c r="AC2797" s="134"/>
      <c r="AD2797" s="194">
        <f t="shared" si="188"/>
        <v>0</v>
      </c>
      <c r="AE2797" s="124" t="str">
        <f t="shared" si="187"/>
        <v/>
      </c>
      <c r="AF2797" s="195" t="str">
        <f t="shared" si="189"/>
        <v/>
      </c>
      <c r="AG2797" s="194" t="str">
        <f t="shared" si="190"/>
        <v/>
      </c>
      <c r="AH2797" s="194">
        <f>IF(AG2797="",0,IF(ISERROR(VLOOKUP(AG2797,AG$7:AG2796,1,FALSE)),1,0))</f>
        <v>0</v>
      </c>
      <c r="AI2797" s="194"/>
    </row>
    <row r="2798" spans="1:35" ht="16.5" customHeight="1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75">
        <f>IF(AND($X$5012&lt;&gt;" ",$X$5012&lt;&gt;0),IF(X2798=$X$5012,1+COUNTIF(U$7:U2797,"&gt;0"),0),0)</f>
        <v>0</v>
      </c>
      <c r="V2798" s="178" t="s">
        <v>2987</v>
      </c>
      <c r="W2798" s="130"/>
      <c r="X2798" s="131"/>
      <c r="Y2798" s="131"/>
      <c r="Z2798" s="206"/>
      <c r="AA2798" s="134"/>
      <c r="AB2798" s="174">
        <f>IF(AC2798="totale",SUMIF(AA$7:AA2798,"somma",Z$7:Z2798)-SUMIF(AC$7:AC2797,"totale",AB$7:AB2797),0)</f>
        <v>0</v>
      </c>
      <c r="AC2798" s="134"/>
      <c r="AD2798" s="194">
        <f t="shared" si="188"/>
        <v>0</v>
      </c>
      <c r="AE2798" s="124" t="str">
        <f t="shared" si="187"/>
        <v/>
      </c>
      <c r="AF2798" s="195" t="str">
        <f t="shared" si="189"/>
        <v/>
      </c>
      <c r="AG2798" s="194" t="str">
        <f t="shared" si="190"/>
        <v/>
      </c>
      <c r="AH2798" s="194">
        <f>IF(AG2798="",0,IF(ISERROR(VLOOKUP(AG2798,AG$7:AG2797,1,FALSE)),1,0))</f>
        <v>0</v>
      </c>
      <c r="AI2798" s="194"/>
    </row>
    <row r="2799" spans="1:35" ht="16.5" customHeight="1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75">
        <f>IF(AND($X$5012&lt;&gt;" ",$X$5012&lt;&gt;0),IF(X2799=$X$5012,1+COUNTIF(U$7:U2798,"&gt;0"),0),0)</f>
        <v>0</v>
      </c>
      <c r="V2799" s="178" t="s">
        <v>2988</v>
      </c>
      <c r="W2799" s="130"/>
      <c r="X2799" s="131"/>
      <c r="Y2799" s="131"/>
      <c r="Z2799" s="206"/>
      <c r="AA2799" s="134"/>
      <c r="AB2799" s="174">
        <f>IF(AC2799="totale",SUMIF(AA$7:AA2799,"somma",Z$7:Z2799)-SUMIF(AC$7:AC2798,"totale",AB$7:AB2798),0)</f>
        <v>0</v>
      </c>
      <c r="AC2799" s="134"/>
      <c r="AD2799" s="194">
        <f t="shared" si="188"/>
        <v>0</v>
      </c>
      <c r="AE2799" s="124" t="str">
        <f t="shared" si="187"/>
        <v/>
      </c>
      <c r="AF2799" s="195" t="str">
        <f t="shared" si="189"/>
        <v/>
      </c>
      <c r="AG2799" s="194" t="str">
        <f t="shared" si="190"/>
        <v/>
      </c>
      <c r="AH2799" s="194">
        <f>IF(AG2799="",0,IF(ISERROR(VLOOKUP(AG2799,AG$7:AG2798,1,FALSE)),1,0))</f>
        <v>0</v>
      </c>
      <c r="AI2799" s="194"/>
    </row>
    <row r="2800" spans="1:35" ht="16.5" customHeight="1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75">
        <f>IF(AND($X$5012&lt;&gt;" ",$X$5012&lt;&gt;0),IF(X2800=$X$5012,1+COUNTIF(U$7:U2799,"&gt;0"),0),0)</f>
        <v>0</v>
      </c>
      <c r="V2800" s="178" t="s">
        <v>2989</v>
      </c>
      <c r="W2800" s="130"/>
      <c r="X2800" s="131"/>
      <c r="Y2800" s="131"/>
      <c r="Z2800" s="206"/>
      <c r="AA2800" s="134"/>
      <c r="AB2800" s="174">
        <f>IF(AC2800="totale",SUMIF(AA$7:AA2800,"somma",Z$7:Z2800)-SUMIF(AC$7:AC2799,"totale",AB$7:AB2799),0)</f>
        <v>0</v>
      </c>
      <c r="AC2800" s="134"/>
      <c r="AD2800" s="194">
        <f t="shared" si="188"/>
        <v>0</v>
      </c>
      <c r="AE2800" s="124" t="str">
        <f t="shared" si="187"/>
        <v/>
      </c>
      <c r="AF2800" s="195" t="str">
        <f t="shared" si="189"/>
        <v/>
      </c>
      <c r="AG2800" s="194" t="str">
        <f t="shared" si="190"/>
        <v/>
      </c>
      <c r="AH2800" s="194">
        <f>IF(AG2800="",0,IF(ISERROR(VLOOKUP(AG2800,AG$7:AG2799,1,FALSE)),1,0))</f>
        <v>0</v>
      </c>
      <c r="AI2800" s="194"/>
    </row>
    <row r="2801" spans="1:35" ht="16.5" customHeight="1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75">
        <f>IF(AND($X$5012&lt;&gt;" ",$X$5012&lt;&gt;0),IF(X2801=$X$5012,1+COUNTIF(U$7:U2800,"&gt;0"),0),0)</f>
        <v>0</v>
      </c>
      <c r="V2801" s="178" t="s">
        <v>2990</v>
      </c>
      <c r="W2801" s="130"/>
      <c r="X2801" s="131"/>
      <c r="Y2801" s="131"/>
      <c r="Z2801" s="206"/>
      <c r="AA2801" s="134"/>
      <c r="AB2801" s="174">
        <f>IF(AC2801="totale",SUMIF(AA$7:AA2801,"somma",Z$7:Z2801)-SUMIF(AC$7:AC2800,"totale",AB$7:AB2800),0)</f>
        <v>0</v>
      </c>
      <c r="AC2801" s="134"/>
      <c r="AD2801" s="194">
        <f t="shared" si="188"/>
        <v>0</v>
      </c>
      <c r="AE2801" s="124" t="str">
        <f t="shared" si="187"/>
        <v/>
      </c>
      <c r="AF2801" s="195" t="str">
        <f t="shared" si="189"/>
        <v/>
      </c>
      <c r="AG2801" s="194" t="str">
        <f t="shared" si="190"/>
        <v/>
      </c>
      <c r="AH2801" s="194">
        <f>IF(AG2801="",0,IF(ISERROR(VLOOKUP(AG2801,AG$7:AG2800,1,FALSE)),1,0))</f>
        <v>0</v>
      </c>
      <c r="AI2801" s="194"/>
    </row>
    <row r="2802" spans="1:35" ht="16.5" customHeight="1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75">
        <f>IF(AND($X$5012&lt;&gt;" ",$X$5012&lt;&gt;0),IF(X2802=$X$5012,1+COUNTIF(U$7:U2801,"&gt;0"),0),0)</f>
        <v>0</v>
      </c>
      <c r="V2802" s="178" t="s">
        <v>2991</v>
      </c>
      <c r="W2802" s="130"/>
      <c r="X2802" s="131"/>
      <c r="Y2802" s="131"/>
      <c r="Z2802" s="206"/>
      <c r="AA2802" s="134"/>
      <c r="AB2802" s="174">
        <f>IF(AC2802="totale",SUMIF(AA$7:AA2802,"somma",Z$7:Z2802)-SUMIF(AC$7:AC2801,"totale",AB$7:AB2801),0)</f>
        <v>0</v>
      </c>
      <c r="AC2802" s="134"/>
      <c r="AD2802" s="194">
        <f t="shared" si="188"/>
        <v>0</v>
      </c>
      <c r="AE2802" s="124" t="str">
        <f t="shared" si="187"/>
        <v/>
      </c>
      <c r="AF2802" s="195" t="str">
        <f t="shared" si="189"/>
        <v/>
      </c>
      <c r="AG2802" s="194" t="str">
        <f t="shared" si="190"/>
        <v/>
      </c>
      <c r="AH2802" s="194">
        <f>IF(AG2802="",0,IF(ISERROR(VLOOKUP(AG2802,AG$7:AG2801,1,FALSE)),1,0))</f>
        <v>0</v>
      </c>
      <c r="AI2802" s="194"/>
    </row>
    <row r="2803" spans="1:35" ht="16.5" customHeight="1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75">
        <f>IF(AND($X$5012&lt;&gt;" ",$X$5012&lt;&gt;0),IF(X2803=$X$5012,1+COUNTIF(U$7:U2802,"&gt;0"),0),0)</f>
        <v>0</v>
      </c>
      <c r="V2803" s="178" t="s">
        <v>2992</v>
      </c>
      <c r="W2803" s="130"/>
      <c r="X2803" s="131"/>
      <c r="Y2803" s="131"/>
      <c r="Z2803" s="206"/>
      <c r="AA2803" s="134"/>
      <c r="AB2803" s="174">
        <f>IF(AC2803="totale",SUMIF(AA$7:AA2803,"somma",Z$7:Z2803)-SUMIF(AC$7:AC2802,"totale",AB$7:AB2802),0)</f>
        <v>0</v>
      </c>
      <c r="AC2803" s="134"/>
      <c r="AD2803" s="194">
        <f t="shared" si="188"/>
        <v>0</v>
      </c>
      <c r="AE2803" s="124" t="str">
        <f t="shared" si="187"/>
        <v/>
      </c>
      <c r="AF2803" s="195" t="str">
        <f t="shared" si="189"/>
        <v/>
      </c>
      <c r="AG2803" s="194" t="str">
        <f t="shared" si="190"/>
        <v/>
      </c>
      <c r="AH2803" s="194">
        <f>IF(AG2803="",0,IF(ISERROR(VLOOKUP(AG2803,AG$7:AG2802,1,FALSE)),1,0))</f>
        <v>0</v>
      </c>
      <c r="AI2803" s="194"/>
    </row>
    <row r="2804" spans="1:35" ht="16.5" customHeight="1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75">
        <f>IF(AND($X$5012&lt;&gt;" ",$X$5012&lt;&gt;0),IF(X2804=$X$5012,1+COUNTIF(U$7:U2803,"&gt;0"),0),0)</f>
        <v>0</v>
      </c>
      <c r="V2804" s="178" t="s">
        <v>2993</v>
      </c>
      <c r="W2804" s="130"/>
      <c r="X2804" s="131"/>
      <c r="Y2804" s="131"/>
      <c r="Z2804" s="206"/>
      <c r="AA2804" s="134"/>
      <c r="AB2804" s="174">
        <f>IF(AC2804="totale",SUMIF(AA$7:AA2804,"somma",Z$7:Z2804)-SUMIF(AC$7:AC2803,"totale",AB$7:AB2803),0)</f>
        <v>0</v>
      </c>
      <c r="AC2804" s="134"/>
      <c r="AD2804" s="194">
        <f t="shared" si="188"/>
        <v>0</v>
      </c>
      <c r="AE2804" s="124" t="str">
        <f t="shared" si="187"/>
        <v/>
      </c>
      <c r="AF2804" s="195" t="str">
        <f t="shared" si="189"/>
        <v/>
      </c>
      <c r="AG2804" s="194" t="str">
        <f t="shared" si="190"/>
        <v/>
      </c>
      <c r="AH2804" s="194">
        <f>IF(AG2804="",0,IF(ISERROR(VLOOKUP(AG2804,AG$7:AG2803,1,FALSE)),1,0))</f>
        <v>0</v>
      </c>
      <c r="AI2804" s="194"/>
    </row>
    <row r="2805" spans="1:35" ht="16.5" customHeight="1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75">
        <f>IF(AND($X$5012&lt;&gt;" ",$X$5012&lt;&gt;0),IF(X2805=$X$5012,1+COUNTIF(U$7:U2804,"&gt;0"),0),0)</f>
        <v>0</v>
      </c>
      <c r="V2805" s="178" t="s">
        <v>2994</v>
      </c>
      <c r="W2805" s="130"/>
      <c r="X2805" s="131"/>
      <c r="Y2805" s="131"/>
      <c r="Z2805" s="206"/>
      <c r="AA2805" s="134"/>
      <c r="AB2805" s="174">
        <f>IF(AC2805="totale",SUMIF(AA$7:AA2805,"somma",Z$7:Z2805)-SUMIF(AC$7:AC2804,"totale",AB$7:AB2804),0)</f>
        <v>0</v>
      </c>
      <c r="AC2805" s="134"/>
      <c r="AD2805" s="194">
        <f t="shared" si="188"/>
        <v>0</v>
      </c>
      <c r="AE2805" s="124" t="str">
        <f t="shared" si="187"/>
        <v/>
      </c>
      <c r="AF2805" s="195" t="str">
        <f t="shared" si="189"/>
        <v/>
      </c>
      <c r="AG2805" s="194" t="str">
        <f t="shared" si="190"/>
        <v/>
      </c>
      <c r="AH2805" s="194">
        <f>IF(AG2805="",0,IF(ISERROR(VLOOKUP(AG2805,AG$7:AG2804,1,FALSE)),1,0))</f>
        <v>0</v>
      </c>
      <c r="AI2805" s="194"/>
    </row>
    <row r="2806" spans="1:35" ht="16.5" customHeight="1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75">
        <f>IF(AND($X$5012&lt;&gt;" ",$X$5012&lt;&gt;0),IF(X2806=$X$5012,1+COUNTIF(U$7:U2805,"&gt;0"),0),0)</f>
        <v>0</v>
      </c>
      <c r="V2806" s="178" t="s">
        <v>2995</v>
      </c>
      <c r="W2806" s="130"/>
      <c r="X2806" s="131"/>
      <c r="Y2806" s="131"/>
      <c r="Z2806" s="206"/>
      <c r="AA2806" s="134"/>
      <c r="AB2806" s="174">
        <f>IF(AC2806="totale",SUMIF(AA$7:AA2806,"somma",Z$7:Z2806)-SUMIF(AC$7:AC2805,"totale",AB$7:AB2805),0)</f>
        <v>0</v>
      </c>
      <c r="AC2806" s="134"/>
      <c r="AD2806" s="194">
        <f t="shared" si="188"/>
        <v>0</v>
      </c>
      <c r="AE2806" s="124" t="str">
        <f t="shared" si="187"/>
        <v/>
      </c>
      <c r="AF2806" s="195" t="str">
        <f t="shared" si="189"/>
        <v/>
      </c>
      <c r="AG2806" s="194" t="str">
        <f t="shared" si="190"/>
        <v/>
      </c>
      <c r="AH2806" s="194">
        <f>IF(AG2806="",0,IF(ISERROR(VLOOKUP(AG2806,AG$7:AG2805,1,FALSE)),1,0))</f>
        <v>0</v>
      </c>
      <c r="AI2806" s="194"/>
    </row>
    <row r="2807" spans="1:35" ht="16.5" customHeight="1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75">
        <f>IF(AND($X$5012&lt;&gt;" ",$X$5012&lt;&gt;0),IF(X2807=$X$5012,1+COUNTIF(U$7:U2806,"&gt;0"),0),0)</f>
        <v>0</v>
      </c>
      <c r="V2807" s="178" t="s">
        <v>2996</v>
      </c>
      <c r="W2807" s="130"/>
      <c r="X2807" s="131"/>
      <c r="Y2807" s="131"/>
      <c r="Z2807" s="206"/>
      <c r="AA2807" s="134"/>
      <c r="AB2807" s="174">
        <f>IF(AC2807="totale",SUMIF(AA$7:AA2807,"somma",Z$7:Z2807)-SUMIF(AC$7:AC2806,"totale",AB$7:AB2806),0)</f>
        <v>0</v>
      </c>
      <c r="AC2807" s="134"/>
      <c r="AD2807" s="194">
        <f t="shared" si="188"/>
        <v>0</v>
      </c>
      <c r="AE2807" s="124" t="str">
        <f t="shared" si="187"/>
        <v/>
      </c>
      <c r="AF2807" s="195" t="str">
        <f t="shared" si="189"/>
        <v/>
      </c>
      <c r="AG2807" s="194" t="str">
        <f t="shared" si="190"/>
        <v/>
      </c>
      <c r="AH2807" s="194">
        <f>IF(AG2807="",0,IF(ISERROR(VLOOKUP(AG2807,AG$7:AG2806,1,FALSE)),1,0))</f>
        <v>0</v>
      </c>
      <c r="AI2807" s="194"/>
    </row>
    <row r="2808" spans="1:35" ht="16.5" customHeight="1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75">
        <f>IF(AND($X$5012&lt;&gt;" ",$X$5012&lt;&gt;0),IF(X2808=$X$5012,1+COUNTIF(U$7:U2807,"&gt;0"),0),0)</f>
        <v>0</v>
      </c>
      <c r="V2808" s="178" t="s">
        <v>2997</v>
      </c>
      <c r="W2808" s="130"/>
      <c r="X2808" s="131"/>
      <c r="Y2808" s="131"/>
      <c r="Z2808" s="206"/>
      <c r="AA2808" s="134"/>
      <c r="AB2808" s="174">
        <f>IF(AC2808="totale",SUMIF(AA$7:AA2808,"somma",Z$7:Z2808)-SUMIF(AC$7:AC2807,"totale",AB$7:AB2807),0)</f>
        <v>0</v>
      </c>
      <c r="AC2808" s="134"/>
      <c r="AD2808" s="194">
        <f t="shared" si="188"/>
        <v>0</v>
      </c>
      <c r="AE2808" s="124" t="str">
        <f t="shared" si="187"/>
        <v/>
      </c>
      <c r="AF2808" s="195" t="str">
        <f t="shared" si="189"/>
        <v/>
      </c>
      <c r="AG2808" s="194" t="str">
        <f t="shared" si="190"/>
        <v/>
      </c>
      <c r="AH2808" s="194">
        <f>IF(AG2808="",0,IF(ISERROR(VLOOKUP(AG2808,AG$7:AG2807,1,FALSE)),1,0))</f>
        <v>0</v>
      </c>
      <c r="AI2808" s="194"/>
    </row>
    <row r="2809" spans="1:35" ht="16.5" customHeight="1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75">
        <f>IF(AND($X$5012&lt;&gt;" ",$X$5012&lt;&gt;0),IF(X2809=$X$5012,1+COUNTIF(U$7:U2808,"&gt;0"),0),0)</f>
        <v>0</v>
      </c>
      <c r="V2809" s="178" t="s">
        <v>2998</v>
      </c>
      <c r="W2809" s="130"/>
      <c r="X2809" s="131"/>
      <c r="Y2809" s="131"/>
      <c r="Z2809" s="206"/>
      <c r="AA2809" s="134"/>
      <c r="AB2809" s="174">
        <f>IF(AC2809="totale",SUMIF(AA$7:AA2809,"somma",Z$7:Z2809)-SUMIF(AC$7:AC2808,"totale",AB$7:AB2808),0)</f>
        <v>0</v>
      </c>
      <c r="AC2809" s="134"/>
      <c r="AD2809" s="194">
        <f t="shared" si="188"/>
        <v>0</v>
      </c>
      <c r="AE2809" s="124" t="str">
        <f t="shared" si="187"/>
        <v/>
      </c>
      <c r="AF2809" s="195" t="str">
        <f t="shared" si="189"/>
        <v/>
      </c>
      <c r="AG2809" s="194" t="str">
        <f t="shared" si="190"/>
        <v/>
      </c>
      <c r="AH2809" s="194">
        <f>IF(AG2809="",0,IF(ISERROR(VLOOKUP(AG2809,AG$7:AG2808,1,FALSE)),1,0))</f>
        <v>0</v>
      </c>
      <c r="AI2809" s="194"/>
    </row>
    <row r="2810" spans="1:35" ht="16.5" customHeight="1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75">
        <f>IF(AND($X$5012&lt;&gt;" ",$X$5012&lt;&gt;0),IF(X2810=$X$5012,1+COUNTIF(U$7:U2809,"&gt;0"),0),0)</f>
        <v>0</v>
      </c>
      <c r="V2810" s="178" t="s">
        <v>2999</v>
      </c>
      <c r="W2810" s="130"/>
      <c r="X2810" s="131"/>
      <c r="Y2810" s="131"/>
      <c r="Z2810" s="206"/>
      <c r="AA2810" s="134"/>
      <c r="AB2810" s="174">
        <f>IF(AC2810="totale",SUMIF(AA$7:AA2810,"somma",Z$7:Z2810)-SUMIF(AC$7:AC2809,"totale",AB$7:AB2809),0)</f>
        <v>0</v>
      </c>
      <c r="AC2810" s="134"/>
      <c r="AD2810" s="194">
        <f t="shared" si="188"/>
        <v>0</v>
      </c>
      <c r="AE2810" s="124" t="str">
        <f t="shared" si="187"/>
        <v/>
      </c>
      <c r="AF2810" s="195" t="str">
        <f t="shared" si="189"/>
        <v/>
      </c>
      <c r="AG2810" s="194" t="str">
        <f t="shared" si="190"/>
        <v/>
      </c>
      <c r="AH2810" s="194">
        <f>IF(AG2810="",0,IF(ISERROR(VLOOKUP(AG2810,AG$7:AG2809,1,FALSE)),1,0))</f>
        <v>0</v>
      </c>
      <c r="AI2810" s="194"/>
    </row>
    <row r="2811" spans="1:35" ht="16.5" customHeight="1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75">
        <f>IF(AND($X$5012&lt;&gt;" ",$X$5012&lt;&gt;0),IF(X2811=$X$5012,1+COUNTIF(U$7:U2810,"&gt;0"),0),0)</f>
        <v>0</v>
      </c>
      <c r="V2811" s="178" t="s">
        <v>3000</v>
      </c>
      <c r="W2811" s="130"/>
      <c r="X2811" s="131"/>
      <c r="Y2811" s="131"/>
      <c r="Z2811" s="206"/>
      <c r="AA2811" s="134"/>
      <c r="AB2811" s="174">
        <f>IF(AC2811="totale",SUMIF(AA$7:AA2811,"somma",Z$7:Z2811)-SUMIF(AC$7:AC2810,"totale",AB$7:AB2810),0)</f>
        <v>0</v>
      </c>
      <c r="AC2811" s="134"/>
      <c r="AD2811" s="194">
        <f t="shared" si="188"/>
        <v>0</v>
      </c>
      <c r="AE2811" s="124" t="str">
        <f t="shared" si="187"/>
        <v/>
      </c>
      <c r="AF2811" s="195" t="str">
        <f t="shared" si="189"/>
        <v/>
      </c>
      <c r="AG2811" s="194" t="str">
        <f t="shared" si="190"/>
        <v/>
      </c>
      <c r="AH2811" s="194">
        <f>IF(AG2811="",0,IF(ISERROR(VLOOKUP(AG2811,AG$7:AG2810,1,FALSE)),1,0))</f>
        <v>0</v>
      </c>
      <c r="AI2811" s="194"/>
    </row>
    <row r="2812" spans="1:35" ht="16.5" customHeight="1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75">
        <f>IF(AND($X$5012&lt;&gt;" ",$X$5012&lt;&gt;0),IF(X2812=$X$5012,1+COUNTIF(U$7:U2811,"&gt;0"),0),0)</f>
        <v>0</v>
      </c>
      <c r="V2812" s="178" t="s">
        <v>3001</v>
      </c>
      <c r="W2812" s="130"/>
      <c r="X2812" s="131"/>
      <c r="Y2812" s="131"/>
      <c r="Z2812" s="206"/>
      <c r="AA2812" s="134"/>
      <c r="AB2812" s="174">
        <f>IF(AC2812="totale",SUMIF(AA$7:AA2812,"somma",Z$7:Z2812)-SUMIF(AC$7:AC2811,"totale",AB$7:AB2811),0)</f>
        <v>0</v>
      </c>
      <c r="AC2812" s="134"/>
      <c r="AD2812" s="194">
        <f t="shared" si="188"/>
        <v>0</v>
      </c>
      <c r="AE2812" s="124" t="str">
        <f t="shared" si="187"/>
        <v/>
      </c>
      <c r="AF2812" s="195" t="str">
        <f t="shared" si="189"/>
        <v/>
      </c>
      <c r="AG2812" s="194" t="str">
        <f t="shared" si="190"/>
        <v/>
      </c>
      <c r="AH2812" s="194">
        <f>IF(AG2812="",0,IF(ISERROR(VLOOKUP(AG2812,AG$7:AG2811,1,FALSE)),1,0))</f>
        <v>0</v>
      </c>
      <c r="AI2812" s="194"/>
    </row>
    <row r="2813" spans="1:35" ht="16.5" customHeight="1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75">
        <f>IF(AND($X$5012&lt;&gt;" ",$X$5012&lt;&gt;0),IF(X2813=$X$5012,1+COUNTIF(U$7:U2812,"&gt;0"),0),0)</f>
        <v>0</v>
      </c>
      <c r="V2813" s="178" t="s">
        <v>3002</v>
      </c>
      <c r="W2813" s="130"/>
      <c r="X2813" s="131"/>
      <c r="Y2813" s="131"/>
      <c r="Z2813" s="206"/>
      <c r="AA2813" s="134"/>
      <c r="AB2813" s="174">
        <f>IF(AC2813="totale",SUMIF(AA$7:AA2813,"somma",Z$7:Z2813)-SUMIF(AC$7:AC2812,"totale",AB$7:AB2812),0)</f>
        <v>0</v>
      </c>
      <c r="AC2813" s="134"/>
      <c r="AD2813" s="194">
        <f t="shared" si="188"/>
        <v>0</v>
      </c>
      <c r="AE2813" s="124" t="str">
        <f t="shared" si="187"/>
        <v/>
      </c>
      <c r="AF2813" s="195" t="str">
        <f t="shared" si="189"/>
        <v/>
      </c>
      <c r="AG2813" s="194" t="str">
        <f t="shared" si="190"/>
        <v/>
      </c>
      <c r="AH2813" s="194">
        <f>IF(AG2813="",0,IF(ISERROR(VLOOKUP(AG2813,AG$7:AG2812,1,FALSE)),1,0))</f>
        <v>0</v>
      </c>
      <c r="AI2813" s="194"/>
    </row>
    <row r="2814" spans="1:35" ht="16.5" customHeight="1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75">
        <f>IF(AND($X$5012&lt;&gt;" ",$X$5012&lt;&gt;0),IF(X2814=$X$5012,1+COUNTIF(U$7:U2813,"&gt;0"),0),0)</f>
        <v>0</v>
      </c>
      <c r="V2814" s="178" t="s">
        <v>3003</v>
      </c>
      <c r="W2814" s="130"/>
      <c r="X2814" s="131"/>
      <c r="Y2814" s="131"/>
      <c r="Z2814" s="206"/>
      <c r="AA2814" s="134"/>
      <c r="AB2814" s="174">
        <f>IF(AC2814="totale",SUMIF(AA$7:AA2814,"somma",Z$7:Z2814)-SUMIF(AC$7:AC2813,"totale",AB$7:AB2813),0)</f>
        <v>0</v>
      </c>
      <c r="AC2814" s="134"/>
      <c r="AD2814" s="194">
        <f t="shared" si="188"/>
        <v>0</v>
      </c>
      <c r="AE2814" s="124" t="str">
        <f t="shared" si="187"/>
        <v/>
      </c>
      <c r="AF2814" s="195" t="str">
        <f t="shared" si="189"/>
        <v/>
      </c>
      <c r="AG2814" s="194" t="str">
        <f t="shared" si="190"/>
        <v/>
      </c>
      <c r="AH2814" s="194">
        <f>IF(AG2814="",0,IF(ISERROR(VLOOKUP(AG2814,AG$7:AG2813,1,FALSE)),1,0))</f>
        <v>0</v>
      </c>
      <c r="AI2814" s="194"/>
    </row>
    <row r="2815" spans="1:35" ht="16.5" customHeight="1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75">
        <f>IF(AND($X$5012&lt;&gt;" ",$X$5012&lt;&gt;0),IF(X2815=$X$5012,1+COUNTIF(U$7:U2814,"&gt;0"),0),0)</f>
        <v>0</v>
      </c>
      <c r="V2815" s="178" t="s">
        <v>3004</v>
      </c>
      <c r="W2815" s="130"/>
      <c r="X2815" s="131"/>
      <c r="Y2815" s="131"/>
      <c r="Z2815" s="206"/>
      <c r="AA2815" s="134"/>
      <c r="AB2815" s="174">
        <f>IF(AC2815="totale",SUMIF(AA$7:AA2815,"somma",Z$7:Z2815)-SUMIF(AC$7:AC2814,"totale",AB$7:AB2814),0)</f>
        <v>0</v>
      </c>
      <c r="AC2815" s="134"/>
      <c r="AD2815" s="194">
        <f t="shared" si="188"/>
        <v>0</v>
      </c>
      <c r="AE2815" s="124" t="str">
        <f t="shared" si="187"/>
        <v/>
      </c>
      <c r="AF2815" s="195" t="str">
        <f t="shared" si="189"/>
        <v/>
      </c>
      <c r="AG2815" s="194" t="str">
        <f t="shared" si="190"/>
        <v/>
      </c>
      <c r="AH2815" s="194">
        <f>IF(AG2815="",0,IF(ISERROR(VLOOKUP(AG2815,AG$7:AG2814,1,FALSE)),1,0))</f>
        <v>0</v>
      </c>
      <c r="AI2815" s="194"/>
    </row>
    <row r="2816" spans="1:35" ht="16.5" customHeight="1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75">
        <f>IF(AND($X$5012&lt;&gt;" ",$X$5012&lt;&gt;0),IF(X2816=$X$5012,1+COUNTIF(U$7:U2815,"&gt;0"),0),0)</f>
        <v>0</v>
      </c>
      <c r="V2816" s="178" t="s">
        <v>3005</v>
      </c>
      <c r="W2816" s="130"/>
      <c r="X2816" s="131"/>
      <c r="Y2816" s="131"/>
      <c r="Z2816" s="206"/>
      <c r="AA2816" s="134"/>
      <c r="AB2816" s="174">
        <f>IF(AC2816="totale",SUMIF(AA$7:AA2816,"somma",Z$7:Z2816)-SUMIF(AC$7:AC2815,"totale",AB$7:AB2815),0)</f>
        <v>0</v>
      </c>
      <c r="AC2816" s="134"/>
      <c r="AD2816" s="194">
        <f t="shared" si="188"/>
        <v>0</v>
      </c>
      <c r="AE2816" s="124" t="str">
        <f t="shared" si="187"/>
        <v/>
      </c>
      <c r="AF2816" s="195" t="str">
        <f t="shared" si="189"/>
        <v/>
      </c>
      <c r="AG2816" s="194" t="str">
        <f t="shared" si="190"/>
        <v/>
      </c>
      <c r="AH2816" s="194">
        <f>IF(AG2816="",0,IF(ISERROR(VLOOKUP(AG2816,AG$7:AG2815,1,FALSE)),1,0))</f>
        <v>0</v>
      </c>
      <c r="AI2816" s="194"/>
    </row>
    <row r="2817" spans="1:35" ht="16.5" customHeight="1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75">
        <f>IF(AND($X$5012&lt;&gt;" ",$X$5012&lt;&gt;0),IF(X2817=$X$5012,1+COUNTIF(U$7:U2816,"&gt;0"),0),0)</f>
        <v>0</v>
      </c>
      <c r="V2817" s="178" t="s">
        <v>3006</v>
      </c>
      <c r="W2817" s="130"/>
      <c r="X2817" s="131"/>
      <c r="Y2817" s="131"/>
      <c r="Z2817" s="206"/>
      <c r="AA2817" s="134"/>
      <c r="AB2817" s="174">
        <f>IF(AC2817="totale",SUMIF(AA$7:AA2817,"somma",Z$7:Z2817)-SUMIF(AC$7:AC2816,"totale",AB$7:AB2816),0)</f>
        <v>0</v>
      </c>
      <c r="AC2817" s="134"/>
      <c r="AD2817" s="194">
        <f t="shared" si="188"/>
        <v>0</v>
      </c>
      <c r="AE2817" s="124" t="str">
        <f t="shared" si="187"/>
        <v/>
      </c>
      <c r="AF2817" s="195" t="str">
        <f t="shared" si="189"/>
        <v/>
      </c>
      <c r="AG2817" s="194" t="str">
        <f t="shared" si="190"/>
        <v/>
      </c>
      <c r="AH2817" s="194">
        <f>IF(AG2817="",0,IF(ISERROR(VLOOKUP(AG2817,AG$7:AG2816,1,FALSE)),1,0))</f>
        <v>0</v>
      </c>
      <c r="AI2817" s="194"/>
    </row>
    <row r="2818" spans="1:35" ht="16.5" customHeight="1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75">
        <f>IF(AND($X$5012&lt;&gt;" ",$X$5012&lt;&gt;0),IF(X2818=$X$5012,1+COUNTIF(U$7:U2817,"&gt;0"),0),0)</f>
        <v>0</v>
      </c>
      <c r="V2818" s="178" t="s">
        <v>3007</v>
      </c>
      <c r="W2818" s="130"/>
      <c r="X2818" s="131"/>
      <c r="Y2818" s="131"/>
      <c r="Z2818" s="206"/>
      <c r="AA2818" s="134"/>
      <c r="AB2818" s="174">
        <f>IF(AC2818="totale",SUMIF(AA$7:AA2818,"somma",Z$7:Z2818)-SUMIF(AC$7:AC2817,"totale",AB$7:AB2817),0)</f>
        <v>0</v>
      </c>
      <c r="AC2818" s="134"/>
      <c r="AD2818" s="194">
        <f t="shared" si="188"/>
        <v>0</v>
      </c>
      <c r="AE2818" s="124" t="str">
        <f t="shared" si="187"/>
        <v/>
      </c>
      <c r="AF2818" s="195" t="str">
        <f t="shared" si="189"/>
        <v/>
      </c>
      <c r="AG2818" s="194" t="str">
        <f t="shared" si="190"/>
        <v/>
      </c>
      <c r="AH2818" s="194">
        <f>IF(AG2818="",0,IF(ISERROR(VLOOKUP(AG2818,AG$7:AG2817,1,FALSE)),1,0))</f>
        <v>0</v>
      </c>
      <c r="AI2818" s="194"/>
    </row>
    <row r="2819" spans="1:35" ht="16.5" customHeight="1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75">
        <f>IF(AND($X$5012&lt;&gt;" ",$X$5012&lt;&gt;0),IF(X2819=$X$5012,1+COUNTIF(U$7:U2818,"&gt;0"),0),0)</f>
        <v>0</v>
      </c>
      <c r="V2819" s="178" t="s">
        <v>3008</v>
      </c>
      <c r="W2819" s="130"/>
      <c r="X2819" s="131"/>
      <c r="Y2819" s="131"/>
      <c r="Z2819" s="206"/>
      <c r="AA2819" s="134"/>
      <c r="AB2819" s="174">
        <f>IF(AC2819="totale",SUMIF(AA$7:AA2819,"somma",Z$7:Z2819)-SUMIF(AC$7:AC2818,"totale",AB$7:AB2818),0)</f>
        <v>0</v>
      </c>
      <c r="AC2819" s="134"/>
      <c r="AD2819" s="194">
        <f t="shared" si="188"/>
        <v>0</v>
      </c>
      <c r="AE2819" s="124" t="str">
        <f t="shared" si="187"/>
        <v/>
      </c>
      <c r="AF2819" s="195" t="str">
        <f t="shared" si="189"/>
        <v/>
      </c>
      <c r="AG2819" s="194" t="str">
        <f t="shared" si="190"/>
        <v/>
      </c>
      <c r="AH2819" s="194">
        <f>IF(AG2819="",0,IF(ISERROR(VLOOKUP(AG2819,AG$7:AG2818,1,FALSE)),1,0))</f>
        <v>0</v>
      </c>
      <c r="AI2819" s="194"/>
    </row>
    <row r="2820" spans="1:35" ht="16.5" customHeight="1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75">
        <f>IF(AND($X$5012&lt;&gt;" ",$X$5012&lt;&gt;0),IF(X2820=$X$5012,1+COUNTIF(U$7:U2819,"&gt;0"),0),0)</f>
        <v>0</v>
      </c>
      <c r="V2820" s="178" t="s">
        <v>3009</v>
      </c>
      <c r="W2820" s="130"/>
      <c r="X2820" s="131"/>
      <c r="Y2820" s="131"/>
      <c r="Z2820" s="206"/>
      <c r="AA2820" s="134"/>
      <c r="AB2820" s="174">
        <f>IF(AC2820="totale",SUMIF(AA$7:AA2820,"somma",Z$7:Z2820)-SUMIF(AC$7:AC2819,"totale",AB$7:AB2819),0)</f>
        <v>0</v>
      </c>
      <c r="AC2820" s="134"/>
      <c r="AD2820" s="194">
        <f t="shared" si="188"/>
        <v>0</v>
      </c>
      <c r="AE2820" s="124" t="str">
        <f t="shared" si="187"/>
        <v/>
      </c>
      <c r="AF2820" s="195" t="str">
        <f t="shared" si="189"/>
        <v/>
      </c>
      <c r="AG2820" s="194" t="str">
        <f t="shared" si="190"/>
        <v/>
      </c>
      <c r="AH2820" s="194">
        <f>IF(AG2820="",0,IF(ISERROR(VLOOKUP(AG2820,AG$7:AG2819,1,FALSE)),1,0))</f>
        <v>0</v>
      </c>
      <c r="AI2820" s="194"/>
    </row>
    <row r="2821" spans="1:35" ht="16.5" customHeight="1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75">
        <f>IF(AND($X$5012&lt;&gt;" ",$X$5012&lt;&gt;0),IF(X2821=$X$5012,1+COUNTIF(U$7:U2820,"&gt;0"),0),0)</f>
        <v>0</v>
      </c>
      <c r="V2821" s="178" t="s">
        <v>3010</v>
      </c>
      <c r="W2821" s="130"/>
      <c r="X2821" s="131"/>
      <c r="Y2821" s="131"/>
      <c r="Z2821" s="206"/>
      <c r="AA2821" s="134"/>
      <c r="AB2821" s="174">
        <f>IF(AC2821="totale",SUMIF(AA$7:AA2821,"somma",Z$7:Z2821)-SUMIF(AC$7:AC2820,"totale",AB$7:AB2820),0)</f>
        <v>0</v>
      </c>
      <c r="AC2821" s="134"/>
      <c r="AD2821" s="194">
        <f t="shared" si="188"/>
        <v>0</v>
      </c>
      <c r="AE2821" s="124" t="str">
        <f t="shared" si="187"/>
        <v/>
      </c>
      <c r="AF2821" s="195" t="str">
        <f t="shared" si="189"/>
        <v/>
      </c>
      <c r="AG2821" s="194" t="str">
        <f t="shared" si="190"/>
        <v/>
      </c>
      <c r="AH2821" s="194">
        <f>IF(AG2821="",0,IF(ISERROR(VLOOKUP(AG2821,AG$7:AG2820,1,FALSE)),1,0))</f>
        <v>0</v>
      </c>
      <c r="AI2821" s="194"/>
    </row>
    <row r="2822" spans="1:35" ht="16.5" customHeight="1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75">
        <f>IF(AND($X$5012&lt;&gt;" ",$X$5012&lt;&gt;0),IF(X2822=$X$5012,1+COUNTIF(U$7:U2821,"&gt;0"),0),0)</f>
        <v>0</v>
      </c>
      <c r="V2822" s="178" t="s">
        <v>3011</v>
      </c>
      <c r="W2822" s="130"/>
      <c r="X2822" s="131"/>
      <c r="Y2822" s="131"/>
      <c r="Z2822" s="206"/>
      <c r="AA2822" s="134"/>
      <c r="AB2822" s="174">
        <f>IF(AC2822="totale",SUMIF(AA$7:AA2822,"somma",Z$7:Z2822)-SUMIF(AC$7:AC2821,"totale",AB$7:AB2821),0)</f>
        <v>0</v>
      </c>
      <c r="AC2822" s="134"/>
      <c r="AD2822" s="194">
        <f t="shared" si="188"/>
        <v>0</v>
      </c>
      <c r="AE2822" s="124" t="str">
        <f t="shared" ref="AE2822:AE2885" si="191">IF(W2822&gt;0,CONCATENATE(MONTH(W2822)&amp;X2822),"")</f>
        <v/>
      </c>
      <c r="AF2822" s="195" t="str">
        <f t="shared" si="189"/>
        <v/>
      </c>
      <c r="AG2822" s="194" t="str">
        <f t="shared" si="190"/>
        <v/>
      </c>
      <c r="AH2822" s="194">
        <f>IF(AG2822="",0,IF(ISERROR(VLOOKUP(AG2822,AG$7:AG2821,1,FALSE)),1,0))</f>
        <v>0</v>
      </c>
      <c r="AI2822" s="194"/>
    </row>
    <row r="2823" spans="1:35" ht="16.5" customHeight="1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75">
        <f>IF(AND($X$5012&lt;&gt;" ",$X$5012&lt;&gt;0),IF(X2823=$X$5012,1+COUNTIF(U$7:U2822,"&gt;0"),0),0)</f>
        <v>0</v>
      </c>
      <c r="V2823" s="178" t="s">
        <v>3012</v>
      </c>
      <c r="W2823" s="130"/>
      <c r="X2823" s="131"/>
      <c r="Y2823" s="131"/>
      <c r="Z2823" s="206"/>
      <c r="AA2823" s="134"/>
      <c r="AB2823" s="174">
        <f>IF(AC2823="totale",SUMIF(AA$7:AA2823,"somma",Z$7:Z2823)-SUMIF(AC$7:AC2822,"totale",AB$7:AB2822),0)</f>
        <v>0</v>
      </c>
      <c r="AC2823" s="134"/>
      <c r="AD2823" s="194">
        <f t="shared" si="188"/>
        <v>0</v>
      </c>
      <c r="AE2823" s="124" t="str">
        <f t="shared" si="191"/>
        <v/>
      </c>
      <c r="AF2823" s="195" t="str">
        <f t="shared" si="189"/>
        <v/>
      </c>
      <c r="AG2823" s="194" t="str">
        <f t="shared" si="190"/>
        <v/>
      </c>
      <c r="AH2823" s="194">
        <f>IF(AG2823="",0,IF(ISERROR(VLOOKUP(AG2823,AG$7:AG2822,1,FALSE)),1,0))</f>
        <v>0</v>
      </c>
      <c r="AI2823" s="194"/>
    </row>
    <row r="2824" spans="1:35" ht="16.5" customHeight="1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75">
        <f>IF(AND($X$5012&lt;&gt;" ",$X$5012&lt;&gt;0),IF(X2824=$X$5012,1+COUNTIF(U$7:U2823,"&gt;0"),0),0)</f>
        <v>0</v>
      </c>
      <c r="V2824" s="178" t="s">
        <v>3013</v>
      </c>
      <c r="W2824" s="130"/>
      <c r="X2824" s="131"/>
      <c r="Y2824" s="131"/>
      <c r="Z2824" s="206"/>
      <c r="AA2824" s="134"/>
      <c r="AB2824" s="174">
        <f>IF(AC2824="totale",SUMIF(AA$7:AA2824,"somma",Z$7:Z2824)-SUMIF(AC$7:AC2823,"totale",AB$7:AB2823),0)</f>
        <v>0</v>
      </c>
      <c r="AC2824" s="134"/>
      <c r="AD2824" s="194">
        <f t="shared" ref="AD2824:AD2887" si="192">IF(ISBLANK(X2824),0,VLOOKUP(X2824,$B$8:$E$57,1,FALSE))</f>
        <v>0</v>
      </c>
      <c r="AE2824" s="124" t="str">
        <f t="shared" si="191"/>
        <v/>
      </c>
      <c r="AF2824" s="195" t="str">
        <f t="shared" ref="AF2824:AF2887" si="193">IF(OR(AND(Z2824&lt;&gt;0,ISBLANK(X2824)),ISERROR(AD2824)),"ERR","")</f>
        <v/>
      </c>
      <c r="AG2824" s="194" t="str">
        <f t="shared" si="190"/>
        <v/>
      </c>
      <c r="AH2824" s="194">
        <f>IF(AG2824="",0,IF(ISERROR(VLOOKUP(AG2824,AG$7:AG2823,1,FALSE)),1,0))</f>
        <v>0</v>
      </c>
      <c r="AI2824" s="194"/>
    </row>
    <row r="2825" spans="1:35" ht="16.5" customHeight="1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75">
        <f>IF(AND($X$5012&lt;&gt;" ",$X$5012&lt;&gt;0),IF(X2825=$X$5012,1+COUNTIF(U$7:U2824,"&gt;0"),0),0)</f>
        <v>0</v>
      </c>
      <c r="V2825" s="178" t="s">
        <v>3014</v>
      </c>
      <c r="W2825" s="130"/>
      <c r="X2825" s="131"/>
      <c r="Y2825" s="131"/>
      <c r="Z2825" s="206"/>
      <c r="AA2825" s="134"/>
      <c r="AB2825" s="174">
        <f>IF(AC2825="totale",SUMIF(AA$7:AA2825,"somma",Z$7:Z2825)-SUMIF(AC$7:AC2824,"totale",AB$7:AB2824),0)</f>
        <v>0</v>
      </c>
      <c r="AC2825" s="134"/>
      <c r="AD2825" s="194">
        <f t="shared" si="192"/>
        <v>0</v>
      </c>
      <c r="AE2825" s="124" t="str">
        <f t="shared" si="191"/>
        <v/>
      </c>
      <c r="AF2825" s="195" t="str">
        <f t="shared" si="193"/>
        <v/>
      </c>
      <c r="AG2825" s="194" t="str">
        <f t="shared" si="190"/>
        <v/>
      </c>
      <c r="AH2825" s="194">
        <f>IF(AG2825="",0,IF(ISERROR(VLOOKUP(AG2825,AG$7:AG2824,1,FALSE)),1,0))</f>
        <v>0</v>
      </c>
      <c r="AI2825" s="194"/>
    </row>
    <row r="2826" spans="1:35" ht="16.5" customHeight="1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75">
        <f>IF(AND($X$5012&lt;&gt;" ",$X$5012&lt;&gt;0),IF(X2826=$X$5012,1+COUNTIF(U$7:U2825,"&gt;0"),0),0)</f>
        <v>0</v>
      </c>
      <c r="V2826" s="178" t="s">
        <v>3015</v>
      </c>
      <c r="W2826" s="130"/>
      <c r="X2826" s="131"/>
      <c r="Y2826" s="131"/>
      <c r="Z2826" s="206"/>
      <c r="AA2826" s="134"/>
      <c r="AB2826" s="174">
        <f>IF(AC2826="totale",SUMIF(AA$7:AA2826,"somma",Z$7:Z2826)-SUMIF(AC$7:AC2825,"totale",AB$7:AB2825),0)</f>
        <v>0</v>
      </c>
      <c r="AC2826" s="134"/>
      <c r="AD2826" s="194">
        <f t="shared" si="192"/>
        <v>0</v>
      </c>
      <c r="AE2826" s="124" t="str">
        <f t="shared" si="191"/>
        <v/>
      </c>
      <c r="AF2826" s="195" t="str">
        <f t="shared" si="193"/>
        <v/>
      </c>
      <c r="AG2826" s="194" t="str">
        <f t="shared" ref="AG2826:AG2889" si="194">IF(W2826&gt;0,CONCATENATE(MONTH(W2826),"-",YEAR(W2826)),"")</f>
        <v/>
      </c>
      <c r="AH2826" s="194">
        <f>IF(AG2826="",0,IF(ISERROR(VLOOKUP(AG2826,AG$7:AG2825,1,FALSE)),1,0))</f>
        <v>0</v>
      </c>
      <c r="AI2826" s="194"/>
    </row>
    <row r="2827" spans="1:35" ht="16.5" customHeight="1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75">
        <f>IF(AND($X$5012&lt;&gt;" ",$X$5012&lt;&gt;0),IF(X2827=$X$5012,1+COUNTIF(U$7:U2826,"&gt;0"),0),0)</f>
        <v>0</v>
      </c>
      <c r="V2827" s="178" t="s">
        <v>3016</v>
      </c>
      <c r="W2827" s="130"/>
      <c r="X2827" s="131"/>
      <c r="Y2827" s="131"/>
      <c r="Z2827" s="206"/>
      <c r="AA2827" s="134"/>
      <c r="AB2827" s="174">
        <f>IF(AC2827="totale",SUMIF(AA$7:AA2827,"somma",Z$7:Z2827)-SUMIF(AC$7:AC2826,"totale",AB$7:AB2826),0)</f>
        <v>0</v>
      </c>
      <c r="AC2827" s="134"/>
      <c r="AD2827" s="194">
        <f t="shared" si="192"/>
        <v>0</v>
      </c>
      <c r="AE2827" s="124" t="str">
        <f t="shared" si="191"/>
        <v/>
      </c>
      <c r="AF2827" s="195" t="str">
        <f t="shared" si="193"/>
        <v/>
      </c>
      <c r="AG2827" s="194" t="str">
        <f t="shared" si="194"/>
        <v/>
      </c>
      <c r="AH2827" s="194">
        <f>IF(AG2827="",0,IF(ISERROR(VLOOKUP(AG2827,AG$7:AG2826,1,FALSE)),1,0))</f>
        <v>0</v>
      </c>
      <c r="AI2827" s="194"/>
    </row>
    <row r="2828" spans="1:35" ht="16.5" customHeight="1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75">
        <f>IF(AND($X$5012&lt;&gt;" ",$X$5012&lt;&gt;0),IF(X2828=$X$5012,1+COUNTIF(U$7:U2827,"&gt;0"),0),0)</f>
        <v>0</v>
      </c>
      <c r="V2828" s="178" t="s">
        <v>3017</v>
      </c>
      <c r="W2828" s="130"/>
      <c r="X2828" s="131"/>
      <c r="Y2828" s="131"/>
      <c r="Z2828" s="206"/>
      <c r="AA2828" s="134"/>
      <c r="AB2828" s="174">
        <f>IF(AC2828="totale",SUMIF(AA$7:AA2828,"somma",Z$7:Z2828)-SUMIF(AC$7:AC2827,"totale",AB$7:AB2827),0)</f>
        <v>0</v>
      </c>
      <c r="AC2828" s="134"/>
      <c r="AD2828" s="194">
        <f t="shared" si="192"/>
        <v>0</v>
      </c>
      <c r="AE2828" s="124" t="str">
        <f t="shared" si="191"/>
        <v/>
      </c>
      <c r="AF2828" s="195" t="str">
        <f t="shared" si="193"/>
        <v/>
      </c>
      <c r="AG2828" s="194" t="str">
        <f t="shared" si="194"/>
        <v/>
      </c>
      <c r="AH2828" s="194">
        <f>IF(AG2828="",0,IF(ISERROR(VLOOKUP(AG2828,AG$7:AG2827,1,FALSE)),1,0))</f>
        <v>0</v>
      </c>
      <c r="AI2828" s="194"/>
    </row>
    <row r="2829" spans="1:35" ht="16.5" customHeight="1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75">
        <f>IF(AND($X$5012&lt;&gt;" ",$X$5012&lt;&gt;0),IF(X2829=$X$5012,1+COUNTIF(U$7:U2828,"&gt;0"),0),0)</f>
        <v>0</v>
      </c>
      <c r="V2829" s="178" t="s">
        <v>3018</v>
      </c>
      <c r="W2829" s="130"/>
      <c r="X2829" s="131"/>
      <c r="Y2829" s="131"/>
      <c r="Z2829" s="206"/>
      <c r="AA2829" s="134"/>
      <c r="AB2829" s="174">
        <f>IF(AC2829="totale",SUMIF(AA$7:AA2829,"somma",Z$7:Z2829)-SUMIF(AC$7:AC2828,"totale",AB$7:AB2828),0)</f>
        <v>0</v>
      </c>
      <c r="AC2829" s="134"/>
      <c r="AD2829" s="194">
        <f t="shared" si="192"/>
        <v>0</v>
      </c>
      <c r="AE2829" s="124" t="str">
        <f t="shared" si="191"/>
        <v/>
      </c>
      <c r="AF2829" s="195" t="str">
        <f t="shared" si="193"/>
        <v/>
      </c>
      <c r="AG2829" s="194" t="str">
        <f t="shared" si="194"/>
        <v/>
      </c>
      <c r="AH2829" s="194">
        <f>IF(AG2829="",0,IF(ISERROR(VLOOKUP(AG2829,AG$7:AG2828,1,FALSE)),1,0))</f>
        <v>0</v>
      </c>
      <c r="AI2829" s="194"/>
    </row>
    <row r="2830" spans="1:35" ht="16.5" customHeight="1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75">
        <f>IF(AND($X$5012&lt;&gt;" ",$X$5012&lt;&gt;0),IF(X2830=$X$5012,1+COUNTIF(U$7:U2829,"&gt;0"),0),0)</f>
        <v>0</v>
      </c>
      <c r="V2830" s="178" t="s">
        <v>3019</v>
      </c>
      <c r="W2830" s="130"/>
      <c r="X2830" s="131"/>
      <c r="Y2830" s="131"/>
      <c r="Z2830" s="206"/>
      <c r="AA2830" s="134"/>
      <c r="AB2830" s="174">
        <f>IF(AC2830="totale",SUMIF(AA$7:AA2830,"somma",Z$7:Z2830)-SUMIF(AC$7:AC2829,"totale",AB$7:AB2829),0)</f>
        <v>0</v>
      </c>
      <c r="AC2830" s="134"/>
      <c r="AD2830" s="194">
        <f t="shared" si="192"/>
        <v>0</v>
      </c>
      <c r="AE2830" s="124" t="str">
        <f t="shared" si="191"/>
        <v/>
      </c>
      <c r="AF2830" s="195" t="str">
        <f t="shared" si="193"/>
        <v/>
      </c>
      <c r="AG2830" s="194" t="str">
        <f t="shared" si="194"/>
        <v/>
      </c>
      <c r="AH2830" s="194">
        <f>IF(AG2830="",0,IF(ISERROR(VLOOKUP(AG2830,AG$7:AG2829,1,FALSE)),1,0))</f>
        <v>0</v>
      </c>
      <c r="AI2830" s="194"/>
    </row>
    <row r="2831" spans="1:35" ht="16.5" customHeight="1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75">
        <f>IF(AND($X$5012&lt;&gt;" ",$X$5012&lt;&gt;0),IF(X2831=$X$5012,1+COUNTIF(U$7:U2830,"&gt;0"),0),0)</f>
        <v>0</v>
      </c>
      <c r="V2831" s="178" t="s">
        <v>3020</v>
      </c>
      <c r="W2831" s="130"/>
      <c r="X2831" s="131"/>
      <c r="Y2831" s="131"/>
      <c r="Z2831" s="206"/>
      <c r="AA2831" s="134"/>
      <c r="AB2831" s="174">
        <f>IF(AC2831="totale",SUMIF(AA$7:AA2831,"somma",Z$7:Z2831)-SUMIF(AC$7:AC2830,"totale",AB$7:AB2830),0)</f>
        <v>0</v>
      </c>
      <c r="AC2831" s="134"/>
      <c r="AD2831" s="194">
        <f t="shared" si="192"/>
        <v>0</v>
      </c>
      <c r="AE2831" s="124" t="str">
        <f t="shared" si="191"/>
        <v/>
      </c>
      <c r="AF2831" s="195" t="str">
        <f t="shared" si="193"/>
        <v/>
      </c>
      <c r="AG2831" s="194" t="str">
        <f t="shared" si="194"/>
        <v/>
      </c>
      <c r="AH2831" s="194">
        <f>IF(AG2831="",0,IF(ISERROR(VLOOKUP(AG2831,AG$7:AG2830,1,FALSE)),1,0))</f>
        <v>0</v>
      </c>
      <c r="AI2831" s="194"/>
    </row>
    <row r="2832" spans="1:35" ht="16.5" customHeight="1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75">
        <f>IF(AND($X$5012&lt;&gt;" ",$X$5012&lt;&gt;0),IF(X2832=$X$5012,1+COUNTIF(U$7:U2831,"&gt;0"),0),0)</f>
        <v>0</v>
      </c>
      <c r="V2832" s="178" t="s">
        <v>3021</v>
      </c>
      <c r="W2832" s="130"/>
      <c r="X2832" s="131"/>
      <c r="Y2832" s="131"/>
      <c r="Z2832" s="206"/>
      <c r="AA2832" s="134"/>
      <c r="AB2832" s="174">
        <f>IF(AC2832="totale",SUMIF(AA$7:AA2832,"somma",Z$7:Z2832)-SUMIF(AC$7:AC2831,"totale",AB$7:AB2831),0)</f>
        <v>0</v>
      </c>
      <c r="AC2832" s="134"/>
      <c r="AD2832" s="194">
        <f t="shared" si="192"/>
        <v>0</v>
      </c>
      <c r="AE2832" s="124" t="str">
        <f t="shared" si="191"/>
        <v/>
      </c>
      <c r="AF2832" s="195" t="str">
        <f t="shared" si="193"/>
        <v/>
      </c>
      <c r="AG2832" s="194" t="str">
        <f t="shared" si="194"/>
        <v/>
      </c>
      <c r="AH2832" s="194">
        <f>IF(AG2832="",0,IF(ISERROR(VLOOKUP(AG2832,AG$7:AG2831,1,FALSE)),1,0))</f>
        <v>0</v>
      </c>
      <c r="AI2832" s="194"/>
    </row>
    <row r="2833" spans="1:35" ht="16.5" customHeight="1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75">
        <f>IF(AND($X$5012&lt;&gt;" ",$X$5012&lt;&gt;0),IF(X2833=$X$5012,1+COUNTIF(U$7:U2832,"&gt;0"),0),0)</f>
        <v>0</v>
      </c>
      <c r="V2833" s="178" t="s">
        <v>3022</v>
      </c>
      <c r="W2833" s="130"/>
      <c r="X2833" s="131"/>
      <c r="Y2833" s="131"/>
      <c r="Z2833" s="206"/>
      <c r="AA2833" s="134"/>
      <c r="AB2833" s="174">
        <f>IF(AC2833="totale",SUMIF(AA$7:AA2833,"somma",Z$7:Z2833)-SUMIF(AC$7:AC2832,"totale",AB$7:AB2832),0)</f>
        <v>0</v>
      </c>
      <c r="AC2833" s="134"/>
      <c r="AD2833" s="194">
        <f t="shared" si="192"/>
        <v>0</v>
      </c>
      <c r="AE2833" s="124" t="str">
        <f t="shared" si="191"/>
        <v/>
      </c>
      <c r="AF2833" s="195" t="str">
        <f t="shared" si="193"/>
        <v/>
      </c>
      <c r="AG2833" s="194" t="str">
        <f t="shared" si="194"/>
        <v/>
      </c>
      <c r="AH2833" s="194">
        <f>IF(AG2833="",0,IF(ISERROR(VLOOKUP(AG2833,AG$7:AG2832,1,FALSE)),1,0))</f>
        <v>0</v>
      </c>
      <c r="AI2833" s="194"/>
    </row>
    <row r="2834" spans="1:35" ht="16.5" customHeight="1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75">
        <f>IF(AND($X$5012&lt;&gt;" ",$X$5012&lt;&gt;0),IF(X2834=$X$5012,1+COUNTIF(U$7:U2833,"&gt;0"),0),0)</f>
        <v>0</v>
      </c>
      <c r="V2834" s="178" t="s">
        <v>3023</v>
      </c>
      <c r="W2834" s="130"/>
      <c r="X2834" s="131"/>
      <c r="Y2834" s="131"/>
      <c r="Z2834" s="206"/>
      <c r="AA2834" s="134"/>
      <c r="AB2834" s="174">
        <f>IF(AC2834="totale",SUMIF(AA$7:AA2834,"somma",Z$7:Z2834)-SUMIF(AC$7:AC2833,"totale",AB$7:AB2833),0)</f>
        <v>0</v>
      </c>
      <c r="AC2834" s="134"/>
      <c r="AD2834" s="194">
        <f t="shared" si="192"/>
        <v>0</v>
      </c>
      <c r="AE2834" s="124" t="str">
        <f t="shared" si="191"/>
        <v/>
      </c>
      <c r="AF2834" s="195" t="str">
        <f t="shared" si="193"/>
        <v/>
      </c>
      <c r="AG2834" s="194" t="str">
        <f t="shared" si="194"/>
        <v/>
      </c>
      <c r="AH2834" s="194">
        <f>IF(AG2834="",0,IF(ISERROR(VLOOKUP(AG2834,AG$7:AG2833,1,FALSE)),1,0))</f>
        <v>0</v>
      </c>
      <c r="AI2834" s="194"/>
    </row>
    <row r="2835" spans="1:35" ht="16.5" customHeight="1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75">
        <f>IF(AND($X$5012&lt;&gt;" ",$X$5012&lt;&gt;0),IF(X2835=$X$5012,1+COUNTIF(U$7:U2834,"&gt;0"),0),0)</f>
        <v>0</v>
      </c>
      <c r="V2835" s="178" t="s">
        <v>3024</v>
      </c>
      <c r="W2835" s="130"/>
      <c r="X2835" s="131"/>
      <c r="Y2835" s="131"/>
      <c r="Z2835" s="206"/>
      <c r="AA2835" s="134"/>
      <c r="AB2835" s="174">
        <f>IF(AC2835="totale",SUMIF(AA$7:AA2835,"somma",Z$7:Z2835)-SUMIF(AC$7:AC2834,"totale",AB$7:AB2834),0)</f>
        <v>0</v>
      </c>
      <c r="AC2835" s="134"/>
      <c r="AD2835" s="194">
        <f t="shared" si="192"/>
        <v>0</v>
      </c>
      <c r="AE2835" s="124" t="str">
        <f t="shared" si="191"/>
        <v/>
      </c>
      <c r="AF2835" s="195" t="str">
        <f t="shared" si="193"/>
        <v/>
      </c>
      <c r="AG2835" s="194" t="str">
        <f t="shared" si="194"/>
        <v/>
      </c>
      <c r="AH2835" s="194">
        <f>IF(AG2835="",0,IF(ISERROR(VLOOKUP(AG2835,AG$7:AG2834,1,FALSE)),1,0))</f>
        <v>0</v>
      </c>
      <c r="AI2835" s="194"/>
    </row>
    <row r="2836" spans="1:35" ht="16.5" customHeight="1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75">
        <f>IF(AND($X$5012&lt;&gt;" ",$X$5012&lt;&gt;0),IF(X2836=$X$5012,1+COUNTIF(U$7:U2835,"&gt;0"),0),0)</f>
        <v>0</v>
      </c>
      <c r="V2836" s="178" t="s">
        <v>3025</v>
      </c>
      <c r="W2836" s="130"/>
      <c r="X2836" s="131"/>
      <c r="Y2836" s="131"/>
      <c r="Z2836" s="206"/>
      <c r="AA2836" s="134"/>
      <c r="AB2836" s="174">
        <f>IF(AC2836="totale",SUMIF(AA$7:AA2836,"somma",Z$7:Z2836)-SUMIF(AC$7:AC2835,"totale",AB$7:AB2835),0)</f>
        <v>0</v>
      </c>
      <c r="AC2836" s="134"/>
      <c r="AD2836" s="194">
        <f t="shared" si="192"/>
        <v>0</v>
      </c>
      <c r="AE2836" s="124" t="str">
        <f t="shared" si="191"/>
        <v/>
      </c>
      <c r="AF2836" s="195" t="str">
        <f t="shared" si="193"/>
        <v/>
      </c>
      <c r="AG2836" s="194" t="str">
        <f t="shared" si="194"/>
        <v/>
      </c>
      <c r="AH2836" s="194">
        <f>IF(AG2836="",0,IF(ISERROR(VLOOKUP(AG2836,AG$7:AG2835,1,FALSE)),1,0))</f>
        <v>0</v>
      </c>
      <c r="AI2836" s="194"/>
    </row>
    <row r="2837" spans="1:35" ht="16.5" customHeight="1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75">
        <f>IF(AND($X$5012&lt;&gt;" ",$X$5012&lt;&gt;0),IF(X2837=$X$5012,1+COUNTIF(U$7:U2836,"&gt;0"),0),0)</f>
        <v>0</v>
      </c>
      <c r="V2837" s="178" t="s">
        <v>3026</v>
      </c>
      <c r="W2837" s="130"/>
      <c r="X2837" s="131"/>
      <c r="Y2837" s="131"/>
      <c r="Z2837" s="206"/>
      <c r="AA2837" s="134"/>
      <c r="AB2837" s="174">
        <f>IF(AC2837="totale",SUMIF(AA$7:AA2837,"somma",Z$7:Z2837)-SUMIF(AC$7:AC2836,"totale",AB$7:AB2836),0)</f>
        <v>0</v>
      </c>
      <c r="AC2837" s="134"/>
      <c r="AD2837" s="194">
        <f t="shared" si="192"/>
        <v>0</v>
      </c>
      <c r="AE2837" s="124" t="str">
        <f t="shared" si="191"/>
        <v/>
      </c>
      <c r="AF2837" s="195" t="str">
        <f t="shared" si="193"/>
        <v/>
      </c>
      <c r="AG2837" s="194" t="str">
        <f t="shared" si="194"/>
        <v/>
      </c>
      <c r="AH2837" s="194">
        <f>IF(AG2837="",0,IF(ISERROR(VLOOKUP(AG2837,AG$7:AG2836,1,FALSE)),1,0))</f>
        <v>0</v>
      </c>
      <c r="AI2837" s="194"/>
    </row>
    <row r="2838" spans="1:35" ht="16.5" customHeight="1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75">
        <f>IF(AND($X$5012&lt;&gt;" ",$X$5012&lt;&gt;0),IF(X2838=$X$5012,1+COUNTIF(U$7:U2837,"&gt;0"),0),0)</f>
        <v>0</v>
      </c>
      <c r="V2838" s="178" t="s">
        <v>3027</v>
      </c>
      <c r="W2838" s="130"/>
      <c r="X2838" s="131"/>
      <c r="Y2838" s="131"/>
      <c r="Z2838" s="206"/>
      <c r="AA2838" s="134"/>
      <c r="AB2838" s="174">
        <f>IF(AC2838="totale",SUMIF(AA$7:AA2838,"somma",Z$7:Z2838)-SUMIF(AC$7:AC2837,"totale",AB$7:AB2837),0)</f>
        <v>0</v>
      </c>
      <c r="AC2838" s="134"/>
      <c r="AD2838" s="194">
        <f t="shared" si="192"/>
        <v>0</v>
      </c>
      <c r="AE2838" s="124" t="str">
        <f t="shared" si="191"/>
        <v/>
      </c>
      <c r="AF2838" s="195" t="str">
        <f t="shared" si="193"/>
        <v/>
      </c>
      <c r="AG2838" s="194" t="str">
        <f t="shared" si="194"/>
        <v/>
      </c>
      <c r="AH2838" s="194">
        <f>IF(AG2838="",0,IF(ISERROR(VLOOKUP(AG2838,AG$7:AG2837,1,FALSE)),1,0))</f>
        <v>0</v>
      </c>
      <c r="AI2838" s="194"/>
    </row>
    <row r="2839" spans="1:35" ht="16.5" customHeight="1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75">
        <f>IF(AND($X$5012&lt;&gt;" ",$X$5012&lt;&gt;0),IF(X2839=$X$5012,1+COUNTIF(U$7:U2838,"&gt;0"),0),0)</f>
        <v>0</v>
      </c>
      <c r="V2839" s="178" t="s">
        <v>3028</v>
      </c>
      <c r="W2839" s="130"/>
      <c r="X2839" s="131"/>
      <c r="Y2839" s="131"/>
      <c r="Z2839" s="206"/>
      <c r="AA2839" s="134"/>
      <c r="AB2839" s="174">
        <f>IF(AC2839="totale",SUMIF(AA$7:AA2839,"somma",Z$7:Z2839)-SUMIF(AC$7:AC2838,"totale",AB$7:AB2838),0)</f>
        <v>0</v>
      </c>
      <c r="AC2839" s="134"/>
      <c r="AD2839" s="194">
        <f t="shared" si="192"/>
        <v>0</v>
      </c>
      <c r="AE2839" s="124" t="str">
        <f t="shared" si="191"/>
        <v/>
      </c>
      <c r="AF2839" s="195" t="str">
        <f t="shared" si="193"/>
        <v/>
      </c>
      <c r="AG2839" s="194" t="str">
        <f t="shared" si="194"/>
        <v/>
      </c>
      <c r="AH2839" s="194">
        <f>IF(AG2839="",0,IF(ISERROR(VLOOKUP(AG2839,AG$7:AG2838,1,FALSE)),1,0))</f>
        <v>0</v>
      </c>
      <c r="AI2839" s="194"/>
    </row>
    <row r="2840" spans="1:35" ht="16.5" customHeight="1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75">
        <f>IF(AND($X$5012&lt;&gt;" ",$X$5012&lt;&gt;0),IF(X2840=$X$5012,1+COUNTIF(U$7:U2839,"&gt;0"),0),0)</f>
        <v>0</v>
      </c>
      <c r="V2840" s="178" t="s">
        <v>3029</v>
      </c>
      <c r="W2840" s="130"/>
      <c r="X2840" s="131"/>
      <c r="Y2840" s="131"/>
      <c r="Z2840" s="206"/>
      <c r="AA2840" s="134"/>
      <c r="AB2840" s="174">
        <f>IF(AC2840="totale",SUMIF(AA$7:AA2840,"somma",Z$7:Z2840)-SUMIF(AC$7:AC2839,"totale",AB$7:AB2839),0)</f>
        <v>0</v>
      </c>
      <c r="AC2840" s="134"/>
      <c r="AD2840" s="194">
        <f t="shared" si="192"/>
        <v>0</v>
      </c>
      <c r="AE2840" s="124" t="str">
        <f t="shared" si="191"/>
        <v/>
      </c>
      <c r="AF2840" s="195" t="str">
        <f t="shared" si="193"/>
        <v/>
      </c>
      <c r="AG2840" s="194" t="str">
        <f t="shared" si="194"/>
        <v/>
      </c>
      <c r="AH2840" s="194">
        <f>IF(AG2840="",0,IF(ISERROR(VLOOKUP(AG2840,AG$7:AG2839,1,FALSE)),1,0))</f>
        <v>0</v>
      </c>
      <c r="AI2840" s="194"/>
    </row>
    <row r="2841" spans="1:35" ht="16.5" customHeight="1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75">
        <f>IF(AND($X$5012&lt;&gt;" ",$X$5012&lt;&gt;0),IF(X2841=$X$5012,1+COUNTIF(U$7:U2840,"&gt;0"),0),0)</f>
        <v>0</v>
      </c>
      <c r="V2841" s="178" t="s">
        <v>3030</v>
      </c>
      <c r="W2841" s="130"/>
      <c r="X2841" s="131"/>
      <c r="Y2841" s="131"/>
      <c r="Z2841" s="206"/>
      <c r="AA2841" s="134"/>
      <c r="AB2841" s="174">
        <f>IF(AC2841="totale",SUMIF(AA$7:AA2841,"somma",Z$7:Z2841)-SUMIF(AC$7:AC2840,"totale",AB$7:AB2840),0)</f>
        <v>0</v>
      </c>
      <c r="AC2841" s="134"/>
      <c r="AD2841" s="194">
        <f t="shared" si="192"/>
        <v>0</v>
      </c>
      <c r="AE2841" s="124" t="str">
        <f t="shared" si="191"/>
        <v/>
      </c>
      <c r="AF2841" s="195" t="str">
        <f t="shared" si="193"/>
        <v/>
      </c>
      <c r="AG2841" s="194" t="str">
        <f t="shared" si="194"/>
        <v/>
      </c>
      <c r="AH2841" s="194">
        <f>IF(AG2841="",0,IF(ISERROR(VLOOKUP(AG2841,AG$7:AG2840,1,FALSE)),1,0))</f>
        <v>0</v>
      </c>
      <c r="AI2841" s="194"/>
    </row>
    <row r="2842" spans="1:35" ht="16.5" customHeight="1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75">
        <f>IF(AND($X$5012&lt;&gt;" ",$X$5012&lt;&gt;0),IF(X2842=$X$5012,1+COUNTIF(U$7:U2841,"&gt;0"),0),0)</f>
        <v>0</v>
      </c>
      <c r="V2842" s="178" t="s">
        <v>3031</v>
      </c>
      <c r="W2842" s="130"/>
      <c r="X2842" s="131"/>
      <c r="Y2842" s="131"/>
      <c r="Z2842" s="206"/>
      <c r="AA2842" s="134"/>
      <c r="AB2842" s="174">
        <f>IF(AC2842="totale",SUMIF(AA$7:AA2842,"somma",Z$7:Z2842)-SUMIF(AC$7:AC2841,"totale",AB$7:AB2841),0)</f>
        <v>0</v>
      </c>
      <c r="AC2842" s="134"/>
      <c r="AD2842" s="194">
        <f t="shared" si="192"/>
        <v>0</v>
      </c>
      <c r="AE2842" s="124" t="str">
        <f t="shared" si="191"/>
        <v/>
      </c>
      <c r="AF2842" s="195" t="str">
        <f t="shared" si="193"/>
        <v/>
      </c>
      <c r="AG2842" s="194" t="str">
        <f t="shared" si="194"/>
        <v/>
      </c>
      <c r="AH2842" s="194">
        <f>IF(AG2842="",0,IF(ISERROR(VLOOKUP(AG2842,AG$7:AG2841,1,FALSE)),1,0))</f>
        <v>0</v>
      </c>
      <c r="AI2842" s="194"/>
    </row>
    <row r="2843" spans="1:35" ht="16.5" customHeight="1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75">
        <f>IF(AND($X$5012&lt;&gt;" ",$X$5012&lt;&gt;0),IF(X2843=$X$5012,1+COUNTIF(U$7:U2842,"&gt;0"),0),0)</f>
        <v>0</v>
      </c>
      <c r="V2843" s="178" t="s">
        <v>3032</v>
      </c>
      <c r="W2843" s="130"/>
      <c r="X2843" s="131"/>
      <c r="Y2843" s="131"/>
      <c r="Z2843" s="206"/>
      <c r="AA2843" s="134"/>
      <c r="AB2843" s="174">
        <f>IF(AC2843="totale",SUMIF(AA$7:AA2843,"somma",Z$7:Z2843)-SUMIF(AC$7:AC2842,"totale",AB$7:AB2842),0)</f>
        <v>0</v>
      </c>
      <c r="AC2843" s="134"/>
      <c r="AD2843" s="194">
        <f t="shared" si="192"/>
        <v>0</v>
      </c>
      <c r="AE2843" s="124" t="str">
        <f t="shared" si="191"/>
        <v/>
      </c>
      <c r="AF2843" s="195" t="str">
        <f t="shared" si="193"/>
        <v/>
      </c>
      <c r="AG2843" s="194" t="str">
        <f t="shared" si="194"/>
        <v/>
      </c>
      <c r="AH2843" s="194">
        <f>IF(AG2843="",0,IF(ISERROR(VLOOKUP(AG2843,AG$7:AG2842,1,FALSE)),1,0))</f>
        <v>0</v>
      </c>
      <c r="AI2843" s="194"/>
    </row>
    <row r="2844" spans="1:35" ht="16.5" customHeight="1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75">
        <f>IF(AND($X$5012&lt;&gt;" ",$X$5012&lt;&gt;0),IF(X2844=$X$5012,1+COUNTIF(U$7:U2843,"&gt;0"),0),0)</f>
        <v>0</v>
      </c>
      <c r="V2844" s="178" t="s">
        <v>3033</v>
      </c>
      <c r="W2844" s="130"/>
      <c r="X2844" s="131"/>
      <c r="Y2844" s="131"/>
      <c r="Z2844" s="206"/>
      <c r="AA2844" s="134"/>
      <c r="AB2844" s="174">
        <f>IF(AC2844="totale",SUMIF(AA$7:AA2844,"somma",Z$7:Z2844)-SUMIF(AC$7:AC2843,"totale",AB$7:AB2843),0)</f>
        <v>0</v>
      </c>
      <c r="AC2844" s="134"/>
      <c r="AD2844" s="194">
        <f t="shared" si="192"/>
        <v>0</v>
      </c>
      <c r="AE2844" s="124" t="str">
        <f t="shared" si="191"/>
        <v/>
      </c>
      <c r="AF2844" s="195" t="str">
        <f t="shared" si="193"/>
        <v/>
      </c>
      <c r="AG2844" s="194" t="str">
        <f t="shared" si="194"/>
        <v/>
      </c>
      <c r="AH2844" s="194">
        <f>IF(AG2844="",0,IF(ISERROR(VLOOKUP(AG2844,AG$7:AG2843,1,FALSE)),1,0))</f>
        <v>0</v>
      </c>
      <c r="AI2844" s="194"/>
    </row>
    <row r="2845" spans="1:35" ht="16.5" customHeight="1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75">
        <f>IF(AND($X$5012&lt;&gt;" ",$X$5012&lt;&gt;0),IF(X2845=$X$5012,1+COUNTIF(U$7:U2844,"&gt;0"),0),0)</f>
        <v>0</v>
      </c>
      <c r="V2845" s="178" t="s">
        <v>3034</v>
      </c>
      <c r="W2845" s="130"/>
      <c r="X2845" s="131"/>
      <c r="Y2845" s="131"/>
      <c r="Z2845" s="206"/>
      <c r="AA2845" s="134"/>
      <c r="AB2845" s="174">
        <f>IF(AC2845="totale",SUMIF(AA$7:AA2845,"somma",Z$7:Z2845)-SUMIF(AC$7:AC2844,"totale",AB$7:AB2844),0)</f>
        <v>0</v>
      </c>
      <c r="AC2845" s="134"/>
      <c r="AD2845" s="194">
        <f t="shared" si="192"/>
        <v>0</v>
      </c>
      <c r="AE2845" s="124" t="str">
        <f t="shared" si="191"/>
        <v/>
      </c>
      <c r="AF2845" s="195" t="str">
        <f t="shared" si="193"/>
        <v/>
      </c>
      <c r="AG2845" s="194" t="str">
        <f t="shared" si="194"/>
        <v/>
      </c>
      <c r="AH2845" s="194">
        <f>IF(AG2845="",0,IF(ISERROR(VLOOKUP(AG2845,AG$7:AG2844,1,FALSE)),1,0))</f>
        <v>0</v>
      </c>
      <c r="AI2845" s="194"/>
    </row>
    <row r="2846" spans="1:35" ht="16.5" customHeight="1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75">
        <f>IF(AND($X$5012&lt;&gt;" ",$X$5012&lt;&gt;0),IF(X2846=$X$5012,1+COUNTIF(U$7:U2845,"&gt;0"),0),0)</f>
        <v>0</v>
      </c>
      <c r="V2846" s="178" t="s">
        <v>3035</v>
      </c>
      <c r="W2846" s="130"/>
      <c r="X2846" s="131"/>
      <c r="Y2846" s="131"/>
      <c r="Z2846" s="206"/>
      <c r="AA2846" s="134"/>
      <c r="AB2846" s="174">
        <f>IF(AC2846="totale",SUMIF(AA$7:AA2846,"somma",Z$7:Z2846)-SUMIF(AC$7:AC2845,"totale",AB$7:AB2845),0)</f>
        <v>0</v>
      </c>
      <c r="AC2846" s="134"/>
      <c r="AD2846" s="194">
        <f t="shared" si="192"/>
        <v>0</v>
      </c>
      <c r="AE2846" s="124" t="str">
        <f t="shared" si="191"/>
        <v/>
      </c>
      <c r="AF2846" s="195" t="str">
        <f t="shared" si="193"/>
        <v/>
      </c>
      <c r="AG2846" s="194" t="str">
        <f t="shared" si="194"/>
        <v/>
      </c>
      <c r="AH2846" s="194">
        <f>IF(AG2846="",0,IF(ISERROR(VLOOKUP(AG2846,AG$7:AG2845,1,FALSE)),1,0))</f>
        <v>0</v>
      </c>
      <c r="AI2846" s="194"/>
    </row>
    <row r="2847" spans="1:35" ht="16.5" customHeight="1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75">
        <f>IF(AND($X$5012&lt;&gt;" ",$X$5012&lt;&gt;0),IF(X2847=$X$5012,1+COUNTIF(U$7:U2846,"&gt;0"),0),0)</f>
        <v>0</v>
      </c>
      <c r="V2847" s="178" t="s">
        <v>3036</v>
      </c>
      <c r="W2847" s="130"/>
      <c r="X2847" s="131"/>
      <c r="Y2847" s="131"/>
      <c r="Z2847" s="206"/>
      <c r="AA2847" s="134"/>
      <c r="AB2847" s="174">
        <f>IF(AC2847="totale",SUMIF(AA$7:AA2847,"somma",Z$7:Z2847)-SUMIF(AC$7:AC2846,"totale",AB$7:AB2846),0)</f>
        <v>0</v>
      </c>
      <c r="AC2847" s="134"/>
      <c r="AD2847" s="194">
        <f t="shared" si="192"/>
        <v>0</v>
      </c>
      <c r="AE2847" s="124" t="str">
        <f t="shared" si="191"/>
        <v/>
      </c>
      <c r="AF2847" s="195" t="str">
        <f t="shared" si="193"/>
        <v/>
      </c>
      <c r="AG2847" s="194" t="str">
        <f t="shared" si="194"/>
        <v/>
      </c>
      <c r="AH2847" s="194">
        <f>IF(AG2847="",0,IF(ISERROR(VLOOKUP(AG2847,AG$7:AG2846,1,FALSE)),1,0))</f>
        <v>0</v>
      </c>
      <c r="AI2847" s="194"/>
    </row>
    <row r="2848" spans="1:35" ht="16.5" customHeight="1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75">
        <f>IF(AND($X$5012&lt;&gt;" ",$X$5012&lt;&gt;0),IF(X2848=$X$5012,1+COUNTIF(U$7:U2847,"&gt;0"),0),0)</f>
        <v>0</v>
      </c>
      <c r="V2848" s="178" t="s">
        <v>3037</v>
      </c>
      <c r="W2848" s="130"/>
      <c r="X2848" s="131"/>
      <c r="Y2848" s="131"/>
      <c r="Z2848" s="206"/>
      <c r="AA2848" s="134"/>
      <c r="AB2848" s="174">
        <f>IF(AC2848="totale",SUMIF(AA$7:AA2848,"somma",Z$7:Z2848)-SUMIF(AC$7:AC2847,"totale",AB$7:AB2847),0)</f>
        <v>0</v>
      </c>
      <c r="AC2848" s="134"/>
      <c r="AD2848" s="194">
        <f t="shared" si="192"/>
        <v>0</v>
      </c>
      <c r="AE2848" s="124" t="str">
        <f t="shared" si="191"/>
        <v/>
      </c>
      <c r="AF2848" s="195" t="str">
        <f t="shared" si="193"/>
        <v/>
      </c>
      <c r="AG2848" s="194" t="str">
        <f t="shared" si="194"/>
        <v/>
      </c>
      <c r="AH2848" s="194">
        <f>IF(AG2848="",0,IF(ISERROR(VLOOKUP(AG2848,AG$7:AG2847,1,FALSE)),1,0))</f>
        <v>0</v>
      </c>
      <c r="AI2848" s="194"/>
    </row>
    <row r="2849" spans="1:35" ht="16.5" customHeight="1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75">
        <f>IF(AND($X$5012&lt;&gt;" ",$X$5012&lt;&gt;0),IF(X2849=$X$5012,1+COUNTIF(U$7:U2848,"&gt;0"),0),0)</f>
        <v>0</v>
      </c>
      <c r="V2849" s="178" t="s">
        <v>3038</v>
      </c>
      <c r="W2849" s="130"/>
      <c r="X2849" s="131"/>
      <c r="Y2849" s="131"/>
      <c r="Z2849" s="206"/>
      <c r="AA2849" s="134"/>
      <c r="AB2849" s="174">
        <f>IF(AC2849="totale",SUMIF(AA$7:AA2849,"somma",Z$7:Z2849)-SUMIF(AC$7:AC2848,"totale",AB$7:AB2848),0)</f>
        <v>0</v>
      </c>
      <c r="AC2849" s="134"/>
      <c r="AD2849" s="194">
        <f t="shared" si="192"/>
        <v>0</v>
      </c>
      <c r="AE2849" s="124" t="str">
        <f t="shared" si="191"/>
        <v/>
      </c>
      <c r="AF2849" s="195" t="str">
        <f t="shared" si="193"/>
        <v/>
      </c>
      <c r="AG2849" s="194" t="str">
        <f t="shared" si="194"/>
        <v/>
      </c>
      <c r="AH2849" s="194">
        <f>IF(AG2849="",0,IF(ISERROR(VLOOKUP(AG2849,AG$7:AG2848,1,FALSE)),1,0))</f>
        <v>0</v>
      </c>
      <c r="AI2849" s="194"/>
    </row>
    <row r="2850" spans="1:35" ht="16.5" customHeight="1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75">
        <f>IF(AND($X$5012&lt;&gt;" ",$X$5012&lt;&gt;0),IF(X2850=$X$5012,1+COUNTIF(U$7:U2849,"&gt;0"),0),0)</f>
        <v>0</v>
      </c>
      <c r="V2850" s="178" t="s">
        <v>3039</v>
      </c>
      <c r="W2850" s="130"/>
      <c r="X2850" s="131"/>
      <c r="Y2850" s="131"/>
      <c r="Z2850" s="206"/>
      <c r="AA2850" s="134"/>
      <c r="AB2850" s="174">
        <f>IF(AC2850="totale",SUMIF(AA$7:AA2850,"somma",Z$7:Z2850)-SUMIF(AC$7:AC2849,"totale",AB$7:AB2849),0)</f>
        <v>0</v>
      </c>
      <c r="AC2850" s="134"/>
      <c r="AD2850" s="194">
        <f t="shared" si="192"/>
        <v>0</v>
      </c>
      <c r="AE2850" s="124" t="str">
        <f t="shared" si="191"/>
        <v/>
      </c>
      <c r="AF2850" s="195" t="str">
        <f t="shared" si="193"/>
        <v/>
      </c>
      <c r="AG2850" s="194" t="str">
        <f t="shared" si="194"/>
        <v/>
      </c>
      <c r="AH2850" s="194">
        <f>IF(AG2850="",0,IF(ISERROR(VLOOKUP(AG2850,AG$7:AG2849,1,FALSE)),1,0))</f>
        <v>0</v>
      </c>
      <c r="AI2850" s="194"/>
    </row>
    <row r="2851" spans="1:35" ht="16.5" customHeight="1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75">
        <f>IF(AND($X$5012&lt;&gt;" ",$X$5012&lt;&gt;0),IF(X2851=$X$5012,1+COUNTIF(U$7:U2850,"&gt;0"),0),0)</f>
        <v>0</v>
      </c>
      <c r="V2851" s="178" t="s">
        <v>3040</v>
      </c>
      <c r="W2851" s="130"/>
      <c r="X2851" s="131"/>
      <c r="Y2851" s="131"/>
      <c r="Z2851" s="206"/>
      <c r="AA2851" s="134"/>
      <c r="AB2851" s="174">
        <f>IF(AC2851="totale",SUMIF(AA$7:AA2851,"somma",Z$7:Z2851)-SUMIF(AC$7:AC2850,"totale",AB$7:AB2850),0)</f>
        <v>0</v>
      </c>
      <c r="AC2851" s="134"/>
      <c r="AD2851" s="194">
        <f t="shared" si="192"/>
        <v>0</v>
      </c>
      <c r="AE2851" s="124" t="str">
        <f t="shared" si="191"/>
        <v/>
      </c>
      <c r="AF2851" s="195" t="str">
        <f t="shared" si="193"/>
        <v/>
      </c>
      <c r="AG2851" s="194" t="str">
        <f t="shared" si="194"/>
        <v/>
      </c>
      <c r="AH2851" s="194">
        <f>IF(AG2851="",0,IF(ISERROR(VLOOKUP(AG2851,AG$7:AG2850,1,FALSE)),1,0))</f>
        <v>0</v>
      </c>
      <c r="AI2851" s="194"/>
    </row>
    <row r="2852" spans="1:35" ht="16.5" customHeight="1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75">
        <f>IF(AND($X$5012&lt;&gt;" ",$X$5012&lt;&gt;0),IF(X2852=$X$5012,1+COUNTIF(U$7:U2851,"&gt;0"),0),0)</f>
        <v>0</v>
      </c>
      <c r="V2852" s="178" t="s">
        <v>3041</v>
      </c>
      <c r="W2852" s="130"/>
      <c r="X2852" s="131"/>
      <c r="Y2852" s="131"/>
      <c r="Z2852" s="206"/>
      <c r="AA2852" s="134"/>
      <c r="AB2852" s="174">
        <f>IF(AC2852="totale",SUMIF(AA$7:AA2852,"somma",Z$7:Z2852)-SUMIF(AC$7:AC2851,"totale",AB$7:AB2851),0)</f>
        <v>0</v>
      </c>
      <c r="AC2852" s="134"/>
      <c r="AD2852" s="194">
        <f t="shared" si="192"/>
        <v>0</v>
      </c>
      <c r="AE2852" s="124" t="str">
        <f t="shared" si="191"/>
        <v/>
      </c>
      <c r="AF2852" s="195" t="str">
        <f t="shared" si="193"/>
        <v/>
      </c>
      <c r="AG2852" s="194" t="str">
        <f t="shared" si="194"/>
        <v/>
      </c>
      <c r="AH2852" s="194">
        <f>IF(AG2852="",0,IF(ISERROR(VLOOKUP(AG2852,AG$7:AG2851,1,FALSE)),1,0))</f>
        <v>0</v>
      </c>
      <c r="AI2852" s="194"/>
    </row>
    <row r="2853" spans="1:35" ht="16.5" customHeight="1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75">
        <f>IF(AND($X$5012&lt;&gt;" ",$X$5012&lt;&gt;0),IF(X2853=$X$5012,1+COUNTIF(U$7:U2852,"&gt;0"),0),0)</f>
        <v>0</v>
      </c>
      <c r="V2853" s="178" t="s">
        <v>3042</v>
      </c>
      <c r="W2853" s="130"/>
      <c r="X2853" s="131"/>
      <c r="Y2853" s="131"/>
      <c r="Z2853" s="206"/>
      <c r="AA2853" s="134"/>
      <c r="AB2853" s="174">
        <f>IF(AC2853="totale",SUMIF(AA$7:AA2853,"somma",Z$7:Z2853)-SUMIF(AC$7:AC2852,"totale",AB$7:AB2852),0)</f>
        <v>0</v>
      </c>
      <c r="AC2853" s="134"/>
      <c r="AD2853" s="194">
        <f t="shared" si="192"/>
        <v>0</v>
      </c>
      <c r="AE2853" s="124" t="str">
        <f t="shared" si="191"/>
        <v/>
      </c>
      <c r="AF2853" s="195" t="str">
        <f t="shared" si="193"/>
        <v/>
      </c>
      <c r="AG2853" s="194" t="str">
        <f t="shared" si="194"/>
        <v/>
      </c>
      <c r="AH2853" s="194">
        <f>IF(AG2853="",0,IF(ISERROR(VLOOKUP(AG2853,AG$7:AG2852,1,FALSE)),1,0))</f>
        <v>0</v>
      </c>
      <c r="AI2853" s="194"/>
    </row>
    <row r="2854" spans="1:35" ht="16.5" customHeight="1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75">
        <f>IF(AND($X$5012&lt;&gt;" ",$X$5012&lt;&gt;0),IF(X2854=$X$5012,1+COUNTIF(U$7:U2853,"&gt;0"),0),0)</f>
        <v>0</v>
      </c>
      <c r="V2854" s="178" t="s">
        <v>3043</v>
      </c>
      <c r="W2854" s="130"/>
      <c r="X2854" s="131"/>
      <c r="Y2854" s="131"/>
      <c r="Z2854" s="206"/>
      <c r="AA2854" s="134"/>
      <c r="AB2854" s="174">
        <f>IF(AC2854="totale",SUMIF(AA$7:AA2854,"somma",Z$7:Z2854)-SUMIF(AC$7:AC2853,"totale",AB$7:AB2853),0)</f>
        <v>0</v>
      </c>
      <c r="AC2854" s="134"/>
      <c r="AD2854" s="194">
        <f t="shared" si="192"/>
        <v>0</v>
      </c>
      <c r="AE2854" s="124" t="str">
        <f t="shared" si="191"/>
        <v/>
      </c>
      <c r="AF2854" s="195" t="str">
        <f t="shared" si="193"/>
        <v/>
      </c>
      <c r="AG2854" s="194" t="str">
        <f t="shared" si="194"/>
        <v/>
      </c>
      <c r="AH2854" s="194">
        <f>IF(AG2854="",0,IF(ISERROR(VLOOKUP(AG2854,AG$7:AG2853,1,FALSE)),1,0))</f>
        <v>0</v>
      </c>
      <c r="AI2854" s="194"/>
    </row>
    <row r="2855" spans="1:35" ht="16.5" customHeight="1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75">
        <f>IF(AND($X$5012&lt;&gt;" ",$X$5012&lt;&gt;0),IF(X2855=$X$5012,1+COUNTIF(U$7:U2854,"&gt;0"),0),0)</f>
        <v>0</v>
      </c>
      <c r="V2855" s="178" t="s">
        <v>3044</v>
      </c>
      <c r="W2855" s="130"/>
      <c r="X2855" s="131"/>
      <c r="Y2855" s="131"/>
      <c r="Z2855" s="206"/>
      <c r="AA2855" s="134"/>
      <c r="AB2855" s="174">
        <f>IF(AC2855="totale",SUMIF(AA$7:AA2855,"somma",Z$7:Z2855)-SUMIF(AC$7:AC2854,"totale",AB$7:AB2854),0)</f>
        <v>0</v>
      </c>
      <c r="AC2855" s="134"/>
      <c r="AD2855" s="194">
        <f t="shared" si="192"/>
        <v>0</v>
      </c>
      <c r="AE2855" s="124" t="str">
        <f t="shared" si="191"/>
        <v/>
      </c>
      <c r="AF2855" s="195" t="str">
        <f t="shared" si="193"/>
        <v/>
      </c>
      <c r="AG2855" s="194" t="str">
        <f t="shared" si="194"/>
        <v/>
      </c>
      <c r="AH2855" s="194">
        <f>IF(AG2855="",0,IF(ISERROR(VLOOKUP(AG2855,AG$7:AG2854,1,FALSE)),1,0))</f>
        <v>0</v>
      </c>
      <c r="AI2855" s="194"/>
    </row>
    <row r="2856" spans="1:35" ht="16.5" customHeight="1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75">
        <f>IF(AND($X$5012&lt;&gt;" ",$X$5012&lt;&gt;0),IF(X2856=$X$5012,1+COUNTIF(U$7:U2855,"&gt;0"),0),0)</f>
        <v>0</v>
      </c>
      <c r="V2856" s="178" t="s">
        <v>3045</v>
      </c>
      <c r="W2856" s="130"/>
      <c r="X2856" s="131"/>
      <c r="Y2856" s="131"/>
      <c r="Z2856" s="206"/>
      <c r="AA2856" s="134"/>
      <c r="AB2856" s="174">
        <f>IF(AC2856="totale",SUMIF(AA$7:AA2856,"somma",Z$7:Z2856)-SUMIF(AC$7:AC2855,"totale",AB$7:AB2855),0)</f>
        <v>0</v>
      </c>
      <c r="AC2856" s="134"/>
      <c r="AD2856" s="194">
        <f t="shared" si="192"/>
        <v>0</v>
      </c>
      <c r="AE2856" s="124" t="str">
        <f t="shared" si="191"/>
        <v/>
      </c>
      <c r="AF2856" s="195" t="str">
        <f t="shared" si="193"/>
        <v/>
      </c>
      <c r="AG2856" s="194" t="str">
        <f t="shared" si="194"/>
        <v/>
      </c>
      <c r="AH2856" s="194">
        <f>IF(AG2856="",0,IF(ISERROR(VLOOKUP(AG2856,AG$7:AG2855,1,FALSE)),1,0))</f>
        <v>0</v>
      </c>
      <c r="AI2856" s="194"/>
    </row>
    <row r="2857" spans="1:35" ht="16.5" customHeight="1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75">
        <f>IF(AND($X$5012&lt;&gt;" ",$X$5012&lt;&gt;0),IF(X2857=$X$5012,1+COUNTIF(U$7:U2856,"&gt;0"),0),0)</f>
        <v>0</v>
      </c>
      <c r="V2857" s="178" t="s">
        <v>3046</v>
      </c>
      <c r="W2857" s="130"/>
      <c r="X2857" s="131"/>
      <c r="Y2857" s="131"/>
      <c r="Z2857" s="206"/>
      <c r="AA2857" s="134"/>
      <c r="AB2857" s="174">
        <f>IF(AC2857="totale",SUMIF(AA$7:AA2857,"somma",Z$7:Z2857)-SUMIF(AC$7:AC2856,"totale",AB$7:AB2856),0)</f>
        <v>0</v>
      </c>
      <c r="AC2857" s="134"/>
      <c r="AD2857" s="194">
        <f t="shared" si="192"/>
        <v>0</v>
      </c>
      <c r="AE2857" s="124" t="str">
        <f t="shared" si="191"/>
        <v/>
      </c>
      <c r="AF2857" s="195" t="str">
        <f t="shared" si="193"/>
        <v/>
      </c>
      <c r="AG2857" s="194" t="str">
        <f t="shared" si="194"/>
        <v/>
      </c>
      <c r="AH2857" s="194">
        <f>IF(AG2857="",0,IF(ISERROR(VLOOKUP(AG2857,AG$7:AG2856,1,FALSE)),1,0))</f>
        <v>0</v>
      </c>
      <c r="AI2857" s="194"/>
    </row>
    <row r="2858" spans="1:35" ht="16.5" customHeight="1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75">
        <f>IF(AND($X$5012&lt;&gt;" ",$X$5012&lt;&gt;0),IF(X2858=$X$5012,1+COUNTIF(U$7:U2857,"&gt;0"),0),0)</f>
        <v>0</v>
      </c>
      <c r="V2858" s="178" t="s">
        <v>3047</v>
      </c>
      <c r="W2858" s="130"/>
      <c r="X2858" s="131"/>
      <c r="Y2858" s="131"/>
      <c r="Z2858" s="206"/>
      <c r="AA2858" s="134"/>
      <c r="AB2858" s="174">
        <f>IF(AC2858="totale",SUMIF(AA$7:AA2858,"somma",Z$7:Z2858)-SUMIF(AC$7:AC2857,"totale",AB$7:AB2857),0)</f>
        <v>0</v>
      </c>
      <c r="AC2858" s="134"/>
      <c r="AD2858" s="194">
        <f t="shared" si="192"/>
        <v>0</v>
      </c>
      <c r="AE2858" s="124" t="str">
        <f t="shared" si="191"/>
        <v/>
      </c>
      <c r="AF2858" s="195" t="str">
        <f t="shared" si="193"/>
        <v/>
      </c>
      <c r="AG2858" s="194" t="str">
        <f t="shared" si="194"/>
        <v/>
      </c>
      <c r="AH2858" s="194">
        <f>IF(AG2858="",0,IF(ISERROR(VLOOKUP(AG2858,AG$7:AG2857,1,FALSE)),1,0))</f>
        <v>0</v>
      </c>
      <c r="AI2858" s="194"/>
    </row>
    <row r="2859" spans="1:35" ht="16.5" customHeight="1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75">
        <f>IF(AND($X$5012&lt;&gt;" ",$X$5012&lt;&gt;0),IF(X2859=$X$5012,1+COUNTIF(U$7:U2858,"&gt;0"),0),0)</f>
        <v>0</v>
      </c>
      <c r="V2859" s="178" t="s">
        <v>3048</v>
      </c>
      <c r="W2859" s="130"/>
      <c r="X2859" s="131"/>
      <c r="Y2859" s="131"/>
      <c r="Z2859" s="206"/>
      <c r="AA2859" s="134"/>
      <c r="AB2859" s="174">
        <f>IF(AC2859="totale",SUMIF(AA$7:AA2859,"somma",Z$7:Z2859)-SUMIF(AC$7:AC2858,"totale",AB$7:AB2858),0)</f>
        <v>0</v>
      </c>
      <c r="AC2859" s="134"/>
      <c r="AD2859" s="194">
        <f t="shared" si="192"/>
        <v>0</v>
      </c>
      <c r="AE2859" s="124" t="str">
        <f t="shared" si="191"/>
        <v/>
      </c>
      <c r="AF2859" s="195" t="str">
        <f t="shared" si="193"/>
        <v/>
      </c>
      <c r="AG2859" s="194" t="str">
        <f t="shared" si="194"/>
        <v/>
      </c>
      <c r="AH2859" s="194">
        <f>IF(AG2859="",0,IF(ISERROR(VLOOKUP(AG2859,AG$7:AG2858,1,FALSE)),1,0))</f>
        <v>0</v>
      </c>
      <c r="AI2859" s="194"/>
    </row>
    <row r="2860" spans="1:35" ht="16.5" customHeight="1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75">
        <f>IF(AND($X$5012&lt;&gt;" ",$X$5012&lt;&gt;0),IF(X2860=$X$5012,1+COUNTIF(U$7:U2859,"&gt;0"),0),0)</f>
        <v>0</v>
      </c>
      <c r="V2860" s="178" t="s">
        <v>3049</v>
      </c>
      <c r="W2860" s="130"/>
      <c r="X2860" s="131"/>
      <c r="Y2860" s="131"/>
      <c r="Z2860" s="206"/>
      <c r="AA2860" s="134"/>
      <c r="AB2860" s="174">
        <f>IF(AC2860="totale",SUMIF(AA$7:AA2860,"somma",Z$7:Z2860)-SUMIF(AC$7:AC2859,"totale",AB$7:AB2859),0)</f>
        <v>0</v>
      </c>
      <c r="AC2860" s="134"/>
      <c r="AD2860" s="194">
        <f t="shared" si="192"/>
        <v>0</v>
      </c>
      <c r="AE2860" s="124" t="str">
        <f t="shared" si="191"/>
        <v/>
      </c>
      <c r="AF2860" s="195" t="str">
        <f t="shared" si="193"/>
        <v/>
      </c>
      <c r="AG2860" s="194" t="str">
        <f t="shared" si="194"/>
        <v/>
      </c>
      <c r="AH2860" s="194">
        <f>IF(AG2860="",0,IF(ISERROR(VLOOKUP(AG2860,AG$7:AG2859,1,FALSE)),1,0))</f>
        <v>0</v>
      </c>
      <c r="AI2860" s="194"/>
    </row>
    <row r="2861" spans="1:35" ht="16.5" customHeight="1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75">
        <f>IF(AND($X$5012&lt;&gt;" ",$X$5012&lt;&gt;0),IF(X2861=$X$5012,1+COUNTIF(U$7:U2860,"&gt;0"),0),0)</f>
        <v>0</v>
      </c>
      <c r="V2861" s="178" t="s">
        <v>3050</v>
      </c>
      <c r="W2861" s="130"/>
      <c r="X2861" s="131"/>
      <c r="Y2861" s="131"/>
      <c r="Z2861" s="206"/>
      <c r="AA2861" s="134"/>
      <c r="AB2861" s="174">
        <f>IF(AC2861="totale",SUMIF(AA$7:AA2861,"somma",Z$7:Z2861)-SUMIF(AC$7:AC2860,"totale",AB$7:AB2860),0)</f>
        <v>0</v>
      </c>
      <c r="AC2861" s="134"/>
      <c r="AD2861" s="194">
        <f t="shared" si="192"/>
        <v>0</v>
      </c>
      <c r="AE2861" s="124" t="str">
        <f t="shared" si="191"/>
        <v/>
      </c>
      <c r="AF2861" s="195" t="str">
        <f t="shared" si="193"/>
        <v/>
      </c>
      <c r="AG2861" s="194" t="str">
        <f t="shared" si="194"/>
        <v/>
      </c>
      <c r="AH2861" s="194">
        <f>IF(AG2861="",0,IF(ISERROR(VLOOKUP(AG2861,AG$7:AG2860,1,FALSE)),1,0))</f>
        <v>0</v>
      </c>
      <c r="AI2861" s="194"/>
    </row>
    <row r="2862" spans="1:35" ht="16.5" customHeight="1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75">
        <f>IF(AND($X$5012&lt;&gt;" ",$X$5012&lt;&gt;0),IF(X2862=$X$5012,1+COUNTIF(U$7:U2861,"&gt;0"),0),0)</f>
        <v>0</v>
      </c>
      <c r="V2862" s="178" t="s">
        <v>3051</v>
      </c>
      <c r="W2862" s="130"/>
      <c r="X2862" s="131"/>
      <c r="Y2862" s="131"/>
      <c r="Z2862" s="206"/>
      <c r="AA2862" s="134"/>
      <c r="AB2862" s="174">
        <f>IF(AC2862="totale",SUMIF(AA$7:AA2862,"somma",Z$7:Z2862)-SUMIF(AC$7:AC2861,"totale",AB$7:AB2861),0)</f>
        <v>0</v>
      </c>
      <c r="AC2862" s="134"/>
      <c r="AD2862" s="194">
        <f t="shared" si="192"/>
        <v>0</v>
      </c>
      <c r="AE2862" s="124" t="str">
        <f t="shared" si="191"/>
        <v/>
      </c>
      <c r="AF2862" s="195" t="str">
        <f t="shared" si="193"/>
        <v/>
      </c>
      <c r="AG2862" s="194" t="str">
        <f t="shared" si="194"/>
        <v/>
      </c>
      <c r="AH2862" s="194">
        <f>IF(AG2862="",0,IF(ISERROR(VLOOKUP(AG2862,AG$7:AG2861,1,FALSE)),1,0))</f>
        <v>0</v>
      </c>
      <c r="AI2862" s="194"/>
    </row>
    <row r="2863" spans="1:35" ht="16.5" customHeight="1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75">
        <f>IF(AND($X$5012&lt;&gt;" ",$X$5012&lt;&gt;0),IF(X2863=$X$5012,1+COUNTIF(U$7:U2862,"&gt;0"),0),0)</f>
        <v>0</v>
      </c>
      <c r="V2863" s="178" t="s">
        <v>3052</v>
      </c>
      <c r="W2863" s="130"/>
      <c r="X2863" s="131"/>
      <c r="Y2863" s="131"/>
      <c r="Z2863" s="206"/>
      <c r="AA2863" s="134"/>
      <c r="AB2863" s="174">
        <f>IF(AC2863="totale",SUMIF(AA$7:AA2863,"somma",Z$7:Z2863)-SUMIF(AC$7:AC2862,"totale",AB$7:AB2862),0)</f>
        <v>0</v>
      </c>
      <c r="AC2863" s="134"/>
      <c r="AD2863" s="194">
        <f t="shared" si="192"/>
        <v>0</v>
      </c>
      <c r="AE2863" s="124" t="str">
        <f t="shared" si="191"/>
        <v/>
      </c>
      <c r="AF2863" s="195" t="str">
        <f t="shared" si="193"/>
        <v/>
      </c>
      <c r="AG2863" s="194" t="str">
        <f t="shared" si="194"/>
        <v/>
      </c>
      <c r="AH2863" s="194">
        <f>IF(AG2863="",0,IF(ISERROR(VLOOKUP(AG2863,AG$7:AG2862,1,FALSE)),1,0))</f>
        <v>0</v>
      </c>
      <c r="AI2863" s="194"/>
    </row>
    <row r="2864" spans="1:35" ht="16.5" customHeight="1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75">
        <f>IF(AND($X$5012&lt;&gt;" ",$X$5012&lt;&gt;0),IF(X2864=$X$5012,1+COUNTIF(U$7:U2863,"&gt;0"),0),0)</f>
        <v>0</v>
      </c>
      <c r="V2864" s="178" t="s">
        <v>3053</v>
      </c>
      <c r="W2864" s="130"/>
      <c r="X2864" s="131"/>
      <c r="Y2864" s="131"/>
      <c r="Z2864" s="206"/>
      <c r="AA2864" s="134"/>
      <c r="AB2864" s="174">
        <f>IF(AC2864="totale",SUMIF(AA$7:AA2864,"somma",Z$7:Z2864)-SUMIF(AC$7:AC2863,"totale",AB$7:AB2863),0)</f>
        <v>0</v>
      </c>
      <c r="AC2864" s="134"/>
      <c r="AD2864" s="194">
        <f t="shared" si="192"/>
        <v>0</v>
      </c>
      <c r="AE2864" s="124" t="str">
        <f t="shared" si="191"/>
        <v/>
      </c>
      <c r="AF2864" s="195" t="str">
        <f t="shared" si="193"/>
        <v/>
      </c>
      <c r="AG2864" s="194" t="str">
        <f t="shared" si="194"/>
        <v/>
      </c>
      <c r="AH2864" s="194">
        <f>IF(AG2864="",0,IF(ISERROR(VLOOKUP(AG2864,AG$7:AG2863,1,FALSE)),1,0))</f>
        <v>0</v>
      </c>
      <c r="AI2864" s="194"/>
    </row>
    <row r="2865" spans="1:35" ht="16.5" customHeight="1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75">
        <f>IF(AND($X$5012&lt;&gt;" ",$X$5012&lt;&gt;0),IF(X2865=$X$5012,1+COUNTIF(U$7:U2864,"&gt;0"),0),0)</f>
        <v>0</v>
      </c>
      <c r="V2865" s="178" t="s">
        <v>3054</v>
      </c>
      <c r="W2865" s="130"/>
      <c r="X2865" s="131"/>
      <c r="Y2865" s="131"/>
      <c r="Z2865" s="206"/>
      <c r="AA2865" s="134"/>
      <c r="AB2865" s="174">
        <f>IF(AC2865="totale",SUMIF(AA$7:AA2865,"somma",Z$7:Z2865)-SUMIF(AC$7:AC2864,"totale",AB$7:AB2864),0)</f>
        <v>0</v>
      </c>
      <c r="AC2865" s="134"/>
      <c r="AD2865" s="194">
        <f t="shared" si="192"/>
        <v>0</v>
      </c>
      <c r="AE2865" s="124" t="str">
        <f t="shared" si="191"/>
        <v/>
      </c>
      <c r="AF2865" s="195" t="str">
        <f t="shared" si="193"/>
        <v/>
      </c>
      <c r="AG2865" s="194" t="str">
        <f t="shared" si="194"/>
        <v/>
      </c>
      <c r="AH2865" s="194">
        <f>IF(AG2865="",0,IF(ISERROR(VLOOKUP(AG2865,AG$7:AG2864,1,FALSE)),1,0))</f>
        <v>0</v>
      </c>
      <c r="AI2865" s="194"/>
    </row>
    <row r="2866" spans="1:35" ht="16.5" customHeight="1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75">
        <f>IF(AND($X$5012&lt;&gt;" ",$X$5012&lt;&gt;0),IF(X2866=$X$5012,1+COUNTIF(U$7:U2865,"&gt;0"),0),0)</f>
        <v>0</v>
      </c>
      <c r="V2866" s="178" t="s">
        <v>3055</v>
      </c>
      <c r="W2866" s="130"/>
      <c r="X2866" s="131"/>
      <c r="Y2866" s="131"/>
      <c r="Z2866" s="206"/>
      <c r="AA2866" s="134"/>
      <c r="AB2866" s="174">
        <f>IF(AC2866="totale",SUMIF(AA$7:AA2866,"somma",Z$7:Z2866)-SUMIF(AC$7:AC2865,"totale",AB$7:AB2865),0)</f>
        <v>0</v>
      </c>
      <c r="AC2866" s="134"/>
      <c r="AD2866" s="194">
        <f t="shared" si="192"/>
        <v>0</v>
      </c>
      <c r="AE2866" s="124" t="str">
        <f t="shared" si="191"/>
        <v/>
      </c>
      <c r="AF2866" s="195" t="str">
        <f t="shared" si="193"/>
        <v/>
      </c>
      <c r="AG2866" s="194" t="str">
        <f t="shared" si="194"/>
        <v/>
      </c>
      <c r="AH2866" s="194">
        <f>IF(AG2866="",0,IF(ISERROR(VLOOKUP(AG2866,AG$7:AG2865,1,FALSE)),1,0))</f>
        <v>0</v>
      </c>
      <c r="AI2866" s="194"/>
    </row>
    <row r="2867" spans="1:35" ht="16.5" customHeight="1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75">
        <f>IF(AND($X$5012&lt;&gt;" ",$X$5012&lt;&gt;0),IF(X2867=$X$5012,1+COUNTIF(U$7:U2866,"&gt;0"),0),0)</f>
        <v>0</v>
      </c>
      <c r="V2867" s="178" t="s">
        <v>3056</v>
      </c>
      <c r="W2867" s="130"/>
      <c r="X2867" s="131"/>
      <c r="Y2867" s="131"/>
      <c r="Z2867" s="206"/>
      <c r="AA2867" s="134"/>
      <c r="AB2867" s="174">
        <f>IF(AC2867="totale",SUMIF(AA$7:AA2867,"somma",Z$7:Z2867)-SUMIF(AC$7:AC2866,"totale",AB$7:AB2866),0)</f>
        <v>0</v>
      </c>
      <c r="AC2867" s="134"/>
      <c r="AD2867" s="194">
        <f t="shared" si="192"/>
        <v>0</v>
      </c>
      <c r="AE2867" s="124" t="str">
        <f t="shared" si="191"/>
        <v/>
      </c>
      <c r="AF2867" s="195" t="str">
        <f t="shared" si="193"/>
        <v/>
      </c>
      <c r="AG2867" s="194" t="str">
        <f t="shared" si="194"/>
        <v/>
      </c>
      <c r="AH2867" s="194">
        <f>IF(AG2867="",0,IF(ISERROR(VLOOKUP(AG2867,AG$7:AG2866,1,FALSE)),1,0))</f>
        <v>0</v>
      </c>
      <c r="AI2867" s="194"/>
    </row>
    <row r="2868" spans="1:35" ht="16.5" customHeight="1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75">
        <f>IF(AND($X$5012&lt;&gt;" ",$X$5012&lt;&gt;0),IF(X2868=$X$5012,1+COUNTIF(U$7:U2867,"&gt;0"),0),0)</f>
        <v>0</v>
      </c>
      <c r="V2868" s="178" t="s">
        <v>3057</v>
      </c>
      <c r="W2868" s="130"/>
      <c r="X2868" s="131"/>
      <c r="Y2868" s="131"/>
      <c r="Z2868" s="206"/>
      <c r="AA2868" s="134"/>
      <c r="AB2868" s="174">
        <f>IF(AC2868="totale",SUMIF(AA$7:AA2868,"somma",Z$7:Z2868)-SUMIF(AC$7:AC2867,"totale",AB$7:AB2867),0)</f>
        <v>0</v>
      </c>
      <c r="AC2868" s="134"/>
      <c r="AD2868" s="194">
        <f t="shared" si="192"/>
        <v>0</v>
      </c>
      <c r="AE2868" s="124" t="str">
        <f t="shared" si="191"/>
        <v/>
      </c>
      <c r="AF2868" s="195" t="str">
        <f t="shared" si="193"/>
        <v/>
      </c>
      <c r="AG2868" s="194" t="str">
        <f t="shared" si="194"/>
        <v/>
      </c>
      <c r="AH2868" s="194">
        <f>IF(AG2868="",0,IF(ISERROR(VLOOKUP(AG2868,AG$7:AG2867,1,FALSE)),1,0))</f>
        <v>0</v>
      </c>
      <c r="AI2868" s="194"/>
    </row>
    <row r="2869" spans="1:35" ht="16.5" customHeight="1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75">
        <f>IF(AND($X$5012&lt;&gt;" ",$X$5012&lt;&gt;0),IF(X2869=$X$5012,1+COUNTIF(U$7:U2868,"&gt;0"),0),0)</f>
        <v>0</v>
      </c>
      <c r="V2869" s="178" t="s">
        <v>3058</v>
      </c>
      <c r="W2869" s="130"/>
      <c r="X2869" s="131"/>
      <c r="Y2869" s="131"/>
      <c r="Z2869" s="206"/>
      <c r="AA2869" s="134"/>
      <c r="AB2869" s="174">
        <f>IF(AC2869="totale",SUMIF(AA$7:AA2869,"somma",Z$7:Z2869)-SUMIF(AC$7:AC2868,"totale",AB$7:AB2868),0)</f>
        <v>0</v>
      </c>
      <c r="AC2869" s="134"/>
      <c r="AD2869" s="194">
        <f t="shared" si="192"/>
        <v>0</v>
      </c>
      <c r="AE2869" s="124" t="str">
        <f t="shared" si="191"/>
        <v/>
      </c>
      <c r="AF2869" s="195" t="str">
        <f t="shared" si="193"/>
        <v/>
      </c>
      <c r="AG2869" s="194" t="str">
        <f t="shared" si="194"/>
        <v/>
      </c>
      <c r="AH2869" s="194">
        <f>IF(AG2869="",0,IF(ISERROR(VLOOKUP(AG2869,AG$7:AG2868,1,FALSE)),1,0))</f>
        <v>0</v>
      </c>
      <c r="AI2869" s="194"/>
    </row>
    <row r="2870" spans="1:35" ht="16.5" customHeight="1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75">
        <f>IF(AND($X$5012&lt;&gt;" ",$X$5012&lt;&gt;0),IF(X2870=$X$5012,1+COUNTIF(U$7:U2869,"&gt;0"),0),0)</f>
        <v>0</v>
      </c>
      <c r="V2870" s="178" t="s">
        <v>3059</v>
      </c>
      <c r="W2870" s="130"/>
      <c r="X2870" s="131"/>
      <c r="Y2870" s="131"/>
      <c r="Z2870" s="206"/>
      <c r="AA2870" s="134"/>
      <c r="AB2870" s="174">
        <f>IF(AC2870="totale",SUMIF(AA$7:AA2870,"somma",Z$7:Z2870)-SUMIF(AC$7:AC2869,"totale",AB$7:AB2869),0)</f>
        <v>0</v>
      </c>
      <c r="AC2870" s="134"/>
      <c r="AD2870" s="194">
        <f t="shared" si="192"/>
        <v>0</v>
      </c>
      <c r="AE2870" s="124" t="str">
        <f t="shared" si="191"/>
        <v/>
      </c>
      <c r="AF2870" s="195" t="str">
        <f t="shared" si="193"/>
        <v/>
      </c>
      <c r="AG2870" s="194" t="str">
        <f t="shared" si="194"/>
        <v/>
      </c>
      <c r="AH2870" s="194">
        <f>IF(AG2870="",0,IF(ISERROR(VLOOKUP(AG2870,AG$7:AG2869,1,FALSE)),1,0))</f>
        <v>0</v>
      </c>
      <c r="AI2870" s="194"/>
    </row>
    <row r="2871" spans="1:35" ht="16.5" customHeight="1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75">
        <f>IF(AND($X$5012&lt;&gt;" ",$X$5012&lt;&gt;0),IF(X2871=$X$5012,1+COUNTIF(U$7:U2870,"&gt;0"),0),0)</f>
        <v>0</v>
      </c>
      <c r="V2871" s="178" t="s">
        <v>3060</v>
      </c>
      <c r="W2871" s="130"/>
      <c r="X2871" s="131"/>
      <c r="Y2871" s="131"/>
      <c r="Z2871" s="206"/>
      <c r="AA2871" s="134"/>
      <c r="AB2871" s="174">
        <f>IF(AC2871="totale",SUMIF(AA$7:AA2871,"somma",Z$7:Z2871)-SUMIF(AC$7:AC2870,"totale",AB$7:AB2870),0)</f>
        <v>0</v>
      </c>
      <c r="AC2871" s="134"/>
      <c r="AD2871" s="194">
        <f t="shared" si="192"/>
        <v>0</v>
      </c>
      <c r="AE2871" s="124" t="str">
        <f t="shared" si="191"/>
        <v/>
      </c>
      <c r="AF2871" s="195" t="str">
        <f t="shared" si="193"/>
        <v/>
      </c>
      <c r="AG2871" s="194" t="str">
        <f t="shared" si="194"/>
        <v/>
      </c>
      <c r="AH2871" s="194">
        <f>IF(AG2871="",0,IF(ISERROR(VLOOKUP(AG2871,AG$7:AG2870,1,FALSE)),1,0))</f>
        <v>0</v>
      </c>
      <c r="AI2871" s="194"/>
    </row>
    <row r="2872" spans="1:35" ht="16.5" customHeight="1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75">
        <f>IF(AND($X$5012&lt;&gt;" ",$X$5012&lt;&gt;0),IF(X2872=$X$5012,1+COUNTIF(U$7:U2871,"&gt;0"),0),0)</f>
        <v>0</v>
      </c>
      <c r="V2872" s="178" t="s">
        <v>3061</v>
      </c>
      <c r="W2872" s="130"/>
      <c r="X2872" s="131"/>
      <c r="Y2872" s="131"/>
      <c r="Z2872" s="206"/>
      <c r="AA2872" s="134"/>
      <c r="AB2872" s="174">
        <f>IF(AC2872="totale",SUMIF(AA$7:AA2872,"somma",Z$7:Z2872)-SUMIF(AC$7:AC2871,"totale",AB$7:AB2871),0)</f>
        <v>0</v>
      </c>
      <c r="AC2872" s="134"/>
      <c r="AD2872" s="194">
        <f t="shared" si="192"/>
        <v>0</v>
      </c>
      <c r="AE2872" s="124" t="str">
        <f t="shared" si="191"/>
        <v/>
      </c>
      <c r="AF2872" s="195" t="str">
        <f t="shared" si="193"/>
        <v/>
      </c>
      <c r="AG2872" s="194" t="str">
        <f t="shared" si="194"/>
        <v/>
      </c>
      <c r="AH2872" s="194">
        <f>IF(AG2872="",0,IF(ISERROR(VLOOKUP(AG2872,AG$7:AG2871,1,FALSE)),1,0))</f>
        <v>0</v>
      </c>
      <c r="AI2872" s="194"/>
    </row>
    <row r="2873" spans="1:35" ht="16.5" customHeight="1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75">
        <f>IF(AND($X$5012&lt;&gt;" ",$X$5012&lt;&gt;0),IF(X2873=$X$5012,1+COUNTIF(U$7:U2872,"&gt;0"),0),0)</f>
        <v>0</v>
      </c>
      <c r="V2873" s="178" t="s">
        <v>3062</v>
      </c>
      <c r="W2873" s="130"/>
      <c r="X2873" s="131"/>
      <c r="Y2873" s="131"/>
      <c r="Z2873" s="206"/>
      <c r="AA2873" s="134"/>
      <c r="AB2873" s="174">
        <f>IF(AC2873="totale",SUMIF(AA$7:AA2873,"somma",Z$7:Z2873)-SUMIF(AC$7:AC2872,"totale",AB$7:AB2872),0)</f>
        <v>0</v>
      </c>
      <c r="AC2873" s="134"/>
      <c r="AD2873" s="194">
        <f t="shared" si="192"/>
        <v>0</v>
      </c>
      <c r="AE2873" s="124" t="str">
        <f t="shared" si="191"/>
        <v/>
      </c>
      <c r="AF2873" s="195" t="str">
        <f t="shared" si="193"/>
        <v/>
      </c>
      <c r="AG2873" s="194" t="str">
        <f t="shared" si="194"/>
        <v/>
      </c>
      <c r="AH2873" s="194">
        <f>IF(AG2873="",0,IF(ISERROR(VLOOKUP(AG2873,AG$7:AG2872,1,FALSE)),1,0))</f>
        <v>0</v>
      </c>
      <c r="AI2873" s="194"/>
    </row>
    <row r="2874" spans="1:35" ht="16.5" customHeight="1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75">
        <f>IF(AND($X$5012&lt;&gt;" ",$X$5012&lt;&gt;0),IF(X2874=$X$5012,1+COUNTIF(U$7:U2873,"&gt;0"),0),0)</f>
        <v>0</v>
      </c>
      <c r="V2874" s="178" t="s">
        <v>3063</v>
      </c>
      <c r="W2874" s="130"/>
      <c r="X2874" s="131"/>
      <c r="Y2874" s="131"/>
      <c r="Z2874" s="206"/>
      <c r="AA2874" s="134"/>
      <c r="AB2874" s="174">
        <f>IF(AC2874="totale",SUMIF(AA$7:AA2874,"somma",Z$7:Z2874)-SUMIF(AC$7:AC2873,"totale",AB$7:AB2873),0)</f>
        <v>0</v>
      </c>
      <c r="AC2874" s="134"/>
      <c r="AD2874" s="194">
        <f t="shared" si="192"/>
        <v>0</v>
      </c>
      <c r="AE2874" s="124" t="str">
        <f t="shared" si="191"/>
        <v/>
      </c>
      <c r="AF2874" s="195" t="str">
        <f t="shared" si="193"/>
        <v/>
      </c>
      <c r="AG2874" s="194" t="str">
        <f t="shared" si="194"/>
        <v/>
      </c>
      <c r="AH2874" s="194">
        <f>IF(AG2874="",0,IF(ISERROR(VLOOKUP(AG2874,AG$7:AG2873,1,FALSE)),1,0))</f>
        <v>0</v>
      </c>
      <c r="AI2874" s="194"/>
    </row>
    <row r="2875" spans="1:35" ht="16.5" customHeight="1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75">
        <f>IF(AND($X$5012&lt;&gt;" ",$X$5012&lt;&gt;0),IF(X2875=$X$5012,1+COUNTIF(U$7:U2874,"&gt;0"),0),0)</f>
        <v>0</v>
      </c>
      <c r="V2875" s="178" t="s">
        <v>3064</v>
      </c>
      <c r="W2875" s="130"/>
      <c r="X2875" s="131"/>
      <c r="Y2875" s="131"/>
      <c r="Z2875" s="206"/>
      <c r="AA2875" s="134"/>
      <c r="AB2875" s="174">
        <f>IF(AC2875="totale",SUMIF(AA$7:AA2875,"somma",Z$7:Z2875)-SUMIF(AC$7:AC2874,"totale",AB$7:AB2874),0)</f>
        <v>0</v>
      </c>
      <c r="AC2875" s="134"/>
      <c r="AD2875" s="194">
        <f t="shared" si="192"/>
        <v>0</v>
      </c>
      <c r="AE2875" s="124" t="str">
        <f t="shared" si="191"/>
        <v/>
      </c>
      <c r="AF2875" s="195" t="str">
        <f t="shared" si="193"/>
        <v/>
      </c>
      <c r="AG2875" s="194" t="str">
        <f t="shared" si="194"/>
        <v/>
      </c>
      <c r="AH2875" s="194">
        <f>IF(AG2875="",0,IF(ISERROR(VLOOKUP(AG2875,AG$7:AG2874,1,FALSE)),1,0))</f>
        <v>0</v>
      </c>
      <c r="AI2875" s="194"/>
    </row>
    <row r="2876" spans="1:35" ht="16.5" customHeight="1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75">
        <f>IF(AND($X$5012&lt;&gt;" ",$X$5012&lt;&gt;0),IF(X2876=$X$5012,1+COUNTIF(U$7:U2875,"&gt;0"),0),0)</f>
        <v>0</v>
      </c>
      <c r="V2876" s="178" t="s">
        <v>3065</v>
      </c>
      <c r="W2876" s="130"/>
      <c r="X2876" s="131"/>
      <c r="Y2876" s="131"/>
      <c r="Z2876" s="206"/>
      <c r="AA2876" s="134"/>
      <c r="AB2876" s="174">
        <f>IF(AC2876="totale",SUMIF(AA$7:AA2876,"somma",Z$7:Z2876)-SUMIF(AC$7:AC2875,"totale",AB$7:AB2875),0)</f>
        <v>0</v>
      </c>
      <c r="AC2876" s="134"/>
      <c r="AD2876" s="194">
        <f t="shared" si="192"/>
        <v>0</v>
      </c>
      <c r="AE2876" s="124" t="str">
        <f t="shared" si="191"/>
        <v/>
      </c>
      <c r="AF2876" s="195" t="str">
        <f t="shared" si="193"/>
        <v/>
      </c>
      <c r="AG2876" s="194" t="str">
        <f t="shared" si="194"/>
        <v/>
      </c>
      <c r="AH2876" s="194">
        <f>IF(AG2876="",0,IF(ISERROR(VLOOKUP(AG2876,AG$7:AG2875,1,FALSE)),1,0))</f>
        <v>0</v>
      </c>
      <c r="AI2876" s="194"/>
    </row>
    <row r="2877" spans="1:35" ht="16.5" customHeight="1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75">
        <f>IF(AND($X$5012&lt;&gt;" ",$X$5012&lt;&gt;0),IF(X2877=$X$5012,1+COUNTIF(U$7:U2876,"&gt;0"),0),0)</f>
        <v>0</v>
      </c>
      <c r="V2877" s="178" t="s">
        <v>3066</v>
      </c>
      <c r="W2877" s="130"/>
      <c r="X2877" s="131"/>
      <c r="Y2877" s="131"/>
      <c r="Z2877" s="206"/>
      <c r="AA2877" s="134"/>
      <c r="AB2877" s="174">
        <f>IF(AC2877="totale",SUMIF(AA$7:AA2877,"somma",Z$7:Z2877)-SUMIF(AC$7:AC2876,"totale",AB$7:AB2876),0)</f>
        <v>0</v>
      </c>
      <c r="AC2877" s="134"/>
      <c r="AD2877" s="194">
        <f t="shared" si="192"/>
        <v>0</v>
      </c>
      <c r="AE2877" s="124" t="str">
        <f t="shared" si="191"/>
        <v/>
      </c>
      <c r="AF2877" s="195" t="str">
        <f t="shared" si="193"/>
        <v/>
      </c>
      <c r="AG2877" s="194" t="str">
        <f t="shared" si="194"/>
        <v/>
      </c>
      <c r="AH2877" s="194">
        <f>IF(AG2877="",0,IF(ISERROR(VLOOKUP(AG2877,AG$7:AG2876,1,FALSE)),1,0))</f>
        <v>0</v>
      </c>
      <c r="AI2877" s="194"/>
    </row>
    <row r="2878" spans="1:35" ht="16.5" customHeight="1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75">
        <f>IF(AND($X$5012&lt;&gt;" ",$X$5012&lt;&gt;0),IF(X2878=$X$5012,1+COUNTIF(U$7:U2877,"&gt;0"),0),0)</f>
        <v>0</v>
      </c>
      <c r="V2878" s="178" t="s">
        <v>3067</v>
      </c>
      <c r="W2878" s="130"/>
      <c r="X2878" s="131"/>
      <c r="Y2878" s="131"/>
      <c r="Z2878" s="206"/>
      <c r="AA2878" s="134"/>
      <c r="AB2878" s="174">
        <f>IF(AC2878="totale",SUMIF(AA$7:AA2878,"somma",Z$7:Z2878)-SUMIF(AC$7:AC2877,"totale",AB$7:AB2877),0)</f>
        <v>0</v>
      </c>
      <c r="AC2878" s="134"/>
      <c r="AD2878" s="194">
        <f t="shared" si="192"/>
        <v>0</v>
      </c>
      <c r="AE2878" s="124" t="str">
        <f t="shared" si="191"/>
        <v/>
      </c>
      <c r="AF2878" s="195" t="str">
        <f t="shared" si="193"/>
        <v/>
      </c>
      <c r="AG2878" s="194" t="str">
        <f t="shared" si="194"/>
        <v/>
      </c>
      <c r="AH2878" s="194">
        <f>IF(AG2878="",0,IF(ISERROR(VLOOKUP(AG2878,AG$7:AG2877,1,FALSE)),1,0))</f>
        <v>0</v>
      </c>
      <c r="AI2878" s="194"/>
    </row>
    <row r="2879" spans="1:35" ht="16.5" customHeight="1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75">
        <f>IF(AND($X$5012&lt;&gt;" ",$X$5012&lt;&gt;0),IF(X2879=$X$5012,1+COUNTIF(U$7:U2878,"&gt;0"),0),0)</f>
        <v>0</v>
      </c>
      <c r="V2879" s="178" t="s">
        <v>3068</v>
      </c>
      <c r="W2879" s="130"/>
      <c r="X2879" s="131"/>
      <c r="Y2879" s="131"/>
      <c r="Z2879" s="206"/>
      <c r="AA2879" s="134"/>
      <c r="AB2879" s="174">
        <f>IF(AC2879="totale",SUMIF(AA$7:AA2879,"somma",Z$7:Z2879)-SUMIF(AC$7:AC2878,"totale",AB$7:AB2878),0)</f>
        <v>0</v>
      </c>
      <c r="AC2879" s="134"/>
      <c r="AD2879" s="194">
        <f t="shared" si="192"/>
        <v>0</v>
      </c>
      <c r="AE2879" s="124" t="str">
        <f t="shared" si="191"/>
        <v/>
      </c>
      <c r="AF2879" s="195" t="str">
        <f t="shared" si="193"/>
        <v/>
      </c>
      <c r="AG2879" s="194" t="str">
        <f t="shared" si="194"/>
        <v/>
      </c>
      <c r="AH2879" s="194">
        <f>IF(AG2879="",0,IF(ISERROR(VLOOKUP(AG2879,AG$7:AG2878,1,FALSE)),1,0))</f>
        <v>0</v>
      </c>
      <c r="AI2879" s="194"/>
    </row>
    <row r="2880" spans="1:35" ht="16.5" customHeight="1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75">
        <f>IF(AND($X$5012&lt;&gt;" ",$X$5012&lt;&gt;0),IF(X2880=$X$5012,1+COUNTIF(U$7:U2879,"&gt;0"),0),0)</f>
        <v>0</v>
      </c>
      <c r="V2880" s="178" t="s">
        <v>3069</v>
      </c>
      <c r="W2880" s="130"/>
      <c r="X2880" s="131"/>
      <c r="Y2880" s="131"/>
      <c r="Z2880" s="206"/>
      <c r="AA2880" s="134"/>
      <c r="AB2880" s="174">
        <f>IF(AC2880="totale",SUMIF(AA$7:AA2880,"somma",Z$7:Z2880)-SUMIF(AC$7:AC2879,"totale",AB$7:AB2879),0)</f>
        <v>0</v>
      </c>
      <c r="AC2880" s="134"/>
      <c r="AD2880" s="194">
        <f t="shared" si="192"/>
        <v>0</v>
      </c>
      <c r="AE2880" s="124" t="str">
        <f t="shared" si="191"/>
        <v/>
      </c>
      <c r="AF2880" s="195" t="str">
        <f t="shared" si="193"/>
        <v/>
      </c>
      <c r="AG2880" s="194" t="str">
        <f t="shared" si="194"/>
        <v/>
      </c>
      <c r="AH2880" s="194">
        <f>IF(AG2880="",0,IF(ISERROR(VLOOKUP(AG2880,AG$7:AG2879,1,FALSE)),1,0))</f>
        <v>0</v>
      </c>
      <c r="AI2880" s="194"/>
    </row>
    <row r="2881" spans="1:35" ht="16.5" customHeight="1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75">
        <f>IF(AND($X$5012&lt;&gt;" ",$X$5012&lt;&gt;0),IF(X2881=$X$5012,1+COUNTIF(U$7:U2880,"&gt;0"),0),0)</f>
        <v>0</v>
      </c>
      <c r="V2881" s="178" t="s">
        <v>3070</v>
      </c>
      <c r="W2881" s="130"/>
      <c r="X2881" s="131"/>
      <c r="Y2881" s="131"/>
      <c r="Z2881" s="206"/>
      <c r="AA2881" s="134"/>
      <c r="AB2881" s="174">
        <f>IF(AC2881="totale",SUMIF(AA$7:AA2881,"somma",Z$7:Z2881)-SUMIF(AC$7:AC2880,"totale",AB$7:AB2880),0)</f>
        <v>0</v>
      </c>
      <c r="AC2881" s="134"/>
      <c r="AD2881" s="194">
        <f t="shared" si="192"/>
        <v>0</v>
      </c>
      <c r="AE2881" s="124" t="str">
        <f t="shared" si="191"/>
        <v/>
      </c>
      <c r="AF2881" s="195" t="str">
        <f t="shared" si="193"/>
        <v/>
      </c>
      <c r="AG2881" s="194" t="str">
        <f t="shared" si="194"/>
        <v/>
      </c>
      <c r="AH2881" s="194">
        <f>IF(AG2881="",0,IF(ISERROR(VLOOKUP(AG2881,AG$7:AG2880,1,FALSE)),1,0))</f>
        <v>0</v>
      </c>
      <c r="AI2881" s="194"/>
    </row>
    <row r="2882" spans="1:35" ht="16.5" customHeight="1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75">
        <f>IF(AND($X$5012&lt;&gt;" ",$X$5012&lt;&gt;0),IF(X2882=$X$5012,1+COUNTIF(U$7:U2881,"&gt;0"),0),0)</f>
        <v>0</v>
      </c>
      <c r="V2882" s="178" t="s">
        <v>3071</v>
      </c>
      <c r="W2882" s="130"/>
      <c r="X2882" s="131"/>
      <c r="Y2882" s="131"/>
      <c r="Z2882" s="206"/>
      <c r="AA2882" s="134"/>
      <c r="AB2882" s="174">
        <f>IF(AC2882="totale",SUMIF(AA$7:AA2882,"somma",Z$7:Z2882)-SUMIF(AC$7:AC2881,"totale",AB$7:AB2881),0)</f>
        <v>0</v>
      </c>
      <c r="AC2882" s="134"/>
      <c r="AD2882" s="194">
        <f t="shared" si="192"/>
        <v>0</v>
      </c>
      <c r="AE2882" s="124" t="str">
        <f t="shared" si="191"/>
        <v/>
      </c>
      <c r="AF2882" s="195" t="str">
        <f t="shared" si="193"/>
        <v/>
      </c>
      <c r="AG2882" s="194" t="str">
        <f t="shared" si="194"/>
        <v/>
      </c>
      <c r="AH2882" s="194">
        <f>IF(AG2882="",0,IF(ISERROR(VLOOKUP(AG2882,AG$7:AG2881,1,FALSE)),1,0))</f>
        <v>0</v>
      </c>
      <c r="AI2882" s="194"/>
    </row>
    <row r="2883" spans="1:35" ht="16.5" customHeight="1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75">
        <f>IF(AND($X$5012&lt;&gt;" ",$X$5012&lt;&gt;0),IF(X2883=$X$5012,1+COUNTIF(U$7:U2882,"&gt;0"),0),0)</f>
        <v>0</v>
      </c>
      <c r="V2883" s="178" t="s">
        <v>3072</v>
      </c>
      <c r="W2883" s="130"/>
      <c r="X2883" s="131"/>
      <c r="Y2883" s="131"/>
      <c r="Z2883" s="206"/>
      <c r="AA2883" s="134"/>
      <c r="AB2883" s="174">
        <f>IF(AC2883="totale",SUMIF(AA$7:AA2883,"somma",Z$7:Z2883)-SUMIF(AC$7:AC2882,"totale",AB$7:AB2882),0)</f>
        <v>0</v>
      </c>
      <c r="AC2883" s="134"/>
      <c r="AD2883" s="194">
        <f t="shared" si="192"/>
        <v>0</v>
      </c>
      <c r="AE2883" s="124" t="str">
        <f t="shared" si="191"/>
        <v/>
      </c>
      <c r="AF2883" s="195" t="str">
        <f t="shared" si="193"/>
        <v/>
      </c>
      <c r="AG2883" s="194" t="str">
        <f t="shared" si="194"/>
        <v/>
      </c>
      <c r="AH2883" s="194">
        <f>IF(AG2883="",0,IF(ISERROR(VLOOKUP(AG2883,AG$7:AG2882,1,FALSE)),1,0))</f>
        <v>0</v>
      </c>
      <c r="AI2883" s="194"/>
    </row>
    <row r="2884" spans="1:35" ht="16.5" customHeight="1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75">
        <f>IF(AND($X$5012&lt;&gt;" ",$X$5012&lt;&gt;0),IF(X2884=$X$5012,1+COUNTIF(U$7:U2883,"&gt;0"),0),0)</f>
        <v>0</v>
      </c>
      <c r="V2884" s="178" t="s">
        <v>3073</v>
      </c>
      <c r="W2884" s="130"/>
      <c r="X2884" s="131"/>
      <c r="Y2884" s="131"/>
      <c r="Z2884" s="206"/>
      <c r="AA2884" s="134"/>
      <c r="AB2884" s="174">
        <f>IF(AC2884="totale",SUMIF(AA$7:AA2884,"somma",Z$7:Z2884)-SUMIF(AC$7:AC2883,"totale",AB$7:AB2883),0)</f>
        <v>0</v>
      </c>
      <c r="AC2884" s="134"/>
      <c r="AD2884" s="194">
        <f t="shared" si="192"/>
        <v>0</v>
      </c>
      <c r="AE2884" s="124" t="str">
        <f t="shared" si="191"/>
        <v/>
      </c>
      <c r="AF2884" s="195" t="str">
        <f t="shared" si="193"/>
        <v/>
      </c>
      <c r="AG2884" s="194" t="str">
        <f t="shared" si="194"/>
        <v/>
      </c>
      <c r="AH2884" s="194">
        <f>IF(AG2884="",0,IF(ISERROR(VLOOKUP(AG2884,AG$7:AG2883,1,FALSE)),1,0))</f>
        <v>0</v>
      </c>
      <c r="AI2884" s="194"/>
    </row>
    <row r="2885" spans="1:35" ht="16.5" customHeight="1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75">
        <f>IF(AND($X$5012&lt;&gt;" ",$X$5012&lt;&gt;0),IF(X2885=$X$5012,1+COUNTIF(U$7:U2884,"&gt;0"),0),0)</f>
        <v>0</v>
      </c>
      <c r="V2885" s="178" t="s">
        <v>3074</v>
      </c>
      <c r="W2885" s="130"/>
      <c r="X2885" s="131"/>
      <c r="Y2885" s="131"/>
      <c r="Z2885" s="206"/>
      <c r="AA2885" s="134"/>
      <c r="AB2885" s="174">
        <f>IF(AC2885="totale",SUMIF(AA$7:AA2885,"somma",Z$7:Z2885)-SUMIF(AC$7:AC2884,"totale",AB$7:AB2884),0)</f>
        <v>0</v>
      </c>
      <c r="AC2885" s="134"/>
      <c r="AD2885" s="194">
        <f t="shared" si="192"/>
        <v>0</v>
      </c>
      <c r="AE2885" s="124" t="str">
        <f t="shared" si="191"/>
        <v/>
      </c>
      <c r="AF2885" s="195" t="str">
        <f t="shared" si="193"/>
        <v/>
      </c>
      <c r="AG2885" s="194" t="str">
        <f t="shared" si="194"/>
        <v/>
      </c>
      <c r="AH2885" s="194">
        <f>IF(AG2885="",0,IF(ISERROR(VLOOKUP(AG2885,AG$7:AG2884,1,FALSE)),1,0))</f>
        <v>0</v>
      </c>
      <c r="AI2885" s="194"/>
    </row>
    <row r="2886" spans="1:35" ht="16.5" customHeight="1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75">
        <f>IF(AND($X$5012&lt;&gt;" ",$X$5012&lt;&gt;0),IF(X2886=$X$5012,1+COUNTIF(U$7:U2885,"&gt;0"),0),0)</f>
        <v>0</v>
      </c>
      <c r="V2886" s="178" t="s">
        <v>3075</v>
      </c>
      <c r="W2886" s="130"/>
      <c r="X2886" s="131"/>
      <c r="Y2886" s="131"/>
      <c r="Z2886" s="206"/>
      <c r="AA2886" s="134"/>
      <c r="AB2886" s="174">
        <f>IF(AC2886="totale",SUMIF(AA$7:AA2886,"somma",Z$7:Z2886)-SUMIF(AC$7:AC2885,"totale",AB$7:AB2885),0)</f>
        <v>0</v>
      </c>
      <c r="AC2886" s="134"/>
      <c r="AD2886" s="194">
        <f t="shared" si="192"/>
        <v>0</v>
      </c>
      <c r="AE2886" s="124" t="str">
        <f t="shared" ref="AE2886:AE2949" si="195">IF(W2886&gt;0,CONCATENATE(MONTH(W2886)&amp;X2886),"")</f>
        <v/>
      </c>
      <c r="AF2886" s="195" t="str">
        <f t="shared" si="193"/>
        <v/>
      </c>
      <c r="AG2886" s="194" t="str">
        <f t="shared" si="194"/>
        <v/>
      </c>
      <c r="AH2886" s="194">
        <f>IF(AG2886="",0,IF(ISERROR(VLOOKUP(AG2886,AG$7:AG2885,1,FALSE)),1,0))</f>
        <v>0</v>
      </c>
      <c r="AI2886" s="194"/>
    </row>
    <row r="2887" spans="1:35" ht="16.5" customHeight="1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75">
        <f>IF(AND($X$5012&lt;&gt;" ",$X$5012&lt;&gt;0),IF(X2887=$X$5012,1+COUNTIF(U$7:U2886,"&gt;0"),0),0)</f>
        <v>0</v>
      </c>
      <c r="V2887" s="178" t="s">
        <v>3076</v>
      </c>
      <c r="W2887" s="130"/>
      <c r="X2887" s="131"/>
      <c r="Y2887" s="131"/>
      <c r="Z2887" s="206"/>
      <c r="AA2887" s="134"/>
      <c r="AB2887" s="174">
        <f>IF(AC2887="totale",SUMIF(AA$7:AA2887,"somma",Z$7:Z2887)-SUMIF(AC$7:AC2886,"totale",AB$7:AB2886),0)</f>
        <v>0</v>
      </c>
      <c r="AC2887" s="134"/>
      <c r="AD2887" s="194">
        <f t="shared" si="192"/>
        <v>0</v>
      </c>
      <c r="AE2887" s="124" t="str">
        <f t="shared" si="195"/>
        <v/>
      </c>
      <c r="AF2887" s="195" t="str">
        <f t="shared" si="193"/>
        <v/>
      </c>
      <c r="AG2887" s="194" t="str">
        <f t="shared" si="194"/>
        <v/>
      </c>
      <c r="AH2887" s="194">
        <f>IF(AG2887="",0,IF(ISERROR(VLOOKUP(AG2887,AG$7:AG2886,1,FALSE)),1,0))</f>
        <v>0</v>
      </c>
      <c r="AI2887" s="194"/>
    </row>
    <row r="2888" spans="1:35" ht="16.5" customHeight="1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75">
        <f>IF(AND($X$5012&lt;&gt;" ",$X$5012&lt;&gt;0),IF(X2888=$X$5012,1+COUNTIF(U$7:U2887,"&gt;0"),0),0)</f>
        <v>0</v>
      </c>
      <c r="V2888" s="178" t="s">
        <v>3077</v>
      </c>
      <c r="W2888" s="130"/>
      <c r="X2888" s="131"/>
      <c r="Y2888" s="131"/>
      <c r="Z2888" s="206"/>
      <c r="AA2888" s="134"/>
      <c r="AB2888" s="174">
        <f>IF(AC2888="totale",SUMIF(AA$7:AA2888,"somma",Z$7:Z2888)-SUMIF(AC$7:AC2887,"totale",AB$7:AB2887),0)</f>
        <v>0</v>
      </c>
      <c r="AC2888" s="134"/>
      <c r="AD2888" s="194">
        <f t="shared" ref="AD2888:AD2951" si="196">IF(ISBLANK(X2888),0,VLOOKUP(X2888,$B$8:$E$57,1,FALSE))</f>
        <v>0</v>
      </c>
      <c r="AE2888" s="124" t="str">
        <f t="shared" si="195"/>
        <v/>
      </c>
      <c r="AF2888" s="195" t="str">
        <f t="shared" ref="AF2888:AF2951" si="197">IF(OR(AND(Z2888&lt;&gt;0,ISBLANK(X2888)),ISERROR(AD2888)),"ERR","")</f>
        <v/>
      </c>
      <c r="AG2888" s="194" t="str">
        <f t="shared" si="194"/>
        <v/>
      </c>
      <c r="AH2888" s="194">
        <f>IF(AG2888="",0,IF(ISERROR(VLOOKUP(AG2888,AG$7:AG2887,1,FALSE)),1,0))</f>
        <v>0</v>
      </c>
      <c r="AI2888" s="194"/>
    </row>
    <row r="2889" spans="1:35" ht="16.5" customHeight="1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75">
        <f>IF(AND($X$5012&lt;&gt;" ",$X$5012&lt;&gt;0),IF(X2889=$X$5012,1+COUNTIF(U$7:U2888,"&gt;0"),0),0)</f>
        <v>0</v>
      </c>
      <c r="V2889" s="178" t="s">
        <v>3078</v>
      </c>
      <c r="W2889" s="130"/>
      <c r="X2889" s="131"/>
      <c r="Y2889" s="131"/>
      <c r="Z2889" s="206"/>
      <c r="AA2889" s="134"/>
      <c r="AB2889" s="174">
        <f>IF(AC2889="totale",SUMIF(AA$7:AA2889,"somma",Z$7:Z2889)-SUMIF(AC$7:AC2888,"totale",AB$7:AB2888),0)</f>
        <v>0</v>
      </c>
      <c r="AC2889" s="134"/>
      <c r="AD2889" s="194">
        <f t="shared" si="196"/>
        <v>0</v>
      </c>
      <c r="AE2889" s="124" t="str">
        <f t="shared" si="195"/>
        <v/>
      </c>
      <c r="AF2889" s="195" t="str">
        <f t="shared" si="197"/>
        <v/>
      </c>
      <c r="AG2889" s="194" t="str">
        <f t="shared" si="194"/>
        <v/>
      </c>
      <c r="AH2889" s="194">
        <f>IF(AG2889="",0,IF(ISERROR(VLOOKUP(AG2889,AG$7:AG2888,1,FALSE)),1,0))</f>
        <v>0</v>
      </c>
      <c r="AI2889" s="194"/>
    </row>
    <row r="2890" spans="1:35" ht="16.5" customHeight="1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75">
        <f>IF(AND($X$5012&lt;&gt;" ",$X$5012&lt;&gt;0),IF(X2890=$X$5012,1+COUNTIF(U$7:U2889,"&gt;0"),0),0)</f>
        <v>0</v>
      </c>
      <c r="V2890" s="178" t="s">
        <v>3079</v>
      </c>
      <c r="W2890" s="130"/>
      <c r="X2890" s="131"/>
      <c r="Y2890" s="131"/>
      <c r="Z2890" s="206"/>
      <c r="AA2890" s="134"/>
      <c r="AB2890" s="174">
        <f>IF(AC2890="totale",SUMIF(AA$7:AA2890,"somma",Z$7:Z2890)-SUMIF(AC$7:AC2889,"totale",AB$7:AB2889),0)</f>
        <v>0</v>
      </c>
      <c r="AC2890" s="134"/>
      <c r="AD2890" s="194">
        <f t="shared" si="196"/>
        <v>0</v>
      </c>
      <c r="AE2890" s="124" t="str">
        <f t="shared" si="195"/>
        <v/>
      </c>
      <c r="AF2890" s="195" t="str">
        <f t="shared" si="197"/>
        <v/>
      </c>
      <c r="AG2890" s="194" t="str">
        <f t="shared" ref="AG2890:AG2953" si="198">IF(W2890&gt;0,CONCATENATE(MONTH(W2890),"-",YEAR(W2890)),"")</f>
        <v/>
      </c>
      <c r="AH2890" s="194">
        <f>IF(AG2890="",0,IF(ISERROR(VLOOKUP(AG2890,AG$7:AG2889,1,FALSE)),1,0))</f>
        <v>0</v>
      </c>
      <c r="AI2890" s="194"/>
    </row>
    <row r="2891" spans="1:35" ht="16.5" customHeight="1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75">
        <f>IF(AND($X$5012&lt;&gt;" ",$X$5012&lt;&gt;0),IF(X2891=$X$5012,1+COUNTIF(U$7:U2890,"&gt;0"),0),0)</f>
        <v>0</v>
      </c>
      <c r="V2891" s="178" t="s">
        <v>3080</v>
      </c>
      <c r="W2891" s="130"/>
      <c r="X2891" s="131"/>
      <c r="Y2891" s="131"/>
      <c r="Z2891" s="206"/>
      <c r="AA2891" s="134"/>
      <c r="AB2891" s="174">
        <f>IF(AC2891="totale",SUMIF(AA$7:AA2891,"somma",Z$7:Z2891)-SUMIF(AC$7:AC2890,"totale",AB$7:AB2890),0)</f>
        <v>0</v>
      </c>
      <c r="AC2891" s="134"/>
      <c r="AD2891" s="194">
        <f t="shared" si="196"/>
        <v>0</v>
      </c>
      <c r="AE2891" s="124" t="str">
        <f t="shared" si="195"/>
        <v/>
      </c>
      <c r="AF2891" s="195" t="str">
        <f t="shared" si="197"/>
        <v/>
      </c>
      <c r="AG2891" s="194" t="str">
        <f t="shared" si="198"/>
        <v/>
      </c>
      <c r="AH2891" s="194">
        <f>IF(AG2891="",0,IF(ISERROR(VLOOKUP(AG2891,AG$7:AG2890,1,FALSE)),1,0))</f>
        <v>0</v>
      </c>
      <c r="AI2891" s="194"/>
    </row>
    <row r="2892" spans="1:35" ht="16.5" customHeight="1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75">
        <f>IF(AND($X$5012&lt;&gt;" ",$X$5012&lt;&gt;0),IF(X2892=$X$5012,1+COUNTIF(U$7:U2891,"&gt;0"),0),0)</f>
        <v>0</v>
      </c>
      <c r="V2892" s="178" t="s">
        <v>3081</v>
      </c>
      <c r="W2892" s="130"/>
      <c r="X2892" s="131"/>
      <c r="Y2892" s="131"/>
      <c r="Z2892" s="206"/>
      <c r="AA2892" s="134"/>
      <c r="AB2892" s="174">
        <f>IF(AC2892="totale",SUMIF(AA$7:AA2892,"somma",Z$7:Z2892)-SUMIF(AC$7:AC2891,"totale",AB$7:AB2891),0)</f>
        <v>0</v>
      </c>
      <c r="AC2892" s="134"/>
      <c r="AD2892" s="194">
        <f t="shared" si="196"/>
        <v>0</v>
      </c>
      <c r="AE2892" s="124" t="str">
        <f t="shared" si="195"/>
        <v/>
      </c>
      <c r="AF2892" s="195" t="str">
        <f t="shared" si="197"/>
        <v/>
      </c>
      <c r="AG2892" s="194" t="str">
        <f t="shared" si="198"/>
        <v/>
      </c>
      <c r="AH2892" s="194">
        <f>IF(AG2892="",0,IF(ISERROR(VLOOKUP(AG2892,AG$7:AG2891,1,FALSE)),1,0))</f>
        <v>0</v>
      </c>
      <c r="AI2892" s="194"/>
    </row>
    <row r="2893" spans="1:35" ht="16.5" customHeight="1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75">
        <f>IF(AND($X$5012&lt;&gt;" ",$X$5012&lt;&gt;0),IF(X2893=$X$5012,1+COUNTIF(U$7:U2892,"&gt;0"),0),0)</f>
        <v>0</v>
      </c>
      <c r="V2893" s="178" t="s">
        <v>3082</v>
      </c>
      <c r="W2893" s="130"/>
      <c r="X2893" s="131"/>
      <c r="Y2893" s="131"/>
      <c r="Z2893" s="206"/>
      <c r="AA2893" s="134"/>
      <c r="AB2893" s="174">
        <f>IF(AC2893="totale",SUMIF(AA$7:AA2893,"somma",Z$7:Z2893)-SUMIF(AC$7:AC2892,"totale",AB$7:AB2892),0)</f>
        <v>0</v>
      </c>
      <c r="AC2893" s="134"/>
      <c r="AD2893" s="194">
        <f t="shared" si="196"/>
        <v>0</v>
      </c>
      <c r="AE2893" s="124" t="str">
        <f t="shared" si="195"/>
        <v/>
      </c>
      <c r="AF2893" s="195" t="str">
        <f t="shared" si="197"/>
        <v/>
      </c>
      <c r="AG2893" s="194" t="str">
        <f t="shared" si="198"/>
        <v/>
      </c>
      <c r="AH2893" s="194">
        <f>IF(AG2893="",0,IF(ISERROR(VLOOKUP(AG2893,AG$7:AG2892,1,FALSE)),1,0))</f>
        <v>0</v>
      </c>
      <c r="AI2893" s="194"/>
    </row>
    <row r="2894" spans="1:35" ht="16.5" customHeight="1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75">
        <f>IF(AND($X$5012&lt;&gt;" ",$X$5012&lt;&gt;0),IF(X2894=$X$5012,1+COUNTIF(U$7:U2893,"&gt;0"),0),0)</f>
        <v>0</v>
      </c>
      <c r="V2894" s="178" t="s">
        <v>3083</v>
      </c>
      <c r="W2894" s="130"/>
      <c r="X2894" s="131"/>
      <c r="Y2894" s="131"/>
      <c r="Z2894" s="206"/>
      <c r="AA2894" s="134"/>
      <c r="AB2894" s="174">
        <f>IF(AC2894="totale",SUMIF(AA$7:AA2894,"somma",Z$7:Z2894)-SUMIF(AC$7:AC2893,"totale",AB$7:AB2893),0)</f>
        <v>0</v>
      </c>
      <c r="AC2894" s="134"/>
      <c r="AD2894" s="194">
        <f t="shared" si="196"/>
        <v>0</v>
      </c>
      <c r="AE2894" s="124" t="str">
        <f t="shared" si="195"/>
        <v/>
      </c>
      <c r="AF2894" s="195" t="str">
        <f t="shared" si="197"/>
        <v/>
      </c>
      <c r="AG2894" s="194" t="str">
        <f t="shared" si="198"/>
        <v/>
      </c>
      <c r="AH2894" s="194">
        <f>IF(AG2894="",0,IF(ISERROR(VLOOKUP(AG2894,AG$7:AG2893,1,FALSE)),1,0))</f>
        <v>0</v>
      </c>
      <c r="AI2894" s="194"/>
    </row>
    <row r="2895" spans="1:35" ht="16.5" customHeight="1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75">
        <f>IF(AND($X$5012&lt;&gt;" ",$X$5012&lt;&gt;0),IF(X2895=$X$5012,1+COUNTIF(U$7:U2894,"&gt;0"),0),0)</f>
        <v>0</v>
      </c>
      <c r="V2895" s="178" t="s">
        <v>3084</v>
      </c>
      <c r="W2895" s="130"/>
      <c r="X2895" s="131"/>
      <c r="Y2895" s="131"/>
      <c r="Z2895" s="206"/>
      <c r="AA2895" s="134"/>
      <c r="AB2895" s="174">
        <f>IF(AC2895="totale",SUMIF(AA$7:AA2895,"somma",Z$7:Z2895)-SUMIF(AC$7:AC2894,"totale",AB$7:AB2894),0)</f>
        <v>0</v>
      </c>
      <c r="AC2895" s="134"/>
      <c r="AD2895" s="194">
        <f t="shared" si="196"/>
        <v>0</v>
      </c>
      <c r="AE2895" s="124" t="str">
        <f t="shared" si="195"/>
        <v/>
      </c>
      <c r="AF2895" s="195" t="str">
        <f t="shared" si="197"/>
        <v/>
      </c>
      <c r="AG2895" s="194" t="str">
        <f t="shared" si="198"/>
        <v/>
      </c>
      <c r="AH2895" s="194">
        <f>IF(AG2895="",0,IF(ISERROR(VLOOKUP(AG2895,AG$7:AG2894,1,FALSE)),1,0))</f>
        <v>0</v>
      </c>
      <c r="AI2895" s="194"/>
    </row>
    <row r="2896" spans="1:35" ht="16.5" customHeight="1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75">
        <f>IF(AND($X$5012&lt;&gt;" ",$X$5012&lt;&gt;0),IF(X2896=$X$5012,1+COUNTIF(U$7:U2895,"&gt;0"),0),0)</f>
        <v>0</v>
      </c>
      <c r="V2896" s="178" t="s">
        <v>3085</v>
      </c>
      <c r="W2896" s="130"/>
      <c r="X2896" s="131"/>
      <c r="Y2896" s="131"/>
      <c r="Z2896" s="206"/>
      <c r="AA2896" s="134"/>
      <c r="AB2896" s="174">
        <f>IF(AC2896="totale",SUMIF(AA$7:AA2896,"somma",Z$7:Z2896)-SUMIF(AC$7:AC2895,"totale",AB$7:AB2895),0)</f>
        <v>0</v>
      </c>
      <c r="AC2896" s="134"/>
      <c r="AD2896" s="194">
        <f t="shared" si="196"/>
        <v>0</v>
      </c>
      <c r="AE2896" s="124" t="str">
        <f t="shared" si="195"/>
        <v/>
      </c>
      <c r="AF2896" s="195" t="str">
        <f t="shared" si="197"/>
        <v/>
      </c>
      <c r="AG2896" s="194" t="str">
        <f t="shared" si="198"/>
        <v/>
      </c>
      <c r="AH2896" s="194">
        <f>IF(AG2896="",0,IF(ISERROR(VLOOKUP(AG2896,AG$7:AG2895,1,FALSE)),1,0))</f>
        <v>0</v>
      </c>
      <c r="AI2896" s="194"/>
    </row>
    <row r="2897" spans="1:35" ht="16.5" customHeight="1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75">
        <f>IF(AND($X$5012&lt;&gt;" ",$X$5012&lt;&gt;0),IF(X2897=$X$5012,1+COUNTIF(U$7:U2896,"&gt;0"),0),0)</f>
        <v>0</v>
      </c>
      <c r="V2897" s="178" t="s">
        <v>3086</v>
      </c>
      <c r="W2897" s="130"/>
      <c r="X2897" s="131"/>
      <c r="Y2897" s="131"/>
      <c r="Z2897" s="206"/>
      <c r="AA2897" s="134"/>
      <c r="AB2897" s="174">
        <f>IF(AC2897="totale",SUMIF(AA$7:AA2897,"somma",Z$7:Z2897)-SUMIF(AC$7:AC2896,"totale",AB$7:AB2896),0)</f>
        <v>0</v>
      </c>
      <c r="AC2897" s="134"/>
      <c r="AD2897" s="194">
        <f t="shared" si="196"/>
        <v>0</v>
      </c>
      <c r="AE2897" s="124" t="str">
        <f t="shared" si="195"/>
        <v/>
      </c>
      <c r="AF2897" s="195" t="str">
        <f t="shared" si="197"/>
        <v/>
      </c>
      <c r="AG2897" s="194" t="str">
        <f t="shared" si="198"/>
        <v/>
      </c>
      <c r="AH2897" s="194">
        <f>IF(AG2897="",0,IF(ISERROR(VLOOKUP(AG2897,AG$7:AG2896,1,FALSE)),1,0))</f>
        <v>0</v>
      </c>
      <c r="AI2897" s="194"/>
    </row>
    <row r="2898" spans="1:35" ht="16.5" customHeight="1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75">
        <f>IF(AND($X$5012&lt;&gt;" ",$X$5012&lt;&gt;0),IF(X2898=$X$5012,1+COUNTIF(U$7:U2897,"&gt;0"),0),0)</f>
        <v>0</v>
      </c>
      <c r="V2898" s="178" t="s">
        <v>3087</v>
      </c>
      <c r="W2898" s="130"/>
      <c r="X2898" s="131"/>
      <c r="Y2898" s="131"/>
      <c r="Z2898" s="206"/>
      <c r="AA2898" s="134"/>
      <c r="AB2898" s="174">
        <f>IF(AC2898="totale",SUMIF(AA$7:AA2898,"somma",Z$7:Z2898)-SUMIF(AC$7:AC2897,"totale",AB$7:AB2897),0)</f>
        <v>0</v>
      </c>
      <c r="AC2898" s="134"/>
      <c r="AD2898" s="194">
        <f t="shared" si="196"/>
        <v>0</v>
      </c>
      <c r="AE2898" s="124" t="str">
        <f t="shared" si="195"/>
        <v/>
      </c>
      <c r="AF2898" s="195" t="str">
        <f t="shared" si="197"/>
        <v/>
      </c>
      <c r="AG2898" s="194" t="str">
        <f t="shared" si="198"/>
        <v/>
      </c>
      <c r="AH2898" s="194">
        <f>IF(AG2898="",0,IF(ISERROR(VLOOKUP(AG2898,AG$7:AG2897,1,FALSE)),1,0))</f>
        <v>0</v>
      </c>
      <c r="AI2898" s="194"/>
    </row>
    <row r="2899" spans="1:35" ht="16.5" customHeight="1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75">
        <f>IF(AND($X$5012&lt;&gt;" ",$X$5012&lt;&gt;0),IF(X2899=$X$5012,1+COUNTIF(U$7:U2898,"&gt;0"),0),0)</f>
        <v>0</v>
      </c>
      <c r="V2899" s="178" t="s">
        <v>3088</v>
      </c>
      <c r="W2899" s="130"/>
      <c r="X2899" s="131"/>
      <c r="Y2899" s="131"/>
      <c r="Z2899" s="206"/>
      <c r="AA2899" s="134"/>
      <c r="AB2899" s="174">
        <f>IF(AC2899="totale",SUMIF(AA$7:AA2899,"somma",Z$7:Z2899)-SUMIF(AC$7:AC2898,"totale",AB$7:AB2898),0)</f>
        <v>0</v>
      </c>
      <c r="AC2899" s="134"/>
      <c r="AD2899" s="194">
        <f t="shared" si="196"/>
        <v>0</v>
      </c>
      <c r="AE2899" s="124" t="str">
        <f t="shared" si="195"/>
        <v/>
      </c>
      <c r="AF2899" s="195" t="str">
        <f t="shared" si="197"/>
        <v/>
      </c>
      <c r="AG2899" s="194" t="str">
        <f t="shared" si="198"/>
        <v/>
      </c>
      <c r="AH2899" s="194">
        <f>IF(AG2899="",0,IF(ISERROR(VLOOKUP(AG2899,AG$7:AG2898,1,FALSE)),1,0))</f>
        <v>0</v>
      </c>
      <c r="AI2899" s="194"/>
    </row>
    <row r="2900" spans="1:35" ht="16.5" customHeight="1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75">
        <f>IF(AND($X$5012&lt;&gt;" ",$X$5012&lt;&gt;0),IF(X2900=$X$5012,1+COUNTIF(U$7:U2899,"&gt;0"),0),0)</f>
        <v>0</v>
      </c>
      <c r="V2900" s="178" t="s">
        <v>3089</v>
      </c>
      <c r="W2900" s="130"/>
      <c r="X2900" s="131"/>
      <c r="Y2900" s="131"/>
      <c r="Z2900" s="206"/>
      <c r="AA2900" s="134"/>
      <c r="AB2900" s="174">
        <f>IF(AC2900="totale",SUMIF(AA$7:AA2900,"somma",Z$7:Z2900)-SUMIF(AC$7:AC2899,"totale",AB$7:AB2899),0)</f>
        <v>0</v>
      </c>
      <c r="AC2900" s="134"/>
      <c r="AD2900" s="194">
        <f t="shared" si="196"/>
        <v>0</v>
      </c>
      <c r="AE2900" s="124" t="str">
        <f t="shared" si="195"/>
        <v/>
      </c>
      <c r="AF2900" s="195" t="str">
        <f t="shared" si="197"/>
        <v/>
      </c>
      <c r="AG2900" s="194" t="str">
        <f t="shared" si="198"/>
        <v/>
      </c>
      <c r="AH2900" s="194">
        <f>IF(AG2900="",0,IF(ISERROR(VLOOKUP(AG2900,AG$7:AG2899,1,FALSE)),1,0))</f>
        <v>0</v>
      </c>
      <c r="AI2900" s="194"/>
    </row>
    <row r="2901" spans="1:35" ht="16.5" customHeight="1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75">
        <f>IF(AND($X$5012&lt;&gt;" ",$X$5012&lt;&gt;0),IF(X2901=$X$5012,1+COUNTIF(U$7:U2900,"&gt;0"),0),0)</f>
        <v>0</v>
      </c>
      <c r="V2901" s="178" t="s">
        <v>3090</v>
      </c>
      <c r="W2901" s="130"/>
      <c r="X2901" s="131"/>
      <c r="Y2901" s="131"/>
      <c r="Z2901" s="206"/>
      <c r="AA2901" s="134"/>
      <c r="AB2901" s="174">
        <f>IF(AC2901="totale",SUMIF(AA$7:AA2901,"somma",Z$7:Z2901)-SUMIF(AC$7:AC2900,"totale",AB$7:AB2900),0)</f>
        <v>0</v>
      </c>
      <c r="AC2901" s="134"/>
      <c r="AD2901" s="194">
        <f t="shared" si="196"/>
        <v>0</v>
      </c>
      <c r="AE2901" s="124" t="str">
        <f t="shared" si="195"/>
        <v/>
      </c>
      <c r="AF2901" s="195" t="str">
        <f t="shared" si="197"/>
        <v/>
      </c>
      <c r="AG2901" s="194" t="str">
        <f t="shared" si="198"/>
        <v/>
      </c>
      <c r="AH2901" s="194">
        <f>IF(AG2901="",0,IF(ISERROR(VLOOKUP(AG2901,AG$7:AG2900,1,FALSE)),1,0))</f>
        <v>0</v>
      </c>
      <c r="AI2901" s="194"/>
    </row>
    <row r="2902" spans="1:35" ht="16.5" customHeight="1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75">
        <f>IF(AND($X$5012&lt;&gt;" ",$X$5012&lt;&gt;0),IF(X2902=$X$5012,1+COUNTIF(U$7:U2901,"&gt;0"),0),0)</f>
        <v>0</v>
      </c>
      <c r="V2902" s="178" t="s">
        <v>3091</v>
      </c>
      <c r="W2902" s="130"/>
      <c r="X2902" s="131"/>
      <c r="Y2902" s="131"/>
      <c r="Z2902" s="206"/>
      <c r="AA2902" s="134"/>
      <c r="AB2902" s="174">
        <f>IF(AC2902="totale",SUMIF(AA$7:AA2902,"somma",Z$7:Z2902)-SUMIF(AC$7:AC2901,"totale",AB$7:AB2901),0)</f>
        <v>0</v>
      </c>
      <c r="AC2902" s="134"/>
      <c r="AD2902" s="194">
        <f t="shared" si="196"/>
        <v>0</v>
      </c>
      <c r="AE2902" s="124" t="str">
        <f t="shared" si="195"/>
        <v/>
      </c>
      <c r="AF2902" s="195" t="str">
        <f t="shared" si="197"/>
        <v/>
      </c>
      <c r="AG2902" s="194" t="str">
        <f t="shared" si="198"/>
        <v/>
      </c>
      <c r="AH2902" s="194">
        <f>IF(AG2902="",0,IF(ISERROR(VLOOKUP(AG2902,AG$7:AG2901,1,FALSE)),1,0))</f>
        <v>0</v>
      </c>
      <c r="AI2902" s="194"/>
    </row>
    <row r="2903" spans="1:35" ht="16.5" customHeight="1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75">
        <f>IF(AND($X$5012&lt;&gt;" ",$X$5012&lt;&gt;0),IF(X2903=$X$5012,1+COUNTIF(U$7:U2902,"&gt;0"),0),0)</f>
        <v>0</v>
      </c>
      <c r="V2903" s="178" t="s">
        <v>3092</v>
      </c>
      <c r="W2903" s="130"/>
      <c r="X2903" s="131"/>
      <c r="Y2903" s="131"/>
      <c r="Z2903" s="206"/>
      <c r="AA2903" s="134"/>
      <c r="AB2903" s="174">
        <f>IF(AC2903="totale",SUMIF(AA$7:AA2903,"somma",Z$7:Z2903)-SUMIF(AC$7:AC2902,"totale",AB$7:AB2902),0)</f>
        <v>0</v>
      </c>
      <c r="AC2903" s="134"/>
      <c r="AD2903" s="194">
        <f t="shared" si="196"/>
        <v>0</v>
      </c>
      <c r="AE2903" s="124" t="str">
        <f t="shared" si="195"/>
        <v/>
      </c>
      <c r="AF2903" s="195" t="str">
        <f t="shared" si="197"/>
        <v/>
      </c>
      <c r="AG2903" s="194" t="str">
        <f t="shared" si="198"/>
        <v/>
      </c>
      <c r="AH2903" s="194">
        <f>IF(AG2903="",0,IF(ISERROR(VLOOKUP(AG2903,AG$7:AG2902,1,FALSE)),1,0))</f>
        <v>0</v>
      </c>
      <c r="AI2903" s="194"/>
    </row>
    <row r="2904" spans="1:35" ht="16.5" customHeight="1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75">
        <f>IF(AND($X$5012&lt;&gt;" ",$X$5012&lt;&gt;0),IF(X2904=$X$5012,1+COUNTIF(U$7:U2903,"&gt;0"),0),0)</f>
        <v>0</v>
      </c>
      <c r="V2904" s="178" t="s">
        <v>3093</v>
      </c>
      <c r="W2904" s="130"/>
      <c r="X2904" s="131"/>
      <c r="Y2904" s="131"/>
      <c r="Z2904" s="206"/>
      <c r="AA2904" s="134"/>
      <c r="AB2904" s="174">
        <f>IF(AC2904="totale",SUMIF(AA$7:AA2904,"somma",Z$7:Z2904)-SUMIF(AC$7:AC2903,"totale",AB$7:AB2903),0)</f>
        <v>0</v>
      </c>
      <c r="AC2904" s="134"/>
      <c r="AD2904" s="194">
        <f t="shared" si="196"/>
        <v>0</v>
      </c>
      <c r="AE2904" s="124" t="str">
        <f t="shared" si="195"/>
        <v/>
      </c>
      <c r="AF2904" s="195" t="str">
        <f t="shared" si="197"/>
        <v/>
      </c>
      <c r="AG2904" s="194" t="str">
        <f t="shared" si="198"/>
        <v/>
      </c>
      <c r="AH2904" s="194">
        <f>IF(AG2904="",0,IF(ISERROR(VLOOKUP(AG2904,AG$7:AG2903,1,FALSE)),1,0))</f>
        <v>0</v>
      </c>
      <c r="AI2904" s="194"/>
    </row>
    <row r="2905" spans="1:35" ht="16.5" customHeight="1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75">
        <f>IF(AND($X$5012&lt;&gt;" ",$X$5012&lt;&gt;0),IF(X2905=$X$5012,1+COUNTIF(U$7:U2904,"&gt;0"),0),0)</f>
        <v>0</v>
      </c>
      <c r="V2905" s="178" t="s">
        <v>3094</v>
      </c>
      <c r="W2905" s="130"/>
      <c r="X2905" s="131"/>
      <c r="Y2905" s="131"/>
      <c r="Z2905" s="206"/>
      <c r="AA2905" s="134"/>
      <c r="AB2905" s="174">
        <f>IF(AC2905="totale",SUMIF(AA$7:AA2905,"somma",Z$7:Z2905)-SUMIF(AC$7:AC2904,"totale",AB$7:AB2904),0)</f>
        <v>0</v>
      </c>
      <c r="AC2905" s="134"/>
      <c r="AD2905" s="194">
        <f t="shared" si="196"/>
        <v>0</v>
      </c>
      <c r="AE2905" s="124" t="str">
        <f t="shared" si="195"/>
        <v/>
      </c>
      <c r="AF2905" s="195" t="str">
        <f t="shared" si="197"/>
        <v/>
      </c>
      <c r="AG2905" s="194" t="str">
        <f t="shared" si="198"/>
        <v/>
      </c>
      <c r="AH2905" s="194">
        <f>IF(AG2905="",0,IF(ISERROR(VLOOKUP(AG2905,AG$7:AG2904,1,FALSE)),1,0))</f>
        <v>0</v>
      </c>
      <c r="AI2905" s="194"/>
    </row>
    <row r="2906" spans="1:35" ht="16.5" customHeight="1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75">
        <f>IF(AND($X$5012&lt;&gt;" ",$X$5012&lt;&gt;0),IF(X2906=$X$5012,1+COUNTIF(U$7:U2905,"&gt;0"),0),0)</f>
        <v>0</v>
      </c>
      <c r="V2906" s="178" t="s">
        <v>3095</v>
      </c>
      <c r="W2906" s="130"/>
      <c r="X2906" s="131"/>
      <c r="Y2906" s="131"/>
      <c r="Z2906" s="206"/>
      <c r="AA2906" s="134"/>
      <c r="AB2906" s="174">
        <f>IF(AC2906="totale",SUMIF(AA$7:AA2906,"somma",Z$7:Z2906)-SUMIF(AC$7:AC2905,"totale",AB$7:AB2905),0)</f>
        <v>0</v>
      </c>
      <c r="AC2906" s="134"/>
      <c r="AD2906" s="194">
        <f t="shared" si="196"/>
        <v>0</v>
      </c>
      <c r="AE2906" s="124" t="str">
        <f t="shared" si="195"/>
        <v/>
      </c>
      <c r="AF2906" s="195" t="str">
        <f t="shared" si="197"/>
        <v/>
      </c>
      <c r="AG2906" s="194" t="str">
        <f t="shared" si="198"/>
        <v/>
      </c>
      <c r="AH2906" s="194">
        <f>IF(AG2906="",0,IF(ISERROR(VLOOKUP(AG2906,AG$7:AG2905,1,FALSE)),1,0))</f>
        <v>0</v>
      </c>
      <c r="AI2906" s="194"/>
    </row>
    <row r="2907" spans="1:35" ht="16.5" customHeight="1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75">
        <f>IF(AND($X$5012&lt;&gt;" ",$X$5012&lt;&gt;0),IF(X2907=$X$5012,1+COUNTIF(U$7:U2906,"&gt;0"),0),0)</f>
        <v>0</v>
      </c>
      <c r="V2907" s="178" t="s">
        <v>3096</v>
      </c>
      <c r="W2907" s="130"/>
      <c r="X2907" s="131"/>
      <c r="Y2907" s="131"/>
      <c r="Z2907" s="206"/>
      <c r="AA2907" s="134"/>
      <c r="AB2907" s="174">
        <f>IF(AC2907="totale",SUMIF(AA$7:AA2907,"somma",Z$7:Z2907)-SUMIF(AC$7:AC2906,"totale",AB$7:AB2906),0)</f>
        <v>0</v>
      </c>
      <c r="AC2907" s="134"/>
      <c r="AD2907" s="194">
        <f t="shared" si="196"/>
        <v>0</v>
      </c>
      <c r="AE2907" s="124" t="str">
        <f t="shared" si="195"/>
        <v/>
      </c>
      <c r="AF2907" s="195" t="str">
        <f t="shared" si="197"/>
        <v/>
      </c>
      <c r="AG2907" s="194" t="str">
        <f t="shared" si="198"/>
        <v/>
      </c>
      <c r="AH2907" s="194">
        <f>IF(AG2907="",0,IF(ISERROR(VLOOKUP(AG2907,AG$7:AG2906,1,FALSE)),1,0))</f>
        <v>0</v>
      </c>
      <c r="AI2907" s="194"/>
    </row>
    <row r="2908" spans="1:35" ht="16.5" customHeight="1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75">
        <f>IF(AND($X$5012&lt;&gt;" ",$X$5012&lt;&gt;0),IF(X2908=$X$5012,1+COUNTIF(U$7:U2907,"&gt;0"),0),0)</f>
        <v>0</v>
      </c>
      <c r="V2908" s="178" t="s">
        <v>3097</v>
      </c>
      <c r="W2908" s="130"/>
      <c r="X2908" s="131"/>
      <c r="Y2908" s="131"/>
      <c r="Z2908" s="206"/>
      <c r="AA2908" s="134"/>
      <c r="AB2908" s="174">
        <f>IF(AC2908="totale",SUMIF(AA$7:AA2908,"somma",Z$7:Z2908)-SUMIF(AC$7:AC2907,"totale",AB$7:AB2907),0)</f>
        <v>0</v>
      </c>
      <c r="AC2908" s="134"/>
      <c r="AD2908" s="194">
        <f t="shared" si="196"/>
        <v>0</v>
      </c>
      <c r="AE2908" s="124" t="str">
        <f t="shared" si="195"/>
        <v/>
      </c>
      <c r="AF2908" s="195" t="str">
        <f t="shared" si="197"/>
        <v/>
      </c>
      <c r="AG2908" s="194" t="str">
        <f t="shared" si="198"/>
        <v/>
      </c>
      <c r="AH2908" s="194">
        <f>IF(AG2908="",0,IF(ISERROR(VLOOKUP(AG2908,AG$7:AG2907,1,FALSE)),1,0))</f>
        <v>0</v>
      </c>
      <c r="AI2908" s="194"/>
    </row>
    <row r="2909" spans="1:35" ht="16.5" customHeight="1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75">
        <f>IF(AND($X$5012&lt;&gt;" ",$X$5012&lt;&gt;0),IF(X2909=$X$5012,1+COUNTIF(U$7:U2908,"&gt;0"),0),0)</f>
        <v>0</v>
      </c>
      <c r="V2909" s="178" t="s">
        <v>3098</v>
      </c>
      <c r="W2909" s="130"/>
      <c r="X2909" s="131"/>
      <c r="Y2909" s="131"/>
      <c r="Z2909" s="206"/>
      <c r="AA2909" s="134"/>
      <c r="AB2909" s="174">
        <f>IF(AC2909="totale",SUMIF(AA$7:AA2909,"somma",Z$7:Z2909)-SUMIF(AC$7:AC2908,"totale",AB$7:AB2908),0)</f>
        <v>0</v>
      </c>
      <c r="AC2909" s="134"/>
      <c r="AD2909" s="194">
        <f t="shared" si="196"/>
        <v>0</v>
      </c>
      <c r="AE2909" s="124" t="str">
        <f t="shared" si="195"/>
        <v/>
      </c>
      <c r="AF2909" s="195" t="str">
        <f t="shared" si="197"/>
        <v/>
      </c>
      <c r="AG2909" s="194" t="str">
        <f t="shared" si="198"/>
        <v/>
      </c>
      <c r="AH2909" s="194">
        <f>IF(AG2909="",0,IF(ISERROR(VLOOKUP(AG2909,AG$7:AG2908,1,FALSE)),1,0))</f>
        <v>0</v>
      </c>
      <c r="AI2909" s="194"/>
    </row>
    <row r="2910" spans="1:35" ht="16.5" customHeight="1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75">
        <f>IF(AND($X$5012&lt;&gt;" ",$X$5012&lt;&gt;0),IF(X2910=$X$5012,1+COUNTIF(U$7:U2909,"&gt;0"),0),0)</f>
        <v>0</v>
      </c>
      <c r="V2910" s="178" t="s">
        <v>3099</v>
      </c>
      <c r="W2910" s="130"/>
      <c r="X2910" s="131"/>
      <c r="Y2910" s="131"/>
      <c r="Z2910" s="206"/>
      <c r="AA2910" s="134"/>
      <c r="AB2910" s="174">
        <f>IF(AC2910="totale",SUMIF(AA$7:AA2910,"somma",Z$7:Z2910)-SUMIF(AC$7:AC2909,"totale",AB$7:AB2909),0)</f>
        <v>0</v>
      </c>
      <c r="AC2910" s="134"/>
      <c r="AD2910" s="194">
        <f t="shared" si="196"/>
        <v>0</v>
      </c>
      <c r="AE2910" s="124" t="str">
        <f t="shared" si="195"/>
        <v/>
      </c>
      <c r="AF2910" s="195" t="str">
        <f t="shared" si="197"/>
        <v/>
      </c>
      <c r="AG2910" s="194" t="str">
        <f t="shared" si="198"/>
        <v/>
      </c>
      <c r="AH2910" s="194">
        <f>IF(AG2910="",0,IF(ISERROR(VLOOKUP(AG2910,AG$7:AG2909,1,FALSE)),1,0))</f>
        <v>0</v>
      </c>
      <c r="AI2910" s="194"/>
    </row>
    <row r="2911" spans="1:35" ht="16.5" customHeight="1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75">
        <f>IF(AND($X$5012&lt;&gt;" ",$X$5012&lt;&gt;0),IF(X2911=$X$5012,1+COUNTIF(U$7:U2910,"&gt;0"),0),0)</f>
        <v>0</v>
      </c>
      <c r="V2911" s="178" t="s">
        <v>3100</v>
      </c>
      <c r="W2911" s="130"/>
      <c r="X2911" s="131"/>
      <c r="Y2911" s="131"/>
      <c r="Z2911" s="206"/>
      <c r="AA2911" s="134"/>
      <c r="AB2911" s="174">
        <f>IF(AC2911="totale",SUMIF(AA$7:AA2911,"somma",Z$7:Z2911)-SUMIF(AC$7:AC2910,"totale",AB$7:AB2910),0)</f>
        <v>0</v>
      </c>
      <c r="AC2911" s="134"/>
      <c r="AD2911" s="194">
        <f t="shared" si="196"/>
        <v>0</v>
      </c>
      <c r="AE2911" s="124" t="str">
        <f t="shared" si="195"/>
        <v/>
      </c>
      <c r="AF2911" s="195" t="str">
        <f t="shared" si="197"/>
        <v/>
      </c>
      <c r="AG2911" s="194" t="str">
        <f t="shared" si="198"/>
        <v/>
      </c>
      <c r="AH2911" s="194">
        <f>IF(AG2911="",0,IF(ISERROR(VLOOKUP(AG2911,AG$7:AG2910,1,FALSE)),1,0))</f>
        <v>0</v>
      </c>
      <c r="AI2911" s="194"/>
    </row>
    <row r="2912" spans="1:35" ht="16.5" customHeight="1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75">
        <f>IF(AND($X$5012&lt;&gt;" ",$X$5012&lt;&gt;0),IF(X2912=$X$5012,1+COUNTIF(U$7:U2911,"&gt;0"),0),0)</f>
        <v>0</v>
      </c>
      <c r="V2912" s="178" t="s">
        <v>3101</v>
      </c>
      <c r="W2912" s="130"/>
      <c r="X2912" s="131"/>
      <c r="Y2912" s="131"/>
      <c r="Z2912" s="206"/>
      <c r="AA2912" s="134"/>
      <c r="AB2912" s="174">
        <f>IF(AC2912="totale",SUMIF(AA$7:AA2912,"somma",Z$7:Z2912)-SUMIF(AC$7:AC2911,"totale",AB$7:AB2911),0)</f>
        <v>0</v>
      </c>
      <c r="AC2912" s="134"/>
      <c r="AD2912" s="194">
        <f t="shared" si="196"/>
        <v>0</v>
      </c>
      <c r="AE2912" s="124" t="str">
        <f t="shared" si="195"/>
        <v/>
      </c>
      <c r="AF2912" s="195" t="str">
        <f t="shared" si="197"/>
        <v/>
      </c>
      <c r="AG2912" s="194" t="str">
        <f t="shared" si="198"/>
        <v/>
      </c>
      <c r="AH2912" s="194">
        <f>IF(AG2912="",0,IF(ISERROR(VLOOKUP(AG2912,AG$7:AG2911,1,FALSE)),1,0))</f>
        <v>0</v>
      </c>
      <c r="AI2912" s="194"/>
    </row>
    <row r="2913" spans="1:35" ht="16.5" customHeight="1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75">
        <f>IF(AND($X$5012&lt;&gt;" ",$X$5012&lt;&gt;0),IF(X2913=$X$5012,1+COUNTIF(U$7:U2912,"&gt;0"),0),0)</f>
        <v>0</v>
      </c>
      <c r="V2913" s="178" t="s">
        <v>3102</v>
      </c>
      <c r="W2913" s="130"/>
      <c r="X2913" s="131"/>
      <c r="Y2913" s="131"/>
      <c r="Z2913" s="206"/>
      <c r="AA2913" s="134"/>
      <c r="AB2913" s="174">
        <f>IF(AC2913="totale",SUMIF(AA$7:AA2913,"somma",Z$7:Z2913)-SUMIF(AC$7:AC2912,"totale",AB$7:AB2912),0)</f>
        <v>0</v>
      </c>
      <c r="AC2913" s="134"/>
      <c r="AD2913" s="194">
        <f t="shared" si="196"/>
        <v>0</v>
      </c>
      <c r="AE2913" s="124" t="str">
        <f t="shared" si="195"/>
        <v/>
      </c>
      <c r="AF2913" s="195" t="str">
        <f t="shared" si="197"/>
        <v/>
      </c>
      <c r="AG2913" s="194" t="str">
        <f t="shared" si="198"/>
        <v/>
      </c>
      <c r="AH2913" s="194">
        <f>IF(AG2913="",0,IF(ISERROR(VLOOKUP(AG2913,AG$7:AG2912,1,FALSE)),1,0))</f>
        <v>0</v>
      </c>
      <c r="AI2913" s="194"/>
    </row>
    <row r="2914" spans="1:35" ht="16.5" customHeight="1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75">
        <f>IF(AND($X$5012&lt;&gt;" ",$X$5012&lt;&gt;0),IF(X2914=$X$5012,1+COUNTIF(U$7:U2913,"&gt;0"),0),0)</f>
        <v>0</v>
      </c>
      <c r="V2914" s="178" t="s">
        <v>3103</v>
      </c>
      <c r="W2914" s="130"/>
      <c r="X2914" s="131"/>
      <c r="Y2914" s="131"/>
      <c r="Z2914" s="206"/>
      <c r="AA2914" s="134"/>
      <c r="AB2914" s="174">
        <f>IF(AC2914="totale",SUMIF(AA$7:AA2914,"somma",Z$7:Z2914)-SUMIF(AC$7:AC2913,"totale",AB$7:AB2913),0)</f>
        <v>0</v>
      </c>
      <c r="AC2914" s="134"/>
      <c r="AD2914" s="194">
        <f t="shared" si="196"/>
        <v>0</v>
      </c>
      <c r="AE2914" s="124" t="str">
        <f t="shared" si="195"/>
        <v/>
      </c>
      <c r="AF2914" s="195" t="str">
        <f t="shared" si="197"/>
        <v/>
      </c>
      <c r="AG2914" s="194" t="str">
        <f t="shared" si="198"/>
        <v/>
      </c>
      <c r="AH2914" s="194">
        <f>IF(AG2914="",0,IF(ISERROR(VLOOKUP(AG2914,AG$7:AG2913,1,FALSE)),1,0))</f>
        <v>0</v>
      </c>
      <c r="AI2914" s="194"/>
    </row>
    <row r="2915" spans="1:35" ht="16.5" customHeight="1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75">
        <f>IF(AND($X$5012&lt;&gt;" ",$X$5012&lt;&gt;0),IF(X2915=$X$5012,1+COUNTIF(U$7:U2914,"&gt;0"),0),0)</f>
        <v>0</v>
      </c>
      <c r="V2915" s="178" t="s">
        <v>3104</v>
      </c>
      <c r="W2915" s="130"/>
      <c r="X2915" s="131"/>
      <c r="Y2915" s="131"/>
      <c r="Z2915" s="206"/>
      <c r="AA2915" s="134"/>
      <c r="AB2915" s="174">
        <f>IF(AC2915="totale",SUMIF(AA$7:AA2915,"somma",Z$7:Z2915)-SUMIF(AC$7:AC2914,"totale",AB$7:AB2914),0)</f>
        <v>0</v>
      </c>
      <c r="AC2915" s="134"/>
      <c r="AD2915" s="194">
        <f t="shared" si="196"/>
        <v>0</v>
      </c>
      <c r="AE2915" s="124" t="str">
        <f t="shared" si="195"/>
        <v/>
      </c>
      <c r="AF2915" s="195" t="str">
        <f t="shared" si="197"/>
        <v/>
      </c>
      <c r="AG2915" s="194" t="str">
        <f t="shared" si="198"/>
        <v/>
      </c>
      <c r="AH2915" s="194">
        <f>IF(AG2915="",0,IF(ISERROR(VLOOKUP(AG2915,AG$7:AG2914,1,FALSE)),1,0))</f>
        <v>0</v>
      </c>
      <c r="AI2915" s="194"/>
    </row>
    <row r="2916" spans="1:35" ht="16.5" customHeight="1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75">
        <f>IF(AND($X$5012&lt;&gt;" ",$X$5012&lt;&gt;0),IF(X2916=$X$5012,1+COUNTIF(U$7:U2915,"&gt;0"),0),0)</f>
        <v>0</v>
      </c>
      <c r="V2916" s="178" t="s">
        <v>3105</v>
      </c>
      <c r="W2916" s="130"/>
      <c r="X2916" s="131"/>
      <c r="Y2916" s="131"/>
      <c r="Z2916" s="206"/>
      <c r="AA2916" s="134"/>
      <c r="AB2916" s="174">
        <f>IF(AC2916="totale",SUMIF(AA$7:AA2916,"somma",Z$7:Z2916)-SUMIF(AC$7:AC2915,"totale",AB$7:AB2915),0)</f>
        <v>0</v>
      </c>
      <c r="AC2916" s="134"/>
      <c r="AD2916" s="194">
        <f t="shared" si="196"/>
        <v>0</v>
      </c>
      <c r="AE2916" s="124" t="str">
        <f t="shared" si="195"/>
        <v/>
      </c>
      <c r="AF2916" s="195" t="str">
        <f t="shared" si="197"/>
        <v/>
      </c>
      <c r="AG2916" s="194" t="str">
        <f t="shared" si="198"/>
        <v/>
      </c>
      <c r="AH2916" s="194">
        <f>IF(AG2916="",0,IF(ISERROR(VLOOKUP(AG2916,AG$7:AG2915,1,FALSE)),1,0))</f>
        <v>0</v>
      </c>
      <c r="AI2916" s="194"/>
    </row>
    <row r="2917" spans="1:35" ht="16.5" customHeight="1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75">
        <f>IF(AND($X$5012&lt;&gt;" ",$X$5012&lt;&gt;0),IF(X2917=$X$5012,1+COUNTIF(U$7:U2916,"&gt;0"),0),0)</f>
        <v>0</v>
      </c>
      <c r="V2917" s="178" t="s">
        <v>3106</v>
      </c>
      <c r="W2917" s="130"/>
      <c r="X2917" s="131"/>
      <c r="Y2917" s="131"/>
      <c r="Z2917" s="206"/>
      <c r="AA2917" s="134"/>
      <c r="AB2917" s="174">
        <f>IF(AC2917="totale",SUMIF(AA$7:AA2917,"somma",Z$7:Z2917)-SUMIF(AC$7:AC2916,"totale",AB$7:AB2916),0)</f>
        <v>0</v>
      </c>
      <c r="AC2917" s="134"/>
      <c r="AD2917" s="194">
        <f t="shared" si="196"/>
        <v>0</v>
      </c>
      <c r="AE2917" s="124" t="str">
        <f t="shared" si="195"/>
        <v/>
      </c>
      <c r="AF2917" s="195" t="str">
        <f t="shared" si="197"/>
        <v/>
      </c>
      <c r="AG2917" s="194" t="str">
        <f t="shared" si="198"/>
        <v/>
      </c>
      <c r="AH2917" s="194">
        <f>IF(AG2917="",0,IF(ISERROR(VLOOKUP(AG2917,AG$7:AG2916,1,FALSE)),1,0))</f>
        <v>0</v>
      </c>
      <c r="AI2917" s="194"/>
    </row>
    <row r="2918" spans="1:35" ht="16.5" customHeight="1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75">
        <f>IF(AND($X$5012&lt;&gt;" ",$X$5012&lt;&gt;0),IF(X2918=$X$5012,1+COUNTIF(U$7:U2917,"&gt;0"),0),0)</f>
        <v>0</v>
      </c>
      <c r="V2918" s="178" t="s">
        <v>3107</v>
      </c>
      <c r="W2918" s="130"/>
      <c r="X2918" s="131"/>
      <c r="Y2918" s="131"/>
      <c r="Z2918" s="206"/>
      <c r="AA2918" s="134"/>
      <c r="AB2918" s="174">
        <f>IF(AC2918="totale",SUMIF(AA$7:AA2918,"somma",Z$7:Z2918)-SUMIF(AC$7:AC2917,"totale",AB$7:AB2917),0)</f>
        <v>0</v>
      </c>
      <c r="AC2918" s="134"/>
      <c r="AD2918" s="194">
        <f t="shared" si="196"/>
        <v>0</v>
      </c>
      <c r="AE2918" s="124" t="str">
        <f t="shared" si="195"/>
        <v/>
      </c>
      <c r="AF2918" s="195" t="str">
        <f t="shared" si="197"/>
        <v/>
      </c>
      <c r="AG2918" s="194" t="str">
        <f t="shared" si="198"/>
        <v/>
      </c>
      <c r="AH2918" s="194">
        <f>IF(AG2918="",0,IF(ISERROR(VLOOKUP(AG2918,AG$7:AG2917,1,FALSE)),1,0))</f>
        <v>0</v>
      </c>
      <c r="AI2918" s="194"/>
    </row>
    <row r="2919" spans="1:35" ht="16.5" customHeight="1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75">
        <f>IF(AND($X$5012&lt;&gt;" ",$X$5012&lt;&gt;0),IF(X2919=$X$5012,1+COUNTIF(U$7:U2918,"&gt;0"),0),0)</f>
        <v>0</v>
      </c>
      <c r="V2919" s="178" t="s">
        <v>3108</v>
      </c>
      <c r="W2919" s="130"/>
      <c r="X2919" s="131"/>
      <c r="Y2919" s="131"/>
      <c r="Z2919" s="206"/>
      <c r="AA2919" s="134"/>
      <c r="AB2919" s="174">
        <f>IF(AC2919="totale",SUMIF(AA$7:AA2919,"somma",Z$7:Z2919)-SUMIF(AC$7:AC2918,"totale",AB$7:AB2918),0)</f>
        <v>0</v>
      </c>
      <c r="AC2919" s="134"/>
      <c r="AD2919" s="194">
        <f t="shared" si="196"/>
        <v>0</v>
      </c>
      <c r="AE2919" s="124" t="str">
        <f t="shared" si="195"/>
        <v/>
      </c>
      <c r="AF2919" s="195" t="str">
        <f t="shared" si="197"/>
        <v/>
      </c>
      <c r="AG2919" s="194" t="str">
        <f t="shared" si="198"/>
        <v/>
      </c>
      <c r="AH2919" s="194">
        <f>IF(AG2919="",0,IF(ISERROR(VLOOKUP(AG2919,AG$7:AG2918,1,FALSE)),1,0))</f>
        <v>0</v>
      </c>
      <c r="AI2919" s="194"/>
    </row>
    <row r="2920" spans="1:35" ht="16.5" customHeight="1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75">
        <f>IF(AND($X$5012&lt;&gt;" ",$X$5012&lt;&gt;0),IF(X2920=$X$5012,1+COUNTIF(U$7:U2919,"&gt;0"),0),0)</f>
        <v>0</v>
      </c>
      <c r="V2920" s="178" t="s">
        <v>3109</v>
      </c>
      <c r="W2920" s="130"/>
      <c r="X2920" s="131"/>
      <c r="Y2920" s="131"/>
      <c r="Z2920" s="206"/>
      <c r="AA2920" s="134"/>
      <c r="AB2920" s="174">
        <f>IF(AC2920="totale",SUMIF(AA$7:AA2920,"somma",Z$7:Z2920)-SUMIF(AC$7:AC2919,"totale",AB$7:AB2919),0)</f>
        <v>0</v>
      </c>
      <c r="AC2920" s="134"/>
      <c r="AD2920" s="194">
        <f t="shared" si="196"/>
        <v>0</v>
      </c>
      <c r="AE2920" s="124" t="str">
        <f t="shared" si="195"/>
        <v/>
      </c>
      <c r="AF2920" s="195" t="str">
        <f t="shared" si="197"/>
        <v/>
      </c>
      <c r="AG2920" s="194" t="str">
        <f t="shared" si="198"/>
        <v/>
      </c>
      <c r="AH2920" s="194">
        <f>IF(AG2920="",0,IF(ISERROR(VLOOKUP(AG2920,AG$7:AG2919,1,FALSE)),1,0))</f>
        <v>0</v>
      </c>
      <c r="AI2920" s="194"/>
    </row>
    <row r="2921" spans="1:35" ht="16.5" customHeight="1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75">
        <f>IF(AND($X$5012&lt;&gt;" ",$X$5012&lt;&gt;0),IF(X2921=$X$5012,1+COUNTIF(U$7:U2920,"&gt;0"),0),0)</f>
        <v>0</v>
      </c>
      <c r="V2921" s="178" t="s">
        <v>3110</v>
      </c>
      <c r="W2921" s="130"/>
      <c r="X2921" s="131"/>
      <c r="Y2921" s="131"/>
      <c r="Z2921" s="206"/>
      <c r="AA2921" s="134"/>
      <c r="AB2921" s="174">
        <f>IF(AC2921="totale",SUMIF(AA$7:AA2921,"somma",Z$7:Z2921)-SUMIF(AC$7:AC2920,"totale",AB$7:AB2920),0)</f>
        <v>0</v>
      </c>
      <c r="AC2921" s="134"/>
      <c r="AD2921" s="194">
        <f t="shared" si="196"/>
        <v>0</v>
      </c>
      <c r="AE2921" s="124" t="str">
        <f t="shared" si="195"/>
        <v/>
      </c>
      <c r="AF2921" s="195" t="str">
        <f t="shared" si="197"/>
        <v/>
      </c>
      <c r="AG2921" s="194" t="str">
        <f t="shared" si="198"/>
        <v/>
      </c>
      <c r="AH2921" s="194">
        <f>IF(AG2921="",0,IF(ISERROR(VLOOKUP(AG2921,AG$7:AG2920,1,FALSE)),1,0))</f>
        <v>0</v>
      </c>
      <c r="AI2921" s="194"/>
    </row>
    <row r="2922" spans="1:35" ht="16.5" customHeight="1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75">
        <f>IF(AND($X$5012&lt;&gt;" ",$X$5012&lt;&gt;0),IF(X2922=$X$5012,1+COUNTIF(U$7:U2921,"&gt;0"),0),0)</f>
        <v>0</v>
      </c>
      <c r="V2922" s="178" t="s">
        <v>3111</v>
      </c>
      <c r="W2922" s="130"/>
      <c r="X2922" s="131"/>
      <c r="Y2922" s="131"/>
      <c r="Z2922" s="206"/>
      <c r="AA2922" s="134"/>
      <c r="AB2922" s="174">
        <f>IF(AC2922="totale",SUMIF(AA$7:AA2922,"somma",Z$7:Z2922)-SUMIF(AC$7:AC2921,"totale",AB$7:AB2921),0)</f>
        <v>0</v>
      </c>
      <c r="AC2922" s="134"/>
      <c r="AD2922" s="194">
        <f t="shared" si="196"/>
        <v>0</v>
      </c>
      <c r="AE2922" s="124" t="str">
        <f t="shared" si="195"/>
        <v/>
      </c>
      <c r="AF2922" s="195" t="str">
        <f t="shared" si="197"/>
        <v/>
      </c>
      <c r="AG2922" s="194" t="str">
        <f t="shared" si="198"/>
        <v/>
      </c>
      <c r="AH2922" s="194">
        <f>IF(AG2922="",0,IF(ISERROR(VLOOKUP(AG2922,AG$7:AG2921,1,FALSE)),1,0))</f>
        <v>0</v>
      </c>
      <c r="AI2922" s="194"/>
    </row>
    <row r="2923" spans="1:35" ht="16.5" customHeight="1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75">
        <f>IF(AND($X$5012&lt;&gt;" ",$X$5012&lt;&gt;0),IF(X2923=$X$5012,1+COUNTIF(U$7:U2922,"&gt;0"),0),0)</f>
        <v>0</v>
      </c>
      <c r="V2923" s="178" t="s">
        <v>3112</v>
      </c>
      <c r="W2923" s="130"/>
      <c r="X2923" s="131"/>
      <c r="Y2923" s="131"/>
      <c r="Z2923" s="206"/>
      <c r="AA2923" s="134"/>
      <c r="AB2923" s="174">
        <f>IF(AC2923="totale",SUMIF(AA$7:AA2923,"somma",Z$7:Z2923)-SUMIF(AC$7:AC2922,"totale",AB$7:AB2922),0)</f>
        <v>0</v>
      </c>
      <c r="AC2923" s="134"/>
      <c r="AD2923" s="194">
        <f t="shared" si="196"/>
        <v>0</v>
      </c>
      <c r="AE2923" s="124" t="str">
        <f t="shared" si="195"/>
        <v/>
      </c>
      <c r="AF2923" s="195" t="str">
        <f t="shared" si="197"/>
        <v/>
      </c>
      <c r="AG2923" s="194" t="str">
        <f t="shared" si="198"/>
        <v/>
      </c>
      <c r="AH2923" s="194">
        <f>IF(AG2923="",0,IF(ISERROR(VLOOKUP(AG2923,AG$7:AG2922,1,FALSE)),1,0))</f>
        <v>0</v>
      </c>
      <c r="AI2923" s="194"/>
    </row>
    <row r="2924" spans="1:35" ht="16.5" customHeight="1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75">
        <f>IF(AND($X$5012&lt;&gt;" ",$X$5012&lt;&gt;0),IF(X2924=$X$5012,1+COUNTIF(U$7:U2923,"&gt;0"),0),0)</f>
        <v>0</v>
      </c>
      <c r="V2924" s="178" t="s">
        <v>3113</v>
      </c>
      <c r="W2924" s="130"/>
      <c r="X2924" s="131"/>
      <c r="Y2924" s="131"/>
      <c r="Z2924" s="206"/>
      <c r="AA2924" s="134"/>
      <c r="AB2924" s="174">
        <f>IF(AC2924="totale",SUMIF(AA$7:AA2924,"somma",Z$7:Z2924)-SUMIF(AC$7:AC2923,"totale",AB$7:AB2923),0)</f>
        <v>0</v>
      </c>
      <c r="AC2924" s="134"/>
      <c r="AD2924" s="194">
        <f t="shared" si="196"/>
        <v>0</v>
      </c>
      <c r="AE2924" s="124" t="str">
        <f t="shared" si="195"/>
        <v/>
      </c>
      <c r="AF2924" s="195" t="str">
        <f t="shared" si="197"/>
        <v/>
      </c>
      <c r="AG2924" s="194" t="str">
        <f t="shared" si="198"/>
        <v/>
      </c>
      <c r="AH2924" s="194">
        <f>IF(AG2924="",0,IF(ISERROR(VLOOKUP(AG2924,AG$7:AG2923,1,FALSE)),1,0))</f>
        <v>0</v>
      </c>
      <c r="AI2924" s="194"/>
    </row>
    <row r="2925" spans="1:35" ht="16.5" customHeight="1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75">
        <f>IF(AND($X$5012&lt;&gt;" ",$X$5012&lt;&gt;0),IF(X2925=$X$5012,1+COUNTIF(U$7:U2924,"&gt;0"),0),0)</f>
        <v>0</v>
      </c>
      <c r="V2925" s="178" t="s">
        <v>3114</v>
      </c>
      <c r="W2925" s="130"/>
      <c r="X2925" s="131"/>
      <c r="Y2925" s="131"/>
      <c r="Z2925" s="206"/>
      <c r="AA2925" s="134"/>
      <c r="AB2925" s="174">
        <f>IF(AC2925="totale",SUMIF(AA$7:AA2925,"somma",Z$7:Z2925)-SUMIF(AC$7:AC2924,"totale",AB$7:AB2924),0)</f>
        <v>0</v>
      </c>
      <c r="AC2925" s="134"/>
      <c r="AD2925" s="194">
        <f t="shared" si="196"/>
        <v>0</v>
      </c>
      <c r="AE2925" s="124" t="str">
        <f t="shared" si="195"/>
        <v/>
      </c>
      <c r="AF2925" s="195" t="str">
        <f t="shared" si="197"/>
        <v/>
      </c>
      <c r="AG2925" s="194" t="str">
        <f t="shared" si="198"/>
        <v/>
      </c>
      <c r="AH2925" s="194">
        <f>IF(AG2925="",0,IF(ISERROR(VLOOKUP(AG2925,AG$7:AG2924,1,FALSE)),1,0))</f>
        <v>0</v>
      </c>
      <c r="AI2925" s="194"/>
    </row>
    <row r="2926" spans="1:35" ht="16.5" customHeight="1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75">
        <f>IF(AND($X$5012&lt;&gt;" ",$X$5012&lt;&gt;0),IF(X2926=$X$5012,1+COUNTIF(U$7:U2925,"&gt;0"),0),0)</f>
        <v>0</v>
      </c>
      <c r="V2926" s="178" t="s">
        <v>3115</v>
      </c>
      <c r="W2926" s="130"/>
      <c r="X2926" s="131"/>
      <c r="Y2926" s="131"/>
      <c r="Z2926" s="206"/>
      <c r="AA2926" s="134"/>
      <c r="AB2926" s="174">
        <f>IF(AC2926="totale",SUMIF(AA$7:AA2926,"somma",Z$7:Z2926)-SUMIF(AC$7:AC2925,"totale",AB$7:AB2925),0)</f>
        <v>0</v>
      </c>
      <c r="AC2926" s="134"/>
      <c r="AD2926" s="194">
        <f t="shared" si="196"/>
        <v>0</v>
      </c>
      <c r="AE2926" s="124" t="str">
        <f t="shared" si="195"/>
        <v/>
      </c>
      <c r="AF2926" s="195" t="str">
        <f t="shared" si="197"/>
        <v/>
      </c>
      <c r="AG2926" s="194" t="str">
        <f t="shared" si="198"/>
        <v/>
      </c>
      <c r="AH2926" s="194">
        <f>IF(AG2926="",0,IF(ISERROR(VLOOKUP(AG2926,AG$7:AG2925,1,FALSE)),1,0))</f>
        <v>0</v>
      </c>
      <c r="AI2926" s="194"/>
    </row>
    <row r="2927" spans="1:35" ht="16.5" customHeight="1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75">
        <f>IF(AND($X$5012&lt;&gt;" ",$X$5012&lt;&gt;0),IF(X2927=$X$5012,1+COUNTIF(U$7:U2926,"&gt;0"),0),0)</f>
        <v>0</v>
      </c>
      <c r="V2927" s="178" t="s">
        <v>3116</v>
      </c>
      <c r="W2927" s="130"/>
      <c r="X2927" s="131"/>
      <c r="Y2927" s="131"/>
      <c r="Z2927" s="206"/>
      <c r="AA2927" s="134"/>
      <c r="AB2927" s="174">
        <f>IF(AC2927="totale",SUMIF(AA$7:AA2927,"somma",Z$7:Z2927)-SUMIF(AC$7:AC2926,"totale",AB$7:AB2926),0)</f>
        <v>0</v>
      </c>
      <c r="AC2927" s="134"/>
      <c r="AD2927" s="194">
        <f t="shared" si="196"/>
        <v>0</v>
      </c>
      <c r="AE2927" s="124" t="str">
        <f t="shared" si="195"/>
        <v/>
      </c>
      <c r="AF2927" s="195" t="str">
        <f t="shared" si="197"/>
        <v/>
      </c>
      <c r="AG2927" s="194" t="str">
        <f t="shared" si="198"/>
        <v/>
      </c>
      <c r="AH2927" s="194">
        <f>IF(AG2927="",0,IF(ISERROR(VLOOKUP(AG2927,AG$7:AG2926,1,FALSE)),1,0))</f>
        <v>0</v>
      </c>
      <c r="AI2927" s="194"/>
    </row>
    <row r="2928" spans="1:35" ht="16.5" customHeight="1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75">
        <f>IF(AND($X$5012&lt;&gt;" ",$X$5012&lt;&gt;0),IF(X2928=$X$5012,1+COUNTIF(U$7:U2927,"&gt;0"),0),0)</f>
        <v>0</v>
      </c>
      <c r="V2928" s="178" t="s">
        <v>3117</v>
      </c>
      <c r="W2928" s="130"/>
      <c r="X2928" s="131"/>
      <c r="Y2928" s="131"/>
      <c r="Z2928" s="206"/>
      <c r="AA2928" s="134"/>
      <c r="AB2928" s="174">
        <f>IF(AC2928="totale",SUMIF(AA$7:AA2928,"somma",Z$7:Z2928)-SUMIF(AC$7:AC2927,"totale",AB$7:AB2927),0)</f>
        <v>0</v>
      </c>
      <c r="AC2928" s="134"/>
      <c r="AD2928" s="194">
        <f t="shared" si="196"/>
        <v>0</v>
      </c>
      <c r="AE2928" s="124" t="str">
        <f t="shared" si="195"/>
        <v/>
      </c>
      <c r="AF2928" s="195" t="str">
        <f t="shared" si="197"/>
        <v/>
      </c>
      <c r="AG2928" s="194" t="str">
        <f t="shared" si="198"/>
        <v/>
      </c>
      <c r="AH2928" s="194">
        <f>IF(AG2928="",0,IF(ISERROR(VLOOKUP(AG2928,AG$7:AG2927,1,FALSE)),1,0))</f>
        <v>0</v>
      </c>
      <c r="AI2928" s="194"/>
    </row>
    <row r="2929" spans="1:35" ht="16.5" customHeight="1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75">
        <f>IF(AND($X$5012&lt;&gt;" ",$X$5012&lt;&gt;0),IF(X2929=$X$5012,1+COUNTIF(U$7:U2928,"&gt;0"),0),0)</f>
        <v>0</v>
      </c>
      <c r="V2929" s="178" t="s">
        <v>3118</v>
      </c>
      <c r="W2929" s="130"/>
      <c r="X2929" s="131"/>
      <c r="Y2929" s="131"/>
      <c r="Z2929" s="206"/>
      <c r="AA2929" s="134"/>
      <c r="AB2929" s="174">
        <f>IF(AC2929="totale",SUMIF(AA$7:AA2929,"somma",Z$7:Z2929)-SUMIF(AC$7:AC2928,"totale",AB$7:AB2928),0)</f>
        <v>0</v>
      </c>
      <c r="AC2929" s="134"/>
      <c r="AD2929" s="194">
        <f t="shared" si="196"/>
        <v>0</v>
      </c>
      <c r="AE2929" s="124" t="str">
        <f t="shared" si="195"/>
        <v/>
      </c>
      <c r="AF2929" s="195" t="str">
        <f t="shared" si="197"/>
        <v/>
      </c>
      <c r="AG2929" s="194" t="str">
        <f t="shared" si="198"/>
        <v/>
      </c>
      <c r="AH2929" s="194">
        <f>IF(AG2929="",0,IF(ISERROR(VLOOKUP(AG2929,AG$7:AG2928,1,FALSE)),1,0))</f>
        <v>0</v>
      </c>
      <c r="AI2929" s="194"/>
    </row>
    <row r="2930" spans="1:35" ht="16.5" customHeight="1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75">
        <f>IF(AND($X$5012&lt;&gt;" ",$X$5012&lt;&gt;0),IF(X2930=$X$5012,1+COUNTIF(U$7:U2929,"&gt;0"),0),0)</f>
        <v>0</v>
      </c>
      <c r="V2930" s="178" t="s">
        <v>3119</v>
      </c>
      <c r="W2930" s="130"/>
      <c r="X2930" s="131"/>
      <c r="Y2930" s="131"/>
      <c r="Z2930" s="206"/>
      <c r="AA2930" s="134"/>
      <c r="AB2930" s="174">
        <f>IF(AC2930="totale",SUMIF(AA$7:AA2930,"somma",Z$7:Z2930)-SUMIF(AC$7:AC2929,"totale",AB$7:AB2929),0)</f>
        <v>0</v>
      </c>
      <c r="AC2930" s="134"/>
      <c r="AD2930" s="194">
        <f t="shared" si="196"/>
        <v>0</v>
      </c>
      <c r="AE2930" s="124" t="str">
        <f t="shared" si="195"/>
        <v/>
      </c>
      <c r="AF2930" s="195" t="str">
        <f t="shared" si="197"/>
        <v/>
      </c>
      <c r="AG2930" s="194" t="str">
        <f t="shared" si="198"/>
        <v/>
      </c>
      <c r="AH2930" s="194">
        <f>IF(AG2930="",0,IF(ISERROR(VLOOKUP(AG2930,AG$7:AG2929,1,FALSE)),1,0))</f>
        <v>0</v>
      </c>
      <c r="AI2930" s="194"/>
    </row>
    <row r="2931" spans="1:35" ht="16.5" customHeight="1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75">
        <f>IF(AND($X$5012&lt;&gt;" ",$X$5012&lt;&gt;0),IF(X2931=$X$5012,1+COUNTIF(U$7:U2930,"&gt;0"),0),0)</f>
        <v>0</v>
      </c>
      <c r="V2931" s="178" t="s">
        <v>3120</v>
      </c>
      <c r="W2931" s="130"/>
      <c r="X2931" s="131"/>
      <c r="Y2931" s="131"/>
      <c r="Z2931" s="206"/>
      <c r="AA2931" s="134"/>
      <c r="AB2931" s="174">
        <f>IF(AC2931="totale",SUMIF(AA$7:AA2931,"somma",Z$7:Z2931)-SUMIF(AC$7:AC2930,"totale",AB$7:AB2930),0)</f>
        <v>0</v>
      </c>
      <c r="AC2931" s="134"/>
      <c r="AD2931" s="194">
        <f t="shared" si="196"/>
        <v>0</v>
      </c>
      <c r="AE2931" s="124" t="str">
        <f t="shared" si="195"/>
        <v/>
      </c>
      <c r="AF2931" s="195" t="str">
        <f t="shared" si="197"/>
        <v/>
      </c>
      <c r="AG2931" s="194" t="str">
        <f t="shared" si="198"/>
        <v/>
      </c>
      <c r="AH2931" s="194">
        <f>IF(AG2931="",0,IF(ISERROR(VLOOKUP(AG2931,AG$7:AG2930,1,FALSE)),1,0))</f>
        <v>0</v>
      </c>
      <c r="AI2931" s="194"/>
    </row>
    <row r="2932" spans="1:35" ht="16.5" customHeight="1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75">
        <f>IF(AND($X$5012&lt;&gt;" ",$X$5012&lt;&gt;0),IF(X2932=$X$5012,1+COUNTIF(U$7:U2931,"&gt;0"),0),0)</f>
        <v>0</v>
      </c>
      <c r="V2932" s="178" t="s">
        <v>3121</v>
      </c>
      <c r="W2932" s="130"/>
      <c r="X2932" s="131"/>
      <c r="Y2932" s="131"/>
      <c r="Z2932" s="206"/>
      <c r="AA2932" s="134"/>
      <c r="AB2932" s="174">
        <f>IF(AC2932="totale",SUMIF(AA$7:AA2932,"somma",Z$7:Z2932)-SUMIF(AC$7:AC2931,"totale",AB$7:AB2931),0)</f>
        <v>0</v>
      </c>
      <c r="AC2932" s="134"/>
      <c r="AD2932" s="194">
        <f t="shared" si="196"/>
        <v>0</v>
      </c>
      <c r="AE2932" s="124" t="str">
        <f t="shared" si="195"/>
        <v/>
      </c>
      <c r="AF2932" s="195" t="str">
        <f t="shared" si="197"/>
        <v/>
      </c>
      <c r="AG2932" s="194" t="str">
        <f t="shared" si="198"/>
        <v/>
      </c>
      <c r="AH2932" s="194">
        <f>IF(AG2932="",0,IF(ISERROR(VLOOKUP(AG2932,AG$7:AG2931,1,FALSE)),1,0))</f>
        <v>0</v>
      </c>
      <c r="AI2932" s="194"/>
    </row>
    <row r="2933" spans="1:35" ht="16.5" customHeight="1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75">
        <f>IF(AND($X$5012&lt;&gt;" ",$X$5012&lt;&gt;0),IF(X2933=$X$5012,1+COUNTIF(U$7:U2932,"&gt;0"),0),0)</f>
        <v>0</v>
      </c>
      <c r="V2933" s="178" t="s">
        <v>3122</v>
      </c>
      <c r="W2933" s="130"/>
      <c r="X2933" s="131"/>
      <c r="Y2933" s="131"/>
      <c r="Z2933" s="206"/>
      <c r="AA2933" s="134"/>
      <c r="AB2933" s="174">
        <f>IF(AC2933="totale",SUMIF(AA$7:AA2933,"somma",Z$7:Z2933)-SUMIF(AC$7:AC2932,"totale",AB$7:AB2932),0)</f>
        <v>0</v>
      </c>
      <c r="AC2933" s="134"/>
      <c r="AD2933" s="194">
        <f t="shared" si="196"/>
        <v>0</v>
      </c>
      <c r="AE2933" s="124" t="str">
        <f t="shared" si="195"/>
        <v/>
      </c>
      <c r="AF2933" s="195" t="str">
        <f t="shared" si="197"/>
        <v/>
      </c>
      <c r="AG2933" s="194" t="str">
        <f t="shared" si="198"/>
        <v/>
      </c>
      <c r="AH2933" s="194">
        <f>IF(AG2933="",0,IF(ISERROR(VLOOKUP(AG2933,AG$7:AG2932,1,FALSE)),1,0))</f>
        <v>0</v>
      </c>
      <c r="AI2933" s="194"/>
    </row>
    <row r="2934" spans="1:35" ht="16.5" customHeight="1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75">
        <f>IF(AND($X$5012&lt;&gt;" ",$X$5012&lt;&gt;0),IF(X2934=$X$5012,1+COUNTIF(U$7:U2933,"&gt;0"),0),0)</f>
        <v>0</v>
      </c>
      <c r="V2934" s="178" t="s">
        <v>3123</v>
      </c>
      <c r="W2934" s="130"/>
      <c r="X2934" s="131"/>
      <c r="Y2934" s="131"/>
      <c r="Z2934" s="206"/>
      <c r="AA2934" s="134"/>
      <c r="AB2934" s="174">
        <f>IF(AC2934="totale",SUMIF(AA$7:AA2934,"somma",Z$7:Z2934)-SUMIF(AC$7:AC2933,"totale",AB$7:AB2933),0)</f>
        <v>0</v>
      </c>
      <c r="AC2934" s="134"/>
      <c r="AD2934" s="194">
        <f t="shared" si="196"/>
        <v>0</v>
      </c>
      <c r="AE2934" s="124" t="str">
        <f t="shared" si="195"/>
        <v/>
      </c>
      <c r="AF2934" s="195" t="str">
        <f t="shared" si="197"/>
        <v/>
      </c>
      <c r="AG2934" s="194" t="str">
        <f t="shared" si="198"/>
        <v/>
      </c>
      <c r="AH2934" s="194">
        <f>IF(AG2934="",0,IF(ISERROR(VLOOKUP(AG2934,AG$7:AG2933,1,FALSE)),1,0))</f>
        <v>0</v>
      </c>
      <c r="AI2934" s="194"/>
    </row>
    <row r="2935" spans="1:35" ht="16.5" customHeight="1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75">
        <f>IF(AND($X$5012&lt;&gt;" ",$X$5012&lt;&gt;0),IF(X2935=$X$5012,1+COUNTIF(U$7:U2934,"&gt;0"),0),0)</f>
        <v>0</v>
      </c>
      <c r="V2935" s="178" t="s">
        <v>3124</v>
      </c>
      <c r="W2935" s="130"/>
      <c r="X2935" s="131"/>
      <c r="Y2935" s="131"/>
      <c r="Z2935" s="206"/>
      <c r="AA2935" s="134"/>
      <c r="AB2935" s="174">
        <f>IF(AC2935="totale",SUMIF(AA$7:AA2935,"somma",Z$7:Z2935)-SUMIF(AC$7:AC2934,"totale",AB$7:AB2934),0)</f>
        <v>0</v>
      </c>
      <c r="AC2935" s="134"/>
      <c r="AD2935" s="194">
        <f t="shared" si="196"/>
        <v>0</v>
      </c>
      <c r="AE2935" s="124" t="str">
        <f t="shared" si="195"/>
        <v/>
      </c>
      <c r="AF2935" s="195" t="str">
        <f t="shared" si="197"/>
        <v/>
      </c>
      <c r="AG2935" s="194" t="str">
        <f t="shared" si="198"/>
        <v/>
      </c>
      <c r="AH2935" s="194">
        <f>IF(AG2935="",0,IF(ISERROR(VLOOKUP(AG2935,AG$7:AG2934,1,FALSE)),1,0))</f>
        <v>0</v>
      </c>
      <c r="AI2935" s="194"/>
    </row>
    <row r="2936" spans="1:35" ht="16.5" customHeight="1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75">
        <f>IF(AND($X$5012&lt;&gt;" ",$X$5012&lt;&gt;0),IF(X2936=$X$5012,1+COUNTIF(U$7:U2935,"&gt;0"),0),0)</f>
        <v>0</v>
      </c>
      <c r="V2936" s="178" t="s">
        <v>3125</v>
      </c>
      <c r="W2936" s="130"/>
      <c r="X2936" s="131"/>
      <c r="Y2936" s="131"/>
      <c r="Z2936" s="206"/>
      <c r="AA2936" s="134"/>
      <c r="AB2936" s="174">
        <f>IF(AC2936="totale",SUMIF(AA$7:AA2936,"somma",Z$7:Z2936)-SUMIF(AC$7:AC2935,"totale",AB$7:AB2935),0)</f>
        <v>0</v>
      </c>
      <c r="AC2936" s="134"/>
      <c r="AD2936" s="194">
        <f t="shared" si="196"/>
        <v>0</v>
      </c>
      <c r="AE2936" s="124" t="str">
        <f t="shared" si="195"/>
        <v/>
      </c>
      <c r="AF2936" s="195" t="str">
        <f t="shared" si="197"/>
        <v/>
      </c>
      <c r="AG2936" s="194" t="str">
        <f t="shared" si="198"/>
        <v/>
      </c>
      <c r="AH2936" s="194">
        <f>IF(AG2936="",0,IF(ISERROR(VLOOKUP(AG2936,AG$7:AG2935,1,FALSE)),1,0))</f>
        <v>0</v>
      </c>
      <c r="AI2936" s="194"/>
    </row>
    <row r="2937" spans="1:35" ht="16.5" customHeight="1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75">
        <f>IF(AND($X$5012&lt;&gt;" ",$X$5012&lt;&gt;0),IF(X2937=$X$5012,1+COUNTIF(U$7:U2936,"&gt;0"),0),0)</f>
        <v>0</v>
      </c>
      <c r="V2937" s="178" t="s">
        <v>3126</v>
      </c>
      <c r="W2937" s="130"/>
      <c r="X2937" s="131"/>
      <c r="Y2937" s="131"/>
      <c r="Z2937" s="206"/>
      <c r="AA2937" s="134"/>
      <c r="AB2937" s="174">
        <f>IF(AC2937="totale",SUMIF(AA$7:AA2937,"somma",Z$7:Z2937)-SUMIF(AC$7:AC2936,"totale",AB$7:AB2936),0)</f>
        <v>0</v>
      </c>
      <c r="AC2937" s="134"/>
      <c r="AD2937" s="194">
        <f t="shared" si="196"/>
        <v>0</v>
      </c>
      <c r="AE2937" s="124" t="str">
        <f t="shared" si="195"/>
        <v/>
      </c>
      <c r="AF2937" s="195" t="str">
        <f t="shared" si="197"/>
        <v/>
      </c>
      <c r="AG2937" s="194" t="str">
        <f t="shared" si="198"/>
        <v/>
      </c>
      <c r="AH2937" s="194">
        <f>IF(AG2937="",0,IF(ISERROR(VLOOKUP(AG2937,AG$7:AG2936,1,FALSE)),1,0))</f>
        <v>0</v>
      </c>
      <c r="AI2937" s="194"/>
    </row>
    <row r="2938" spans="1:35" ht="16.5" customHeight="1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75">
        <f>IF(AND($X$5012&lt;&gt;" ",$X$5012&lt;&gt;0),IF(X2938=$X$5012,1+COUNTIF(U$7:U2937,"&gt;0"),0),0)</f>
        <v>0</v>
      </c>
      <c r="V2938" s="178" t="s">
        <v>3127</v>
      </c>
      <c r="W2938" s="130"/>
      <c r="X2938" s="131"/>
      <c r="Y2938" s="131"/>
      <c r="Z2938" s="206"/>
      <c r="AA2938" s="134"/>
      <c r="AB2938" s="174">
        <f>IF(AC2938="totale",SUMIF(AA$7:AA2938,"somma",Z$7:Z2938)-SUMIF(AC$7:AC2937,"totale",AB$7:AB2937),0)</f>
        <v>0</v>
      </c>
      <c r="AC2938" s="134"/>
      <c r="AD2938" s="194">
        <f t="shared" si="196"/>
        <v>0</v>
      </c>
      <c r="AE2938" s="124" t="str">
        <f t="shared" si="195"/>
        <v/>
      </c>
      <c r="AF2938" s="195" t="str">
        <f t="shared" si="197"/>
        <v/>
      </c>
      <c r="AG2938" s="194" t="str">
        <f t="shared" si="198"/>
        <v/>
      </c>
      <c r="AH2938" s="194">
        <f>IF(AG2938="",0,IF(ISERROR(VLOOKUP(AG2938,AG$7:AG2937,1,FALSE)),1,0))</f>
        <v>0</v>
      </c>
      <c r="AI2938" s="194"/>
    </row>
    <row r="2939" spans="1:35" ht="16.5" customHeight="1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75">
        <f>IF(AND($X$5012&lt;&gt;" ",$X$5012&lt;&gt;0),IF(X2939=$X$5012,1+COUNTIF(U$7:U2938,"&gt;0"),0),0)</f>
        <v>0</v>
      </c>
      <c r="V2939" s="178" t="s">
        <v>3128</v>
      </c>
      <c r="W2939" s="130"/>
      <c r="X2939" s="131"/>
      <c r="Y2939" s="131"/>
      <c r="Z2939" s="206"/>
      <c r="AA2939" s="134"/>
      <c r="AB2939" s="174">
        <f>IF(AC2939="totale",SUMIF(AA$7:AA2939,"somma",Z$7:Z2939)-SUMIF(AC$7:AC2938,"totale",AB$7:AB2938),0)</f>
        <v>0</v>
      </c>
      <c r="AC2939" s="134"/>
      <c r="AD2939" s="194">
        <f t="shared" si="196"/>
        <v>0</v>
      </c>
      <c r="AE2939" s="124" t="str">
        <f t="shared" si="195"/>
        <v/>
      </c>
      <c r="AF2939" s="195" t="str">
        <f t="shared" si="197"/>
        <v/>
      </c>
      <c r="AG2939" s="194" t="str">
        <f t="shared" si="198"/>
        <v/>
      </c>
      <c r="AH2939" s="194">
        <f>IF(AG2939="",0,IF(ISERROR(VLOOKUP(AG2939,AG$7:AG2938,1,FALSE)),1,0))</f>
        <v>0</v>
      </c>
      <c r="AI2939" s="194"/>
    </row>
    <row r="2940" spans="1:35" ht="16.5" customHeight="1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75">
        <f>IF(AND($X$5012&lt;&gt;" ",$X$5012&lt;&gt;0),IF(X2940=$X$5012,1+COUNTIF(U$7:U2939,"&gt;0"),0),0)</f>
        <v>0</v>
      </c>
      <c r="V2940" s="178" t="s">
        <v>3129</v>
      </c>
      <c r="W2940" s="130"/>
      <c r="X2940" s="131"/>
      <c r="Y2940" s="131"/>
      <c r="Z2940" s="206"/>
      <c r="AA2940" s="134"/>
      <c r="AB2940" s="174">
        <f>IF(AC2940="totale",SUMIF(AA$7:AA2940,"somma",Z$7:Z2940)-SUMIF(AC$7:AC2939,"totale",AB$7:AB2939),0)</f>
        <v>0</v>
      </c>
      <c r="AC2940" s="134"/>
      <c r="AD2940" s="194">
        <f t="shared" si="196"/>
        <v>0</v>
      </c>
      <c r="AE2940" s="124" t="str">
        <f t="shared" si="195"/>
        <v/>
      </c>
      <c r="AF2940" s="195" t="str">
        <f t="shared" si="197"/>
        <v/>
      </c>
      <c r="AG2940" s="194" t="str">
        <f t="shared" si="198"/>
        <v/>
      </c>
      <c r="AH2940" s="194">
        <f>IF(AG2940="",0,IF(ISERROR(VLOOKUP(AG2940,AG$7:AG2939,1,FALSE)),1,0))</f>
        <v>0</v>
      </c>
      <c r="AI2940" s="194"/>
    </row>
    <row r="2941" spans="1:35" ht="16.5" customHeight="1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75">
        <f>IF(AND($X$5012&lt;&gt;" ",$X$5012&lt;&gt;0),IF(X2941=$X$5012,1+COUNTIF(U$7:U2940,"&gt;0"),0),0)</f>
        <v>0</v>
      </c>
      <c r="V2941" s="178" t="s">
        <v>3130</v>
      </c>
      <c r="W2941" s="130"/>
      <c r="X2941" s="131"/>
      <c r="Y2941" s="131"/>
      <c r="Z2941" s="206"/>
      <c r="AA2941" s="134"/>
      <c r="AB2941" s="174">
        <f>IF(AC2941="totale",SUMIF(AA$7:AA2941,"somma",Z$7:Z2941)-SUMIF(AC$7:AC2940,"totale",AB$7:AB2940),0)</f>
        <v>0</v>
      </c>
      <c r="AC2941" s="134"/>
      <c r="AD2941" s="194">
        <f t="shared" si="196"/>
        <v>0</v>
      </c>
      <c r="AE2941" s="124" t="str">
        <f t="shared" si="195"/>
        <v/>
      </c>
      <c r="AF2941" s="195" t="str">
        <f t="shared" si="197"/>
        <v/>
      </c>
      <c r="AG2941" s="194" t="str">
        <f t="shared" si="198"/>
        <v/>
      </c>
      <c r="AH2941" s="194">
        <f>IF(AG2941="",0,IF(ISERROR(VLOOKUP(AG2941,AG$7:AG2940,1,FALSE)),1,0))</f>
        <v>0</v>
      </c>
      <c r="AI2941" s="194"/>
    </row>
    <row r="2942" spans="1:35" ht="16.5" customHeight="1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75">
        <f>IF(AND($X$5012&lt;&gt;" ",$X$5012&lt;&gt;0),IF(X2942=$X$5012,1+COUNTIF(U$7:U2941,"&gt;0"),0),0)</f>
        <v>0</v>
      </c>
      <c r="V2942" s="178" t="s">
        <v>3131</v>
      </c>
      <c r="W2942" s="130"/>
      <c r="X2942" s="131"/>
      <c r="Y2942" s="131"/>
      <c r="Z2942" s="206"/>
      <c r="AA2942" s="134"/>
      <c r="AB2942" s="174">
        <f>IF(AC2942="totale",SUMIF(AA$7:AA2942,"somma",Z$7:Z2942)-SUMIF(AC$7:AC2941,"totale",AB$7:AB2941),0)</f>
        <v>0</v>
      </c>
      <c r="AC2942" s="134"/>
      <c r="AD2942" s="194">
        <f t="shared" si="196"/>
        <v>0</v>
      </c>
      <c r="AE2942" s="124" t="str">
        <f t="shared" si="195"/>
        <v/>
      </c>
      <c r="AF2942" s="195" t="str">
        <f t="shared" si="197"/>
        <v/>
      </c>
      <c r="AG2942" s="194" t="str">
        <f t="shared" si="198"/>
        <v/>
      </c>
      <c r="AH2942" s="194">
        <f>IF(AG2942="",0,IF(ISERROR(VLOOKUP(AG2942,AG$7:AG2941,1,FALSE)),1,0))</f>
        <v>0</v>
      </c>
      <c r="AI2942" s="194"/>
    </row>
    <row r="2943" spans="1:35" ht="16.5" customHeight="1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75">
        <f>IF(AND($X$5012&lt;&gt;" ",$X$5012&lt;&gt;0),IF(X2943=$X$5012,1+COUNTIF(U$7:U2942,"&gt;0"),0),0)</f>
        <v>0</v>
      </c>
      <c r="V2943" s="178" t="s">
        <v>3132</v>
      </c>
      <c r="W2943" s="130"/>
      <c r="X2943" s="131"/>
      <c r="Y2943" s="131"/>
      <c r="Z2943" s="206"/>
      <c r="AA2943" s="134"/>
      <c r="AB2943" s="174">
        <f>IF(AC2943="totale",SUMIF(AA$7:AA2943,"somma",Z$7:Z2943)-SUMIF(AC$7:AC2942,"totale",AB$7:AB2942),0)</f>
        <v>0</v>
      </c>
      <c r="AC2943" s="134"/>
      <c r="AD2943" s="194">
        <f t="shared" si="196"/>
        <v>0</v>
      </c>
      <c r="AE2943" s="124" t="str">
        <f t="shared" si="195"/>
        <v/>
      </c>
      <c r="AF2943" s="195" t="str">
        <f t="shared" si="197"/>
        <v/>
      </c>
      <c r="AG2943" s="194" t="str">
        <f t="shared" si="198"/>
        <v/>
      </c>
      <c r="AH2943" s="194">
        <f>IF(AG2943="",0,IF(ISERROR(VLOOKUP(AG2943,AG$7:AG2942,1,FALSE)),1,0))</f>
        <v>0</v>
      </c>
      <c r="AI2943" s="194"/>
    </row>
    <row r="2944" spans="1:35" ht="16.5" customHeight="1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75">
        <f>IF(AND($X$5012&lt;&gt;" ",$X$5012&lt;&gt;0),IF(X2944=$X$5012,1+COUNTIF(U$7:U2943,"&gt;0"),0),0)</f>
        <v>0</v>
      </c>
      <c r="V2944" s="178" t="s">
        <v>3133</v>
      </c>
      <c r="W2944" s="130"/>
      <c r="X2944" s="131"/>
      <c r="Y2944" s="131"/>
      <c r="Z2944" s="206"/>
      <c r="AA2944" s="134"/>
      <c r="AB2944" s="174">
        <f>IF(AC2944="totale",SUMIF(AA$7:AA2944,"somma",Z$7:Z2944)-SUMIF(AC$7:AC2943,"totale",AB$7:AB2943),0)</f>
        <v>0</v>
      </c>
      <c r="AC2944" s="134"/>
      <c r="AD2944" s="194">
        <f t="shared" si="196"/>
        <v>0</v>
      </c>
      <c r="AE2944" s="124" t="str">
        <f t="shared" si="195"/>
        <v/>
      </c>
      <c r="AF2944" s="195" t="str">
        <f t="shared" si="197"/>
        <v/>
      </c>
      <c r="AG2944" s="194" t="str">
        <f t="shared" si="198"/>
        <v/>
      </c>
      <c r="AH2944" s="194">
        <f>IF(AG2944="",0,IF(ISERROR(VLOOKUP(AG2944,AG$7:AG2943,1,FALSE)),1,0))</f>
        <v>0</v>
      </c>
      <c r="AI2944" s="194"/>
    </row>
    <row r="2945" spans="1:35" ht="16.5" customHeight="1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75">
        <f>IF(AND($X$5012&lt;&gt;" ",$X$5012&lt;&gt;0),IF(X2945=$X$5012,1+COUNTIF(U$7:U2944,"&gt;0"),0),0)</f>
        <v>0</v>
      </c>
      <c r="V2945" s="178" t="s">
        <v>3134</v>
      </c>
      <c r="W2945" s="130"/>
      <c r="X2945" s="131"/>
      <c r="Y2945" s="131"/>
      <c r="Z2945" s="206"/>
      <c r="AA2945" s="134"/>
      <c r="AB2945" s="174">
        <f>IF(AC2945="totale",SUMIF(AA$7:AA2945,"somma",Z$7:Z2945)-SUMIF(AC$7:AC2944,"totale",AB$7:AB2944),0)</f>
        <v>0</v>
      </c>
      <c r="AC2945" s="134"/>
      <c r="AD2945" s="194">
        <f t="shared" si="196"/>
        <v>0</v>
      </c>
      <c r="AE2945" s="124" t="str">
        <f t="shared" si="195"/>
        <v/>
      </c>
      <c r="AF2945" s="195" t="str">
        <f t="shared" si="197"/>
        <v/>
      </c>
      <c r="AG2945" s="194" t="str">
        <f t="shared" si="198"/>
        <v/>
      </c>
      <c r="AH2945" s="194">
        <f>IF(AG2945="",0,IF(ISERROR(VLOOKUP(AG2945,AG$7:AG2944,1,FALSE)),1,0))</f>
        <v>0</v>
      </c>
      <c r="AI2945" s="194"/>
    </row>
    <row r="2946" spans="1:35" ht="16.5" customHeight="1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75">
        <f>IF(AND($X$5012&lt;&gt;" ",$X$5012&lt;&gt;0),IF(X2946=$X$5012,1+COUNTIF(U$7:U2945,"&gt;0"),0),0)</f>
        <v>0</v>
      </c>
      <c r="V2946" s="178" t="s">
        <v>3135</v>
      </c>
      <c r="W2946" s="130"/>
      <c r="X2946" s="131"/>
      <c r="Y2946" s="131"/>
      <c r="Z2946" s="206"/>
      <c r="AA2946" s="134"/>
      <c r="AB2946" s="174">
        <f>IF(AC2946="totale",SUMIF(AA$7:AA2946,"somma",Z$7:Z2946)-SUMIF(AC$7:AC2945,"totale",AB$7:AB2945),0)</f>
        <v>0</v>
      </c>
      <c r="AC2946" s="134"/>
      <c r="AD2946" s="194">
        <f t="shared" si="196"/>
        <v>0</v>
      </c>
      <c r="AE2946" s="124" t="str">
        <f t="shared" si="195"/>
        <v/>
      </c>
      <c r="AF2946" s="195" t="str">
        <f t="shared" si="197"/>
        <v/>
      </c>
      <c r="AG2946" s="194" t="str">
        <f t="shared" si="198"/>
        <v/>
      </c>
      <c r="AH2946" s="194">
        <f>IF(AG2946="",0,IF(ISERROR(VLOOKUP(AG2946,AG$7:AG2945,1,FALSE)),1,0))</f>
        <v>0</v>
      </c>
      <c r="AI2946" s="194"/>
    </row>
    <row r="2947" spans="1:35" ht="16.5" customHeight="1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75">
        <f>IF(AND($X$5012&lt;&gt;" ",$X$5012&lt;&gt;0),IF(X2947=$X$5012,1+COUNTIF(U$7:U2946,"&gt;0"),0),0)</f>
        <v>0</v>
      </c>
      <c r="V2947" s="178" t="s">
        <v>3136</v>
      </c>
      <c r="W2947" s="130"/>
      <c r="X2947" s="131"/>
      <c r="Y2947" s="131"/>
      <c r="Z2947" s="206"/>
      <c r="AA2947" s="134"/>
      <c r="AB2947" s="174">
        <f>IF(AC2947="totale",SUMIF(AA$7:AA2947,"somma",Z$7:Z2947)-SUMIF(AC$7:AC2946,"totale",AB$7:AB2946),0)</f>
        <v>0</v>
      </c>
      <c r="AC2947" s="134"/>
      <c r="AD2947" s="194">
        <f t="shared" si="196"/>
        <v>0</v>
      </c>
      <c r="AE2947" s="124" t="str">
        <f t="shared" si="195"/>
        <v/>
      </c>
      <c r="AF2947" s="195" t="str">
        <f t="shared" si="197"/>
        <v/>
      </c>
      <c r="AG2947" s="194" t="str">
        <f t="shared" si="198"/>
        <v/>
      </c>
      <c r="AH2947" s="194">
        <f>IF(AG2947="",0,IF(ISERROR(VLOOKUP(AG2947,AG$7:AG2946,1,FALSE)),1,0))</f>
        <v>0</v>
      </c>
      <c r="AI2947" s="194"/>
    </row>
    <row r="2948" spans="1:35" ht="16.5" customHeight="1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75">
        <f>IF(AND($X$5012&lt;&gt;" ",$X$5012&lt;&gt;0),IF(X2948=$X$5012,1+COUNTIF(U$7:U2947,"&gt;0"),0),0)</f>
        <v>0</v>
      </c>
      <c r="V2948" s="178" t="s">
        <v>3137</v>
      </c>
      <c r="W2948" s="130"/>
      <c r="X2948" s="131"/>
      <c r="Y2948" s="131"/>
      <c r="Z2948" s="206"/>
      <c r="AA2948" s="134"/>
      <c r="AB2948" s="174">
        <f>IF(AC2948="totale",SUMIF(AA$7:AA2948,"somma",Z$7:Z2948)-SUMIF(AC$7:AC2947,"totale",AB$7:AB2947),0)</f>
        <v>0</v>
      </c>
      <c r="AC2948" s="134"/>
      <c r="AD2948" s="194">
        <f t="shared" si="196"/>
        <v>0</v>
      </c>
      <c r="AE2948" s="124" t="str">
        <f t="shared" si="195"/>
        <v/>
      </c>
      <c r="AF2948" s="195" t="str">
        <f t="shared" si="197"/>
        <v/>
      </c>
      <c r="AG2948" s="194" t="str">
        <f t="shared" si="198"/>
        <v/>
      </c>
      <c r="AH2948" s="194">
        <f>IF(AG2948="",0,IF(ISERROR(VLOOKUP(AG2948,AG$7:AG2947,1,FALSE)),1,0))</f>
        <v>0</v>
      </c>
      <c r="AI2948" s="194"/>
    </row>
    <row r="2949" spans="1:35" ht="16.5" customHeight="1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75">
        <f>IF(AND($X$5012&lt;&gt;" ",$X$5012&lt;&gt;0),IF(X2949=$X$5012,1+COUNTIF(U$7:U2948,"&gt;0"),0),0)</f>
        <v>0</v>
      </c>
      <c r="V2949" s="178" t="s">
        <v>3138</v>
      </c>
      <c r="W2949" s="130"/>
      <c r="X2949" s="131"/>
      <c r="Y2949" s="131"/>
      <c r="Z2949" s="206"/>
      <c r="AA2949" s="134"/>
      <c r="AB2949" s="174">
        <f>IF(AC2949="totale",SUMIF(AA$7:AA2949,"somma",Z$7:Z2949)-SUMIF(AC$7:AC2948,"totale",AB$7:AB2948),0)</f>
        <v>0</v>
      </c>
      <c r="AC2949" s="134"/>
      <c r="AD2949" s="194">
        <f t="shared" si="196"/>
        <v>0</v>
      </c>
      <c r="AE2949" s="124" t="str">
        <f t="shared" si="195"/>
        <v/>
      </c>
      <c r="AF2949" s="195" t="str">
        <f t="shared" si="197"/>
        <v/>
      </c>
      <c r="AG2949" s="194" t="str">
        <f t="shared" si="198"/>
        <v/>
      </c>
      <c r="AH2949" s="194">
        <f>IF(AG2949="",0,IF(ISERROR(VLOOKUP(AG2949,AG$7:AG2948,1,FALSE)),1,0))</f>
        <v>0</v>
      </c>
      <c r="AI2949" s="194"/>
    </row>
    <row r="2950" spans="1:35" ht="16.5" customHeight="1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75">
        <f>IF(AND($X$5012&lt;&gt;" ",$X$5012&lt;&gt;0),IF(X2950=$X$5012,1+COUNTIF(U$7:U2949,"&gt;0"),0),0)</f>
        <v>0</v>
      </c>
      <c r="V2950" s="178" t="s">
        <v>3139</v>
      </c>
      <c r="W2950" s="130"/>
      <c r="X2950" s="131"/>
      <c r="Y2950" s="131"/>
      <c r="Z2950" s="206"/>
      <c r="AA2950" s="134"/>
      <c r="AB2950" s="174">
        <f>IF(AC2950="totale",SUMIF(AA$7:AA2950,"somma",Z$7:Z2950)-SUMIF(AC$7:AC2949,"totale",AB$7:AB2949),0)</f>
        <v>0</v>
      </c>
      <c r="AC2950" s="134"/>
      <c r="AD2950" s="194">
        <f t="shared" si="196"/>
        <v>0</v>
      </c>
      <c r="AE2950" s="124" t="str">
        <f t="shared" ref="AE2950:AE3013" si="199">IF(W2950&gt;0,CONCATENATE(MONTH(W2950)&amp;X2950),"")</f>
        <v/>
      </c>
      <c r="AF2950" s="195" t="str">
        <f t="shared" si="197"/>
        <v/>
      </c>
      <c r="AG2950" s="194" t="str">
        <f t="shared" si="198"/>
        <v/>
      </c>
      <c r="AH2950" s="194">
        <f>IF(AG2950="",0,IF(ISERROR(VLOOKUP(AG2950,AG$7:AG2949,1,FALSE)),1,0))</f>
        <v>0</v>
      </c>
      <c r="AI2950" s="194"/>
    </row>
    <row r="2951" spans="1:35" ht="16.5" customHeight="1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75">
        <f>IF(AND($X$5012&lt;&gt;" ",$X$5012&lt;&gt;0),IF(X2951=$X$5012,1+COUNTIF(U$7:U2950,"&gt;0"),0),0)</f>
        <v>0</v>
      </c>
      <c r="V2951" s="178" t="s">
        <v>3140</v>
      </c>
      <c r="W2951" s="130"/>
      <c r="X2951" s="131"/>
      <c r="Y2951" s="131"/>
      <c r="Z2951" s="206"/>
      <c r="AA2951" s="134"/>
      <c r="AB2951" s="174">
        <f>IF(AC2951="totale",SUMIF(AA$7:AA2951,"somma",Z$7:Z2951)-SUMIF(AC$7:AC2950,"totale",AB$7:AB2950),0)</f>
        <v>0</v>
      </c>
      <c r="AC2951" s="134"/>
      <c r="AD2951" s="194">
        <f t="shared" si="196"/>
        <v>0</v>
      </c>
      <c r="AE2951" s="124" t="str">
        <f t="shared" si="199"/>
        <v/>
      </c>
      <c r="AF2951" s="195" t="str">
        <f t="shared" si="197"/>
        <v/>
      </c>
      <c r="AG2951" s="194" t="str">
        <f t="shared" si="198"/>
        <v/>
      </c>
      <c r="AH2951" s="194">
        <f>IF(AG2951="",0,IF(ISERROR(VLOOKUP(AG2951,AG$7:AG2950,1,FALSE)),1,0))</f>
        <v>0</v>
      </c>
      <c r="AI2951" s="194"/>
    </row>
    <row r="2952" spans="1:35" ht="16.5" customHeight="1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75">
        <f>IF(AND($X$5012&lt;&gt;" ",$X$5012&lt;&gt;0),IF(X2952=$X$5012,1+COUNTIF(U$7:U2951,"&gt;0"),0),0)</f>
        <v>0</v>
      </c>
      <c r="V2952" s="178" t="s">
        <v>3141</v>
      </c>
      <c r="W2952" s="130"/>
      <c r="X2952" s="131"/>
      <c r="Y2952" s="131"/>
      <c r="Z2952" s="206"/>
      <c r="AA2952" s="134"/>
      <c r="AB2952" s="174">
        <f>IF(AC2952="totale",SUMIF(AA$7:AA2952,"somma",Z$7:Z2952)-SUMIF(AC$7:AC2951,"totale",AB$7:AB2951),0)</f>
        <v>0</v>
      </c>
      <c r="AC2952" s="134"/>
      <c r="AD2952" s="194">
        <f t="shared" ref="AD2952:AD3015" si="200">IF(ISBLANK(X2952),0,VLOOKUP(X2952,$B$8:$E$57,1,FALSE))</f>
        <v>0</v>
      </c>
      <c r="AE2952" s="124" t="str">
        <f t="shared" si="199"/>
        <v/>
      </c>
      <c r="AF2952" s="195" t="str">
        <f t="shared" ref="AF2952:AF3015" si="201">IF(OR(AND(Z2952&lt;&gt;0,ISBLANK(X2952)),ISERROR(AD2952)),"ERR","")</f>
        <v/>
      </c>
      <c r="AG2952" s="194" t="str">
        <f t="shared" si="198"/>
        <v/>
      </c>
      <c r="AH2952" s="194">
        <f>IF(AG2952="",0,IF(ISERROR(VLOOKUP(AG2952,AG$7:AG2951,1,FALSE)),1,0))</f>
        <v>0</v>
      </c>
      <c r="AI2952" s="194"/>
    </row>
    <row r="2953" spans="1:35" ht="16.5" customHeight="1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75">
        <f>IF(AND($X$5012&lt;&gt;" ",$X$5012&lt;&gt;0),IF(X2953=$X$5012,1+COUNTIF(U$7:U2952,"&gt;0"),0),0)</f>
        <v>0</v>
      </c>
      <c r="V2953" s="178" t="s">
        <v>3142</v>
      </c>
      <c r="W2953" s="130"/>
      <c r="X2953" s="131"/>
      <c r="Y2953" s="131"/>
      <c r="Z2953" s="206"/>
      <c r="AA2953" s="134"/>
      <c r="AB2953" s="174">
        <f>IF(AC2953="totale",SUMIF(AA$7:AA2953,"somma",Z$7:Z2953)-SUMIF(AC$7:AC2952,"totale",AB$7:AB2952),0)</f>
        <v>0</v>
      </c>
      <c r="AC2953" s="134"/>
      <c r="AD2953" s="194">
        <f t="shared" si="200"/>
        <v>0</v>
      </c>
      <c r="AE2953" s="124" t="str">
        <f t="shared" si="199"/>
        <v/>
      </c>
      <c r="AF2953" s="195" t="str">
        <f t="shared" si="201"/>
        <v/>
      </c>
      <c r="AG2953" s="194" t="str">
        <f t="shared" si="198"/>
        <v/>
      </c>
      <c r="AH2953" s="194">
        <f>IF(AG2953="",0,IF(ISERROR(VLOOKUP(AG2953,AG$7:AG2952,1,FALSE)),1,0))</f>
        <v>0</v>
      </c>
      <c r="AI2953" s="194"/>
    </row>
    <row r="2954" spans="1:35" ht="16.5" customHeight="1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75">
        <f>IF(AND($X$5012&lt;&gt;" ",$X$5012&lt;&gt;0),IF(X2954=$X$5012,1+COUNTIF(U$7:U2953,"&gt;0"),0),0)</f>
        <v>0</v>
      </c>
      <c r="V2954" s="178" t="s">
        <v>3143</v>
      </c>
      <c r="W2954" s="130"/>
      <c r="X2954" s="131"/>
      <c r="Y2954" s="131"/>
      <c r="Z2954" s="206"/>
      <c r="AA2954" s="134"/>
      <c r="AB2954" s="174">
        <f>IF(AC2954="totale",SUMIF(AA$7:AA2954,"somma",Z$7:Z2954)-SUMIF(AC$7:AC2953,"totale",AB$7:AB2953),0)</f>
        <v>0</v>
      </c>
      <c r="AC2954" s="134"/>
      <c r="AD2954" s="194">
        <f t="shared" si="200"/>
        <v>0</v>
      </c>
      <c r="AE2954" s="124" t="str">
        <f t="shared" si="199"/>
        <v/>
      </c>
      <c r="AF2954" s="195" t="str">
        <f t="shared" si="201"/>
        <v/>
      </c>
      <c r="AG2954" s="194" t="str">
        <f t="shared" ref="AG2954:AG3017" si="202">IF(W2954&gt;0,CONCATENATE(MONTH(W2954),"-",YEAR(W2954)),"")</f>
        <v/>
      </c>
      <c r="AH2954" s="194">
        <f>IF(AG2954="",0,IF(ISERROR(VLOOKUP(AG2954,AG$7:AG2953,1,FALSE)),1,0))</f>
        <v>0</v>
      </c>
      <c r="AI2954" s="194"/>
    </row>
    <row r="2955" spans="1:35" ht="16.5" customHeight="1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75">
        <f>IF(AND($X$5012&lt;&gt;" ",$X$5012&lt;&gt;0),IF(X2955=$X$5012,1+COUNTIF(U$7:U2954,"&gt;0"),0),0)</f>
        <v>0</v>
      </c>
      <c r="V2955" s="178" t="s">
        <v>3144</v>
      </c>
      <c r="W2955" s="130"/>
      <c r="X2955" s="131"/>
      <c r="Y2955" s="131"/>
      <c r="Z2955" s="206"/>
      <c r="AA2955" s="134"/>
      <c r="AB2955" s="174">
        <f>IF(AC2955="totale",SUMIF(AA$7:AA2955,"somma",Z$7:Z2955)-SUMIF(AC$7:AC2954,"totale",AB$7:AB2954),0)</f>
        <v>0</v>
      </c>
      <c r="AC2955" s="134"/>
      <c r="AD2955" s="194">
        <f t="shared" si="200"/>
        <v>0</v>
      </c>
      <c r="AE2955" s="124" t="str">
        <f t="shared" si="199"/>
        <v/>
      </c>
      <c r="AF2955" s="195" t="str">
        <f t="shared" si="201"/>
        <v/>
      </c>
      <c r="AG2955" s="194" t="str">
        <f t="shared" si="202"/>
        <v/>
      </c>
      <c r="AH2955" s="194">
        <f>IF(AG2955="",0,IF(ISERROR(VLOOKUP(AG2955,AG$7:AG2954,1,FALSE)),1,0))</f>
        <v>0</v>
      </c>
      <c r="AI2955" s="194"/>
    </row>
    <row r="2956" spans="1:35" ht="16.5" customHeight="1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75">
        <f>IF(AND($X$5012&lt;&gt;" ",$X$5012&lt;&gt;0),IF(X2956=$X$5012,1+COUNTIF(U$7:U2955,"&gt;0"),0),0)</f>
        <v>0</v>
      </c>
      <c r="V2956" s="178" t="s">
        <v>3145</v>
      </c>
      <c r="W2956" s="130"/>
      <c r="X2956" s="131"/>
      <c r="Y2956" s="131"/>
      <c r="Z2956" s="206"/>
      <c r="AA2956" s="134"/>
      <c r="AB2956" s="174">
        <f>IF(AC2956="totale",SUMIF(AA$7:AA2956,"somma",Z$7:Z2956)-SUMIF(AC$7:AC2955,"totale",AB$7:AB2955),0)</f>
        <v>0</v>
      </c>
      <c r="AC2956" s="134"/>
      <c r="AD2956" s="194">
        <f t="shared" si="200"/>
        <v>0</v>
      </c>
      <c r="AE2956" s="124" t="str">
        <f t="shared" si="199"/>
        <v/>
      </c>
      <c r="AF2956" s="195" t="str">
        <f t="shared" si="201"/>
        <v/>
      </c>
      <c r="AG2956" s="194" t="str">
        <f t="shared" si="202"/>
        <v/>
      </c>
      <c r="AH2956" s="194">
        <f>IF(AG2956="",0,IF(ISERROR(VLOOKUP(AG2956,AG$7:AG2955,1,FALSE)),1,0))</f>
        <v>0</v>
      </c>
      <c r="AI2956" s="194"/>
    </row>
    <row r="2957" spans="1:35" ht="16.5" customHeight="1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75">
        <f>IF(AND($X$5012&lt;&gt;" ",$X$5012&lt;&gt;0),IF(X2957=$X$5012,1+COUNTIF(U$7:U2956,"&gt;0"),0),0)</f>
        <v>0</v>
      </c>
      <c r="V2957" s="178" t="s">
        <v>3146</v>
      </c>
      <c r="W2957" s="130"/>
      <c r="X2957" s="131"/>
      <c r="Y2957" s="131"/>
      <c r="Z2957" s="206"/>
      <c r="AA2957" s="134"/>
      <c r="AB2957" s="174">
        <f>IF(AC2957="totale",SUMIF(AA$7:AA2957,"somma",Z$7:Z2957)-SUMIF(AC$7:AC2956,"totale",AB$7:AB2956),0)</f>
        <v>0</v>
      </c>
      <c r="AC2957" s="134"/>
      <c r="AD2957" s="194">
        <f t="shared" si="200"/>
        <v>0</v>
      </c>
      <c r="AE2957" s="124" t="str">
        <f t="shared" si="199"/>
        <v/>
      </c>
      <c r="AF2957" s="195" t="str">
        <f t="shared" si="201"/>
        <v/>
      </c>
      <c r="AG2957" s="194" t="str">
        <f t="shared" si="202"/>
        <v/>
      </c>
      <c r="AH2957" s="194">
        <f>IF(AG2957="",0,IF(ISERROR(VLOOKUP(AG2957,AG$7:AG2956,1,FALSE)),1,0))</f>
        <v>0</v>
      </c>
      <c r="AI2957" s="194"/>
    </row>
    <row r="2958" spans="1:35" ht="16.5" customHeight="1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75">
        <f>IF(AND($X$5012&lt;&gt;" ",$X$5012&lt;&gt;0),IF(X2958=$X$5012,1+COUNTIF(U$7:U2957,"&gt;0"),0),0)</f>
        <v>0</v>
      </c>
      <c r="V2958" s="178" t="s">
        <v>3147</v>
      </c>
      <c r="W2958" s="130"/>
      <c r="X2958" s="131"/>
      <c r="Y2958" s="131"/>
      <c r="Z2958" s="206"/>
      <c r="AA2958" s="134"/>
      <c r="AB2958" s="174">
        <f>IF(AC2958="totale",SUMIF(AA$7:AA2958,"somma",Z$7:Z2958)-SUMIF(AC$7:AC2957,"totale",AB$7:AB2957),0)</f>
        <v>0</v>
      </c>
      <c r="AC2958" s="134"/>
      <c r="AD2958" s="194">
        <f t="shared" si="200"/>
        <v>0</v>
      </c>
      <c r="AE2958" s="124" t="str">
        <f t="shared" si="199"/>
        <v/>
      </c>
      <c r="AF2958" s="195" t="str">
        <f t="shared" si="201"/>
        <v/>
      </c>
      <c r="AG2958" s="194" t="str">
        <f t="shared" si="202"/>
        <v/>
      </c>
      <c r="AH2958" s="194">
        <f>IF(AG2958="",0,IF(ISERROR(VLOOKUP(AG2958,AG$7:AG2957,1,FALSE)),1,0))</f>
        <v>0</v>
      </c>
      <c r="AI2958" s="194"/>
    </row>
    <row r="2959" spans="1:35" ht="16.5" customHeight="1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75">
        <f>IF(AND($X$5012&lt;&gt;" ",$X$5012&lt;&gt;0),IF(X2959=$X$5012,1+COUNTIF(U$7:U2958,"&gt;0"),0),0)</f>
        <v>0</v>
      </c>
      <c r="V2959" s="178" t="s">
        <v>3148</v>
      </c>
      <c r="W2959" s="130"/>
      <c r="X2959" s="131"/>
      <c r="Y2959" s="131"/>
      <c r="Z2959" s="206"/>
      <c r="AA2959" s="134"/>
      <c r="AB2959" s="174">
        <f>IF(AC2959="totale",SUMIF(AA$7:AA2959,"somma",Z$7:Z2959)-SUMIF(AC$7:AC2958,"totale",AB$7:AB2958),0)</f>
        <v>0</v>
      </c>
      <c r="AC2959" s="134"/>
      <c r="AD2959" s="194">
        <f t="shared" si="200"/>
        <v>0</v>
      </c>
      <c r="AE2959" s="124" t="str">
        <f t="shared" si="199"/>
        <v/>
      </c>
      <c r="AF2959" s="195" t="str">
        <f t="shared" si="201"/>
        <v/>
      </c>
      <c r="AG2959" s="194" t="str">
        <f t="shared" si="202"/>
        <v/>
      </c>
      <c r="AH2959" s="194">
        <f>IF(AG2959="",0,IF(ISERROR(VLOOKUP(AG2959,AG$7:AG2958,1,FALSE)),1,0))</f>
        <v>0</v>
      </c>
      <c r="AI2959" s="194"/>
    </row>
    <row r="2960" spans="1:35" ht="16.5" customHeight="1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75">
        <f>IF(AND($X$5012&lt;&gt;" ",$X$5012&lt;&gt;0),IF(X2960=$X$5012,1+COUNTIF(U$7:U2959,"&gt;0"),0),0)</f>
        <v>0</v>
      </c>
      <c r="V2960" s="178" t="s">
        <v>3149</v>
      </c>
      <c r="W2960" s="130"/>
      <c r="X2960" s="131"/>
      <c r="Y2960" s="131"/>
      <c r="Z2960" s="206"/>
      <c r="AA2960" s="134"/>
      <c r="AB2960" s="174">
        <f>IF(AC2960="totale",SUMIF(AA$7:AA2960,"somma",Z$7:Z2960)-SUMIF(AC$7:AC2959,"totale",AB$7:AB2959),0)</f>
        <v>0</v>
      </c>
      <c r="AC2960" s="134"/>
      <c r="AD2960" s="194">
        <f t="shared" si="200"/>
        <v>0</v>
      </c>
      <c r="AE2960" s="124" t="str">
        <f t="shared" si="199"/>
        <v/>
      </c>
      <c r="AF2960" s="195" t="str">
        <f t="shared" si="201"/>
        <v/>
      </c>
      <c r="AG2960" s="194" t="str">
        <f t="shared" si="202"/>
        <v/>
      </c>
      <c r="AH2960" s="194">
        <f>IF(AG2960="",0,IF(ISERROR(VLOOKUP(AG2960,AG$7:AG2959,1,FALSE)),1,0))</f>
        <v>0</v>
      </c>
      <c r="AI2960" s="194"/>
    </row>
    <row r="2961" spans="1:35" ht="16.5" customHeight="1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75">
        <f>IF(AND($X$5012&lt;&gt;" ",$X$5012&lt;&gt;0),IF(X2961=$X$5012,1+COUNTIF(U$7:U2960,"&gt;0"),0),0)</f>
        <v>0</v>
      </c>
      <c r="V2961" s="178" t="s">
        <v>3150</v>
      </c>
      <c r="W2961" s="130"/>
      <c r="X2961" s="131"/>
      <c r="Y2961" s="131"/>
      <c r="Z2961" s="206"/>
      <c r="AA2961" s="134"/>
      <c r="AB2961" s="174">
        <f>IF(AC2961="totale",SUMIF(AA$7:AA2961,"somma",Z$7:Z2961)-SUMIF(AC$7:AC2960,"totale",AB$7:AB2960),0)</f>
        <v>0</v>
      </c>
      <c r="AC2961" s="134"/>
      <c r="AD2961" s="194">
        <f t="shared" si="200"/>
        <v>0</v>
      </c>
      <c r="AE2961" s="124" t="str">
        <f t="shared" si="199"/>
        <v/>
      </c>
      <c r="AF2961" s="195" t="str">
        <f t="shared" si="201"/>
        <v/>
      </c>
      <c r="AG2961" s="194" t="str">
        <f t="shared" si="202"/>
        <v/>
      </c>
      <c r="AH2961" s="194">
        <f>IF(AG2961="",0,IF(ISERROR(VLOOKUP(AG2961,AG$7:AG2960,1,FALSE)),1,0))</f>
        <v>0</v>
      </c>
      <c r="AI2961" s="194"/>
    </row>
    <row r="2962" spans="1:35" ht="16.5" customHeight="1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75">
        <f>IF(AND($X$5012&lt;&gt;" ",$X$5012&lt;&gt;0),IF(X2962=$X$5012,1+COUNTIF(U$7:U2961,"&gt;0"),0),0)</f>
        <v>0</v>
      </c>
      <c r="V2962" s="178" t="s">
        <v>3151</v>
      </c>
      <c r="W2962" s="130"/>
      <c r="X2962" s="131"/>
      <c r="Y2962" s="131"/>
      <c r="Z2962" s="206"/>
      <c r="AA2962" s="134"/>
      <c r="AB2962" s="174">
        <f>IF(AC2962="totale",SUMIF(AA$7:AA2962,"somma",Z$7:Z2962)-SUMIF(AC$7:AC2961,"totale",AB$7:AB2961),0)</f>
        <v>0</v>
      </c>
      <c r="AC2962" s="134"/>
      <c r="AD2962" s="194">
        <f t="shared" si="200"/>
        <v>0</v>
      </c>
      <c r="AE2962" s="124" t="str">
        <f t="shared" si="199"/>
        <v/>
      </c>
      <c r="AF2962" s="195" t="str">
        <f t="shared" si="201"/>
        <v/>
      </c>
      <c r="AG2962" s="194" t="str">
        <f t="shared" si="202"/>
        <v/>
      </c>
      <c r="AH2962" s="194">
        <f>IF(AG2962="",0,IF(ISERROR(VLOOKUP(AG2962,AG$7:AG2961,1,FALSE)),1,0))</f>
        <v>0</v>
      </c>
      <c r="AI2962" s="194"/>
    </row>
    <row r="2963" spans="1:35" ht="16.5" customHeight="1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75">
        <f>IF(AND($X$5012&lt;&gt;" ",$X$5012&lt;&gt;0),IF(X2963=$X$5012,1+COUNTIF(U$7:U2962,"&gt;0"),0),0)</f>
        <v>0</v>
      </c>
      <c r="V2963" s="178" t="s">
        <v>3152</v>
      </c>
      <c r="W2963" s="130"/>
      <c r="X2963" s="131"/>
      <c r="Y2963" s="131"/>
      <c r="Z2963" s="206"/>
      <c r="AA2963" s="134"/>
      <c r="AB2963" s="174">
        <f>IF(AC2963="totale",SUMIF(AA$7:AA2963,"somma",Z$7:Z2963)-SUMIF(AC$7:AC2962,"totale",AB$7:AB2962),0)</f>
        <v>0</v>
      </c>
      <c r="AC2963" s="134"/>
      <c r="AD2963" s="194">
        <f t="shared" si="200"/>
        <v>0</v>
      </c>
      <c r="AE2963" s="124" t="str">
        <f t="shared" si="199"/>
        <v/>
      </c>
      <c r="AF2963" s="195" t="str">
        <f t="shared" si="201"/>
        <v/>
      </c>
      <c r="AG2963" s="194" t="str">
        <f t="shared" si="202"/>
        <v/>
      </c>
      <c r="AH2963" s="194">
        <f>IF(AG2963="",0,IF(ISERROR(VLOOKUP(AG2963,AG$7:AG2962,1,FALSE)),1,0))</f>
        <v>0</v>
      </c>
      <c r="AI2963" s="194"/>
    </row>
    <row r="2964" spans="1:35" ht="16.5" customHeight="1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75">
        <f>IF(AND($X$5012&lt;&gt;" ",$X$5012&lt;&gt;0),IF(X2964=$X$5012,1+COUNTIF(U$7:U2963,"&gt;0"),0),0)</f>
        <v>0</v>
      </c>
      <c r="V2964" s="178" t="s">
        <v>3153</v>
      </c>
      <c r="W2964" s="130"/>
      <c r="X2964" s="131"/>
      <c r="Y2964" s="131"/>
      <c r="Z2964" s="206"/>
      <c r="AA2964" s="134"/>
      <c r="AB2964" s="174">
        <f>IF(AC2964="totale",SUMIF(AA$7:AA2964,"somma",Z$7:Z2964)-SUMIF(AC$7:AC2963,"totale",AB$7:AB2963),0)</f>
        <v>0</v>
      </c>
      <c r="AC2964" s="134"/>
      <c r="AD2964" s="194">
        <f t="shared" si="200"/>
        <v>0</v>
      </c>
      <c r="AE2964" s="124" t="str">
        <f t="shared" si="199"/>
        <v/>
      </c>
      <c r="AF2964" s="195" t="str">
        <f t="shared" si="201"/>
        <v/>
      </c>
      <c r="AG2964" s="194" t="str">
        <f t="shared" si="202"/>
        <v/>
      </c>
      <c r="AH2964" s="194">
        <f>IF(AG2964="",0,IF(ISERROR(VLOOKUP(AG2964,AG$7:AG2963,1,FALSE)),1,0))</f>
        <v>0</v>
      </c>
      <c r="AI2964" s="194"/>
    </row>
    <row r="2965" spans="1:35" ht="16.5" customHeight="1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75">
        <f>IF(AND($X$5012&lt;&gt;" ",$X$5012&lt;&gt;0),IF(X2965=$X$5012,1+COUNTIF(U$7:U2964,"&gt;0"),0),0)</f>
        <v>0</v>
      </c>
      <c r="V2965" s="178" t="s">
        <v>3154</v>
      </c>
      <c r="W2965" s="130"/>
      <c r="X2965" s="131"/>
      <c r="Y2965" s="131"/>
      <c r="Z2965" s="206"/>
      <c r="AA2965" s="134"/>
      <c r="AB2965" s="174">
        <f>IF(AC2965="totale",SUMIF(AA$7:AA2965,"somma",Z$7:Z2965)-SUMIF(AC$7:AC2964,"totale",AB$7:AB2964),0)</f>
        <v>0</v>
      </c>
      <c r="AC2965" s="134"/>
      <c r="AD2965" s="194">
        <f t="shared" si="200"/>
        <v>0</v>
      </c>
      <c r="AE2965" s="124" t="str">
        <f t="shared" si="199"/>
        <v/>
      </c>
      <c r="AF2965" s="195" t="str">
        <f t="shared" si="201"/>
        <v/>
      </c>
      <c r="AG2965" s="194" t="str">
        <f t="shared" si="202"/>
        <v/>
      </c>
      <c r="AH2965" s="194">
        <f>IF(AG2965="",0,IF(ISERROR(VLOOKUP(AG2965,AG$7:AG2964,1,FALSE)),1,0))</f>
        <v>0</v>
      </c>
      <c r="AI2965" s="194"/>
    </row>
    <row r="2966" spans="1:35" ht="16.5" customHeight="1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75">
        <f>IF(AND($X$5012&lt;&gt;" ",$X$5012&lt;&gt;0),IF(X2966=$X$5012,1+COUNTIF(U$7:U2965,"&gt;0"),0),0)</f>
        <v>0</v>
      </c>
      <c r="V2966" s="178" t="s">
        <v>3155</v>
      </c>
      <c r="W2966" s="130"/>
      <c r="X2966" s="131"/>
      <c r="Y2966" s="131"/>
      <c r="Z2966" s="206"/>
      <c r="AA2966" s="134"/>
      <c r="AB2966" s="174">
        <f>IF(AC2966="totale",SUMIF(AA$7:AA2966,"somma",Z$7:Z2966)-SUMIF(AC$7:AC2965,"totale",AB$7:AB2965),0)</f>
        <v>0</v>
      </c>
      <c r="AC2966" s="134"/>
      <c r="AD2966" s="194">
        <f t="shared" si="200"/>
        <v>0</v>
      </c>
      <c r="AE2966" s="124" t="str">
        <f t="shared" si="199"/>
        <v/>
      </c>
      <c r="AF2966" s="195" t="str">
        <f t="shared" si="201"/>
        <v/>
      </c>
      <c r="AG2966" s="194" t="str">
        <f t="shared" si="202"/>
        <v/>
      </c>
      <c r="AH2966" s="194">
        <f>IF(AG2966="",0,IF(ISERROR(VLOOKUP(AG2966,AG$7:AG2965,1,FALSE)),1,0))</f>
        <v>0</v>
      </c>
      <c r="AI2966" s="194"/>
    </row>
    <row r="2967" spans="1:35" ht="16.5" customHeight="1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75">
        <f>IF(AND($X$5012&lt;&gt;" ",$X$5012&lt;&gt;0),IF(X2967=$X$5012,1+COUNTIF(U$7:U2966,"&gt;0"),0),0)</f>
        <v>0</v>
      </c>
      <c r="V2967" s="178" t="s">
        <v>3156</v>
      </c>
      <c r="W2967" s="130"/>
      <c r="X2967" s="131"/>
      <c r="Y2967" s="131"/>
      <c r="Z2967" s="206"/>
      <c r="AA2967" s="134"/>
      <c r="AB2967" s="174">
        <f>IF(AC2967="totale",SUMIF(AA$7:AA2967,"somma",Z$7:Z2967)-SUMIF(AC$7:AC2966,"totale",AB$7:AB2966),0)</f>
        <v>0</v>
      </c>
      <c r="AC2967" s="134"/>
      <c r="AD2967" s="194">
        <f t="shared" si="200"/>
        <v>0</v>
      </c>
      <c r="AE2967" s="124" t="str">
        <f t="shared" si="199"/>
        <v/>
      </c>
      <c r="AF2967" s="195" t="str">
        <f t="shared" si="201"/>
        <v/>
      </c>
      <c r="AG2967" s="194" t="str">
        <f t="shared" si="202"/>
        <v/>
      </c>
      <c r="AH2967" s="194">
        <f>IF(AG2967="",0,IF(ISERROR(VLOOKUP(AG2967,AG$7:AG2966,1,FALSE)),1,0))</f>
        <v>0</v>
      </c>
      <c r="AI2967" s="194"/>
    </row>
    <row r="2968" spans="1:35" ht="16.5" customHeight="1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75">
        <f>IF(AND($X$5012&lt;&gt;" ",$X$5012&lt;&gt;0),IF(X2968=$X$5012,1+COUNTIF(U$7:U2967,"&gt;0"),0),0)</f>
        <v>0</v>
      </c>
      <c r="V2968" s="178" t="s">
        <v>3157</v>
      </c>
      <c r="W2968" s="130"/>
      <c r="X2968" s="131"/>
      <c r="Y2968" s="131"/>
      <c r="Z2968" s="206"/>
      <c r="AA2968" s="134"/>
      <c r="AB2968" s="174">
        <f>IF(AC2968="totale",SUMIF(AA$7:AA2968,"somma",Z$7:Z2968)-SUMIF(AC$7:AC2967,"totale",AB$7:AB2967),0)</f>
        <v>0</v>
      </c>
      <c r="AC2968" s="134"/>
      <c r="AD2968" s="194">
        <f t="shared" si="200"/>
        <v>0</v>
      </c>
      <c r="AE2968" s="124" t="str">
        <f t="shared" si="199"/>
        <v/>
      </c>
      <c r="AF2968" s="195" t="str">
        <f t="shared" si="201"/>
        <v/>
      </c>
      <c r="AG2968" s="194" t="str">
        <f t="shared" si="202"/>
        <v/>
      </c>
      <c r="AH2968" s="194">
        <f>IF(AG2968="",0,IF(ISERROR(VLOOKUP(AG2968,AG$7:AG2967,1,FALSE)),1,0))</f>
        <v>0</v>
      </c>
      <c r="AI2968" s="194"/>
    </row>
    <row r="2969" spans="1:35" ht="16.5" customHeight="1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75">
        <f>IF(AND($X$5012&lt;&gt;" ",$X$5012&lt;&gt;0),IF(X2969=$X$5012,1+COUNTIF(U$7:U2968,"&gt;0"),0),0)</f>
        <v>0</v>
      </c>
      <c r="V2969" s="178" t="s">
        <v>3158</v>
      </c>
      <c r="W2969" s="130"/>
      <c r="X2969" s="131"/>
      <c r="Y2969" s="131"/>
      <c r="Z2969" s="206"/>
      <c r="AA2969" s="134"/>
      <c r="AB2969" s="174">
        <f>IF(AC2969="totale",SUMIF(AA$7:AA2969,"somma",Z$7:Z2969)-SUMIF(AC$7:AC2968,"totale",AB$7:AB2968),0)</f>
        <v>0</v>
      </c>
      <c r="AC2969" s="134"/>
      <c r="AD2969" s="194">
        <f t="shared" si="200"/>
        <v>0</v>
      </c>
      <c r="AE2969" s="124" t="str">
        <f t="shared" si="199"/>
        <v/>
      </c>
      <c r="AF2969" s="195" t="str">
        <f t="shared" si="201"/>
        <v/>
      </c>
      <c r="AG2969" s="194" t="str">
        <f t="shared" si="202"/>
        <v/>
      </c>
      <c r="AH2969" s="194">
        <f>IF(AG2969="",0,IF(ISERROR(VLOOKUP(AG2969,AG$7:AG2968,1,FALSE)),1,0))</f>
        <v>0</v>
      </c>
      <c r="AI2969" s="194"/>
    </row>
    <row r="2970" spans="1:35" ht="16.5" customHeight="1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75">
        <f>IF(AND($X$5012&lt;&gt;" ",$X$5012&lt;&gt;0),IF(X2970=$X$5012,1+COUNTIF(U$7:U2969,"&gt;0"),0),0)</f>
        <v>0</v>
      </c>
      <c r="V2970" s="178" t="s">
        <v>3159</v>
      </c>
      <c r="W2970" s="130"/>
      <c r="X2970" s="131"/>
      <c r="Y2970" s="131"/>
      <c r="Z2970" s="206"/>
      <c r="AA2970" s="134"/>
      <c r="AB2970" s="174">
        <f>IF(AC2970="totale",SUMIF(AA$7:AA2970,"somma",Z$7:Z2970)-SUMIF(AC$7:AC2969,"totale",AB$7:AB2969),0)</f>
        <v>0</v>
      </c>
      <c r="AC2970" s="134"/>
      <c r="AD2970" s="194">
        <f t="shared" si="200"/>
        <v>0</v>
      </c>
      <c r="AE2970" s="124" t="str">
        <f t="shared" si="199"/>
        <v/>
      </c>
      <c r="AF2970" s="195" t="str">
        <f t="shared" si="201"/>
        <v/>
      </c>
      <c r="AG2970" s="194" t="str">
        <f t="shared" si="202"/>
        <v/>
      </c>
      <c r="AH2970" s="194">
        <f>IF(AG2970="",0,IF(ISERROR(VLOOKUP(AG2970,AG$7:AG2969,1,FALSE)),1,0))</f>
        <v>0</v>
      </c>
      <c r="AI2970" s="194"/>
    </row>
    <row r="2971" spans="1:35" ht="16.5" customHeight="1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75">
        <f>IF(AND($X$5012&lt;&gt;" ",$X$5012&lt;&gt;0),IF(X2971=$X$5012,1+COUNTIF(U$7:U2970,"&gt;0"),0),0)</f>
        <v>0</v>
      </c>
      <c r="V2971" s="178" t="s">
        <v>3160</v>
      </c>
      <c r="W2971" s="130"/>
      <c r="X2971" s="131"/>
      <c r="Y2971" s="131"/>
      <c r="Z2971" s="206"/>
      <c r="AA2971" s="134"/>
      <c r="AB2971" s="174">
        <f>IF(AC2971="totale",SUMIF(AA$7:AA2971,"somma",Z$7:Z2971)-SUMIF(AC$7:AC2970,"totale",AB$7:AB2970),0)</f>
        <v>0</v>
      </c>
      <c r="AC2971" s="134"/>
      <c r="AD2971" s="194">
        <f t="shared" si="200"/>
        <v>0</v>
      </c>
      <c r="AE2971" s="124" t="str">
        <f t="shared" si="199"/>
        <v/>
      </c>
      <c r="AF2971" s="195" t="str">
        <f t="shared" si="201"/>
        <v/>
      </c>
      <c r="AG2971" s="194" t="str">
        <f t="shared" si="202"/>
        <v/>
      </c>
      <c r="AH2971" s="194">
        <f>IF(AG2971="",0,IF(ISERROR(VLOOKUP(AG2971,AG$7:AG2970,1,FALSE)),1,0))</f>
        <v>0</v>
      </c>
      <c r="AI2971" s="194"/>
    </row>
    <row r="2972" spans="1:35" ht="16.5" customHeight="1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75">
        <f>IF(AND($X$5012&lt;&gt;" ",$X$5012&lt;&gt;0),IF(X2972=$X$5012,1+COUNTIF(U$7:U2971,"&gt;0"),0),0)</f>
        <v>0</v>
      </c>
      <c r="V2972" s="178" t="s">
        <v>3161</v>
      </c>
      <c r="W2972" s="130"/>
      <c r="X2972" s="131"/>
      <c r="Y2972" s="131"/>
      <c r="Z2972" s="206"/>
      <c r="AA2972" s="134"/>
      <c r="AB2972" s="174">
        <f>IF(AC2972="totale",SUMIF(AA$7:AA2972,"somma",Z$7:Z2972)-SUMIF(AC$7:AC2971,"totale",AB$7:AB2971),0)</f>
        <v>0</v>
      </c>
      <c r="AC2972" s="134"/>
      <c r="AD2972" s="194">
        <f t="shared" si="200"/>
        <v>0</v>
      </c>
      <c r="AE2972" s="124" t="str">
        <f t="shared" si="199"/>
        <v/>
      </c>
      <c r="AF2972" s="195" t="str">
        <f t="shared" si="201"/>
        <v/>
      </c>
      <c r="AG2972" s="194" t="str">
        <f t="shared" si="202"/>
        <v/>
      </c>
      <c r="AH2972" s="194">
        <f>IF(AG2972="",0,IF(ISERROR(VLOOKUP(AG2972,AG$7:AG2971,1,FALSE)),1,0))</f>
        <v>0</v>
      </c>
      <c r="AI2972" s="194"/>
    </row>
    <row r="2973" spans="1:35" ht="16.5" customHeight="1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75">
        <f>IF(AND($X$5012&lt;&gt;" ",$X$5012&lt;&gt;0),IF(X2973=$X$5012,1+COUNTIF(U$7:U2972,"&gt;0"),0),0)</f>
        <v>0</v>
      </c>
      <c r="V2973" s="178" t="s">
        <v>3162</v>
      </c>
      <c r="W2973" s="130"/>
      <c r="X2973" s="131"/>
      <c r="Y2973" s="131"/>
      <c r="Z2973" s="206"/>
      <c r="AA2973" s="134"/>
      <c r="AB2973" s="174">
        <f>IF(AC2973="totale",SUMIF(AA$7:AA2973,"somma",Z$7:Z2973)-SUMIF(AC$7:AC2972,"totale",AB$7:AB2972),0)</f>
        <v>0</v>
      </c>
      <c r="AC2973" s="134"/>
      <c r="AD2973" s="194">
        <f t="shared" si="200"/>
        <v>0</v>
      </c>
      <c r="AE2973" s="124" t="str">
        <f t="shared" si="199"/>
        <v/>
      </c>
      <c r="AF2973" s="195" t="str">
        <f t="shared" si="201"/>
        <v/>
      </c>
      <c r="AG2973" s="194" t="str">
        <f t="shared" si="202"/>
        <v/>
      </c>
      <c r="AH2973" s="194">
        <f>IF(AG2973="",0,IF(ISERROR(VLOOKUP(AG2973,AG$7:AG2972,1,FALSE)),1,0))</f>
        <v>0</v>
      </c>
      <c r="AI2973" s="194"/>
    </row>
    <row r="2974" spans="1:35" ht="16.5" customHeight="1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75">
        <f>IF(AND($X$5012&lt;&gt;" ",$X$5012&lt;&gt;0),IF(X2974=$X$5012,1+COUNTIF(U$7:U2973,"&gt;0"),0),0)</f>
        <v>0</v>
      </c>
      <c r="V2974" s="178" t="s">
        <v>3163</v>
      </c>
      <c r="W2974" s="130"/>
      <c r="X2974" s="131"/>
      <c r="Y2974" s="131"/>
      <c r="Z2974" s="206"/>
      <c r="AA2974" s="134"/>
      <c r="AB2974" s="174">
        <f>IF(AC2974="totale",SUMIF(AA$7:AA2974,"somma",Z$7:Z2974)-SUMIF(AC$7:AC2973,"totale",AB$7:AB2973),0)</f>
        <v>0</v>
      </c>
      <c r="AC2974" s="134"/>
      <c r="AD2974" s="194">
        <f t="shared" si="200"/>
        <v>0</v>
      </c>
      <c r="AE2974" s="124" t="str">
        <f t="shared" si="199"/>
        <v/>
      </c>
      <c r="AF2974" s="195" t="str">
        <f t="shared" si="201"/>
        <v/>
      </c>
      <c r="AG2974" s="194" t="str">
        <f t="shared" si="202"/>
        <v/>
      </c>
      <c r="AH2974" s="194">
        <f>IF(AG2974="",0,IF(ISERROR(VLOOKUP(AG2974,AG$7:AG2973,1,FALSE)),1,0))</f>
        <v>0</v>
      </c>
      <c r="AI2974" s="194"/>
    </row>
    <row r="2975" spans="1:35" ht="16.5" customHeight="1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75">
        <f>IF(AND($X$5012&lt;&gt;" ",$X$5012&lt;&gt;0),IF(X2975=$X$5012,1+COUNTIF(U$7:U2974,"&gt;0"),0),0)</f>
        <v>0</v>
      </c>
      <c r="V2975" s="178" t="s">
        <v>3164</v>
      </c>
      <c r="W2975" s="130"/>
      <c r="X2975" s="131"/>
      <c r="Y2975" s="131"/>
      <c r="Z2975" s="206"/>
      <c r="AA2975" s="134"/>
      <c r="AB2975" s="174">
        <f>IF(AC2975="totale",SUMIF(AA$7:AA2975,"somma",Z$7:Z2975)-SUMIF(AC$7:AC2974,"totale",AB$7:AB2974),0)</f>
        <v>0</v>
      </c>
      <c r="AC2975" s="134"/>
      <c r="AD2975" s="194">
        <f t="shared" si="200"/>
        <v>0</v>
      </c>
      <c r="AE2975" s="124" t="str">
        <f t="shared" si="199"/>
        <v/>
      </c>
      <c r="AF2975" s="195" t="str">
        <f t="shared" si="201"/>
        <v/>
      </c>
      <c r="AG2975" s="194" t="str">
        <f t="shared" si="202"/>
        <v/>
      </c>
      <c r="AH2975" s="194">
        <f>IF(AG2975="",0,IF(ISERROR(VLOOKUP(AG2975,AG$7:AG2974,1,FALSE)),1,0))</f>
        <v>0</v>
      </c>
      <c r="AI2975" s="194"/>
    </row>
    <row r="2976" spans="1:35" ht="16.5" customHeight="1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75">
        <f>IF(AND($X$5012&lt;&gt;" ",$X$5012&lt;&gt;0),IF(X2976=$X$5012,1+COUNTIF(U$7:U2975,"&gt;0"),0),0)</f>
        <v>0</v>
      </c>
      <c r="V2976" s="178" t="s">
        <v>3165</v>
      </c>
      <c r="W2976" s="130"/>
      <c r="X2976" s="131"/>
      <c r="Y2976" s="131"/>
      <c r="Z2976" s="206"/>
      <c r="AA2976" s="134"/>
      <c r="AB2976" s="174">
        <f>IF(AC2976="totale",SUMIF(AA$7:AA2976,"somma",Z$7:Z2976)-SUMIF(AC$7:AC2975,"totale",AB$7:AB2975),0)</f>
        <v>0</v>
      </c>
      <c r="AC2976" s="134"/>
      <c r="AD2976" s="194">
        <f t="shared" si="200"/>
        <v>0</v>
      </c>
      <c r="AE2976" s="124" t="str">
        <f t="shared" si="199"/>
        <v/>
      </c>
      <c r="AF2976" s="195" t="str">
        <f t="shared" si="201"/>
        <v/>
      </c>
      <c r="AG2976" s="194" t="str">
        <f t="shared" si="202"/>
        <v/>
      </c>
      <c r="AH2976" s="194">
        <f>IF(AG2976="",0,IF(ISERROR(VLOOKUP(AG2976,AG$7:AG2975,1,FALSE)),1,0))</f>
        <v>0</v>
      </c>
      <c r="AI2976" s="194"/>
    </row>
    <row r="2977" spans="1:35" ht="16.5" customHeight="1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75">
        <f>IF(AND($X$5012&lt;&gt;" ",$X$5012&lt;&gt;0),IF(X2977=$X$5012,1+COUNTIF(U$7:U2976,"&gt;0"),0),0)</f>
        <v>0</v>
      </c>
      <c r="V2977" s="178" t="s">
        <v>3166</v>
      </c>
      <c r="W2977" s="130"/>
      <c r="X2977" s="131"/>
      <c r="Y2977" s="131"/>
      <c r="Z2977" s="206"/>
      <c r="AA2977" s="134"/>
      <c r="AB2977" s="174">
        <f>IF(AC2977="totale",SUMIF(AA$7:AA2977,"somma",Z$7:Z2977)-SUMIF(AC$7:AC2976,"totale",AB$7:AB2976),0)</f>
        <v>0</v>
      </c>
      <c r="AC2977" s="134"/>
      <c r="AD2977" s="194">
        <f t="shared" si="200"/>
        <v>0</v>
      </c>
      <c r="AE2977" s="124" t="str">
        <f t="shared" si="199"/>
        <v/>
      </c>
      <c r="AF2977" s="195" t="str">
        <f t="shared" si="201"/>
        <v/>
      </c>
      <c r="AG2977" s="194" t="str">
        <f t="shared" si="202"/>
        <v/>
      </c>
      <c r="AH2977" s="194">
        <f>IF(AG2977="",0,IF(ISERROR(VLOOKUP(AG2977,AG$7:AG2976,1,FALSE)),1,0))</f>
        <v>0</v>
      </c>
      <c r="AI2977" s="194"/>
    </row>
    <row r="2978" spans="1:35" ht="16.5" customHeight="1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75">
        <f>IF(AND($X$5012&lt;&gt;" ",$X$5012&lt;&gt;0),IF(X2978=$X$5012,1+COUNTIF(U$7:U2977,"&gt;0"),0),0)</f>
        <v>0</v>
      </c>
      <c r="V2978" s="178" t="s">
        <v>3167</v>
      </c>
      <c r="W2978" s="130"/>
      <c r="X2978" s="131"/>
      <c r="Y2978" s="131"/>
      <c r="Z2978" s="206"/>
      <c r="AA2978" s="134"/>
      <c r="AB2978" s="174">
        <f>IF(AC2978="totale",SUMIF(AA$7:AA2978,"somma",Z$7:Z2978)-SUMIF(AC$7:AC2977,"totale",AB$7:AB2977),0)</f>
        <v>0</v>
      </c>
      <c r="AC2978" s="134"/>
      <c r="AD2978" s="194">
        <f t="shared" si="200"/>
        <v>0</v>
      </c>
      <c r="AE2978" s="124" t="str">
        <f t="shared" si="199"/>
        <v/>
      </c>
      <c r="AF2978" s="195" t="str">
        <f t="shared" si="201"/>
        <v/>
      </c>
      <c r="AG2978" s="194" t="str">
        <f t="shared" si="202"/>
        <v/>
      </c>
      <c r="AH2978" s="194">
        <f>IF(AG2978="",0,IF(ISERROR(VLOOKUP(AG2978,AG$7:AG2977,1,FALSE)),1,0))</f>
        <v>0</v>
      </c>
      <c r="AI2978" s="194"/>
    </row>
    <row r="2979" spans="1:35" ht="16.5" customHeight="1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75">
        <f>IF(AND($X$5012&lt;&gt;" ",$X$5012&lt;&gt;0),IF(X2979=$X$5012,1+COUNTIF(U$7:U2978,"&gt;0"),0),0)</f>
        <v>0</v>
      </c>
      <c r="V2979" s="178" t="s">
        <v>3168</v>
      </c>
      <c r="W2979" s="130"/>
      <c r="X2979" s="131"/>
      <c r="Y2979" s="131"/>
      <c r="Z2979" s="206"/>
      <c r="AA2979" s="134"/>
      <c r="AB2979" s="174">
        <f>IF(AC2979="totale",SUMIF(AA$7:AA2979,"somma",Z$7:Z2979)-SUMIF(AC$7:AC2978,"totale",AB$7:AB2978),0)</f>
        <v>0</v>
      </c>
      <c r="AC2979" s="134"/>
      <c r="AD2979" s="194">
        <f t="shared" si="200"/>
        <v>0</v>
      </c>
      <c r="AE2979" s="124" t="str">
        <f t="shared" si="199"/>
        <v/>
      </c>
      <c r="AF2979" s="195" t="str">
        <f t="shared" si="201"/>
        <v/>
      </c>
      <c r="AG2979" s="194" t="str">
        <f t="shared" si="202"/>
        <v/>
      </c>
      <c r="AH2979" s="194">
        <f>IF(AG2979="",0,IF(ISERROR(VLOOKUP(AG2979,AG$7:AG2978,1,FALSE)),1,0))</f>
        <v>0</v>
      </c>
      <c r="AI2979" s="194"/>
    </row>
    <row r="2980" spans="1:35" ht="16.5" customHeight="1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75">
        <f>IF(AND($X$5012&lt;&gt;" ",$X$5012&lt;&gt;0),IF(X2980=$X$5012,1+COUNTIF(U$7:U2979,"&gt;0"),0),0)</f>
        <v>0</v>
      </c>
      <c r="V2980" s="178" t="s">
        <v>3169</v>
      </c>
      <c r="W2980" s="130"/>
      <c r="X2980" s="131"/>
      <c r="Y2980" s="131"/>
      <c r="Z2980" s="206"/>
      <c r="AA2980" s="134"/>
      <c r="AB2980" s="174">
        <f>IF(AC2980="totale",SUMIF(AA$7:AA2980,"somma",Z$7:Z2980)-SUMIF(AC$7:AC2979,"totale",AB$7:AB2979),0)</f>
        <v>0</v>
      </c>
      <c r="AC2980" s="134"/>
      <c r="AD2980" s="194">
        <f t="shared" si="200"/>
        <v>0</v>
      </c>
      <c r="AE2980" s="124" t="str">
        <f t="shared" si="199"/>
        <v/>
      </c>
      <c r="AF2980" s="195" t="str">
        <f t="shared" si="201"/>
        <v/>
      </c>
      <c r="AG2980" s="194" t="str">
        <f t="shared" si="202"/>
        <v/>
      </c>
      <c r="AH2980" s="194">
        <f>IF(AG2980="",0,IF(ISERROR(VLOOKUP(AG2980,AG$7:AG2979,1,FALSE)),1,0))</f>
        <v>0</v>
      </c>
      <c r="AI2980" s="194"/>
    </row>
    <row r="2981" spans="1:35" ht="16.5" customHeight="1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75">
        <f>IF(AND($X$5012&lt;&gt;" ",$X$5012&lt;&gt;0),IF(X2981=$X$5012,1+COUNTIF(U$7:U2980,"&gt;0"),0),0)</f>
        <v>0</v>
      </c>
      <c r="V2981" s="178" t="s">
        <v>3170</v>
      </c>
      <c r="W2981" s="130"/>
      <c r="X2981" s="131"/>
      <c r="Y2981" s="131"/>
      <c r="Z2981" s="206"/>
      <c r="AA2981" s="134"/>
      <c r="AB2981" s="174">
        <f>IF(AC2981="totale",SUMIF(AA$7:AA2981,"somma",Z$7:Z2981)-SUMIF(AC$7:AC2980,"totale",AB$7:AB2980),0)</f>
        <v>0</v>
      </c>
      <c r="AC2981" s="134"/>
      <c r="AD2981" s="194">
        <f t="shared" si="200"/>
        <v>0</v>
      </c>
      <c r="AE2981" s="124" t="str">
        <f t="shared" si="199"/>
        <v/>
      </c>
      <c r="AF2981" s="195" t="str">
        <f t="shared" si="201"/>
        <v/>
      </c>
      <c r="AG2981" s="194" t="str">
        <f t="shared" si="202"/>
        <v/>
      </c>
      <c r="AH2981" s="194">
        <f>IF(AG2981="",0,IF(ISERROR(VLOOKUP(AG2981,AG$7:AG2980,1,FALSE)),1,0))</f>
        <v>0</v>
      </c>
      <c r="AI2981" s="194"/>
    </row>
    <row r="2982" spans="1:35" ht="16.5" customHeight="1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75">
        <f>IF(AND($X$5012&lt;&gt;" ",$X$5012&lt;&gt;0),IF(X2982=$X$5012,1+COUNTIF(U$7:U2981,"&gt;0"),0),0)</f>
        <v>0</v>
      </c>
      <c r="V2982" s="178" t="s">
        <v>3171</v>
      </c>
      <c r="W2982" s="130"/>
      <c r="X2982" s="131"/>
      <c r="Y2982" s="131"/>
      <c r="Z2982" s="206"/>
      <c r="AA2982" s="134"/>
      <c r="AB2982" s="174">
        <f>IF(AC2982="totale",SUMIF(AA$7:AA2982,"somma",Z$7:Z2982)-SUMIF(AC$7:AC2981,"totale",AB$7:AB2981),0)</f>
        <v>0</v>
      </c>
      <c r="AC2982" s="134"/>
      <c r="AD2982" s="194">
        <f t="shared" si="200"/>
        <v>0</v>
      </c>
      <c r="AE2982" s="124" t="str">
        <f t="shared" si="199"/>
        <v/>
      </c>
      <c r="AF2982" s="195" t="str">
        <f t="shared" si="201"/>
        <v/>
      </c>
      <c r="AG2982" s="194" t="str">
        <f t="shared" si="202"/>
        <v/>
      </c>
      <c r="AH2982" s="194">
        <f>IF(AG2982="",0,IF(ISERROR(VLOOKUP(AG2982,AG$7:AG2981,1,FALSE)),1,0))</f>
        <v>0</v>
      </c>
      <c r="AI2982" s="194"/>
    </row>
    <row r="2983" spans="1:35" ht="16.5" customHeight="1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75">
        <f>IF(AND($X$5012&lt;&gt;" ",$X$5012&lt;&gt;0),IF(X2983=$X$5012,1+COUNTIF(U$7:U2982,"&gt;0"),0),0)</f>
        <v>0</v>
      </c>
      <c r="V2983" s="178" t="s">
        <v>3172</v>
      </c>
      <c r="W2983" s="130"/>
      <c r="X2983" s="131"/>
      <c r="Y2983" s="131"/>
      <c r="Z2983" s="206"/>
      <c r="AA2983" s="134"/>
      <c r="AB2983" s="174">
        <f>IF(AC2983="totale",SUMIF(AA$7:AA2983,"somma",Z$7:Z2983)-SUMIF(AC$7:AC2982,"totale",AB$7:AB2982),0)</f>
        <v>0</v>
      </c>
      <c r="AC2983" s="134"/>
      <c r="AD2983" s="194">
        <f t="shared" si="200"/>
        <v>0</v>
      </c>
      <c r="AE2983" s="124" t="str">
        <f t="shared" si="199"/>
        <v/>
      </c>
      <c r="AF2983" s="195" t="str">
        <f t="shared" si="201"/>
        <v/>
      </c>
      <c r="AG2983" s="194" t="str">
        <f t="shared" si="202"/>
        <v/>
      </c>
      <c r="AH2983" s="194">
        <f>IF(AG2983="",0,IF(ISERROR(VLOOKUP(AG2983,AG$7:AG2982,1,FALSE)),1,0))</f>
        <v>0</v>
      </c>
      <c r="AI2983" s="194"/>
    </row>
    <row r="2984" spans="1:35" ht="16.5" customHeight="1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75">
        <f>IF(AND($X$5012&lt;&gt;" ",$X$5012&lt;&gt;0),IF(X2984=$X$5012,1+COUNTIF(U$7:U2983,"&gt;0"),0),0)</f>
        <v>0</v>
      </c>
      <c r="V2984" s="178" t="s">
        <v>3173</v>
      </c>
      <c r="W2984" s="130"/>
      <c r="X2984" s="131"/>
      <c r="Y2984" s="131"/>
      <c r="Z2984" s="206"/>
      <c r="AA2984" s="134"/>
      <c r="AB2984" s="174">
        <f>IF(AC2984="totale",SUMIF(AA$7:AA2984,"somma",Z$7:Z2984)-SUMIF(AC$7:AC2983,"totale",AB$7:AB2983),0)</f>
        <v>0</v>
      </c>
      <c r="AC2984" s="134"/>
      <c r="AD2984" s="194">
        <f t="shared" si="200"/>
        <v>0</v>
      </c>
      <c r="AE2984" s="124" t="str">
        <f t="shared" si="199"/>
        <v/>
      </c>
      <c r="AF2984" s="195" t="str">
        <f t="shared" si="201"/>
        <v/>
      </c>
      <c r="AG2984" s="194" t="str">
        <f t="shared" si="202"/>
        <v/>
      </c>
      <c r="AH2984" s="194">
        <f>IF(AG2984="",0,IF(ISERROR(VLOOKUP(AG2984,AG$7:AG2983,1,FALSE)),1,0))</f>
        <v>0</v>
      </c>
      <c r="AI2984" s="194"/>
    </row>
    <row r="2985" spans="1:35" ht="16.5" customHeight="1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75">
        <f>IF(AND($X$5012&lt;&gt;" ",$X$5012&lt;&gt;0),IF(X2985=$X$5012,1+COUNTIF(U$7:U2984,"&gt;0"),0),0)</f>
        <v>0</v>
      </c>
      <c r="V2985" s="178" t="s">
        <v>3174</v>
      </c>
      <c r="W2985" s="130"/>
      <c r="X2985" s="131"/>
      <c r="Y2985" s="131"/>
      <c r="Z2985" s="206"/>
      <c r="AA2985" s="134"/>
      <c r="AB2985" s="174">
        <f>IF(AC2985="totale",SUMIF(AA$7:AA2985,"somma",Z$7:Z2985)-SUMIF(AC$7:AC2984,"totale",AB$7:AB2984),0)</f>
        <v>0</v>
      </c>
      <c r="AC2985" s="134"/>
      <c r="AD2985" s="194">
        <f t="shared" si="200"/>
        <v>0</v>
      </c>
      <c r="AE2985" s="124" t="str">
        <f t="shared" si="199"/>
        <v/>
      </c>
      <c r="AF2985" s="195" t="str">
        <f t="shared" si="201"/>
        <v/>
      </c>
      <c r="AG2985" s="194" t="str">
        <f t="shared" si="202"/>
        <v/>
      </c>
      <c r="AH2985" s="194">
        <f>IF(AG2985="",0,IF(ISERROR(VLOOKUP(AG2985,AG$7:AG2984,1,FALSE)),1,0))</f>
        <v>0</v>
      </c>
      <c r="AI2985" s="194"/>
    </row>
    <row r="2986" spans="1:35" ht="16.5" customHeight="1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75">
        <f>IF(AND($X$5012&lt;&gt;" ",$X$5012&lt;&gt;0),IF(X2986=$X$5012,1+COUNTIF(U$7:U2985,"&gt;0"),0),0)</f>
        <v>0</v>
      </c>
      <c r="V2986" s="178" t="s">
        <v>3175</v>
      </c>
      <c r="W2986" s="130"/>
      <c r="X2986" s="131"/>
      <c r="Y2986" s="131"/>
      <c r="Z2986" s="206"/>
      <c r="AA2986" s="134"/>
      <c r="AB2986" s="174">
        <f>IF(AC2986="totale",SUMIF(AA$7:AA2986,"somma",Z$7:Z2986)-SUMIF(AC$7:AC2985,"totale",AB$7:AB2985),0)</f>
        <v>0</v>
      </c>
      <c r="AC2986" s="134"/>
      <c r="AD2986" s="194">
        <f t="shared" si="200"/>
        <v>0</v>
      </c>
      <c r="AE2986" s="124" t="str">
        <f t="shared" si="199"/>
        <v/>
      </c>
      <c r="AF2986" s="195" t="str">
        <f t="shared" si="201"/>
        <v/>
      </c>
      <c r="AG2986" s="194" t="str">
        <f t="shared" si="202"/>
        <v/>
      </c>
      <c r="AH2986" s="194">
        <f>IF(AG2986="",0,IF(ISERROR(VLOOKUP(AG2986,AG$7:AG2985,1,FALSE)),1,0))</f>
        <v>0</v>
      </c>
      <c r="AI2986" s="194"/>
    </row>
    <row r="2987" spans="1:35" ht="16.5" customHeight="1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75">
        <f>IF(AND($X$5012&lt;&gt;" ",$X$5012&lt;&gt;0),IF(X2987=$X$5012,1+COUNTIF(U$7:U2986,"&gt;0"),0),0)</f>
        <v>0</v>
      </c>
      <c r="V2987" s="178" t="s">
        <v>3176</v>
      </c>
      <c r="W2987" s="130"/>
      <c r="X2987" s="131"/>
      <c r="Y2987" s="131"/>
      <c r="Z2987" s="206"/>
      <c r="AA2987" s="134"/>
      <c r="AB2987" s="174">
        <f>IF(AC2987="totale",SUMIF(AA$7:AA2987,"somma",Z$7:Z2987)-SUMIF(AC$7:AC2986,"totale",AB$7:AB2986),0)</f>
        <v>0</v>
      </c>
      <c r="AC2987" s="134"/>
      <c r="AD2987" s="194">
        <f t="shared" si="200"/>
        <v>0</v>
      </c>
      <c r="AE2987" s="124" t="str">
        <f t="shared" si="199"/>
        <v/>
      </c>
      <c r="AF2987" s="195" t="str">
        <f t="shared" si="201"/>
        <v/>
      </c>
      <c r="AG2987" s="194" t="str">
        <f t="shared" si="202"/>
        <v/>
      </c>
      <c r="AH2987" s="194">
        <f>IF(AG2987="",0,IF(ISERROR(VLOOKUP(AG2987,AG$7:AG2986,1,FALSE)),1,0))</f>
        <v>0</v>
      </c>
      <c r="AI2987" s="194"/>
    </row>
    <row r="2988" spans="1:35" ht="16.5" customHeight="1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75">
        <f>IF(AND($X$5012&lt;&gt;" ",$X$5012&lt;&gt;0),IF(X2988=$X$5012,1+COUNTIF(U$7:U2987,"&gt;0"),0),0)</f>
        <v>0</v>
      </c>
      <c r="V2988" s="178" t="s">
        <v>3177</v>
      </c>
      <c r="W2988" s="130"/>
      <c r="X2988" s="131"/>
      <c r="Y2988" s="131"/>
      <c r="Z2988" s="206"/>
      <c r="AA2988" s="134"/>
      <c r="AB2988" s="174">
        <f>IF(AC2988="totale",SUMIF(AA$7:AA2988,"somma",Z$7:Z2988)-SUMIF(AC$7:AC2987,"totale",AB$7:AB2987),0)</f>
        <v>0</v>
      </c>
      <c r="AC2988" s="134"/>
      <c r="AD2988" s="194">
        <f t="shared" si="200"/>
        <v>0</v>
      </c>
      <c r="AE2988" s="124" t="str">
        <f t="shared" si="199"/>
        <v/>
      </c>
      <c r="AF2988" s="195" t="str">
        <f t="shared" si="201"/>
        <v/>
      </c>
      <c r="AG2988" s="194" t="str">
        <f t="shared" si="202"/>
        <v/>
      </c>
      <c r="AH2988" s="194">
        <f>IF(AG2988="",0,IF(ISERROR(VLOOKUP(AG2988,AG$7:AG2987,1,FALSE)),1,0))</f>
        <v>0</v>
      </c>
      <c r="AI2988" s="194"/>
    </row>
    <row r="2989" spans="1:35" ht="16.5" customHeight="1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75">
        <f>IF(AND($X$5012&lt;&gt;" ",$X$5012&lt;&gt;0),IF(X2989=$X$5012,1+COUNTIF(U$7:U2988,"&gt;0"),0),0)</f>
        <v>0</v>
      </c>
      <c r="V2989" s="178" t="s">
        <v>3178</v>
      </c>
      <c r="W2989" s="130"/>
      <c r="X2989" s="131"/>
      <c r="Y2989" s="131"/>
      <c r="Z2989" s="206"/>
      <c r="AA2989" s="134"/>
      <c r="AB2989" s="174">
        <f>IF(AC2989="totale",SUMIF(AA$7:AA2989,"somma",Z$7:Z2989)-SUMIF(AC$7:AC2988,"totale",AB$7:AB2988),0)</f>
        <v>0</v>
      </c>
      <c r="AC2989" s="134"/>
      <c r="AD2989" s="194">
        <f t="shared" si="200"/>
        <v>0</v>
      </c>
      <c r="AE2989" s="124" t="str">
        <f t="shared" si="199"/>
        <v/>
      </c>
      <c r="AF2989" s="195" t="str">
        <f t="shared" si="201"/>
        <v/>
      </c>
      <c r="AG2989" s="194" t="str">
        <f t="shared" si="202"/>
        <v/>
      </c>
      <c r="AH2989" s="194">
        <f>IF(AG2989="",0,IF(ISERROR(VLOOKUP(AG2989,AG$7:AG2988,1,FALSE)),1,0))</f>
        <v>0</v>
      </c>
      <c r="AI2989" s="194"/>
    </row>
    <row r="2990" spans="1:35" ht="16.5" customHeight="1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75">
        <f>IF(AND($X$5012&lt;&gt;" ",$X$5012&lt;&gt;0),IF(X2990=$X$5012,1+COUNTIF(U$7:U2989,"&gt;0"),0),0)</f>
        <v>0</v>
      </c>
      <c r="V2990" s="178" t="s">
        <v>3179</v>
      </c>
      <c r="W2990" s="130"/>
      <c r="X2990" s="131"/>
      <c r="Y2990" s="131"/>
      <c r="Z2990" s="206"/>
      <c r="AA2990" s="134"/>
      <c r="AB2990" s="174">
        <f>IF(AC2990="totale",SUMIF(AA$7:AA2990,"somma",Z$7:Z2990)-SUMIF(AC$7:AC2989,"totale",AB$7:AB2989),0)</f>
        <v>0</v>
      </c>
      <c r="AC2990" s="134"/>
      <c r="AD2990" s="194">
        <f t="shared" si="200"/>
        <v>0</v>
      </c>
      <c r="AE2990" s="124" t="str">
        <f t="shared" si="199"/>
        <v/>
      </c>
      <c r="AF2990" s="195" t="str">
        <f t="shared" si="201"/>
        <v/>
      </c>
      <c r="AG2990" s="194" t="str">
        <f t="shared" si="202"/>
        <v/>
      </c>
      <c r="AH2990" s="194">
        <f>IF(AG2990="",0,IF(ISERROR(VLOOKUP(AG2990,AG$7:AG2989,1,FALSE)),1,0))</f>
        <v>0</v>
      </c>
      <c r="AI2990" s="194"/>
    </row>
    <row r="2991" spans="1:35" ht="16.5" customHeight="1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75">
        <f>IF(AND($X$5012&lt;&gt;" ",$X$5012&lt;&gt;0),IF(X2991=$X$5012,1+COUNTIF(U$7:U2990,"&gt;0"),0),0)</f>
        <v>0</v>
      </c>
      <c r="V2991" s="178" t="s">
        <v>3180</v>
      </c>
      <c r="W2991" s="130"/>
      <c r="X2991" s="131"/>
      <c r="Y2991" s="131"/>
      <c r="Z2991" s="206"/>
      <c r="AA2991" s="134"/>
      <c r="AB2991" s="174">
        <f>IF(AC2991="totale",SUMIF(AA$7:AA2991,"somma",Z$7:Z2991)-SUMIF(AC$7:AC2990,"totale",AB$7:AB2990),0)</f>
        <v>0</v>
      </c>
      <c r="AC2991" s="134"/>
      <c r="AD2991" s="194">
        <f t="shared" si="200"/>
        <v>0</v>
      </c>
      <c r="AE2991" s="124" t="str">
        <f t="shared" si="199"/>
        <v/>
      </c>
      <c r="AF2991" s="195" t="str">
        <f t="shared" si="201"/>
        <v/>
      </c>
      <c r="AG2991" s="194" t="str">
        <f t="shared" si="202"/>
        <v/>
      </c>
      <c r="AH2991" s="194">
        <f>IF(AG2991="",0,IF(ISERROR(VLOOKUP(AG2991,AG$7:AG2990,1,FALSE)),1,0))</f>
        <v>0</v>
      </c>
      <c r="AI2991" s="194"/>
    </row>
    <row r="2992" spans="1:35" ht="16.5" customHeight="1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75">
        <f>IF(AND($X$5012&lt;&gt;" ",$X$5012&lt;&gt;0),IF(X2992=$X$5012,1+COUNTIF(U$7:U2991,"&gt;0"),0),0)</f>
        <v>0</v>
      </c>
      <c r="V2992" s="178" t="s">
        <v>3181</v>
      </c>
      <c r="W2992" s="130"/>
      <c r="X2992" s="131"/>
      <c r="Y2992" s="131"/>
      <c r="Z2992" s="206"/>
      <c r="AA2992" s="134"/>
      <c r="AB2992" s="174">
        <f>IF(AC2992="totale",SUMIF(AA$7:AA2992,"somma",Z$7:Z2992)-SUMIF(AC$7:AC2991,"totale",AB$7:AB2991),0)</f>
        <v>0</v>
      </c>
      <c r="AC2992" s="134"/>
      <c r="AD2992" s="194">
        <f t="shared" si="200"/>
        <v>0</v>
      </c>
      <c r="AE2992" s="124" t="str">
        <f t="shared" si="199"/>
        <v/>
      </c>
      <c r="AF2992" s="195" t="str">
        <f t="shared" si="201"/>
        <v/>
      </c>
      <c r="AG2992" s="194" t="str">
        <f t="shared" si="202"/>
        <v/>
      </c>
      <c r="AH2992" s="194">
        <f>IF(AG2992="",0,IF(ISERROR(VLOOKUP(AG2992,AG$7:AG2991,1,FALSE)),1,0))</f>
        <v>0</v>
      </c>
      <c r="AI2992" s="194"/>
    </row>
    <row r="2993" spans="1:35" ht="16.5" customHeight="1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75">
        <f>IF(AND($X$5012&lt;&gt;" ",$X$5012&lt;&gt;0),IF(X2993=$X$5012,1+COUNTIF(U$7:U2992,"&gt;0"),0),0)</f>
        <v>0</v>
      </c>
      <c r="V2993" s="178" t="s">
        <v>3182</v>
      </c>
      <c r="W2993" s="130"/>
      <c r="X2993" s="131"/>
      <c r="Y2993" s="131"/>
      <c r="Z2993" s="206"/>
      <c r="AA2993" s="134"/>
      <c r="AB2993" s="174">
        <f>IF(AC2993="totale",SUMIF(AA$7:AA2993,"somma",Z$7:Z2993)-SUMIF(AC$7:AC2992,"totale",AB$7:AB2992),0)</f>
        <v>0</v>
      </c>
      <c r="AC2993" s="134"/>
      <c r="AD2993" s="194">
        <f t="shared" si="200"/>
        <v>0</v>
      </c>
      <c r="AE2993" s="124" t="str">
        <f t="shared" si="199"/>
        <v/>
      </c>
      <c r="AF2993" s="195" t="str">
        <f t="shared" si="201"/>
        <v/>
      </c>
      <c r="AG2993" s="194" t="str">
        <f t="shared" si="202"/>
        <v/>
      </c>
      <c r="AH2993" s="194">
        <f>IF(AG2993="",0,IF(ISERROR(VLOOKUP(AG2993,AG$7:AG2992,1,FALSE)),1,0))</f>
        <v>0</v>
      </c>
      <c r="AI2993" s="194"/>
    </row>
    <row r="2994" spans="1:35" ht="16.5" customHeight="1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75">
        <f>IF(AND($X$5012&lt;&gt;" ",$X$5012&lt;&gt;0),IF(X2994=$X$5012,1+COUNTIF(U$7:U2993,"&gt;0"),0),0)</f>
        <v>0</v>
      </c>
      <c r="V2994" s="178" t="s">
        <v>3183</v>
      </c>
      <c r="W2994" s="130"/>
      <c r="X2994" s="131"/>
      <c r="Y2994" s="131"/>
      <c r="Z2994" s="206"/>
      <c r="AA2994" s="134"/>
      <c r="AB2994" s="174">
        <f>IF(AC2994="totale",SUMIF(AA$7:AA2994,"somma",Z$7:Z2994)-SUMIF(AC$7:AC2993,"totale",AB$7:AB2993),0)</f>
        <v>0</v>
      </c>
      <c r="AC2994" s="134"/>
      <c r="AD2994" s="194">
        <f t="shared" si="200"/>
        <v>0</v>
      </c>
      <c r="AE2994" s="124" t="str">
        <f t="shared" si="199"/>
        <v/>
      </c>
      <c r="AF2994" s="195" t="str">
        <f t="shared" si="201"/>
        <v/>
      </c>
      <c r="AG2994" s="194" t="str">
        <f t="shared" si="202"/>
        <v/>
      </c>
      <c r="AH2994" s="194">
        <f>IF(AG2994="",0,IF(ISERROR(VLOOKUP(AG2994,AG$7:AG2993,1,FALSE)),1,0))</f>
        <v>0</v>
      </c>
      <c r="AI2994" s="194"/>
    </row>
    <row r="2995" spans="1:35" ht="16.5" customHeight="1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75">
        <f>IF(AND($X$5012&lt;&gt;" ",$X$5012&lt;&gt;0),IF(X2995=$X$5012,1+COUNTIF(U$7:U2994,"&gt;0"),0),0)</f>
        <v>0</v>
      </c>
      <c r="V2995" s="178" t="s">
        <v>3184</v>
      </c>
      <c r="W2995" s="130"/>
      <c r="X2995" s="131"/>
      <c r="Y2995" s="131"/>
      <c r="Z2995" s="206"/>
      <c r="AA2995" s="134"/>
      <c r="AB2995" s="174">
        <f>IF(AC2995="totale",SUMIF(AA$7:AA2995,"somma",Z$7:Z2995)-SUMIF(AC$7:AC2994,"totale",AB$7:AB2994),0)</f>
        <v>0</v>
      </c>
      <c r="AC2995" s="134"/>
      <c r="AD2995" s="194">
        <f t="shared" si="200"/>
        <v>0</v>
      </c>
      <c r="AE2995" s="124" t="str">
        <f t="shared" si="199"/>
        <v/>
      </c>
      <c r="AF2995" s="195" t="str">
        <f t="shared" si="201"/>
        <v/>
      </c>
      <c r="AG2995" s="194" t="str">
        <f t="shared" si="202"/>
        <v/>
      </c>
      <c r="AH2995" s="194">
        <f>IF(AG2995="",0,IF(ISERROR(VLOOKUP(AG2995,AG$7:AG2994,1,FALSE)),1,0))</f>
        <v>0</v>
      </c>
      <c r="AI2995" s="194"/>
    </row>
    <row r="2996" spans="1:35" ht="16.5" customHeight="1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75">
        <f>IF(AND($X$5012&lt;&gt;" ",$X$5012&lt;&gt;0),IF(X2996=$X$5012,1+COUNTIF(U$7:U2995,"&gt;0"),0),0)</f>
        <v>0</v>
      </c>
      <c r="V2996" s="178" t="s">
        <v>3185</v>
      </c>
      <c r="W2996" s="130"/>
      <c r="X2996" s="131"/>
      <c r="Y2996" s="131"/>
      <c r="Z2996" s="206"/>
      <c r="AA2996" s="134"/>
      <c r="AB2996" s="174">
        <f>IF(AC2996="totale",SUMIF(AA$7:AA2996,"somma",Z$7:Z2996)-SUMIF(AC$7:AC2995,"totale",AB$7:AB2995),0)</f>
        <v>0</v>
      </c>
      <c r="AC2996" s="134"/>
      <c r="AD2996" s="194">
        <f t="shared" si="200"/>
        <v>0</v>
      </c>
      <c r="AE2996" s="124" t="str">
        <f t="shared" si="199"/>
        <v/>
      </c>
      <c r="AF2996" s="195" t="str">
        <f t="shared" si="201"/>
        <v/>
      </c>
      <c r="AG2996" s="194" t="str">
        <f t="shared" si="202"/>
        <v/>
      </c>
      <c r="AH2996" s="194">
        <f>IF(AG2996="",0,IF(ISERROR(VLOOKUP(AG2996,AG$7:AG2995,1,FALSE)),1,0))</f>
        <v>0</v>
      </c>
      <c r="AI2996" s="194"/>
    </row>
    <row r="2997" spans="1:35" ht="16.5" customHeight="1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75">
        <f>IF(AND($X$5012&lt;&gt;" ",$X$5012&lt;&gt;0),IF(X2997=$X$5012,1+COUNTIF(U$7:U2996,"&gt;0"),0),0)</f>
        <v>0</v>
      </c>
      <c r="V2997" s="178" t="s">
        <v>3186</v>
      </c>
      <c r="W2997" s="130"/>
      <c r="X2997" s="131"/>
      <c r="Y2997" s="131"/>
      <c r="Z2997" s="206"/>
      <c r="AA2997" s="134"/>
      <c r="AB2997" s="174">
        <f>IF(AC2997="totale",SUMIF(AA$7:AA2997,"somma",Z$7:Z2997)-SUMIF(AC$7:AC2996,"totale",AB$7:AB2996),0)</f>
        <v>0</v>
      </c>
      <c r="AC2997" s="134"/>
      <c r="AD2997" s="194">
        <f t="shared" si="200"/>
        <v>0</v>
      </c>
      <c r="AE2997" s="124" t="str">
        <f t="shared" si="199"/>
        <v/>
      </c>
      <c r="AF2997" s="195" t="str">
        <f t="shared" si="201"/>
        <v/>
      </c>
      <c r="AG2997" s="194" t="str">
        <f t="shared" si="202"/>
        <v/>
      </c>
      <c r="AH2997" s="194">
        <f>IF(AG2997="",0,IF(ISERROR(VLOOKUP(AG2997,AG$7:AG2996,1,FALSE)),1,0))</f>
        <v>0</v>
      </c>
      <c r="AI2997" s="194"/>
    </row>
    <row r="2998" spans="1:35" ht="16.5" customHeight="1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75">
        <f>IF(AND($X$5012&lt;&gt;" ",$X$5012&lt;&gt;0),IF(X2998=$X$5012,1+COUNTIF(U$7:U2997,"&gt;0"),0),0)</f>
        <v>0</v>
      </c>
      <c r="V2998" s="178" t="s">
        <v>3187</v>
      </c>
      <c r="W2998" s="130"/>
      <c r="X2998" s="131"/>
      <c r="Y2998" s="131"/>
      <c r="Z2998" s="206"/>
      <c r="AA2998" s="134"/>
      <c r="AB2998" s="174">
        <f>IF(AC2998="totale",SUMIF(AA$7:AA2998,"somma",Z$7:Z2998)-SUMIF(AC$7:AC2997,"totale",AB$7:AB2997),0)</f>
        <v>0</v>
      </c>
      <c r="AC2998" s="134"/>
      <c r="AD2998" s="194">
        <f t="shared" si="200"/>
        <v>0</v>
      </c>
      <c r="AE2998" s="124" t="str">
        <f t="shared" si="199"/>
        <v/>
      </c>
      <c r="AF2998" s="195" t="str">
        <f t="shared" si="201"/>
        <v/>
      </c>
      <c r="AG2998" s="194" t="str">
        <f t="shared" si="202"/>
        <v/>
      </c>
      <c r="AH2998" s="194">
        <f>IF(AG2998="",0,IF(ISERROR(VLOOKUP(AG2998,AG$7:AG2997,1,FALSE)),1,0))</f>
        <v>0</v>
      </c>
      <c r="AI2998" s="194"/>
    </row>
    <row r="2999" spans="1:35" ht="16.5" customHeight="1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75">
        <f>IF(AND($X$5012&lt;&gt;" ",$X$5012&lt;&gt;0),IF(X2999=$X$5012,1+COUNTIF(U$7:U2998,"&gt;0"),0),0)</f>
        <v>0</v>
      </c>
      <c r="V2999" s="178" t="s">
        <v>3188</v>
      </c>
      <c r="W2999" s="130"/>
      <c r="X2999" s="131"/>
      <c r="Y2999" s="131"/>
      <c r="Z2999" s="206"/>
      <c r="AA2999" s="134"/>
      <c r="AB2999" s="174">
        <f>IF(AC2999="totale",SUMIF(AA$7:AA2999,"somma",Z$7:Z2999)-SUMIF(AC$7:AC2998,"totale",AB$7:AB2998),0)</f>
        <v>0</v>
      </c>
      <c r="AC2999" s="134"/>
      <c r="AD2999" s="194">
        <f t="shared" si="200"/>
        <v>0</v>
      </c>
      <c r="AE2999" s="124" t="str">
        <f t="shared" si="199"/>
        <v/>
      </c>
      <c r="AF2999" s="195" t="str">
        <f t="shared" si="201"/>
        <v/>
      </c>
      <c r="AG2999" s="194" t="str">
        <f t="shared" si="202"/>
        <v/>
      </c>
      <c r="AH2999" s="194">
        <f>IF(AG2999="",0,IF(ISERROR(VLOOKUP(AG2999,AG$7:AG2998,1,FALSE)),1,0))</f>
        <v>0</v>
      </c>
      <c r="AI2999" s="194"/>
    </row>
    <row r="3000" spans="1:35" ht="16.5" customHeight="1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75">
        <f>IF(AND($X$5012&lt;&gt;" ",$X$5012&lt;&gt;0),IF(X3000=$X$5012,1+COUNTIF(U$7:U2999,"&gt;0"),0),0)</f>
        <v>0</v>
      </c>
      <c r="V3000" s="178" t="s">
        <v>3189</v>
      </c>
      <c r="W3000" s="130"/>
      <c r="X3000" s="131"/>
      <c r="Y3000" s="131"/>
      <c r="Z3000" s="206"/>
      <c r="AA3000" s="134"/>
      <c r="AB3000" s="174">
        <f>IF(AC3000="totale",SUMIF(AA$7:AA3000,"somma",Z$7:Z3000)-SUMIF(AC$7:AC2999,"totale",AB$7:AB2999),0)</f>
        <v>0</v>
      </c>
      <c r="AC3000" s="134"/>
      <c r="AD3000" s="194">
        <f t="shared" si="200"/>
        <v>0</v>
      </c>
      <c r="AE3000" s="124" t="str">
        <f t="shared" si="199"/>
        <v/>
      </c>
      <c r="AF3000" s="195" t="str">
        <f t="shared" si="201"/>
        <v/>
      </c>
      <c r="AG3000" s="194" t="str">
        <f t="shared" si="202"/>
        <v/>
      </c>
      <c r="AH3000" s="194">
        <f>IF(AG3000="",0,IF(ISERROR(VLOOKUP(AG3000,AG$7:AG2999,1,FALSE)),1,0))</f>
        <v>0</v>
      </c>
      <c r="AI3000" s="194"/>
    </row>
    <row r="3001" spans="1:35" ht="16.5" customHeight="1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75">
        <f>IF(AND($X$5012&lt;&gt;" ",$X$5012&lt;&gt;0),IF(X3001=$X$5012,1+COUNTIF(U$7:U3000,"&gt;0"),0),0)</f>
        <v>0</v>
      </c>
      <c r="V3001" s="178" t="s">
        <v>3190</v>
      </c>
      <c r="W3001" s="130"/>
      <c r="X3001" s="131"/>
      <c r="Y3001" s="131"/>
      <c r="Z3001" s="206"/>
      <c r="AA3001" s="134"/>
      <c r="AB3001" s="174">
        <f>IF(AC3001="totale",SUMIF(AA$7:AA3001,"somma",Z$7:Z3001)-SUMIF(AC$7:AC3000,"totale",AB$7:AB3000),0)</f>
        <v>0</v>
      </c>
      <c r="AC3001" s="134"/>
      <c r="AD3001" s="194">
        <f t="shared" si="200"/>
        <v>0</v>
      </c>
      <c r="AE3001" s="124" t="str">
        <f t="shared" si="199"/>
        <v/>
      </c>
      <c r="AF3001" s="195" t="str">
        <f t="shared" si="201"/>
        <v/>
      </c>
      <c r="AG3001" s="194" t="str">
        <f t="shared" si="202"/>
        <v/>
      </c>
      <c r="AH3001" s="194">
        <f>IF(AG3001="",0,IF(ISERROR(VLOOKUP(AG3001,AG$7:AG3000,1,FALSE)),1,0))</f>
        <v>0</v>
      </c>
      <c r="AI3001" s="194"/>
    </row>
    <row r="3002" spans="1:35" ht="16.5" customHeight="1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75">
        <f>IF(AND($X$5012&lt;&gt;" ",$X$5012&lt;&gt;0),IF(X3002=$X$5012,1+COUNTIF(U$7:U3001,"&gt;0"),0),0)</f>
        <v>0</v>
      </c>
      <c r="V3002" s="178" t="s">
        <v>3191</v>
      </c>
      <c r="W3002" s="130"/>
      <c r="X3002" s="131"/>
      <c r="Y3002" s="131"/>
      <c r="Z3002" s="206"/>
      <c r="AA3002" s="134"/>
      <c r="AB3002" s="174">
        <f>IF(AC3002="totale",SUMIF(AA$7:AA3002,"somma",Z$7:Z3002)-SUMIF(AC$7:AC3001,"totale",AB$7:AB3001),0)</f>
        <v>0</v>
      </c>
      <c r="AC3002" s="134"/>
      <c r="AD3002" s="194">
        <f t="shared" si="200"/>
        <v>0</v>
      </c>
      <c r="AE3002" s="124" t="str">
        <f t="shared" si="199"/>
        <v/>
      </c>
      <c r="AF3002" s="195" t="str">
        <f t="shared" si="201"/>
        <v/>
      </c>
      <c r="AG3002" s="194" t="str">
        <f t="shared" si="202"/>
        <v/>
      </c>
      <c r="AH3002" s="194">
        <f>IF(AG3002="",0,IF(ISERROR(VLOOKUP(AG3002,AG$7:AG3001,1,FALSE)),1,0))</f>
        <v>0</v>
      </c>
      <c r="AI3002" s="194"/>
    </row>
    <row r="3003" spans="1:35" ht="16.5" customHeight="1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75">
        <f>IF(AND($X$5012&lt;&gt;" ",$X$5012&lt;&gt;0),IF(X3003=$X$5012,1+COUNTIF(U$7:U3002,"&gt;0"),0),0)</f>
        <v>0</v>
      </c>
      <c r="V3003" s="178" t="s">
        <v>3192</v>
      </c>
      <c r="W3003" s="130"/>
      <c r="X3003" s="131"/>
      <c r="Y3003" s="131"/>
      <c r="Z3003" s="206"/>
      <c r="AA3003" s="134"/>
      <c r="AB3003" s="174">
        <f>IF(AC3003="totale",SUMIF(AA$7:AA3003,"somma",Z$7:Z3003)-SUMIF(AC$7:AC3002,"totale",AB$7:AB3002),0)</f>
        <v>0</v>
      </c>
      <c r="AC3003" s="134"/>
      <c r="AD3003" s="194">
        <f t="shared" si="200"/>
        <v>0</v>
      </c>
      <c r="AE3003" s="124" t="str">
        <f t="shared" si="199"/>
        <v/>
      </c>
      <c r="AF3003" s="195" t="str">
        <f t="shared" si="201"/>
        <v/>
      </c>
      <c r="AG3003" s="194" t="str">
        <f t="shared" si="202"/>
        <v/>
      </c>
      <c r="AH3003" s="194">
        <f>IF(AG3003="",0,IF(ISERROR(VLOOKUP(AG3003,AG$7:AG3002,1,FALSE)),1,0))</f>
        <v>0</v>
      </c>
      <c r="AI3003" s="194"/>
    </row>
    <row r="3004" spans="1:35" ht="16.5" customHeight="1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75">
        <f>IF(AND($X$5012&lt;&gt;" ",$X$5012&lt;&gt;0),IF(X3004=$X$5012,1+COUNTIF(U$7:U3003,"&gt;0"),0),0)</f>
        <v>0</v>
      </c>
      <c r="V3004" s="178" t="s">
        <v>3193</v>
      </c>
      <c r="W3004" s="130"/>
      <c r="X3004" s="131"/>
      <c r="Y3004" s="131"/>
      <c r="Z3004" s="206"/>
      <c r="AA3004" s="134"/>
      <c r="AB3004" s="174">
        <f>IF(AC3004="totale",SUMIF(AA$7:AA3004,"somma",Z$7:Z3004)-SUMIF(AC$7:AC3003,"totale",AB$7:AB3003),0)</f>
        <v>0</v>
      </c>
      <c r="AC3004" s="134"/>
      <c r="AD3004" s="194">
        <f t="shared" si="200"/>
        <v>0</v>
      </c>
      <c r="AE3004" s="124" t="str">
        <f t="shared" si="199"/>
        <v/>
      </c>
      <c r="AF3004" s="195" t="str">
        <f t="shared" si="201"/>
        <v/>
      </c>
      <c r="AG3004" s="194" t="str">
        <f t="shared" si="202"/>
        <v/>
      </c>
      <c r="AH3004" s="194">
        <f>IF(AG3004="",0,IF(ISERROR(VLOOKUP(AG3004,AG$7:AG3003,1,FALSE)),1,0))</f>
        <v>0</v>
      </c>
      <c r="AI3004" s="194"/>
    </row>
    <row r="3005" spans="1:35" ht="16.5" customHeight="1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75">
        <f>IF(AND($X$5012&lt;&gt;" ",$X$5012&lt;&gt;0),IF(X3005=$X$5012,1+COUNTIF(U$7:U3004,"&gt;0"),0),0)</f>
        <v>0</v>
      </c>
      <c r="V3005" s="178" t="s">
        <v>3194</v>
      </c>
      <c r="W3005" s="130"/>
      <c r="X3005" s="131"/>
      <c r="Y3005" s="131"/>
      <c r="Z3005" s="206"/>
      <c r="AA3005" s="134"/>
      <c r="AB3005" s="174">
        <f>IF(AC3005="totale",SUMIF(AA$7:AA3005,"somma",Z$7:Z3005)-SUMIF(AC$7:AC3004,"totale",AB$7:AB3004),0)</f>
        <v>0</v>
      </c>
      <c r="AC3005" s="134"/>
      <c r="AD3005" s="194">
        <f t="shared" si="200"/>
        <v>0</v>
      </c>
      <c r="AE3005" s="124" t="str">
        <f t="shared" si="199"/>
        <v/>
      </c>
      <c r="AF3005" s="195" t="str">
        <f t="shared" si="201"/>
        <v/>
      </c>
      <c r="AG3005" s="194" t="str">
        <f t="shared" si="202"/>
        <v/>
      </c>
      <c r="AH3005" s="194">
        <f>IF(AG3005="",0,IF(ISERROR(VLOOKUP(AG3005,AG$7:AG3004,1,FALSE)),1,0))</f>
        <v>0</v>
      </c>
      <c r="AI3005" s="194"/>
    </row>
    <row r="3006" spans="1:35" ht="16.5" customHeight="1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75">
        <f>IF(AND($X$5012&lt;&gt;" ",$X$5012&lt;&gt;0),IF(X3006=$X$5012,1+COUNTIF(U$7:U3005,"&gt;0"),0),0)</f>
        <v>0</v>
      </c>
      <c r="V3006" s="178" t="s">
        <v>3195</v>
      </c>
      <c r="W3006" s="130"/>
      <c r="X3006" s="131"/>
      <c r="Y3006" s="131"/>
      <c r="Z3006" s="206"/>
      <c r="AA3006" s="134"/>
      <c r="AB3006" s="174">
        <f>IF(AC3006="totale",SUMIF(AA$7:AA3006,"somma",Z$7:Z3006)-SUMIF(AC$7:AC3005,"totale",AB$7:AB3005),0)</f>
        <v>0</v>
      </c>
      <c r="AC3006" s="134"/>
      <c r="AD3006" s="194">
        <f t="shared" si="200"/>
        <v>0</v>
      </c>
      <c r="AE3006" s="124" t="str">
        <f t="shared" si="199"/>
        <v/>
      </c>
      <c r="AF3006" s="195" t="str">
        <f t="shared" si="201"/>
        <v/>
      </c>
      <c r="AG3006" s="194" t="str">
        <f t="shared" si="202"/>
        <v/>
      </c>
      <c r="AH3006" s="194">
        <f>IF(AG3006="",0,IF(ISERROR(VLOOKUP(AG3006,AG$7:AG3005,1,FALSE)),1,0))</f>
        <v>0</v>
      </c>
      <c r="AI3006" s="194"/>
    </row>
    <row r="3007" spans="1:35" ht="16.5" customHeight="1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75">
        <f>IF(AND($X$5012&lt;&gt;" ",$X$5012&lt;&gt;0),IF(X3007=$X$5012,1+COUNTIF(U$7:U3006,"&gt;0"),0),0)</f>
        <v>0</v>
      </c>
      <c r="V3007" s="178" t="s">
        <v>3196</v>
      </c>
      <c r="W3007" s="130"/>
      <c r="X3007" s="131"/>
      <c r="Y3007" s="131"/>
      <c r="Z3007" s="206"/>
      <c r="AA3007" s="134"/>
      <c r="AB3007" s="174">
        <f>IF(AC3007="totale",SUMIF(AA$7:AA3007,"somma",Z$7:Z3007)-SUMIF(AC$7:AC3006,"totale",AB$7:AB3006),0)</f>
        <v>0</v>
      </c>
      <c r="AC3007" s="134"/>
      <c r="AD3007" s="194">
        <f t="shared" si="200"/>
        <v>0</v>
      </c>
      <c r="AE3007" s="124" t="str">
        <f t="shared" si="199"/>
        <v/>
      </c>
      <c r="AF3007" s="195" t="str">
        <f t="shared" si="201"/>
        <v/>
      </c>
      <c r="AG3007" s="194" t="str">
        <f t="shared" si="202"/>
        <v/>
      </c>
      <c r="AH3007" s="194">
        <f>IF(AG3007="",0,IF(ISERROR(VLOOKUP(AG3007,AG$7:AG3006,1,FALSE)),1,0))</f>
        <v>0</v>
      </c>
      <c r="AI3007" s="194"/>
    </row>
    <row r="3008" spans="1:35" ht="16.5" customHeight="1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75">
        <f>IF(AND($X$5012&lt;&gt;" ",$X$5012&lt;&gt;0),IF(X3008=$X$5012,1+COUNTIF(U$7:U3007,"&gt;0"),0),0)</f>
        <v>0</v>
      </c>
      <c r="V3008" s="178" t="s">
        <v>3197</v>
      </c>
      <c r="W3008" s="130"/>
      <c r="X3008" s="131"/>
      <c r="Y3008" s="131"/>
      <c r="Z3008" s="206"/>
      <c r="AA3008" s="134"/>
      <c r="AB3008" s="174">
        <f>IF(AC3008="totale",SUMIF(AA$7:AA3008,"somma",Z$7:Z3008)-SUMIF(AC$7:AC3007,"totale",AB$7:AB3007),0)</f>
        <v>0</v>
      </c>
      <c r="AC3008" s="134"/>
      <c r="AD3008" s="194">
        <f t="shared" si="200"/>
        <v>0</v>
      </c>
      <c r="AE3008" s="124" t="str">
        <f t="shared" si="199"/>
        <v/>
      </c>
      <c r="AF3008" s="195" t="str">
        <f t="shared" si="201"/>
        <v/>
      </c>
      <c r="AG3008" s="194" t="str">
        <f t="shared" si="202"/>
        <v/>
      </c>
      <c r="AH3008" s="194">
        <f>IF(AG3008="",0,IF(ISERROR(VLOOKUP(AG3008,AG$7:AG3007,1,FALSE)),1,0))</f>
        <v>0</v>
      </c>
      <c r="AI3008" s="194"/>
    </row>
    <row r="3009" spans="1:35" ht="16.5" customHeight="1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75">
        <f>IF(AND($X$5012&lt;&gt;" ",$X$5012&lt;&gt;0),IF(X3009=$X$5012,1+COUNTIF(U$7:U3008,"&gt;0"),0),0)</f>
        <v>0</v>
      </c>
      <c r="V3009" s="178" t="s">
        <v>3198</v>
      </c>
      <c r="W3009" s="130"/>
      <c r="X3009" s="131"/>
      <c r="Y3009" s="131"/>
      <c r="Z3009" s="206"/>
      <c r="AA3009" s="134"/>
      <c r="AB3009" s="174">
        <f>IF(AC3009="totale",SUMIF(AA$7:AA3009,"somma",Z$7:Z3009)-SUMIF(AC$7:AC3008,"totale",AB$7:AB3008),0)</f>
        <v>0</v>
      </c>
      <c r="AC3009" s="134"/>
      <c r="AD3009" s="194">
        <f t="shared" si="200"/>
        <v>0</v>
      </c>
      <c r="AE3009" s="124" t="str">
        <f t="shared" si="199"/>
        <v/>
      </c>
      <c r="AF3009" s="195" t="str">
        <f t="shared" si="201"/>
        <v/>
      </c>
      <c r="AG3009" s="194" t="str">
        <f t="shared" si="202"/>
        <v/>
      </c>
      <c r="AH3009" s="194">
        <f>IF(AG3009="",0,IF(ISERROR(VLOOKUP(AG3009,AG$7:AG3008,1,FALSE)),1,0))</f>
        <v>0</v>
      </c>
      <c r="AI3009" s="194"/>
    </row>
    <row r="3010" spans="1:35" ht="16.5" customHeight="1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75">
        <f>IF(AND($X$5012&lt;&gt;" ",$X$5012&lt;&gt;0),IF(X3010=$X$5012,1+COUNTIF(U$7:U3009,"&gt;0"),0),0)</f>
        <v>0</v>
      </c>
      <c r="V3010" s="178" t="s">
        <v>3199</v>
      </c>
      <c r="W3010" s="130"/>
      <c r="X3010" s="131"/>
      <c r="Y3010" s="131"/>
      <c r="Z3010" s="206"/>
      <c r="AA3010" s="134"/>
      <c r="AB3010" s="174">
        <f>IF(AC3010="totale",SUMIF(AA$7:AA3010,"somma",Z$7:Z3010)-SUMIF(AC$7:AC3009,"totale",AB$7:AB3009),0)</f>
        <v>0</v>
      </c>
      <c r="AC3010" s="134"/>
      <c r="AD3010" s="194">
        <f t="shared" si="200"/>
        <v>0</v>
      </c>
      <c r="AE3010" s="124" t="str">
        <f t="shared" si="199"/>
        <v/>
      </c>
      <c r="AF3010" s="195" t="str">
        <f t="shared" si="201"/>
        <v/>
      </c>
      <c r="AG3010" s="194" t="str">
        <f t="shared" si="202"/>
        <v/>
      </c>
      <c r="AH3010" s="194">
        <f>IF(AG3010="",0,IF(ISERROR(VLOOKUP(AG3010,AG$7:AG3009,1,FALSE)),1,0))</f>
        <v>0</v>
      </c>
      <c r="AI3010" s="194"/>
    </row>
    <row r="3011" spans="1:35" ht="16.5" customHeight="1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75">
        <f>IF(AND($X$5012&lt;&gt;" ",$X$5012&lt;&gt;0),IF(X3011=$X$5012,1+COUNTIF(U$7:U3010,"&gt;0"),0),0)</f>
        <v>0</v>
      </c>
      <c r="V3011" s="178" t="s">
        <v>3200</v>
      </c>
      <c r="W3011" s="130"/>
      <c r="X3011" s="131"/>
      <c r="Y3011" s="131"/>
      <c r="Z3011" s="206"/>
      <c r="AA3011" s="134"/>
      <c r="AB3011" s="174">
        <f>IF(AC3011="totale",SUMIF(AA$7:AA3011,"somma",Z$7:Z3011)-SUMIF(AC$7:AC3010,"totale",AB$7:AB3010),0)</f>
        <v>0</v>
      </c>
      <c r="AC3011" s="134"/>
      <c r="AD3011" s="194">
        <f t="shared" si="200"/>
        <v>0</v>
      </c>
      <c r="AE3011" s="124" t="str">
        <f t="shared" si="199"/>
        <v/>
      </c>
      <c r="AF3011" s="195" t="str">
        <f t="shared" si="201"/>
        <v/>
      </c>
      <c r="AG3011" s="194" t="str">
        <f t="shared" si="202"/>
        <v/>
      </c>
      <c r="AH3011" s="194">
        <f>IF(AG3011="",0,IF(ISERROR(VLOOKUP(AG3011,AG$7:AG3010,1,FALSE)),1,0))</f>
        <v>0</v>
      </c>
      <c r="AI3011" s="194"/>
    </row>
    <row r="3012" spans="1:35" ht="16.5" customHeight="1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75">
        <f>IF(AND($X$5012&lt;&gt;" ",$X$5012&lt;&gt;0),IF(X3012=$X$5012,1+COUNTIF(U$7:U3011,"&gt;0"),0),0)</f>
        <v>0</v>
      </c>
      <c r="V3012" s="178" t="s">
        <v>3201</v>
      </c>
      <c r="W3012" s="130"/>
      <c r="X3012" s="131"/>
      <c r="Y3012" s="131"/>
      <c r="Z3012" s="206"/>
      <c r="AA3012" s="134"/>
      <c r="AB3012" s="174">
        <f>IF(AC3012="totale",SUMIF(AA$7:AA3012,"somma",Z$7:Z3012)-SUMIF(AC$7:AC3011,"totale",AB$7:AB3011),0)</f>
        <v>0</v>
      </c>
      <c r="AC3012" s="134"/>
      <c r="AD3012" s="194">
        <f t="shared" si="200"/>
        <v>0</v>
      </c>
      <c r="AE3012" s="124" t="str">
        <f t="shared" si="199"/>
        <v/>
      </c>
      <c r="AF3012" s="195" t="str">
        <f t="shared" si="201"/>
        <v/>
      </c>
      <c r="AG3012" s="194" t="str">
        <f t="shared" si="202"/>
        <v/>
      </c>
      <c r="AH3012" s="194">
        <f>IF(AG3012="",0,IF(ISERROR(VLOOKUP(AG3012,AG$7:AG3011,1,FALSE)),1,0))</f>
        <v>0</v>
      </c>
      <c r="AI3012" s="194"/>
    </row>
    <row r="3013" spans="1:35" ht="16.5" customHeight="1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75">
        <f>IF(AND($X$5012&lt;&gt;" ",$X$5012&lt;&gt;0),IF(X3013=$X$5012,1+COUNTIF(U$7:U3012,"&gt;0"),0),0)</f>
        <v>0</v>
      </c>
      <c r="V3013" s="178" t="s">
        <v>3202</v>
      </c>
      <c r="W3013" s="130"/>
      <c r="X3013" s="131"/>
      <c r="Y3013" s="131"/>
      <c r="Z3013" s="206"/>
      <c r="AA3013" s="134"/>
      <c r="AB3013" s="174">
        <f>IF(AC3013="totale",SUMIF(AA$7:AA3013,"somma",Z$7:Z3013)-SUMIF(AC$7:AC3012,"totale",AB$7:AB3012),0)</f>
        <v>0</v>
      </c>
      <c r="AC3013" s="134"/>
      <c r="AD3013" s="194">
        <f t="shared" si="200"/>
        <v>0</v>
      </c>
      <c r="AE3013" s="124" t="str">
        <f t="shared" si="199"/>
        <v/>
      </c>
      <c r="AF3013" s="195" t="str">
        <f t="shared" si="201"/>
        <v/>
      </c>
      <c r="AG3013" s="194" t="str">
        <f t="shared" si="202"/>
        <v/>
      </c>
      <c r="AH3013" s="194">
        <f>IF(AG3013="",0,IF(ISERROR(VLOOKUP(AG3013,AG$7:AG3012,1,FALSE)),1,0))</f>
        <v>0</v>
      </c>
      <c r="AI3013" s="194"/>
    </row>
    <row r="3014" spans="1:35" ht="16.5" customHeight="1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75">
        <f>IF(AND($X$5012&lt;&gt;" ",$X$5012&lt;&gt;0),IF(X3014=$X$5012,1+COUNTIF(U$7:U3013,"&gt;0"),0),0)</f>
        <v>0</v>
      </c>
      <c r="V3014" s="178" t="s">
        <v>3203</v>
      </c>
      <c r="W3014" s="130"/>
      <c r="X3014" s="131"/>
      <c r="Y3014" s="131"/>
      <c r="Z3014" s="206"/>
      <c r="AA3014" s="134"/>
      <c r="AB3014" s="174">
        <f>IF(AC3014="totale",SUMIF(AA$7:AA3014,"somma",Z$7:Z3014)-SUMIF(AC$7:AC3013,"totale",AB$7:AB3013),0)</f>
        <v>0</v>
      </c>
      <c r="AC3014" s="134"/>
      <c r="AD3014" s="194">
        <f t="shared" si="200"/>
        <v>0</v>
      </c>
      <c r="AE3014" s="124" t="str">
        <f t="shared" ref="AE3014:AE3077" si="203">IF(W3014&gt;0,CONCATENATE(MONTH(W3014)&amp;X3014),"")</f>
        <v/>
      </c>
      <c r="AF3014" s="195" t="str">
        <f t="shared" si="201"/>
        <v/>
      </c>
      <c r="AG3014" s="194" t="str">
        <f t="shared" si="202"/>
        <v/>
      </c>
      <c r="AH3014" s="194">
        <f>IF(AG3014="",0,IF(ISERROR(VLOOKUP(AG3014,AG$7:AG3013,1,FALSE)),1,0))</f>
        <v>0</v>
      </c>
      <c r="AI3014" s="194"/>
    </row>
    <row r="3015" spans="1:35" ht="16.5" customHeight="1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75">
        <f>IF(AND($X$5012&lt;&gt;" ",$X$5012&lt;&gt;0),IF(X3015=$X$5012,1+COUNTIF(U$7:U3014,"&gt;0"),0),0)</f>
        <v>0</v>
      </c>
      <c r="V3015" s="178" t="s">
        <v>3204</v>
      </c>
      <c r="W3015" s="130"/>
      <c r="X3015" s="131"/>
      <c r="Y3015" s="131"/>
      <c r="Z3015" s="206"/>
      <c r="AA3015" s="134"/>
      <c r="AB3015" s="174">
        <f>IF(AC3015="totale",SUMIF(AA$7:AA3015,"somma",Z$7:Z3015)-SUMIF(AC$7:AC3014,"totale",AB$7:AB3014),0)</f>
        <v>0</v>
      </c>
      <c r="AC3015" s="134"/>
      <c r="AD3015" s="194">
        <f t="shared" si="200"/>
        <v>0</v>
      </c>
      <c r="AE3015" s="124" t="str">
        <f t="shared" si="203"/>
        <v/>
      </c>
      <c r="AF3015" s="195" t="str">
        <f t="shared" si="201"/>
        <v/>
      </c>
      <c r="AG3015" s="194" t="str">
        <f t="shared" si="202"/>
        <v/>
      </c>
      <c r="AH3015" s="194">
        <f>IF(AG3015="",0,IF(ISERROR(VLOOKUP(AG3015,AG$7:AG3014,1,FALSE)),1,0))</f>
        <v>0</v>
      </c>
      <c r="AI3015" s="194"/>
    </row>
    <row r="3016" spans="1:35" ht="16.5" customHeight="1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75">
        <f>IF(AND($X$5012&lt;&gt;" ",$X$5012&lt;&gt;0),IF(X3016=$X$5012,1+COUNTIF(U$7:U3015,"&gt;0"),0),0)</f>
        <v>0</v>
      </c>
      <c r="V3016" s="178" t="s">
        <v>3205</v>
      </c>
      <c r="W3016" s="130"/>
      <c r="X3016" s="131"/>
      <c r="Y3016" s="131"/>
      <c r="Z3016" s="206"/>
      <c r="AA3016" s="134"/>
      <c r="AB3016" s="174">
        <f>IF(AC3016="totale",SUMIF(AA$7:AA3016,"somma",Z$7:Z3016)-SUMIF(AC$7:AC3015,"totale",AB$7:AB3015),0)</f>
        <v>0</v>
      </c>
      <c r="AC3016" s="134"/>
      <c r="AD3016" s="194">
        <f t="shared" ref="AD3016:AD3079" si="204">IF(ISBLANK(X3016),0,VLOOKUP(X3016,$B$8:$E$57,1,FALSE))</f>
        <v>0</v>
      </c>
      <c r="AE3016" s="124" t="str">
        <f t="shared" si="203"/>
        <v/>
      </c>
      <c r="AF3016" s="195" t="str">
        <f t="shared" ref="AF3016:AF3079" si="205">IF(OR(AND(Z3016&lt;&gt;0,ISBLANK(X3016)),ISERROR(AD3016)),"ERR","")</f>
        <v/>
      </c>
      <c r="AG3016" s="194" t="str">
        <f t="shared" si="202"/>
        <v/>
      </c>
      <c r="AH3016" s="194">
        <f>IF(AG3016="",0,IF(ISERROR(VLOOKUP(AG3016,AG$7:AG3015,1,FALSE)),1,0))</f>
        <v>0</v>
      </c>
      <c r="AI3016" s="194"/>
    </row>
    <row r="3017" spans="1:35" ht="16.5" customHeight="1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75">
        <f>IF(AND($X$5012&lt;&gt;" ",$X$5012&lt;&gt;0),IF(X3017=$X$5012,1+COUNTIF(U$7:U3016,"&gt;0"),0),0)</f>
        <v>0</v>
      </c>
      <c r="V3017" s="178" t="s">
        <v>3206</v>
      </c>
      <c r="W3017" s="130"/>
      <c r="X3017" s="131"/>
      <c r="Y3017" s="131"/>
      <c r="Z3017" s="206"/>
      <c r="AA3017" s="134"/>
      <c r="AB3017" s="174">
        <f>IF(AC3017="totale",SUMIF(AA$7:AA3017,"somma",Z$7:Z3017)-SUMIF(AC$7:AC3016,"totale",AB$7:AB3016),0)</f>
        <v>0</v>
      </c>
      <c r="AC3017" s="134"/>
      <c r="AD3017" s="194">
        <f t="shared" si="204"/>
        <v>0</v>
      </c>
      <c r="AE3017" s="124" t="str">
        <f t="shared" si="203"/>
        <v/>
      </c>
      <c r="AF3017" s="195" t="str">
        <f t="shared" si="205"/>
        <v/>
      </c>
      <c r="AG3017" s="194" t="str">
        <f t="shared" si="202"/>
        <v/>
      </c>
      <c r="AH3017" s="194">
        <f>IF(AG3017="",0,IF(ISERROR(VLOOKUP(AG3017,AG$7:AG3016,1,FALSE)),1,0))</f>
        <v>0</v>
      </c>
      <c r="AI3017" s="194"/>
    </row>
    <row r="3018" spans="1:35" ht="16.5" customHeight="1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75">
        <f>IF(AND($X$5012&lt;&gt;" ",$X$5012&lt;&gt;0),IF(X3018=$X$5012,1+COUNTIF(U$7:U3017,"&gt;0"),0),0)</f>
        <v>0</v>
      </c>
      <c r="V3018" s="178" t="s">
        <v>3207</v>
      </c>
      <c r="W3018" s="130"/>
      <c r="X3018" s="131"/>
      <c r="Y3018" s="131"/>
      <c r="Z3018" s="206"/>
      <c r="AA3018" s="134"/>
      <c r="AB3018" s="174">
        <f>IF(AC3018="totale",SUMIF(AA$7:AA3018,"somma",Z$7:Z3018)-SUMIF(AC$7:AC3017,"totale",AB$7:AB3017),0)</f>
        <v>0</v>
      </c>
      <c r="AC3018" s="134"/>
      <c r="AD3018" s="194">
        <f t="shared" si="204"/>
        <v>0</v>
      </c>
      <c r="AE3018" s="124" t="str">
        <f t="shared" si="203"/>
        <v/>
      </c>
      <c r="AF3018" s="195" t="str">
        <f t="shared" si="205"/>
        <v/>
      </c>
      <c r="AG3018" s="194" t="str">
        <f t="shared" ref="AG3018:AG3081" si="206">IF(W3018&gt;0,CONCATENATE(MONTH(W3018),"-",YEAR(W3018)),"")</f>
        <v/>
      </c>
      <c r="AH3018" s="194">
        <f>IF(AG3018="",0,IF(ISERROR(VLOOKUP(AG3018,AG$7:AG3017,1,FALSE)),1,0))</f>
        <v>0</v>
      </c>
      <c r="AI3018" s="194"/>
    </row>
    <row r="3019" spans="1:35" ht="16.5" customHeight="1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75">
        <f>IF(AND($X$5012&lt;&gt;" ",$X$5012&lt;&gt;0),IF(X3019=$X$5012,1+COUNTIF(U$7:U3018,"&gt;0"),0),0)</f>
        <v>0</v>
      </c>
      <c r="V3019" s="178" t="s">
        <v>3208</v>
      </c>
      <c r="W3019" s="130"/>
      <c r="X3019" s="131"/>
      <c r="Y3019" s="131"/>
      <c r="Z3019" s="206"/>
      <c r="AA3019" s="134"/>
      <c r="AB3019" s="174">
        <f>IF(AC3019="totale",SUMIF(AA$7:AA3019,"somma",Z$7:Z3019)-SUMIF(AC$7:AC3018,"totale",AB$7:AB3018),0)</f>
        <v>0</v>
      </c>
      <c r="AC3019" s="134"/>
      <c r="AD3019" s="194">
        <f t="shared" si="204"/>
        <v>0</v>
      </c>
      <c r="AE3019" s="124" t="str">
        <f t="shared" si="203"/>
        <v/>
      </c>
      <c r="AF3019" s="195" t="str">
        <f t="shared" si="205"/>
        <v/>
      </c>
      <c r="AG3019" s="194" t="str">
        <f t="shared" si="206"/>
        <v/>
      </c>
      <c r="AH3019" s="194">
        <f>IF(AG3019="",0,IF(ISERROR(VLOOKUP(AG3019,AG$7:AG3018,1,FALSE)),1,0))</f>
        <v>0</v>
      </c>
      <c r="AI3019" s="194"/>
    </row>
    <row r="3020" spans="1:35" ht="16.5" customHeight="1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75">
        <f>IF(AND($X$5012&lt;&gt;" ",$X$5012&lt;&gt;0),IF(X3020=$X$5012,1+COUNTIF(U$7:U3019,"&gt;0"),0),0)</f>
        <v>0</v>
      </c>
      <c r="V3020" s="178" t="s">
        <v>3209</v>
      </c>
      <c r="W3020" s="130"/>
      <c r="X3020" s="131"/>
      <c r="Y3020" s="131"/>
      <c r="Z3020" s="206"/>
      <c r="AA3020" s="134"/>
      <c r="AB3020" s="174">
        <f>IF(AC3020="totale",SUMIF(AA$7:AA3020,"somma",Z$7:Z3020)-SUMIF(AC$7:AC3019,"totale",AB$7:AB3019),0)</f>
        <v>0</v>
      </c>
      <c r="AC3020" s="134"/>
      <c r="AD3020" s="194">
        <f t="shared" si="204"/>
        <v>0</v>
      </c>
      <c r="AE3020" s="124" t="str">
        <f t="shared" si="203"/>
        <v/>
      </c>
      <c r="AF3020" s="195" t="str">
        <f t="shared" si="205"/>
        <v/>
      </c>
      <c r="AG3020" s="194" t="str">
        <f t="shared" si="206"/>
        <v/>
      </c>
      <c r="AH3020" s="194">
        <f>IF(AG3020="",0,IF(ISERROR(VLOOKUP(AG3020,AG$7:AG3019,1,FALSE)),1,0))</f>
        <v>0</v>
      </c>
      <c r="AI3020" s="194"/>
    </row>
    <row r="3021" spans="1:35" ht="16.5" customHeight="1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75">
        <f>IF(AND($X$5012&lt;&gt;" ",$X$5012&lt;&gt;0),IF(X3021=$X$5012,1+COUNTIF(U$7:U3020,"&gt;0"),0),0)</f>
        <v>0</v>
      </c>
      <c r="V3021" s="178" t="s">
        <v>3210</v>
      </c>
      <c r="W3021" s="130"/>
      <c r="X3021" s="131"/>
      <c r="Y3021" s="131"/>
      <c r="Z3021" s="206"/>
      <c r="AA3021" s="134"/>
      <c r="AB3021" s="174">
        <f>IF(AC3021="totale",SUMIF(AA$7:AA3021,"somma",Z$7:Z3021)-SUMIF(AC$7:AC3020,"totale",AB$7:AB3020),0)</f>
        <v>0</v>
      </c>
      <c r="AC3021" s="134"/>
      <c r="AD3021" s="194">
        <f t="shared" si="204"/>
        <v>0</v>
      </c>
      <c r="AE3021" s="124" t="str">
        <f t="shared" si="203"/>
        <v/>
      </c>
      <c r="AF3021" s="195" t="str">
        <f t="shared" si="205"/>
        <v/>
      </c>
      <c r="AG3021" s="194" t="str">
        <f t="shared" si="206"/>
        <v/>
      </c>
      <c r="AH3021" s="194">
        <f>IF(AG3021="",0,IF(ISERROR(VLOOKUP(AG3021,AG$7:AG3020,1,FALSE)),1,0))</f>
        <v>0</v>
      </c>
      <c r="AI3021" s="194"/>
    </row>
    <row r="3022" spans="1:35" ht="16.5" customHeight="1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75">
        <f>IF(AND($X$5012&lt;&gt;" ",$X$5012&lt;&gt;0),IF(X3022=$X$5012,1+COUNTIF(U$7:U3021,"&gt;0"),0),0)</f>
        <v>0</v>
      </c>
      <c r="V3022" s="178" t="s">
        <v>3211</v>
      </c>
      <c r="W3022" s="130"/>
      <c r="X3022" s="131"/>
      <c r="Y3022" s="131"/>
      <c r="Z3022" s="206"/>
      <c r="AA3022" s="134"/>
      <c r="AB3022" s="174">
        <f>IF(AC3022="totale",SUMIF(AA$7:AA3022,"somma",Z$7:Z3022)-SUMIF(AC$7:AC3021,"totale",AB$7:AB3021),0)</f>
        <v>0</v>
      </c>
      <c r="AC3022" s="134"/>
      <c r="AD3022" s="194">
        <f t="shared" si="204"/>
        <v>0</v>
      </c>
      <c r="AE3022" s="124" t="str">
        <f t="shared" si="203"/>
        <v/>
      </c>
      <c r="AF3022" s="195" t="str">
        <f t="shared" si="205"/>
        <v/>
      </c>
      <c r="AG3022" s="194" t="str">
        <f t="shared" si="206"/>
        <v/>
      </c>
      <c r="AH3022" s="194">
        <f>IF(AG3022="",0,IF(ISERROR(VLOOKUP(AG3022,AG$7:AG3021,1,FALSE)),1,0))</f>
        <v>0</v>
      </c>
      <c r="AI3022" s="194"/>
    </row>
    <row r="3023" spans="1:35" ht="16.5" customHeight="1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75">
        <f>IF(AND($X$5012&lt;&gt;" ",$X$5012&lt;&gt;0),IF(X3023=$X$5012,1+COUNTIF(U$7:U3022,"&gt;0"),0),0)</f>
        <v>0</v>
      </c>
      <c r="V3023" s="178" t="s">
        <v>3212</v>
      </c>
      <c r="W3023" s="130"/>
      <c r="X3023" s="131"/>
      <c r="Y3023" s="131"/>
      <c r="Z3023" s="206"/>
      <c r="AA3023" s="134"/>
      <c r="AB3023" s="174">
        <f>IF(AC3023="totale",SUMIF(AA$7:AA3023,"somma",Z$7:Z3023)-SUMIF(AC$7:AC3022,"totale",AB$7:AB3022),0)</f>
        <v>0</v>
      </c>
      <c r="AC3023" s="134"/>
      <c r="AD3023" s="194">
        <f t="shared" si="204"/>
        <v>0</v>
      </c>
      <c r="AE3023" s="124" t="str">
        <f t="shared" si="203"/>
        <v/>
      </c>
      <c r="AF3023" s="195" t="str">
        <f t="shared" si="205"/>
        <v/>
      </c>
      <c r="AG3023" s="194" t="str">
        <f t="shared" si="206"/>
        <v/>
      </c>
      <c r="AH3023" s="194">
        <f>IF(AG3023="",0,IF(ISERROR(VLOOKUP(AG3023,AG$7:AG3022,1,FALSE)),1,0))</f>
        <v>0</v>
      </c>
      <c r="AI3023" s="194"/>
    </row>
    <row r="3024" spans="1:35" ht="16.5" customHeight="1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75">
        <f>IF(AND($X$5012&lt;&gt;" ",$X$5012&lt;&gt;0),IF(X3024=$X$5012,1+COUNTIF(U$7:U3023,"&gt;0"),0),0)</f>
        <v>0</v>
      </c>
      <c r="V3024" s="178" t="s">
        <v>3213</v>
      </c>
      <c r="W3024" s="130"/>
      <c r="X3024" s="131"/>
      <c r="Y3024" s="131"/>
      <c r="Z3024" s="206"/>
      <c r="AA3024" s="134"/>
      <c r="AB3024" s="174">
        <f>IF(AC3024="totale",SUMIF(AA$7:AA3024,"somma",Z$7:Z3024)-SUMIF(AC$7:AC3023,"totale",AB$7:AB3023),0)</f>
        <v>0</v>
      </c>
      <c r="AC3024" s="134"/>
      <c r="AD3024" s="194">
        <f t="shared" si="204"/>
        <v>0</v>
      </c>
      <c r="AE3024" s="124" t="str">
        <f t="shared" si="203"/>
        <v/>
      </c>
      <c r="AF3024" s="195" t="str">
        <f t="shared" si="205"/>
        <v/>
      </c>
      <c r="AG3024" s="194" t="str">
        <f t="shared" si="206"/>
        <v/>
      </c>
      <c r="AH3024" s="194">
        <f>IF(AG3024="",0,IF(ISERROR(VLOOKUP(AG3024,AG$7:AG3023,1,FALSE)),1,0))</f>
        <v>0</v>
      </c>
      <c r="AI3024" s="194"/>
    </row>
    <row r="3025" spans="1:35" ht="16.5" customHeight="1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75">
        <f>IF(AND($X$5012&lt;&gt;" ",$X$5012&lt;&gt;0),IF(X3025=$X$5012,1+COUNTIF(U$7:U3024,"&gt;0"),0),0)</f>
        <v>0</v>
      </c>
      <c r="V3025" s="178" t="s">
        <v>3214</v>
      </c>
      <c r="W3025" s="130"/>
      <c r="X3025" s="131"/>
      <c r="Y3025" s="131"/>
      <c r="Z3025" s="206"/>
      <c r="AA3025" s="134"/>
      <c r="AB3025" s="174">
        <f>IF(AC3025="totale",SUMIF(AA$7:AA3025,"somma",Z$7:Z3025)-SUMIF(AC$7:AC3024,"totale",AB$7:AB3024),0)</f>
        <v>0</v>
      </c>
      <c r="AC3025" s="134"/>
      <c r="AD3025" s="194">
        <f t="shared" si="204"/>
        <v>0</v>
      </c>
      <c r="AE3025" s="124" t="str">
        <f t="shared" si="203"/>
        <v/>
      </c>
      <c r="AF3025" s="195" t="str">
        <f t="shared" si="205"/>
        <v/>
      </c>
      <c r="AG3025" s="194" t="str">
        <f t="shared" si="206"/>
        <v/>
      </c>
      <c r="AH3025" s="194">
        <f>IF(AG3025="",0,IF(ISERROR(VLOOKUP(AG3025,AG$7:AG3024,1,FALSE)),1,0))</f>
        <v>0</v>
      </c>
      <c r="AI3025" s="194"/>
    </row>
    <row r="3026" spans="1:35" ht="16.5" customHeight="1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75">
        <f>IF(AND($X$5012&lt;&gt;" ",$X$5012&lt;&gt;0),IF(X3026=$X$5012,1+COUNTIF(U$7:U3025,"&gt;0"),0),0)</f>
        <v>0</v>
      </c>
      <c r="V3026" s="178" t="s">
        <v>3215</v>
      </c>
      <c r="W3026" s="130"/>
      <c r="X3026" s="131"/>
      <c r="Y3026" s="131"/>
      <c r="Z3026" s="206"/>
      <c r="AA3026" s="134"/>
      <c r="AB3026" s="174">
        <f>IF(AC3026="totale",SUMIF(AA$7:AA3026,"somma",Z$7:Z3026)-SUMIF(AC$7:AC3025,"totale",AB$7:AB3025),0)</f>
        <v>0</v>
      </c>
      <c r="AC3026" s="134"/>
      <c r="AD3026" s="194">
        <f t="shared" si="204"/>
        <v>0</v>
      </c>
      <c r="AE3026" s="124" t="str">
        <f t="shared" si="203"/>
        <v/>
      </c>
      <c r="AF3026" s="195" t="str">
        <f t="shared" si="205"/>
        <v/>
      </c>
      <c r="AG3026" s="194" t="str">
        <f t="shared" si="206"/>
        <v/>
      </c>
      <c r="AH3026" s="194">
        <f>IF(AG3026="",0,IF(ISERROR(VLOOKUP(AG3026,AG$7:AG3025,1,FALSE)),1,0))</f>
        <v>0</v>
      </c>
      <c r="AI3026" s="194"/>
    </row>
    <row r="3027" spans="1:35" ht="16.5" customHeight="1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75">
        <f>IF(AND($X$5012&lt;&gt;" ",$X$5012&lt;&gt;0),IF(X3027=$X$5012,1+COUNTIF(U$7:U3026,"&gt;0"),0),0)</f>
        <v>0</v>
      </c>
      <c r="V3027" s="178" t="s">
        <v>3216</v>
      </c>
      <c r="W3027" s="130"/>
      <c r="X3027" s="131"/>
      <c r="Y3027" s="131"/>
      <c r="Z3027" s="206"/>
      <c r="AA3027" s="134"/>
      <c r="AB3027" s="174">
        <f>IF(AC3027="totale",SUMIF(AA$7:AA3027,"somma",Z$7:Z3027)-SUMIF(AC$7:AC3026,"totale",AB$7:AB3026),0)</f>
        <v>0</v>
      </c>
      <c r="AC3027" s="134"/>
      <c r="AD3027" s="194">
        <f t="shared" si="204"/>
        <v>0</v>
      </c>
      <c r="AE3027" s="124" t="str">
        <f t="shared" si="203"/>
        <v/>
      </c>
      <c r="AF3027" s="195" t="str">
        <f t="shared" si="205"/>
        <v/>
      </c>
      <c r="AG3027" s="194" t="str">
        <f t="shared" si="206"/>
        <v/>
      </c>
      <c r="AH3027" s="194">
        <f>IF(AG3027="",0,IF(ISERROR(VLOOKUP(AG3027,AG$7:AG3026,1,FALSE)),1,0))</f>
        <v>0</v>
      </c>
      <c r="AI3027" s="194"/>
    </row>
    <row r="3028" spans="1:35" ht="16.5" customHeight="1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75">
        <f>IF(AND($X$5012&lt;&gt;" ",$X$5012&lt;&gt;0),IF(X3028=$X$5012,1+COUNTIF(U$7:U3027,"&gt;0"),0),0)</f>
        <v>0</v>
      </c>
      <c r="V3028" s="178" t="s">
        <v>3217</v>
      </c>
      <c r="W3028" s="130"/>
      <c r="X3028" s="131"/>
      <c r="Y3028" s="131"/>
      <c r="Z3028" s="206"/>
      <c r="AA3028" s="134"/>
      <c r="AB3028" s="174">
        <f>IF(AC3028="totale",SUMIF(AA$7:AA3028,"somma",Z$7:Z3028)-SUMIF(AC$7:AC3027,"totale",AB$7:AB3027),0)</f>
        <v>0</v>
      </c>
      <c r="AC3028" s="134"/>
      <c r="AD3028" s="194">
        <f t="shared" si="204"/>
        <v>0</v>
      </c>
      <c r="AE3028" s="124" t="str">
        <f t="shared" si="203"/>
        <v/>
      </c>
      <c r="AF3028" s="195" t="str">
        <f t="shared" si="205"/>
        <v/>
      </c>
      <c r="AG3028" s="194" t="str">
        <f t="shared" si="206"/>
        <v/>
      </c>
      <c r="AH3028" s="194">
        <f>IF(AG3028="",0,IF(ISERROR(VLOOKUP(AG3028,AG$7:AG3027,1,FALSE)),1,0))</f>
        <v>0</v>
      </c>
      <c r="AI3028" s="194"/>
    </row>
    <row r="3029" spans="1:35" ht="16.5" customHeight="1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75">
        <f>IF(AND($X$5012&lt;&gt;" ",$X$5012&lt;&gt;0),IF(X3029=$X$5012,1+COUNTIF(U$7:U3028,"&gt;0"),0),0)</f>
        <v>0</v>
      </c>
      <c r="V3029" s="178" t="s">
        <v>3218</v>
      </c>
      <c r="W3029" s="130"/>
      <c r="X3029" s="131"/>
      <c r="Y3029" s="131"/>
      <c r="Z3029" s="206"/>
      <c r="AA3029" s="134"/>
      <c r="AB3029" s="174">
        <f>IF(AC3029="totale",SUMIF(AA$7:AA3029,"somma",Z$7:Z3029)-SUMIF(AC$7:AC3028,"totale",AB$7:AB3028),0)</f>
        <v>0</v>
      </c>
      <c r="AC3029" s="134"/>
      <c r="AD3029" s="194">
        <f t="shared" si="204"/>
        <v>0</v>
      </c>
      <c r="AE3029" s="124" t="str">
        <f t="shared" si="203"/>
        <v/>
      </c>
      <c r="AF3029" s="195" t="str">
        <f t="shared" si="205"/>
        <v/>
      </c>
      <c r="AG3029" s="194" t="str">
        <f t="shared" si="206"/>
        <v/>
      </c>
      <c r="AH3029" s="194">
        <f>IF(AG3029="",0,IF(ISERROR(VLOOKUP(AG3029,AG$7:AG3028,1,FALSE)),1,0))</f>
        <v>0</v>
      </c>
      <c r="AI3029" s="194"/>
    </row>
    <row r="3030" spans="1:35" ht="16.5" customHeight="1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75">
        <f>IF(AND($X$5012&lt;&gt;" ",$X$5012&lt;&gt;0),IF(X3030=$X$5012,1+COUNTIF(U$7:U3029,"&gt;0"),0),0)</f>
        <v>0</v>
      </c>
      <c r="V3030" s="178" t="s">
        <v>3219</v>
      </c>
      <c r="W3030" s="130"/>
      <c r="X3030" s="131"/>
      <c r="Y3030" s="131"/>
      <c r="Z3030" s="206"/>
      <c r="AA3030" s="134"/>
      <c r="AB3030" s="174">
        <f>IF(AC3030="totale",SUMIF(AA$7:AA3030,"somma",Z$7:Z3030)-SUMIF(AC$7:AC3029,"totale",AB$7:AB3029),0)</f>
        <v>0</v>
      </c>
      <c r="AC3030" s="134"/>
      <c r="AD3030" s="194">
        <f t="shared" si="204"/>
        <v>0</v>
      </c>
      <c r="AE3030" s="124" t="str">
        <f t="shared" si="203"/>
        <v/>
      </c>
      <c r="AF3030" s="195" t="str">
        <f t="shared" si="205"/>
        <v/>
      </c>
      <c r="AG3030" s="194" t="str">
        <f t="shared" si="206"/>
        <v/>
      </c>
      <c r="AH3030" s="194">
        <f>IF(AG3030="",0,IF(ISERROR(VLOOKUP(AG3030,AG$7:AG3029,1,FALSE)),1,0))</f>
        <v>0</v>
      </c>
      <c r="AI3030" s="194"/>
    </row>
    <row r="3031" spans="1:35" ht="16.5" customHeight="1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75">
        <f>IF(AND($X$5012&lt;&gt;" ",$X$5012&lt;&gt;0),IF(X3031=$X$5012,1+COUNTIF(U$7:U3030,"&gt;0"),0),0)</f>
        <v>0</v>
      </c>
      <c r="V3031" s="178" t="s">
        <v>3220</v>
      </c>
      <c r="W3031" s="130"/>
      <c r="X3031" s="131"/>
      <c r="Y3031" s="131"/>
      <c r="Z3031" s="206"/>
      <c r="AA3031" s="134"/>
      <c r="AB3031" s="174">
        <f>IF(AC3031="totale",SUMIF(AA$7:AA3031,"somma",Z$7:Z3031)-SUMIF(AC$7:AC3030,"totale",AB$7:AB3030),0)</f>
        <v>0</v>
      </c>
      <c r="AC3031" s="134"/>
      <c r="AD3031" s="194">
        <f t="shared" si="204"/>
        <v>0</v>
      </c>
      <c r="AE3031" s="124" t="str">
        <f t="shared" si="203"/>
        <v/>
      </c>
      <c r="AF3031" s="195" t="str">
        <f t="shared" si="205"/>
        <v/>
      </c>
      <c r="AG3031" s="194" t="str">
        <f t="shared" si="206"/>
        <v/>
      </c>
      <c r="AH3031" s="194">
        <f>IF(AG3031="",0,IF(ISERROR(VLOOKUP(AG3031,AG$7:AG3030,1,FALSE)),1,0))</f>
        <v>0</v>
      </c>
      <c r="AI3031" s="194"/>
    </row>
    <row r="3032" spans="1:35" ht="16.5" customHeight="1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75">
        <f>IF(AND($X$5012&lt;&gt;" ",$X$5012&lt;&gt;0),IF(X3032=$X$5012,1+COUNTIF(U$7:U3031,"&gt;0"),0),0)</f>
        <v>0</v>
      </c>
      <c r="V3032" s="178" t="s">
        <v>3221</v>
      </c>
      <c r="W3032" s="130"/>
      <c r="X3032" s="131"/>
      <c r="Y3032" s="131"/>
      <c r="Z3032" s="206"/>
      <c r="AA3032" s="134"/>
      <c r="AB3032" s="174">
        <f>IF(AC3032="totale",SUMIF(AA$7:AA3032,"somma",Z$7:Z3032)-SUMIF(AC$7:AC3031,"totale",AB$7:AB3031),0)</f>
        <v>0</v>
      </c>
      <c r="AC3032" s="134"/>
      <c r="AD3032" s="194">
        <f t="shared" si="204"/>
        <v>0</v>
      </c>
      <c r="AE3032" s="124" t="str">
        <f t="shared" si="203"/>
        <v/>
      </c>
      <c r="AF3032" s="195" t="str">
        <f t="shared" si="205"/>
        <v/>
      </c>
      <c r="AG3032" s="194" t="str">
        <f t="shared" si="206"/>
        <v/>
      </c>
      <c r="AH3032" s="194">
        <f>IF(AG3032="",0,IF(ISERROR(VLOOKUP(AG3032,AG$7:AG3031,1,FALSE)),1,0))</f>
        <v>0</v>
      </c>
      <c r="AI3032" s="194"/>
    </row>
    <row r="3033" spans="1:35" ht="16.5" customHeight="1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75">
        <f>IF(AND($X$5012&lt;&gt;" ",$X$5012&lt;&gt;0),IF(X3033=$X$5012,1+COUNTIF(U$7:U3032,"&gt;0"),0),0)</f>
        <v>0</v>
      </c>
      <c r="V3033" s="178" t="s">
        <v>3222</v>
      </c>
      <c r="W3033" s="130"/>
      <c r="X3033" s="131"/>
      <c r="Y3033" s="131"/>
      <c r="Z3033" s="206"/>
      <c r="AA3033" s="134"/>
      <c r="AB3033" s="174">
        <f>IF(AC3033="totale",SUMIF(AA$7:AA3033,"somma",Z$7:Z3033)-SUMIF(AC$7:AC3032,"totale",AB$7:AB3032),0)</f>
        <v>0</v>
      </c>
      <c r="AC3033" s="134"/>
      <c r="AD3033" s="194">
        <f t="shared" si="204"/>
        <v>0</v>
      </c>
      <c r="AE3033" s="124" t="str">
        <f t="shared" si="203"/>
        <v/>
      </c>
      <c r="AF3033" s="195" t="str">
        <f t="shared" si="205"/>
        <v/>
      </c>
      <c r="AG3033" s="194" t="str">
        <f t="shared" si="206"/>
        <v/>
      </c>
      <c r="AH3033" s="194">
        <f>IF(AG3033="",0,IF(ISERROR(VLOOKUP(AG3033,AG$7:AG3032,1,FALSE)),1,0))</f>
        <v>0</v>
      </c>
      <c r="AI3033" s="194"/>
    </row>
    <row r="3034" spans="1:35" ht="16.5" customHeight="1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75">
        <f>IF(AND($X$5012&lt;&gt;" ",$X$5012&lt;&gt;0),IF(X3034=$X$5012,1+COUNTIF(U$7:U3033,"&gt;0"),0),0)</f>
        <v>0</v>
      </c>
      <c r="V3034" s="178" t="s">
        <v>3223</v>
      </c>
      <c r="W3034" s="130"/>
      <c r="X3034" s="131"/>
      <c r="Y3034" s="131"/>
      <c r="Z3034" s="206"/>
      <c r="AA3034" s="134"/>
      <c r="AB3034" s="174">
        <f>IF(AC3034="totale",SUMIF(AA$7:AA3034,"somma",Z$7:Z3034)-SUMIF(AC$7:AC3033,"totale",AB$7:AB3033),0)</f>
        <v>0</v>
      </c>
      <c r="AC3034" s="134"/>
      <c r="AD3034" s="194">
        <f t="shared" si="204"/>
        <v>0</v>
      </c>
      <c r="AE3034" s="124" t="str">
        <f t="shared" si="203"/>
        <v/>
      </c>
      <c r="AF3034" s="195" t="str">
        <f t="shared" si="205"/>
        <v/>
      </c>
      <c r="AG3034" s="194" t="str">
        <f t="shared" si="206"/>
        <v/>
      </c>
      <c r="AH3034" s="194">
        <f>IF(AG3034="",0,IF(ISERROR(VLOOKUP(AG3034,AG$7:AG3033,1,FALSE)),1,0))</f>
        <v>0</v>
      </c>
      <c r="AI3034" s="194"/>
    </row>
    <row r="3035" spans="1:35" ht="16.5" customHeight="1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75">
        <f>IF(AND($X$5012&lt;&gt;" ",$X$5012&lt;&gt;0),IF(X3035=$X$5012,1+COUNTIF(U$7:U3034,"&gt;0"),0),0)</f>
        <v>0</v>
      </c>
      <c r="V3035" s="178" t="s">
        <v>3224</v>
      </c>
      <c r="W3035" s="130"/>
      <c r="X3035" s="131"/>
      <c r="Y3035" s="131"/>
      <c r="Z3035" s="206"/>
      <c r="AA3035" s="134"/>
      <c r="AB3035" s="174">
        <f>IF(AC3035="totale",SUMIF(AA$7:AA3035,"somma",Z$7:Z3035)-SUMIF(AC$7:AC3034,"totale",AB$7:AB3034),0)</f>
        <v>0</v>
      </c>
      <c r="AC3035" s="134"/>
      <c r="AD3035" s="194">
        <f t="shared" si="204"/>
        <v>0</v>
      </c>
      <c r="AE3035" s="124" t="str">
        <f t="shared" si="203"/>
        <v/>
      </c>
      <c r="AF3035" s="195" t="str">
        <f t="shared" si="205"/>
        <v/>
      </c>
      <c r="AG3035" s="194" t="str">
        <f t="shared" si="206"/>
        <v/>
      </c>
      <c r="AH3035" s="194">
        <f>IF(AG3035="",0,IF(ISERROR(VLOOKUP(AG3035,AG$7:AG3034,1,FALSE)),1,0))</f>
        <v>0</v>
      </c>
      <c r="AI3035" s="194"/>
    </row>
    <row r="3036" spans="1:35" ht="16.5" customHeight="1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75">
        <f>IF(AND($X$5012&lt;&gt;" ",$X$5012&lt;&gt;0),IF(X3036=$X$5012,1+COUNTIF(U$7:U3035,"&gt;0"),0),0)</f>
        <v>0</v>
      </c>
      <c r="V3036" s="178" t="s">
        <v>3225</v>
      </c>
      <c r="W3036" s="130"/>
      <c r="X3036" s="131"/>
      <c r="Y3036" s="131"/>
      <c r="Z3036" s="206"/>
      <c r="AA3036" s="134"/>
      <c r="AB3036" s="174">
        <f>IF(AC3036="totale",SUMIF(AA$7:AA3036,"somma",Z$7:Z3036)-SUMIF(AC$7:AC3035,"totale",AB$7:AB3035),0)</f>
        <v>0</v>
      </c>
      <c r="AC3036" s="134"/>
      <c r="AD3036" s="194">
        <f t="shared" si="204"/>
        <v>0</v>
      </c>
      <c r="AE3036" s="124" t="str">
        <f t="shared" si="203"/>
        <v/>
      </c>
      <c r="AF3036" s="195" t="str">
        <f t="shared" si="205"/>
        <v/>
      </c>
      <c r="AG3036" s="194" t="str">
        <f t="shared" si="206"/>
        <v/>
      </c>
      <c r="AH3036" s="194">
        <f>IF(AG3036="",0,IF(ISERROR(VLOOKUP(AG3036,AG$7:AG3035,1,FALSE)),1,0))</f>
        <v>0</v>
      </c>
      <c r="AI3036" s="194"/>
    </row>
    <row r="3037" spans="1:35" ht="16.5" customHeight="1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75">
        <f>IF(AND($X$5012&lt;&gt;" ",$X$5012&lt;&gt;0),IF(X3037=$X$5012,1+COUNTIF(U$7:U3036,"&gt;0"),0),0)</f>
        <v>0</v>
      </c>
      <c r="V3037" s="178" t="s">
        <v>3226</v>
      </c>
      <c r="W3037" s="130"/>
      <c r="X3037" s="131"/>
      <c r="Y3037" s="131"/>
      <c r="Z3037" s="206"/>
      <c r="AA3037" s="134"/>
      <c r="AB3037" s="174">
        <f>IF(AC3037="totale",SUMIF(AA$7:AA3037,"somma",Z$7:Z3037)-SUMIF(AC$7:AC3036,"totale",AB$7:AB3036),0)</f>
        <v>0</v>
      </c>
      <c r="AC3037" s="134"/>
      <c r="AD3037" s="194">
        <f t="shared" si="204"/>
        <v>0</v>
      </c>
      <c r="AE3037" s="124" t="str">
        <f t="shared" si="203"/>
        <v/>
      </c>
      <c r="AF3037" s="195" t="str">
        <f t="shared" si="205"/>
        <v/>
      </c>
      <c r="AG3037" s="194" t="str">
        <f t="shared" si="206"/>
        <v/>
      </c>
      <c r="AH3037" s="194">
        <f>IF(AG3037="",0,IF(ISERROR(VLOOKUP(AG3037,AG$7:AG3036,1,FALSE)),1,0))</f>
        <v>0</v>
      </c>
      <c r="AI3037" s="194"/>
    </row>
    <row r="3038" spans="1:35" ht="16.5" customHeight="1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75">
        <f>IF(AND($X$5012&lt;&gt;" ",$X$5012&lt;&gt;0),IF(X3038=$X$5012,1+COUNTIF(U$7:U3037,"&gt;0"),0),0)</f>
        <v>0</v>
      </c>
      <c r="V3038" s="178" t="s">
        <v>3227</v>
      </c>
      <c r="W3038" s="130"/>
      <c r="X3038" s="131"/>
      <c r="Y3038" s="131"/>
      <c r="Z3038" s="206"/>
      <c r="AA3038" s="134"/>
      <c r="AB3038" s="174">
        <f>IF(AC3038="totale",SUMIF(AA$7:AA3038,"somma",Z$7:Z3038)-SUMIF(AC$7:AC3037,"totale",AB$7:AB3037),0)</f>
        <v>0</v>
      </c>
      <c r="AC3038" s="134"/>
      <c r="AD3038" s="194">
        <f t="shared" si="204"/>
        <v>0</v>
      </c>
      <c r="AE3038" s="124" t="str">
        <f t="shared" si="203"/>
        <v/>
      </c>
      <c r="AF3038" s="195" t="str">
        <f t="shared" si="205"/>
        <v/>
      </c>
      <c r="AG3038" s="194" t="str">
        <f t="shared" si="206"/>
        <v/>
      </c>
      <c r="AH3038" s="194">
        <f>IF(AG3038="",0,IF(ISERROR(VLOOKUP(AG3038,AG$7:AG3037,1,FALSE)),1,0))</f>
        <v>0</v>
      </c>
      <c r="AI3038" s="194"/>
    </row>
    <row r="3039" spans="1:35" ht="16.5" customHeight="1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75">
        <f>IF(AND($X$5012&lt;&gt;" ",$X$5012&lt;&gt;0),IF(X3039=$X$5012,1+COUNTIF(U$7:U3038,"&gt;0"),0),0)</f>
        <v>0</v>
      </c>
      <c r="V3039" s="178" t="s">
        <v>3228</v>
      </c>
      <c r="W3039" s="130"/>
      <c r="X3039" s="131"/>
      <c r="Y3039" s="131"/>
      <c r="Z3039" s="206"/>
      <c r="AA3039" s="134"/>
      <c r="AB3039" s="174">
        <f>IF(AC3039="totale",SUMIF(AA$7:AA3039,"somma",Z$7:Z3039)-SUMIF(AC$7:AC3038,"totale",AB$7:AB3038),0)</f>
        <v>0</v>
      </c>
      <c r="AC3039" s="134"/>
      <c r="AD3039" s="194">
        <f t="shared" si="204"/>
        <v>0</v>
      </c>
      <c r="AE3039" s="124" t="str">
        <f t="shared" si="203"/>
        <v/>
      </c>
      <c r="AF3039" s="195" t="str">
        <f t="shared" si="205"/>
        <v/>
      </c>
      <c r="AG3039" s="194" t="str">
        <f t="shared" si="206"/>
        <v/>
      </c>
      <c r="AH3039" s="194">
        <f>IF(AG3039="",0,IF(ISERROR(VLOOKUP(AG3039,AG$7:AG3038,1,FALSE)),1,0))</f>
        <v>0</v>
      </c>
      <c r="AI3039" s="194"/>
    </row>
    <row r="3040" spans="1:35" ht="16.5" customHeight="1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75">
        <f>IF(AND($X$5012&lt;&gt;" ",$X$5012&lt;&gt;0),IF(X3040=$X$5012,1+COUNTIF(U$7:U3039,"&gt;0"),0),0)</f>
        <v>0</v>
      </c>
      <c r="V3040" s="178" t="s">
        <v>3229</v>
      </c>
      <c r="W3040" s="130"/>
      <c r="X3040" s="131"/>
      <c r="Y3040" s="131"/>
      <c r="Z3040" s="206"/>
      <c r="AA3040" s="134"/>
      <c r="AB3040" s="174">
        <f>IF(AC3040="totale",SUMIF(AA$7:AA3040,"somma",Z$7:Z3040)-SUMIF(AC$7:AC3039,"totale",AB$7:AB3039),0)</f>
        <v>0</v>
      </c>
      <c r="AC3040" s="134"/>
      <c r="AD3040" s="194">
        <f t="shared" si="204"/>
        <v>0</v>
      </c>
      <c r="AE3040" s="124" t="str">
        <f t="shared" si="203"/>
        <v/>
      </c>
      <c r="AF3040" s="195" t="str">
        <f t="shared" si="205"/>
        <v/>
      </c>
      <c r="AG3040" s="194" t="str">
        <f t="shared" si="206"/>
        <v/>
      </c>
      <c r="AH3040" s="194">
        <f>IF(AG3040="",0,IF(ISERROR(VLOOKUP(AG3040,AG$7:AG3039,1,FALSE)),1,0))</f>
        <v>0</v>
      </c>
      <c r="AI3040" s="194"/>
    </row>
    <row r="3041" spans="1:35" ht="16.5" customHeight="1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75">
        <f>IF(AND($X$5012&lt;&gt;" ",$X$5012&lt;&gt;0),IF(X3041=$X$5012,1+COUNTIF(U$7:U3040,"&gt;0"),0),0)</f>
        <v>0</v>
      </c>
      <c r="V3041" s="178" t="s">
        <v>3230</v>
      </c>
      <c r="W3041" s="130"/>
      <c r="X3041" s="131"/>
      <c r="Y3041" s="131"/>
      <c r="Z3041" s="206"/>
      <c r="AA3041" s="134"/>
      <c r="AB3041" s="174">
        <f>IF(AC3041="totale",SUMIF(AA$7:AA3041,"somma",Z$7:Z3041)-SUMIF(AC$7:AC3040,"totale",AB$7:AB3040),0)</f>
        <v>0</v>
      </c>
      <c r="AC3041" s="134"/>
      <c r="AD3041" s="194">
        <f t="shared" si="204"/>
        <v>0</v>
      </c>
      <c r="AE3041" s="124" t="str">
        <f t="shared" si="203"/>
        <v/>
      </c>
      <c r="AF3041" s="195" t="str">
        <f t="shared" si="205"/>
        <v/>
      </c>
      <c r="AG3041" s="194" t="str">
        <f t="shared" si="206"/>
        <v/>
      </c>
      <c r="AH3041" s="194">
        <f>IF(AG3041="",0,IF(ISERROR(VLOOKUP(AG3041,AG$7:AG3040,1,FALSE)),1,0))</f>
        <v>0</v>
      </c>
      <c r="AI3041" s="194"/>
    </row>
    <row r="3042" spans="1:35" ht="16.5" customHeight="1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75">
        <f>IF(AND($X$5012&lt;&gt;" ",$X$5012&lt;&gt;0),IF(X3042=$X$5012,1+COUNTIF(U$7:U3041,"&gt;0"),0),0)</f>
        <v>0</v>
      </c>
      <c r="V3042" s="178" t="s">
        <v>3231</v>
      </c>
      <c r="W3042" s="130"/>
      <c r="X3042" s="131"/>
      <c r="Y3042" s="131"/>
      <c r="Z3042" s="206"/>
      <c r="AA3042" s="134"/>
      <c r="AB3042" s="174">
        <f>IF(AC3042="totale",SUMIF(AA$7:AA3042,"somma",Z$7:Z3042)-SUMIF(AC$7:AC3041,"totale",AB$7:AB3041),0)</f>
        <v>0</v>
      </c>
      <c r="AC3042" s="134"/>
      <c r="AD3042" s="194">
        <f t="shared" si="204"/>
        <v>0</v>
      </c>
      <c r="AE3042" s="124" t="str">
        <f t="shared" si="203"/>
        <v/>
      </c>
      <c r="AF3042" s="195" t="str">
        <f t="shared" si="205"/>
        <v/>
      </c>
      <c r="AG3042" s="194" t="str">
        <f t="shared" si="206"/>
        <v/>
      </c>
      <c r="AH3042" s="194">
        <f>IF(AG3042="",0,IF(ISERROR(VLOOKUP(AG3042,AG$7:AG3041,1,FALSE)),1,0))</f>
        <v>0</v>
      </c>
      <c r="AI3042" s="194"/>
    </row>
    <row r="3043" spans="1:35" ht="16.5" customHeight="1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75">
        <f>IF(AND($X$5012&lt;&gt;" ",$X$5012&lt;&gt;0),IF(X3043=$X$5012,1+COUNTIF(U$7:U3042,"&gt;0"),0),0)</f>
        <v>0</v>
      </c>
      <c r="V3043" s="178" t="s">
        <v>3232</v>
      </c>
      <c r="W3043" s="130"/>
      <c r="X3043" s="131"/>
      <c r="Y3043" s="131"/>
      <c r="Z3043" s="206"/>
      <c r="AA3043" s="134"/>
      <c r="AB3043" s="174">
        <f>IF(AC3043="totale",SUMIF(AA$7:AA3043,"somma",Z$7:Z3043)-SUMIF(AC$7:AC3042,"totale",AB$7:AB3042),0)</f>
        <v>0</v>
      </c>
      <c r="AC3043" s="134"/>
      <c r="AD3043" s="194">
        <f t="shared" si="204"/>
        <v>0</v>
      </c>
      <c r="AE3043" s="124" t="str">
        <f t="shared" si="203"/>
        <v/>
      </c>
      <c r="AF3043" s="195" t="str">
        <f t="shared" si="205"/>
        <v/>
      </c>
      <c r="AG3043" s="194" t="str">
        <f t="shared" si="206"/>
        <v/>
      </c>
      <c r="AH3043" s="194">
        <f>IF(AG3043="",0,IF(ISERROR(VLOOKUP(AG3043,AG$7:AG3042,1,FALSE)),1,0))</f>
        <v>0</v>
      </c>
      <c r="AI3043" s="194"/>
    </row>
    <row r="3044" spans="1:35" ht="16.5" customHeight="1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75">
        <f>IF(AND($X$5012&lt;&gt;" ",$X$5012&lt;&gt;0),IF(X3044=$X$5012,1+COUNTIF(U$7:U3043,"&gt;0"),0),0)</f>
        <v>0</v>
      </c>
      <c r="V3044" s="178" t="s">
        <v>3233</v>
      </c>
      <c r="W3044" s="130"/>
      <c r="X3044" s="131"/>
      <c r="Y3044" s="131"/>
      <c r="Z3044" s="206"/>
      <c r="AA3044" s="134"/>
      <c r="AB3044" s="174">
        <f>IF(AC3044="totale",SUMIF(AA$7:AA3044,"somma",Z$7:Z3044)-SUMIF(AC$7:AC3043,"totale",AB$7:AB3043),0)</f>
        <v>0</v>
      </c>
      <c r="AC3044" s="134"/>
      <c r="AD3044" s="194">
        <f t="shared" si="204"/>
        <v>0</v>
      </c>
      <c r="AE3044" s="124" t="str">
        <f t="shared" si="203"/>
        <v/>
      </c>
      <c r="AF3044" s="195" t="str">
        <f t="shared" si="205"/>
        <v/>
      </c>
      <c r="AG3044" s="194" t="str">
        <f t="shared" si="206"/>
        <v/>
      </c>
      <c r="AH3044" s="194">
        <f>IF(AG3044="",0,IF(ISERROR(VLOOKUP(AG3044,AG$7:AG3043,1,FALSE)),1,0))</f>
        <v>0</v>
      </c>
      <c r="AI3044" s="194"/>
    </row>
    <row r="3045" spans="1:35" ht="16.5" customHeight="1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75">
        <f>IF(AND($X$5012&lt;&gt;" ",$X$5012&lt;&gt;0),IF(X3045=$X$5012,1+COUNTIF(U$7:U3044,"&gt;0"),0),0)</f>
        <v>0</v>
      </c>
      <c r="V3045" s="178" t="s">
        <v>3234</v>
      </c>
      <c r="W3045" s="130"/>
      <c r="X3045" s="131"/>
      <c r="Y3045" s="131"/>
      <c r="Z3045" s="206"/>
      <c r="AA3045" s="134"/>
      <c r="AB3045" s="174">
        <f>IF(AC3045="totale",SUMIF(AA$7:AA3045,"somma",Z$7:Z3045)-SUMIF(AC$7:AC3044,"totale",AB$7:AB3044),0)</f>
        <v>0</v>
      </c>
      <c r="AC3045" s="134"/>
      <c r="AD3045" s="194">
        <f t="shared" si="204"/>
        <v>0</v>
      </c>
      <c r="AE3045" s="124" t="str">
        <f t="shared" si="203"/>
        <v/>
      </c>
      <c r="AF3045" s="195" t="str">
        <f t="shared" si="205"/>
        <v/>
      </c>
      <c r="AG3045" s="194" t="str">
        <f t="shared" si="206"/>
        <v/>
      </c>
      <c r="AH3045" s="194">
        <f>IF(AG3045="",0,IF(ISERROR(VLOOKUP(AG3045,AG$7:AG3044,1,FALSE)),1,0))</f>
        <v>0</v>
      </c>
      <c r="AI3045" s="194"/>
    </row>
    <row r="3046" spans="1:35" ht="16.5" customHeight="1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75">
        <f>IF(AND($X$5012&lt;&gt;" ",$X$5012&lt;&gt;0),IF(X3046=$X$5012,1+COUNTIF(U$7:U3045,"&gt;0"),0),0)</f>
        <v>0</v>
      </c>
      <c r="V3046" s="178" t="s">
        <v>3235</v>
      </c>
      <c r="W3046" s="130"/>
      <c r="X3046" s="131"/>
      <c r="Y3046" s="131"/>
      <c r="Z3046" s="206"/>
      <c r="AA3046" s="134"/>
      <c r="AB3046" s="174">
        <f>IF(AC3046="totale",SUMIF(AA$7:AA3046,"somma",Z$7:Z3046)-SUMIF(AC$7:AC3045,"totale",AB$7:AB3045),0)</f>
        <v>0</v>
      </c>
      <c r="AC3046" s="134"/>
      <c r="AD3046" s="194">
        <f t="shared" si="204"/>
        <v>0</v>
      </c>
      <c r="AE3046" s="124" t="str">
        <f t="shared" si="203"/>
        <v/>
      </c>
      <c r="AF3046" s="195" t="str">
        <f t="shared" si="205"/>
        <v/>
      </c>
      <c r="AG3046" s="194" t="str">
        <f t="shared" si="206"/>
        <v/>
      </c>
      <c r="AH3046" s="194">
        <f>IF(AG3046="",0,IF(ISERROR(VLOOKUP(AG3046,AG$7:AG3045,1,FALSE)),1,0))</f>
        <v>0</v>
      </c>
      <c r="AI3046" s="194"/>
    </row>
    <row r="3047" spans="1:35" ht="16.5" customHeight="1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75">
        <f>IF(AND($X$5012&lt;&gt;" ",$X$5012&lt;&gt;0),IF(X3047=$X$5012,1+COUNTIF(U$7:U3046,"&gt;0"),0),0)</f>
        <v>0</v>
      </c>
      <c r="V3047" s="178" t="s">
        <v>3236</v>
      </c>
      <c r="W3047" s="130"/>
      <c r="X3047" s="131"/>
      <c r="Y3047" s="131"/>
      <c r="Z3047" s="206"/>
      <c r="AA3047" s="134"/>
      <c r="AB3047" s="174">
        <f>IF(AC3047="totale",SUMIF(AA$7:AA3047,"somma",Z$7:Z3047)-SUMIF(AC$7:AC3046,"totale",AB$7:AB3046),0)</f>
        <v>0</v>
      </c>
      <c r="AC3047" s="134"/>
      <c r="AD3047" s="194">
        <f t="shared" si="204"/>
        <v>0</v>
      </c>
      <c r="AE3047" s="124" t="str">
        <f t="shared" si="203"/>
        <v/>
      </c>
      <c r="AF3047" s="195" t="str">
        <f t="shared" si="205"/>
        <v/>
      </c>
      <c r="AG3047" s="194" t="str">
        <f t="shared" si="206"/>
        <v/>
      </c>
      <c r="AH3047" s="194">
        <f>IF(AG3047="",0,IF(ISERROR(VLOOKUP(AG3047,AG$7:AG3046,1,FALSE)),1,0))</f>
        <v>0</v>
      </c>
      <c r="AI3047" s="194"/>
    </row>
    <row r="3048" spans="1:35" ht="16.5" customHeight="1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75">
        <f>IF(AND($X$5012&lt;&gt;" ",$X$5012&lt;&gt;0),IF(X3048=$X$5012,1+COUNTIF(U$7:U3047,"&gt;0"),0),0)</f>
        <v>0</v>
      </c>
      <c r="V3048" s="178" t="s">
        <v>3237</v>
      </c>
      <c r="W3048" s="130"/>
      <c r="X3048" s="131"/>
      <c r="Y3048" s="131"/>
      <c r="Z3048" s="206"/>
      <c r="AA3048" s="134"/>
      <c r="AB3048" s="174">
        <f>IF(AC3048="totale",SUMIF(AA$7:AA3048,"somma",Z$7:Z3048)-SUMIF(AC$7:AC3047,"totale",AB$7:AB3047),0)</f>
        <v>0</v>
      </c>
      <c r="AC3048" s="134"/>
      <c r="AD3048" s="194">
        <f t="shared" si="204"/>
        <v>0</v>
      </c>
      <c r="AE3048" s="124" t="str">
        <f t="shared" si="203"/>
        <v/>
      </c>
      <c r="AF3048" s="195" t="str">
        <f t="shared" si="205"/>
        <v/>
      </c>
      <c r="AG3048" s="194" t="str">
        <f t="shared" si="206"/>
        <v/>
      </c>
      <c r="AH3048" s="194">
        <f>IF(AG3048="",0,IF(ISERROR(VLOOKUP(AG3048,AG$7:AG3047,1,FALSE)),1,0))</f>
        <v>0</v>
      </c>
      <c r="AI3048" s="194"/>
    </row>
    <row r="3049" spans="1:35" ht="16.5" customHeight="1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75">
        <f>IF(AND($X$5012&lt;&gt;" ",$X$5012&lt;&gt;0),IF(X3049=$X$5012,1+COUNTIF(U$7:U3048,"&gt;0"),0),0)</f>
        <v>0</v>
      </c>
      <c r="V3049" s="178" t="s">
        <v>3238</v>
      </c>
      <c r="W3049" s="130"/>
      <c r="X3049" s="131"/>
      <c r="Y3049" s="131"/>
      <c r="Z3049" s="206"/>
      <c r="AA3049" s="134"/>
      <c r="AB3049" s="174">
        <f>IF(AC3049="totale",SUMIF(AA$7:AA3049,"somma",Z$7:Z3049)-SUMIF(AC$7:AC3048,"totale",AB$7:AB3048),0)</f>
        <v>0</v>
      </c>
      <c r="AC3049" s="134"/>
      <c r="AD3049" s="194">
        <f t="shared" si="204"/>
        <v>0</v>
      </c>
      <c r="AE3049" s="124" t="str">
        <f t="shared" si="203"/>
        <v/>
      </c>
      <c r="AF3049" s="195" t="str">
        <f t="shared" si="205"/>
        <v/>
      </c>
      <c r="AG3049" s="194" t="str">
        <f t="shared" si="206"/>
        <v/>
      </c>
      <c r="AH3049" s="194">
        <f>IF(AG3049="",0,IF(ISERROR(VLOOKUP(AG3049,AG$7:AG3048,1,FALSE)),1,0))</f>
        <v>0</v>
      </c>
      <c r="AI3049" s="194"/>
    </row>
    <row r="3050" spans="1:35" ht="16.5" customHeight="1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75">
        <f>IF(AND($X$5012&lt;&gt;" ",$X$5012&lt;&gt;0),IF(X3050=$X$5012,1+COUNTIF(U$7:U3049,"&gt;0"),0),0)</f>
        <v>0</v>
      </c>
      <c r="V3050" s="178" t="s">
        <v>3239</v>
      </c>
      <c r="W3050" s="130"/>
      <c r="X3050" s="131"/>
      <c r="Y3050" s="131"/>
      <c r="Z3050" s="206"/>
      <c r="AA3050" s="134"/>
      <c r="AB3050" s="174">
        <f>IF(AC3050="totale",SUMIF(AA$7:AA3050,"somma",Z$7:Z3050)-SUMIF(AC$7:AC3049,"totale",AB$7:AB3049),0)</f>
        <v>0</v>
      </c>
      <c r="AC3050" s="134"/>
      <c r="AD3050" s="194">
        <f t="shared" si="204"/>
        <v>0</v>
      </c>
      <c r="AE3050" s="124" t="str">
        <f t="shared" si="203"/>
        <v/>
      </c>
      <c r="AF3050" s="195" t="str">
        <f t="shared" si="205"/>
        <v/>
      </c>
      <c r="AG3050" s="194" t="str">
        <f t="shared" si="206"/>
        <v/>
      </c>
      <c r="AH3050" s="194">
        <f>IF(AG3050="",0,IF(ISERROR(VLOOKUP(AG3050,AG$7:AG3049,1,FALSE)),1,0))</f>
        <v>0</v>
      </c>
      <c r="AI3050" s="194"/>
    </row>
    <row r="3051" spans="1:35" ht="16.5" customHeight="1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75">
        <f>IF(AND($X$5012&lt;&gt;" ",$X$5012&lt;&gt;0),IF(X3051=$X$5012,1+COUNTIF(U$7:U3050,"&gt;0"),0),0)</f>
        <v>0</v>
      </c>
      <c r="V3051" s="178" t="s">
        <v>3240</v>
      </c>
      <c r="W3051" s="130"/>
      <c r="X3051" s="131"/>
      <c r="Y3051" s="131"/>
      <c r="Z3051" s="206"/>
      <c r="AA3051" s="134"/>
      <c r="AB3051" s="174">
        <f>IF(AC3051="totale",SUMIF(AA$7:AA3051,"somma",Z$7:Z3051)-SUMIF(AC$7:AC3050,"totale",AB$7:AB3050),0)</f>
        <v>0</v>
      </c>
      <c r="AC3051" s="134"/>
      <c r="AD3051" s="194">
        <f t="shared" si="204"/>
        <v>0</v>
      </c>
      <c r="AE3051" s="124" t="str">
        <f t="shared" si="203"/>
        <v/>
      </c>
      <c r="AF3051" s="195" t="str">
        <f t="shared" si="205"/>
        <v/>
      </c>
      <c r="AG3051" s="194" t="str">
        <f t="shared" si="206"/>
        <v/>
      </c>
      <c r="AH3051" s="194">
        <f>IF(AG3051="",0,IF(ISERROR(VLOOKUP(AG3051,AG$7:AG3050,1,FALSE)),1,0))</f>
        <v>0</v>
      </c>
      <c r="AI3051" s="194"/>
    </row>
    <row r="3052" spans="1:35" ht="16.5" customHeight="1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75">
        <f>IF(AND($X$5012&lt;&gt;" ",$X$5012&lt;&gt;0),IF(X3052=$X$5012,1+COUNTIF(U$7:U3051,"&gt;0"),0),0)</f>
        <v>0</v>
      </c>
      <c r="V3052" s="178" t="s">
        <v>3241</v>
      </c>
      <c r="W3052" s="130"/>
      <c r="X3052" s="131"/>
      <c r="Y3052" s="131"/>
      <c r="Z3052" s="206"/>
      <c r="AA3052" s="134"/>
      <c r="AB3052" s="174">
        <f>IF(AC3052="totale",SUMIF(AA$7:AA3052,"somma",Z$7:Z3052)-SUMIF(AC$7:AC3051,"totale",AB$7:AB3051),0)</f>
        <v>0</v>
      </c>
      <c r="AC3052" s="134"/>
      <c r="AD3052" s="194">
        <f t="shared" si="204"/>
        <v>0</v>
      </c>
      <c r="AE3052" s="124" t="str">
        <f t="shared" si="203"/>
        <v/>
      </c>
      <c r="AF3052" s="195" t="str">
        <f t="shared" si="205"/>
        <v/>
      </c>
      <c r="AG3052" s="194" t="str">
        <f t="shared" si="206"/>
        <v/>
      </c>
      <c r="AH3052" s="194">
        <f>IF(AG3052="",0,IF(ISERROR(VLOOKUP(AG3052,AG$7:AG3051,1,FALSE)),1,0))</f>
        <v>0</v>
      </c>
      <c r="AI3052" s="194"/>
    </row>
    <row r="3053" spans="1:35" ht="16.5" customHeight="1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75">
        <f>IF(AND($X$5012&lt;&gt;" ",$X$5012&lt;&gt;0),IF(X3053=$X$5012,1+COUNTIF(U$7:U3052,"&gt;0"),0),0)</f>
        <v>0</v>
      </c>
      <c r="V3053" s="178" t="s">
        <v>3242</v>
      </c>
      <c r="W3053" s="130"/>
      <c r="X3053" s="131"/>
      <c r="Y3053" s="131"/>
      <c r="Z3053" s="206"/>
      <c r="AA3053" s="134"/>
      <c r="AB3053" s="174">
        <f>IF(AC3053="totale",SUMIF(AA$7:AA3053,"somma",Z$7:Z3053)-SUMIF(AC$7:AC3052,"totale",AB$7:AB3052),0)</f>
        <v>0</v>
      </c>
      <c r="AC3053" s="134"/>
      <c r="AD3053" s="194">
        <f t="shared" si="204"/>
        <v>0</v>
      </c>
      <c r="AE3053" s="124" t="str">
        <f t="shared" si="203"/>
        <v/>
      </c>
      <c r="AF3053" s="195" t="str">
        <f t="shared" si="205"/>
        <v/>
      </c>
      <c r="AG3053" s="194" t="str">
        <f t="shared" si="206"/>
        <v/>
      </c>
      <c r="AH3053" s="194">
        <f>IF(AG3053="",0,IF(ISERROR(VLOOKUP(AG3053,AG$7:AG3052,1,FALSE)),1,0))</f>
        <v>0</v>
      </c>
      <c r="AI3053" s="194"/>
    </row>
    <row r="3054" spans="1:35" ht="16.5" customHeight="1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75">
        <f>IF(AND($X$5012&lt;&gt;" ",$X$5012&lt;&gt;0),IF(X3054=$X$5012,1+COUNTIF(U$7:U3053,"&gt;0"),0),0)</f>
        <v>0</v>
      </c>
      <c r="V3054" s="178" t="s">
        <v>3243</v>
      </c>
      <c r="W3054" s="130"/>
      <c r="X3054" s="131"/>
      <c r="Y3054" s="131"/>
      <c r="Z3054" s="206"/>
      <c r="AA3054" s="134"/>
      <c r="AB3054" s="174">
        <f>IF(AC3054="totale",SUMIF(AA$7:AA3054,"somma",Z$7:Z3054)-SUMIF(AC$7:AC3053,"totale",AB$7:AB3053),0)</f>
        <v>0</v>
      </c>
      <c r="AC3054" s="134"/>
      <c r="AD3054" s="194">
        <f t="shared" si="204"/>
        <v>0</v>
      </c>
      <c r="AE3054" s="124" t="str">
        <f t="shared" si="203"/>
        <v/>
      </c>
      <c r="AF3054" s="195" t="str">
        <f t="shared" si="205"/>
        <v/>
      </c>
      <c r="AG3054" s="194" t="str">
        <f t="shared" si="206"/>
        <v/>
      </c>
      <c r="AH3054" s="194">
        <f>IF(AG3054="",0,IF(ISERROR(VLOOKUP(AG3054,AG$7:AG3053,1,FALSE)),1,0))</f>
        <v>0</v>
      </c>
      <c r="AI3054" s="194"/>
    </row>
    <row r="3055" spans="1:35" ht="16.5" customHeight="1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75">
        <f>IF(AND($X$5012&lt;&gt;" ",$X$5012&lt;&gt;0),IF(X3055=$X$5012,1+COUNTIF(U$7:U3054,"&gt;0"),0),0)</f>
        <v>0</v>
      </c>
      <c r="V3055" s="178" t="s">
        <v>3244</v>
      </c>
      <c r="W3055" s="130"/>
      <c r="X3055" s="131"/>
      <c r="Y3055" s="131"/>
      <c r="Z3055" s="206"/>
      <c r="AA3055" s="134"/>
      <c r="AB3055" s="174">
        <f>IF(AC3055="totale",SUMIF(AA$7:AA3055,"somma",Z$7:Z3055)-SUMIF(AC$7:AC3054,"totale",AB$7:AB3054),0)</f>
        <v>0</v>
      </c>
      <c r="AC3055" s="134"/>
      <c r="AD3055" s="194">
        <f t="shared" si="204"/>
        <v>0</v>
      </c>
      <c r="AE3055" s="124" t="str">
        <f t="shared" si="203"/>
        <v/>
      </c>
      <c r="AF3055" s="195" t="str">
        <f t="shared" si="205"/>
        <v/>
      </c>
      <c r="AG3055" s="194" t="str">
        <f t="shared" si="206"/>
        <v/>
      </c>
      <c r="AH3055" s="194">
        <f>IF(AG3055="",0,IF(ISERROR(VLOOKUP(AG3055,AG$7:AG3054,1,FALSE)),1,0))</f>
        <v>0</v>
      </c>
      <c r="AI3055" s="194"/>
    </row>
    <row r="3056" spans="1:35" ht="16.5" customHeight="1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75">
        <f>IF(AND($X$5012&lt;&gt;" ",$X$5012&lt;&gt;0),IF(X3056=$X$5012,1+COUNTIF(U$7:U3055,"&gt;0"),0),0)</f>
        <v>0</v>
      </c>
      <c r="V3056" s="178" t="s">
        <v>3245</v>
      </c>
      <c r="W3056" s="130"/>
      <c r="X3056" s="131"/>
      <c r="Y3056" s="131"/>
      <c r="Z3056" s="206"/>
      <c r="AA3056" s="134"/>
      <c r="AB3056" s="174">
        <f>IF(AC3056="totale",SUMIF(AA$7:AA3056,"somma",Z$7:Z3056)-SUMIF(AC$7:AC3055,"totale",AB$7:AB3055),0)</f>
        <v>0</v>
      </c>
      <c r="AC3056" s="134"/>
      <c r="AD3056" s="194">
        <f t="shared" si="204"/>
        <v>0</v>
      </c>
      <c r="AE3056" s="124" t="str">
        <f t="shared" si="203"/>
        <v/>
      </c>
      <c r="AF3056" s="195" t="str">
        <f t="shared" si="205"/>
        <v/>
      </c>
      <c r="AG3056" s="194" t="str">
        <f t="shared" si="206"/>
        <v/>
      </c>
      <c r="AH3056" s="194">
        <f>IF(AG3056="",0,IF(ISERROR(VLOOKUP(AG3056,AG$7:AG3055,1,FALSE)),1,0))</f>
        <v>0</v>
      </c>
      <c r="AI3056" s="194"/>
    </row>
    <row r="3057" spans="1:35" ht="16.5" customHeight="1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75">
        <f>IF(AND($X$5012&lt;&gt;" ",$X$5012&lt;&gt;0),IF(X3057=$X$5012,1+COUNTIF(U$7:U3056,"&gt;0"),0),0)</f>
        <v>0</v>
      </c>
      <c r="V3057" s="178" t="s">
        <v>3246</v>
      </c>
      <c r="W3057" s="130"/>
      <c r="X3057" s="131"/>
      <c r="Y3057" s="131"/>
      <c r="Z3057" s="206"/>
      <c r="AA3057" s="134"/>
      <c r="AB3057" s="174">
        <f>IF(AC3057="totale",SUMIF(AA$7:AA3057,"somma",Z$7:Z3057)-SUMIF(AC$7:AC3056,"totale",AB$7:AB3056),0)</f>
        <v>0</v>
      </c>
      <c r="AC3057" s="134"/>
      <c r="AD3057" s="194">
        <f t="shared" si="204"/>
        <v>0</v>
      </c>
      <c r="AE3057" s="124" t="str">
        <f t="shared" si="203"/>
        <v/>
      </c>
      <c r="AF3057" s="195" t="str">
        <f t="shared" si="205"/>
        <v/>
      </c>
      <c r="AG3057" s="194" t="str">
        <f t="shared" si="206"/>
        <v/>
      </c>
      <c r="AH3057" s="194">
        <f>IF(AG3057="",0,IF(ISERROR(VLOOKUP(AG3057,AG$7:AG3056,1,FALSE)),1,0))</f>
        <v>0</v>
      </c>
      <c r="AI3057" s="194"/>
    </row>
    <row r="3058" spans="1:35" ht="16.5" customHeight="1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75">
        <f>IF(AND($X$5012&lt;&gt;" ",$X$5012&lt;&gt;0),IF(X3058=$X$5012,1+COUNTIF(U$7:U3057,"&gt;0"),0),0)</f>
        <v>0</v>
      </c>
      <c r="V3058" s="178" t="s">
        <v>3247</v>
      </c>
      <c r="W3058" s="130"/>
      <c r="X3058" s="131"/>
      <c r="Y3058" s="131"/>
      <c r="Z3058" s="206"/>
      <c r="AA3058" s="134"/>
      <c r="AB3058" s="174">
        <f>IF(AC3058="totale",SUMIF(AA$7:AA3058,"somma",Z$7:Z3058)-SUMIF(AC$7:AC3057,"totale",AB$7:AB3057),0)</f>
        <v>0</v>
      </c>
      <c r="AC3058" s="134"/>
      <c r="AD3058" s="194">
        <f t="shared" si="204"/>
        <v>0</v>
      </c>
      <c r="AE3058" s="124" t="str">
        <f t="shared" si="203"/>
        <v/>
      </c>
      <c r="AF3058" s="195" t="str">
        <f t="shared" si="205"/>
        <v/>
      </c>
      <c r="AG3058" s="194" t="str">
        <f t="shared" si="206"/>
        <v/>
      </c>
      <c r="AH3058" s="194">
        <f>IF(AG3058="",0,IF(ISERROR(VLOOKUP(AG3058,AG$7:AG3057,1,FALSE)),1,0))</f>
        <v>0</v>
      </c>
      <c r="AI3058" s="194"/>
    </row>
    <row r="3059" spans="1:35" ht="16.5" customHeight="1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75">
        <f>IF(AND($X$5012&lt;&gt;" ",$X$5012&lt;&gt;0),IF(X3059=$X$5012,1+COUNTIF(U$7:U3058,"&gt;0"),0),0)</f>
        <v>0</v>
      </c>
      <c r="V3059" s="178" t="s">
        <v>3248</v>
      </c>
      <c r="W3059" s="130"/>
      <c r="X3059" s="131"/>
      <c r="Y3059" s="131"/>
      <c r="Z3059" s="206"/>
      <c r="AA3059" s="134"/>
      <c r="AB3059" s="174">
        <f>IF(AC3059="totale",SUMIF(AA$7:AA3059,"somma",Z$7:Z3059)-SUMIF(AC$7:AC3058,"totale",AB$7:AB3058),0)</f>
        <v>0</v>
      </c>
      <c r="AC3059" s="134"/>
      <c r="AD3059" s="194">
        <f t="shared" si="204"/>
        <v>0</v>
      </c>
      <c r="AE3059" s="124" t="str">
        <f t="shared" si="203"/>
        <v/>
      </c>
      <c r="AF3059" s="195" t="str">
        <f t="shared" si="205"/>
        <v/>
      </c>
      <c r="AG3059" s="194" t="str">
        <f t="shared" si="206"/>
        <v/>
      </c>
      <c r="AH3059" s="194">
        <f>IF(AG3059="",0,IF(ISERROR(VLOOKUP(AG3059,AG$7:AG3058,1,FALSE)),1,0))</f>
        <v>0</v>
      </c>
      <c r="AI3059" s="194"/>
    </row>
    <row r="3060" spans="1:35" ht="16.5" customHeight="1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75">
        <f>IF(AND($X$5012&lt;&gt;" ",$X$5012&lt;&gt;0),IF(X3060=$X$5012,1+COUNTIF(U$7:U3059,"&gt;0"),0),0)</f>
        <v>0</v>
      </c>
      <c r="V3060" s="178" t="s">
        <v>3249</v>
      </c>
      <c r="W3060" s="130"/>
      <c r="X3060" s="131"/>
      <c r="Y3060" s="131"/>
      <c r="Z3060" s="206"/>
      <c r="AA3060" s="134"/>
      <c r="AB3060" s="174">
        <f>IF(AC3060="totale",SUMIF(AA$7:AA3060,"somma",Z$7:Z3060)-SUMIF(AC$7:AC3059,"totale",AB$7:AB3059),0)</f>
        <v>0</v>
      </c>
      <c r="AC3060" s="134"/>
      <c r="AD3060" s="194">
        <f t="shared" si="204"/>
        <v>0</v>
      </c>
      <c r="AE3060" s="124" t="str">
        <f t="shared" si="203"/>
        <v/>
      </c>
      <c r="AF3060" s="195" t="str">
        <f t="shared" si="205"/>
        <v/>
      </c>
      <c r="AG3060" s="194" t="str">
        <f t="shared" si="206"/>
        <v/>
      </c>
      <c r="AH3060" s="194">
        <f>IF(AG3060="",0,IF(ISERROR(VLOOKUP(AG3060,AG$7:AG3059,1,FALSE)),1,0))</f>
        <v>0</v>
      </c>
      <c r="AI3060" s="194"/>
    </row>
    <row r="3061" spans="1:35" ht="16.5" customHeight="1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75">
        <f>IF(AND($X$5012&lt;&gt;" ",$X$5012&lt;&gt;0),IF(X3061=$X$5012,1+COUNTIF(U$7:U3060,"&gt;0"),0),0)</f>
        <v>0</v>
      </c>
      <c r="V3061" s="178" t="s">
        <v>3250</v>
      </c>
      <c r="W3061" s="130"/>
      <c r="X3061" s="131"/>
      <c r="Y3061" s="131"/>
      <c r="Z3061" s="206"/>
      <c r="AA3061" s="134"/>
      <c r="AB3061" s="174">
        <f>IF(AC3061="totale",SUMIF(AA$7:AA3061,"somma",Z$7:Z3061)-SUMIF(AC$7:AC3060,"totale",AB$7:AB3060),0)</f>
        <v>0</v>
      </c>
      <c r="AC3061" s="134"/>
      <c r="AD3061" s="194">
        <f t="shared" si="204"/>
        <v>0</v>
      </c>
      <c r="AE3061" s="124" t="str">
        <f t="shared" si="203"/>
        <v/>
      </c>
      <c r="AF3061" s="195" t="str">
        <f t="shared" si="205"/>
        <v/>
      </c>
      <c r="AG3061" s="194" t="str">
        <f t="shared" si="206"/>
        <v/>
      </c>
      <c r="AH3061" s="194">
        <f>IF(AG3061="",0,IF(ISERROR(VLOOKUP(AG3061,AG$7:AG3060,1,FALSE)),1,0))</f>
        <v>0</v>
      </c>
      <c r="AI3061" s="194"/>
    </row>
    <row r="3062" spans="1:35" ht="16.5" customHeight="1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75">
        <f>IF(AND($X$5012&lt;&gt;" ",$X$5012&lt;&gt;0),IF(X3062=$X$5012,1+COUNTIF(U$7:U3061,"&gt;0"),0),0)</f>
        <v>0</v>
      </c>
      <c r="V3062" s="178" t="s">
        <v>3251</v>
      </c>
      <c r="W3062" s="130"/>
      <c r="X3062" s="131"/>
      <c r="Y3062" s="131"/>
      <c r="Z3062" s="206"/>
      <c r="AA3062" s="134"/>
      <c r="AB3062" s="174">
        <f>IF(AC3062="totale",SUMIF(AA$7:AA3062,"somma",Z$7:Z3062)-SUMIF(AC$7:AC3061,"totale",AB$7:AB3061),0)</f>
        <v>0</v>
      </c>
      <c r="AC3062" s="134"/>
      <c r="AD3062" s="194">
        <f t="shared" si="204"/>
        <v>0</v>
      </c>
      <c r="AE3062" s="124" t="str">
        <f t="shared" si="203"/>
        <v/>
      </c>
      <c r="AF3062" s="195" t="str">
        <f t="shared" si="205"/>
        <v/>
      </c>
      <c r="AG3062" s="194" t="str">
        <f t="shared" si="206"/>
        <v/>
      </c>
      <c r="AH3062" s="194">
        <f>IF(AG3062="",0,IF(ISERROR(VLOOKUP(AG3062,AG$7:AG3061,1,FALSE)),1,0))</f>
        <v>0</v>
      </c>
      <c r="AI3062" s="194"/>
    </row>
    <row r="3063" spans="1:35" ht="16.5" customHeight="1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75">
        <f>IF(AND($X$5012&lt;&gt;" ",$X$5012&lt;&gt;0),IF(X3063=$X$5012,1+COUNTIF(U$7:U3062,"&gt;0"),0),0)</f>
        <v>0</v>
      </c>
      <c r="V3063" s="178" t="s">
        <v>3252</v>
      </c>
      <c r="W3063" s="130"/>
      <c r="X3063" s="131"/>
      <c r="Y3063" s="131"/>
      <c r="Z3063" s="206"/>
      <c r="AA3063" s="134"/>
      <c r="AB3063" s="174">
        <f>IF(AC3063="totale",SUMIF(AA$7:AA3063,"somma",Z$7:Z3063)-SUMIF(AC$7:AC3062,"totale",AB$7:AB3062),0)</f>
        <v>0</v>
      </c>
      <c r="AC3063" s="134"/>
      <c r="AD3063" s="194">
        <f t="shared" si="204"/>
        <v>0</v>
      </c>
      <c r="AE3063" s="124" t="str">
        <f t="shared" si="203"/>
        <v/>
      </c>
      <c r="AF3063" s="195" t="str">
        <f t="shared" si="205"/>
        <v/>
      </c>
      <c r="AG3063" s="194" t="str">
        <f t="shared" si="206"/>
        <v/>
      </c>
      <c r="AH3063" s="194">
        <f>IF(AG3063="",0,IF(ISERROR(VLOOKUP(AG3063,AG$7:AG3062,1,FALSE)),1,0))</f>
        <v>0</v>
      </c>
      <c r="AI3063" s="194"/>
    </row>
    <row r="3064" spans="1:35" ht="16.5" customHeight="1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75">
        <f>IF(AND($X$5012&lt;&gt;" ",$X$5012&lt;&gt;0),IF(X3064=$X$5012,1+COUNTIF(U$7:U3063,"&gt;0"),0),0)</f>
        <v>0</v>
      </c>
      <c r="V3064" s="178" t="s">
        <v>3253</v>
      </c>
      <c r="W3064" s="130"/>
      <c r="X3064" s="131"/>
      <c r="Y3064" s="131"/>
      <c r="Z3064" s="206"/>
      <c r="AA3064" s="134"/>
      <c r="AB3064" s="174">
        <f>IF(AC3064="totale",SUMIF(AA$7:AA3064,"somma",Z$7:Z3064)-SUMIF(AC$7:AC3063,"totale",AB$7:AB3063),0)</f>
        <v>0</v>
      </c>
      <c r="AC3064" s="134"/>
      <c r="AD3064" s="194">
        <f t="shared" si="204"/>
        <v>0</v>
      </c>
      <c r="AE3064" s="124" t="str">
        <f t="shared" si="203"/>
        <v/>
      </c>
      <c r="AF3064" s="195" t="str">
        <f t="shared" si="205"/>
        <v/>
      </c>
      <c r="AG3064" s="194" t="str">
        <f t="shared" si="206"/>
        <v/>
      </c>
      <c r="AH3064" s="194">
        <f>IF(AG3064="",0,IF(ISERROR(VLOOKUP(AG3064,AG$7:AG3063,1,FALSE)),1,0))</f>
        <v>0</v>
      </c>
      <c r="AI3064" s="194"/>
    </row>
    <row r="3065" spans="1:35" ht="16.5" customHeight="1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75">
        <f>IF(AND($X$5012&lt;&gt;" ",$X$5012&lt;&gt;0),IF(X3065=$X$5012,1+COUNTIF(U$7:U3064,"&gt;0"),0),0)</f>
        <v>0</v>
      </c>
      <c r="V3065" s="178" t="s">
        <v>3254</v>
      </c>
      <c r="W3065" s="130"/>
      <c r="X3065" s="131"/>
      <c r="Y3065" s="131"/>
      <c r="Z3065" s="206"/>
      <c r="AA3065" s="134"/>
      <c r="AB3065" s="174">
        <f>IF(AC3065="totale",SUMIF(AA$7:AA3065,"somma",Z$7:Z3065)-SUMIF(AC$7:AC3064,"totale",AB$7:AB3064),0)</f>
        <v>0</v>
      </c>
      <c r="AC3065" s="134"/>
      <c r="AD3065" s="194">
        <f t="shared" si="204"/>
        <v>0</v>
      </c>
      <c r="AE3065" s="124" t="str">
        <f t="shared" si="203"/>
        <v/>
      </c>
      <c r="AF3065" s="195" t="str">
        <f t="shared" si="205"/>
        <v/>
      </c>
      <c r="AG3065" s="194" t="str">
        <f t="shared" si="206"/>
        <v/>
      </c>
      <c r="AH3065" s="194">
        <f>IF(AG3065="",0,IF(ISERROR(VLOOKUP(AG3065,AG$7:AG3064,1,FALSE)),1,0))</f>
        <v>0</v>
      </c>
      <c r="AI3065" s="194"/>
    </row>
    <row r="3066" spans="1:35" ht="16.5" customHeight="1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75">
        <f>IF(AND($X$5012&lt;&gt;" ",$X$5012&lt;&gt;0),IF(X3066=$X$5012,1+COUNTIF(U$7:U3065,"&gt;0"),0),0)</f>
        <v>0</v>
      </c>
      <c r="V3066" s="178" t="s">
        <v>3255</v>
      </c>
      <c r="W3066" s="130"/>
      <c r="X3066" s="131"/>
      <c r="Y3066" s="131"/>
      <c r="Z3066" s="206"/>
      <c r="AA3066" s="134"/>
      <c r="AB3066" s="174">
        <f>IF(AC3066="totale",SUMIF(AA$7:AA3066,"somma",Z$7:Z3066)-SUMIF(AC$7:AC3065,"totale",AB$7:AB3065),0)</f>
        <v>0</v>
      </c>
      <c r="AC3066" s="134"/>
      <c r="AD3066" s="194">
        <f t="shared" si="204"/>
        <v>0</v>
      </c>
      <c r="AE3066" s="124" t="str">
        <f t="shared" si="203"/>
        <v/>
      </c>
      <c r="AF3066" s="195" t="str">
        <f t="shared" si="205"/>
        <v/>
      </c>
      <c r="AG3066" s="194" t="str">
        <f t="shared" si="206"/>
        <v/>
      </c>
      <c r="AH3066" s="194">
        <f>IF(AG3066="",0,IF(ISERROR(VLOOKUP(AG3066,AG$7:AG3065,1,FALSE)),1,0))</f>
        <v>0</v>
      </c>
      <c r="AI3066" s="194"/>
    </row>
    <row r="3067" spans="1:35" ht="16.5" customHeight="1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75">
        <f>IF(AND($X$5012&lt;&gt;" ",$X$5012&lt;&gt;0),IF(X3067=$X$5012,1+COUNTIF(U$7:U3066,"&gt;0"),0),0)</f>
        <v>0</v>
      </c>
      <c r="V3067" s="178" t="s">
        <v>3256</v>
      </c>
      <c r="W3067" s="130"/>
      <c r="X3067" s="131"/>
      <c r="Y3067" s="131"/>
      <c r="Z3067" s="206"/>
      <c r="AA3067" s="134"/>
      <c r="AB3067" s="174">
        <f>IF(AC3067="totale",SUMIF(AA$7:AA3067,"somma",Z$7:Z3067)-SUMIF(AC$7:AC3066,"totale",AB$7:AB3066),0)</f>
        <v>0</v>
      </c>
      <c r="AC3067" s="134"/>
      <c r="AD3067" s="194">
        <f t="shared" si="204"/>
        <v>0</v>
      </c>
      <c r="AE3067" s="124" t="str">
        <f t="shared" si="203"/>
        <v/>
      </c>
      <c r="AF3067" s="195" t="str">
        <f t="shared" si="205"/>
        <v/>
      </c>
      <c r="AG3067" s="194" t="str">
        <f t="shared" si="206"/>
        <v/>
      </c>
      <c r="AH3067" s="194">
        <f>IF(AG3067="",0,IF(ISERROR(VLOOKUP(AG3067,AG$7:AG3066,1,FALSE)),1,0))</f>
        <v>0</v>
      </c>
      <c r="AI3067" s="194"/>
    </row>
    <row r="3068" spans="1:35" ht="16.5" customHeight="1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75">
        <f>IF(AND($X$5012&lt;&gt;" ",$X$5012&lt;&gt;0),IF(X3068=$X$5012,1+COUNTIF(U$7:U3067,"&gt;0"),0),0)</f>
        <v>0</v>
      </c>
      <c r="V3068" s="178" t="s">
        <v>3257</v>
      </c>
      <c r="W3068" s="130"/>
      <c r="X3068" s="131"/>
      <c r="Y3068" s="131"/>
      <c r="Z3068" s="206"/>
      <c r="AA3068" s="134"/>
      <c r="AB3068" s="174">
        <f>IF(AC3068="totale",SUMIF(AA$7:AA3068,"somma",Z$7:Z3068)-SUMIF(AC$7:AC3067,"totale",AB$7:AB3067),0)</f>
        <v>0</v>
      </c>
      <c r="AC3068" s="134"/>
      <c r="AD3068" s="194">
        <f t="shared" si="204"/>
        <v>0</v>
      </c>
      <c r="AE3068" s="124" t="str">
        <f t="shared" si="203"/>
        <v/>
      </c>
      <c r="AF3068" s="195" t="str">
        <f t="shared" si="205"/>
        <v/>
      </c>
      <c r="AG3068" s="194" t="str">
        <f t="shared" si="206"/>
        <v/>
      </c>
      <c r="AH3068" s="194">
        <f>IF(AG3068="",0,IF(ISERROR(VLOOKUP(AG3068,AG$7:AG3067,1,FALSE)),1,0))</f>
        <v>0</v>
      </c>
      <c r="AI3068" s="194"/>
    </row>
    <row r="3069" spans="1:35" ht="16.5" customHeight="1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75">
        <f>IF(AND($X$5012&lt;&gt;" ",$X$5012&lt;&gt;0),IF(X3069=$X$5012,1+COUNTIF(U$7:U3068,"&gt;0"),0),0)</f>
        <v>0</v>
      </c>
      <c r="V3069" s="178" t="s">
        <v>3258</v>
      </c>
      <c r="W3069" s="130"/>
      <c r="X3069" s="131"/>
      <c r="Y3069" s="131"/>
      <c r="Z3069" s="206"/>
      <c r="AA3069" s="134"/>
      <c r="AB3069" s="174">
        <f>IF(AC3069="totale",SUMIF(AA$7:AA3069,"somma",Z$7:Z3069)-SUMIF(AC$7:AC3068,"totale",AB$7:AB3068),0)</f>
        <v>0</v>
      </c>
      <c r="AC3069" s="134"/>
      <c r="AD3069" s="194">
        <f t="shared" si="204"/>
        <v>0</v>
      </c>
      <c r="AE3069" s="124" t="str">
        <f t="shared" si="203"/>
        <v/>
      </c>
      <c r="AF3069" s="195" t="str">
        <f t="shared" si="205"/>
        <v/>
      </c>
      <c r="AG3069" s="194" t="str">
        <f t="shared" si="206"/>
        <v/>
      </c>
      <c r="AH3069" s="194">
        <f>IF(AG3069="",0,IF(ISERROR(VLOOKUP(AG3069,AG$7:AG3068,1,FALSE)),1,0))</f>
        <v>0</v>
      </c>
      <c r="AI3069" s="194"/>
    </row>
    <row r="3070" spans="1:35" ht="16.5" customHeight="1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75">
        <f>IF(AND($X$5012&lt;&gt;" ",$X$5012&lt;&gt;0),IF(X3070=$X$5012,1+COUNTIF(U$7:U3069,"&gt;0"),0),0)</f>
        <v>0</v>
      </c>
      <c r="V3070" s="178" t="s">
        <v>3259</v>
      </c>
      <c r="W3070" s="130"/>
      <c r="X3070" s="131"/>
      <c r="Y3070" s="131"/>
      <c r="Z3070" s="206"/>
      <c r="AA3070" s="134"/>
      <c r="AB3070" s="174">
        <f>IF(AC3070="totale",SUMIF(AA$7:AA3070,"somma",Z$7:Z3070)-SUMIF(AC$7:AC3069,"totale",AB$7:AB3069),0)</f>
        <v>0</v>
      </c>
      <c r="AC3070" s="134"/>
      <c r="AD3070" s="194">
        <f t="shared" si="204"/>
        <v>0</v>
      </c>
      <c r="AE3070" s="124" t="str">
        <f t="shared" si="203"/>
        <v/>
      </c>
      <c r="AF3070" s="195" t="str">
        <f t="shared" si="205"/>
        <v/>
      </c>
      <c r="AG3070" s="194" t="str">
        <f t="shared" si="206"/>
        <v/>
      </c>
      <c r="AH3070" s="194">
        <f>IF(AG3070="",0,IF(ISERROR(VLOOKUP(AG3070,AG$7:AG3069,1,FALSE)),1,0))</f>
        <v>0</v>
      </c>
      <c r="AI3070" s="194"/>
    </row>
    <row r="3071" spans="1:35" ht="16.5" customHeight="1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75">
        <f>IF(AND($X$5012&lt;&gt;" ",$X$5012&lt;&gt;0),IF(X3071=$X$5012,1+COUNTIF(U$7:U3070,"&gt;0"),0),0)</f>
        <v>0</v>
      </c>
      <c r="V3071" s="178" t="s">
        <v>3260</v>
      </c>
      <c r="W3071" s="130"/>
      <c r="X3071" s="131"/>
      <c r="Y3071" s="131"/>
      <c r="Z3071" s="206"/>
      <c r="AA3071" s="134"/>
      <c r="AB3071" s="174">
        <f>IF(AC3071="totale",SUMIF(AA$7:AA3071,"somma",Z$7:Z3071)-SUMIF(AC$7:AC3070,"totale",AB$7:AB3070),0)</f>
        <v>0</v>
      </c>
      <c r="AC3071" s="134"/>
      <c r="AD3071" s="194">
        <f t="shared" si="204"/>
        <v>0</v>
      </c>
      <c r="AE3071" s="124" t="str">
        <f t="shared" si="203"/>
        <v/>
      </c>
      <c r="AF3071" s="195" t="str">
        <f t="shared" si="205"/>
        <v/>
      </c>
      <c r="AG3071" s="194" t="str">
        <f t="shared" si="206"/>
        <v/>
      </c>
      <c r="AH3071" s="194">
        <f>IF(AG3071="",0,IF(ISERROR(VLOOKUP(AG3071,AG$7:AG3070,1,FALSE)),1,0))</f>
        <v>0</v>
      </c>
      <c r="AI3071" s="194"/>
    </row>
    <row r="3072" spans="1:35" ht="16.5" customHeight="1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75">
        <f>IF(AND($X$5012&lt;&gt;" ",$X$5012&lt;&gt;0),IF(X3072=$X$5012,1+COUNTIF(U$7:U3071,"&gt;0"),0),0)</f>
        <v>0</v>
      </c>
      <c r="V3072" s="178" t="s">
        <v>3261</v>
      </c>
      <c r="W3072" s="130"/>
      <c r="X3072" s="131"/>
      <c r="Y3072" s="131"/>
      <c r="Z3072" s="206"/>
      <c r="AA3072" s="134"/>
      <c r="AB3072" s="174">
        <f>IF(AC3072="totale",SUMIF(AA$7:AA3072,"somma",Z$7:Z3072)-SUMIF(AC$7:AC3071,"totale",AB$7:AB3071),0)</f>
        <v>0</v>
      </c>
      <c r="AC3072" s="134"/>
      <c r="AD3072" s="194">
        <f t="shared" si="204"/>
        <v>0</v>
      </c>
      <c r="AE3072" s="124" t="str">
        <f t="shared" si="203"/>
        <v/>
      </c>
      <c r="AF3072" s="195" t="str">
        <f t="shared" si="205"/>
        <v/>
      </c>
      <c r="AG3072" s="194" t="str">
        <f t="shared" si="206"/>
        <v/>
      </c>
      <c r="AH3072" s="194">
        <f>IF(AG3072="",0,IF(ISERROR(VLOOKUP(AG3072,AG$7:AG3071,1,FALSE)),1,0))</f>
        <v>0</v>
      </c>
      <c r="AI3072" s="194"/>
    </row>
    <row r="3073" spans="1:35" ht="16.5" customHeight="1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75">
        <f>IF(AND($X$5012&lt;&gt;" ",$X$5012&lt;&gt;0),IF(X3073=$X$5012,1+COUNTIF(U$7:U3072,"&gt;0"),0),0)</f>
        <v>0</v>
      </c>
      <c r="V3073" s="178" t="s">
        <v>3262</v>
      </c>
      <c r="W3073" s="130"/>
      <c r="X3073" s="131"/>
      <c r="Y3073" s="131"/>
      <c r="Z3073" s="206"/>
      <c r="AA3073" s="134"/>
      <c r="AB3073" s="174">
        <f>IF(AC3073="totale",SUMIF(AA$7:AA3073,"somma",Z$7:Z3073)-SUMIF(AC$7:AC3072,"totale",AB$7:AB3072),0)</f>
        <v>0</v>
      </c>
      <c r="AC3073" s="134"/>
      <c r="AD3073" s="194">
        <f t="shared" si="204"/>
        <v>0</v>
      </c>
      <c r="AE3073" s="124" t="str">
        <f t="shared" si="203"/>
        <v/>
      </c>
      <c r="AF3073" s="195" t="str">
        <f t="shared" si="205"/>
        <v/>
      </c>
      <c r="AG3073" s="194" t="str">
        <f t="shared" si="206"/>
        <v/>
      </c>
      <c r="AH3073" s="194">
        <f>IF(AG3073="",0,IF(ISERROR(VLOOKUP(AG3073,AG$7:AG3072,1,FALSE)),1,0))</f>
        <v>0</v>
      </c>
      <c r="AI3073" s="194"/>
    </row>
    <row r="3074" spans="1:35" ht="16.5" customHeight="1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75">
        <f>IF(AND($X$5012&lt;&gt;" ",$X$5012&lt;&gt;0),IF(X3074=$X$5012,1+COUNTIF(U$7:U3073,"&gt;0"),0),0)</f>
        <v>0</v>
      </c>
      <c r="V3074" s="178" t="s">
        <v>3263</v>
      </c>
      <c r="W3074" s="130"/>
      <c r="X3074" s="131"/>
      <c r="Y3074" s="131"/>
      <c r="Z3074" s="206"/>
      <c r="AA3074" s="134"/>
      <c r="AB3074" s="174">
        <f>IF(AC3074="totale",SUMIF(AA$7:AA3074,"somma",Z$7:Z3074)-SUMIF(AC$7:AC3073,"totale",AB$7:AB3073),0)</f>
        <v>0</v>
      </c>
      <c r="AC3074" s="134"/>
      <c r="AD3074" s="194">
        <f t="shared" si="204"/>
        <v>0</v>
      </c>
      <c r="AE3074" s="124" t="str">
        <f t="shared" si="203"/>
        <v/>
      </c>
      <c r="AF3074" s="195" t="str">
        <f t="shared" si="205"/>
        <v/>
      </c>
      <c r="AG3074" s="194" t="str">
        <f t="shared" si="206"/>
        <v/>
      </c>
      <c r="AH3074" s="194">
        <f>IF(AG3074="",0,IF(ISERROR(VLOOKUP(AG3074,AG$7:AG3073,1,FALSE)),1,0))</f>
        <v>0</v>
      </c>
      <c r="AI3074" s="194"/>
    </row>
    <row r="3075" spans="1:35" ht="16.5" customHeight="1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75">
        <f>IF(AND($X$5012&lt;&gt;" ",$X$5012&lt;&gt;0),IF(X3075=$X$5012,1+COUNTIF(U$7:U3074,"&gt;0"),0),0)</f>
        <v>0</v>
      </c>
      <c r="V3075" s="178" t="s">
        <v>3264</v>
      </c>
      <c r="W3075" s="130"/>
      <c r="X3075" s="131"/>
      <c r="Y3075" s="131"/>
      <c r="Z3075" s="206"/>
      <c r="AA3075" s="134"/>
      <c r="AB3075" s="174">
        <f>IF(AC3075="totale",SUMIF(AA$7:AA3075,"somma",Z$7:Z3075)-SUMIF(AC$7:AC3074,"totale",AB$7:AB3074),0)</f>
        <v>0</v>
      </c>
      <c r="AC3075" s="134"/>
      <c r="AD3075" s="194">
        <f t="shared" si="204"/>
        <v>0</v>
      </c>
      <c r="AE3075" s="124" t="str">
        <f t="shared" si="203"/>
        <v/>
      </c>
      <c r="AF3075" s="195" t="str">
        <f t="shared" si="205"/>
        <v/>
      </c>
      <c r="AG3075" s="194" t="str">
        <f t="shared" si="206"/>
        <v/>
      </c>
      <c r="AH3075" s="194">
        <f>IF(AG3075="",0,IF(ISERROR(VLOOKUP(AG3075,AG$7:AG3074,1,FALSE)),1,0))</f>
        <v>0</v>
      </c>
      <c r="AI3075" s="194"/>
    </row>
    <row r="3076" spans="1:35" ht="16.5" customHeight="1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75">
        <f>IF(AND($X$5012&lt;&gt;" ",$X$5012&lt;&gt;0),IF(X3076=$X$5012,1+COUNTIF(U$7:U3075,"&gt;0"),0),0)</f>
        <v>0</v>
      </c>
      <c r="V3076" s="178" t="s">
        <v>3265</v>
      </c>
      <c r="W3076" s="130"/>
      <c r="X3076" s="131"/>
      <c r="Y3076" s="131"/>
      <c r="Z3076" s="206"/>
      <c r="AA3076" s="134"/>
      <c r="AB3076" s="174">
        <f>IF(AC3076="totale",SUMIF(AA$7:AA3076,"somma",Z$7:Z3076)-SUMIF(AC$7:AC3075,"totale",AB$7:AB3075),0)</f>
        <v>0</v>
      </c>
      <c r="AC3076" s="134"/>
      <c r="AD3076" s="194">
        <f t="shared" si="204"/>
        <v>0</v>
      </c>
      <c r="AE3076" s="124" t="str">
        <f t="shared" si="203"/>
        <v/>
      </c>
      <c r="AF3076" s="195" t="str">
        <f t="shared" si="205"/>
        <v/>
      </c>
      <c r="AG3076" s="194" t="str">
        <f t="shared" si="206"/>
        <v/>
      </c>
      <c r="AH3076" s="194">
        <f>IF(AG3076="",0,IF(ISERROR(VLOOKUP(AG3076,AG$7:AG3075,1,FALSE)),1,0))</f>
        <v>0</v>
      </c>
      <c r="AI3076" s="194"/>
    </row>
    <row r="3077" spans="1:35" ht="16.5" customHeight="1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75">
        <f>IF(AND($X$5012&lt;&gt;" ",$X$5012&lt;&gt;0),IF(X3077=$X$5012,1+COUNTIF(U$7:U3076,"&gt;0"),0),0)</f>
        <v>0</v>
      </c>
      <c r="V3077" s="178" t="s">
        <v>3266</v>
      </c>
      <c r="W3077" s="130"/>
      <c r="X3077" s="131"/>
      <c r="Y3077" s="131"/>
      <c r="Z3077" s="206"/>
      <c r="AA3077" s="134"/>
      <c r="AB3077" s="174">
        <f>IF(AC3077="totale",SUMIF(AA$7:AA3077,"somma",Z$7:Z3077)-SUMIF(AC$7:AC3076,"totale",AB$7:AB3076),0)</f>
        <v>0</v>
      </c>
      <c r="AC3077" s="134"/>
      <c r="AD3077" s="194">
        <f t="shared" si="204"/>
        <v>0</v>
      </c>
      <c r="AE3077" s="124" t="str">
        <f t="shared" si="203"/>
        <v/>
      </c>
      <c r="AF3077" s="195" t="str">
        <f t="shared" si="205"/>
        <v/>
      </c>
      <c r="AG3077" s="194" t="str">
        <f t="shared" si="206"/>
        <v/>
      </c>
      <c r="AH3077" s="194">
        <f>IF(AG3077="",0,IF(ISERROR(VLOOKUP(AG3077,AG$7:AG3076,1,FALSE)),1,0))</f>
        <v>0</v>
      </c>
      <c r="AI3077" s="194"/>
    </row>
    <row r="3078" spans="1:35" ht="16.5" customHeight="1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75">
        <f>IF(AND($X$5012&lt;&gt;" ",$X$5012&lt;&gt;0),IF(X3078=$X$5012,1+COUNTIF(U$7:U3077,"&gt;0"),0),0)</f>
        <v>0</v>
      </c>
      <c r="V3078" s="178" t="s">
        <v>3267</v>
      </c>
      <c r="W3078" s="130"/>
      <c r="X3078" s="131"/>
      <c r="Y3078" s="131"/>
      <c r="Z3078" s="206"/>
      <c r="AA3078" s="134"/>
      <c r="AB3078" s="174">
        <f>IF(AC3078="totale",SUMIF(AA$7:AA3078,"somma",Z$7:Z3078)-SUMIF(AC$7:AC3077,"totale",AB$7:AB3077),0)</f>
        <v>0</v>
      </c>
      <c r="AC3078" s="134"/>
      <c r="AD3078" s="194">
        <f t="shared" si="204"/>
        <v>0</v>
      </c>
      <c r="AE3078" s="124" t="str">
        <f t="shared" ref="AE3078:AE3141" si="207">IF(W3078&gt;0,CONCATENATE(MONTH(W3078)&amp;X3078),"")</f>
        <v/>
      </c>
      <c r="AF3078" s="195" t="str">
        <f t="shared" si="205"/>
        <v/>
      </c>
      <c r="AG3078" s="194" t="str">
        <f t="shared" si="206"/>
        <v/>
      </c>
      <c r="AH3078" s="194">
        <f>IF(AG3078="",0,IF(ISERROR(VLOOKUP(AG3078,AG$7:AG3077,1,FALSE)),1,0))</f>
        <v>0</v>
      </c>
      <c r="AI3078" s="194"/>
    </row>
    <row r="3079" spans="1:35" ht="16.5" customHeight="1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75">
        <f>IF(AND($X$5012&lt;&gt;" ",$X$5012&lt;&gt;0),IF(X3079=$X$5012,1+COUNTIF(U$7:U3078,"&gt;0"),0),0)</f>
        <v>0</v>
      </c>
      <c r="V3079" s="178" t="s">
        <v>3268</v>
      </c>
      <c r="W3079" s="130"/>
      <c r="X3079" s="131"/>
      <c r="Y3079" s="131"/>
      <c r="Z3079" s="206"/>
      <c r="AA3079" s="134"/>
      <c r="AB3079" s="174">
        <f>IF(AC3079="totale",SUMIF(AA$7:AA3079,"somma",Z$7:Z3079)-SUMIF(AC$7:AC3078,"totale",AB$7:AB3078),0)</f>
        <v>0</v>
      </c>
      <c r="AC3079" s="134"/>
      <c r="AD3079" s="194">
        <f t="shared" si="204"/>
        <v>0</v>
      </c>
      <c r="AE3079" s="124" t="str">
        <f t="shared" si="207"/>
        <v/>
      </c>
      <c r="AF3079" s="195" t="str">
        <f t="shared" si="205"/>
        <v/>
      </c>
      <c r="AG3079" s="194" t="str">
        <f t="shared" si="206"/>
        <v/>
      </c>
      <c r="AH3079" s="194">
        <f>IF(AG3079="",0,IF(ISERROR(VLOOKUP(AG3079,AG$7:AG3078,1,FALSE)),1,0))</f>
        <v>0</v>
      </c>
      <c r="AI3079" s="194"/>
    </row>
    <row r="3080" spans="1:35" ht="16.5" customHeight="1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75">
        <f>IF(AND($X$5012&lt;&gt;" ",$X$5012&lt;&gt;0),IF(X3080=$X$5012,1+COUNTIF(U$7:U3079,"&gt;0"),0),0)</f>
        <v>0</v>
      </c>
      <c r="V3080" s="178" t="s">
        <v>3269</v>
      </c>
      <c r="W3080" s="130"/>
      <c r="X3080" s="131"/>
      <c r="Y3080" s="131"/>
      <c r="Z3080" s="206"/>
      <c r="AA3080" s="134"/>
      <c r="AB3080" s="174">
        <f>IF(AC3080="totale",SUMIF(AA$7:AA3080,"somma",Z$7:Z3080)-SUMIF(AC$7:AC3079,"totale",AB$7:AB3079),0)</f>
        <v>0</v>
      </c>
      <c r="AC3080" s="134"/>
      <c r="AD3080" s="194">
        <f t="shared" ref="AD3080:AD3143" si="208">IF(ISBLANK(X3080),0,VLOOKUP(X3080,$B$8:$E$57,1,FALSE))</f>
        <v>0</v>
      </c>
      <c r="AE3080" s="124" t="str">
        <f t="shared" si="207"/>
        <v/>
      </c>
      <c r="AF3080" s="195" t="str">
        <f t="shared" ref="AF3080:AF3143" si="209">IF(OR(AND(Z3080&lt;&gt;0,ISBLANK(X3080)),ISERROR(AD3080)),"ERR","")</f>
        <v/>
      </c>
      <c r="AG3080" s="194" t="str">
        <f t="shared" si="206"/>
        <v/>
      </c>
      <c r="AH3080" s="194">
        <f>IF(AG3080="",0,IF(ISERROR(VLOOKUP(AG3080,AG$7:AG3079,1,FALSE)),1,0))</f>
        <v>0</v>
      </c>
      <c r="AI3080" s="194"/>
    </row>
    <row r="3081" spans="1:35" ht="16.5" customHeight="1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75">
        <f>IF(AND($X$5012&lt;&gt;" ",$X$5012&lt;&gt;0),IF(X3081=$X$5012,1+COUNTIF(U$7:U3080,"&gt;0"),0),0)</f>
        <v>0</v>
      </c>
      <c r="V3081" s="178" t="s">
        <v>3270</v>
      </c>
      <c r="W3081" s="130"/>
      <c r="X3081" s="131"/>
      <c r="Y3081" s="131"/>
      <c r="Z3081" s="206"/>
      <c r="AA3081" s="134"/>
      <c r="AB3081" s="174">
        <f>IF(AC3081="totale",SUMIF(AA$7:AA3081,"somma",Z$7:Z3081)-SUMIF(AC$7:AC3080,"totale",AB$7:AB3080),0)</f>
        <v>0</v>
      </c>
      <c r="AC3081" s="134"/>
      <c r="AD3081" s="194">
        <f t="shared" si="208"/>
        <v>0</v>
      </c>
      <c r="AE3081" s="124" t="str">
        <f t="shared" si="207"/>
        <v/>
      </c>
      <c r="AF3081" s="195" t="str">
        <f t="shared" si="209"/>
        <v/>
      </c>
      <c r="AG3081" s="194" t="str">
        <f t="shared" si="206"/>
        <v/>
      </c>
      <c r="AH3081" s="194">
        <f>IF(AG3081="",0,IF(ISERROR(VLOOKUP(AG3081,AG$7:AG3080,1,FALSE)),1,0))</f>
        <v>0</v>
      </c>
      <c r="AI3081" s="194"/>
    </row>
    <row r="3082" spans="1:35" ht="16.5" customHeight="1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75">
        <f>IF(AND($X$5012&lt;&gt;" ",$X$5012&lt;&gt;0),IF(X3082=$X$5012,1+COUNTIF(U$7:U3081,"&gt;0"),0),0)</f>
        <v>0</v>
      </c>
      <c r="V3082" s="178" t="s">
        <v>3271</v>
      </c>
      <c r="W3082" s="130"/>
      <c r="X3082" s="131"/>
      <c r="Y3082" s="131"/>
      <c r="Z3082" s="206"/>
      <c r="AA3082" s="134"/>
      <c r="AB3082" s="174">
        <f>IF(AC3082="totale",SUMIF(AA$7:AA3082,"somma",Z$7:Z3082)-SUMIF(AC$7:AC3081,"totale",AB$7:AB3081),0)</f>
        <v>0</v>
      </c>
      <c r="AC3082" s="134"/>
      <c r="AD3082" s="194">
        <f t="shared" si="208"/>
        <v>0</v>
      </c>
      <c r="AE3082" s="124" t="str">
        <f t="shared" si="207"/>
        <v/>
      </c>
      <c r="AF3082" s="195" t="str">
        <f t="shared" si="209"/>
        <v/>
      </c>
      <c r="AG3082" s="194" t="str">
        <f t="shared" ref="AG3082:AG3145" si="210">IF(W3082&gt;0,CONCATENATE(MONTH(W3082),"-",YEAR(W3082)),"")</f>
        <v/>
      </c>
      <c r="AH3082" s="194">
        <f>IF(AG3082="",0,IF(ISERROR(VLOOKUP(AG3082,AG$7:AG3081,1,FALSE)),1,0))</f>
        <v>0</v>
      </c>
      <c r="AI3082" s="194"/>
    </row>
    <row r="3083" spans="1:35" ht="16.5" customHeight="1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75">
        <f>IF(AND($X$5012&lt;&gt;" ",$X$5012&lt;&gt;0),IF(X3083=$X$5012,1+COUNTIF(U$7:U3082,"&gt;0"),0),0)</f>
        <v>0</v>
      </c>
      <c r="V3083" s="178" t="s">
        <v>3272</v>
      </c>
      <c r="W3083" s="130"/>
      <c r="X3083" s="131"/>
      <c r="Y3083" s="131"/>
      <c r="Z3083" s="206"/>
      <c r="AA3083" s="134"/>
      <c r="AB3083" s="174">
        <f>IF(AC3083="totale",SUMIF(AA$7:AA3083,"somma",Z$7:Z3083)-SUMIF(AC$7:AC3082,"totale",AB$7:AB3082),0)</f>
        <v>0</v>
      </c>
      <c r="AC3083" s="134"/>
      <c r="AD3083" s="194">
        <f t="shared" si="208"/>
        <v>0</v>
      </c>
      <c r="AE3083" s="124" t="str">
        <f t="shared" si="207"/>
        <v/>
      </c>
      <c r="AF3083" s="195" t="str">
        <f t="shared" si="209"/>
        <v/>
      </c>
      <c r="AG3083" s="194" t="str">
        <f t="shared" si="210"/>
        <v/>
      </c>
      <c r="AH3083" s="194">
        <f>IF(AG3083="",0,IF(ISERROR(VLOOKUP(AG3083,AG$7:AG3082,1,FALSE)),1,0))</f>
        <v>0</v>
      </c>
      <c r="AI3083" s="194"/>
    </row>
    <row r="3084" spans="1:35" ht="16.5" customHeight="1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75">
        <f>IF(AND($X$5012&lt;&gt;" ",$X$5012&lt;&gt;0),IF(X3084=$X$5012,1+COUNTIF(U$7:U3083,"&gt;0"),0),0)</f>
        <v>0</v>
      </c>
      <c r="V3084" s="178" t="s">
        <v>3273</v>
      </c>
      <c r="W3084" s="130"/>
      <c r="X3084" s="131"/>
      <c r="Y3084" s="131"/>
      <c r="Z3084" s="206"/>
      <c r="AA3084" s="134"/>
      <c r="AB3084" s="174">
        <f>IF(AC3084="totale",SUMIF(AA$7:AA3084,"somma",Z$7:Z3084)-SUMIF(AC$7:AC3083,"totale",AB$7:AB3083),0)</f>
        <v>0</v>
      </c>
      <c r="AC3084" s="134"/>
      <c r="AD3084" s="194">
        <f t="shared" si="208"/>
        <v>0</v>
      </c>
      <c r="AE3084" s="124" t="str">
        <f t="shared" si="207"/>
        <v/>
      </c>
      <c r="AF3084" s="195" t="str">
        <f t="shared" si="209"/>
        <v/>
      </c>
      <c r="AG3084" s="194" t="str">
        <f t="shared" si="210"/>
        <v/>
      </c>
      <c r="AH3084" s="194">
        <f>IF(AG3084="",0,IF(ISERROR(VLOOKUP(AG3084,AG$7:AG3083,1,FALSE)),1,0))</f>
        <v>0</v>
      </c>
      <c r="AI3084" s="194"/>
    </row>
    <row r="3085" spans="1:35" ht="16.5" customHeight="1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75">
        <f>IF(AND($X$5012&lt;&gt;" ",$X$5012&lt;&gt;0),IF(X3085=$X$5012,1+COUNTIF(U$7:U3084,"&gt;0"),0),0)</f>
        <v>0</v>
      </c>
      <c r="V3085" s="178" t="s">
        <v>3274</v>
      </c>
      <c r="W3085" s="130"/>
      <c r="X3085" s="131"/>
      <c r="Y3085" s="131"/>
      <c r="Z3085" s="206"/>
      <c r="AA3085" s="134"/>
      <c r="AB3085" s="174">
        <f>IF(AC3085="totale",SUMIF(AA$7:AA3085,"somma",Z$7:Z3085)-SUMIF(AC$7:AC3084,"totale",AB$7:AB3084),0)</f>
        <v>0</v>
      </c>
      <c r="AC3085" s="134"/>
      <c r="AD3085" s="194">
        <f t="shared" si="208"/>
        <v>0</v>
      </c>
      <c r="AE3085" s="124" t="str">
        <f t="shared" si="207"/>
        <v/>
      </c>
      <c r="AF3085" s="195" t="str">
        <f t="shared" si="209"/>
        <v/>
      </c>
      <c r="AG3085" s="194" t="str">
        <f t="shared" si="210"/>
        <v/>
      </c>
      <c r="AH3085" s="194">
        <f>IF(AG3085="",0,IF(ISERROR(VLOOKUP(AG3085,AG$7:AG3084,1,FALSE)),1,0))</f>
        <v>0</v>
      </c>
      <c r="AI3085" s="194"/>
    </row>
    <row r="3086" spans="1:35" ht="16.5" customHeight="1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75">
        <f>IF(AND($X$5012&lt;&gt;" ",$X$5012&lt;&gt;0),IF(X3086=$X$5012,1+COUNTIF(U$7:U3085,"&gt;0"),0),0)</f>
        <v>0</v>
      </c>
      <c r="V3086" s="178" t="s">
        <v>3275</v>
      </c>
      <c r="W3086" s="130"/>
      <c r="X3086" s="131"/>
      <c r="Y3086" s="131"/>
      <c r="Z3086" s="206"/>
      <c r="AA3086" s="134"/>
      <c r="AB3086" s="174">
        <f>IF(AC3086="totale",SUMIF(AA$7:AA3086,"somma",Z$7:Z3086)-SUMIF(AC$7:AC3085,"totale",AB$7:AB3085),0)</f>
        <v>0</v>
      </c>
      <c r="AC3086" s="134"/>
      <c r="AD3086" s="194">
        <f t="shared" si="208"/>
        <v>0</v>
      </c>
      <c r="AE3086" s="124" t="str">
        <f t="shared" si="207"/>
        <v/>
      </c>
      <c r="AF3086" s="195" t="str">
        <f t="shared" si="209"/>
        <v/>
      </c>
      <c r="AG3086" s="194" t="str">
        <f t="shared" si="210"/>
        <v/>
      </c>
      <c r="AH3086" s="194">
        <f>IF(AG3086="",0,IF(ISERROR(VLOOKUP(AG3086,AG$7:AG3085,1,FALSE)),1,0))</f>
        <v>0</v>
      </c>
      <c r="AI3086" s="194"/>
    </row>
    <row r="3087" spans="1:35" ht="16.5" customHeight="1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75">
        <f>IF(AND($X$5012&lt;&gt;" ",$X$5012&lt;&gt;0),IF(X3087=$X$5012,1+COUNTIF(U$7:U3086,"&gt;0"),0),0)</f>
        <v>0</v>
      </c>
      <c r="V3087" s="178" t="s">
        <v>3276</v>
      </c>
      <c r="W3087" s="130"/>
      <c r="X3087" s="131"/>
      <c r="Y3087" s="131"/>
      <c r="Z3087" s="206"/>
      <c r="AA3087" s="134"/>
      <c r="AB3087" s="174">
        <f>IF(AC3087="totale",SUMIF(AA$7:AA3087,"somma",Z$7:Z3087)-SUMIF(AC$7:AC3086,"totale",AB$7:AB3086),0)</f>
        <v>0</v>
      </c>
      <c r="AC3087" s="134"/>
      <c r="AD3087" s="194">
        <f t="shared" si="208"/>
        <v>0</v>
      </c>
      <c r="AE3087" s="124" t="str">
        <f t="shared" si="207"/>
        <v/>
      </c>
      <c r="AF3087" s="195" t="str">
        <f t="shared" si="209"/>
        <v/>
      </c>
      <c r="AG3087" s="194" t="str">
        <f t="shared" si="210"/>
        <v/>
      </c>
      <c r="AH3087" s="194">
        <f>IF(AG3087="",0,IF(ISERROR(VLOOKUP(AG3087,AG$7:AG3086,1,FALSE)),1,0))</f>
        <v>0</v>
      </c>
      <c r="AI3087" s="194"/>
    </row>
    <row r="3088" spans="1:35" ht="16.5" customHeight="1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75">
        <f>IF(AND($X$5012&lt;&gt;" ",$X$5012&lt;&gt;0),IF(X3088=$X$5012,1+COUNTIF(U$7:U3087,"&gt;0"),0),0)</f>
        <v>0</v>
      </c>
      <c r="V3088" s="178" t="s">
        <v>3277</v>
      </c>
      <c r="W3088" s="130"/>
      <c r="X3088" s="131"/>
      <c r="Y3088" s="131"/>
      <c r="Z3088" s="206"/>
      <c r="AA3088" s="134"/>
      <c r="AB3088" s="174">
        <f>IF(AC3088="totale",SUMIF(AA$7:AA3088,"somma",Z$7:Z3088)-SUMIF(AC$7:AC3087,"totale",AB$7:AB3087),0)</f>
        <v>0</v>
      </c>
      <c r="AC3088" s="134"/>
      <c r="AD3088" s="194">
        <f t="shared" si="208"/>
        <v>0</v>
      </c>
      <c r="AE3088" s="124" t="str">
        <f t="shared" si="207"/>
        <v/>
      </c>
      <c r="AF3088" s="195" t="str">
        <f t="shared" si="209"/>
        <v/>
      </c>
      <c r="AG3088" s="194" t="str">
        <f t="shared" si="210"/>
        <v/>
      </c>
      <c r="AH3088" s="194">
        <f>IF(AG3088="",0,IF(ISERROR(VLOOKUP(AG3088,AG$7:AG3087,1,FALSE)),1,0))</f>
        <v>0</v>
      </c>
      <c r="AI3088" s="194"/>
    </row>
    <row r="3089" spans="1:35" ht="16.5" customHeight="1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75">
        <f>IF(AND($X$5012&lt;&gt;" ",$X$5012&lt;&gt;0),IF(X3089=$X$5012,1+COUNTIF(U$7:U3088,"&gt;0"),0),0)</f>
        <v>0</v>
      </c>
      <c r="V3089" s="178" t="s">
        <v>3278</v>
      </c>
      <c r="W3089" s="130"/>
      <c r="X3089" s="131"/>
      <c r="Y3089" s="131"/>
      <c r="Z3089" s="206"/>
      <c r="AA3089" s="134"/>
      <c r="AB3089" s="174">
        <f>IF(AC3089="totale",SUMIF(AA$7:AA3089,"somma",Z$7:Z3089)-SUMIF(AC$7:AC3088,"totale",AB$7:AB3088),0)</f>
        <v>0</v>
      </c>
      <c r="AC3089" s="134"/>
      <c r="AD3089" s="194">
        <f t="shared" si="208"/>
        <v>0</v>
      </c>
      <c r="AE3089" s="124" t="str">
        <f t="shared" si="207"/>
        <v/>
      </c>
      <c r="AF3089" s="195" t="str">
        <f t="shared" si="209"/>
        <v/>
      </c>
      <c r="AG3089" s="194" t="str">
        <f t="shared" si="210"/>
        <v/>
      </c>
      <c r="AH3089" s="194">
        <f>IF(AG3089="",0,IF(ISERROR(VLOOKUP(AG3089,AG$7:AG3088,1,FALSE)),1,0))</f>
        <v>0</v>
      </c>
      <c r="AI3089" s="194"/>
    </row>
    <row r="3090" spans="1:35" ht="16.5" customHeight="1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75">
        <f>IF(AND($X$5012&lt;&gt;" ",$X$5012&lt;&gt;0),IF(X3090=$X$5012,1+COUNTIF(U$7:U3089,"&gt;0"),0),0)</f>
        <v>0</v>
      </c>
      <c r="V3090" s="178" t="s">
        <v>3279</v>
      </c>
      <c r="W3090" s="130"/>
      <c r="X3090" s="131"/>
      <c r="Y3090" s="131"/>
      <c r="Z3090" s="206"/>
      <c r="AA3090" s="134"/>
      <c r="AB3090" s="174">
        <f>IF(AC3090="totale",SUMIF(AA$7:AA3090,"somma",Z$7:Z3090)-SUMIF(AC$7:AC3089,"totale",AB$7:AB3089),0)</f>
        <v>0</v>
      </c>
      <c r="AC3090" s="134"/>
      <c r="AD3090" s="194">
        <f t="shared" si="208"/>
        <v>0</v>
      </c>
      <c r="AE3090" s="124" t="str">
        <f t="shared" si="207"/>
        <v/>
      </c>
      <c r="AF3090" s="195" t="str">
        <f t="shared" si="209"/>
        <v/>
      </c>
      <c r="AG3090" s="194" t="str">
        <f t="shared" si="210"/>
        <v/>
      </c>
      <c r="AH3090" s="194">
        <f>IF(AG3090="",0,IF(ISERROR(VLOOKUP(AG3090,AG$7:AG3089,1,FALSE)),1,0))</f>
        <v>0</v>
      </c>
      <c r="AI3090" s="194"/>
    </row>
    <row r="3091" spans="1:35" ht="16.5" customHeight="1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75">
        <f>IF(AND($X$5012&lt;&gt;" ",$X$5012&lt;&gt;0),IF(X3091=$X$5012,1+COUNTIF(U$7:U3090,"&gt;0"),0),0)</f>
        <v>0</v>
      </c>
      <c r="V3091" s="178" t="s">
        <v>3280</v>
      </c>
      <c r="W3091" s="130"/>
      <c r="X3091" s="131"/>
      <c r="Y3091" s="131"/>
      <c r="Z3091" s="206"/>
      <c r="AA3091" s="134"/>
      <c r="AB3091" s="174">
        <f>IF(AC3091="totale",SUMIF(AA$7:AA3091,"somma",Z$7:Z3091)-SUMIF(AC$7:AC3090,"totale",AB$7:AB3090),0)</f>
        <v>0</v>
      </c>
      <c r="AC3091" s="134"/>
      <c r="AD3091" s="194">
        <f t="shared" si="208"/>
        <v>0</v>
      </c>
      <c r="AE3091" s="124" t="str">
        <f t="shared" si="207"/>
        <v/>
      </c>
      <c r="AF3091" s="195" t="str">
        <f t="shared" si="209"/>
        <v/>
      </c>
      <c r="AG3091" s="194" t="str">
        <f t="shared" si="210"/>
        <v/>
      </c>
      <c r="AH3091" s="194">
        <f>IF(AG3091="",0,IF(ISERROR(VLOOKUP(AG3091,AG$7:AG3090,1,FALSE)),1,0))</f>
        <v>0</v>
      </c>
      <c r="AI3091" s="194"/>
    </row>
    <row r="3092" spans="1:35" ht="16.5" customHeight="1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75">
        <f>IF(AND($X$5012&lt;&gt;" ",$X$5012&lt;&gt;0),IF(X3092=$X$5012,1+COUNTIF(U$7:U3091,"&gt;0"),0),0)</f>
        <v>0</v>
      </c>
      <c r="V3092" s="178" t="s">
        <v>3281</v>
      </c>
      <c r="W3092" s="130"/>
      <c r="X3092" s="131"/>
      <c r="Y3092" s="131"/>
      <c r="Z3092" s="206"/>
      <c r="AA3092" s="134"/>
      <c r="AB3092" s="174">
        <f>IF(AC3092="totale",SUMIF(AA$7:AA3092,"somma",Z$7:Z3092)-SUMIF(AC$7:AC3091,"totale",AB$7:AB3091),0)</f>
        <v>0</v>
      </c>
      <c r="AC3092" s="134"/>
      <c r="AD3092" s="194">
        <f t="shared" si="208"/>
        <v>0</v>
      </c>
      <c r="AE3092" s="124" t="str">
        <f t="shared" si="207"/>
        <v/>
      </c>
      <c r="AF3092" s="195" t="str">
        <f t="shared" si="209"/>
        <v/>
      </c>
      <c r="AG3092" s="194" t="str">
        <f t="shared" si="210"/>
        <v/>
      </c>
      <c r="AH3092" s="194">
        <f>IF(AG3092="",0,IF(ISERROR(VLOOKUP(AG3092,AG$7:AG3091,1,FALSE)),1,0))</f>
        <v>0</v>
      </c>
      <c r="AI3092" s="194"/>
    </row>
    <row r="3093" spans="1:35" ht="16.5" customHeight="1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75">
        <f>IF(AND($X$5012&lt;&gt;" ",$X$5012&lt;&gt;0),IF(X3093=$X$5012,1+COUNTIF(U$7:U3092,"&gt;0"),0),0)</f>
        <v>0</v>
      </c>
      <c r="V3093" s="178" t="s">
        <v>3282</v>
      </c>
      <c r="W3093" s="130"/>
      <c r="X3093" s="131"/>
      <c r="Y3093" s="131"/>
      <c r="Z3093" s="206"/>
      <c r="AA3093" s="134"/>
      <c r="AB3093" s="174">
        <f>IF(AC3093="totale",SUMIF(AA$7:AA3093,"somma",Z$7:Z3093)-SUMIF(AC$7:AC3092,"totale",AB$7:AB3092),0)</f>
        <v>0</v>
      </c>
      <c r="AC3093" s="134"/>
      <c r="AD3093" s="194">
        <f t="shared" si="208"/>
        <v>0</v>
      </c>
      <c r="AE3093" s="124" t="str">
        <f t="shared" si="207"/>
        <v/>
      </c>
      <c r="AF3093" s="195" t="str">
        <f t="shared" si="209"/>
        <v/>
      </c>
      <c r="AG3093" s="194" t="str">
        <f t="shared" si="210"/>
        <v/>
      </c>
      <c r="AH3093" s="194">
        <f>IF(AG3093="",0,IF(ISERROR(VLOOKUP(AG3093,AG$7:AG3092,1,FALSE)),1,0))</f>
        <v>0</v>
      </c>
      <c r="AI3093" s="194"/>
    </row>
    <row r="3094" spans="1:35" ht="16.5" customHeight="1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75">
        <f>IF(AND($X$5012&lt;&gt;" ",$X$5012&lt;&gt;0),IF(X3094=$X$5012,1+COUNTIF(U$7:U3093,"&gt;0"),0),0)</f>
        <v>0</v>
      </c>
      <c r="V3094" s="178" t="s">
        <v>3283</v>
      </c>
      <c r="W3094" s="130"/>
      <c r="X3094" s="131"/>
      <c r="Y3094" s="131"/>
      <c r="Z3094" s="206"/>
      <c r="AA3094" s="134"/>
      <c r="AB3094" s="174">
        <f>IF(AC3094="totale",SUMIF(AA$7:AA3094,"somma",Z$7:Z3094)-SUMIF(AC$7:AC3093,"totale",AB$7:AB3093),0)</f>
        <v>0</v>
      </c>
      <c r="AC3094" s="134"/>
      <c r="AD3094" s="194">
        <f t="shared" si="208"/>
        <v>0</v>
      </c>
      <c r="AE3094" s="124" t="str">
        <f t="shared" si="207"/>
        <v/>
      </c>
      <c r="AF3094" s="195" t="str">
        <f t="shared" si="209"/>
        <v/>
      </c>
      <c r="AG3094" s="194" t="str">
        <f t="shared" si="210"/>
        <v/>
      </c>
      <c r="AH3094" s="194">
        <f>IF(AG3094="",0,IF(ISERROR(VLOOKUP(AG3094,AG$7:AG3093,1,FALSE)),1,0))</f>
        <v>0</v>
      </c>
      <c r="AI3094" s="194"/>
    </row>
    <row r="3095" spans="1:35" ht="16.5" customHeight="1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75">
        <f>IF(AND($X$5012&lt;&gt;" ",$X$5012&lt;&gt;0),IF(X3095=$X$5012,1+COUNTIF(U$7:U3094,"&gt;0"),0),0)</f>
        <v>0</v>
      </c>
      <c r="V3095" s="178" t="s">
        <v>3284</v>
      </c>
      <c r="W3095" s="130"/>
      <c r="X3095" s="131"/>
      <c r="Y3095" s="131"/>
      <c r="Z3095" s="206"/>
      <c r="AA3095" s="134"/>
      <c r="AB3095" s="174">
        <f>IF(AC3095="totale",SUMIF(AA$7:AA3095,"somma",Z$7:Z3095)-SUMIF(AC$7:AC3094,"totale",AB$7:AB3094),0)</f>
        <v>0</v>
      </c>
      <c r="AC3095" s="134"/>
      <c r="AD3095" s="194">
        <f t="shared" si="208"/>
        <v>0</v>
      </c>
      <c r="AE3095" s="124" t="str">
        <f t="shared" si="207"/>
        <v/>
      </c>
      <c r="AF3095" s="195" t="str">
        <f t="shared" si="209"/>
        <v/>
      </c>
      <c r="AG3095" s="194" t="str">
        <f t="shared" si="210"/>
        <v/>
      </c>
      <c r="AH3095" s="194">
        <f>IF(AG3095="",0,IF(ISERROR(VLOOKUP(AG3095,AG$7:AG3094,1,FALSE)),1,0))</f>
        <v>0</v>
      </c>
      <c r="AI3095" s="194"/>
    </row>
    <row r="3096" spans="1:35" ht="16.5" customHeight="1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75">
        <f>IF(AND($X$5012&lt;&gt;" ",$X$5012&lt;&gt;0),IF(X3096=$X$5012,1+COUNTIF(U$7:U3095,"&gt;0"),0),0)</f>
        <v>0</v>
      </c>
      <c r="V3096" s="178" t="s">
        <v>3285</v>
      </c>
      <c r="W3096" s="130"/>
      <c r="X3096" s="131"/>
      <c r="Y3096" s="131"/>
      <c r="Z3096" s="206"/>
      <c r="AA3096" s="134"/>
      <c r="AB3096" s="174">
        <f>IF(AC3096="totale",SUMIF(AA$7:AA3096,"somma",Z$7:Z3096)-SUMIF(AC$7:AC3095,"totale",AB$7:AB3095),0)</f>
        <v>0</v>
      </c>
      <c r="AC3096" s="134"/>
      <c r="AD3096" s="194">
        <f t="shared" si="208"/>
        <v>0</v>
      </c>
      <c r="AE3096" s="124" t="str">
        <f t="shared" si="207"/>
        <v/>
      </c>
      <c r="AF3096" s="195" t="str">
        <f t="shared" si="209"/>
        <v/>
      </c>
      <c r="AG3096" s="194" t="str">
        <f t="shared" si="210"/>
        <v/>
      </c>
      <c r="AH3096" s="194">
        <f>IF(AG3096="",0,IF(ISERROR(VLOOKUP(AG3096,AG$7:AG3095,1,FALSE)),1,0))</f>
        <v>0</v>
      </c>
      <c r="AI3096" s="194"/>
    </row>
    <row r="3097" spans="1:35" ht="16.5" customHeight="1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75">
        <f>IF(AND($X$5012&lt;&gt;" ",$X$5012&lt;&gt;0),IF(X3097=$X$5012,1+COUNTIF(U$7:U3096,"&gt;0"),0),0)</f>
        <v>0</v>
      </c>
      <c r="V3097" s="178" t="s">
        <v>3286</v>
      </c>
      <c r="W3097" s="130"/>
      <c r="X3097" s="131"/>
      <c r="Y3097" s="131"/>
      <c r="Z3097" s="206"/>
      <c r="AA3097" s="134"/>
      <c r="AB3097" s="174">
        <f>IF(AC3097="totale",SUMIF(AA$7:AA3097,"somma",Z$7:Z3097)-SUMIF(AC$7:AC3096,"totale",AB$7:AB3096),0)</f>
        <v>0</v>
      </c>
      <c r="AC3097" s="134"/>
      <c r="AD3097" s="194">
        <f t="shared" si="208"/>
        <v>0</v>
      </c>
      <c r="AE3097" s="124" t="str">
        <f t="shared" si="207"/>
        <v/>
      </c>
      <c r="AF3097" s="195" t="str">
        <f t="shared" si="209"/>
        <v/>
      </c>
      <c r="AG3097" s="194" t="str">
        <f t="shared" si="210"/>
        <v/>
      </c>
      <c r="AH3097" s="194">
        <f>IF(AG3097="",0,IF(ISERROR(VLOOKUP(AG3097,AG$7:AG3096,1,FALSE)),1,0))</f>
        <v>0</v>
      </c>
      <c r="AI3097" s="194"/>
    </row>
    <row r="3098" spans="1:35" ht="16.5" customHeight="1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75">
        <f>IF(AND($X$5012&lt;&gt;" ",$X$5012&lt;&gt;0),IF(X3098=$X$5012,1+COUNTIF(U$7:U3097,"&gt;0"),0),0)</f>
        <v>0</v>
      </c>
      <c r="V3098" s="178" t="s">
        <v>3287</v>
      </c>
      <c r="W3098" s="130"/>
      <c r="X3098" s="131"/>
      <c r="Y3098" s="131"/>
      <c r="Z3098" s="206"/>
      <c r="AA3098" s="134"/>
      <c r="AB3098" s="174">
        <f>IF(AC3098="totale",SUMIF(AA$7:AA3098,"somma",Z$7:Z3098)-SUMIF(AC$7:AC3097,"totale",AB$7:AB3097),0)</f>
        <v>0</v>
      </c>
      <c r="AC3098" s="134"/>
      <c r="AD3098" s="194">
        <f t="shared" si="208"/>
        <v>0</v>
      </c>
      <c r="AE3098" s="124" t="str">
        <f t="shared" si="207"/>
        <v/>
      </c>
      <c r="AF3098" s="195" t="str">
        <f t="shared" si="209"/>
        <v/>
      </c>
      <c r="AG3098" s="194" t="str">
        <f t="shared" si="210"/>
        <v/>
      </c>
      <c r="AH3098" s="194">
        <f>IF(AG3098="",0,IF(ISERROR(VLOOKUP(AG3098,AG$7:AG3097,1,FALSE)),1,0))</f>
        <v>0</v>
      </c>
      <c r="AI3098" s="194"/>
    </row>
    <row r="3099" spans="1:35" ht="16.5" customHeight="1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75">
        <f>IF(AND($X$5012&lt;&gt;" ",$X$5012&lt;&gt;0),IF(X3099=$X$5012,1+COUNTIF(U$7:U3098,"&gt;0"),0),0)</f>
        <v>0</v>
      </c>
      <c r="V3099" s="178" t="s">
        <v>3288</v>
      </c>
      <c r="W3099" s="130"/>
      <c r="X3099" s="131"/>
      <c r="Y3099" s="131"/>
      <c r="Z3099" s="206"/>
      <c r="AA3099" s="134"/>
      <c r="AB3099" s="174">
        <f>IF(AC3099="totale",SUMIF(AA$7:AA3099,"somma",Z$7:Z3099)-SUMIF(AC$7:AC3098,"totale",AB$7:AB3098),0)</f>
        <v>0</v>
      </c>
      <c r="AC3099" s="134"/>
      <c r="AD3099" s="194">
        <f t="shared" si="208"/>
        <v>0</v>
      </c>
      <c r="AE3099" s="124" t="str">
        <f t="shared" si="207"/>
        <v/>
      </c>
      <c r="AF3099" s="195" t="str">
        <f t="shared" si="209"/>
        <v/>
      </c>
      <c r="AG3099" s="194" t="str">
        <f t="shared" si="210"/>
        <v/>
      </c>
      <c r="AH3099" s="194">
        <f>IF(AG3099="",0,IF(ISERROR(VLOOKUP(AG3099,AG$7:AG3098,1,FALSE)),1,0))</f>
        <v>0</v>
      </c>
      <c r="AI3099" s="194"/>
    </row>
    <row r="3100" spans="1:35" ht="16.5" customHeight="1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75">
        <f>IF(AND($X$5012&lt;&gt;" ",$X$5012&lt;&gt;0),IF(X3100=$X$5012,1+COUNTIF(U$7:U3099,"&gt;0"),0),0)</f>
        <v>0</v>
      </c>
      <c r="V3100" s="178" t="s">
        <v>3289</v>
      </c>
      <c r="W3100" s="130"/>
      <c r="X3100" s="131"/>
      <c r="Y3100" s="131"/>
      <c r="Z3100" s="206"/>
      <c r="AA3100" s="134"/>
      <c r="AB3100" s="174">
        <f>IF(AC3100="totale",SUMIF(AA$7:AA3100,"somma",Z$7:Z3100)-SUMIF(AC$7:AC3099,"totale",AB$7:AB3099),0)</f>
        <v>0</v>
      </c>
      <c r="AC3100" s="134"/>
      <c r="AD3100" s="194">
        <f t="shared" si="208"/>
        <v>0</v>
      </c>
      <c r="AE3100" s="124" t="str">
        <f t="shared" si="207"/>
        <v/>
      </c>
      <c r="AF3100" s="195" t="str">
        <f t="shared" si="209"/>
        <v/>
      </c>
      <c r="AG3100" s="194" t="str">
        <f t="shared" si="210"/>
        <v/>
      </c>
      <c r="AH3100" s="194">
        <f>IF(AG3100="",0,IF(ISERROR(VLOOKUP(AG3100,AG$7:AG3099,1,FALSE)),1,0))</f>
        <v>0</v>
      </c>
      <c r="AI3100" s="194"/>
    </row>
    <row r="3101" spans="1:35" ht="16.5" customHeight="1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75">
        <f>IF(AND($X$5012&lt;&gt;" ",$X$5012&lt;&gt;0),IF(X3101=$X$5012,1+COUNTIF(U$7:U3100,"&gt;0"),0),0)</f>
        <v>0</v>
      </c>
      <c r="V3101" s="178" t="s">
        <v>3290</v>
      </c>
      <c r="W3101" s="130"/>
      <c r="X3101" s="131"/>
      <c r="Y3101" s="131"/>
      <c r="Z3101" s="206"/>
      <c r="AA3101" s="134"/>
      <c r="AB3101" s="174">
        <f>IF(AC3101="totale",SUMIF(AA$7:AA3101,"somma",Z$7:Z3101)-SUMIF(AC$7:AC3100,"totale",AB$7:AB3100),0)</f>
        <v>0</v>
      </c>
      <c r="AC3101" s="134"/>
      <c r="AD3101" s="194">
        <f t="shared" si="208"/>
        <v>0</v>
      </c>
      <c r="AE3101" s="124" t="str">
        <f t="shared" si="207"/>
        <v/>
      </c>
      <c r="AF3101" s="195" t="str">
        <f t="shared" si="209"/>
        <v/>
      </c>
      <c r="AG3101" s="194" t="str">
        <f t="shared" si="210"/>
        <v/>
      </c>
      <c r="AH3101" s="194">
        <f>IF(AG3101="",0,IF(ISERROR(VLOOKUP(AG3101,AG$7:AG3100,1,FALSE)),1,0))</f>
        <v>0</v>
      </c>
      <c r="AI3101" s="194"/>
    </row>
    <row r="3102" spans="1:35" ht="16.5" customHeight="1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75">
        <f>IF(AND($X$5012&lt;&gt;" ",$X$5012&lt;&gt;0),IF(X3102=$X$5012,1+COUNTIF(U$7:U3101,"&gt;0"),0),0)</f>
        <v>0</v>
      </c>
      <c r="V3102" s="178" t="s">
        <v>3291</v>
      </c>
      <c r="W3102" s="130"/>
      <c r="X3102" s="131"/>
      <c r="Y3102" s="131"/>
      <c r="Z3102" s="206"/>
      <c r="AA3102" s="134"/>
      <c r="AB3102" s="174">
        <f>IF(AC3102="totale",SUMIF(AA$7:AA3102,"somma",Z$7:Z3102)-SUMIF(AC$7:AC3101,"totale",AB$7:AB3101),0)</f>
        <v>0</v>
      </c>
      <c r="AC3102" s="134"/>
      <c r="AD3102" s="194">
        <f t="shared" si="208"/>
        <v>0</v>
      </c>
      <c r="AE3102" s="124" t="str">
        <f t="shared" si="207"/>
        <v/>
      </c>
      <c r="AF3102" s="195" t="str">
        <f t="shared" si="209"/>
        <v/>
      </c>
      <c r="AG3102" s="194" t="str">
        <f t="shared" si="210"/>
        <v/>
      </c>
      <c r="AH3102" s="194">
        <f>IF(AG3102="",0,IF(ISERROR(VLOOKUP(AG3102,AG$7:AG3101,1,FALSE)),1,0))</f>
        <v>0</v>
      </c>
      <c r="AI3102" s="194"/>
    </row>
    <row r="3103" spans="1:35" ht="16.5" customHeight="1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75">
        <f>IF(AND($X$5012&lt;&gt;" ",$X$5012&lt;&gt;0),IF(X3103=$X$5012,1+COUNTIF(U$7:U3102,"&gt;0"),0),0)</f>
        <v>0</v>
      </c>
      <c r="V3103" s="178" t="s">
        <v>3292</v>
      </c>
      <c r="W3103" s="130"/>
      <c r="X3103" s="131"/>
      <c r="Y3103" s="131"/>
      <c r="Z3103" s="206"/>
      <c r="AA3103" s="134"/>
      <c r="AB3103" s="174">
        <f>IF(AC3103="totale",SUMIF(AA$7:AA3103,"somma",Z$7:Z3103)-SUMIF(AC$7:AC3102,"totale",AB$7:AB3102),0)</f>
        <v>0</v>
      </c>
      <c r="AC3103" s="134"/>
      <c r="AD3103" s="194">
        <f t="shared" si="208"/>
        <v>0</v>
      </c>
      <c r="AE3103" s="124" t="str">
        <f t="shared" si="207"/>
        <v/>
      </c>
      <c r="AF3103" s="195" t="str">
        <f t="shared" si="209"/>
        <v/>
      </c>
      <c r="AG3103" s="194" t="str">
        <f t="shared" si="210"/>
        <v/>
      </c>
      <c r="AH3103" s="194">
        <f>IF(AG3103="",0,IF(ISERROR(VLOOKUP(AG3103,AG$7:AG3102,1,FALSE)),1,0))</f>
        <v>0</v>
      </c>
      <c r="AI3103" s="194"/>
    </row>
    <row r="3104" spans="1:35" ht="16.5" customHeight="1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75">
        <f>IF(AND($X$5012&lt;&gt;" ",$X$5012&lt;&gt;0),IF(X3104=$X$5012,1+COUNTIF(U$7:U3103,"&gt;0"),0),0)</f>
        <v>0</v>
      </c>
      <c r="V3104" s="178" t="s">
        <v>3293</v>
      </c>
      <c r="W3104" s="130"/>
      <c r="X3104" s="131"/>
      <c r="Y3104" s="131"/>
      <c r="Z3104" s="206"/>
      <c r="AA3104" s="134"/>
      <c r="AB3104" s="174">
        <f>IF(AC3104="totale",SUMIF(AA$7:AA3104,"somma",Z$7:Z3104)-SUMIF(AC$7:AC3103,"totale",AB$7:AB3103),0)</f>
        <v>0</v>
      </c>
      <c r="AC3104" s="134"/>
      <c r="AD3104" s="194">
        <f t="shared" si="208"/>
        <v>0</v>
      </c>
      <c r="AE3104" s="124" t="str">
        <f t="shared" si="207"/>
        <v/>
      </c>
      <c r="AF3104" s="195" t="str">
        <f t="shared" si="209"/>
        <v/>
      </c>
      <c r="AG3104" s="194" t="str">
        <f t="shared" si="210"/>
        <v/>
      </c>
      <c r="AH3104" s="194">
        <f>IF(AG3104="",0,IF(ISERROR(VLOOKUP(AG3104,AG$7:AG3103,1,FALSE)),1,0))</f>
        <v>0</v>
      </c>
      <c r="AI3104" s="194"/>
    </row>
    <row r="3105" spans="1:35" ht="16.5" customHeight="1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75">
        <f>IF(AND($X$5012&lt;&gt;" ",$X$5012&lt;&gt;0),IF(X3105=$X$5012,1+COUNTIF(U$7:U3104,"&gt;0"),0),0)</f>
        <v>0</v>
      </c>
      <c r="V3105" s="178" t="s">
        <v>3294</v>
      </c>
      <c r="W3105" s="130"/>
      <c r="X3105" s="131"/>
      <c r="Y3105" s="131"/>
      <c r="Z3105" s="206"/>
      <c r="AA3105" s="134"/>
      <c r="AB3105" s="174">
        <f>IF(AC3105="totale",SUMIF(AA$7:AA3105,"somma",Z$7:Z3105)-SUMIF(AC$7:AC3104,"totale",AB$7:AB3104),0)</f>
        <v>0</v>
      </c>
      <c r="AC3105" s="134"/>
      <c r="AD3105" s="194">
        <f t="shared" si="208"/>
        <v>0</v>
      </c>
      <c r="AE3105" s="124" t="str">
        <f t="shared" si="207"/>
        <v/>
      </c>
      <c r="AF3105" s="195" t="str">
        <f t="shared" si="209"/>
        <v/>
      </c>
      <c r="AG3105" s="194" t="str">
        <f t="shared" si="210"/>
        <v/>
      </c>
      <c r="AH3105" s="194">
        <f>IF(AG3105="",0,IF(ISERROR(VLOOKUP(AG3105,AG$7:AG3104,1,FALSE)),1,0))</f>
        <v>0</v>
      </c>
      <c r="AI3105" s="194"/>
    </row>
    <row r="3106" spans="1:35" ht="16.5" customHeight="1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75">
        <f>IF(AND($X$5012&lt;&gt;" ",$X$5012&lt;&gt;0),IF(X3106=$X$5012,1+COUNTIF(U$7:U3105,"&gt;0"),0),0)</f>
        <v>0</v>
      </c>
      <c r="V3106" s="178" t="s">
        <v>3295</v>
      </c>
      <c r="W3106" s="130"/>
      <c r="X3106" s="131"/>
      <c r="Y3106" s="131"/>
      <c r="Z3106" s="206"/>
      <c r="AA3106" s="134"/>
      <c r="AB3106" s="174">
        <f>IF(AC3106="totale",SUMIF(AA$7:AA3106,"somma",Z$7:Z3106)-SUMIF(AC$7:AC3105,"totale",AB$7:AB3105),0)</f>
        <v>0</v>
      </c>
      <c r="AC3106" s="134"/>
      <c r="AD3106" s="194">
        <f t="shared" si="208"/>
        <v>0</v>
      </c>
      <c r="AE3106" s="124" t="str">
        <f t="shared" si="207"/>
        <v/>
      </c>
      <c r="AF3106" s="195" t="str">
        <f t="shared" si="209"/>
        <v/>
      </c>
      <c r="AG3106" s="194" t="str">
        <f t="shared" si="210"/>
        <v/>
      </c>
      <c r="AH3106" s="194">
        <f>IF(AG3106="",0,IF(ISERROR(VLOOKUP(AG3106,AG$7:AG3105,1,FALSE)),1,0))</f>
        <v>0</v>
      </c>
      <c r="AI3106" s="194"/>
    </row>
    <row r="3107" spans="1:35" ht="16.5" customHeight="1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75">
        <f>IF(AND($X$5012&lt;&gt;" ",$X$5012&lt;&gt;0),IF(X3107=$X$5012,1+COUNTIF(U$7:U3106,"&gt;0"),0),0)</f>
        <v>0</v>
      </c>
      <c r="V3107" s="178" t="s">
        <v>3296</v>
      </c>
      <c r="W3107" s="130"/>
      <c r="X3107" s="131"/>
      <c r="Y3107" s="131"/>
      <c r="Z3107" s="206"/>
      <c r="AA3107" s="134"/>
      <c r="AB3107" s="174">
        <f>IF(AC3107="totale",SUMIF(AA$7:AA3107,"somma",Z$7:Z3107)-SUMIF(AC$7:AC3106,"totale",AB$7:AB3106),0)</f>
        <v>0</v>
      </c>
      <c r="AC3107" s="134"/>
      <c r="AD3107" s="194">
        <f t="shared" si="208"/>
        <v>0</v>
      </c>
      <c r="AE3107" s="124" t="str">
        <f t="shared" si="207"/>
        <v/>
      </c>
      <c r="AF3107" s="195" t="str">
        <f t="shared" si="209"/>
        <v/>
      </c>
      <c r="AG3107" s="194" t="str">
        <f t="shared" si="210"/>
        <v/>
      </c>
      <c r="AH3107" s="194">
        <f>IF(AG3107="",0,IF(ISERROR(VLOOKUP(AG3107,AG$7:AG3106,1,FALSE)),1,0))</f>
        <v>0</v>
      </c>
      <c r="AI3107" s="194"/>
    </row>
    <row r="3108" spans="1:35" ht="16.5" customHeight="1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75">
        <f>IF(AND($X$5012&lt;&gt;" ",$X$5012&lt;&gt;0),IF(X3108=$X$5012,1+COUNTIF(U$7:U3107,"&gt;0"),0),0)</f>
        <v>0</v>
      </c>
      <c r="V3108" s="178" t="s">
        <v>3297</v>
      </c>
      <c r="W3108" s="130"/>
      <c r="X3108" s="131"/>
      <c r="Y3108" s="131"/>
      <c r="Z3108" s="206"/>
      <c r="AA3108" s="134"/>
      <c r="AB3108" s="174">
        <f>IF(AC3108="totale",SUMIF(AA$7:AA3108,"somma",Z$7:Z3108)-SUMIF(AC$7:AC3107,"totale",AB$7:AB3107),0)</f>
        <v>0</v>
      </c>
      <c r="AC3108" s="134"/>
      <c r="AD3108" s="194">
        <f t="shared" si="208"/>
        <v>0</v>
      </c>
      <c r="AE3108" s="124" t="str">
        <f t="shared" si="207"/>
        <v/>
      </c>
      <c r="AF3108" s="195" t="str">
        <f t="shared" si="209"/>
        <v/>
      </c>
      <c r="AG3108" s="194" t="str">
        <f t="shared" si="210"/>
        <v/>
      </c>
      <c r="AH3108" s="194">
        <f>IF(AG3108="",0,IF(ISERROR(VLOOKUP(AG3108,AG$7:AG3107,1,FALSE)),1,0))</f>
        <v>0</v>
      </c>
      <c r="AI3108" s="194"/>
    </row>
    <row r="3109" spans="1:35" ht="16.5" customHeight="1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75">
        <f>IF(AND($X$5012&lt;&gt;" ",$X$5012&lt;&gt;0),IF(X3109=$X$5012,1+COUNTIF(U$7:U3108,"&gt;0"),0),0)</f>
        <v>0</v>
      </c>
      <c r="V3109" s="178" t="s">
        <v>3298</v>
      </c>
      <c r="W3109" s="130"/>
      <c r="X3109" s="131"/>
      <c r="Y3109" s="131"/>
      <c r="Z3109" s="206"/>
      <c r="AA3109" s="134"/>
      <c r="AB3109" s="174">
        <f>IF(AC3109="totale",SUMIF(AA$7:AA3109,"somma",Z$7:Z3109)-SUMIF(AC$7:AC3108,"totale",AB$7:AB3108),0)</f>
        <v>0</v>
      </c>
      <c r="AC3109" s="134"/>
      <c r="AD3109" s="194">
        <f t="shared" si="208"/>
        <v>0</v>
      </c>
      <c r="AE3109" s="124" t="str">
        <f t="shared" si="207"/>
        <v/>
      </c>
      <c r="AF3109" s="195" t="str">
        <f t="shared" si="209"/>
        <v/>
      </c>
      <c r="AG3109" s="194" t="str">
        <f t="shared" si="210"/>
        <v/>
      </c>
      <c r="AH3109" s="194">
        <f>IF(AG3109="",0,IF(ISERROR(VLOOKUP(AG3109,AG$7:AG3108,1,FALSE)),1,0))</f>
        <v>0</v>
      </c>
      <c r="AI3109" s="194"/>
    </row>
    <row r="3110" spans="1:35" ht="16.5" customHeight="1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75">
        <f>IF(AND($X$5012&lt;&gt;" ",$X$5012&lt;&gt;0),IF(X3110=$X$5012,1+COUNTIF(U$7:U3109,"&gt;0"),0),0)</f>
        <v>0</v>
      </c>
      <c r="V3110" s="178" t="s">
        <v>3299</v>
      </c>
      <c r="W3110" s="130"/>
      <c r="X3110" s="131"/>
      <c r="Y3110" s="131"/>
      <c r="Z3110" s="206"/>
      <c r="AA3110" s="134"/>
      <c r="AB3110" s="174">
        <f>IF(AC3110="totale",SUMIF(AA$7:AA3110,"somma",Z$7:Z3110)-SUMIF(AC$7:AC3109,"totale",AB$7:AB3109),0)</f>
        <v>0</v>
      </c>
      <c r="AC3110" s="134"/>
      <c r="AD3110" s="194">
        <f t="shared" si="208"/>
        <v>0</v>
      </c>
      <c r="AE3110" s="124" t="str">
        <f t="shared" si="207"/>
        <v/>
      </c>
      <c r="AF3110" s="195" t="str">
        <f t="shared" si="209"/>
        <v/>
      </c>
      <c r="AG3110" s="194" t="str">
        <f t="shared" si="210"/>
        <v/>
      </c>
      <c r="AH3110" s="194">
        <f>IF(AG3110="",0,IF(ISERROR(VLOOKUP(AG3110,AG$7:AG3109,1,FALSE)),1,0))</f>
        <v>0</v>
      </c>
      <c r="AI3110" s="194"/>
    </row>
    <row r="3111" spans="1:35" ht="16.5" customHeight="1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75">
        <f>IF(AND($X$5012&lt;&gt;" ",$X$5012&lt;&gt;0),IF(X3111=$X$5012,1+COUNTIF(U$7:U3110,"&gt;0"),0),0)</f>
        <v>0</v>
      </c>
      <c r="V3111" s="178" t="s">
        <v>3300</v>
      </c>
      <c r="W3111" s="130"/>
      <c r="X3111" s="131"/>
      <c r="Y3111" s="131"/>
      <c r="Z3111" s="206"/>
      <c r="AA3111" s="134"/>
      <c r="AB3111" s="174">
        <f>IF(AC3111="totale",SUMIF(AA$7:AA3111,"somma",Z$7:Z3111)-SUMIF(AC$7:AC3110,"totale",AB$7:AB3110),0)</f>
        <v>0</v>
      </c>
      <c r="AC3111" s="134"/>
      <c r="AD3111" s="194">
        <f t="shared" si="208"/>
        <v>0</v>
      </c>
      <c r="AE3111" s="124" t="str">
        <f t="shared" si="207"/>
        <v/>
      </c>
      <c r="AF3111" s="195" t="str">
        <f t="shared" si="209"/>
        <v/>
      </c>
      <c r="AG3111" s="194" t="str">
        <f t="shared" si="210"/>
        <v/>
      </c>
      <c r="AH3111" s="194">
        <f>IF(AG3111="",0,IF(ISERROR(VLOOKUP(AG3111,AG$7:AG3110,1,FALSE)),1,0))</f>
        <v>0</v>
      </c>
      <c r="AI3111" s="194"/>
    </row>
    <row r="3112" spans="1:35" ht="16.5" customHeight="1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75">
        <f>IF(AND($X$5012&lt;&gt;" ",$X$5012&lt;&gt;0),IF(X3112=$X$5012,1+COUNTIF(U$7:U3111,"&gt;0"),0),0)</f>
        <v>0</v>
      </c>
      <c r="V3112" s="178" t="s">
        <v>3301</v>
      </c>
      <c r="W3112" s="130"/>
      <c r="X3112" s="131"/>
      <c r="Y3112" s="131"/>
      <c r="Z3112" s="206"/>
      <c r="AA3112" s="134"/>
      <c r="AB3112" s="174">
        <f>IF(AC3112="totale",SUMIF(AA$7:AA3112,"somma",Z$7:Z3112)-SUMIF(AC$7:AC3111,"totale",AB$7:AB3111),0)</f>
        <v>0</v>
      </c>
      <c r="AC3112" s="134"/>
      <c r="AD3112" s="194">
        <f t="shared" si="208"/>
        <v>0</v>
      </c>
      <c r="AE3112" s="124" t="str">
        <f t="shared" si="207"/>
        <v/>
      </c>
      <c r="AF3112" s="195" t="str">
        <f t="shared" si="209"/>
        <v/>
      </c>
      <c r="AG3112" s="194" t="str">
        <f t="shared" si="210"/>
        <v/>
      </c>
      <c r="AH3112" s="194">
        <f>IF(AG3112="",0,IF(ISERROR(VLOOKUP(AG3112,AG$7:AG3111,1,FALSE)),1,0))</f>
        <v>0</v>
      </c>
      <c r="AI3112" s="194"/>
    </row>
    <row r="3113" spans="1:35" ht="16.5" customHeight="1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75">
        <f>IF(AND($X$5012&lt;&gt;" ",$X$5012&lt;&gt;0),IF(X3113=$X$5012,1+COUNTIF(U$7:U3112,"&gt;0"),0),0)</f>
        <v>0</v>
      </c>
      <c r="V3113" s="178" t="s">
        <v>3302</v>
      </c>
      <c r="W3113" s="130"/>
      <c r="X3113" s="131"/>
      <c r="Y3113" s="131"/>
      <c r="Z3113" s="206"/>
      <c r="AA3113" s="134"/>
      <c r="AB3113" s="174">
        <f>IF(AC3113="totale",SUMIF(AA$7:AA3113,"somma",Z$7:Z3113)-SUMIF(AC$7:AC3112,"totale",AB$7:AB3112),0)</f>
        <v>0</v>
      </c>
      <c r="AC3113" s="134"/>
      <c r="AD3113" s="194">
        <f t="shared" si="208"/>
        <v>0</v>
      </c>
      <c r="AE3113" s="124" t="str">
        <f t="shared" si="207"/>
        <v/>
      </c>
      <c r="AF3113" s="195" t="str">
        <f t="shared" si="209"/>
        <v/>
      </c>
      <c r="AG3113" s="194" t="str">
        <f t="shared" si="210"/>
        <v/>
      </c>
      <c r="AH3113" s="194">
        <f>IF(AG3113="",0,IF(ISERROR(VLOOKUP(AG3113,AG$7:AG3112,1,FALSE)),1,0))</f>
        <v>0</v>
      </c>
      <c r="AI3113" s="194"/>
    </row>
    <row r="3114" spans="1:35" ht="16.5" customHeight="1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75">
        <f>IF(AND($X$5012&lt;&gt;" ",$X$5012&lt;&gt;0),IF(X3114=$X$5012,1+COUNTIF(U$7:U3113,"&gt;0"),0),0)</f>
        <v>0</v>
      </c>
      <c r="V3114" s="178" t="s">
        <v>3303</v>
      </c>
      <c r="W3114" s="130"/>
      <c r="X3114" s="131"/>
      <c r="Y3114" s="131"/>
      <c r="Z3114" s="206"/>
      <c r="AA3114" s="134"/>
      <c r="AB3114" s="174">
        <f>IF(AC3114="totale",SUMIF(AA$7:AA3114,"somma",Z$7:Z3114)-SUMIF(AC$7:AC3113,"totale",AB$7:AB3113),0)</f>
        <v>0</v>
      </c>
      <c r="AC3114" s="134"/>
      <c r="AD3114" s="194">
        <f t="shared" si="208"/>
        <v>0</v>
      </c>
      <c r="AE3114" s="124" t="str">
        <f t="shared" si="207"/>
        <v/>
      </c>
      <c r="AF3114" s="195" t="str">
        <f t="shared" si="209"/>
        <v/>
      </c>
      <c r="AG3114" s="194" t="str">
        <f t="shared" si="210"/>
        <v/>
      </c>
      <c r="AH3114" s="194">
        <f>IF(AG3114="",0,IF(ISERROR(VLOOKUP(AG3114,AG$7:AG3113,1,FALSE)),1,0))</f>
        <v>0</v>
      </c>
      <c r="AI3114" s="194"/>
    </row>
    <row r="3115" spans="1:35" ht="16.5" customHeight="1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75">
        <f>IF(AND($X$5012&lt;&gt;" ",$X$5012&lt;&gt;0),IF(X3115=$X$5012,1+COUNTIF(U$7:U3114,"&gt;0"),0),0)</f>
        <v>0</v>
      </c>
      <c r="V3115" s="178" t="s">
        <v>3304</v>
      </c>
      <c r="W3115" s="130"/>
      <c r="X3115" s="131"/>
      <c r="Y3115" s="131"/>
      <c r="Z3115" s="206"/>
      <c r="AA3115" s="134"/>
      <c r="AB3115" s="174">
        <f>IF(AC3115="totale",SUMIF(AA$7:AA3115,"somma",Z$7:Z3115)-SUMIF(AC$7:AC3114,"totale",AB$7:AB3114),0)</f>
        <v>0</v>
      </c>
      <c r="AC3115" s="134"/>
      <c r="AD3115" s="194">
        <f t="shared" si="208"/>
        <v>0</v>
      </c>
      <c r="AE3115" s="124" t="str">
        <f t="shared" si="207"/>
        <v/>
      </c>
      <c r="AF3115" s="195" t="str">
        <f t="shared" si="209"/>
        <v/>
      </c>
      <c r="AG3115" s="194" t="str">
        <f t="shared" si="210"/>
        <v/>
      </c>
      <c r="AH3115" s="194">
        <f>IF(AG3115="",0,IF(ISERROR(VLOOKUP(AG3115,AG$7:AG3114,1,FALSE)),1,0))</f>
        <v>0</v>
      </c>
      <c r="AI3115" s="194"/>
    </row>
    <row r="3116" spans="1:35" ht="16.5" customHeight="1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75">
        <f>IF(AND($X$5012&lt;&gt;" ",$X$5012&lt;&gt;0),IF(X3116=$X$5012,1+COUNTIF(U$7:U3115,"&gt;0"),0),0)</f>
        <v>0</v>
      </c>
      <c r="V3116" s="178" t="s">
        <v>3305</v>
      </c>
      <c r="W3116" s="130"/>
      <c r="X3116" s="131"/>
      <c r="Y3116" s="131"/>
      <c r="Z3116" s="206"/>
      <c r="AA3116" s="134"/>
      <c r="AB3116" s="174">
        <f>IF(AC3116="totale",SUMIF(AA$7:AA3116,"somma",Z$7:Z3116)-SUMIF(AC$7:AC3115,"totale",AB$7:AB3115),0)</f>
        <v>0</v>
      </c>
      <c r="AC3116" s="134"/>
      <c r="AD3116" s="194">
        <f t="shared" si="208"/>
        <v>0</v>
      </c>
      <c r="AE3116" s="124" t="str">
        <f t="shared" si="207"/>
        <v/>
      </c>
      <c r="AF3116" s="195" t="str">
        <f t="shared" si="209"/>
        <v/>
      </c>
      <c r="AG3116" s="194" t="str">
        <f t="shared" si="210"/>
        <v/>
      </c>
      <c r="AH3116" s="194">
        <f>IF(AG3116="",0,IF(ISERROR(VLOOKUP(AG3116,AG$7:AG3115,1,FALSE)),1,0))</f>
        <v>0</v>
      </c>
      <c r="AI3116" s="194"/>
    </row>
    <row r="3117" spans="1:35" ht="16.5" customHeight="1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75">
        <f>IF(AND($X$5012&lt;&gt;" ",$X$5012&lt;&gt;0),IF(X3117=$X$5012,1+COUNTIF(U$7:U3116,"&gt;0"),0),0)</f>
        <v>0</v>
      </c>
      <c r="V3117" s="178" t="s">
        <v>3306</v>
      </c>
      <c r="W3117" s="130"/>
      <c r="X3117" s="131"/>
      <c r="Y3117" s="131"/>
      <c r="Z3117" s="206"/>
      <c r="AA3117" s="134"/>
      <c r="AB3117" s="174">
        <f>IF(AC3117="totale",SUMIF(AA$7:AA3117,"somma",Z$7:Z3117)-SUMIF(AC$7:AC3116,"totale",AB$7:AB3116),0)</f>
        <v>0</v>
      </c>
      <c r="AC3117" s="134"/>
      <c r="AD3117" s="194">
        <f t="shared" si="208"/>
        <v>0</v>
      </c>
      <c r="AE3117" s="124" t="str">
        <f t="shared" si="207"/>
        <v/>
      </c>
      <c r="AF3117" s="195" t="str">
        <f t="shared" si="209"/>
        <v/>
      </c>
      <c r="AG3117" s="194" t="str">
        <f t="shared" si="210"/>
        <v/>
      </c>
      <c r="AH3117" s="194">
        <f>IF(AG3117="",0,IF(ISERROR(VLOOKUP(AG3117,AG$7:AG3116,1,FALSE)),1,0))</f>
        <v>0</v>
      </c>
      <c r="AI3117" s="194"/>
    </row>
    <row r="3118" spans="1:35" ht="16.5" customHeight="1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75">
        <f>IF(AND($X$5012&lt;&gt;" ",$X$5012&lt;&gt;0),IF(X3118=$X$5012,1+COUNTIF(U$7:U3117,"&gt;0"),0),0)</f>
        <v>0</v>
      </c>
      <c r="V3118" s="178" t="s">
        <v>3307</v>
      </c>
      <c r="W3118" s="130"/>
      <c r="X3118" s="131"/>
      <c r="Y3118" s="131"/>
      <c r="Z3118" s="206"/>
      <c r="AA3118" s="134"/>
      <c r="AB3118" s="174">
        <f>IF(AC3118="totale",SUMIF(AA$7:AA3118,"somma",Z$7:Z3118)-SUMIF(AC$7:AC3117,"totale",AB$7:AB3117),0)</f>
        <v>0</v>
      </c>
      <c r="AC3118" s="134"/>
      <c r="AD3118" s="194">
        <f t="shared" si="208"/>
        <v>0</v>
      </c>
      <c r="AE3118" s="124" t="str">
        <f t="shared" si="207"/>
        <v/>
      </c>
      <c r="AF3118" s="195" t="str">
        <f t="shared" si="209"/>
        <v/>
      </c>
      <c r="AG3118" s="194" t="str">
        <f t="shared" si="210"/>
        <v/>
      </c>
      <c r="AH3118" s="194">
        <f>IF(AG3118="",0,IF(ISERROR(VLOOKUP(AG3118,AG$7:AG3117,1,FALSE)),1,0))</f>
        <v>0</v>
      </c>
      <c r="AI3118" s="194"/>
    </row>
    <row r="3119" spans="1:35" ht="16.5" customHeight="1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75">
        <f>IF(AND($X$5012&lt;&gt;" ",$X$5012&lt;&gt;0),IF(X3119=$X$5012,1+COUNTIF(U$7:U3118,"&gt;0"),0),0)</f>
        <v>0</v>
      </c>
      <c r="V3119" s="178" t="s">
        <v>3308</v>
      </c>
      <c r="W3119" s="130"/>
      <c r="X3119" s="131"/>
      <c r="Y3119" s="131"/>
      <c r="Z3119" s="206"/>
      <c r="AA3119" s="134"/>
      <c r="AB3119" s="174">
        <f>IF(AC3119="totale",SUMIF(AA$7:AA3119,"somma",Z$7:Z3119)-SUMIF(AC$7:AC3118,"totale",AB$7:AB3118),0)</f>
        <v>0</v>
      </c>
      <c r="AC3119" s="134"/>
      <c r="AD3119" s="194">
        <f t="shared" si="208"/>
        <v>0</v>
      </c>
      <c r="AE3119" s="124" t="str">
        <f t="shared" si="207"/>
        <v/>
      </c>
      <c r="AF3119" s="195" t="str">
        <f t="shared" si="209"/>
        <v/>
      </c>
      <c r="AG3119" s="194" t="str">
        <f t="shared" si="210"/>
        <v/>
      </c>
      <c r="AH3119" s="194">
        <f>IF(AG3119="",0,IF(ISERROR(VLOOKUP(AG3119,AG$7:AG3118,1,FALSE)),1,0))</f>
        <v>0</v>
      </c>
      <c r="AI3119" s="194"/>
    </row>
    <row r="3120" spans="1:35" ht="16.5" customHeight="1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75">
        <f>IF(AND($X$5012&lt;&gt;" ",$X$5012&lt;&gt;0),IF(X3120=$X$5012,1+COUNTIF(U$7:U3119,"&gt;0"),0),0)</f>
        <v>0</v>
      </c>
      <c r="V3120" s="178" t="s">
        <v>3309</v>
      </c>
      <c r="W3120" s="130"/>
      <c r="X3120" s="131"/>
      <c r="Y3120" s="131"/>
      <c r="Z3120" s="206"/>
      <c r="AA3120" s="134"/>
      <c r="AB3120" s="174">
        <f>IF(AC3120="totale",SUMIF(AA$7:AA3120,"somma",Z$7:Z3120)-SUMIF(AC$7:AC3119,"totale",AB$7:AB3119),0)</f>
        <v>0</v>
      </c>
      <c r="AC3120" s="134"/>
      <c r="AD3120" s="194">
        <f t="shared" si="208"/>
        <v>0</v>
      </c>
      <c r="AE3120" s="124" t="str">
        <f t="shared" si="207"/>
        <v/>
      </c>
      <c r="AF3120" s="195" t="str">
        <f t="shared" si="209"/>
        <v/>
      </c>
      <c r="AG3120" s="194" t="str">
        <f t="shared" si="210"/>
        <v/>
      </c>
      <c r="AH3120" s="194">
        <f>IF(AG3120="",0,IF(ISERROR(VLOOKUP(AG3120,AG$7:AG3119,1,FALSE)),1,0))</f>
        <v>0</v>
      </c>
      <c r="AI3120" s="194"/>
    </row>
    <row r="3121" spans="1:35" ht="16.5" customHeight="1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75">
        <f>IF(AND($X$5012&lt;&gt;" ",$X$5012&lt;&gt;0),IF(X3121=$X$5012,1+COUNTIF(U$7:U3120,"&gt;0"),0),0)</f>
        <v>0</v>
      </c>
      <c r="V3121" s="178" t="s">
        <v>3310</v>
      </c>
      <c r="W3121" s="130"/>
      <c r="X3121" s="131"/>
      <c r="Y3121" s="131"/>
      <c r="Z3121" s="206"/>
      <c r="AA3121" s="134"/>
      <c r="AB3121" s="174">
        <f>IF(AC3121="totale",SUMIF(AA$7:AA3121,"somma",Z$7:Z3121)-SUMIF(AC$7:AC3120,"totale",AB$7:AB3120),0)</f>
        <v>0</v>
      </c>
      <c r="AC3121" s="134"/>
      <c r="AD3121" s="194">
        <f t="shared" si="208"/>
        <v>0</v>
      </c>
      <c r="AE3121" s="124" t="str">
        <f t="shared" si="207"/>
        <v/>
      </c>
      <c r="AF3121" s="195" t="str">
        <f t="shared" si="209"/>
        <v/>
      </c>
      <c r="AG3121" s="194" t="str">
        <f t="shared" si="210"/>
        <v/>
      </c>
      <c r="AH3121" s="194">
        <f>IF(AG3121="",0,IF(ISERROR(VLOOKUP(AG3121,AG$7:AG3120,1,FALSE)),1,0))</f>
        <v>0</v>
      </c>
      <c r="AI3121" s="194"/>
    </row>
    <row r="3122" spans="1:35" ht="16.5" customHeight="1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75">
        <f>IF(AND($X$5012&lt;&gt;" ",$X$5012&lt;&gt;0),IF(X3122=$X$5012,1+COUNTIF(U$7:U3121,"&gt;0"),0),0)</f>
        <v>0</v>
      </c>
      <c r="V3122" s="178" t="s">
        <v>3311</v>
      </c>
      <c r="W3122" s="130"/>
      <c r="X3122" s="131"/>
      <c r="Y3122" s="131"/>
      <c r="Z3122" s="206"/>
      <c r="AA3122" s="134"/>
      <c r="AB3122" s="174">
        <f>IF(AC3122="totale",SUMIF(AA$7:AA3122,"somma",Z$7:Z3122)-SUMIF(AC$7:AC3121,"totale",AB$7:AB3121),0)</f>
        <v>0</v>
      </c>
      <c r="AC3122" s="134"/>
      <c r="AD3122" s="194">
        <f t="shared" si="208"/>
        <v>0</v>
      </c>
      <c r="AE3122" s="124" t="str">
        <f t="shared" si="207"/>
        <v/>
      </c>
      <c r="AF3122" s="195" t="str">
        <f t="shared" si="209"/>
        <v/>
      </c>
      <c r="AG3122" s="194" t="str">
        <f t="shared" si="210"/>
        <v/>
      </c>
      <c r="AH3122" s="194">
        <f>IF(AG3122="",0,IF(ISERROR(VLOOKUP(AG3122,AG$7:AG3121,1,FALSE)),1,0))</f>
        <v>0</v>
      </c>
      <c r="AI3122" s="194"/>
    </row>
    <row r="3123" spans="1:35" ht="16.5" customHeight="1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75">
        <f>IF(AND($X$5012&lt;&gt;" ",$X$5012&lt;&gt;0),IF(X3123=$X$5012,1+COUNTIF(U$7:U3122,"&gt;0"),0),0)</f>
        <v>0</v>
      </c>
      <c r="V3123" s="178" t="s">
        <v>3312</v>
      </c>
      <c r="W3123" s="130"/>
      <c r="X3123" s="131"/>
      <c r="Y3123" s="131"/>
      <c r="Z3123" s="206"/>
      <c r="AA3123" s="134"/>
      <c r="AB3123" s="174">
        <f>IF(AC3123="totale",SUMIF(AA$7:AA3123,"somma",Z$7:Z3123)-SUMIF(AC$7:AC3122,"totale",AB$7:AB3122),0)</f>
        <v>0</v>
      </c>
      <c r="AC3123" s="134"/>
      <c r="AD3123" s="194">
        <f t="shared" si="208"/>
        <v>0</v>
      </c>
      <c r="AE3123" s="124" t="str">
        <f t="shared" si="207"/>
        <v/>
      </c>
      <c r="AF3123" s="195" t="str">
        <f t="shared" si="209"/>
        <v/>
      </c>
      <c r="AG3123" s="194" t="str">
        <f t="shared" si="210"/>
        <v/>
      </c>
      <c r="AH3123" s="194">
        <f>IF(AG3123="",0,IF(ISERROR(VLOOKUP(AG3123,AG$7:AG3122,1,FALSE)),1,0))</f>
        <v>0</v>
      </c>
      <c r="AI3123" s="194"/>
    </row>
    <row r="3124" spans="1:35" ht="16.5" customHeight="1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75">
        <f>IF(AND($X$5012&lt;&gt;" ",$X$5012&lt;&gt;0),IF(X3124=$X$5012,1+COUNTIF(U$7:U3123,"&gt;0"),0),0)</f>
        <v>0</v>
      </c>
      <c r="V3124" s="178" t="s">
        <v>3313</v>
      </c>
      <c r="W3124" s="130"/>
      <c r="X3124" s="131"/>
      <c r="Y3124" s="131"/>
      <c r="Z3124" s="206"/>
      <c r="AA3124" s="134"/>
      <c r="AB3124" s="174">
        <f>IF(AC3124="totale",SUMIF(AA$7:AA3124,"somma",Z$7:Z3124)-SUMIF(AC$7:AC3123,"totale",AB$7:AB3123),0)</f>
        <v>0</v>
      </c>
      <c r="AC3124" s="134"/>
      <c r="AD3124" s="194">
        <f t="shared" si="208"/>
        <v>0</v>
      </c>
      <c r="AE3124" s="124" t="str">
        <f t="shared" si="207"/>
        <v/>
      </c>
      <c r="AF3124" s="195" t="str">
        <f t="shared" si="209"/>
        <v/>
      </c>
      <c r="AG3124" s="194" t="str">
        <f t="shared" si="210"/>
        <v/>
      </c>
      <c r="AH3124" s="194">
        <f>IF(AG3124="",0,IF(ISERROR(VLOOKUP(AG3124,AG$7:AG3123,1,FALSE)),1,0))</f>
        <v>0</v>
      </c>
      <c r="AI3124" s="194"/>
    </row>
    <row r="3125" spans="1:35" ht="16.5" customHeight="1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75">
        <f>IF(AND($X$5012&lt;&gt;" ",$X$5012&lt;&gt;0),IF(X3125=$X$5012,1+COUNTIF(U$7:U3124,"&gt;0"),0),0)</f>
        <v>0</v>
      </c>
      <c r="V3125" s="178" t="s">
        <v>3314</v>
      </c>
      <c r="W3125" s="130"/>
      <c r="X3125" s="131"/>
      <c r="Y3125" s="131"/>
      <c r="Z3125" s="206"/>
      <c r="AA3125" s="134"/>
      <c r="AB3125" s="174">
        <f>IF(AC3125="totale",SUMIF(AA$7:AA3125,"somma",Z$7:Z3125)-SUMIF(AC$7:AC3124,"totale",AB$7:AB3124),0)</f>
        <v>0</v>
      </c>
      <c r="AC3125" s="134"/>
      <c r="AD3125" s="194">
        <f t="shared" si="208"/>
        <v>0</v>
      </c>
      <c r="AE3125" s="124" t="str">
        <f t="shared" si="207"/>
        <v/>
      </c>
      <c r="AF3125" s="195" t="str">
        <f t="shared" si="209"/>
        <v/>
      </c>
      <c r="AG3125" s="194" t="str">
        <f t="shared" si="210"/>
        <v/>
      </c>
      <c r="AH3125" s="194">
        <f>IF(AG3125="",0,IF(ISERROR(VLOOKUP(AG3125,AG$7:AG3124,1,FALSE)),1,0))</f>
        <v>0</v>
      </c>
      <c r="AI3125" s="194"/>
    </row>
    <row r="3126" spans="1:35" ht="16.5" customHeight="1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75">
        <f>IF(AND($X$5012&lt;&gt;" ",$X$5012&lt;&gt;0),IF(X3126=$X$5012,1+COUNTIF(U$7:U3125,"&gt;0"),0),0)</f>
        <v>0</v>
      </c>
      <c r="V3126" s="178" t="s">
        <v>3315</v>
      </c>
      <c r="W3126" s="130"/>
      <c r="X3126" s="131"/>
      <c r="Y3126" s="131"/>
      <c r="Z3126" s="206"/>
      <c r="AA3126" s="134"/>
      <c r="AB3126" s="174">
        <f>IF(AC3126="totale",SUMIF(AA$7:AA3126,"somma",Z$7:Z3126)-SUMIF(AC$7:AC3125,"totale",AB$7:AB3125),0)</f>
        <v>0</v>
      </c>
      <c r="AC3126" s="134"/>
      <c r="AD3126" s="194">
        <f t="shared" si="208"/>
        <v>0</v>
      </c>
      <c r="AE3126" s="124" t="str">
        <f t="shared" si="207"/>
        <v/>
      </c>
      <c r="AF3126" s="195" t="str">
        <f t="shared" si="209"/>
        <v/>
      </c>
      <c r="AG3126" s="194" t="str">
        <f t="shared" si="210"/>
        <v/>
      </c>
      <c r="AH3126" s="194">
        <f>IF(AG3126="",0,IF(ISERROR(VLOOKUP(AG3126,AG$7:AG3125,1,FALSE)),1,0))</f>
        <v>0</v>
      </c>
      <c r="AI3126" s="194"/>
    </row>
    <row r="3127" spans="1:35" ht="16.5" customHeight="1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75">
        <f>IF(AND($X$5012&lt;&gt;" ",$X$5012&lt;&gt;0),IF(X3127=$X$5012,1+COUNTIF(U$7:U3126,"&gt;0"),0),0)</f>
        <v>0</v>
      </c>
      <c r="V3127" s="178" t="s">
        <v>3316</v>
      </c>
      <c r="W3127" s="130"/>
      <c r="X3127" s="131"/>
      <c r="Y3127" s="131"/>
      <c r="Z3127" s="206"/>
      <c r="AA3127" s="134"/>
      <c r="AB3127" s="174">
        <f>IF(AC3127="totale",SUMIF(AA$7:AA3127,"somma",Z$7:Z3127)-SUMIF(AC$7:AC3126,"totale",AB$7:AB3126),0)</f>
        <v>0</v>
      </c>
      <c r="AC3127" s="134"/>
      <c r="AD3127" s="194">
        <f t="shared" si="208"/>
        <v>0</v>
      </c>
      <c r="AE3127" s="124" t="str">
        <f t="shared" si="207"/>
        <v/>
      </c>
      <c r="AF3127" s="195" t="str">
        <f t="shared" si="209"/>
        <v/>
      </c>
      <c r="AG3127" s="194" t="str">
        <f t="shared" si="210"/>
        <v/>
      </c>
      <c r="AH3127" s="194">
        <f>IF(AG3127="",0,IF(ISERROR(VLOOKUP(AG3127,AG$7:AG3126,1,FALSE)),1,0))</f>
        <v>0</v>
      </c>
      <c r="AI3127" s="194"/>
    </row>
    <row r="3128" spans="1:35" ht="16.5" customHeight="1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75">
        <f>IF(AND($X$5012&lt;&gt;" ",$X$5012&lt;&gt;0),IF(X3128=$X$5012,1+COUNTIF(U$7:U3127,"&gt;0"),0),0)</f>
        <v>0</v>
      </c>
      <c r="V3128" s="178" t="s">
        <v>3317</v>
      </c>
      <c r="W3128" s="130"/>
      <c r="X3128" s="131"/>
      <c r="Y3128" s="131"/>
      <c r="Z3128" s="206"/>
      <c r="AA3128" s="134"/>
      <c r="AB3128" s="174">
        <f>IF(AC3128="totale",SUMIF(AA$7:AA3128,"somma",Z$7:Z3128)-SUMIF(AC$7:AC3127,"totale",AB$7:AB3127),0)</f>
        <v>0</v>
      </c>
      <c r="AC3128" s="134"/>
      <c r="AD3128" s="194">
        <f t="shared" si="208"/>
        <v>0</v>
      </c>
      <c r="AE3128" s="124" t="str">
        <f t="shared" si="207"/>
        <v/>
      </c>
      <c r="AF3128" s="195" t="str">
        <f t="shared" si="209"/>
        <v/>
      </c>
      <c r="AG3128" s="194" t="str">
        <f t="shared" si="210"/>
        <v/>
      </c>
      <c r="AH3128" s="194">
        <f>IF(AG3128="",0,IF(ISERROR(VLOOKUP(AG3128,AG$7:AG3127,1,FALSE)),1,0))</f>
        <v>0</v>
      </c>
      <c r="AI3128" s="194"/>
    </row>
    <row r="3129" spans="1:35" ht="16.5" customHeight="1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75">
        <f>IF(AND($X$5012&lt;&gt;" ",$X$5012&lt;&gt;0),IF(X3129=$X$5012,1+COUNTIF(U$7:U3128,"&gt;0"),0),0)</f>
        <v>0</v>
      </c>
      <c r="V3129" s="178" t="s">
        <v>3318</v>
      </c>
      <c r="W3129" s="130"/>
      <c r="X3129" s="131"/>
      <c r="Y3129" s="131"/>
      <c r="Z3129" s="206"/>
      <c r="AA3129" s="134"/>
      <c r="AB3129" s="174">
        <f>IF(AC3129="totale",SUMIF(AA$7:AA3129,"somma",Z$7:Z3129)-SUMIF(AC$7:AC3128,"totale",AB$7:AB3128),0)</f>
        <v>0</v>
      </c>
      <c r="AC3129" s="134"/>
      <c r="AD3129" s="194">
        <f t="shared" si="208"/>
        <v>0</v>
      </c>
      <c r="AE3129" s="124" t="str">
        <f t="shared" si="207"/>
        <v/>
      </c>
      <c r="AF3129" s="195" t="str">
        <f t="shared" si="209"/>
        <v/>
      </c>
      <c r="AG3129" s="194" t="str">
        <f t="shared" si="210"/>
        <v/>
      </c>
      <c r="AH3129" s="194">
        <f>IF(AG3129="",0,IF(ISERROR(VLOOKUP(AG3129,AG$7:AG3128,1,FALSE)),1,0))</f>
        <v>0</v>
      </c>
      <c r="AI3129" s="194"/>
    </row>
    <row r="3130" spans="1:35" ht="16.5" customHeight="1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75">
        <f>IF(AND($X$5012&lt;&gt;" ",$X$5012&lt;&gt;0),IF(X3130=$X$5012,1+COUNTIF(U$7:U3129,"&gt;0"),0),0)</f>
        <v>0</v>
      </c>
      <c r="V3130" s="178" t="s">
        <v>3319</v>
      </c>
      <c r="W3130" s="130"/>
      <c r="X3130" s="131"/>
      <c r="Y3130" s="131"/>
      <c r="Z3130" s="206"/>
      <c r="AA3130" s="134"/>
      <c r="AB3130" s="174">
        <f>IF(AC3130="totale",SUMIF(AA$7:AA3130,"somma",Z$7:Z3130)-SUMIF(AC$7:AC3129,"totale",AB$7:AB3129),0)</f>
        <v>0</v>
      </c>
      <c r="AC3130" s="134"/>
      <c r="AD3130" s="194">
        <f t="shared" si="208"/>
        <v>0</v>
      </c>
      <c r="AE3130" s="124" t="str">
        <f t="shared" si="207"/>
        <v/>
      </c>
      <c r="AF3130" s="195" t="str">
        <f t="shared" si="209"/>
        <v/>
      </c>
      <c r="AG3130" s="194" t="str">
        <f t="shared" si="210"/>
        <v/>
      </c>
      <c r="AH3130" s="194">
        <f>IF(AG3130="",0,IF(ISERROR(VLOOKUP(AG3130,AG$7:AG3129,1,FALSE)),1,0))</f>
        <v>0</v>
      </c>
      <c r="AI3130" s="194"/>
    </row>
    <row r="3131" spans="1:35" ht="16.5" customHeight="1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75">
        <f>IF(AND($X$5012&lt;&gt;" ",$X$5012&lt;&gt;0),IF(X3131=$X$5012,1+COUNTIF(U$7:U3130,"&gt;0"),0),0)</f>
        <v>0</v>
      </c>
      <c r="V3131" s="178" t="s">
        <v>3320</v>
      </c>
      <c r="W3131" s="130"/>
      <c r="X3131" s="131"/>
      <c r="Y3131" s="131"/>
      <c r="Z3131" s="206"/>
      <c r="AA3131" s="134"/>
      <c r="AB3131" s="174">
        <f>IF(AC3131="totale",SUMIF(AA$7:AA3131,"somma",Z$7:Z3131)-SUMIF(AC$7:AC3130,"totale",AB$7:AB3130),0)</f>
        <v>0</v>
      </c>
      <c r="AC3131" s="134"/>
      <c r="AD3131" s="194">
        <f t="shared" si="208"/>
        <v>0</v>
      </c>
      <c r="AE3131" s="124" t="str">
        <f t="shared" si="207"/>
        <v/>
      </c>
      <c r="AF3131" s="195" t="str">
        <f t="shared" si="209"/>
        <v/>
      </c>
      <c r="AG3131" s="194" t="str">
        <f t="shared" si="210"/>
        <v/>
      </c>
      <c r="AH3131" s="194">
        <f>IF(AG3131="",0,IF(ISERROR(VLOOKUP(AG3131,AG$7:AG3130,1,FALSE)),1,0))</f>
        <v>0</v>
      </c>
      <c r="AI3131" s="194"/>
    </row>
    <row r="3132" spans="1:35" ht="16.5" customHeight="1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75">
        <f>IF(AND($X$5012&lt;&gt;" ",$X$5012&lt;&gt;0),IF(X3132=$X$5012,1+COUNTIF(U$7:U3131,"&gt;0"),0),0)</f>
        <v>0</v>
      </c>
      <c r="V3132" s="178" t="s">
        <v>3321</v>
      </c>
      <c r="W3132" s="130"/>
      <c r="X3132" s="131"/>
      <c r="Y3132" s="131"/>
      <c r="Z3132" s="206"/>
      <c r="AA3132" s="134"/>
      <c r="AB3132" s="174">
        <f>IF(AC3132="totale",SUMIF(AA$7:AA3132,"somma",Z$7:Z3132)-SUMIF(AC$7:AC3131,"totale",AB$7:AB3131),0)</f>
        <v>0</v>
      </c>
      <c r="AC3132" s="134"/>
      <c r="AD3132" s="194">
        <f t="shared" si="208"/>
        <v>0</v>
      </c>
      <c r="AE3132" s="124" t="str">
        <f t="shared" si="207"/>
        <v/>
      </c>
      <c r="AF3132" s="195" t="str">
        <f t="shared" si="209"/>
        <v/>
      </c>
      <c r="AG3132" s="194" t="str">
        <f t="shared" si="210"/>
        <v/>
      </c>
      <c r="AH3132" s="194">
        <f>IF(AG3132="",0,IF(ISERROR(VLOOKUP(AG3132,AG$7:AG3131,1,FALSE)),1,0))</f>
        <v>0</v>
      </c>
      <c r="AI3132" s="194"/>
    </row>
    <row r="3133" spans="1:35" ht="16.5" customHeight="1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75">
        <f>IF(AND($X$5012&lt;&gt;" ",$X$5012&lt;&gt;0),IF(X3133=$X$5012,1+COUNTIF(U$7:U3132,"&gt;0"),0),0)</f>
        <v>0</v>
      </c>
      <c r="V3133" s="178" t="s">
        <v>3322</v>
      </c>
      <c r="W3133" s="130"/>
      <c r="X3133" s="131"/>
      <c r="Y3133" s="131"/>
      <c r="Z3133" s="206"/>
      <c r="AA3133" s="134"/>
      <c r="AB3133" s="174">
        <f>IF(AC3133="totale",SUMIF(AA$7:AA3133,"somma",Z$7:Z3133)-SUMIF(AC$7:AC3132,"totale",AB$7:AB3132),0)</f>
        <v>0</v>
      </c>
      <c r="AC3133" s="134"/>
      <c r="AD3133" s="194">
        <f t="shared" si="208"/>
        <v>0</v>
      </c>
      <c r="AE3133" s="124" t="str">
        <f t="shared" si="207"/>
        <v/>
      </c>
      <c r="AF3133" s="195" t="str">
        <f t="shared" si="209"/>
        <v/>
      </c>
      <c r="AG3133" s="194" t="str">
        <f t="shared" si="210"/>
        <v/>
      </c>
      <c r="AH3133" s="194">
        <f>IF(AG3133="",0,IF(ISERROR(VLOOKUP(AG3133,AG$7:AG3132,1,FALSE)),1,0))</f>
        <v>0</v>
      </c>
      <c r="AI3133" s="194"/>
    </row>
    <row r="3134" spans="1:35" ht="16.5" customHeight="1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75">
        <f>IF(AND($X$5012&lt;&gt;" ",$X$5012&lt;&gt;0),IF(X3134=$X$5012,1+COUNTIF(U$7:U3133,"&gt;0"),0),0)</f>
        <v>0</v>
      </c>
      <c r="V3134" s="178" t="s">
        <v>3323</v>
      </c>
      <c r="W3134" s="130"/>
      <c r="X3134" s="131"/>
      <c r="Y3134" s="131"/>
      <c r="Z3134" s="206"/>
      <c r="AA3134" s="134"/>
      <c r="AB3134" s="174">
        <f>IF(AC3134="totale",SUMIF(AA$7:AA3134,"somma",Z$7:Z3134)-SUMIF(AC$7:AC3133,"totale",AB$7:AB3133),0)</f>
        <v>0</v>
      </c>
      <c r="AC3134" s="134"/>
      <c r="AD3134" s="194">
        <f t="shared" si="208"/>
        <v>0</v>
      </c>
      <c r="AE3134" s="124" t="str">
        <f t="shared" si="207"/>
        <v/>
      </c>
      <c r="AF3134" s="195" t="str">
        <f t="shared" si="209"/>
        <v/>
      </c>
      <c r="AG3134" s="194" t="str">
        <f t="shared" si="210"/>
        <v/>
      </c>
      <c r="AH3134" s="194">
        <f>IF(AG3134="",0,IF(ISERROR(VLOOKUP(AG3134,AG$7:AG3133,1,FALSE)),1,0))</f>
        <v>0</v>
      </c>
      <c r="AI3134" s="194"/>
    </row>
    <row r="3135" spans="1:35" ht="16.5" customHeight="1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75">
        <f>IF(AND($X$5012&lt;&gt;" ",$X$5012&lt;&gt;0),IF(X3135=$X$5012,1+COUNTIF(U$7:U3134,"&gt;0"),0),0)</f>
        <v>0</v>
      </c>
      <c r="V3135" s="178" t="s">
        <v>3324</v>
      </c>
      <c r="W3135" s="130"/>
      <c r="X3135" s="131"/>
      <c r="Y3135" s="131"/>
      <c r="Z3135" s="206"/>
      <c r="AA3135" s="134"/>
      <c r="AB3135" s="174">
        <f>IF(AC3135="totale",SUMIF(AA$7:AA3135,"somma",Z$7:Z3135)-SUMIF(AC$7:AC3134,"totale",AB$7:AB3134),0)</f>
        <v>0</v>
      </c>
      <c r="AC3135" s="134"/>
      <c r="AD3135" s="194">
        <f t="shared" si="208"/>
        <v>0</v>
      </c>
      <c r="AE3135" s="124" t="str">
        <f t="shared" si="207"/>
        <v/>
      </c>
      <c r="AF3135" s="195" t="str">
        <f t="shared" si="209"/>
        <v/>
      </c>
      <c r="AG3135" s="194" t="str">
        <f t="shared" si="210"/>
        <v/>
      </c>
      <c r="AH3135" s="194">
        <f>IF(AG3135="",0,IF(ISERROR(VLOOKUP(AG3135,AG$7:AG3134,1,FALSE)),1,0))</f>
        <v>0</v>
      </c>
      <c r="AI3135" s="194"/>
    </row>
    <row r="3136" spans="1:35" ht="16.5" customHeight="1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75">
        <f>IF(AND($X$5012&lt;&gt;" ",$X$5012&lt;&gt;0),IF(X3136=$X$5012,1+COUNTIF(U$7:U3135,"&gt;0"),0),0)</f>
        <v>0</v>
      </c>
      <c r="V3136" s="178" t="s">
        <v>3325</v>
      </c>
      <c r="W3136" s="130"/>
      <c r="X3136" s="131"/>
      <c r="Y3136" s="131"/>
      <c r="Z3136" s="206"/>
      <c r="AA3136" s="134"/>
      <c r="AB3136" s="174">
        <f>IF(AC3136="totale",SUMIF(AA$7:AA3136,"somma",Z$7:Z3136)-SUMIF(AC$7:AC3135,"totale",AB$7:AB3135),0)</f>
        <v>0</v>
      </c>
      <c r="AC3136" s="134"/>
      <c r="AD3136" s="194">
        <f t="shared" si="208"/>
        <v>0</v>
      </c>
      <c r="AE3136" s="124" t="str">
        <f t="shared" si="207"/>
        <v/>
      </c>
      <c r="AF3136" s="195" t="str">
        <f t="shared" si="209"/>
        <v/>
      </c>
      <c r="AG3136" s="194" t="str">
        <f t="shared" si="210"/>
        <v/>
      </c>
      <c r="AH3136" s="194">
        <f>IF(AG3136="",0,IF(ISERROR(VLOOKUP(AG3136,AG$7:AG3135,1,FALSE)),1,0))</f>
        <v>0</v>
      </c>
      <c r="AI3136" s="194"/>
    </row>
    <row r="3137" spans="1:35" ht="16.5" customHeight="1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75">
        <f>IF(AND($X$5012&lt;&gt;" ",$X$5012&lt;&gt;0),IF(X3137=$X$5012,1+COUNTIF(U$7:U3136,"&gt;0"),0),0)</f>
        <v>0</v>
      </c>
      <c r="V3137" s="178" t="s">
        <v>3326</v>
      </c>
      <c r="W3137" s="130"/>
      <c r="X3137" s="131"/>
      <c r="Y3137" s="131"/>
      <c r="Z3137" s="206"/>
      <c r="AA3137" s="134"/>
      <c r="AB3137" s="174">
        <f>IF(AC3137="totale",SUMIF(AA$7:AA3137,"somma",Z$7:Z3137)-SUMIF(AC$7:AC3136,"totale",AB$7:AB3136),0)</f>
        <v>0</v>
      </c>
      <c r="AC3137" s="134"/>
      <c r="AD3137" s="194">
        <f t="shared" si="208"/>
        <v>0</v>
      </c>
      <c r="AE3137" s="124" t="str">
        <f t="shared" si="207"/>
        <v/>
      </c>
      <c r="AF3137" s="195" t="str">
        <f t="shared" si="209"/>
        <v/>
      </c>
      <c r="AG3137" s="194" t="str">
        <f t="shared" si="210"/>
        <v/>
      </c>
      <c r="AH3137" s="194">
        <f>IF(AG3137="",0,IF(ISERROR(VLOOKUP(AG3137,AG$7:AG3136,1,FALSE)),1,0))</f>
        <v>0</v>
      </c>
      <c r="AI3137" s="194"/>
    </row>
    <row r="3138" spans="1:35" ht="16.5" customHeight="1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75">
        <f>IF(AND($X$5012&lt;&gt;" ",$X$5012&lt;&gt;0),IF(X3138=$X$5012,1+COUNTIF(U$7:U3137,"&gt;0"),0),0)</f>
        <v>0</v>
      </c>
      <c r="V3138" s="178" t="s">
        <v>3327</v>
      </c>
      <c r="W3138" s="130"/>
      <c r="X3138" s="131"/>
      <c r="Y3138" s="131"/>
      <c r="Z3138" s="206"/>
      <c r="AA3138" s="134"/>
      <c r="AB3138" s="174">
        <f>IF(AC3138="totale",SUMIF(AA$7:AA3138,"somma",Z$7:Z3138)-SUMIF(AC$7:AC3137,"totale",AB$7:AB3137),0)</f>
        <v>0</v>
      </c>
      <c r="AC3138" s="134"/>
      <c r="AD3138" s="194">
        <f t="shared" si="208"/>
        <v>0</v>
      </c>
      <c r="AE3138" s="124" t="str">
        <f t="shared" si="207"/>
        <v/>
      </c>
      <c r="AF3138" s="195" t="str">
        <f t="shared" si="209"/>
        <v/>
      </c>
      <c r="AG3138" s="194" t="str">
        <f t="shared" si="210"/>
        <v/>
      </c>
      <c r="AH3138" s="194">
        <f>IF(AG3138="",0,IF(ISERROR(VLOOKUP(AG3138,AG$7:AG3137,1,FALSE)),1,0))</f>
        <v>0</v>
      </c>
      <c r="AI3138" s="194"/>
    </row>
    <row r="3139" spans="1:35" ht="16.5" customHeight="1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75">
        <f>IF(AND($X$5012&lt;&gt;" ",$X$5012&lt;&gt;0),IF(X3139=$X$5012,1+COUNTIF(U$7:U3138,"&gt;0"),0),0)</f>
        <v>0</v>
      </c>
      <c r="V3139" s="178" t="s">
        <v>3328</v>
      </c>
      <c r="W3139" s="130"/>
      <c r="X3139" s="131"/>
      <c r="Y3139" s="131"/>
      <c r="Z3139" s="206"/>
      <c r="AA3139" s="134"/>
      <c r="AB3139" s="174">
        <f>IF(AC3139="totale",SUMIF(AA$7:AA3139,"somma",Z$7:Z3139)-SUMIF(AC$7:AC3138,"totale",AB$7:AB3138),0)</f>
        <v>0</v>
      </c>
      <c r="AC3139" s="134"/>
      <c r="AD3139" s="194">
        <f t="shared" si="208"/>
        <v>0</v>
      </c>
      <c r="AE3139" s="124" t="str">
        <f t="shared" si="207"/>
        <v/>
      </c>
      <c r="AF3139" s="195" t="str">
        <f t="shared" si="209"/>
        <v/>
      </c>
      <c r="AG3139" s="194" t="str">
        <f t="shared" si="210"/>
        <v/>
      </c>
      <c r="AH3139" s="194">
        <f>IF(AG3139="",0,IF(ISERROR(VLOOKUP(AG3139,AG$7:AG3138,1,FALSE)),1,0))</f>
        <v>0</v>
      </c>
      <c r="AI3139" s="194"/>
    </row>
    <row r="3140" spans="1:35" ht="16.5" customHeight="1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75">
        <f>IF(AND($X$5012&lt;&gt;" ",$X$5012&lt;&gt;0),IF(X3140=$X$5012,1+COUNTIF(U$7:U3139,"&gt;0"),0),0)</f>
        <v>0</v>
      </c>
      <c r="V3140" s="178" t="s">
        <v>3329</v>
      </c>
      <c r="W3140" s="130"/>
      <c r="X3140" s="131"/>
      <c r="Y3140" s="131"/>
      <c r="Z3140" s="206"/>
      <c r="AA3140" s="134"/>
      <c r="AB3140" s="174">
        <f>IF(AC3140="totale",SUMIF(AA$7:AA3140,"somma",Z$7:Z3140)-SUMIF(AC$7:AC3139,"totale",AB$7:AB3139),0)</f>
        <v>0</v>
      </c>
      <c r="AC3140" s="134"/>
      <c r="AD3140" s="194">
        <f t="shared" si="208"/>
        <v>0</v>
      </c>
      <c r="AE3140" s="124" t="str">
        <f t="shared" si="207"/>
        <v/>
      </c>
      <c r="AF3140" s="195" t="str">
        <f t="shared" si="209"/>
        <v/>
      </c>
      <c r="AG3140" s="194" t="str">
        <f t="shared" si="210"/>
        <v/>
      </c>
      <c r="AH3140" s="194">
        <f>IF(AG3140="",0,IF(ISERROR(VLOOKUP(AG3140,AG$7:AG3139,1,FALSE)),1,0))</f>
        <v>0</v>
      </c>
      <c r="AI3140" s="194"/>
    </row>
    <row r="3141" spans="1:35" ht="16.5" customHeight="1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75">
        <f>IF(AND($X$5012&lt;&gt;" ",$X$5012&lt;&gt;0),IF(X3141=$X$5012,1+COUNTIF(U$7:U3140,"&gt;0"),0),0)</f>
        <v>0</v>
      </c>
      <c r="V3141" s="178" t="s">
        <v>3330</v>
      </c>
      <c r="W3141" s="130"/>
      <c r="X3141" s="131"/>
      <c r="Y3141" s="131"/>
      <c r="Z3141" s="206"/>
      <c r="AA3141" s="134"/>
      <c r="AB3141" s="174">
        <f>IF(AC3141="totale",SUMIF(AA$7:AA3141,"somma",Z$7:Z3141)-SUMIF(AC$7:AC3140,"totale",AB$7:AB3140),0)</f>
        <v>0</v>
      </c>
      <c r="AC3141" s="134"/>
      <c r="AD3141" s="194">
        <f t="shared" si="208"/>
        <v>0</v>
      </c>
      <c r="AE3141" s="124" t="str">
        <f t="shared" si="207"/>
        <v/>
      </c>
      <c r="AF3141" s="195" t="str">
        <f t="shared" si="209"/>
        <v/>
      </c>
      <c r="AG3141" s="194" t="str">
        <f t="shared" si="210"/>
        <v/>
      </c>
      <c r="AH3141" s="194">
        <f>IF(AG3141="",0,IF(ISERROR(VLOOKUP(AG3141,AG$7:AG3140,1,FALSE)),1,0))</f>
        <v>0</v>
      </c>
      <c r="AI3141" s="194"/>
    </row>
    <row r="3142" spans="1:35" ht="16.5" customHeight="1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75">
        <f>IF(AND($X$5012&lt;&gt;" ",$X$5012&lt;&gt;0),IF(X3142=$X$5012,1+COUNTIF(U$7:U3141,"&gt;0"),0),0)</f>
        <v>0</v>
      </c>
      <c r="V3142" s="178" t="s">
        <v>3331</v>
      </c>
      <c r="W3142" s="130"/>
      <c r="X3142" s="131"/>
      <c r="Y3142" s="131"/>
      <c r="Z3142" s="206"/>
      <c r="AA3142" s="134"/>
      <c r="AB3142" s="174">
        <f>IF(AC3142="totale",SUMIF(AA$7:AA3142,"somma",Z$7:Z3142)-SUMIF(AC$7:AC3141,"totale",AB$7:AB3141),0)</f>
        <v>0</v>
      </c>
      <c r="AC3142" s="134"/>
      <c r="AD3142" s="194">
        <f t="shared" si="208"/>
        <v>0</v>
      </c>
      <c r="AE3142" s="124" t="str">
        <f t="shared" ref="AE3142:AE3205" si="211">IF(W3142&gt;0,CONCATENATE(MONTH(W3142)&amp;X3142),"")</f>
        <v/>
      </c>
      <c r="AF3142" s="195" t="str">
        <f t="shared" si="209"/>
        <v/>
      </c>
      <c r="AG3142" s="194" t="str">
        <f t="shared" si="210"/>
        <v/>
      </c>
      <c r="AH3142" s="194">
        <f>IF(AG3142="",0,IF(ISERROR(VLOOKUP(AG3142,AG$7:AG3141,1,FALSE)),1,0))</f>
        <v>0</v>
      </c>
      <c r="AI3142" s="194"/>
    </row>
    <row r="3143" spans="1:35" ht="16.5" customHeight="1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75">
        <f>IF(AND($X$5012&lt;&gt;" ",$X$5012&lt;&gt;0),IF(X3143=$X$5012,1+COUNTIF(U$7:U3142,"&gt;0"),0),0)</f>
        <v>0</v>
      </c>
      <c r="V3143" s="178" t="s">
        <v>3332</v>
      </c>
      <c r="W3143" s="130"/>
      <c r="X3143" s="131"/>
      <c r="Y3143" s="131"/>
      <c r="Z3143" s="206"/>
      <c r="AA3143" s="134"/>
      <c r="AB3143" s="174">
        <f>IF(AC3143="totale",SUMIF(AA$7:AA3143,"somma",Z$7:Z3143)-SUMIF(AC$7:AC3142,"totale",AB$7:AB3142),0)</f>
        <v>0</v>
      </c>
      <c r="AC3143" s="134"/>
      <c r="AD3143" s="194">
        <f t="shared" si="208"/>
        <v>0</v>
      </c>
      <c r="AE3143" s="124" t="str">
        <f t="shared" si="211"/>
        <v/>
      </c>
      <c r="AF3143" s="195" t="str">
        <f t="shared" si="209"/>
        <v/>
      </c>
      <c r="AG3143" s="194" t="str">
        <f t="shared" si="210"/>
        <v/>
      </c>
      <c r="AH3143" s="194">
        <f>IF(AG3143="",0,IF(ISERROR(VLOOKUP(AG3143,AG$7:AG3142,1,FALSE)),1,0))</f>
        <v>0</v>
      </c>
      <c r="AI3143" s="194"/>
    </row>
    <row r="3144" spans="1:35" ht="16.5" customHeight="1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75">
        <f>IF(AND($X$5012&lt;&gt;" ",$X$5012&lt;&gt;0),IF(X3144=$X$5012,1+COUNTIF(U$7:U3143,"&gt;0"),0),0)</f>
        <v>0</v>
      </c>
      <c r="V3144" s="178" t="s">
        <v>3333</v>
      </c>
      <c r="W3144" s="130"/>
      <c r="X3144" s="131"/>
      <c r="Y3144" s="131"/>
      <c r="Z3144" s="206"/>
      <c r="AA3144" s="134"/>
      <c r="AB3144" s="174">
        <f>IF(AC3144="totale",SUMIF(AA$7:AA3144,"somma",Z$7:Z3144)-SUMIF(AC$7:AC3143,"totale",AB$7:AB3143),0)</f>
        <v>0</v>
      </c>
      <c r="AC3144" s="134"/>
      <c r="AD3144" s="194">
        <f t="shared" ref="AD3144:AD3207" si="212">IF(ISBLANK(X3144),0,VLOOKUP(X3144,$B$8:$E$57,1,FALSE))</f>
        <v>0</v>
      </c>
      <c r="AE3144" s="124" t="str">
        <f t="shared" si="211"/>
        <v/>
      </c>
      <c r="AF3144" s="195" t="str">
        <f t="shared" ref="AF3144:AF3207" si="213">IF(OR(AND(Z3144&lt;&gt;0,ISBLANK(X3144)),ISERROR(AD3144)),"ERR","")</f>
        <v/>
      </c>
      <c r="AG3144" s="194" t="str">
        <f t="shared" si="210"/>
        <v/>
      </c>
      <c r="AH3144" s="194">
        <f>IF(AG3144="",0,IF(ISERROR(VLOOKUP(AG3144,AG$7:AG3143,1,FALSE)),1,0))</f>
        <v>0</v>
      </c>
      <c r="AI3144" s="194"/>
    </row>
    <row r="3145" spans="1:35" ht="16.5" customHeight="1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75">
        <f>IF(AND($X$5012&lt;&gt;" ",$X$5012&lt;&gt;0),IF(X3145=$X$5012,1+COUNTIF(U$7:U3144,"&gt;0"),0),0)</f>
        <v>0</v>
      </c>
      <c r="V3145" s="178" t="s">
        <v>3334</v>
      </c>
      <c r="W3145" s="130"/>
      <c r="X3145" s="131"/>
      <c r="Y3145" s="131"/>
      <c r="Z3145" s="206"/>
      <c r="AA3145" s="134"/>
      <c r="AB3145" s="174">
        <f>IF(AC3145="totale",SUMIF(AA$7:AA3145,"somma",Z$7:Z3145)-SUMIF(AC$7:AC3144,"totale",AB$7:AB3144),0)</f>
        <v>0</v>
      </c>
      <c r="AC3145" s="134"/>
      <c r="AD3145" s="194">
        <f t="shared" si="212"/>
        <v>0</v>
      </c>
      <c r="AE3145" s="124" t="str">
        <f t="shared" si="211"/>
        <v/>
      </c>
      <c r="AF3145" s="195" t="str">
        <f t="shared" si="213"/>
        <v/>
      </c>
      <c r="AG3145" s="194" t="str">
        <f t="shared" si="210"/>
        <v/>
      </c>
      <c r="AH3145" s="194">
        <f>IF(AG3145="",0,IF(ISERROR(VLOOKUP(AG3145,AG$7:AG3144,1,FALSE)),1,0))</f>
        <v>0</v>
      </c>
      <c r="AI3145" s="194"/>
    </row>
    <row r="3146" spans="1:35" ht="16.5" customHeight="1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75">
        <f>IF(AND($X$5012&lt;&gt;" ",$X$5012&lt;&gt;0),IF(X3146=$X$5012,1+COUNTIF(U$7:U3145,"&gt;0"),0),0)</f>
        <v>0</v>
      </c>
      <c r="V3146" s="178" t="s">
        <v>3335</v>
      </c>
      <c r="W3146" s="130"/>
      <c r="X3146" s="131"/>
      <c r="Y3146" s="131"/>
      <c r="Z3146" s="206"/>
      <c r="AA3146" s="134"/>
      <c r="AB3146" s="174">
        <f>IF(AC3146="totale",SUMIF(AA$7:AA3146,"somma",Z$7:Z3146)-SUMIF(AC$7:AC3145,"totale",AB$7:AB3145),0)</f>
        <v>0</v>
      </c>
      <c r="AC3146" s="134"/>
      <c r="AD3146" s="194">
        <f t="shared" si="212"/>
        <v>0</v>
      </c>
      <c r="AE3146" s="124" t="str">
        <f t="shared" si="211"/>
        <v/>
      </c>
      <c r="AF3146" s="195" t="str">
        <f t="shared" si="213"/>
        <v/>
      </c>
      <c r="AG3146" s="194" t="str">
        <f t="shared" ref="AG3146:AG3209" si="214">IF(W3146&gt;0,CONCATENATE(MONTH(W3146),"-",YEAR(W3146)),"")</f>
        <v/>
      </c>
      <c r="AH3146" s="194">
        <f>IF(AG3146="",0,IF(ISERROR(VLOOKUP(AG3146,AG$7:AG3145,1,FALSE)),1,0))</f>
        <v>0</v>
      </c>
      <c r="AI3146" s="194"/>
    </row>
    <row r="3147" spans="1:35" ht="16.5" customHeight="1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75">
        <f>IF(AND($X$5012&lt;&gt;" ",$X$5012&lt;&gt;0),IF(X3147=$X$5012,1+COUNTIF(U$7:U3146,"&gt;0"),0),0)</f>
        <v>0</v>
      </c>
      <c r="V3147" s="178" t="s">
        <v>3336</v>
      </c>
      <c r="W3147" s="130"/>
      <c r="X3147" s="131"/>
      <c r="Y3147" s="131"/>
      <c r="Z3147" s="206"/>
      <c r="AA3147" s="134"/>
      <c r="AB3147" s="174">
        <f>IF(AC3147="totale",SUMIF(AA$7:AA3147,"somma",Z$7:Z3147)-SUMIF(AC$7:AC3146,"totale",AB$7:AB3146),0)</f>
        <v>0</v>
      </c>
      <c r="AC3147" s="134"/>
      <c r="AD3147" s="194">
        <f t="shared" si="212"/>
        <v>0</v>
      </c>
      <c r="AE3147" s="124" t="str">
        <f t="shared" si="211"/>
        <v/>
      </c>
      <c r="AF3147" s="195" t="str">
        <f t="shared" si="213"/>
        <v/>
      </c>
      <c r="AG3147" s="194" t="str">
        <f t="shared" si="214"/>
        <v/>
      </c>
      <c r="AH3147" s="194">
        <f>IF(AG3147="",0,IF(ISERROR(VLOOKUP(AG3147,AG$7:AG3146,1,FALSE)),1,0))</f>
        <v>0</v>
      </c>
      <c r="AI3147" s="194"/>
    </row>
    <row r="3148" spans="1:35" ht="16.5" customHeight="1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75">
        <f>IF(AND($X$5012&lt;&gt;" ",$X$5012&lt;&gt;0),IF(X3148=$X$5012,1+COUNTIF(U$7:U3147,"&gt;0"),0),0)</f>
        <v>0</v>
      </c>
      <c r="V3148" s="178" t="s">
        <v>3337</v>
      </c>
      <c r="W3148" s="130"/>
      <c r="X3148" s="131"/>
      <c r="Y3148" s="131"/>
      <c r="Z3148" s="206"/>
      <c r="AA3148" s="134"/>
      <c r="AB3148" s="174">
        <f>IF(AC3148="totale",SUMIF(AA$7:AA3148,"somma",Z$7:Z3148)-SUMIF(AC$7:AC3147,"totale",AB$7:AB3147),0)</f>
        <v>0</v>
      </c>
      <c r="AC3148" s="134"/>
      <c r="AD3148" s="194">
        <f t="shared" si="212"/>
        <v>0</v>
      </c>
      <c r="AE3148" s="124" t="str">
        <f t="shared" si="211"/>
        <v/>
      </c>
      <c r="AF3148" s="195" t="str">
        <f t="shared" si="213"/>
        <v/>
      </c>
      <c r="AG3148" s="194" t="str">
        <f t="shared" si="214"/>
        <v/>
      </c>
      <c r="AH3148" s="194">
        <f>IF(AG3148="",0,IF(ISERROR(VLOOKUP(AG3148,AG$7:AG3147,1,FALSE)),1,0))</f>
        <v>0</v>
      </c>
      <c r="AI3148" s="194"/>
    </row>
    <row r="3149" spans="1:35" ht="16.5" customHeight="1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75">
        <f>IF(AND($X$5012&lt;&gt;" ",$X$5012&lt;&gt;0),IF(X3149=$X$5012,1+COUNTIF(U$7:U3148,"&gt;0"),0),0)</f>
        <v>0</v>
      </c>
      <c r="V3149" s="178" t="s">
        <v>3338</v>
      </c>
      <c r="W3149" s="130"/>
      <c r="X3149" s="131"/>
      <c r="Y3149" s="131"/>
      <c r="Z3149" s="206"/>
      <c r="AA3149" s="134"/>
      <c r="AB3149" s="174">
        <f>IF(AC3149="totale",SUMIF(AA$7:AA3149,"somma",Z$7:Z3149)-SUMIF(AC$7:AC3148,"totale",AB$7:AB3148),0)</f>
        <v>0</v>
      </c>
      <c r="AC3149" s="134"/>
      <c r="AD3149" s="194">
        <f t="shared" si="212"/>
        <v>0</v>
      </c>
      <c r="AE3149" s="124" t="str">
        <f t="shared" si="211"/>
        <v/>
      </c>
      <c r="AF3149" s="195" t="str">
        <f t="shared" si="213"/>
        <v/>
      </c>
      <c r="AG3149" s="194" t="str">
        <f t="shared" si="214"/>
        <v/>
      </c>
      <c r="AH3149" s="194">
        <f>IF(AG3149="",0,IF(ISERROR(VLOOKUP(AG3149,AG$7:AG3148,1,FALSE)),1,0))</f>
        <v>0</v>
      </c>
      <c r="AI3149" s="194"/>
    </row>
    <row r="3150" spans="1:35" ht="16.5" customHeight="1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75">
        <f>IF(AND($X$5012&lt;&gt;" ",$X$5012&lt;&gt;0),IF(X3150=$X$5012,1+COUNTIF(U$7:U3149,"&gt;0"),0),0)</f>
        <v>0</v>
      </c>
      <c r="V3150" s="178" t="s">
        <v>3339</v>
      </c>
      <c r="W3150" s="130"/>
      <c r="X3150" s="131"/>
      <c r="Y3150" s="131"/>
      <c r="Z3150" s="206"/>
      <c r="AA3150" s="134"/>
      <c r="AB3150" s="174">
        <f>IF(AC3150="totale",SUMIF(AA$7:AA3150,"somma",Z$7:Z3150)-SUMIF(AC$7:AC3149,"totale",AB$7:AB3149),0)</f>
        <v>0</v>
      </c>
      <c r="AC3150" s="134"/>
      <c r="AD3150" s="194">
        <f t="shared" si="212"/>
        <v>0</v>
      </c>
      <c r="AE3150" s="124" t="str">
        <f t="shared" si="211"/>
        <v/>
      </c>
      <c r="AF3150" s="195" t="str">
        <f t="shared" si="213"/>
        <v/>
      </c>
      <c r="AG3150" s="194" t="str">
        <f t="shared" si="214"/>
        <v/>
      </c>
      <c r="AH3150" s="194">
        <f>IF(AG3150="",0,IF(ISERROR(VLOOKUP(AG3150,AG$7:AG3149,1,FALSE)),1,0))</f>
        <v>0</v>
      </c>
      <c r="AI3150" s="194"/>
    </row>
    <row r="3151" spans="1:35" ht="16.5" customHeight="1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75">
        <f>IF(AND($X$5012&lt;&gt;" ",$X$5012&lt;&gt;0),IF(X3151=$X$5012,1+COUNTIF(U$7:U3150,"&gt;0"),0),0)</f>
        <v>0</v>
      </c>
      <c r="V3151" s="178" t="s">
        <v>3340</v>
      </c>
      <c r="W3151" s="130"/>
      <c r="X3151" s="131"/>
      <c r="Y3151" s="131"/>
      <c r="Z3151" s="206"/>
      <c r="AA3151" s="134"/>
      <c r="AB3151" s="174">
        <f>IF(AC3151="totale",SUMIF(AA$7:AA3151,"somma",Z$7:Z3151)-SUMIF(AC$7:AC3150,"totale",AB$7:AB3150),0)</f>
        <v>0</v>
      </c>
      <c r="AC3151" s="134"/>
      <c r="AD3151" s="194">
        <f t="shared" si="212"/>
        <v>0</v>
      </c>
      <c r="AE3151" s="124" t="str">
        <f t="shared" si="211"/>
        <v/>
      </c>
      <c r="AF3151" s="195" t="str">
        <f t="shared" si="213"/>
        <v/>
      </c>
      <c r="AG3151" s="194" t="str">
        <f t="shared" si="214"/>
        <v/>
      </c>
      <c r="AH3151" s="194">
        <f>IF(AG3151="",0,IF(ISERROR(VLOOKUP(AG3151,AG$7:AG3150,1,FALSE)),1,0))</f>
        <v>0</v>
      </c>
      <c r="AI3151" s="194"/>
    </row>
    <row r="3152" spans="1:35" ht="16.5" customHeight="1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75">
        <f>IF(AND($X$5012&lt;&gt;" ",$X$5012&lt;&gt;0),IF(X3152=$X$5012,1+COUNTIF(U$7:U3151,"&gt;0"),0),0)</f>
        <v>0</v>
      </c>
      <c r="V3152" s="178" t="s">
        <v>3341</v>
      </c>
      <c r="W3152" s="130"/>
      <c r="X3152" s="131"/>
      <c r="Y3152" s="131"/>
      <c r="Z3152" s="206"/>
      <c r="AA3152" s="134"/>
      <c r="AB3152" s="174">
        <f>IF(AC3152="totale",SUMIF(AA$7:AA3152,"somma",Z$7:Z3152)-SUMIF(AC$7:AC3151,"totale",AB$7:AB3151),0)</f>
        <v>0</v>
      </c>
      <c r="AC3152" s="134"/>
      <c r="AD3152" s="194">
        <f t="shared" si="212"/>
        <v>0</v>
      </c>
      <c r="AE3152" s="124" t="str">
        <f t="shared" si="211"/>
        <v/>
      </c>
      <c r="AF3152" s="195" t="str">
        <f t="shared" si="213"/>
        <v/>
      </c>
      <c r="AG3152" s="194" t="str">
        <f t="shared" si="214"/>
        <v/>
      </c>
      <c r="AH3152" s="194">
        <f>IF(AG3152="",0,IF(ISERROR(VLOOKUP(AG3152,AG$7:AG3151,1,FALSE)),1,0))</f>
        <v>0</v>
      </c>
      <c r="AI3152" s="194"/>
    </row>
    <row r="3153" spans="1:35" ht="16.5" customHeight="1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75">
        <f>IF(AND($X$5012&lt;&gt;" ",$X$5012&lt;&gt;0),IF(X3153=$X$5012,1+COUNTIF(U$7:U3152,"&gt;0"),0),0)</f>
        <v>0</v>
      </c>
      <c r="V3153" s="178" t="s">
        <v>3342</v>
      </c>
      <c r="W3153" s="130"/>
      <c r="X3153" s="131"/>
      <c r="Y3153" s="131"/>
      <c r="Z3153" s="206"/>
      <c r="AA3153" s="134"/>
      <c r="AB3153" s="174">
        <f>IF(AC3153="totale",SUMIF(AA$7:AA3153,"somma",Z$7:Z3153)-SUMIF(AC$7:AC3152,"totale",AB$7:AB3152),0)</f>
        <v>0</v>
      </c>
      <c r="AC3153" s="134"/>
      <c r="AD3153" s="194">
        <f t="shared" si="212"/>
        <v>0</v>
      </c>
      <c r="AE3153" s="124" t="str">
        <f t="shared" si="211"/>
        <v/>
      </c>
      <c r="AF3153" s="195" t="str">
        <f t="shared" si="213"/>
        <v/>
      </c>
      <c r="AG3153" s="194" t="str">
        <f t="shared" si="214"/>
        <v/>
      </c>
      <c r="AH3153" s="194">
        <f>IF(AG3153="",0,IF(ISERROR(VLOOKUP(AG3153,AG$7:AG3152,1,FALSE)),1,0))</f>
        <v>0</v>
      </c>
      <c r="AI3153" s="194"/>
    </row>
    <row r="3154" spans="1:35" ht="16.5" customHeight="1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75">
        <f>IF(AND($X$5012&lt;&gt;" ",$X$5012&lt;&gt;0),IF(X3154=$X$5012,1+COUNTIF(U$7:U3153,"&gt;0"),0),0)</f>
        <v>0</v>
      </c>
      <c r="V3154" s="178" t="s">
        <v>3343</v>
      </c>
      <c r="W3154" s="130"/>
      <c r="X3154" s="131"/>
      <c r="Y3154" s="131"/>
      <c r="Z3154" s="206"/>
      <c r="AA3154" s="134"/>
      <c r="AB3154" s="174">
        <f>IF(AC3154="totale",SUMIF(AA$7:AA3154,"somma",Z$7:Z3154)-SUMIF(AC$7:AC3153,"totale",AB$7:AB3153),0)</f>
        <v>0</v>
      </c>
      <c r="AC3154" s="134"/>
      <c r="AD3154" s="194">
        <f t="shared" si="212"/>
        <v>0</v>
      </c>
      <c r="AE3154" s="124" t="str">
        <f t="shared" si="211"/>
        <v/>
      </c>
      <c r="AF3154" s="195" t="str">
        <f t="shared" si="213"/>
        <v/>
      </c>
      <c r="AG3154" s="194" t="str">
        <f t="shared" si="214"/>
        <v/>
      </c>
      <c r="AH3154" s="194">
        <f>IF(AG3154="",0,IF(ISERROR(VLOOKUP(AG3154,AG$7:AG3153,1,FALSE)),1,0))</f>
        <v>0</v>
      </c>
      <c r="AI3154" s="194"/>
    </row>
    <row r="3155" spans="1:35" ht="16.5" customHeight="1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75">
        <f>IF(AND($X$5012&lt;&gt;" ",$X$5012&lt;&gt;0),IF(X3155=$X$5012,1+COUNTIF(U$7:U3154,"&gt;0"),0),0)</f>
        <v>0</v>
      </c>
      <c r="V3155" s="178" t="s">
        <v>3344</v>
      </c>
      <c r="W3155" s="130"/>
      <c r="X3155" s="131"/>
      <c r="Y3155" s="131"/>
      <c r="Z3155" s="206"/>
      <c r="AA3155" s="134"/>
      <c r="AB3155" s="174">
        <f>IF(AC3155="totale",SUMIF(AA$7:AA3155,"somma",Z$7:Z3155)-SUMIF(AC$7:AC3154,"totale",AB$7:AB3154),0)</f>
        <v>0</v>
      </c>
      <c r="AC3155" s="134"/>
      <c r="AD3155" s="194">
        <f t="shared" si="212"/>
        <v>0</v>
      </c>
      <c r="AE3155" s="124" t="str">
        <f t="shared" si="211"/>
        <v/>
      </c>
      <c r="AF3155" s="195" t="str">
        <f t="shared" si="213"/>
        <v/>
      </c>
      <c r="AG3155" s="194" t="str">
        <f t="shared" si="214"/>
        <v/>
      </c>
      <c r="AH3155" s="194">
        <f>IF(AG3155="",0,IF(ISERROR(VLOOKUP(AG3155,AG$7:AG3154,1,FALSE)),1,0))</f>
        <v>0</v>
      </c>
      <c r="AI3155" s="194"/>
    </row>
    <row r="3156" spans="1:35" ht="16.5" customHeight="1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75">
        <f>IF(AND($X$5012&lt;&gt;" ",$X$5012&lt;&gt;0),IF(X3156=$X$5012,1+COUNTIF(U$7:U3155,"&gt;0"),0),0)</f>
        <v>0</v>
      </c>
      <c r="V3156" s="178" t="s">
        <v>3345</v>
      </c>
      <c r="W3156" s="130"/>
      <c r="X3156" s="131"/>
      <c r="Y3156" s="131"/>
      <c r="Z3156" s="206"/>
      <c r="AA3156" s="134"/>
      <c r="AB3156" s="174">
        <f>IF(AC3156="totale",SUMIF(AA$7:AA3156,"somma",Z$7:Z3156)-SUMIF(AC$7:AC3155,"totale",AB$7:AB3155),0)</f>
        <v>0</v>
      </c>
      <c r="AC3156" s="134"/>
      <c r="AD3156" s="194">
        <f t="shared" si="212"/>
        <v>0</v>
      </c>
      <c r="AE3156" s="124" t="str">
        <f t="shared" si="211"/>
        <v/>
      </c>
      <c r="AF3156" s="195" t="str">
        <f t="shared" si="213"/>
        <v/>
      </c>
      <c r="AG3156" s="194" t="str">
        <f t="shared" si="214"/>
        <v/>
      </c>
      <c r="AH3156" s="194">
        <f>IF(AG3156="",0,IF(ISERROR(VLOOKUP(AG3156,AG$7:AG3155,1,FALSE)),1,0))</f>
        <v>0</v>
      </c>
      <c r="AI3156" s="194"/>
    </row>
    <row r="3157" spans="1:35" ht="16.5" customHeight="1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75">
        <f>IF(AND($X$5012&lt;&gt;" ",$X$5012&lt;&gt;0),IF(X3157=$X$5012,1+COUNTIF(U$7:U3156,"&gt;0"),0),0)</f>
        <v>0</v>
      </c>
      <c r="V3157" s="178" t="s">
        <v>3346</v>
      </c>
      <c r="W3157" s="130"/>
      <c r="X3157" s="131"/>
      <c r="Y3157" s="131"/>
      <c r="Z3157" s="206"/>
      <c r="AA3157" s="134"/>
      <c r="AB3157" s="174">
        <f>IF(AC3157="totale",SUMIF(AA$7:AA3157,"somma",Z$7:Z3157)-SUMIF(AC$7:AC3156,"totale",AB$7:AB3156),0)</f>
        <v>0</v>
      </c>
      <c r="AC3157" s="134"/>
      <c r="AD3157" s="194">
        <f t="shared" si="212"/>
        <v>0</v>
      </c>
      <c r="AE3157" s="124" t="str">
        <f t="shared" si="211"/>
        <v/>
      </c>
      <c r="AF3157" s="195" t="str">
        <f t="shared" si="213"/>
        <v/>
      </c>
      <c r="AG3157" s="194" t="str">
        <f t="shared" si="214"/>
        <v/>
      </c>
      <c r="AH3157" s="194">
        <f>IF(AG3157="",0,IF(ISERROR(VLOOKUP(AG3157,AG$7:AG3156,1,FALSE)),1,0))</f>
        <v>0</v>
      </c>
      <c r="AI3157" s="194"/>
    </row>
    <row r="3158" spans="1:35" ht="16.5" customHeight="1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75">
        <f>IF(AND($X$5012&lt;&gt;" ",$X$5012&lt;&gt;0),IF(X3158=$X$5012,1+COUNTIF(U$7:U3157,"&gt;0"),0),0)</f>
        <v>0</v>
      </c>
      <c r="V3158" s="178" t="s">
        <v>3347</v>
      </c>
      <c r="W3158" s="130"/>
      <c r="X3158" s="131"/>
      <c r="Y3158" s="131"/>
      <c r="Z3158" s="206"/>
      <c r="AA3158" s="134"/>
      <c r="AB3158" s="174">
        <f>IF(AC3158="totale",SUMIF(AA$7:AA3158,"somma",Z$7:Z3158)-SUMIF(AC$7:AC3157,"totale",AB$7:AB3157),0)</f>
        <v>0</v>
      </c>
      <c r="AC3158" s="134"/>
      <c r="AD3158" s="194">
        <f t="shared" si="212"/>
        <v>0</v>
      </c>
      <c r="AE3158" s="124" t="str">
        <f t="shared" si="211"/>
        <v/>
      </c>
      <c r="AF3158" s="195" t="str">
        <f t="shared" si="213"/>
        <v/>
      </c>
      <c r="AG3158" s="194" t="str">
        <f t="shared" si="214"/>
        <v/>
      </c>
      <c r="AH3158" s="194">
        <f>IF(AG3158="",0,IF(ISERROR(VLOOKUP(AG3158,AG$7:AG3157,1,FALSE)),1,0))</f>
        <v>0</v>
      </c>
      <c r="AI3158" s="194"/>
    </row>
    <row r="3159" spans="1:35" ht="16.5" customHeight="1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75">
        <f>IF(AND($X$5012&lt;&gt;" ",$X$5012&lt;&gt;0),IF(X3159=$X$5012,1+COUNTIF(U$7:U3158,"&gt;0"),0),0)</f>
        <v>0</v>
      </c>
      <c r="V3159" s="178" t="s">
        <v>3348</v>
      </c>
      <c r="W3159" s="130"/>
      <c r="X3159" s="131"/>
      <c r="Y3159" s="131"/>
      <c r="Z3159" s="206"/>
      <c r="AA3159" s="134"/>
      <c r="AB3159" s="174">
        <f>IF(AC3159="totale",SUMIF(AA$7:AA3159,"somma",Z$7:Z3159)-SUMIF(AC$7:AC3158,"totale",AB$7:AB3158),0)</f>
        <v>0</v>
      </c>
      <c r="AC3159" s="134"/>
      <c r="AD3159" s="194">
        <f t="shared" si="212"/>
        <v>0</v>
      </c>
      <c r="AE3159" s="124" t="str">
        <f t="shared" si="211"/>
        <v/>
      </c>
      <c r="AF3159" s="195" t="str">
        <f t="shared" si="213"/>
        <v/>
      </c>
      <c r="AG3159" s="194" t="str">
        <f t="shared" si="214"/>
        <v/>
      </c>
      <c r="AH3159" s="194">
        <f>IF(AG3159="",0,IF(ISERROR(VLOOKUP(AG3159,AG$7:AG3158,1,FALSE)),1,0))</f>
        <v>0</v>
      </c>
      <c r="AI3159" s="194"/>
    </row>
    <row r="3160" spans="1:35" ht="16.5" customHeight="1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75">
        <f>IF(AND($X$5012&lt;&gt;" ",$X$5012&lt;&gt;0),IF(X3160=$X$5012,1+COUNTIF(U$7:U3159,"&gt;0"),0),0)</f>
        <v>0</v>
      </c>
      <c r="V3160" s="178" t="s">
        <v>3349</v>
      </c>
      <c r="W3160" s="130"/>
      <c r="X3160" s="131"/>
      <c r="Y3160" s="131"/>
      <c r="Z3160" s="206"/>
      <c r="AA3160" s="134"/>
      <c r="AB3160" s="174">
        <f>IF(AC3160="totale",SUMIF(AA$7:AA3160,"somma",Z$7:Z3160)-SUMIF(AC$7:AC3159,"totale",AB$7:AB3159),0)</f>
        <v>0</v>
      </c>
      <c r="AC3160" s="134"/>
      <c r="AD3160" s="194">
        <f t="shared" si="212"/>
        <v>0</v>
      </c>
      <c r="AE3160" s="124" t="str">
        <f t="shared" si="211"/>
        <v/>
      </c>
      <c r="AF3160" s="195" t="str">
        <f t="shared" si="213"/>
        <v/>
      </c>
      <c r="AG3160" s="194" t="str">
        <f t="shared" si="214"/>
        <v/>
      </c>
      <c r="AH3160" s="194">
        <f>IF(AG3160="",0,IF(ISERROR(VLOOKUP(AG3160,AG$7:AG3159,1,FALSE)),1,0))</f>
        <v>0</v>
      </c>
      <c r="AI3160" s="194"/>
    </row>
    <row r="3161" spans="1:35" ht="16.5" customHeight="1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75">
        <f>IF(AND($X$5012&lt;&gt;" ",$X$5012&lt;&gt;0),IF(X3161=$X$5012,1+COUNTIF(U$7:U3160,"&gt;0"),0),0)</f>
        <v>0</v>
      </c>
      <c r="V3161" s="178" t="s">
        <v>3350</v>
      </c>
      <c r="W3161" s="130"/>
      <c r="X3161" s="131"/>
      <c r="Y3161" s="131"/>
      <c r="Z3161" s="206"/>
      <c r="AA3161" s="134"/>
      <c r="AB3161" s="174">
        <f>IF(AC3161="totale",SUMIF(AA$7:AA3161,"somma",Z$7:Z3161)-SUMIF(AC$7:AC3160,"totale",AB$7:AB3160),0)</f>
        <v>0</v>
      </c>
      <c r="AC3161" s="134"/>
      <c r="AD3161" s="194">
        <f t="shared" si="212"/>
        <v>0</v>
      </c>
      <c r="AE3161" s="124" t="str">
        <f t="shared" si="211"/>
        <v/>
      </c>
      <c r="AF3161" s="195" t="str">
        <f t="shared" si="213"/>
        <v/>
      </c>
      <c r="AG3161" s="194" t="str">
        <f t="shared" si="214"/>
        <v/>
      </c>
      <c r="AH3161" s="194">
        <f>IF(AG3161="",0,IF(ISERROR(VLOOKUP(AG3161,AG$7:AG3160,1,FALSE)),1,0))</f>
        <v>0</v>
      </c>
      <c r="AI3161" s="194"/>
    </row>
    <row r="3162" spans="1:35" ht="16.5" customHeight="1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75">
        <f>IF(AND($X$5012&lt;&gt;" ",$X$5012&lt;&gt;0),IF(X3162=$X$5012,1+COUNTIF(U$7:U3161,"&gt;0"),0),0)</f>
        <v>0</v>
      </c>
      <c r="V3162" s="178" t="s">
        <v>3351</v>
      </c>
      <c r="W3162" s="130"/>
      <c r="X3162" s="131"/>
      <c r="Y3162" s="131"/>
      <c r="Z3162" s="206"/>
      <c r="AA3162" s="134"/>
      <c r="AB3162" s="174">
        <f>IF(AC3162="totale",SUMIF(AA$7:AA3162,"somma",Z$7:Z3162)-SUMIF(AC$7:AC3161,"totale",AB$7:AB3161),0)</f>
        <v>0</v>
      </c>
      <c r="AC3162" s="134"/>
      <c r="AD3162" s="194">
        <f t="shared" si="212"/>
        <v>0</v>
      </c>
      <c r="AE3162" s="124" t="str">
        <f t="shared" si="211"/>
        <v/>
      </c>
      <c r="AF3162" s="195" t="str">
        <f t="shared" si="213"/>
        <v/>
      </c>
      <c r="AG3162" s="194" t="str">
        <f t="shared" si="214"/>
        <v/>
      </c>
      <c r="AH3162" s="194">
        <f>IF(AG3162="",0,IF(ISERROR(VLOOKUP(AG3162,AG$7:AG3161,1,FALSE)),1,0))</f>
        <v>0</v>
      </c>
      <c r="AI3162" s="194"/>
    </row>
    <row r="3163" spans="1:35" ht="16.5" customHeight="1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75">
        <f>IF(AND($X$5012&lt;&gt;" ",$X$5012&lt;&gt;0),IF(X3163=$X$5012,1+COUNTIF(U$7:U3162,"&gt;0"),0),0)</f>
        <v>0</v>
      </c>
      <c r="V3163" s="178" t="s">
        <v>3352</v>
      </c>
      <c r="W3163" s="130"/>
      <c r="X3163" s="131"/>
      <c r="Y3163" s="131"/>
      <c r="Z3163" s="206"/>
      <c r="AA3163" s="134"/>
      <c r="AB3163" s="174">
        <f>IF(AC3163="totale",SUMIF(AA$7:AA3163,"somma",Z$7:Z3163)-SUMIF(AC$7:AC3162,"totale",AB$7:AB3162),0)</f>
        <v>0</v>
      </c>
      <c r="AC3163" s="134"/>
      <c r="AD3163" s="194">
        <f t="shared" si="212"/>
        <v>0</v>
      </c>
      <c r="AE3163" s="124" t="str">
        <f t="shared" si="211"/>
        <v/>
      </c>
      <c r="AF3163" s="195" t="str">
        <f t="shared" si="213"/>
        <v/>
      </c>
      <c r="AG3163" s="194" t="str">
        <f t="shared" si="214"/>
        <v/>
      </c>
      <c r="AH3163" s="194">
        <f>IF(AG3163="",0,IF(ISERROR(VLOOKUP(AG3163,AG$7:AG3162,1,FALSE)),1,0))</f>
        <v>0</v>
      </c>
      <c r="AI3163" s="194"/>
    </row>
    <row r="3164" spans="1:35" ht="16.5" customHeight="1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75">
        <f>IF(AND($X$5012&lt;&gt;" ",$X$5012&lt;&gt;0),IF(X3164=$X$5012,1+COUNTIF(U$7:U3163,"&gt;0"),0),0)</f>
        <v>0</v>
      </c>
      <c r="V3164" s="178" t="s">
        <v>3353</v>
      </c>
      <c r="W3164" s="130"/>
      <c r="X3164" s="131"/>
      <c r="Y3164" s="131"/>
      <c r="Z3164" s="206"/>
      <c r="AA3164" s="134"/>
      <c r="AB3164" s="174">
        <f>IF(AC3164="totale",SUMIF(AA$7:AA3164,"somma",Z$7:Z3164)-SUMIF(AC$7:AC3163,"totale",AB$7:AB3163),0)</f>
        <v>0</v>
      </c>
      <c r="AC3164" s="134"/>
      <c r="AD3164" s="194">
        <f t="shared" si="212"/>
        <v>0</v>
      </c>
      <c r="AE3164" s="124" t="str">
        <f t="shared" si="211"/>
        <v/>
      </c>
      <c r="AF3164" s="195" t="str">
        <f t="shared" si="213"/>
        <v/>
      </c>
      <c r="AG3164" s="194" t="str">
        <f t="shared" si="214"/>
        <v/>
      </c>
      <c r="AH3164" s="194">
        <f>IF(AG3164="",0,IF(ISERROR(VLOOKUP(AG3164,AG$7:AG3163,1,FALSE)),1,0))</f>
        <v>0</v>
      </c>
      <c r="AI3164" s="194"/>
    </row>
    <row r="3165" spans="1:35" ht="16.5" customHeight="1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75">
        <f>IF(AND($X$5012&lt;&gt;" ",$X$5012&lt;&gt;0),IF(X3165=$X$5012,1+COUNTIF(U$7:U3164,"&gt;0"),0),0)</f>
        <v>0</v>
      </c>
      <c r="V3165" s="178" t="s">
        <v>3354</v>
      </c>
      <c r="W3165" s="130"/>
      <c r="X3165" s="131"/>
      <c r="Y3165" s="131"/>
      <c r="Z3165" s="206"/>
      <c r="AA3165" s="134"/>
      <c r="AB3165" s="174">
        <f>IF(AC3165="totale",SUMIF(AA$7:AA3165,"somma",Z$7:Z3165)-SUMIF(AC$7:AC3164,"totale",AB$7:AB3164),0)</f>
        <v>0</v>
      </c>
      <c r="AC3165" s="134"/>
      <c r="AD3165" s="194">
        <f t="shared" si="212"/>
        <v>0</v>
      </c>
      <c r="AE3165" s="124" t="str">
        <f t="shared" si="211"/>
        <v/>
      </c>
      <c r="AF3165" s="195" t="str">
        <f t="shared" si="213"/>
        <v/>
      </c>
      <c r="AG3165" s="194" t="str">
        <f t="shared" si="214"/>
        <v/>
      </c>
      <c r="AH3165" s="194">
        <f>IF(AG3165="",0,IF(ISERROR(VLOOKUP(AG3165,AG$7:AG3164,1,FALSE)),1,0))</f>
        <v>0</v>
      </c>
      <c r="AI3165" s="194"/>
    </row>
    <row r="3166" spans="1:35" ht="16.5" customHeight="1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75">
        <f>IF(AND($X$5012&lt;&gt;" ",$X$5012&lt;&gt;0),IF(X3166=$X$5012,1+COUNTIF(U$7:U3165,"&gt;0"),0),0)</f>
        <v>0</v>
      </c>
      <c r="V3166" s="178" t="s">
        <v>3355</v>
      </c>
      <c r="W3166" s="130"/>
      <c r="X3166" s="131"/>
      <c r="Y3166" s="131"/>
      <c r="Z3166" s="206"/>
      <c r="AA3166" s="134"/>
      <c r="AB3166" s="174">
        <f>IF(AC3166="totale",SUMIF(AA$7:AA3166,"somma",Z$7:Z3166)-SUMIF(AC$7:AC3165,"totale",AB$7:AB3165),0)</f>
        <v>0</v>
      </c>
      <c r="AC3166" s="134"/>
      <c r="AD3166" s="194">
        <f t="shared" si="212"/>
        <v>0</v>
      </c>
      <c r="AE3166" s="124" t="str">
        <f t="shared" si="211"/>
        <v/>
      </c>
      <c r="AF3166" s="195" t="str">
        <f t="shared" si="213"/>
        <v/>
      </c>
      <c r="AG3166" s="194" t="str">
        <f t="shared" si="214"/>
        <v/>
      </c>
      <c r="AH3166" s="194">
        <f>IF(AG3166="",0,IF(ISERROR(VLOOKUP(AG3166,AG$7:AG3165,1,FALSE)),1,0))</f>
        <v>0</v>
      </c>
      <c r="AI3166" s="194"/>
    </row>
    <row r="3167" spans="1:35" ht="16.5" customHeight="1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75">
        <f>IF(AND($X$5012&lt;&gt;" ",$X$5012&lt;&gt;0),IF(X3167=$X$5012,1+COUNTIF(U$7:U3166,"&gt;0"),0),0)</f>
        <v>0</v>
      </c>
      <c r="V3167" s="178" t="s">
        <v>3356</v>
      </c>
      <c r="W3167" s="130"/>
      <c r="X3167" s="131"/>
      <c r="Y3167" s="131"/>
      <c r="Z3167" s="206"/>
      <c r="AA3167" s="134"/>
      <c r="AB3167" s="174">
        <f>IF(AC3167="totale",SUMIF(AA$7:AA3167,"somma",Z$7:Z3167)-SUMIF(AC$7:AC3166,"totale",AB$7:AB3166),0)</f>
        <v>0</v>
      </c>
      <c r="AC3167" s="134"/>
      <c r="AD3167" s="194">
        <f t="shared" si="212"/>
        <v>0</v>
      </c>
      <c r="AE3167" s="124" t="str">
        <f t="shared" si="211"/>
        <v/>
      </c>
      <c r="AF3167" s="195" t="str">
        <f t="shared" si="213"/>
        <v/>
      </c>
      <c r="AG3167" s="194" t="str">
        <f t="shared" si="214"/>
        <v/>
      </c>
      <c r="AH3167" s="194">
        <f>IF(AG3167="",0,IF(ISERROR(VLOOKUP(AG3167,AG$7:AG3166,1,FALSE)),1,0))</f>
        <v>0</v>
      </c>
      <c r="AI3167" s="194"/>
    </row>
    <row r="3168" spans="1:35" ht="16.5" customHeight="1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75">
        <f>IF(AND($X$5012&lt;&gt;" ",$X$5012&lt;&gt;0),IF(X3168=$X$5012,1+COUNTIF(U$7:U3167,"&gt;0"),0),0)</f>
        <v>0</v>
      </c>
      <c r="V3168" s="178" t="s">
        <v>3357</v>
      </c>
      <c r="W3168" s="130"/>
      <c r="X3168" s="131"/>
      <c r="Y3168" s="131"/>
      <c r="Z3168" s="206"/>
      <c r="AA3168" s="134"/>
      <c r="AB3168" s="174">
        <f>IF(AC3168="totale",SUMIF(AA$7:AA3168,"somma",Z$7:Z3168)-SUMIF(AC$7:AC3167,"totale",AB$7:AB3167),0)</f>
        <v>0</v>
      </c>
      <c r="AC3168" s="134"/>
      <c r="AD3168" s="194">
        <f t="shared" si="212"/>
        <v>0</v>
      </c>
      <c r="AE3168" s="124" t="str">
        <f t="shared" si="211"/>
        <v/>
      </c>
      <c r="AF3168" s="195" t="str">
        <f t="shared" si="213"/>
        <v/>
      </c>
      <c r="AG3168" s="194" t="str">
        <f t="shared" si="214"/>
        <v/>
      </c>
      <c r="AH3168" s="194">
        <f>IF(AG3168="",0,IF(ISERROR(VLOOKUP(AG3168,AG$7:AG3167,1,FALSE)),1,0))</f>
        <v>0</v>
      </c>
      <c r="AI3168" s="194"/>
    </row>
    <row r="3169" spans="1:35" ht="16.5" customHeight="1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75">
        <f>IF(AND($X$5012&lt;&gt;" ",$X$5012&lt;&gt;0),IF(X3169=$X$5012,1+COUNTIF(U$7:U3168,"&gt;0"),0),0)</f>
        <v>0</v>
      </c>
      <c r="V3169" s="178" t="s">
        <v>3358</v>
      </c>
      <c r="W3169" s="130"/>
      <c r="X3169" s="131"/>
      <c r="Y3169" s="131"/>
      <c r="Z3169" s="206"/>
      <c r="AA3169" s="134"/>
      <c r="AB3169" s="174">
        <f>IF(AC3169="totale",SUMIF(AA$7:AA3169,"somma",Z$7:Z3169)-SUMIF(AC$7:AC3168,"totale",AB$7:AB3168),0)</f>
        <v>0</v>
      </c>
      <c r="AC3169" s="134"/>
      <c r="AD3169" s="194">
        <f t="shared" si="212"/>
        <v>0</v>
      </c>
      <c r="AE3169" s="124" t="str">
        <f t="shared" si="211"/>
        <v/>
      </c>
      <c r="AF3169" s="195" t="str">
        <f t="shared" si="213"/>
        <v/>
      </c>
      <c r="AG3169" s="194" t="str">
        <f t="shared" si="214"/>
        <v/>
      </c>
      <c r="AH3169" s="194">
        <f>IF(AG3169="",0,IF(ISERROR(VLOOKUP(AG3169,AG$7:AG3168,1,FALSE)),1,0))</f>
        <v>0</v>
      </c>
      <c r="AI3169" s="194"/>
    </row>
    <row r="3170" spans="1:35" ht="16.5" customHeight="1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75">
        <f>IF(AND($X$5012&lt;&gt;" ",$X$5012&lt;&gt;0),IF(X3170=$X$5012,1+COUNTIF(U$7:U3169,"&gt;0"),0),0)</f>
        <v>0</v>
      </c>
      <c r="V3170" s="178" t="s">
        <v>3359</v>
      </c>
      <c r="W3170" s="130"/>
      <c r="X3170" s="131"/>
      <c r="Y3170" s="131"/>
      <c r="Z3170" s="206"/>
      <c r="AA3170" s="134"/>
      <c r="AB3170" s="174">
        <f>IF(AC3170="totale",SUMIF(AA$7:AA3170,"somma",Z$7:Z3170)-SUMIF(AC$7:AC3169,"totale",AB$7:AB3169),0)</f>
        <v>0</v>
      </c>
      <c r="AC3170" s="134"/>
      <c r="AD3170" s="194">
        <f t="shared" si="212"/>
        <v>0</v>
      </c>
      <c r="AE3170" s="124" t="str">
        <f t="shared" si="211"/>
        <v/>
      </c>
      <c r="AF3170" s="195" t="str">
        <f t="shared" si="213"/>
        <v/>
      </c>
      <c r="AG3170" s="194" t="str">
        <f t="shared" si="214"/>
        <v/>
      </c>
      <c r="AH3170" s="194">
        <f>IF(AG3170="",0,IF(ISERROR(VLOOKUP(AG3170,AG$7:AG3169,1,FALSE)),1,0))</f>
        <v>0</v>
      </c>
      <c r="AI3170" s="194"/>
    </row>
    <row r="3171" spans="1:35" ht="16.5" customHeight="1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75">
        <f>IF(AND($X$5012&lt;&gt;" ",$X$5012&lt;&gt;0),IF(X3171=$X$5012,1+COUNTIF(U$7:U3170,"&gt;0"),0),0)</f>
        <v>0</v>
      </c>
      <c r="V3171" s="178" t="s">
        <v>3360</v>
      </c>
      <c r="W3171" s="130"/>
      <c r="X3171" s="131"/>
      <c r="Y3171" s="131"/>
      <c r="Z3171" s="206"/>
      <c r="AA3171" s="134"/>
      <c r="AB3171" s="174">
        <f>IF(AC3171="totale",SUMIF(AA$7:AA3171,"somma",Z$7:Z3171)-SUMIF(AC$7:AC3170,"totale",AB$7:AB3170),0)</f>
        <v>0</v>
      </c>
      <c r="AC3171" s="134"/>
      <c r="AD3171" s="194">
        <f t="shared" si="212"/>
        <v>0</v>
      </c>
      <c r="AE3171" s="124" t="str">
        <f t="shared" si="211"/>
        <v/>
      </c>
      <c r="AF3171" s="195" t="str">
        <f t="shared" si="213"/>
        <v/>
      </c>
      <c r="AG3171" s="194" t="str">
        <f t="shared" si="214"/>
        <v/>
      </c>
      <c r="AH3171" s="194">
        <f>IF(AG3171="",0,IF(ISERROR(VLOOKUP(AG3171,AG$7:AG3170,1,FALSE)),1,0))</f>
        <v>0</v>
      </c>
      <c r="AI3171" s="194"/>
    </row>
    <row r="3172" spans="1:35" ht="16.5" customHeight="1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75">
        <f>IF(AND($X$5012&lt;&gt;" ",$X$5012&lt;&gt;0),IF(X3172=$X$5012,1+COUNTIF(U$7:U3171,"&gt;0"),0),0)</f>
        <v>0</v>
      </c>
      <c r="V3172" s="178" t="s">
        <v>3361</v>
      </c>
      <c r="W3172" s="130"/>
      <c r="X3172" s="131"/>
      <c r="Y3172" s="131"/>
      <c r="Z3172" s="206"/>
      <c r="AA3172" s="134"/>
      <c r="AB3172" s="174">
        <f>IF(AC3172="totale",SUMIF(AA$7:AA3172,"somma",Z$7:Z3172)-SUMIF(AC$7:AC3171,"totale",AB$7:AB3171),0)</f>
        <v>0</v>
      </c>
      <c r="AC3172" s="134"/>
      <c r="AD3172" s="194">
        <f t="shared" si="212"/>
        <v>0</v>
      </c>
      <c r="AE3172" s="124" t="str">
        <f t="shared" si="211"/>
        <v/>
      </c>
      <c r="AF3172" s="195" t="str">
        <f t="shared" si="213"/>
        <v/>
      </c>
      <c r="AG3172" s="194" t="str">
        <f t="shared" si="214"/>
        <v/>
      </c>
      <c r="AH3172" s="194">
        <f>IF(AG3172="",0,IF(ISERROR(VLOOKUP(AG3172,AG$7:AG3171,1,FALSE)),1,0))</f>
        <v>0</v>
      </c>
      <c r="AI3172" s="194"/>
    </row>
    <row r="3173" spans="1:35" ht="16.5" customHeight="1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75">
        <f>IF(AND($X$5012&lt;&gt;" ",$X$5012&lt;&gt;0),IF(X3173=$X$5012,1+COUNTIF(U$7:U3172,"&gt;0"),0),0)</f>
        <v>0</v>
      </c>
      <c r="V3173" s="178" t="s">
        <v>3362</v>
      </c>
      <c r="W3173" s="130"/>
      <c r="X3173" s="131"/>
      <c r="Y3173" s="131"/>
      <c r="Z3173" s="206"/>
      <c r="AA3173" s="134"/>
      <c r="AB3173" s="174">
        <f>IF(AC3173="totale",SUMIF(AA$7:AA3173,"somma",Z$7:Z3173)-SUMIF(AC$7:AC3172,"totale",AB$7:AB3172),0)</f>
        <v>0</v>
      </c>
      <c r="AC3173" s="134"/>
      <c r="AD3173" s="194">
        <f t="shared" si="212"/>
        <v>0</v>
      </c>
      <c r="AE3173" s="124" t="str">
        <f t="shared" si="211"/>
        <v/>
      </c>
      <c r="AF3173" s="195" t="str">
        <f t="shared" si="213"/>
        <v/>
      </c>
      <c r="AG3173" s="194" t="str">
        <f t="shared" si="214"/>
        <v/>
      </c>
      <c r="AH3173" s="194">
        <f>IF(AG3173="",0,IF(ISERROR(VLOOKUP(AG3173,AG$7:AG3172,1,FALSE)),1,0))</f>
        <v>0</v>
      </c>
      <c r="AI3173" s="194"/>
    </row>
    <row r="3174" spans="1:35" ht="16.5" customHeight="1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75">
        <f>IF(AND($X$5012&lt;&gt;" ",$X$5012&lt;&gt;0),IF(X3174=$X$5012,1+COUNTIF(U$7:U3173,"&gt;0"),0),0)</f>
        <v>0</v>
      </c>
      <c r="V3174" s="178" t="s">
        <v>3363</v>
      </c>
      <c r="W3174" s="130"/>
      <c r="X3174" s="131"/>
      <c r="Y3174" s="131"/>
      <c r="Z3174" s="206"/>
      <c r="AA3174" s="134"/>
      <c r="AB3174" s="174">
        <f>IF(AC3174="totale",SUMIF(AA$7:AA3174,"somma",Z$7:Z3174)-SUMIF(AC$7:AC3173,"totale",AB$7:AB3173),0)</f>
        <v>0</v>
      </c>
      <c r="AC3174" s="134"/>
      <c r="AD3174" s="194">
        <f t="shared" si="212"/>
        <v>0</v>
      </c>
      <c r="AE3174" s="124" t="str">
        <f t="shared" si="211"/>
        <v/>
      </c>
      <c r="AF3174" s="195" t="str">
        <f t="shared" si="213"/>
        <v/>
      </c>
      <c r="AG3174" s="194" t="str">
        <f t="shared" si="214"/>
        <v/>
      </c>
      <c r="AH3174" s="194">
        <f>IF(AG3174="",0,IF(ISERROR(VLOOKUP(AG3174,AG$7:AG3173,1,FALSE)),1,0))</f>
        <v>0</v>
      </c>
      <c r="AI3174" s="194"/>
    </row>
    <row r="3175" spans="1:35" ht="16.5" customHeight="1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75">
        <f>IF(AND($X$5012&lt;&gt;" ",$X$5012&lt;&gt;0),IF(X3175=$X$5012,1+COUNTIF(U$7:U3174,"&gt;0"),0),0)</f>
        <v>0</v>
      </c>
      <c r="V3175" s="178" t="s">
        <v>3364</v>
      </c>
      <c r="W3175" s="130"/>
      <c r="X3175" s="131"/>
      <c r="Y3175" s="131"/>
      <c r="Z3175" s="206"/>
      <c r="AA3175" s="134"/>
      <c r="AB3175" s="174">
        <f>IF(AC3175="totale",SUMIF(AA$7:AA3175,"somma",Z$7:Z3175)-SUMIF(AC$7:AC3174,"totale",AB$7:AB3174),0)</f>
        <v>0</v>
      </c>
      <c r="AC3175" s="134"/>
      <c r="AD3175" s="194">
        <f t="shared" si="212"/>
        <v>0</v>
      </c>
      <c r="AE3175" s="124" t="str">
        <f t="shared" si="211"/>
        <v/>
      </c>
      <c r="AF3175" s="195" t="str">
        <f t="shared" si="213"/>
        <v/>
      </c>
      <c r="AG3175" s="194" t="str">
        <f t="shared" si="214"/>
        <v/>
      </c>
      <c r="AH3175" s="194">
        <f>IF(AG3175="",0,IF(ISERROR(VLOOKUP(AG3175,AG$7:AG3174,1,FALSE)),1,0))</f>
        <v>0</v>
      </c>
      <c r="AI3175" s="194"/>
    </row>
    <row r="3176" spans="1:35" ht="16.5" customHeight="1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75">
        <f>IF(AND($X$5012&lt;&gt;" ",$X$5012&lt;&gt;0),IF(X3176=$X$5012,1+COUNTIF(U$7:U3175,"&gt;0"),0),0)</f>
        <v>0</v>
      </c>
      <c r="V3176" s="178" t="s">
        <v>3365</v>
      </c>
      <c r="W3176" s="130"/>
      <c r="X3176" s="131"/>
      <c r="Y3176" s="131"/>
      <c r="Z3176" s="206"/>
      <c r="AA3176" s="134"/>
      <c r="AB3176" s="174">
        <f>IF(AC3176="totale",SUMIF(AA$7:AA3176,"somma",Z$7:Z3176)-SUMIF(AC$7:AC3175,"totale",AB$7:AB3175),0)</f>
        <v>0</v>
      </c>
      <c r="AC3176" s="134"/>
      <c r="AD3176" s="194">
        <f t="shared" si="212"/>
        <v>0</v>
      </c>
      <c r="AE3176" s="124" t="str">
        <f t="shared" si="211"/>
        <v/>
      </c>
      <c r="AF3176" s="195" t="str">
        <f t="shared" si="213"/>
        <v/>
      </c>
      <c r="AG3176" s="194" t="str">
        <f t="shared" si="214"/>
        <v/>
      </c>
      <c r="AH3176" s="194">
        <f>IF(AG3176="",0,IF(ISERROR(VLOOKUP(AG3176,AG$7:AG3175,1,FALSE)),1,0))</f>
        <v>0</v>
      </c>
      <c r="AI3176" s="194"/>
    </row>
    <row r="3177" spans="1:35" ht="16.5" customHeight="1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75">
        <f>IF(AND($X$5012&lt;&gt;" ",$X$5012&lt;&gt;0),IF(X3177=$X$5012,1+COUNTIF(U$7:U3176,"&gt;0"),0),0)</f>
        <v>0</v>
      </c>
      <c r="V3177" s="178" t="s">
        <v>3366</v>
      </c>
      <c r="W3177" s="130"/>
      <c r="X3177" s="131"/>
      <c r="Y3177" s="131"/>
      <c r="Z3177" s="206"/>
      <c r="AA3177" s="134"/>
      <c r="AB3177" s="174">
        <f>IF(AC3177="totale",SUMIF(AA$7:AA3177,"somma",Z$7:Z3177)-SUMIF(AC$7:AC3176,"totale",AB$7:AB3176),0)</f>
        <v>0</v>
      </c>
      <c r="AC3177" s="134"/>
      <c r="AD3177" s="194">
        <f t="shared" si="212"/>
        <v>0</v>
      </c>
      <c r="AE3177" s="124" t="str">
        <f t="shared" si="211"/>
        <v/>
      </c>
      <c r="AF3177" s="195" t="str">
        <f t="shared" si="213"/>
        <v/>
      </c>
      <c r="AG3177" s="194" t="str">
        <f t="shared" si="214"/>
        <v/>
      </c>
      <c r="AH3177" s="194">
        <f>IF(AG3177="",0,IF(ISERROR(VLOOKUP(AG3177,AG$7:AG3176,1,FALSE)),1,0))</f>
        <v>0</v>
      </c>
      <c r="AI3177" s="194"/>
    </row>
    <row r="3178" spans="1:35" ht="16.5" customHeight="1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75">
        <f>IF(AND($X$5012&lt;&gt;" ",$X$5012&lt;&gt;0),IF(X3178=$X$5012,1+COUNTIF(U$7:U3177,"&gt;0"),0),0)</f>
        <v>0</v>
      </c>
      <c r="V3178" s="178" t="s">
        <v>3367</v>
      </c>
      <c r="W3178" s="130"/>
      <c r="X3178" s="131"/>
      <c r="Y3178" s="131"/>
      <c r="Z3178" s="206"/>
      <c r="AA3178" s="134"/>
      <c r="AB3178" s="174">
        <f>IF(AC3178="totale",SUMIF(AA$7:AA3178,"somma",Z$7:Z3178)-SUMIF(AC$7:AC3177,"totale",AB$7:AB3177),0)</f>
        <v>0</v>
      </c>
      <c r="AC3178" s="134"/>
      <c r="AD3178" s="194">
        <f t="shared" si="212"/>
        <v>0</v>
      </c>
      <c r="AE3178" s="124" t="str">
        <f t="shared" si="211"/>
        <v/>
      </c>
      <c r="AF3178" s="195" t="str">
        <f t="shared" si="213"/>
        <v/>
      </c>
      <c r="AG3178" s="194" t="str">
        <f t="shared" si="214"/>
        <v/>
      </c>
      <c r="AH3178" s="194">
        <f>IF(AG3178="",0,IF(ISERROR(VLOOKUP(AG3178,AG$7:AG3177,1,FALSE)),1,0))</f>
        <v>0</v>
      </c>
      <c r="AI3178" s="194"/>
    </row>
    <row r="3179" spans="1:35" ht="16.5" customHeight="1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75">
        <f>IF(AND($X$5012&lt;&gt;" ",$X$5012&lt;&gt;0),IF(X3179=$X$5012,1+COUNTIF(U$7:U3178,"&gt;0"),0),0)</f>
        <v>0</v>
      </c>
      <c r="V3179" s="178" t="s">
        <v>3368</v>
      </c>
      <c r="W3179" s="130"/>
      <c r="X3179" s="131"/>
      <c r="Y3179" s="131"/>
      <c r="Z3179" s="206"/>
      <c r="AA3179" s="134"/>
      <c r="AB3179" s="174">
        <f>IF(AC3179="totale",SUMIF(AA$7:AA3179,"somma",Z$7:Z3179)-SUMIF(AC$7:AC3178,"totale",AB$7:AB3178),0)</f>
        <v>0</v>
      </c>
      <c r="AC3179" s="134"/>
      <c r="AD3179" s="194">
        <f t="shared" si="212"/>
        <v>0</v>
      </c>
      <c r="AE3179" s="124" t="str">
        <f t="shared" si="211"/>
        <v/>
      </c>
      <c r="AF3179" s="195" t="str">
        <f t="shared" si="213"/>
        <v/>
      </c>
      <c r="AG3179" s="194" t="str">
        <f t="shared" si="214"/>
        <v/>
      </c>
      <c r="AH3179" s="194">
        <f>IF(AG3179="",0,IF(ISERROR(VLOOKUP(AG3179,AG$7:AG3178,1,FALSE)),1,0))</f>
        <v>0</v>
      </c>
      <c r="AI3179" s="194"/>
    </row>
    <row r="3180" spans="1:35" ht="16.5" customHeight="1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75">
        <f>IF(AND($X$5012&lt;&gt;" ",$X$5012&lt;&gt;0),IF(X3180=$X$5012,1+COUNTIF(U$7:U3179,"&gt;0"),0),0)</f>
        <v>0</v>
      </c>
      <c r="V3180" s="178" t="s">
        <v>3369</v>
      </c>
      <c r="W3180" s="130"/>
      <c r="X3180" s="131"/>
      <c r="Y3180" s="131"/>
      <c r="Z3180" s="206"/>
      <c r="AA3180" s="134"/>
      <c r="AB3180" s="174">
        <f>IF(AC3180="totale",SUMIF(AA$7:AA3180,"somma",Z$7:Z3180)-SUMIF(AC$7:AC3179,"totale",AB$7:AB3179),0)</f>
        <v>0</v>
      </c>
      <c r="AC3180" s="134"/>
      <c r="AD3180" s="194">
        <f t="shared" si="212"/>
        <v>0</v>
      </c>
      <c r="AE3180" s="124" t="str">
        <f t="shared" si="211"/>
        <v/>
      </c>
      <c r="AF3180" s="195" t="str">
        <f t="shared" si="213"/>
        <v/>
      </c>
      <c r="AG3180" s="194" t="str">
        <f t="shared" si="214"/>
        <v/>
      </c>
      <c r="AH3180" s="194">
        <f>IF(AG3180="",0,IF(ISERROR(VLOOKUP(AG3180,AG$7:AG3179,1,FALSE)),1,0))</f>
        <v>0</v>
      </c>
      <c r="AI3180" s="194"/>
    </row>
    <row r="3181" spans="1:35" ht="16.5" customHeight="1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75">
        <f>IF(AND($X$5012&lt;&gt;" ",$X$5012&lt;&gt;0),IF(X3181=$X$5012,1+COUNTIF(U$7:U3180,"&gt;0"),0),0)</f>
        <v>0</v>
      </c>
      <c r="V3181" s="178" t="s">
        <v>3370</v>
      </c>
      <c r="W3181" s="130"/>
      <c r="X3181" s="131"/>
      <c r="Y3181" s="131"/>
      <c r="Z3181" s="206"/>
      <c r="AA3181" s="134"/>
      <c r="AB3181" s="174">
        <f>IF(AC3181="totale",SUMIF(AA$7:AA3181,"somma",Z$7:Z3181)-SUMIF(AC$7:AC3180,"totale",AB$7:AB3180),0)</f>
        <v>0</v>
      </c>
      <c r="AC3181" s="134"/>
      <c r="AD3181" s="194">
        <f t="shared" si="212"/>
        <v>0</v>
      </c>
      <c r="AE3181" s="124" t="str">
        <f t="shared" si="211"/>
        <v/>
      </c>
      <c r="AF3181" s="195" t="str">
        <f t="shared" si="213"/>
        <v/>
      </c>
      <c r="AG3181" s="194" t="str">
        <f t="shared" si="214"/>
        <v/>
      </c>
      <c r="AH3181" s="194">
        <f>IF(AG3181="",0,IF(ISERROR(VLOOKUP(AG3181,AG$7:AG3180,1,FALSE)),1,0))</f>
        <v>0</v>
      </c>
      <c r="AI3181" s="194"/>
    </row>
    <row r="3182" spans="1:35" ht="16.5" customHeight="1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75">
        <f>IF(AND($X$5012&lt;&gt;" ",$X$5012&lt;&gt;0),IF(X3182=$X$5012,1+COUNTIF(U$7:U3181,"&gt;0"),0),0)</f>
        <v>0</v>
      </c>
      <c r="V3182" s="178" t="s">
        <v>3371</v>
      </c>
      <c r="W3182" s="130"/>
      <c r="X3182" s="131"/>
      <c r="Y3182" s="131"/>
      <c r="Z3182" s="206"/>
      <c r="AA3182" s="134"/>
      <c r="AB3182" s="174">
        <f>IF(AC3182="totale",SUMIF(AA$7:AA3182,"somma",Z$7:Z3182)-SUMIF(AC$7:AC3181,"totale",AB$7:AB3181),0)</f>
        <v>0</v>
      </c>
      <c r="AC3182" s="134"/>
      <c r="AD3182" s="194">
        <f t="shared" si="212"/>
        <v>0</v>
      </c>
      <c r="AE3182" s="124" t="str">
        <f t="shared" si="211"/>
        <v/>
      </c>
      <c r="AF3182" s="195" t="str">
        <f t="shared" si="213"/>
        <v/>
      </c>
      <c r="AG3182" s="194" t="str">
        <f t="shared" si="214"/>
        <v/>
      </c>
      <c r="AH3182" s="194">
        <f>IF(AG3182="",0,IF(ISERROR(VLOOKUP(AG3182,AG$7:AG3181,1,FALSE)),1,0))</f>
        <v>0</v>
      </c>
      <c r="AI3182" s="194"/>
    </row>
    <row r="3183" spans="1:35" ht="16.5" customHeight="1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75">
        <f>IF(AND($X$5012&lt;&gt;" ",$X$5012&lt;&gt;0),IF(X3183=$X$5012,1+COUNTIF(U$7:U3182,"&gt;0"),0),0)</f>
        <v>0</v>
      </c>
      <c r="V3183" s="178" t="s">
        <v>3372</v>
      </c>
      <c r="W3183" s="130"/>
      <c r="X3183" s="131"/>
      <c r="Y3183" s="131"/>
      <c r="Z3183" s="206"/>
      <c r="AA3183" s="134"/>
      <c r="AB3183" s="174">
        <f>IF(AC3183="totale",SUMIF(AA$7:AA3183,"somma",Z$7:Z3183)-SUMIF(AC$7:AC3182,"totale",AB$7:AB3182),0)</f>
        <v>0</v>
      </c>
      <c r="AC3183" s="134"/>
      <c r="AD3183" s="194">
        <f t="shared" si="212"/>
        <v>0</v>
      </c>
      <c r="AE3183" s="124" t="str">
        <f t="shared" si="211"/>
        <v/>
      </c>
      <c r="AF3183" s="195" t="str">
        <f t="shared" si="213"/>
        <v/>
      </c>
      <c r="AG3183" s="194" t="str">
        <f t="shared" si="214"/>
        <v/>
      </c>
      <c r="AH3183" s="194">
        <f>IF(AG3183="",0,IF(ISERROR(VLOOKUP(AG3183,AG$7:AG3182,1,FALSE)),1,0))</f>
        <v>0</v>
      </c>
      <c r="AI3183" s="194"/>
    </row>
    <row r="3184" spans="1:35" ht="16.5" customHeight="1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75">
        <f>IF(AND($X$5012&lt;&gt;" ",$X$5012&lt;&gt;0),IF(X3184=$X$5012,1+COUNTIF(U$7:U3183,"&gt;0"),0),0)</f>
        <v>0</v>
      </c>
      <c r="V3184" s="178" t="s">
        <v>3373</v>
      </c>
      <c r="W3184" s="130"/>
      <c r="X3184" s="131"/>
      <c r="Y3184" s="131"/>
      <c r="Z3184" s="206"/>
      <c r="AA3184" s="134"/>
      <c r="AB3184" s="174">
        <f>IF(AC3184="totale",SUMIF(AA$7:AA3184,"somma",Z$7:Z3184)-SUMIF(AC$7:AC3183,"totale",AB$7:AB3183),0)</f>
        <v>0</v>
      </c>
      <c r="AC3184" s="134"/>
      <c r="AD3184" s="194">
        <f t="shared" si="212"/>
        <v>0</v>
      </c>
      <c r="AE3184" s="124" t="str">
        <f t="shared" si="211"/>
        <v/>
      </c>
      <c r="AF3184" s="195" t="str">
        <f t="shared" si="213"/>
        <v/>
      </c>
      <c r="AG3184" s="194" t="str">
        <f t="shared" si="214"/>
        <v/>
      </c>
      <c r="AH3184" s="194">
        <f>IF(AG3184="",0,IF(ISERROR(VLOOKUP(AG3184,AG$7:AG3183,1,FALSE)),1,0))</f>
        <v>0</v>
      </c>
      <c r="AI3184" s="194"/>
    </row>
    <row r="3185" spans="1:35" ht="16.5" customHeight="1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75">
        <f>IF(AND($X$5012&lt;&gt;" ",$X$5012&lt;&gt;0),IF(X3185=$X$5012,1+COUNTIF(U$7:U3184,"&gt;0"),0),0)</f>
        <v>0</v>
      </c>
      <c r="V3185" s="178" t="s">
        <v>3374</v>
      </c>
      <c r="W3185" s="130"/>
      <c r="X3185" s="131"/>
      <c r="Y3185" s="131"/>
      <c r="Z3185" s="206"/>
      <c r="AA3185" s="134"/>
      <c r="AB3185" s="174">
        <f>IF(AC3185="totale",SUMIF(AA$7:AA3185,"somma",Z$7:Z3185)-SUMIF(AC$7:AC3184,"totale",AB$7:AB3184),0)</f>
        <v>0</v>
      </c>
      <c r="AC3185" s="134"/>
      <c r="AD3185" s="194">
        <f t="shared" si="212"/>
        <v>0</v>
      </c>
      <c r="AE3185" s="124" t="str">
        <f t="shared" si="211"/>
        <v/>
      </c>
      <c r="AF3185" s="195" t="str">
        <f t="shared" si="213"/>
        <v/>
      </c>
      <c r="AG3185" s="194" t="str">
        <f t="shared" si="214"/>
        <v/>
      </c>
      <c r="AH3185" s="194">
        <f>IF(AG3185="",0,IF(ISERROR(VLOOKUP(AG3185,AG$7:AG3184,1,FALSE)),1,0))</f>
        <v>0</v>
      </c>
      <c r="AI3185" s="194"/>
    </row>
    <row r="3186" spans="1:35" ht="16.5" customHeight="1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75">
        <f>IF(AND($X$5012&lt;&gt;" ",$X$5012&lt;&gt;0),IF(X3186=$X$5012,1+COUNTIF(U$7:U3185,"&gt;0"),0),0)</f>
        <v>0</v>
      </c>
      <c r="V3186" s="178" t="s">
        <v>3375</v>
      </c>
      <c r="W3186" s="130"/>
      <c r="X3186" s="131"/>
      <c r="Y3186" s="131"/>
      <c r="Z3186" s="206"/>
      <c r="AA3186" s="134"/>
      <c r="AB3186" s="174">
        <f>IF(AC3186="totale",SUMIF(AA$7:AA3186,"somma",Z$7:Z3186)-SUMIF(AC$7:AC3185,"totale",AB$7:AB3185),0)</f>
        <v>0</v>
      </c>
      <c r="AC3186" s="134"/>
      <c r="AD3186" s="194">
        <f t="shared" si="212"/>
        <v>0</v>
      </c>
      <c r="AE3186" s="124" t="str">
        <f t="shared" si="211"/>
        <v/>
      </c>
      <c r="AF3186" s="195" t="str">
        <f t="shared" si="213"/>
        <v/>
      </c>
      <c r="AG3186" s="194" t="str">
        <f t="shared" si="214"/>
        <v/>
      </c>
      <c r="AH3186" s="194">
        <f>IF(AG3186="",0,IF(ISERROR(VLOOKUP(AG3186,AG$7:AG3185,1,FALSE)),1,0))</f>
        <v>0</v>
      </c>
      <c r="AI3186" s="194"/>
    </row>
    <row r="3187" spans="1:35" ht="16.5" customHeight="1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75">
        <f>IF(AND($X$5012&lt;&gt;" ",$X$5012&lt;&gt;0),IF(X3187=$X$5012,1+COUNTIF(U$7:U3186,"&gt;0"),0),0)</f>
        <v>0</v>
      </c>
      <c r="V3187" s="178" t="s">
        <v>3376</v>
      </c>
      <c r="W3187" s="130"/>
      <c r="X3187" s="131"/>
      <c r="Y3187" s="131"/>
      <c r="Z3187" s="206"/>
      <c r="AA3187" s="134"/>
      <c r="AB3187" s="174">
        <f>IF(AC3187="totale",SUMIF(AA$7:AA3187,"somma",Z$7:Z3187)-SUMIF(AC$7:AC3186,"totale",AB$7:AB3186),0)</f>
        <v>0</v>
      </c>
      <c r="AC3187" s="134"/>
      <c r="AD3187" s="194">
        <f t="shared" si="212"/>
        <v>0</v>
      </c>
      <c r="AE3187" s="124" t="str">
        <f t="shared" si="211"/>
        <v/>
      </c>
      <c r="AF3187" s="195" t="str">
        <f t="shared" si="213"/>
        <v/>
      </c>
      <c r="AG3187" s="194" t="str">
        <f t="shared" si="214"/>
        <v/>
      </c>
      <c r="AH3187" s="194">
        <f>IF(AG3187="",0,IF(ISERROR(VLOOKUP(AG3187,AG$7:AG3186,1,FALSE)),1,0))</f>
        <v>0</v>
      </c>
      <c r="AI3187" s="194"/>
    </row>
    <row r="3188" spans="1:35" ht="16.5" customHeight="1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75">
        <f>IF(AND($X$5012&lt;&gt;" ",$X$5012&lt;&gt;0),IF(X3188=$X$5012,1+COUNTIF(U$7:U3187,"&gt;0"),0),0)</f>
        <v>0</v>
      </c>
      <c r="V3188" s="178" t="s">
        <v>3377</v>
      </c>
      <c r="W3188" s="130"/>
      <c r="X3188" s="131"/>
      <c r="Y3188" s="131"/>
      <c r="Z3188" s="206"/>
      <c r="AA3188" s="134"/>
      <c r="AB3188" s="174">
        <f>IF(AC3188="totale",SUMIF(AA$7:AA3188,"somma",Z$7:Z3188)-SUMIF(AC$7:AC3187,"totale",AB$7:AB3187),0)</f>
        <v>0</v>
      </c>
      <c r="AC3188" s="134"/>
      <c r="AD3188" s="194">
        <f t="shared" si="212"/>
        <v>0</v>
      </c>
      <c r="AE3188" s="124" t="str">
        <f t="shared" si="211"/>
        <v/>
      </c>
      <c r="AF3188" s="195" t="str">
        <f t="shared" si="213"/>
        <v/>
      </c>
      <c r="AG3188" s="194" t="str">
        <f t="shared" si="214"/>
        <v/>
      </c>
      <c r="AH3188" s="194">
        <f>IF(AG3188="",0,IF(ISERROR(VLOOKUP(AG3188,AG$7:AG3187,1,FALSE)),1,0))</f>
        <v>0</v>
      </c>
      <c r="AI3188" s="194"/>
    </row>
    <row r="3189" spans="1:35" ht="16.5" customHeight="1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75">
        <f>IF(AND($X$5012&lt;&gt;" ",$X$5012&lt;&gt;0),IF(X3189=$X$5012,1+COUNTIF(U$7:U3188,"&gt;0"),0),0)</f>
        <v>0</v>
      </c>
      <c r="V3189" s="178" t="s">
        <v>3378</v>
      </c>
      <c r="W3189" s="130"/>
      <c r="X3189" s="131"/>
      <c r="Y3189" s="131"/>
      <c r="Z3189" s="206"/>
      <c r="AA3189" s="134"/>
      <c r="AB3189" s="174">
        <f>IF(AC3189="totale",SUMIF(AA$7:AA3189,"somma",Z$7:Z3189)-SUMIF(AC$7:AC3188,"totale",AB$7:AB3188),0)</f>
        <v>0</v>
      </c>
      <c r="AC3189" s="134"/>
      <c r="AD3189" s="194">
        <f t="shared" si="212"/>
        <v>0</v>
      </c>
      <c r="AE3189" s="124" t="str">
        <f t="shared" si="211"/>
        <v/>
      </c>
      <c r="AF3189" s="195" t="str">
        <f t="shared" si="213"/>
        <v/>
      </c>
      <c r="AG3189" s="194" t="str">
        <f t="shared" si="214"/>
        <v/>
      </c>
      <c r="AH3189" s="194">
        <f>IF(AG3189="",0,IF(ISERROR(VLOOKUP(AG3189,AG$7:AG3188,1,FALSE)),1,0))</f>
        <v>0</v>
      </c>
      <c r="AI3189" s="194"/>
    </row>
    <row r="3190" spans="1:35" ht="16.5" customHeight="1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75">
        <f>IF(AND($X$5012&lt;&gt;" ",$X$5012&lt;&gt;0),IF(X3190=$X$5012,1+COUNTIF(U$7:U3189,"&gt;0"),0),0)</f>
        <v>0</v>
      </c>
      <c r="V3190" s="178" t="s">
        <v>3379</v>
      </c>
      <c r="W3190" s="130"/>
      <c r="X3190" s="131"/>
      <c r="Y3190" s="131"/>
      <c r="Z3190" s="206"/>
      <c r="AA3190" s="134"/>
      <c r="AB3190" s="174">
        <f>IF(AC3190="totale",SUMIF(AA$7:AA3190,"somma",Z$7:Z3190)-SUMIF(AC$7:AC3189,"totale",AB$7:AB3189),0)</f>
        <v>0</v>
      </c>
      <c r="AC3190" s="134"/>
      <c r="AD3190" s="194">
        <f t="shared" si="212"/>
        <v>0</v>
      </c>
      <c r="AE3190" s="124" t="str">
        <f t="shared" si="211"/>
        <v/>
      </c>
      <c r="AF3190" s="195" t="str">
        <f t="shared" si="213"/>
        <v/>
      </c>
      <c r="AG3190" s="194" t="str">
        <f t="shared" si="214"/>
        <v/>
      </c>
      <c r="AH3190" s="194">
        <f>IF(AG3190="",0,IF(ISERROR(VLOOKUP(AG3190,AG$7:AG3189,1,FALSE)),1,0))</f>
        <v>0</v>
      </c>
      <c r="AI3190" s="194"/>
    </row>
    <row r="3191" spans="1:35" ht="16.5" customHeight="1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75">
        <f>IF(AND($X$5012&lt;&gt;" ",$X$5012&lt;&gt;0),IF(X3191=$X$5012,1+COUNTIF(U$7:U3190,"&gt;0"),0),0)</f>
        <v>0</v>
      </c>
      <c r="V3191" s="178" t="s">
        <v>3380</v>
      </c>
      <c r="W3191" s="130"/>
      <c r="X3191" s="131"/>
      <c r="Y3191" s="131"/>
      <c r="Z3191" s="206"/>
      <c r="AA3191" s="134"/>
      <c r="AB3191" s="174">
        <f>IF(AC3191="totale",SUMIF(AA$7:AA3191,"somma",Z$7:Z3191)-SUMIF(AC$7:AC3190,"totale",AB$7:AB3190),0)</f>
        <v>0</v>
      </c>
      <c r="AC3191" s="134"/>
      <c r="AD3191" s="194">
        <f t="shared" si="212"/>
        <v>0</v>
      </c>
      <c r="AE3191" s="124" t="str">
        <f t="shared" si="211"/>
        <v/>
      </c>
      <c r="AF3191" s="195" t="str">
        <f t="shared" si="213"/>
        <v/>
      </c>
      <c r="AG3191" s="194" t="str">
        <f t="shared" si="214"/>
        <v/>
      </c>
      <c r="AH3191" s="194">
        <f>IF(AG3191="",0,IF(ISERROR(VLOOKUP(AG3191,AG$7:AG3190,1,FALSE)),1,0))</f>
        <v>0</v>
      </c>
      <c r="AI3191" s="194"/>
    </row>
    <row r="3192" spans="1:35" ht="16.5" customHeight="1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75">
        <f>IF(AND($X$5012&lt;&gt;" ",$X$5012&lt;&gt;0),IF(X3192=$X$5012,1+COUNTIF(U$7:U3191,"&gt;0"),0),0)</f>
        <v>0</v>
      </c>
      <c r="V3192" s="178" t="s">
        <v>3381</v>
      </c>
      <c r="W3192" s="130"/>
      <c r="X3192" s="131"/>
      <c r="Y3192" s="131"/>
      <c r="Z3192" s="206"/>
      <c r="AA3192" s="134"/>
      <c r="AB3192" s="174">
        <f>IF(AC3192="totale",SUMIF(AA$7:AA3192,"somma",Z$7:Z3192)-SUMIF(AC$7:AC3191,"totale",AB$7:AB3191),0)</f>
        <v>0</v>
      </c>
      <c r="AC3192" s="134"/>
      <c r="AD3192" s="194">
        <f t="shared" si="212"/>
        <v>0</v>
      </c>
      <c r="AE3192" s="124" t="str">
        <f t="shared" si="211"/>
        <v/>
      </c>
      <c r="AF3192" s="195" t="str">
        <f t="shared" si="213"/>
        <v/>
      </c>
      <c r="AG3192" s="194" t="str">
        <f t="shared" si="214"/>
        <v/>
      </c>
      <c r="AH3192" s="194">
        <f>IF(AG3192="",0,IF(ISERROR(VLOOKUP(AG3192,AG$7:AG3191,1,FALSE)),1,0))</f>
        <v>0</v>
      </c>
      <c r="AI3192" s="194"/>
    </row>
    <row r="3193" spans="1:35" ht="16.5" customHeight="1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75">
        <f>IF(AND($X$5012&lt;&gt;" ",$X$5012&lt;&gt;0),IF(X3193=$X$5012,1+COUNTIF(U$7:U3192,"&gt;0"),0),0)</f>
        <v>0</v>
      </c>
      <c r="V3193" s="178" t="s">
        <v>3382</v>
      </c>
      <c r="W3193" s="130"/>
      <c r="X3193" s="131"/>
      <c r="Y3193" s="131"/>
      <c r="Z3193" s="206"/>
      <c r="AA3193" s="134"/>
      <c r="AB3193" s="174">
        <f>IF(AC3193="totale",SUMIF(AA$7:AA3193,"somma",Z$7:Z3193)-SUMIF(AC$7:AC3192,"totale",AB$7:AB3192),0)</f>
        <v>0</v>
      </c>
      <c r="AC3193" s="134"/>
      <c r="AD3193" s="194">
        <f t="shared" si="212"/>
        <v>0</v>
      </c>
      <c r="AE3193" s="124" t="str">
        <f t="shared" si="211"/>
        <v/>
      </c>
      <c r="AF3193" s="195" t="str">
        <f t="shared" si="213"/>
        <v/>
      </c>
      <c r="AG3193" s="194" t="str">
        <f t="shared" si="214"/>
        <v/>
      </c>
      <c r="AH3193" s="194">
        <f>IF(AG3193="",0,IF(ISERROR(VLOOKUP(AG3193,AG$7:AG3192,1,FALSE)),1,0))</f>
        <v>0</v>
      </c>
      <c r="AI3193" s="194"/>
    </row>
    <row r="3194" spans="1:35" ht="16.5" customHeight="1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75">
        <f>IF(AND($X$5012&lt;&gt;" ",$X$5012&lt;&gt;0),IF(X3194=$X$5012,1+COUNTIF(U$7:U3193,"&gt;0"),0),0)</f>
        <v>0</v>
      </c>
      <c r="V3194" s="178" t="s">
        <v>3383</v>
      </c>
      <c r="W3194" s="130"/>
      <c r="X3194" s="131"/>
      <c r="Y3194" s="131"/>
      <c r="Z3194" s="206"/>
      <c r="AA3194" s="134"/>
      <c r="AB3194" s="174">
        <f>IF(AC3194="totale",SUMIF(AA$7:AA3194,"somma",Z$7:Z3194)-SUMIF(AC$7:AC3193,"totale",AB$7:AB3193),0)</f>
        <v>0</v>
      </c>
      <c r="AC3194" s="134"/>
      <c r="AD3194" s="194">
        <f t="shared" si="212"/>
        <v>0</v>
      </c>
      <c r="AE3194" s="124" t="str">
        <f t="shared" si="211"/>
        <v/>
      </c>
      <c r="AF3194" s="195" t="str">
        <f t="shared" si="213"/>
        <v/>
      </c>
      <c r="AG3194" s="194" t="str">
        <f t="shared" si="214"/>
        <v/>
      </c>
      <c r="AH3194" s="194">
        <f>IF(AG3194="",0,IF(ISERROR(VLOOKUP(AG3194,AG$7:AG3193,1,FALSE)),1,0))</f>
        <v>0</v>
      </c>
      <c r="AI3194" s="194"/>
    </row>
    <row r="3195" spans="1:35" ht="16.5" customHeight="1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75">
        <f>IF(AND($X$5012&lt;&gt;" ",$X$5012&lt;&gt;0),IF(X3195=$X$5012,1+COUNTIF(U$7:U3194,"&gt;0"),0),0)</f>
        <v>0</v>
      </c>
      <c r="V3195" s="178" t="s">
        <v>3384</v>
      </c>
      <c r="W3195" s="130"/>
      <c r="X3195" s="131"/>
      <c r="Y3195" s="131"/>
      <c r="Z3195" s="206"/>
      <c r="AA3195" s="134"/>
      <c r="AB3195" s="174">
        <f>IF(AC3195="totale",SUMIF(AA$7:AA3195,"somma",Z$7:Z3195)-SUMIF(AC$7:AC3194,"totale",AB$7:AB3194),0)</f>
        <v>0</v>
      </c>
      <c r="AC3195" s="134"/>
      <c r="AD3195" s="194">
        <f t="shared" si="212"/>
        <v>0</v>
      </c>
      <c r="AE3195" s="124" t="str">
        <f t="shared" si="211"/>
        <v/>
      </c>
      <c r="AF3195" s="195" t="str">
        <f t="shared" si="213"/>
        <v/>
      </c>
      <c r="AG3195" s="194" t="str">
        <f t="shared" si="214"/>
        <v/>
      </c>
      <c r="AH3195" s="194">
        <f>IF(AG3195="",0,IF(ISERROR(VLOOKUP(AG3195,AG$7:AG3194,1,FALSE)),1,0))</f>
        <v>0</v>
      </c>
      <c r="AI3195" s="194"/>
    </row>
    <row r="3196" spans="1:35" ht="16.5" customHeight="1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75">
        <f>IF(AND($X$5012&lt;&gt;" ",$X$5012&lt;&gt;0),IF(X3196=$X$5012,1+COUNTIF(U$7:U3195,"&gt;0"),0),0)</f>
        <v>0</v>
      </c>
      <c r="V3196" s="178" t="s">
        <v>3385</v>
      </c>
      <c r="W3196" s="130"/>
      <c r="X3196" s="131"/>
      <c r="Y3196" s="131"/>
      <c r="Z3196" s="206"/>
      <c r="AA3196" s="134"/>
      <c r="AB3196" s="174">
        <f>IF(AC3196="totale",SUMIF(AA$7:AA3196,"somma",Z$7:Z3196)-SUMIF(AC$7:AC3195,"totale",AB$7:AB3195),0)</f>
        <v>0</v>
      </c>
      <c r="AC3196" s="134"/>
      <c r="AD3196" s="194">
        <f t="shared" si="212"/>
        <v>0</v>
      </c>
      <c r="AE3196" s="124" t="str">
        <f t="shared" si="211"/>
        <v/>
      </c>
      <c r="AF3196" s="195" t="str">
        <f t="shared" si="213"/>
        <v/>
      </c>
      <c r="AG3196" s="194" t="str">
        <f t="shared" si="214"/>
        <v/>
      </c>
      <c r="AH3196" s="194">
        <f>IF(AG3196="",0,IF(ISERROR(VLOOKUP(AG3196,AG$7:AG3195,1,FALSE)),1,0))</f>
        <v>0</v>
      </c>
      <c r="AI3196" s="194"/>
    </row>
    <row r="3197" spans="1:35" ht="16.5" customHeight="1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75">
        <f>IF(AND($X$5012&lt;&gt;" ",$X$5012&lt;&gt;0),IF(X3197=$X$5012,1+COUNTIF(U$7:U3196,"&gt;0"),0),0)</f>
        <v>0</v>
      </c>
      <c r="V3197" s="178" t="s">
        <v>3386</v>
      </c>
      <c r="W3197" s="130"/>
      <c r="X3197" s="131"/>
      <c r="Y3197" s="131"/>
      <c r="Z3197" s="206"/>
      <c r="AA3197" s="134"/>
      <c r="AB3197" s="174">
        <f>IF(AC3197="totale",SUMIF(AA$7:AA3197,"somma",Z$7:Z3197)-SUMIF(AC$7:AC3196,"totale",AB$7:AB3196),0)</f>
        <v>0</v>
      </c>
      <c r="AC3197" s="134"/>
      <c r="AD3197" s="194">
        <f t="shared" si="212"/>
        <v>0</v>
      </c>
      <c r="AE3197" s="124" t="str">
        <f t="shared" si="211"/>
        <v/>
      </c>
      <c r="AF3197" s="195" t="str">
        <f t="shared" si="213"/>
        <v/>
      </c>
      <c r="AG3197" s="194" t="str">
        <f t="shared" si="214"/>
        <v/>
      </c>
      <c r="AH3197" s="194">
        <f>IF(AG3197="",0,IF(ISERROR(VLOOKUP(AG3197,AG$7:AG3196,1,FALSE)),1,0))</f>
        <v>0</v>
      </c>
      <c r="AI3197" s="194"/>
    </row>
    <row r="3198" spans="1:35" ht="16.5" customHeight="1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75">
        <f>IF(AND($X$5012&lt;&gt;" ",$X$5012&lt;&gt;0),IF(X3198=$X$5012,1+COUNTIF(U$7:U3197,"&gt;0"),0),0)</f>
        <v>0</v>
      </c>
      <c r="V3198" s="178" t="s">
        <v>3387</v>
      </c>
      <c r="W3198" s="130"/>
      <c r="X3198" s="131"/>
      <c r="Y3198" s="131"/>
      <c r="Z3198" s="206"/>
      <c r="AA3198" s="134"/>
      <c r="AB3198" s="174">
        <f>IF(AC3198="totale",SUMIF(AA$7:AA3198,"somma",Z$7:Z3198)-SUMIF(AC$7:AC3197,"totale",AB$7:AB3197),0)</f>
        <v>0</v>
      </c>
      <c r="AC3198" s="134"/>
      <c r="AD3198" s="194">
        <f t="shared" si="212"/>
        <v>0</v>
      </c>
      <c r="AE3198" s="124" t="str">
        <f t="shared" si="211"/>
        <v/>
      </c>
      <c r="AF3198" s="195" t="str">
        <f t="shared" si="213"/>
        <v/>
      </c>
      <c r="AG3198" s="194" t="str">
        <f t="shared" si="214"/>
        <v/>
      </c>
      <c r="AH3198" s="194">
        <f>IF(AG3198="",0,IF(ISERROR(VLOOKUP(AG3198,AG$7:AG3197,1,FALSE)),1,0))</f>
        <v>0</v>
      </c>
      <c r="AI3198" s="194"/>
    </row>
    <row r="3199" spans="1:35" ht="16.5" customHeight="1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75">
        <f>IF(AND($X$5012&lt;&gt;" ",$X$5012&lt;&gt;0),IF(X3199=$X$5012,1+COUNTIF(U$7:U3198,"&gt;0"),0),0)</f>
        <v>0</v>
      </c>
      <c r="V3199" s="178" t="s">
        <v>3388</v>
      </c>
      <c r="W3199" s="130"/>
      <c r="X3199" s="131"/>
      <c r="Y3199" s="131"/>
      <c r="Z3199" s="206"/>
      <c r="AA3199" s="134"/>
      <c r="AB3199" s="174">
        <f>IF(AC3199="totale",SUMIF(AA$7:AA3199,"somma",Z$7:Z3199)-SUMIF(AC$7:AC3198,"totale",AB$7:AB3198),0)</f>
        <v>0</v>
      </c>
      <c r="AC3199" s="134"/>
      <c r="AD3199" s="194">
        <f t="shared" si="212"/>
        <v>0</v>
      </c>
      <c r="AE3199" s="124" t="str">
        <f t="shared" si="211"/>
        <v/>
      </c>
      <c r="AF3199" s="195" t="str">
        <f t="shared" si="213"/>
        <v/>
      </c>
      <c r="AG3199" s="194" t="str">
        <f t="shared" si="214"/>
        <v/>
      </c>
      <c r="AH3199" s="194">
        <f>IF(AG3199="",0,IF(ISERROR(VLOOKUP(AG3199,AG$7:AG3198,1,FALSE)),1,0))</f>
        <v>0</v>
      </c>
      <c r="AI3199" s="194"/>
    </row>
    <row r="3200" spans="1:35" ht="16.5" customHeight="1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75">
        <f>IF(AND($X$5012&lt;&gt;" ",$X$5012&lt;&gt;0),IF(X3200=$X$5012,1+COUNTIF(U$7:U3199,"&gt;0"),0),0)</f>
        <v>0</v>
      </c>
      <c r="V3200" s="178" t="s">
        <v>3389</v>
      </c>
      <c r="W3200" s="130"/>
      <c r="X3200" s="131"/>
      <c r="Y3200" s="131"/>
      <c r="Z3200" s="206"/>
      <c r="AA3200" s="134"/>
      <c r="AB3200" s="174">
        <f>IF(AC3200="totale",SUMIF(AA$7:AA3200,"somma",Z$7:Z3200)-SUMIF(AC$7:AC3199,"totale",AB$7:AB3199),0)</f>
        <v>0</v>
      </c>
      <c r="AC3200" s="134"/>
      <c r="AD3200" s="194">
        <f t="shared" si="212"/>
        <v>0</v>
      </c>
      <c r="AE3200" s="124" t="str">
        <f t="shared" si="211"/>
        <v/>
      </c>
      <c r="AF3200" s="195" t="str">
        <f t="shared" si="213"/>
        <v/>
      </c>
      <c r="AG3200" s="194" t="str">
        <f t="shared" si="214"/>
        <v/>
      </c>
      <c r="AH3200" s="194">
        <f>IF(AG3200="",0,IF(ISERROR(VLOOKUP(AG3200,AG$7:AG3199,1,FALSE)),1,0))</f>
        <v>0</v>
      </c>
      <c r="AI3200" s="194"/>
    </row>
    <row r="3201" spans="1:35" ht="16.5" customHeight="1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75">
        <f>IF(AND($X$5012&lt;&gt;" ",$X$5012&lt;&gt;0),IF(X3201=$X$5012,1+COUNTIF(U$7:U3200,"&gt;0"),0),0)</f>
        <v>0</v>
      </c>
      <c r="V3201" s="178" t="s">
        <v>3390</v>
      </c>
      <c r="W3201" s="130"/>
      <c r="X3201" s="131"/>
      <c r="Y3201" s="131"/>
      <c r="Z3201" s="206"/>
      <c r="AA3201" s="134"/>
      <c r="AB3201" s="174">
        <f>IF(AC3201="totale",SUMIF(AA$7:AA3201,"somma",Z$7:Z3201)-SUMIF(AC$7:AC3200,"totale",AB$7:AB3200),0)</f>
        <v>0</v>
      </c>
      <c r="AC3201" s="134"/>
      <c r="AD3201" s="194">
        <f t="shared" si="212"/>
        <v>0</v>
      </c>
      <c r="AE3201" s="124" t="str">
        <f t="shared" si="211"/>
        <v/>
      </c>
      <c r="AF3201" s="195" t="str">
        <f t="shared" si="213"/>
        <v/>
      </c>
      <c r="AG3201" s="194" t="str">
        <f t="shared" si="214"/>
        <v/>
      </c>
      <c r="AH3201" s="194">
        <f>IF(AG3201="",0,IF(ISERROR(VLOOKUP(AG3201,AG$7:AG3200,1,FALSE)),1,0))</f>
        <v>0</v>
      </c>
      <c r="AI3201" s="194"/>
    </row>
    <row r="3202" spans="1:35" ht="16.5" customHeight="1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75">
        <f>IF(AND($X$5012&lt;&gt;" ",$X$5012&lt;&gt;0),IF(X3202=$X$5012,1+COUNTIF(U$7:U3201,"&gt;0"),0),0)</f>
        <v>0</v>
      </c>
      <c r="V3202" s="178" t="s">
        <v>3391</v>
      </c>
      <c r="W3202" s="130"/>
      <c r="X3202" s="131"/>
      <c r="Y3202" s="131"/>
      <c r="Z3202" s="206"/>
      <c r="AA3202" s="134"/>
      <c r="AB3202" s="174">
        <f>IF(AC3202="totale",SUMIF(AA$7:AA3202,"somma",Z$7:Z3202)-SUMIF(AC$7:AC3201,"totale",AB$7:AB3201),0)</f>
        <v>0</v>
      </c>
      <c r="AC3202" s="134"/>
      <c r="AD3202" s="194">
        <f t="shared" si="212"/>
        <v>0</v>
      </c>
      <c r="AE3202" s="124" t="str">
        <f t="shared" si="211"/>
        <v/>
      </c>
      <c r="AF3202" s="195" t="str">
        <f t="shared" si="213"/>
        <v/>
      </c>
      <c r="AG3202" s="194" t="str">
        <f t="shared" si="214"/>
        <v/>
      </c>
      <c r="AH3202" s="194">
        <f>IF(AG3202="",0,IF(ISERROR(VLOOKUP(AG3202,AG$7:AG3201,1,FALSE)),1,0))</f>
        <v>0</v>
      </c>
      <c r="AI3202" s="194"/>
    </row>
    <row r="3203" spans="1:35" ht="16.5" customHeight="1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75">
        <f>IF(AND($X$5012&lt;&gt;" ",$X$5012&lt;&gt;0),IF(X3203=$X$5012,1+COUNTIF(U$7:U3202,"&gt;0"),0),0)</f>
        <v>0</v>
      </c>
      <c r="V3203" s="178" t="s">
        <v>3392</v>
      </c>
      <c r="W3203" s="130"/>
      <c r="X3203" s="131"/>
      <c r="Y3203" s="131"/>
      <c r="Z3203" s="206"/>
      <c r="AA3203" s="134"/>
      <c r="AB3203" s="174">
        <f>IF(AC3203="totale",SUMIF(AA$7:AA3203,"somma",Z$7:Z3203)-SUMIF(AC$7:AC3202,"totale",AB$7:AB3202),0)</f>
        <v>0</v>
      </c>
      <c r="AC3203" s="134"/>
      <c r="AD3203" s="194">
        <f t="shared" si="212"/>
        <v>0</v>
      </c>
      <c r="AE3203" s="124" t="str">
        <f t="shared" si="211"/>
        <v/>
      </c>
      <c r="AF3203" s="195" t="str">
        <f t="shared" si="213"/>
        <v/>
      </c>
      <c r="AG3203" s="194" t="str">
        <f t="shared" si="214"/>
        <v/>
      </c>
      <c r="AH3203" s="194">
        <f>IF(AG3203="",0,IF(ISERROR(VLOOKUP(AG3203,AG$7:AG3202,1,FALSE)),1,0))</f>
        <v>0</v>
      </c>
      <c r="AI3203" s="194"/>
    </row>
    <row r="3204" spans="1:35" ht="16.5" customHeight="1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75">
        <f>IF(AND($X$5012&lt;&gt;" ",$X$5012&lt;&gt;0),IF(X3204=$X$5012,1+COUNTIF(U$7:U3203,"&gt;0"),0),0)</f>
        <v>0</v>
      </c>
      <c r="V3204" s="178" t="s">
        <v>3393</v>
      </c>
      <c r="W3204" s="130"/>
      <c r="X3204" s="131"/>
      <c r="Y3204" s="131"/>
      <c r="Z3204" s="206"/>
      <c r="AA3204" s="134"/>
      <c r="AB3204" s="174">
        <f>IF(AC3204="totale",SUMIF(AA$7:AA3204,"somma",Z$7:Z3204)-SUMIF(AC$7:AC3203,"totale",AB$7:AB3203),0)</f>
        <v>0</v>
      </c>
      <c r="AC3204" s="134"/>
      <c r="AD3204" s="194">
        <f t="shared" si="212"/>
        <v>0</v>
      </c>
      <c r="AE3204" s="124" t="str">
        <f t="shared" si="211"/>
        <v/>
      </c>
      <c r="AF3204" s="195" t="str">
        <f t="shared" si="213"/>
        <v/>
      </c>
      <c r="AG3204" s="194" t="str">
        <f t="shared" si="214"/>
        <v/>
      </c>
      <c r="AH3204" s="194">
        <f>IF(AG3204="",0,IF(ISERROR(VLOOKUP(AG3204,AG$7:AG3203,1,FALSE)),1,0))</f>
        <v>0</v>
      </c>
      <c r="AI3204" s="194"/>
    </row>
    <row r="3205" spans="1:35" ht="16.5" customHeight="1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75">
        <f>IF(AND($X$5012&lt;&gt;" ",$X$5012&lt;&gt;0),IF(X3205=$X$5012,1+COUNTIF(U$7:U3204,"&gt;0"),0),0)</f>
        <v>0</v>
      </c>
      <c r="V3205" s="178" t="s">
        <v>3394</v>
      </c>
      <c r="W3205" s="130"/>
      <c r="X3205" s="131"/>
      <c r="Y3205" s="131"/>
      <c r="Z3205" s="206"/>
      <c r="AA3205" s="134"/>
      <c r="AB3205" s="174">
        <f>IF(AC3205="totale",SUMIF(AA$7:AA3205,"somma",Z$7:Z3205)-SUMIF(AC$7:AC3204,"totale",AB$7:AB3204),0)</f>
        <v>0</v>
      </c>
      <c r="AC3205" s="134"/>
      <c r="AD3205" s="194">
        <f t="shared" si="212"/>
        <v>0</v>
      </c>
      <c r="AE3205" s="124" t="str">
        <f t="shared" si="211"/>
        <v/>
      </c>
      <c r="AF3205" s="195" t="str">
        <f t="shared" si="213"/>
        <v/>
      </c>
      <c r="AG3205" s="194" t="str">
        <f t="shared" si="214"/>
        <v/>
      </c>
      <c r="AH3205" s="194">
        <f>IF(AG3205="",0,IF(ISERROR(VLOOKUP(AG3205,AG$7:AG3204,1,FALSE)),1,0))</f>
        <v>0</v>
      </c>
      <c r="AI3205" s="194"/>
    </row>
    <row r="3206" spans="1:35" ht="16.5" customHeight="1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75">
        <f>IF(AND($X$5012&lt;&gt;" ",$X$5012&lt;&gt;0),IF(X3206=$X$5012,1+COUNTIF(U$7:U3205,"&gt;0"),0),0)</f>
        <v>0</v>
      </c>
      <c r="V3206" s="178" t="s">
        <v>3395</v>
      </c>
      <c r="W3206" s="130"/>
      <c r="X3206" s="131"/>
      <c r="Y3206" s="131"/>
      <c r="Z3206" s="206"/>
      <c r="AA3206" s="134"/>
      <c r="AB3206" s="174">
        <f>IF(AC3206="totale",SUMIF(AA$7:AA3206,"somma",Z$7:Z3206)-SUMIF(AC$7:AC3205,"totale",AB$7:AB3205),0)</f>
        <v>0</v>
      </c>
      <c r="AC3206" s="134"/>
      <c r="AD3206" s="194">
        <f t="shared" si="212"/>
        <v>0</v>
      </c>
      <c r="AE3206" s="124" t="str">
        <f t="shared" ref="AE3206:AE3269" si="215">IF(W3206&gt;0,CONCATENATE(MONTH(W3206)&amp;X3206),"")</f>
        <v/>
      </c>
      <c r="AF3206" s="195" t="str">
        <f t="shared" si="213"/>
        <v/>
      </c>
      <c r="AG3206" s="194" t="str">
        <f t="shared" si="214"/>
        <v/>
      </c>
      <c r="AH3206" s="194">
        <f>IF(AG3206="",0,IF(ISERROR(VLOOKUP(AG3206,AG$7:AG3205,1,FALSE)),1,0))</f>
        <v>0</v>
      </c>
      <c r="AI3206" s="194"/>
    </row>
    <row r="3207" spans="1:35" ht="16.5" customHeight="1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75">
        <f>IF(AND($X$5012&lt;&gt;" ",$X$5012&lt;&gt;0),IF(X3207=$X$5012,1+COUNTIF(U$7:U3206,"&gt;0"),0),0)</f>
        <v>0</v>
      </c>
      <c r="V3207" s="178" t="s">
        <v>3396</v>
      </c>
      <c r="W3207" s="130"/>
      <c r="X3207" s="131"/>
      <c r="Y3207" s="131"/>
      <c r="Z3207" s="206"/>
      <c r="AA3207" s="134"/>
      <c r="AB3207" s="174">
        <f>IF(AC3207="totale",SUMIF(AA$7:AA3207,"somma",Z$7:Z3207)-SUMIF(AC$7:AC3206,"totale",AB$7:AB3206),0)</f>
        <v>0</v>
      </c>
      <c r="AC3207" s="134"/>
      <c r="AD3207" s="194">
        <f t="shared" si="212"/>
        <v>0</v>
      </c>
      <c r="AE3207" s="124" t="str">
        <f t="shared" si="215"/>
        <v/>
      </c>
      <c r="AF3207" s="195" t="str">
        <f t="shared" si="213"/>
        <v/>
      </c>
      <c r="AG3207" s="194" t="str">
        <f t="shared" si="214"/>
        <v/>
      </c>
      <c r="AH3207" s="194">
        <f>IF(AG3207="",0,IF(ISERROR(VLOOKUP(AG3207,AG$7:AG3206,1,FALSE)),1,0))</f>
        <v>0</v>
      </c>
      <c r="AI3207" s="194"/>
    </row>
    <row r="3208" spans="1:35" ht="16.5" customHeight="1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75">
        <f>IF(AND($X$5012&lt;&gt;" ",$X$5012&lt;&gt;0),IF(X3208=$X$5012,1+COUNTIF(U$7:U3207,"&gt;0"),0),0)</f>
        <v>0</v>
      </c>
      <c r="V3208" s="178" t="s">
        <v>3397</v>
      </c>
      <c r="W3208" s="130"/>
      <c r="X3208" s="131"/>
      <c r="Y3208" s="131"/>
      <c r="Z3208" s="206"/>
      <c r="AA3208" s="134"/>
      <c r="AB3208" s="174">
        <f>IF(AC3208="totale",SUMIF(AA$7:AA3208,"somma",Z$7:Z3208)-SUMIF(AC$7:AC3207,"totale",AB$7:AB3207),0)</f>
        <v>0</v>
      </c>
      <c r="AC3208" s="134"/>
      <c r="AD3208" s="194">
        <f t="shared" ref="AD3208:AD3271" si="216">IF(ISBLANK(X3208),0,VLOOKUP(X3208,$B$8:$E$57,1,FALSE))</f>
        <v>0</v>
      </c>
      <c r="AE3208" s="124" t="str">
        <f t="shared" si="215"/>
        <v/>
      </c>
      <c r="AF3208" s="195" t="str">
        <f t="shared" ref="AF3208:AF3271" si="217">IF(OR(AND(Z3208&lt;&gt;0,ISBLANK(X3208)),ISERROR(AD3208)),"ERR","")</f>
        <v/>
      </c>
      <c r="AG3208" s="194" t="str">
        <f t="shared" si="214"/>
        <v/>
      </c>
      <c r="AH3208" s="194">
        <f>IF(AG3208="",0,IF(ISERROR(VLOOKUP(AG3208,AG$7:AG3207,1,FALSE)),1,0))</f>
        <v>0</v>
      </c>
      <c r="AI3208" s="194"/>
    </row>
    <row r="3209" spans="1:35" ht="16.5" customHeight="1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75">
        <f>IF(AND($X$5012&lt;&gt;" ",$X$5012&lt;&gt;0),IF(X3209=$X$5012,1+COUNTIF(U$7:U3208,"&gt;0"),0),0)</f>
        <v>0</v>
      </c>
      <c r="V3209" s="178" t="s">
        <v>3398</v>
      </c>
      <c r="W3209" s="130"/>
      <c r="X3209" s="131"/>
      <c r="Y3209" s="131"/>
      <c r="Z3209" s="206"/>
      <c r="AA3209" s="134"/>
      <c r="AB3209" s="174">
        <f>IF(AC3209="totale",SUMIF(AA$7:AA3209,"somma",Z$7:Z3209)-SUMIF(AC$7:AC3208,"totale",AB$7:AB3208),0)</f>
        <v>0</v>
      </c>
      <c r="AC3209" s="134"/>
      <c r="AD3209" s="194">
        <f t="shared" si="216"/>
        <v>0</v>
      </c>
      <c r="AE3209" s="124" t="str">
        <f t="shared" si="215"/>
        <v/>
      </c>
      <c r="AF3209" s="195" t="str">
        <f t="shared" si="217"/>
        <v/>
      </c>
      <c r="AG3209" s="194" t="str">
        <f t="shared" si="214"/>
        <v/>
      </c>
      <c r="AH3209" s="194">
        <f>IF(AG3209="",0,IF(ISERROR(VLOOKUP(AG3209,AG$7:AG3208,1,FALSE)),1,0))</f>
        <v>0</v>
      </c>
      <c r="AI3209" s="194"/>
    </row>
    <row r="3210" spans="1:35" ht="16.5" customHeight="1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75">
        <f>IF(AND($X$5012&lt;&gt;" ",$X$5012&lt;&gt;0),IF(X3210=$X$5012,1+COUNTIF(U$7:U3209,"&gt;0"),0),0)</f>
        <v>0</v>
      </c>
      <c r="V3210" s="178" t="s">
        <v>3399</v>
      </c>
      <c r="W3210" s="130"/>
      <c r="X3210" s="131"/>
      <c r="Y3210" s="131"/>
      <c r="Z3210" s="206"/>
      <c r="AA3210" s="134"/>
      <c r="AB3210" s="174">
        <f>IF(AC3210="totale",SUMIF(AA$7:AA3210,"somma",Z$7:Z3210)-SUMIF(AC$7:AC3209,"totale",AB$7:AB3209),0)</f>
        <v>0</v>
      </c>
      <c r="AC3210" s="134"/>
      <c r="AD3210" s="194">
        <f t="shared" si="216"/>
        <v>0</v>
      </c>
      <c r="AE3210" s="124" t="str">
        <f t="shared" si="215"/>
        <v/>
      </c>
      <c r="AF3210" s="195" t="str">
        <f t="shared" si="217"/>
        <v/>
      </c>
      <c r="AG3210" s="194" t="str">
        <f t="shared" ref="AG3210:AG3273" si="218">IF(W3210&gt;0,CONCATENATE(MONTH(W3210),"-",YEAR(W3210)),"")</f>
        <v/>
      </c>
      <c r="AH3210" s="194">
        <f>IF(AG3210="",0,IF(ISERROR(VLOOKUP(AG3210,AG$7:AG3209,1,FALSE)),1,0))</f>
        <v>0</v>
      </c>
      <c r="AI3210" s="194"/>
    </row>
    <row r="3211" spans="1:35" ht="16.5" customHeight="1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75">
        <f>IF(AND($X$5012&lt;&gt;" ",$X$5012&lt;&gt;0),IF(X3211=$X$5012,1+COUNTIF(U$7:U3210,"&gt;0"),0),0)</f>
        <v>0</v>
      </c>
      <c r="V3211" s="178" t="s">
        <v>3400</v>
      </c>
      <c r="W3211" s="130"/>
      <c r="X3211" s="131"/>
      <c r="Y3211" s="131"/>
      <c r="Z3211" s="206"/>
      <c r="AA3211" s="134"/>
      <c r="AB3211" s="174">
        <f>IF(AC3211="totale",SUMIF(AA$7:AA3211,"somma",Z$7:Z3211)-SUMIF(AC$7:AC3210,"totale",AB$7:AB3210),0)</f>
        <v>0</v>
      </c>
      <c r="AC3211" s="134"/>
      <c r="AD3211" s="194">
        <f t="shared" si="216"/>
        <v>0</v>
      </c>
      <c r="AE3211" s="124" t="str">
        <f t="shared" si="215"/>
        <v/>
      </c>
      <c r="AF3211" s="195" t="str">
        <f t="shared" si="217"/>
        <v/>
      </c>
      <c r="AG3211" s="194" t="str">
        <f t="shared" si="218"/>
        <v/>
      </c>
      <c r="AH3211" s="194">
        <f>IF(AG3211="",0,IF(ISERROR(VLOOKUP(AG3211,AG$7:AG3210,1,FALSE)),1,0))</f>
        <v>0</v>
      </c>
      <c r="AI3211" s="194"/>
    </row>
    <row r="3212" spans="1:35" ht="16.5" customHeight="1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75">
        <f>IF(AND($X$5012&lt;&gt;" ",$X$5012&lt;&gt;0),IF(X3212=$X$5012,1+COUNTIF(U$7:U3211,"&gt;0"),0),0)</f>
        <v>0</v>
      </c>
      <c r="V3212" s="178" t="s">
        <v>3401</v>
      </c>
      <c r="W3212" s="130"/>
      <c r="X3212" s="131"/>
      <c r="Y3212" s="131"/>
      <c r="Z3212" s="206"/>
      <c r="AA3212" s="134"/>
      <c r="AB3212" s="174">
        <f>IF(AC3212="totale",SUMIF(AA$7:AA3212,"somma",Z$7:Z3212)-SUMIF(AC$7:AC3211,"totale",AB$7:AB3211),0)</f>
        <v>0</v>
      </c>
      <c r="AC3212" s="134"/>
      <c r="AD3212" s="194">
        <f t="shared" si="216"/>
        <v>0</v>
      </c>
      <c r="AE3212" s="124" t="str">
        <f t="shared" si="215"/>
        <v/>
      </c>
      <c r="AF3212" s="195" t="str">
        <f t="shared" si="217"/>
        <v/>
      </c>
      <c r="AG3212" s="194" t="str">
        <f t="shared" si="218"/>
        <v/>
      </c>
      <c r="AH3212" s="194">
        <f>IF(AG3212="",0,IF(ISERROR(VLOOKUP(AG3212,AG$7:AG3211,1,FALSE)),1,0))</f>
        <v>0</v>
      </c>
      <c r="AI3212" s="194"/>
    </row>
    <row r="3213" spans="1:35" ht="16.5" customHeight="1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75">
        <f>IF(AND($X$5012&lt;&gt;" ",$X$5012&lt;&gt;0),IF(X3213=$X$5012,1+COUNTIF(U$7:U3212,"&gt;0"),0),0)</f>
        <v>0</v>
      </c>
      <c r="V3213" s="178" t="s">
        <v>3402</v>
      </c>
      <c r="W3213" s="130"/>
      <c r="X3213" s="131"/>
      <c r="Y3213" s="131"/>
      <c r="Z3213" s="206"/>
      <c r="AA3213" s="134"/>
      <c r="AB3213" s="174">
        <f>IF(AC3213="totale",SUMIF(AA$7:AA3213,"somma",Z$7:Z3213)-SUMIF(AC$7:AC3212,"totale",AB$7:AB3212),0)</f>
        <v>0</v>
      </c>
      <c r="AC3213" s="134"/>
      <c r="AD3213" s="194">
        <f t="shared" si="216"/>
        <v>0</v>
      </c>
      <c r="AE3213" s="124" t="str">
        <f t="shared" si="215"/>
        <v/>
      </c>
      <c r="AF3213" s="195" t="str">
        <f t="shared" si="217"/>
        <v/>
      </c>
      <c r="AG3213" s="194" t="str">
        <f t="shared" si="218"/>
        <v/>
      </c>
      <c r="AH3213" s="194">
        <f>IF(AG3213="",0,IF(ISERROR(VLOOKUP(AG3213,AG$7:AG3212,1,FALSE)),1,0))</f>
        <v>0</v>
      </c>
      <c r="AI3213" s="194"/>
    </row>
    <row r="3214" spans="1:35" ht="16.5" customHeight="1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75">
        <f>IF(AND($X$5012&lt;&gt;" ",$X$5012&lt;&gt;0),IF(X3214=$X$5012,1+COUNTIF(U$7:U3213,"&gt;0"),0),0)</f>
        <v>0</v>
      </c>
      <c r="V3214" s="178" t="s">
        <v>3403</v>
      </c>
      <c r="W3214" s="130"/>
      <c r="X3214" s="131"/>
      <c r="Y3214" s="131"/>
      <c r="Z3214" s="206"/>
      <c r="AA3214" s="134"/>
      <c r="AB3214" s="174">
        <f>IF(AC3214="totale",SUMIF(AA$7:AA3214,"somma",Z$7:Z3214)-SUMIF(AC$7:AC3213,"totale",AB$7:AB3213),0)</f>
        <v>0</v>
      </c>
      <c r="AC3214" s="134"/>
      <c r="AD3214" s="194">
        <f t="shared" si="216"/>
        <v>0</v>
      </c>
      <c r="AE3214" s="124" t="str">
        <f t="shared" si="215"/>
        <v/>
      </c>
      <c r="AF3214" s="195" t="str">
        <f t="shared" si="217"/>
        <v/>
      </c>
      <c r="AG3214" s="194" t="str">
        <f t="shared" si="218"/>
        <v/>
      </c>
      <c r="AH3214" s="194">
        <f>IF(AG3214="",0,IF(ISERROR(VLOOKUP(AG3214,AG$7:AG3213,1,FALSE)),1,0))</f>
        <v>0</v>
      </c>
      <c r="AI3214" s="194"/>
    </row>
    <row r="3215" spans="1:35" ht="16.5" customHeight="1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75">
        <f>IF(AND($X$5012&lt;&gt;" ",$X$5012&lt;&gt;0),IF(X3215=$X$5012,1+COUNTIF(U$7:U3214,"&gt;0"),0),0)</f>
        <v>0</v>
      </c>
      <c r="V3215" s="178" t="s">
        <v>3404</v>
      </c>
      <c r="W3215" s="130"/>
      <c r="X3215" s="131"/>
      <c r="Y3215" s="131"/>
      <c r="Z3215" s="206"/>
      <c r="AA3215" s="134"/>
      <c r="AB3215" s="174">
        <f>IF(AC3215="totale",SUMIF(AA$7:AA3215,"somma",Z$7:Z3215)-SUMIF(AC$7:AC3214,"totale",AB$7:AB3214),0)</f>
        <v>0</v>
      </c>
      <c r="AC3215" s="134"/>
      <c r="AD3215" s="194">
        <f t="shared" si="216"/>
        <v>0</v>
      </c>
      <c r="AE3215" s="124" t="str">
        <f t="shared" si="215"/>
        <v/>
      </c>
      <c r="AF3215" s="195" t="str">
        <f t="shared" si="217"/>
        <v/>
      </c>
      <c r="AG3215" s="194" t="str">
        <f t="shared" si="218"/>
        <v/>
      </c>
      <c r="AH3215" s="194">
        <f>IF(AG3215="",0,IF(ISERROR(VLOOKUP(AG3215,AG$7:AG3214,1,FALSE)),1,0))</f>
        <v>0</v>
      </c>
      <c r="AI3215" s="194"/>
    </row>
    <row r="3216" spans="1:35" ht="16.5" customHeight="1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75">
        <f>IF(AND($X$5012&lt;&gt;" ",$X$5012&lt;&gt;0),IF(X3216=$X$5012,1+COUNTIF(U$7:U3215,"&gt;0"),0),0)</f>
        <v>0</v>
      </c>
      <c r="V3216" s="178" t="s">
        <v>3405</v>
      </c>
      <c r="W3216" s="130"/>
      <c r="X3216" s="131"/>
      <c r="Y3216" s="131"/>
      <c r="Z3216" s="206"/>
      <c r="AA3216" s="134"/>
      <c r="AB3216" s="174">
        <f>IF(AC3216="totale",SUMIF(AA$7:AA3216,"somma",Z$7:Z3216)-SUMIF(AC$7:AC3215,"totale",AB$7:AB3215),0)</f>
        <v>0</v>
      </c>
      <c r="AC3216" s="134"/>
      <c r="AD3216" s="194">
        <f t="shared" si="216"/>
        <v>0</v>
      </c>
      <c r="AE3216" s="124" t="str">
        <f t="shared" si="215"/>
        <v/>
      </c>
      <c r="AF3216" s="195" t="str">
        <f t="shared" si="217"/>
        <v/>
      </c>
      <c r="AG3216" s="194" t="str">
        <f t="shared" si="218"/>
        <v/>
      </c>
      <c r="AH3216" s="194">
        <f>IF(AG3216="",0,IF(ISERROR(VLOOKUP(AG3216,AG$7:AG3215,1,FALSE)),1,0))</f>
        <v>0</v>
      </c>
      <c r="AI3216" s="194"/>
    </row>
    <row r="3217" spans="1:35" ht="16.5" customHeight="1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75">
        <f>IF(AND($X$5012&lt;&gt;" ",$X$5012&lt;&gt;0),IF(X3217=$X$5012,1+COUNTIF(U$7:U3216,"&gt;0"),0),0)</f>
        <v>0</v>
      </c>
      <c r="V3217" s="178" t="s">
        <v>3406</v>
      </c>
      <c r="W3217" s="130"/>
      <c r="X3217" s="131"/>
      <c r="Y3217" s="131"/>
      <c r="Z3217" s="206"/>
      <c r="AA3217" s="134"/>
      <c r="AB3217" s="174">
        <f>IF(AC3217="totale",SUMIF(AA$7:AA3217,"somma",Z$7:Z3217)-SUMIF(AC$7:AC3216,"totale",AB$7:AB3216),0)</f>
        <v>0</v>
      </c>
      <c r="AC3217" s="134"/>
      <c r="AD3217" s="194">
        <f t="shared" si="216"/>
        <v>0</v>
      </c>
      <c r="AE3217" s="124" t="str">
        <f t="shared" si="215"/>
        <v/>
      </c>
      <c r="AF3217" s="195" t="str">
        <f t="shared" si="217"/>
        <v/>
      </c>
      <c r="AG3217" s="194" t="str">
        <f t="shared" si="218"/>
        <v/>
      </c>
      <c r="AH3217" s="194">
        <f>IF(AG3217="",0,IF(ISERROR(VLOOKUP(AG3217,AG$7:AG3216,1,FALSE)),1,0))</f>
        <v>0</v>
      </c>
      <c r="AI3217" s="194"/>
    </row>
    <row r="3218" spans="1:35" ht="16.5" customHeight="1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75">
        <f>IF(AND($X$5012&lt;&gt;" ",$X$5012&lt;&gt;0),IF(X3218=$X$5012,1+COUNTIF(U$7:U3217,"&gt;0"),0),0)</f>
        <v>0</v>
      </c>
      <c r="V3218" s="178" t="s">
        <v>3407</v>
      </c>
      <c r="W3218" s="130"/>
      <c r="X3218" s="131"/>
      <c r="Y3218" s="131"/>
      <c r="Z3218" s="206"/>
      <c r="AA3218" s="134"/>
      <c r="AB3218" s="174">
        <f>IF(AC3218="totale",SUMIF(AA$7:AA3218,"somma",Z$7:Z3218)-SUMIF(AC$7:AC3217,"totale",AB$7:AB3217),0)</f>
        <v>0</v>
      </c>
      <c r="AC3218" s="134"/>
      <c r="AD3218" s="194">
        <f t="shared" si="216"/>
        <v>0</v>
      </c>
      <c r="AE3218" s="124" t="str">
        <f t="shared" si="215"/>
        <v/>
      </c>
      <c r="AF3218" s="195" t="str">
        <f t="shared" si="217"/>
        <v/>
      </c>
      <c r="AG3218" s="194" t="str">
        <f t="shared" si="218"/>
        <v/>
      </c>
      <c r="AH3218" s="194">
        <f>IF(AG3218="",0,IF(ISERROR(VLOOKUP(AG3218,AG$7:AG3217,1,FALSE)),1,0))</f>
        <v>0</v>
      </c>
      <c r="AI3218" s="194"/>
    </row>
    <row r="3219" spans="1:35" ht="16.5" customHeight="1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75">
        <f>IF(AND($X$5012&lt;&gt;" ",$X$5012&lt;&gt;0),IF(X3219=$X$5012,1+COUNTIF(U$7:U3218,"&gt;0"),0),0)</f>
        <v>0</v>
      </c>
      <c r="V3219" s="178" t="s">
        <v>3408</v>
      </c>
      <c r="W3219" s="130"/>
      <c r="X3219" s="131"/>
      <c r="Y3219" s="131"/>
      <c r="Z3219" s="206"/>
      <c r="AA3219" s="134"/>
      <c r="AB3219" s="174">
        <f>IF(AC3219="totale",SUMIF(AA$7:AA3219,"somma",Z$7:Z3219)-SUMIF(AC$7:AC3218,"totale",AB$7:AB3218),0)</f>
        <v>0</v>
      </c>
      <c r="AC3219" s="134"/>
      <c r="AD3219" s="194">
        <f t="shared" si="216"/>
        <v>0</v>
      </c>
      <c r="AE3219" s="124" t="str">
        <f t="shared" si="215"/>
        <v/>
      </c>
      <c r="AF3219" s="195" t="str">
        <f t="shared" si="217"/>
        <v/>
      </c>
      <c r="AG3219" s="194" t="str">
        <f t="shared" si="218"/>
        <v/>
      </c>
      <c r="AH3219" s="194">
        <f>IF(AG3219="",0,IF(ISERROR(VLOOKUP(AG3219,AG$7:AG3218,1,FALSE)),1,0))</f>
        <v>0</v>
      </c>
      <c r="AI3219" s="194"/>
    </row>
    <row r="3220" spans="1:35" ht="16.5" customHeight="1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75">
        <f>IF(AND($X$5012&lt;&gt;" ",$X$5012&lt;&gt;0),IF(X3220=$X$5012,1+COUNTIF(U$7:U3219,"&gt;0"),0),0)</f>
        <v>0</v>
      </c>
      <c r="V3220" s="178" t="s">
        <v>3409</v>
      </c>
      <c r="W3220" s="130"/>
      <c r="X3220" s="131"/>
      <c r="Y3220" s="131"/>
      <c r="Z3220" s="206"/>
      <c r="AA3220" s="134"/>
      <c r="AB3220" s="174">
        <f>IF(AC3220="totale",SUMIF(AA$7:AA3220,"somma",Z$7:Z3220)-SUMIF(AC$7:AC3219,"totale",AB$7:AB3219),0)</f>
        <v>0</v>
      </c>
      <c r="AC3220" s="134"/>
      <c r="AD3220" s="194">
        <f t="shared" si="216"/>
        <v>0</v>
      </c>
      <c r="AE3220" s="124" t="str">
        <f t="shared" si="215"/>
        <v/>
      </c>
      <c r="AF3220" s="195" t="str">
        <f t="shared" si="217"/>
        <v/>
      </c>
      <c r="AG3220" s="194" t="str">
        <f t="shared" si="218"/>
        <v/>
      </c>
      <c r="AH3220" s="194">
        <f>IF(AG3220="",0,IF(ISERROR(VLOOKUP(AG3220,AG$7:AG3219,1,FALSE)),1,0))</f>
        <v>0</v>
      </c>
      <c r="AI3220" s="194"/>
    </row>
    <row r="3221" spans="1:35" ht="16.5" customHeight="1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75">
        <f>IF(AND($X$5012&lt;&gt;" ",$X$5012&lt;&gt;0),IF(X3221=$X$5012,1+COUNTIF(U$7:U3220,"&gt;0"),0),0)</f>
        <v>0</v>
      </c>
      <c r="V3221" s="178" t="s">
        <v>3410</v>
      </c>
      <c r="W3221" s="130"/>
      <c r="X3221" s="131"/>
      <c r="Y3221" s="131"/>
      <c r="Z3221" s="206"/>
      <c r="AA3221" s="134"/>
      <c r="AB3221" s="174">
        <f>IF(AC3221="totale",SUMIF(AA$7:AA3221,"somma",Z$7:Z3221)-SUMIF(AC$7:AC3220,"totale",AB$7:AB3220),0)</f>
        <v>0</v>
      </c>
      <c r="AC3221" s="134"/>
      <c r="AD3221" s="194">
        <f t="shared" si="216"/>
        <v>0</v>
      </c>
      <c r="AE3221" s="124" t="str">
        <f t="shared" si="215"/>
        <v/>
      </c>
      <c r="AF3221" s="195" t="str">
        <f t="shared" si="217"/>
        <v/>
      </c>
      <c r="AG3221" s="194" t="str">
        <f t="shared" si="218"/>
        <v/>
      </c>
      <c r="AH3221" s="194">
        <f>IF(AG3221="",0,IF(ISERROR(VLOOKUP(AG3221,AG$7:AG3220,1,FALSE)),1,0))</f>
        <v>0</v>
      </c>
      <c r="AI3221" s="194"/>
    </row>
    <row r="3222" spans="1:35" ht="16.5" customHeight="1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75">
        <f>IF(AND($X$5012&lt;&gt;" ",$X$5012&lt;&gt;0),IF(X3222=$X$5012,1+COUNTIF(U$7:U3221,"&gt;0"),0),0)</f>
        <v>0</v>
      </c>
      <c r="V3222" s="178" t="s">
        <v>3411</v>
      </c>
      <c r="W3222" s="130"/>
      <c r="X3222" s="131"/>
      <c r="Y3222" s="131"/>
      <c r="Z3222" s="206"/>
      <c r="AA3222" s="134"/>
      <c r="AB3222" s="174">
        <f>IF(AC3222="totale",SUMIF(AA$7:AA3222,"somma",Z$7:Z3222)-SUMIF(AC$7:AC3221,"totale",AB$7:AB3221),0)</f>
        <v>0</v>
      </c>
      <c r="AC3222" s="134"/>
      <c r="AD3222" s="194">
        <f t="shared" si="216"/>
        <v>0</v>
      </c>
      <c r="AE3222" s="124" t="str">
        <f t="shared" si="215"/>
        <v/>
      </c>
      <c r="AF3222" s="195" t="str">
        <f t="shared" si="217"/>
        <v/>
      </c>
      <c r="AG3222" s="194" t="str">
        <f t="shared" si="218"/>
        <v/>
      </c>
      <c r="AH3222" s="194">
        <f>IF(AG3222="",0,IF(ISERROR(VLOOKUP(AG3222,AG$7:AG3221,1,FALSE)),1,0))</f>
        <v>0</v>
      </c>
      <c r="AI3222" s="194"/>
    </row>
    <row r="3223" spans="1:35" ht="16.5" customHeight="1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75">
        <f>IF(AND($X$5012&lt;&gt;" ",$X$5012&lt;&gt;0),IF(X3223=$X$5012,1+COUNTIF(U$7:U3222,"&gt;0"),0),0)</f>
        <v>0</v>
      </c>
      <c r="V3223" s="178" t="s">
        <v>3412</v>
      </c>
      <c r="W3223" s="130"/>
      <c r="X3223" s="131"/>
      <c r="Y3223" s="131"/>
      <c r="Z3223" s="206"/>
      <c r="AA3223" s="134"/>
      <c r="AB3223" s="174">
        <f>IF(AC3223="totale",SUMIF(AA$7:AA3223,"somma",Z$7:Z3223)-SUMIF(AC$7:AC3222,"totale",AB$7:AB3222),0)</f>
        <v>0</v>
      </c>
      <c r="AC3223" s="134"/>
      <c r="AD3223" s="194">
        <f t="shared" si="216"/>
        <v>0</v>
      </c>
      <c r="AE3223" s="124" t="str">
        <f t="shared" si="215"/>
        <v/>
      </c>
      <c r="AF3223" s="195" t="str">
        <f t="shared" si="217"/>
        <v/>
      </c>
      <c r="AG3223" s="194" t="str">
        <f t="shared" si="218"/>
        <v/>
      </c>
      <c r="AH3223" s="194">
        <f>IF(AG3223="",0,IF(ISERROR(VLOOKUP(AG3223,AG$7:AG3222,1,FALSE)),1,0))</f>
        <v>0</v>
      </c>
      <c r="AI3223" s="194"/>
    </row>
    <row r="3224" spans="1:35" ht="16.5" customHeight="1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75">
        <f>IF(AND($X$5012&lt;&gt;" ",$X$5012&lt;&gt;0),IF(X3224=$X$5012,1+COUNTIF(U$7:U3223,"&gt;0"),0),0)</f>
        <v>0</v>
      </c>
      <c r="V3224" s="178" t="s">
        <v>3413</v>
      </c>
      <c r="W3224" s="130"/>
      <c r="X3224" s="131"/>
      <c r="Y3224" s="131"/>
      <c r="Z3224" s="206"/>
      <c r="AA3224" s="134"/>
      <c r="AB3224" s="174">
        <f>IF(AC3224="totale",SUMIF(AA$7:AA3224,"somma",Z$7:Z3224)-SUMIF(AC$7:AC3223,"totale",AB$7:AB3223),0)</f>
        <v>0</v>
      </c>
      <c r="AC3224" s="134"/>
      <c r="AD3224" s="194">
        <f t="shared" si="216"/>
        <v>0</v>
      </c>
      <c r="AE3224" s="124" t="str">
        <f t="shared" si="215"/>
        <v/>
      </c>
      <c r="AF3224" s="195" t="str">
        <f t="shared" si="217"/>
        <v/>
      </c>
      <c r="AG3224" s="194" t="str">
        <f t="shared" si="218"/>
        <v/>
      </c>
      <c r="AH3224" s="194">
        <f>IF(AG3224="",0,IF(ISERROR(VLOOKUP(AG3224,AG$7:AG3223,1,FALSE)),1,0))</f>
        <v>0</v>
      </c>
      <c r="AI3224" s="194"/>
    </row>
    <row r="3225" spans="1:35" ht="16.5" customHeight="1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75">
        <f>IF(AND($X$5012&lt;&gt;" ",$X$5012&lt;&gt;0),IF(X3225=$X$5012,1+COUNTIF(U$7:U3224,"&gt;0"),0),0)</f>
        <v>0</v>
      </c>
      <c r="V3225" s="178" t="s">
        <v>3414</v>
      </c>
      <c r="W3225" s="130"/>
      <c r="X3225" s="131"/>
      <c r="Y3225" s="131"/>
      <c r="Z3225" s="206"/>
      <c r="AA3225" s="134"/>
      <c r="AB3225" s="174">
        <f>IF(AC3225="totale",SUMIF(AA$7:AA3225,"somma",Z$7:Z3225)-SUMIF(AC$7:AC3224,"totale",AB$7:AB3224),0)</f>
        <v>0</v>
      </c>
      <c r="AC3225" s="134"/>
      <c r="AD3225" s="194">
        <f t="shared" si="216"/>
        <v>0</v>
      </c>
      <c r="AE3225" s="124" t="str">
        <f t="shared" si="215"/>
        <v/>
      </c>
      <c r="AF3225" s="195" t="str">
        <f t="shared" si="217"/>
        <v/>
      </c>
      <c r="AG3225" s="194" t="str">
        <f t="shared" si="218"/>
        <v/>
      </c>
      <c r="AH3225" s="194">
        <f>IF(AG3225="",0,IF(ISERROR(VLOOKUP(AG3225,AG$7:AG3224,1,FALSE)),1,0))</f>
        <v>0</v>
      </c>
      <c r="AI3225" s="194"/>
    </row>
    <row r="3226" spans="1:35" ht="16.5" customHeight="1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75">
        <f>IF(AND($X$5012&lt;&gt;" ",$X$5012&lt;&gt;0),IF(X3226=$X$5012,1+COUNTIF(U$7:U3225,"&gt;0"),0),0)</f>
        <v>0</v>
      </c>
      <c r="V3226" s="178" t="s">
        <v>3415</v>
      </c>
      <c r="W3226" s="130"/>
      <c r="X3226" s="131"/>
      <c r="Y3226" s="131"/>
      <c r="Z3226" s="206"/>
      <c r="AA3226" s="134"/>
      <c r="AB3226" s="174">
        <f>IF(AC3226="totale",SUMIF(AA$7:AA3226,"somma",Z$7:Z3226)-SUMIF(AC$7:AC3225,"totale",AB$7:AB3225),0)</f>
        <v>0</v>
      </c>
      <c r="AC3226" s="134"/>
      <c r="AD3226" s="194">
        <f t="shared" si="216"/>
        <v>0</v>
      </c>
      <c r="AE3226" s="124" t="str">
        <f t="shared" si="215"/>
        <v/>
      </c>
      <c r="AF3226" s="195" t="str">
        <f t="shared" si="217"/>
        <v/>
      </c>
      <c r="AG3226" s="194" t="str">
        <f t="shared" si="218"/>
        <v/>
      </c>
      <c r="AH3226" s="194">
        <f>IF(AG3226="",0,IF(ISERROR(VLOOKUP(AG3226,AG$7:AG3225,1,FALSE)),1,0))</f>
        <v>0</v>
      </c>
      <c r="AI3226" s="194"/>
    </row>
    <row r="3227" spans="1:35" ht="16.5" customHeight="1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75">
        <f>IF(AND($X$5012&lt;&gt;" ",$X$5012&lt;&gt;0),IF(X3227=$X$5012,1+COUNTIF(U$7:U3226,"&gt;0"),0),0)</f>
        <v>0</v>
      </c>
      <c r="V3227" s="178" t="s">
        <v>3416</v>
      </c>
      <c r="W3227" s="130"/>
      <c r="X3227" s="131"/>
      <c r="Y3227" s="131"/>
      <c r="Z3227" s="206"/>
      <c r="AA3227" s="134"/>
      <c r="AB3227" s="174">
        <f>IF(AC3227="totale",SUMIF(AA$7:AA3227,"somma",Z$7:Z3227)-SUMIF(AC$7:AC3226,"totale",AB$7:AB3226),0)</f>
        <v>0</v>
      </c>
      <c r="AC3227" s="134"/>
      <c r="AD3227" s="194">
        <f t="shared" si="216"/>
        <v>0</v>
      </c>
      <c r="AE3227" s="124" t="str">
        <f t="shared" si="215"/>
        <v/>
      </c>
      <c r="AF3227" s="195" t="str">
        <f t="shared" si="217"/>
        <v/>
      </c>
      <c r="AG3227" s="194" t="str">
        <f t="shared" si="218"/>
        <v/>
      </c>
      <c r="AH3227" s="194">
        <f>IF(AG3227="",0,IF(ISERROR(VLOOKUP(AG3227,AG$7:AG3226,1,FALSE)),1,0))</f>
        <v>0</v>
      </c>
      <c r="AI3227" s="194"/>
    </row>
    <row r="3228" spans="1:35" ht="16.5" customHeight="1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75">
        <f>IF(AND($X$5012&lt;&gt;" ",$X$5012&lt;&gt;0),IF(X3228=$X$5012,1+COUNTIF(U$7:U3227,"&gt;0"),0),0)</f>
        <v>0</v>
      </c>
      <c r="V3228" s="178" t="s">
        <v>3417</v>
      </c>
      <c r="W3228" s="130"/>
      <c r="X3228" s="131"/>
      <c r="Y3228" s="131"/>
      <c r="Z3228" s="206"/>
      <c r="AA3228" s="134"/>
      <c r="AB3228" s="174">
        <f>IF(AC3228="totale",SUMIF(AA$7:AA3228,"somma",Z$7:Z3228)-SUMIF(AC$7:AC3227,"totale",AB$7:AB3227),0)</f>
        <v>0</v>
      </c>
      <c r="AC3228" s="134"/>
      <c r="AD3228" s="194">
        <f t="shared" si="216"/>
        <v>0</v>
      </c>
      <c r="AE3228" s="124" t="str">
        <f t="shared" si="215"/>
        <v/>
      </c>
      <c r="AF3228" s="195" t="str">
        <f t="shared" si="217"/>
        <v/>
      </c>
      <c r="AG3228" s="194" t="str">
        <f t="shared" si="218"/>
        <v/>
      </c>
      <c r="AH3228" s="194">
        <f>IF(AG3228="",0,IF(ISERROR(VLOOKUP(AG3228,AG$7:AG3227,1,FALSE)),1,0))</f>
        <v>0</v>
      </c>
      <c r="AI3228" s="194"/>
    </row>
    <row r="3229" spans="1:35" ht="16.5" customHeight="1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75">
        <f>IF(AND($X$5012&lt;&gt;" ",$X$5012&lt;&gt;0),IF(X3229=$X$5012,1+COUNTIF(U$7:U3228,"&gt;0"),0),0)</f>
        <v>0</v>
      </c>
      <c r="V3229" s="178" t="s">
        <v>3418</v>
      </c>
      <c r="W3229" s="130"/>
      <c r="X3229" s="131"/>
      <c r="Y3229" s="131"/>
      <c r="Z3229" s="206"/>
      <c r="AA3229" s="134"/>
      <c r="AB3229" s="174">
        <f>IF(AC3229="totale",SUMIF(AA$7:AA3229,"somma",Z$7:Z3229)-SUMIF(AC$7:AC3228,"totale",AB$7:AB3228),0)</f>
        <v>0</v>
      </c>
      <c r="AC3229" s="134"/>
      <c r="AD3229" s="194">
        <f t="shared" si="216"/>
        <v>0</v>
      </c>
      <c r="AE3229" s="124" t="str">
        <f t="shared" si="215"/>
        <v/>
      </c>
      <c r="AF3229" s="195" t="str">
        <f t="shared" si="217"/>
        <v/>
      </c>
      <c r="AG3229" s="194" t="str">
        <f t="shared" si="218"/>
        <v/>
      </c>
      <c r="AH3229" s="194">
        <f>IF(AG3229="",0,IF(ISERROR(VLOOKUP(AG3229,AG$7:AG3228,1,FALSE)),1,0))</f>
        <v>0</v>
      </c>
      <c r="AI3229" s="194"/>
    </row>
    <row r="3230" spans="1:35" ht="16.5" customHeight="1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75">
        <f>IF(AND($X$5012&lt;&gt;" ",$X$5012&lt;&gt;0),IF(X3230=$X$5012,1+COUNTIF(U$7:U3229,"&gt;0"),0),0)</f>
        <v>0</v>
      </c>
      <c r="V3230" s="178" t="s">
        <v>3419</v>
      </c>
      <c r="W3230" s="130"/>
      <c r="X3230" s="131"/>
      <c r="Y3230" s="131"/>
      <c r="Z3230" s="206"/>
      <c r="AA3230" s="134"/>
      <c r="AB3230" s="174">
        <f>IF(AC3230="totale",SUMIF(AA$7:AA3230,"somma",Z$7:Z3230)-SUMIF(AC$7:AC3229,"totale",AB$7:AB3229),0)</f>
        <v>0</v>
      </c>
      <c r="AC3230" s="134"/>
      <c r="AD3230" s="194">
        <f t="shared" si="216"/>
        <v>0</v>
      </c>
      <c r="AE3230" s="124" t="str">
        <f t="shared" si="215"/>
        <v/>
      </c>
      <c r="AF3230" s="195" t="str">
        <f t="shared" si="217"/>
        <v/>
      </c>
      <c r="AG3230" s="194" t="str">
        <f t="shared" si="218"/>
        <v/>
      </c>
      <c r="AH3230" s="194">
        <f>IF(AG3230="",0,IF(ISERROR(VLOOKUP(AG3230,AG$7:AG3229,1,FALSE)),1,0))</f>
        <v>0</v>
      </c>
      <c r="AI3230" s="194"/>
    </row>
    <row r="3231" spans="1:35" ht="16.5" customHeight="1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75">
        <f>IF(AND($X$5012&lt;&gt;" ",$X$5012&lt;&gt;0),IF(X3231=$X$5012,1+COUNTIF(U$7:U3230,"&gt;0"),0),0)</f>
        <v>0</v>
      </c>
      <c r="V3231" s="178" t="s">
        <v>3420</v>
      </c>
      <c r="W3231" s="130"/>
      <c r="X3231" s="131"/>
      <c r="Y3231" s="131"/>
      <c r="Z3231" s="206"/>
      <c r="AA3231" s="134"/>
      <c r="AB3231" s="174">
        <f>IF(AC3231="totale",SUMIF(AA$7:AA3231,"somma",Z$7:Z3231)-SUMIF(AC$7:AC3230,"totale",AB$7:AB3230),0)</f>
        <v>0</v>
      </c>
      <c r="AC3231" s="134"/>
      <c r="AD3231" s="194">
        <f t="shared" si="216"/>
        <v>0</v>
      </c>
      <c r="AE3231" s="124" t="str">
        <f t="shared" si="215"/>
        <v/>
      </c>
      <c r="AF3231" s="195" t="str">
        <f t="shared" si="217"/>
        <v/>
      </c>
      <c r="AG3231" s="194" t="str">
        <f t="shared" si="218"/>
        <v/>
      </c>
      <c r="AH3231" s="194">
        <f>IF(AG3231="",0,IF(ISERROR(VLOOKUP(AG3231,AG$7:AG3230,1,FALSE)),1,0))</f>
        <v>0</v>
      </c>
      <c r="AI3231" s="194"/>
    </row>
    <row r="3232" spans="1:35" ht="16.5" customHeight="1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75">
        <f>IF(AND($X$5012&lt;&gt;" ",$X$5012&lt;&gt;0),IF(X3232=$X$5012,1+COUNTIF(U$7:U3231,"&gt;0"),0),0)</f>
        <v>0</v>
      </c>
      <c r="V3232" s="178" t="s">
        <v>3421</v>
      </c>
      <c r="W3232" s="130"/>
      <c r="X3232" s="131"/>
      <c r="Y3232" s="131"/>
      <c r="Z3232" s="206"/>
      <c r="AA3232" s="134"/>
      <c r="AB3232" s="174">
        <f>IF(AC3232="totale",SUMIF(AA$7:AA3232,"somma",Z$7:Z3232)-SUMIF(AC$7:AC3231,"totale",AB$7:AB3231),0)</f>
        <v>0</v>
      </c>
      <c r="AC3232" s="134"/>
      <c r="AD3232" s="194">
        <f t="shared" si="216"/>
        <v>0</v>
      </c>
      <c r="AE3232" s="124" t="str">
        <f t="shared" si="215"/>
        <v/>
      </c>
      <c r="AF3232" s="195" t="str">
        <f t="shared" si="217"/>
        <v/>
      </c>
      <c r="AG3232" s="194" t="str">
        <f t="shared" si="218"/>
        <v/>
      </c>
      <c r="AH3232" s="194">
        <f>IF(AG3232="",0,IF(ISERROR(VLOOKUP(AG3232,AG$7:AG3231,1,FALSE)),1,0))</f>
        <v>0</v>
      </c>
      <c r="AI3232" s="194"/>
    </row>
    <row r="3233" spans="1:35" ht="16.5" customHeight="1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75">
        <f>IF(AND($X$5012&lt;&gt;" ",$X$5012&lt;&gt;0),IF(X3233=$X$5012,1+COUNTIF(U$7:U3232,"&gt;0"),0),0)</f>
        <v>0</v>
      </c>
      <c r="V3233" s="178" t="s">
        <v>3422</v>
      </c>
      <c r="W3233" s="130"/>
      <c r="X3233" s="131"/>
      <c r="Y3233" s="131"/>
      <c r="Z3233" s="206"/>
      <c r="AA3233" s="134"/>
      <c r="AB3233" s="174">
        <f>IF(AC3233="totale",SUMIF(AA$7:AA3233,"somma",Z$7:Z3233)-SUMIF(AC$7:AC3232,"totale",AB$7:AB3232),0)</f>
        <v>0</v>
      </c>
      <c r="AC3233" s="134"/>
      <c r="AD3233" s="194">
        <f t="shared" si="216"/>
        <v>0</v>
      </c>
      <c r="AE3233" s="124" t="str">
        <f t="shared" si="215"/>
        <v/>
      </c>
      <c r="AF3233" s="195" t="str">
        <f t="shared" si="217"/>
        <v/>
      </c>
      <c r="AG3233" s="194" t="str">
        <f t="shared" si="218"/>
        <v/>
      </c>
      <c r="AH3233" s="194">
        <f>IF(AG3233="",0,IF(ISERROR(VLOOKUP(AG3233,AG$7:AG3232,1,FALSE)),1,0))</f>
        <v>0</v>
      </c>
      <c r="AI3233" s="194"/>
    </row>
    <row r="3234" spans="1:35" ht="16.5" customHeight="1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75">
        <f>IF(AND($X$5012&lt;&gt;" ",$X$5012&lt;&gt;0),IF(X3234=$X$5012,1+COUNTIF(U$7:U3233,"&gt;0"),0),0)</f>
        <v>0</v>
      </c>
      <c r="V3234" s="178" t="s">
        <v>3423</v>
      </c>
      <c r="W3234" s="130"/>
      <c r="X3234" s="131"/>
      <c r="Y3234" s="131"/>
      <c r="Z3234" s="206"/>
      <c r="AA3234" s="134"/>
      <c r="AB3234" s="174">
        <f>IF(AC3234="totale",SUMIF(AA$7:AA3234,"somma",Z$7:Z3234)-SUMIF(AC$7:AC3233,"totale",AB$7:AB3233),0)</f>
        <v>0</v>
      </c>
      <c r="AC3234" s="134"/>
      <c r="AD3234" s="194">
        <f t="shared" si="216"/>
        <v>0</v>
      </c>
      <c r="AE3234" s="124" t="str">
        <f t="shared" si="215"/>
        <v/>
      </c>
      <c r="AF3234" s="195" t="str">
        <f t="shared" si="217"/>
        <v/>
      </c>
      <c r="AG3234" s="194" t="str">
        <f t="shared" si="218"/>
        <v/>
      </c>
      <c r="AH3234" s="194">
        <f>IF(AG3234="",0,IF(ISERROR(VLOOKUP(AG3234,AG$7:AG3233,1,FALSE)),1,0))</f>
        <v>0</v>
      </c>
      <c r="AI3234" s="194"/>
    </row>
    <row r="3235" spans="1:35" ht="16.5" customHeight="1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75">
        <f>IF(AND($X$5012&lt;&gt;" ",$X$5012&lt;&gt;0),IF(X3235=$X$5012,1+COUNTIF(U$7:U3234,"&gt;0"),0),0)</f>
        <v>0</v>
      </c>
      <c r="V3235" s="178" t="s">
        <v>3424</v>
      </c>
      <c r="W3235" s="130"/>
      <c r="X3235" s="131"/>
      <c r="Y3235" s="131"/>
      <c r="Z3235" s="206"/>
      <c r="AA3235" s="134"/>
      <c r="AB3235" s="174">
        <f>IF(AC3235="totale",SUMIF(AA$7:AA3235,"somma",Z$7:Z3235)-SUMIF(AC$7:AC3234,"totale",AB$7:AB3234),0)</f>
        <v>0</v>
      </c>
      <c r="AC3235" s="134"/>
      <c r="AD3235" s="194">
        <f t="shared" si="216"/>
        <v>0</v>
      </c>
      <c r="AE3235" s="124" t="str">
        <f t="shared" si="215"/>
        <v/>
      </c>
      <c r="AF3235" s="195" t="str">
        <f t="shared" si="217"/>
        <v/>
      </c>
      <c r="AG3235" s="194" t="str">
        <f t="shared" si="218"/>
        <v/>
      </c>
      <c r="AH3235" s="194">
        <f>IF(AG3235="",0,IF(ISERROR(VLOOKUP(AG3235,AG$7:AG3234,1,FALSE)),1,0))</f>
        <v>0</v>
      </c>
      <c r="AI3235" s="194"/>
    </row>
    <row r="3236" spans="1:35" ht="16.5" customHeight="1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75">
        <f>IF(AND($X$5012&lt;&gt;" ",$X$5012&lt;&gt;0),IF(X3236=$X$5012,1+COUNTIF(U$7:U3235,"&gt;0"),0),0)</f>
        <v>0</v>
      </c>
      <c r="V3236" s="178" t="s">
        <v>3425</v>
      </c>
      <c r="W3236" s="130"/>
      <c r="X3236" s="131"/>
      <c r="Y3236" s="131"/>
      <c r="Z3236" s="206"/>
      <c r="AA3236" s="134"/>
      <c r="AB3236" s="174">
        <f>IF(AC3236="totale",SUMIF(AA$7:AA3236,"somma",Z$7:Z3236)-SUMIF(AC$7:AC3235,"totale",AB$7:AB3235),0)</f>
        <v>0</v>
      </c>
      <c r="AC3236" s="134"/>
      <c r="AD3236" s="194">
        <f t="shared" si="216"/>
        <v>0</v>
      </c>
      <c r="AE3236" s="124" t="str">
        <f t="shared" si="215"/>
        <v/>
      </c>
      <c r="AF3236" s="195" t="str">
        <f t="shared" si="217"/>
        <v/>
      </c>
      <c r="AG3236" s="194" t="str">
        <f t="shared" si="218"/>
        <v/>
      </c>
      <c r="AH3236" s="194">
        <f>IF(AG3236="",0,IF(ISERROR(VLOOKUP(AG3236,AG$7:AG3235,1,FALSE)),1,0))</f>
        <v>0</v>
      </c>
      <c r="AI3236" s="194"/>
    </row>
    <row r="3237" spans="1:35" ht="16.5" customHeight="1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75">
        <f>IF(AND($X$5012&lt;&gt;" ",$X$5012&lt;&gt;0),IF(X3237=$X$5012,1+COUNTIF(U$7:U3236,"&gt;0"),0),0)</f>
        <v>0</v>
      </c>
      <c r="V3237" s="178" t="s">
        <v>3426</v>
      </c>
      <c r="W3237" s="130"/>
      <c r="X3237" s="131"/>
      <c r="Y3237" s="131"/>
      <c r="Z3237" s="206"/>
      <c r="AA3237" s="134"/>
      <c r="AB3237" s="174">
        <f>IF(AC3237="totale",SUMIF(AA$7:AA3237,"somma",Z$7:Z3237)-SUMIF(AC$7:AC3236,"totale",AB$7:AB3236),0)</f>
        <v>0</v>
      </c>
      <c r="AC3237" s="134"/>
      <c r="AD3237" s="194">
        <f t="shared" si="216"/>
        <v>0</v>
      </c>
      <c r="AE3237" s="124" t="str">
        <f t="shared" si="215"/>
        <v/>
      </c>
      <c r="AF3237" s="195" t="str">
        <f t="shared" si="217"/>
        <v/>
      </c>
      <c r="AG3237" s="194" t="str">
        <f t="shared" si="218"/>
        <v/>
      </c>
      <c r="AH3237" s="194">
        <f>IF(AG3237="",0,IF(ISERROR(VLOOKUP(AG3237,AG$7:AG3236,1,FALSE)),1,0))</f>
        <v>0</v>
      </c>
      <c r="AI3237" s="194"/>
    </row>
    <row r="3238" spans="1:35" ht="16.5" customHeight="1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75">
        <f>IF(AND($X$5012&lt;&gt;" ",$X$5012&lt;&gt;0),IF(X3238=$X$5012,1+COUNTIF(U$7:U3237,"&gt;0"),0),0)</f>
        <v>0</v>
      </c>
      <c r="V3238" s="178" t="s">
        <v>3427</v>
      </c>
      <c r="W3238" s="130"/>
      <c r="X3238" s="131"/>
      <c r="Y3238" s="131"/>
      <c r="Z3238" s="206"/>
      <c r="AA3238" s="134"/>
      <c r="AB3238" s="174">
        <f>IF(AC3238="totale",SUMIF(AA$7:AA3238,"somma",Z$7:Z3238)-SUMIF(AC$7:AC3237,"totale",AB$7:AB3237),0)</f>
        <v>0</v>
      </c>
      <c r="AC3238" s="134"/>
      <c r="AD3238" s="194">
        <f t="shared" si="216"/>
        <v>0</v>
      </c>
      <c r="AE3238" s="124" t="str">
        <f t="shared" si="215"/>
        <v/>
      </c>
      <c r="AF3238" s="195" t="str">
        <f t="shared" si="217"/>
        <v/>
      </c>
      <c r="AG3238" s="194" t="str">
        <f t="shared" si="218"/>
        <v/>
      </c>
      <c r="AH3238" s="194">
        <f>IF(AG3238="",0,IF(ISERROR(VLOOKUP(AG3238,AG$7:AG3237,1,FALSE)),1,0))</f>
        <v>0</v>
      </c>
      <c r="AI3238" s="194"/>
    </row>
    <row r="3239" spans="1:35" ht="16.5" customHeight="1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75">
        <f>IF(AND($X$5012&lt;&gt;" ",$X$5012&lt;&gt;0),IF(X3239=$X$5012,1+COUNTIF(U$7:U3238,"&gt;0"),0),0)</f>
        <v>0</v>
      </c>
      <c r="V3239" s="178" t="s">
        <v>3428</v>
      </c>
      <c r="W3239" s="130"/>
      <c r="X3239" s="131"/>
      <c r="Y3239" s="131"/>
      <c r="Z3239" s="206"/>
      <c r="AA3239" s="134"/>
      <c r="AB3239" s="174">
        <f>IF(AC3239="totale",SUMIF(AA$7:AA3239,"somma",Z$7:Z3239)-SUMIF(AC$7:AC3238,"totale",AB$7:AB3238),0)</f>
        <v>0</v>
      </c>
      <c r="AC3239" s="134"/>
      <c r="AD3239" s="194">
        <f t="shared" si="216"/>
        <v>0</v>
      </c>
      <c r="AE3239" s="124" t="str">
        <f t="shared" si="215"/>
        <v/>
      </c>
      <c r="AF3239" s="195" t="str">
        <f t="shared" si="217"/>
        <v/>
      </c>
      <c r="AG3239" s="194" t="str">
        <f t="shared" si="218"/>
        <v/>
      </c>
      <c r="AH3239" s="194">
        <f>IF(AG3239="",0,IF(ISERROR(VLOOKUP(AG3239,AG$7:AG3238,1,FALSE)),1,0))</f>
        <v>0</v>
      </c>
      <c r="AI3239" s="194"/>
    </row>
    <row r="3240" spans="1:35" ht="16.5" customHeight="1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75">
        <f>IF(AND($X$5012&lt;&gt;" ",$X$5012&lt;&gt;0),IF(X3240=$X$5012,1+COUNTIF(U$7:U3239,"&gt;0"),0),0)</f>
        <v>0</v>
      </c>
      <c r="V3240" s="178" t="s">
        <v>3429</v>
      </c>
      <c r="W3240" s="130"/>
      <c r="X3240" s="131"/>
      <c r="Y3240" s="131"/>
      <c r="Z3240" s="206"/>
      <c r="AA3240" s="134"/>
      <c r="AB3240" s="174">
        <f>IF(AC3240="totale",SUMIF(AA$7:AA3240,"somma",Z$7:Z3240)-SUMIF(AC$7:AC3239,"totale",AB$7:AB3239),0)</f>
        <v>0</v>
      </c>
      <c r="AC3240" s="134"/>
      <c r="AD3240" s="194">
        <f t="shared" si="216"/>
        <v>0</v>
      </c>
      <c r="AE3240" s="124" t="str">
        <f t="shared" si="215"/>
        <v/>
      </c>
      <c r="AF3240" s="195" t="str">
        <f t="shared" si="217"/>
        <v/>
      </c>
      <c r="AG3240" s="194" t="str">
        <f t="shared" si="218"/>
        <v/>
      </c>
      <c r="AH3240" s="194">
        <f>IF(AG3240="",0,IF(ISERROR(VLOOKUP(AG3240,AG$7:AG3239,1,FALSE)),1,0))</f>
        <v>0</v>
      </c>
      <c r="AI3240" s="194"/>
    </row>
    <row r="3241" spans="1:35" ht="16.5" customHeight="1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75">
        <f>IF(AND($X$5012&lt;&gt;" ",$X$5012&lt;&gt;0),IF(X3241=$X$5012,1+COUNTIF(U$7:U3240,"&gt;0"),0),0)</f>
        <v>0</v>
      </c>
      <c r="V3241" s="178" t="s">
        <v>3430</v>
      </c>
      <c r="W3241" s="130"/>
      <c r="X3241" s="131"/>
      <c r="Y3241" s="131"/>
      <c r="Z3241" s="206"/>
      <c r="AA3241" s="134"/>
      <c r="AB3241" s="174">
        <f>IF(AC3241="totale",SUMIF(AA$7:AA3241,"somma",Z$7:Z3241)-SUMIF(AC$7:AC3240,"totale",AB$7:AB3240),0)</f>
        <v>0</v>
      </c>
      <c r="AC3241" s="134"/>
      <c r="AD3241" s="194">
        <f t="shared" si="216"/>
        <v>0</v>
      </c>
      <c r="AE3241" s="124" t="str">
        <f t="shared" si="215"/>
        <v/>
      </c>
      <c r="AF3241" s="195" t="str">
        <f t="shared" si="217"/>
        <v/>
      </c>
      <c r="AG3241" s="194" t="str">
        <f t="shared" si="218"/>
        <v/>
      </c>
      <c r="AH3241" s="194">
        <f>IF(AG3241="",0,IF(ISERROR(VLOOKUP(AG3241,AG$7:AG3240,1,FALSE)),1,0))</f>
        <v>0</v>
      </c>
      <c r="AI3241" s="194"/>
    </row>
    <row r="3242" spans="1:35" ht="16.5" customHeight="1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75">
        <f>IF(AND($X$5012&lt;&gt;" ",$X$5012&lt;&gt;0),IF(X3242=$X$5012,1+COUNTIF(U$7:U3241,"&gt;0"),0),0)</f>
        <v>0</v>
      </c>
      <c r="V3242" s="178" t="s">
        <v>3431</v>
      </c>
      <c r="W3242" s="130"/>
      <c r="X3242" s="131"/>
      <c r="Y3242" s="131"/>
      <c r="Z3242" s="206"/>
      <c r="AA3242" s="134"/>
      <c r="AB3242" s="174">
        <f>IF(AC3242="totale",SUMIF(AA$7:AA3242,"somma",Z$7:Z3242)-SUMIF(AC$7:AC3241,"totale",AB$7:AB3241),0)</f>
        <v>0</v>
      </c>
      <c r="AC3242" s="134"/>
      <c r="AD3242" s="194">
        <f t="shared" si="216"/>
        <v>0</v>
      </c>
      <c r="AE3242" s="124" t="str">
        <f t="shared" si="215"/>
        <v/>
      </c>
      <c r="AF3242" s="195" t="str">
        <f t="shared" si="217"/>
        <v/>
      </c>
      <c r="AG3242" s="194" t="str">
        <f t="shared" si="218"/>
        <v/>
      </c>
      <c r="AH3242" s="194">
        <f>IF(AG3242="",0,IF(ISERROR(VLOOKUP(AG3242,AG$7:AG3241,1,FALSE)),1,0))</f>
        <v>0</v>
      </c>
      <c r="AI3242" s="194"/>
    </row>
    <row r="3243" spans="1:35" ht="16.5" customHeight="1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75">
        <f>IF(AND($X$5012&lt;&gt;" ",$X$5012&lt;&gt;0),IF(X3243=$X$5012,1+COUNTIF(U$7:U3242,"&gt;0"),0),0)</f>
        <v>0</v>
      </c>
      <c r="V3243" s="178" t="s">
        <v>3432</v>
      </c>
      <c r="W3243" s="130"/>
      <c r="X3243" s="131"/>
      <c r="Y3243" s="131"/>
      <c r="Z3243" s="206"/>
      <c r="AA3243" s="134"/>
      <c r="AB3243" s="174">
        <f>IF(AC3243="totale",SUMIF(AA$7:AA3243,"somma",Z$7:Z3243)-SUMIF(AC$7:AC3242,"totale",AB$7:AB3242),0)</f>
        <v>0</v>
      </c>
      <c r="AC3243" s="134"/>
      <c r="AD3243" s="194">
        <f t="shared" si="216"/>
        <v>0</v>
      </c>
      <c r="AE3243" s="124" t="str">
        <f t="shared" si="215"/>
        <v/>
      </c>
      <c r="AF3243" s="195" t="str">
        <f t="shared" si="217"/>
        <v/>
      </c>
      <c r="AG3243" s="194" t="str">
        <f t="shared" si="218"/>
        <v/>
      </c>
      <c r="AH3243" s="194">
        <f>IF(AG3243="",0,IF(ISERROR(VLOOKUP(AG3243,AG$7:AG3242,1,FALSE)),1,0))</f>
        <v>0</v>
      </c>
      <c r="AI3243" s="194"/>
    </row>
    <row r="3244" spans="1:35" ht="16.5" customHeight="1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75">
        <f>IF(AND($X$5012&lt;&gt;" ",$X$5012&lt;&gt;0),IF(X3244=$X$5012,1+COUNTIF(U$7:U3243,"&gt;0"),0),0)</f>
        <v>0</v>
      </c>
      <c r="V3244" s="178" t="s">
        <v>3433</v>
      </c>
      <c r="W3244" s="130"/>
      <c r="X3244" s="131"/>
      <c r="Y3244" s="131"/>
      <c r="Z3244" s="206"/>
      <c r="AA3244" s="134"/>
      <c r="AB3244" s="174">
        <f>IF(AC3244="totale",SUMIF(AA$7:AA3244,"somma",Z$7:Z3244)-SUMIF(AC$7:AC3243,"totale",AB$7:AB3243),0)</f>
        <v>0</v>
      </c>
      <c r="AC3244" s="134"/>
      <c r="AD3244" s="194">
        <f t="shared" si="216"/>
        <v>0</v>
      </c>
      <c r="AE3244" s="124" t="str">
        <f t="shared" si="215"/>
        <v/>
      </c>
      <c r="AF3244" s="195" t="str">
        <f t="shared" si="217"/>
        <v/>
      </c>
      <c r="AG3244" s="194" t="str">
        <f t="shared" si="218"/>
        <v/>
      </c>
      <c r="AH3244" s="194">
        <f>IF(AG3244="",0,IF(ISERROR(VLOOKUP(AG3244,AG$7:AG3243,1,FALSE)),1,0))</f>
        <v>0</v>
      </c>
      <c r="AI3244" s="194"/>
    </row>
    <row r="3245" spans="1:35" ht="16.5" customHeight="1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75">
        <f>IF(AND($X$5012&lt;&gt;" ",$X$5012&lt;&gt;0),IF(X3245=$X$5012,1+COUNTIF(U$7:U3244,"&gt;0"),0),0)</f>
        <v>0</v>
      </c>
      <c r="V3245" s="178" t="s">
        <v>3434</v>
      </c>
      <c r="W3245" s="130"/>
      <c r="X3245" s="131"/>
      <c r="Y3245" s="131"/>
      <c r="Z3245" s="206"/>
      <c r="AA3245" s="134"/>
      <c r="AB3245" s="174">
        <f>IF(AC3245="totale",SUMIF(AA$7:AA3245,"somma",Z$7:Z3245)-SUMIF(AC$7:AC3244,"totale",AB$7:AB3244),0)</f>
        <v>0</v>
      </c>
      <c r="AC3245" s="134"/>
      <c r="AD3245" s="194">
        <f t="shared" si="216"/>
        <v>0</v>
      </c>
      <c r="AE3245" s="124" t="str">
        <f t="shared" si="215"/>
        <v/>
      </c>
      <c r="AF3245" s="195" t="str">
        <f t="shared" si="217"/>
        <v/>
      </c>
      <c r="AG3245" s="194" t="str">
        <f t="shared" si="218"/>
        <v/>
      </c>
      <c r="AH3245" s="194">
        <f>IF(AG3245="",0,IF(ISERROR(VLOOKUP(AG3245,AG$7:AG3244,1,FALSE)),1,0))</f>
        <v>0</v>
      </c>
      <c r="AI3245" s="194"/>
    </row>
    <row r="3246" spans="1:35" ht="16.5" customHeight="1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75">
        <f>IF(AND($X$5012&lt;&gt;" ",$X$5012&lt;&gt;0),IF(X3246=$X$5012,1+COUNTIF(U$7:U3245,"&gt;0"),0),0)</f>
        <v>0</v>
      </c>
      <c r="V3246" s="178" t="s">
        <v>3435</v>
      </c>
      <c r="W3246" s="130"/>
      <c r="X3246" s="131"/>
      <c r="Y3246" s="131"/>
      <c r="Z3246" s="206"/>
      <c r="AA3246" s="134"/>
      <c r="AB3246" s="174">
        <f>IF(AC3246="totale",SUMIF(AA$7:AA3246,"somma",Z$7:Z3246)-SUMIF(AC$7:AC3245,"totale",AB$7:AB3245),0)</f>
        <v>0</v>
      </c>
      <c r="AC3246" s="134"/>
      <c r="AD3246" s="194">
        <f t="shared" si="216"/>
        <v>0</v>
      </c>
      <c r="AE3246" s="124" t="str">
        <f t="shared" si="215"/>
        <v/>
      </c>
      <c r="AF3246" s="195" t="str">
        <f t="shared" si="217"/>
        <v/>
      </c>
      <c r="AG3246" s="194" t="str">
        <f t="shared" si="218"/>
        <v/>
      </c>
      <c r="AH3246" s="194">
        <f>IF(AG3246="",0,IF(ISERROR(VLOOKUP(AG3246,AG$7:AG3245,1,FALSE)),1,0))</f>
        <v>0</v>
      </c>
      <c r="AI3246" s="194"/>
    </row>
    <row r="3247" spans="1:35" ht="16.5" customHeight="1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75">
        <f>IF(AND($X$5012&lt;&gt;" ",$X$5012&lt;&gt;0),IF(X3247=$X$5012,1+COUNTIF(U$7:U3246,"&gt;0"),0),0)</f>
        <v>0</v>
      </c>
      <c r="V3247" s="178" t="s">
        <v>3436</v>
      </c>
      <c r="W3247" s="130"/>
      <c r="X3247" s="131"/>
      <c r="Y3247" s="131"/>
      <c r="Z3247" s="206"/>
      <c r="AA3247" s="134"/>
      <c r="AB3247" s="174">
        <f>IF(AC3247="totale",SUMIF(AA$7:AA3247,"somma",Z$7:Z3247)-SUMIF(AC$7:AC3246,"totale",AB$7:AB3246),0)</f>
        <v>0</v>
      </c>
      <c r="AC3247" s="134"/>
      <c r="AD3247" s="194">
        <f t="shared" si="216"/>
        <v>0</v>
      </c>
      <c r="AE3247" s="124" t="str">
        <f t="shared" si="215"/>
        <v/>
      </c>
      <c r="AF3247" s="195" t="str">
        <f t="shared" si="217"/>
        <v/>
      </c>
      <c r="AG3247" s="194" t="str">
        <f t="shared" si="218"/>
        <v/>
      </c>
      <c r="AH3247" s="194">
        <f>IF(AG3247="",0,IF(ISERROR(VLOOKUP(AG3247,AG$7:AG3246,1,FALSE)),1,0))</f>
        <v>0</v>
      </c>
      <c r="AI3247" s="194"/>
    </row>
    <row r="3248" spans="1:35" ht="16.5" customHeight="1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75">
        <f>IF(AND($X$5012&lt;&gt;" ",$X$5012&lt;&gt;0),IF(X3248=$X$5012,1+COUNTIF(U$7:U3247,"&gt;0"),0),0)</f>
        <v>0</v>
      </c>
      <c r="V3248" s="178" t="s">
        <v>3437</v>
      </c>
      <c r="W3248" s="130"/>
      <c r="X3248" s="131"/>
      <c r="Y3248" s="131"/>
      <c r="Z3248" s="206"/>
      <c r="AA3248" s="134"/>
      <c r="AB3248" s="174">
        <f>IF(AC3248="totale",SUMIF(AA$7:AA3248,"somma",Z$7:Z3248)-SUMIF(AC$7:AC3247,"totale",AB$7:AB3247),0)</f>
        <v>0</v>
      </c>
      <c r="AC3248" s="134"/>
      <c r="AD3248" s="194">
        <f t="shared" si="216"/>
        <v>0</v>
      </c>
      <c r="AE3248" s="124" t="str">
        <f t="shared" si="215"/>
        <v/>
      </c>
      <c r="AF3248" s="195" t="str">
        <f t="shared" si="217"/>
        <v/>
      </c>
      <c r="AG3248" s="194" t="str">
        <f t="shared" si="218"/>
        <v/>
      </c>
      <c r="AH3248" s="194">
        <f>IF(AG3248="",0,IF(ISERROR(VLOOKUP(AG3248,AG$7:AG3247,1,FALSE)),1,0))</f>
        <v>0</v>
      </c>
      <c r="AI3248" s="194"/>
    </row>
    <row r="3249" spans="1:35" ht="16.5" customHeight="1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75">
        <f>IF(AND($X$5012&lt;&gt;" ",$X$5012&lt;&gt;0),IF(X3249=$X$5012,1+COUNTIF(U$7:U3248,"&gt;0"),0),0)</f>
        <v>0</v>
      </c>
      <c r="V3249" s="178" t="s">
        <v>3438</v>
      </c>
      <c r="W3249" s="130"/>
      <c r="X3249" s="131"/>
      <c r="Y3249" s="131"/>
      <c r="Z3249" s="206"/>
      <c r="AA3249" s="134"/>
      <c r="AB3249" s="174">
        <f>IF(AC3249="totale",SUMIF(AA$7:AA3249,"somma",Z$7:Z3249)-SUMIF(AC$7:AC3248,"totale",AB$7:AB3248),0)</f>
        <v>0</v>
      </c>
      <c r="AC3249" s="134"/>
      <c r="AD3249" s="194">
        <f t="shared" si="216"/>
        <v>0</v>
      </c>
      <c r="AE3249" s="124" t="str">
        <f t="shared" si="215"/>
        <v/>
      </c>
      <c r="AF3249" s="195" t="str">
        <f t="shared" si="217"/>
        <v/>
      </c>
      <c r="AG3249" s="194" t="str">
        <f t="shared" si="218"/>
        <v/>
      </c>
      <c r="AH3249" s="194">
        <f>IF(AG3249="",0,IF(ISERROR(VLOOKUP(AG3249,AG$7:AG3248,1,FALSE)),1,0))</f>
        <v>0</v>
      </c>
      <c r="AI3249" s="194"/>
    </row>
    <row r="3250" spans="1:35" ht="16.5" customHeight="1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75">
        <f>IF(AND($X$5012&lt;&gt;" ",$X$5012&lt;&gt;0),IF(X3250=$X$5012,1+COUNTIF(U$7:U3249,"&gt;0"),0),0)</f>
        <v>0</v>
      </c>
      <c r="V3250" s="178" t="s">
        <v>3439</v>
      </c>
      <c r="W3250" s="130"/>
      <c r="X3250" s="131"/>
      <c r="Y3250" s="131"/>
      <c r="Z3250" s="206"/>
      <c r="AA3250" s="134"/>
      <c r="AB3250" s="174">
        <f>IF(AC3250="totale",SUMIF(AA$7:AA3250,"somma",Z$7:Z3250)-SUMIF(AC$7:AC3249,"totale",AB$7:AB3249),0)</f>
        <v>0</v>
      </c>
      <c r="AC3250" s="134"/>
      <c r="AD3250" s="194">
        <f t="shared" si="216"/>
        <v>0</v>
      </c>
      <c r="AE3250" s="124" t="str">
        <f t="shared" si="215"/>
        <v/>
      </c>
      <c r="AF3250" s="195" t="str">
        <f t="shared" si="217"/>
        <v/>
      </c>
      <c r="AG3250" s="194" t="str">
        <f t="shared" si="218"/>
        <v/>
      </c>
      <c r="AH3250" s="194">
        <f>IF(AG3250="",0,IF(ISERROR(VLOOKUP(AG3250,AG$7:AG3249,1,FALSE)),1,0))</f>
        <v>0</v>
      </c>
      <c r="AI3250" s="194"/>
    </row>
    <row r="3251" spans="1:35" ht="16.5" customHeight="1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75">
        <f>IF(AND($X$5012&lt;&gt;" ",$X$5012&lt;&gt;0),IF(X3251=$X$5012,1+COUNTIF(U$7:U3250,"&gt;0"),0),0)</f>
        <v>0</v>
      </c>
      <c r="V3251" s="178" t="s">
        <v>3440</v>
      </c>
      <c r="W3251" s="130"/>
      <c r="X3251" s="131"/>
      <c r="Y3251" s="131"/>
      <c r="Z3251" s="206"/>
      <c r="AA3251" s="134"/>
      <c r="AB3251" s="174">
        <f>IF(AC3251="totale",SUMIF(AA$7:AA3251,"somma",Z$7:Z3251)-SUMIF(AC$7:AC3250,"totale",AB$7:AB3250),0)</f>
        <v>0</v>
      </c>
      <c r="AC3251" s="134"/>
      <c r="AD3251" s="194">
        <f t="shared" si="216"/>
        <v>0</v>
      </c>
      <c r="AE3251" s="124" t="str">
        <f t="shared" si="215"/>
        <v/>
      </c>
      <c r="AF3251" s="195" t="str">
        <f t="shared" si="217"/>
        <v/>
      </c>
      <c r="AG3251" s="194" t="str">
        <f t="shared" si="218"/>
        <v/>
      </c>
      <c r="AH3251" s="194">
        <f>IF(AG3251="",0,IF(ISERROR(VLOOKUP(AG3251,AG$7:AG3250,1,FALSE)),1,0))</f>
        <v>0</v>
      </c>
      <c r="AI3251" s="194"/>
    </row>
    <row r="3252" spans="1:35" ht="16.5" customHeight="1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75">
        <f>IF(AND($X$5012&lt;&gt;" ",$X$5012&lt;&gt;0),IF(X3252=$X$5012,1+COUNTIF(U$7:U3251,"&gt;0"),0),0)</f>
        <v>0</v>
      </c>
      <c r="V3252" s="178" t="s">
        <v>3441</v>
      </c>
      <c r="W3252" s="130"/>
      <c r="X3252" s="131"/>
      <c r="Y3252" s="131"/>
      <c r="Z3252" s="206"/>
      <c r="AA3252" s="134"/>
      <c r="AB3252" s="174">
        <f>IF(AC3252="totale",SUMIF(AA$7:AA3252,"somma",Z$7:Z3252)-SUMIF(AC$7:AC3251,"totale",AB$7:AB3251),0)</f>
        <v>0</v>
      </c>
      <c r="AC3252" s="134"/>
      <c r="AD3252" s="194">
        <f t="shared" si="216"/>
        <v>0</v>
      </c>
      <c r="AE3252" s="124" t="str">
        <f t="shared" si="215"/>
        <v/>
      </c>
      <c r="AF3252" s="195" t="str">
        <f t="shared" si="217"/>
        <v/>
      </c>
      <c r="AG3252" s="194" t="str">
        <f t="shared" si="218"/>
        <v/>
      </c>
      <c r="AH3252" s="194">
        <f>IF(AG3252="",0,IF(ISERROR(VLOOKUP(AG3252,AG$7:AG3251,1,FALSE)),1,0))</f>
        <v>0</v>
      </c>
      <c r="AI3252" s="194"/>
    </row>
    <row r="3253" spans="1:35" ht="16.5" customHeight="1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75">
        <f>IF(AND($X$5012&lt;&gt;" ",$X$5012&lt;&gt;0),IF(X3253=$X$5012,1+COUNTIF(U$7:U3252,"&gt;0"),0),0)</f>
        <v>0</v>
      </c>
      <c r="V3253" s="178" t="s">
        <v>3442</v>
      </c>
      <c r="W3253" s="130"/>
      <c r="X3253" s="131"/>
      <c r="Y3253" s="131"/>
      <c r="Z3253" s="206"/>
      <c r="AA3253" s="134"/>
      <c r="AB3253" s="174">
        <f>IF(AC3253="totale",SUMIF(AA$7:AA3253,"somma",Z$7:Z3253)-SUMIF(AC$7:AC3252,"totale",AB$7:AB3252),0)</f>
        <v>0</v>
      </c>
      <c r="AC3253" s="134"/>
      <c r="AD3253" s="194">
        <f t="shared" si="216"/>
        <v>0</v>
      </c>
      <c r="AE3253" s="124" t="str">
        <f t="shared" si="215"/>
        <v/>
      </c>
      <c r="AF3253" s="195" t="str">
        <f t="shared" si="217"/>
        <v/>
      </c>
      <c r="AG3253" s="194" t="str">
        <f t="shared" si="218"/>
        <v/>
      </c>
      <c r="AH3253" s="194">
        <f>IF(AG3253="",0,IF(ISERROR(VLOOKUP(AG3253,AG$7:AG3252,1,FALSE)),1,0))</f>
        <v>0</v>
      </c>
      <c r="AI3253" s="194"/>
    </row>
    <row r="3254" spans="1:35" ht="16.5" customHeight="1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75">
        <f>IF(AND($X$5012&lt;&gt;" ",$X$5012&lt;&gt;0),IF(X3254=$X$5012,1+COUNTIF(U$7:U3253,"&gt;0"),0),0)</f>
        <v>0</v>
      </c>
      <c r="V3254" s="178" t="s">
        <v>3443</v>
      </c>
      <c r="W3254" s="130"/>
      <c r="X3254" s="131"/>
      <c r="Y3254" s="131"/>
      <c r="Z3254" s="206"/>
      <c r="AA3254" s="134"/>
      <c r="AB3254" s="174">
        <f>IF(AC3254="totale",SUMIF(AA$7:AA3254,"somma",Z$7:Z3254)-SUMIF(AC$7:AC3253,"totale",AB$7:AB3253),0)</f>
        <v>0</v>
      </c>
      <c r="AC3254" s="134"/>
      <c r="AD3254" s="194">
        <f t="shared" si="216"/>
        <v>0</v>
      </c>
      <c r="AE3254" s="124" t="str">
        <f t="shared" si="215"/>
        <v/>
      </c>
      <c r="AF3254" s="195" t="str">
        <f t="shared" si="217"/>
        <v/>
      </c>
      <c r="AG3254" s="194" t="str">
        <f t="shared" si="218"/>
        <v/>
      </c>
      <c r="AH3254" s="194">
        <f>IF(AG3254="",0,IF(ISERROR(VLOOKUP(AG3254,AG$7:AG3253,1,FALSE)),1,0))</f>
        <v>0</v>
      </c>
      <c r="AI3254" s="194"/>
    </row>
    <row r="3255" spans="1:35" ht="16.5" customHeight="1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75">
        <f>IF(AND($X$5012&lt;&gt;" ",$X$5012&lt;&gt;0),IF(X3255=$X$5012,1+COUNTIF(U$7:U3254,"&gt;0"),0),0)</f>
        <v>0</v>
      </c>
      <c r="V3255" s="178" t="s">
        <v>3444</v>
      </c>
      <c r="W3255" s="130"/>
      <c r="X3255" s="131"/>
      <c r="Y3255" s="131"/>
      <c r="Z3255" s="206"/>
      <c r="AA3255" s="134"/>
      <c r="AB3255" s="174">
        <f>IF(AC3255="totale",SUMIF(AA$7:AA3255,"somma",Z$7:Z3255)-SUMIF(AC$7:AC3254,"totale",AB$7:AB3254),0)</f>
        <v>0</v>
      </c>
      <c r="AC3255" s="134"/>
      <c r="AD3255" s="194">
        <f t="shared" si="216"/>
        <v>0</v>
      </c>
      <c r="AE3255" s="124" t="str">
        <f t="shared" si="215"/>
        <v/>
      </c>
      <c r="AF3255" s="195" t="str">
        <f t="shared" si="217"/>
        <v/>
      </c>
      <c r="AG3255" s="194" t="str">
        <f t="shared" si="218"/>
        <v/>
      </c>
      <c r="AH3255" s="194">
        <f>IF(AG3255="",0,IF(ISERROR(VLOOKUP(AG3255,AG$7:AG3254,1,FALSE)),1,0))</f>
        <v>0</v>
      </c>
      <c r="AI3255" s="194"/>
    </row>
    <row r="3256" spans="1:35" ht="16.5" customHeight="1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75">
        <f>IF(AND($X$5012&lt;&gt;" ",$X$5012&lt;&gt;0),IF(X3256=$X$5012,1+COUNTIF(U$7:U3255,"&gt;0"),0),0)</f>
        <v>0</v>
      </c>
      <c r="V3256" s="178" t="s">
        <v>3445</v>
      </c>
      <c r="W3256" s="130"/>
      <c r="X3256" s="131"/>
      <c r="Y3256" s="131"/>
      <c r="Z3256" s="206"/>
      <c r="AA3256" s="134"/>
      <c r="AB3256" s="174">
        <f>IF(AC3256="totale",SUMIF(AA$7:AA3256,"somma",Z$7:Z3256)-SUMIF(AC$7:AC3255,"totale",AB$7:AB3255),0)</f>
        <v>0</v>
      </c>
      <c r="AC3256" s="134"/>
      <c r="AD3256" s="194">
        <f t="shared" si="216"/>
        <v>0</v>
      </c>
      <c r="AE3256" s="124" t="str">
        <f t="shared" si="215"/>
        <v/>
      </c>
      <c r="AF3256" s="195" t="str">
        <f t="shared" si="217"/>
        <v/>
      </c>
      <c r="AG3256" s="194" t="str">
        <f t="shared" si="218"/>
        <v/>
      </c>
      <c r="AH3256" s="194">
        <f>IF(AG3256="",0,IF(ISERROR(VLOOKUP(AG3256,AG$7:AG3255,1,FALSE)),1,0))</f>
        <v>0</v>
      </c>
      <c r="AI3256" s="194"/>
    </row>
    <row r="3257" spans="1:35" ht="16.5" customHeight="1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75">
        <f>IF(AND($X$5012&lt;&gt;" ",$X$5012&lt;&gt;0),IF(X3257=$X$5012,1+COUNTIF(U$7:U3256,"&gt;0"),0),0)</f>
        <v>0</v>
      </c>
      <c r="V3257" s="178" t="s">
        <v>3446</v>
      </c>
      <c r="W3257" s="130"/>
      <c r="X3257" s="131"/>
      <c r="Y3257" s="131"/>
      <c r="Z3257" s="206"/>
      <c r="AA3257" s="134"/>
      <c r="AB3257" s="174">
        <f>IF(AC3257="totale",SUMIF(AA$7:AA3257,"somma",Z$7:Z3257)-SUMIF(AC$7:AC3256,"totale",AB$7:AB3256),0)</f>
        <v>0</v>
      </c>
      <c r="AC3257" s="134"/>
      <c r="AD3257" s="194">
        <f t="shared" si="216"/>
        <v>0</v>
      </c>
      <c r="AE3257" s="124" t="str">
        <f t="shared" si="215"/>
        <v/>
      </c>
      <c r="AF3257" s="195" t="str">
        <f t="shared" si="217"/>
        <v/>
      </c>
      <c r="AG3257" s="194" t="str">
        <f t="shared" si="218"/>
        <v/>
      </c>
      <c r="AH3257" s="194">
        <f>IF(AG3257="",0,IF(ISERROR(VLOOKUP(AG3257,AG$7:AG3256,1,FALSE)),1,0))</f>
        <v>0</v>
      </c>
      <c r="AI3257" s="194"/>
    </row>
    <row r="3258" spans="1:35" ht="16.5" customHeight="1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75">
        <f>IF(AND($X$5012&lt;&gt;" ",$X$5012&lt;&gt;0),IF(X3258=$X$5012,1+COUNTIF(U$7:U3257,"&gt;0"),0),0)</f>
        <v>0</v>
      </c>
      <c r="V3258" s="178" t="s">
        <v>3447</v>
      </c>
      <c r="W3258" s="130"/>
      <c r="X3258" s="131"/>
      <c r="Y3258" s="131"/>
      <c r="Z3258" s="206"/>
      <c r="AA3258" s="134"/>
      <c r="AB3258" s="174">
        <f>IF(AC3258="totale",SUMIF(AA$7:AA3258,"somma",Z$7:Z3258)-SUMIF(AC$7:AC3257,"totale",AB$7:AB3257),0)</f>
        <v>0</v>
      </c>
      <c r="AC3258" s="134"/>
      <c r="AD3258" s="194">
        <f t="shared" si="216"/>
        <v>0</v>
      </c>
      <c r="AE3258" s="124" t="str">
        <f t="shared" si="215"/>
        <v/>
      </c>
      <c r="AF3258" s="195" t="str">
        <f t="shared" si="217"/>
        <v/>
      </c>
      <c r="AG3258" s="194" t="str">
        <f t="shared" si="218"/>
        <v/>
      </c>
      <c r="AH3258" s="194">
        <f>IF(AG3258="",0,IF(ISERROR(VLOOKUP(AG3258,AG$7:AG3257,1,FALSE)),1,0))</f>
        <v>0</v>
      </c>
      <c r="AI3258" s="194"/>
    </row>
    <row r="3259" spans="1:35" ht="16.5" customHeight="1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75">
        <f>IF(AND($X$5012&lt;&gt;" ",$X$5012&lt;&gt;0),IF(X3259=$X$5012,1+COUNTIF(U$7:U3258,"&gt;0"),0),0)</f>
        <v>0</v>
      </c>
      <c r="V3259" s="178" t="s">
        <v>3448</v>
      </c>
      <c r="W3259" s="130"/>
      <c r="X3259" s="131"/>
      <c r="Y3259" s="131"/>
      <c r="Z3259" s="206"/>
      <c r="AA3259" s="134"/>
      <c r="AB3259" s="174">
        <f>IF(AC3259="totale",SUMIF(AA$7:AA3259,"somma",Z$7:Z3259)-SUMIF(AC$7:AC3258,"totale",AB$7:AB3258),0)</f>
        <v>0</v>
      </c>
      <c r="AC3259" s="134"/>
      <c r="AD3259" s="194">
        <f t="shared" si="216"/>
        <v>0</v>
      </c>
      <c r="AE3259" s="124" t="str">
        <f t="shared" si="215"/>
        <v/>
      </c>
      <c r="AF3259" s="195" t="str">
        <f t="shared" si="217"/>
        <v/>
      </c>
      <c r="AG3259" s="194" t="str">
        <f t="shared" si="218"/>
        <v/>
      </c>
      <c r="AH3259" s="194">
        <f>IF(AG3259="",0,IF(ISERROR(VLOOKUP(AG3259,AG$7:AG3258,1,FALSE)),1,0))</f>
        <v>0</v>
      </c>
      <c r="AI3259" s="194"/>
    </row>
    <row r="3260" spans="1:35" ht="16.5" customHeight="1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75">
        <f>IF(AND($X$5012&lt;&gt;" ",$X$5012&lt;&gt;0),IF(X3260=$X$5012,1+COUNTIF(U$7:U3259,"&gt;0"),0),0)</f>
        <v>0</v>
      </c>
      <c r="V3260" s="178" t="s">
        <v>3449</v>
      </c>
      <c r="W3260" s="130"/>
      <c r="X3260" s="131"/>
      <c r="Y3260" s="131"/>
      <c r="Z3260" s="206"/>
      <c r="AA3260" s="134"/>
      <c r="AB3260" s="174">
        <f>IF(AC3260="totale",SUMIF(AA$7:AA3260,"somma",Z$7:Z3260)-SUMIF(AC$7:AC3259,"totale",AB$7:AB3259),0)</f>
        <v>0</v>
      </c>
      <c r="AC3260" s="134"/>
      <c r="AD3260" s="194">
        <f t="shared" si="216"/>
        <v>0</v>
      </c>
      <c r="AE3260" s="124" t="str">
        <f t="shared" si="215"/>
        <v/>
      </c>
      <c r="AF3260" s="195" t="str">
        <f t="shared" si="217"/>
        <v/>
      </c>
      <c r="AG3260" s="194" t="str">
        <f t="shared" si="218"/>
        <v/>
      </c>
      <c r="AH3260" s="194">
        <f>IF(AG3260="",0,IF(ISERROR(VLOOKUP(AG3260,AG$7:AG3259,1,FALSE)),1,0))</f>
        <v>0</v>
      </c>
      <c r="AI3260" s="194"/>
    </row>
    <row r="3261" spans="1:35" ht="16.5" customHeight="1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75">
        <f>IF(AND($X$5012&lt;&gt;" ",$X$5012&lt;&gt;0),IF(X3261=$X$5012,1+COUNTIF(U$7:U3260,"&gt;0"),0),0)</f>
        <v>0</v>
      </c>
      <c r="V3261" s="178" t="s">
        <v>3450</v>
      </c>
      <c r="W3261" s="130"/>
      <c r="X3261" s="131"/>
      <c r="Y3261" s="131"/>
      <c r="Z3261" s="206"/>
      <c r="AA3261" s="134"/>
      <c r="AB3261" s="174">
        <f>IF(AC3261="totale",SUMIF(AA$7:AA3261,"somma",Z$7:Z3261)-SUMIF(AC$7:AC3260,"totale",AB$7:AB3260),0)</f>
        <v>0</v>
      </c>
      <c r="AC3261" s="134"/>
      <c r="AD3261" s="194">
        <f t="shared" si="216"/>
        <v>0</v>
      </c>
      <c r="AE3261" s="124" t="str">
        <f t="shared" si="215"/>
        <v/>
      </c>
      <c r="AF3261" s="195" t="str">
        <f t="shared" si="217"/>
        <v/>
      </c>
      <c r="AG3261" s="194" t="str">
        <f t="shared" si="218"/>
        <v/>
      </c>
      <c r="AH3261" s="194">
        <f>IF(AG3261="",0,IF(ISERROR(VLOOKUP(AG3261,AG$7:AG3260,1,FALSE)),1,0))</f>
        <v>0</v>
      </c>
      <c r="AI3261" s="194"/>
    </row>
    <row r="3262" spans="1:35" ht="16.5" customHeight="1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75">
        <f>IF(AND($X$5012&lt;&gt;" ",$X$5012&lt;&gt;0),IF(X3262=$X$5012,1+COUNTIF(U$7:U3261,"&gt;0"),0),0)</f>
        <v>0</v>
      </c>
      <c r="V3262" s="178" t="s">
        <v>3451</v>
      </c>
      <c r="W3262" s="130"/>
      <c r="X3262" s="131"/>
      <c r="Y3262" s="131"/>
      <c r="Z3262" s="206"/>
      <c r="AA3262" s="134"/>
      <c r="AB3262" s="174">
        <f>IF(AC3262="totale",SUMIF(AA$7:AA3262,"somma",Z$7:Z3262)-SUMIF(AC$7:AC3261,"totale",AB$7:AB3261),0)</f>
        <v>0</v>
      </c>
      <c r="AC3262" s="134"/>
      <c r="AD3262" s="194">
        <f t="shared" si="216"/>
        <v>0</v>
      </c>
      <c r="AE3262" s="124" t="str">
        <f t="shared" si="215"/>
        <v/>
      </c>
      <c r="AF3262" s="195" t="str">
        <f t="shared" si="217"/>
        <v/>
      </c>
      <c r="AG3262" s="194" t="str">
        <f t="shared" si="218"/>
        <v/>
      </c>
      <c r="AH3262" s="194">
        <f>IF(AG3262="",0,IF(ISERROR(VLOOKUP(AG3262,AG$7:AG3261,1,FALSE)),1,0))</f>
        <v>0</v>
      </c>
      <c r="AI3262" s="194"/>
    </row>
    <row r="3263" spans="1:35" ht="16.5" customHeight="1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75">
        <f>IF(AND($X$5012&lt;&gt;" ",$X$5012&lt;&gt;0),IF(X3263=$X$5012,1+COUNTIF(U$7:U3262,"&gt;0"),0),0)</f>
        <v>0</v>
      </c>
      <c r="V3263" s="178" t="s">
        <v>3452</v>
      </c>
      <c r="W3263" s="130"/>
      <c r="X3263" s="131"/>
      <c r="Y3263" s="131"/>
      <c r="Z3263" s="206"/>
      <c r="AA3263" s="134"/>
      <c r="AB3263" s="174">
        <f>IF(AC3263="totale",SUMIF(AA$7:AA3263,"somma",Z$7:Z3263)-SUMIF(AC$7:AC3262,"totale",AB$7:AB3262),0)</f>
        <v>0</v>
      </c>
      <c r="AC3263" s="134"/>
      <c r="AD3263" s="194">
        <f t="shared" si="216"/>
        <v>0</v>
      </c>
      <c r="AE3263" s="124" t="str">
        <f t="shared" si="215"/>
        <v/>
      </c>
      <c r="AF3263" s="195" t="str">
        <f t="shared" si="217"/>
        <v/>
      </c>
      <c r="AG3263" s="194" t="str">
        <f t="shared" si="218"/>
        <v/>
      </c>
      <c r="AH3263" s="194">
        <f>IF(AG3263="",0,IF(ISERROR(VLOOKUP(AG3263,AG$7:AG3262,1,FALSE)),1,0))</f>
        <v>0</v>
      </c>
      <c r="AI3263" s="194"/>
    </row>
    <row r="3264" spans="1:35" ht="16.5" customHeight="1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75">
        <f>IF(AND($X$5012&lt;&gt;" ",$X$5012&lt;&gt;0),IF(X3264=$X$5012,1+COUNTIF(U$7:U3263,"&gt;0"),0),0)</f>
        <v>0</v>
      </c>
      <c r="V3264" s="178" t="s">
        <v>3453</v>
      </c>
      <c r="W3264" s="130"/>
      <c r="X3264" s="131"/>
      <c r="Y3264" s="131"/>
      <c r="Z3264" s="206"/>
      <c r="AA3264" s="134"/>
      <c r="AB3264" s="174">
        <f>IF(AC3264="totale",SUMIF(AA$7:AA3264,"somma",Z$7:Z3264)-SUMIF(AC$7:AC3263,"totale",AB$7:AB3263),0)</f>
        <v>0</v>
      </c>
      <c r="AC3264" s="134"/>
      <c r="AD3264" s="194">
        <f t="shared" si="216"/>
        <v>0</v>
      </c>
      <c r="AE3264" s="124" t="str">
        <f t="shared" si="215"/>
        <v/>
      </c>
      <c r="AF3264" s="195" t="str">
        <f t="shared" si="217"/>
        <v/>
      </c>
      <c r="AG3264" s="194" t="str">
        <f t="shared" si="218"/>
        <v/>
      </c>
      <c r="AH3264" s="194">
        <f>IF(AG3264="",0,IF(ISERROR(VLOOKUP(AG3264,AG$7:AG3263,1,FALSE)),1,0))</f>
        <v>0</v>
      </c>
      <c r="AI3264" s="194"/>
    </row>
    <row r="3265" spans="1:35" ht="16.5" customHeight="1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75">
        <f>IF(AND($X$5012&lt;&gt;" ",$X$5012&lt;&gt;0),IF(X3265=$X$5012,1+COUNTIF(U$7:U3264,"&gt;0"),0),0)</f>
        <v>0</v>
      </c>
      <c r="V3265" s="178" t="s">
        <v>3454</v>
      </c>
      <c r="W3265" s="130"/>
      <c r="X3265" s="131"/>
      <c r="Y3265" s="131"/>
      <c r="Z3265" s="206"/>
      <c r="AA3265" s="134"/>
      <c r="AB3265" s="174">
        <f>IF(AC3265="totale",SUMIF(AA$7:AA3265,"somma",Z$7:Z3265)-SUMIF(AC$7:AC3264,"totale",AB$7:AB3264),0)</f>
        <v>0</v>
      </c>
      <c r="AC3265" s="134"/>
      <c r="AD3265" s="194">
        <f t="shared" si="216"/>
        <v>0</v>
      </c>
      <c r="AE3265" s="124" t="str">
        <f t="shared" si="215"/>
        <v/>
      </c>
      <c r="AF3265" s="195" t="str">
        <f t="shared" si="217"/>
        <v/>
      </c>
      <c r="AG3265" s="194" t="str">
        <f t="shared" si="218"/>
        <v/>
      </c>
      <c r="AH3265" s="194">
        <f>IF(AG3265="",0,IF(ISERROR(VLOOKUP(AG3265,AG$7:AG3264,1,FALSE)),1,0))</f>
        <v>0</v>
      </c>
      <c r="AI3265" s="194"/>
    </row>
    <row r="3266" spans="1:35" ht="16.5" customHeight="1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75">
        <f>IF(AND($X$5012&lt;&gt;" ",$X$5012&lt;&gt;0),IF(X3266=$X$5012,1+COUNTIF(U$7:U3265,"&gt;0"),0),0)</f>
        <v>0</v>
      </c>
      <c r="V3266" s="178" t="s">
        <v>3455</v>
      </c>
      <c r="W3266" s="130"/>
      <c r="X3266" s="131"/>
      <c r="Y3266" s="131"/>
      <c r="Z3266" s="206"/>
      <c r="AA3266" s="134"/>
      <c r="AB3266" s="174">
        <f>IF(AC3266="totale",SUMIF(AA$7:AA3266,"somma",Z$7:Z3266)-SUMIF(AC$7:AC3265,"totale",AB$7:AB3265),0)</f>
        <v>0</v>
      </c>
      <c r="AC3266" s="134"/>
      <c r="AD3266" s="194">
        <f t="shared" si="216"/>
        <v>0</v>
      </c>
      <c r="AE3266" s="124" t="str">
        <f t="shared" si="215"/>
        <v/>
      </c>
      <c r="AF3266" s="195" t="str">
        <f t="shared" si="217"/>
        <v/>
      </c>
      <c r="AG3266" s="194" t="str">
        <f t="shared" si="218"/>
        <v/>
      </c>
      <c r="AH3266" s="194">
        <f>IF(AG3266="",0,IF(ISERROR(VLOOKUP(AG3266,AG$7:AG3265,1,FALSE)),1,0))</f>
        <v>0</v>
      </c>
      <c r="AI3266" s="194"/>
    </row>
    <row r="3267" spans="1:35" ht="16.5" customHeight="1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75">
        <f>IF(AND($X$5012&lt;&gt;" ",$X$5012&lt;&gt;0),IF(X3267=$X$5012,1+COUNTIF(U$7:U3266,"&gt;0"),0),0)</f>
        <v>0</v>
      </c>
      <c r="V3267" s="178" t="s">
        <v>3456</v>
      </c>
      <c r="W3267" s="130"/>
      <c r="X3267" s="131"/>
      <c r="Y3267" s="131"/>
      <c r="Z3267" s="206"/>
      <c r="AA3267" s="134"/>
      <c r="AB3267" s="174">
        <f>IF(AC3267="totale",SUMIF(AA$7:AA3267,"somma",Z$7:Z3267)-SUMIF(AC$7:AC3266,"totale",AB$7:AB3266),0)</f>
        <v>0</v>
      </c>
      <c r="AC3267" s="134"/>
      <c r="AD3267" s="194">
        <f t="shared" si="216"/>
        <v>0</v>
      </c>
      <c r="AE3267" s="124" t="str">
        <f t="shared" si="215"/>
        <v/>
      </c>
      <c r="AF3267" s="195" t="str">
        <f t="shared" si="217"/>
        <v/>
      </c>
      <c r="AG3267" s="194" t="str">
        <f t="shared" si="218"/>
        <v/>
      </c>
      <c r="AH3267" s="194">
        <f>IF(AG3267="",0,IF(ISERROR(VLOOKUP(AG3267,AG$7:AG3266,1,FALSE)),1,0))</f>
        <v>0</v>
      </c>
      <c r="AI3267" s="194"/>
    </row>
    <row r="3268" spans="1:35" ht="16.5" customHeight="1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75">
        <f>IF(AND($X$5012&lt;&gt;" ",$X$5012&lt;&gt;0),IF(X3268=$X$5012,1+COUNTIF(U$7:U3267,"&gt;0"),0),0)</f>
        <v>0</v>
      </c>
      <c r="V3268" s="178" t="s">
        <v>3457</v>
      </c>
      <c r="W3268" s="130"/>
      <c r="X3268" s="131"/>
      <c r="Y3268" s="131"/>
      <c r="Z3268" s="206"/>
      <c r="AA3268" s="134"/>
      <c r="AB3268" s="174">
        <f>IF(AC3268="totale",SUMIF(AA$7:AA3268,"somma",Z$7:Z3268)-SUMIF(AC$7:AC3267,"totale",AB$7:AB3267),0)</f>
        <v>0</v>
      </c>
      <c r="AC3268" s="134"/>
      <c r="AD3268" s="194">
        <f t="shared" si="216"/>
        <v>0</v>
      </c>
      <c r="AE3268" s="124" t="str">
        <f t="shared" si="215"/>
        <v/>
      </c>
      <c r="AF3268" s="195" t="str">
        <f t="shared" si="217"/>
        <v/>
      </c>
      <c r="AG3268" s="194" t="str">
        <f t="shared" si="218"/>
        <v/>
      </c>
      <c r="AH3268" s="194">
        <f>IF(AG3268="",0,IF(ISERROR(VLOOKUP(AG3268,AG$7:AG3267,1,FALSE)),1,0))</f>
        <v>0</v>
      </c>
      <c r="AI3268" s="194"/>
    </row>
    <row r="3269" spans="1:35" ht="16.5" customHeight="1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75">
        <f>IF(AND($X$5012&lt;&gt;" ",$X$5012&lt;&gt;0),IF(X3269=$X$5012,1+COUNTIF(U$7:U3268,"&gt;0"),0),0)</f>
        <v>0</v>
      </c>
      <c r="V3269" s="178" t="s">
        <v>3458</v>
      </c>
      <c r="W3269" s="130"/>
      <c r="X3269" s="131"/>
      <c r="Y3269" s="131"/>
      <c r="Z3269" s="206"/>
      <c r="AA3269" s="134"/>
      <c r="AB3269" s="174">
        <f>IF(AC3269="totale",SUMIF(AA$7:AA3269,"somma",Z$7:Z3269)-SUMIF(AC$7:AC3268,"totale",AB$7:AB3268),0)</f>
        <v>0</v>
      </c>
      <c r="AC3269" s="134"/>
      <c r="AD3269" s="194">
        <f t="shared" si="216"/>
        <v>0</v>
      </c>
      <c r="AE3269" s="124" t="str">
        <f t="shared" si="215"/>
        <v/>
      </c>
      <c r="AF3269" s="195" t="str">
        <f t="shared" si="217"/>
        <v/>
      </c>
      <c r="AG3269" s="194" t="str">
        <f t="shared" si="218"/>
        <v/>
      </c>
      <c r="AH3269" s="194">
        <f>IF(AG3269="",0,IF(ISERROR(VLOOKUP(AG3269,AG$7:AG3268,1,FALSE)),1,0))</f>
        <v>0</v>
      </c>
      <c r="AI3269" s="194"/>
    </row>
    <row r="3270" spans="1:35" ht="16.5" customHeight="1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75">
        <f>IF(AND($X$5012&lt;&gt;" ",$X$5012&lt;&gt;0),IF(X3270=$X$5012,1+COUNTIF(U$7:U3269,"&gt;0"),0),0)</f>
        <v>0</v>
      </c>
      <c r="V3270" s="178" t="s">
        <v>3459</v>
      </c>
      <c r="W3270" s="130"/>
      <c r="X3270" s="131"/>
      <c r="Y3270" s="131"/>
      <c r="Z3270" s="206"/>
      <c r="AA3270" s="134"/>
      <c r="AB3270" s="174">
        <f>IF(AC3270="totale",SUMIF(AA$7:AA3270,"somma",Z$7:Z3270)-SUMIF(AC$7:AC3269,"totale",AB$7:AB3269),0)</f>
        <v>0</v>
      </c>
      <c r="AC3270" s="134"/>
      <c r="AD3270" s="194">
        <f t="shared" si="216"/>
        <v>0</v>
      </c>
      <c r="AE3270" s="124" t="str">
        <f t="shared" ref="AE3270:AE3333" si="219">IF(W3270&gt;0,CONCATENATE(MONTH(W3270)&amp;X3270),"")</f>
        <v/>
      </c>
      <c r="AF3270" s="195" t="str">
        <f t="shared" si="217"/>
        <v/>
      </c>
      <c r="AG3270" s="194" t="str">
        <f t="shared" si="218"/>
        <v/>
      </c>
      <c r="AH3270" s="194">
        <f>IF(AG3270="",0,IF(ISERROR(VLOOKUP(AG3270,AG$7:AG3269,1,FALSE)),1,0))</f>
        <v>0</v>
      </c>
      <c r="AI3270" s="194"/>
    </row>
    <row r="3271" spans="1:35" ht="16.5" customHeight="1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75">
        <f>IF(AND($X$5012&lt;&gt;" ",$X$5012&lt;&gt;0),IF(X3271=$X$5012,1+COUNTIF(U$7:U3270,"&gt;0"),0),0)</f>
        <v>0</v>
      </c>
      <c r="V3271" s="178" t="s">
        <v>3460</v>
      </c>
      <c r="W3271" s="130"/>
      <c r="X3271" s="131"/>
      <c r="Y3271" s="131"/>
      <c r="Z3271" s="206"/>
      <c r="AA3271" s="134"/>
      <c r="AB3271" s="174">
        <f>IF(AC3271="totale",SUMIF(AA$7:AA3271,"somma",Z$7:Z3271)-SUMIF(AC$7:AC3270,"totale",AB$7:AB3270),0)</f>
        <v>0</v>
      </c>
      <c r="AC3271" s="134"/>
      <c r="AD3271" s="194">
        <f t="shared" si="216"/>
        <v>0</v>
      </c>
      <c r="AE3271" s="124" t="str">
        <f t="shared" si="219"/>
        <v/>
      </c>
      <c r="AF3271" s="195" t="str">
        <f t="shared" si="217"/>
        <v/>
      </c>
      <c r="AG3271" s="194" t="str">
        <f t="shared" si="218"/>
        <v/>
      </c>
      <c r="AH3271" s="194">
        <f>IF(AG3271="",0,IF(ISERROR(VLOOKUP(AG3271,AG$7:AG3270,1,FALSE)),1,0))</f>
        <v>0</v>
      </c>
      <c r="AI3271" s="194"/>
    </row>
    <row r="3272" spans="1:35" ht="16.5" customHeight="1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75">
        <f>IF(AND($X$5012&lt;&gt;" ",$X$5012&lt;&gt;0),IF(X3272=$X$5012,1+COUNTIF(U$7:U3271,"&gt;0"),0),0)</f>
        <v>0</v>
      </c>
      <c r="V3272" s="178" t="s">
        <v>3461</v>
      </c>
      <c r="W3272" s="130"/>
      <c r="X3272" s="131"/>
      <c r="Y3272" s="131"/>
      <c r="Z3272" s="206"/>
      <c r="AA3272" s="134"/>
      <c r="AB3272" s="174">
        <f>IF(AC3272="totale",SUMIF(AA$7:AA3272,"somma",Z$7:Z3272)-SUMIF(AC$7:AC3271,"totale",AB$7:AB3271),0)</f>
        <v>0</v>
      </c>
      <c r="AC3272" s="134"/>
      <c r="AD3272" s="194">
        <f t="shared" ref="AD3272:AD3335" si="220">IF(ISBLANK(X3272),0,VLOOKUP(X3272,$B$8:$E$57,1,FALSE))</f>
        <v>0</v>
      </c>
      <c r="AE3272" s="124" t="str">
        <f t="shared" si="219"/>
        <v/>
      </c>
      <c r="AF3272" s="195" t="str">
        <f t="shared" ref="AF3272:AF3335" si="221">IF(OR(AND(Z3272&lt;&gt;0,ISBLANK(X3272)),ISERROR(AD3272)),"ERR","")</f>
        <v/>
      </c>
      <c r="AG3272" s="194" t="str">
        <f t="shared" si="218"/>
        <v/>
      </c>
      <c r="AH3272" s="194">
        <f>IF(AG3272="",0,IF(ISERROR(VLOOKUP(AG3272,AG$7:AG3271,1,FALSE)),1,0))</f>
        <v>0</v>
      </c>
      <c r="AI3272" s="194"/>
    </row>
    <row r="3273" spans="1:35" ht="16.5" customHeight="1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75">
        <f>IF(AND($X$5012&lt;&gt;" ",$X$5012&lt;&gt;0),IF(X3273=$X$5012,1+COUNTIF(U$7:U3272,"&gt;0"),0),0)</f>
        <v>0</v>
      </c>
      <c r="V3273" s="178" t="s">
        <v>3462</v>
      </c>
      <c r="W3273" s="130"/>
      <c r="X3273" s="131"/>
      <c r="Y3273" s="131"/>
      <c r="Z3273" s="206"/>
      <c r="AA3273" s="134"/>
      <c r="AB3273" s="174">
        <f>IF(AC3273="totale",SUMIF(AA$7:AA3273,"somma",Z$7:Z3273)-SUMIF(AC$7:AC3272,"totale",AB$7:AB3272),0)</f>
        <v>0</v>
      </c>
      <c r="AC3273" s="134"/>
      <c r="AD3273" s="194">
        <f t="shared" si="220"/>
        <v>0</v>
      </c>
      <c r="AE3273" s="124" t="str">
        <f t="shared" si="219"/>
        <v/>
      </c>
      <c r="AF3273" s="195" t="str">
        <f t="shared" si="221"/>
        <v/>
      </c>
      <c r="AG3273" s="194" t="str">
        <f t="shared" si="218"/>
        <v/>
      </c>
      <c r="AH3273" s="194">
        <f>IF(AG3273="",0,IF(ISERROR(VLOOKUP(AG3273,AG$7:AG3272,1,FALSE)),1,0))</f>
        <v>0</v>
      </c>
      <c r="AI3273" s="194"/>
    </row>
    <row r="3274" spans="1:35" ht="16.5" customHeight="1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75">
        <f>IF(AND($X$5012&lt;&gt;" ",$X$5012&lt;&gt;0),IF(X3274=$X$5012,1+COUNTIF(U$7:U3273,"&gt;0"),0),0)</f>
        <v>0</v>
      </c>
      <c r="V3274" s="178" t="s">
        <v>3463</v>
      </c>
      <c r="W3274" s="130"/>
      <c r="X3274" s="131"/>
      <c r="Y3274" s="131"/>
      <c r="Z3274" s="206"/>
      <c r="AA3274" s="134"/>
      <c r="AB3274" s="174">
        <f>IF(AC3274="totale",SUMIF(AA$7:AA3274,"somma",Z$7:Z3274)-SUMIF(AC$7:AC3273,"totale",AB$7:AB3273),0)</f>
        <v>0</v>
      </c>
      <c r="AC3274" s="134"/>
      <c r="AD3274" s="194">
        <f t="shared" si="220"/>
        <v>0</v>
      </c>
      <c r="AE3274" s="124" t="str">
        <f t="shared" si="219"/>
        <v/>
      </c>
      <c r="AF3274" s="195" t="str">
        <f t="shared" si="221"/>
        <v/>
      </c>
      <c r="AG3274" s="194" t="str">
        <f t="shared" ref="AG3274:AG3337" si="222">IF(W3274&gt;0,CONCATENATE(MONTH(W3274),"-",YEAR(W3274)),"")</f>
        <v/>
      </c>
      <c r="AH3274" s="194">
        <f>IF(AG3274="",0,IF(ISERROR(VLOOKUP(AG3274,AG$7:AG3273,1,FALSE)),1,0))</f>
        <v>0</v>
      </c>
      <c r="AI3274" s="194"/>
    </row>
    <row r="3275" spans="1:35" ht="16.5" customHeight="1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75">
        <f>IF(AND($X$5012&lt;&gt;" ",$X$5012&lt;&gt;0),IF(X3275=$X$5012,1+COUNTIF(U$7:U3274,"&gt;0"),0),0)</f>
        <v>0</v>
      </c>
      <c r="V3275" s="178" t="s">
        <v>3464</v>
      </c>
      <c r="W3275" s="130"/>
      <c r="X3275" s="131"/>
      <c r="Y3275" s="131"/>
      <c r="Z3275" s="206"/>
      <c r="AA3275" s="134"/>
      <c r="AB3275" s="174">
        <f>IF(AC3275="totale",SUMIF(AA$7:AA3275,"somma",Z$7:Z3275)-SUMIF(AC$7:AC3274,"totale",AB$7:AB3274),0)</f>
        <v>0</v>
      </c>
      <c r="AC3275" s="134"/>
      <c r="AD3275" s="194">
        <f t="shared" si="220"/>
        <v>0</v>
      </c>
      <c r="AE3275" s="124" t="str">
        <f t="shared" si="219"/>
        <v/>
      </c>
      <c r="AF3275" s="195" t="str">
        <f t="shared" si="221"/>
        <v/>
      </c>
      <c r="AG3275" s="194" t="str">
        <f t="shared" si="222"/>
        <v/>
      </c>
      <c r="AH3275" s="194">
        <f>IF(AG3275="",0,IF(ISERROR(VLOOKUP(AG3275,AG$7:AG3274,1,FALSE)),1,0))</f>
        <v>0</v>
      </c>
      <c r="AI3275" s="194"/>
    </row>
    <row r="3276" spans="1:35" ht="16.5" customHeight="1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75">
        <f>IF(AND($X$5012&lt;&gt;" ",$X$5012&lt;&gt;0),IF(X3276=$X$5012,1+COUNTIF(U$7:U3275,"&gt;0"),0),0)</f>
        <v>0</v>
      </c>
      <c r="V3276" s="178" t="s">
        <v>3465</v>
      </c>
      <c r="W3276" s="130"/>
      <c r="X3276" s="131"/>
      <c r="Y3276" s="131"/>
      <c r="Z3276" s="206"/>
      <c r="AA3276" s="134"/>
      <c r="AB3276" s="174">
        <f>IF(AC3276="totale",SUMIF(AA$7:AA3276,"somma",Z$7:Z3276)-SUMIF(AC$7:AC3275,"totale",AB$7:AB3275),0)</f>
        <v>0</v>
      </c>
      <c r="AC3276" s="134"/>
      <c r="AD3276" s="194">
        <f t="shared" si="220"/>
        <v>0</v>
      </c>
      <c r="AE3276" s="124" t="str">
        <f t="shared" si="219"/>
        <v/>
      </c>
      <c r="AF3276" s="195" t="str">
        <f t="shared" si="221"/>
        <v/>
      </c>
      <c r="AG3276" s="194" t="str">
        <f t="shared" si="222"/>
        <v/>
      </c>
      <c r="AH3276" s="194">
        <f>IF(AG3276="",0,IF(ISERROR(VLOOKUP(AG3276,AG$7:AG3275,1,FALSE)),1,0))</f>
        <v>0</v>
      </c>
      <c r="AI3276" s="194"/>
    </row>
    <row r="3277" spans="1:35" ht="16.5" customHeight="1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75">
        <f>IF(AND($X$5012&lt;&gt;" ",$X$5012&lt;&gt;0),IF(X3277=$X$5012,1+COUNTIF(U$7:U3276,"&gt;0"),0),0)</f>
        <v>0</v>
      </c>
      <c r="V3277" s="178" t="s">
        <v>3466</v>
      </c>
      <c r="W3277" s="130"/>
      <c r="X3277" s="131"/>
      <c r="Y3277" s="131"/>
      <c r="Z3277" s="206"/>
      <c r="AA3277" s="134"/>
      <c r="AB3277" s="174">
        <f>IF(AC3277="totale",SUMIF(AA$7:AA3277,"somma",Z$7:Z3277)-SUMIF(AC$7:AC3276,"totale",AB$7:AB3276),0)</f>
        <v>0</v>
      </c>
      <c r="AC3277" s="134"/>
      <c r="AD3277" s="194">
        <f t="shared" si="220"/>
        <v>0</v>
      </c>
      <c r="AE3277" s="124" t="str">
        <f t="shared" si="219"/>
        <v/>
      </c>
      <c r="AF3277" s="195" t="str">
        <f t="shared" si="221"/>
        <v/>
      </c>
      <c r="AG3277" s="194" t="str">
        <f t="shared" si="222"/>
        <v/>
      </c>
      <c r="AH3277" s="194">
        <f>IF(AG3277="",0,IF(ISERROR(VLOOKUP(AG3277,AG$7:AG3276,1,FALSE)),1,0))</f>
        <v>0</v>
      </c>
      <c r="AI3277" s="194"/>
    </row>
    <row r="3278" spans="1:35" ht="16.5" customHeight="1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75">
        <f>IF(AND($X$5012&lt;&gt;" ",$X$5012&lt;&gt;0),IF(X3278=$X$5012,1+COUNTIF(U$7:U3277,"&gt;0"),0),0)</f>
        <v>0</v>
      </c>
      <c r="V3278" s="178" t="s">
        <v>3467</v>
      </c>
      <c r="W3278" s="130"/>
      <c r="X3278" s="131"/>
      <c r="Y3278" s="131"/>
      <c r="Z3278" s="206"/>
      <c r="AA3278" s="134"/>
      <c r="AB3278" s="174">
        <f>IF(AC3278="totale",SUMIF(AA$7:AA3278,"somma",Z$7:Z3278)-SUMIF(AC$7:AC3277,"totale",AB$7:AB3277),0)</f>
        <v>0</v>
      </c>
      <c r="AC3278" s="134"/>
      <c r="AD3278" s="194">
        <f t="shared" si="220"/>
        <v>0</v>
      </c>
      <c r="AE3278" s="124" t="str">
        <f t="shared" si="219"/>
        <v/>
      </c>
      <c r="AF3278" s="195" t="str">
        <f t="shared" si="221"/>
        <v/>
      </c>
      <c r="AG3278" s="194" t="str">
        <f t="shared" si="222"/>
        <v/>
      </c>
      <c r="AH3278" s="194">
        <f>IF(AG3278="",0,IF(ISERROR(VLOOKUP(AG3278,AG$7:AG3277,1,FALSE)),1,0))</f>
        <v>0</v>
      </c>
      <c r="AI3278" s="194"/>
    </row>
    <row r="3279" spans="1:35" ht="16.5" customHeight="1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75">
        <f>IF(AND($X$5012&lt;&gt;" ",$X$5012&lt;&gt;0),IF(X3279=$X$5012,1+COUNTIF(U$7:U3278,"&gt;0"),0),0)</f>
        <v>0</v>
      </c>
      <c r="V3279" s="178" t="s">
        <v>3468</v>
      </c>
      <c r="W3279" s="130"/>
      <c r="X3279" s="131"/>
      <c r="Y3279" s="131"/>
      <c r="Z3279" s="206"/>
      <c r="AA3279" s="134"/>
      <c r="AB3279" s="174">
        <f>IF(AC3279="totale",SUMIF(AA$7:AA3279,"somma",Z$7:Z3279)-SUMIF(AC$7:AC3278,"totale",AB$7:AB3278),0)</f>
        <v>0</v>
      </c>
      <c r="AC3279" s="134"/>
      <c r="AD3279" s="194">
        <f t="shared" si="220"/>
        <v>0</v>
      </c>
      <c r="AE3279" s="124" t="str">
        <f t="shared" si="219"/>
        <v/>
      </c>
      <c r="AF3279" s="195" t="str">
        <f t="shared" si="221"/>
        <v/>
      </c>
      <c r="AG3279" s="194" t="str">
        <f t="shared" si="222"/>
        <v/>
      </c>
      <c r="AH3279" s="194">
        <f>IF(AG3279="",0,IF(ISERROR(VLOOKUP(AG3279,AG$7:AG3278,1,FALSE)),1,0))</f>
        <v>0</v>
      </c>
      <c r="AI3279" s="194"/>
    </row>
    <row r="3280" spans="1:35" ht="16.5" customHeight="1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75">
        <f>IF(AND($X$5012&lt;&gt;" ",$X$5012&lt;&gt;0),IF(X3280=$X$5012,1+COUNTIF(U$7:U3279,"&gt;0"),0),0)</f>
        <v>0</v>
      </c>
      <c r="V3280" s="178" t="s">
        <v>3469</v>
      </c>
      <c r="W3280" s="130"/>
      <c r="X3280" s="131"/>
      <c r="Y3280" s="131"/>
      <c r="Z3280" s="206"/>
      <c r="AA3280" s="134"/>
      <c r="AB3280" s="174">
        <f>IF(AC3280="totale",SUMIF(AA$7:AA3280,"somma",Z$7:Z3280)-SUMIF(AC$7:AC3279,"totale",AB$7:AB3279),0)</f>
        <v>0</v>
      </c>
      <c r="AC3280" s="134"/>
      <c r="AD3280" s="194">
        <f t="shared" si="220"/>
        <v>0</v>
      </c>
      <c r="AE3280" s="124" t="str">
        <f t="shared" si="219"/>
        <v/>
      </c>
      <c r="AF3280" s="195" t="str">
        <f t="shared" si="221"/>
        <v/>
      </c>
      <c r="AG3280" s="194" t="str">
        <f t="shared" si="222"/>
        <v/>
      </c>
      <c r="AH3280" s="194">
        <f>IF(AG3280="",0,IF(ISERROR(VLOOKUP(AG3280,AG$7:AG3279,1,FALSE)),1,0))</f>
        <v>0</v>
      </c>
      <c r="AI3280" s="194"/>
    </row>
    <row r="3281" spans="1:35" ht="16.5" customHeight="1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75">
        <f>IF(AND($X$5012&lt;&gt;" ",$X$5012&lt;&gt;0),IF(X3281=$X$5012,1+COUNTIF(U$7:U3280,"&gt;0"),0),0)</f>
        <v>0</v>
      </c>
      <c r="V3281" s="178" t="s">
        <v>3470</v>
      </c>
      <c r="W3281" s="130"/>
      <c r="X3281" s="131"/>
      <c r="Y3281" s="131"/>
      <c r="Z3281" s="206"/>
      <c r="AA3281" s="134"/>
      <c r="AB3281" s="174">
        <f>IF(AC3281="totale",SUMIF(AA$7:AA3281,"somma",Z$7:Z3281)-SUMIF(AC$7:AC3280,"totale",AB$7:AB3280),0)</f>
        <v>0</v>
      </c>
      <c r="AC3281" s="134"/>
      <c r="AD3281" s="194">
        <f t="shared" si="220"/>
        <v>0</v>
      </c>
      <c r="AE3281" s="124" t="str">
        <f t="shared" si="219"/>
        <v/>
      </c>
      <c r="AF3281" s="195" t="str">
        <f t="shared" si="221"/>
        <v/>
      </c>
      <c r="AG3281" s="194" t="str">
        <f t="shared" si="222"/>
        <v/>
      </c>
      <c r="AH3281" s="194">
        <f>IF(AG3281="",0,IF(ISERROR(VLOOKUP(AG3281,AG$7:AG3280,1,FALSE)),1,0))</f>
        <v>0</v>
      </c>
      <c r="AI3281" s="194"/>
    </row>
    <row r="3282" spans="1:35" ht="16.5" customHeight="1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75">
        <f>IF(AND($X$5012&lt;&gt;" ",$X$5012&lt;&gt;0),IF(X3282=$X$5012,1+COUNTIF(U$7:U3281,"&gt;0"),0),0)</f>
        <v>0</v>
      </c>
      <c r="V3282" s="178" t="s">
        <v>3471</v>
      </c>
      <c r="W3282" s="130"/>
      <c r="X3282" s="131"/>
      <c r="Y3282" s="131"/>
      <c r="Z3282" s="206"/>
      <c r="AA3282" s="134"/>
      <c r="AB3282" s="174">
        <f>IF(AC3282="totale",SUMIF(AA$7:AA3282,"somma",Z$7:Z3282)-SUMIF(AC$7:AC3281,"totale",AB$7:AB3281),0)</f>
        <v>0</v>
      </c>
      <c r="AC3282" s="134"/>
      <c r="AD3282" s="194">
        <f t="shared" si="220"/>
        <v>0</v>
      </c>
      <c r="AE3282" s="124" t="str">
        <f t="shared" si="219"/>
        <v/>
      </c>
      <c r="AF3282" s="195" t="str">
        <f t="shared" si="221"/>
        <v/>
      </c>
      <c r="AG3282" s="194" t="str">
        <f t="shared" si="222"/>
        <v/>
      </c>
      <c r="AH3282" s="194">
        <f>IF(AG3282="",0,IF(ISERROR(VLOOKUP(AG3282,AG$7:AG3281,1,FALSE)),1,0))</f>
        <v>0</v>
      </c>
      <c r="AI3282" s="194"/>
    </row>
    <row r="3283" spans="1:35" ht="16.5" customHeight="1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75">
        <f>IF(AND($X$5012&lt;&gt;" ",$X$5012&lt;&gt;0),IF(X3283=$X$5012,1+COUNTIF(U$7:U3282,"&gt;0"),0),0)</f>
        <v>0</v>
      </c>
      <c r="V3283" s="178" t="s">
        <v>3472</v>
      </c>
      <c r="W3283" s="130"/>
      <c r="X3283" s="131"/>
      <c r="Y3283" s="131"/>
      <c r="Z3283" s="206"/>
      <c r="AA3283" s="134"/>
      <c r="AB3283" s="174">
        <f>IF(AC3283="totale",SUMIF(AA$7:AA3283,"somma",Z$7:Z3283)-SUMIF(AC$7:AC3282,"totale",AB$7:AB3282),0)</f>
        <v>0</v>
      </c>
      <c r="AC3283" s="134"/>
      <c r="AD3283" s="194">
        <f t="shared" si="220"/>
        <v>0</v>
      </c>
      <c r="AE3283" s="124" t="str">
        <f t="shared" si="219"/>
        <v/>
      </c>
      <c r="AF3283" s="195" t="str">
        <f t="shared" si="221"/>
        <v/>
      </c>
      <c r="AG3283" s="194" t="str">
        <f t="shared" si="222"/>
        <v/>
      </c>
      <c r="AH3283" s="194">
        <f>IF(AG3283="",0,IF(ISERROR(VLOOKUP(AG3283,AG$7:AG3282,1,FALSE)),1,0))</f>
        <v>0</v>
      </c>
      <c r="AI3283" s="194"/>
    </row>
    <row r="3284" spans="1:35" ht="16.5" customHeight="1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75">
        <f>IF(AND($X$5012&lt;&gt;" ",$X$5012&lt;&gt;0),IF(X3284=$X$5012,1+COUNTIF(U$7:U3283,"&gt;0"),0),0)</f>
        <v>0</v>
      </c>
      <c r="V3284" s="178" t="s">
        <v>3473</v>
      </c>
      <c r="W3284" s="130"/>
      <c r="X3284" s="131"/>
      <c r="Y3284" s="131"/>
      <c r="Z3284" s="206"/>
      <c r="AA3284" s="134"/>
      <c r="AB3284" s="174">
        <f>IF(AC3284="totale",SUMIF(AA$7:AA3284,"somma",Z$7:Z3284)-SUMIF(AC$7:AC3283,"totale",AB$7:AB3283),0)</f>
        <v>0</v>
      </c>
      <c r="AC3284" s="134"/>
      <c r="AD3284" s="194">
        <f t="shared" si="220"/>
        <v>0</v>
      </c>
      <c r="AE3284" s="124" t="str">
        <f t="shared" si="219"/>
        <v/>
      </c>
      <c r="AF3284" s="195" t="str">
        <f t="shared" si="221"/>
        <v/>
      </c>
      <c r="AG3284" s="194" t="str">
        <f t="shared" si="222"/>
        <v/>
      </c>
      <c r="AH3284" s="194">
        <f>IF(AG3284="",0,IF(ISERROR(VLOOKUP(AG3284,AG$7:AG3283,1,FALSE)),1,0))</f>
        <v>0</v>
      </c>
      <c r="AI3284" s="194"/>
    </row>
    <row r="3285" spans="1:35" ht="16.5" customHeight="1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75">
        <f>IF(AND($X$5012&lt;&gt;" ",$X$5012&lt;&gt;0),IF(X3285=$X$5012,1+COUNTIF(U$7:U3284,"&gt;0"),0),0)</f>
        <v>0</v>
      </c>
      <c r="V3285" s="178" t="s">
        <v>3474</v>
      </c>
      <c r="W3285" s="130"/>
      <c r="X3285" s="131"/>
      <c r="Y3285" s="131"/>
      <c r="Z3285" s="206"/>
      <c r="AA3285" s="134"/>
      <c r="AB3285" s="174">
        <f>IF(AC3285="totale",SUMIF(AA$7:AA3285,"somma",Z$7:Z3285)-SUMIF(AC$7:AC3284,"totale",AB$7:AB3284),0)</f>
        <v>0</v>
      </c>
      <c r="AC3285" s="134"/>
      <c r="AD3285" s="194">
        <f t="shared" si="220"/>
        <v>0</v>
      </c>
      <c r="AE3285" s="124" t="str">
        <f t="shared" si="219"/>
        <v/>
      </c>
      <c r="AF3285" s="195" t="str">
        <f t="shared" si="221"/>
        <v/>
      </c>
      <c r="AG3285" s="194" t="str">
        <f t="shared" si="222"/>
        <v/>
      </c>
      <c r="AH3285" s="194">
        <f>IF(AG3285="",0,IF(ISERROR(VLOOKUP(AG3285,AG$7:AG3284,1,FALSE)),1,0))</f>
        <v>0</v>
      </c>
      <c r="AI3285" s="194"/>
    </row>
    <row r="3286" spans="1:35" ht="16.5" customHeight="1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75">
        <f>IF(AND($X$5012&lt;&gt;" ",$X$5012&lt;&gt;0),IF(X3286=$X$5012,1+COUNTIF(U$7:U3285,"&gt;0"),0),0)</f>
        <v>0</v>
      </c>
      <c r="V3286" s="178" t="s">
        <v>3475</v>
      </c>
      <c r="W3286" s="130"/>
      <c r="X3286" s="131"/>
      <c r="Y3286" s="131"/>
      <c r="Z3286" s="206"/>
      <c r="AA3286" s="134"/>
      <c r="AB3286" s="174">
        <f>IF(AC3286="totale",SUMIF(AA$7:AA3286,"somma",Z$7:Z3286)-SUMIF(AC$7:AC3285,"totale",AB$7:AB3285),0)</f>
        <v>0</v>
      </c>
      <c r="AC3286" s="134"/>
      <c r="AD3286" s="194">
        <f t="shared" si="220"/>
        <v>0</v>
      </c>
      <c r="AE3286" s="124" t="str">
        <f t="shared" si="219"/>
        <v/>
      </c>
      <c r="AF3286" s="195" t="str">
        <f t="shared" si="221"/>
        <v/>
      </c>
      <c r="AG3286" s="194" t="str">
        <f t="shared" si="222"/>
        <v/>
      </c>
      <c r="AH3286" s="194">
        <f>IF(AG3286="",0,IF(ISERROR(VLOOKUP(AG3286,AG$7:AG3285,1,FALSE)),1,0))</f>
        <v>0</v>
      </c>
      <c r="AI3286" s="194"/>
    </row>
    <row r="3287" spans="1:35" ht="16.5" customHeight="1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75">
        <f>IF(AND($X$5012&lt;&gt;" ",$X$5012&lt;&gt;0),IF(X3287=$X$5012,1+COUNTIF(U$7:U3286,"&gt;0"),0),0)</f>
        <v>0</v>
      </c>
      <c r="V3287" s="178" t="s">
        <v>3476</v>
      </c>
      <c r="W3287" s="130"/>
      <c r="X3287" s="131"/>
      <c r="Y3287" s="131"/>
      <c r="Z3287" s="206"/>
      <c r="AA3287" s="134"/>
      <c r="AB3287" s="174">
        <f>IF(AC3287="totale",SUMIF(AA$7:AA3287,"somma",Z$7:Z3287)-SUMIF(AC$7:AC3286,"totale",AB$7:AB3286),0)</f>
        <v>0</v>
      </c>
      <c r="AC3287" s="134"/>
      <c r="AD3287" s="194">
        <f t="shared" si="220"/>
        <v>0</v>
      </c>
      <c r="AE3287" s="124" t="str">
        <f t="shared" si="219"/>
        <v/>
      </c>
      <c r="AF3287" s="195" t="str">
        <f t="shared" si="221"/>
        <v/>
      </c>
      <c r="AG3287" s="194" t="str">
        <f t="shared" si="222"/>
        <v/>
      </c>
      <c r="AH3287" s="194">
        <f>IF(AG3287="",0,IF(ISERROR(VLOOKUP(AG3287,AG$7:AG3286,1,FALSE)),1,0))</f>
        <v>0</v>
      </c>
      <c r="AI3287" s="194"/>
    </row>
    <row r="3288" spans="1:35" ht="16.5" customHeight="1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75">
        <f>IF(AND($X$5012&lt;&gt;" ",$X$5012&lt;&gt;0),IF(X3288=$X$5012,1+COUNTIF(U$7:U3287,"&gt;0"),0),0)</f>
        <v>0</v>
      </c>
      <c r="V3288" s="178" t="s">
        <v>3477</v>
      </c>
      <c r="W3288" s="130"/>
      <c r="X3288" s="131"/>
      <c r="Y3288" s="131"/>
      <c r="Z3288" s="206"/>
      <c r="AA3288" s="134"/>
      <c r="AB3288" s="174">
        <f>IF(AC3288="totale",SUMIF(AA$7:AA3288,"somma",Z$7:Z3288)-SUMIF(AC$7:AC3287,"totale",AB$7:AB3287),0)</f>
        <v>0</v>
      </c>
      <c r="AC3288" s="134"/>
      <c r="AD3288" s="194">
        <f t="shared" si="220"/>
        <v>0</v>
      </c>
      <c r="AE3288" s="124" t="str">
        <f t="shared" si="219"/>
        <v/>
      </c>
      <c r="AF3288" s="195" t="str">
        <f t="shared" si="221"/>
        <v/>
      </c>
      <c r="AG3288" s="194" t="str">
        <f t="shared" si="222"/>
        <v/>
      </c>
      <c r="AH3288" s="194">
        <f>IF(AG3288="",0,IF(ISERROR(VLOOKUP(AG3288,AG$7:AG3287,1,FALSE)),1,0))</f>
        <v>0</v>
      </c>
      <c r="AI3288" s="194"/>
    </row>
    <row r="3289" spans="1:35" ht="16.5" customHeight="1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75">
        <f>IF(AND($X$5012&lt;&gt;" ",$X$5012&lt;&gt;0),IF(X3289=$X$5012,1+COUNTIF(U$7:U3288,"&gt;0"),0),0)</f>
        <v>0</v>
      </c>
      <c r="V3289" s="178" t="s">
        <v>3478</v>
      </c>
      <c r="W3289" s="130"/>
      <c r="X3289" s="131"/>
      <c r="Y3289" s="131"/>
      <c r="Z3289" s="206"/>
      <c r="AA3289" s="134"/>
      <c r="AB3289" s="174">
        <f>IF(AC3289="totale",SUMIF(AA$7:AA3289,"somma",Z$7:Z3289)-SUMIF(AC$7:AC3288,"totale",AB$7:AB3288),0)</f>
        <v>0</v>
      </c>
      <c r="AC3289" s="134"/>
      <c r="AD3289" s="194">
        <f t="shared" si="220"/>
        <v>0</v>
      </c>
      <c r="AE3289" s="124" t="str">
        <f t="shared" si="219"/>
        <v/>
      </c>
      <c r="AF3289" s="195" t="str">
        <f t="shared" si="221"/>
        <v/>
      </c>
      <c r="AG3289" s="194" t="str">
        <f t="shared" si="222"/>
        <v/>
      </c>
      <c r="AH3289" s="194">
        <f>IF(AG3289="",0,IF(ISERROR(VLOOKUP(AG3289,AG$7:AG3288,1,FALSE)),1,0))</f>
        <v>0</v>
      </c>
      <c r="AI3289" s="194"/>
    </row>
    <row r="3290" spans="1:35" ht="16.5" customHeight="1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75">
        <f>IF(AND($X$5012&lt;&gt;" ",$X$5012&lt;&gt;0),IF(X3290=$X$5012,1+COUNTIF(U$7:U3289,"&gt;0"),0),0)</f>
        <v>0</v>
      </c>
      <c r="V3290" s="178" t="s">
        <v>3479</v>
      </c>
      <c r="W3290" s="130"/>
      <c r="X3290" s="131"/>
      <c r="Y3290" s="131"/>
      <c r="Z3290" s="206"/>
      <c r="AA3290" s="134"/>
      <c r="AB3290" s="174">
        <f>IF(AC3290="totale",SUMIF(AA$7:AA3290,"somma",Z$7:Z3290)-SUMIF(AC$7:AC3289,"totale",AB$7:AB3289),0)</f>
        <v>0</v>
      </c>
      <c r="AC3290" s="134"/>
      <c r="AD3290" s="194">
        <f t="shared" si="220"/>
        <v>0</v>
      </c>
      <c r="AE3290" s="124" t="str">
        <f t="shared" si="219"/>
        <v/>
      </c>
      <c r="AF3290" s="195" t="str">
        <f t="shared" si="221"/>
        <v/>
      </c>
      <c r="AG3290" s="194" t="str">
        <f t="shared" si="222"/>
        <v/>
      </c>
      <c r="AH3290" s="194">
        <f>IF(AG3290="",0,IF(ISERROR(VLOOKUP(AG3290,AG$7:AG3289,1,FALSE)),1,0))</f>
        <v>0</v>
      </c>
      <c r="AI3290" s="194"/>
    </row>
    <row r="3291" spans="1:35" ht="16.5" customHeight="1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75">
        <f>IF(AND($X$5012&lt;&gt;" ",$X$5012&lt;&gt;0),IF(X3291=$X$5012,1+COUNTIF(U$7:U3290,"&gt;0"),0),0)</f>
        <v>0</v>
      </c>
      <c r="V3291" s="178" t="s">
        <v>3480</v>
      </c>
      <c r="W3291" s="130"/>
      <c r="X3291" s="131"/>
      <c r="Y3291" s="131"/>
      <c r="Z3291" s="206"/>
      <c r="AA3291" s="134"/>
      <c r="AB3291" s="174">
        <f>IF(AC3291="totale",SUMIF(AA$7:AA3291,"somma",Z$7:Z3291)-SUMIF(AC$7:AC3290,"totale",AB$7:AB3290),0)</f>
        <v>0</v>
      </c>
      <c r="AC3291" s="134"/>
      <c r="AD3291" s="194">
        <f t="shared" si="220"/>
        <v>0</v>
      </c>
      <c r="AE3291" s="124" t="str">
        <f t="shared" si="219"/>
        <v/>
      </c>
      <c r="AF3291" s="195" t="str">
        <f t="shared" si="221"/>
        <v/>
      </c>
      <c r="AG3291" s="194" t="str">
        <f t="shared" si="222"/>
        <v/>
      </c>
      <c r="AH3291" s="194">
        <f>IF(AG3291="",0,IF(ISERROR(VLOOKUP(AG3291,AG$7:AG3290,1,FALSE)),1,0))</f>
        <v>0</v>
      </c>
      <c r="AI3291" s="194"/>
    </row>
    <row r="3292" spans="1:35" ht="16.5" customHeight="1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75">
        <f>IF(AND($X$5012&lt;&gt;" ",$X$5012&lt;&gt;0),IF(X3292=$X$5012,1+COUNTIF(U$7:U3291,"&gt;0"),0),0)</f>
        <v>0</v>
      </c>
      <c r="V3292" s="178" t="s">
        <v>3481</v>
      </c>
      <c r="W3292" s="130"/>
      <c r="X3292" s="131"/>
      <c r="Y3292" s="131"/>
      <c r="Z3292" s="206"/>
      <c r="AA3292" s="134"/>
      <c r="AB3292" s="174">
        <f>IF(AC3292="totale",SUMIF(AA$7:AA3292,"somma",Z$7:Z3292)-SUMIF(AC$7:AC3291,"totale",AB$7:AB3291),0)</f>
        <v>0</v>
      </c>
      <c r="AC3292" s="134"/>
      <c r="AD3292" s="194">
        <f t="shared" si="220"/>
        <v>0</v>
      </c>
      <c r="AE3292" s="124" t="str">
        <f t="shared" si="219"/>
        <v/>
      </c>
      <c r="AF3292" s="195" t="str">
        <f t="shared" si="221"/>
        <v/>
      </c>
      <c r="AG3292" s="194" t="str">
        <f t="shared" si="222"/>
        <v/>
      </c>
      <c r="AH3292" s="194">
        <f>IF(AG3292="",0,IF(ISERROR(VLOOKUP(AG3292,AG$7:AG3291,1,FALSE)),1,0))</f>
        <v>0</v>
      </c>
      <c r="AI3292" s="194"/>
    </row>
    <row r="3293" spans="1:35" ht="16.5" customHeight="1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75">
        <f>IF(AND($X$5012&lt;&gt;" ",$X$5012&lt;&gt;0),IF(X3293=$X$5012,1+COUNTIF(U$7:U3292,"&gt;0"),0),0)</f>
        <v>0</v>
      </c>
      <c r="V3293" s="178" t="s">
        <v>3482</v>
      </c>
      <c r="W3293" s="130"/>
      <c r="X3293" s="131"/>
      <c r="Y3293" s="131"/>
      <c r="Z3293" s="206"/>
      <c r="AA3293" s="134"/>
      <c r="AB3293" s="174">
        <f>IF(AC3293="totale",SUMIF(AA$7:AA3293,"somma",Z$7:Z3293)-SUMIF(AC$7:AC3292,"totale",AB$7:AB3292),0)</f>
        <v>0</v>
      </c>
      <c r="AC3293" s="134"/>
      <c r="AD3293" s="194">
        <f t="shared" si="220"/>
        <v>0</v>
      </c>
      <c r="AE3293" s="124" t="str">
        <f t="shared" si="219"/>
        <v/>
      </c>
      <c r="AF3293" s="195" t="str">
        <f t="shared" si="221"/>
        <v/>
      </c>
      <c r="AG3293" s="194" t="str">
        <f t="shared" si="222"/>
        <v/>
      </c>
      <c r="AH3293" s="194">
        <f>IF(AG3293="",0,IF(ISERROR(VLOOKUP(AG3293,AG$7:AG3292,1,FALSE)),1,0))</f>
        <v>0</v>
      </c>
      <c r="AI3293" s="194"/>
    </row>
    <row r="3294" spans="1:35" ht="16.5" customHeight="1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75">
        <f>IF(AND($X$5012&lt;&gt;" ",$X$5012&lt;&gt;0),IF(X3294=$X$5012,1+COUNTIF(U$7:U3293,"&gt;0"),0),0)</f>
        <v>0</v>
      </c>
      <c r="V3294" s="178" t="s">
        <v>3483</v>
      </c>
      <c r="W3294" s="130"/>
      <c r="X3294" s="131"/>
      <c r="Y3294" s="131"/>
      <c r="Z3294" s="206"/>
      <c r="AA3294" s="134"/>
      <c r="AB3294" s="174">
        <f>IF(AC3294="totale",SUMIF(AA$7:AA3294,"somma",Z$7:Z3294)-SUMIF(AC$7:AC3293,"totale",AB$7:AB3293),0)</f>
        <v>0</v>
      </c>
      <c r="AC3294" s="134"/>
      <c r="AD3294" s="194">
        <f t="shared" si="220"/>
        <v>0</v>
      </c>
      <c r="AE3294" s="124" t="str">
        <f t="shared" si="219"/>
        <v/>
      </c>
      <c r="AF3294" s="195" t="str">
        <f t="shared" si="221"/>
        <v/>
      </c>
      <c r="AG3294" s="194" t="str">
        <f t="shared" si="222"/>
        <v/>
      </c>
      <c r="AH3294" s="194">
        <f>IF(AG3294="",0,IF(ISERROR(VLOOKUP(AG3294,AG$7:AG3293,1,FALSE)),1,0))</f>
        <v>0</v>
      </c>
      <c r="AI3294" s="194"/>
    </row>
    <row r="3295" spans="1:35" ht="16.5" customHeight="1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75">
        <f>IF(AND($X$5012&lt;&gt;" ",$X$5012&lt;&gt;0),IF(X3295=$X$5012,1+COUNTIF(U$7:U3294,"&gt;0"),0),0)</f>
        <v>0</v>
      </c>
      <c r="V3295" s="178" t="s">
        <v>3484</v>
      </c>
      <c r="W3295" s="130"/>
      <c r="X3295" s="131"/>
      <c r="Y3295" s="131"/>
      <c r="Z3295" s="206"/>
      <c r="AA3295" s="134"/>
      <c r="AB3295" s="174">
        <f>IF(AC3295="totale",SUMIF(AA$7:AA3295,"somma",Z$7:Z3295)-SUMIF(AC$7:AC3294,"totale",AB$7:AB3294),0)</f>
        <v>0</v>
      </c>
      <c r="AC3295" s="134"/>
      <c r="AD3295" s="194">
        <f t="shared" si="220"/>
        <v>0</v>
      </c>
      <c r="AE3295" s="124" t="str">
        <f t="shared" si="219"/>
        <v/>
      </c>
      <c r="AF3295" s="195" t="str">
        <f t="shared" si="221"/>
        <v/>
      </c>
      <c r="AG3295" s="194" t="str">
        <f t="shared" si="222"/>
        <v/>
      </c>
      <c r="AH3295" s="194">
        <f>IF(AG3295="",0,IF(ISERROR(VLOOKUP(AG3295,AG$7:AG3294,1,FALSE)),1,0))</f>
        <v>0</v>
      </c>
      <c r="AI3295" s="194"/>
    </row>
    <row r="3296" spans="1:35" ht="16.5" customHeight="1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75">
        <f>IF(AND($X$5012&lt;&gt;" ",$X$5012&lt;&gt;0),IF(X3296=$X$5012,1+COUNTIF(U$7:U3295,"&gt;0"),0),0)</f>
        <v>0</v>
      </c>
      <c r="V3296" s="178" t="s">
        <v>3485</v>
      </c>
      <c r="W3296" s="130"/>
      <c r="X3296" s="131"/>
      <c r="Y3296" s="131"/>
      <c r="Z3296" s="206"/>
      <c r="AA3296" s="134"/>
      <c r="AB3296" s="174">
        <f>IF(AC3296="totale",SUMIF(AA$7:AA3296,"somma",Z$7:Z3296)-SUMIF(AC$7:AC3295,"totale",AB$7:AB3295),0)</f>
        <v>0</v>
      </c>
      <c r="AC3296" s="134"/>
      <c r="AD3296" s="194">
        <f t="shared" si="220"/>
        <v>0</v>
      </c>
      <c r="AE3296" s="124" t="str">
        <f t="shared" si="219"/>
        <v/>
      </c>
      <c r="AF3296" s="195" t="str">
        <f t="shared" si="221"/>
        <v/>
      </c>
      <c r="AG3296" s="194" t="str">
        <f t="shared" si="222"/>
        <v/>
      </c>
      <c r="AH3296" s="194">
        <f>IF(AG3296="",0,IF(ISERROR(VLOOKUP(AG3296,AG$7:AG3295,1,FALSE)),1,0))</f>
        <v>0</v>
      </c>
      <c r="AI3296" s="194"/>
    </row>
    <row r="3297" spans="1:35" ht="16.5" customHeight="1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75">
        <f>IF(AND($X$5012&lt;&gt;" ",$X$5012&lt;&gt;0),IF(X3297=$X$5012,1+COUNTIF(U$7:U3296,"&gt;0"),0),0)</f>
        <v>0</v>
      </c>
      <c r="V3297" s="178" t="s">
        <v>3486</v>
      </c>
      <c r="W3297" s="130"/>
      <c r="X3297" s="131"/>
      <c r="Y3297" s="131"/>
      <c r="Z3297" s="206"/>
      <c r="AA3297" s="134"/>
      <c r="AB3297" s="174">
        <f>IF(AC3297="totale",SUMIF(AA$7:AA3297,"somma",Z$7:Z3297)-SUMIF(AC$7:AC3296,"totale",AB$7:AB3296),0)</f>
        <v>0</v>
      </c>
      <c r="AC3297" s="134"/>
      <c r="AD3297" s="194">
        <f t="shared" si="220"/>
        <v>0</v>
      </c>
      <c r="AE3297" s="124" t="str">
        <f t="shared" si="219"/>
        <v/>
      </c>
      <c r="AF3297" s="195" t="str">
        <f t="shared" si="221"/>
        <v/>
      </c>
      <c r="AG3297" s="194" t="str">
        <f t="shared" si="222"/>
        <v/>
      </c>
      <c r="AH3297" s="194">
        <f>IF(AG3297="",0,IF(ISERROR(VLOOKUP(AG3297,AG$7:AG3296,1,FALSE)),1,0))</f>
        <v>0</v>
      </c>
      <c r="AI3297" s="194"/>
    </row>
    <row r="3298" spans="1:35" ht="16.5" customHeight="1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75">
        <f>IF(AND($X$5012&lt;&gt;" ",$X$5012&lt;&gt;0),IF(X3298=$X$5012,1+COUNTIF(U$7:U3297,"&gt;0"),0),0)</f>
        <v>0</v>
      </c>
      <c r="V3298" s="178" t="s">
        <v>3487</v>
      </c>
      <c r="W3298" s="130"/>
      <c r="X3298" s="131"/>
      <c r="Y3298" s="131"/>
      <c r="Z3298" s="206"/>
      <c r="AA3298" s="134"/>
      <c r="AB3298" s="174">
        <f>IF(AC3298="totale",SUMIF(AA$7:AA3298,"somma",Z$7:Z3298)-SUMIF(AC$7:AC3297,"totale",AB$7:AB3297),0)</f>
        <v>0</v>
      </c>
      <c r="AC3298" s="134"/>
      <c r="AD3298" s="194">
        <f t="shared" si="220"/>
        <v>0</v>
      </c>
      <c r="AE3298" s="124" t="str">
        <f t="shared" si="219"/>
        <v/>
      </c>
      <c r="AF3298" s="195" t="str">
        <f t="shared" si="221"/>
        <v/>
      </c>
      <c r="AG3298" s="194" t="str">
        <f t="shared" si="222"/>
        <v/>
      </c>
      <c r="AH3298" s="194">
        <f>IF(AG3298="",0,IF(ISERROR(VLOOKUP(AG3298,AG$7:AG3297,1,FALSE)),1,0))</f>
        <v>0</v>
      </c>
      <c r="AI3298" s="194"/>
    </row>
    <row r="3299" spans="1:35" ht="16.5" customHeight="1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75">
        <f>IF(AND($X$5012&lt;&gt;" ",$X$5012&lt;&gt;0),IF(X3299=$X$5012,1+COUNTIF(U$7:U3298,"&gt;0"),0),0)</f>
        <v>0</v>
      </c>
      <c r="V3299" s="178" t="s">
        <v>3488</v>
      </c>
      <c r="W3299" s="130"/>
      <c r="X3299" s="131"/>
      <c r="Y3299" s="131"/>
      <c r="Z3299" s="206"/>
      <c r="AA3299" s="134"/>
      <c r="AB3299" s="174">
        <f>IF(AC3299="totale",SUMIF(AA$7:AA3299,"somma",Z$7:Z3299)-SUMIF(AC$7:AC3298,"totale",AB$7:AB3298),0)</f>
        <v>0</v>
      </c>
      <c r="AC3299" s="134"/>
      <c r="AD3299" s="194">
        <f t="shared" si="220"/>
        <v>0</v>
      </c>
      <c r="AE3299" s="124" t="str">
        <f t="shared" si="219"/>
        <v/>
      </c>
      <c r="AF3299" s="195" t="str">
        <f t="shared" si="221"/>
        <v/>
      </c>
      <c r="AG3299" s="194" t="str">
        <f t="shared" si="222"/>
        <v/>
      </c>
      <c r="AH3299" s="194">
        <f>IF(AG3299="",0,IF(ISERROR(VLOOKUP(AG3299,AG$7:AG3298,1,FALSE)),1,0))</f>
        <v>0</v>
      </c>
      <c r="AI3299" s="194"/>
    </row>
    <row r="3300" spans="1:35" ht="16.5" customHeight="1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75">
        <f>IF(AND($X$5012&lt;&gt;" ",$X$5012&lt;&gt;0),IF(X3300=$X$5012,1+COUNTIF(U$7:U3299,"&gt;0"),0),0)</f>
        <v>0</v>
      </c>
      <c r="V3300" s="178" t="s">
        <v>3489</v>
      </c>
      <c r="W3300" s="130"/>
      <c r="X3300" s="131"/>
      <c r="Y3300" s="131"/>
      <c r="Z3300" s="206"/>
      <c r="AA3300" s="134"/>
      <c r="AB3300" s="174">
        <f>IF(AC3300="totale",SUMIF(AA$7:AA3300,"somma",Z$7:Z3300)-SUMIF(AC$7:AC3299,"totale",AB$7:AB3299),0)</f>
        <v>0</v>
      </c>
      <c r="AC3300" s="134"/>
      <c r="AD3300" s="194">
        <f t="shared" si="220"/>
        <v>0</v>
      </c>
      <c r="AE3300" s="124" t="str">
        <f t="shared" si="219"/>
        <v/>
      </c>
      <c r="AF3300" s="195" t="str">
        <f t="shared" si="221"/>
        <v/>
      </c>
      <c r="AG3300" s="194" t="str">
        <f t="shared" si="222"/>
        <v/>
      </c>
      <c r="AH3300" s="194">
        <f>IF(AG3300="",0,IF(ISERROR(VLOOKUP(AG3300,AG$7:AG3299,1,FALSE)),1,0))</f>
        <v>0</v>
      </c>
      <c r="AI3300" s="194"/>
    </row>
    <row r="3301" spans="1:35" ht="16.5" customHeight="1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75">
        <f>IF(AND($X$5012&lt;&gt;" ",$X$5012&lt;&gt;0),IF(X3301=$X$5012,1+COUNTIF(U$7:U3300,"&gt;0"),0),0)</f>
        <v>0</v>
      </c>
      <c r="V3301" s="178" t="s">
        <v>3490</v>
      </c>
      <c r="W3301" s="130"/>
      <c r="X3301" s="131"/>
      <c r="Y3301" s="131"/>
      <c r="Z3301" s="206"/>
      <c r="AA3301" s="134"/>
      <c r="AB3301" s="174">
        <f>IF(AC3301="totale",SUMIF(AA$7:AA3301,"somma",Z$7:Z3301)-SUMIF(AC$7:AC3300,"totale",AB$7:AB3300),0)</f>
        <v>0</v>
      </c>
      <c r="AC3301" s="134"/>
      <c r="AD3301" s="194">
        <f t="shared" si="220"/>
        <v>0</v>
      </c>
      <c r="AE3301" s="124" t="str">
        <f t="shared" si="219"/>
        <v/>
      </c>
      <c r="AF3301" s="195" t="str">
        <f t="shared" si="221"/>
        <v/>
      </c>
      <c r="AG3301" s="194" t="str">
        <f t="shared" si="222"/>
        <v/>
      </c>
      <c r="AH3301" s="194">
        <f>IF(AG3301="",0,IF(ISERROR(VLOOKUP(AG3301,AG$7:AG3300,1,FALSE)),1,0))</f>
        <v>0</v>
      </c>
      <c r="AI3301" s="194"/>
    </row>
    <row r="3302" spans="1:35" ht="16.5" customHeight="1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75">
        <f>IF(AND($X$5012&lt;&gt;" ",$X$5012&lt;&gt;0),IF(X3302=$X$5012,1+COUNTIF(U$7:U3301,"&gt;0"),0),0)</f>
        <v>0</v>
      </c>
      <c r="V3302" s="178" t="s">
        <v>3491</v>
      </c>
      <c r="W3302" s="130"/>
      <c r="X3302" s="131"/>
      <c r="Y3302" s="131"/>
      <c r="Z3302" s="206"/>
      <c r="AA3302" s="134"/>
      <c r="AB3302" s="174">
        <f>IF(AC3302="totale",SUMIF(AA$7:AA3302,"somma",Z$7:Z3302)-SUMIF(AC$7:AC3301,"totale",AB$7:AB3301),0)</f>
        <v>0</v>
      </c>
      <c r="AC3302" s="134"/>
      <c r="AD3302" s="194">
        <f t="shared" si="220"/>
        <v>0</v>
      </c>
      <c r="AE3302" s="124" t="str">
        <f t="shared" si="219"/>
        <v/>
      </c>
      <c r="AF3302" s="195" t="str">
        <f t="shared" si="221"/>
        <v/>
      </c>
      <c r="AG3302" s="194" t="str">
        <f t="shared" si="222"/>
        <v/>
      </c>
      <c r="AH3302" s="194">
        <f>IF(AG3302="",0,IF(ISERROR(VLOOKUP(AG3302,AG$7:AG3301,1,FALSE)),1,0))</f>
        <v>0</v>
      </c>
      <c r="AI3302" s="194"/>
    </row>
    <row r="3303" spans="1:35" ht="16.5" customHeight="1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75">
        <f>IF(AND($X$5012&lt;&gt;" ",$X$5012&lt;&gt;0),IF(X3303=$X$5012,1+COUNTIF(U$7:U3302,"&gt;0"),0),0)</f>
        <v>0</v>
      </c>
      <c r="V3303" s="178" t="s">
        <v>3492</v>
      </c>
      <c r="W3303" s="130"/>
      <c r="X3303" s="131"/>
      <c r="Y3303" s="131"/>
      <c r="Z3303" s="206"/>
      <c r="AA3303" s="134"/>
      <c r="AB3303" s="174">
        <f>IF(AC3303="totale",SUMIF(AA$7:AA3303,"somma",Z$7:Z3303)-SUMIF(AC$7:AC3302,"totale",AB$7:AB3302),0)</f>
        <v>0</v>
      </c>
      <c r="AC3303" s="134"/>
      <c r="AD3303" s="194">
        <f t="shared" si="220"/>
        <v>0</v>
      </c>
      <c r="AE3303" s="124" t="str">
        <f t="shared" si="219"/>
        <v/>
      </c>
      <c r="AF3303" s="195" t="str">
        <f t="shared" si="221"/>
        <v/>
      </c>
      <c r="AG3303" s="194" t="str">
        <f t="shared" si="222"/>
        <v/>
      </c>
      <c r="AH3303" s="194">
        <f>IF(AG3303="",0,IF(ISERROR(VLOOKUP(AG3303,AG$7:AG3302,1,FALSE)),1,0))</f>
        <v>0</v>
      </c>
      <c r="AI3303" s="194"/>
    </row>
    <row r="3304" spans="1:35" ht="16.5" customHeight="1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75">
        <f>IF(AND($X$5012&lt;&gt;" ",$X$5012&lt;&gt;0),IF(X3304=$X$5012,1+COUNTIF(U$7:U3303,"&gt;0"),0),0)</f>
        <v>0</v>
      </c>
      <c r="V3304" s="178" t="s">
        <v>3493</v>
      </c>
      <c r="W3304" s="130"/>
      <c r="X3304" s="131"/>
      <c r="Y3304" s="131"/>
      <c r="Z3304" s="206"/>
      <c r="AA3304" s="134"/>
      <c r="AB3304" s="174">
        <f>IF(AC3304="totale",SUMIF(AA$7:AA3304,"somma",Z$7:Z3304)-SUMIF(AC$7:AC3303,"totale",AB$7:AB3303),0)</f>
        <v>0</v>
      </c>
      <c r="AC3304" s="134"/>
      <c r="AD3304" s="194">
        <f t="shared" si="220"/>
        <v>0</v>
      </c>
      <c r="AE3304" s="124" t="str">
        <f t="shared" si="219"/>
        <v/>
      </c>
      <c r="AF3304" s="195" t="str">
        <f t="shared" si="221"/>
        <v/>
      </c>
      <c r="AG3304" s="194" t="str">
        <f t="shared" si="222"/>
        <v/>
      </c>
      <c r="AH3304" s="194">
        <f>IF(AG3304="",0,IF(ISERROR(VLOOKUP(AG3304,AG$7:AG3303,1,FALSE)),1,0))</f>
        <v>0</v>
      </c>
      <c r="AI3304" s="194"/>
    </row>
    <row r="3305" spans="1:35" ht="16.5" customHeight="1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75">
        <f>IF(AND($X$5012&lt;&gt;" ",$X$5012&lt;&gt;0),IF(X3305=$X$5012,1+COUNTIF(U$7:U3304,"&gt;0"),0),0)</f>
        <v>0</v>
      </c>
      <c r="V3305" s="178" t="s">
        <v>3494</v>
      </c>
      <c r="W3305" s="130"/>
      <c r="X3305" s="131"/>
      <c r="Y3305" s="131"/>
      <c r="Z3305" s="206"/>
      <c r="AA3305" s="134"/>
      <c r="AB3305" s="174">
        <f>IF(AC3305="totale",SUMIF(AA$7:AA3305,"somma",Z$7:Z3305)-SUMIF(AC$7:AC3304,"totale",AB$7:AB3304),0)</f>
        <v>0</v>
      </c>
      <c r="AC3305" s="134"/>
      <c r="AD3305" s="194">
        <f t="shared" si="220"/>
        <v>0</v>
      </c>
      <c r="AE3305" s="124" t="str">
        <f t="shared" si="219"/>
        <v/>
      </c>
      <c r="AF3305" s="195" t="str">
        <f t="shared" si="221"/>
        <v/>
      </c>
      <c r="AG3305" s="194" t="str">
        <f t="shared" si="222"/>
        <v/>
      </c>
      <c r="AH3305" s="194">
        <f>IF(AG3305="",0,IF(ISERROR(VLOOKUP(AG3305,AG$7:AG3304,1,FALSE)),1,0))</f>
        <v>0</v>
      </c>
      <c r="AI3305" s="194"/>
    </row>
    <row r="3306" spans="1:35" ht="16.5" customHeight="1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75">
        <f>IF(AND($X$5012&lt;&gt;" ",$X$5012&lt;&gt;0),IF(X3306=$X$5012,1+COUNTIF(U$7:U3305,"&gt;0"),0),0)</f>
        <v>0</v>
      </c>
      <c r="V3306" s="178" t="s">
        <v>3495</v>
      </c>
      <c r="W3306" s="130"/>
      <c r="X3306" s="131"/>
      <c r="Y3306" s="131"/>
      <c r="Z3306" s="206"/>
      <c r="AA3306" s="134"/>
      <c r="AB3306" s="174">
        <f>IF(AC3306="totale",SUMIF(AA$7:AA3306,"somma",Z$7:Z3306)-SUMIF(AC$7:AC3305,"totale",AB$7:AB3305),0)</f>
        <v>0</v>
      </c>
      <c r="AC3306" s="134"/>
      <c r="AD3306" s="194">
        <f t="shared" si="220"/>
        <v>0</v>
      </c>
      <c r="AE3306" s="124" t="str">
        <f t="shared" si="219"/>
        <v/>
      </c>
      <c r="AF3306" s="195" t="str">
        <f t="shared" si="221"/>
        <v/>
      </c>
      <c r="AG3306" s="194" t="str">
        <f t="shared" si="222"/>
        <v/>
      </c>
      <c r="AH3306" s="194">
        <f>IF(AG3306="",0,IF(ISERROR(VLOOKUP(AG3306,AG$7:AG3305,1,FALSE)),1,0))</f>
        <v>0</v>
      </c>
      <c r="AI3306" s="194"/>
    </row>
    <row r="3307" spans="1:35" ht="16.5" customHeight="1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75">
        <f>IF(AND($X$5012&lt;&gt;" ",$X$5012&lt;&gt;0),IF(X3307=$X$5012,1+COUNTIF(U$7:U3306,"&gt;0"),0),0)</f>
        <v>0</v>
      </c>
      <c r="V3307" s="178" t="s">
        <v>3496</v>
      </c>
      <c r="W3307" s="130"/>
      <c r="X3307" s="131"/>
      <c r="Y3307" s="131"/>
      <c r="Z3307" s="206"/>
      <c r="AA3307" s="134"/>
      <c r="AB3307" s="174">
        <f>IF(AC3307="totale",SUMIF(AA$7:AA3307,"somma",Z$7:Z3307)-SUMIF(AC$7:AC3306,"totale",AB$7:AB3306),0)</f>
        <v>0</v>
      </c>
      <c r="AC3307" s="134"/>
      <c r="AD3307" s="194">
        <f t="shared" si="220"/>
        <v>0</v>
      </c>
      <c r="AE3307" s="124" t="str">
        <f t="shared" si="219"/>
        <v/>
      </c>
      <c r="AF3307" s="195" t="str">
        <f t="shared" si="221"/>
        <v/>
      </c>
      <c r="AG3307" s="194" t="str">
        <f t="shared" si="222"/>
        <v/>
      </c>
      <c r="AH3307" s="194">
        <f>IF(AG3307="",0,IF(ISERROR(VLOOKUP(AG3307,AG$7:AG3306,1,FALSE)),1,0))</f>
        <v>0</v>
      </c>
      <c r="AI3307" s="194"/>
    </row>
    <row r="3308" spans="1:35" ht="16.5" customHeight="1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75">
        <f>IF(AND($X$5012&lt;&gt;" ",$X$5012&lt;&gt;0),IF(X3308=$X$5012,1+COUNTIF(U$7:U3307,"&gt;0"),0),0)</f>
        <v>0</v>
      </c>
      <c r="V3308" s="178" t="s">
        <v>3497</v>
      </c>
      <c r="W3308" s="130"/>
      <c r="X3308" s="131"/>
      <c r="Y3308" s="131"/>
      <c r="Z3308" s="206"/>
      <c r="AA3308" s="134"/>
      <c r="AB3308" s="174">
        <f>IF(AC3308="totale",SUMIF(AA$7:AA3308,"somma",Z$7:Z3308)-SUMIF(AC$7:AC3307,"totale",AB$7:AB3307),0)</f>
        <v>0</v>
      </c>
      <c r="AC3308" s="134"/>
      <c r="AD3308" s="194">
        <f t="shared" si="220"/>
        <v>0</v>
      </c>
      <c r="AE3308" s="124" t="str">
        <f t="shared" si="219"/>
        <v/>
      </c>
      <c r="AF3308" s="195" t="str">
        <f t="shared" si="221"/>
        <v/>
      </c>
      <c r="AG3308" s="194" t="str">
        <f t="shared" si="222"/>
        <v/>
      </c>
      <c r="AH3308" s="194">
        <f>IF(AG3308="",0,IF(ISERROR(VLOOKUP(AG3308,AG$7:AG3307,1,FALSE)),1,0))</f>
        <v>0</v>
      </c>
      <c r="AI3308" s="194"/>
    </row>
    <row r="3309" spans="1:35" ht="16.5" customHeight="1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75">
        <f>IF(AND($X$5012&lt;&gt;" ",$X$5012&lt;&gt;0),IF(X3309=$X$5012,1+COUNTIF(U$7:U3308,"&gt;0"),0),0)</f>
        <v>0</v>
      </c>
      <c r="V3309" s="178" t="s">
        <v>3498</v>
      </c>
      <c r="W3309" s="130"/>
      <c r="X3309" s="131"/>
      <c r="Y3309" s="131"/>
      <c r="Z3309" s="206"/>
      <c r="AA3309" s="134"/>
      <c r="AB3309" s="174">
        <f>IF(AC3309="totale",SUMIF(AA$7:AA3309,"somma",Z$7:Z3309)-SUMIF(AC$7:AC3308,"totale",AB$7:AB3308),0)</f>
        <v>0</v>
      </c>
      <c r="AC3309" s="134"/>
      <c r="AD3309" s="194">
        <f t="shared" si="220"/>
        <v>0</v>
      </c>
      <c r="AE3309" s="124" t="str">
        <f t="shared" si="219"/>
        <v/>
      </c>
      <c r="AF3309" s="195" t="str">
        <f t="shared" si="221"/>
        <v/>
      </c>
      <c r="AG3309" s="194" t="str">
        <f t="shared" si="222"/>
        <v/>
      </c>
      <c r="AH3309" s="194">
        <f>IF(AG3309="",0,IF(ISERROR(VLOOKUP(AG3309,AG$7:AG3308,1,FALSE)),1,0))</f>
        <v>0</v>
      </c>
      <c r="AI3309" s="194"/>
    </row>
    <row r="3310" spans="1:35" ht="16.5" customHeight="1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75">
        <f>IF(AND($X$5012&lt;&gt;" ",$X$5012&lt;&gt;0),IF(X3310=$X$5012,1+COUNTIF(U$7:U3309,"&gt;0"),0),0)</f>
        <v>0</v>
      </c>
      <c r="V3310" s="178" t="s">
        <v>3499</v>
      </c>
      <c r="W3310" s="130"/>
      <c r="X3310" s="131"/>
      <c r="Y3310" s="131"/>
      <c r="Z3310" s="206"/>
      <c r="AA3310" s="134"/>
      <c r="AB3310" s="174">
        <f>IF(AC3310="totale",SUMIF(AA$7:AA3310,"somma",Z$7:Z3310)-SUMIF(AC$7:AC3309,"totale",AB$7:AB3309),0)</f>
        <v>0</v>
      </c>
      <c r="AC3310" s="134"/>
      <c r="AD3310" s="194">
        <f t="shared" si="220"/>
        <v>0</v>
      </c>
      <c r="AE3310" s="124" t="str">
        <f t="shared" si="219"/>
        <v/>
      </c>
      <c r="AF3310" s="195" t="str">
        <f t="shared" si="221"/>
        <v/>
      </c>
      <c r="AG3310" s="194" t="str">
        <f t="shared" si="222"/>
        <v/>
      </c>
      <c r="AH3310" s="194">
        <f>IF(AG3310="",0,IF(ISERROR(VLOOKUP(AG3310,AG$7:AG3309,1,FALSE)),1,0))</f>
        <v>0</v>
      </c>
      <c r="AI3310" s="194"/>
    </row>
    <row r="3311" spans="1:35" ht="16.5" customHeight="1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75">
        <f>IF(AND($X$5012&lt;&gt;" ",$X$5012&lt;&gt;0),IF(X3311=$X$5012,1+COUNTIF(U$7:U3310,"&gt;0"),0),0)</f>
        <v>0</v>
      </c>
      <c r="V3311" s="178" t="s">
        <v>3500</v>
      </c>
      <c r="W3311" s="130"/>
      <c r="X3311" s="131"/>
      <c r="Y3311" s="131"/>
      <c r="Z3311" s="206"/>
      <c r="AA3311" s="134"/>
      <c r="AB3311" s="174">
        <f>IF(AC3311="totale",SUMIF(AA$7:AA3311,"somma",Z$7:Z3311)-SUMIF(AC$7:AC3310,"totale",AB$7:AB3310),0)</f>
        <v>0</v>
      </c>
      <c r="AC3311" s="134"/>
      <c r="AD3311" s="194">
        <f t="shared" si="220"/>
        <v>0</v>
      </c>
      <c r="AE3311" s="124" t="str">
        <f t="shared" si="219"/>
        <v/>
      </c>
      <c r="AF3311" s="195" t="str">
        <f t="shared" si="221"/>
        <v/>
      </c>
      <c r="AG3311" s="194" t="str">
        <f t="shared" si="222"/>
        <v/>
      </c>
      <c r="AH3311" s="194">
        <f>IF(AG3311="",0,IF(ISERROR(VLOOKUP(AG3311,AG$7:AG3310,1,FALSE)),1,0))</f>
        <v>0</v>
      </c>
      <c r="AI3311" s="194"/>
    </row>
    <row r="3312" spans="1:35" ht="16.5" customHeight="1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75">
        <f>IF(AND($X$5012&lt;&gt;" ",$X$5012&lt;&gt;0),IF(X3312=$X$5012,1+COUNTIF(U$7:U3311,"&gt;0"),0),0)</f>
        <v>0</v>
      </c>
      <c r="V3312" s="178" t="s">
        <v>3501</v>
      </c>
      <c r="W3312" s="130"/>
      <c r="X3312" s="131"/>
      <c r="Y3312" s="131"/>
      <c r="Z3312" s="206"/>
      <c r="AA3312" s="134"/>
      <c r="AB3312" s="174">
        <f>IF(AC3312="totale",SUMIF(AA$7:AA3312,"somma",Z$7:Z3312)-SUMIF(AC$7:AC3311,"totale",AB$7:AB3311),0)</f>
        <v>0</v>
      </c>
      <c r="AC3312" s="134"/>
      <c r="AD3312" s="194">
        <f t="shared" si="220"/>
        <v>0</v>
      </c>
      <c r="AE3312" s="124" t="str">
        <f t="shared" si="219"/>
        <v/>
      </c>
      <c r="AF3312" s="195" t="str">
        <f t="shared" si="221"/>
        <v/>
      </c>
      <c r="AG3312" s="194" t="str">
        <f t="shared" si="222"/>
        <v/>
      </c>
      <c r="AH3312" s="194">
        <f>IF(AG3312="",0,IF(ISERROR(VLOOKUP(AG3312,AG$7:AG3311,1,FALSE)),1,0))</f>
        <v>0</v>
      </c>
      <c r="AI3312" s="194"/>
    </row>
    <row r="3313" spans="1:35" ht="16.5" customHeight="1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75">
        <f>IF(AND($X$5012&lt;&gt;" ",$X$5012&lt;&gt;0),IF(X3313=$X$5012,1+COUNTIF(U$7:U3312,"&gt;0"),0),0)</f>
        <v>0</v>
      </c>
      <c r="V3313" s="178" t="s">
        <v>3502</v>
      </c>
      <c r="W3313" s="130"/>
      <c r="X3313" s="131"/>
      <c r="Y3313" s="131"/>
      <c r="Z3313" s="206"/>
      <c r="AA3313" s="134"/>
      <c r="AB3313" s="174">
        <f>IF(AC3313="totale",SUMIF(AA$7:AA3313,"somma",Z$7:Z3313)-SUMIF(AC$7:AC3312,"totale",AB$7:AB3312),0)</f>
        <v>0</v>
      </c>
      <c r="AC3313" s="134"/>
      <c r="AD3313" s="194">
        <f t="shared" si="220"/>
        <v>0</v>
      </c>
      <c r="AE3313" s="124" t="str">
        <f t="shared" si="219"/>
        <v/>
      </c>
      <c r="AF3313" s="195" t="str">
        <f t="shared" si="221"/>
        <v/>
      </c>
      <c r="AG3313" s="194" t="str">
        <f t="shared" si="222"/>
        <v/>
      </c>
      <c r="AH3313" s="194">
        <f>IF(AG3313="",0,IF(ISERROR(VLOOKUP(AG3313,AG$7:AG3312,1,FALSE)),1,0))</f>
        <v>0</v>
      </c>
      <c r="AI3313" s="194"/>
    </row>
    <row r="3314" spans="1:35" ht="16.5" customHeight="1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75">
        <f>IF(AND($X$5012&lt;&gt;" ",$X$5012&lt;&gt;0),IF(X3314=$X$5012,1+COUNTIF(U$7:U3313,"&gt;0"),0),0)</f>
        <v>0</v>
      </c>
      <c r="V3314" s="178" t="s">
        <v>3503</v>
      </c>
      <c r="W3314" s="130"/>
      <c r="X3314" s="131"/>
      <c r="Y3314" s="131"/>
      <c r="Z3314" s="206"/>
      <c r="AA3314" s="134"/>
      <c r="AB3314" s="174">
        <f>IF(AC3314="totale",SUMIF(AA$7:AA3314,"somma",Z$7:Z3314)-SUMIF(AC$7:AC3313,"totale",AB$7:AB3313),0)</f>
        <v>0</v>
      </c>
      <c r="AC3314" s="134"/>
      <c r="AD3314" s="194">
        <f t="shared" si="220"/>
        <v>0</v>
      </c>
      <c r="AE3314" s="124" t="str">
        <f t="shared" si="219"/>
        <v/>
      </c>
      <c r="AF3314" s="195" t="str">
        <f t="shared" si="221"/>
        <v/>
      </c>
      <c r="AG3314" s="194" t="str">
        <f t="shared" si="222"/>
        <v/>
      </c>
      <c r="AH3314" s="194">
        <f>IF(AG3314="",0,IF(ISERROR(VLOOKUP(AG3314,AG$7:AG3313,1,FALSE)),1,0))</f>
        <v>0</v>
      </c>
      <c r="AI3314" s="194"/>
    </row>
    <row r="3315" spans="1:35" ht="16.5" customHeight="1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75">
        <f>IF(AND($X$5012&lt;&gt;" ",$X$5012&lt;&gt;0),IF(X3315=$X$5012,1+COUNTIF(U$7:U3314,"&gt;0"),0),0)</f>
        <v>0</v>
      </c>
      <c r="V3315" s="178" t="s">
        <v>3504</v>
      </c>
      <c r="W3315" s="130"/>
      <c r="X3315" s="131"/>
      <c r="Y3315" s="131"/>
      <c r="Z3315" s="206"/>
      <c r="AA3315" s="134"/>
      <c r="AB3315" s="174">
        <f>IF(AC3315="totale",SUMIF(AA$7:AA3315,"somma",Z$7:Z3315)-SUMIF(AC$7:AC3314,"totale",AB$7:AB3314),0)</f>
        <v>0</v>
      </c>
      <c r="AC3315" s="134"/>
      <c r="AD3315" s="194">
        <f t="shared" si="220"/>
        <v>0</v>
      </c>
      <c r="AE3315" s="124" t="str">
        <f t="shared" si="219"/>
        <v/>
      </c>
      <c r="AF3315" s="195" t="str">
        <f t="shared" si="221"/>
        <v/>
      </c>
      <c r="AG3315" s="194" t="str">
        <f t="shared" si="222"/>
        <v/>
      </c>
      <c r="AH3315" s="194">
        <f>IF(AG3315="",0,IF(ISERROR(VLOOKUP(AG3315,AG$7:AG3314,1,FALSE)),1,0))</f>
        <v>0</v>
      </c>
      <c r="AI3315" s="194"/>
    </row>
    <row r="3316" spans="1:35" ht="16.5" customHeight="1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75">
        <f>IF(AND($X$5012&lt;&gt;" ",$X$5012&lt;&gt;0),IF(X3316=$X$5012,1+COUNTIF(U$7:U3315,"&gt;0"),0),0)</f>
        <v>0</v>
      </c>
      <c r="V3316" s="178" t="s">
        <v>3505</v>
      </c>
      <c r="W3316" s="130"/>
      <c r="X3316" s="131"/>
      <c r="Y3316" s="131"/>
      <c r="Z3316" s="206"/>
      <c r="AA3316" s="134"/>
      <c r="AB3316" s="174">
        <f>IF(AC3316="totale",SUMIF(AA$7:AA3316,"somma",Z$7:Z3316)-SUMIF(AC$7:AC3315,"totale",AB$7:AB3315),0)</f>
        <v>0</v>
      </c>
      <c r="AC3316" s="134"/>
      <c r="AD3316" s="194">
        <f t="shared" si="220"/>
        <v>0</v>
      </c>
      <c r="AE3316" s="124" t="str">
        <f t="shared" si="219"/>
        <v/>
      </c>
      <c r="AF3316" s="195" t="str">
        <f t="shared" si="221"/>
        <v/>
      </c>
      <c r="AG3316" s="194" t="str">
        <f t="shared" si="222"/>
        <v/>
      </c>
      <c r="AH3316" s="194">
        <f>IF(AG3316="",0,IF(ISERROR(VLOOKUP(AG3316,AG$7:AG3315,1,FALSE)),1,0))</f>
        <v>0</v>
      </c>
      <c r="AI3316" s="194"/>
    </row>
    <row r="3317" spans="1:35" ht="16.5" customHeight="1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75">
        <f>IF(AND($X$5012&lt;&gt;" ",$X$5012&lt;&gt;0),IF(X3317=$X$5012,1+COUNTIF(U$7:U3316,"&gt;0"),0),0)</f>
        <v>0</v>
      </c>
      <c r="V3317" s="178" t="s">
        <v>3506</v>
      </c>
      <c r="W3317" s="130"/>
      <c r="X3317" s="131"/>
      <c r="Y3317" s="131"/>
      <c r="Z3317" s="206"/>
      <c r="AA3317" s="134"/>
      <c r="AB3317" s="174">
        <f>IF(AC3317="totale",SUMIF(AA$7:AA3317,"somma",Z$7:Z3317)-SUMIF(AC$7:AC3316,"totale",AB$7:AB3316),0)</f>
        <v>0</v>
      </c>
      <c r="AC3317" s="134"/>
      <c r="AD3317" s="194">
        <f t="shared" si="220"/>
        <v>0</v>
      </c>
      <c r="AE3317" s="124" t="str">
        <f t="shared" si="219"/>
        <v/>
      </c>
      <c r="AF3317" s="195" t="str">
        <f t="shared" si="221"/>
        <v/>
      </c>
      <c r="AG3317" s="194" t="str">
        <f t="shared" si="222"/>
        <v/>
      </c>
      <c r="AH3317" s="194">
        <f>IF(AG3317="",0,IF(ISERROR(VLOOKUP(AG3317,AG$7:AG3316,1,FALSE)),1,0))</f>
        <v>0</v>
      </c>
      <c r="AI3317" s="194"/>
    </row>
    <row r="3318" spans="1:35" ht="16.5" customHeight="1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75">
        <f>IF(AND($X$5012&lt;&gt;" ",$X$5012&lt;&gt;0),IF(X3318=$X$5012,1+COUNTIF(U$7:U3317,"&gt;0"),0),0)</f>
        <v>0</v>
      </c>
      <c r="V3318" s="178" t="s">
        <v>3507</v>
      </c>
      <c r="W3318" s="130"/>
      <c r="X3318" s="131"/>
      <c r="Y3318" s="131"/>
      <c r="Z3318" s="206"/>
      <c r="AA3318" s="134"/>
      <c r="AB3318" s="174">
        <f>IF(AC3318="totale",SUMIF(AA$7:AA3318,"somma",Z$7:Z3318)-SUMIF(AC$7:AC3317,"totale",AB$7:AB3317),0)</f>
        <v>0</v>
      </c>
      <c r="AC3318" s="134"/>
      <c r="AD3318" s="194">
        <f t="shared" si="220"/>
        <v>0</v>
      </c>
      <c r="AE3318" s="124" t="str">
        <f t="shared" si="219"/>
        <v/>
      </c>
      <c r="AF3318" s="195" t="str">
        <f t="shared" si="221"/>
        <v/>
      </c>
      <c r="AG3318" s="194" t="str">
        <f t="shared" si="222"/>
        <v/>
      </c>
      <c r="AH3318" s="194">
        <f>IF(AG3318="",0,IF(ISERROR(VLOOKUP(AG3318,AG$7:AG3317,1,FALSE)),1,0))</f>
        <v>0</v>
      </c>
      <c r="AI3318" s="194"/>
    </row>
    <row r="3319" spans="1:35" ht="16.5" customHeight="1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75">
        <f>IF(AND($X$5012&lt;&gt;" ",$X$5012&lt;&gt;0),IF(X3319=$X$5012,1+COUNTIF(U$7:U3318,"&gt;0"),0),0)</f>
        <v>0</v>
      </c>
      <c r="V3319" s="178" t="s">
        <v>3508</v>
      </c>
      <c r="W3319" s="130"/>
      <c r="X3319" s="131"/>
      <c r="Y3319" s="131"/>
      <c r="Z3319" s="206"/>
      <c r="AA3319" s="134"/>
      <c r="AB3319" s="174">
        <f>IF(AC3319="totale",SUMIF(AA$7:AA3319,"somma",Z$7:Z3319)-SUMIF(AC$7:AC3318,"totale",AB$7:AB3318),0)</f>
        <v>0</v>
      </c>
      <c r="AC3319" s="134"/>
      <c r="AD3319" s="194">
        <f t="shared" si="220"/>
        <v>0</v>
      </c>
      <c r="AE3319" s="124" t="str">
        <f t="shared" si="219"/>
        <v/>
      </c>
      <c r="AF3319" s="195" t="str">
        <f t="shared" si="221"/>
        <v/>
      </c>
      <c r="AG3319" s="194" t="str">
        <f t="shared" si="222"/>
        <v/>
      </c>
      <c r="AH3319" s="194">
        <f>IF(AG3319="",0,IF(ISERROR(VLOOKUP(AG3319,AG$7:AG3318,1,FALSE)),1,0))</f>
        <v>0</v>
      </c>
      <c r="AI3319" s="194"/>
    </row>
    <row r="3320" spans="1:35" ht="16.5" customHeight="1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75">
        <f>IF(AND($X$5012&lt;&gt;" ",$X$5012&lt;&gt;0),IF(X3320=$X$5012,1+COUNTIF(U$7:U3319,"&gt;0"),0),0)</f>
        <v>0</v>
      </c>
      <c r="V3320" s="178" t="s">
        <v>3509</v>
      </c>
      <c r="W3320" s="130"/>
      <c r="X3320" s="131"/>
      <c r="Y3320" s="131"/>
      <c r="Z3320" s="206"/>
      <c r="AA3320" s="134"/>
      <c r="AB3320" s="174">
        <f>IF(AC3320="totale",SUMIF(AA$7:AA3320,"somma",Z$7:Z3320)-SUMIF(AC$7:AC3319,"totale",AB$7:AB3319),0)</f>
        <v>0</v>
      </c>
      <c r="AC3320" s="134"/>
      <c r="AD3320" s="194">
        <f t="shared" si="220"/>
        <v>0</v>
      </c>
      <c r="AE3320" s="124" t="str">
        <f t="shared" si="219"/>
        <v/>
      </c>
      <c r="AF3320" s="195" t="str">
        <f t="shared" si="221"/>
        <v/>
      </c>
      <c r="AG3320" s="194" t="str">
        <f t="shared" si="222"/>
        <v/>
      </c>
      <c r="AH3320" s="194">
        <f>IF(AG3320="",0,IF(ISERROR(VLOOKUP(AG3320,AG$7:AG3319,1,FALSE)),1,0))</f>
        <v>0</v>
      </c>
      <c r="AI3320" s="194"/>
    </row>
    <row r="3321" spans="1:35" ht="16.5" customHeight="1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75">
        <f>IF(AND($X$5012&lt;&gt;" ",$X$5012&lt;&gt;0),IF(X3321=$X$5012,1+COUNTIF(U$7:U3320,"&gt;0"),0),0)</f>
        <v>0</v>
      </c>
      <c r="V3321" s="178" t="s">
        <v>3510</v>
      </c>
      <c r="W3321" s="130"/>
      <c r="X3321" s="131"/>
      <c r="Y3321" s="131"/>
      <c r="Z3321" s="206"/>
      <c r="AA3321" s="134"/>
      <c r="AB3321" s="174">
        <f>IF(AC3321="totale",SUMIF(AA$7:AA3321,"somma",Z$7:Z3321)-SUMIF(AC$7:AC3320,"totale",AB$7:AB3320),0)</f>
        <v>0</v>
      </c>
      <c r="AC3321" s="134"/>
      <c r="AD3321" s="194">
        <f t="shared" si="220"/>
        <v>0</v>
      </c>
      <c r="AE3321" s="124" t="str">
        <f t="shared" si="219"/>
        <v/>
      </c>
      <c r="AF3321" s="195" t="str">
        <f t="shared" si="221"/>
        <v/>
      </c>
      <c r="AG3321" s="194" t="str">
        <f t="shared" si="222"/>
        <v/>
      </c>
      <c r="AH3321" s="194">
        <f>IF(AG3321="",0,IF(ISERROR(VLOOKUP(AG3321,AG$7:AG3320,1,FALSE)),1,0))</f>
        <v>0</v>
      </c>
      <c r="AI3321" s="194"/>
    </row>
    <row r="3322" spans="1:35" ht="16.5" customHeight="1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75">
        <f>IF(AND($X$5012&lt;&gt;" ",$X$5012&lt;&gt;0),IF(X3322=$X$5012,1+COUNTIF(U$7:U3321,"&gt;0"),0),0)</f>
        <v>0</v>
      </c>
      <c r="V3322" s="178" t="s">
        <v>3511</v>
      </c>
      <c r="W3322" s="130"/>
      <c r="X3322" s="131"/>
      <c r="Y3322" s="131"/>
      <c r="Z3322" s="206"/>
      <c r="AA3322" s="134"/>
      <c r="AB3322" s="174">
        <f>IF(AC3322="totale",SUMIF(AA$7:AA3322,"somma",Z$7:Z3322)-SUMIF(AC$7:AC3321,"totale",AB$7:AB3321),0)</f>
        <v>0</v>
      </c>
      <c r="AC3322" s="134"/>
      <c r="AD3322" s="194">
        <f t="shared" si="220"/>
        <v>0</v>
      </c>
      <c r="AE3322" s="124" t="str">
        <f t="shared" si="219"/>
        <v/>
      </c>
      <c r="AF3322" s="195" t="str">
        <f t="shared" si="221"/>
        <v/>
      </c>
      <c r="AG3322" s="194" t="str">
        <f t="shared" si="222"/>
        <v/>
      </c>
      <c r="AH3322" s="194">
        <f>IF(AG3322="",0,IF(ISERROR(VLOOKUP(AG3322,AG$7:AG3321,1,FALSE)),1,0))</f>
        <v>0</v>
      </c>
      <c r="AI3322" s="194"/>
    </row>
    <row r="3323" spans="1:35" ht="16.5" customHeight="1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75">
        <f>IF(AND($X$5012&lt;&gt;" ",$X$5012&lt;&gt;0),IF(X3323=$X$5012,1+COUNTIF(U$7:U3322,"&gt;0"),0),0)</f>
        <v>0</v>
      </c>
      <c r="V3323" s="178" t="s">
        <v>3512</v>
      </c>
      <c r="W3323" s="130"/>
      <c r="X3323" s="131"/>
      <c r="Y3323" s="131"/>
      <c r="Z3323" s="206"/>
      <c r="AA3323" s="134"/>
      <c r="AB3323" s="174">
        <f>IF(AC3323="totale",SUMIF(AA$7:AA3323,"somma",Z$7:Z3323)-SUMIF(AC$7:AC3322,"totale",AB$7:AB3322),0)</f>
        <v>0</v>
      </c>
      <c r="AC3323" s="134"/>
      <c r="AD3323" s="194">
        <f t="shared" si="220"/>
        <v>0</v>
      </c>
      <c r="AE3323" s="124" t="str">
        <f t="shared" si="219"/>
        <v/>
      </c>
      <c r="AF3323" s="195" t="str">
        <f t="shared" si="221"/>
        <v/>
      </c>
      <c r="AG3323" s="194" t="str">
        <f t="shared" si="222"/>
        <v/>
      </c>
      <c r="AH3323" s="194">
        <f>IF(AG3323="",0,IF(ISERROR(VLOOKUP(AG3323,AG$7:AG3322,1,FALSE)),1,0))</f>
        <v>0</v>
      </c>
      <c r="AI3323" s="194"/>
    </row>
    <row r="3324" spans="1:35" ht="16.5" customHeight="1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75">
        <f>IF(AND($X$5012&lt;&gt;" ",$X$5012&lt;&gt;0),IF(X3324=$X$5012,1+COUNTIF(U$7:U3323,"&gt;0"),0),0)</f>
        <v>0</v>
      </c>
      <c r="V3324" s="178" t="s">
        <v>3513</v>
      </c>
      <c r="W3324" s="130"/>
      <c r="X3324" s="131"/>
      <c r="Y3324" s="131"/>
      <c r="Z3324" s="206"/>
      <c r="AA3324" s="134"/>
      <c r="AB3324" s="174">
        <f>IF(AC3324="totale",SUMIF(AA$7:AA3324,"somma",Z$7:Z3324)-SUMIF(AC$7:AC3323,"totale",AB$7:AB3323),0)</f>
        <v>0</v>
      </c>
      <c r="AC3324" s="134"/>
      <c r="AD3324" s="194">
        <f t="shared" si="220"/>
        <v>0</v>
      </c>
      <c r="AE3324" s="124" t="str">
        <f t="shared" si="219"/>
        <v/>
      </c>
      <c r="AF3324" s="195" t="str">
        <f t="shared" si="221"/>
        <v/>
      </c>
      <c r="AG3324" s="194" t="str">
        <f t="shared" si="222"/>
        <v/>
      </c>
      <c r="AH3324" s="194">
        <f>IF(AG3324="",0,IF(ISERROR(VLOOKUP(AG3324,AG$7:AG3323,1,FALSE)),1,0))</f>
        <v>0</v>
      </c>
      <c r="AI3324" s="194"/>
    </row>
    <row r="3325" spans="1:35" ht="16.5" customHeight="1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75">
        <f>IF(AND($X$5012&lt;&gt;" ",$X$5012&lt;&gt;0),IF(X3325=$X$5012,1+COUNTIF(U$7:U3324,"&gt;0"),0),0)</f>
        <v>0</v>
      </c>
      <c r="V3325" s="178" t="s">
        <v>3514</v>
      </c>
      <c r="W3325" s="130"/>
      <c r="X3325" s="131"/>
      <c r="Y3325" s="131"/>
      <c r="Z3325" s="206"/>
      <c r="AA3325" s="134"/>
      <c r="AB3325" s="174">
        <f>IF(AC3325="totale",SUMIF(AA$7:AA3325,"somma",Z$7:Z3325)-SUMIF(AC$7:AC3324,"totale",AB$7:AB3324),0)</f>
        <v>0</v>
      </c>
      <c r="AC3325" s="134"/>
      <c r="AD3325" s="194">
        <f t="shared" si="220"/>
        <v>0</v>
      </c>
      <c r="AE3325" s="124" t="str">
        <f t="shared" si="219"/>
        <v/>
      </c>
      <c r="AF3325" s="195" t="str">
        <f t="shared" si="221"/>
        <v/>
      </c>
      <c r="AG3325" s="194" t="str">
        <f t="shared" si="222"/>
        <v/>
      </c>
      <c r="AH3325" s="194">
        <f>IF(AG3325="",0,IF(ISERROR(VLOOKUP(AG3325,AG$7:AG3324,1,FALSE)),1,0))</f>
        <v>0</v>
      </c>
      <c r="AI3325" s="194"/>
    </row>
    <row r="3326" spans="1:35" ht="16.5" customHeight="1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75">
        <f>IF(AND($X$5012&lt;&gt;" ",$X$5012&lt;&gt;0),IF(X3326=$X$5012,1+COUNTIF(U$7:U3325,"&gt;0"),0),0)</f>
        <v>0</v>
      </c>
      <c r="V3326" s="178" t="s">
        <v>3515</v>
      </c>
      <c r="W3326" s="130"/>
      <c r="X3326" s="131"/>
      <c r="Y3326" s="131"/>
      <c r="Z3326" s="206"/>
      <c r="AA3326" s="134"/>
      <c r="AB3326" s="174">
        <f>IF(AC3326="totale",SUMIF(AA$7:AA3326,"somma",Z$7:Z3326)-SUMIF(AC$7:AC3325,"totale",AB$7:AB3325),0)</f>
        <v>0</v>
      </c>
      <c r="AC3326" s="134"/>
      <c r="AD3326" s="194">
        <f t="shared" si="220"/>
        <v>0</v>
      </c>
      <c r="AE3326" s="124" t="str">
        <f t="shared" si="219"/>
        <v/>
      </c>
      <c r="AF3326" s="195" t="str">
        <f t="shared" si="221"/>
        <v/>
      </c>
      <c r="AG3326" s="194" t="str">
        <f t="shared" si="222"/>
        <v/>
      </c>
      <c r="AH3326" s="194">
        <f>IF(AG3326="",0,IF(ISERROR(VLOOKUP(AG3326,AG$7:AG3325,1,FALSE)),1,0))</f>
        <v>0</v>
      </c>
      <c r="AI3326" s="194"/>
    </row>
    <row r="3327" spans="1:35" ht="16.5" customHeight="1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75">
        <f>IF(AND($X$5012&lt;&gt;" ",$X$5012&lt;&gt;0),IF(X3327=$X$5012,1+COUNTIF(U$7:U3326,"&gt;0"),0),0)</f>
        <v>0</v>
      </c>
      <c r="V3327" s="178" t="s">
        <v>3516</v>
      </c>
      <c r="W3327" s="130"/>
      <c r="X3327" s="131"/>
      <c r="Y3327" s="131"/>
      <c r="Z3327" s="206"/>
      <c r="AA3327" s="134"/>
      <c r="AB3327" s="174">
        <f>IF(AC3327="totale",SUMIF(AA$7:AA3327,"somma",Z$7:Z3327)-SUMIF(AC$7:AC3326,"totale",AB$7:AB3326),0)</f>
        <v>0</v>
      </c>
      <c r="AC3327" s="134"/>
      <c r="AD3327" s="194">
        <f t="shared" si="220"/>
        <v>0</v>
      </c>
      <c r="AE3327" s="124" t="str">
        <f t="shared" si="219"/>
        <v/>
      </c>
      <c r="AF3327" s="195" t="str">
        <f t="shared" si="221"/>
        <v/>
      </c>
      <c r="AG3327" s="194" t="str">
        <f t="shared" si="222"/>
        <v/>
      </c>
      <c r="AH3327" s="194">
        <f>IF(AG3327="",0,IF(ISERROR(VLOOKUP(AG3327,AG$7:AG3326,1,FALSE)),1,0))</f>
        <v>0</v>
      </c>
      <c r="AI3327" s="194"/>
    </row>
    <row r="3328" spans="1:35" ht="16.5" customHeight="1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75">
        <f>IF(AND($X$5012&lt;&gt;" ",$X$5012&lt;&gt;0),IF(X3328=$X$5012,1+COUNTIF(U$7:U3327,"&gt;0"),0),0)</f>
        <v>0</v>
      </c>
      <c r="V3328" s="178" t="s">
        <v>3517</v>
      </c>
      <c r="W3328" s="130"/>
      <c r="X3328" s="131"/>
      <c r="Y3328" s="131"/>
      <c r="Z3328" s="206"/>
      <c r="AA3328" s="134"/>
      <c r="AB3328" s="174">
        <f>IF(AC3328="totale",SUMIF(AA$7:AA3328,"somma",Z$7:Z3328)-SUMIF(AC$7:AC3327,"totale",AB$7:AB3327),0)</f>
        <v>0</v>
      </c>
      <c r="AC3328" s="134"/>
      <c r="AD3328" s="194">
        <f t="shared" si="220"/>
        <v>0</v>
      </c>
      <c r="AE3328" s="124" t="str">
        <f t="shared" si="219"/>
        <v/>
      </c>
      <c r="AF3328" s="195" t="str">
        <f t="shared" si="221"/>
        <v/>
      </c>
      <c r="AG3328" s="194" t="str">
        <f t="shared" si="222"/>
        <v/>
      </c>
      <c r="AH3328" s="194">
        <f>IF(AG3328="",0,IF(ISERROR(VLOOKUP(AG3328,AG$7:AG3327,1,FALSE)),1,0))</f>
        <v>0</v>
      </c>
      <c r="AI3328" s="194"/>
    </row>
    <row r="3329" spans="1:35" ht="16.5" customHeight="1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75">
        <f>IF(AND($X$5012&lt;&gt;" ",$X$5012&lt;&gt;0),IF(X3329=$X$5012,1+COUNTIF(U$7:U3328,"&gt;0"),0),0)</f>
        <v>0</v>
      </c>
      <c r="V3329" s="178" t="s">
        <v>3518</v>
      </c>
      <c r="W3329" s="130"/>
      <c r="X3329" s="131"/>
      <c r="Y3329" s="131"/>
      <c r="Z3329" s="206"/>
      <c r="AA3329" s="134"/>
      <c r="AB3329" s="174">
        <f>IF(AC3329="totale",SUMIF(AA$7:AA3329,"somma",Z$7:Z3329)-SUMIF(AC$7:AC3328,"totale",AB$7:AB3328),0)</f>
        <v>0</v>
      </c>
      <c r="AC3329" s="134"/>
      <c r="AD3329" s="194">
        <f t="shared" si="220"/>
        <v>0</v>
      </c>
      <c r="AE3329" s="124" t="str">
        <f t="shared" si="219"/>
        <v/>
      </c>
      <c r="AF3329" s="195" t="str">
        <f t="shared" si="221"/>
        <v/>
      </c>
      <c r="AG3329" s="194" t="str">
        <f t="shared" si="222"/>
        <v/>
      </c>
      <c r="AH3329" s="194">
        <f>IF(AG3329="",0,IF(ISERROR(VLOOKUP(AG3329,AG$7:AG3328,1,FALSE)),1,0))</f>
        <v>0</v>
      </c>
      <c r="AI3329" s="194"/>
    </row>
    <row r="3330" spans="1:35" ht="16.5" customHeight="1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75">
        <f>IF(AND($X$5012&lt;&gt;" ",$X$5012&lt;&gt;0),IF(X3330=$X$5012,1+COUNTIF(U$7:U3329,"&gt;0"),0),0)</f>
        <v>0</v>
      </c>
      <c r="V3330" s="178" t="s">
        <v>3519</v>
      </c>
      <c r="W3330" s="130"/>
      <c r="X3330" s="131"/>
      <c r="Y3330" s="131"/>
      <c r="Z3330" s="206"/>
      <c r="AA3330" s="134"/>
      <c r="AB3330" s="174">
        <f>IF(AC3330="totale",SUMIF(AA$7:AA3330,"somma",Z$7:Z3330)-SUMIF(AC$7:AC3329,"totale",AB$7:AB3329),0)</f>
        <v>0</v>
      </c>
      <c r="AC3330" s="134"/>
      <c r="AD3330" s="194">
        <f t="shared" si="220"/>
        <v>0</v>
      </c>
      <c r="AE3330" s="124" t="str">
        <f t="shared" si="219"/>
        <v/>
      </c>
      <c r="AF3330" s="195" t="str">
        <f t="shared" si="221"/>
        <v/>
      </c>
      <c r="AG3330" s="194" t="str">
        <f t="shared" si="222"/>
        <v/>
      </c>
      <c r="AH3330" s="194">
        <f>IF(AG3330="",0,IF(ISERROR(VLOOKUP(AG3330,AG$7:AG3329,1,FALSE)),1,0))</f>
        <v>0</v>
      </c>
      <c r="AI3330" s="194"/>
    </row>
    <row r="3331" spans="1:35" ht="16.5" customHeight="1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75">
        <f>IF(AND($X$5012&lt;&gt;" ",$X$5012&lt;&gt;0),IF(X3331=$X$5012,1+COUNTIF(U$7:U3330,"&gt;0"),0),0)</f>
        <v>0</v>
      </c>
      <c r="V3331" s="178" t="s">
        <v>3520</v>
      </c>
      <c r="W3331" s="130"/>
      <c r="X3331" s="131"/>
      <c r="Y3331" s="131"/>
      <c r="Z3331" s="206"/>
      <c r="AA3331" s="134"/>
      <c r="AB3331" s="174">
        <f>IF(AC3331="totale",SUMIF(AA$7:AA3331,"somma",Z$7:Z3331)-SUMIF(AC$7:AC3330,"totale",AB$7:AB3330),0)</f>
        <v>0</v>
      </c>
      <c r="AC3331" s="134"/>
      <c r="AD3331" s="194">
        <f t="shared" si="220"/>
        <v>0</v>
      </c>
      <c r="AE3331" s="124" t="str">
        <f t="shared" si="219"/>
        <v/>
      </c>
      <c r="AF3331" s="195" t="str">
        <f t="shared" si="221"/>
        <v/>
      </c>
      <c r="AG3331" s="194" t="str">
        <f t="shared" si="222"/>
        <v/>
      </c>
      <c r="AH3331" s="194">
        <f>IF(AG3331="",0,IF(ISERROR(VLOOKUP(AG3331,AG$7:AG3330,1,FALSE)),1,0))</f>
        <v>0</v>
      </c>
      <c r="AI3331" s="194"/>
    </row>
    <row r="3332" spans="1:35" ht="16.5" customHeight="1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75">
        <f>IF(AND($X$5012&lt;&gt;" ",$X$5012&lt;&gt;0),IF(X3332=$X$5012,1+COUNTIF(U$7:U3331,"&gt;0"),0),0)</f>
        <v>0</v>
      </c>
      <c r="V3332" s="178" t="s">
        <v>3521</v>
      </c>
      <c r="W3332" s="130"/>
      <c r="X3332" s="131"/>
      <c r="Y3332" s="131"/>
      <c r="Z3332" s="206"/>
      <c r="AA3332" s="134"/>
      <c r="AB3332" s="174">
        <f>IF(AC3332="totale",SUMIF(AA$7:AA3332,"somma",Z$7:Z3332)-SUMIF(AC$7:AC3331,"totale",AB$7:AB3331),0)</f>
        <v>0</v>
      </c>
      <c r="AC3332" s="134"/>
      <c r="AD3332" s="194">
        <f t="shared" si="220"/>
        <v>0</v>
      </c>
      <c r="AE3332" s="124" t="str">
        <f t="shared" si="219"/>
        <v/>
      </c>
      <c r="AF3332" s="195" t="str">
        <f t="shared" si="221"/>
        <v/>
      </c>
      <c r="AG3332" s="194" t="str">
        <f t="shared" si="222"/>
        <v/>
      </c>
      <c r="AH3332" s="194">
        <f>IF(AG3332="",0,IF(ISERROR(VLOOKUP(AG3332,AG$7:AG3331,1,FALSE)),1,0))</f>
        <v>0</v>
      </c>
      <c r="AI3332" s="194"/>
    </row>
    <row r="3333" spans="1:35" ht="16.5" customHeight="1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75">
        <f>IF(AND($X$5012&lt;&gt;" ",$X$5012&lt;&gt;0),IF(X3333=$X$5012,1+COUNTIF(U$7:U3332,"&gt;0"),0),0)</f>
        <v>0</v>
      </c>
      <c r="V3333" s="178" t="s">
        <v>3522</v>
      </c>
      <c r="W3333" s="130"/>
      <c r="X3333" s="131"/>
      <c r="Y3333" s="131"/>
      <c r="Z3333" s="206"/>
      <c r="AA3333" s="134"/>
      <c r="AB3333" s="174">
        <f>IF(AC3333="totale",SUMIF(AA$7:AA3333,"somma",Z$7:Z3333)-SUMIF(AC$7:AC3332,"totale",AB$7:AB3332),0)</f>
        <v>0</v>
      </c>
      <c r="AC3333" s="134"/>
      <c r="AD3333" s="194">
        <f t="shared" si="220"/>
        <v>0</v>
      </c>
      <c r="AE3333" s="124" t="str">
        <f t="shared" si="219"/>
        <v/>
      </c>
      <c r="AF3333" s="195" t="str">
        <f t="shared" si="221"/>
        <v/>
      </c>
      <c r="AG3333" s="194" t="str">
        <f t="shared" si="222"/>
        <v/>
      </c>
      <c r="AH3333" s="194">
        <f>IF(AG3333="",0,IF(ISERROR(VLOOKUP(AG3333,AG$7:AG3332,1,FALSE)),1,0))</f>
        <v>0</v>
      </c>
      <c r="AI3333" s="194"/>
    </row>
    <row r="3334" spans="1:35" ht="16.5" customHeight="1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75">
        <f>IF(AND($X$5012&lt;&gt;" ",$X$5012&lt;&gt;0),IF(X3334=$X$5012,1+COUNTIF(U$7:U3333,"&gt;0"),0),0)</f>
        <v>0</v>
      </c>
      <c r="V3334" s="178" t="s">
        <v>3523</v>
      </c>
      <c r="W3334" s="130"/>
      <c r="X3334" s="131"/>
      <c r="Y3334" s="131"/>
      <c r="Z3334" s="206"/>
      <c r="AA3334" s="134"/>
      <c r="AB3334" s="174">
        <f>IF(AC3334="totale",SUMIF(AA$7:AA3334,"somma",Z$7:Z3334)-SUMIF(AC$7:AC3333,"totale",AB$7:AB3333),0)</f>
        <v>0</v>
      </c>
      <c r="AC3334" s="134"/>
      <c r="AD3334" s="194">
        <f t="shared" si="220"/>
        <v>0</v>
      </c>
      <c r="AE3334" s="124" t="str">
        <f t="shared" ref="AE3334:AE3397" si="223">IF(W3334&gt;0,CONCATENATE(MONTH(W3334)&amp;X3334),"")</f>
        <v/>
      </c>
      <c r="AF3334" s="195" t="str">
        <f t="shared" si="221"/>
        <v/>
      </c>
      <c r="AG3334" s="194" t="str">
        <f t="shared" si="222"/>
        <v/>
      </c>
      <c r="AH3334" s="194">
        <f>IF(AG3334="",0,IF(ISERROR(VLOOKUP(AG3334,AG$7:AG3333,1,FALSE)),1,0))</f>
        <v>0</v>
      </c>
      <c r="AI3334" s="194"/>
    </row>
    <row r="3335" spans="1:35" ht="16.5" customHeight="1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75">
        <f>IF(AND($X$5012&lt;&gt;" ",$X$5012&lt;&gt;0),IF(X3335=$X$5012,1+COUNTIF(U$7:U3334,"&gt;0"),0),0)</f>
        <v>0</v>
      </c>
      <c r="V3335" s="178" t="s">
        <v>3524</v>
      </c>
      <c r="W3335" s="130"/>
      <c r="X3335" s="131"/>
      <c r="Y3335" s="131"/>
      <c r="Z3335" s="206"/>
      <c r="AA3335" s="134"/>
      <c r="AB3335" s="174">
        <f>IF(AC3335="totale",SUMIF(AA$7:AA3335,"somma",Z$7:Z3335)-SUMIF(AC$7:AC3334,"totale",AB$7:AB3334),0)</f>
        <v>0</v>
      </c>
      <c r="AC3335" s="134"/>
      <c r="AD3335" s="194">
        <f t="shared" si="220"/>
        <v>0</v>
      </c>
      <c r="AE3335" s="124" t="str">
        <f t="shared" si="223"/>
        <v/>
      </c>
      <c r="AF3335" s="195" t="str">
        <f t="shared" si="221"/>
        <v/>
      </c>
      <c r="AG3335" s="194" t="str">
        <f t="shared" si="222"/>
        <v/>
      </c>
      <c r="AH3335" s="194">
        <f>IF(AG3335="",0,IF(ISERROR(VLOOKUP(AG3335,AG$7:AG3334,1,FALSE)),1,0))</f>
        <v>0</v>
      </c>
      <c r="AI3335" s="194"/>
    </row>
    <row r="3336" spans="1:35" ht="16.5" customHeight="1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75">
        <f>IF(AND($X$5012&lt;&gt;" ",$X$5012&lt;&gt;0),IF(X3336=$X$5012,1+COUNTIF(U$7:U3335,"&gt;0"),0),0)</f>
        <v>0</v>
      </c>
      <c r="V3336" s="178" t="s">
        <v>3525</v>
      </c>
      <c r="W3336" s="130"/>
      <c r="X3336" s="131"/>
      <c r="Y3336" s="131"/>
      <c r="Z3336" s="206"/>
      <c r="AA3336" s="134"/>
      <c r="AB3336" s="174">
        <f>IF(AC3336="totale",SUMIF(AA$7:AA3336,"somma",Z$7:Z3336)-SUMIF(AC$7:AC3335,"totale",AB$7:AB3335),0)</f>
        <v>0</v>
      </c>
      <c r="AC3336" s="134"/>
      <c r="AD3336" s="194">
        <f t="shared" ref="AD3336:AD3399" si="224">IF(ISBLANK(X3336),0,VLOOKUP(X3336,$B$8:$E$57,1,FALSE))</f>
        <v>0</v>
      </c>
      <c r="AE3336" s="124" t="str">
        <f t="shared" si="223"/>
        <v/>
      </c>
      <c r="AF3336" s="195" t="str">
        <f t="shared" ref="AF3336:AF3399" si="225">IF(OR(AND(Z3336&lt;&gt;0,ISBLANK(X3336)),ISERROR(AD3336)),"ERR","")</f>
        <v/>
      </c>
      <c r="AG3336" s="194" t="str">
        <f t="shared" si="222"/>
        <v/>
      </c>
      <c r="AH3336" s="194">
        <f>IF(AG3336="",0,IF(ISERROR(VLOOKUP(AG3336,AG$7:AG3335,1,FALSE)),1,0))</f>
        <v>0</v>
      </c>
      <c r="AI3336" s="194"/>
    </row>
    <row r="3337" spans="1:35" ht="16.5" customHeight="1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75">
        <f>IF(AND($X$5012&lt;&gt;" ",$X$5012&lt;&gt;0),IF(X3337=$X$5012,1+COUNTIF(U$7:U3336,"&gt;0"),0),0)</f>
        <v>0</v>
      </c>
      <c r="V3337" s="178" t="s">
        <v>3526</v>
      </c>
      <c r="W3337" s="130"/>
      <c r="X3337" s="131"/>
      <c r="Y3337" s="131"/>
      <c r="Z3337" s="206"/>
      <c r="AA3337" s="134"/>
      <c r="AB3337" s="174">
        <f>IF(AC3337="totale",SUMIF(AA$7:AA3337,"somma",Z$7:Z3337)-SUMIF(AC$7:AC3336,"totale",AB$7:AB3336),0)</f>
        <v>0</v>
      </c>
      <c r="AC3337" s="134"/>
      <c r="AD3337" s="194">
        <f t="shared" si="224"/>
        <v>0</v>
      </c>
      <c r="AE3337" s="124" t="str">
        <f t="shared" si="223"/>
        <v/>
      </c>
      <c r="AF3337" s="195" t="str">
        <f t="shared" si="225"/>
        <v/>
      </c>
      <c r="AG3337" s="194" t="str">
        <f t="shared" si="222"/>
        <v/>
      </c>
      <c r="AH3337" s="194">
        <f>IF(AG3337="",0,IF(ISERROR(VLOOKUP(AG3337,AG$7:AG3336,1,FALSE)),1,0))</f>
        <v>0</v>
      </c>
      <c r="AI3337" s="194"/>
    </row>
    <row r="3338" spans="1:35" ht="16.5" customHeight="1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75">
        <f>IF(AND($X$5012&lt;&gt;" ",$X$5012&lt;&gt;0),IF(X3338=$X$5012,1+COUNTIF(U$7:U3337,"&gt;0"),0),0)</f>
        <v>0</v>
      </c>
      <c r="V3338" s="178" t="s">
        <v>3527</v>
      </c>
      <c r="W3338" s="130"/>
      <c r="X3338" s="131"/>
      <c r="Y3338" s="131"/>
      <c r="Z3338" s="206"/>
      <c r="AA3338" s="134"/>
      <c r="AB3338" s="174">
        <f>IF(AC3338="totale",SUMIF(AA$7:AA3338,"somma",Z$7:Z3338)-SUMIF(AC$7:AC3337,"totale",AB$7:AB3337),0)</f>
        <v>0</v>
      </c>
      <c r="AC3338" s="134"/>
      <c r="AD3338" s="194">
        <f t="shared" si="224"/>
        <v>0</v>
      </c>
      <c r="AE3338" s="124" t="str">
        <f t="shared" si="223"/>
        <v/>
      </c>
      <c r="AF3338" s="195" t="str">
        <f t="shared" si="225"/>
        <v/>
      </c>
      <c r="AG3338" s="194" t="str">
        <f t="shared" ref="AG3338:AG3401" si="226">IF(W3338&gt;0,CONCATENATE(MONTH(W3338),"-",YEAR(W3338)),"")</f>
        <v/>
      </c>
      <c r="AH3338" s="194">
        <f>IF(AG3338="",0,IF(ISERROR(VLOOKUP(AG3338,AG$7:AG3337,1,FALSE)),1,0))</f>
        <v>0</v>
      </c>
      <c r="AI3338" s="194"/>
    </row>
    <row r="3339" spans="1:35" ht="16.5" customHeight="1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75">
        <f>IF(AND($X$5012&lt;&gt;" ",$X$5012&lt;&gt;0),IF(X3339=$X$5012,1+COUNTIF(U$7:U3338,"&gt;0"),0),0)</f>
        <v>0</v>
      </c>
      <c r="V3339" s="178" t="s">
        <v>3528</v>
      </c>
      <c r="W3339" s="130"/>
      <c r="X3339" s="131"/>
      <c r="Y3339" s="131"/>
      <c r="Z3339" s="206"/>
      <c r="AA3339" s="134"/>
      <c r="AB3339" s="174">
        <f>IF(AC3339="totale",SUMIF(AA$7:AA3339,"somma",Z$7:Z3339)-SUMIF(AC$7:AC3338,"totale",AB$7:AB3338),0)</f>
        <v>0</v>
      </c>
      <c r="AC3339" s="134"/>
      <c r="AD3339" s="194">
        <f t="shared" si="224"/>
        <v>0</v>
      </c>
      <c r="AE3339" s="124" t="str">
        <f t="shared" si="223"/>
        <v/>
      </c>
      <c r="AF3339" s="195" t="str">
        <f t="shared" si="225"/>
        <v/>
      </c>
      <c r="AG3339" s="194" t="str">
        <f t="shared" si="226"/>
        <v/>
      </c>
      <c r="AH3339" s="194">
        <f>IF(AG3339="",0,IF(ISERROR(VLOOKUP(AG3339,AG$7:AG3338,1,FALSE)),1,0))</f>
        <v>0</v>
      </c>
      <c r="AI3339" s="194"/>
    </row>
    <row r="3340" spans="1:35" ht="16.5" customHeight="1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75">
        <f>IF(AND($X$5012&lt;&gt;" ",$X$5012&lt;&gt;0),IF(X3340=$X$5012,1+COUNTIF(U$7:U3339,"&gt;0"),0),0)</f>
        <v>0</v>
      </c>
      <c r="V3340" s="178" t="s">
        <v>3529</v>
      </c>
      <c r="W3340" s="130"/>
      <c r="X3340" s="131"/>
      <c r="Y3340" s="131"/>
      <c r="Z3340" s="206"/>
      <c r="AA3340" s="134"/>
      <c r="AB3340" s="174">
        <f>IF(AC3340="totale",SUMIF(AA$7:AA3340,"somma",Z$7:Z3340)-SUMIF(AC$7:AC3339,"totale",AB$7:AB3339),0)</f>
        <v>0</v>
      </c>
      <c r="AC3340" s="134"/>
      <c r="AD3340" s="194">
        <f t="shared" si="224"/>
        <v>0</v>
      </c>
      <c r="AE3340" s="124" t="str">
        <f t="shared" si="223"/>
        <v/>
      </c>
      <c r="AF3340" s="195" t="str">
        <f t="shared" si="225"/>
        <v/>
      </c>
      <c r="AG3340" s="194" t="str">
        <f t="shared" si="226"/>
        <v/>
      </c>
      <c r="AH3340" s="194">
        <f>IF(AG3340="",0,IF(ISERROR(VLOOKUP(AG3340,AG$7:AG3339,1,FALSE)),1,0))</f>
        <v>0</v>
      </c>
      <c r="AI3340" s="194"/>
    </row>
    <row r="3341" spans="1:35" ht="16.5" customHeight="1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75">
        <f>IF(AND($X$5012&lt;&gt;" ",$X$5012&lt;&gt;0),IF(X3341=$X$5012,1+COUNTIF(U$7:U3340,"&gt;0"),0),0)</f>
        <v>0</v>
      </c>
      <c r="V3341" s="178" t="s">
        <v>3530</v>
      </c>
      <c r="W3341" s="130"/>
      <c r="X3341" s="131"/>
      <c r="Y3341" s="131"/>
      <c r="Z3341" s="206"/>
      <c r="AA3341" s="134"/>
      <c r="AB3341" s="174">
        <f>IF(AC3341="totale",SUMIF(AA$7:AA3341,"somma",Z$7:Z3341)-SUMIF(AC$7:AC3340,"totale",AB$7:AB3340),0)</f>
        <v>0</v>
      </c>
      <c r="AC3341" s="134"/>
      <c r="AD3341" s="194">
        <f t="shared" si="224"/>
        <v>0</v>
      </c>
      <c r="AE3341" s="124" t="str">
        <f t="shared" si="223"/>
        <v/>
      </c>
      <c r="AF3341" s="195" t="str">
        <f t="shared" si="225"/>
        <v/>
      </c>
      <c r="AG3341" s="194" t="str">
        <f t="shared" si="226"/>
        <v/>
      </c>
      <c r="AH3341" s="194">
        <f>IF(AG3341="",0,IF(ISERROR(VLOOKUP(AG3341,AG$7:AG3340,1,FALSE)),1,0))</f>
        <v>0</v>
      </c>
      <c r="AI3341" s="194"/>
    </row>
    <row r="3342" spans="1:35" ht="16.5" customHeight="1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75">
        <f>IF(AND($X$5012&lt;&gt;" ",$X$5012&lt;&gt;0),IF(X3342=$X$5012,1+COUNTIF(U$7:U3341,"&gt;0"),0),0)</f>
        <v>0</v>
      </c>
      <c r="V3342" s="178" t="s">
        <v>3531</v>
      </c>
      <c r="W3342" s="130"/>
      <c r="X3342" s="131"/>
      <c r="Y3342" s="131"/>
      <c r="Z3342" s="206"/>
      <c r="AA3342" s="134"/>
      <c r="AB3342" s="174">
        <f>IF(AC3342="totale",SUMIF(AA$7:AA3342,"somma",Z$7:Z3342)-SUMIF(AC$7:AC3341,"totale",AB$7:AB3341),0)</f>
        <v>0</v>
      </c>
      <c r="AC3342" s="134"/>
      <c r="AD3342" s="194">
        <f t="shared" si="224"/>
        <v>0</v>
      </c>
      <c r="AE3342" s="124" t="str">
        <f t="shared" si="223"/>
        <v/>
      </c>
      <c r="AF3342" s="195" t="str">
        <f t="shared" si="225"/>
        <v/>
      </c>
      <c r="AG3342" s="194" t="str">
        <f t="shared" si="226"/>
        <v/>
      </c>
      <c r="AH3342" s="194">
        <f>IF(AG3342="",0,IF(ISERROR(VLOOKUP(AG3342,AG$7:AG3341,1,FALSE)),1,0))</f>
        <v>0</v>
      </c>
      <c r="AI3342" s="194"/>
    </row>
    <row r="3343" spans="1:35" ht="16.5" customHeight="1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75">
        <f>IF(AND($X$5012&lt;&gt;" ",$X$5012&lt;&gt;0),IF(X3343=$X$5012,1+COUNTIF(U$7:U3342,"&gt;0"),0),0)</f>
        <v>0</v>
      </c>
      <c r="V3343" s="178" t="s">
        <v>3532</v>
      </c>
      <c r="W3343" s="130"/>
      <c r="X3343" s="131"/>
      <c r="Y3343" s="131"/>
      <c r="Z3343" s="206"/>
      <c r="AA3343" s="134"/>
      <c r="AB3343" s="174">
        <f>IF(AC3343="totale",SUMIF(AA$7:AA3343,"somma",Z$7:Z3343)-SUMIF(AC$7:AC3342,"totale",AB$7:AB3342),0)</f>
        <v>0</v>
      </c>
      <c r="AC3343" s="134"/>
      <c r="AD3343" s="194">
        <f t="shared" si="224"/>
        <v>0</v>
      </c>
      <c r="AE3343" s="124" t="str">
        <f t="shared" si="223"/>
        <v/>
      </c>
      <c r="AF3343" s="195" t="str">
        <f t="shared" si="225"/>
        <v/>
      </c>
      <c r="AG3343" s="194" t="str">
        <f t="shared" si="226"/>
        <v/>
      </c>
      <c r="AH3343" s="194">
        <f>IF(AG3343="",0,IF(ISERROR(VLOOKUP(AG3343,AG$7:AG3342,1,FALSE)),1,0))</f>
        <v>0</v>
      </c>
      <c r="AI3343" s="194"/>
    </row>
    <row r="3344" spans="1:35" ht="16.5" customHeight="1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75">
        <f>IF(AND($X$5012&lt;&gt;" ",$X$5012&lt;&gt;0),IF(X3344=$X$5012,1+COUNTIF(U$7:U3343,"&gt;0"),0),0)</f>
        <v>0</v>
      </c>
      <c r="V3344" s="178" t="s">
        <v>3533</v>
      </c>
      <c r="W3344" s="130"/>
      <c r="X3344" s="131"/>
      <c r="Y3344" s="131"/>
      <c r="Z3344" s="206"/>
      <c r="AA3344" s="134"/>
      <c r="AB3344" s="174">
        <f>IF(AC3344="totale",SUMIF(AA$7:AA3344,"somma",Z$7:Z3344)-SUMIF(AC$7:AC3343,"totale",AB$7:AB3343),0)</f>
        <v>0</v>
      </c>
      <c r="AC3344" s="134"/>
      <c r="AD3344" s="194">
        <f t="shared" si="224"/>
        <v>0</v>
      </c>
      <c r="AE3344" s="124" t="str">
        <f t="shared" si="223"/>
        <v/>
      </c>
      <c r="AF3344" s="195" t="str">
        <f t="shared" si="225"/>
        <v/>
      </c>
      <c r="AG3344" s="194" t="str">
        <f t="shared" si="226"/>
        <v/>
      </c>
      <c r="AH3344" s="194">
        <f>IF(AG3344="",0,IF(ISERROR(VLOOKUP(AG3344,AG$7:AG3343,1,FALSE)),1,0))</f>
        <v>0</v>
      </c>
      <c r="AI3344" s="194"/>
    </row>
    <row r="3345" spans="1:35" ht="16.5" customHeight="1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75">
        <f>IF(AND($X$5012&lt;&gt;" ",$X$5012&lt;&gt;0),IF(X3345=$X$5012,1+COUNTIF(U$7:U3344,"&gt;0"),0),0)</f>
        <v>0</v>
      </c>
      <c r="V3345" s="178" t="s">
        <v>3534</v>
      </c>
      <c r="W3345" s="130"/>
      <c r="X3345" s="131"/>
      <c r="Y3345" s="131"/>
      <c r="Z3345" s="206"/>
      <c r="AA3345" s="134"/>
      <c r="AB3345" s="174">
        <f>IF(AC3345="totale",SUMIF(AA$7:AA3345,"somma",Z$7:Z3345)-SUMIF(AC$7:AC3344,"totale",AB$7:AB3344),0)</f>
        <v>0</v>
      </c>
      <c r="AC3345" s="134"/>
      <c r="AD3345" s="194">
        <f t="shared" si="224"/>
        <v>0</v>
      </c>
      <c r="AE3345" s="124" t="str">
        <f t="shared" si="223"/>
        <v/>
      </c>
      <c r="AF3345" s="195" t="str">
        <f t="shared" si="225"/>
        <v/>
      </c>
      <c r="AG3345" s="194" t="str">
        <f t="shared" si="226"/>
        <v/>
      </c>
      <c r="AH3345" s="194">
        <f>IF(AG3345="",0,IF(ISERROR(VLOOKUP(AG3345,AG$7:AG3344,1,FALSE)),1,0))</f>
        <v>0</v>
      </c>
      <c r="AI3345" s="194"/>
    </row>
    <row r="3346" spans="1:35" ht="16.5" customHeight="1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75">
        <f>IF(AND($X$5012&lt;&gt;" ",$X$5012&lt;&gt;0),IF(X3346=$X$5012,1+COUNTIF(U$7:U3345,"&gt;0"),0),0)</f>
        <v>0</v>
      </c>
      <c r="V3346" s="178" t="s">
        <v>3535</v>
      </c>
      <c r="W3346" s="130"/>
      <c r="X3346" s="131"/>
      <c r="Y3346" s="131"/>
      <c r="Z3346" s="206"/>
      <c r="AA3346" s="134"/>
      <c r="AB3346" s="174">
        <f>IF(AC3346="totale",SUMIF(AA$7:AA3346,"somma",Z$7:Z3346)-SUMIF(AC$7:AC3345,"totale",AB$7:AB3345),0)</f>
        <v>0</v>
      </c>
      <c r="AC3346" s="134"/>
      <c r="AD3346" s="194">
        <f t="shared" si="224"/>
        <v>0</v>
      </c>
      <c r="AE3346" s="124" t="str">
        <f t="shared" si="223"/>
        <v/>
      </c>
      <c r="AF3346" s="195" t="str">
        <f t="shared" si="225"/>
        <v/>
      </c>
      <c r="AG3346" s="194" t="str">
        <f t="shared" si="226"/>
        <v/>
      </c>
      <c r="AH3346" s="194">
        <f>IF(AG3346="",0,IF(ISERROR(VLOOKUP(AG3346,AG$7:AG3345,1,FALSE)),1,0))</f>
        <v>0</v>
      </c>
      <c r="AI3346" s="194"/>
    </row>
    <row r="3347" spans="1:35" ht="16.5" customHeight="1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75">
        <f>IF(AND($X$5012&lt;&gt;" ",$X$5012&lt;&gt;0),IF(X3347=$X$5012,1+COUNTIF(U$7:U3346,"&gt;0"),0),0)</f>
        <v>0</v>
      </c>
      <c r="V3347" s="178" t="s">
        <v>3536</v>
      </c>
      <c r="W3347" s="130"/>
      <c r="X3347" s="131"/>
      <c r="Y3347" s="131"/>
      <c r="Z3347" s="206"/>
      <c r="AA3347" s="134"/>
      <c r="AB3347" s="174">
        <f>IF(AC3347="totale",SUMIF(AA$7:AA3347,"somma",Z$7:Z3347)-SUMIF(AC$7:AC3346,"totale",AB$7:AB3346),0)</f>
        <v>0</v>
      </c>
      <c r="AC3347" s="134"/>
      <c r="AD3347" s="194">
        <f t="shared" si="224"/>
        <v>0</v>
      </c>
      <c r="AE3347" s="124" t="str">
        <f t="shared" si="223"/>
        <v/>
      </c>
      <c r="AF3347" s="195" t="str">
        <f t="shared" si="225"/>
        <v/>
      </c>
      <c r="AG3347" s="194" t="str">
        <f t="shared" si="226"/>
        <v/>
      </c>
      <c r="AH3347" s="194">
        <f>IF(AG3347="",0,IF(ISERROR(VLOOKUP(AG3347,AG$7:AG3346,1,FALSE)),1,0))</f>
        <v>0</v>
      </c>
      <c r="AI3347" s="194"/>
    </row>
    <row r="3348" spans="1:35" ht="16.5" customHeight="1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75">
        <f>IF(AND($X$5012&lt;&gt;" ",$X$5012&lt;&gt;0),IF(X3348=$X$5012,1+COUNTIF(U$7:U3347,"&gt;0"),0),0)</f>
        <v>0</v>
      </c>
      <c r="V3348" s="178" t="s">
        <v>3537</v>
      </c>
      <c r="W3348" s="130"/>
      <c r="X3348" s="131"/>
      <c r="Y3348" s="131"/>
      <c r="Z3348" s="206"/>
      <c r="AA3348" s="134"/>
      <c r="AB3348" s="174">
        <f>IF(AC3348="totale",SUMIF(AA$7:AA3348,"somma",Z$7:Z3348)-SUMIF(AC$7:AC3347,"totale",AB$7:AB3347),0)</f>
        <v>0</v>
      </c>
      <c r="AC3348" s="134"/>
      <c r="AD3348" s="194">
        <f t="shared" si="224"/>
        <v>0</v>
      </c>
      <c r="AE3348" s="124" t="str">
        <f t="shared" si="223"/>
        <v/>
      </c>
      <c r="AF3348" s="195" t="str">
        <f t="shared" si="225"/>
        <v/>
      </c>
      <c r="AG3348" s="194" t="str">
        <f t="shared" si="226"/>
        <v/>
      </c>
      <c r="AH3348" s="194">
        <f>IF(AG3348="",0,IF(ISERROR(VLOOKUP(AG3348,AG$7:AG3347,1,FALSE)),1,0))</f>
        <v>0</v>
      </c>
      <c r="AI3348" s="194"/>
    </row>
    <row r="3349" spans="1:35" ht="16.5" customHeight="1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75">
        <f>IF(AND($X$5012&lt;&gt;" ",$X$5012&lt;&gt;0),IF(X3349=$X$5012,1+COUNTIF(U$7:U3348,"&gt;0"),0),0)</f>
        <v>0</v>
      </c>
      <c r="V3349" s="178" t="s">
        <v>3538</v>
      </c>
      <c r="W3349" s="130"/>
      <c r="X3349" s="131"/>
      <c r="Y3349" s="131"/>
      <c r="Z3349" s="206"/>
      <c r="AA3349" s="134"/>
      <c r="AB3349" s="174">
        <f>IF(AC3349="totale",SUMIF(AA$7:AA3349,"somma",Z$7:Z3349)-SUMIF(AC$7:AC3348,"totale",AB$7:AB3348),0)</f>
        <v>0</v>
      </c>
      <c r="AC3349" s="134"/>
      <c r="AD3349" s="194">
        <f t="shared" si="224"/>
        <v>0</v>
      </c>
      <c r="AE3349" s="124" t="str">
        <f t="shared" si="223"/>
        <v/>
      </c>
      <c r="AF3349" s="195" t="str">
        <f t="shared" si="225"/>
        <v/>
      </c>
      <c r="AG3349" s="194" t="str">
        <f t="shared" si="226"/>
        <v/>
      </c>
      <c r="AH3349" s="194">
        <f>IF(AG3349="",0,IF(ISERROR(VLOOKUP(AG3349,AG$7:AG3348,1,FALSE)),1,0))</f>
        <v>0</v>
      </c>
      <c r="AI3349" s="194"/>
    </row>
    <row r="3350" spans="1:35" ht="16.5" customHeight="1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75">
        <f>IF(AND($X$5012&lt;&gt;" ",$X$5012&lt;&gt;0),IF(X3350=$X$5012,1+COUNTIF(U$7:U3349,"&gt;0"),0),0)</f>
        <v>0</v>
      </c>
      <c r="V3350" s="178" t="s">
        <v>3539</v>
      </c>
      <c r="W3350" s="130"/>
      <c r="X3350" s="131"/>
      <c r="Y3350" s="131"/>
      <c r="Z3350" s="206"/>
      <c r="AA3350" s="134"/>
      <c r="AB3350" s="174">
        <f>IF(AC3350="totale",SUMIF(AA$7:AA3350,"somma",Z$7:Z3350)-SUMIF(AC$7:AC3349,"totale",AB$7:AB3349),0)</f>
        <v>0</v>
      </c>
      <c r="AC3350" s="134"/>
      <c r="AD3350" s="194">
        <f t="shared" si="224"/>
        <v>0</v>
      </c>
      <c r="AE3350" s="124" t="str">
        <f t="shared" si="223"/>
        <v/>
      </c>
      <c r="AF3350" s="195" t="str">
        <f t="shared" si="225"/>
        <v/>
      </c>
      <c r="AG3350" s="194" t="str">
        <f t="shared" si="226"/>
        <v/>
      </c>
      <c r="AH3350" s="194">
        <f>IF(AG3350="",0,IF(ISERROR(VLOOKUP(AG3350,AG$7:AG3349,1,FALSE)),1,0))</f>
        <v>0</v>
      </c>
      <c r="AI3350" s="194"/>
    </row>
    <row r="3351" spans="1:35" ht="16.5" customHeight="1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75">
        <f>IF(AND($X$5012&lt;&gt;" ",$X$5012&lt;&gt;0),IF(X3351=$X$5012,1+COUNTIF(U$7:U3350,"&gt;0"),0),0)</f>
        <v>0</v>
      </c>
      <c r="V3351" s="178" t="s">
        <v>3540</v>
      </c>
      <c r="W3351" s="130"/>
      <c r="X3351" s="131"/>
      <c r="Y3351" s="131"/>
      <c r="Z3351" s="206"/>
      <c r="AA3351" s="134"/>
      <c r="AB3351" s="174">
        <f>IF(AC3351="totale",SUMIF(AA$7:AA3351,"somma",Z$7:Z3351)-SUMIF(AC$7:AC3350,"totale",AB$7:AB3350),0)</f>
        <v>0</v>
      </c>
      <c r="AC3351" s="134"/>
      <c r="AD3351" s="194">
        <f t="shared" si="224"/>
        <v>0</v>
      </c>
      <c r="AE3351" s="124" t="str">
        <f t="shared" si="223"/>
        <v/>
      </c>
      <c r="AF3351" s="195" t="str">
        <f t="shared" si="225"/>
        <v/>
      </c>
      <c r="AG3351" s="194" t="str">
        <f t="shared" si="226"/>
        <v/>
      </c>
      <c r="AH3351" s="194">
        <f>IF(AG3351="",0,IF(ISERROR(VLOOKUP(AG3351,AG$7:AG3350,1,FALSE)),1,0))</f>
        <v>0</v>
      </c>
      <c r="AI3351" s="194"/>
    </row>
    <row r="3352" spans="1:35" ht="16.5" customHeight="1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75">
        <f>IF(AND($X$5012&lt;&gt;" ",$X$5012&lt;&gt;0),IF(X3352=$X$5012,1+COUNTIF(U$7:U3351,"&gt;0"),0),0)</f>
        <v>0</v>
      </c>
      <c r="V3352" s="178" t="s">
        <v>3541</v>
      </c>
      <c r="W3352" s="130"/>
      <c r="X3352" s="131"/>
      <c r="Y3352" s="131"/>
      <c r="Z3352" s="206"/>
      <c r="AA3352" s="134"/>
      <c r="AB3352" s="174">
        <f>IF(AC3352="totale",SUMIF(AA$7:AA3352,"somma",Z$7:Z3352)-SUMIF(AC$7:AC3351,"totale",AB$7:AB3351),0)</f>
        <v>0</v>
      </c>
      <c r="AC3352" s="134"/>
      <c r="AD3352" s="194">
        <f t="shared" si="224"/>
        <v>0</v>
      </c>
      <c r="AE3352" s="124" t="str">
        <f t="shared" si="223"/>
        <v/>
      </c>
      <c r="AF3352" s="195" t="str">
        <f t="shared" si="225"/>
        <v/>
      </c>
      <c r="AG3352" s="194" t="str">
        <f t="shared" si="226"/>
        <v/>
      </c>
      <c r="AH3352" s="194">
        <f>IF(AG3352="",0,IF(ISERROR(VLOOKUP(AG3352,AG$7:AG3351,1,FALSE)),1,0))</f>
        <v>0</v>
      </c>
      <c r="AI3352" s="194"/>
    </row>
    <row r="3353" spans="1:35" ht="16.5" customHeight="1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75">
        <f>IF(AND($X$5012&lt;&gt;" ",$X$5012&lt;&gt;0),IF(X3353=$X$5012,1+COUNTIF(U$7:U3352,"&gt;0"),0),0)</f>
        <v>0</v>
      </c>
      <c r="V3353" s="178" t="s">
        <v>3542</v>
      </c>
      <c r="W3353" s="130"/>
      <c r="X3353" s="131"/>
      <c r="Y3353" s="131"/>
      <c r="Z3353" s="206"/>
      <c r="AA3353" s="134"/>
      <c r="AB3353" s="174">
        <f>IF(AC3353="totale",SUMIF(AA$7:AA3353,"somma",Z$7:Z3353)-SUMIF(AC$7:AC3352,"totale",AB$7:AB3352),0)</f>
        <v>0</v>
      </c>
      <c r="AC3353" s="134"/>
      <c r="AD3353" s="194">
        <f t="shared" si="224"/>
        <v>0</v>
      </c>
      <c r="AE3353" s="124" t="str">
        <f t="shared" si="223"/>
        <v/>
      </c>
      <c r="AF3353" s="195" t="str">
        <f t="shared" si="225"/>
        <v/>
      </c>
      <c r="AG3353" s="194" t="str">
        <f t="shared" si="226"/>
        <v/>
      </c>
      <c r="AH3353" s="194">
        <f>IF(AG3353="",0,IF(ISERROR(VLOOKUP(AG3353,AG$7:AG3352,1,FALSE)),1,0))</f>
        <v>0</v>
      </c>
      <c r="AI3353" s="194"/>
    </row>
    <row r="3354" spans="1:35" ht="16.5" customHeight="1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75">
        <f>IF(AND($X$5012&lt;&gt;" ",$X$5012&lt;&gt;0),IF(X3354=$X$5012,1+COUNTIF(U$7:U3353,"&gt;0"),0),0)</f>
        <v>0</v>
      </c>
      <c r="V3354" s="178" t="s">
        <v>3543</v>
      </c>
      <c r="W3354" s="130"/>
      <c r="X3354" s="131"/>
      <c r="Y3354" s="131"/>
      <c r="Z3354" s="206"/>
      <c r="AA3354" s="134"/>
      <c r="AB3354" s="174">
        <f>IF(AC3354="totale",SUMIF(AA$7:AA3354,"somma",Z$7:Z3354)-SUMIF(AC$7:AC3353,"totale",AB$7:AB3353),0)</f>
        <v>0</v>
      </c>
      <c r="AC3354" s="134"/>
      <c r="AD3354" s="194">
        <f t="shared" si="224"/>
        <v>0</v>
      </c>
      <c r="AE3354" s="124" t="str">
        <f t="shared" si="223"/>
        <v/>
      </c>
      <c r="AF3354" s="195" t="str">
        <f t="shared" si="225"/>
        <v/>
      </c>
      <c r="AG3354" s="194" t="str">
        <f t="shared" si="226"/>
        <v/>
      </c>
      <c r="AH3354" s="194">
        <f>IF(AG3354="",0,IF(ISERROR(VLOOKUP(AG3354,AG$7:AG3353,1,FALSE)),1,0))</f>
        <v>0</v>
      </c>
      <c r="AI3354" s="194"/>
    </row>
    <row r="3355" spans="1:35" ht="16.5" customHeight="1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75">
        <f>IF(AND($X$5012&lt;&gt;" ",$X$5012&lt;&gt;0),IF(X3355=$X$5012,1+COUNTIF(U$7:U3354,"&gt;0"),0),0)</f>
        <v>0</v>
      </c>
      <c r="V3355" s="178" t="s">
        <v>3544</v>
      </c>
      <c r="W3355" s="130"/>
      <c r="X3355" s="131"/>
      <c r="Y3355" s="131"/>
      <c r="Z3355" s="206"/>
      <c r="AA3355" s="134"/>
      <c r="AB3355" s="174">
        <f>IF(AC3355="totale",SUMIF(AA$7:AA3355,"somma",Z$7:Z3355)-SUMIF(AC$7:AC3354,"totale",AB$7:AB3354),0)</f>
        <v>0</v>
      </c>
      <c r="AC3355" s="134"/>
      <c r="AD3355" s="194">
        <f t="shared" si="224"/>
        <v>0</v>
      </c>
      <c r="AE3355" s="124" t="str">
        <f t="shared" si="223"/>
        <v/>
      </c>
      <c r="AF3355" s="195" t="str">
        <f t="shared" si="225"/>
        <v/>
      </c>
      <c r="AG3355" s="194" t="str">
        <f t="shared" si="226"/>
        <v/>
      </c>
      <c r="AH3355" s="194">
        <f>IF(AG3355="",0,IF(ISERROR(VLOOKUP(AG3355,AG$7:AG3354,1,FALSE)),1,0))</f>
        <v>0</v>
      </c>
      <c r="AI3355" s="194"/>
    </row>
    <row r="3356" spans="1:35" ht="16.5" customHeight="1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75">
        <f>IF(AND($X$5012&lt;&gt;" ",$X$5012&lt;&gt;0),IF(X3356=$X$5012,1+COUNTIF(U$7:U3355,"&gt;0"),0),0)</f>
        <v>0</v>
      </c>
      <c r="V3356" s="178" t="s">
        <v>3545</v>
      </c>
      <c r="W3356" s="130"/>
      <c r="X3356" s="131"/>
      <c r="Y3356" s="131"/>
      <c r="Z3356" s="206"/>
      <c r="AA3356" s="134"/>
      <c r="AB3356" s="174">
        <f>IF(AC3356="totale",SUMIF(AA$7:AA3356,"somma",Z$7:Z3356)-SUMIF(AC$7:AC3355,"totale",AB$7:AB3355),0)</f>
        <v>0</v>
      </c>
      <c r="AC3356" s="134"/>
      <c r="AD3356" s="194">
        <f t="shared" si="224"/>
        <v>0</v>
      </c>
      <c r="AE3356" s="124" t="str">
        <f t="shared" si="223"/>
        <v/>
      </c>
      <c r="AF3356" s="195" t="str">
        <f t="shared" si="225"/>
        <v/>
      </c>
      <c r="AG3356" s="194" t="str">
        <f t="shared" si="226"/>
        <v/>
      </c>
      <c r="AH3356" s="194">
        <f>IF(AG3356="",0,IF(ISERROR(VLOOKUP(AG3356,AG$7:AG3355,1,FALSE)),1,0))</f>
        <v>0</v>
      </c>
      <c r="AI3356" s="194"/>
    </row>
    <row r="3357" spans="1:35" ht="16.5" customHeight="1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75">
        <f>IF(AND($X$5012&lt;&gt;" ",$X$5012&lt;&gt;0),IF(X3357=$X$5012,1+COUNTIF(U$7:U3356,"&gt;0"),0),0)</f>
        <v>0</v>
      </c>
      <c r="V3357" s="178" t="s">
        <v>3546</v>
      </c>
      <c r="W3357" s="130"/>
      <c r="X3357" s="131"/>
      <c r="Y3357" s="131"/>
      <c r="Z3357" s="206"/>
      <c r="AA3357" s="134"/>
      <c r="AB3357" s="174">
        <f>IF(AC3357="totale",SUMIF(AA$7:AA3357,"somma",Z$7:Z3357)-SUMIF(AC$7:AC3356,"totale",AB$7:AB3356),0)</f>
        <v>0</v>
      </c>
      <c r="AC3357" s="134"/>
      <c r="AD3357" s="194">
        <f t="shared" si="224"/>
        <v>0</v>
      </c>
      <c r="AE3357" s="124" t="str">
        <f t="shared" si="223"/>
        <v/>
      </c>
      <c r="AF3357" s="195" t="str">
        <f t="shared" si="225"/>
        <v/>
      </c>
      <c r="AG3357" s="194" t="str">
        <f t="shared" si="226"/>
        <v/>
      </c>
      <c r="AH3357" s="194">
        <f>IF(AG3357="",0,IF(ISERROR(VLOOKUP(AG3357,AG$7:AG3356,1,FALSE)),1,0))</f>
        <v>0</v>
      </c>
      <c r="AI3357" s="194"/>
    </row>
    <row r="3358" spans="1:35" ht="16.5" customHeight="1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75">
        <f>IF(AND($X$5012&lt;&gt;" ",$X$5012&lt;&gt;0),IF(X3358=$X$5012,1+COUNTIF(U$7:U3357,"&gt;0"),0),0)</f>
        <v>0</v>
      </c>
      <c r="V3358" s="178" t="s">
        <v>3547</v>
      </c>
      <c r="W3358" s="130"/>
      <c r="X3358" s="131"/>
      <c r="Y3358" s="131"/>
      <c r="Z3358" s="206"/>
      <c r="AA3358" s="134"/>
      <c r="AB3358" s="174">
        <f>IF(AC3358="totale",SUMIF(AA$7:AA3358,"somma",Z$7:Z3358)-SUMIF(AC$7:AC3357,"totale",AB$7:AB3357),0)</f>
        <v>0</v>
      </c>
      <c r="AC3358" s="134"/>
      <c r="AD3358" s="194">
        <f t="shared" si="224"/>
        <v>0</v>
      </c>
      <c r="AE3358" s="124" t="str">
        <f t="shared" si="223"/>
        <v/>
      </c>
      <c r="AF3358" s="195" t="str">
        <f t="shared" si="225"/>
        <v/>
      </c>
      <c r="AG3358" s="194" t="str">
        <f t="shared" si="226"/>
        <v/>
      </c>
      <c r="AH3358" s="194">
        <f>IF(AG3358="",0,IF(ISERROR(VLOOKUP(AG3358,AG$7:AG3357,1,FALSE)),1,0))</f>
        <v>0</v>
      </c>
      <c r="AI3358" s="194"/>
    </row>
    <row r="3359" spans="1:35" ht="16.5" customHeight="1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75">
        <f>IF(AND($X$5012&lt;&gt;" ",$X$5012&lt;&gt;0),IF(X3359=$X$5012,1+COUNTIF(U$7:U3358,"&gt;0"),0),0)</f>
        <v>0</v>
      </c>
      <c r="V3359" s="178" t="s">
        <v>3548</v>
      </c>
      <c r="W3359" s="130"/>
      <c r="X3359" s="131"/>
      <c r="Y3359" s="131"/>
      <c r="Z3359" s="206"/>
      <c r="AA3359" s="134"/>
      <c r="AB3359" s="174">
        <f>IF(AC3359="totale",SUMIF(AA$7:AA3359,"somma",Z$7:Z3359)-SUMIF(AC$7:AC3358,"totale",AB$7:AB3358),0)</f>
        <v>0</v>
      </c>
      <c r="AC3359" s="134"/>
      <c r="AD3359" s="194">
        <f t="shared" si="224"/>
        <v>0</v>
      </c>
      <c r="AE3359" s="124" t="str">
        <f t="shared" si="223"/>
        <v/>
      </c>
      <c r="AF3359" s="195" t="str">
        <f t="shared" si="225"/>
        <v/>
      </c>
      <c r="AG3359" s="194" t="str">
        <f t="shared" si="226"/>
        <v/>
      </c>
      <c r="AH3359" s="194">
        <f>IF(AG3359="",0,IF(ISERROR(VLOOKUP(AG3359,AG$7:AG3358,1,FALSE)),1,0))</f>
        <v>0</v>
      </c>
      <c r="AI3359" s="194"/>
    </row>
    <row r="3360" spans="1:35" ht="16.5" customHeight="1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75">
        <f>IF(AND($X$5012&lt;&gt;" ",$X$5012&lt;&gt;0),IF(X3360=$X$5012,1+COUNTIF(U$7:U3359,"&gt;0"),0),0)</f>
        <v>0</v>
      </c>
      <c r="V3360" s="178" t="s">
        <v>3549</v>
      </c>
      <c r="W3360" s="130"/>
      <c r="X3360" s="131"/>
      <c r="Y3360" s="131"/>
      <c r="Z3360" s="206"/>
      <c r="AA3360" s="134"/>
      <c r="AB3360" s="174">
        <f>IF(AC3360="totale",SUMIF(AA$7:AA3360,"somma",Z$7:Z3360)-SUMIF(AC$7:AC3359,"totale",AB$7:AB3359),0)</f>
        <v>0</v>
      </c>
      <c r="AC3360" s="134"/>
      <c r="AD3360" s="194">
        <f t="shared" si="224"/>
        <v>0</v>
      </c>
      <c r="AE3360" s="124" t="str">
        <f t="shared" si="223"/>
        <v/>
      </c>
      <c r="AF3360" s="195" t="str">
        <f t="shared" si="225"/>
        <v/>
      </c>
      <c r="AG3360" s="194" t="str">
        <f t="shared" si="226"/>
        <v/>
      </c>
      <c r="AH3360" s="194">
        <f>IF(AG3360="",0,IF(ISERROR(VLOOKUP(AG3360,AG$7:AG3359,1,FALSE)),1,0))</f>
        <v>0</v>
      </c>
      <c r="AI3360" s="194"/>
    </row>
    <row r="3361" spans="1:35" ht="16.5" customHeight="1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75">
        <f>IF(AND($X$5012&lt;&gt;" ",$X$5012&lt;&gt;0),IF(X3361=$X$5012,1+COUNTIF(U$7:U3360,"&gt;0"),0),0)</f>
        <v>0</v>
      </c>
      <c r="V3361" s="178" t="s">
        <v>3550</v>
      </c>
      <c r="W3361" s="130"/>
      <c r="X3361" s="131"/>
      <c r="Y3361" s="131"/>
      <c r="Z3361" s="206"/>
      <c r="AA3361" s="134"/>
      <c r="AB3361" s="174">
        <f>IF(AC3361="totale",SUMIF(AA$7:AA3361,"somma",Z$7:Z3361)-SUMIF(AC$7:AC3360,"totale",AB$7:AB3360),0)</f>
        <v>0</v>
      </c>
      <c r="AC3361" s="134"/>
      <c r="AD3361" s="194">
        <f t="shared" si="224"/>
        <v>0</v>
      </c>
      <c r="AE3361" s="124" t="str">
        <f t="shared" si="223"/>
        <v/>
      </c>
      <c r="AF3361" s="195" t="str">
        <f t="shared" si="225"/>
        <v/>
      </c>
      <c r="AG3361" s="194" t="str">
        <f t="shared" si="226"/>
        <v/>
      </c>
      <c r="AH3361" s="194">
        <f>IF(AG3361="",0,IF(ISERROR(VLOOKUP(AG3361,AG$7:AG3360,1,FALSE)),1,0))</f>
        <v>0</v>
      </c>
      <c r="AI3361" s="194"/>
    </row>
    <row r="3362" spans="1:35" ht="16.5" customHeight="1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75">
        <f>IF(AND($X$5012&lt;&gt;" ",$X$5012&lt;&gt;0),IF(X3362=$X$5012,1+COUNTIF(U$7:U3361,"&gt;0"),0),0)</f>
        <v>0</v>
      </c>
      <c r="V3362" s="178" t="s">
        <v>3551</v>
      </c>
      <c r="W3362" s="130"/>
      <c r="X3362" s="131"/>
      <c r="Y3362" s="131"/>
      <c r="Z3362" s="206"/>
      <c r="AA3362" s="134"/>
      <c r="AB3362" s="174">
        <f>IF(AC3362="totale",SUMIF(AA$7:AA3362,"somma",Z$7:Z3362)-SUMIF(AC$7:AC3361,"totale",AB$7:AB3361),0)</f>
        <v>0</v>
      </c>
      <c r="AC3362" s="134"/>
      <c r="AD3362" s="194">
        <f t="shared" si="224"/>
        <v>0</v>
      </c>
      <c r="AE3362" s="124" t="str">
        <f t="shared" si="223"/>
        <v/>
      </c>
      <c r="AF3362" s="195" t="str">
        <f t="shared" si="225"/>
        <v/>
      </c>
      <c r="AG3362" s="194" t="str">
        <f t="shared" si="226"/>
        <v/>
      </c>
      <c r="AH3362" s="194">
        <f>IF(AG3362="",0,IF(ISERROR(VLOOKUP(AG3362,AG$7:AG3361,1,FALSE)),1,0))</f>
        <v>0</v>
      </c>
      <c r="AI3362" s="194"/>
    </row>
    <row r="3363" spans="1:35" ht="16.5" customHeight="1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75">
        <f>IF(AND($X$5012&lt;&gt;" ",$X$5012&lt;&gt;0),IF(X3363=$X$5012,1+COUNTIF(U$7:U3362,"&gt;0"),0),0)</f>
        <v>0</v>
      </c>
      <c r="V3363" s="178" t="s">
        <v>3552</v>
      </c>
      <c r="W3363" s="130"/>
      <c r="X3363" s="131"/>
      <c r="Y3363" s="131"/>
      <c r="Z3363" s="206"/>
      <c r="AA3363" s="134"/>
      <c r="AB3363" s="174">
        <f>IF(AC3363="totale",SUMIF(AA$7:AA3363,"somma",Z$7:Z3363)-SUMIF(AC$7:AC3362,"totale",AB$7:AB3362),0)</f>
        <v>0</v>
      </c>
      <c r="AC3363" s="134"/>
      <c r="AD3363" s="194">
        <f t="shared" si="224"/>
        <v>0</v>
      </c>
      <c r="AE3363" s="124" t="str">
        <f t="shared" si="223"/>
        <v/>
      </c>
      <c r="AF3363" s="195" t="str">
        <f t="shared" si="225"/>
        <v/>
      </c>
      <c r="AG3363" s="194" t="str">
        <f t="shared" si="226"/>
        <v/>
      </c>
      <c r="AH3363" s="194">
        <f>IF(AG3363="",0,IF(ISERROR(VLOOKUP(AG3363,AG$7:AG3362,1,FALSE)),1,0))</f>
        <v>0</v>
      </c>
      <c r="AI3363" s="194"/>
    </row>
    <row r="3364" spans="1:35" ht="16.5" customHeight="1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75">
        <f>IF(AND($X$5012&lt;&gt;" ",$X$5012&lt;&gt;0),IF(X3364=$X$5012,1+COUNTIF(U$7:U3363,"&gt;0"),0),0)</f>
        <v>0</v>
      </c>
      <c r="V3364" s="178" t="s">
        <v>3553</v>
      </c>
      <c r="W3364" s="130"/>
      <c r="X3364" s="131"/>
      <c r="Y3364" s="131"/>
      <c r="Z3364" s="206"/>
      <c r="AA3364" s="134"/>
      <c r="AB3364" s="174">
        <f>IF(AC3364="totale",SUMIF(AA$7:AA3364,"somma",Z$7:Z3364)-SUMIF(AC$7:AC3363,"totale",AB$7:AB3363),0)</f>
        <v>0</v>
      </c>
      <c r="AC3364" s="134"/>
      <c r="AD3364" s="194">
        <f t="shared" si="224"/>
        <v>0</v>
      </c>
      <c r="AE3364" s="124" t="str">
        <f t="shared" si="223"/>
        <v/>
      </c>
      <c r="AF3364" s="195" t="str">
        <f t="shared" si="225"/>
        <v/>
      </c>
      <c r="AG3364" s="194" t="str">
        <f t="shared" si="226"/>
        <v/>
      </c>
      <c r="AH3364" s="194">
        <f>IF(AG3364="",0,IF(ISERROR(VLOOKUP(AG3364,AG$7:AG3363,1,FALSE)),1,0))</f>
        <v>0</v>
      </c>
      <c r="AI3364" s="194"/>
    </row>
    <row r="3365" spans="1:35" ht="16.5" customHeight="1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75">
        <f>IF(AND($X$5012&lt;&gt;" ",$X$5012&lt;&gt;0),IF(X3365=$X$5012,1+COUNTIF(U$7:U3364,"&gt;0"),0),0)</f>
        <v>0</v>
      </c>
      <c r="V3365" s="178" t="s">
        <v>3554</v>
      </c>
      <c r="W3365" s="130"/>
      <c r="X3365" s="131"/>
      <c r="Y3365" s="131"/>
      <c r="Z3365" s="206"/>
      <c r="AA3365" s="134"/>
      <c r="AB3365" s="174">
        <f>IF(AC3365="totale",SUMIF(AA$7:AA3365,"somma",Z$7:Z3365)-SUMIF(AC$7:AC3364,"totale",AB$7:AB3364),0)</f>
        <v>0</v>
      </c>
      <c r="AC3365" s="134"/>
      <c r="AD3365" s="194">
        <f t="shared" si="224"/>
        <v>0</v>
      </c>
      <c r="AE3365" s="124" t="str">
        <f t="shared" si="223"/>
        <v/>
      </c>
      <c r="AF3365" s="195" t="str">
        <f t="shared" si="225"/>
        <v/>
      </c>
      <c r="AG3365" s="194" t="str">
        <f t="shared" si="226"/>
        <v/>
      </c>
      <c r="AH3365" s="194">
        <f>IF(AG3365="",0,IF(ISERROR(VLOOKUP(AG3365,AG$7:AG3364,1,FALSE)),1,0))</f>
        <v>0</v>
      </c>
      <c r="AI3365" s="194"/>
    </row>
    <row r="3366" spans="1:35" ht="16.5" customHeight="1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75">
        <f>IF(AND($X$5012&lt;&gt;" ",$X$5012&lt;&gt;0),IF(X3366=$X$5012,1+COUNTIF(U$7:U3365,"&gt;0"),0),0)</f>
        <v>0</v>
      </c>
      <c r="V3366" s="178" t="s">
        <v>3555</v>
      </c>
      <c r="W3366" s="130"/>
      <c r="X3366" s="131"/>
      <c r="Y3366" s="131"/>
      <c r="Z3366" s="206"/>
      <c r="AA3366" s="134"/>
      <c r="AB3366" s="174">
        <f>IF(AC3366="totale",SUMIF(AA$7:AA3366,"somma",Z$7:Z3366)-SUMIF(AC$7:AC3365,"totale",AB$7:AB3365),0)</f>
        <v>0</v>
      </c>
      <c r="AC3366" s="134"/>
      <c r="AD3366" s="194">
        <f t="shared" si="224"/>
        <v>0</v>
      </c>
      <c r="AE3366" s="124" t="str">
        <f t="shared" si="223"/>
        <v/>
      </c>
      <c r="AF3366" s="195" t="str">
        <f t="shared" si="225"/>
        <v/>
      </c>
      <c r="AG3366" s="194" t="str">
        <f t="shared" si="226"/>
        <v/>
      </c>
      <c r="AH3366" s="194">
        <f>IF(AG3366="",0,IF(ISERROR(VLOOKUP(AG3366,AG$7:AG3365,1,FALSE)),1,0))</f>
        <v>0</v>
      </c>
      <c r="AI3366" s="194"/>
    </row>
    <row r="3367" spans="1:35" ht="16.5" customHeight="1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75">
        <f>IF(AND($X$5012&lt;&gt;" ",$X$5012&lt;&gt;0),IF(X3367=$X$5012,1+COUNTIF(U$7:U3366,"&gt;0"),0),0)</f>
        <v>0</v>
      </c>
      <c r="V3367" s="178" t="s">
        <v>3556</v>
      </c>
      <c r="W3367" s="130"/>
      <c r="X3367" s="131"/>
      <c r="Y3367" s="131"/>
      <c r="Z3367" s="206"/>
      <c r="AA3367" s="134"/>
      <c r="AB3367" s="174">
        <f>IF(AC3367="totale",SUMIF(AA$7:AA3367,"somma",Z$7:Z3367)-SUMIF(AC$7:AC3366,"totale",AB$7:AB3366),0)</f>
        <v>0</v>
      </c>
      <c r="AC3367" s="134"/>
      <c r="AD3367" s="194">
        <f t="shared" si="224"/>
        <v>0</v>
      </c>
      <c r="AE3367" s="124" t="str">
        <f t="shared" si="223"/>
        <v/>
      </c>
      <c r="AF3367" s="195" t="str">
        <f t="shared" si="225"/>
        <v/>
      </c>
      <c r="AG3367" s="194" t="str">
        <f t="shared" si="226"/>
        <v/>
      </c>
      <c r="AH3367" s="194">
        <f>IF(AG3367="",0,IF(ISERROR(VLOOKUP(AG3367,AG$7:AG3366,1,FALSE)),1,0))</f>
        <v>0</v>
      </c>
      <c r="AI3367" s="194"/>
    </row>
    <row r="3368" spans="1:35" ht="16.5" customHeight="1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75">
        <f>IF(AND($X$5012&lt;&gt;" ",$X$5012&lt;&gt;0),IF(X3368=$X$5012,1+COUNTIF(U$7:U3367,"&gt;0"),0),0)</f>
        <v>0</v>
      </c>
      <c r="V3368" s="178" t="s">
        <v>3557</v>
      </c>
      <c r="W3368" s="130"/>
      <c r="X3368" s="131"/>
      <c r="Y3368" s="131"/>
      <c r="Z3368" s="206"/>
      <c r="AA3368" s="134"/>
      <c r="AB3368" s="174">
        <f>IF(AC3368="totale",SUMIF(AA$7:AA3368,"somma",Z$7:Z3368)-SUMIF(AC$7:AC3367,"totale",AB$7:AB3367),0)</f>
        <v>0</v>
      </c>
      <c r="AC3368" s="134"/>
      <c r="AD3368" s="194">
        <f t="shared" si="224"/>
        <v>0</v>
      </c>
      <c r="AE3368" s="124" t="str">
        <f t="shared" si="223"/>
        <v/>
      </c>
      <c r="AF3368" s="195" t="str">
        <f t="shared" si="225"/>
        <v/>
      </c>
      <c r="AG3368" s="194" t="str">
        <f t="shared" si="226"/>
        <v/>
      </c>
      <c r="AH3368" s="194">
        <f>IF(AG3368="",0,IF(ISERROR(VLOOKUP(AG3368,AG$7:AG3367,1,FALSE)),1,0))</f>
        <v>0</v>
      </c>
      <c r="AI3368" s="194"/>
    </row>
    <row r="3369" spans="1:35" ht="16.5" customHeight="1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75">
        <f>IF(AND($X$5012&lt;&gt;" ",$X$5012&lt;&gt;0),IF(X3369=$X$5012,1+COUNTIF(U$7:U3368,"&gt;0"),0),0)</f>
        <v>0</v>
      </c>
      <c r="V3369" s="178" t="s">
        <v>3558</v>
      </c>
      <c r="W3369" s="130"/>
      <c r="X3369" s="131"/>
      <c r="Y3369" s="131"/>
      <c r="Z3369" s="206"/>
      <c r="AA3369" s="134"/>
      <c r="AB3369" s="174">
        <f>IF(AC3369="totale",SUMIF(AA$7:AA3369,"somma",Z$7:Z3369)-SUMIF(AC$7:AC3368,"totale",AB$7:AB3368),0)</f>
        <v>0</v>
      </c>
      <c r="AC3369" s="134"/>
      <c r="AD3369" s="194">
        <f t="shared" si="224"/>
        <v>0</v>
      </c>
      <c r="AE3369" s="124" t="str">
        <f t="shared" si="223"/>
        <v/>
      </c>
      <c r="AF3369" s="195" t="str">
        <f t="shared" si="225"/>
        <v/>
      </c>
      <c r="AG3369" s="194" t="str">
        <f t="shared" si="226"/>
        <v/>
      </c>
      <c r="AH3369" s="194">
        <f>IF(AG3369="",0,IF(ISERROR(VLOOKUP(AG3369,AG$7:AG3368,1,FALSE)),1,0))</f>
        <v>0</v>
      </c>
      <c r="AI3369" s="194"/>
    </row>
    <row r="3370" spans="1:35" ht="16.5" customHeight="1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75">
        <f>IF(AND($X$5012&lt;&gt;" ",$X$5012&lt;&gt;0),IF(X3370=$X$5012,1+COUNTIF(U$7:U3369,"&gt;0"),0),0)</f>
        <v>0</v>
      </c>
      <c r="V3370" s="178" t="s">
        <v>3559</v>
      </c>
      <c r="W3370" s="130"/>
      <c r="X3370" s="131"/>
      <c r="Y3370" s="131"/>
      <c r="Z3370" s="206"/>
      <c r="AA3370" s="134"/>
      <c r="AB3370" s="174">
        <f>IF(AC3370="totale",SUMIF(AA$7:AA3370,"somma",Z$7:Z3370)-SUMIF(AC$7:AC3369,"totale",AB$7:AB3369),0)</f>
        <v>0</v>
      </c>
      <c r="AC3370" s="134"/>
      <c r="AD3370" s="194">
        <f t="shared" si="224"/>
        <v>0</v>
      </c>
      <c r="AE3370" s="124" t="str">
        <f t="shared" si="223"/>
        <v/>
      </c>
      <c r="AF3370" s="195" t="str">
        <f t="shared" si="225"/>
        <v/>
      </c>
      <c r="AG3370" s="194" t="str">
        <f t="shared" si="226"/>
        <v/>
      </c>
      <c r="AH3370" s="194">
        <f>IF(AG3370="",0,IF(ISERROR(VLOOKUP(AG3370,AG$7:AG3369,1,FALSE)),1,0))</f>
        <v>0</v>
      </c>
      <c r="AI3370" s="194"/>
    </row>
    <row r="3371" spans="1:35" ht="16.5" customHeight="1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75">
        <f>IF(AND($X$5012&lt;&gt;" ",$X$5012&lt;&gt;0),IF(X3371=$X$5012,1+COUNTIF(U$7:U3370,"&gt;0"),0),0)</f>
        <v>0</v>
      </c>
      <c r="V3371" s="178" t="s">
        <v>3560</v>
      </c>
      <c r="W3371" s="130"/>
      <c r="X3371" s="131"/>
      <c r="Y3371" s="131"/>
      <c r="Z3371" s="206"/>
      <c r="AA3371" s="134"/>
      <c r="AB3371" s="174">
        <f>IF(AC3371="totale",SUMIF(AA$7:AA3371,"somma",Z$7:Z3371)-SUMIF(AC$7:AC3370,"totale",AB$7:AB3370),0)</f>
        <v>0</v>
      </c>
      <c r="AC3371" s="134"/>
      <c r="AD3371" s="194">
        <f t="shared" si="224"/>
        <v>0</v>
      </c>
      <c r="AE3371" s="124" t="str">
        <f t="shared" si="223"/>
        <v/>
      </c>
      <c r="AF3371" s="195" t="str">
        <f t="shared" si="225"/>
        <v/>
      </c>
      <c r="AG3371" s="194" t="str">
        <f t="shared" si="226"/>
        <v/>
      </c>
      <c r="AH3371" s="194">
        <f>IF(AG3371="",0,IF(ISERROR(VLOOKUP(AG3371,AG$7:AG3370,1,FALSE)),1,0))</f>
        <v>0</v>
      </c>
      <c r="AI3371" s="194"/>
    </row>
    <row r="3372" spans="1:35" ht="16.5" customHeight="1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75">
        <f>IF(AND($X$5012&lt;&gt;" ",$X$5012&lt;&gt;0),IF(X3372=$X$5012,1+COUNTIF(U$7:U3371,"&gt;0"),0),0)</f>
        <v>0</v>
      </c>
      <c r="V3372" s="178" t="s">
        <v>3561</v>
      </c>
      <c r="W3372" s="130"/>
      <c r="X3372" s="131"/>
      <c r="Y3372" s="131"/>
      <c r="Z3372" s="206"/>
      <c r="AA3372" s="134"/>
      <c r="AB3372" s="174">
        <f>IF(AC3372="totale",SUMIF(AA$7:AA3372,"somma",Z$7:Z3372)-SUMIF(AC$7:AC3371,"totale",AB$7:AB3371),0)</f>
        <v>0</v>
      </c>
      <c r="AC3372" s="134"/>
      <c r="AD3372" s="194">
        <f t="shared" si="224"/>
        <v>0</v>
      </c>
      <c r="AE3372" s="124" t="str">
        <f t="shared" si="223"/>
        <v/>
      </c>
      <c r="AF3372" s="195" t="str">
        <f t="shared" si="225"/>
        <v/>
      </c>
      <c r="AG3372" s="194" t="str">
        <f t="shared" si="226"/>
        <v/>
      </c>
      <c r="AH3372" s="194">
        <f>IF(AG3372="",0,IF(ISERROR(VLOOKUP(AG3372,AG$7:AG3371,1,FALSE)),1,0))</f>
        <v>0</v>
      </c>
      <c r="AI3372" s="194"/>
    </row>
    <row r="3373" spans="1:35" ht="16.5" customHeight="1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75">
        <f>IF(AND($X$5012&lt;&gt;" ",$X$5012&lt;&gt;0),IF(X3373=$X$5012,1+COUNTIF(U$7:U3372,"&gt;0"),0),0)</f>
        <v>0</v>
      </c>
      <c r="V3373" s="178" t="s">
        <v>3562</v>
      </c>
      <c r="W3373" s="130"/>
      <c r="X3373" s="131"/>
      <c r="Y3373" s="131"/>
      <c r="Z3373" s="206"/>
      <c r="AA3373" s="134"/>
      <c r="AB3373" s="174">
        <f>IF(AC3373="totale",SUMIF(AA$7:AA3373,"somma",Z$7:Z3373)-SUMIF(AC$7:AC3372,"totale",AB$7:AB3372),0)</f>
        <v>0</v>
      </c>
      <c r="AC3373" s="134"/>
      <c r="AD3373" s="194">
        <f t="shared" si="224"/>
        <v>0</v>
      </c>
      <c r="AE3373" s="124" t="str">
        <f t="shared" si="223"/>
        <v/>
      </c>
      <c r="AF3373" s="195" t="str">
        <f t="shared" si="225"/>
        <v/>
      </c>
      <c r="AG3373" s="194" t="str">
        <f t="shared" si="226"/>
        <v/>
      </c>
      <c r="AH3373" s="194">
        <f>IF(AG3373="",0,IF(ISERROR(VLOOKUP(AG3373,AG$7:AG3372,1,FALSE)),1,0))</f>
        <v>0</v>
      </c>
      <c r="AI3373" s="194"/>
    </row>
    <row r="3374" spans="1:35" ht="16.5" customHeight="1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75">
        <f>IF(AND($X$5012&lt;&gt;" ",$X$5012&lt;&gt;0),IF(X3374=$X$5012,1+COUNTIF(U$7:U3373,"&gt;0"),0),0)</f>
        <v>0</v>
      </c>
      <c r="V3374" s="178" t="s">
        <v>3563</v>
      </c>
      <c r="W3374" s="130"/>
      <c r="X3374" s="131"/>
      <c r="Y3374" s="131"/>
      <c r="Z3374" s="206"/>
      <c r="AA3374" s="134"/>
      <c r="AB3374" s="174">
        <f>IF(AC3374="totale",SUMIF(AA$7:AA3374,"somma",Z$7:Z3374)-SUMIF(AC$7:AC3373,"totale",AB$7:AB3373),0)</f>
        <v>0</v>
      </c>
      <c r="AC3374" s="134"/>
      <c r="AD3374" s="194">
        <f t="shared" si="224"/>
        <v>0</v>
      </c>
      <c r="AE3374" s="124" t="str">
        <f t="shared" si="223"/>
        <v/>
      </c>
      <c r="AF3374" s="195" t="str">
        <f t="shared" si="225"/>
        <v/>
      </c>
      <c r="AG3374" s="194" t="str">
        <f t="shared" si="226"/>
        <v/>
      </c>
      <c r="AH3374" s="194">
        <f>IF(AG3374="",0,IF(ISERROR(VLOOKUP(AG3374,AG$7:AG3373,1,FALSE)),1,0))</f>
        <v>0</v>
      </c>
      <c r="AI3374" s="194"/>
    </row>
    <row r="3375" spans="1:35" ht="16.5" customHeight="1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75">
        <f>IF(AND($X$5012&lt;&gt;" ",$X$5012&lt;&gt;0),IF(X3375=$X$5012,1+COUNTIF(U$7:U3374,"&gt;0"),0),0)</f>
        <v>0</v>
      </c>
      <c r="V3375" s="178" t="s">
        <v>3564</v>
      </c>
      <c r="W3375" s="130"/>
      <c r="X3375" s="131"/>
      <c r="Y3375" s="131"/>
      <c r="Z3375" s="206"/>
      <c r="AA3375" s="134"/>
      <c r="AB3375" s="174">
        <f>IF(AC3375="totale",SUMIF(AA$7:AA3375,"somma",Z$7:Z3375)-SUMIF(AC$7:AC3374,"totale",AB$7:AB3374),0)</f>
        <v>0</v>
      </c>
      <c r="AC3375" s="134"/>
      <c r="AD3375" s="194">
        <f t="shared" si="224"/>
        <v>0</v>
      </c>
      <c r="AE3375" s="124" t="str">
        <f t="shared" si="223"/>
        <v/>
      </c>
      <c r="AF3375" s="195" t="str">
        <f t="shared" si="225"/>
        <v/>
      </c>
      <c r="AG3375" s="194" t="str">
        <f t="shared" si="226"/>
        <v/>
      </c>
      <c r="AH3375" s="194">
        <f>IF(AG3375="",0,IF(ISERROR(VLOOKUP(AG3375,AG$7:AG3374,1,FALSE)),1,0))</f>
        <v>0</v>
      </c>
      <c r="AI3375" s="194"/>
    </row>
    <row r="3376" spans="1:35" ht="16.5" customHeight="1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75">
        <f>IF(AND($X$5012&lt;&gt;" ",$X$5012&lt;&gt;0),IF(X3376=$X$5012,1+COUNTIF(U$7:U3375,"&gt;0"),0),0)</f>
        <v>0</v>
      </c>
      <c r="V3376" s="178" t="s">
        <v>3565</v>
      </c>
      <c r="W3376" s="130"/>
      <c r="X3376" s="131"/>
      <c r="Y3376" s="131"/>
      <c r="Z3376" s="206"/>
      <c r="AA3376" s="134"/>
      <c r="AB3376" s="174">
        <f>IF(AC3376="totale",SUMIF(AA$7:AA3376,"somma",Z$7:Z3376)-SUMIF(AC$7:AC3375,"totale",AB$7:AB3375),0)</f>
        <v>0</v>
      </c>
      <c r="AC3376" s="134"/>
      <c r="AD3376" s="194">
        <f t="shared" si="224"/>
        <v>0</v>
      </c>
      <c r="AE3376" s="124" t="str">
        <f t="shared" si="223"/>
        <v/>
      </c>
      <c r="AF3376" s="195" t="str">
        <f t="shared" si="225"/>
        <v/>
      </c>
      <c r="AG3376" s="194" t="str">
        <f t="shared" si="226"/>
        <v/>
      </c>
      <c r="AH3376" s="194">
        <f>IF(AG3376="",0,IF(ISERROR(VLOOKUP(AG3376,AG$7:AG3375,1,FALSE)),1,0))</f>
        <v>0</v>
      </c>
      <c r="AI3376" s="194"/>
    </row>
    <row r="3377" spans="1:35" ht="16.5" customHeight="1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75">
        <f>IF(AND($X$5012&lt;&gt;" ",$X$5012&lt;&gt;0),IF(X3377=$X$5012,1+COUNTIF(U$7:U3376,"&gt;0"),0),0)</f>
        <v>0</v>
      </c>
      <c r="V3377" s="178" t="s">
        <v>3566</v>
      </c>
      <c r="W3377" s="130"/>
      <c r="X3377" s="131"/>
      <c r="Y3377" s="131"/>
      <c r="Z3377" s="206"/>
      <c r="AA3377" s="134"/>
      <c r="AB3377" s="174">
        <f>IF(AC3377="totale",SUMIF(AA$7:AA3377,"somma",Z$7:Z3377)-SUMIF(AC$7:AC3376,"totale",AB$7:AB3376),0)</f>
        <v>0</v>
      </c>
      <c r="AC3377" s="134"/>
      <c r="AD3377" s="194">
        <f t="shared" si="224"/>
        <v>0</v>
      </c>
      <c r="AE3377" s="124" t="str">
        <f t="shared" si="223"/>
        <v/>
      </c>
      <c r="AF3377" s="195" t="str">
        <f t="shared" si="225"/>
        <v/>
      </c>
      <c r="AG3377" s="194" t="str">
        <f t="shared" si="226"/>
        <v/>
      </c>
      <c r="AH3377" s="194">
        <f>IF(AG3377="",0,IF(ISERROR(VLOOKUP(AG3377,AG$7:AG3376,1,FALSE)),1,0))</f>
        <v>0</v>
      </c>
      <c r="AI3377" s="194"/>
    </row>
    <row r="3378" spans="1:35" ht="16.5" customHeight="1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75">
        <f>IF(AND($X$5012&lt;&gt;" ",$X$5012&lt;&gt;0),IF(X3378=$X$5012,1+COUNTIF(U$7:U3377,"&gt;0"),0),0)</f>
        <v>0</v>
      </c>
      <c r="V3378" s="178" t="s">
        <v>3567</v>
      </c>
      <c r="W3378" s="130"/>
      <c r="X3378" s="131"/>
      <c r="Y3378" s="131"/>
      <c r="Z3378" s="206"/>
      <c r="AA3378" s="134"/>
      <c r="AB3378" s="174">
        <f>IF(AC3378="totale",SUMIF(AA$7:AA3378,"somma",Z$7:Z3378)-SUMIF(AC$7:AC3377,"totale",AB$7:AB3377),0)</f>
        <v>0</v>
      </c>
      <c r="AC3378" s="134"/>
      <c r="AD3378" s="194">
        <f t="shared" si="224"/>
        <v>0</v>
      </c>
      <c r="AE3378" s="124" t="str">
        <f t="shared" si="223"/>
        <v/>
      </c>
      <c r="AF3378" s="195" t="str">
        <f t="shared" si="225"/>
        <v/>
      </c>
      <c r="AG3378" s="194" t="str">
        <f t="shared" si="226"/>
        <v/>
      </c>
      <c r="AH3378" s="194">
        <f>IF(AG3378="",0,IF(ISERROR(VLOOKUP(AG3378,AG$7:AG3377,1,FALSE)),1,0))</f>
        <v>0</v>
      </c>
      <c r="AI3378" s="194"/>
    </row>
    <row r="3379" spans="1:35" ht="16.5" customHeight="1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75">
        <f>IF(AND($X$5012&lt;&gt;" ",$X$5012&lt;&gt;0),IF(X3379=$X$5012,1+COUNTIF(U$7:U3378,"&gt;0"),0),0)</f>
        <v>0</v>
      </c>
      <c r="V3379" s="178" t="s">
        <v>3568</v>
      </c>
      <c r="W3379" s="130"/>
      <c r="X3379" s="131"/>
      <c r="Y3379" s="131"/>
      <c r="Z3379" s="206"/>
      <c r="AA3379" s="134"/>
      <c r="AB3379" s="174">
        <f>IF(AC3379="totale",SUMIF(AA$7:AA3379,"somma",Z$7:Z3379)-SUMIF(AC$7:AC3378,"totale",AB$7:AB3378),0)</f>
        <v>0</v>
      </c>
      <c r="AC3379" s="134"/>
      <c r="AD3379" s="194">
        <f t="shared" si="224"/>
        <v>0</v>
      </c>
      <c r="AE3379" s="124" t="str">
        <f t="shared" si="223"/>
        <v/>
      </c>
      <c r="AF3379" s="195" t="str">
        <f t="shared" si="225"/>
        <v/>
      </c>
      <c r="AG3379" s="194" t="str">
        <f t="shared" si="226"/>
        <v/>
      </c>
      <c r="AH3379" s="194">
        <f>IF(AG3379="",0,IF(ISERROR(VLOOKUP(AG3379,AG$7:AG3378,1,FALSE)),1,0))</f>
        <v>0</v>
      </c>
      <c r="AI3379" s="194"/>
    </row>
    <row r="3380" spans="1:35" ht="16.5" customHeight="1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75">
        <f>IF(AND($X$5012&lt;&gt;" ",$X$5012&lt;&gt;0),IF(X3380=$X$5012,1+COUNTIF(U$7:U3379,"&gt;0"),0),0)</f>
        <v>0</v>
      </c>
      <c r="V3380" s="178" t="s">
        <v>3569</v>
      </c>
      <c r="W3380" s="130"/>
      <c r="X3380" s="131"/>
      <c r="Y3380" s="131"/>
      <c r="Z3380" s="206"/>
      <c r="AA3380" s="134"/>
      <c r="AB3380" s="174">
        <f>IF(AC3380="totale",SUMIF(AA$7:AA3380,"somma",Z$7:Z3380)-SUMIF(AC$7:AC3379,"totale",AB$7:AB3379),0)</f>
        <v>0</v>
      </c>
      <c r="AC3380" s="134"/>
      <c r="AD3380" s="194">
        <f t="shared" si="224"/>
        <v>0</v>
      </c>
      <c r="AE3380" s="124" t="str">
        <f t="shared" si="223"/>
        <v/>
      </c>
      <c r="AF3380" s="195" t="str">
        <f t="shared" si="225"/>
        <v/>
      </c>
      <c r="AG3380" s="194" t="str">
        <f t="shared" si="226"/>
        <v/>
      </c>
      <c r="AH3380" s="194">
        <f>IF(AG3380="",0,IF(ISERROR(VLOOKUP(AG3380,AG$7:AG3379,1,FALSE)),1,0))</f>
        <v>0</v>
      </c>
      <c r="AI3380" s="194"/>
    </row>
    <row r="3381" spans="1:35" ht="16.5" customHeight="1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75">
        <f>IF(AND($X$5012&lt;&gt;" ",$X$5012&lt;&gt;0),IF(X3381=$X$5012,1+COUNTIF(U$7:U3380,"&gt;0"),0),0)</f>
        <v>0</v>
      </c>
      <c r="V3381" s="178" t="s">
        <v>3570</v>
      </c>
      <c r="W3381" s="130"/>
      <c r="X3381" s="131"/>
      <c r="Y3381" s="131"/>
      <c r="Z3381" s="206"/>
      <c r="AA3381" s="134"/>
      <c r="AB3381" s="174">
        <f>IF(AC3381="totale",SUMIF(AA$7:AA3381,"somma",Z$7:Z3381)-SUMIF(AC$7:AC3380,"totale",AB$7:AB3380),0)</f>
        <v>0</v>
      </c>
      <c r="AC3381" s="134"/>
      <c r="AD3381" s="194">
        <f t="shared" si="224"/>
        <v>0</v>
      </c>
      <c r="AE3381" s="124" t="str">
        <f t="shared" si="223"/>
        <v/>
      </c>
      <c r="AF3381" s="195" t="str">
        <f t="shared" si="225"/>
        <v/>
      </c>
      <c r="AG3381" s="194" t="str">
        <f t="shared" si="226"/>
        <v/>
      </c>
      <c r="AH3381" s="194">
        <f>IF(AG3381="",0,IF(ISERROR(VLOOKUP(AG3381,AG$7:AG3380,1,FALSE)),1,0))</f>
        <v>0</v>
      </c>
      <c r="AI3381" s="194"/>
    </row>
    <row r="3382" spans="1:35" ht="16.5" customHeight="1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75">
        <f>IF(AND($X$5012&lt;&gt;" ",$X$5012&lt;&gt;0),IF(X3382=$X$5012,1+COUNTIF(U$7:U3381,"&gt;0"),0),0)</f>
        <v>0</v>
      </c>
      <c r="V3382" s="178" t="s">
        <v>3571</v>
      </c>
      <c r="W3382" s="130"/>
      <c r="X3382" s="131"/>
      <c r="Y3382" s="131"/>
      <c r="Z3382" s="206"/>
      <c r="AA3382" s="134"/>
      <c r="AB3382" s="174">
        <f>IF(AC3382="totale",SUMIF(AA$7:AA3382,"somma",Z$7:Z3382)-SUMIF(AC$7:AC3381,"totale",AB$7:AB3381),0)</f>
        <v>0</v>
      </c>
      <c r="AC3382" s="134"/>
      <c r="AD3382" s="194">
        <f t="shared" si="224"/>
        <v>0</v>
      </c>
      <c r="AE3382" s="124" t="str">
        <f t="shared" si="223"/>
        <v/>
      </c>
      <c r="AF3382" s="195" t="str">
        <f t="shared" si="225"/>
        <v/>
      </c>
      <c r="AG3382" s="194" t="str">
        <f t="shared" si="226"/>
        <v/>
      </c>
      <c r="AH3382" s="194">
        <f>IF(AG3382="",0,IF(ISERROR(VLOOKUP(AG3382,AG$7:AG3381,1,FALSE)),1,0))</f>
        <v>0</v>
      </c>
      <c r="AI3382" s="194"/>
    </row>
    <row r="3383" spans="1:35" ht="16.5" customHeight="1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75">
        <f>IF(AND($X$5012&lt;&gt;" ",$X$5012&lt;&gt;0),IF(X3383=$X$5012,1+COUNTIF(U$7:U3382,"&gt;0"),0),0)</f>
        <v>0</v>
      </c>
      <c r="V3383" s="178" t="s">
        <v>3572</v>
      </c>
      <c r="W3383" s="130"/>
      <c r="X3383" s="131"/>
      <c r="Y3383" s="131"/>
      <c r="Z3383" s="206"/>
      <c r="AA3383" s="134"/>
      <c r="AB3383" s="174">
        <f>IF(AC3383="totale",SUMIF(AA$7:AA3383,"somma",Z$7:Z3383)-SUMIF(AC$7:AC3382,"totale",AB$7:AB3382),0)</f>
        <v>0</v>
      </c>
      <c r="AC3383" s="134"/>
      <c r="AD3383" s="194">
        <f t="shared" si="224"/>
        <v>0</v>
      </c>
      <c r="AE3383" s="124" t="str">
        <f t="shared" si="223"/>
        <v/>
      </c>
      <c r="AF3383" s="195" t="str">
        <f t="shared" si="225"/>
        <v/>
      </c>
      <c r="AG3383" s="194" t="str">
        <f t="shared" si="226"/>
        <v/>
      </c>
      <c r="AH3383" s="194">
        <f>IF(AG3383="",0,IF(ISERROR(VLOOKUP(AG3383,AG$7:AG3382,1,FALSE)),1,0))</f>
        <v>0</v>
      </c>
      <c r="AI3383" s="194"/>
    </row>
    <row r="3384" spans="1:35" ht="16.5" customHeight="1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75">
        <f>IF(AND($X$5012&lt;&gt;" ",$X$5012&lt;&gt;0),IF(X3384=$X$5012,1+COUNTIF(U$7:U3383,"&gt;0"),0),0)</f>
        <v>0</v>
      </c>
      <c r="V3384" s="178" t="s">
        <v>3573</v>
      </c>
      <c r="W3384" s="130"/>
      <c r="X3384" s="131"/>
      <c r="Y3384" s="131"/>
      <c r="Z3384" s="206"/>
      <c r="AA3384" s="134"/>
      <c r="AB3384" s="174">
        <f>IF(AC3384="totale",SUMIF(AA$7:AA3384,"somma",Z$7:Z3384)-SUMIF(AC$7:AC3383,"totale",AB$7:AB3383),0)</f>
        <v>0</v>
      </c>
      <c r="AC3384" s="134"/>
      <c r="AD3384" s="194">
        <f t="shared" si="224"/>
        <v>0</v>
      </c>
      <c r="AE3384" s="124" t="str">
        <f t="shared" si="223"/>
        <v/>
      </c>
      <c r="AF3384" s="195" t="str">
        <f t="shared" si="225"/>
        <v/>
      </c>
      <c r="AG3384" s="194" t="str">
        <f t="shared" si="226"/>
        <v/>
      </c>
      <c r="AH3384" s="194">
        <f>IF(AG3384="",0,IF(ISERROR(VLOOKUP(AG3384,AG$7:AG3383,1,FALSE)),1,0))</f>
        <v>0</v>
      </c>
      <c r="AI3384" s="194"/>
    </row>
    <row r="3385" spans="1:35" ht="16.5" customHeight="1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75">
        <f>IF(AND($X$5012&lt;&gt;" ",$X$5012&lt;&gt;0),IF(X3385=$X$5012,1+COUNTIF(U$7:U3384,"&gt;0"),0),0)</f>
        <v>0</v>
      </c>
      <c r="V3385" s="178" t="s">
        <v>3574</v>
      </c>
      <c r="W3385" s="130"/>
      <c r="X3385" s="131"/>
      <c r="Y3385" s="131"/>
      <c r="Z3385" s="206"/>
      <c r="AA3385" s="134"/>
      <c r="AB3385" s="174">
        <f>IF(AC3385="totale",SUMIF(AA$7:AA3385,"somma",Z$7:Z3385)-SUMIF(AC$7:AC3384,"totale",AB$7:AB3384),0)</f>
        <v>0</v>
      </c>
      <c r="AC3385" s="134"/>
      <c r="AD3385" s="194">
        <f t="shared" si="224"/>
        <v>0</v>
      </c>
      <c r="AE3385" s="124" t="str">
        <f t="shared" si="223"/>
        <v/>
      </c>
      <c r="AF3385" s="195" t="str">
        <f t="shared" si="225"/>
        <v/>
      </c>
      <c r="AG3385" s="194" t="str">
        <f t="shared" si="226"/>
        <v/>
      </c>
      <c r="AH3385" s="194">
        <f>IF(AG3385="",0,IF(ISERROR(VLOOKUP(AG3385,AG$7:AG3384,1,FALSE)),1,0))</f>
        <v>0</v>
      </c>
      <c r="AI3385" s="194"/>
    </row>
    <row r="3386" spans="1:35" ht="16.5" customHeight="1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75">
        <f>IF(AND($X$5012&lt;&gt;" ",$X$5012&lt;&gt;0),IF(X3386=$X$5012,1+COUNTIF(U$7:U3385,"&gt;0"),0),0)</f>
        <v>0</v>
      </c>
      <c r="V3386" s="178" t="s">
        <v>3575</v>
      </c>
      <c r="W3386" s="130"/>
      <c r="X3386" s="131"/>
      <c r="Y3386" s="131"/>
      <c r="Z3386" s="206"/>
      <c r="AA3386" s="134"/>
      <c r="AB3386" s="174">
        <f>IF(AC3386="totale",SUMIF(AA$7:AA3386,"somma",Z$7:Z3386)-SUMIF(AC$7:AC3385,"totale",AB$7:AB3385),0)</f>
        <v>0</v>
      </c>
      <c r="AC3386" s="134"/>
      <c r="AD3386" s="194">
        <f t="shared" si="224"/>
        <v>0</v>
      </c>
      <c r="AE3386" s="124" t="str">
        <f t="shared" si="223"/>
        <v/>
      </c>
      <c r="AF3386" s="195" t="str">
        <f t="shared" si="225"/>
        <v/>
      </c>
      <c r="AG3386" s="194" t="str">
        <f t="shared" si="226"/>
        <v/>
      </c>
      <c r="AH3386" s="194">
        <f>IF(AG3386="",0,IF(ISERROR(VLOOKUP(AG3386,AG$7:AG3385,1,FALSE)),1,0))</f>
        <v>0</v>
      </c>
      <c r="AI3386" s="194"/>
    </row>
    <row r="3387" spans="1:35" ht="16.5" customHeight="1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75">
        <f>IF(AND($X$5012&lt;&gt;" ",$X$5012&lt;&gt;0),IF(X3387=$X$5012,1+COUNTIF(U$7:U3386,"&gt;0"),0),0)</f>
        <v>0</v>
      </c>
      <c r="V3387" s="178" t="s">
        <v>3576</v>
      </c>
      <c r="W3387" s="130"/>
      <c r="X3387" s="131"/>
      <c r="Y3387" s="131"/>
      <c r="Z3387" s="206"/>
      <c r="AA3387" s="134"/>
      <c r="AB3387" s="174">
        <f>IF(AC3387="totale",SUMIF(AA$7:AA3387,"somma",Z$7:Z3387)-SUMIF(AC$7:AC3386,"totale",AB$7:AB3386),0)</f>
        <v>0</v>
      </c>
      <c r="AC3387" s="134"/>
      <c r="AD3387" s="194">
        <f t="shared" si="224"/>
        <v>0</v>
      </c>
      <c r="AE3387" s="124" t="str">
        <f t="shared" si="223"/>
        <v/>
      </c>
      <c r="AF3387" s="195" t="str">
        <f t="shared" si="225"/>
        <v/>
      </c>
      <c r="AG3387" s="194" t="str">
        <f t="shared" si="226"/>
        <v/>
      </c>
      <c r="AH3387" s="194">
        <f>IF(AG3387="",0,IF(ISERROR(VLOOKUP(AG3387,AG$7:AG3386,1,FALSE)),1,0))</f>
        <v>0</v>
      </c>
      <c r="AI3387" s="194"/>
    </row>
    <row r="3388" spans="1:35" ht="16.5" customHeight="1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75">
        <f>IF(AND($X$5012&lt;&gt;" ",$X$5012&lt;&gt;0),IF(X3388=$X$5012,1+COUNTIF(U$7:U3387,"&gt;0"),0),0)</f>
        <v>0</v>
      </c>
      <c r="V3388" s="178" t="s">
        <v>3577</v>
      </c>
      <c r="W3388" s="130"/>
      <c r="X3388" s="131"/>
      <c r="Y3388" s="131"/>
      <c r="Z3388" s="206"/>
      <c r="AA3388" s="134"/>
      <c r="AB3388" s="174">
        <f>IF(AC3388="totale",SUMIF(AA$7:AA3388,"somma",Z$7:Z3388)-SUMIF(AC$7:AC3387,"totale",AB$7:AB3387),0)</f>
        <v>0</v>
      </c>
      <c r="AC3388" s="134"/>
      <c r="AD3388" s="194">
        <f t="shared" si="224"/>
        <v>0</v>
      </c>
      <c r="AE3388" s="124" t="str">
        <f t="shared" si="223"/>
        <v/>
      </c>
      <c r="AF3388" s="195" t="str">
        <f t="shared" si="225"/>
        <v/>
      </c>
      <c r="AG3388" s="194" t="str">
        <f t="shared" si="226"/>
        <v/>
      </c>
      <c r="AH3388" s="194">
        <f>IF(AG3388="",0,IF(ISERROR(VLOOKUP(AG3388,AG$7:AG3387,1,FALSE)),1,0))</f>
        <v>0</v>
      </c>
      <c r="AI3388" s="194"/>
    </row>
    <row r="3389" spans="1:35" ht="16.5" customHeight="1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75">
        <f>IF(AND($X$5012&lt;&gt;" ",$X$5012&lt;&gt;0),IF(X3389=$X$5012,1+COUNTIF(U$7:U3388,"&gt;0"),0),0)</f>
        <v>0</v>
      </c>
      <c r="V3389" s="178" t="s">
        <v>3578</v>
      </c>
      <c r="W3389" s="130"/>
      <c r="X3389" s="131"/>
      <c r="Y3389" s="131"/>
      <c r="Z3389" s="206"/>
      <c r="AA3389" s="134"/>
      <c r="AB3389" s="174">
        <f>IF(AC3389="totale",SUMIF(AA$7:AA3389,"somma",Z$7:Z3389)-SUMIF(AC$7:AC3388,"totale",AB$7:AB3388),0)</f>
        <v>0</v>
      </c>
      <c r="AC3389" s="134"/>
      <c r="AD3389" s="194">
        <f t="shared" si="224"/>
        <v>0</v>
      </c>
      <c r="AE3389" s="124" t="str">
        <f t="shared" si="223"/>
        <v/>
      </c>
      <c r="AF3389" s="195" t="str">
        <f t="shared" si="225"/>
        <v/>
      </c>
      <c r="AG3389" s="194" t="str">
        <f t="shared" si="226"/>
        <v/>
      </c>
      <c r="AH3389" s="194">
        <f>IF(AG3389="",0,IF(ISERROR(VLOOKUP(AG3389,AG$7:AG3388,1,FALSE)),1,0))</f>
        <v>0</v>
      </c>
      <c r="AI3389" s="194"/>
    </row>
    <row r="3390" spans="1:35" ht="16.5" customHeight="1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75">
        <f>IF(AND($X$5012&lt;&gt;" ",$X$5012&lt;&gt;0),IF(X3390=$X$5012,1+COUNTIF(U$7:U3389,"&gt;0"),0),0)</f>
        <v>0</v>
      </c>
      <c r="V3390" s="178" t="s">
        <v>3579</v>
      </c>
      <c r="W3390" s="130"/>
      <c r="X3390" s="131"/>
      <c r="Y3390" s="131"/>
      <c r="Z3390" s="206"/>
      <c r="AA3390" s="134"/>
      <c r="AB3390" s="174">
        <f>IF(AC3390="totale",SUMIF(AA$7:AA3390,"somma",Z$7:Z3390)-SUMIF(AC$7:AC3389,"totale",AB$7:AB3389),0)</f>
        <v>0</v>
      </c>
      <c r="AC3390" s="134"/>
      <c r="AD3390" s="194">
        <f t="shared" si="224"/>
        <v>0</v>
      </c>
      <c r="AE3390" s="124" t="str">
        <f t="shared" si="223"/>
        <v/>
      </c>
      <c r="AF3390" s="195" t="str">
        <f t="shared" si="225"/>
        <v/>
      </c>
      <c r="AG3390" s="194" t="str">
        <f t="shared" si="226"/>
        <v/>
      </c>
      <c r="AH3390" s="194">
        <f>IF(AG3390="",0,IF(ISERROR(VLOOKUP(AG3390,AG$7:AG3389,1,FALSE)),1,0))</f>
        <v>0</v>
      </c>
      <c r="AI3390" s="194"/>
    </row>
    <row r="3391" spans="1:35" ht="16.5" customHeight="1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75">
        <f>IF(AND($X$5012&lt;&gt;" ",$X$5012&lt;&gt;0),IF(X3391=$X$5012,1+COUNTIF(U$7:U3390,"&gt;0"),0),0)</f>
        <v>0</v>
      </c>
      <c r="V3391" s="178" t="s">
        <v>3580</v>
      </c>
      <c r="W3391" s="130"/>
      <c r="X3391" s="131"/>
      <c r="Y3391" s="131"/>
      <c r="Z3391" s="206"/>
      <c r="AA3391" s="134"/>
      <c r="AB3391" s="174">
        <f>IF(AC3391="totale",SUMIF(AA$7:AA3391,"somma",Z$7:Z3391)-SUMIF(AC$7:AC3390,"totale",AB$7:AB3390),0)</f>
        <v>0</v>
      </c>
      <c r="AC3391" s="134"/>
      <c r="AD3391" s="194">
        <f t="shared" si="224"/>
        <v>0</v>
      </c>
      <c r="AE3391" s="124" t="str">
        <f t="shared" si="223"/>
        <v/>
      </c>
      <c r="AF3391" s="195" t="str">
        <f t="shared" si="225"/>
        <v/>
      </c>
      <c r="AG3391" s="194" t="str">
        <f t="shared" si="226"/>
        <v/>
      </c>
      <c r="AH3391" s="194">
        <f>IF(AG3391="",0,IF(ISERROR(VLOOKUP(AG3391,AG$7:AG3390,1,FALSE)),1,0))</f>
        <v>0</v>
      </c>
      <c r="AI3391" s="194"/>
    </row>
    <row r="3392" spans="1:35" ht="16.5" customHeight="1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75">
        <f>IF(AND($X$5012&lt;&gt;" ",$X$5012&lt;&gt;0),IF(X3392=$X$5012,1+COUNTIF(U$7:U3391,"&gt;0"),0),0)</f>
        <v>0</v>
      </c>
      <c r="V3392" s="178" t="s">
        <v>3581</v>
      </c>
      <c r="W3392" s="130"/>
      <c r="X3392" s="131"/>
      <c r="Y3392" s="131"/>
      <c r="Z3392" s="206"/>
      <c r="AA3392" s="134"/>
      <c r="AB3392" s="174">
        <f>IF(AC3392="totale",SUMIF(AA$7:AA3392,"somma",Z$7:Z3392)-SUMIF(AC$7:AC3391,"totale",AB$7:AB3391),0)</f>
        <v>0</v>
      </c>
      <c r="AC3392" s="134"/>
      <c r="AD3392" s="194">
        <f t="shared" si="224"/>
        <v>0</v>
      </c>
      <c r="AE3392" s="124" t="str">
        <f t="shared" si="223"/>
        <v/>
      </c>
      <c r="AF3392" s="195" t="str">
        <f t="shared" si="225"/>
        <v/>
      </c>
      <c r="AG3392" s="194" t="str">
        <f t="shared" si="226"/>
        <v/>
      </c>
      <c r="AH3392" s="194">
        <f>IF(AG3392="",0,IF(ISERROR(VLOOKUP(AG3392,AG$7:AG3391,1,FALSE)),1,0))</f>
        <v>0</v>
      </c>
      <c r="AI3392" s="194"/>
    </row>
    <row r="3393" spans="1:35" ht="16.5" customHeight="1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75">
        <f>IF(AND($X$5012&lt;&gt;" ",$X$5012&lt;&gt;0),IF(X3393=$X$5012,1+COUNTIF(U$7:U3392,"&gt;0"),0),0)</f>
        <v>0</v>
      </c>
      <c r="V3393" s="178" t="s">
        <v>3582</v>
      </c>
      <c r="W3393" s="130"/>
      <c r="X3393" s="131"/>
      <c r="Y3393" s="131"/>
      <c r="Z3393" s="206"/>
      <c r="AA3393" s="134"/>
      <c r="AB3393" s="174">
        <f>IF(AC3393="totale",SUMIF(AA$7:AA3393,"somma",Z$7:Z3393)-SUMIF(AC$7:AC3392,"totale",AB$7:AB3392),0)</f>
        <v>0</v>
      </c>
      <c r="AC3393" s="134"/>
      <c r="AD3393" s="194">
        <f t="shared" si="224"/>
        <v>0</v>
      </c>
      <c r="AE3393" s="124" t="str">
        <f t="shared" si="223"/>
        <v/>
      </c>
      <c r="AF3393" s="195" t="str">
        <f t="shared" si="225"/>
        <v/>
      </c>
      <c r="AG3393" s="194" t="str">
        <f t="shared" si="226"/>
        <v/>
      </c>
      <c r="AH3393" s="194">
        <f>IF(AG3393="",0,IF(ISERROR(VLOOKUP(AG3393,AG$7:AG3392,1,FALSE)),1,0))</f>
        <v>0</v>
      </c>
      <c r="AI3393" s="194"/>
    </row>
    <row r="3394" spans="1:35" ht="16.5" customHeight="1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75">
        <f>IF(AND($X$5012&lt;&gt;" ",$X$5012&lt;&gt;0),IF(X3394=$X$5012,1+COUNTIF(U$7:U3393,"&gt;0"),0),0)</f>
        <v>0</v>
      </c>
      <c r="V3394" s="178" t="s">
        <v>3583</v>
      </c>
      <c r="W3394" s="130"/>
      <c r="X3394" s="131"/>
      <c r="Y3394" s="131"/>
      <c r="Z3394" s="206"/>
      <c r="AA3394" s="134"/>
      <c r="AB3394" s="174">
        <f>IF(AC3394="totale",SUMIF(AA$7:AA3394,"somma",Z$7:Z3394)-SUMIF(AC$7:AC3393,"totale",AB$7:AB3393),0)</f>
        <v>0</v>
      </c>
      <c r="AC3394" s="134"/>
      <c r="AD3394" s="194">
        <f t="shared" si="224"/>
        <v>0</v>
      </c>
      <c r="AE3394" s="124" t="str">
        <f t="shared" si="223"/>
        <v/>
      </c>
      <c r="AF3394" s="195" t="str">
        <f t="shared" si="225"/>
        <v/>
      </c>
      <c r="AG3394" s="194" t="str">
        <f t="shared" si="226"/>
        <v/>
      </c>
      <c r="AH3394" s="194">
        <f>IF(AG3394="",0,IF(ISERROR(VLOOKUP(AG3394,AG$7:AG3393,1,FALSE)),1,0))</f>
        <v>0</v>
      </c>
      <c r="AI3394" s="194"/>
    </row>
    <row r="3395" spans="1:35" ht="16.5" customHeight="1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75">
        <f>IF(AND($X$5012&lt;&gt;" ",$X$5012&lt;&gt;0),IF(X3395=$X$5012,1+COUNTIF(U$7:U3394,"&gt;0"),0),0)</f>
        <v>0</v>
      </c>
      <c r="V3395" s="178" t="s">
        <v>3584</v>
      </c>
      <c r="W3395" s="130"/>
      <c r="X3395" s="131"/>
      <c r="Y3395" s="131"/>
      <c r="Z3395" s="206"/>
      <c r="AA3395" s="134"/>
      <c r="AB3395" s="174">
        <f>IF(AC3395="totale",SUMIF(AA$7:AA3395,"somma",Z$7:Z3395)-SUMIF(AC$7:AC3394,"totale",AB$7:AB3394),0)</f>
        <v>0</v>
      </c>
      <c r="AC3395" s="134"/>
      <c r="AD3395" s="194">
        <f t="shared" si="224"/>
        <v>0</v>
      </c>
      <c r="AE3395" s="124" t="str">
        <f t="shared" si="223"/>
        <v/>
      </c>
      <c r="AF3395" s="195" t="str">
        <f t="shared" si="225"/>
        <v/>
      </c>
      <c r="AG3395" s="194" t="str">
        <f t="shared" si="226"/>
        <v/>
      </c>
      <c r="AH3395" s="194">
        <f>IF(AG3395="",0,IF(ISERROR(VLOOKUP(AG3395,AG$7:AG3394,1,FALSE)),1,0))</f>
        <v>0</v>
      </c>
      <c r="AI3395" s="194"/>
    </row>
    <row r="3396" spans="1:35" ht="16.5" customHeight="1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75">
        <f>IF(AND($X$5012&lt;&gt;" ",$X$5012&lt;&gt;0),IF(X3396=$X$5012,1+COUNTIF(U$7:U3395,"&gt;0"),0),0)</f>
        <v>0</v>
      </c>
      <c r="V3396" s="178" t="s">
        <v>3585</v>
      </c>
      <c r="W3396" s="130"/>
      <c r="X3396" s="131"/>
      <c r="Y3396" s="131"/>
      <c r="Z3396" s="206"/>
      <c r="AA3396" s="134"/>
      <c r="AB3396" s="174">
        <f>IF(AC3396="totale",SUMIF(AA$7:AA3396,"somma",Z$7:Z3396)-SUMIF(AC$7:AC3395,"totale",AB$7:AB3395),0)</f>
        <v>0</v>
      </c>
      <c r="AC3396" s="134"/>
      <c r="AD3396" s="194">
        <f t="shared" si="224"/>
        <v>0</v>
      </c>
      <c r="AE3396" s="124" t="str">
        <f t="shared" si="223"/>
        <v/>
      </c>
      <c r="AF3396" s="195" t="str">
        <f t="shared" si="225"/>
        <v/>
      </c>
      <c r="AG3396" s="194" t="str">
        <f t="shared" si="226"/>
        <v/>
      </c>
      <c r="AH3396" s="194">
        <f>IF(AG3396="",0,IF(ISERROR(VLOOKUP(AG3396,AG$7:AG3395,1,FALSE)),1,0))</f>
        <v>0</v>
      </c>
      <c r="AI3396" s="194"/>
    </row>
    <row r="3397" spans="1:35" ht="16.5" customHeight="1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75">
        <f>IF(AND($X$5012&lt;&gt;" ",$X$5012&lt;&gt;0),IF(X3397=$X$5012,1+COUNTIF(U$7:U3396,"&gt;0"),0),0)</f>
        <v>0</v>
      </c>
      <c r="V3397" s="178" t="s">
        <v>3586</v>
      </c>
      <c r="W3397" s="130"/>
      <c r="X3397" s="131"/>
      <c r="Y3397" s="131"/>
      <c r="Z3397" s="206"/>
      <c r="AA3397" s="134"/>
      <c r="AB3397" s="174">
        <f>IF(AC3397="totale",SUMIF(AA$7:AA3397,"somma",Z$7:Z3397)-SUMIF(AC$7:AC3396,"totale",AB$7:AB3396),0)</f>
        <v>0</v>
      </c>
      <c r="AC3397" s="134"/>
      <c r="AD3397" s="194">
        <f t="shared" si="224"/>
        <v>0</v>
      </c>
      <c r="AE3397" s="124" t="str">
        <f t="shared" si="223"/>
        <v/>
      </c>
      <c r="AF3397" s="195" t="str">
        <f t="shared" si="225"/>
        <v/>
      </c>
      <c r="AG3397" s="194" t="str">
        <f t="shared" si="226"/>
        <v/>
      </c>
      <c r="AH3397" s="194">
        <f>IF(AG3397="",0,IF(ISERROR(VLOOKUP(AG3397,AG$7:AG3396,1,FALSE)),1,0))</f>
        <v>0</v>
      </c>
      <c r="AI3397" s="194"/>
    </row>
    <row r="3398" spans="1:35" ht="16.5" customHeight="1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75">
        <f>IF(AND($X$5012&lt;&gt;" ",$X$5012&lt;&gt;0),IF(X3398=$X$5012,1+COUNTIF(U$7:U3397,"&gt;0"),0),0)</f>
        <v>0</v>
      </c>
      <c r="V3398" s="178" t="s">
        <v>3587</v>
      </c>
      <c r="W3398" s="130"/>
      <c r="X3398" s="131"/>
      <c r="Y3398" s="131"/>
      <c r="Z3398" s="206"/>
      <c r="AA3398" s="134"/>
      <c r="AB3398" s="174">
        <f>IF(AC3398="totale",SUMIF(AA$7:AA3398,"somma",Z$7:Z3398)-SUMIF(AC$7:AC3397,"totale",AB$7:AB3397),0)</f>
        <v>0</v>
      </c>
      <c r="AC3398" s="134"/>
      <c r="AD3398" s="194">
        <f t="shared" si="224"/>
        <v>0</v>
      </c>
      <c r="AE3398" s="124" t="str">
        <f t="shared" ref="AE3398:AE3461" si="227">IF(W3398&gt;0,CONCATENATE(MONTH(W3398)&amp;X3398),"")</f>
        <v/>
      </c>
      <c r="AF3398" s="195" t="str">
        <f t="shared" si="225"/>
        <v/>
      </c>
      <c r="AG3398" s="194" t="str">
        <f t="shared" si="226"/>
        <v/>
      </c>
      <c r="AH3398" s="194">
        <f>IF(AG3398="",0,IF(ISERROR(VLOOKUP(AG3398,AG$7:AG3397,1,FALSE)),1,0))</f>
        <v>0</v>
      </c>
      <c r="AI3398" s="194"/>
    </row>
    <row r="3399" spans="1:35" ht="16.5" customHeight="1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75">
        <f>IF(AND($X$5012&lt;&gt;" ",$X$5012&lt;&gt;0),IF(X3399=$X$5012,1+COUNTIF(U$7:U3398,"&gt;0"),0),0)</f>
        <v>0</v>
      </c>
      <c r="V3399" s="178" t="s">
        <v>3588</v>
      </c>
      <c r="W3399" s="130"/>
      <c r="X3399" s="131"/>
      <c r="Y3399" s="131"/>
      <c r="Z3399" s="206"/>
      <c r="AA3399" s="134"/>
      <c r="AB3399" s="174">
        <f>IF(AC3399="totale",SUMIF(AA$7:AA3399,"somma",Z$7:Z3399)-SUMIF(AC$7:AC3398,"totale",AB$7:AB3398),0)</f>
        <v>0</v>
      </c>
      <c r="AC3399" s="134"/>
      <c r="AD3399" s="194">
        <f t="shared" si="224"/>
        <v>0</v>
      </c>
      <c r="AE3399" s="124" t="str">
        <f t="shared" si="227"/>
        <v/>
      </c>
      <c r="AF3399" s="195" t="str">
        <f t="shared" si="225"/>
        <v/>
      </c>
      <c r="AG3399" s="194" t="str">
        <f t="shared" si="226"/>
        <v/>
      </c>
      <c r="AH3399" s="194">
        <f>IF(AG3399="",0,IF(ISERROR(VLOOKUP(AG3399,AG$7:AG3398,1,FALSE)),1,0))</f>
        <v>0</v>
      </c>
      <c r="AI3399" s="194"/>
    </row>
    <row r="3400" spans="1:35" ht="16.5" customHeight="1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75">
        <f>IF(AND($X$5012&lt;&gt;" ",$X$5012&lt;&gt;0),IF(X3400=$X$5012,1+COUNTIF(U$7:U3399,"&gt;0"),0),0)</f>
        <v>0</v>
      </c>
      <c r="V3400" s="178" t="s">
        <v>3589</v>
      </c>
      <c r="W3400" s="130"/>
      <c r="X3400" s="131"/>
      <c r="Y3400" s="131"/>
      <c r="Z3400" s="206"/>
      <c r="AA3400" s="134"/>
      <c r="AB3400" s="174">
        <f>IF(AC3400="totale",SUMIF(AA$7:AA3400,"somma",Z$7:Z3400)-SUMIF(AC$7:AC3399,"totale",AB$7:AB3399),0)</f>
        <v>0</v>
      </c>
      <c r="AC3400" s="134"/>
      <c r="AD3400" s="194">
        <f t="shared" ref="AD3400:AD3463" si="228">IF(ISBLANK(X3400),0,VLOOKUP(X3400,$B$8:$E$57,1,FALSE))</f>
        <v>0</v>
      </c>
      <c r="AE3400" s="124" t="str">
        <f t="shared" si="227"/>
        <v/>
      </c>
      <c r="AF3400" s="195" t="str">
        <f t="shared" ref="AF3400:AF3463" si="229">IF(OR(AND(Z3400&lt;&gt;0,ISBLANK(X3400)),ISERROR(AD3400)),"ERR","")</f>
        <v/>
      </c>
      <c r="AG3400" s="194" t="str">
        <f t="shared" si="226"/>
        <v/>
      </c>
      <c r="AH3400" s="194">
        <f>IF(AG3400="",0,IF(ISERROR(VLOOKUP(AG3400,AG$7:AG3399,1,FALSE)),1,0))</f>
        <v>0</v>
      </c>
      <c r="AI3400" s="194"/>
    </row>
    <row r="3401" spans="1:35" ht="16.5" customHeight="1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75">
        <f>IF(AND($X$5012&lt;&gt;" ",$X$5012&lt;&gt;0),IF(X3401=$X$5012,1+COUNTIF(U$7:U3400,"&gt;0"),0),0)</f>
        <v>0</v>
      </c>
      <c r="V3401" s="178" t="s">
        <v>3590</v>
      </c>
      <c r="W3401" s="130"/>
      <c r="X3401" s="131"/>
      <c r="Y3401" s="131"/>
      <c r="Z3401" s="206"/>
      <c r="AA3401" s="134"/>
      <c r="AB3401" s="174">
        <f>IF(AC3401="totale",SUMIF(AA$7:AA3401,"somma",Z$7:Z3401)-SUMIF(AC$7:AC3400,"totale",AB$7:AB3400),0)</f>
        <v>0</v>
      </c>
      <c r="AC3401" s="134"/>
      <c r="AD3401" s="194">
        <f t="shared" si="228"/>
        <v>0</v>
      </c>
      <c r="AE3401" s="124" t="str">
        <f t="shared" si="227"/>
        <v/>
      </c>
      <c r="AF3401" s="195" t="str">
        <f t="shared" si="229"/>
        <v/>
      </c>
      <c r="AG3401" s="194" t="str">
        <f t="shared" si="226"/>
        <v/>
      </c>
      <c r="AH3401" s="194">
        <f>IF(AG3401="",0,IF(ISERROR(VLOOKUP(AG3401,AG$7:AG3400,1,FALSE)),1,0))</f>
        <v>0</v>
      </c>
      <c r="AI3401" s="194"/>
    </row>
    <row r="3402" spans="1:35" ht="16.5" customHeight="1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75">
        <f>IF(AND($X$5012&lt;&gt;" ",$X$5012&lt;&gt;0),IF(X3402=$X$5012,1+COUNTIF(U$7:U3401,"&gt;0"),0),0)</f>
        <v>0</v>
      </c>
      <c r="V3402" s="178" t="s">
        <v>3591</v>
      </c>
      <c r="W3402" s="130"/>
      <c r="X3402" s="131"/>
      <c r="Y3402" s="131"/>
      <c r="Z3402" s="206"/>
      <c r="AA3402" s="134"/>
      <c r="AB3402" s="174">
        <f>IF(AC3402="totale",SUMIF(AA$7:AA3402,"somma",Z$7:Z3402)-SUMIF(AC$7:AC3401,"totale",AB$7:AB3401),0)</f>
        <v>0</v>
      </c>
      <c r="AC3402" s="134"/>
      <c r="AD3402" s="194">
        <f t="shared" si="228"/>
        <v>0</v>
      </c>
      <c r="AE3402" s="124" t="str">
        <f t="shared" si="227"/>
        <v/>
      </c>
      <c r="AF3402" s="195" t="str">
        <f t="shared" si="229"/>
        <v/>
      </c>
      <c r="AG3402" s="194" t="str">
        <f t="shared" ref="AG3402:AG3465" si="230">IF(W3402&gt;0,CONCATENATE(MONTH(W3402),"-",YEAR(W3402)),"")</f>
        <v/>
      </c>
      <c r="AH3402" s="194">
        <f>IF(AG3402="",0,IF(ISERROR(VLOOKUP(AG3402,AG$7:AG3401,1,FALSE)),1,0))</f>
        <v>0</v>
      </c>
      <c r="AI3402" s="194"/>
    </row>
    <row r="3403" spans="1:35" ht="16.5" customHeight="1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75">
        <f>IF(AND($X$5012&lt;&gt;" ",$X$5012&lt;&gt;0),IF(X3403=$X$5012,1+COUNTIF(U$7:U3402,"&gt;0"),0),0)</f>
        <v>0</v>
      </c>
      <c r="V3403" s="178" t="s">
        <v>3592</v>
      </c>
      <c r="W3403" s="130"/>
      <c r="X3403" s="131"/>
      <c r="Y3403" s="131"/>
      <c r="Z3403" s="206"/>
      <c r="AA3403" s="134"/>
      <c r="AB3403" s="174">
        <f>IF(AC3403="totale",SUMIF(AA$7:AA3403,"somma",Z$7:Z3403)-SUMIF(AC$7:AC3402,"totale",AB$7:AB3402),0)</f>
        <v>0</v>
      </c>
      <c r="AC3403" s="134"/>
      <c r="AD3403" s="194">
        <f t="shared" si="228"/>
        <v>0</v>
      </c>
      <c r="AE3403" s="124" t="str">
        <f t="shared" si="227"/>
        <v/>
      </c>
      <c r="AF3403" s="195" t="str">
        <f t="shared" si="229"/>
        <v/>
      </c>
      <c r="AG3403" s="194" t="str">
        <f t="shared" si="230"/>
        <v/>
      </c>
      <c r="AH3403" s="194">
        <f>IF(AG3403="",0,IF(ISERROR(VLOOKUP(AG3403,AG$7:AG3402,1,FALSE)),1,0))</f>
        <v>0</v>
      </c>
      <c r="AI3403" s="194"/>
    </row>
    <row r="3404" spans="1:35" ht="16.5" customHeight="1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75">
        <f>IF(AND($X$5012&lt;&gt;" ",$X$5012&lt;&gt;0),IF(X3404=$X$5012,1+COUNTIF(U$7:U3403,"&gt;0"),0),0)</f>
        <v>0</v>
      </c>
      <c r="V3404" s="178" t="s">
        <v>3593</v>
      </c>
      <c r="W3404" s="130"/>
      <c r="X3404" s="131"/>
      <c r="Y3404" s="131"/>
      <c r="Z3404" s="206"/>
      <c r="AA3404" s="134"/>
      <c r="AB3404" s="174">
        <f>IF(AC3404="totale",SUMIF(AA$7:AA3404,"somma",Z$7:Z3404)-SUMIF(AC$7:AC3403,"totale",AB$7:AB3403),0)</f>
        <v>0</v>
      </c>
      <c r="AC3404" s="134"/>
      <c r="AD3404" s="194">
        <f t="shared" si="228"/>
        <v>0</v>
      </c>
      <c r="AE3404" s="124" t="str">
        <f t="shared" si="227"/>
        <v/>
      </c>
      <c r="AF3404" s="195" t="str">
        <f t="shared" si="229"/>
        <v/>
      </c>
      <c r="AG3404" s="194" t="str">
        <f t="shared" si="230"/>
        <v/>
      </c>
      <c r="AH3404" s="194">
        <f>IF(AG3404="",0,IF(ISERROR(VLOOKUP(AG3404,AG$7:AG3403,1,FALSE)),1,0))</f>
        <v>0</v>
      </c>
      <c r="AI3404" s="194"/>
    </row>
    <row r="3405" spans="1:35" ht="16.5" customHeight="1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75">
        <f>IF(AND($X$5012&lt;&gt;" ",$X$5012&lt;&gt;0),IF(X3405=$X$5012,1+COUNTIF(U$7:U3404,"&gt;0"),0),0)</f>
        <v>0</v>
      </c>
      <c r="V3405" s="178" t="s">
        <v>3594</v>
      </c>
      <c r="W3405" s="130"/>
      <c r="X3405" s="131"/>
      <c r="Y3405" s="131"/>
      <c r="Z3405" s="206"/>
      <c r="AA3405" s="134"/>
      <c r="AB3405" s="174">
        <f>IF(AC3405="totale",SUMIF(AA$7:AA3405,"somma",Z$7:Z3405)-SUMIF(AC$7:AC3404,"totale",AB$7:AB3404),0)</f>
        <v>0</v>
      </c>
      <c r="AC3405" s="134"/>
      <c r="AD3405" s="194">
        <f t="shared" si="228"/>
        <v>0</v>
      </c>
      <c r="AE3405" s="124" t="str">
        <f t="shared" si="227"/>
        <v/>
      </c>
      <c r="AF3405" s="195" t="str">
        <f t="shared" si="229"/>
        <v/>
      </c>
      <c r="AG3405" s="194" t="str">
        <f t="shared" si="230"/>
        <v/>
      </c>
      <c r="AH3405" s="194">
        <f>IF(AG3405="",0,IF(ISERROR(VLOOKUP(AG3405,AG$7:AG3404,1,FALSE)),1,0))</f>
        <v>0</v>
      </c>
      <c r="AI3405" s="194"/>
    </row>
    <row r="3406" spans="1:35" ht="16.5" customHeight="1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75">
        <f>IF(AND($X$5012&lt;&gt;" ",$X$5012&lt;&gt;0),IF(X3406=$X$5012,1+COUNTIF(U$7:U3405,"&gt;0"),0),0)</f>
        <v>0</v>
      </c>
      <c r="V3406" s="178" t="s">
        <v>3595</v>
      </c>
      <c r="W3406" s="130"/>
      <c r="X3406" s="131"/>
      <c r="Y3406" s="131"/>
      <c r="Z3406" s="206"/>
      <c r="AA3406" s="134"/>
      <c r="AB3406" s="174">
        <f>IF(AC3406="totale",SUMIF(AA$7:AA3406,"somma",Z$7:Z3406)-SUMIF(AC$7:AC3405,"totale",AB$7:AB3405),0)</f>
        <v>0</v>
      </c>
      <c r="AC3406" s="134"/>
      <c r="AD3406" s="194">
        <f t="shared" si="228"/>
        <v>0</v>
      </c>
      <c r="AE3406" s="124" t="str">
        <f t="shared" si="227"/>
        <v/>
      </c>
      <c r="AF3406" s="195" t="str">
        <f t="shared" si="229"/>
        <v/>
      </c>
      <c r="AG3406" s="194" t="str">
        <f t="shared" si="230"/>
        <v/>
      </c>
      <c r="AH3406" s="194">
        <f>IF(AG3406="",0,IF(ISERROR(VLOOKUP(AG3406,AG$7:AG3405,1,FALSE)),1,0))</f>
        <v>0</v>
      </c>
      <c r="AI3406" s="194"/>
    </row>
    <row r="3407" spans="1:35" ht="16.5" customHeight="1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75">
        <f>IF(AND($X$5012&lt;&gt;" ",$X$5012&lt;&gt;0),IF(X3407=$X$5012,1+COUNTIF(U$7:U3406,"&gt;0"),0),0)</f>
        <v>0</v>
      </c>
      <c r="V3407" s="178" t="s">
        <v>3596</v>
      </c>
      <c r="W3407" s="130"/>
      <c r="X3407" s="131"/>
      <c r="Y3407" s="131"/>
      <c r="Z3407" s="206"/>
      <c r="AA3407" s="134"/>
      <c r="AB3407" s="174">
        <f>IF(AC3407="totale",SUMIF(AA$7:AA3407,"somma",Z$7:Z3407)-SUMIF(AC$7:AC3406,"totale",AB$7:AB3406),0)</f>
        <v>0</v>
      </c>
      <c r="AC3407" s="134"/>
      <c r="AD3407" s="194">
        <f t="shared" si="228"/>
        <v>0</v>
      </c>
      <c r="AE3407" s="124" t="str">
        <f t="shared" si="227"/>
        <v/>
      </c>
      <c r="AF3407" s="195" t="str">
        <f t="shared" si="229"/>
        <v/>
      </c>
      <c r="AG3407" s="194" t="str">
        <f t="shared" si="230"/>
        <v/>
      </c>
      <c r="AH3407" s="194">
        <f>IF(AG3407="",0,IF(ISERROR(VLOOKUP(AG3407,AG$7:AG3406,1,FALSE)),1,0))</f>
        <v>0</v>
      </c>
      <c r="AI3407" s="194"/>
    </row>
    <row r="3408" spans="1:35" ht="16.5" customHeight="1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75">
        <f>IF(AND($X$5012&lt;&gt;" ",$X$5012&lt;&gt;0),IF(X3408=$X$5012,1+COUNTIF(U$7:U3407,"&gt;0"),0),0)</f>
        <v>0</v>
      </c>
      <c r="V3408" s="178" t="s">
        <v>3597</v>
      </c>
      <c r="W3408" s="130"/>
      <c r="X3408" s="131"/>
      <c r="Y3408" s="131"/>
      <c r="Z3408" s="206"/>
      <c r="AA3408" s="134"/>
      <c r="AB3408" s="174">
        <f>IF(AC3408="totale",SUMIF(AA$7:AA3408,"somma",Z$7:Z3408)-SUMIF(AC$7:AC3407,"totale",AB$7:AB3407),0)</f>
        <v>0</v>
      </c>
      <c r="AC3408" s="134"/>
      <c r="AD3408" s="194">
        <f t="shared" si="228"/>
        <v>0</v>
      </c>
      <c r="AE3408" s="124" t="str">
        <f t="shared" si="227"/>
        <v/>
      </c>
      <c r="AF3408" s="195" t="str">
        <f t="shared" si="229"/>
        <v/>
      </c>
      <c r="AG3408" s="194" t="str">
        <f t="shared" si="230"/>
        <v/>
      </c>
      <c r="AH3408" s="194">
        <f>IF(AG3408="",0,IF(ISERROR(VLOOKUP(AG3408,AG$7:AG3407,1,FALSE)),1,0))</f>
        <v>0</v>
      </c>
      <c r="AI3408" s="194"/>
    </row>
    <row r="3409" spans="1:35" ht="16.5" customHeight="1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75">
        <f>IF(AND($X$5012&lt;&gt;" ",$X$5012&lt;&gt;0),IF(X3409=$X$5012,1+COUNTIF(U$7:U3408,"&gt;0"),0),0)</f>
        <v>0</v>
      </c>
      <c r="V3409" s="178" t="s">
        <v>3598</v>
      </c>
      <c r="W3409" s="130"/>
      <c r="X3409" s="131"/>
      <c r="Y3409" s="131"/>
      <c r="Z3409" s="206"/>
      <c r="AA3409" s="134"/>
      <c r="AB3409" s="174">
        <f>IF(AC3409="totale",SUMIF(AA$7:AA3409,"somma",Z$7:Z3409)-SUMIF(AC$7:AC3408,"totale",AB$7:AB3408),0)</f>
        <v>0</v>
      </c>
      <c r="AC3409" s="134"/>
      <c r="AD3409" s="194">
        <f t="shared" si="228"/>
        <v>0</v>
      </c>
      <c r="AE3409" s="124" t="str">
        <f t="shared" si="227"/>
        <v/>
      </c>
      <c r="AF3409" s="195" t="str">
        <f t="shared" si="229"/>
        <v/>
      </c>
      <c r="AG3409" s="194" t="str">
        <f t="shared" si="230"/>
        <v/>
      </c>
      <c r="AH3409" s="194">
        <f>IF(AG3409="",0,IF(ISERROR(VLOOKUP(AG3409,AG$7:AG3408,1,FALSE)),1,0))</f>
        <v>0</v>
      </c>
      <c r="AI3409" s="194"/>
    </row>
    <row r="3410" spans="1:35" ht="16.5" customHeight="1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75">
        <f>IF(AND($X$5012&lt;&gt;" ",$X$5012&lt;&gt;0),IF(X3410=$X$5012,1+COUNTIF(U$7:U3409,"&gt;0"),0),0)</f>
        <v>0</v>
      </c>
      <c r="V3410" s="178" t="s">
        <v>3599</v>
      </c>
      <c r="W3410" s="130"/>
      <c r="X3410" s="131"/>
      <c r="Y3410" s="131"/>
      <c r="Z3410" s="206"/>
      <c r="AA3410" s="134"/>
      <c r="AB3410" s="174">
        <f>IF(AC3410="totale",SUMIF(AA$7:AA3410,"somma",Z$7:Z3410)-SUMIF(AC$7:AC3409,"totale",AB$7:AB3409),0)</f>
        <v>0</v>
      </c>
      <c r="AC3410" s="134"/>
      <c r="AD3410" s="194">
        <f t="shared" si="228"/>
        <v>0</v>
      </c>
      <c r="AE3410" s="124" t="str">
        <f t="shared" si="227"/>
        <v/>
      </c>
      <c r="AF3410" s="195" t="str">
        <f t="shared" si="229"/>
        <v/>
      </c>
      <c r="AG3410" s="194" t="str">
        <f t="shared" si="230"/>
        <v/>
      </c>
      <c r="AH3410" s="194">
        <f>IF(AG3410="",0,IF(ISERROR(VLOOKUP(AG3410,AG$7:AG3409,1,FALSE)),1,0))</f>
        <v>0</v>
      </c>
      <c r="AI3410" s="194"/>
    </row>
    <row r="3411" spans="1:35" ht="16.5" customHeight="1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75">
        <f>IF(AND($X$5012&lt;&gt;" ",$X$5012&lt;&gt;0),IF(X3411=$X$5012,1+COUNTIF(U$7:U3410,"&gt;0"),0),0)</f>
        <v>0</v>
      </c>
      <c r="V3411" s="178" t="s">
        <v>3600</v>
      </c>
      <c r="W3411" s="130"/>
      <c r="X3411" s="131"/>
      <c r="Y3411" s="131"/>
      <c r="Z3411" s="206"/>
      <c r="AA3411" s="134"/>
      <c r="AB3411" s="174">
        <f>IF(AC3411="totale",SUMIF(AA$7:AA3411,"somma",Z$7:Z3411)-SUMIF(AC$7:AC3410,"totale",AB$7:AB3410),0)</f>
        <v>0</v>
      </c>
      <c r="AC3411" s="134"/>
      <c r="AD3411" s="194">
        <f t="shared" si="228"/>
        <v>0</v>
      </c>
      <c r="AE3411" s="124" t="str">
        <f t="shared" si="227"/>
        <v/>
      </c>
      <c r="AF3411" s="195" t="str">
        <f t="shared" si="229"/>
        <v/>
      </c>
      <c r="AG3411" s="194" t="str">
        <f t="shared" si="230"/>
        <v/>
      </c>
      <c r="AH3411" s="194">
        <f>IF(AG3411="",0,IF(ISERROR(VLOOKUP(AG3411,AG$7:AG3410,1,FALSE)),1,0))</f>
        <v>0</v>
      </c>
      <c r="AI3411" s="194"/>
    </row>
    <row r="3412" spans="1:35" ht="16.5" customHeight="1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75">
        <f>IF(AND($X$5012&lt;&gt;" ",$X$5012&lt;&gt;0),IF(X3412=$X$5012,1+COUNTIF(U$7:U3411,"&gt;0"),0),0)</f>
        <v>0</v>
      </c>
      <c r="V3412" s="178" t="s">
        <v>3601</v>
      </c>
      <c r="W3412" s="130"/>
      <c r="X3412" s="131"/>
      <c r="Y3412" s="131"/>
      <c r="Z3412" s="206"/>
      <c r="AA3412" s="134"/>
      <c r="AB3412" s="174">
        <f>IF(AC3412="totale",SUMIF(AA$7:AA3412,"somma",Z$7:Z3412)-SUMIF(AC$7:AC3411,"totale",AB$7:AB3411),0)</f>
        <v>0</v>
      </c>
      <c r="AC3412" s="134"/>
      <c r="AD3412" s="194">
        <f t="shared" si="228"/>
        <v>0</v>
      </c>
      <c r="AE3412" s="124" t="str">
        <f t="shared" si="227"/>
        <v/>
      </c>
      <c r="AF3412" s="195" t="str">
        <f t="shared" si="229"/>
        <v/>
      </c>
      <c r="AG3412" s="194" t="str">
        <f t="shared" si="230"/>
        <v/>
      </c>
      <c r="AH3412" s="194">
        <f>IF(AG3412="",0,IF(ISERROR(VLOOKUP(AG3412,AG$7:AG3411,1,FALSE)),1,0))</f>
        <v>0</v>
      </c>
      <c r="AI3412" s="194"/>
    </row>
    <row r="3413" spans="1:35" ht="16.5" customHeight="1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75">
        <f>IF(AND($X$5012&lt;&gt;" ",$X$5012&lt;&gt;0),IF(X3413=$X$5012,1+COUNTIF(U$7:U3412,"&gt;0"),0),0)</f>
        <v>0</v>
      </c>
      <c r="V3413" s="178" t="s">
        <v>3602</v>
      </c>
      <c r="W3413" s="130"/>
      <c r="X3413" s="131"/>
      <c r="Y3413" s="131"/>
      <c r="Z3413" s="206"/>
      <c r="AA3413" s="134"/>
      <c r="AB3413" s="174">
        <f>IF(AC3413="totale",SUMIF(AA$7:AA3413,"somma",Z$7:Z3413)-SUMIF(AC$7:AC3412,"totale",AB$7:AB3412),0)</f>
        <v>0</v>
      </c>
      <c r="AC3413" s="134"/>
      <c r="AD3413" s="194">
        <f t="shared" si="228"/>
        <v>0</v>
      </c>
      <c r="AE3413" s="124" t="str">
        <f t="shared" si="227"/>
        <v/>
      </c>
      <c r="AF3413" s="195" t="str">
        <f t="shared" si="229"/>
        <v/>
      </c>
      <c r="AG3413" s="194" t="str">
        <f t="shared" si="230"/>
        <v/>
      </c>
      <c r="AH3413" s="194">
        <f>IF(AG3413="",0,IF(ISERROR(VLOOKUP(AG3413,AG$7:AG3412,1,FALSE)),1,0))</f>
        <v>0</v>
      </c>
      <c r="AI3413" s="194"/>
    </row>
    <row r="3414" spans="1:35" ht="16.5" customHeight="1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75">
        <f>IF(AND($X$5012&lt;&gt;" ",$X$5012&lt;&gt;0),IF(X3414=$X$5012,1+COUNTIF(U$7:U3413,"&gt;0"),0),0)</f>
        <v>0</v>
      </c>
      <c r="V3414" s="178" t="s">
        <v>3603</v>
      </c>
      <c r="W3414" s="130"/>
      <c r="X3414" s="131"/>
      <c r="Y3414" s="131"/>
      <c r="Z3414" s="206"/>
      <c r="AA3414" s="134"/>
      <c r="AB3414" s="174">
        <f>IF(AC3414="totale",SUMIF(AA$7:AA3414,"somma",Z$7:Z3414)-SUMIF(AC$7:AC3413,"totale",AB$7:AB3413),0)</f>
        <v>0</v>
      </c>
      <c r="AC3414" s="134"/>
      <c r="AD3414" s="194">
        <f t="shared" si="228"/>
        <v>0</v>
      </c>
      <c r="AE3414" s="124" t="str">
        <f t="shared" si="227"/>
        <v/>
      </c>
      <c r="AF3414" s="195" t="str">
        <f t="shared" si="229"/>
        <v/>
      </c>
      <c r="AG3414" s="194" t="str">
        <f t="shared" si="230"/>
        <v/>
      </c>
      <c r="AH3414" s="194">
        <f>IF(AG3414="",0,IF(ISERROR(VLOOKUP(AG3414,AG$7:AG3413,1,FALSE)),1,0))</f>
        <v>0</v>
      </c>
      <c r="AI3414" s="194"/>
    </row>
    <row r="3415" spans="1:35" ht="16.5" customHeight="1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75">
        <f>IF(AND($X$5012&lt;&gt;" ",$X$5012&lt;&gt;0),IF(X3415=$X$5012,1+COUNTIF(U$7:U3414,"&gt;0"),0),0)</f>
        <v>0</v>
      </c>
      <c r="V3415" s="178" t="s">
        <v>3604</v>
      </c>
      <c r="W3415" s="130"/>
      <c r="X3415" s="131"/>
      <c r="Y3415" s="131"/>
      <c r="Z3415" s="206"/>
      <c r="AA3415" s="134"/>
      <c r="AB3415" s="174">
        <f>IF(AC3415="totale",SUMIF(AA$7:AA3415,"somma",Z$7:Z3415)-SUMIF(AC$7:AC3414,"totale",AB$7:AB3414),0)</f>
        <v>0</v>
      </c>
      <c r="AC3415" s="134"/>
      <c r="AD3415" s="194">
        <f t="shared" si="228"/>
        <v>0</v>
      </c>
      <c r="AE3415" s="124" t="str">
        <f t="shared" si="227"/>
        <v/>
      </c>
      <c r="AF3415" s="195" t="str">
        <f t="shared" si="229"/>
        <v/>
      </c>
      <c r="AG3415" s="194" t="str">
        <f t="shared" si="230"/>
        <v/>
      </c>
      <c r="AH3415" s="194">
        <f>IF(AG3415="",0,IF(ISERROR(VLOOKUP(AG3415,AG$7:AG3414,1,FALSE)),1,0))</f>
        <v>0</v>
      </c>
      <c r="AI3415" s="194"/>
    </row>
    <row r="3416" spans="1:35" ht="16.5" customHeight="1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75">
        <f>IF(AND($X$5012&lt;&gt;" ",$X$5012&lt;&gt;0),IF(X3416=$X$5012,1+COUNTIF(U$7:U3415,"&gt;0"),0),0)</f>
        <v>0</v>
      </c>
      <c r="V3416" s="178" t="s">
        <v>3605</v>
      </c>
      <c r="W3416" s="130"/>
      <c r="X3416" s="131"/>
      <c r="Y3416" s="131"/>
      <c r="Z3416" s="206"/>
      <c r="AA3416" s="134"/>
      <c r="AB3416" s="174">
        <f>IF(AC3416="totale",SUMIF(AA$7:AA3416,"somma",Z$7:Z3416)-SUMIF(AC$7:AC3415,"totale",AB$7:AB3415),0)</f>
        <v>0</v>
      </c>
      <c r="AC3416" s="134"/>
      <c r="AD3416" s="194">
        <f t="shared" si="228"/>
        <v>0</v>
      </c>
      <c r="AE3416" s="124" t="str">
        <f t="shared" si="227"/>
        <v/>
      </c>
      <c r="AF3416" s="195" t="str">
        <f t="shared" si="229"/>
        <v/>
      </c>
      <c r="AG3416" s="194" t="str">
        <f t="shared" si="230"/>
        <v/>
      </c>
      <c r="AH3416" s="194">
        <f>IF(AG3416="",0,IF(ISERROR(VLOOKUP(AG3416,AG$7:AG3415,1,FALSE)),1,0))</f>
        <v>0</v>
      </c>
      <c r="AI3416" s="194"/>
    </row>
    <row r="3417" spans="1:35" ht="16.5" customHeight="1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75">
        <f>IF(AND($X$5012&lt;&gt;" ",$X$5012&lt;&gt;0),IF(X3417=$X$5012,1+COUNTIF(U$7:U3416,"&gt;0"),0),0)</f>
        <v>0</v>
      </c>
      <c r="V3417" s="178" t="s">
        <v>3606</v>
      </c>
      <c r="W3417" s="130"/>
      <c r="X3417" s="131"/>
      <c r="Y3417" s="131"/>
      <c r="Z3417" s="206"/>
      <c r="AA3417" s="134"/>
      <c r="AB3417" s="174">
        <f>IF(AC3417="totale",SUMIF(AA$7:AA3417,"somma",Z$7:Z3417)-SUMIF(AC$7:AC3416,"totale",AB$7:AB3416),0)</f>
        <v>0</v>
      </c>
      <c r="AC3417" s="134"/>
      <c r="AD3417" s="194">
        <f t="shared" si="228"/>
        <v>0</v>
      </c>
      <c r="AE3417" s="124" t="str">
        <f t="shared" si="227"/>
        <v/>
      </c>
      <c r="AF3417" s="195" t="str">
        <f t="shared" si="229"/>
        <v/>
      </c>
      <c r="AG3417" s="194" t="str">
        <f t="shared" si="230"/>
        <v/>
      </c>
      <c r="AH3417" s="194">
        <f>IF(AG3417="",0,IF(ISERROR(VLOOKUP(AG3417,AG$7:AG3416,1,FALSE)),1,0))</f>
        <v>0</v>
      </c>
      <c r="AI3417" s="194"/>
    </row>
    <row r="3418" spans="1:35" ht="16.5" customHeight="1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75">
        <f>IF(AND($X$5012&lt;&gt;" ",$X$5012&lt;&gt;0),IF(X3418=$X$5012,1+COUNTIF(U$7:U3417,"&gt;0"),0),0)</f>
        <v>0</v>
      </c>
      <c r="V3418" s="178" t="s">
        <v>3607</v>
      </c>
      <c r="W3418" s="130"/>
      <c r="X3418" s="131"/>
      <c r="Y3418" s="131"/>
      <c r="Z3418" s="206"/>
      <c r="AA3418" s="134"/>
      <c r="AB3418" s="174">
        <f>IF(AC3418="totale",SUMIF(AA$7:AA3418,"somma",Z$7:Z3418)-SUMIF(AC$7:AC3417,"totale",AB$7:AB3417),0)</f>
        <v>0</v>
      </c>
      <c r="AC3418" s="134"/>
      <c r="AD3418" s="194">
        <f t="shared" si="228"/>
        <v>0</v>
      </c>
      <c r="AE3418" s="124" t="str">
        <f t="shared" si="227"/>
        <v/>
      </c>
      <c r="AF3418" s="195" t="str">
        <f t="shared" si="229"/>
        <v/>
      </c>
      <c r="AG3418" s="194" t="str">
        <f t="shared" si="230"/>
        <v/>
      </c>
      <c r="AH3418" s="194">
        <f>IF(AG3418="",0,IF(ISERROR(VLOOKUP(AG3418,AG$7:AG3417,1,FALSE)),1,0))</f>
        <v>0</v>
      </c>
      <c r="AI3418" s="194"/>
    </row>
    <row r="3419" spans="1:35" ht="16.5" customHeight="1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75">
        <f>IF(AND($X$5012&lt;&gt;" ",$X$5012&lt;&gt;0),IF(X3419=$X$5012,1+COUNTIF(U$7:U3418,"&gt;0"),0),0)</f>
        <v>0</v>
      </c>
      <c r="V3419" s="178" t="s">
        <v>3608</v>
      </c>
      <c r="W3419" s="130"/>
      <c r="X3419" s="131"/>
      <c r="Y3419" s="131"/>
      <c r="Z3419" s="206"/>
      <c r="AA3419" s="134"/>
      <c r="AB3419" s="174">
        <f>IF(AC3419="totale",SUMIF(AA$7:AA3419,"somma",Z$7:Z3419)-SUMIF(AC$7:AC3418,"totale",AB$7:AB3418),0)</f>
        <v>0</v>
      </c>
      <c r="AC3419" s="134"/>
      <c r="AD3419" s="194">
        <f t="shared" si="228"/>
        <v>0</v>
      </c>
      <c r="AE3419" s="124" t="str">
        <f t="shared" si="227"/>
        <v/>
      </c>
      <c r="AF3419" s="195" t="str">
        <f t="shared" si="229"/>
        <v/>
      </c>
      <c r="AG3419" s="194" t="str">
        <f t="shared" si="230"/>
        <v/>
      </c>
      <c r="AH3419" s="194">
        <f>IF(AG3419="",0,IF(ISERROR(VLOOKUP(AG3419,AG$7:AG3418,1,FALSE)),1,0))</f>
        <v>0</v>
      </c>
      <c r="AI3419" s="194"/>
    </row>
    <row r="3420" spans="1:35" ht="16.5" customHeight="1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75">
        <f>IF(AND($X$5012&lt;&gt;" ",$X$5012&lt;&gt;0),IF(X3420=$X$5012,1+COUNTIF(U$7:U3419,"&gt;0"),0),0)</f>
        <v>0</v>
      </c>
      <c r="V3420" s="178" t="s">
        <v>3609</v>
      </c>
      <c r="W3420" s="130"/>
      <c r="X3420" s="131"/>
      <c r="Y3420" s="131"/>
      <c r="Z3420" s="206"/>
      <c r="AA3420" s="134"/>
      <c r="AB3420" s="174">
        <f>IF(AC3420="totale",SUMIF(AA$7:AA3420,"somma",Z$7:Z3420)-SUMIF(AC$7:AC3419,"totale",AB$7:AB3419),0)</f>
        <v>0</v>
      </c>
      <c r="AC3420" s="134"/>
      <c r="AD3420" s="194">
        <f t="shared" si="228"/>
        <v>0</v>
      </c>
      <c r="AE3420" s="124" t="str">
        <f t="shared" si="227"/>
        <v/>
      </c>
      <c r="AF3420" s="195" t="str">
        <f t="shared" si="229"/>
        <v/>
      </c>
      <c r="AG3420" s="194" t="str">
        <f t="shared" si="230"/>
        <v/>
      </c>
      <c r="AH3420" s="194">
        <f>IF(AG3420="",0,IF(ISERROR(VLOOKUP(AG3420,AG$7:AG3419,1,FALSE)),1,0))</f>
        <v>0</v>
      </c>
      <c r="AI3420" s="194"/>
    </row>
    <row r="3421" spans="1:35" ht="16.5" customHeight="1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75">
        <f>IF(AND($X$5012&lt;&gt;" ",$X$5012&lt;&gt;0),IF(X3421=$X$5012,1+COUNTIF(U$7:U3420,"&gt;0"),0),0)</f>
        <v>0</v>
      </c>
      <c r="V3421" s="178" t="s">
        <v>3610</v>
      </c>
      <c r="W3421" s="130"/>
      <c r="X3421" s="131"/>
      <c r="Y3421" s="131"/>
      <c r="Z3421" s="206"/>
      <c r="AA3421" s="134"/>
      <c r="AB3421" s="174">
        <f>IF(AC3421="totale",SUMIF(AA$7:AA3421,"somma",Z$7:Z3421)-SUMIF(AC$7:AC3420,"totale",AB$7:AB3420),0)</f>
        <v>0</v>
      </c>
      <c r="AC3421" s="134"/>
      <c r="AD3421" s="194">
        <f t="shared" si="228"/>
        <v>0</v>
      </c>
      <c r="AE3421" s="124" t="str">
        <f t="shared" si="227"/>
        <v/>
      </c>
      <c r="AF3421" s="195" t="str">
        <f t="shared" si="229"/>
        <v/>
      </c>
      <c r="AG3421" s="194" t="str">
        <f t="shared" si="230"/>
        <v/>
      </c>
      <c r="AH3421" s="194">
        <f>IF(AG3421="",0,IF(ISERROR(VLOOKUP(AG3421,AG$7:AG3420,1,FALSE)),1,0))</f>
        <v>0</v>
      </c>
      <c r="AI3421" s="194"/>
    </row>
    <row r="3422" spans="1:35" ht="16.5" customHeight="1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75">
        <f>IF(AND($X$5012&lt;&gt;" ",$X$5012&lt;&gt;0),IF(X3422=$X$5012,1+COUNTIF(U$7:U3421,"&gt;0"),0),0)</f>
        <v>0</v>
      </c>
      <c r="V3422" s="178" t="s">
        <v>3611</v>
      </c>
      <c r="W3422" s="130"/>
      <c r="X3422" s="131"/>
      <c r="Y3422" s="131"/>
      <c r="Z3422" s="206"/>
      <c r="AA3422" s="134"/>
      <c r="AB3422" s="174">
        <f>IF(AC3422="totale",SUMIF(AA$7:AA3422,"somma",Z$7:Z3422)-SUMIF(AC$7:AC3421,"totale",AB$7:AB3421),0)</f>
        <v>0</v>
      </c>
      <c r="AC3422" s="134"/>
      <c r="AD3422" s="194">
        <f t="shared" si="228"/>
        <v>0</v>
      </c>
      <c r="AE3422" s="124" t="str">
        <f t="shared" si="227"/>
        <v/>
      </c>
      <c r="AF3422" s="195" t="str">
        <f t="shared" si="229"/>
        <v/>
      </c>
      <c r="AG3422" s="194" t="str">
        <f t="shared" si="230"/>
        <v/>
      </c>
      <c r="AH3422" s="194">
        <f>IF(AG3422="",0,IF(ISERROR(VLOOKUP(AG3422,AG$7:AG3421,1,FALSE)),1,0))</f>
        <v>0</v>
      </c>
      <c r="AI3422" s="194"/>
    </row>
    <row r="3423" spans="1:35" ht="16.5" customHeight="1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75">
        <f>IF(AND($X$5012&lt;&gt;" ",$X$5012&lt;&gt;0),IF(X3423=$X$5012,1+COUNTIF(U$7:U3422,"&gt;0"),0),0)</f>
        <v>0</v>
      </c>
      <c r="V3423" s="178" t="s">
        <v>3612</v>
      </c>
      <c r="W3423" s="130"/>
      <c r="X3423" s="131"/>
      <c r="Y3423" s="131"/>
      <c r="Z3423" s="206"/>
      <c r="AA3423" s="134"/>
      <c r="AB3423" s="174">
        <f>IF(AC3423="totale",SUMIF(AA$7:AA3423,"somma",Z$7:Z3423)-SUMIF(AC$7:AC3422,"totale",AB$7:AB3422),0)</f>
        <v>0</v>
      </c>
      <c r="AC3423" s="134"/>
      <c r="AD3423" s="194">
        <f t="shared" si="228"/>
        <v>0</v>
      </c>
      <c r="AE3423" s="124" t="str">
        <f t="shared" si="227"/>
        <v/>
      </c>
      <c r="AF3423" s="195" t="str">
        <f t="shared" si="229"/>
        <v/>
      </c>
      <c r="AG3423" s="194" t="str">
        <f t="shared" si="230"/>
        <v/>
      </c>
      <c r="AH3423" s="194">
        <f>IF(AG3423="",0,IF(ISERROR(VLOOKUP(AG3423,AG$7:AG3422,1,FALSE)),1,0))</f>
        <v>0</v>
      </c>
      <c r="AI3423" s="194"/>
    </row>
    <row r="3424" spans="1:35" ht="16.5" customHeight="1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75">
        <f>IF(AND($X$5012&lt;&gt;" ",$X$5012&lt;&gt;0),IF(X3424=$X$5012,1+COUNTIF(U$7:U3423,"&gt;0"),0),0)</f>
        <v>0</v>
      </c>
      <c r="V3424" s="178" t="s">
        <v>3613</v>
      </c>
      <c r="W3424" s="130"/>
      <c r="X3424" s="131"/>
      <c r="Y3424" s="131"/>
      <c r="Z3424" s="206"/>
      <c r="AA3424" s="134"/>
      <c r="AB3424" s="174">
        <f>IF(AC3424="totale",SUMIF(AA$7:AA3424,"somma",Z$7:Z3424)-SUMIF(AC$7:AC3423,"totale",AB$7:AB3423),0)</f>
        <v>0</v>
      </c>
      <c r="AC3424" s="134"/>
      <c r="AD3424" s="194">
        <f t="shared" si="228"/>
        <v>0</v>
      </c>
      <c r="AE3424" s="124" t="str">
        <f t="shared" si="227"/>
        <v/>
      </c>
      <c r="AF3424" s="195" t="str">
        <f t="shared" si="229"/>
        <v/>
      </c>
      <c r="AG3424" s="194" t="str">
        <f t="shared" si="230"/>
        <v/>
      </c>
      <c r="AH3424" s="194">
        <f>IF(AG3424="",0,IF(ISERROR(VLOOKUP(AG3424,AG$7:AG3423,1,FALSE)),1,0))</f>
        <v>0</v>
      </c>
      <c r="AI3424" s="194"/>
    </row>
    <row r="3425" spans="1:35" ht="16.5" customHeight="1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75">
        <f>IF(AND($X$5012&lt;&gt;" ",$X$5012&lt;&gt;0),IF(X3425=$X$5012,1+COUNTIF(U$7:U3424,"&gt;0"),0),0)</f>
        <v>0</v>
      </c>
      <c r="V3425" s="178" t="s">
        <v>3614</v>
      </c>
      <c r="W3425" s="130"/>
      <c r="X3425" s="131"/>
      <c r="Y3425" s="131"/>
      <c r="Z3425" s="206"/>
      <c r="AA3425" s="134"/>
      <c r="AB3425" s="174">
        <f>IF(AC3425="totale",SUMIF(AA$7:AA3425,"somma",Z$7:Z3425)-SUMIF(AC$7:AC3424,"totale",AB$7:AB3424),0)</f>
        <v>0</v>
      </c>
      <c r="AC3425" s="134"/>
      <c r="AD3425" s="194">
        <f t="shared" si="228"/>
        <v>0</v>
      </c>
      <c r="AE3425" s="124" t="str">
        <f t="shared" si="227"/>
        <v/>
      </c>
      <c r="AF3425" s="195" t="str">
        <f t="shared" si="229"/>
        <v/>
      </c>
      <c r="AG3425" s="194" t="str">
        <f t="shared" si="230"/>
        <v/>
      </c>
      <c r="AH3425" s="194">
        <f>IF(AG3425="",0,IF(ISERROR(VLOOKUP(AG3425,AG$7:AG3424,1,FALSE)),1,0))</f>
        <v>0</v>
      </c>
      <c r="AI3425" s="194"/>
    </row>
    <row r="3426" spans="1:35" ht="16.5" customHeight="1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75">
        <f>IF(AND($X$5012&lt;&gt;" ",$X$5012&lt;&gt;0),IF(X3426=$X$5012,1+COUNTIF(U$7:U3425,"&gt;0"),0),0)</f>
        <v>0</v>
      </c>
      <c r="V3426" s="178" t="s">
        <v>3615</v>
      </c>
      <c r="W3426" s="130"/>
      <c r="X3426" s="131"/>
      <c r="Y3426" s="131"/>
      <c r="Z3426" s="206"/>
      <c r="AA3426" s="134"/>
      <c r="AB3426" s="174">
        <f>IF(AC3426="totale",SUMIF(AA$7:AA3426,"somma",Z$7:Z3426)-SUMIF(AC$7:AC3425,"totale",AB$7:AB3425),0)</f>
        <v>0</v>
      </c>
      <c r="AC3426" s="134"/>
      <c r="AD3426" s="194">
        <f t="shared" si="228"/>
        <v>0</v>
      </c>
      <c r="AE3426" s="124" t="str">
        <f t="shared" si="227"/>
        <v/>
      </c>
      <c r="AF3426" s="195" t="str">
        <f t="shared" si="229"/>
        <v/>
      </c>
      <c r="AG3426" s="194" t="str">
        <f t="shared" si="230"/>
        <v/>
      </c>
      <c r="AH3426" s="194">
        <f>IF(AG3426="",0,IF(ISERROR(VLOOKUP(AG3426,AG$7:AG3425,1,FALSE)),1,0))</f>
        <v>0</v>
      </c>
      <c r="AI3426" s="194"/>
    </row>
    <row r="3427" spans="1:35" ht="16.5" customHeight="1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75">
        <f>IF(AND($X$5012&lt;&gt;" ",$X$5012&lt;&gt;0),IF(X3427=$X$5012,1+COUNTIF(U$7:U3426,"&gt;0"),0),0)</f>
        <v>0</v>
      </c>
      <c r="V3427" s="178" t="s">
        <v>3616</v>
      </c>
      <c r="W3427" s="130"/>
      <c r="X3427" s="131"/>
      <c r="Y3427" s="131"/>
      <c r="Z3427" s="206"/>
      <c r="AA3427" s="134"/>
      <c r="AB3427" s="174">
        <f>IF(AC3427="totale",SUMIF(AA$7:AA3427,"somma",Z$7:Z3427)-SUMIF(AC$7:AC3426,"totale",AB$7:AB3426),0)</f>
        <v>0</v>
      </c>
      <c r="AC3427" s="134"/>
      <c r="AD3427" s="194">
        <f t="shared" si="228"/>
        <v>0</v>
      </c>
      <c r="AE3427" s="124" t="str">
        <f t="shared" si="227"/>
        <v/>
      </c>
      <c r="AF3427" s="195" t="str">
        <f t="shared" si="229"/>
        <v/>
      </c>
      <c r="AG3427" s="194" t="str">
        <f t="shared" si="230"/>
        <v/>
      </c>
      <c r="AH3427" s="194">
        <f>IF(AG3427="",0,IF(ISERROR(VLOOKUP(AG3427,AG$7:AG3426,1,FALSE)),1,0))</f>
        <v>0</v>
      </c>
      <c r="AI3427" s="194"/>
    </row>
    <row r="3428" spans="1:35" ht="16.5" customHeight="1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75">
        <f>IF(AND($X$5012&lt;&gt;" ",$X$5012&lt;&gt;0),IF(X3428=$X$5012,1+COUNTIF(U$7:U3427,"&gt;0"),0),0)</f>
        <v>0</v>
      </c>
      <c r="V3428" s="178" t="s">
        <v>3617</v>
      </c>
      <c r="W3428" s="130"/>
      <c r="X3428" s="131"/>
      <c r="Y3428" s="131"/>
      <c r="Z3428" s="206"/>
      <c r="AA3428" s="134"/>
      <c r="AB3428" s="174">
        <f>IF(AC3428="totale",SUMIF(AA$7:AA3428,"somma",Z$7:Z3428)-SUMIF(AC$7:AC3427,"totale",AB$7:AB3427),0)</f>
        <v>0</v>
      </c>
      <c r="AC3428" s="134"/>
      <c r="AD3428" s="194">
        <f t="shared" si="228"/>
        <v>0</v>
      </c>
      <c r="AE3428" s="124" t="str">
        <f t="shared" si="227"/>
        <v/>
      </c>
      <c r="AF3428" s="195" t="str">
        <f t="shared" si="229"/>
        <v/>
      </c>
      <c r="AG3428" s="194" t="str">
        <f t="shared" si="230"/>
        <v/>
      </c>
      <c r="AH3428" s="194">
        <f>IF(AG3428="",0,IF(ISERROR(VLOOKUP(AG3428,AG$7:AG3427,1,FALSE)),1,0))</f>
        <v>0</v>
      </c>
      <c r="AI3428" s="194"/>
    </row>
    <row r="3429" spans="1:35" ht="16.5" customHeight="1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75">
        <f>IF(AND($X$5012&lt;&gt;" ",$X$5012&lt;&gt;0),IF(X3429=$X$5012,1+COUNTIF(U$7:U3428,"&gt;0"),0),0)</f>
        <v>0</v>
      </c>
      <c r="V3429" s="178" t="s">
        <v>3618</v>
      </c>
      <c r="W3429" s="130"/>
      <c r="X3429" s="131"/>
      <c r="Y3429" s="131"/>
      <c r="Z3429" s="206"/>
      <c r="AA3429" s="134"/>
      <c r="AB3429" s="174">
        <f>IF(AC3429="totale",SUMIF(AA$7:AA3429,"somma",Z$7:Z3429)-SUMIF(AC$7:AC3428,"totale",AB$7:AB3428),0)</f>
        <v>0</v>
      </c>
      <c r="AC3429" s="134"/>
      <c r="AD3429" s="194">
        <f t="shared" si="228"/>
        <v>0</v>
      </c>
      <c r="AE3429" s="124" t="str">
        <f t="shared" si="227"/>
        <v/>
      </c>
      <c r="AF3429" s="195" t="str">
        <f t="shared" si="229"/>
        <v/>
      </c>
      <c r="AG3429" s="194" t="str">
        <f t="shared" si="230"/>
        <v/>
      </c>
      <c r="AH3429" s="194">
        <f>IF(AG3429="",0,IF(ISERROR(VLOOKUP(AG3429,AG$7:AG3428,1,FALSE)),1,0))</f>
        <v>0</v>
      </c>
      <c r="AI3429" s="194"/>
    </row>
    <row r="3430" spans="1:35" ht="16.5" customHeight="1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75">
        <f>IF(AND($X$5012&lt;&gt;" ",$X$5012&lt;&gt;0),IF(X3430=$X$5012,1+COUNTIF(U$7:U3429,"&gt;0"),0),0)</f>
        <v>0</v>
      </c>
      <c r="V3430" s="178" t="s">
        <v>3619</v>
      </c>
      <c r="W3430" s="130"/>
      <c r="X3430" s="131"/>
      <c r="Y3430" s="131"/>
      <c r="Z3430" s="206"/>
      <c r="AA3430" s="134"/>
      <c r="AB3430" s="174">
        <f>IF(AC3430="totale",SUMIF(AA$7:AA3430,"somma",Z$7:Z3430)-SUMIF(AC$7:AC3429,"totale",AB$7:AB3429),0)</f>
        <v>0</v>
      </c>
      <c r="AC3430" s="134"/>
      <c r="AD3430" s="194">
        <f t="shared" si="228"/>
        <v>0</v>
      </c>
      <c r="AE3430" s="124" t="str">
        <f t="shared" si="227"/>
        <v/>
      </c>
      <c r="AF3430" s="195" t="str">
        <f t="shared" si="229"/>
        <v/>
      </c>
      <c r="AG3430" s="194" t="str">
        <f t="shared" si="230"/>
        <v/>
      </c>
      <c r="AH3430" s="194">
        <f>IF(AG3430="",0,IF(ISERROR(VLOOKUP(AG3430,AG$7:AG3429,1,FALSE)),1,0))</f>
        <v>0</v>
      </c>
      <c r="AI3430" s="194"/>
    </row>
    <row r="3431" spans="1:35" ht="16.5" customHeight="1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75">
        <f>IF(AND($X$5012&lt;&gt;" ",$X$5012&lt;&gt;0),IF(X3431=$X$5012,1+COUNTIF(U$7:U3430,"&gt;0"),0),0)</f>
        <v>0</v>
      </c>
      <c r="V3431" s="178" t="s">
        <v>3620</v>
      </c>
      <c r="W3431" s="130"/>
      <c r="X3431" s="131"/>
      <c r="Y3431" s="131"/>
      <c r="Z3431" s="206"/>
      <c r="AA3431" s="134"/>
      <c r="AB3431" s="174">
        <f>IF(AC3431="totale",SUMIF(AA$7:AA3431,"somma",Z$7:Z3431)-SUMIF(AC$7:AC3430,"totale",AB$7:AB3430),0)</f>
        <v>0</v>
      </c>
      <c r="AC3431" s="134"/>
      <c r="AD3431" s="194">
        <f t="shared" si="228"/>
        <v>0</v>
      </c>
      <c r="AE3431" s="124" t="str">
        <f t="shared" si="227"/>
        <v/>
      </c>
      <c r="AF3431" s="195" t="str">
        <f t="shared" si="229"/>
        <v/>
      </c>
      <c r="AG3431" s="194" t="str">
        <f t="shared" si="230"/>
        <v/>
      </c>
      <c r="AH3431" s="194">
        <f>IF(AG3431="",0,IF(ISERROR(VLOOKUP(AG3431,AG$7:AG3430,1,FALSE)),1,0))</f>
        <v>0</v>
      </c>
      <c r="AI3431" s="194"/>
    </row>
    <row r="3432" spans="1:35" ht="16.5" customHeight="1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75">
        <f>IF(AND($X$5012&lt;&gt;" ",$X$5012&lt;&gt;0),IF(X3432=$X$5012,1+COUNTIF(U$7:U3431,"&gt;0"),0),0)</f>
        <v>0</v>
      </c>
      <c r="V3432" s="178" t="s">
        <v>3621</v>
      </c>
      <c r="W3432" s="130"/>
      <c r="X3432" s="131"/>
      <c r="Y3432" s="131"/>
      <c r="Z3432" s="206"/>
      <c r="AA3432" s="134"/>
      <c r="AB3432" s="174">
        <f>IF(AC3432="totale",SUMIF(AA$7:AA3432,"somma",Z$7:Z3432)-SUMIF(AC$7:AC3431,"totale",AB$7:AB3431),0)</f>
        <v>0</v>
      </c>
      <c r="AC3432" s="134"/>
      <c r="AD3432" s="194">
        <f t="shared" si="228"/>
        <v>0</v>
      </c>
      <c r="AE3432" s="124" t="str">
        <f t="shared" si="227"/>
        <v/>
      </c>
      <c r="AF3432" s="195" t="str">
        <f t="shared" si="229"/>
        <v/>
      </c>
      <c r="AG3432" s="194" t="str">
        <f t="shared" si="230"/>
        <v/>
      </c>
      <c r="AH3432" s="194">
        <f>IF(AG3432="",0,IF(ISERROR(VLOOKUP(AG3432,AG$7:AG3431,1,FALSE)),1,0))</f>
        <v>0</v>
      </c>
      <c r="AI3432" s="194"/>
    </row>
    <row r="3433" spans="1:35" ht="16.5" customHeight="1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75">
        <f>IF(AND($X$5012&lt;&gt;" ",$X$5012&lt;&gt;0),IF(X3433=$X$5012,1+COUNTIF(U$7:U3432,"&gt;0"),0),0)</f>
        <v>0</v>
      </c>
      <c r="V3433" s="178" t="s">
        <v>3622</v>
      </c>
      <c r="W3433" s="130"/>
      <c r="X3433" s="131"/>
      <c r="Y3433" s="131"/>
      <c r="Z3433" s="206"/>
      <c r="AA3433" s="134"/>
      <c r="AB3433" s="174">
        <f>IF(AC3433="totale",SUMIF(AA$7:AA3433,"somma",Z$7:Z3433)-SUMIF(AC$7:AC3432,"totale",AB$7:AB3432),0)</f>
        <v>0</v>
      </c>
      <c r="AC3433" s="134"/>
      <c r="AD3433" s="194">
        <f t="shared" si="228"/>
        <v>0</v>
      </c>
      <c r="AE3433" s="124" t="str">
        <f t="shared" si="227"/>
        <v/>
      </c>
      <c r="AF3433" s="195" t="str">
        <f t="shared" si="229"/>
        <v/>
      </c>
      <c r="AG3433" s="194" t="str">
        <f t="shared" si="230"/>
        <v/>
      </c>
      <c r="AH3433" s="194">
        <f>IF(AG3433="",0,IF(ISERROR(VLOOKUP(AG3433,AG$7:AG3432,1,FALSE)),1,0))</f>
        <v>0</v>
      </c>
      <c r="AI3433" s="194"/>
    </row>
    <row r="3434" spans="1:35" ht="16.5" customHeight="1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75">
        <f>IF(AND($X$5012&lt;&gt;" ",$X$5012&lt;&gt;0),IF(X3434=$X$5012,1+COUNTIF(U$7:U3433,"&gt;0"),0),0)</f>
        <v>0</v>
      </c>
      <c r="V3434" s="178" t="s">
        <v>3623</v>
      </c>
      <c r="W3434" s="130"/>
      <c r="X3434" s="131"/>
      <c r="Y3434" s="131"/>
      <c r="Z3434" s="206"/>
      <c r="AA3434" s="134"/>
      <c r="AB3434" s="174">
        <f>IF(AC3434="totale",SUMIF(AA$7:AA3434,"somma",Z$7:Z3434)-SUMIF(AC$7:AC3433,"totale",AB$7:AB3433),0)</f>
        <v>0</v>
      </c>
      <c r="AC3434" s="134"/>
      <c r="AD3434" s="194">
        <f t="shared" si="228"/>
        <v>0</v>
      </c>
      <c r="AE3434" s="124" t="str">
        <f t="shared" si="227"/>
        <v/>
      </c>
      <c r="AF3434" s="195" t="str">
        <f t="shared" si="229"/>
        <v/>
      </c>
      <c r="AG3434" s="194" t="str">
        <f t="shared" si="230"/>
        <v/>
      </c>
      <c r="AH3434" s="194">
        <f>IF(AG3434="",0,IF(ISERROR(VLOOKUP(AG3434,AG$7:AG3433,1,FALSE)),1,0))</f>
        <v>0</v>
      </c>
      <c r="AI3434" s="194"/>
    </row>
    <row r="3435" spans="1:35" ht="16.5" customHeight="1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75">
        <f>IF(AND($X$5012&lt;&gt;" ",$X$5012&lt;&gt;0),IF(X3435=$X$5012,1+COUNTIF(U$7:U3434,"&gt;0"),0),0)</f>
        <v>0</v>
      </c>
      <c r="V3435" s="178" t="s">
        <v>3624</v>
      </c>
      <c r="W3435" s="130"/>
      <c r="X3435" s="131"/>
      <c r="Y3435" s="131"/>
      <c r="Z3435" s="206"/>
      <c r="AA3435" s="134"/>
      <c r="AB3435" s="174">
        <f>IF(AC3435="totale",SUMIF(AA$7:AA3435,"somma",Z$7:Z3435)-SUMIF(AC$7:AC3434,"totale",AB$7:AB3434),0)</f>
        <v>0</v>
      </c>
      <c r="AC3435" s="134"/>
      <c r="AD3435" s="194">
        <f t="shared" si="228"/>
        <v>0</v>
      </c>
      <c r="AE3435" s="124" t="str">
        <f t="shared" si="227"/>
        <v/>
      </c>
      <c r="AF3435" s="195" t="str">
        <f t="shared" si="229"/>
        <v/>
      </c>
      <c r="AG3435" s="194" t="str">
        <f t="shared" si="230"/>
        <v/>
      </c>
      <c r="AH3435" s="194">
        <f>IF(AG3435="",0,IF(ISERROR(VLOOKUP(AG3435,AG$7:AG3434,1,FALSE)),1,0))</f>
        <v>0</v>
      </c>
      <c r="AI3435" s="194"/>
    </row>
    <row r="3436" spans="1:35" ht="16.5" customHeight="1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75">
        <f>IF(AND($X$5012&lt;&gt;" ",$X$5012&lt;&gt;0),IF(X3436=$X$5012,1+COUNTIF(U$7:U3435,"&gt;0"),0),0)</f>
        <v>0</v>
      </c>
      <c r="V3436" s="178" t="s">
        <v>3625</v>
      </c>
      <c r="W3436" s="130"/>
      <c r="X3436" s="131"/>
      <c r="Y3436" s="131"/>
      <c r="Z3436" s="206"/>
      <c r="AA3436" s="134"/>
      <c r="AB3436" s="174">
        <f>IF(AC3436="totale",SUMIF(AA$7:AA3436,"somma",Z$7:Z3436)-SUMIF(AC$7:AC3435,"totale",AB$7:AB3435),0)</f>
        <v>0</v>
      </c>
      <c r="AC3436" s="134"/>
      <c r="AD3436" s="194">
        <f t="shared" si="228"/>
        <v>0</v>
      </c>
      <c r="AE3436" s="124" t="str">
        <f t="shared" si="227"/>
        <v/>
      </c>
      <c r="AF3436" s="195" t="str">
        <f t="shared" si="229"/>
        <v/>
      </c>
      <c r="AG3436" s="194" t="str">
        <f t="shared" si="230"/>
        <v/>
      </c>
      <c r="AH3436" s="194">
        <f>IF(AG3436="",0,IF(ISERROR(VLOOKUP(AG3436,AG$7:AG3435,1,FALSE)),1,0))</f>
        <v>0</v>
      </c>
      <c r="AI3436" s="194"/>
    </row>
    <row r="3437" spans="1:35" ht="16.5" customHeight="1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75">
        <f>IF(AND($X$5012&lt;&gt;" ",$X$5012&lt;&gt;0),IF(X3437=$X$5012,1+COUNTIF(U$7:U3436,"&gt;0"),0),0)</f>
        <v>0</v>
      </c>
      <c r="V3437" s="178" t="s">
        <v>3626</v>
      </c>
      <c r="W3437" s="130"/>
      <c r="X3437" s="131"/>
      <c r="Y3437" s="131"/>
      <c r="Z3437" s="206"/>
      <c r="AA3437" s="134"/>
      <c r="AB3437" s="174">
        <f>IF(AC3437="totale",SUMIF(AA$7:AA3437,"somma",Z$7:Z3437)-SUMIF(AC$7:AC3436,"totale",AB$7:AB3436),0)</f>
        <v>0</v>
      </c>
      <c r="AC3437" s="134"/>
      <c r="AD3437" s="194">
        <f t="shared" si="228"/>
        <v>0</v>
      </c>
      <c r="AE3437" s="124" t="str">
        <f t="shared" si="227"/>
        <v/>
      </c>
      <c r="AF3437" s="195" t="str">
        <f t="shared" si="229"/>
        <v/>
      </c>
      <c r="AG3437" s="194" t="str">
        <f t="shared" si="230"/>
        <v/>
      </c>
      <c r="AH3437" s="194">
        <f>IF(AG3437="",0,IF(ISERROR(VLOOKUP(AG3437,AG$7:AG3436,1,FALSE)),1,0))</f>
        <v>0</v>
      </c>
      <c r="AI3437" s="194"/>
    </row>
    <row r="3438" spans="1:35" ht="16.5" customHeight="1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75">
        <f>IF(AND($X$5012&lt;&gt;" ",$X$5012&lt;&gt;0),IF(X3438=$X$5012,1+COUNTIF(U$7:U3437,"&gt;0"),0),0)</f>
        <v>0</v>
      </c>
      <c r="V3438" s="178" t="s">
        <v>3627</v>
      </c>
      <c r="W3438" s="130"/>
      <c r="X3438" s="131"/>
      <c r="Y3438" s="131"/>
      <c r="Z3438" s="206"/>
      <c r="AA3438" s="134"/>
      <c r="AB3438" s="174">
        <f>IF(AC3438="totale",SUMIF(AA$7:AA3438,"somma",Z$7:Z3438)-SUMIF(AC$7:AC3437,"totale",AB$7:AB3437),0)</f>
        <v>0</v>
      </c>
      <c r="AC3438" s="134"/>
      <c r="AD3438" s="194">
        <f t="shared" si="228"/>
        <v>0</v>
      </c>
      <c r="AE3438" s="124" t="str">
        <f t="shared" si="227"/>
        <v/>
      </c>
      <c r="AF3438" s="195" t="str">
        <f t="shared" si="229"/>
        <v/>
      </c>
      <c r="AG3438" s="194" t="str">
        <f t="shared" si="230"/>
        <v/>
      </c>
      <c r="AH3438" s="194">
        <f>IF(AG3438="",0,IF(ISERROR(VLOOKUP(AG3438,AG$7:AG3437,1,FALSE)),1,0))</f>
        <v>0</v>
      </c>
      <c r="AI3438" s="194"/>
    </row>
    <row r="3439" spans="1:35" ht="16.5" customHeight="1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75">
        <f>IF(AND($X$5012&lt;&gt;" ",$X$5012&lt;&gt;0),IF(X3439=$X$5012,1+COUNTIF(U$7:U3438,"&gt;0"),0),0)</f>
        <v>0</v>
      </c>
      <c r="V3439" s="178" t="s">
        <v>3628</v>
      </c>
      <c r="W3439" s="130"/>
      <c r="X3439" s="131"/>
      <c r="Y3439" s="131"/>
      <c r="Z3439" s="206"/>
      <c r="AA3439" s="134"/>
      <c r="AB3439" s="174">
        <f>IF(AC3439="totale",SUMIF(AA$7:AA3439,"somma",Z$7:Z3439)-SUMIF(AC$7:AC3438,"totale",AB$7:AB3438),0)</f>
        <v>0</v>
      </c>
      <c r="AC3439" s="134"/>
      <c r="AD3439" s="194">
        <f t="shared" si="228"/>
        <v>0</v>
      </c>
      <c r="AE3439" s="124" t="str">
        <f t="shared" si="227"/>
        <v/>
      </c>
      <c r="AF3439" s="195" t="str">
        <f t="shared" si="229"/>
        <v/>
      </c>
      <c r="AG3439" s="194" t="str">
        <f t="shared" si="230"/>
        <v/>
      </c>
      <c r="AH3439" s="194">
        <f>IF(AG3439="",0,IF(ISERROR(VLOOKUP(AG3439,AG$7:AG3438,1,FALSE)),1,0))</f>
        <v>0</v>
      </c>
      <c r="AI3439" s="194"/>
    </row>
    <row r="3440" spans="1:35" ht="16.5" customHeight="1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75">
        <f>IF(AND($X$5012&lt;&gt;" ",$X$5012&lt;&gt;0),IF(X3440=$X$5012,1+COUNTIF(U$7:U3439,"&gt;0"),0),0)</f>
        <v>0</v>
      </c>
      <c r="V3440" s="178" t="s">
        <v>3629</v>
      </c>
      <c r="W3440" s="130"/>
      <c r="X3440" s="131"/>
      <c r="Y3440" s="131"/>
      <c r="Z3440" s="206"/>
      <c r="AA3440" s="134"/>
      <c r="AB3440" s="174">
        <f>IF(AC3440="totale",SUMIF(AA$7:AA3440,"somma",Z$7:Z3440)-SUMIF(AC$7:AC3439,"totale",AB$7:AB3439),0)</f>
        <v>0</v>
      </c>
      <c r="AC3440" s="134"/>
      <c r="AD3440" s="194">
        <f t="shared" si="228"/>
        <v>0</v>
      </c>
      <c r="AE3440" s="124" t="str">
        <f t="shared" si="227"/>
        <v/>
      </c>
      <c r="AF3440" s="195" t="str">
        <f t="shared" si="229"/>
        <v/>
      </c>
      <c r="AG3440" s="194" t="str">
        <f t="shared" si="230"/>
        <v/>
      </c>
      <c r="AH3440" s="194">
        <f>IF(AG3440="",0,IF(ISERROR(VLOOKUP(AG3440,AG$7:AG3439,1,FALSE)),1,0))</f>
        <v>0</v>
      </c>
      <c r="AI3440" s="194"/>
    </row>
    <row r="3441" spans="1:35" ht="16.5" customHeight="1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75">
        <f>IF(AND($X$5012&lt;&gt;" ",$X$5012&lt;&gt;0),IF(X3441=$X$5012,1+COUNTIF(U$7:U3440,"&gt;0"),0),0)</f>
        <v>0</v>
      </c>
      <c r="V3441" s="178" t="s">
        <v>3630</v>
      </c>
      <c r="W3441" s="130"/>
      <c r="X3441" s="131"/>
      <c r="Y3441" s="131"/>
      <c r="Z3441" s="206"/>
      <c r="AA3441" s="134"/>
      <c r="AB3441" s="174">
        <f>IF(AC3441="totale",SUMIF(AA$7:AA3441,"somma",Z$7:Z3441)-SUMIF(AC$7:AC3440,"totale",AB$7:AB3440),0)</f>
        <v>0</v>
      </c>
      <c r="AC3441" s="134"/>
      <c r="AD3441" s="194">
        <f t="shared" si="228"/>
        <v>0</v>
      </c>
      <c r="AE3441" s="124" t="str">
        <f t="shared" si="227"/>
        <v/>
      </c>
      <c r="AF3441" s="195" t="str">
        <f t="shared" si="229"/>
        <v/>
      </c>
      <c r="AG3441" s="194" t="str">
        <f t="shared" si="230"/>
        <v/>
      </c>
      <c r="AH3441" s="194">
        <f>IF(AG3441="",0,IF(ISERROR(VLOOKUP(AG3441,AG$7:AG3440,1,FALSE)),1,0))</f>
        <v>0</v>
      </c>
      <c r="AI3441" s="194"/>
    </row>
    <row r="3442" spans="1:35" ht="16.5" customHeight="1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75">
        <f>IF(AND($X$5012&lt;&gt;" ",$X$5012&lt;&gt;0),IF(X3442=$X$5012,1+COUNTIF(U$7:U3441,"&gt;0"),0),0)</f>
        <v>0</v>
      </c>
      <c r="V3442" s="178" t="s">
        <v>3631</v>
      </c>
      <c r="W3442" s="130"/>
      <c r="X3442" s="131"/>
      <c r="Y3442" s="131"/>
      <c r="Z3442" s="206"/>
      <c r="AA3442" s="134"/>
      <c r="AB3442" s="174">
        <f>IF(AC3442="totale",SUMIF(AA$7:AA3442,"somma",Z$7:Z3442)-SUMIF(AC$7:AC3441,"totale",AB$7:AB3441),0)</f>
        <v>0</v>
      </c>
      <c r="AC3442" s="134"/>
      <c r="AD3442" s="194">
        <f t="shared" si="228"/>
        <v>0</v>
      </c>
      <c r="AE3442" s="124" t="str">
        <f t="shared" si="227"/>
        <v/>
      </c>
      <c r="AF3442" s="195" t="str">
        <f t="shared" si="229"/>
        <v/>
      </c>
      <c r="AG3442" s="194" t="str">
        <f t="shared" si="230"/>
        <v/>
      </c>
      <c r="AH3442" s="194">
        <f>IF(AG3442="",0,IF(ISERROR(VLOOKUP(AG3442,AG$7:AG3441,1,FALSE)),1,0))</f>
        <v>0</v>
      </c>
      <c r="AI3442" s="194"/>
    </row>
    <row r="3443" spans="1:35" ht="16.5" customHeight="1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75">
        <f>IF(AND($X$5012&lt;&gt;" ",$X$5012&lt;&gt;0),IF(X3443=$X$5012,1+COUNTIF(U$7:U3442,"&gt;0"),0),0)</f>
        <v>0</v>
      </c>
      <c r="V3443" s="178" t="s">
        <v>3632</v>
      </c>
      <c r="W3443" s="130"/>
      <c r="X3443" s="131"/>
      <c r="Y3443" s="131"/>
      <c r="Z3443" s="206"/>
      <c r="AA3443" s="134"/>
      <c r="AB3443" s="174">
        <f>IF(AC3443="totale",SUMIF(AA$7:AA3443,"somma",Z$7:Z3443)-SUMIF(AC$7:AC3442,"totale",AB$7:AB3442),0)</f>
        <v>0</v>
      </c>
      <c r="AC3443" s="134"/>
      <c r="AD3443" s="194">
        <f t="shared" si="228"/>
        <v>0</v>
      </c>
      <c r="AE3443" s="124" t="str">
        <f t="shared" si="227"/>
        <v/>
      </c>
      <c r="AF3443" s="195" t="str">
        <f t="shared" si="229"/>
        <v/>
      </c>
      <c r="AG3443" s="194" t="str">
        <f t="shared" si="230"/>
        <v/>
      </c>
      <c r="AH3443" s="194">
        <f>IF(AG3443="",0,IF(ISERROR(VLOOKUP(AG3443,AG$7:AG3442,1,FALSE)),1,0))</f>
        <v>0</v>
      </c>
      <c r="AI3443" s="194"/>
    </row>
    <row r="3444" spans="1:35" ht="16.5" customHeight="1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75">
        <f>IF(AND($X$5012&lt;&gt;" ",$X$5012&lt;&gt;0),IF(X3444=$X$5012,1+COUNTIF(U$7:U3443,"&gt;0"),0),0)</f>
        <v>0</v>
      </c>
      <c r="V3444" s="178" t="s">
        <v>3633</v>
      </c>
      <c r="W3444" s="130"/>
      <c r="X3444" s="131"/>
      <c r="Y3444" s="131"/>
      <c r="Z3444" s="206"/>
      <c r="AA3444" s="134"/>
      <c r="AB3444" s="174">
        <f>IF(AC3444="totale",SUMIF(AA$7:AA3444,"somma",Z$7:Z3444)-SUMIF(AC$7:AC3443,"totale",AB$7:AB3443),0)</f>
        <v>0</v>
      </c>
      <c r="AC3444" s="134"/>
      <c r="AD3444" s="194">
        <f t="shared" si="228"/>
        <v>0</v>
      </c>
      <c r="AE3444" s="124" t="str">
        <f t="shared" si="227"/>
        <v/>
      </c>
      <c r="AF3444" s="195" t="str">
        <f t="shared" si="229"/>
        <v/>
      </c>
      <c r="AG3444" s="194" t="str">
        <f t="shared" si="230"/>
        <v/>
      </c>
      <c r="AH3444" s="194">
        <f>IF(AG3444="",0,IF(ISERROR(VLOOKUP(AG3444,AG$7:AG3443,1,FALSE)),1,0))</f>
        <v>0</v>
      </c>
      <c r="AI3444" s="194"/>
    </row>
    <row r="3445" spans="1:35" ht="16.5" customHeight="1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75">
        <f>IF(AND($X$5012&lt;&gt;" ",$X$5012&lt;&gt;0),IF(X3445=$X$5012,1+COUNTIF(U$7:U3444,"&gt;0"),0),0)</f>
        <v>0</v>
      </c>
      <c r="V3445" s="178" t="s">
        <v>3634</v>
      </c>
      <c r="W3445" s="130"/>
      <c r="X3445" s="131"/>
      <c r="Y3445" s="131"/>
      <c r="Z3445" s="206"/>
      <c r="AA3445" s="134"/>
      <c r="AB3445" s="174">
        <f>IF(AC3445="totale",SUMIF(AA$7:AA3445,"somma",Z$7:Z3445)-SUMIF(AC$7:AC3444,"totale",AB$7:AB3444),0)</f>
        <v>0</v>
      </c>
      <c r="AC3445" s="134"/>
      <c r="AD3445" s="194">
        <f t="shared" si="228"/>
        <v>0</v>
      </c>
      <c r="AE3445" s="124" t="str">
        <f t="shared" si="227"/>
        <v/>
      </c>
      <c r="AF3445" s="195" t="str">
        <f t="shared" si="229"/>
        <v/>
      </c>
      <c r="AG3445" s="194" t="str">
        <f t="shared" si="230"/>
        <v/>
      </c>
      <c r="AH3445" s="194">
        <f>IF(AG3445="",0,IF(ISERROR(VLOOKUP(AG3445,AG$7:AG3444,1,FALSE)),1,0))</f>
        <v>0</v>
      </c>
      <c r="AI3445" s="194"/>
    </row>
    <row r="3446" spans="1:35" ht="16.5" customHeight="1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75">
        <f>IF(AND($X$5012&lt;&gt;" ",$X$5012&lt;&gt;0),IF(X3446=$X$5012,1+COUNTIF(U$7:U3445,"&gt;0"),0),0)</f>
        <v>0</v>
      </c>
      <c r="V3446" s="178" t="s">
        <v>3635</v>
      </c>
      <c r="W3446" s="130"/>
      <c r="X3446" s="131"/>
      <c r="Y3446" s="131"/>
      <c r="Z3446" s="206"/>
      <c r="AA3446" s="134"/>
      <c r="AB3446" s="174">
        <f>IF(AC3446="totale",SUMIF(AA$7:AA3446,"somma",Z$7:Z3446)-SUMIF(AC$7:AC3445,"totale",AB$7:AB3445),0)</f>
        <v>0</v>
      </c>
      <c r="AC3446" s="134"/>
      <c r="AD3446" s="194">
        <f t="shared" si="228"/>
        <v>0</v>
      </c>
      <c r="AE3446" s="124" t="str">
        <f t="shared" si="227"/>
        <v/>
      </c>
      <c r="AF3446" s="195" t="str">
        <f t="shared" si="229"/>
        <v/>
      </c>
      <c r="AG3446" s="194" t="str">
        <f t="shared" si="230"/>
        <v/>
      </c>
      <c r="AH3446" s="194">
        <f>IF(AG3446="",0,IF(ISERROR(VLOOKUP(AG3446,AG$7:AG3445,1,FALSE)),1,0))</f>
        <v>0</v>
      </c>
      <c r="AI3446" s="194"/>
    </row>
    <row r="3447" spans="1:35" ht="16.5" customHeight="1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75">
        <f>IF(AND($X$5012&lt;&gt;" ",$X$5012&lt;&gt;0),IF(X3447=$X$5012,1+COUNTIF(U$7:U3446,"&gt;0"),0),0)</f>
        <v>0</v>
      </c>
      <c r="V3447" s="178" t="s">
        <v>3636</v>
      </c>
      <c r="W3447" s="130"/>
      <c r="X3447" s="131"/>
      <c r="Y3447" s="131"/>
      <c r="Z3447" s="206"/>
      <c r="AA3447" s="134"/>
      <c r="AB3447" s="174">
        <f>IF(AC3447="totale",SUMIF(AA$7:AA3447,"somma",Z$7:Z3447)-SUMIF(AC$7:AC3446,"totale",AB$7:AB3446),0)</f>
        <v>0</v>
      </c>
      <c r="AC3447" s="134"/>
      <c r="AD3447" s="194">
        <f t="shared" si="228"/>
        <v>0</v>
      </c>
      <c r="AE3447" s="124" t="str">
        <f t="shared" si="227"/>
        <v/>
      </c>
      <c r="AF3447" s="195" t="str">
        <f t="shared" si="229"/>
        <v/>
      </c>
      <c r="AG3447" s="194" t="str">
        <f t="shared" si="230"/>
        <v/>
      </c>
      <c r="AH3447" s="194">
        <f>IF(AG3447="",0,IF(ISERROR(VLOOKUP(AG3447,AG$7:AG3446,1,FALSE)),1,0))</f>
        <v>0</v>
      </c>
      <c r="AI3447" s="194"/>
    </row>
    <row r="3448" spans="1:35" ht="16.5" customHeight="1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75">
        <f>IF(AND($X$5012&lt;&gt;" ",$X$5012&lt;&gt;0),IF(X3448=$X$5012,1+COUNTIF(U$7:U3447,"&gt;0"),0),0)</f>
        <v>0</v>
      </c>
      <c r="V3448" s="178" t="s">
        <v>3637</v>
      </c>
      <c r="W3448" s="130"/>
      <c r="X3448" s="131"/>
      <c r="Y3448" s="131"/>
      <c r="Z3448" s="206"/>
      <c r="AA3448" s="134"/>
      <c r="AB3448" s="174">
        <f>IF(AC3448="totale",SUMIF(AA$7:AA3448,"somma",Z$7:Z3448)-SUMIF(AC$7:AC3447,"totale",AB$7:AB3447),0)</f>
        <v>0</v>
      </c>
      <c r="AC3448" s="134"/>
      <c r="AD3448" s="194">
        <f t="shared" si="228"/>
        <v>0</v>
      </c>
      <c r="AE3448" s="124" t="str">
        <f t="shared" si="227"/>
        <v/>
      </c>
      <c r="AF3448" s="195" t="str">
        <f t="shared" si="229"/>
        <v/>
      </c>
      <c r="AG3448" s="194" t="str">
        <f t="shared" si="230"/>
        <v/>
      </c>
      <c r="AH3448" s="194">
        <f>IF(AG3448="",0,IF(ISERROR(VLOOKUP(AG3448,AG$7:AG3447,1,FALSE)),1,0))</f>
        <v>0</v>
      </c>
      <c r="AI3448" s="194"/>
    </row>
    <row r="3449" spans="1:35" ht="16.5" customHeight="1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75">
        <f>IF(AND($X$5012&lt;&gt;" ",$X$5012&lt;&gt;0),IF(X3449=$X$5012,1+COUNTIF(U$7:U3448,"&gt;0"),0),0)</f>
        <v>0</v>
      </c>
      <c r="V3449" s="178" t="s">
        <v>3638</v>
      </c>
      <c r="W3449" s="130"/>
      <c r="X3449" s="131"/>
      <c r="Y3449" s="131"/>
      <c r="Z3449" s="206"/>
      <c r="AA3449" s="134"/>
      <c r="AB3449" s="174">
        <f>IF(AC3449="totale",SUMIF(AA$7:AA3449,"somma",Z$7:Z3449)-SUMIF(AC$7:AC3448,"totale",AB$7:AB3448),0)</f>
        <v>0</v>
      </c>
      <c r="AC3449" s="134"/>
      <c r="AD3449" s="194">
        <f t="shared" si="228"/>
        <v>0</v>
      </c>
      <c r="AE3449" s="124" t="str">
        <f t="shared" si="227"/>
        <v/>
      </c>
      <c r="AF3449" s="195" t="str">
        <f t="shared" si="229"/>
        <v/>
      </c>
      <c r="AG3449" s="194" t="str">
        <f t="shared" si="230"/>
        <v/>
      </c>
      <c r="AH3449" s="194">
        <f>IF(AG3449="",0,IF(ISERROR(VLOOKUP(AG3449,AG$7:AG3448,1,FALSE)),1,0))</f>
        <v>0</v>
      </c>
      <c r="AI3449" s="194"/>
    </row>
    <row r="3450" spans="1:35" ht="16.5" customHeight="1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75">
        <f>IF(AND($X$5012&lt;&gt;" ",$X$5012&lt;&gt;0),IF(X3450=$X$5012,1+COUNTIF(U$7:U3449,"&gt;0"),0),0)</f>
        <v>0</v>
      </c>
      <c r="V3450" s="178" t="s">
        <v>3639</v>
      </c>
      <c r="W3450" s="130"/>
      <c r="X3450" s="131"/>
      <c r="Y3450" s="131"/>
      <c r="Z3450" s="206"/>
      <c r="AA3450" s="134"/>
      <c r="AB3450" s="174">
        <f>IF(AC3450="totale",SUMIF(AA$7:AA3450,"somma",Z$7:Z3450)-SUMIF(AC$7:AC3449,"totale",AB$7:AB3449),0)</f>
        <v>0</v>
      </c>
      <c r="AC3450" s="134"/>
      <c r="AD3450" s="194">
        <f t="shared" si="228"/>
        <v>0</v>
      </c>
      <c r="AE3450" s="124" t="str">
        <f t="shared" si="227"/>
        <v/>
      </c>
      <c r="AF3450" s="195" t="str">
        <f t="shared" si="229"/>
        <v/>
      </c>
      <c r="AG3450" s="194" t="str">
        <f t="shared" si="230"/>
        <v/>
      </c>
      <c r="AH3450" s="194">
        <f>IF(AG3450="",0,IF(ISERROR(VLOOKUP(AG3450,AG$7:AG3449,1,FALSE)),1,0))</f>
        <v>0</v>
      </c>
      <c r="AI3450" s="194"/>
    </row>
    <row r="3451" spans="1:35" ht="16.5" customHeight="1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75">
        <f>IF(AND($X$5012&lt;&gt;" ",$X$5012&lt;&gt;0),IF(X3451=$X$5012,1+COUNTIF(U$7:U3450,"&gt;0"),0),0)</f>
        <v>0</v>
      </c>
      <c r="V3451" s="178" t="s">
        <v>3640</v>
      </c>
      <c r="W3451" s="130"/>
      <c r="X3451" s="131"/>
      <c r="Y3451" s="131"/>
      <c r="Z3451" s="206"/>
      <c r="AA3451" s="134"/>
      <c r="AB3451" s="174">
        <f>IF(AC3451="totale",SUMIF(AA$7:AA3451,"somma",Z$7:Z3451)-SUMIF(AC$7:AC3450,"totale",AB$7:AB3450),0)</f>
        <v>0</v>
      </c>
      <c r="AC3451" s="134"/>
      <c r="AD3451" s="194">
        <f t="shared" si="228"/>
        <v>0</v>
      </c>
      <c r="AE3451" s="124" t="str">
        <f t="shared" si="227"/>
        <v/>
      </c>
      <c r="AF3451" s="195" t="str">
        <f t="shared" si="229"/>
        <v/>
      </c>
      <c r="AG3451" s="194" t="str">
        <f t="shared" si="230"/>
        <v/>
      </c>
      <c r="AH3451" s="194">
        <f>IF(AG3451="",0,IF(ISERROR(VLOOKUP(AG3451,AG$7:AG3450,1,FALSE)),1,0))</f>
        <v>0</v>
      </c>
      <c r="AI3451" s="194"/>
    </row>
    <row r="3452" spans="1:35" ht="16.5" customHeight="1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75">
        <f>IF(AND($X$5012&lt;&gt;" ",$X$5012&lt;&gt;0),IF(X3452=$X$5012,1+COUNTIF(U$7:U3451,"&gt;0"),0),0)</f>
        <v>0</v>
      </c>
      <c r="V3452" s="178" t="s">
        <v>3641</v>
      </c>
      <c r="W3452" s="130"/>
      <c r="X3452" s="131"/>
      <c r="Y3452" s="131"/>
      <c r="Z3452" s="206"/>
      <c r="AA3452" s="134"/>
      <c r="AB3452" s="174">
        <f>IF(AC3452="totale",SUMIF(AA$7:AA3452,"somma",Z$7:Z3452)-SUMIF(AC$7:AC3451,"totale",AB$7:AB3451),0)</f>
        <v>0</v>
      </c>
      <c r="AC3452" s="134"/>
      <c r="AD3452" s="194">
        <f t="shared" si="228"/>
        <v>0</v>
      </c>
      <c r="AE3452" s="124" t="str">
        <f t="shared" si="227"/>
        <v/>
      </c>
      <c r="AF3452" s="195" t="str">
        <f t="shared" si="229"/>
        <v/>
      </c>
      <c r="AG3452" s="194" t="str">
        <f t="shared" si="230"/>
        <v/>
      </c>
      <c r="AH3452" s="194">
        <f>IF(AG3452="",0,IF(ISERROR(VLOOKUP(AG3452,AG$7:AG3451,1,FALSE)),1,0))</f>
        <v>0</v>
      </c>
      <c r="AI3452" s="194"/>
    </row>
    <row r="3453" spans="1:35" ht="16.5" customHeight="1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75">
        <f>IF(AND($X$5012&lt;&gt;" ",$X$5012&lt;&gt;0),IF(X3453=$X$5012,1+COUNTIF(U$7:U3452,"&gt;0"),0),0)</f>
        <v>0</v>
      </c>
      <c r="V3453" s="178" t="s">
        <v>3642</v>
      </c>
      <c r="W3453" s="130"/>
      <c r="X3453" s="131"/>
      <c r="Y3453" s="131"/>
      <c r="Z3453" s="206"/>
      <c r="AA3453" s="134"/>
      <c r="AB3453" s="174">
        <f>IF(AC3453="totale",SUMIF(AA$7:AA3453,"somma",Z$7:Z3453)-SUMIF(AC$7:AC3452,"totale",AB$7:AB3452),0)</f>
        <v>0</v>
      </c>
      <c r="AC3453" s="134"/>
      <c r="AD3453" s="194">
        <f t="shared" si="228"/>
        <v>0</v>
      </c>
      <c r="AE3453" s="124" t="str">
        <f t="shared" si="227"/>
        <v/>
      </c>
      <c r="AF3453" s="195" t="str">
        <f t="shared" si="229"/>
        <v/>
      </c>
      <c r="AG3453" s="194" t="str">
        <f t="shared" si="230"/>
        <v/>
      </c>
      <c r="AH3453" s="194">
        <f>IF(AG3453="",0,IF(ISERROR(VLOOKUP(AG3453,AG$7:AG3452,1,FALSE)),1,0))</f>
        <v>0</v>
      </c>
      <c r="AI3453" s="194"/>
    </row>
    <row r="3454" spans="1:35" ht="16.5" customHeight="1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75">
        <f>IF(AND($X$5012&lt;&gt;" ",$X$5012&lt;&gt;0),IF(X3454=$X$5012,1+COUNTIF(U$7:U3453,"&gt;0"),0),0)</f>
        <v>0</v>
      </c>
      <c r="V3454" s="178" t="s">
        <v>3643</v>
      </c>
      <c r="W3454" s="130"/>
      <c r="X3454" s="131"/>
      <c r="Y3454" s="131"/>
      <c r="Z3454" s="206"/>
      <c r="AA3454" s="134"/>
      <c r="AB3454" s="174">
        <f>IF(AC3454="totale",SUMIF(AA$7:AA3454,"somma",Z$7:Z3454)-SUMIF(AC$7:AC3453,"totale",AB$7:AB3453),0)</f>
        <v>0</v>
      </c>
      <c r="AC3454" s="134"/>
      <c r="AD3454" s="194">
        <f t="shared" si="228"/>
        <v>0</v>
      </c>
      <c r="AE3454" s="124" t="str">
        <f t="shared" si="227"/>
        <v/>
      </c>
      <c r="AF3454" s="195" t="str">
        <f t="shared" si="229"/>
        <v/>
      </c>
      <c r="AG3454" s="194" t="str">
        <f t="shared" si="230"/>
        <v/>
      </c>
      <c r="AH3454" s="194">
        <f>IF(AG3454="",0,IF(ISERROR(VLOOKUP(AG3454,AG$7:AG3453,1,FALSE)),1,0))</f>
        <v>0</v>
      </c>
      <c r="AI3454" s="194"/>
    </row>
    <row r="3455" spans="1:35" ht="16.5" customHeight="1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75">
        <f>IF(AND($X$5012&lt;&gt;" ",$X$5012&lt;&gt;0),IF(X3455=$X$5012,1+COUNTIF(U$7:U3454,"&gt;0"),0),0)</f>
        <v>0</v>
      </c>
      <c r="V3455" s="178" t="s">
        <v>3644</v>
      </c>
      <c r="W3455" s="130"/>
      <c r="X3455" s="131"/>
      <c r="Y3455" s="131"/>
      <c r="Z3455" s="206"/>
      <c r="AA3455" s="134"/>
      <c r="AB3455" s="174">
        <f>IF(AC3455="totale",SUMIF(AA$7:AA3455,"somma",Z$7:Z3455)-SUMIF(AC$7:AC3454,"totale",AB$7:AB3454),0)</f>
        <v>0</v>
      </c>
      <c r="AC3455" s="134"/>
      <c r="AD3455" s="194">
        <f t="shared" si="228"/>
        <v>0</v>
      </c>
      <c r="AE3455" s="124" t="str">
        <f t="shared" si="227"/>
        <v/>
      </c>
      <c r="AF3455" s="195" t="str">
        <f t="shared" si="229"/>
        <v/>
      </c>
      <c r="AG3455" s="194" t="str">
        <f t="shared" si="230"/>
        <v/>
      </c>
      <c r="AH3455" s="194">
        <f>IF(AG3455="",0,IF(ISERROR(VLOOKUP(AG3455,AG$7:AG3454,1,FALSE)),1,0))</f>
        <v>0</v>
      </c>
      <c r="AI3455" s="194"/>
    </row>
    <row r="3456" spans="1:35" ht="16.5" customHeight="1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75">
        <f>IF(AND($X$5012&lt;&gt;" ",$X$5012&lt;&gt;0),IF(X3456=$X$5012,1+COUNTIF(U$7:U3455,"&gt;0"),0),0)</f>
        <v>0</v>
      </c>
      <c r="V3456" s="178" t="s">
        <v>3645</v>
      </c>
      <c r="W3456" s="130"/>
      <c r="X3456" s="131"/>
      <c r="Y3456" s="131"/>
      <c r="Z3456" s="206"/>
      <c r="AA3456" s="134"/>
      <c r="AB3456" s="174">
        <f>IF(AC3456="totale",SUMIF(AA$7:AA3456,"somma",Z$7:Z3456)-SUMIF(AC$7:AC3455,"totale",AB$7:AB3455),0)</f>
        <v>0</v>
      </c>
      <c r="AC3456" s="134"/>
      <c r="AD3456" s="194">
        <f t="shared" si="228"/>
        <v>0</v>
      </c>
      <c r="AE3456" s="124" t="str">
        <f t="shared" si="227"/>
        <v/>
      </c>
      <c r="AF3456" s="195" t="str">
        <f t="shared" si="229"/>
        <v/>
      </c>
      <c r="AG3456" s="194" t="str">
        <f t="shared" si="230"/>
        <v/>
      </c>
      <c r="AH3456" s="194">
        <f>IF(AG3456="",0,IF(ISERROR(VLOOKUP(AG3456,AG$7:AG3455,1,FALSE)),1,0))</f>
        <v>0</v>
      </c>
      <c r="AI3456" s="194"/>
    </row>
    <row r="3457" spans="1:35" ht="16.5" customHeight="1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75">
        <f>IF(AND($X$5012&lt;&gt;" ",$X$5012&lt;&gt;0),IF(X3457=$X$5012,1+COUNTIF(U$7:U3456,"&gt;0"),0),0)</f>
        <v>0</v>
      </c>
      <c r="V3457" s="178" t="s">
        <v>3646</v>
      </c>
      <c r="W3457" s="130"/>
      <c r="X3457" s="131"/>
      <c r="Y3457" s="131"/>
      <c r="Z3457" s="206"/>
      <c r="AA3457" s="134"/>
      <c r="AB3457" s="174">
        <f>IF(AC3457="totale",SUMIF(AA$7:AA3457,"somma",Z$7:Z3457)-SUMIF(AC$7:AC3456,"totale",AB$7:AB3456),0)</f>
        <v>0</v>
      </c>
      <c r="AC3457" s="134"/>
      <c r="AD3457" s="194">
        <f t="shared" si="228"/>
        <v>0</v>
      </c>
      <c r="AE3457" s="124" t="str">
        <f t="shared" si="227"/>
        <v/>
      </c>
      <c r="AF3457" s="195" t="str">
        <f t="shared" si="229"/>
        <v/>
      </c>
      <c r="AG3457" s="194" t="str">
        <f t="shared" si="230"/>
        <v/>
      </c>
      <c r="AH3457" s="194">
        <f>IF(AG3457="",0,IF(ISERROR(VLOOKUP(AG3457,AG$7:AG3456,1,FALSE)),1,0))</f>
        <v>0</v>
      </c>
      <c r="AI3457" s="194"/>
    </row>
    <row r="3458" spans="1:35" ht="16.5" customHeight="1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75">
        <f>IF(AND($X$5012&lt;&gt;" ",$X$5012&lt;&gt;0),IF(X3458=$X$5012,1+COUNTIF(U$7:U3457,"&gt;0"),0),0)</f>
        <v>0</v>
      </c>
      <c r="V3458" s="178" t="s">
        <v>3647</v>
      </c>
      <c r="W3458" s="130"/>
      <c r="X3458" s="131"/>
      <c r="Y3458" s="131"/>
      <c r="Z3458" s="206"/>
      <c r="AA3458" s="134"/>
      <c r="AB3458" s="174">
        <f>IF(AC3458="totale",SUMIF(AA$7:AA3458,"somma",Z$7:Z3458)-SUMIF(AC$7:AC3457,"totale",AB$7:AB3457),0)</f>
        <v>0</v>
      </c>
      <c r="AC3458" s="134"/>
      <c r="AD3458" s="194">
        <f t="shared" si="228"/>
        <v>0</v>
      </c>
      <c r="AE3458" s="124" t="str">
        <f t="shared" si="227"/>
        <v/>
      </c>
      <c r="AF3458" s="195" t="str">
        <f t="shared" si="229"/>
        <v/>
      </c>
      <c r="AG3458" s="194" t="str">
        <f t="shared" si="230"/>
        <v/>
      </c>
      <c r="AH3458" s="194">
        <f>IF(AG3458="",0,IF(ISERROR(VLOOKUP(AG3458,AG$7:AG3457,1,FALSE)),1,0))</f>
        <v>0</v>
      </c>
      <c r="AI3458" s="194"/>
    </row>
    <row r="3459" spans="1:35" ht="16.5" customHeight="1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75">
        <f>IF(AND($X$5012&lt;&gt;" ",$X$5012&lt;&gt;0),IF(X3459=$X$5012,1+COUNTIF(U$7:U3458,"&gt;0"),0),0)</f>
        <v>0</v>
      </c>
      <c r="V3459" s="178" t="s">
        <v>3648</v>
      </c>
      <c r="W3459" s="130"/>
      <c r="X3459" s="131"/>
      <c r="Y3459" s="131"/>
      <c r="Z3459" s="206"/>
      <c r="AA3459" s="134"/>
      <c r="AB3459" s="174">
        <f>IF(AC3459="totale",SUMIF(AA$7:AA3459,"somma",Z$7:Z3459)-SUMIF(AC$7:AC3458,"totale",AB$7:AB3458),0)</f>
        <v>0</v>
      </c>
      <c r="AC3459" s="134"/>
      <c r="AD3459" s="194">
        <f t="shared" si="228"/>
        <v>0</v>
      </c>
      <c r="AE3459" s="124" t="str">
        <f t="shared" si="227"/>
        <v/>
      </c>
      <c r="AF3459" s="195" t="str">
        <f t="shared" si="229"/>
        <v/>
      </c>
      <c r="AG3459" s="194" t="str">
        <f t="shared" si="230"/>
        <v/>
      </c>
      <c r="AH3459" s="194">
        <f>IF(AG3459="",0,IF(ISERROR(VLOOKUP(AG3459,AG$7:AG3458,1,FALSE)),1,0))</f>
        <v>0</v>
      </c>
      <c r="AI3459" s="194"/>
    </row>
    <row r="3460" spans="1:35" ht="16.5" customHeight="1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75">
        <f>IF(AND($X$5012&lt;&gt;" ",$X$5012&lt;&gt;0),IF(X3460=$X$5012,1+COUNTIF(U$7:U3459,"&gt;0"),0),0)</f>
        <v>0</v>
      </c>
      <c r="V3460" s="178" t="s">
        <v>3649</v>
      </c>
      <c r="W3460" s="130"/>
      <c r="X3460" s="131"/>
      <c r="Y3460" s="131"/>
      <c r="Z3460" s="206"/>
      <c r="AA3460" s="134"/>
      <c r="AB3460" s="174">
        <f>IF(AC3460="totale",SUMIF(AA$7:AA3460,"somma",Z$7:Z3460)-SUMIF(AC$7:AC3459,"totale",AB$7:AB3459),0)</f>
        <v>0</v>
      </c>
      <c r="AC3460" s="134"/>
      <c r="AD3460" s="194">
        <f t="shared" si="228"/>
        <v>0</v>
      </c>
      <c r="AE3460" s="124" t="str">
        <f t="shared" si="227"/>
        <v/>
      </c>
      <c r="AF3460" s="195" t="str">
        <f t="shared" si="229"/>
        <v/>
      </c>
      <c r="AG3460" s="194" t="str">
        <f t="shared" si="230"/>
        <v/>
      </c>
      <c r="AH3460" s="194">
        <f>IF(AG3460="",0,IF(ISERROR(VLOOKUP(AG3460,AG$7:AG3459,1,FALSE)),1,0))</f>
        <v>0</v>
      </c>
      <c r="AI3460" s="194"/>
    </row>
    <row r="3461" spans="1:35" ht="16.5" customHeight="1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75">
        <f>IF(AND($X$5012&lt;&gt;" ",$X$5012&lt;&gt;0),IF(X3461=$X$5012,1+COUNTIF(U$7:U3460,"&gt;0"),0),0)</f>
        <v>0</v>
      </c>
      <c r="V3461" s="178" t="s">
        <v>3650</v>
      </c>
      <c r="W3461" s="130"/>
      <c r="X3461" s="131"/>
      <c r="Y3461" s="131"/>
      <c r="Z3461" s="206"/>
      <c r="AA3461" s="134"/>
      <c r="AB3461" s="174">
        <f>IF(AC3461="totale",SUMIF(AA$7:AA3461,"somma",Z$7:Z3461)-SUMIF(AC$7:AC3460,"totale",AB$7:AB3460),0)</f>
        <v>0</v>
      </c>
      <c r="AC3461" s="134"/>
      <c r="AD3461" s="194">
        <f t="shared" si="228"/>
        <v>0</v>
      </c>
      <c r="AE3461" s="124" t="str">
        <f t="shared" si="227"/>
        <v/>
      </c>
      <c r="AF3461" s="195" t="str">
        <f t="shared" si="229"/>
        <v/>
      </c>
      <c r="AG3461" s="194" t="str">
        <f t="shared" si="230"/>
        <v/>
      </c>
      <c r="AH3461" s="194">
        <f>IF(AG3461="",0,IF(ISERROR(VLOOKUP(AG3461,AG$7:AG3460,1,FALSE)),1,0))</f>
        <v>0</v>
      </c>
      <c r="AI3461" s="194"/>
    </row>
    <row r="3462" spans="1:35" ht="16.5" customHeight="1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75">
        <f>IF(AND($X$5012&lt;&gt;" ",$X$5012&lt;&gt;0),IF(X3462=$X$5012,1+COUNTIF(U$7:U3461,"&gt;0"),0),0)</f>
        <v>0</v>
      </c>
      <c r="V3462" s="178" t="s">
        <v>3651</v>
      </c>
      <c r="W3462" s="130"/>
      <c r="X3462" s="131"/>
      <c r="Y3462" s="131"/>
      <c r="Z3462" s="206"/>
      <c r="AA3462" s="134"/>
      <c r="AB3462" s="174">
        <f>IF(AC3462="totale",SUMIF(AA$7:AA3462,"somma",Z$7:Z3462)-SUMIF(AC$7:AC3461,"totale",AB$7:AB3461),0)</f>
        <v>0</v>
      </c>
      <c r="AC3462" s="134"/>
      <c r="AD3462" s="194">
        <f t="shared" si="228"/>
        <v>0</v>
      </c>
      <c r="AE3462" s="124" t="str">
        <f t="shared" ref="AE3462:AE3525" si="231">IF(W3462&gt;0,CONCATENATE(MONTH(W3462)&amp;X3462),"")</f>
        <v/>
      </c>
      <c r="AF3462" s="195" t="str">
        <f t="shared" si="229"/>
        <v/>
      </c>
      <c r="AG3462" s="194" t="str">
        <f t="shared" si="230"/>
        <v/>
      </c>
      <c r="AH3462" s="194">
        <f>IF(AG3462="",0,IF(ISERROR(VLOOKUP(AG3462,AG$7:AG3461,1,FALSE)),1,0))</f>
        <v>0</v>
      </c>
      <c r="AI3462" s="194"/>
    </row>
    <row r="3463" spans="1:35" ht="16.5" customHeight="1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75">
        <f>IF(AND($X$5012&lt;&gt;" ",$X$5012&lt;&gt;0),IF(X3463=$X$5012,1+COUNTIF(U$7:U3462,"&gt;0"),0),0)</f>
        <v>0</v>
      </c>
      <c r="V3463" s="178" t="s">
        <v>3652</v>
      </c>
      <c r="W3463" s="130"/>
      <c r="X3463" s="131"/>
      <c r="Y3463" s="131"/>
      <c r="Z3463" s="206"/>
      <c r="AA3463" s="134"/>
      <c r="AB3463" s="174">
        <f>IF(AC3463="totale",SUMIF(AA$7:AA3463,"somma",Z$7:Z3463)-SUMIF(AC$7:AC3462,"totale",AB$7:AB3462),0)</f>
        <v>0</v>
      </c>
      <c r="AC3463" s="134"/>
      <c r="AD3463" s="194">
        <f t="shared" si="228"/>
        <v>0</v>
      </c>
      <c r="AE3463" s="124" t="str">
        <f t="shared" si="231"/>
        <v/>
      </c>
      <c r="AF3463" s="195" t="str">
        <f t="shared" si="229"/>
        <v/>
      </c>
      <c r="AG3463" s="194" t="str">
        <f t="shared" si="230"/>
        <v/>
      </c>
      <c r="AH3463" s="194">
        <f>IF(AG3463="",0,IF(ISERROR(VLOOKUP(AG3463,AG$7:AG3462,1,FALSE)),1,0))</f>
        <v>0</v>
      </c>
      <c r="AI3463" s="194"/>
    </row>
    <row r="3464" spans="1:35" ht="16.5" customHeight="1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75">
        <f>IF(AND($X$5012&lt;&gt;" ",$X$5012&lt;&gt;0),IF(X3464=$X$5012,1+COUNTIF(U$7:U3463,"&gt;0"),0),0)</f>
        <v>0</v>
      </c>
      <c r="V3464" s="178" t="s">
        <v>3653</v>
      </c>
      <c r="W3464" s="130"/>
      <c r="X3464" s="131"/>
      <c r="Y3464" s="131"/>
      <c r="Z3464" s="206"/>
      <c r="AA3464" s="134"/>
      <c r="AB3464" s="174">
        <f>IF(AC3464="totale",SUMIF(AA$7:AA3464,"somma",Z$7:Z3464)-SUMIF(AC$7:AC3463,"totale",AB$7:AB3463),0)</f>
        <v>0</v>
      </c>
      <c r="AC3464" s="134"/>
      <c r="AD3464" s="194">
        <f t="shared" ref="AD3464:AD3527" si="232">IF(ISBLANK(X3464),0,VLOOKUP(X3464,$B$8:$E$57,1,FALSE))</f>
        <v>0</v>
      </c>
      <c r="AE3464" s="124" t="str">
        <f t="shared" si="231"/>
        <v/>
      </c>
      <c r="AF3464" s="195" t="str">
        <f t="shared" ref="AF3464:AF3527" si="233">IF(OR(AND(Z3464&lt;&gt;0,ISBLANK(X3464)),ISERROR(AD3464)),"ERR","")</f>
        <v/>
      </c>
      <c r="AG3464" s="194" t="str">
        <f t="shared" si="230"/>
        <v/>
      </c>
      <c r="AH3464" s="194">
        <f>IF(AG3464="",0,IF(ISERROR(VLOOKUP(AG3464,AG$7:AG3463,1,FALSE)),1,0))</f>
        <v>0</v>
      </c>
      <c r="AI3464" s="194"/>
    </row>
    <row r="3465" spans="1:35" ht="16.5" customHeight="1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75">
        <f>IF(AND($X$5012&lt;&gt;" ",$X$5012&lt;&gt;0),IF(X3465=$X$5012,1+COUNTIF(U$7:U3464,"&gt;0"),0),0)</f>
        <v>0</v>
      </c>
      <c r="V3465" s="178" t="s">
        <v>3654</v>
      </c>
      <c r="W3465" s="130"/>
      <c r="X3465" s="131"/>
      <c r="Y3465" s="131"/>
      <c r="Z3465" s="206"/>
      <c r="AA3465" s="134"/>
      <c r="AB3465" s="174">
        <f>IF(AC3465="totale",SUMIF(AA$7:AA3465,"somma",Z$7:Z3465)-SUMIF(AC$7:AC3464,"totale",AB$7:AB3464),0)</f>
        <v>0</v>
      </c>
      <c r="AC3465" s="134"/>
      <c r="AD3465" s="194">
        <f t="shared" si="232"/>
        <v>0</v>
      </c>
      <c r="AE3465" s="124" t="str">
        <f t="shared" si="231"/>
        <v/>
      </c>
      <c r="AF3465" s="195" t="str">
        <f t="shared" si="233"/>
        <v/>
      </c>
      <c r="AG3465" s="194" t="str">
        <f t="shared" si="230"/>
        <v/>
      </c>
      <c r="AH3465" s="194">
        <f>IF(AG3465="",0,IF(ISERROR(VLOOKUP(AG3465,AG$7:AG3464,1,FALSE)),1,0))</f>
        <v>0</v>
      </c>
      <c r="AI3465" s="194"/>
    </row>
    <row r="3466" spans="1:35" ht="16.5" customHeight="1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75">
        <f>IF(AND($X$5012&lt;&gt;" ",$X$5012&lt;&gt;0),IF(X3466=$X$5012,1+COUNTIF(U$7:U3465,"&gt;0"),0),0)</f>
        <v>0</v>
      </c>
      <c r="V3466" s="178" t="s">
        <v>3655</v>
      </c>
      <c r="W3466" s="130"/>
      <c r="X3466" s="131"/>
      <c r="Y3466" s="131"/>
      <c r="Z3466" s="206"/>
      <c r="AA3466" s="134"/>
      <c r="AB3466" s="174">
        <f>IF(AC3466="totale",SUMIF(AA$7:AA3466,"somma",Z$7:Z3466)-SUMIF(AC$7:AC3465,"totale",AB$7:AB3465),0)</f>
        <v>0</v>
      </c>
      <c r="AC3466" s="134"/>
      <c r="AD3466" s="194">
        <f t="shared" si="232"/>
        <v>0</v>
      </c>
      <c r="AE3466" s="124" t="str">
        <f t="shared" si="231"/>
        <v/>
      </c>
      <c r="AF3466" s="195" t="str">
        <f t="shared" si="233"/>
        <v/>
      </c>
      <c r="AG3466" s="194" t="str">
        <f t="shared" ref="AG3466:AG3529" si="234">IF(W3466&gt;0,CONCATENATE(MONTH(W3466),"-",YEAR(W3466)),"")</f>
        <v/>
      </c>
      <c r="AH3466" s="194">
        <f>IF(AG3466="",0,IF(ISERROR(VLOOKUP(AG3466,AG$7:AG3465,1,FALSE)),1,0))</f>
        <v>0</v>
      </c>
      <c r="AI3466" s="194"/>
    </row>
    <row r="3467" spans="1:35" ht="16.5" customHeight="1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75">
        <f>IF(AND($X$5012&lt;&gt;" ",$X$5012&lt;&gt;0),IF(X3467=$X$5012,1+COUNTIF(U$7:U3466,"&gt;0"),0),0)</f>
        <v>0</v>
      </c>
      <c r="V3467" s="178" t="s">
        <v>3656</v>
      </c>
      <c r="W3467" s="130"/>
      <c r="X3467" s="131"/>
      <c r="Y3467" s="131"/>
      <c r="Z3467" s="206"/>
      <c r="AA3467" s="134"/>
      <c r="AB3467" s="174">
        <f>IF(AC3467="totale",SUMIF(AA$7:AA3467,"somma",Z$7:Z3467)-SUMIF(AC$7:AC3466,"totale",AB$7:AB3466),0)</f>
        <v>0</v>
      </c>
      <c r="AC3467" s="134"/>
      <c r="AD3467" s="194">
        <f t="shared" si="232"/>
        <v>0</v>
      </c>
      <c r="AE3467" s="124" t="str">
        <f t="shared" si="231"/>
        <v/>
      </c>
      <c r="AF3467" s="195" t="str">
        <f t="shared" si="233"/>
        <v/>
      </c>
      <c r="AG3467" s="194" t="str">
        <f t="shared" si="234"/>
        <v/>
      </c>
      <c r="AH3467" s="194">
        <f>IF(AG3467="",0,IF(ISERROR(VLOOKUP(AG3467,AG$7:AG3466,1,FALSE)),1,0))</f>
        <v>0</v>
      </c>
      <c r="AI3467" s="194"/>
    </row>
    <row r="3468" spans="1:35" ht="16.5" customHeight="1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75">
        <f>IF(AND($X$5012&lt;&gt;" ",$X$5012&lt;&gt;0),IF(X3468=$X$5012,1+COUNTIF(U$7:U3467,"&gt;0"),0),0)</f>
        <v>0</v>
      </c>
      <c r="V3468" s="178" t="s">
        <v>3657</v>
      </c>
      <c r="W3468" s="130"/>
      <c r="X3468" s="131"/>
      <c r="Y3468" s="131"/>
      <c r="Z3468" s="206"/>
      <c r="AA3468" s="134"/>
      <c r="AB3468" s="174">
        <f>IF(AC3468="totale",SUMIF(AA$7:AA3468,"somma",Z$7:Z3468)-SUMIF(AC$7:AC3467,"totale",AB$7:AB3467),0)</f>
        <v>0</v>
      </c>
      <c r="AC3468" s="134"/>
      <c r="AD3468" s="194">
        <f t="shared" si="232"/>
        <v>0</v>
      </c>
      <c r="AE3468" s="124" t="str">
        <f t="shared" si="231"/>
        <v/>
      </c>
      <c r="AF3468" s="195" t="str">
        <f t="shared" si="233"/>
        <v/>
      </c>
      <c r="AG3468" s="194" t="str">
        <f t="shared" si="234"/>
        <v/>
      </c>
      <c r="AH3468" s="194">
        <f>IF(AG3468="",0,IF(ISERROR(VLOOKUP(AG3468,AG$7:AG3467,1,FALSE)),1,0))</f>
        <v>0</v>
      </c>
      <c r="AI3468" s="194"/>
    </row>
    <row r="3469" spans="1:35" ht="16.5" customHeight="1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75">
        <f>IF(AND($X$5012&lt;&gt;" ",$X$5012&lt;&gt;0),IF(X3469=$X$5012,1+COUNTIF(U$7:U3468,"&gt;0"),0),0)</f>
        <v>0</v>
      </c>
      <c r="V3469" s="178" t="s">
        <v>3658</v>
      </c>
      <c r="W3469" s="130"/>
      <c r="X3469" s="131"/>
      <c r="Y3469" s="131"/>
      <c r="Z3469" s="206"/>
      <c r="AA3469" s="134"/>
      <c r="AB3469" s="174">
        <f>IF(AC3469="totale",SUMIF(AA$7:AA3469,"somma",Z$7:Z3469)-SUMIF(AC$7:AC3468,"totale",AB$7:AB3468),0)</f>
        <v>0</v>
      </c>
      <c r="AC3469" s="134"/>
      <c r="AD3469" s="194">
        <f t="shared" si="232"/>
        <v>0</v>
      </c>
      <c r="AE3469" s="124" t="str">
        <f t="shared" si="231"/>
        <v/>
      </c>
      <c r="AF3469" s="195" t="str">
        <f t="shared" si="233"/>
        <v/>
      </c>
      <c r="AG3469" s="194" t="str">
        <f t="shared" si="234"/>
        <v/>
      </c>
      <c r="AH3469" s="194">
        <f>IF(AG3469="",0,IF(ISERROR(VLOOKUP(AG3469,AG$7:AG3468,1,FALSE)),1,0))</f>
        <v>0</v>
      </c>
      <c r="AI3469" s="194"/>
    </row>
    <row r="3470" spans="1:35" ht="16.5" customHeight="1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75">
        <f>IF(AND($X$5012&lt;&gt;" ",$X$5012&lt;&gt;0),IF(X3470=$X$5012,1+COUNTIF(U$7:U3469,"&gt;0"),0),0)</f>
        <v>0</v>
      </c>
      <c r="V3470" s="178" t="s">
        <v>3659</v>
      </c>
      <c r="W3470" s="130"/>
      <c r="X3470" s="131"/>
      <c r="Y3470" s="131"/>
      <c r="Z3470" s="206"/>
      <c r="AA3470" s="134"/>
      <c r="AB3470" s="174">
        <f>IF(AC3470="totale",SUMIF(AA$7:AA3470,"somma",Z$7:Z3470)-SUMIF(AC$7:AC3469,"totale",AB$7:AB3469),0)</f>
        <v>0</v>
      </c>
      <c r="AC3470" s="134"/>
      <c r="AD3470" s="194">
        <f t="shared" si="232"/>
        <v>0</v>
      </c>
      <c r="AE3470" s="124" t="str">
        <f t="shared" si="231"/>
        <v/>
      </c>
      <c r="AF3470" s="195" t="str">
        <f t="shared" si="233"/>
        <v/>
      </c>
      <c r="AG3470" s="194" t="str">
        <f t="shared" si="234"/>
        <v/>
      </c>
      <c r="AH3470" s="194">
        <f>IF(AG3470="",0,IF(ISERROR(VLOOKUP(AG3470,AG$7:AG3469,1,FALSE)),1,0))</f>
        <v>0</v>
      </c>
      <c r="AI3470" s="194"/>
    </row>
    <row r="3471" spans="1:35" ht="16.5" customHeight="1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75">
        <f>IF(AND($X$5012&lt;&gt;" ",$X$5012&lt;&gt;0),IF(X3471=$X$5012,1+COUNTIF(U$7:U3470,"&gt;0"),0),0)</f>
        <v>0</v>
      </c>
      <c r="V3471" s="178" t="s">
        <v>3660</v>
      </c>
      <c r="W3471" s="130"/>
      <c r="X3471" s="131"/>
      <c r="Y3471" s="131"/>
      <c r="Z3471" s="206"/>
      <c r="AA3471" s="134"/>
      <c r="AB3471" s="174">
        <f>IF(AC3471="totale",SUMIF(AA$7:AA3471,"somma",Z$7:Z3471)-SUMIF(AC$7:AC3470,"totale",AB$7:AB3470),0)</f>
        <v>0</v>
      </c>
      <c r="AC3471" s="134"/>
      <c r="AD3471" s="194">
        <f t="shared" si="232"/>
        <v>0</v>
      </c>
      <c r="AE3471" s="124" t="str">
        <f t="shared" si="231"/>
        <v/>
      </c>
      <c r="AF3471" s="195" t="str">
        <f t="shared" si="233"/>
        <v/>
      </c>
      <c r="AG3471" s="194" t="str">
        <f t="shared" si="234"/>
        <v/>
      </c>
      <c r="AH3471" s="194">
        <f>IF(AG3471="",0,IF(ISERROR(VLOOKUP(AG3471,AG$7:AG3470,1,FALSE)),1,0))</f>
        <v>0</v>
      </c>
      <c r="AI3471" s="194"/>
    </row>
    <row r="3472" spans="1:35" ht="16.5" customHeight="1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75">
        <f>IF(AND($X$5012&lt;&gt;" ",$X$5012&lt;&gt;0),IF(X3472=$X$5012,1+COUNTIF(U$7:U3471,"&gt;0"),0),0)</f>
        <v>0</v>
      </c>
      <c r="V3472" s="178" t="s">
        <v>3661</v>
      </c>
      <c r="W3472" s="130"/>
      <c r="X3472" s="131"/>
      <c r="Y3472" s="131"/>
      <c r="Z3472" s="206"/>
      <c r="AA3472" s="134"/>
      <c r="AB3472" s="174">
        <f>IF(AC3472="totale",SUMIF(AA$7:AA3472,"somma",Z$7:Z3472)-SUMIF(AC$7:AC3471,"totale",AB$7:AB3471),0)</f>
        <v>0</v>
      </c>
      <c r="AC3472" s="134"/>
      <c r="AD3472" s="194">
        <f t="shared" si="232"/>
        <v>0</v>
      </c>
      <c r="AE3472" s="124" t="str">
        <f t="shared" si="231"/>
        <v/>
      </c>
      <c r="AF3472" s="195" t="str">
        <f t="shared" si="233"/>
        <v/>
      </c>
      <c r="AG3472" s="194" t="str">
        <f t="shared" si="234"/>
        <v/>
      </c>
      <c r="AH3472" s="194">
        <f>IF(AG3472="",0,IF(ISERROR(VLOOKUP(AG3472,AG$7:AG3471,1,FALSE)),1,0))</f>
        <v>0</v>
      </c>
      <c r="AI3472" s="194"/>
    </row>
    <row r="3473" spans="1:35" ht="16.5" customHeight="1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75">
        <f>IF(AND($X$5012&lt;&gt;" ",$X$5012&lt;&gt;0),IF(X3473=$X$5012,1+COUNTIF(U$7:U3472,"&gt;0"),0),0)</f>
        <v>0</v>
      </c>
      <c r="V3473" s="178" t="s">
        <v>3662</v>
      </c>
      <c r="W3473" s="130"/>
      <c r="X3473" s="131"/>
      <c r="Y3473" s="131"/>
      <c r="Z3473" s="206"/>
      <c r="AA3473" s="134"/>
      <c r="AB3473" s="174">
        <f>IF(AC3473="totale",SUMIF(AA$7:AA3473,"somma",Z$7:Z3473)-SUMIF(AC$7:AC3472,"totale",AB$7:AB3472),0)</f>
        <v>0</v>
      </c>
      <c r="AC3473" s="134"/>
      <c r="AD3473" s="194">
        <f t="shared" si="232"/>
        <v>0</v>
      </c>
      <c r="AE3473" s="124" t="str">
        <f t="shared" si="231"/>
        <v/>
      </c>
      <c r="AF3473" s="195" t="str">
        <f t="shared" si="233"/>
        <v/>
      </c>
      <c r="AG3473" s="194" t="str">
        <f t="shared" si="234"/>
        <v/>
      </c>
      <c r="AH3473" s="194">
        <f>IF(AG3473="",0,IF(ISERROR(VLOOKUP(AG3473,AG$7:AG3472,1,FALSE)),1,0))</f>
        <v>0</v>
      </c>
      <c r="AI3473" s="194"/>
    </row>
    <row r="3474" spans="1:35" ht="16.5" customHeight="1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75">
        <f>IF(AND($X$5012&lt;&gt;" ",$X$5012&lt;&gt;0),IF(X3474=$X$5012,1+COUNTIF(U$7:U3473,"&gt;0"),0),0)</f>
        <v>0</v>
      </c>
      <c r="V3474" s="178" t="s">
        <v>3663</v>
      </c>
      <c r="W3474" s="130"/>
      <c r="X3474" s="131"/>
      <c r="Y3474" s="131"/>
      <c r="Z3474" s="206"/>
      <c r="AA3474" s="134"/>
      <c r="AB3474" s="174">
        <f>IF(AC3474="totale",SUMIF(AA$7:AA3474,"somma",Z$7:Z3474)-SUMIF(AC$7:AC3473,"totale",AB$7:AB3473),0)</f>
        <v>0</v>
      </c>
      <c r="AC3474" s="134"/>
      <c r="AD3474" s="194">
        <f t="shared" si="232"/>
        <v>0</v>
      </c>
      <c r="AE3474" s="124" t="str">
        <f t="shared" si="231"/>
        <v/>
      </c>
      <c r="AF3474" s="195" t="str">
        <f t="shared" si="233"/>
        <v/>
      </c>
      <c r="AG3474" s="194" t="str">
        <f t="shared" si="234"/>
        <v/>
      </c>
      <c r="AH3474" s="194">
        <f>IF(AG3474="",0,IF(ISERROR(VLOOKUP(AG3474,AG$7:AG3473,1,FALSE)),1,0))</f>
        <v>0</v>
      </c>
      <c r="AI3474" s="194"/>
    </row>
    <row r="3475" spans="1:35" ht="16.5" customHeight="1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75">
        <f>IF(AND($X$5012&lt;&gt;" ",$X$5012&lt;&gt;0),IF(X3475=$X$5012,1+COUNTIF(U$7:U3474,"&gt;0"),0),0)</f>
        <v>0</v>
      </c>
      <c r="V3475" s="178" t="s">
        <v>3664</v>
      </c>
      <c r="W3475" s="130"/>
      <c r="X3475" s="131"/>
      <c r="Y3475" s="131"/>
      <c r="Z3475" s="206"/>
      <c r="AA3475" s="134"/>
      <c r="AB3475" s="174">
        <f>IF(AC3475="totale",SUMIF(AA$7:AA3475,"somma",Z$7:Z3475)-SUMIF(AC$7:AC3474,"totale",AB$7:AB3474),0)</f>
        <v>0</v>
      </c>
      <c r="AC3475" s="134"/>
      <c r="AD3475" s="194">
        <f t="shared" si="232"/>
        <v>0</v>
      </c>
      <c r="AE3475" s="124" t="str">
        <f t="shared" si="231"/>
        <v/>
      </c>
      <c r="AF3475" s="195" t="str">
        <f t="shared" si="233"/>
        <v/>
      </c>
      <c r="AG3475" s="194" t="str">
        <f t="shared" si="234"/>
        <v/>
      </c>
      <c r="AH3475" s="194">
        <f>IF(AG3475="",0,IF(ISERROR(VLOOKUP(AG3475,AG$7:AG3474,1,FALSE)),1,0))</f>
        <v>0</v>
      </c>
      <c r="AI3475" s="194"/>
    </row>
    <row r="3476" spans="1:35" ht="16.5" customHeight="1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75">
        <f>IF(AND($X$5012&lt;&gt;" ",$X$5012&lt;&gt;0),IF(X3476=$X$5012,1+COUNTIF(U$7:U3475,"&gt;0"),0),0)</f>
        <v>0</v>
      </c>
      <c r="V3476" s="178" t="s">
        <v>3665</v>
      </c>
      <c r="W3476" s="130"/>
      <c r="X3476" s="131"/>
      <c r="Y3476" s="131"/>
      <c r="Z3476" s="206"/>
      <c r="AA3476" s="134"/>
      <c r="AB3476" s="174">
        <f>IF(AC3476="totale",SUMIF(AA$7:AA3476,"somma",Z$7:Z3476)-SUMIF(AC$7:AC3475,"totale",AB$7:AB3475),0)</f>
        <v>0</v>
      </c>
      <c r="AC3476" s="134"/>
      <c r="AD3476" s="194">
        <f t="shared" si="232"/>
        <v>0</v>
      </c>
      <c r="AE3476" s="124" t="str">
        <f t="shared" si="231"/>
        <v/>
      </c>
      <c r="AF3476" s="195" t="str">
        <f t="shared" si="233"/>
        <v/>
      </c>
      <c r="AG3476" s="194" t="str">
        <f t="shared" si="234"/>
        <v/>
      </c>
      <c r="AH3476" s="194">
        <f>IF(AG3476="",0,IF(ISERROR(VLOOKUP(AG3476,AG$7:AG3475,1,FALSE)),1,0))</f>
        <v>0</v>
      </c>
      <c r="AI3476" s="194"/>
    </row>
    <row r="3477" spans="1:35" ht="16.5" customHeight="1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75">
        <f>IF(AND($X$5012&lt;&gt;" ",$X$5012&lt;&gt;0),IF(X3477=$X$5012,1+COUNTIF(U$7:U3476,"&gt;0"),0),0)</f>
        <v>0</v>
      </c>
      <c r="V3477" s="178" t="s">
        <v>3666</v>
      </c>
      <c r="W3477" s="130"/>
      <c r="X3477" s="131"/>
      <c r="Y3477" s="131"/>
      <c r="Z3477" s="206"/>
      <c r="AA3477" s="134"/>
      <c r="AB3477" s="174">
        <f>IF(AC3477="totale",SUMIF(AA$7:AA3477,"somma",Z$7:Z3477)-SUMIF(AC$7:AC3476,"totale",AB$7:AB3476),0)</f>
        <v>0</v>
      </c>
      <c r="AC3477" s="134"/>
      <c r="AD3477" s="194">
        <f t="shared" si="232"/>
        <v>0</v>
      </c>
      <c r="AE3477" s="124" t="str">
        <f t="shared" si="231"/>
        <v/>
      </c>
      <c r="AF3477" s="195" t="str">
        <f t="shared" si="233"/>
        <v/>
      </c>
      <c r="AG3477" s="194" t="str">
        <f t="shared" si="234"/>
        <v/>
      </c>
      <c r="AH3477" s="194">
        <f>IF(AG3477="",0,IF(ISERROR(VLOOKUP(AG3477,AG$7:AG3476,1,FALSE)),1,0))</f>
        <v>0</v>
      </c>
      <c r="AI3477" s="194"/>
    </row>
    <row r="3478" spans="1:35" ht="16.5" customHeight="1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75">
        <f>IF(AND($X$5012&lt;&gt;" ",$X$5012&lt;&gt;0),IF(X3478=$X$5012,1+COUNTIF(U$7:U3477,"&gt;0"),0),0)</f>
        <v>0</v>
      </c>
      <c r="V3478" s="178" t="s">
        <v>3667</v>
      </c>
      <c r="W3478" s="130"/>
      <c r="X3478" s="131"/>
      <c r="Y3478" s="131"/>
      <c r="Z3478" s="206"/>
      <c r="AA3478" s="134"/>
      <c r="AB3478" s="174">
        <f>IF(AC3478="totale",SUMIF(AA$7:AA3478,"somma",Z$7:Z3478)-SUMIF(AC$7:AC3477,"totale",AB$7:AB3477),0)</f>
        <v>0</v>
      </c>
      <c r="AC3478" s="134"/>
      <c r="AD3478" s="194">
        <f t="shared" si="232"/>
        <v>0</v>
      </c>
      <c r="AE3478" s="124" t="str">
        <f t="shared" si="231"/>
        <v/>
      </c>
      <c r="AF3478" s="195" t="str">
        <f t="shared" si="233"/>
        <v/>
      </c>
      <c r="AG3478" s="194" t="str">
        <f t="shared" si="234"/>
        <v/>
      </c>
      <c r="AH3478" s="194">
        <f>IF(AG3478="",0,IF(ISERROR(VLOOKUP(AG3478,AG$7:AG3477,1,FALSE)),1,0))</f>
        <v>0</v>
      </c>
      <c r="AI3478" s="194"/>
    </row>
    <row r="3479" spans="1:35" ht="16.5" customHeight="1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75">
        <f>IF(AND($X$5012&lt;&gt;" ",$X$5012&lt;&gt;0),IF(X3479=$X$5012,1+COUNTIF(U$7:U3478,"&gt;0"),0),0)</f>
        <v>0</v>
      </c>
      <c r="V3479" s="178" t="s">
        <v>3668</v>
      </c>
      <c r="W3479" s="130"/>
      <c r="X3479" s="131"/>
      <c r="Y3479" s="131"/>
      <c r="Z3479" s="206"/>
      <c r="AA3479" s="134"/>
      <c r="AB3479" s="174">
        <f>IF(AC3479="totale",SUMIF(AA$7:AA3479,"somma",Z$7:Z3479)-SUMIF(AC$7:AC3478,"totale",AB$7:AB3478),0)</f>
        <v>0</v>
      </c>
      <c r="AC3479" s="134"/>
      <c r="AD3479" s="194">
        <f t="shared" si="232"/>
        <v>0</v>
      </c>
      <c r="AE3479" s="124" t="str">
        <f t="shared" si="231"/>
        <v/>
      </c>
      <c r="AF3479" s="195" t="str">
        <f t="shared" si="233"/>
        <v/>
      </c>
      <c r="AG3479" s="194" t="str">
        <f t="shared" si="234"/>
        <v/>
      </c>
      <c r="AH3479" s="194">
        <f>IF(AG3479="",0,IF(ISERROR(VLOOKUP(AG3479,AG$7:AG3478,1,FALSE)),1,0))</f>
        <v>0</v>
      </c>
      <c r="AI3479" s="194"/>
    </row>
    <row r="3480" spans="1:35" ht="16.5" customHeight="1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75">
        <f>IF(AND($X$5012&lt;&gt;" ",$X$5012&lt;&gt;0),IF(X3480=$X$5012,1+COUNTIF(U$7:U3479,"&gt;0"),0),0)</f>
        <v>0</v>
      </c>
      <c r="V3480" s="178" t="s">
        <v>3669</v>
      </c>
      <c r="W3480" s="130"/>
      <c r="X3480" s="131"/>
      <c r="Y3480" s="131"/>
      <c r="Z3480" s="206"/>
      <c r="AA3480" s="134"/>
      <c r="AB3480" s="174">
        <f>IF(AC3480="totale",SUMIF(AA$7:AA3480,"somma",Z$7:Z3480)-SUMIF(AC$7:AC3479,"totale",AB$7:AB3479),0)</f>
        <v>0</v>
      </c>
      <c r="AC3480" s="134"/>
      <c r="AD3480" s="194">
        <f t="shared" si="232"/>
        <v>0</v>
      </c>
      <c r="AE3480" s="124" t="str">
        <f t="shared" si="231"/>
        <v/>
      </c>
      <c r="AF3480" s="195" t="str">
        <f t="shared" si="233"/>
        <v/>
      </c>
      <c r="AG3480" s="194" t="str">
        <f t="shared" si="234"/>
        <v/>
      </c>
      <c r="AH3480" s="194">
        <f>IF(AG3480="",0,IF(ISERROR(VLOOKUP(AG3480,AG$7:AG3479,1,FALSE)),1,0))</f>
        <v>0</v>
      </c>
      <c r="AI3480" s="194"/>
    </row>
    <row r="3481" spans="1:35" ht="16.5" customHeight="1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75">
        <f>IF(AND($X$5012&lt;&gt;" ",$X$5012&lt;&gt;0),IF(X3481=$X$5012,1+COUNTIF(U$7:U3480,"&gt;0"),0),0)</f>
        <v>0</v>
      </c>
      <c r="V3481" s="178" t="s">
        <v>3670</v>
      </c>
      <c r="W3481" s="130"/>
      <c r="X3481" s="131"/>
      <c r="Y3481" s="131"/>
      <c r="Z3481" s="206"/>
      <c r="AA3481" s="134"/>
      <c r="AB3481" s="174">
        <f>IF(AC3481="totale",SUMIF(AA$7:AA3481,"somma",Z$7:Z3481)-SUMIF(AC$7:AC3480,"totale",AB$7:AB3480),0)</f>
        <v>0</v>
      </c>
      <c r="AC3481" s="134"/>
      <c r="AD3481" s="194">
        <f t="shared" si="232"/>
        <v>0</v>
      </c>
      <c r="AE3481" s="124" t="str">
        <f t="shared" si="231"/>
        <v/>
      </c>
      <c r="AF3481" s="195" t="str">
        <f t="shared" si="233"/>
        <v/>
      </c>
      <c r="AG3481" s="194" t="str">
        <f t="shared" si="234"/>
        <v/>
      </c>
      <c r="AH3481" s="194">
        <f>IF(AG3481="",0,IF(ISERROR(VLOOKUP(AG3481,AG$7:AG3480,1,FALSE)),1,0))</f>
        <v>0</v>
      </c>
      <c r="AI3481" s="194"/>
    </row>
    <row r="3482" spans="1:35" ht="16.5" customHeight="1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75">
        <f>IF(AND($X$5012&lt;&gt;" ",$X$5012&lt;&gt;0),IF(X3482=$X$5012,1+COUNTIF(U$7:U3481,"&gt;0"),0),0)</f>
        <v>0</v>
      </c>
      <c r="V3482" s="178" t="s">
        <v>3671</v>
      </c>
      <c r="W3482" s="130"/>
      <c r="X3482" s="131"/>
      <c r="Y3482" s="131"/>
      <c r="Z3482" s="206"/>
      <c r="AA3482" s="134"/>
      <c r="AB3482" s="174">
        <f>IF(AC3482="totale",SUMIF(AA$7:AA3482,"somma",Z$7:Z3482)-SUMIF(AC$7:AC3481,"totale",AB$7:AB3481),0)</f>
        <v>0</v>
      </c>
      <c r="AC3482" s="134"/>
      <c r="AD3482" s="194">
        <f t="shared" si="232"/>
        <v>0</v>
      </c>
      <c r="AE3482" s="124" t="str">
        <f t="shared" si="231"/>
        <v/>
      </c>
      <c r="AF3482" s="195" t="str">
        <f t="shared" si="233"/>
        <v/>
      </c>
      <c r="AG3482" s="194" t="str">
        <f t="shared" si="234"/>
        <v/>
      </c>
      <c r="AH3482" s="194">
        <f>IF(AG3482="",0,IF(ISERROR(VLOOKUP(AG3482,AG$7:AG3481,1,FALSE)),1,0))</f>
        <v>0</v>
      </c>
      <c r="AI3482" s="194"/>
    </row>
    <row r="3483" spans="1:35" ht="16.5" customHeight="1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75">
        <f>IF(AND($X$5012&lt;&gt;" ",$X$5012&lt;&gt;0),IF(X3483=$X$5012,1+COUNTIF(U$7:U3482,"&gt;0"),0),0)</f>
        <v>0</v>
      </c>
      <c r="V3483" s="178" t="s">
        <v>3672</v>
      </c>
      <c r="W3483" s="130"/>
      <c r="X3483" s="131"/>
      <c r="Y3483" s="131"/>
      <c r="Z3483" s="206"/>
      <c r="AA3483" s="134"/>
      <c r="AB3483" s="174">
        <f>IF(AC3483="totale",SUMIF(AA$7:AA3483,"somma",Z$7:Z3483)-SUMIF(AC$7:AC3482,"totale",AB$7:AB3482),0)</f>
        <v>0</v>
      </c>
      <c r="AC3483" s="134"/>
      <c r="AD3483" s="194">
        <f t="shared" si="232"/>
        <v>0</v>
      </c>
      <c r="AE3483" s="124" t="str">
        <f t="shared" si="231"/>
        <v/>
      </c>
      <c r="AF3483" s="195" t="str">
        <f t="shared" si="233"/>
        <v/>
      </c>
      <c r="AG3483" s="194" t="str">
        <f t="shared" si="234"/>
        <v/>
      </c>
      <c r="AH3483" s="194">
        <f>IF(AG3483="",0,IF(ISERROR(VLOOKUP(AG3483,AG$7:AG3482,1,FALSE)),1,0))</f>
        <v>0</v>
      </c>
      <c r="AI3483" s="194"/>
    </row>
    <row r="3484" spans="1:35" ht="16.5" customHeight="1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75">
        <f>IF(AND($X$5012&lt;&gt;" ",$X$5012&lt;&gt;0),IF(X3484=$X$5012,1+COUNTIF(U$7:U3483,"&gt;0"),0),0)</f>
        <v>0</v>
      </c>
      <c r="V3484" s="178" t="s">
        <v>3673</v>
      </c>
      <c r="W3484" s="130"/>
      <c r="X3484" s="131"/>
      <c r="Y3484" s="131"/>
      <c r="Z3484" s="206"/>
      <c r="AA3484" s="134"/>
      <c r="AB3484" s="174">
        <f>IF(AC3484="totale",SUMIF(AA$7:AA3484,"somma",Z$7:Z3484)-SUMIF(AC$7:AC3483,"totale",AB$7:AB3483),0)</f>
        <v>0</v>
      </c>
      <c r="AC3484" s="134"/>
      <c r="AD3484" s="194">
        <f t="shared" si="232"/>
        <v>0</v>
      </c>
      <c r="AE3484" s="124" t="str">
        <f t="shared" si="231"/>
        <v/>
      </c>
      <c r="AF3484" s="195" t="str">
        <f t="shared" si="233"/>
        <v/>
      </c>
      <c r="AG3484" s="194" t="str">
        <f t="shared" si="234"/>
        <v/>
      </c>
      <c r="AH3484" s="194">
        <f>IF(AG3484="",0,IF(ISERROR(VLOOKUP(AG3484,AG$7:AG3483,1,FALSE)),1,0))</f>
        <v>0</v>
      </c>
      <c r="AI3484" s="194"/>
    </row>
    <row r="3485" spans="1:35" ht="16.5" customHeight="1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75">
        <f>IF(AND($X$5012&lt;&gt;" ",$X$5012&lt;&gt;0),IF(X3485=$X$5012,1+COUNTIF(U$7:U3484,"&gt;0"),0),0)</f>
        <v>0</v>
      </c>
      <c r="V3485" s="178" t="s">
        <v>3674</v>
      </c>
      <c r="W3485" s="130"/>
      <c r="X3485" s="131"/>
      <c r="Y3485" s="131"/>
      <c r="Z3485" s="206"/>
      <c r="AA3485" s="134"/>
      <c r="AB3485" s="174">
        <f>IF(AC3485="totale",SUMIF(AA$7:AA3485,"somma",Z$7:Z3485)-SUMIF(AC$7:AC3484,"totale",AB$7:AB3484),0)</f>
        <v>0</v>
      </c>
      <c r="AC3485" s="134"/>
      <c r="AD3485" s="194">
        <f t="shared" si="232"/>
        <v>0</v>
      </c>
      <c r="AE3485" s="124" t="str">
        <f t="shared" si="231"/>
        <v/>
      </c>
      <c r="AF3485" s="195" t="str">
        <f t="shared" si="233"/>
        <v/>
      </c>
      <c r="AG3485" s="194" t="str">
        <f t="shared" si="234"/>
        <v/>
      </c>
      <c r="AH3485" s="194">
        <f>IF(AG3485="",0,IF(ISERROR(VLOOKUP(AG3485,AG$7:AG3484,1,FALSE)),1,0))</f>
        <v>0</v>
      </c>
      <c r="AI3485" s="194"/>
    </row>
    <row r="3486" spans="1:35" ht="16.5" customHeight="1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75">
        <f>IF(AND($X$5012&lt;&gt;" ",$X$5012&lt;&gt;0),IF(X3486=$X$5012,1+COUNTIF(U$7:U3485,"&gt;0"),0),0)</f>
        <v>0</v>
      </c>
      <c r="V3486" s="178" t="s">
        <v>3675</v>
      </c>
      <c r="W3486" s="130"/>
      <c r="X3486" s="131"/>
      <c r="Y3486" s="131"/>
      <c r="Z3486" s="206"/>
      <c r="AA3486" s="134"/>
      <c r="AB3486" s="174">
        <f>IF(AC3486="totale",SUMIF(AA$7:AA3486,"somma",Z$7:Z3486)-SUMIF(AC$7:AC3485,"totale",AB$7:AB3485),0)</f>
        <v>0</v>
      </c>
      <c r="AC3486" s="134"/>
      <c r="AD3486" s="194">
        <f t="shared" si="232"/>
        <v>0</v>
      </c>
      <c r="AE3486" s="124" t="str">
        <f t="shared" si="231"/>
        <v/>
      </c>
      <c r="AF3486" s="195" t="str">
        <f t="shared" si="233"/>
        <v/>
      </c>
      <c r="AG3486" s="194" t="str">
        <f t="shared" si="234"/>
        <v/>
      </c>
      <c r="AH3486" s="194">
        <f>IF(AG3486="",0,IF(ISERROR(VLOOKUP(AG3486,AG$7:AG3485,1,FALSE)),1,0))</f>
        <v>0</v>
      </c>
      <c r="AI3486" s="194"/>
    </row>
    <row r="3487" spans="1:35" ht="16.5" customHeight="1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75">
        <f>IF(AND($X$5012&lt;&gt;" ",$X$5012&lt;&gt;0),IF(X3487=$X$5012,1+COUNTIF(U$7:U3486,"&gt;0"),0),0)</f>
        <v>0</v>
      </c>
      <c r="V3487" s="178" t="s">
        <v>3676</v>
      </c>
      <c r="W3487" s="130"/>
      <c r="X3487" s="131"/>
      <c r="Y3487" s="131"/>
      <c r="Z3487" s="206"/>
      <c r="AA3487" s="134"/>
      <c r="AB3487" s="174">
        <f>IF(AC3487="totale",SUMIF(AA$7:AA3487,"somma",Z$7:Z3487)-SUMIF(AC$7:AC3486,"totale",AB$7:AB3486),0)</f>
        <v>0</v>
      </c>
      <c r="AC3487" s="134"/>
      <c r="AD3487" s="194">
        <f t="shared" si="232"/>
        <v>0</v>
      </c>
      <c r="AE3487" s="124" t="str">
        <f t="shared" si="231"/>
        <v/>
      </c>
      <c r="AF3487" s="195" t="str">
        <f t="shared" si="233"/>
        <v/>
      </c>
      <c r="AG3487" s="194" t="str">
        <f t="shared" si="234"/>
        <v/>
      </c>
      <c r="AH3487" s="194">
        <f>IF(AG3487="",0,IF(ISERROR(VLOOKUP(AG3487,AG$7:AG3486,1,FALSE)),1,0))</f>
        <v>0</v>
      </c>
      <c r="AI3487" s="194"/>
    </row>
    <row r="3488" spans="1:35" ht="16.5" customHeight="1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75">
        <f>IF(AND($X$5012&lt;&gt;" ",$X$5012&lt;&gt;0),IF(X3488=$X$5012,1+COUNTIF(U$7:U3487,"&gt;0"),0),0)</f>
        <v>0</v>
      </c>
      <c r="V3488" s="178" t="s">
        <v>3677</v>
      </c>
      <c r="W3488" s="130"/>
      <c r="X3488" s="131"/>
      <c r="Y3488" s="131"/>
      <c r="Z3488" s="206"/>
      <c r="AA3488" s="134"/>
      <c r="AB3488" s="174">
        <f>IF(AC3488="totale",SUMIF(AA$7:AA3488,"somma",Z$7:Z3488)-SUMIF(AC$7:AC3487,"totale",AB$7:AB3487),0)</f>
        <v>0</v>
      </c>
      <c r="AC3488" s="134"/>
      <c r="AD3488" s="194">
        <f t="shared" si="232"/>
        <v>0</v>
      </c>
      <c r="AE3488" s="124" t="str">
        <f t="shared" si="231"/>
        <v/>
      </c>
      <c r="AF3488" s="195" t="str">
        <f t="shared" si="233"/>
        <v/>
      </c>
      <c r="AG3488" s="194" t="str">
        <f t="shared" si="234"/>
        <v/>
      </c>
      <c r="AH3488" s="194">
        <f>IF(AG3488="",0,IF(ISERROR(VLOOKUP(AG3488,AG$7:AG3487,1,FALSE)),1,0))</f>
        <v>0</v>
      </c>
      <c r="AI3488" s="194"/>
    </row>
    <row r="3489" spans="1:35" ht="16.5" customHeight="1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75">
        <f>IF(AND($X$5012&lt;&gt;" ",$X$5012&lt;&gt;0),IF(X3489=$X$5012,1+COUNTIF(U$7:U3488,"&gt;0"),0),0)</f>
        <v>0</v>
      </c>
      <c r="V3489" s="178" t="s">
        <v>3678</v>
      </c>
      <c r="W3489" s="130"/>
      <c r="X3489" s="131"/>
      <c r="Y3489" s="131"/>
      <c r="Z3489" s="206"/>
      <c r="AA3489" s="134"/>
      <c r="AB3489" s="174">
        <f>IF(AC3489="totale",SUMIF(AA$7:AA3489,"somma",Z$7:Z3489)-SUMIF(AC$7:AC3488,"totale",AB$7:AB3488),0)</f>
        <v>0</v>
      </c>
      <c r="AC3489" s="134"/>
      <c r="AD3489" s="194">
        <f t="shared" si="232"/>
        <v>0</v>
      </c>
      <c r="AE3489" s="124" t="str">
        <f t="shared" si="231"/>
        <v/>
      </c>
      <c r="AF3489" s="195" t="str">
        <f t="shared" si="233"/>
        <v/>
      </c>
      <c r="AG3489" s="194" t="str">
        <f t="shared" si="234"/>
        <v/>
      </c>
      <c r="AH3489" s="194">
        <f>IF(AG3489="",0,IF(ISERROR(VLOOKUP(AG3489,AG$7:AG3488,1,FALSE)),1,0))</f>
        <v>0</v>
      </c>
      <c r="AI3489" s="194"/>
    </row>
    <row r="3490" spans="1:35" ht="16.5" customHeight="1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75">
        <f>IF(AND($X$5012&lt;&gt;" ",$X$5012&lt;&gt;0),IF(X3490=$X$5012,1+COUNTIF(U$7:U3489,"&gt;0"),0),0)</f>
        <v>0</v>
      </c>
      <c r="V3490" s="178" t="s">
        <v>3679</v>
      </c>
      <c r="W3490" s="130"/>
      <c r="X3490" s="131"/>
      <c r="Y3490" s="131"/>
      <c r="Z3490" s="206"/>
      <c r="AA3490" s="134"/>
      <c r="AB3490" s="174">
        <f>IF(AC3490="totale",SUMIF(AA$7:AA3490,"somma",Z$7:Z3490)-SUMIF(AC$7:AC3489,"totale",AB$7:AB3489),0)</f>
        <v>0</v>
      </c>
      <c r="AC3490" s="134"/>
      <c r="AD3490" s="194">
        <f t="shared" si="232"/>
        <v>0</v>
      </c>
      <c r="AE3490" s="124" t="str">
        <f t="shared" si="231"/>
        <v/>
      </c>
      <c r="AF3490" s="195" t="str">
        <f t="shared" si="233"/>
        <v/>
      </c>
      <c r="AG3490" s="194" t="str">
        <f t="shared" si="234"/>
        <v/>
      </c>
      <c r="AH3490" s="194">
        <f>IF(AG3490="",0,IF(ISERROR(VLOOKUP(AG3490,AG$7:AG3489,1,FALSE)),1,0))</f>
        <v>0</v>
      </c>
      <c r="AI3490" s="194"/>
    </row>
    <row r="3491" spans="1:35" ht="16.5" customHeight="1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75">
        <f>IF(AND($X$5012&lt;&gt;" ",$X$5012&lt;&gt;0),IF(X3491=$X$5012,1+COUNTIF(U$7:U3490,"&gt;0"),0),0)</f>
        <v>0</v>
      </c>
      <c r="V3491" s="178" t="s">
        <v>3680</v>
      </c>
      <c r="W3491" s="130"/>
      <c r="X3491" s="131"/>
      <c r="Y3491" s="131"/>
      <c r="Z3491" s="206"/>
      <c r="AA3491" s="134"/>
      <c r="AB3491" s="174">
        <f>IF(AC3491="totale",SUMIF(AA$7:AA3491,"somma",Z$7:Z3491)-SUMIF(AC$7:AC3490,"totale",AB$7:AB3490),0)</f>
        <v>0</v>
      </c>
      <c r="AC3491" s="134"/>
      <c r="AD3491" s="194">
        <f t="shared" si="232"/>
        <v>0</v>
      </c>
      <c r="AE3491" s="124" t="str">
        <f t="shared" si="231"/>
        <v/>
      </c>
      <c r="AF3491" s="195" t="str">
        <f t="shared" si="233"/>
        <v/>
      </c>
      <c r="AG3491" s="194" t="str">
        <f t="shared" si="234"/>
        <v/>
      </c>
      <c r="AH3491" s="194">
        <f>IF(AG3491="",0,IF(ISERROR(VLOOKUP(AG3491,AG$7:AG3490,1,FALSE)),1,0))</f>
        <v>0</v>
      </c>
      <c r="AI3491" s="194"/>
    </row>
    <row r="3492" spans="1:35" ht="16.5" customHeight="1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75">
        <f>IF(AND($X$5012&lt;&gt;" ",$X$5012&lt;&gt;0),IF(X3492=$X$5012,1+COUNTIF(U$7:U3491,"&gt;0"),0),0)</f>
        <v>0</v>
      </c>
      <c r="V3492" s="178" t="s">
        <v>3681</v>
      </c>
      <c r="W3492" s="130"/>
      <c r="X3492" s="131"/>
      <c r="Y3492" s="131"/>
      <c r="Z3492" s="206"/>
      <c r="AA3492" s="134"/>
      <c r="AB3492" s="174">
        <f>IF(AC3492="totale",SUMIF(AA$7:AA3492,"somma",Z$7:Z3492)-SUMIF(AC$7:AC3491,"totale",AB$7:AB3491),0)</f>
        <v>0</v>
      </c>
      <c r="AC3492" s="134"/>
      <c r="AD3492" s="194">
        <f t="shared" si="232"/>
        <v>0</v>
      </c>
      <c r="AE3492" s="124" t="str">
        <f t="shared" si="231"/>
        <v/>
      </c>
      <c r="AF3492" s="195" t="str">
        <f t="shared" si="233"/>
        <v/>
      </c>
      <c r="AG3492" s="194" t="str">
        <f t="shared" si="234"/>
        <v/>
      </c>
      <c r="AH3492" s="194">
        <f>IF(AG3492="",0,IF(ISERROR(VLOOKUP(AG3492,AG$7:AG3491,1,FALSE)),1,0))</f>
        <v>0</v>
      </c>
      <c r="AI3492" s="194"/>
    </row>
    <row r="3493" spans="1:35" ht="16.5" customHeight="1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75">
        <f>IF(AND($X$5012&lt;&gt;" ",$X$5012&lt;&gt;0),IF(X3493=$X$5012,1+COUNTIF(U$7:U3492,"&gt;0"),0),0)</f>
        <v>0</v>
      </c>
      <c r="V3493" s="178" t="s">
        <v>3682</v>
      </c>
      <c r="W3493" s="130"/>
      <c r="X3493" s="131"/>
      <c r="Y3493" s="131"/>
      <c r="Z3493" s="206"/>
      <c r="AA3493" s="134"/>
      <c r="AB3493" s="174">
        <f>IF(AC3493="totale",SUMIF(AA$7:AA3493,"somma",Z$7:Z3493)-SUMIF(AC$7:AC3492,"totale",AB$7:AB3492),0)</f>
        <v>0</v>
      </c>
      <c r="AC3493" s="134"/>
      <c r="AD3493" s="194">
        <f t="shared" si="232"/>
        <v>0</v>
      </c>
      <c r="AE3493" s="124" t="str">
        <f t="shared" si="231"/>
        <v/>
      </c>
      <c r="AF3493" s="195" t="str">
        <f t="shared" si="233"/>
        <v/>
      </c>
      <c r="AG3493" s="194" t="str">
        <f t="shared" si="234"/>
        <v/>
      </c>
      <c r="AH3493" s="194">
        <f>IF(AG3493="",0,IF(ISERROR(VLOOKUP(AG3493,AG$7:AG3492,1,FALSE)),1,0))</f>
        <v>0</v>
      </c>
      <c r="AI3493" s="194"/>
    </row>
    <row r="3494" spans="1:35" ht="16.5" customHeight="1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75">
        <f>IF(AND($X$5012&lt;&gt;" ",$X$5012&lt;&gt;0),IF(X3494=$X$5012,1+COUNTIF(U$7:U3493,"&gt;0"),0),0)</f>
        <v>0</v>
      </c>
      <c r="V3494" s="178" t="s">
        <v>3683</v>
      </c>
      <c r="W3494" s="130"/>
      <c r="X3494" s="131"/>
      <c r="Y3494" s="131"/>
      <c r="Z3494" s="206"/>
      <c r="AA3494" s="134"/>
      <c r="AB3494" s="174">
        <f>IF(AC3494="totale",SUMIF(AA$7:AA3494,"somma",Z$7:Z3494)-SUMIF(AC$7:AC3493,"totale",AB$7:AB3493),0)</f>
        <v>0</v>
      </c>
      <c r="AC3494" s="134"/>
      <c r="AD3494" s="194">
        <f t="shared" si="232"/>
        <v>0</v>
      </c>
      <c r="AE3494" s="124" t="str">
        <f t="shared" si="231"/>
        <v/>
      </c>
      <c r="AF3494" s="195" t="str">
        <f t="shared" si="233"/>
        <v/>
      </c>
      <c r="AG3494" s="194" t="str">
        <f t="shared" si="234"/>
        <v/>
      </c>
      <c r="AH3494" s="194">
        <f>IF(AG3494="",0,IF(ISERROR(VLOOKUP(AG3494,AG$7:AG3493,1,FALSE)),1,0))</f>
        <v>0</v>
      </c>
      <c r="AI3494" s="194"/>
    </row>
    <row r="3495" spans="1:35" ht="16.5" customHeight="1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75">
        <f>IF(AND($X$5012&lt;&gt;" ",$X$5012&lt;&gt;0),IF(X3495=$X$5012,1+COUNTIF(U$7:U3494,"&gt;0"),0),0)</f>
        <v>0</v>
      </c>
      <c r="V3495" s="178" t="s">
        <v>3684</v>
      </c>
      <c r="W3495" s="130"/>
      <c r="X3495" s="131"/>
      <c r="Y3495" s="131"/>
      <c r="Z3495" s="206"/>
      <c r="AA3495" s="134"/>
      <c r="AB3495" s="174">
        <f>IF(AC3495="totale",SUMIF(AA$7:AA3495,"somma",Z$7:Z3495)-SUMIF(AC$7:AC3494,"totale",AB$7:AB3494),0)</f>
        <v>0</v>
      </c>
      <c r="AC3495" s="134"/>
      <c r="AD3495" s="194">
        <f t="shared" si="232"/>
        <v>0</v>
      </c>
      <c r="AE3495" s="124" t="str">
        <f t="shared" si="231"/>
        <v/>
      </c>
      <c r="AF3495" s="195" t="str">
        <f t="shared" si="233"/>
        <v/>
      </c>
      <c r="AG3495" s="194" t="str">
        <f t="shared" si="234"/>
        <v/>
      </c>
      <c r="AH3495" s="194">
        <f>IF(AG3495="",0,IF(ISERROR(VLOOKUP(AG3495,AG$7:AG3494,1,FALSE)),1,0))</f>
        <v>0</v>
      </c>
      <c r="AI3495" s="194"/>
    </row>
    <row r="3496" spans="1:35" ht="16.5" customHeight="1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75">
        <f>IF(AND($X$5012&lt;&gt;" ",$X$5012&lt;&gt;0),IF(X3496=$X$5012,1+COUNTIF(U$7:U3495,"&gt;0"),0),0)</f>
        <v>0</v>
      </c>
      <c r="V3496" s="178" t="s">
        <v>3685</v>
      </c>
      <c r="W3496" s="130"/>
      <c r="X3496" s="131"/>
      <c r="Y3496" s="131"/>
      <c r="Z3496" s="206"/>
      <c r="AA3496" s="134"/>
      <c r="AB3496" s="174">
        <f>IF(AC3496="totale",SUMIF(AA$7:AA3496,"somma",Z$7:Z3496)-SUMIF(AC$7:AC3495,"totale",AB$7:AB3495),0)</f>
        <v>0</v>
      </c>
      <c r="AC3496" s="134"/>
      <c r="AD3496" s="194">
        <f t="shared" si="232"/>
        <v>0</v>
      </c>
      <c r="AE3496" s="124" t="str">
        <f t="shared" si="231"/>
        <v/>
      </c>
      <c r="AF3496" s="195" t="str">
        <f t="shared" si="233"/>
        <v/>
      </c>
      <c r="AG3496" s="194" t="str">
        <f t="shared" si="234"/>
        <v/>
      </c>
      <c r="AH3496" s="194">
        <f>IF(AG3496="",0,IF(ISERROR(VLOOKUP(AG3496,AG$7:AG3495,1,FALSE)),1,0))</f>
        <v>0</v>
      </c>
      <c r="AI3496" s="194"/>
    </row>
    <row r="3497" spans="1:35" ht="16.5" customHeight="1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75">
        <f>IF(AND($X$5012&lt;&gt;" ",$X$5012&lt;&gt;0),IF(X3497=$X$5012,1+COUNTIF(U$7:U3496,"&gt;0"),0),0)</f>
        <v>0</v>
      </c>
      <c r="V3497" s="178" t="s">
        <v>3686</v>
      </c>
      <c r="W3497" s="130"/>
      <c r="X3497" s="131"/>
      <c r="Y3497" s="131"/>
      <c r="Z3497" s="206"/>
      <c r="AA3497" s="134"/>
      <c r="AB3497" s="174">
        <f>IF(AC3497="totale",SUMIF(AA$7:AA3497,"somma",Z$7:Z3497)-SUMIF(AC$7:AC3496,"totale",AB$7:AB3496),0)</f>
        <v>0</v>
      </c>
      <c r="AC3497" s="134"/>
      <c r="AD3497" s="194">
        <f t="shared" si="232"/>
        <v>0</v>
      </c>
      <c r="AE3497" s="124" t="str">
        <f t="shared" si="231"/>
        <v/>
      </c>
      <c r="AF3497" s="195" t="str">
        <f t="shared" si="233"/>
        <v/>
      </c>
      <c r="AG3497" s="194" t="str">
        <f t="shared" si="234"/>
        <v/>
      </c>
      <c r="AH3497" s="194">
        <f>IF(AG3497="",0,IF(ISERROR(VLOOKUP(AG3497,AG$7:AG3496,1,FALSE)),1,0))</f>
        <v>0</v>
      </c>
      <c r="AI3497" s="194"/>
    </row>
    <row r="3498" spans="1:35" ht="16.5" customHeight="1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75">
        <f>IF(AND($X$5012&lt;&gt;" ",$X$5012&lt;&gt;0),IF(X3498=$X$5012,1+COUNTIF(U$7:U3497,"&gt;0"),0),0)</f>
        <v>0</v>
      </c>
      <c r="V3498" s="178" t="s">
        <v>3687</v>
      </c>
      <c r="W3498" s="130"/>
      <c r="X3498" s="131"/>
      <c r="Y3498" s="131"/>
      <c r="Z3498" s="206"/>
      <c r="AA3498" s="134"/>
      <c r="AB3498" s="174">
        <f>IF(AC3498="totale",SUMIF(AA$7:AA3498,"somma",Z$7:Z3498)-SUMIF(AC$7:AC3497,"totale",AB$7:AB3497),0)</f>
        <v>0</v>
      </c>
      <c r="AC3498" s="134"/>
      <c r="AD3498" s="194">
        <f t="shared" si="232"/>
        <v>0</v>
      </c>
      <c r="AE3498" s="124" t="str">
        <f t="shared" si="231"/>
        <v/>
      </c>
      <c r="AF3498" s="195" t="str">
        <f t="shared" si="233"/>
        <v/>
      </c>
      <c r="AG3498" s="194" t="str">
        <f t="shared" si="234"/>
        <v/>
      </c>
      <c r="AH3498" s="194">
        <f>IF(AG3498="",0,IF(ISERROR(VLOOKUP(AG3498,AG$7:AG3497,1,FALSE)),1,0))</f>
        <v>0</v>
      </c>
      <c r="AI3498" s="194"/>
    </row>
    <row r="3499" spans="1:35" ht="16.5" customHeight="1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75">
        <f>IF(AND($X$5012&lt;&gt;" ",$X$5012&lt;&gt;0),IF(X3499=$X$5012,1+COUNTIF(U$7:U3498,"&gt;0"),0),0)</f>
        <v>0</v>
      </c>
      <c r="V3499" s="178" t="s">
        <v>3688</v>
      </c>
      <c r="W3499" s="130"/>
      <c r="X3499" s="131"/>
      <c r="Y3499" s="131"/>
      <c r="Z3499" s="206"/>
      <c r="AA3499" s="134"/>
      <c r="AB3499" s="174">
        <f>IF(AC3499="totale",SUMIF(AA$7:AA3499,"somma",Z$7:Z3499)-SUMIF(AC$7:AC3498,"totale",AB$7:AB3498),0)</f>
        <v>0</v>
      </c>
      <c r="AC3499" s="134"/>
      <c r="AD3499" s="194">
        <f t="shared" si="232"/>
        <v>0</v>
      </c>
      <c r="AE3499" s="124" t="str">
        <f t="shared" si="231"/>
        <v/>
      </c>
      <c r="AF3499" s="195" t="str">
        <f t="shared" si="233"/>
        <v/>
      </c>
      <c r="AG3499" s="194" t="str">
        <f t="shared" si="234"/>
        <v/>
      </c>
      <c r="AH3499" s="194">
        <f>IF(AG3499="",0,IF(ISERROR(VLOOKUP(AG3499,AG$7:AG3498,1,FALSE)),1,0))</f>
        <v>0</v>
      </c>
      <c r="AI3499" s="194"/>
    </row>
    <row r="3500" spans="1:35" ht="16.5" customHeight="1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75">
        <f>IF(AND($X$5012&lt;&gt;" ",$X$5012&lt;&gt;0),IF(X3500=$X$5012,1+COUNTIF(U$7:U3499,"&gt;0"),0),0)</f>
        <v>0</v>
      </c>
      <c r="V3500" s="178" t="s">
        <v>3689</v>
      </c>
      <c r="W3500" s="130"/>
      <c r="X3500" s="131"/>
      <c r="Y3500" s="131"/>
      <c r="Z3500" s="206"/>
      <c r="AA3500" s="134"/>
      <c r="AB3500" s="174">
        <f>IF(AC3500="totale",SUMIF(AA$7:AA3500,"somma",Z$7:Z3500)-SUMIF(AC$7:AC3499,"totale",AB$7:AB3499),0)</f>
        <v>0</v>
      </c>
      <c r="AC3500" s="134"/>
      <c r="AD3500" s="194">
        <f t="shared" si="232"/>
        <v>0</v>
      </c>
      <c r="AE3500" s="124" t="str">
        <f t="shared" si="231"/>
        <v/>
      </c>
      <c r="AF3500" s="195" t="str">
        <f t="shared" si="233"/>
        <v/>
      </c>
      <c r="AG3500" s="194" t="str">
        <f t="shared" si="234"/>
        <v/>
      </c>
      <c r="AH3500" s="194">
        <f>IF(AG3500="",0,IF(ISERROR(VLOOKUP(AG3500,AG$7:AG3499,1,FALSE)),1,0))</f>
        <v>0</v>
      </c>
      <c r="AI3500" s="194"/>
    </row>
    <row r="3501" spans="1:35" ht="16.5" customHeight="1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75">
        <f>IF(AND($X$5012&lt;&gt;" ",$X$5012&lt;&gt;0),IF(X3501=$X$5012,1+COUNTIF(U$7:U3500,"&gt;0"),0),0)</f>
        <v>0</v>
      </c>
      <c r="V3501" s="178" t="s">
        <v>3690</v>
      </c>
      <c r="W3501" s="130"/>
      <c r="X3501" s="131"/>
      <c r="Y3501" s="131"/>
      <c r="Z3501" s="206"/>
      <c r="AA3501" s="134"/>
      <c r="AB3501" s="174">
        <f>IF(AC3501="totale",SUMIF(AA$7:AA3501,"somma",Z$7:Z3501)-SUMIF(AC$7:AC3500,"totale",AB$7:AB3500),0)</f>
        <v>0</v>
      </c>
      <c r="AC3501" s="134"/>
      <c r="AD3501" s="194">
        <f t="shared" si="232"/>
        <v>0</v>
      </c>
      <c r="AE3501" s="124" t="str">
        <f t="shared" si="231"/>
        <v/>
      </c>
      <c r="AF3501" s="195" t="str">
        <f t="shared" si="233"/>
        <v/>
      </c>
      <c r="AG3501" s="194" t="str">
        <f t="shared" si="234"/>
        <v/>
      </c>
      <c r="AH3501" s="194">
        <f>IF(AG3501="",0,IF(ISERROR(VLOOKUP(AG3501,AG$7:AG3500,1,FALSE)),1,0))</f>
        <v>0</v>
      </c>
      <c r="AI3501" s="194"/>
    </row>
    <row r="3502" spans="1:35" ht="16.5" customHeight="1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75">
        <f>IF(AND($X$5012&lt;&gt;" ",$X$5012&lt;&gt;0),IF(X3502=$X$5012,1+COUNTIF(U$7:U3501,"&gt;0"),0),0)</f>
        <v>0</v>
      </c>
      <c r="V3502" s="178" t="s">
        <v>3691</v>
      </c>
      <c r="W3502" s="130"/>
      <c r="X3502" s="131"/>
      <c r="Y3502" s="131"/>
      <c r="Z3502" s="206"/>
      <c r="AA3502" s="134"/>
      <c r="AB3502" s="174">
        <f>IF(AC3502="totale",SUMIF(AA$7:AA3502,"somma",Z$7:Z3502)-SUMIF(AC$7:AC3501,"totale",AB$7:AB3501),0)</f>
        <v>0</v>
      </c>
      <c r="AC3502" s="134"/>
      <c r="AD3502" s="194">
        <f t="shared" si="232"/>
        <v>0</v>
      </c>
      <c r="AE3502" s="124" t="str">
        <f t="shared" si="231"/>
        <v/>
      </c>
      <c r="AF3502" s="195" t="str">
        <f t="shared" si="233"/>
        <v/>
      </c>
      <c r="AG3502" s="194" t="str">
        <f t="shared" si="234"/>
        <v/>
      </c>
      <c r="AH3502" s="194">
        <f>IF(AG3502="",0,IF(ISERROR(VLOOKUP(AG3502,AG$7:AG3501,1,FALSE)),1,0))</f>
        <v>0</v>
      </c>
      <c r="AI3502" s="194"/>
    </row>
    <row r="3503" spans="1:35" ht="16.5" customHeight="1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75">
        <f>IF(AND($X$5012&lt;&gt;" ",$X$5012&lt;&gt;0),IF(X3503=$X$5012,1+COUNTIF(U$7:U3502,"&gt;0"),0),0)</f>
        <v>0</v>
      </c>
      <c r="V3503" s="178" t="s">
        <v>3692</v>
      </c>
      <c r="W3503" s="130"/>
      <c r="X3503" s="131"/>
      <c r="Y3503" s="131"/>
      <c r="Z3503" s="206"/>
      <c r="AA3503" s="134"/>
      <c r="AB3503" s="174">
        <f>IF(AC3503="totale",SUMIF(AA$7:AA3503,"somma",Z$7:Z3503)-SUMIF(AC$7:AC3502,"totale",AB$7:AB3502),0)</f>
        <v>0</v>
      </c>
      <c r="AC3503" s="134"/>
      <c r="AD3503" s="194">
        <f t="shared" si="232"/>
        <v>0</v>
      </c>
      <c r="AE3503" s="124" t="str">
        <f t="shared" si="231"/>
        <v/>
      </c>
      <c r="AF3503" s="195" t="str">
        <f t="shared" si="233"/>
        <v/>
      </c>
      <c r="AG3503" s="194" t="str">
        <f t="shared" si="234"/>
        <v/>
      </c>
      <c r="AH3503" s="194">
        <f>IF(AG3503="",0,IF(ISERROR(VLOOKUP(AG3503,AG$7:AG3502,1,FALSE)),1,0))</f>
        <v>0</v>
      </c>
      <c r="AI3503" s="194"/>
    </row>
    <row r="3504" spans="1:35" ht="16.5" customHeight="1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75">
        <f>IF(AND($X$5012&lt;&gt;" ",$X$5012&lt;&gt;0),IF(X3504=$X$5012,1+COUNTIF(U$7:U3503,"&gt;0"),0),0)</f>
        <v>0</v>
      </c>
      <c r="V3504" s="178" t="s">
        <v>3693</v>
      </c>
      <c r="W3504" s="130"/>
      <c r="X3504" s="131"/>
      <c r="Y3504" s="131"/>
      <c r="Z3504" s="206"/>
      <c r="AA3504" s="134"/>
      <c r="AB3504" s="174">
        <f>IF(AC3504="totale",SUMIF(AA$7:AA3504,"somma",Z$7:Z3504)-SUMIF(AC$7:AC3503,"totale",AB$7:AB3503),0)</f>
        <v>0</v>
      </c>
      <c r="AC3504" s="134"/>
      <c r="AD3504" s="194">
        <f t="shared" si="232"/>
        <v>0</v>
      </c>
      <c r="AE3504" s="124" t="str">
        <f t="shared" si="231"/>
        <v/>
      </c>
      <c r="AF3504" s="195" t="str">
        <f t="shared" si="233"/>
        <v/>
      </c>
      <c r="AG3504" s="194" t="str">
        <f t="shared" si="234"/>
        <v/>
      </c>
      <c r="AH3504" s="194">
        <f>IF(AG3504="",0,IF(ISERROR(VLOOKUP(AG3504,AG$7:AG3503,1,FALSE)),1,0))</f>
        <v>0</v>
      </c>
      <c r="AI3504" s="194"/>
    </row>
    <row r="3505" spans="1:35" ht="16.5" customHeight="1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75">
        <f>IF(AND($X$5012&lt;&gt;" ",$X$5012&lt;&gt;0),IF(X3505=$X$5012,1+COUNTIF(U$7:U3504,"&gt;0"),0),0)</f>
        <v>0</v>
      </c>
      <c r="V3505" s="178" t="s">
        <v>3694</v>
      </c>
      <c r="W3505" s="130"/>
      <c r="X3505" s="131"/>
      <c r="Y3505" s="131"/>
      <c r="Z3505" s="206"/>
      <c r="AA3505" s="134"/>
      <c r="AB3505" s="174">
        <f>IF(AC3505="totale",SUMIF(AA$7:AA3505,"somma",Z$7:Z3505)-SUMIF(AC$7:AC3504,"totale",AB$7:AB3504),0)</f>
        <v>0</v>
      </c>
      <c r="AC3505" s="134"/>
      <c r="AD3505" s="194">
        <f t="shared" si="232"/>
        <v>0</v>
      </c>
      <c r="AE3505" s="124" t="str">
        <f t="shared" si="231"/>
        <v/>
      </c>
      <c r="AF3505" s="195" t="str">
        <f t="shared" si="233"/>
        <v/>
      </c>
      <c r="AG3505" s="194" t="str">
        <f t="shared" si="234"/>
        <v/>
      </c>
      <c r="AH3505" s="194">
        <f>IF(AG3505="",0,IF(ISERROR(VLOOKUP(AG3505,AG$7:AG3504,1,FALSE)),1,0))</f>
        <v>0</v>
      </c>
      <c r="AI3505" s="194"/>
    </row>
    <row r="3506" spans="1:35" ht="16.5" customHeight="1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75">
        <f>IF(AND($X$5012&lt;&gt;" ",$X$5012&lt;&gt;0),IF(X3506=$X$5012,1+COUNTIF(U$7:U3505,"&gt;0"),0),0)</f>
        <v>0</v>
      </c>
      <c r="V3506" s="178" t="s">
        <v>3695</v>
      </c>
      <c r="W3506" s="130"/>
      <c r="X3506" s="131"/>
      <c r="Y3506" s="131"/>
      <c r="Z3506" s="206"/>
      <c r="AA3506" s="134"/>
      <c r="AB3506" s="174">
        <f>IF(AC3506="totale",SUMIF(AA$7:AA3506,"somma",Z$7:Z3506)-SUMIF(AC$7:AC3505,"totale",AB$7:AB3505),0)</f>
        <v>0</v>
      </c>
      <c r="AC3506" s="134"/>
      <c r="AD3506" s="194">
        <f t="shared" si="232"/>
        <v>0</v>
      </c>
      <c r="AE3506" s="124" t="str">
        <f t="shared" si="231"/>
        <v/>
      </c>
      <c r="AF3506" s="195" t="str">
        <f t="shared" si="233"/>
        <v/>
      </c>
      <c r="AG3506" s="194" t="str">
        <f t="shared" si="234"/>
        <v/>
      </c>
      <c r="AH3506" s="194">
        <f>IF(AG3506="",0,IF(ISERROR(VLOOKUP(AG3506,AG$7:AG3505,1,FALSE)),1,0))</f>
        <v>0</v>
      </c>
      <c r="AI3506" s="194"/>
    </row>
    <row r="3507" spans="1:35" ht="16.5" customHeight="1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75">
        <f>IF(AND($X$5012&lt;&gt;" ",$X$5012&lt;&gt;0),IF(X3507=$X$5012,1+COUNTIF(U$7:U3506,"&gt;0"),0),0)</f>
        <v>0</v>
      </c>
      <c r="V3507" s="178" t="s">
        <v>3696</v>
      </c>
      <c r="W3507" s="130"/>
      <c r="X3507" s="131"/>
      <c r="Y3507" s="131"/>
      <c r="Z3507" s="206"/>
      <c r="AA3507" s="134"/>
      <c r="AB3507" s="174">
        <f>IF(AC3507="totale",SUMIF(AA$7:AA3507,"somma",Z$7:Z3507)-SUMIF(AC$7:AC3506,"totale",AB$7:AB3506),0)</f>
        <v>0</v>
      </c>
      <c r="AC3507" s="134"/>
      <c r="AD3507" s="194">
        <f t="shared" si="232"/>
        <v>0</v>
      </c>
      <c r="AE3507" s="124" t="str">
        <f t="shared" si="231"/>
        <v/>
      </c>
      <c r="AF3507" s="195" t="str">
        <f t="shared" si="233"/>
        <v/>
      </c>
      <c r="AG3507" s="194" t="str">
        <f t="shared" si="234"/>
        <v/>
      </c>
      <c r="AH3507" s="194">
        <f>IF(AG3507="",0,IF(ISERROR(VLOOKUP(AG3507,AG$7:AG3506,1,FALSE)),1,0))</f>
        <v>0</v>
      </c>
      <c r="AI3507" s="194"/>
    </row>
    <row r="3508" spans="1:35" ht="16.5" customHeight="1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75">
        <f>IF(AND($X$5012&lt;&gt;" ",$X$5012&lt;&gt;0),IF(X3508=$X$5012,1+COUNTIF(U$7:U3507,"&gt;0"),0),0)</f>
        <v>0</v>
      </c>
      <c r="V3508" s="178" t="s">
        <v>3697</v>
      </c>
      <c r="W3508" s="130"/>
      <c r="X3508" s="131"/>
      <c r="Y3508" s="131"/>
      <c r="Z3508" s="206"/>
      <c r="AA3508" s="134"/>
      <c r="AB3508" s="174">
        <f>IF(AC3508="totale",SUMIF(AA$7:AA3508,"somma",Z$7:Z3508)-SUMIF(AC$7:AC3507,"totale",AB$7:AB3507),0)</f>
        <v>0</v>
      </c>
      <c r="AC3508" s="134"/>
      <c r="AD3508" s="194">
        <f t="shared" si="232"/>
        <v>0</v>
      </c>
      <c r="AE3508" s="124" t="str">
        <f t="shared" si="231"/>
        <v/>
      </c>
      <c r="AF3508" s="195" t="str">
        <f t="shared" si="233"/>
        <v/>
      </c>
      <c r="AG3508" s="194" t="str">
        <f t="shared" si="234"/>
        <v/>
      </c>
      <c r="AH3508" s="194">
        <f>IF(AG3508="",0,IF(ISERROR(VLOOKUP(AG3508,AG$7:AG3507,1,FALSE)),1,0))</f>
        <v>0</v>
      </c>
      <c r="AI3508" s="194"/>
    </row>
    <row r="3509" spans="1:35" ht="16.5" customHeight="1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75">
        <f>IF(AND($X$5012&lt;&gt;" ",$X$5012&lt;&gt;0),IF(X3509=$X$5012,1+COUNTIF(U$7:U3508,"&gt;0"),0),0)</f>
        <v>0</v>
      </c>
      <c r="V3509" s="178" t="s">
        <v>3698</v>
      </c>
      <c r="W3509" s="130"/>
      <c r="X3509" s="131"/>
      <c r="Y3509" s="131"/>
      <c r="Z3509" s="206"/>
      <c r="AA3509" s="134"/>
      <c r="AB3509" s="174">
        <f>IF(AC3509="totale",SUMIF(AA$7:AA3509,"somma",Z$7:Z3509)-SUMIF(AC$7:AC3508,"totale",AB$7:AB3508),0)</f>
        <v>0</v>
      </c>
      <c r="AC3509" s="134"/>
      <c r="AD3509" s="194">
        <f t="shared" si="232"/>
        <v>0</v>
      </c>
      <c r="AE3509" s="124" t="str">
        <f t="shared" si="231"/>
        <v/>
      </c>
      <c r="AF3509" s="195" t="str">
        <f t="shared" si="233"/>
        <v/>
      </c>
      <c r="AG3509" s="194" t="str">
        <f t="shared" si="234"/>
        <v/>
      </c>
      <c r="AH3509" s="194">
        <f>IF(AG3509="",0,IF(ISERROR(VLOOKUP(AG3509,AG$7:AG3508,1,FALSE)),1,0))</f>
        <v>0</v>
      </c>
      <c r="AI3509" s="194"/>
    </row>
    <row r="3510" spans="1:35" ht="16.5" customHeight="1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75">
        <f>IF(AND($X$5012&lt;&gt;" ",$X$5012&lt;&gt;0),IF(X3510=$X$5012,1+COUNTIF(U$7:U3509,"&gt;0"),0),0)</f>
        <v>0</v>
      </c>
      <c r="V3510" s="178" t="s">
        <v>3699</v>
      </c>
      <c r="W3510" s="130"/>
      <c r="X3510" s="131"/>
      <c r="Y3510" s="131"/>
      <c r="Z3510" s="206"/>
      <c r="AA3510" s="134"/>
      <c r="AB3510" s="174">
        <f>IF(AC3510="totale",SUMIF(AA$7:AA3510,"somma",Z$7:Z3510)-SUMIF(AC$7:AC3509,"totale",AB$7:AB3509),0)</f>
        <v>0</v>
      </c>
      <c r="AC3510" s="134"/>
      <c r="AD3510" s="194">
        <f t="shared" si="232"/>
        <v>0</v>
      </c>
      <c r="AE3510" s="124" t="str">
        <f t="shared" si="231"/>
        <v/>
      </c>
      <c r="AF3510" s="195" t="str">
        <f t="shared" si="233"/>
        <v/>
      </c>
      <c r="AG3510" s="194" t="str">
        <f t="shared" si="234"/>
        <v/>
      </c>
      <c r="AH3510" s="194">
        <f>IF(AG3510="",0,IF(ISERROR(VLOOKUP(AG3510,AG$7:AG3509,1,FALSE)),1,0))</f>
        <v>0</v>
      </c>
      <c r="AI3510" s="194"/>
    </row>
    <row r="3511" spans="1:35" ht="16.5" customHeight="1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75">
        <f>IF(AND($X$5012&lt;&gt;" ",$X$5012&lt;&gt;0),IF(X3511=$X$5012,1+COUNTIF(U$7:U3510,"&gt;0"),0),0)</f>
        <v>0</v>
      </c>
      <c r="V3511" s="178" t="s">
        <v>3700</v>
      </c>
      <c r="W3511" s="130"/>
      <c r="X3511" s="131"/>
      <c r="Y3511" s="131"/>
      <c r="Z3511" s="206"/>
      <c r="AA3511" s="134"/>
      <c r="AB3511" s="174">
        <f>IF(AC3511="totale",SUMIF(AA$7:AA3511,"somma",Z$7:Z3511)-SUMIF(AC$7:AC3510,"totale",AB$7:AB3510),0)</f>
        <v>0</v>
      </c>
      <c r="AC3511" s="134"/>
      <c r="AD3511" s="194">
        <f t="shared" si="232"/>
        <v>0</v>
      </c>
      <c r="AE3511" s="124" t="str">
        <f t="shared" si="231"/>
        <v/>
      </c>
      <c r="AF3511" s="195" t="str">
        <f t="shared" si="233"/>
        <v/>
      </c>
      <c r="AG3511" s="194" t="str">
        <f t="shared" si="234"/>
        <v/>
      </c>
      <c r="AH3511" s="194">
        <f>IF(AG3511="",0,IF(ISERROR(VLOOKUP(AG3511,AG$7:AG3510,1,FALSE)),1,0))</f>
        <v>0</v>
      </c>
      <c r="AI3511" s="194"/>
    </row>
    <row r="3512" spans="1:35" ht="16.5" customHeight="1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75">
        <f>IF(AND($X$5012&lt;&gt;" ",$X$5012&lt;&gt;0),IF(X3512=$X$5012,1+COUNTIF(U$7:U3511,"&gt;0"),0),0)</f>
        <v>0</v>
      </c>
      <c r="V3512" s="178" t="s">
        <v>3701</v>
      </c>
      <c r="W3512" s="130"/>
      <c r="X3512" s="131"/>
      <c r="Y3512" s="131"/>
      <c r="Z3512" s="206"/>
      <c r="AA3512" s="134"/>
      <c r="AB3512" s="174">
        <f>IF(AC3512="totale",SUMIF(AA$7:AA3512,"somma",Z$7:Z3512)-SUMIF(AC$7:AC3511,"totale",AB$7:AB3511),0)</f>
        <v>0</v>
      </c>
      <c r="AC3512" s="134"/>
      <c r="AD3512" s="194">
        <f t="shared" si="232"/>
        <v>0</v>
      </c>
      <c r="AE3512" s="124" t="str">
        <f t="shared" si="231"/>
        <v/>
      </c>
      <c r="AF3512" s="195" t="str">
        <f t="shared" si="233"/>
        <v/>
      </c>
      <c r="AG3512" s="194" t="str">
        <f t="shared" si="234"/>
        <v/>
      </c>
      <c r="AH3512" s="194">
        <f>IF(AG3512="",0,IF(ISERROR(VLOOKUP(AG3512,AG$7:AG3511,1,FALSE)),1,0))</f>
        <v>0</v>
      </c>
      <c r="AI3512" s="194"/>
    </row>
    <row r="3513" spans="1:35" ht="16.5" customHeight="1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75">
        <f>IF(AND($X$5012&lt;&gt;" ",$X$5012&lt;&gt;0),IF(X3513=$X$5012,1+COUNTIF(U$7:U3512,"&gt;0"),0),0)</f>
        <v>0</v>
      </c>
      <c r="V3513" s="178" t="s">
        <v>3702</v>
      </c>
      <c r="W3513" s="130"/>
      <c r="X3513" s="131"/>
      <c r="Y3513" s="131"/>
      <c r="Z3513" s="206"/>
      <c r="AA3513" s="134"/>
      <c r="AB3513" s="174">
        <f>IF(AC3513="totale",SUMIF(AA$7:AA3513,"somma",Z$7:Z3513)-SUMIF(AC$7:AC3512,"totale",AB$7:AB3512),0)</f>
        <v>0</v>
      </c>
      <c r="AC3513" s="134"/>
      <c r="AD3513" s="194">
        <f t="shared" si="232"/>
        <v>0</v>
      </c>
      <c r="AE3513" s="124" t="str">
        <f t="shared" si="231"/>
        <v/>
      </c>
      <c r="AF3513" s="195" t="str">
        <f t="shared" si="233"/>
        <v/>
      </c>
      <c r="AG3513" s="194" t="str">
        <f t="shared" si="234"/>
        <v/>
      </c>
      <c r="AH3513" s="194">
        <f>IF(AG3513="",0,IF(ISERROR(VLOOKUP(AG3513,AG$7:AG3512,1,FALSE)),1,0))</f>
        <v>0</v>
      </c>
      <c r="AI3513" s="194"/>
    </row>
    <row r="3514" spans="1:35" ht="16.5" customHeight="1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75">
        <f>IF(AND($X$5012&lt;&gt;" ",$X$5012&lt;&gt;0),IF(X3514=$X$5012,1+COUNTIF(U$7:U3513,"&gt;0"),0),0)</f>
        <v>0</v>
      </c>
      <c r="V3514" s="178" t="s">
        <v>3703</v>
      </c>
      <c r="W3514" s="130"/>
      <c r="X3514" s="131"/>
      <c r="Y3514" s="131"/>
      <c r="Z3514" s="206"/>
      <c r="AA3514" s="134"/>
      <c r="AB3514" s="174">
        <f>IF(AC3514="totale",SUMIF(AA$7:AA3514,"somma",Z$7:Z3514)-SUMIF(AC$7:AC3513,"totale",AB$7:AB3513),0)</f>
        <v>0</v>
      </c>
      <c r="AC3514" s="134"/>
      <c r="AD3514" s="194">
        <f t="shared" si="232"/>
        <v>0</v>
      </c>
      <c r="AE3514" s="124" t="str">
        <f t="shared" si="231"/>
        <v/>
      </c>
      <c r="AF3514" s="195" t="str">
        <f t="shared" si="233"/>
        <v/>
      </c>
      <c r="AG3514" s="194" t="str">
        <f t="shared" si="234"/>
        <v/>
      </c>
      <c r="AH3514" s="194">
        <f>IF(AG3514="",0,IF(ISERROR(VLOOKUP(AG3514,AG$7:AG3513,1,FALSE)),1,0))</f>
        <v>0</v>
      </c>
      <c r="AI3514" s="194"/>
    </row>
    <row r="3515" spans="1:35" ht="16.5" customHeight="1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75">
        <f>IF(AND($X$5012&lt;&gt;" ",$X$5012&lt;&gt;0),IF(X3515=$X$5012,1+COUNTIF(U$7:U3514,"&gt;0"),0),0)</f>
        <v>0</v>
      </c>
      <c r="V3515" s="178" t="s">
        <v>3704</v>
      </c>
      <c r="W3515" s="130"/>
      <c r="X3515" s="131"/>
      <c r="Y3515" s="131"/>
      <c r="Z3515" s="206"/>
      <c r="AA3515" s="134"/>
      <c r="AB3515" s="174">
        <f>IF(AC3515="totale",SUMIF(AA$7:AA3515,"somma",Z$7:Z3515)-SUMIF(AC$7:AC3514,"totale",AB$7:AB3514),0)</f>
        <v>0</v>
      </c>
      <c r="AC3515" s="134"/>
      <c r="AD3515" s="194">
        <f t="shared" si="232"/>
        <v>0</v>
      </c>
      <c r="AE3515" s="124" t="str">
        <f t="shared" si="231"/>
        <v/>
      </c>
      <c r="AF3515" s="195" t="str">
        <f t="shared" si="233"/>
        <v/>
      </c>
      <c r="AG3515" s="194" t="str">
        <f t="shared" si="234"/>
        <v/>
      </c>
      <c r="AH3515" s="194">
        <f>IF(AG3515="",0,IF(ISERROR(VLOOKUP(AG3515,AG$7:AG3514,1,FALSE)),1,0))</f>
        <v>0</v>
      </c>
      <c r="AI3515" s="194"/>
    </row>
    <row r="3516" spans="1:35" ht="16.5" customHeight="1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75">
        <f>IF(AND($X$5012&lt;&gt;" ",$X$5012&lt;&gt;0),IF(X3516=$X$5012,1+COUNTIF(U$7:U3515,"&gt;0"),0),0)</f>
        <v>0</v>
      </c>
      <c r="V3516" s="178" t="s">
        <v>3705</v>
      </c>
      <c r="W3516" s="130"/>
      <c r="X3516" s="131"/>
      <c r="Y3516" s="131"/>
      <c r="Z3516" s="206"/>
      <c r="AA3516" s="134"/>
      <c r="AB3516" s="174">
        <f>IF(AC3516="totale",SUMIF(AA$7:AA3516,"somma",Z$7:Z3516)-SUMIF(AC$7:AC3515,"totale",AB$7:AB3515),0)</f>
        <v>0</v>
      </c>
      <c r="AC3516" s="134"/>
      <c r="AD3516" s="194">
        <f t="shared" si="232"/>
        <v>0</v>
      </c>
      <c r="AE3516" s="124" t="str">
        <f t="shared" si="231"/>
        <v/>
      </c>
      <c r="AF3516" s="195" t="str">
        <f t="shared" si="233"/>
        <v/>
      </c>
      <c r="AG3516" s="194" t="str">
        <f t="shared" si="234"/>
        <v/>
      </c>
      <c r="AH3516" s="194">
        <f>IF(AG3516="",0,IF(ISERROR(VLOOKUP(AG3516,AG$7:AG3515,1,FALSE)),1,0))</f>
        <v>0</v>
      </c>
      <c r="AI3516" s="194"/>
    </row>
    <row r="3517" spans="1:35" ht="16.5" customHeight="1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75">
        <f>IF(AND($X$5012&lt;&gt;" ",$X$5012&lt;&gt;0),IF(X3517=$X$5012,1+COUNTIF(U$7:U3516,"&gt;0"),0),0)</f>
        <v>0</v>
      </c>
      <c r="V3517" s="178" t="s">
        <v>3706</v>
      </c>
      <c r="W3517" s="130"/>
      <c r="X3517" s="131"/>
      <c r="Y3517" s="131"/>
      <c r="Z3517" s="206"/>
      <c r="AA3517" s="134"/>
      <c r="AB3517" s="174">
        <f>IF(AC3517="totale",SUMIF(AA$7:AA3517,"somma",Z$7:Z3517)-SUMIF(AC$7:AC3516,"totale",AB$7:AB3516),0)</f>
        <v>0</v>
      </c>
      <c r="AC3517" s="134"/>
      <c r="AD3517" s="194">
        <f t="shared" si="232"/>
        <v>0</v>
      </c>
      <c r="AE3517" s="124" t="str">
        <f t="shared" si="231"/>
        <v/>
      </c>
      <c r="AF3517" s="195" t="str">
        <f t="shared" si="233"/>
        <v/>
      </c>
      <c r="AG3517" s="194" t="str">
        <f t="shared" si="234"/>
        <v/>
      </c>
      <c r="AH3517" s="194">
        <f>IF(AG3517="",0,IF(ISERROR(VLOOKUP(AG3517,AG$7:AG3516,1,FALSE)),1,0))</f>
        <v>0</v>
      </c>
      <c r="AI3517" s="194"/>
    </row>
    <row r="3518" spans="1:35" ht="16.5" customHeight="1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75">
        <f>IF(AND($X$5012&lt;&gt;" ",$X$5012&lt;&gt;0),IF(X3518=$X$5012,1+COUNTIF(U$7:U3517,"&gt;0"),0),0)</f>
        <v>0</v>
      </c>
      <c r="V3518" s="178" t="s">
        <v>3707</v>
      </c>
      <c r="W3518" s="130"/>
      <c r="X3518" s="131"/>
      <c r="Y3518" s="131"/>
      <c r="Z3518" s="206"/>
      <c r="AA3518" s="134"/>
      <c r="AB3518" s="174">
        <f>IF(AC3518="totale",SUMIF(AA$7:AA3518,"somma",Z$7:Z3518)-SUMIF(AC$7:AC3517,"totale",AB$7:AB3517),0)</f>
        <v>0</v>
      </c>
      <c r="AC3518" s="134"/>
      <c r="AD3518" s="194">
        <f t="shared" si="232"/>
        <v>0</v>
      </c>
      <c r="AE3518" s="124" t="str">
        <f t="shared" si="231"/>
        <v/>
      </c>
      <c r="AF3518" s="195" t="str">
        <f t="shared" si="233"/>
        <v/>
      </c>
      <c r="AG3518" s="194" t="str">
        <f t="shared" si="234"/>
        <v/>
      </c>
      <c r="AH3518" s="194">
        <f>IF(AG3518="",0,IF(ISERROR(VLOOKUP(AG3518,AG$7:AG3517,1,FALSE)),1,0))</f>
        <v>0</v>
      </c>
      <c r="AI3518" s="194"/>
    </row>
    <row r="3519" spans="1:35" ht="16.5" customHeight="1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75">
        <f>IF(AND($X$5012&lt;&gt;" ",$X$5012&lt;&gt;0),IF(X3519=$X$5012,1+COUNTIF(U$7:U3518,"&gt;0"),0),0)</f>
        <v>0</v>
      </c>
      <c r="V3519" s="178" t="s">
        <v>3708</v>
      </c>
      <c r="W3519" s="130"/>
      <c r="X3519" s="131"/>
      <c r="Y3519" s="131"/>
      <c r="Z3519" s="206"/>
      <c r="AA3519" s="134"/>
      <c r="AB3519" s="174">
        <f>IF(AC3519="totale",SUMIF(AA$7:AA3519,"somma",Z$7:Z3519)-SUMIF(AC$7:AC3518,"totale",AB$7:AB3518),0)</f>
        <v>0</v>
      </c>
      <c r="AC3519" s="134"/>
      <c r="AD3519" s="194">
        <f t="shared" si="232"/>
        <v>0</v>
      </c>
      <c r="AE3519" s="124" t="str">
        <f t="shared" si="231"/>
        <v/>
      </c>
      <c r="AF3519" s="195" t="str">
        <f t="shared" si="233"/>
        <v/>
      </c>
      <c r="AG3519" s="194" t="str">
        <f t="shared" si="234"/>
        <v/>
      </c>
      <c r="AH3519" s="194">
        <f>IF(AG3519="",0,IF(ISERROR(VLOOKUP(AG3519,AG$7:AG3518,1,FALSE)),1,0))</f>
        <v>0</v>
      </c>
      <c r="AI3519" s="194"/>
    </row>
    <row r="3520" spans="1:35" ht="16.5" customHeight="1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75">
        <f>IF(AND($X$5012&lt;&gt;" ",$X$5012&lt;&gt;0),IF(X3520=$X$5012,1+COUNTIF(U$7:U3519,"&gt;0"),0),0)</f>
        <v>0</v>
      </c>
      <c r="V3520" s="178" t="s">
        <v>3709</v>
      </c>
      <c r="W3520" s="130"/>
      <c r="X3520" s="131"/>
      <c r="Y3520" s="131"/>
      <c r="Z3520" s="206"/>
      <c r="AA3520" s="134"/>
      <c r="AB3520" s="174">
        <f>IF(AC3520="totale",SUMIF(AA$7:AA3520,"somma",Z$7:Z3520)-SUMIF(AC$7:AC3519,"totale",AB$7:AB3519),0)</f>
        <v>0</v>
      </c>
      <c r="AC3520" s="134"/>
      <c r="AD3520" s="194">
        <f t="shared" si="232"/>
        <v>0</v>
      </c>
      <c r="AE3520" s="124" t="str">
        <f t="shared" si="231"/>
        <v/>
      </c>
      <c r="AF3520" s="195" t="str">
        <f t="shared" si="233"/>
        <v/>
      </c>
      <c r="AG3520" s="194" t="str">
        <f t="shared" si="234"/>
        <v/>
      </c>
      <c r="AH3520" s="194">
        <f>IF(AG3520="",0,IF(ISERROR(VLOOKUP(AG3520,AG$7:AG3519,1,FALSE)),1,0))</f>
        <v>0</v>
      </c>
      <c r="AI3520" s="194"/>
    </row>
    <row r="3521" spans="1:35" ht="16.5" customHeight="1">
      <c r="A3521" s="1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75">
        <f>IF(AND($X$5012&lt;&gt;" ",$X$5012&lt;&gt;0),IF(X3521=$X$5012,1+COUNTIF(U$7:U3520,"&gt;0"),0),0)</f>
        <v>0</v>
      </c>
      <c r="V3521" s="178" t="s">
        <v>3710</v>
      </c>
      <c r="W3521" s="130"/>
      <c r="X3521" s="131"/>
      <c r="Y3521" s="131"/>
      <c r="Z3521" s="206"/>
      <c r="AA3521" s="134"/>
      <c r="AB3521" s="174">
        <f>IF(AC3521="totale",SUMIF(AA$7:AA3521,"somma",Z$7:Z3521)-SUMIF(AC$7:AC3520,"totale",AB$7:AB3520),0)</f>
        <v>0</v>
      </c>
      <c r="AC3521" s="134"/>
      <c r="AD3521" s="194">
        <f t="shared" si="232"/>
        <v>0</v>
      </c>
      <c r="AE3521" s="124" t="str">
        <f t="shared" si="231"/>
        <v/>
      </c>
      <c r="AF3521" s="195" t="str">
        <f t="shared" si="233"/>
        <v/>
      </c>
      <c r="AG3521" s="194" t="str">
        <f t="shared" si="234"/>
        <v/>
      </c>
      <c r="AH3521" s="194">
        <f>IF(AG3521="",0,IF(ISERROR(VLOOKUP(AG3521,AG$7:AG3520,1,FALSE)),1,0))</f>
        <v>0</v>
      </c>
      <c r="AI3521" s="194"/>
    </row>
    <row r="3522" spans="1:35" ht="16.5" customHeight="1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75">
        <f>IF(AND($X$5012&lt;&gt;" ",$X$5012&lt;&gt;0),IF(X3522=$X$5012,1+COUNTIF(U$7:U3521,"&gt;0"),0),0)</f>
        <v>0</v>
      </c>
      <c r="V3522" s="178" t="s">
        <v>3711</v>
      </c>
      <c r="W3522" s="130"/>
      <c r="X3522" s="131"/>
      <c r="Y3522" s="131"/>
      <c r="Z3522" s="206"/>
      <c r="AA3522" s="134"/>
      <c r="AB3522" s="174">
        <f>IF(AC3522="totale",SUMIF(AA$7:AA3522,"somma",Z$7:Z3522)-SUMIF(AC$7:AC3521,"totale",AB$7:AB3521),0)</f>
        <v>0</v>
      </c>
      <c r="AC3522" s="134"/>
      <c r="AD3522" s="194">
        <f t="shared" si="232"/>
        <v>0</v>
      </c>
      <c r="AE3522" s="124" t="str">
        <f t="shared" si="231"/>
        <v/>
      </c>
      <c r="AF3522" s="195" t="str">
        <f t="shared" si="233"/>
        <v/>
      </c>
      <c r="AG3522" s="194" t="str">
        <f t="shared" si="234"/>
        <v/>
      </c>
      <c r="AH3522" s="194">
        <f>IF(AG3522="",0,IF(ISERROR(VLOOKUP(AG3522,AG$7:AG3521,1,FALSE)),1,0))</f>
        <v>0</v>
      </c>
      <c r="AI3522" s="194"/>
    </row>
    <row r="3523" spans="1:35" ht="16.5" customHeight="1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75">
        <f>IF(AND($X$5012&lt;&gt;" ",$X$5012&lt;&gt;0),IF(X3523=$X$5012,1+COUNTIF(U$7:U3522,"&gt;0"),0),0)</f>
        <v>0</v>
      </c>
      <c r="V3523" s="178" t="s">
        <v>3712</v>
      </c>
      <c r="W3523" s="130"/>
      <c r="X3523" s="131"/>
      <c r="Y3523" s="131"/>
      <c r="Z3523" s="206"/>
      <c r="AA3523" s="134"/>
      <c r="AB3523" s="174">
        <f>IF(AC3523="totale",SUMIF(AA$7:AA3523,"somma",Z$7:Z3523)-SUMIF(AC$7:AC3522,"totale",AB$7:AB3522),0)</f>
        <v>0</v>
      </c>
      <c r="AC3523" s="134"/>
      <c r="AD3523" s="194">
        <f t="shared" si="232"/>
        <v>0</v>
      </c>
      <c r="AE3523" s="124" t="str">
        <f t="shared" si="231"/>
        <v/>
      </c>
      <c r="AF3523" s="195" t="str">
        <f t="shared" si="233"/>
        <v/>
      </c>
      <c r="AG3523" s="194" t="str">
        <f t="shared" si="234"/>
        <v/>
      </c>
      <c r="AH3523" s="194">
        <f>IF(AG3523="",0,IF(ISERROR(VLOOKUP(AG3523,AG$7:AG3522,1,FALSE)),1,0))</f>
        <v>0</v>
      </c>
      <c r="AI3523" s="194"/>
    </row>
    <row r="3524" spans="1:35" ht="16.5" customHeight="1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75">
        <f>IF(AND($X$5012&lt;&gt;" ",$X$5012&lt;&gt;0),IF(X3524=$X$5012,1+COUNTIF(U$7:U3523,"&gt;0"),0),0)</f>
        <v>0</v>
      </c>
      <c r="V3524" s="178" t="s">
        <v>3713</v>
      </c>
      <c r="W3524" s="130"/>
      <c r="X3524" s="131"/>
      <c r="Y3524" s="131"/>
      <c r="Z3524" s="206"/>
      <c r="AA3524" s="134"/>
      <c r="AB3524" s="174">
        <f>IF(AC3524="totale",SUMIF(AA$7:AA3524,"somma",Z$7:Z3524)-SUMIF(AC$7:AC3523,"totale",AB$7:AB3523),0)</f>
        <v>0</v>
      </c>
      <c r="AC3524" s="134"/>
      <c r="AD3524" s="194">
        <f t="shared" si="232"/>
        <v>0</v>
      </c>
      <c r="AE3524" s="124" t="str">
        <f t="shared" si="231"/>
        <v/>
      </c>
      <c r="AF3524" s="195" t="str">
        <f t="shared" si="233"/>
        <v/>
      </c>
      <c r="AG3524" s="194" t="str">
        <f t="shared" si="234"/>
        <v/>
      </c>
      <c r="AH3524" s="194">
        <f>IF(AG3524="",0,IF(ISERROR(VLOOKUP(AG3524,AG$7:AG3523,1,FALSE)),1,0))</f>
        <v>0</v>
      </c>
      <c r="AI3524" s="194"/>
    </row>
    <row r="3525" spans="1:35" ht="16.5" customHeight="1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75">
        <f>IF(AND($X$5012&lt;&gt;" ",$X$5012&lt;&gt;0),IF(X3525=$X$5012,1+COUNTIF(U$7:U3524,"&gt;0"),0),0)</f>
        <v>0</v>
      </c>
      <c r="V3525" s="178" t="s">
        <v>3714</v>
      </c>
      <c r="W3525" s="130"/>
      <c r="X3525" s="131"/>
      <c r="Y3525" s="131"/>
      <c r="Z3525" s="206"/>
      <c r="AA3525" s="134"/>
      <c r="AB3525" s="174">
        <f>IF(AC3525="totale",SUMIF(AA$7:AA3525,"somma",Z$7:Z3525)-SUMIF(AC$7:AC3524,"totale",AB$7:AB3524),0)</f>
        <v>0</v>
      </c>
      <c r="AC3525" s="134"/>
      <c r="AD3525" s="194">
        <f t="shared" si="232"/>
        <v>0</v>
      </c>
      <c r="AE3525" s="124" t="str">
        <f t="shared" si="231"/>
        <v/>
      </c>
      <c r="AF3525" s="195" t="str">
        <f t="shared" si="233"/>
        <v/>
      </c>
      <c r="AG3525" s="194" t="str">
        <f t="shared" si="234"/>
        <v/>
      </c>
      <c r="AH3525" s="194">
        <f>IF(AG3525="",0,IF(ISERROR(VLOOKUP(AG3525,AG$7:AG3524,1,FALSE)),1,0))</f>
        <v>0</v>
      </c>
      <c r="AI3525" s="194"/>
    </row>
    <row r="3526" spans="1:35" ht="16.5" customHeight="1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75">
        <f>IF(AND($X$5012&lt;&gt;" ",$X$5012&lt;&gt;0),IF(X3526=$X$5012,1+COUNTIF(U$7:U3525,"&gt;0"),0),0)</f>
        <v>0</v>
      </c>
      <c r="V3526" s="178" t="s">
        <v>3715</v>
      </c>
      <c r="W3526" s="130"/>
      <c r="X3526" s="131"/>
      <c r="Y3526" s="131"/>
      <c r="Z3526" s="206"/>
      <c r="AA3526" s="134"/>
      <c r="AB3526" s="174">
        <f>IF(AC3526="totale",SUMIF(AA$7:AA3526,"somma",Z$7:Z3526)-SUMIF(AC$7:AC3525,"totale",AB$7:AB3525),0)</f>
        <v>0</v>
      </c>
      <c r="AC3526" s="134"/>
      <c r="AD3526" s="194">
        <f t="shared" si="232"/>
        <v>0</v>
      </c>
      <c r="AE3526" s="124" t="str">
        <f t="shared" ref="AE3526:AE3589" si="235">IF(W3526&gt;0,CONCATENATE(MONTH(W3526)&amp;X3526),"")</f>
        <v/>
      </c>
      <c r="AF3526" s="195" t="str">
        <f t="shared" si="233"/>
        <v/>
      </c>
      <c r="AG3526" s="194" t="str">
        <f t="shared" si="234"/>
        <v/>
      </c>
      <c r="AH3526" s="194">
        <f>IF(AG3526="",0,IF(ISERROR(VLOOKUP(AG3526,AG$7:AG3525,1,FALSE)),1,0))</f>
        <v>0</v>
      </c>
      <c r="AI3526" s="194"/>
    </row>
    <row r="3527" spans="1:35" ht="16.5" customHeight="1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75">
        <f>IF(AND($X$5012&lt;&gt;" ",$X$5012&lt;&gt;0),IF(X3527=$X$5012,1+COUNTIF(U$7:U3526,"&gt;0"),0),0)</f>
        <v>0</v>
      </c>
      <c r="V3527" s="178" t="s">
        <v>3716</v>
      </c>
      <c r="W3527" s="130"/>
      <c r="X3527" s="131"/>
      <c r="Y3527" s="131"/>
      <c r="Z3527" s="206"/>
      <c r="AA3527" s="134"/>
      <c r="AB3527" s="174">
        <f>IF(AC3527="totale",SUMIF(AA$7:AA3527,"somma",Z$7:Z3527)-SUMIF(AC$7:AC3526,"totale",AB$7:AB3526),0)</f>
        <v>0</v>
      </c>
      <c r="AC3527" s="134"/>
      <c r="AD3527" s="194">
        <f t="shared" si="232"/>
        <v>0</v>
      </c>
      <c r="AE3527" s="124" t="str">
        <f t="shared" si="235"/>
        <v/>
      </c>
      <c r="AF3527" s="195" t="str">
        <f t="shared" si="233"/>
        <v/>
      </c>
      <c r="AG3527" s="194" t="str">
        <f t="shared" si="234"/>
        <v/>
      </c>
      <c r="AH3527" s="194">
        <f>IF(AG3527="",0,IF(ISERROR(VLOOKUP(AG3527,AG$7:AG3526,1,FALSE)),1,0))</f>
        <v>0</v>
      </c>
      <c r="AI3527" s="194"/>
    </row>
    <row r="3528" spans="1:35" ht="16.5" customHeight="1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75">
        <f>IF(AND($X$5012&lt;&gt;" ",$X$5012&lt;&gt;0),IF(X3528=$X$5012,1+COUNTIF(U$7:U3527,"&gt;0"),0),0)</f>
        <v>0</v>
      </c>
      <c r="V3528" s="178" t="s">
        <v>3717</v>
      </c>
      <c r="W3528" s="130"/>
      <c r="X3528" s="131"/>
      <c r="Y3528" s="131"/>
      <c r="Z3528" s="206"/>
      <c r="AA3528" s="134"/>
      <c r="AB3528" s="174">
        <f>IF(AC3528="totale",SUMIF(AA$7:AA3528,"somma",Z$7:Z3528)-SUMIF(AC$7:AC3527,"totale",AB$7:AB3527),0)</f>
        <v>0</v>
      </c>
      <c r="AC3528" s="134"/>
      <c r="AD3528" s="194">
        <f t="shared" ref="AD3528:AD3591" si="236">IF(ISBLANK(X3528),0,VLOOKUP(X3528,$B$8:$E$57,1,FALSE))</f>
        <v>0</v>
      </c>
      <c r="AE3528" s="124" t="str">
        <f t="shared" si="235"/>
        <v/>
      </c>
      <c r="AF3528" s="195" t="str">
        <f t="shared" ref="AF3528:AF3591" si="237">IF(OR(AND(Z3528&lt;&gt;0,ISBLANK(X3528)),ISERROR(AD3528)),"ERR","")</f>
        <v/>
      </c>
      <c r="AG3528" s="194" t="str">
        <f t="shared" si="234"/>
        <v/>
      </c>
      <c r="AH3528" s="194">
        <f>IF(AG3528="",0,IF(ISERROR(VLOOKUP(AG3528,AG$7:AG3527,1,FALSE)),1,0))</f>
        <v>0</v>
      </c>
      <c r="AI3528" s="194"/>
    </row>
    <row r="3529" spans="1:35" ht="16.5" customHeight="1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75">
        <f>IF(AND($X$5012&lt;&gt;" ",$X$5012&lt;&gt;0),IF(X3529=$X$5012,1+COUNTIF(U$7:U3528,"&gt;0"),0),0)</f>
        <v>0</v>
      </c>
      <c r="V3529" s="178" t="s">
        <v>3718</v>
      </c>
      <c r="W3529" s="130"/>
      <c r="X3529" s="131"/>
      <c r="Y3529" s="131"/>
      <c r="Z3529" s="206"/>
      <c r="AA3529" s="134"/>
      <c r="AB3529" s="174">
        <f>IF(AC3529="totale",SUMIF(AA$7:AA3529,"somma",Z$7:Z3529)-SUMIF(AC$7:AC3528,"totale",AB$7:AB3528),0)</f>
        <v>0</v>
      </c>
      <c r="AC3529" s="134"/>
      <c r="AD3529" s="194">
        <f t="shared" si="236"/>
        <v>0</v>
      </c>
      <c r="AE3529" s="124" t="str">
        <f t="shared" si="235"/>
        <v/>
      </c>
      <c r="AF3529" s="195" t="str">
        <f t="shared" si="237"/>
        <v/>
      </c>
      <c r="AG3529" s="194" t="str">
        <f t="shared" si="234"/>
        <v/>
      </c>
      <c r="AH3529" s="194">
        <f>IF(AG3529="",0,IF(ISERROR(VLOOKUP(AG3529,AG$7:AG3528,1,FALSE)),1,0))</f>
        <v>0</v>
      </c>
      <c r="AI3529" s="194"/>
    </row>
    <row r="3530" spans="1:35" ht="16.5" customHeight="1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75">
        <f>IF(AND($X$5012&lt;&gt;" ",$X$5012&lt;&gt;0),IF(X3530=$X$5012,1+COUNTIF(U$7:U3529,"&gt;0"),0),0)</f>
        <v>0</v>
      </c>
      <c r="V3530" s="178" t="s">
        <v>3719</v>
      </c>
      <c r="W3530" s="130"/>
      <c r="X3530" s="131"/>
      <c r="Y3530" s="131"/>
      <c r="Z3530" s="206"/>
      <c r="AA3530" s="134"/>
      <c r="AB3530" s="174">
        <f>IF(AC3530="totale",SUMIF(AA$7:AA3530,"somma",Z$7:Z3530)-SUMIF(AC$7:AC3529,"totale",AB$7:AB3529),0)</f>
        <v>0</v>
      </c>
      <c r="AC3530" s="134"/>
      <c r="AD3530" s="194">
        <f t="shared" si="236"/>
        <v>0</v>
      </c>
      <c r="AE3530" s="124" t="str">
        <f t="shared" si="235"/>
        <v/>
      </c>
      <c r="AF3530" s="195" t="str">
        <f t="shared" si="237"/>
        <v/>
      </c>
      <c r="AG3530" s="194" t="str">
        <f t="shared" ref="AG3530:AG3593" si="238">IF(W3530&gt;0,CONCATENATE(MONTH(W3530),"-",YEAR(W3530)),"")</f>
        <v/>
      </c>
      <c r="AH3530" s="194">
        <f>IF(AG3530="",0,IF(ISERROR(VLOOKUP(AG3530,AG$7:AG3529,1,FALSE)),1,0))</f>
        <v>0</v>
      </c>
      <c r="AI3530" s="194"/>
    </row>
    <row r="3531" spans="1:35" ht="16.5" customHeight="1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75">
        <f>IF(AND($X$5012&lt;&gt;" ",$X$5012&lt;&gt;0),IF(X3531=$X$5012,1+COUNTIF(U$7:U3530,"&gt;0"),0),0)</f>
        <v>0</v>
      </c>
      <c r="V3531" s="178" t="s">
        <v>3720</v>
      </c>
      <c r="W3531" s="130"/>
      <c r="X3531" s="131"/>
      <c r="Y3531" s="131"/>
      <c r="Z3531" s="206"/>
      <c r="AA3531" s="134"/>
      <c r="AB3531" s="174">
        <f>IF(AC3531="totale",SUMIF(AA$7:AA3531,"somma",Z$7:Z3531)-SUMIF(AC$7:AC3530,"totale",AB$7:AB3530),0)</f>
        <v>0</v>
      </c>
      <c r="AC3531" s="134"/>
      <c r="AD3531" s="194">
        <f t="shared" si="236"/>
        <v>0</v>
      </c>
      <c r="AE3531" s="124" t="str">
        <f t="shared" si="235"/>
        <v/>
      </c>
      <c r="AF3531" s="195" t="str">
        <f t="shared" si="237"/>
        <v/>
      </c>
      <c r="AG3531" s="194" t="str">
        <f t="shared" si="238"/>
        <v/>
      </c>
      <c r="AH3531" s="194">
        <f>IF(AG3531="",0,IF(ISERROR(VLOOKUP(AG3531,AG$7:AG3530,1,FALSE)),1,0))</f>
        <v>0</v>
      </c>
      <c r="AI3531" s="194"/>
    </row>
    <row r="3532" spans="1:35" ht="16.5" customHeight="1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75">
        <f>IF(AND($X$5012&lt;&gt;" ",$X$5012&lt;&gt;0),IF(X3532=$X$5012,1+COUNTIF(U$7:U3531,"&gt;0"),0),0)</f>
        <v>0</v>
      </c>
      <c r="V3532" s="178" t="s">
        <v>3721</v>
      </c>
      <c r="W3532" s="130"/>
      <c r="X3532" s="131"/>
      <c r="Y3532" s="131"/>
      <c r="Z3532" s="206"/>
      <c r="AA3532" s="134"/>
      <c r="AB3532" s="174">
        <f>IF(AC3532="totale",SUMIF(AA$7:AA3532,"somma",Z$7:Z3532)-SUMIF(AC$7:AC3531,"totale",AB$7:AB3531),0)</f>
        <v>0</v>
      </c>
      <c r="AC3532" s="134"/>
      <c r="AD3532" s="194">
        <f t="shared" si="236"/>
        <v>0</v>
      </c>
      <c r="AE3532" s="124" t="str">
        <f t="shared" si="235"/>
        <v/>
      </c>
      <c r="AF3532" s="195" t="str">
        <f t="shared" si="237"/>
        <v/>
      </c>
      <c r="AG3532" s="194" t="str">
        <f t="shared" si="238"/>
        <v/>
      </c>
      <c r="AH3532" s="194">
        <f>IF(AG3532="",0,IF(ISERROR(VLOOKUP(AG3532,AG$7:AG3531,1,FALSE)),1,0))</f>
        <v>0</v>
      </c>
      <c r="AI3532" s="194"/>
    </row>
    <row r="3533" spans="1:35" ht="16.5" customHeight="1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75">
        <f>IF(AND($X$5012&lt;&gt;" ",$X$5012&lt;&gt;0),IF(X3533=$X$5012,1+COUNTIF(U$7:U3532,"&gt;0"),0),0)</f>
        <v>0</v>
      </c>
      <c r="V3533" s="178" t="s">
        <v>3722</v>
      </c>
      <c r="W3533" s="130"/>
      <c r="X3533" s="131"/>
      <c r="Y3533" s="131"/>
      <c r="Z3533" s="206"/>
      <c r="AA3533" s="134"/>
      <c r="AB3533" s="174">
        <f>IF(AC3533="totale",SUMIF(AA$7:AA3533,"somma",Z$7:Z3533)-SUMIF(AC$7:AC3532,"totale",AB$7:AB3532),0)</f>
        <v>0</v>
      </c>
      <c r="AC3533" s="134"/>
      <c r="AD3533" s="194">
        <f t="shared" si="236"/>
        <v>0</v>
      </c>
      <c r="AE3533" s="124" t="str">
        <f t="shared" si="235"/>
        <v/>
      </c>
      <c r="AF3533" s="195" t="str">
        <f t="shared" si="237"/>
        <v/>
      </c>
      <c r="AG3533" s="194" t="str">
        <f t="shared" si="238"/>
        <v/>
      </c>
      <c r="AH3533" s="194">
        <f>IF(AG3533="",0,IF(ISERROR(VLOOKUP(AG3533,AG$7:AG3532,1,FALSE)),1,0))</f>
        <v>0</v>
      </c>
      <c r="AI3533" s="194"/>
    </row>
    <row r="3534" spans="1:35" ht="16.5" customHeight="1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75">
        <f>IF(AND($X$5012&lt;&gt;" ",$X$5012&lt;&gt;0),IF(X3534=$X$5012,1+COUNTIF(U$7:U3533,"&gt;0"),0),0)</f>
        <v>0</v>
      </c>
      <c r="V3534" s="178" t="s">
        <v>3723</v>
      </c>
      <c r="W3534" s="130"/>
      <c r="X3534" s="131"/>
      <c r="Y3534" s="131"/>
      <c r="Z3534" s="206"/>
      <c r="AA3534" s="134"/>
      <c r="AB3534" s="174">
        <f>IF(AC3534="totale",SUMIF(AA$7:AA3534,"somma",Z$7:Z3534)-SUMIF(AC$7:AC3533,"totale",AB$7:AB3533),0)</f>
        <v>0</v>
      </c>
      <c r="AC3534" s="134"/>
      <c r="AD3534" s="194">
        <f t="shared" si="236"/>
        <v>0</v>
      </c>
      <c r="AE3534" s="124" t="str">
        <f t="shared" si="235"/>
        <v/>
      </c>
      <c r="AF3534" s="195" t="str">
        <f t="shared" si="237"/>
        <v/>
      </c>
      <c r="AG3534" s="194" t="str">
        <f t="shared" si="238"/>
        <v/>
      </c>
      <c r="AH3534" s="194">
        <f>IF(AG3534="",0,IF(ISERROR(VLOOKUP(AG3534,AG$7:AG3533,1,FALSE)),1,0))</f>
        <v>0</v>
      </c>
      <c r="AI3534" s="194"/>
    </row>
    <row r="3535" spans="1:35" ht="16.5" customHeight="1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75">
        <f>IF(AND($X$5012&lt;&gt;" ",$X$5012&lt;&gt;0),IF(X3535=$X$5012,1+COUNTIF(U$7:U3534,"&gt;0"),0),0)</f>
        <v>0</v>
      </c>
      <c r="V3535" s="178" t="s">
        <v>3724</v>
      </c>
      <c r="W3535" s="130"/>
      <c r="X3535" s="131"/>
      <c r="Y3535" s="131"/>
      <c r="Z3535" s="206"/>
      <c r="AA3535" s="134"/>
      <c r="AB3535" s="174">
        <f>IF(AC3535="totale",SUMIF(AA$7:AA3535,"somma",Z$7:Z3535)-SUMIF(AC$7:AC3534,"totale",AB$7:AB3534),0)</f>
        <v>0</v>
      </c>
      <c r="AC3535" s="134"/>
      <c r="AD3535" s="194">
        <f t="shared" si="236"/>
        <v>0</v>
      </c>
      <c r="AE3535" s="124" t="str">
        <f t="shared" si="235"/>
        <v/>
      </c>
      <c r="AF3535" s="195" t="str">
        <f t="shared" si="237"/>
        <v/>
      </c>
      <c r="AG3535" s="194" t="str">
        <f t="shared" si="238"/>
        <v/>
      </c>
      <c r="AH3535" s="194">
        <f>IF(AG3535="",0,IF(ISERROR(VLOOKUP(AG3535,AG$7:AG3534,1,FALSE)),1,0))</f>
        <v>0</v>
      </c>
      <c r="AI3535" s="194"/>
    </row>
    <row r="3536" spans="1:35" ht="16.5" customHeight="1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75">
        <f>IF(AND($X$5012&lt;&gt;" ",$X$5012&lt;&gt;0),IF(X3536=$X$5012,1+COUNTIF(U$7:U3535,"&gt;0"),0),0)</f>
        <v>0</v>
      </c>
      <c r="V3536" s="178" t="s">
        <v>3725</v>
      </c>
      <c r="W3536" s="130"/>
      <c r="X3536" s="131"/>
      <c r="Y3536" s="131"/>
      <c r="Z3536" s="206"/>
      <c r="AA3536" s="134"/>
      <c r="AB3536" s="174">
        <f>IF(AC3536="totale",SUMIF(AA$7:AA3536,"somma",Z$7:Z3536)-SUMIF(AC$7:AC3535,"totale",AB$7:AB3535),0)</f>
        <v>0</v>
      </c>
      <c r="AC3536" s="134"/>
      <c r="AD3536" s="194">
        <f t="shared" si="236"/>
        <v>0</v>
      </c>
      <c r="AE3536" s="124" t="str">
        <f t="shared" si="235"/>
        <v/>
      </c>
      <c r="AF3536" s="195" t="str">
        <f t="shared" si="237"/>
        <v/>
      </c>
      <c r="AG3536" s="194" t="str">
        <f t="shared" si="238"/>
        <v/>
      </c>
      <c r="AH3536" s="194">
        <f>IF(AG3536="",0,IF(ISERROR(VLOOKUP(AG3536,AG$7:AG3535,1,FALSE)),1,0))</f>
        <v>0</v>
      </c>
      <c r="AI3536" s="194"/>
    </row>
    <row r="3537" spans="1:35" ht="16.5" customHeight="1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75">
        <f>IF(AND($X$5012&lt;&gt;" ",$X$5012&lt;&gt;0),IF(X3537=$X$5012,1+COUNTIF(U$7:U3536,"&gt;0"),0),0)</f>
        <v>0</v>
      </c>
      <c r="V3537" s="178" t="s">
        <v>3726</v>
      </c>
      <c r="W3537" s="130"/>
      <c r="X3537" s="131"/>
      <c r="Y3537" s="131"/>
      <c r="Z3537" s="206"/>
      <c r="AA3537" s="134"/>
      <c r="AB3537" s="174">
        <f>IF(AC3537="totale",SUMIF(AA$7:AA3537,"somma",Z$7:Z3537)-SUMIF(AC$7:AC3536,"totale",AB$7:AB3536),0)</f>
        <v>0</v>
      </c>
      <c r="AC3537" s="134"/>
      <c r="AD3537" s="194">
        <f t="shared" si="236"/>
        <v>0</v>
      </c>
      <c r="AE3537" s="124" t="str">
        <f t="shared" si="235"/>
        <v/>
      </c>
      <c r="AF3537" s="195" t="str">
        <f t="shared" si="237"/>
        <v/>
      </c>
      <c r="AG3537" s="194" t="str">
        <f t="shared" si="238"/>
        <v/>
      </c>
      <c r="AH3537" s="194">
        <f>IF(AG3537="",0,IF(ISERROR(VLOOKUP(AG3537,AG$7:AG3536,1,FALSE)),1,0))</f>
        <v>0</v>
      </c>
      <c r="AI3537" s="194"/>
    </row>
    <row r="3538" spans="1:35" ht="16.5" customHeight="1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75">
        <f>IF(AND($X$5012&lt;&gt;" ",$X$5012&lt;&gt;0),IF(X3538=$X$5012,1+COUNTIF(U$7:U3537,"&gt;0"),0),0)</f>
        <v>0</v>
      </c>
      <c r="V3538" s="178" t="s">
        <v>3727</v>
      </c>
      <c r="W3538" s="130"/>
      <c r="X3538" s="131"/>
      <c r="Y3538" s="131"/>
      <c r="Z3538" s="206"/>
      <c r="AA3538" s="134"/>
      <c r="AB3538" s="174">
        <f>IF(AC3538="totale",SUMIF(AA$7:AA3538,"somma",Z$7:Z3538)-SUMIF(AC$7:AC3537,"totale",AB$7:AB3537),0)</f>
        <v>0</v>
      </c>
      <c r="AC3538" s="134"/>
      <c r="AD3538" s="194">
        <f t="shared" si="236"/>
        <v>0</v>
      </c>
      <c r="AE3538" s="124" t="str">
        <f t="shared" si="235"/>
        <v/>
      </c>
      <c r="AF3538" s="195" t="str">
        <f t="shared" si="237"/>
        <v/>
      </c>
      <c r="AG3538" s="194" t="str">
        <f t="shared" si="238"/>
        <v/>
      </c>
      <c r="AH3538" s="194">
        <f>IF(AG3538="",0,IF(ISERROR(VLOOKUP(AG3538,AG$7:AG3537,1,FALSE)),1,0))</f>
        <v>0</v>
      </c>
      <c r="AI3538" s="194"/>
    </row>
    <row r="3539" spans="1:35" ht="16.5" customHeight="1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75">
        <f>IF(AND($X$5012&lt;&gt;" ",$X$5012&lt;&gt;0),IF(X3539=$X$5012,1+COUNTIF(U$7:U3538,"&gt;0"),0),0)</f>
        <v>0</v>
      </c>
      <c r="V3539" s="178" t="s">
        <v>3728</v>
      </c>
      <c r="W3539" s="130"/>
      <c r="X3539" s="131"/>
      <c r="Y3539" s="131"/>
      <c r="Z3539" s="206"/>
      <c r="AA3539" s="134"/>
      <c r="AB3539" s="174">
        <f>IF(AC3539="totale",SUMIF(AA$7:AA3539,"somma",Z$7:Z3539)-SUMIF(AC$7:AC3538,"totale",AB$7:AB3538),0)</f>
        <v>0</v>
      </c>
      <c r="AC3539" s="134"/>
      <c r="AD3539" s="194">
        <f t="shared" si="236"/>
        <v>0</v>
      </c>
      <c r="AE3539" s="124" t="str">
        <f t="shared" si="235"/>
        <v/>
      </c>
      <c r="AF3539" s="195" t="str">
        <f t="shared" si="237"/>
        <v/>
      </c>
      <c r="AG3539" s="194" t="str">
        <f t="shared" si="238"/>
        <v/>
      </c>
      <c r="AH3539" s="194">
        <f>IF(AG3539="",0,IF(ISERROR(VLOOKUP(AG3539,AG$7:AG3538,1,FALSE)),1,0))</f>
        <v>0</v>
      </c>
      <c r="AI3539" s="194"/>
    </row>
    <row r="3540" spans="1:35" ht="16.5" customHeight="1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75">
        <f>IF(AND($X$5012&lt;&gt;" ",$X$5012&lt;&gt;0),IF(X3540=$X$5012,1+COUNTIF(U$7:U3539,"&gt;0"),0),0)</f>
        <v>0</v>
      </c>
      <c r="V3540" s="178" t="s">
        <v>3729</v>
      </c>
      <c r="W3540" s="130"/>
      <c r="X3540" s="131"/>
      <c r="Y3540" s="131"/>
      <c r="Z3540" s="206"/>
      <c r="AA3540" s="134"/>
      <c r="AB3540" s="174">
        <f>IF(AC3540="totale",SUMIF(AA$7:AA3540,"somma",Z$7:Z3540)-SUMIF(AC$7:AC3539,"totale",AB$7:AB3539),0)</f>
        <v>0</v>
      </c>
      <c r="AC3540" s="134"/>
      <c r="AD3540" s="194">
        <f t="shared" si="236"/>
        <v>0</v>
      </c>
      <c r="AE3540" s="124" t="str">
        <f t="shared" si="235"/>
        <v/>
      </c>
      <c r="AF3540" s="195" t="str">
        <f t="shared" si="237"/>
        <v/>
      </c>
      <c r="AG3540" s="194" t="str">
        <f t="shared" si="238"/>
        <v/>
      </c>
      <c r="AH3540" s="194">
        <f>IF(AG3540="",0,IF(ISERROR(VLOOKUP(AG3540,AG$7:AG3539,1,FALSE)),1,0))</f>
        <v>0</v>
      </c>
      <c r="AI3540" s="194"/>
    </row>
    <row r="3541" spans="1:35" ht="16.5" customHeight="1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75">
        <f>IF(AND($X$5012&lt;&gt;" ",$X$5012&lt;&gt;0),IF(X3541=$X$5012,1+COUNTIF(U$7:U3540,"&gt;0"),0),0)</f>
        <v>0</v>
      </c>
      <c r="V3541" s="178" t="s">
        <v>3730</v>
      </c>
      <c r="W3541" s="130"/>
      <c r="X3541" s="131"/>
      <c r="Y3541" s="131"/>
      <c r="Z3541" s="206"/>
      <c r="AA3541" s="134"/>
      <c r="AB3541" s="174">
        <f>IF(AC3541="totale",SUMIF(AA$7:AA3541,"somma",Z$7:Z3541)-SUMIF(AC$7:AC3540,"totale",AB$7:AB3540),0)</f>
        <v>0</v>
      </c>
      <c r="AC3541" s="134"/>
      <c r="AD3541" s="194">
        <f t="shared" si="236"/>
        <v>0</v>
      </c>
      <c r="AE3541" s="124" t="str">
        <f t="shared" si="235"/>
        <v/>
      </c>
      <c r="AF3541" s="195" t="str">
        <f t="shared" si="237"/>
        <v/>
      </c>
      <c r="AG3541" s="194" t="str">
        <f t="shared" si="238"/>
        <v/>
      </c>
      <c r="AH3541" s="194">
        <f>IF(AG3541="",0,IF(ISERROR(VLOOKUP(AG3541,AG$7:AG3540,1,FALSE)),1,0))</f>
        <v>0</v>
      </c>
      <c r="AI3541" s="194"/>
    </row>
    <row r="3542" spans="1:35" ht="16.5" customHeight="1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75">
        <f>IF(AND($X$5012&lt;&gt;" ",$X$5012&lt;&gt;0),IF(X3542=$X$5012,1+COUNTIF(U$7:U3541,"&gt;0"),0),0)</f>
        <v>0</v>
      </c>
      <c r="V3542" s="178" t="s">
        <v>3731</v>
      </c>
      <c r="W3542" s="130"/>
      <c r="X3542" s="131"/>
      <c r="Y3542" s="131"/>
      <c r="Z3542" s="206"/>
      <c r="AA3542" s="134"/>
      <c r="AB3542" s="174">
        <f>IF(AC3542="totale",SUMIF(AA$7:AA3542,"somma",Z$7:Z3542)-SUMIF(AC$7:AC3541,"totale",AB$7:AB3541),0)</f>
        <v>0</v>
      </c>
      <c r="AC3542" s="134"/>
      <c r="AD3542" s="194">
        <f t="shared" si="236"/>
        <v>0</v>
      </c>
      <c r="AE3542" s="124" t="str">
        <f t="shared" si="235"/>
        <v/>
      </c>
      <c r="AF3542" s="195" t="str">
        <f t="shared" si="237"/>
        <v/>
      </c>
      <c r="AG3542" s="194" t="str">
        <f t="shared" si="238"/>
        <v/>
      </c>
      <c r="AH3542" s="194">
        <f>IF(AG3542="",0,IF(ISERROR(VLOOKUP(AG3542,AG$7:AG3541,1,FALSE)),1,0))</f>
        <v>0</v>
      </c>
      <c r="AI3542" s="194"/>
    </row>
    <row r="3543" spans="1:35" ht="16.5" customHeight="1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75">
        <f>IF(AND($X$5012&lt;&gt;" ",$X$5012&lt;&gt;0),IF(X3543=$X$5012,1+COUNTIF(U$7:U3542,"&gt;0"),0),0)</f>
        <v>0</v>
      </c>
      <c r="V3543" s="178" t="s">
        <v>3732</v>
      </c>
      <c r="W3543" s="130"/>
      <c r="X3543" s="131"/>
      <c r="Y3543" s="131"/>
      <c r="Z3543" s="206"/>
      <c r="AA3543" s="134"/>
      <c r="AB3543" s="174">
        <f>IF(AC3543="totale",SUMIF(AA$7:AA3543,"somma",Z$7:Z3543)-SUMIF(AC$7:AC3542,"totale",AB$7:AB3542),0)</f>
        <v>0</v>
      </c>
      <c r="AC3543" s="134"/>
      <c r="AD3543" s="194">
        <f t="shared" si="236"/>
        <v>0</v>
      </c>
      <c r="AE3543" s="124" t="str">
        <f t="shared" si="235"/>
        <v/>
      </c>
      <c r="AF3543" s="195" t="str">
        <f t="shared" si="237"/>
        <v/>
      </c>
      <c r="AG3543" s="194" t="str">
        <f t="shared" si="238"/>
        <v/>
      </c>
      <c r="AH3543" s="194">
        <f>IF(AG3543="",0,IF(ISERROR(VLOOKUP(AG3543,AG$7:AG3542,1,FALSE)),1,0))</f>
        <v>0</v>
      </c>
      <c r="AI3543" s="194"/>
    </row>
    <row r="3544" spans="1:35" ht="16.5" customHeight="1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75">
        <f>IF(AND($X$5012&lt;&gt;" ",$X$5012&lt;&gt;0),IF(X3544=$X$5012,1+COUNTIF(U$7:U3543,"&gt;0"),0),0)</f>
        <v>0</v>
      </c>
      <c r="V3544" s="178" t="s">
        <v>3733</v>
      </c>
      <c r="W3544" s="130"/>
      <c r="X3544" s="131"/>
      <c r="Y3544" s="131"/>
      <c r="Z3544" s="206"/>
      <c r="AA3544" s="134"/>
      <c r="AB3544" s="174">
        <f>IF(AC3544="totale",SUMIF(AA$7:AA3544,"somma",Z$7:Z3544)-SUMIF(AC$7:AC3543,"totale",AB$7:AB3543),0)</f>
        <v>0</v>
      </c>
      <c r="AC3544" s="134"/>
      <c r="AD3544" s="194">
        <f t="shared" si="236"/>
        <v>0</v>
      </c>
      <c r="AE3544" s="124" t="str">
        <f t="shared" si="235"/>
        <v/>
      </c>
      <c r="AF3544" s="195" t="str">
        <f t="shared" si="237"/>
        <v/>
      </c>
      <c r="AG3544" s="194" t="str">
        <f t="shared" si="238"/>
        <v/>
      </c>
      <c r="AH3544" s="194">
        <f>IF(AG3544="",0,IF(ISERROR(VLOOKUP(AG3544,AG$7:AG3543,1,FALSE)),1,0))</f>
        <v>0</v>
      </c>
      <c r="AI3544" s="194"/>
    </row>
    <row r="3545" spans="1:35" ht="16.5" customHeight="1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75">
        <f>IF(AND($X$5012&lt;&gt;" ",$X$5012&lt;&gt;0),IF(X3545=$X$5012,1+COUNTIF(U$7:U3544,"&gt;0"),0),0)</f>
        <v>0</v>
      </c>
      <c r="V3545" s="178" t="s">
        <v>3734</v>
      </c>
      <c r="W3545" s="130"/>
      <c r="X3545" s="131"/>
      <c r="Y3545" s="131"/>
      <c r="Z3545" s="206"/>
      <c r="AA3545" s="134"/>
      <c r="AB3545" s="174">
        <f>IF(AC3545="totale",SUMIF(AA$7:AA3545,"somma",Z$7:Z3545)-SUMIF(AC$7:AC3544,"totale",AB$7:AB3544),0)</f>
        <v>0</v>
      </c>
      <c r="AC3545" s="134"/>
      <c r="AD3545" s="194">
        <f t="shared" si="236"/>
        <v>0</v>
      </c>
      <c r="AE3545" s="124" t="str">
        <f t="shared" si="235"/>
        <v/>
      </c>
      <c r="AF3545" s="195" t="str">
        <f t="shared" si="237"/>
        <v/>
      </c>
      <c r="AG3545" s="194" t="str">
        <f t="shared" si="238"/>
        <v/>
      </c>
      <c r="AH3545" s="194">
        <f>IF(AG3545="",0,IF(ISERROR(VLOOKUP(AG3545,AG$7:AG3544,1,FALSE)),1,0))</f>
        <v>0</v>
      </c>
      <c r="AI3545" s="194"/>
    </row>
    <row r="3546" spans="1:35" ht="16.5" customHeight="1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75">
        <f>IF(AND($X$5012&lt;&gt;" ",$X$5012&lt;&gt;0),IF(X3546=$X$5012,1+COUNTIF(U$7:U3545,"&gt;0"),0),0)</f>
        <v>0</v>
      </c>
      <c r="V3546" s="178" t="s">
        <v>3735</v>
      </c>
      <c r="W3546" s="130"/>
      <c r="X3546" s="131"/>
      <c r="Y3546" s="131"/>
      <c r="Z3546" s="206"/>
      <c r="AA3546" s="134"/>
      <c r="AB3546" s="174">
        <f>IF(AC3546="totale",SUMIF(AA$7:AA3546,"somma",Z$7:Z3546)-SUMIF(AC$7:AC3545,"totale",AB$7:AB3545),0)</f>
        <v>0</v>
      </c>
      <c r="AC3546" s="134"/>
      <c r="AD3546" s="194">
        <f t="shared" si="236"/>
        <v>0</v>
      </c>
      <c r="AE3546" s="124" t="str">
        <f t="shared" si="235"/>
        <v/>
      </c>
      <c r="AF3546" s="195" t="str">
        <f t="shared" si="237"/>
        <v/>
      </c>
      <c r="AG3546" s="194" t="str">
        <f t="shared" si="238"/>
        <v/>
      </c>
      <c r="AH3546" s="194">
        <f>IF(AG3546="",0,IF(ISERROR(VLOOKUP(AG3546,AG$7:AG3545,1,FALSE)),1,0))</f>
        <v>0</v>
      </c>
      <c r="AI3546" s="194"/>
    </row>
    <row r="3547" spans="1:35" ht="16.5" customHeight="1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75">
        <f>IF(AND($X$5012&lt;&gt;" ",$X$5012&lt;&gt;0),IF(X3547=$X$5012,1+COUNTIF(U$7:U3546,"&gt;0"),0),0)</f>
        <v>0</v>
      </c>
      <c r="V3547" s="178" t="s">
        <v>3736</v>
      </c>
      <c r="W3547" s="130"/>
      <c r="X3547" s="131"/>
      <c r="Y3547" s="131"/>
      <c r="Z3547" s="206"/>
      <c r="AA3547" s="134"/>
      <c r="AB3547" s="174">
        <f>IF(AC3547="totale",SUMIF(AA$7:AA3547,"somma",Z$7:Z3547)-SUMIF(AC$7:AC3546,"totale",AB$7:AB3546),0)</f>
        <v>0</v>
      </c>
      <c r="AC3547" s="134"/>
      <c r="AD3547" s="194">
        <f t="shared" si="236"/>
        <v>0</v>
      </c>
      <c r="AE3547" s="124" t="str">
        <f t="shared" si="235"/>
        <v/>
      </c>
      <c r="AF3547" s="195" t="str">
        <f t="shared" si="237"/>
        <v/>
      </c>
      <c r="AG3547" s="194" t="str">
        <f t="shared" si="238"/>
        <v/>
      </c>
      <c r="AH3547" s="194">
        <f>IF(AG3547="",0,IF(ISERROR(VLOOKUP(AG3547,AG$7:AG3546,1,FALSE)),1,0))</f>
        <v>0</v>
      </c>
      <c r="AI3547" s="194"/>
    </row>
    <row r="3548" spans="1:35" ht="16.5" customHeight="1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75">
        <f>IF(AND($X$5012&lt;&gt;" ",$X$5012&lt;&gt;0),IF(X3548=$X$5012,1+COUNTIF(U$7:U3547,"&gt;0"),0),0)</f>
        <v>0</v>
      </c>
      <c r="V3548" s="178" t="s">
        <v>3737</v>
      </c>
      <c r="W3548" s="130"/>
      <c r="X3548" s="131"/>
      <c r="Y3548" s="131"/>
      <c r="Z3548" s="206"/>
      <c r="AA3548" s="134"/>
      <c r="AB3548" s="174">
        <f>IF(AC3548="totale",SUMIF(AA$7:AA3548,"somma",Z$7:Z3548)-SUMIF(AC$7:AC3547,"totale",AB$7:AB3547),0)</f>
        <v>0</v>
      </c>
      <c r="AC3548" s="134"/>
      <c r="AD3548" s="194">
        <f t="shared" si="236"/>
        <v>0</v>
      </c>
      <c r="AE3548" s="124" t="str">
        <f t="shared" si="235"/>
        <v/>
      </c>
      <c r="AF3548" s="195" t="str">
        <f t="shared" si="237"/>
        <v/>
      </c>
      <c r="AG3548" s="194" t="str">
        <f t="shared" si="238"/>
        <v/>
      </c>
      <c r="AH3548" s="194">
        <f>IF(AG3548="",0,IF(ISERROR(VLOOKUP(AG3548,AG$7:AG3547,1,FALSE)),1,0))</f>
        <v>0</v>
      </c>
      <c r="AI3548" s="194"/>
    </row>
    <row r="3549" spans="1:35" ht="16.5" customHeight="1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75">
        <f>IF(AND($X$5012&lt;&gt;" ",$X$5012&lt;&gt;0),IF(X3549=$X$5012,1+COUNTIF(U$7:U3548,"&gt;0"),0),0)</f>
        <v>0</v>
      </c>
      <c r="V3549" s="178" t="s">
        <v>3738</v>
      </c>
      <c r="W3549" s="130"/>
      <c r="X3549" s="131"/>
      <c r="Y3549" s="131"/>
      <c r="Z3549" s="206"/>
      <c r="AA3549" s="134"/>
      <c r="AB3549" s="174">
        <f>IF(AC3549="totale",SUMIF(AA$7:AA3549,"somma",Z$7:Z3549)-SUMIF(AC$7:AC3548,"totale",AB$7:AB3548),0)</f>
        <v>0</v>
      </c>
      <c r="AC3549" s="134"/>
      <c r="AD3549" s="194">
        <f t="shared" si="236"/>
        <v>0</v>
      </c>
      <c r="AE3549" s="124" t="str">
        <f t="shared" si="235"/>
        <v/>
      </c>
      <c r="AF3549" s="195" t="str">
        <f t="shared" si="237"/>
        <v/>
      </c>
      <c r="AG3549" s="194" t="str">
        <f t="shared" si="238"/>
        <v/>
      </c>
      <c r="AH3549" s="194">
        <f>IF(AG3549="",0,IF(ISERROR(VLOOKUP(AG3549,AG$7:AG3548,1,FALSE)),1,0))</f>
        <v>0</v>
      </c>
      <c r="AI3549" s="194"/>
    </row>
    <row r="3550" spans="1:35" ht="16.5" customHeight="1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75">
        <f>IF(AND($X$5012&lt;&gt;" ",$X$5012&lt;&gt;0),IF(X3550=$X$5012,1+COUNTIF(U$7:U3549,"&gt;0"),0),0)</f>
        <v>0</v>
      </c>
      <c r="V3550" s="178" t="s">
        <v>3739</v>
      </c>
      <c r="W3550" s="130"/>
      <c r="X3550" s="131"/>
      <c r="Y3550" s="131"/>
      <c r="Z3550" s="206"/>
      <c r="AA3550" s="134"/>
      <c r="AB3550" s="174">
        <f>IF(AC3550="totale",SUMIF(AA$7:AA3550,"somma",Z$7:Z3550)-SUMIF(AC$7:AC3549,"totale",AB$7:AB3549),0)</f>
        <v>0</v>
      </c>
      <c r="AC3550" s="134"/>
      <c r="AD3550" s="194">
        <f t="shared" si="236"/>
        <v>0</v>
      </c>
      <c r="AE3550" s="124" t="str">
        <f t="shared" si="235"/>
        <v/>
      </c>
      <c r="AF3550" s="195" t="str">
        <f t="shared" si="237"/>
        <v/>
      </c>
      <c r="AG3550" s="194" t="str">
        <f t="shared" si="238"/>
        <v/>
      </c>
      <c r="AH3550" s="194">
        <f>IF(AG3550="",0,IF(ISERROR(VLOOKUP(AG3550,AG$7:AG3549,1,FALSE)),1,0))</f>
        <v>0</v>
      </c>
      <c r="AI3550" s="194"/>
    </row>
    <row r="3551" spans="1:35" ht="16.5" customHeight="1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75">
        <f>IF(AND($X$5012&lt;&gt;" ",$X$5012&lt;&gt;0),IF(X3551=$X$5012,1+COUNTIF(U$7:U3550,"&gt;0"),0),0)</f>
        <v>0</v>
      </c>
      <c r="V3551" s="178" t="s">
        <v>3740</v>
      </c>
      <c r="W3551" s="130"/>
      <c r="X3551" s="131"/>
      <c r="Y3551" s="131"/>
      <c r="Z3551" s="206"/>
      <c r="AA3551" s="134"/>
      <c r="AB3551" s="174">
        <f>IF(AC3551="totale",SUMIF(AA$7:AA3551,"somma",Z$7:Z3551)-SUMIF(AC$7:AC3550,"totale",AB$7:AB3550),0)</f>
        <v>0</v>
      </c>
      <c r="AC3551" s="134"/>
      <c r="AD3551" s="194">
        <f t="shared" si="236"/>
        <v>0</v>
      </c>
      <c r="AE3551" s="124" t="str">
        <f t="shared" si="235"/>
        <v/>
      </c>
      <c r="AF3551" s="195" t="str">
        <f t="shared" si="237"/>
        <v/>
      </c>
      <c r="AG3551" s="194" t="str">
        <f t="shared" si="238"/>
        <v/>
      </c>
      <c r="AH3551" s="194">
        <f>IF(AG3551="",0,IF(ISERROR(VLOOKUP(AG3551,AG$7:AG3550,1,FALSE)),1,0))</f>
        <v>0</v>
      </c>
      <c r="AI3551" s="194"/>
    </row>
    <row r="3552" spans="1:35" ht="16.5" customHeight="1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75">
        <f>IF(AND($X$5012&lt;&gt;" ",$X$5012&lt;&gt;0),IF(X3552=$X$5012,1+COUNTIF(U$7:U3551,"&gt;0"),0),0)</f>
        <v>0</v>
      </c>
      <c r="V3552" s="178" t="s">
        <v>3741</v>
      </c>
      <c r="W3552" s="130"/>
      <c r="X3552" s="131"/>
      <c r="Y3552" s="131"/>
      <c r="Z3552" s="206"/>
      <c r="AA3552" s="134"/>
      <c r="AB3552" s="174">
        <f>IF(AC3552="totale",SUMIF(AA$7:AA3552,"somma",Z$7:Z3552)-SUMIF(AC$7:AC3551,"totale",AB$7:AB3551),0)</f>
        <v>0</v>
      </c>
      <c r="AC3552" s="134"/>
      <c r="AD3552" s="194">
        <f t="shared" si="236"/>
        <v>0</v>
      </c>
      <c r="AE3552" s="124" t="str">
        <f t="shared" si="235"/>
        <v/>
      </c>
      <c r="AF3552" s="195" t="str">
        <f t="shared" si="237"/>
        <v/>
      </c>
      <c r="AG3552" s="194" t="str">
        <f t="shared" si="238"/>
        <v/>
      </c>
      <c r="AH3552" s="194">
        <f>IF(AG3552="",0,IF(ISERROR(VLOOKUP(AG3552,AG$7:AG3551,1,FALSE)),1,0))</f>
        <v>0</v>
      </c>
      <c r="AI3552" s="194"/>
    </row>
    <row r="3553" spans="1:35" ht="16.5" customHeight="1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75">
        <f>IF(AND($X$5012&lt;&gt;" ",$X$5012&lt;&gt;0),IF(X3553=$X$5012,1+COUNTIF(U$7:U3552,"&gt;0"),0),0)</f>
        <v>0</v>
      </c>
      <c r="V3553" s="178" t="s">
        <v>3742</v>
      </c>
      <c r="W3553" s="130"/>
      <c r="X3553" s="131"/>
      <c r="Y3553" s="131"/>
      <c r="Z3553" s="206"/>
      <c r="AA3553" s="134"/>
      <c r="AB3553" s="174">
        <f>IF(AC3553="totale",SUMIF(AA$7:AA3553,"somma",Z$7:Z3553)-SUMIF(AC$7:AC3552,"totale",AB$7:AB3552),0)</f>
        <v>0</v>
      </c>
      <c r="AC3553" s="134"/>
      <c r="AD3553" s="194">
        <f t="shared" si="236"/>
        <v>0</v>
      </c>
      <c r="AE3553" s="124" t="str">
        <f t="shared" si="235"/>
        <v/>
      </c>
      <c r="AF3553" s="195" t="str">
        <f t="shared" si="237"/>
        <v/>
      </c>
      <c r="AG3553" s="194" t="str">
        <f t="shared" si="238"/>
        <v/>
      </c>
      <c r="AH3553" s="194">
        <f>IF(AG3553="",0,IF(ISERROR(VLOOKUP(AG3553,AG$7:AG3552,1,FALSE)),1,0))</f>
        <v>0</v>
      </c>
      <c r="AI3553" s="194"/>
    </row>
    <row r="3554" spans="1:35" ht="16.5" customHeight="1">
      <c r="A3554" s="1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75">
        <f>IF(AND($X$5012&lt;&gt;" ",$X$5012&lt;&gt;0),IF(X3554=$X$5012,1+COUNTIF(U$7:U3553,"&gt;0"),0),0)</f>
        <v>0</v>
      </c>
      <c r="V3554" s="178" t="s">
        <v>3743</v>
      </c>
      <c r="W3554" s="130"/>
      <c r="X3554" s="131"/>
      <c r="Y3554" s="131"/>
      <c r="Z3554" s="206"/>
      <c r="AA3554" s="134"/>
      <c r="AB3554" s="174">
        <f>IF(AC3554="totale",SUMIF(AA$7:AA3554,"somma",Z$7:Z3554)-SUMIF(AC$7:AC3553,"totale",AB$7:AB3553),0)</f>
        <v>0</v>
      </c>
      <c r="AC3554" s="134"/>
      <c r="AD3554" s="194">
        <f t="shared" si="236"/>
        <v>0</v>
      </c>
      <c r="AE3554" s="124" t="str">
        <f t="shared" si="235"/>
        <v/>
      </c>
      <c r="AF3554" s="195" t="str">
        <f t="shared" si="237"/>
        <v/>
      </c>
      <c r="AG3554" s="194" t="str">
        <f t="shared" si="238"/>
        <v/>
      </c>
      <c r="AH3554" s="194">
        <f>IF(AG3554="",0,IF(ISERROR(VLOOKUP(AG3554,AG$7:AG3553,1,FALSE)),1,0))</f>
        <v>0</v>
      </c>
      <c r="AI3554" s="194"/>
    </row>
    <row r="3555" spans="1:35" ht="16.5" customHeight="1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75">
        <f>IF(AND($X$5012&lt;&gt;" ",$X$5012&lt;&gt;0),IF(X3555=$X$5012,1+COUNTIF(U$7:U3554,"&gt;0"),0),0)</f>
        <v>0</v>
      </c>
      <c r="V3555" s="178" t="s">
        <v>3744</v>
      </c>
      <c r="W3555" s="130"/>
      <c r="X3555" s="131"/>
      <c r="Y3555" s="131"/>
      <c r="Z3555" s="206"/>
      <c r="AA3555" s="134"/>
      <c r="AB3555" s="174">
        <f>IF(AC3555="totale",SUMIF(AA$7:AA3555,"somma",Z$7:Z3555)-SUMIF(AC$7:AC3554,"totale",AB$7:AB3554),0)</f>
        <v>0</v>
      </c>
      <c r="AC3555" s="134"/>
      <c r="AD3555" s="194">
        <f t="shared" si="236"/>
        <v>0</v>
      </c>
      <c r="AE3555" s="124" t="str">
        <f t="shared" si="235"/>
        <v/>
      </c>
      <c r="AF3555" s="195" t="str">
        <f t="shared" si="237"/>
        <v/>
      </c>
      <c r="AG3555" s="194" t="str">
        <f t="shared" si="238"/>
        <v/>
      </c>
      <c r="AH3555" s="194">
        <f>IF(AG3555="",0,IF(ISERROR(VLOOKUP(AG3555,AG$7:AG3554,1,FALSE)),1,0))</f>
        <v>0</v>
      </c>
      <c r="AI3555" s="194"/>
    </row>
    <row r="3556" spans="1:35" ht="16.5" customHeight="1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75">
        <f>IF(AND($X$5012&lt;&gt;" ",$X$5012&lt;&gt;0),IF(X3556=$X$5012,1+COUNTIF(U$7:U3555,"&gt;0"),0),0)</f>
        <v>0</v>
      </c>
      <c r="V3556" s="178" t="s">
        <v>3745</v>
      </c>
      <c r="W3556" s="130"/>
      <c r="X3556" s="131"/>
      <c r="Y3556" s="131"/>
      <c r="Z3556" s="206"/>
      <c r="AA3556" s="134"/>
      <c r="AB3556" s="174">
        <f>IF(AC3556="totale",SUMIF(AA$7:AA3556,"somma",Z$7:Z3556)-SUMIF(AC$7:AC3555,"totale",AB$7:AB3555),0)</f>
        <v>0</v>
      </c>
      <c r="AC3556" s="134"/>
      <c r="AD3556" s="194">
        <f t="shared" si="236"/>
        <v>0</v>
      </c>
      <c r="AE3556" s="124" t="str">
        <f t="shared" si="235"/>
        <v/>
      </c>
      <c r="AF3556" s="195" t="str">
        <f t="shared" si="237"/>
        <v/>
      </c>
      <c r="AG3556" s="194" t="str">
        <f t="shared" si="238"/>
        <v/>
      </c>
      <c r="AH3556" s="194">
        <f>IF(AG3556="",0,IF(ISERROR(VLOOKUP(AG3556,AG$7:AG3555,1,FALSE)),1,0))</f>
        <v>0</v>
      </c>
      <c r="AI3556" s="194"/>
    </row>
    <row r="3557" spans="1:35" ht="16.5" customHeight="1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75">
        <f>IF(AND($X$5012&lt;&gt;" ",$X$5012&lt;&gt;0),IF(X3557=$X$5012,1+COUNTIF(U$7:U3556,"&gt;0"),0),0)</f>
        <v>0</v>
      </c>
      <c r="V3557" s="178" t="s">
        <v>3746</v>
      </c>
      <c r="W3557" s="130"/>
      <c r="X3557" s="131"/>
      <c r="Y3557" s="131"/>
      <c r="Z3557" s="206"/>
      <c r="AA3557" s="134"/>
      <c r="AB3557" s="174">
        <f>IF(AC3557="totale",SUMIF(AA$7:AA3557,"somma",Z$7:Z3557)-SUMIF(AC$7:AC3556,"totale",AB$7:AB3556),0)</f>
        <v>0</v>
      </c>
      <c r="AC3557" s="134"/>
      <c r="AD3557" s="194">
        <f t="shared" si="236"/>
        <v>0</v>
      </c>
      <c r="AE3557" s="124" t="str">
        <f t="shared" si="235"/>
        <v/>
      </c>
      <c r="AF3557" s="195" t="str">
        <f t="shared" si="237"/>
        <v/>
      </c>
      <c r="AG3557" s="194" t="str">
        <f t="shared" si="238"/>
        <v/>
      </c>
      <c r="AH3557" s="194">
        <f>IF(AG3557="",0,IF(ISERROR(VLOOKUP(AG3557,AG$7:AG3556,1,FALSE)),1,0))</f>
        <v>0</v>
      </c>
      <c r="AI3557" s="194"/>
    </row>
    <row r="3558" spans="1:35" ht="16.5" customHeight="1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75">
        <f>IF(AND($X$5012&lt;&gt;" ",$X$5012&lt;&gt;0),IF(X3558=$X$5012,1+COUNTIF(U$7:U3557,"&gt;0"),0),0)</f>
        <v>0</v>
      </c>
      <c r="V3558" s="178" t="s">
        <v>3747</v>
      </c>
      <c r="W3558" s="130"/>
      <c r="X3558" s="131"/>
      <c r="Y3558" s="131"/>
      <c r="Z3558" s="206"/>
      <c r="AA3558" s="134"/>
      <c r="AB3558" s="174">
        <f>IF(AC3558="totale",SUMIF(AA$7:AA3558,"somma",Z$7:Z3558)-SUMIF(AC$7:AC3557,"totale",AB$7:AB3557),0)</f>
        <v>0</v>
      </c>
      <c r="AC3558" s="134"/>
      <c r="AD3558" s="194">
        <f t="shared" si="236"/>
        <v>0</v>
      </c>
      <c r="AE3558" s="124" t="str">
        <f t="shared" si="235"/>
        <v/>
      </c>
      <c r="AF3558" s="195" t="str">
        <f t="shared" si="237"/>
        <v/>
      </c>
      <c r="AG3558" s="194" t="str">
        <f t="shared" si="238"/>
        <v/>
      </c>
      <c r="AH3558" s="194">
        <f>IF(AG3558="",0,IF(ISERROR(VLOOKUP(AG3558,AG$7:AG3557,1,FALSE)),1,0))</f>
        <v>0</v>
      </c>
      <c r="AI3558" s="194"/>
    </row>
    <row r="3559" spans="1:35" ht="16.5" customHeight="1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75">
        <f>IF(AND($X$5012&lt;&gt;" ",$X$5012&lt;&gt;0),IF(X3559=$X$5012,1+COUNTIF(U$7:U3558,"&gt;0"),0),0)</f>
        <v>0</v>
      </c>
      <c r="V3559" s="178" t="s">
        <v>3748</v>
      </c>
      <c r="W3559" s="130"/>
      <c r="X3559" s="131"/>
      <c r="Y3559" s="131"/>
      <c r="Z3559" s="206"/>
      <c r="AA3559" s="134"/>
      <c r="AB3559" s="174">
        <f>IF(AC3559="totale",SUMIF(AA$7:AA3559,"somma",Z$7:Z3559)-SUMIF(AC$7:AC3558,"totale",AB$7:AB3558),0)</f>
        <v>0</v>
      </c>
      <c r="AC3559" s="134"/>
      <c r="AD3559" s="194">
        <f t="shared" si="236"/>
        <v>0</v>
      </c>
      <c r="AE3559" s="124" t="str">
        <f t="shared" si="235"/>
        <v/>
      </c>
      <c r="AF3559" s="195" t="str">
        <f t="shared" si="237"/>
        <v/>
      </c>
      <c r="AG3559" s="194" t="str">
        <f t="shared" si="238"/>
        <v/>
      </c>
      <c r="AH3559" s="194">
        <f>IF(AG3559="",0,IF(ISERROR(VLOOKUP(AG3559,AG$7:AG3558,1,FALSE)),1,0))</f>
        <v>0</v>
      </c>
      <c r="AI3559" s="194"/>
    </row>
    <row r="3560" spans="1:35" ht="16.5" customHeight="1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75">
        <f>IF(AND($X$5012&lt;&gt;" ",$X$5012&lt;&gt;0),IF(X3560=$X$5012,1+COUNTIF(U$7:U3559,"&gt;0"),0),0)</f>
        <v>0</v>
      </c>
      <c r="V3560" s="178" t="s">
        <v>3749</v>
      </c>
      <c r="W3560" s="130"/>
      <c r="X3560" s="131"/>
      <c r="Y3560" s="131"/>
      <c r="Z3560" s="206"/>
      <c r="AA3560" s="134"/>
      <c r="AB3560" s="174">
        <f>IF(AC3560="totale",SUMIF(AA$7:AA3560,"somma",Z$7:Z3560)-SUMIF(AC$7:AC3559,"totale",AB$7:AB3559),0)</f>
        <v>0</v>
      </c>
      <c r="AC3560" s="134"/>
      <c r="AD3560" s="194">
        <f t="shared" si="236"/>
        <v>0</v>
      </c>
      <c r="AE3560" s="124" t="str">
        <f t="shared" si="235"/>
        <v/>
      </c>
      <c r="AF3560" s="195" t="str">
        <f t="shared" si="237"/>
        <v/>
      </c>
      <c r="AG3560" s="194" t="str">
        <f t="shared" si="238"/>
        <v/>
      </c>
      <c r="AH3560" s="194">
        <f>IF(AG3560="",0,IF(ISERROR(VLOOKUP(AG3560,AG$7:AG3559,1,FALSE)),1,0))</f>
        <v>0</v>
      </c>
      <c r="AI3560" s="194"/>
    </row>
    <row r="3561" spans="1:35" ht="16.5" customHeight="1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75">
        <f>IF(AND($X$5012&lt;&gt;" ",$X$5012&lt;&gt;0),IF(X3561=$X$5012,1+COUNTIF(U$7:U3560,"&gt;0"),0),0)</f>
        <v>0</v>
      </c>
      <c r="V3561" s="178" t="s">
        <v>3750</v>
      </c>
      <c r="W3561" s="130"/>
      <c r="X3561" s="131"/>
      <c r="Y3561" s="131"/>
      <c r="Z3561" s="206"/>
      <c r="AA3561" s="134"/>
      <c r="AB3561" s="174">
        <f>IF(AC3561="totale",SUMIF(AA$7:AA3561,"somma",Z$7:Z3561)-SUMIF(AC$7:AC3560,"totale",AB$7:AB3560),0)</f>
        <v>0</v>
      </c>
      <c r="AC3561" s="134"/>
      <c r="AD3561" s="194">
        <f t="shared" si="236"/>
        <v>0</v>
      </c>
      <c r="AE3561" s="124" t="str">
        <f t="shared" si="235"/>
        <v/>
      </c>
      <c r="AF3561" s="195" t="str">
        <f t="shared" si="237"/>
        <v/>
      </c>
      <c r="AG3561" s="194" t="str">
        <f t="shared" si="238"/>
        <v/>
      </c>
      <c r="AH3561" s="194">
        <f>IF(AG3561="",0,IF(ISERROR(VLOOKUP(AG3561,AG$7:AG3560,1,FALSE)),1,0))</f>
        <v>0</v>
      </c>
      <c r="AI3561" s="194"/>
    </row>
    <row r="3562" spans="1:35" ht="16.5" customHeight="1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75">
        <f>IF(AND($X$5012&lt;&gt;" ",$X$5012&lt;&gt;0),IF(X3562=$X$5012,1+COUNTIF(U$7:U3561,"&gt;0"),0),0)</f>
        <v>0</v>
      </c>
      <c r="V3562" s="178" t="s">
        <v>3751</v>
      </c>
      <c r="W3562" s="130"/>
      <c r="X3562" s="131"/>
      <c r="Y3562" s="131"/>
      <c r="Z3562" s="206"/>
      <c r="AA3562" s="134"/>
      <c r="AB3562" s="174">
        <f>IF(AC3562="totale",SUMIF(AA$7:AA3562,"somma",Z$7:Z3562)-SUMIF(AC$7:AC3561,"totale",AB$7:AB3561),0)</f>
        <v>0</v>
      </c>
      <c r="AC3562" s="134"/>
      <c r="AD3562" s="194">
        <f t="shared" si="236"/>
        <v>0</v>
      </c>
      <c r="AE3562" s="124" t="str">
        <f t="shared" si="235"/>
        <v/>
      </c>
      <c r="AF3562" s="195" t="str">
        <f t="shared" si="237"/>
        <v/>
      </c>
      <c r="AG3562" s="194" t="str">
        <f t="shared" si="238"/>
        <v/>
      </c>
      <c r="AH3562" s="194">
        <f>IF(AG3562="",0,IF(ISERROR(VLOOKUP(AG3562,AG$7:AG3561,1,FALSE)),1,0))</f>
        <v>0</v>
      </c>
      <c r="AI3562" s="194"/>
    </row>
    <row r="3563" spans="1:35" ht="16.5" customHeight="1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75">
        <f>IF(AND($X$5012&lt;&gt;" ",$X$5012&lt;&gt;0),IF(X3563=$X$5012,1+COUNTIF(U$7:U3562,"&gt;0"),0),0)</f>
        <v>0</v>
      </c>
      <c r="V3563" s="178" t="s">
        <v>3752</v>
      </c>
      <c r="W3563" s="130"/>
      <c r="X3563" s="131"/>
      <c r="Y3563" s="131"/>
      <c r="Z3563" s="206"/>
      <c r="AA3563" s="134"/>
      <c r="AB3563" s="174">
        <f>IF(AC3563="totale",SUMIF(AA$7:AA3563,"somma",Z$7:Z3563)-SUMIF(AC$7:AC3562,"totale",AB$7:AB3562),0)</f>
        <v>0</v>
      </c>
      <c r="AC3563" s="134"/>
      <c r="AD3563" s="194">
        <f t="shared" si="236"/>
        <v>0</v>
      </c>
      <c r="AE3563" s="124" t="str">
        <f t="shared" si="235"/>
        <v/>
      </c>
      <c r="AF3563" s="195" t="str">
        <f t="shared" si="237"/>
        <v/>
      </c>
      <c r="AG3563" s="194" t="str">
        <f t="shared" si="238"/>
        <v/>
      </c>
      <c r="AH3563" s="194">
        <f>IF(AG3563="",0,IF(ISERROR(VLOOKUP(AG3563,AG$7:AG3562,1,FALSE)),1,0))</f>
        <v>0</v>
      </c>
      <c r="AI3563" s="194"/>
    </row>
    <row r="3564" spans="1:35" ht="16.5" customHeight="1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75">
        <f>IF(AND($X$5012&lt;&gt;" ",$X$5012&lt;&gt;0),IF(X3564=$X$5012,1+COUNTIF(U$7:U3563,"&gt;0"),0),0)</f>
        <v>0</v>
      </c>
      <c r="V3564" s="178" t="s">
        <v>3753</v>
      </c>
      <c r="W3564" s="130"/>
      <c r="X3564" s="131"/>
      <c r="Y3564" s="131"/>
      <c r="Z3564" s="206"/>
      <c r="AA3564" s="134"/>
      <c r="AB3564" s="174">
        <f>IF(AC3564="totale",SUMIF(AA$7:AA3564,"somma",Z$7:Z3564)-SUMIF(AC$7:AC3563,"totale",AB$7:AB3563),0)</f>
        <v>0</v>
      </c>
      <c r="AC3564" s="134"/>
      <c r="AD3564" s="194">
        <f t="shared" si="236"/>
        <v>0</v>
      </c>
      <c r="AE3564" s="124" t="str">
        <f t="shared" si="235"/>
        <v/>
      </c>
      <c r="AF3564" s="195" t="str">
        <f t="shared" si="237"/>
        <v/>
      </c>
      <c r="AG3564" s="194" t="str">
        <f t="shared" si="238"/>
        <v/>
      </c>
      <c r="AH3564" s="194">
        <f>IF(AG3564="",0,IF(ISERROR(VLOOKUP(AG3564,AG$7:AG3563,1,FALSE)),1,0))</f>
        <v>0</v>
      </c>
      <c r="AI3564" s="194"/>
    </row>
    <row r="3565" spans="1:35" ht="16.5" customHeight="1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75">
        <f>IF(AND($X$5012&lt;&gt;" ",$X$5012&lt;&gt;0),IF(X3565=$X$5012,1+COUNTIF(U$7:U3564,"&gt;0"),0),0)</f>
        <v>0</v>
      </c>
      <c r="V3565" s="178" t="s">
        <v>3754</v>
      </c>
      <c r="W3565" s="130"/>
      <c r="X3565" s="131"/>
      <c r="Y3565" s="131"/>
      <c r="Z3565" s="206"/>
      <c r="AA3565" s="134"/>
      <c r="AB3565" s="174">
        <f>IF(AC3565="totale",SUMIF(AA$7:AA3565,"somma",Z$7:Z3565)-SUMIF(AC$7:AC3564,"totale",AB$7:AB3564),0)</f>
        <v>0</v>
      </c>
      <c r="AC3565" s="134"/>
      <c r="AD3565" s="194">
        <f t="shared" si="236"/>
        <v>0</v>
      </c>
      <c r="AE3565" s="124" t="str">
        <f t="shared" si="235"/>
        <v/>
      </c>
      <c r="AF3565" s="195" t="str">
        <f t="shared" si="237"/>
        <v/>
      </c>
      <c r="AG3565" s="194" t="str">
        <f t="shared" si="238"/>
        <v/>
      </c>
      <c r="AH3565" s="194">
        <f>IF(AG3565="",0,IF(ISERROR(VLOOKUP(AG3565,AG$7:AG3564,1,FALSE)),1,0))</f>
        <v>0</v>
      </c>
      <c r="AI3565" s="194"/>
    </row>
    <row r="3566" spans="1:35" ht="16.5" customHeight="1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75">
        <f>IF(AND($X$5012&lt;&gt;" ",$X$5012&lt;&gt;0),IF(X3566=$X$5012,1+COUNTIF(U$7:U3565,"&gt;0"),0),0)</f>
        <v>0</v>
      </c>
      <c r="V3566" s="178" t="s">
        <v>3755</v>
      </c>
      <c r="W3566" s="130"/>
      <c r="X3566" s="131"/>
      <c r="Y3566" s="131"/>
      <c r="Z3566" s="206"/>
      <c r="AA3566" s="134"/>
      <c r="AB3566" s="174">
        <f>IF(AC3566="totale",SUMIF(AA$7:AA3566,"somma",Z$7:Z3566)-SUMIF(AC$7:AC3565,"totale",AB$7:AB3565),0)</f>
        <v>0</v>
      </c>
      <c r="AC3566" s="134"/>
      <c r="AD3566" s="194">
        <f t="shared" si="236"/>
        <v>0</v>
      </c>
      <c r="AE3566" s="124" t="str">
        <f t="shared" si="235"/>
        <v/>
      </c>
      <c r="AF3566" s="195" t="str">
        <f t="shared" si="237"/>
        <v/>
      </c>
      <c r="AG3566" s="194" t="str">
        <f t="shared" si="238"/>
        <v/>
      </c>
      <c r="AH3566" s="194">
        <f>IF(AG3566="",0,IF(ISERROR(VLOOKUP(AG3566,AG$7:AG3565,1,FALSE)),1,0))</f>
        <v>0</v>
      </c>
      <c r="AI3566" s="194"/>
    </row>
    <row r="3567" spans="1:35" ht="16.5" customHeight="1">
      <c r="A3567" s="1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75">
        <f>IF(AND($X$5012&lt;&gt;" ",$X$5012&lt;&gt;0),IF(X3567=$X$5012,1+COUNTIF(U$7:U3566,"&gt;0"),0),0)</f>
        <v>0</v>
      </c>
      <c r="V3567" s="178" t="s">
        <v>3756</v>
      </c>
      <c r="W3567" s="130"/>
      <c r="X3567" s="131"/>
      <c r="Y3567" s="131"/>
      <c r="Z3567" s="206"/>
      <c r="AA3567" s="134"/>
      <c r="AB3567" s="174">
        <f>IF(AC3567="totale",SUMIF(AA$7:AA3567,"somma",Z$7:Z3567)-SUMIF(AC$7:AC3566,"totale",AB$7:AB3566),0)</f>
        <v>0</v>
      </c>
      <c r="AC3567" s="134"/>
      <c r="AD3567" s="194">
        <f t="shared" si="236"/>
        <v>0</v>
      </c>
      <c r="AE3567" s="124" t="str">
        <f t="shared" si="235"/>
        <v/>
      </c>
      <c r="AF3567" s="195" t="str">
        <f t="shared" si="237"/>
        <v/>
      </c>
      <c r="AG3567" s="194" t="str">
        <f t="shared" si="238"/>
        <v/>
      </c>
      <c r="AH3567" s="194">
        <f>IF(AG3567="",0,IF(ISERROR(VLOOKUP(AG3567,AG$7:AG3566,1,FALSE)),1,0))</f>
        <v>0</v>
      </c>
      <c r="AI3567" s="194"/>
    </row>
    <row r="3568" spans="1:35" ht="16.5" customHeight="1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75">
        <f>IF(AND($X$5012&lt;&gt;" ",$X$5012&lt;&gt;0),IF(X3568=$X$5012,1+COUNTIF(U$7:U3567,"&gt;0"),0),0)</f>
        <v>0</v>
      </c>
      <c r="V3568" s="178" t="s">
        <v>3757</v>
      </c>
      <c r="W3568" s="130"/>
      <c r="X3568" s="131"/>
      <c r="Y3568" s="131"/>
      <c r="Z3568" s="206"/>
      <c r="AA3568" s="134"/>
      <c r="AB3568" s="174">
        <f>IF(AC3568="totale",SUMIF(AA$7:AA3568,"somma",Z$7:Z3568)-SUMIF(AC$7:AC3567,"totale",AB$7:AB3567),0)</f>
        <v>0</v>
      </c>
      <c r="AC3568" s="134"/>
      <c r="AD3568" s="194">
        <f t="shared" si="236"/>
        <v>0</v>
      </c>
      <c r="AE3568" s="124" t="str">
        <f t="shared" si="235"/>
        <v/>
      </c>
      <c r="AF3568" s="195" t="str">
        <f t="shared" si="237"/>
        <v/>
      </c>
      <c r="AG3568" s="194" t="str">
        <f t="shared" si="238"/>
        <v/>
      </c>
      <c r="AH3568" s="194">
        <f>IF(AG3568="",0,IF(ISERROR(VLOOKUP(AG3568,AG$7:AG3567,1,FALSE)),1,0))</f>
        <v>0</v>
      </c>
      <c r="AI3568" s="194"/>
    </row>
    <row r="3569" spans="1:35" ht="16.5" customHeight="1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75">
        <f>IF(AND($X$5012&lt;&gt;" ",$X$5012&lt;&gt;0),IF(X3569=$X$5012,1+COUNTIF(U$7:U3568,"&gt;0"),0),0)</f>
        <v>0</v>
      </c>
      <c r="V3569" s="178" t="s">
        <v>3758</v>
      </c>
      <c r="W3569" s="130"/>
      <c r="X3569" s="131"/>
      <c r="Y3569" s="131"/>
      <c r="Z3569" s="206"/>
      <c r="AA3569" s="134"/>
      <c r="AB3569" s="174">
        <f>IF(AC3569="totale",SUMIF(AA$7:AA3569,"somma",Z$7:Z3569)-SUMIF(AC$7:AC3568,"totale",AB$7:AB3568),0)</f>
        <v>0</v>
      </c>
      <c r="AC3569" s="134"/>
      <c r="AD3569" s="194">
        <f t="shared" si="236"/>
        <v>0</v>
      </c>
      <c r="AE3569" s="124" t="str">
        <f t="shared" si="235"/>
        <v/>
      </c>
      <c r="AF3569" s="195" t="str">
        <f t="shared" si="237"/>
        <v/>
      </c>
      <c r="AG3569" s="194" t="str">
        <f t="shared" si="238"/>
        <v/>
      </c>
      <c r="AH3569" s="194">
        <f>IF(AG3569="",0,IF(ISERROR(VLOOKUP(AG3569,AG$7:AG3568,1,FALSE)),1,0))</f>
        <v>0</v>
      </c>
      <c r="AI3569" s="194"/>
    </row>
    <row r="3570" spans="1:35" ht="16.5" customHeight="1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75">
        <f>IF(AND($X$5012&lt;&gt;" ",$X$5012&lt;&gt;0),IF(X3570=$X$5012,1+COUNTIF(U$7:U3569,"&gt;0"),0),0)</f>
        <v>0</v>
      </c>
      <c r="V3570" s="178" t="s">
        <v>3759</v>
      </c>
      <c r="W3570" s="130"/>
      <c r="X3570" s="131"/>
      <c r="Y3570" s="131"/>
      <c r="Z3570" s="206"/>
      <c r="AA3570" s="134"/>
      <c r="AB3570" s="174">
        <f>IF(AC3570="totale",SUMIF(AA$7:AA3570,"somma",Z$7:Z3570)-SUMIF(AC$7:AC3569,"totale",AB$7:AB3569),0)</f>
        <v>0</v>
      </c>
      <c r="AC3570" s="134"/>
      <c r="AD3570" s="194">
        <f t="shared" si="236"/>
        <v>0</v>
      </c>
      <c r="AE3570" s="124" t="str">
        <f t="shared" si="235"/>
        <v/>
      </c>
      <c r="AF3570" s="195" t="str">
        <f t="shared" si="237"/>
        <v/>
      </c>
      <c r="AG3570" s="194" t="str">
        <f t="shared" si="238"/>
        <v/>
      </c>
      <c r="AH3570" s="194">
        <f>IF(AG3570="",0,IF(ISERROR(VLOOKUP(AG3570,AG$7:AG3569,1,FALSE)),1,0))</f>
        <v>0</v>
      </c>
      <c r="AI3570" s="194"/>
    </row>
    <row r="3571" spans="1:35" ht="16.5" customHeight="1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75">
        <f>IF(AND($X$5012&lt;&gt;" ",$X$5012&lt;&gt;0),IF(X3571=$X$5012,1+COUNTIF(U$7:U3570,"&gt;0"),0),0)</f>
        <v>0</v>
      </c>
      <c r="V3571" s="178" t="s">
        <v>3760</v>
      </c>
      <c r="W3571" s="130"/>
      <c r="X3571" s="131"/>
      <c r="Y3571" s="131"/>
      <c r="Z3571" s="206"/>
      <c r="AA3571" s="134"/>
      <c r="AB3571" s="174">
        <f>IF(AC3571="totale",SUMIF(AA$7:AA3571,"somma",Z$7:Z3571)-SUMIF(AC$7:AC3570,"totale",AB$7:AB3570),0)</f>
        <v>0</v>
      </c>
      <c r="AC3571" s="134"/>
      <c r="AD3571" s="194">
        <f t="shared" si="236"/>
        <v>0</v>
      </c>
      <c r="AE3571" s="124" t="str">
        <f t="shared" si="235"/>
        <v/>
      </c>
      <c r="AF3571" s="195" t="str">
        <f t="shared" si="237"/>
        <v/>
      </c>
      <c r="AG3571" s="194" t="str">
        <f t="shared" si="238"/>
        <v/>
      </c>
      <c r="AH3571" s="194">
        <f>IF(AG3571="",0,IF(ISERROR(VLOOKUP(AG3571,AG$7:AG3570,1,FALSE)),1,0))</f>
        <v>0</v>
      </c>
      <c r="AI3571" s="194"/>
    </row>
    <row r="3572" spans="1:35" ht="16.5" customHeight="1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75">
        <f>IF(AND($X$5012&lt;&gt;" ",$X$5012&lt;&gt;0),IF(X3572=$X$5012,1+COUNTIF(U$7:U3571,"&gt;0"),0),0)</f>
        <v>0</v>
      </c>
      <c r="V3572" s="178" t="s">
        <v>3761</v>
      </c>
      <c r="W3572" s="130"/>
      <c r="X3572" s="131"/>
      <c r="Y3572" s="131"/>
      <c r="Z3572" s="206"/>
      <c r="AA3572" s="134"/>
      <c r="AB3572" s="174">
        <f>IF(AC3572="totale",SUMIF(AA$7:AA3572,"somma",Z$7:Z3572)-SUMIF(AC$7:AC3571,"totale",AB$7:AB3571),0)</f>
        <v>0</v>
      </c>
      <c r="AC3572" s="134"/>
      <c r="AD3572" s="194">
        <f t="shared" si="236"/>
        <v>0</v>
      </c>
      <c r="AE3572" s="124" t="str">
        <f t="shared" si="235"/>
        <v/>
      </c>
      <c r="AF3572" s="195" t="str">
        <f t="shared" si="237"/>
        <v/>
      </c>
      <c r="AG3572" s="194" t="str">
        <f t="shared" si="238"/>
        <v/>
      </c>
      <c r="AH3572" s="194">
        <f>IF(AG3572="",0,IF(ISERROR(VLOOKUP(AG3572,AG$7:AG3571,1,FALSE)),1,0))</f>
        <v>0</v>
      </c>
      <c r="AI3572" s="194"/>
    </row>
    <row r="3573" spans="1:35" ht="16.5" customHeight="1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75">
        <f>IF(AND($X$5012&lt;&gt;" ",$X$5012&lt;&gt;0),IF(X3573=$X$5012,1+COUNTIF(U$7:U3572,"&gt;0"),0),0)</f>
        <v>0</v>
      </c>
      <c r="V3573" s="178" t="s">
        <v>3762</v>
      </c>
      <c r="W3573" s="130"/>
      <c r="X3573" s="131"/>
      <c r="Y3573" s="131"/>
      <c r="Z3573" s="206"/>
      <c r="AA3573" s="134"/>
      <c r="AB3573" s="174">
        <f>IF(AC3573="totale",SUMIF(AA$7:AA3573,"somma",Z$7:Z3573)-SUMIF(AC$7:AC3572,"totale",AB$7:AB3572),0)</f>
        <v>0</v>
      </c>
      <c r="AC3573" s="134"/>
      <c r="AD3573" s="194">
        <f t="shared" si="236"/>
        <v>0</v>
      </c>
      <c r="AE3573" s="124" t="str">
        <f t="shared" si="235"/>
        <v/>
      </c>
      <c r="AF3573" s="195" t="str">
        <f t="shared" si="237"/>
        <v/>
      </c>
      <c r="AG3573" s="194" t="str">
        <f t="shared" si="238"/>
        <v/>
      </c>
      <c r="AH3573" s="194">
        <f>IF(AG3573="",0,IF(ISERROR(VLOOKUP(AG3573,AG$7:AG3572,1,FALSE)),1,0))</f>
        <v>0</v>
      </c>
      <c r="AI3573" s="194"/>
    </row>
    <row r="3574" spans="1:35" ht="16.5" customHeight="1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75">
        <f>IF(AND($X$5012&lt;&gt;" ",$X$5012&lt;&gt;0),IF(X3574=$X$5012,1+COUNTIF(U$7:U3573,"&gt;0"),0),0)</f>
        <v>0</v>
      </c>
      <c r="V3574" s="178" t="s">
        <v>3763</v>
      </c>
      <c r="W3574" s="130"/>
      <c r="X3574" s="131"/>
      <c r="Y3574" s="131"/>
      <c r="Z3574" s="206"/>
      <c r="AA3574" s="134"/>
      <c r="AB3574" s="174">
        <f>IF(AC3574="totale",SUMIF(AA$7:AA3574,"somma",Z$7:Z3574)-SUMIF(AC$7:AC3573,"totale",AB$7:AB3573),0)</f>
        <v>0</v>
      </c>
      <c r="AC3574" s="134"/>
      <c r="AD3574" s="194">
        <f t="shared" si="236"/>
        <v>0</v>
      </c>
      <c r="AE3574" s="124" t="str">
        <f t="shared" si="235"/>
        <v/>
      </c>
      <c r="AF3574" s="195" t="str">
        <f t="shared" si="237"/>
        <v/>
      </c>
      <c r="AG3574" s="194" t="str">
        <f t="shared" si="238"/>
        <v/>
      </c>
      <c r="AH3574" s="194">
        <f>IF(AG3574="",0,IF(ISERROR(VLOOKUP(AG3574,AG$7:AG3573,1,FALSE)),1,0))</f>
        <v>0</v>
      </c>
      <c r="AI3574" s="194"/>
    </row>
    <row r="3575" spans="1:35" ht="16.5" customHeight="1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75">
        <f>IF(AND($X$5012&lt;&gt;" ",$X$5012&lt;&gt;0),IF(X3575=$X$5012,1+COUNTIF(U$7:U3574,"&gt;0"),0),0)</f>
        <v>0</v>
      </c>
      <c r="V3575" s="178" t="s">
        <v>3764</v>
      </c>
      <c r="W3575" s="130"/>
      <c r="X3575" s="131"/>
      <c r="Y3575" s="131"/>
      <c r="Z3575" s="206"/>
      <c r="AA3575" s="134"/>
      <c r="AB3575" s="174">
        <f>IF(AC3575="totale",SUMIF(AA$7:AA3575,"somma",Z$7:Z3575)-SUMIF(AC$7:AC3574,"totale",AB$7:AB3574),0)</f>
        <v>0</v>
      </c>
      <c r="AC3575" s="134"/>
      <c r="AD3575" s="194">
        <f t="shared" si="236"/>
        <v>0</v>
      </c>
      <c r="AE3575" s="124" t="str">
        <f t="shared" si="235"/>
        <v/>
      </c>
      <c r="AF3575" s="195" t="str">
        <f t="shared" si="237"/>
        <v/>
      </c>
      <c r="AG3575" s="194" t="str">
        <f t="shared" si="238"/>
        <v/>
      </c>
      <c r="AH3575" s="194">
        <f>IF(AG3575="",0,IF(ISERROR(VLOOKUP(AG3575,AG$7:AG3574,1,FALSE)),1,0))</f>
        <v>0</v>
      </c>
      <c r="AI3575" s="194"/>
    </row>
    <row r="3576" spans="1:35" ht="16.5" customHeight="1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75">
        <f>IF(AND($X$5012&lt;&gt;" ",$X$5012&lt;&gt;0),IF(X3576=$X$5012,1+COUNTIF(U$7:U3575,"&gt;0"),0),0)</f>
        <v>0</v>
      </c>
      <c r="V3576" s="178" t="s">
        <v>3765</v>
      </c>
      <c r="W3576" s="130"/>
      <c r="X3576" s="131"/>
      <c r="Y3576" s="131"/>
      <c r="Z3576" s="206"/>
      <c r="AA3576" s="134"/>
      <c r="AB3576" s="174">
        <f>IF(AC3576="totale",SUMIF(AA$7:AA3576,"somma",Z$7:Z3576)-SUMIF(AC$7:AC3575,"totale",AB$7:AB3575),0)</f>
        <v>0</v>
      </c>
      <c r="AC3576" s="134"/>
      <c r="AD3576" s="194">
        <f t="shared" si="236"/>
        <v>0</v>
      </c>
      <c r="AE3576" s="124" t="str">
        <f t="shared" si="235"/>
        <v/>
      </c>
      <c r="AF3576" s="195" t="str">
        <f t="shared" si="237"/>
        <v/>
      </c>
      <c r="AG3576" s="194" t="str">
        <f t="shared" si="238"/>
        <v/>
      </c>
      <c r="AH3576" s="194">
        <f>IF(AG3576="",0,IF(ISERROR(VLOOKUP(AG3576,AG$7:AG3575,1,FALSE)),1,0))</f>
        <v>0</v>
      </c>
      <c r="AI3576" s="194"/>
    </row>
    <row r="3577" spans="1:35" ht="16.5" customHeight="1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75">
        <f>IF(AND($X$5012&lt;&gt;" ",$X$5012&lt;&gt;0),IF(X3577=$X$5012,1+COUNTIF(U$7:U3576,"&gt;0"),0),0)</f>
        <v>0</v>
      </c>
      <c r="V3577" s="178" t="s">
        <v>3766</v>
      </c>
      <c r="W3577" s="130"/>
      <c r="X3577" s="131"/>
      <c r="Y3577" s="131"/>
      <c r="Z3577" s="206"/>
      <c r="AA3577" s="134"/>
      <c r="AB3577" s="174">
        <f>IF(AC3577="totale",SUMIF(AA$7:AA3577,"somma",Z$7:Z3577)-SUMIF(AC$7:AC3576,"totale",AB$7:AB3576),0)</f>
        <v>0</v>
      </c>
      <c r="AC3577" s="134"/>
      <c r="AD3577" s="194">
        <f t="shared" si="236"/>
        <v>0</v>
      </c>
      <c r="AE3577" s="124" t="str">
        <f t="shared" si="235"/>
        <v/>
      </c>
      <c r="AF3577" s="195" t="str">
        <f t="shared" si="237"/>
        <v/>
      </c>
      <c r="AG3577" s="194" t="str">
        <f t="shared" si="238"/>
        <v/>
      </c>
      <c r="AH3577" s="194">
        <f>IF(AG3577="",0,IF(ISERROR(VLOOKUP(AG3577,AG$7:AG3576,1,FALSE)),1,0))</f>
        <v>0</v>
      </c>
      <c r="AI3577" s="194"/>
    </row>
    <row r="3578" spans="1:35" ht="16.5" customHeight="1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75">
        <f>IF(AND($X$5012&lt;&gt;" ",$X$5012&lt;&gt;0),IF(X3578=$X$5012,1+COUNTIF(U$7:U3577,"&gt;0"),0),0)</f>
        <v>0</v>
      </c>
      <c r="V3578" s="178" t="s">
        <v>3767</v>
      </c>
      <c r="W3578" s="130"/>
      <c r="X3578" s="131"/>
      <c r="Y3578" s="131"/>
      <c r="Z3578" s="206"/>
      <c r="AA3578" s="134"/>
      <c r="AB3578" s="174">
        <f>IF(AC3578="totale",SUMIF(AA$7:AA3578,"somma",Z$7:Z3578)-SUMIF(AC$7:AC3577,"totale",AB$7:AB3577),0)</f>
        <v>0</v>
      </c>
      <c r="AC3578" s="134"/>
      <c r="AD3578" s="194">
        <f t="shared" si="236"/>
        <v>0</v>
      </c>
      <c r="AE3578" s="124" t="str">
        <f t="shared" si="235"/>
        <v/>
      </c>
      <c r="AF3578" s="195" t="str">
        <f t="shared" si="237"/>
        <v/>
      </c>
      <c r="AG3578" s="194" t="str">
        <f t="shared" si="238"/>
        <v/>
      </c>
      <c r="AH3578" s="194">
        <f>IF(AG3578="",0,IF(ISERROR(VLOOKUP(AG3578,AG$7:AG3577,1,FALSE)),1,0))</f>
        <v>0</v>
      </c>
      <c r="AI3578" s="194"/>
    </row>
    <row r="3579" spans="1:35" ht="16.5" customHeight="1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75">
        <f>IF(AND($X$5012&lt;&gt;" ",$X$5012&lt;&gt;0),IF(X3579=$X$5012,1+COUNTIF(U$7:U3578,"&gt;0"),0),0)</f>
        <v>0</v>
      </c>
      <c r="V3579" s="178" t="s">
        <v>3768</v>
      </c>
      <c r="W3579" s="130"/>
      <c r="X3579" s="131"/>
      <c r="Y3579" s="131"/>
      <c r="Z3579" s="206"/>
      <c r="AA3579" s="134"/>
      <c r="AB3579" s="174">
        <f>IF(AC3579="totale",SUMIF(AA$7:AA3579,"somma",Z$7:Z3579)-SUMIF(AC$7:AC3578,"totale",AB$7:AB3578),0)</f>
        <v>0</v>
      </c>
      <c r="AC3579" s="134"/>
      <c r="AD3579" s="194">
        <f t="shared" si="236"/>
        <v>0</v>
      </c>
      <c r="AE3579" s="124" t="str">
        <f t="shared" si="235"/>
        <v/>
      </c>
      <c r="AF3579" s="195" t="str">
        <f t="shared" si="237"/>
        <v/>
      </c>
      <c r="AG3579" s="194" t="str">
        <f t="shared" si="238"/>
        <v/>
      </c>
      <c r="AH3579" s="194">
        <f>IF(AG3579="",0,IF(ISERROR(VLOOKUP(AG3579,AG$7:AG3578,1,FALSE)),1,0))</f>
        <v>0</v>
      </c>
      <c r="AI3579" s="194"/>
    </row>
    <row r="3580" spans="1:35" ht="16.5" customHeight="1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75">
        <f>IF(AND($X$5012&lt;&gt;" ",$X$5012&lt;&gt;0),IF(X3580=$X$5012,1+COUNTIF(U$7:U3579,"&gt;0"),0),0)</f>
        <v>0</v>
      </c>
      <c r="V3580" s="178" t="s">
        <v>3769</v>
      </c>
      <c r="W3580" s="130"/>
      <c r="X3580" s="131"/>
      <c r="Y3580" s="131"/>
      <c r="Z3580" s="206"/>
      <c r="AA3580" s="134"/>
      <c r="AB3580" s="174">
        <f>IF(AC3580="totale",SUMIF(AA$7:AA3580,"somma",Z$7:Z3580)-SUMIF(AC$7:AC3579,"totale",AB$7:AB3579),0)</f>
        <v>0</v>
      </c>
      <c r="AC3580" s="134"/>
      <c r="AD3580" s="194">
        <f t="shared" si="236"/>
        <v>0</v>
      </c>
      <c r="AE3580" s="124" t="str">
        <f t="shared" si="235"/>
        <v/>
      </c>
      <c r="AF3580" s="195" t="str">
        <f t="shared" si="237"/>
        <v/>
      </c>
      <c r="AG3580" s="194" t="str">
        <f t="shared" si="238"/>
        <v/>
      </c>
      <c r="AH3580" s="194">
        <f>IF(AG3580="",0,IF(ISERROR(VLOOKUP(AG3580,AG$7:AG3579,1,FALSE)),1,0))</f>
        <v>0</v>
      </c>
      <c r="AI3580" s="194"/>
    </row>
    <row r="3581" spans="1:35" ht="16.5" customHeight="1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75">
        <f>IF(AND($X$5012&lt;&gt;" ",$X$5012&lt;&gt;0),IF(X3581=$X$5012,1+COUNTIF(U$7:U3580,"&gt;0"),0),0)</f>
        <v>0</v>
      </c>
      <c r="V3581" s="178" t="s">
        <v>3770</v>
      </c>
      <c r="W3581" s="130"/>
      <c r="X3581" s="131"/>
      <c r="Y3581" s="131"/>
      <c r="Z3581" s="206"/>
      <c r="AA3581" s="134"/>
      <c r="AB3581" s="174">
        <f>IF(AC3581="totale",SUMIF(AA$7:AA3581,"somma",Z$7:Z3581)-SUMIF(AC$7:AC3580,"totale",AB$7:AB3580),0)</f>
        <v>0</v>
      </c>
      <c r="AC3581" s="134"/>
      <c r="AD3581" s="194">
        <f t="shared" si="236"/>
        <v>0</v>
      </c>
      <c r="AE3581" s="124" t="str">
        <f t="shared" si="235"/>
        <v/>
      </c>
      <c r="AF3581" s="195" t="str">
        <f t="shared" si="237"/>
        <v/>
      </c>
      <c r="AG3581" s="194" t="str">
        <f t="shared" si="238"/>
        <v/>
      </c>
      <c r="AH3581" s="194">
        <f>IF(AG3581="",0,IF(ISERROR(VLOOKUP(AG3581,AG$7:AG3580,1,FALSE)),1,0))</f>
        <v>0</v>
      </c>
      <c r="AI3581" s="194"/>
    </row>
    <row r="3582" spans="1:35" ht="16.5" customHeight="1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75">
        <f>IF(AND($X$5012&lt;&gt;" ",$X$5012&lt;&gt;0),IF(X3582=$X$5012,1+COUNTIF(U$7:U3581,"&gt;0"),0),0)</f>
        <v>0</v>
      </c>
      <c r="V3582" s="178" t="s">
        <v>3771</v>
      </c>
      <c r="W3582" s="130"/>
      <c r="X3582" s="131"/>
      <c r="Y3582" s="131"/>
      <c r="Z3582" s="206"/>
      <c r="AA3582" s="134"/>
      <c r="AB3582" s="174">
        <f>IF(AC3582="totale",SUMIF(AA$7:AA3582,"somma",Z$7:Z3582)-SUMIF(AC$7:AC3581,"totale",AB$7:AB3581),0)</f>
        <v>0</v>
      </c>
      <c r="AC3582" s="134"/>
      <c r="AD3582" s="194">
        <f t="shared" si="236"/>
        <v>0</v>
      </c>
      <c r="AE3582" s="124" t="str">
        <f t="shared" si="235"/>
        <v/>
      </c>
      <c r="AF3582" s="195" t="str">
        <f t="shared" si="237"/>
        <v/>
      </c>
      <c r="AG3582" s="194" t="str">
        <f t="shared" si="238"/>
        <v/>
      </c>
      <c r="AH3582" s="194">
        <f>IF(AG3582="",0,IF(ISERROR(VLOOKUP(AG3582,AG$7:AG3581,1,FALSE)),1,0))</f>
        <v>0</v>
      </c>
      <c r="AI3582" s="194"/>
    </row>
    <row r="3583" spans="1:35" ht="16.5" customHeight="1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75">
        <f>IF(AND($X$5012&lt;&gt;" ",$X$5012&lt;&gt;0),IF(X3583=$X$5012,1+COUNTIF(U$7:U3582,"&gt;0"),0),0)</f>
        <v>0</v>
      </c>
      <c r="V3583" s="178" t="s">
        <v>3772</v>
      </c>
      <c r="W3583" s="130"/>
      <c r="X3583" s="131"/>
      <c r="Y3583" s="131"/>
      <c r="Z3583" s="206"/>
      <c r="AA3583" s="134"/>
      <c r="AB3583" s="174">
        <f>IF(AC3583="totale",SUMIF(AA$7:AA3583,"somma",Z$7:Z3583)-SUMIF(AC$7:AC3582,"totale",AB$7:AB3582),0)</f>
        <v>0</v>
      </c>
      <c r="AC3583" s="134"/>
      <c r="AD3583" s="194">
        <f t="shared" si="236"/>
        <v>0</v>
      </c>
      <c r="AE3583" s="124" t="str">
        <f t="shared" si="235"/>
        <v/>
      </c>
      <c r="AF3583" s="195" t="str">
        <f t="shared" si="237"/>
        <v/>
      </c>
      <c r="AG3583" s="194" t="str">
        <f t="shared" si="238"/>
        <v/>
      </c>
      <c r="AH3583" s="194">
        <f>IF(AG3583="",0,IF(ISERROR(VLOOKUP(AG3583,AG$7:AG3582,1,FALSE)),1,0))</f>
        <v>0</v>
      </c>
      <c r="AI3583" s="194"/>
    </row>
    <row r="3584" spans="1:35" ht="16.5" customHeight="1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75">
        <f>IF(AND($X$5012&lt;&gt;" ",$X$5012&lt;&gt;0),IF(X3584=$X$5012,1+COUNTIF(U$7:U3583,"&gt;0"),0),0)</f>
        <v>0</v>
      </c>
      <c r="V3584" s="178" t="s">
        <v>3773</v>
      </c>
      <c r="W3584" s="130"/>
      <c r="X3584" s="131"/>
      <c r="Y3584" s="131"/>
      <c r="Z3584" s="206"/>
      <c r="AA3584" s="134"/>
      <c r="AB3584" s="174">
        <f>IF(AC3584="totale",SUMIF(AA$7:AA3584,"somma",Z$7:Z3584)-SUMIF(AC$7:AC3583,"totale",AB$7:AB3583),0)</f>
        <v>0</v>
      </c>
      <c r="AC3584" s="134"/>
      <c r="AD3584" s="194">
        <f t="shared" si="236"/>
        <v>0</v>
      </c>
      <c r="AE3584" s="124" t="str">
        <f t="shared" si="235"/>
        <v/>
      </c>
      <c r="AF3584" s="195" t="str">
        <f t="shared" si="237"/>
        <v/>
      </c>
      <c r="AG3584" s="194" t="str">
        <f t="shared" si="238"/>
        <v/>
      </c>
      <c r="AH3584" s="194">
        <f>IF(AG3584="",0,IF(ISERROR(VLOOKUP(AG3584,AG$7:AG3583,1,FALSE)),1,0))</f>
        <v>0</v>
      </c>
      <c r="AI3584" s="194"/>
    </row>
    <row r="3585" spans="1:35" ht="16.5" customHeight="1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75">
        <f>IF(AND($X$5012&lt;&gt;" ",$X$5012&lt;&gt;0),IF(X3585=$X$5012,1+COUNTIF(U$7:U3584,"&gt;0"),0),0)</f>
        <v>0</v>
      </c>
      <c r="V3585" s="178" t="s">
        <v>3774</v>
      </c>
      <c r="W3585" s="130"/>
      <c r="X3585" s="131"/>
      <c r="Y3585" s="131"/>
      <c r="Z3585" s="206"/>
      <c r="AA3585" s="134"/>
      <c r="AB3585" s="174">
        <f>IF(AC3585="totale",SUMIF(AA$7:AA3585,"somma",Z$7:Z3585)-SUMIF(AC$7:AC3584,"totale",AB$7:AB3584),0)</f>
        <v>0</v>
      </c>
      <c r="AC3585" s="134"/>
      <c r="AD3585" s="194">
        <f t="shared" si="236"/>
        <v>0</v>
      </c>
      <c r="AE3585" s="124" t="str">
        <f t="shared" si="235"/>
        <v/>
      </c>
      <c r="AF3585" s="195" t="str">
        <f t="shared" si="237"/>
        <v/>
      </c>
      <c r="AG3585" s="194" t="str">
        <f t="shared" si="238"/>
        <v/>
      </c>
      <c r="AH3585" s="194">
        <f>IF(AG3585="",0,IF(ISERROR(VLOOKUP(AG3585,AG$7:AG3584,1,FALSE)),1,0))</f>
        <v>0</v>
      </c>
      <c r="AI3585" s="194"/>
    </row>
    <row r="3586" spans="1:35" ht="16.5" customHeight="1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75">
        <f>IF(AND($X$5012&lt;&gt;" ",$X$5012&lt;&gt;0),IF(X3586=$X$5012,1+COUNTIF(U$7:U3585,"&gt;0"),0),0)</f>
        <v>0</v>
      </c>
      <c r="V3586" s="178" t="s">
        <v>3775</v>
      </c>
      <c r="W3586" s="130"/>
      <c r="X3586" s="131"/>
      <c r="Y3586" s="131"/>
      <c r="Z3586" s="206"/>
      <c r="AA3586" s="134"/>
      <c r="AB3586" s="174">
        <f>IF(AC3586="totale",SUMIF(AA$7:AA3586,"somma",Z$7:Z3586)-SUMIF(AC$7:AC3585,"totale",AB$7:AB3585),0)</f>
        <v>0</v>
      </c>
      <c r="AC3586" s="134"/>
      <c r="AD3586" s="194">
        <f t="shared" si="236"/>
        <v>0</v>
      </c>
      <c r="AE3586" s="124" t="str">
        <f t="shared" si="235"/>
        <v/>
      </c>
      <c r="AF3586" s="195" t="str">
        <f t="shared" si="237"/>
        <v/>
      </c>
      <c r="AG3586" s="194" t="str">
        <f t="shared" si="238"/>
        <v/>
      </c>
      <c r="AH3586" s="194">
        <f>IF(AG3586="",0,IF(ISERROR(VLOOKUP(AG3586,AG$7:AG3585,1,FALSE)),1,0))</f>
        <v>0</v>
      </c>
      <c r="AI3586" s="194"/>
    </row>
    <row r="3587" spans="1:35" ht="16.5" customHeight="1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75">
        <f>IF(AND($X$5012&lt;&gt;" ",$X$5012&lt;&gt;0),IF(X3587=$X$5012,1+COUNTIF(U$7:U3586,"&gt;0"),0),0)</f>
        <v>0</v>
      </c>
      <c r="V3587" s="178" t="s">
        <v>3776</v>
      </c>
      <c r="W3587" s="130"/>
      <c r="X3587" s="131"/>
      <c r="Y3587" s="131"/>
      <c r="Z3587" s="206"/>
      <c r="AA3587" s="134"/>
      <c r="AB3587" s="174">
        <f>IF(AC3587="totale",SUMIF(AA$7:AA3587,"somma",Z$7:Z3587)-SUMIF(AC$7:AC3586,"totale",AB$7:AB3586),0)</f>
        <v>0</v>
      </c>
      <c r="AC3587" s="134"/>
      <c r="AD3587" s="194">
        <f t="shared" si="236"/>
        <v>0</v>
      </c>
      <c r="AE3587" s="124" t="str">
        <f t="shared" si="235"/>
        <v/>
      </c>
      <c r="AF3587" s="195" t="str">
        <f t="shared" si="237"/>
        <v/>
      </c>
      <c r="AG3587" s="194" t="str">
        <f t="shared" si="238"/>
        <v/>
      </c>
      <c r="AH3587" s="194">
        <f>IF(AG3587="",0,IF(ISERROR(VLOOKUP(AG3587,AG$7:AG3586,1,FALSE)),1,0))</f>
        <v>0</v>
      </c>
      <c r="AI3587" s="194"/>
    </row>
    <row r="3588" spans="1:35" ht="16.5" customHeight="1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75">
        <f>IF(AND($X$5012&lt;&gt;" ",$X$5012&lt;&gt;0),IF(X3588=$X$5012,1+COUNTIF(U$7:U3587,"&gt;0"),0),0)</f>
        <v>0</v>
      </c>
      <c r="V3588" s="178" t="s">
        <v>3777</v>
      </c>
      <c r="W3588" s="130"/>
      <c r="X3588" s="131"/>
      <c r="Y3588" s="131"/>
      <c r="Z3588" s="206"/>
      <c r="AA3588" s="134"/>
      <c r="AB3588" s="174">
        <f>IF(AC3588="totale",SUMIF(AA$7:AA3588,"somma",Z$7:Z3588)-SUMIF(AC$7:AC3587,"totale",AB$7:AB3587),0)</f>
        <v>0</v>
      </c>
      <c r="AC3588" s="134"/>
      <c r="AD3588" s="194">
        <f t="shared" si="236"/>
        <v>0</v>
      </c>
      <c r="AE3588" s="124" t="str">
        <f t="shared" si="235"/>
        <v/>
      </c>
      <c r="AF3588" s="195" t="str">
        <f t="shared" si="237"/>
        <v/>
      </c>
      <c r="AG3588" s="194" t="str">
        <f t="shared" si="238"/>
        <v/>
      </c>
      <c r="AH3588" s="194">
        <f>IF(AG3588="",0,IF(ISERROR(VLOOKUP(AG3588,AG$7:AG3587,1,FALSE)),1,0))</f>
        <v>0</v>
      </c>
      <c r="AI3588" s="194"/>
    </row>
    <row r="3589" spans="1:35" ht="16.5" customHeight="1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75">
        <f>IF(AND($X$5012&lt;&gt;" ",$X$5012&lt;&gt;0),IF(X3589=$X$5012,1+COUNTIF(U$7:U3588,"&gt;0"),0),0)</f>
        <v>0</v>
      </c>
      <c r="V3589" s="178" t="s">
        <v>3778</v>
      </c>
      <c r="W3589" s="130"/>
      <c r="X3589" s="131"/>
      <c r="Y3589" s="131"/>
      <c r="Z3589" s="206"/>
      <c r="AA3589" s="134"/>
      <c r="AB3589" s="174">
        <f>IF(AC3589="totale",SUMIF(AA$7:AA3589,"somma",Z$7:Z3589)-SUMIF(AC$7:AC3588,"totale",AB$7:AB3588),0)</f>
        <v>0</v>
      </c>
      <c r="AC3589" s="134"/>
      <c r="AD3589" s="194">
        <f t="shared" si="236"/>
        <v>0</v>
      </c>
      <c r="AE3589" s="124" t="str">
        <f t="shared" si="235"/>
        <v/>
      </c>
      <c r="AF3589" s="195" t="str">
        <f t="shared" si="237"/>
        <v/>
      </c>
      <c r="AG3589" s="194" t="str">
        <f t="shared" si="238"/>
        <v/>
      </c>
      <c r="AH3589" s="194">
        <f>IF(AG3589="",0,IF(ISERROR(VLOOKUP(AG3589,AG$7:AG3588,1,FALSE)),1,0))</f>
        <v>0</v>
      </c>
      <c r="AI3589" s="194"/>
    </row>
    <row r="3590" spans="1:35" ht="16.5" customHeight="1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75">
        <f>IF(AND($X$5012&lt;&gt;" ",$X$5012&lt;&gt;0),IF(X3590=$X$5012,1+COUNTIF(U$7:U3589,"&gt;0"),0),0)</f>
        <v>0</v>
      </c>
      <c r="V3590" s="178" t="s">
        <v>3779</v>
      </c>
      <c r="W3590" s="130"/>
      <c r="X3590" s="131"/>
      <c r="Y3590" s="131"/>
      <c r="Z3590" s="206"/>
      <c r="AA3590" s="134"/>
      <c r="AB3590" s="174">
        <f>IF(AC3590="totale",SUMIF(AA$7:AA3590,"somma",Z$7:Z3590)-SUMIF(AC$7:AC3589,"totale",AB$7:AB3589),0)</f>
        <v>0</v>
      </c>
      <c r="AC3590" s="134"/>
      <c r="AD3590" s="194">
        <f t="shared" si="236"/>
        <v>0</v>
      </c>
      <c r="AE3590" s="124" t="str">
        <f t="shared" ref="AE3590:AE3653" si="239">IF(W3590&gt;0,CONCATENATE(MONTH(W3590)&amp;X3590),"")</f>
        <v/>
      </c>
      <c r="AF3590" s="195" t="str">
        <f t="shared" si="237"/>
        <v/>
      </c>
      <c r="AG3590" s="194" t="str">
        <f t="shared" si="238"/>
        <v/>
      </c>
      <c r="AH3590" s="194">
        <f>IF(AG3590="",0,IF(ISERROR(VLOOKUP(AG3590,AG$7:AG3589,1,FALSE)),1,0))</f>
        <v>0</v>
      </c>
      <c r="AI3590" s="194"/>
    </row>
    <row r="3591" spans="1:35" ht="16.5" customHeight="1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75">
        <f>IF(AND($X$5012&lt;&gt;" ",$X$5012&lt;&gt;0),IF(X3591=$X$5012,1+COUNTIF(U$7:U3590,"&gt;0"),0),0)</f>
        <v>0</v>
      </c>
      <c r="V3591" s="178" t="s">
        <v>3780</v>
      </c>
      <c r="W3591" s="130"/>
      <c r="X3591" s="131"/>
      <c r="Y3591" s="131"/>
      <c r="Z3591" s="206"/>
      <c r="AA3591" s="134"/>
      <c r="AB3591" s="174">
        <f>IF(AC3591="totale",SUMIF(AA$7:AA3591,"somma",Z$7:Z3591)-SUMIF(AC$7:AC3590,"totale",AB$7:AB3590),0)</f>
        <v>0</v>
      </c>
      <c r="AC3591" s="134"/>
      <c r="AD3591" s="194">
        <f t="shared" si="236"/>
        <v>0</v>
      </c>
      <c r="AE3591" s="124" t="str">
        <f t="shared" si="239"/>
        <v/>
      </c>
      <c r="AF3591" s="195" t="str">
        <f t="shared" si="237"/>
        <v/>
      </c>
      <c r="AG3591" s="194" t="str">
        <f t="shared" si="238"/>
        <v/>
      </c>
      <c r="AH3591" s="194">
        <f>IF(AG3591="",0,IF(ISERROR(VLOOKUP(AG3591,AG$7:AG3590,1,FALSE)),1,0))</f>
        <v>0</v>
      </c>
      <c r="AI3591" s="194"/>
    </row>
    <row r="3592" spans="1:35" ht="16.5" customHeight="1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75">
        <f>IF(AND($X$5012&lt;&gt;" ",$X$5012&lt;&gt;0),IF(X3592=$X$5012,1+COUNTIF(U$7:U3591,"&gt;0"),0),0)</f>
        <v>0</v>
      </c>
      <c r="V3592" s="178" t="s">
        <v>3781</v>
      </c>
      <c r="W3592" s="130"/>
      <c r="X3592" s="131"/>
      <c r="Y3592" s="131"/>
      <c r="Z3592" s="206"/>
      <c r="AA3592" s="134"/>
      <c r="AB3592" s="174">
        <f>IF(AC3592="totale",SUMIF(AA$7:AA3592,"somma",Z$7:Z3592)-SUMIF(AC$7:AC3591,"totale",AB$7:AB3591),0)</f>
        <v>0</v>
      </c>
      <c r="AC3592" s="134"/>
      <c r="AD3592" s="194">
        <f t="shared" ref="AD3592:AD3655" si="240">IF(ISBLANK(X3592),0,VLOOKUP(X3592,$B$8:$E$57,1,FALSE))</f>
        <v>0</v>
      </c>
      <c r="AE3592" s="124" t="str">
        <f t="shared" si="239"/>
        <v/>
      </c>
      <c r="AF3592" s="195" t="str">
        <f t="shared" ref="AF3592:AF3655" si="241">IF(OR(AND(Z3592&lt;&gt;0,ISBLANK(X3592)),ISERROR(AD3592)),"ERR","")</f>
        <v/>
      </c>
      <c r="AG3592" s="194" t="str">
        <f t="shared" si="238"/>
        <v/>
      </c>
      <c r="AH3592" s="194">
        <f>IF(AG3592="",0,IF(ISERROR(VLOOKUP(AG3592,AG$7:AG3591,1,FALSE)),1,0))</f>
        <v>0</v>
      </c>
      <c r="AI3592" s="194"/>
    </row>
    <row r="3593" spans="1:35" ht="16.5" customHeight="1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75">
        <f>IF(AND($X$5012&lt;&gt;" ",$X$5012&lt;&gt;0),IF(X3593=$X$5012,1+COUNTIF(U$7:U3592,"&gt;0"),0),0)</f>
        <v>0</v>
      </c>
      <c r="V3593" s="178" t="s">
        <v>3782</v>
      </c>
      <c r="W3593" s="130"/>
      <c r="X3593" s="131"/>
      <c r="Y3593" s="131"/>
      <c r="Z3593" s="206"/>
      <c r="AA3593" s="134"/>
      <c r="AB3593" s="174">
        <f>IF(AC3593="totale",SUMIF(AA$7:AA3593,"somma",Z$7:Z3593)-SUMIF(AC$7:AC3592,"totale",AB$7:AB3592),0)</f>
        <v>0</v>
      </c>
      <c r="AC3593" s="134"/>
      <c r="AD3593" s="194">
        <f t="shared" si="240"/>
        <v>0</v>
      </c>
      <c r="AE3593" s="124" t="str">
        <f t="shared" si="239"/>
        <v/>
      </c>
      <c r="AF3593" s="195" t="str">
        <f t="shared" si="241"/>
        <v/>
      </c>
      <c r="AG3593" s="194" t="str">
        <f t="shared" si="238"/>
        <v/>
      </c>
      <c r="AH3593" s="194">
        <f>IF(AG3593="",0,IF(ISERROR(VLOOKUP(AG3593,AG$7:AG3592,1,FALSE)),1,0))</f>
        <v>0</v>
      </c>
      <c r="AI3593" s="194"/>
    </row>
    <row r="3594" spans="1:35" ht="16.5" customHeight="1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75">
        <f>IF(AND($X$5012&lt;&gt;" ",$X$5012&lt;&gt;0),IF(X3594=$X$5012,1+COUNTIF(U$7:U3593,"&gt;0"),0),0)</f>
        <v>0</v>
      </c>
      <c r="V3594" s="178" t="s">
        <v>3783</v>
      </c>
      <c r="W3594" s="130"/>
      <c r="X3594" s="131"/>
      <c r="Y3594" s="131"/>
      <c r="Z3594" s="206"/>
      <c r="AA3594" s="134"/>
      <c r="AB3594" s="174">
        <f>IF(AC3594="totale",SUMIF(AA$7:AA3594,"somma",Z$7:Z3594)-SUMIF(AC$7:AC3593,"totale",AB$7:AB3593),0)</f>
        <v>0</v>
      </c>
      <c r="AC3594" s="134"/>
      <c r="AD3594" s="194">
        <f t="shared" si="240"/>
        <v>0</v>
      </c>
      <c r="AE3594" s="124" t="str">
        <f t="shared" si="239"/>
        <v/>
      </c>
      <c r="AF3594" s="195" t="str">
        <f t="shared" si="241"/>
        <v/>
      </c>
      <c r="AG3594" s="194" t="str">
        <f t="shared" ref="AG3594:AG3657" si="242">IF(W3594&gt;0,CONCATENATE(MONTH(W3594),"-",YEAR(W3594)),"")</f>
        <v/>
      </c>
      <c r="AH3594" s="194">
        <f>IF(AG3594="",0,IF(ISERROR(VLOOKUP(AG3594,AG$7:AG3593,1,FALSE)),1,0))</f>
        <v>0</v>
      </c>
      <c r="AI3594" s="194"/>
    </row>
    <row r="3595" spans="1:35" ht="16.5" customHeight="1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75">
        <f>IF(AND($X$5012&lt;&gt;" ",$X$5012&lt;&gt;0),IF(X3595=$X$5012,1+COUNTIF(U$7:U3594,"&gt;0"),0),0)</f>
        <v>0</v>
      </c>
      <c r="V3595" s="178" t="s">
        <v>3784</v>
      </c>
      <c r="W3595" s="130"/>
      <c r="X3595" s="131"/>
      <c r="Y3595" s="131"/>
      <c r="Z3595" s="206"/>
      <c r="AA3595" s="134"/>
      <c r="AB3595" s="174">
        <f>IF(AC3595="totale",SUMIF(AA$7:AA3595,"somma",Z$7:Z3595)-SUMIF(AC$7:AC3594,"totale",AB$7:AB3594),0)</f>
        <v>0</v>
      </c>
      <c r="AC3595" s="134"/>
      <c r="AD3595" s="194">
        <f t="shared" si="240"/>
        <v>0</v>
      </c>
      <c r="AE3595" s="124" t="str">
        <f t="shared" si="239"/>
        <v/>
      </c>
      <c r="AF3595" s="195" t="str">
        <f t="shared" si="241"/>
        <v/>
      </c>
      <c r="AG3595" s="194" t="str">
        <f t="shared" si="242"/>
        <v/>
      </c>
      <c r="AH3595" s="194">
        <f>IF(AG3595="",0,IF(ISERROR(VLOOKUP(AG3595,AG$7:AG3594,1,FALSE)),1,0))</f>
        <v>0</v>
      </c>
      <c r="AI3595" s="194"/>
    </row>
    <row r="3596" spans="1:35" ht="16.5" customHeight="1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75">
        <f>IF(AND($X$5012&lt;&gt;" ",$X$5012&lt;&gt;0),IF(X3596=$X$5012,1+COUNTIF(U$7:U3595,"&gt;0"),0),0)</f>
        <v>0</v>
      </c>
      <c r="V3596" s="178" t="s">
        <v>3785</v>
      </c>
      <c r="W3596" s="130"/>
      <c r="X3596" s="131"/>
      <c r="Y3596" s="131"/>
      <c r="Z3596" s="206"/>
      <c r="AA3596" s="134"/>
      <c r="AB3596" s="174">
        <f>IF(AC3596="totale",SUMIF(AA$7:AA3596,"somma",Z$7:Z3596)-SUMIF(AC$7:AC3595,"totale",AB$7:AB3595),0)</f>
        <v>0</v>
      </c>
      <c r="AC3596" s="134"/>
      <c r="AD3596" s="194">
        <f t="shared" si="240"/>
        <v>0</v>
      </c>
      <c r="AE3596" s="124" t="str">
        <f t="shared" si="239"/>
        <v/>
      </c>
      <c r="AF3596" s="195" t="str">
        <f t="shared" si="241"/>
        <v/>
      </c>
      <c r="AG3596" s="194" t="str">
        <f t="shared" si="242"/>
        <v/>
      </c>
      <c r="AH3596" s="194">
        <f>IF(AG3596="",0,IF(ISERROR(VLOOKUP(AG3596,AG$7:AG3595,1,FALSE)),1,0))</f>
        <v>0</v>
      </c>
      <c r="AI3596" s="194"/>
    </row>
    <row r="3597" spans="1:35" ht="16.5" customHeight="1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75">
        <f>IF(AND($X$5012&lt;&gt;" ",$X$5012&lt;&gt;0),IF(X3597=$X$5012,1+COUNTIF(U$7:U3596,"&gt;0"),0),0)</f>
        <v>0</v>
      </c>
      <c r="V3597" s="178" t="s">
        <v>3786</v>
      </c>
      <c r="W3597" s="130"/>
      <c r="X3597" s="131"/>
      <c r="Y3597" s="131"/>
      <c r="Z3597" s="206"/>
      <c r="AA3597" s="134"/>
      <c r="AB3597" s="174">
        <f>IF(AC3597="totale",SUMIF(AA$7:AA3597,"somma",Z$7:Z3597)-SUMIF(AC$7:AC3596,"totale",AB$7:AB3596),0)</f>
        <v>0</v>
      </c>
      <c r="AC3597" s="134"/>
      <c r="AD3597" s="194">
        <f t="shared" si="240"/>
        <v>0</v>
      </c>
      <c r="AE3597" s="124" t="str">
        <f t="shared" si="239"/>
        <v/>
      </c>
      <c r="AF3597" s="195" t="str">
        <f t="shared" si="241"/>
        <v/>
      </c>
      <c r="AG3597" s="194" t="str">
        <f t="shared" si="242"/>
        <v/>
      </c>
      <c r="AH3597" s="194">
        <f>IF(AG3597="",0,IF(ISERROR(VLOOKUP(AG3597,AG$7:AG3596,1,FALSE)),1,0))</f>
        <v>0</v>
      </c>
      <c r="AI3597" s="194"/>
    </row>
    <row r="3598" spans="1:35" ht="16.5" customHeight="1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75">
        <f>IF(AND($X$5012&lt;&gt;" ",$X$5012&lt;&gt;0),IF(X3598=$X$5012,1+COUNTIF(U$7:U3597,"&gt;0"),0),0)</f>
        <v>0</v>
      </c>
      <c r="V3598" s="178" t="s">
        <v>3787</v>
      </c>
      <c r="W3598" s="130"/>
      <c r="X3598" s="131"/>
      <c r="Y3598" s="131"/>
      <c r="Z3598" s="206"/>
      <c r="AA3598" s="134"/>
      <c r="AB3598" s="174">
        <f>IF(AC3598="totale",SUMIF(AA$7:AA3598,"somma",Z$7:Z3598)-SUMIF(AC$7:AC3597,"totale",AB$7:AB3597),0)</f>
        <v>0</v>
      </c>
      <c r="AC3598" s="134"/>
      <c r="AD3598" s="194">
        <f t="shared" si="240"/>
        <v>0</v>
      </c>
      <c r="AE3598" s="124" t="str">
        <f t="shared" si="239"/>
        <v/>
      </c>
      <c r="AF3598" s="195" t="str">
        <f t="shared" si="241"/>
        <v/>
      </c>
      <c r="AG3598" s="194" t="str">
        <f t="shared" si="242"/>
        <v/>
      </c>
      <c r="AH3598" s="194">
        <f>IF(AG3598="",0,IF(ISERROR(VLOOKUP(AG3598,AG$7:AG3597,1,FALSE)),1,0))</f>
        <v>0</v>
      </c>
      <c r="AI3598" s="194"/>
    </row>
    <row r="3599" spans="1:35" ht="16.5" customHeight="1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75">
        <f>IF(AND($X$5012&lt;&gt;" ",$X$5012&lt;&gt;0),IF(X3599=$X$5012,1+COUNTIF(U$7:U3598,"&gt;0"),0),0)</f>
        <v>0</v>
      </c>
      <c r="V3599" s="178" t="s">
        <v>3788</v>
      </c>
      <c r="W3599" s="130"/>
      <c r="X3599" s="131"/>
      <c r="Y3599" s="131"/>
      <c r="Z3599" s="206"/>
      <c r="AA3599" s="134"/>
      <c r="AB3599" s="174">
        <f>IF(AC3599="totale",SUMIF(AA$7:AA3599,"somma",Z$7:Z3599)-SUMIF(AC$7:AC3598,"totale",AB$7:AB3598),0)</f>
        <v>0</v>
      </c>
      <c r="AC3599" s="134"/>
      <c r="AD3599" s="194">
        <f t="shared" si="240"/>
        <v>0</v>
      </c>
      <c r="AE3599" s="124" t="str">
        <f t="shared" si="239"/>
        <v/>
      </c>
      <c r="AF3599" s="195" t="str">
        <f t="shared" si="241"/>
        <v/>
      </c>
      <c r="AG3599" s="194" t="str">
        <f t="shared" si="242"/>
        <v/>
      </c>
      <c r="AH3599" s="194">
        <f>IF(AG3599="",0,IF(ISERROR(VLOOKUP(AG3599,AG$7:AG3598,1,FALSE)),1,0))</f>
        <v>0</v>
      </c>
      <c r="AI3599" s="194"/>
    </row>
    <row r="3600" spans="1:35" ht="16.5" customHeight="1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75">
        <f>IF(AND($X$5012&lt;&gt;" ",$X$5012&lt;&gt;0),IF(X3600=$X$5012,1+COUNTIF(U$7:U3599,"&gt;0"),0),0)</f>
        <v>0</v>
      </c>
      <c r="V3600" s="178" t="s">
        <v>3789</v>
      </c>
      <c r="W3600" s="130"/>
      <c r="X3600" s="131"/>
      <c r="Y3600" s="131"/>
      <c r="Z3600" s="206"/>
      <c r="AA3600" s="134"/>
      <c r="AB3600" s="174">
        <f>IF(AC3600="totale",SUMIF(AA$7:AA3600,"somma",Z$7:Z3600)-SUMIF(AC$7:AC3599,"totale",AB$7:AB3599),0)</f>
        <v>0</v>
      </c>
      <c r="AC3600" s="134"/>
      <c r="AD3600" s="194">
        <f t="shared" si="240"/>
        <v>0</v>
      </c>
      <c r="AE3600" s="124" t="str">
        <f t="shared" si="239"/>
        <v/>
      </c>
      <c r="AF3600" s="195" t="str">
        <f t="shared" si="241"/>
        <v/>
      </c>
      <c r="AG3600" s="194" t="str">
        <f t="shared" si="242"/>
        <v/>
      </c>
      <c r="AH3600" s="194">
        <f>IF(AG3600="",0,IF(ISERROR(VLOOKUP(AG3600,AG$7:AG3599,1,FALSE)),1,0))</f>
        <v>0</v>
      </c>
      <c r="AI3600" s="194"/>
    </row>
    <row r="3601" spans="1:35" ht="16.5" customHeight="1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75">
        <f>IF(AND($X$5012&lt;&gt;" ",$X$5012&lt;&gt;0),IF(X3601=$X$5012,1+COUNTIF(U$7:U3600,"&gt;0"),0),0)</f>
        <v>0</v>
      </c>
      <c r="V3601" s="178" t="s">
        <v>3790</v>
      </c>
      <c r="W3601" s="130"/>
      <c r="X3601" s="131"/>
      <c r="Y3601" s="131"/>
      <c r="Z3601" s="206"/>
      <c r="AA3601" s="134"/>
      <c r="AB3601" s="174">
        <f>IF(AC3601="totale",SUMIF(AA$7:AA3601,"somma",Z$7:Z3601)-SUMIF(AC$7:AC3600,"totale",AB$7:AB3600),0)</f>
        <v>0</v>
      </c>
      <c r="AC3601" s="134"/>
      <c r="AD3601" s="194">
        <f t="shared" si="240"/>
        <v>0</v>
      </c>
      <c r="AE3601" s="124" t="str">
        <f t="shared" si="239"/>
        <v/>
      </c>
      <c r="AF3601" s="195" t="str">
        <f t="shared" si="241"/>
        <v/>
      </c>
      <c r="AG3601" s="194" t="str">
        <f t="shared" si="242"/>
        <v/>
      </c>
      <c r="AH3601" s="194">
        <f>IF(AG3601="",0,IF(ISERROR(VLOOKUP(AG3601,AG$7:AG3600,1,FALSE)),1,0))</f>
        <v>0</v>
      </c>
      <c r="AI3601" s="194"/>
    </row>
    <row r="3602" spans="1:35" ht="16.5" customHeight="1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75">
        <f>IF(AND($X$5012&lt;&gt;" ",$X$5012&lt;&gt;0),IF(X3602=$X$5012,1+COUNTIF(U$7:U3601,"&gt;0"),0),0)</f>
        <v>0</v>
      </c>
      <c r="V3602" s="178" t="s">
        <v>3791</v>
      </c>
      <c r="W3602" s="130"/>
      <c r="X3602" s="131"/>
      <c r="Y3602" s="131"/>
      <c r="Z3602" s="206"/>
      <c r="AA3602" s="134"/>
      <c r="AB3602" s="174">
        <f>IF(AC3602="totale",SUMIF(AA$7:AA3602,"somma",Z$7:Z3602)-SUMIF(AC$7:AC3601,"totale",AB$7:AB3601),0)</f>
        <v>0</v>
      </c>
      <c r="AC3602" s="134"/>
      <c r="AD3602" s="194">
        <f t="shared" si="240"/>
        <v>0</v>
      </c>
      <c r="AE3602" s="124" t="str">
        <f t="shared" si="239"/>
        <v/>
      </c>
      <c r="AF3602" s="195" t="str">
        <f t="shared" si="241"/>
        <v/>
      </c>
      <c r="AG3602" s="194" t="str">
        <f t="shared" si="242"/>
        <v/>
      </c>
      <c r="AH3602" s="194">
        <f>IF(AG3602="",0,IF(ISERROR(VLOOKUP(AG3602,AG$7:AG3601,1,FALSE)),1,0))</f>
        <v>0</v>
      </c>
      <c r="AI3602" s="194"/>
    </row>
    <row r="3603" spans="1:35" ht="16.5" customHeight="1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75">
        <f>IF(AND($X$5012&lt;&gt;" ",$X$5012&lt;&gt;0),IF(X3603=$X$5012,1+COUNTIF(U$7:U3602,"&gt;0"),0),0)</f>
        <v>0</v>
      </c>
      <c r="V3603" s="178" t="s">
        <v>3792</v>
      </c>
      <c r="W3603" s="130"/>
      <c r="X3603" s="131"/>
      <c r="Y3603" s="131"/>
      <c r="Z3603" s="206"/>
      <c r="AA3603" s="134"/>
      <c r="AB3603" s="174">
        <f>IF(AC3603="totale",SUMIF(AA$7:AA3603,"somma",Z$7:Z3603)-SUMIF(AC$7:AC3602,"totale",AB$7:AB3602),0)</f>
        <v>0</v>
      </c>
      <c r="AC3603" s="134"/>
      <c r="AD3603" s="194">
        <f t="shared" si="240"/>
        <v>0</v>
      </c>
      <c r="AE3603" s="124" t="str">
        <f t="shared" si="239"/>
        <v/>
      </c>
      <c r="AF3603" s="195" t="str">
        <f t="shared" si="241"/>
        <v/>
      </c>
      <c r="AG3603" s="194" t="str">
        <f t="shared" si="242"/>
        <v/>
      </c>
      <c r="AH3603" s="194">
        <f>IF(AG3603="",0,IF(ISERROR(VLOOKUP(AG3603,AG$7:AG3602,1,FALSE)),1,0))</f>
        <v>0</v>
      </c>
      <c r="AI3603" s="194"/>
    </row>
    <row r="3604" spans="1:35" ht="16.5" customHeight="1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75">
        <f>IF(AND($X$5012&lt;&gt;" ",$X$5012&lt;&gt;0),IF(X3604=$X$5012,1+COUNTIF(U$7:U3603,"&gt;0"),0),0)</f>
        <v>0</v>
      </c>
      <c r="V3604" s="178" t="s">
        <v>3793</v>
      </c>
      <c r="W3604" s="130"/>
      <c r="X3604" s="131"/>
      <c r="Y3604" s="131"/>
      <c r="Z3604" s="206"/>
      <c r="AA3604" s="134"/>
      <c r="AB3604" s="174">
        <f>IF(AC3604="totale",SUMIF(AA$7:AA3604,"somma",Z$7:Z3604)-SUMIF(AC$7:AC3603,"totale",AB$7:AB3603),0)</f>
        <v>0</v>
      </c>
      <c r="AC3604" s="134"/>
      <c r="AD3604" s="194">
        <f t="shared" si="240"/>
        <v>0</v>
      </c>
      <c r="AE3604" s="124" t="str">
        <f t="shared" si="239"/>
        <v/>
      </c>
      <c r="AF3604" s="195" t="str">
        <f t="shared" si="241"/>
        <v/>
      </c>
      <c r="AG3604" s="194" t="str">
        <f t="shared" si="242"/>
        <v/>
      </c>
      <c r="AH3604" s="194">
        <f>IF(AG3604="",0,IF(ISERROR(VLOOKUP(AG3604,AG$7:AG3603,1,FALSE)),1,0))</f>
        <v>0</v>
      </c>
      <c r="AI3604" s="194"/>
    </row>
    <row r="3605" spans="1:35" ht="16.5" customHeight="1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75">
        <f>IF(AND($X$5012&lt;&gt;" ",$X$5012&lt;&gt;0),IF(X3605=$X$5012,1+COUNTIF(U$7:U3604,"&gt;0"),0),0)</f>
        <v>0</v>
      </c>
      <c r="V3605" s="178" t="s">
        <v>3794</v>
      </c>
      <c r="W3605" s="130"/>
      <c r="X3605" s="131"/>
      <c r="Y3605" s="131"/>
      <c r="Z3605" s="206"/>
      <c r="AA3605" s="134"/>
      <c r="AB3605" s="174">
        <f>IF(AC3605="totale",SUMIF(AA$7:AA3605,"somma",Z$7:Z3605)-SUMIF(AC$7:AC3604,"totale",AB$7:AB3604),0)</f>
        <v>0</v>
      </c>
      <c r="AC3605" s="134"/>
      <c r="AD3605" s="194">
        <f t="shared" si="240"/>
        <v>0</v>
      </c>
      <c r="AE3605" s="124" t="str">
        <f t="shared" si="239"/>
        <v/>
      </c>
      <c r="AF3605" s="195" t="str">
        <f t="shared" si="241"/>
        <v/>
      </c>
      <c r="AG3605" s="194" t="str">
        <f t="shared" si="242"/>
        <v/>
      </c>
      <c r="AH3605" s="194">
        <f>IF(AG3605="",0,IF(ISERROR(VLOOKUP(AG3605,AG$7:AG3604,1,FALSE)),1,0))</f>
        <v>0</v>
      </c>
      <c r="AI3605" s="194"/>
    </row>
    <row r="3606" spans="1:35" ht="16.5" customHeight="1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75">
        <f>IF(AND($X$5012&lt;&gt;" ",$X$5012&lt;&gt;0),IF(X3606=$X$5012,1+COUNTIF(U$7:U3605,"&gt;0"),0),0)</f>
        <v>0</v>
      </c>
      <c r="V3606" s="178" t="s">
        <v>3795</v>
      </c>
      <c r="W3606" s="130"/>
      <c r="X3606" s="131"/>
      <c r="Y3606" s="131"/>
      <c r="Z3606" s="206"/>
      <c r="AA3606" s="134"/>
      <c r="AB3606" s="174">
        <f>IF(AC3606="totale",SUMIF(AA$7:AA3606,"somma",Z$7:Z3606)-SUMIF(AC$7:AC3605,"totale",AB$7:AB3605),0)</f>
        <v>0</v>
      </c>
      <c r="AC3606" s="134"/>
      <c r="AD3606" s="194">
        <f t="shared" si="240"/>
        <v>0</v>
      </c>
      <c r="AE3606" s="124" t="str">
        <f t="shared" si="239"/>
        <v/>
      </c>
      <c r="AF3606" s="195" t="str">
        <f t="shared" si="241"/>
        <v/>
      </c>
      <c r="AG3606" s="194" t="str">
        <f t="shared" si="242"/>
        <v/>
      </c>
      <c r="AH3606" s="194">
        <f>IF(AG3606="",0,IF(ISERROR(VLOOKUP(AG3606,AG$7:AG3605,1,FALSE)),1,0))</f>
        <v>0</v>
      </c>
      <c r="AI3606" s="194"/>
    </row>
    <row r="3607" spans="1:35" ht="16.5" customHeight="1">
      <c r="A3607" s="1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75">
        <f>IF(AND($X$5012&lt;&gt;" ",$X$5012&lt;&gt;0),IF(X3607=$X$5012,1+COUNTIF(U$7:U3606,"&gt;0"),0),0)</f>
        <v>0</v>
      </c>
      <c r="V3607" s="178" t="s">
        <v>3796</v>
      </c>
      <c r="W3607" s="130"/>
      <c r="X3607" s="131"/>
      <c r="Y3607" s="131"/>
      <c r="Z3607" s="206"/>
      <c r="AA3607" s="134"/>
      <c r="AB3607" s="174">
        <f>IF(AC3607="totale",SUMIF(AA$7:AA3607,"somma",Z$7:Z3607)-SUMIF(AC$7:AC3606,"totale",AB$7:AB3606),0)</f>
        <v>0</v>
      </c>
      <c r="AC3607" s="134"/>
      <c r="AD3607" s="194">
        <f t="shared" si="240"/>
        <v>0</v>
      </c>
      <c r="AE3607" s="124" t="str">
        <f t="shared" si="239"/>
        <v/>
      </c>
      <c r="AF3607" s="195" t="str">
        <f t="shared" si="241"/>
        <v/>
      </c>
      <c r="AG3607" s="194" t="str">
        <f t="shared" si="242"/>
        <v/>
      </c>
      <c r="AH3607" s="194">
        <f>IF(AG3607="",0,IF(ISERROR(VLOOKUP(AG3607,AG$7:AG3606,1,FALSE)),1,0))</f>
        <v>0</v>
      </c>
      <c r="AI3607" s="194"/>
    </row>
    <row r="3608" spans="1:35" ht="16.5" customHeight="1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75">
        <f>IF(AND($X$5012&lt;&gt;" ",$X$5012&lt;&gt;0),IF(X3608=$X$5012,1+COUNTIF(U$7:U3607,"&gt;0"),0),0)</f>
        <v>0</v>
      </c>
      <c r="V3608" s="178" t="s">
        <v>3797</v>
      </c>
      <c r="W3608" s="130"/>
      <c r="X3608" s="131"/>
      <c r="Y3608" s="131"/>
      <c r="Z3608" s="206"/>
      <c r="AA3608" s="134"/>
      <c r="AB3608" s="174">
        <f>IF(AC3608="totale",SUMIF(AA$7:AA3608,"somma",Z$7:Z3608)-SUMIF(AC$7:AC3607,"totale",AB$7:AB3607),0)</f>
        <v>0</v>
      </c>
      <c r="AC3608" s="134"/>
      <c r="AD3608" s="194">
        <f t="shared" si="240"/>
        <v>0</v>
      </c>
      <c r="AE3608" s="124" t="str">
        <f t="shared" si="239"/>
        <v/>
      </c>
      <c r="AF3608" s="195" t="str">
        <f t="shared" si="241"/>
        <v/>
      </c>
      <c r="AG3608" s="194" t="str">
        <f t="shared" si="242"/>
        <v/>
      </c>
      <c r="AH3608" s="194">
        <f>IF(AG3608="",0,IF(ISERROR(VLOOKUP(AG3608,AG$7:AG3607,1,FALSE)),1,0))</f>
        <v>0</v>
      </c>
      <c r="AI3608" s="194"/>
    </row>
    <row r="3609" spans="1:35" ht="16.5" customHeight="1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75">
        <f>IF(AND($X$5012&lt;&gt;" ",$X$5012&lt;&gt;0),IF(X3609=$X$5012,1+COUNTIF(U$7:U3608,"&gt;0"),0),0)</f>
        <v>0</v>
      </c>
      <c r="V3609" s="178" t="s">
        <v>3798</v>
      </c>
      <c r="W3609" s="130"/>
      <c r="X3609" s="131"/>
      <c r="Y3609" s="131"/>
      <c r="Z3609" s="206"/>
      <c r="AA3609" s="134"/>
      <c r="AB3609" s="174">
        <f>IF(AC3609="totale",SUMIF(AA$7:AA3609,"somma",Z$7:Z3609)-SUMIF(AC$7:AC3608,"totale",AB$7:AB3608),0)</f>
        <v>0</v>
      </c>
      <c r="AC3609" s="134"/>
      <c r="AD3609" s="194">
        <f t="shared" si="240"/>
        <v>0</v>
      </c>
      <c r="AE3609" s="124" t="str">
        <f t="shared" si="239"/>
        <v/>
      </c>
      <c r="AF3609" s="195" t="str">
        <f t="shared" si="241"/>
        <v/>
      </c>
      <c r="AG3609" s="194" t="str">
        <f t="shared" si="242"/>
        <v/>
      </c>
      <c r="AH3609" s="194">
        <f>IF(AG3609="",0,IF(ISERROR(VLOOKUP(AG3609,AG$7:AG3608,1,FALSE)),1,0))</f>
        <v>0</v>
      </c>
      <c r="AI3609" s="194"/>
    </row>
    <row r="3610" spans="1:35" ht="16.5" customHeight="1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75">
        <f>IF(AND($X$5012&lt;&gt;" ",$X$5012&lt;&gt;0),IF(X3610=$X$5012,1+COUNTIF(U$7:U3609,"&gt;0"),0),0)</f>
        <v>0</v>
      </c>
      <c r="V3610" s="178" t="s">
        <v>3799</v>
      </c>
      <c r="W3610" s="130"/>
      <c r="X3610" s="131"/>
      <c r="Y3610" s="131"/>
      <c r="Z3610" s="206"/>
      <c r="AA3610" s="134"/>
      <c r="AB3610" s="174">
        <f>IF(AC3610="totale",SUMIF(AA$7:AA3610,"somma",Z$7:Z3610)-SUMIF(AC$7:AC3609,"totale",AB$7:AB3609),0)</f>
        <v>0</v>
      </c>
      <c r="AC3610" s="134"/>
      <c r="AD3610" s="194">
        <f t="shared" si="240"/>
        <v>0</v>
      </c>
      <c r="AE3610" s="124" t="str">
        <f t="shared" si="239"/>
        <v/>
      </c>
      <c r="AF3610" s="195" t="str">
        <f t="shared" si="241"/>
        <v/>
      </c>
      <c r="AG3610" s="194" t="str">
        <f t="shared" si="242"/>
        <v/>
      </c>
      <c r="AH3610" s="194">
        <f>IF(AG3610="",0,IF(ISERROR(VLOOKUP(AG3610,AG$7:AG3609,1,FALSE)),1,0))</f>
        <v>0</v>
      </c>
      <c r="AI3610" s="194"/>
    </row>
    <row r="3611" spans="1:35" ht="16.5" customHeight="1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75">
        <f>IF(AND($X$5012&lt;&gt;" ",$X$5012&lt;&gt;0),IF(X3611=$X$5012,1+COUNTIF(U$7:U3610,"&gt;0"),0),0)</f>
        <v>0</v>
      </c>
      <c r="V3611" s="178" t="s">
        <v>3800</v>
      </c>
      <c r="W3611" s="130"/>
      <c r="X3611" s="131"/>
      <c r="Y3611" s="131"/>
      <c r="Z3611" s="206"/>
      <c r="AA3611" s="134"/>
      <c r="AB3611" s="174">
        <f>IF(AC3611="totale",SUMIF(AA$7:AA3611,"somma",Z$7:Z3611)-SUMIF(AC$7:AC3610,"totale",AB$7:AB3610),0)</f>
        <v>0</v>
      </c>
      <c r="AC3611" s="134"/>
      <c r="AD3611" s="194">
        <f t="shared" si="240"/>
        <v>0</v>
      </c>
      <c r="AE3611" s="124" t="str">
        <f t="shared" si="239"/>
        <v/>
      </c>
      <c r="AF3611" s="195" t="str">
        <f t="shared" si="241"/>
        <v/>
      </c>
      <c r="AG3611" s="194" t="str">
        <f t="shared" si="242"/>
        <v/>
      </c>
      <c r="AH3611" s="194">
        <f>IF(AG3611="",0,IF(ISERROR(VLOOKUP(AG3611,AG$7:AG3610,1,FALSE)),1,0))</f>
        <v>0</v>
      </c>
      <c r="AI3611" s="194"/>
    </row>
    <row r="3612" spans="1:35" ht="16.5" customHeight="1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75">
        <f>IF(AND($X$5012&lt;&gt;" ",$X$5012&lt;&gt;0),IF(X3612=$X$5012,1+COUNTIF(U$7:U3611,"&gt;0"),0),0)</f>
        <v>0</v>
      </c>
      <c r="V3612" s="178" t="s">
        <v>3801</v>
      </c>
      <c r="W3612" s="130"/>
      <c r="X3612" s="131"/>
      <c r="Y3612" s="131"/>
      <c r="Z3612" s="206"/>
      <c r="AA3612" s="134"/>
      <c r="AB3612" s="174">
        <f>IF(AC3612="totale",SUMIF(AA$7:AA3612,"somma",Z$7:Z3612)-SUMIF(AC$7:AC3611,"totale",AB$7:AB3611),0)</f>
        <v>0</v>
      </c>
      <c r="AC3612" s="134"/>
      <c r="AD3612" s="194">
        <f t="shared" si="240"/>
        <v>0</v>
      </c>
      <c r="AE3612" s="124" t="str">
        <f t="shared" si="239"/>
        <v/>
      </c>
      <c r="AF3612" s="195" t="str">
        <f t="shared" si="241"/>
        <v/>
      </c>
      <c r="AG3612" s="194" t="str">
        <f t="shared" si="242"/>
        <v/>
      </c>
      <c r="AH3612" s="194">
        <f>IF(AG3612="",0,IF(ISERROR(VLOOKUP(AG3612,AG$7:AG3611,1,FALSE)),1,0))</f>
        <v>0</v>
      </c>
      <c r="AI3612" s="194"/>
    </row>
    <row r="3613" spans="1:35" ht="16.5" customHeight="1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75">
        <f>IF(AND($X$5012&lt;&gt;" ",$X$5012&lt;&gt;0),IF(X3613=$X$5012,1+COUNTIF(U$7:U3612,"&gt;0"),0),0)</f>
        <v>0</v>
      </c>
      <c r="V3613" s="178" t="s">
        <v>3802</v>
      </c>
      <c r="W3613" s="130"/>
      <c r="X3613" s="131"/>
      <c r="Y3613" s="131"/>
      <c r="Z3613" s="206"/>
      <c r="AA3613" s="134"/>
      <c r="AB3613" s="174">
        <f>IF(AC3613="totale",SUMIF(AA$7:AA3613,"somma",Z$7:Z3613)-SUMIF(AC$7:AC3612,"totale",AB$7:AB3612),0)</f>
        <v>0</v>
      </c>
      <c r="AC3613" s="134"/>
      <c r="AD3613" s="194">
        <f t="shared" si="240"/>
        <v>0</v>
      </c>
      <c r="AE3613" s="124" t="str">
        <f t="shared" si="239"/>
        <v/>
      </c>
      <c r="AF3613" s="195" t="str">
        <f t="shared" si="241"/>
        <v/>
      </c>
      <c r="AG3613" s="194" t="str">
        <f t="shared" si="242"/>
        <v/>
      </c>
      <c r="AH3613" s="194">
        <f>IF(AG3613="",0,IF(ISERROR(VLOOKUP(AG3613,AG$7:AG3612,1,FALSE)),1,0))</f>
        <v>0</v>
      </c>
      <c r="AI3613" s="194"/>
    </row>
    <row r="3614" spans="1:35" ht="16.5" customHeight="1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75">
        <f>IF(AND($X$5012&lt;&gt;" ",$X$5012&lt;&gt;0),IF(X3614=$X$5012,1+COUNTIF(U$7:U3613,"&gt;0"),0),0)</f>
        <v>0</v>
      </c>
      <c r="V3614" s="178" t="s">
        <v>3803</v>
      </c>
      <c r="W3614" s="130"/>
      <c r="X3614" s="131"/>
      <c r="Y3614" s="131"/>
      <c r="Z3614" s="206"/>
      <c r="AA3614" s="134"/>
      <c r="AB3614" s="174">
        <f>IF(AC3614="totale",SUMIF(AA$7:AA3614,"somma",Z$7:Z3614)-SUMIF(AC$7:AC3613,"totale",AB$7:AB3613),0)</f>
        <v>0</v>
      </c>
      <c r="AC3614" s="134"/>
      <c r="AD3614" s="194">
        <f t="shared" si="240"/>
        <v>0</v>
      </c>
      <c r="AE3614" s="124" t="str">
        <f t="shared" si="239"/>
        <v/>
      </c>
      <c r="AF3614" s="195" t="str">
        <f t="shared" si="241"/>
        <v/>
      </c>
      <c r="AG3614" s="194" t="str">
        <f t="shared" si="242"/>
        <v/>
      </c>
      <c r="AH3614" s="194">
        <f>IF(AG3614="",0,IF(ISERROR(VLOOKUP(AG3614,AG$7:AG3613,1,FALSE)),1,0))</f>
        <v>0</v>
      </c>
      <c r="AI3614" s="194"/>
    </row>
    <row r="3615" spans="1:35" ht="16.5" customHeight="1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75">
        <f>IF(AND($X$5012&lt;&gt;" ",$X$5012&lt;&gt;0),IF(X3615=$X$5012,1+COUNTIF(U$7:U3614,"&gt;0"),0),0)</f>
        <v>0</v>
      </c>
      <c r="V3615" s="178" t="s">
        <v>3804</v>
      </c>
      <c r="W3615" s="130"/>
      <c r="X3615" s="131"/>
      <c r="Y3615" s="131"/>
      <c r="Z3615" s="206"/>
      <c r="AA3615" s="134"/>
      <c r="AB3615" s="174">
        <f>IF(AC3615="totale",SUMIF(AA$7:AA3615,"somma",Z$7:Z3615)-SUMIF(AC$7:AC3614,"totale",AB$7:AB3614),0)</f>
        <v>0</v>
      </c>
      <c r="AC3615" s="134"/>
      <c r="AD3615" s="194">
        <f t="shared" si="240"/>
        <v>0</v>
      </c>
      <c r="AE3615" s="124" t="str">
        <f t="shared" si="239"/>
        <v/>
      </c>
      <c r="AF3615" s="195" t="str">
        <f t="shared" si="241"/>
        <v/>
      </c>
      <c r="AG3615" s="194" t="str">
        <f t="shared" si="242"/>
        <v/>
      </c>
      <c r="AH3615" s="194">
        <f>IF(AG3615="",0,IF(ISERROR(VLOOKUP(AG3615,AG$7:AG3614,1,FALSE)),1,0))</f>
        <v>0</v>
      </c>
      <c r="AI3615" s="194"/>
    </row>
    <row r="3616" spans="1:35" ht="16.5" customHeight="1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75">
        <f>IF(AND($X$5012&lt;&gt;" ",$X$5012&lt;&gt;0),IF(X3616=$X$5012,1+COUNTIF(U$7:U3615,"&gt;0"),0),0)</f>
        <v>0</v>
      </c>
      <c r="V3616" s="178" t="s">
        <v>3805</v>
      </c>
      <c r="W3616" s="130"/>
      <c r="X3616" s="131"/>
      <c r="Y3616" s="131"/>
      <c r="Z3616" s="206"/>
      <c r="AA3616" s="134"/>
      <c r="AB3616" s="174">
        <f>IF(AC3616="totale",SUMIF(AA$7:AA3616,"somma",Z$7:Z3616)-SUMIF(AC$7:AC3615,"totale",AB$7:AB3615),0)</f>
        <v>0</v>
      </c>
      <c r="AC3616" s="134"/>
      <c r="AD3616" s="194">
        <f t="shared" si="240"/>
        <v>0</v>
      </c>
      <c r="AE3616" s="124" t="str">
        <f t="shared" si="239"/>
        <v/>
      </c>
      <c r="AF3616" s="195" t="str">
        <f t="shared" si="241"/>
        <v/>
      </c>
      <c r="AG3616" s="194" t="str">
        <f t="shared" si="242"/>
        <v/>
      </c>
      <c r="AH3616" s="194">
        <f>IF(AG3616="",0,IF(ISERROR(VLOOKUP(AG3616,AG$7:AG3615,1,FALSE)),1,0))</f>
        <v>0</v>
      </c>
      <c r="AI3616" s="194"/>
    </row>
    <row r="3617" spans="1:35" ht="16.5" customHeight="1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75">
        <f>IF(AND($X$5012&lt;&gt;" ",$X$5012&lt;&gt;0),IF(X3617=$X$5012,1+COUNTIF(U$7:U3616,"&gt;0"),0),0)</f>
        <v>0</v>
      </c>
      <c r="V3617" s="178" t="s">
        <v>3806</v>
      </c>
      <c r="W3617" s="130"/>
      <c r="X3617" s="131"/>
      <c r="Y3617" s="131"/>
      <c r="Z3617" s="206"/>
      <c r="AA3617" s="134"/>
      <c r="AB3617" s="174">
        <f>IF(AC3617="totale",SUMIF(AA$7:AA3617,"somma",Z$7:Z3617)-SUMIF(AC$7:AC3616,"totale",AB$7:AB3616),0)</f>
        <v>0</v>
      </c>
      <c r="AC3617" s="134"/>
      <c r="AD3617" s="194">
        <f t="shared" si="240"/>
        <v>0</v>
      </c>
      <c r="AE3617" s="124" t="str">
        <f t="shared" si="239"/>
        <v/>
      </c>
      <c r="AF3617" s="195" t="str">
        <f t="shared" si="241"/>
        <v/>
      </c>
      <c r="AG3617" s="194" t="str">
        <f t="shared" si="242"/>
        <v/>
      </c>
      <c r="AH3617" s="194">
        <f>IF(AG3617="",0,IF(ISERROR(VLOOKUP(AG3617,AG$7:AG3616,1,FALSE)),1,0))</f>
        <v>0</v>
      </c>
      <c r="AI3617" s="194"/>
    </row>
    <row r="3618" spans="1:35" ht="16.5" customHeight="1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75">
        <f>IF(AND($X$5012&lt;&gt;" ",$X$5012&lt;&gt;0),IF(X3618=$X$5012,1+COUNTIF(U$7:U3617,"&gt;0"),0),0)</f>
        <v>0</v>
      </c>
      <c r="V3618" s="178" t="s">
        <v>3807</v>
      </c>
      <c r="W3618" s="130"/>
      <c r="X3618" s="131"/>
      <c r="Y3618" s="131"/>
      <c r="Z3618" s="206"/>
      <c r="AA3618" s="134"/>
      <c r="AB3618" s="174">
        <f>IF(AC3618="totale",SUMIF(AA$7:AA3618,"somma",Z$7:Z3618)-SUMIF(AC$7:AC3617,"totale",AB$7:AB3617),0)</f>
        <v>0</v>
      </c>
      <c r="AC3618" s="134"/>
      <c r="AD3618" s="194">
        <f t="shared" si="240"/>
        <v>0</v>
      </c>
      <c r="AE3618" s="124" t="str">
        <f t="shared" si="239"/>
        <v/>
      </c>
      <c r="AF3618" s="195" t="str">
        <f t="shared" si="241"/>
        <v/>
      </c>
      <c r="AG3618" s="194" t="str">
        <f t="shared" si="242"/>
        <v/>
      </c>
      <c r="AH3618" s="194">
        <f>IF(AG3618="",0,IF(ISERROR(VLOOKUP(AG3618,AG$7:AG3617,1,FALSE)),1,0))</f>
        <v>0</v>
      </c>
      <c r="AI3618" s="194"/>
    </row>
    <row r="3619" spans="1:35" ht="16.5" customHeight="1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75">
        <f>IF(AND($X$5012&lt;&gt;" ",$X$5012&lt;&gt;0),IF(X3619=$X$5012,1+COUNTIF(U$7:U3618,"&gt;0"),0),0)</f>
        <v>0</v>
      </c>
      <c r="V3619" s="178" t="s">
        <v>3808</v>
      </c>
      <c r="W3619" s="130"/>
      <c r="X3619" s="131"/>
      <c r="Y3619" s="131"/>
      <c r="Z3619" s="206"/>
      <c r="AA3619" s="134"/>
      <c r="AB3619" s="174">
        <f>IF(AC3619="totale",SUMIF(AA$7:AA3619,"somma",Z$7:Z3619)-SUMIF(AC$7:AC3618,"totale",AB$7:AB3618),0)</f>
        <v>0</v>
      </c>
      <c r="AC3619" s="134"/>
      <c r="AD3619" s="194">
        <f t="shared" si="240"/>
        <v>0</v>
      </c>
      <c r="AE3619" s="124" t="str">
        <f t="shared" si="239"/>
        <v/>
      </c>
      <c r="AF3619" s="195" t="str">
        <f t="shared" si="241"/>
        <v/>
      </c>
      <c r="AG3619" s="194" t="str">
        <f t="shared" si="242"/>
        <v/>
      </c>
      <c r="AH3619" s="194">
        <f>IF(AG3619="",0,IF(ISERROR(VLOOKUP(AG3619,AG$7:AG3618,1,FALSE)),1,0))</f>
        <v>0</v>
      </c>
      <c r="AI3619" s="194"/>
    </row>
    <row r="3620" spans="1:35" ht="16.5" customHeight="1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75">
        <f>IF(AND($X$5012&lt;&gt;" ",$X$5012&lt;&gt;0),IF(X3620=$X$5012,1+COUNTIF(U$7:U3619,"&gt;0"),0),0)</f>
        <v>0</v>
      </c>
      <c r="V3620" s="178" t="s">
        <v>3809</v>
      </c>
      <c r="W3620" s="130"/>
      <c r="X3620" s="131"/>
      <c r="Y3620" s="131"/>
      <c r="Z3620" s="206"/>
      <c r="AA3620" s="134"/>
      <c r="AB3620" s="174">
        <f>IF(AC3620="totale",SUMIF(AA$7:AA3620,"somma",Z$7:Z3620)-SUMIF(AC$7:AC3619,"totale",AB$7:AB3619),0)</f>
        <v>0</v>
      </c>
      <c r="AC3620" s="134"/>
      <c r="AD3620" s="194">
        <f t="shared" si="240"/>
        <v>0</v>
      </c>
      <c r="AE3620" s="124" t="str">
        <f t="shared" si="239"/>
        <v/>
      </c>
      <c r="AF3620" s="195" t="str">
        <f t="shared" si="241"/>
        <v/>
      </c>
      <c r="AG3620" s="194" t="str">
        <f t="shared" si="242"/>
        <v/>
      </c>
      <c r="AH3620" s="194">
        <f>IF(AG3620="",0,IF(ISERROR(VLOOKUP(AG3620,AG$7:AG3619,1,FALSE)),1,0))</f>
        <v>0</v>
      </c>
      <c r="AI3620" s="194"/>
    </row>
    <row r="3621" spans="1:35" ht="16.5" customHeight="1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75">
        <f>IF(AND($X$5012&lt;&gt;" ",$X$5012&lt;&gt;0),IF(X3621=$X$5012,1+COUNTIF(U$7:U3620,"&gt;0"),0),0)</f>
        <v>0</v>
      </c>
      <c r="V3621" s="178" t="s">
        <v>3810</v>
      </c>
      <c r="W3621" s="130"/>
      <c r="X3621" s="131"/>
      <c r="Y3621" s="131"/>
      <c r="Z3621" s="206"/>
      <c r="AA3621" s="134"/>
      <c r="AB3621" s="174">
        <f>IF(AC3621="totale",SUMIF(AA$7:AA3621,"somma",Z$7:Z3621)-SUMIF(AC$7:AC3620,"totale",AB$7:AB3620),0)</f>
        <v>0</v>
      </c>
      <c r="AC3621" s="134"/>
      <c r="AD3621" s="194">
        <f t="shared" si="240"/>
        <v>0</v>
      </c>
      <c r="AE3621" s="124" t="str">
        <f t="shared" si="239"/>
        <v/>
      </c>
      <c r="AF3621" s="195" t="str">
        <f t="shared" si="241"/>
        <v/>
      </c>
      <c r="AG3621" s="194" t="str">
        <f t="shared" si="242"/>
        <v/>
      </c>
      <c r="AH3621" s="194">
        <f>IF(AG3621="",0,IF(ISERROR(VLOOKUP(AG3621,AG$7:AG3620,1,FALSE)),1,0))</f>
        <v>0</v>
      </c>
      <c r="AI3621" s="194"/>
    </row>
    <row r="3622" spans="1:35" ht="16.5" customHeight="1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75">
        <f>IF(AND($X$5012&lt;&gt;" ",$X$5012&lt;&gt;0),IF(X3622=$X$5012,1+COUNTIF(U$7:U3621,"&gt;0"),0),0)</f>
        <v>0</v>
      </c>
      <c r="V3622" s="178" t="s">
        <v>3811</v>
      </c>
      <c r="W3622" s="130"/>
      <c r="X3622" s="131"/>
      <c r="Y3622" s="131"/>
      <c r="Z3622" s="206"/>
      <c r="AA3622" s="134"/>
      <c r="AB3622" s="174">
        <f>IF(AC3622="totale",SUMIF(AA$7:AA3622,"somma",Z$7:Z3622)-SUMIF(AC$7:AC3621,"totale",AB$7:AB3621),0)</f>
        <v>0</v>
      </c>
      <c r="AC3622" s="134"/>
      <c r="AD3622" s="194">
        <f t="shared" si="240"/>
        <v>0</v>
      </c>
      <c r="AE3622" s="124" t="str">
        <f t="shared" si="239"/>
        <v/>
      </c>
      <c r="AF3622" s="195" t="str">
        <f t="shared" si="241"/>
        <v/>
      </c>
      <c r="AG3622" s="194" t="str">
        <f t="shared" si="242"/>
        <v/>
      </c>
      <c r="AH3622" s="194">
        <f>IF(AG3622="",0,IF(ISERROR(VLOOKUP(AG3622,AG$7:AG3621,1,FALSE)),1,0))</f>
        <v>0</v>
      </c>
      <c r="AI3622" s="194"/>
    </row>
    <row r="3623" spans="1:35" ht="16.5" customHeight="1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75">
        <f>IF(AND($X$5012&lt;&gt;" ",$X$5012&lt;&gt;0),IF(X3623=$X$5012,1+COUNTIF(U$7:U3622,"&gt;0"),0),0)</f>
        <v>0</v>
      </c>
      <c r="V3623" s="178" t="s">
        <v>3812</v>
      </c>
      <c r="W3623" s="130"/>
      <c r="X3623" s="131"/>
      <c r="Y3623" s="131"/>
      <c r="Z3623" s="206"/>
      <c r="AA3623" s="134"/>
      <c r="AB3623" s="174">
        <f>IF(AC3623="totale",SUMIF(AA$7:AA3623,"somma",Z$7:Z3623)-SUMIF(AC$7:AC3622,"totale",AB$7:AB3622),0)</f>
        <v>0</v>
      </c>
      <c r="AC3623" s="134"/>
      <c r="AD3623" s="194">
        <f t="shared" si="240"/>
        <v>0</v>
      </c>
      <c r="AE3623" s="124" t="str">
        <f t="shared" si="239"/>
        <v/>
      </c>
      <c r="AF3623" s="195" t="str">
        <f t="shared" si="241"/>
        <v/>
      </c>
      <c r="AG3623" s="194" t="str">
        <f t="shared" si="242"/>
        <v/>
      </c>
      <c r="AH3623" s="194">
        <f>IF(AG3623="",0,IF(ISERROR(VLOOKUP(AG3623,AG$7:AG3622,1,FALSE)),1,0))</f>
        <v>0</v>
      </c>
      <c r="AI3623" s="194"/>
    </row>
    <row r="3624" spans="1:35" ht="16.5" customHeight="1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75">
        <f>IF(AND($X$5012&lt;&gt;" ",$X$5012&lt;&gt;0),IF(X3624=$X$5012,1+COUNTIF(U$7:U3623,"&gt;0"),0),0)</f>
        <v>0</v>
      </c>
      <c r="V3624" s="178" t="s">
        <v>3813</v>
      </c>
      <c r="W3624" s="130"/>
      <c r="X3624" s="131"/>
      <c r="Y3624" s="131"/>
      <c r="Z3624" s="206"/>
      <c r="AA3624" s="134"/>
      <c r="AB3624" s="174">
        <f>IF(AC3624="totale",SUMIF(AA$7:AA3624,"somma",Z$7:Z3624)-SUMIF(AC$7:AC3623,"totale",AB$7:AB3623),0)</f>
        <v>0</v>
      </c>
      <c r="AC3624" s="134"/>
      <c r="AD3624" s="194">
        <f t="shared" si="240"/>
        <v>0</v>
      </c>
      <c r="AE3624" s="124" t="str">
        <f t="shared" si="239"/>
        <v/>
      </c>
      <c r="AF3624" s="195" t="str">
        <f t="shared" si="241"/>
        <v/>
      </c>
      <c r="AG3624" s="194" t="str">
        <f t="shared" si="242"/>
        <v/>
      </c>
      <c r="AH3624" s="194">
        <f>IF(AG3624="",0,IF(ISERROR(VLOOKUP(AG3624,AG$7:AG3623,1,FALSE)),1,0))</f>
        <v>0</v>
      </c>
      <c r="AI3624" s="194"/>
    </row>
    <row r="3625" spans="1:35" ht="16.5" customHeight="1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75">
        <f>IF(AND($X$5012&lt;&gt;" ",$X$5012&lt;&gt;0),IF(X3625=$X$5012,1+COUNTIF(U$7:U3624,"&gt;0"),0),0)</f>
        <v>0</v>
      </c>
      <c r="V3625" s="178" t="s">
        <v>3814</v>
      </c>
      <c r="W3625" s="130"/>
      <c r="X3625" s="131"/>
      <c r="Y3625" s="131"/>
      <c r="Z3625" s="206"/>
      <c r="AA3625" s="134"/>
      <c r="AB3625" s="174">
        <f>IF(AC3625="totale",SUMIF(AA$7:AA3625,"somma",Z$7:Z3625)-SUMIF(AC$7:AC3624,"totale",AB$7:AB3624),0)</f>
        <v>0</v>
      </c>
      <c r="AC3625" s="134"/>
      <c r="AD3625" s="194">
        <f t="shared" si="240"/>
        <v>0</v>
      </c>
      <c r="AE3625" s="124" t="str">
        <f t="shared" si="239"/>
        <v/>
      </c>
      <c r="AF3625" s="195" t="str">
        <f t="shared" si="241"/>
        <v/>
      </c>
      <c r="AG3625" s="194" t="str">
        <f t="shared" si="242"/>
        <v/>
      </c>
      <c r="AH3625" s="194">
        <f>IF(AG3625="",0,IF(ISERROR(VLOOKUP(AG3625,AG$7:AG3624,1,FALSE)),1,0))</f>
        <v>0</v>
      </c>
      <c r="AI3625" s="194"/>
    </row>
    <row r="3626" spans="1:35" ht="16.5" customHeight="1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75">
        <f>IF(AND($X$5012&lt;&gt;" ",$X$5012&lt;&gt;0),IF(X3626=$X$5012,1+COUNTIF(U$7:U3625,"&gt;0"),0),0)</f>
        <v>0</v>
      </c>
      <c r="V3626" s="178" t="s">
        <v>3815</v>
      </c>
      <c r="W3626" s="130"/>
      <c r="X3626" s="131"/>
      <c r="Y3626" s="131"/>
      <c r="Z3626" s="206"/>
      <c r="AA3626" s="134"/>
      <c r="AB3626" s="174">
        <f>IF(AC3626="totale",SUMIF(AA$7:AA3626,"somma",Z$7:Z3626)-SUMIF(AC$7:AC3625,"totale",AB$7:AB3625),0)</f>
        <v>0</v>
      </c>
      <c r="AC3626" s="134"/>
      <c r="AD3626" s="194">
        <f t="shared" si="240"/>
        <v>0</v>
      </c>
      <c r="AE3626" s="124" t="str">
        <f t="shared" si="239"/>
        <v/>
      </c>
      <c r="AF3626" s="195" t="str">
        <f t="shared" si="241"/>
        <v/>
      </c>
      <c r="AG3626" s="194" t="str">
        <f t="shared" si="242"/>
        <v/>
      </c>
      <c r="AH3626" s="194">
        <f>IF(AG3626="",0,IF(ISERROR(VLOOKUP(AG3626,AG$7:AG3625,1,FALSE)),1,0))</f>
        <v>0</v>
      </c>
      <c r="AI3626" s="194"/>
    </row>
    <row r="3627" spans="1:35" ht="16.5" customHeight="1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75">
        <f>IF(AND($X$5012&lt;&gt;" ",$X$5012&lt;&gt;0),IF(X3627=$X$5012,1+COUNTIF(U$7:U3626,"&gt;0"),0),0)</f>
        <v>0</v>
      </c>
      <c r="V3627" s="178" t="s">
        <v>3816</v>
      </c>
      <c r="W3627" s="130"/>
      <c r="X3627" s="131"/>
      <c r="Y3627" s="131"/>
      <c r="Z3627" s="206"/>
      <c r="AA3627" s="134"/>
      <c r="AB3627" s="174">
        <f>IF(AC3627="totale",SUMIF(AA$7:AA3627,"somma",Z$7:Z3627)-SUMIF(AC$7:AC3626,"totale",AB$7:AB3626),0)</f>
        <v>0</v>
      </c>
      <c r="AC3627" s="134"/>
      <c r="AD3627" s="194">
        <f t="shared" si="240"/>
        <v>0</v>
      </c>
      <c r="AE3627" s="124" t="str">
        <f t="shared" si="239"/>
        <v/>
      </c>
      <c r="AF3627" s="195" t="str">
        <f t="shared" si="241"/>
        <v/>
      </c>
      <c r="AG3627" s="194" t="str">
        <f t="shared" si="242"/>
        <v/>
      </c>
      <c r="AH3627" s="194">
        <f>IF(AG3627="",0,IF(ISERROR(VLOOKUP(AG3627,AG$7:AG3626,1,FALSE)),1,0))</f>
        <v>0</v>
      </c>
      <c r="AI3627" s="194"/>
    </row>
    <row r="3628" spans="1:35" ht="16.5" customHeight="1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75">
        <f>IF(AND($X$5012&lt;&gt;" ",$X$5012&lt;&gt;0),IF(X3628=$X$5012,1+COUNTIF(U$7:U3627,"&gt;0"),0),0)</f>
        <v>0</v>
      </c>
      <c r="V3628" s="178" t="s">
        <v>3817</v>
      </c>
      <c r="W3628" s="130"/>
      <c r="X3628" s="131"/>
      <c r="Y3628" s="131"/>
      <c r="Z3628" s="206"/>
      <c r="AA3628" s="134"/>
      <c r="AB3628" s="174">
        <f>IF(AC3628="totale",SUMIF(AA$7:AA3628,"somma",Z$7:Z3628)-SUMIF(AC$7:AC3627,"totale",AB$7:AB3627),0)</f>
        <v>0</v>
      </c>
      <c r="AC3628" s="134"/>
      <c r="AD3628" s="194">
        <f t="shared" si="240"/>
        <v>0</v>
      </c>
      <c r="AE3628" s="124" t="str">
        <f t="shared" si="239"/>
        <v/>
      </c>
      <c r="AF3628" s="195" t="str">
        <f t="shared" si="241"/>
        <v/>
      </c>
      <c r="AG3628" s="194" t="str">
        <f t="shared" si="242"/>
        <v/>
      </c>
      <c r="AH3628" s="194">
        <f>IF(AG3628="",0,IF(ISERROR(VLOOKUP(AG3628,AG$7:AG3627,1,FALSE)),1,0))</f>
        <v>0</v>
      </c>
      <c r="AI3628" s="194"/>
    </row>
    <row r="3629" spans="1:35" ht="16.5" customHeight="1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75">
        <f>IF(AND($X$5012&lt;&gt;" ",$X$5012&lt;&gt;0),IF(X3629=$X$5012,1+COUNTIF(U$7:U3628,"&gt;0"),0),0)</f>
        <v>0</v>
      </c>
      <c r="V3629" s="178" t="s">
        <v>3818</v>
      </c>
      <c r="W3629" s="130"/>
      <c r="X3629" s="131"/>
      <c r="Y3629" s="131"/>
      <c r="Z3629" s="206"/>
      <c r="AA3629" s="134"/>
      <c r="AB3629" s="174">
        <f>IF(AC3629="totale",SUMIF(AA$7:AA3629,"somma",Z$7:Z3629)-SUMIF(AC$7:AC3628,"totale",AB$7:AB3628),0)</f>
        <v>0</v>
      </c>
      <c r="AC3629" s="134"/>
      <c r="AD3629" s="194">
        <f t="shared" si="240"/>
        <v>0</v>
      </c>
      <c r="AE3629" s="124" t="str">
        <f t="shared" si="239"/>
        <v/>
      </c>
      <c r="AF3629" s="195" t="str">
        <f t="shared" si="241"/>
        <v/>
      </c>
      <c r="AG3629" s="194" t="str">
        <f t="shared" si="242"/>
        <v/>
      </c>
      <c r="AH3629" s="194">
        <f>IF(AG3629="",0,IF(ISERROR(VLOOKUP(AG3629,AG$7:AG3628,1,FALSE)),1,0))</f>
        <v>0</v>
      </c>
      <c r="AI3629" s="194"/>
    </row>
    <row r="3630" spans="1:35" ht="16.5" customHeight="1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75">
        <f>IF(AND($X$5012&lt;&gt;" ",$X$5012&lt;&gt;0),IF(X3630=$X$5012,1+COUNTIF(U$7:U3629,"&gt;0"),0),0)</f>
        <v>0</v>
      </c>
      <c r="V3630" s="178" t="s">
        <v>3819</v>
      </c>
      <c r="W3630" s="130"/>
      <c r="X3630" s="131"/>
      <c r="Y3630" s="131"/>
      <c r="Z3630" s="206"/>
      <c r="AA3630" s="134"/>
      <c r="AB3630" s="174">
        <f>IF(AC3630="totale",SUMIF(AA$7:AA3630,"somma",Z$7:Z3630)-SUMIF(AC$7:AC3629,"totale",AB$7:AB3629),0)</f>
        <v>0</v>
      </c>
      <c r="AC3630" s="134"/>
      <c r="AD3630" s="194">
        <f t="shared" si="240"/>
        <v>0</v>
      </c>
      <c r="AE3630" s="124" t="str">
        <f t="shared" si="239"/>
        <v/>
      </c>
      <c r="AF3630" s="195" t="str">
        <f t="shared" si="241"/>
        <v/>
      </c>
      <c r="AG3630" s="194" t="str">
        <f t="shared" si="242"/>
        <v/>
      </c>
      <c r="AH3630" s="194">
        <f>IF(AG3630="",0,IF(ISERROR(VLOOKUP(AG3630,AG$7:AG3629,1,FALSE)),1,0))</f>
        <v>0</v>
      </c>
      <c r="AI3630" s="194"/>
    </row>
    <row r="3631" spans="1:35" ht="16.5" customHeight="1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75">
        <f>IF(AND($X$5012&lt;&gt;" ",$X$5012&lt;&gt;0),IF(X3631=$X$5012,1+COUNTIF(U$7:U3630,"&gt;0"),0),0)</f>
        <v>0</v>
      </c>
      <c r="V3631" s="178" t="s">
        <v>3820</v>
      </c>
      <c r="W3631" s="130"/>
      <c r="X3631" s="131"/>
      <c r="Y3631" s="131"/>
      <c r="Z3631" s="206"/>
      <c r="AA3631" s="134"/>
      <c r="AB3631" s="174">
        <f>IF(AC3631="totale",SUMIF(AA$7:AA3631,"somma",Z$7:Z3631)-SUMIF(AC$7:AC3630,"totale",AB$7:AB3630),0)</f>
        <v>0</v>
      </c>
      <c r="AC3631" s="134"/>
      <c r="AD3631" s="194">
        <f t="shared" si="240"/>
        <v>0</v>
      </c>
      <c r="AE3631" s="124" t="str">
        <f t="shared" si="239"/>
        <v/>
      </c>
      <c r="AF3631" s="195" t="str">
        <f t="shared" si="241"/>
        <v/>
      </c>
      <c r="AG3631" s="194" t="str">
        <f t="shared" si="242"/>
        <v/>
      </c>
      <c r="AH3631" s="194">
        <f>IF(AG3631="",0,IF(ISERROR(VLOOKUP(AG3631,AG$7:AG3630,1,FALSE)),1,0))</f>
        <v>0</v>
      </c>
      <c r="AI3631" s="194"/>
    </row>
    <row r="3632" spans="1:35" ht="16.5" customHeight="1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75">
        <f>IF(AND($X$5012&lt;&gt;" ",$X$5012&lt;&gt;0),IF(X3632=$X$5012,1+COUNTIF(U$7:U3631,"&gt;0"),0),0)</f>
        <v>0</v>
      </c>
      <c r="V3632" s="178" t="s">
        <v>3821</v>
      </c>
      <c r="W3632" s="130"/>
      <c r="X3632" s="131"/>
      <c r="Y3632" s="131"/>
      <c r="Z3632" s="206"/>
      <c r="AA3632" s="134"/>
      <c r="AB3632" s="174">
        <f>IF(AC3632="totale",SUMIF(AA$7:AA3632,"somma",Z$7:Z3632)-SUMIF(AC$7:AC3631,"totale",AB$7:AB3631),0)</f>
        <v>0</v>
      </c>
      <c r="AC3632" s="134"/>
      <c r="AD3632" s="194">
        <f t="shared" si="240"/>
        <v>0</v>
      </c>
      <c r="AE3632" s="124" t="str">
        <f t="shared" si="239"/>
        <v/>
      </c>
      <c r="AF3632" s="195" t="str">
        <f t="shared" si="241"/>
        <v/>
      </c>
      <c r="AG3632" s="194" t="str">
        <f t="shared" si="242"/>
        <v/>
      </c>
      <c r="AH3632" s="194">
        <f>IF(AG3632="",0,IF(ISERROR(VLOOKUP(AG3632,AG$7:AG3631,1,FALSE)),1,0))</f>
        <v>0</v>
      </c>
      <c r="AI3632" s="194"/>
    </row>
    <row r="3633" spans="1:35" ht="16.5" customHeight="1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75">
        <f>IF(AND($X$5012&lt;&gt;" ",$X$5012&lt;&gt;0),IF(X3633=$X$5012,1+COUNTIF(U$7:U3632,"&gt;0"),0),0)</f>
        <v>0</v>
      </c>
      <c r="V3633" s="178" t="s">
        <v>3822</v>
      </c>
      <c r="W3633" s="130"/>
      <c r="X3633" s="131"/>
      <c r="Y3633" s="131"/>
      <c r="Z3633" s="206"/>
      <c r="AA3633" s="134"/>
      <c r="AB3633" s="174">
        <f>IF(AC3633="totale",SUMIF(AA$7:AA3633,"somma",Z$7:Z3633)-SUMIF(AC$7:AC3632,"totale",AB$7:AB3632),0)</f>
        <v>0</v>
      </c>
      <c r="AC3633" s="134"/>
      <c r="AD3633" s="194">
        <f t="shared" si="240"/>
        <v>0</v>
      </c>
      <c r="AE3633" s="124" t="str">
        <f t="shared" si="239"/>
        <v/>
      </c>
      <c r="AF3633" s="195" t="str">
        <f t="shared" si="241"/>
        <v/>
      </c>
      <c r="AG3633" s="194" t="str">
        <f t="shared" si="242"/>
        <v/>
      </c>
      <c r="AH3633" s="194">
        <f>IF(AG3633="",0,IF(ISERROR(VLOOKUP(AG3633,AG$7:AG3632,1,FALSE)),1,0))</f>
        <v>0</v>
      </c>
      <c r="AI3633" s="194"/>
    </row>
    <row r="3634" spans="1:35" ht="16.5" customHeight="1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75">
        <f>IF(AND($X$5012&lt;&gt;" ",$X$5012&lt;&gt;0),IF(X3634=$X$5012,1+COUNTIF(U$7:U3633,"&gt;0"),0),0)</f>
        <v>0</v>
      </c>
      <c r="V3634" s="178" t="s">
        <v>3823</v>
      </c>
      <c r="W3634" s="130"/>
      <c r="X3634" s="131"/>
      <c r="Y3634" s="131"/>
      <c r="Z3634" s="206"/>
      <c r="AA3634" s="134"/>
      <c r="AB3634" s="174">
        <f>IF(AC3634="totale",SUMIF(AA$7:AA3634,"somma",Z$7:Z3634)-SUMIF(AC$7:AC3633,"totale",AB$7:AB3633),0)</f>
        <v>0</v>
      </c>
      <c r="AC3634" s="134"/>
      <c r="AD3634" s="194">
        <f t="shared" si="240"/>
        <v>0</v>
      </c>
      <c r="AE3634" s="124" t="str">
        <f t="shared" si="239"/>
        <v/>
      </c>
      <c r="AF3634" s="195" t="str">
        <f t="shared" si="241"/>
        <v/>
      </c>
      <c r="AG3634" s="194" t="str">
        <f t="shared" si="242"/>
        <v/>
      </c>
      <c r="AH3634" s="194">
        <f>IF(AG3634="",0,IF(ISERROR(VLOOKUP(AG3634,AG$7:AG3633,1,FALSE)),1,0))</f>
        <v>0</v>
      </c>
      <c r="AI3634" s="194"/>
    </row>
    <row r="3635" spans="1:35" ht="16.5" customHeight="1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75">
        <f>IF(AND($X$5012&lt;&gt;" ",$X$5012&lt;&gt;0),IF(X3635=$X$5012,1+COUNTIF(U$7:U3634,"&gt;0"),0),0)</f>
        <v>0</v>
      </c>
      <c r="V3635" s="178" t="s">
        <v>3824</v>
      </c>
      <c r="W3635" s="130"/>
      <c r="X3635" s="131"/>
      <c r="Y3635" s="131"/>
      <c r="Z3635" s="206"/>
      <c r="AA3635" s="134"/>
      <c r="AB3635" s="174">
        <f>IF(AC3635="totale",SUMIF(AA$7:AA3635,"somma",Z$7:Z3635)-SUMIF(AC$7:AC3634,"totale",AB$7:AB3634),0)</f>
        <v>0</v>
      </c>
      <c r="AC3635" s="134"/>
      <c r="AD3635" s="194">
        <f t="shared" si="240"/>
        <v>0</v>
      </c>
      <c r="AE3635" s="124" t="str">
        <f t="shared" si="239"/>
        <v/>
      </c>
      <c r="AF3635" s="195" t="str">
        <f t="shared" si="241"/>
        <v/>
      </c>
      <c r="AG3635" s="194" t="str">
        <f t="shared" si="242"/>
        <v/>
      </c>
      <c r="AH3635" s="194">
        <f>IF(AG3635="",0,IF(ISERROR(VLOOKUP(AG3635,AG$7:AG3634,1,FALSE)),1,0))</f>
        <v>0</v>
      </c>
      <c r="AI3635" s="194"/>
    </row>
    <row r="3636" spans="1:35" ht="16.5" customHeight="1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75">
        <f>IF(AND($X$5012&lt;&gt;" ",$X$5012&lt;&gt;0),IF(X3636=$X$5012,1+COUNTIF(U$7:U3635,"&gt;0"),0),0)</f>
        <v>0</v>
      </c>
      <c r="V3636" s="178" t="s">
        <v>3825</v>
      </c>
      <c r="W3636" s="130"/>
      <c r="X3636" s="131"/>
      <c r="Y3636" s="131"/>
      <c r="Z3636" s="206"/>
      <c r="AA3636" s="134"/>
      <c r="AB3636" s="174">
        <f>IF(AC3636="totale",SUMIF(AA$7:AA3636,"somma",Z$7:Z3636)-SUMIF(AC$7:AC3635,"totale",AB$7:AB3635),0)</f>
        <v>0</v>
      </c>
      <c r="AC3636" s="134"/>
      <c r="AD3636" s="194">
        <f t="shared" si="240"/>
        <v>0</v>
      </c>
      <c r="AE3636" s="124" t="str">
        <f t="shared" si="239"/>
        <v/>
      </c>
      <c r="AF3636" s="195" t="str">
        <f t="shared" si="241"/>
        <v/>
      </c>
      <c r="AG3636" s="194" t="str">
        <f t="shared" si="242"/>
        <v/>
      </c>
      <c r="AH3636" s="194">
        <f>IF(AG3636="",0,IF(ISERROR(VLOOKUP(AG3636,AG$7:AG3635,1,FALSE)),1,0))</f>
        <v>0</v>
      </c>
      <c r="AI3636" s="194"/>
    </row>
    <row r="3637" spans="1:35" ht="16.5" customHeight="1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75">
        <f>IF(AND($X$5012&lt;&gt;" ",$X$5012&lt;&gt;0),IF(X3637=$X$5012,1+COUNTIF(U$7:U3636,"&gt;0"),0),0)</f>
        <v>0</v>
      </c>
      <c r="V3637" s="178" t="s">
        <v>3826</v>
      </c>
      <c r="W3637" s="130"/>
      <c r="X3637" s="131"/>
      <c r="Y3637" s="131"/>
      <c r="Z3637" s="206"/>
      <c r="AA3637" s="134"/>
      <c r="AB3637" s="174">
        <f>IF(AC3637="totale",SUMIF(AA$7:AA3637,"somma",Z$7:Z3637)-SUMIF(AC$7:AC3636,"totale",AB$7:AB3636),0)</f>
        <v>0</v>
      </c>
      <c r="AC3637" s="134"/>
      <c r="AD3637" s="194">
        <f t="shared" si="240"/>
        <v>0</v>
      </c>
      <c r="AE3637" s="124" t="str">
        <f t="shared" si="239"/>
        <v/>
      </c>
      <c r="AF3637" s="195" t="str">
        <f t="shared" si="241"/>
        <v/>
      </c>
      <c r="AG3637" s="194" t="str">
        <f t="shared" si="242"/>
        <v/>
      </c>
      <c r="AH3637" s="194">
        <f>IF(AG3637="",0,IF(ISERROR(VLOOKUP(AG3637,AG$7:AG3636,1,FALSE)),1,0))</f>
        <v>0</v>
      </c>
      <c r="AI3637" s="194"/>
    </row>
    <row r="3638" spans="1:35" ht="16.5" customHeight="1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75">
        <f>IF(AND($X$5012&lt;&gt;" ",$X$5012&lt;&gt;0),IF(X3638=$X$5012,1+COUNTIF(U$7:U3637,"&gt;0"),0),0)</f>
        <v>0</v>
      </c>
      <c r="V3638" s="178" t="s">
        <v>3827</v>
      </c>
      <c r="W3638" s="130"/>
      <c r="X3638" s="131"/>
      <c r="Y3638" s="131"/>
      <c r="Z3638" s="206"/>
      <c r="AA3638" s="134"/>
      <c r="AB3638" s="174">
        <f>IF(AC3638="totale",SUMIF(AA$7:AA3638,"somma",Z$7:Z3638)-SUMIF(AC$7:AC3637,"totale",AB$7:AB3637),0)</f>
        <v>0</v>
      </c>
      <c r="AC3638" s="134"/>
      <c r="AD3638" s="194">
        <f t="shared" si="240"/>
        <v>0</v>
      </c>
      <c r="AE3638" s="124" t="str">
        <f t="shared" si="239"/>
        <v/>
      </c>
      <c r="AF3638" s="195" t="str">
        <f t="shared" si="241"/>
        <v/>
      </c>
      <c r="AG3638" s="194" t="str">
        <f t="shared" si="242"/>
        <v/>
      </c>
      <c r="AH3638" s="194">
        <f>IF(AG3638="",0,IF(ISERROR(VLOOKUP(AG3638,AG$7:AG3637,1,FALSE)),1,0))</f>
        <v>0</v>
      </c>
      <c r="AI3638" s="194"/>
    </row>
    <row r="3639" spans="1:35" ht="16.5" customHeight="1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75">
        <f>IF(AND($X$5012&lt;&gt;" ",$X$5012&lt;&gt;0),IF(X3639=$X$5012,1+COUNTIF(U$7:U3638,"&gt;0"),0),0)</f>
        <v>0</v>
      </c>
      <c r="V3639" s="178" t="s">
        <v>3828</v>
      </c>
      <c r="W3639" s="130"/>
      <c r="X3639" s="131"/>
      <c r="Y3639" s="131"/>
      <c r="Z3639" s="206"/>
      <c r="AA3639" s="134"/>
      <c r="AB3639" s="174">
        <f>IF(AC3639="totale",SUMIF(AA$7:AA3639,"somma",Z$7:Z3639)-SUMIF(AC$7:AC3638,"totale",AB$7:AB3638),0)</f>
        <v>0</v>
      </c>
      <c r="AC3639" s="134"/>
      <c r="AD3639" s="194">
        <f t="shared" si="240"/>
        <v>0</v>
      </c>
      <c r="AE3639" s="124" t="str">
        <f t="shared" si="239"/>
        <v/>
      </c>
      <c r="AF3639" s="195" t="str">
        <f t="shared" si="241"/>
        <v/>
      </c>
      <c r="AG3639" s="194" t="str">
        <f t="shared" si="242"/>
        <v/>
      </c>
      <c r="AH3639" s="194">
        <f>IF(AG3639="",0,IF(ISERROR(VLOOKUP(AG3639,AG$7:AG3638,1,FALSE)),1,0))</f>
        <v>0</v>
      </c>
      <c r="AI3639" s="194"/>
    </row>
    <row r="3640" spans="1:35" ht="16.5" customHeight="1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75">
        <f>IF(AND($X$5012&lt;&gt;" ",$X$5012&lt;&gt;0),IF(X3640=$X$5012,1+COUNTIF(U$7:U3639,"&gt;0"),0),0)</f>
        <v>0</v>
      </c>
      <c r="V3640" s="178" t="s">
        <v>3829</v>
      </c>
      <c r="W3640" s="130"/>
      <c r="X3640" s="131"/>
      <c r="Y3640" s="131"/>
      <c r="Z3640" s="206"/>
      <c r="AA3640" s="134"/>
      <c r="AB3640" s="174">
        <f>IF(AC3640="totale",SUMIF(AA$7:AA3640,"somma",Z$7:Z3640)-SUMIF(AC$7:AC3639,"totale",AB$7:AB3639),0)</f>
        <v>0</v>
      </c>
      <c r="AC3640" s="134"/>
      <c r="AD3640" s="194">
        <f t="shared" si="240"/>
        <v>0</v>
      </c>
      <c r="AE3640" s="124" t="str">
        <f t="shared" si="239"/>
        <v/>
      </c>
      <c r="AF3640" s="195" t="str">
        <f t="shared" si="241"/>
        <v/>
      </c>
      <c r="AG3640" s="194" t="str">
        <f t="shared" si="242"/>
        <v/>
      </c>
      <c r="AH3640" s="194">
        <f>IF(AG3640="",0,IF(ISERROR(VLOOKUP(AG3640,AG$7:AG3639,1,FALSE)),1,0))</f>
        <v>0</v>
      </c>
      <c r="AI3640" s="194"/>
    </row>
    <row r="3641" spans="1:35" ht="16.5" customHeight="1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75">
        <f>IF(AND($X$5012&lt;&gt;" ",$X$5012&lt;&gt;0),IF(X3641=$X$5012,1+COUNTIF(U$7:U3640,"&gt;0"),0),0)</f>
        <v>0</v>
      </c>
      <c r="V3641" s="178" t="s">
        <v>3830</v>
      </c>
      <c r="W3641" s="130"/>
      <c r="X3641" s="131"/>
      <c r="Y3641" s="131"/>
      <c r="Z3641" s="206"/>
      <c r="AA3641" s="134"/>
      <c r="AB3641" s="174">
        <f>IF(AC3641="totale",SUMIF(AA$7:AA3641,"somma",Z$7:Z3641)-SUMIF(AC$7:AC3640,"totale",AB$7:AB3640),0)</f>
        <v>0</v>
      </c>
      <c r="AC3641" s="134"/>
      <c r="AD3641" s="194">
        <f t="shared" si="240"/>
        <v>0</v>
      </c>
      <c r="AE3641" s="124" t="str">
        <f t="shared" si="239"/>
        <v/>
      </c>
      <c r="AF3641" s="195" t="str">
        <f t="shared" si="241"/>
        <v/>
      </c>
      <c r="AG3641" s="194" t="str">
        <f t="shared" si="242"/>
        <v/>
      </c>
      <c r="AH3641" s="194">
        <f>IF(AG3641="",0,IF(ISERROR(VLOOKUP(AG3641,AG$7:AG3640,1,FALSE)),1,0))</f>
        <v>0</v>
      </c>
      <c r="AI3641" s="194"/>
    </row>
    <row r="3642" spans="1:35" ht="16.5" customHeight="1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75">
        <f>IF(AND($X$5012&lt;&gt;" ",$X$5012&lt;&gt;0),IF(X3642=$X$5012,1+COUNTIF(U$7:U3641,"&gt;0"),0),0)</f>
        <v>0</v>
      </c>
      <c r="V3642" s="178" t="s">
        <v>3831</v>
      </c>
      <c r="W3642" s="130"/>
      <c r="X3642" s="131"/>
      <c r="Y3642" s="131"/>
      <c r="Z3642" s="206"/>
      <c r="AA3642" s="134"/>
      <c r="AB3642" s="174">
        <f>IF(AC3642="totale",SUMIF(AA$7:AA3642,"somma",Z$7:Z3642)-SUMIF(AC$7:AC3641,"totale",AB$7:AB3641),0)</f>
        <v>0</v>
      </c>
      <c r="AC3642" s="134"/>
      <c r="AD3642" s="194">
        <f t="shared" si="240"/>
        <v>0</v>
      </c>
      <c r="AE3642" s="124" t="str">
        <f t="shared" si="239"/>
        <v/>
      </c>
      <c r="AF3642" s="195" t="str">
        <f t="shared" si="241"/>
        <v/>
      </c>
      <c r="AG3642" s="194" t="str">
        <f t="shared" si="242"/>
        <v/>
      </c>
      <c r="AH3642" s="194">
        <f>IF(AG3642="",0,IF(ISERROR(VLOOKUP(AG3642,AG$7:AG3641,1,FALSE)),1,0))</f>
        <v>0</v>
      </c>
      <c r="AI3642" s="194"/>
    </row>
    <row r="3643" spans="1:35" ht="16.5" customHeight="1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75">
        <f>IF(AND($X$5012&lt;&gt;" ",$X$5012&lt;&gt;0),IF(X3643=$X$5012,1+COUNTIF(U$7:U3642,"&gt;0"),0),0)</f>
        <v>0</v>
      </c>
      <c r="V3643" s="178" t="s">
        <v>3832</v>
      </c>
      <c r="W3643" s="130"/>
      <c r="X3643" s="131"/>
      <c r="Y3643" s="131"/>
      <c r="Z3643" s="206"/>
      <c r="AA3643" s="134"/>
      <c r="AB3643" s="174">
        <f>IF(AC3643="totale",SUMIF(AA$7:AA3643,"somma",Z$7:Z3643)-SUMIF(AC$7:AC3642,"totale",AB$7:AB3642),0)</f>
        <v>0</v>
      </c>
      <c r="AC3643" s="134"/>
      <c r="AD3643" s="194">
        <f t="shared" si="240"/>
        <v>0</v>
      </c>
      <c r="AE3643" s="124" t="str">
        <f t="shared" si="239"/>
        <v/>
      </c>
      <c r="AF3643" s="195" t="str">
        <f t="shared" si="241"/>
        <v/>
      </c>
      <c r="AG3643" s="194" t="str">
        <f t="shared" si="242"/>
        <v/>
      </c>
      <c r="AH3643" s="194">
        <f>IF(AG3643="",0,IF(ISERROR(VLOOKUP(AG3643,AG$7:AG3642,1,FALSE)),1,0))</f>
        <v>0</v>
      </c>
      <c r="AI3643" s="194"/>
    </row>
    <row r="3644" spans="1:35" ht="16.5" customHeight="1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75">
        <f>IF(AND($X$5012&lt;&gt;" ",$X$5012&lt;&gt;0),IF(X3644=$X$5012,1+COUNTIF(U$7:U3643,"&gt;0"),0),0)</f>
        <v>0</v>
      </c>
      <c r="V3644" s="178" t="s">
        <v>3833</v>
      </c>
      <c r="W3644" s="130"/>
      <c r="X3644" s="131"/>
      <c r="Y3644" s="131"/>
      <c r="Z3644" s="206"/>
      <c r="AA3644" s="134"/>
      <c r="AB3644" s="174">
        <f>IF(AC3644="totale",SUMIF(AA$7:AA3644,"somma",Z$7:Z3644)-SUMIF(AC$7:AC3643,"totale",AB$7:AB3643),0)</f>
        <v>0</v>
      </c>
      <c r="AC3644" s="134"/>
      <c r="AD3644" s="194">
        <f t="shared" si="240"/>
        <v>0</v>
      </c>
      <c r="AE3644" s="124" t="str">
        <f t="shared" si="239"/>
        <v/>
      </c>
      <c r="AF3644" s="195" t="str">
        <f t="shared" si="241"/>
        <v/>
      </c>
      <c r="AG3644" s="194" t="str">
        <f t="shared" si="242"/>
        <v/>
      </c>
      <c r="AH3644" s="194">
        <f>IF(AG3644="",0,IF(ISERROR(VLOOKUP(AG3644,AG$7:AG3643,1,FALSE)),1,0))</f>
        <v>0</v>
      </c>
      <c r="AI3644" s="194"/>
    </row>
    <row r="3645" spans="1:35" ht="16.5" customHeight="1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75">
        <f>IF(AND($X$5012&lt;&gt;" ",$X$5012&lt;&gt;0),IF(X3645=$X$5012,1+COUNTIF(U$7:U3644,"&gt;0"),0),0)</f>
        <v>0</v>
      </c>
      <c r="V3645" s="178" t="s">
        <v>3834</v>
      </c>
      <c r="W3645" s="130"/>
      <c r="X3645" s="131"/>
      <c r="Y3645" s="131"/>
      <c r="Z3645" s="206"/>
      <c r="AA3645" s="134"/>
      <c r="AB3645" s="174">
        <f>IF(AC3645="totale",SUMIF(AA$7:AA3645,"somma",Z$7:Z3645)-SUMIF(AC$7:AC3644,"totale",AB$7:AB3644),0)</f>
        <v>0</v>
      </c>
      <c r="AC3645" s="134"/>
      <c r="AD3645" s="194">
        <f t="shared" si="240"/>
        <v>0</v>
      </c>
      <c r="AE3645" s="124" t="str">
        <f t="shared" si="239"/>
        <v/>
      </c>
      <c r="AF3645" s="195" t="str">
        <f t="shared" si="241"/>
        <v/>
      </c>
      <c r="AG3645" s="194" t="str">
        <f t="shared" si="242"/>
        <v/>
      </c>
      <c r="AH3645" s="194">
        <f>IF(AG3645="",0,IF(ISERROR(VLOOKUP(AG3645,AG$7:AG3644,1,FALSE)),1,0))</f>
        <v>0</v>
      </c>
      <c r="AI3645" s="194"/>
    </row>
    <row r="3646" spans="1:35" ht="16.5" customHeight="1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75">
        <f>IF(AND($X$5012&lt;&gt;" ",$X$5012&lt;&gt;0),IF(X3646=$X$5012,1+COUNTIF(U$7:U3645,"&gt;0"),0),0)</f>
        <v>0</v>
      </c>
      <c r="V3646" s="178" t="s">
        <v>3835</v>
      </c>
      <c r="W3646" s="130"/>
      <c r="X3646" s="131"/>
      <c r="Y3646" s="131"/>
      <c r="Z3646" s="206"/>
      <c r="AA3646" s="134"/>
      <c r="AB3646" s="174">
        <f>IF(AC3646="totale",SUMIF(AA$7:AA3646,"somma",Z$7:Z3646)-SUMIF(AC$7:AC3645,"totale",AB$7:AB3645),0)</f>
        <v>0</v>
      </c>
      <c r="AC3646" s="134"/>
      <c r="AD3646" s="194">
        <f t="shared" si="240"/>
        <v>0</v>
      </c>
      <c r="AE3646" s="124" t="str">
        <f t="shared" si="239"/>
        <v/>
      </c>
      <c r="AF3646" s="195" t="str">
        <f t="shared" si="241"/>
        <v/>
      </c>
      <c r="AG3646" s="194" t="str">
        <f t="shared" si="242"/>
        <v/>
      </c>
      <c r="AH3646" s="194">
        <f>IF(AG3646="",0,IF(ISERROR(VLOOKUP(AG3646,AG$7:AG3645,1,FALSE)),1,0))</f>
        <v>0</v>
      </c>
      <c r="AI3646" s="194"/>
    </row>
    <row r="3647" spans="1:35" ht="16.5" customHeight="1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75">
        <f>IF(AND($X$5012&lt;&gt;" ",$X$5012&lt;&gt;0),IF(X3647=$X$5012,1+COUNTIF(U$7:U3646,"&gt;0"),0),0)</f>
        <v>0</v>
      </c>
      <c r="V3647" s="178" t="s">
        <v>3836</v>
      </c>
      <c r="W3647" s="130"/>
      <c r="X3647" s="131"/>
      <c r="Y3647" s="131"/>
      <c r="Z3647" s="206"/>
      <c r="AA3647" s="134"/>
      <c r="AB3647" s="174">
        <f>IF(AC3647="totale",SUMIF(AA$7:AA3647,"somma",Z$7:Z3647)-SUMIF(AC$7:AC3646,"totale",AB$7:AB3646),0)</f>
        <v>0</v>
      </c>
      <c r="AC3647" s="134"/>
      <c r="AD3647" s="194">
        <f t="shared" si="240"/>
        <v>0</v>
      </c>
      <c r="AE3647" s="124" t="str">
        <f t="shared" si="239"/>
        <v/>
      </c>
      <c r="AF3647" s="195" t="str">
        <f t="shared" si="241"/>
        <v/>
      </c>
      <c r="AG3647" s="194" t="str">
        <f t="shared" si="242"/>
        <v/>
      </c>
      <c r="AH3647" s="194">
        <f>IF(AG3647="",0,IF(ISERROR(VLOOKUP(AG3647,AG$7:AG3646,1,FALSE)),1,0))</f>
        <v>0</v>
      </c>
      <c r="AI3647" s="194"/>
    </row>
    <row r="3648" spans="1:35" ht="16.5" customHeight="1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75">
        <f>IF(AND($X$5012&lt;&gt;" ",$X$5012&lt;&gt;0),IF(X3648=$X$5012,1+COUNTIF(U$7:U3647,"&gt;0"),0),0)</f>
        <v>0</v>
      </c>
      <c r="V3648" s="178" t="s">
        <v>3837</v>
      </c>
      <c r="W3648" s="130"/>
      <c r="X3648" s="131"/>
      <c r="Y3648" s="131"/>
      <c r="Z3648" s="206"/>
      <c r="AA3648" s="134"/>
      <c r="AB3648" s="174">
        <f>IF(AC3648="totale",SUMIF(AA$7:AA3648,"somma",Z$7:Z3648)-SUMIF(AC$7:AC3647,"totale",AB$7:AB3647),0)</f>
        <v>0</v>
      </c>
      <c r="AC3648" s="134"/>
      <c r="AD3648" s="194">
        <f t="shared" si="240"/>
        <v>0</v>
      </c>
      <c r="AE3648" s="124" t="str">
        <f t="shared" si="239"/>
        <v/>
      </c>
      <c r="AF3648" s="195" t="str">
        <f t="shared" si="241"/>
        <v/>
      </c>
      <c r="AG3648" s="194" t="str">
        <f t="shared" si="242"/>
        <v/>
      </c>
      <c r="AH3648" s="194">
        <f>IF(AG3648="",0,IF(ISERROR(VLOOKUP(AG3648,AG$7:AG3647,1,FALSE)),1,0))</f>
        <v>0</v>
      </c>
      <c r="AI3648" s="194"/>
    </row>
    <row r="3649" spans="1:35" ht="16.5" customHeight="1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75">
        <f>IF(AND($X$5012&lt;&gt;" ",$X$5012&lt;&gt;0),IF(X3649=$X$5012,1+COUNTIF(U$7:U3648,"&gt;0"),0),0)</f>
        <v>0</v>
      </c>
      <c r="V3649" s="178" t="s">
        <v>3838</v>
      </c>
      <c r="W3649" s="130"/>
      <c r="X3649" s="131"/>
      <c r="Y3649" s="131"/>
      <c r="Z3649" s="206"/>
      <c r="AA3649" s="134"/>
      <c r="AB3649" s="174">
        <f>IF(AC3649="totale",SUMIF(AA$7:AA3649,"somma",Z$7:Z3649)-SUMIF(AC$7:AC3648,"totale",AB$7:AB3648),0)</f>
        <v>0</v>
      </c>
      <c r="AC3649" s="134"/>
      <c r="AD3649" s="194">
        <f t="shared" si="240"/>
        <v>0</v>
      </c>
      <c r="AE3649" s="124" t="str">
        <f t="shared" si="239"/>
        <v/>
      </c>
      <c r="AF3649" s="195" t="str">
        <f t="shared" si="241"/>
        <v/>
      </c>
      <c r="AG3649" s="194" t="str">
        <f t="shared" si="242"/>
        <v/>
      </c>
      <c r="AH3649" s="194">
        <f>IF(AG3649="",0,IF(ISERROR(VLOOKUP(AG3649,AG$7:AG3648,1,FALSE)),1,0))</f>
        <v>0</v>
      </c>
      <c r="AI3649" s="194"/>
    </row>
    <row r="3650" spans="1:35" ht="16.5" customHeight="1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75">
        <f>IF(AND($X$5012&lt;&gt;" ",$X$5012&lt;&gt;0),IF(X3650=$X$5012,1+COUNTIF(U$7:U3649,"&gt;0"),0),0)</f>
        <v>0</v>
      </c>
      <c r="V3650" s="178" t="s">
        <v>3839</v>
      </c>
      <c r="W3650" s="130"/>
      <c r="X3650" s="131"/>
      <c r="Y3650" s="131"/>
      <c r="Z3650" s="206"/>
      <c r="AA3650" s="134"/>
      <c r="AB3650" s="174">
        <f>IF(AC3650="totale",SUMIF(AA$7:AA3650,"somma",Z$7:Z3650)-SUMIF(AC$7:AC3649,"totale",AB$7:AB3649),0)</f>
        <v>0</v>
      </c>
      <c r="AC3650" s="134"/>
      <c r="AD3650" s="194">
        <f t="shared" si="240"/>
        <v>0</v>
      </c>
      <c r="AE3650" s="124" t="str">
        <f t="shared" si="239"/>
        <v/>
      </c>
      <c r="AF3650" s="195" t="str">
        <f t="shared" si="241"/>
        <v/>
      </c>
      <c r="AG3650" s="194" t="str">
        <f t="shared" si="242"/>
        <v/>
      </c>
      <c r="AH3650" s="194">
        <f>IF(AG3650="",0,IF(ISERROR(VLOOKUP(AG3650,AG$7:AG3649,1,FALSE)),1,0))</f>
        <v>0</v>
      </c>
      <c r="AI3650" s="194"/>
    </row>
    <row r="3651" spans="1:35" ht="16.5" customHeight="1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75">
        <f>IF(AND($X$5012&lt;&gt;" ",$X$5012&lt;&gt;0),IF(X3651=$X$5012,1+COUNTIF(U$7:U3650,"&gt;0"),0),0)</f>
        <v>0</v>
      </c>
      <c r="V3651" s="178" t="s">
        <v>3840</v>
      </c>
      <c r="W3651" s="130"/>
      <c r="X3651" s="131"/>
      <c r="Y3651" s="131"/>
      <c r="Z3651" s="206"/>
      <c r="AA3651" s="134"/>
      <c r="AB3651" s="174">
        <f>IF(AC3651="totale",SUMIF(AA$7:AA3651,"somma",Z$7:Z3651)-SUMIF(AC$7:AC3650,"totale",AB$7:AB3650),0)</f>
        <v>0</v>
      </c>
      <c r="AC3651" s="134"/>
      <c r="AD3651" s="194">
        <f t="shared" si="240"/>
        <v>0</v>
      </c>
      <c r="AE3651" s="124" t="str">
        <f t="shared" si="239"/>
        <v/>
      </c>
      <c r="AF3651" s="195" t="str">
        <f t="shared" si="241"/>
        <v/>
      </c>
      <c r="AG3651" s="194" t="str">
        <f t="shared" si="242"/>
        <v/>
      </c>
      <c r="AH3651" s="194">
        <f>IF(AG3651="",0,IF(ISERROR(VLOOKUP(AG3651,AG$7:AG3650,1,FALSE)),1,0))</f>
        <v>0</v>
      </c>
      <c r="AI3651" s="194"/>
    </row>
    <row r="3652" spans="1:35" ht="16.5" customHeight="1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75">
        <f>IF(AND($X$5012&lt;&gt;" ",$X$5012&lt;&gt;0),IF(X3652=$X$5012,1+COUNTIF(U$7:U3651,"&gt;0"),0),0)</f>
        <v>0</v>
      </c>
      <c r="V3652" s="178" t="s">
        <v>3841</v>
      </c>
      <c r="W3652" s="130"/>
      <c r="X3652" s="131"/>
      <c r="Y3652" s="131"/>
      <c r="Z3652" s="206"/>
      <c r="AA3652" s="134"/>
      <c r="AB3652" s="174">
        <f>IF(AC3652="totale",SUMIF(AA$7:AA3652,"somma",Z$7:Z3652)-SUMIF(AC$7:AC3651,"totale",AB$7:AB3651),0)</f>
        <v>0</v>
      </c>
      <c r="AC3652" s="134"/>
      <c r="AD3652" s="194">
        <f t="shared" si="240"/>
        <v>0</v>
      </c>
      <c r="AE3652" s="124" t="str">
        <f t="shared" si="239"/>
        <v/>
      </c>
      <c r="AF3652" s="195" t="str">
        <f t="shared" si="241"/>
        <v/>
      </c>
      <c r="AG3652" s="194" t="str">
        <f t="shared" si="242"/>
        <v/>
      </c>
      <c r="AH3652" s="194">
        <f>IF(AG3652="",0,IF(ISERROR(VLOOKUP(AG3652,AG$7:AG3651,1,FALSE)),1,0))</f>
        <v>0</v>
      </c>
      <c r="AI3652" s="194"/>
    </row>
    <row r="3653" spans="1:35" ht="16.5" customHeight="1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75">
        <f>IF(AND($X$5012&lt;&gt;" ",$X$5012&lt;&gt;0),IF(X3653=$X$5012,1+COUNTIF(U$7:U3652,"&gt;0"),0),0)</f>
        <v>0</v>
      </c>
      <c r="V3653" s="178" t="s">
        <v>3842</v>
      </c>
      <c r="W3653" s="130"/>
      <c r="X3653" s="131"/>
      <c r="Y3653" s="131"/>
      <c r="Z3653" s="206"/>
      <c r="AA3653" s="134"/>
      <c r="AB3653" s="174">
        <f>IF(AC3653="totale",SUMIF(AA$7:AA3653,"somma",Z$7:Z3653)-SUMIF(AC$7:AC3652,"totale",AB$7:AB3652),0)</f>
        <v>0</v>
      </c>
      <c r="AC3653" s="134"/>
      <c r="AD3653" s="194">
        <f t="shared" si="240"/>
        <v>0</v>
      </c>
      <c r="AE3653" s="124" t="str">
        <f t="shared" si="239"/>
        <v/>
      </c>
      <c r="AF3653" s="195" t="str">
        <f t="shared" si="241"/>
        <v/>
      </c>
      <c r="AG3653" s="194" t="str">
        <f t="shared" si="242"/>
        <v/>
      </c>
      <c r="AH3653" s="194">
        <f>IF(AG3653="",0,IF(ISERROR(VLOOKUP(AG3653,AG$7:AG3652,1,FALSE)),1,0))</f>
        <v>0</v>
      </c>
      <c r="AI3653" s="194"/>
    </row>
    <row r="3654" spans="1:35" ht="16.5" customHeight="1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75">
        <f>IF(AND($X$5012&lt;&gt;" ",$X$5012&lt;&gt;0),IF(X3654=$X$5012,1+COUNTIF(U$7:U3653,"&gt;0"),0),0)</f>
        <v>0</v>
      </c>
      <c r="V3654" s="178" t="s">
        <v>3843</v>
      </c>
      <c r="W3654" s="130"/>
      <c r="X3654" s="131"/>
      <c r="Y3654" s="131"/>
      <c r="Z3654" s="206"/>
      <c r="AA3654" s="134"/>
      <c r="AB3654" s="174">
        <f>IF(AC3654="totale",SUMIF(AA$7:AA3654,"somma",Z$7:Z3654)-SUMIF(AC$7:AC3653,"totale",AB$7:AB3653),0)</f>
        <v>0</v>
      </c>
      <c r="AC3654" s="134"/>
      <c r="AD3654" s="194">
        <f t="shared" si="240"/>
        <v>0</v>
      </c>
      <c r="AE3654" s="124" t="str">
        <f t="shared" ref="AE3654:AE3717" si="243">IF(W3654&gt;0,CONCATENATE(MONTH(W3654)&amp;X3654),"")</f>
        <v/>
      </c>
      <c r="AF3654" s="195" t="str">
        <f t="shared" si="241"/>
        <v/>
      </c>
      <c r="AG3654" s="194" t="str">
        <f t="shared" si="242"/>
        <v/>
      </c>
      <c r="AH3654" s="194">
        <f>IF(AG3654="",0,IF(ISERROR(VLOOKUP(AG3654,AG$7:AG3653,1,FALSE)),1,0))</f>
        <v>0</v>
      </c>
      <c r="AI3654" s="194"/>
    </row>
    <row r="3655" spans="1:35" ht="16.5" customHeight="1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75">
        <f>IF(AND($X$5012&lt;&gt;" ",$X$5012&lt;&gt;0),IF(X3655=$X$5012,1+COUNTIF(U$7:U3654,"&gt;0"),0),0)</f>
        <v>0</v>
      </c>
      <c r="V3655" s="178" t="s">
        <v>3844</v>
      </c>
      <c r="W3655" s="130"/>
      <c r="X3655" s="131"/>
      <c r="Y3655" s="131"/>
      <c r="Z3655" s="206"/>
      <c r="AA3655" s="134"/>
      <c r="AB3655" s="174">
        <f>IF(AC3655="totale",SUMIF(AA$7:AA3655,"somma",Z$7:Z3655)-SUMIF(AC$7:AC3654,"totale",AB$7:AB3654),0)</f>
        <v>0</v>
      </c>
      <c r="AC3655" s="134"/>
      <c r="AD3655" s="194">
        <f t="shared" si="240"/>
        <v>0</v>
      </c>
      <c r="AE3655" s="124" t="str">
        <f t="shared" si="243"/>
        <v/>
      </c>
      <c r="AF3655" s="195" t="str">
        <f t="shared" si="241"/>
        <v/>
      </c>
      <c r="AG3655" s="194" t="str">
        <f t="shared" si="242"/>
        <v/>
      </c>
      <c r="AH3655" s="194">
        <f>IF(AG3655="",0,IF(ISERROR(VLOOKUP(AG3655,AG$7:AG3654,1,FALSE)),1,0))</f>
        <v>0</v>
      </c>
      <c r="AI3655" s="194"/>
    </row>
    <row r="3656" spans="1:35" ht="16.5" customHeight="1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75">
        <f>IF(AND($X$5012&lt;&gt;" ",$X$5012&lt;&gt;0),IF(X3656=$X$5012,1+COUNTIF(U$7:U3655,"&gt;0"),0),0)</f>
        <v>0</v>
      </c>
      <c r="V3656" s="178" t="s">
        <v>3845</v>
      </c>
      <c r="W3656" s="130"/>
      <c r="X3656" s="131"/>
      <c r="Y3656" s="131"/>
      <c r="Z3656" s="206"/>
      <c r="AA3656" s="134"/>
      <c r="AB3656" s="174">
        <f>IF(AC3656="totale",SUMIF(AA$7:AA3656,"somma",Z$7:Z3656)-SUMIF(AC$7:AC3655,"totale",AB$7:AB3655),0)</f>
        <v>0</v>
      </c>
      <c r="AC3656" s="134"/>
      <c r="AD3656" s="194">
        <f t="shared" ref="AD3656:AD3719" si="244">IF(ISBLANK(X3656),0,VLOOKUP(X3656,$B$8:$E$57,1,FALSE))</f>
        <v>0</v>
      </c>
      <c r="AE3656" s="124" t="str">
        <f t="shared" si="243"/>
        <v/>
      </c>
      <c r="AF3656" s="195" t="str">
        <f t="shared" ref="AF3656:AF3719" si="245">IF(OR(AND(Z3656&lt;&gt;0,ISBLANK(X3656)),ISERROR(AD3656)),"ERR","")</f>
        <v/>
      </c>
      <c r="AG3656" s="194" t="str">
        <f t="shared" si="242"/>
        <v/>
      </c>
      <c r="AH3656" s="194">
        <f>IF(AG3656="",0,IF(ISERROR(VLOOKUP(AG3656,AG$7:AG3655,1,FALSE)),1,0))</f>
        <v>0</v>
      </c>
      <c r="AI3656" s="194"/>
    </row>
    <row r="3657" spans="1:35" ht="16.5" customHeight="1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75">
        <f>IF(AND($X$5012&lt;&gt;" ",$X$5012&lt;&gt;0),IF(X3657=$X$5012,1+COUNTIF(U$7:U3656,"&gt;0"),0),0)</f>
        <v>0</v>
      </c>
      <c r="V3657" s="178" t="s">
        <v>3846</v>
      </c>
      <c r="W3657" s="130"/>
      <c r="X3657" s="131"/>
      <c r="Y3657" s="131"/>
      <c r="Z3657" s="206"/>
      <c r="AA3657" s="134"/>
      <c r="AB3657" s="174">
        <f>IF(AC3657="totale",SUMIF(AA$7:AA3657,"somma",Z$7:Z3657)-SUMIF(AC$7:AC3656,"totale",AB$7:AB3656),0)</f>
        <v>0</v>
      </c>
      <c r="AC3657" s="134"/>
      <c r="AD3657" s="194">
        <f t="shared" si="244"/>
        <v>0</v>
      </c>
      <c r="AE3657" s="124" t="str">
        <f t="shared" si="243"/>
        <v/>
      </c>
      <c r="AF3657" s="195" t="str">
        <f t="shared" si="245"/>
        <v/>
      </c>
      <c r="AG3657" s="194" t="str">
        <f t="shared" si="242"/>
        <v/>
      </c>
      <c r="AH3657" s="194">
        <f>IF(AG3657="",0,IF(ISERROR(VLOOKUP(AG3657,AG$7:AG3656,1,FALSE)),1,0))</f>
        <v>0</v>
      </c>
      <c r="AI3657" s="194"/>
    </row>
    <row r="3658" spans="1:35" ht="16.5" customHeight="1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75">
        <f>IF(AND($X$5012&lt;&gt;" ",$X$5012&lt;&gt;0),IF(X3658=$X$5012,1+COUNTIF(U$7:U3657,"&gt;0"),0),0)</f>
        <v>0</v>
      </c>
      <c r="V3658" s="178" t="s">
        <v>3847</v>
      </c>
      <c r="W3658" s="130"/>
      <c r="X3658" s="131"/>
      <c r="Y3658" s="131"/>
      <c r="Z3658" s="206"/>
      <c r="AA3658" s="134"/>
      <c r="AB3658" s="174">
        <f>IF(AC3658="totale",SUMIF(AA$7:AA3658,"somma",Z$7:Z3658)-SUMIF(AC$7:AC3657,"totale",AB$7:AB3657),0)</f>
        <v>0</v>
      </c>
      <c r="AC3658" s="134"/>
      <c r="AD3658" s="194">
        <f t="shared" si="244"/>
        <v>0</v>
      </c>
      <c r="AE3658" s="124" t="str">
        <f t="shared" si="243"/>
        <v/>
      </c>
      <c r="AF3658" s="195" t="str">
        <f t="shared" si="245"/>
        <v/>
      </c>
      <c r="AG3658" s="194" t="str">
        <f t="shared" ref="AG3658:AG3721" si="246">IF(W3658&gt;0,CONCATENATE(MONTH(W3658),"-",YEAR(W3658)),"")</f>
        <v/>
      </c>
      <c r="AH3658" s="194">
        <f>IF(AG3658="",0,IF(ISERROR(VLOOKUP(AG3658,AG$7:AG3657,1,FALSE)),1,0))</f>
        <v>0</v>
      </c>
      <c r="AI3658" s="194"/>
    </row>
    <row r="3659" spans="1:35" ht="16.5" customHeight="1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75">
        <f>IF(AND($X$5012&lt;&gt;" ",$X$5012&lt;&gt;0),IF(X3659=$X$5012,1+COUNTIF(U$7:U3658,"&gt;0"),0),0)</f>
        <v>0</v>
      </c>
      <c r="V3659" s="178" t="s">
        <v>3848</v>
      </c>
      <c r="W3659" s="130"/>
      <c r="X3659" s="131"/>
      <c r="Y3659" s="131"/>
      <c r="Z3659" s="206"/>
      <c r="AA3659" s="134"/>
      <c r="AB3659" s="174">
        <f>IF(AC3659="totale",SUMIF(AA$7:AA3659,"somma",Z$7:Z3659)-SUMIF(AC$7:AC3658,"totale",AB$7:AB3658),0)</f>
        <v>0</v>
      </c>
      <c r="AC3659" s="134"/>
      <c r="AD3659" s="194">
        <f t="shared" si="244"/>
        <v>0</v>
      </c>
      <c r="AE3659" s="124" t="str">
        <f t="shared" si="243"/>
        <v/>
      </c>
      <c r="AF3659" s="195" t="str">
        <f t="shared" si="245"/>
        <v/>
      </c>
      <c r="AG3659" s="194" t="str">
        <f t="shared" si="246"/>
        <v/>
      </c>
      <c r="AH3659" s="194">
        <f>IF(AG3659="",0,IF(ISERROR(VLOOKUP(AG3659,AG$7:AG3658,1,FALSE)),1,0))</f>
        <v>0</v>
      </c>
      <c r="AI3659" s="194"/>
    </row>
    <row r="3660" spans="1:35" ht="16.5" customHeight="1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75">
        <f>IF(AND($X$5012&lt;&gt;" ",$X$5012&lt;&gt;0),IF(X3660=$X$5012,1+COUNTIF(U$7:U3659,"&gt;0"),0),0)</f>
        <v>0</v>
      </c>
      <c r="V3660" s="178" t="s">
        <v>3849</v>
      </c>
      <c r="W3660" s="130"/>
      <c r="X3660" s="131"/>
      <c r="Y3660" s="131"/>
      <c r="Z3660" s="206"/>
      <c r="AA3660" s="134"/>
      <c r="AB3660" s="174">
        <f>IF(AC3660="totale",SUMIF(AA$7:AA3660,"somma",Z$7:Z3660)-SUMIF(AC$7:AC3659,"totale",AB$7:AB3659),0)</f>
        <v>0</v>
      </c>
      <c r="AC3660" s="134"/>
      <c r="AD3660" s="194">
        <f t="shared" si="244"/>
        <v>0</v>
      </c>
      <c r="AE3660" s="124" t="str">
        <f t="shared" si="243"/>
        <v/>
      </c>
      <c r="AF3660" s="195" t="str">
        <f t="shared" si="245"/>
        <v/>
      </c>
      <c r="AG3660" s="194" t="str">
        <f t="shared" si="246"/>
        <v/>
      </c>
      <c r="AH3660" s="194">
        <f>IF(AG3660="",0,IF(ISERROR(VLOOKUP(AG3660,AG$7:AG3659,1,FALSE)),1,0))</f>
        <v>0</v>
      </c>
      <c r="AI3660" s="194"/>
    </row>
    <row r="3661" spans="1:35" ht="16.5" customHeight="1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75">
        <f>IF(AND($X$5012&lt;&gt;" ",$X$5012&lt;&gt;0),IF(X3661=$X$5012,1+COUNTIF(U$7:U3660,"&gt;0"),0),0)</f>
        <v>0</v>
      </c>
      <c r="V3661" s="178" t="s">
        <v>3850</v>
      </c>
      <c r="W3661" s="130"/>
      <c r="X3661" s="131"/>
      <c r="Y3661" s="131"/>
      <c r="Z3661" s="206"/>
      <c r="AA3661" s="134"/>
      <c r="AB3661" s="174">
        <f>IF(AC3661="totale",SUMIF(AA$7:AA3661,"somma",Z$7:Z3661)-SUMIF(AC$7:AC3660,"totale",AB$7:AB3660),0)</f>
        <v>0</v>
      </c>
      <c r="AC3661" s="134"/>
      <c r="AD3661" s="194">
        <f t="shared" si="244"/>
        <v>0</v>
      </c>
      <c r="AE3661" s="124" t="str">
        <f t="shared" si="243"/>
        <v/>
      </c>
      <c r="AF3661" s="195" t="str">
        <f t="shared" si="245"/>
        <v/>
      </c>
      <c r="AG3661" s="194" t="str">
        <f t="shared" si="246"/>
        <v/>
      </c>
      <c r="AH3661" s="194">
        <f>IF(AG3661="",0,IF(ISERROR(VLOOKUP(AG3661,AG$7:AG3660,1,FALSE)),1,0))</f>
        <v>0</v>
      </c>
      <c r="AI3661" s="194"/>
    </row>
    <row r="3662" spans="1:35" ht="16.5" customHeight="1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75">
        <f>IF(AND($X$5012&lt;&gt;" ",$X$5012&lt;&gt;0),IF(X3662=$X$5012,1+COUNTIF(U$7:U3661,"&gt;0"),0),0)</f>
        <v>0</v>
      </c>
      <c r="V3662" s="178" t="s">
        <v>3851</v>
      </c>
      <c r="W3662" s="130"/>
      <c r="X3662" s="131"/>
      <c r="Y3662" s="131"/>
      <c r="Z3662" s="206"/>
      <c r="AA3662" s="134"/>
      <c r="AB3662" s="174">
        <f>IF(AC3662="totale",SUMIF(AA$7:AA3662,"somma",Z$7:Z3662)-SUMIF(AC$7:AC3661,"totale",AB$7:AB3661),0)</f>
        <v>0</v>
      </c>
      <c r="AC3662" s="134"/>
      <c r="AD3662" s="194">
        <f t="shared" si="244"/>
        <v>0</v>
      </c>
      <c r="AE3662" s="124" t="str">
        <f t="shared" si="243"/>
        <v/>
      </c>
      <c r="AF3662" s="195" t="str">
        <f t="shared" si="245"/>
        <v/>
      </c>
      <c r="AG3662" s="194" t="str">
        <f t="shared" si="246"/>
        <v/>
      </c>
      <c r="AH3662" s="194">
        <f>IF(AG3662="",0,IF(ISERROR(VLOOKUP(AG3662,AG$7:AG3661,1,FALSE)),1,0))</f>
        <v>0</v>
      </c>
      <c r="AI3662" s="194"/>
    </row>
    <row r="3663" spans="1:35" ht="16.5" customHeight="1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75">
        <f>IF(AND($X$5012&lt;&gt;" ",$X$5012&lt;&gt;0),IF(X3663=$X$5012,1+COUNTIF(U$7:U3662,"&gt;0"),0),0)</f>
        <v>0</v>
      </c>
      <c r="V3663" s="178" t="s">
        <v>3852</v>
      </c>
      <c r="W3663" s="130"/>
      <c r="X3663" s="131"/>
      <c r="Y3663" s="131"/>
      <c r="Z3663" s="206"/>
      <c r="AA3663" s="134"/>
      <c r="AB3663" s="174">
        <f>IF(AC3663="totale",SUMIF(AA$7:AA3663,"somma",Z$7:Z3663)-SUMIF(AC$7:AC3662,"totale",AB$7:AB3662),0)</f>
        <v>0</v>
      </c>
      <c r="AC3663" s="134"/>
      <c r="AD3663" s="194">
        <f t="shared" si="244"/>
        <v>0</v>
      </c>
      <c r="AE3663" s="124" t="str">
        <f t="shared" si="243"/>
        <v/>
      </c>
      <c r="AF3663" s="195" t="str">
        <f t="shared" si="245"/>
        <v/>
      </c>
      <c r="AG3663" s="194" t="str">
        <f t="shared" si="246"/>
        <v/>
      </c>
      <c r="AH3663" s="194">
        <f>IF(AG3663="",0,IF(ISERROR(VLOOKUP(AG3663,AG$7:AG3662,1,FALSE)),1,0))</f>
        <v>0</v>
      </c>
      <c r="AI3663" s="194"/>
    </row>
    <row r="3664" spans="1:35" ht="16.5" customHeight="1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75">
        <f>IF(AND($X$5012&lt;&gt;" ",$X$5012&lt;&gt;0),IF(X3664=$X$5012,1+COUNTIF(U$7:U3663,"&gt;0"),0),0)</f>
        <v>0</v>
      </c>
      <c r="V3664" s="178" t="s">
        <v>3853</v>
      </c>
      <c r="W3664" s="130"/>
      <c r="X3664" s="131"/>
      <c r="Y3664" s="131"/>
      <c r="Z3664" s="206"/>
      <c r="AA3664" s="134"/>
      <c r="AB3664" s="174">
        <f>IF(AC3664="totale",SUMIF(AA$7:AA3664,"somma",Z$7:Z3664)-SUMIF(AC$7:AC3663,"totale",AB$7:AB3663),0)</f>
        <v>0</v>
      </c>
      <c r="AC3664" s="134"/>
      <c r="AD3664" s="194">
        <f t="shared" si="244"/>
        <v>0</v>
      </c>
      <c r="AE3664" s="124" t="str">
        <f t="shared" si="243"/>
        <v/>
      </c>
      <c r="AF3664" s="195" t="str">
        <f t="shared" si="245"/>
        <v/>
      </c>
      <c r="AG3664" s="194" t="str">
        <f t="shared" si="246"/>
        <v/>
      </c>
      <c r="AH3664" s="194">
        <f>IF(AG3664="",0,IF(ISERROR(VLOOKUP(AG3664,AG$7:AG3663,1,FALSE)),1,0))</f>
        <v>0</v>
      </c>
      <c r="AI3664" s="194"/>
    </row>
    <row r="3665" spans="1:35" ht="16.5" customHeight="1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75">
        <f>IF(AND($X$5012&lt;&gt;" ",$X$5012&lt;&gt;0),IF(X3665=$X$5012,1+COUNTIF(U$7:U3664,"&gt;0"),0),0)</f>
        <v>0</v>
      </c>
      <c r="V3665" s="178" t="s">
        <v>3854</v>
      </c>
      <c r="W3665" s="130"/>
      <c r="X3665" s="131"/>
      <c r="Y3665" s="131"/>
      <c r="Z3665" s="206"/>
      <c r="AA3665" s="134"/>
      <c r="AB3665" s="174">
        <f>IF(AC3665="totale",SUMIF(AA$7:AA3665,"somma",Z$7:Z3665)-SUMIF(AC$7:AC3664,"totale",AB$7:AB3664),0)</f>
        <v>0</v>
      </c>
      <c r="AC3665" s="134"/>
      <c r="AD3665" s="194">
        <f t="shared" si="244"/>
        <v>0</v>
      </c>
      <c r="AE3665" s="124" t="str">
        <f t="shared" si="243"/>
        <v/>
      </c>
      <c r="AF3665" s="195" t="str">
        <f t="shared" si="245"/>
        <v/>
      </c>
      <c r="AG3665" s="194" t="str">
        <f t="shared" si="246"/>
        <v/>
      </c>
      <c r="AH3665" s="194">
        <f>IF(AG3665="",0,IF(ISERROR(VLOOKUP(AG3665,AG$7:AG3664,1,FALSE)),1,0))</f>
        <v>0</v>
      </c>
      <c r="AI3665" s="194"/>
    </row>
    <row r="3666" spans="1:35" ht="16.5" customHeight="1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75">
        <f>IF(AND($X$5012&lt;&gt;" ",$X$5012&lt;&gt;0),IF(X3666=$X$5012,1+COUNTIF(U$7:U3665,"&gt;0"),0),0)</f>
        <v>0</v>
      </c>
      <c r="V3666" s="178" t="s">
        <v>3855</v>
      </c>
      <c r="W3666" s="130"/>
      <c r="X3666" s="131"/>
      <c r="Y3666" s="131"/>
      <c r="Z3666" s="206"/>
      <c r="AA3666" s="134"/>
      <c r="AB3666" s="174">
        <f>IF(AC3666="totale",SUMIF(AA$7:AA3666,"somma",Z$7:Z3666)-SUMIF(AC$7:AC3665,"totale",AB$7:AB3665),0)</f>
        <v>0</v>
      </c>
      <c r="AC3666" s="134"/>
      <c r="AD3666" s="194">
        <f t="shared" si="244"/>
        <v>0</v>
      </c>
      <c r="AE3666" s="124" t="str">
        <f t="shared" si="243"/>
        <v/>
      </c>
      <c r="AF3666" s="195" t="str">
        <f t="shared" si="245"/>
        <v/>
      </c>
      <c r="AG3666" s="194" t="str">
        <f t="shared" si="246"/>
        <v/>
      </c>
      <c r="AH3666" s="194">
        <f>IF(AG3666="",0,IF(ISERROR(VLOOKUP(AG3666,AG$7:AG3665,1,FALSE)),1,0))</f>
        <v>0</v>
      </c>
      <c r="AI3666" s="194"/>
    </row>
    <row r="3667" spans="1:35" ht="16.5" customHeight="1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75">
        <f>IF(AND($X$5012&lt;&gt;" ",$X$5012&lt;&gt;0),IF(X3667=$X$5012,1+COUNTIF(U$7:U3666,"&gt;0"),0),0)</f>
        <v>0</v>
      </c>
      <c r="V3667" s="178" t="s">
        <v>3856</v>
      </c>
      <c r="W3667" s="130"/>
      <c r="X3667" s="131"/>
      <c r="Y3667" s="131"/>
      <c r="Z3667" s="206"/>
      <c r="AA3667" s="134"/>
      <c r="AB3667" s="174">
        <f>IF(AC3667="totale",SUMIF(AA$7:AA3667,"somma",Z$7:Z3667)-SUMIF(AC$7:AC3666,"totale",AB$7:AB3666),0)</f>
        <v>0</v>
      </c>
      <c r="AC3667" s="134"/>
      <c r="AD3667" s="194">
        <f t="shared" si="244"/>
        <v>0</v>
      </c>
      <c r="AE3667" s="124" t="str">
        <f t="shared" si="243"/>
        <v/>
      </c>
      <c r="AF3667" s="195" t="str">
        <f t="shared" si="245"/>
        <v/>
      </c>
      <c r="AG3667" s="194" t="str">
        <f t="shared" si="246"/>
        <v/>
      </c>
      <c r="AH3667" s="194">
        <f>IF(AG3667="",0,IF(ISERROR(VLOOKUP(AG3667,AG$7:AG3666,1,FALSE)),1,0))</f>
        <v>0</v>
      </c>
      <c r="AI3667" s="194"/>
    </row>
    <row r="3668" spans="1:35" ht="16.5" customHeight="1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75">
        <f>IF(AND($X$5012&lt;&gt;" ",$X$5012&lt;&gt;0),IF(X3668=$X$5012,1+COUNTIF(U$7:U3667,"&gt;0"),0),0)</f>
        <v>0</v>
      </c>
      <c r="V3668" s="178" t="s">
        <v>3857</v>
      </c>
      <c r="W3668" s="130"/>
      <c r="X3668" s="131"/>
      <c r="Y3668" s="131"/>
      <c r="Z3668" s="206"/>
      <c r="AA3668" s="134"/>
      <c r="AB3668" s="174">
        <f>IF(AC3668="totale",SUMIF(AA$7:AA3668,"somma",Z$7:Z3668)-SUMIF(AC$7:AC3667,"totale",AB$7:AB3667),0)</f>
        <v>0</v>
      </c>
      <c r="AC3668" s="134"/>
      <c r="AD3668" s="194">
        <f t="shared" si="244"/>
        <v>0</v>
      </c>
      <c r="AE3668" s="124" t="str">
        <f t="shared" si="243"/>
        <v/>
      </c>
      <c r="AF3668" s="195" t="str">
        <f t="shared" si="245"/>
        <v/>
      </c>
      <c r="AG3668" s="194" t="str">
        <f t="shared" si="246"/>
        <v/>
      </c>
      <c r="AH3668" s="194">
        <f>IF(AG3668="",0,IF(ISERROR(VLOOKUP(AG3668,AG$7:AG3667,1,FALSE)),1,0))</f>
        <v>0</v>
      </c>
      <c r="AI3668" s="194"/>
    </row>
    <row r="3669" spans="1:35" ht="16.5" customHeight="1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75">
        <f>IF(AND($X$5012&lt;&gt;" ",$X$5012&lt;&gt;0),IF(X3669=$X$5012,1+COUNTIF(U$7:U3668,"&gt;0"),0),0)</f>
        <v>0</v>
      </c>
      <c r="V3669" s="178" t="s">
        <v>3858</v>
      </c>
      <c r="W3669" s="130"/>
      <c r="X3669" s="131"/>
      <c r="Y3669" s="131"/>
      <c r="Z3669" s="206"/>
      <c r="AA3669" s="134"/>
      <c r="AB3669" s="174">
        <f>IF(AC3669="totale",SUMIF(AA$7:AA3669,"somma",Z$7:Z3669)-SUMIF(AC$7:AC3668,"totale",AB$7:AB3668),0)</f>
        <v>0</v>
      </c>
      <c r="AC3669" s="134"/>
      <c r="AD3669" s="194">
        <f t="shared" si="244"/>
        <v>0</v>
      </c>
      <c r="AE3669" s="124" t="str">
        <f t="shared" si="243"/>
        <v/>
      </c>
      <c r="AF3669" s="195" t="str">
        <f t="shared" si="245"/>
        <v/>
      </c>
      <c r="AG3669" s="194" t="str">
        <f t="shared" si="246"/>
        <v/>
      </c>
      <c r="AH3669" s="194">
        <f>IF(AG3669="",0,IF(ISERROR(VLOOKUP(AG3669,AG$7:AG3668,1,FALSE)),1,0))</f>
        <v>0</v>
      </c>
      <c r="AI3669" s="194"/>
    </row>
    <row r="3670" spans="1:35" ht="16.5" customHeight="1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75">
        <f>IF(AND($X$5012&lt;&gt;" ",$X$5012&lt;&gt;0),IF(X3670=$X$5012,1+COUNTIF(U$7:U3669,"&gt;0"),0),0)</f>
        <v>0</v>
      </c>
      <c r="V3670" s="178" t="s">
        <v>3859</v>
      </c>
      <c r="W3670" s="130"/>
      <c r="X3670" s="131"/>
      <c r="Y3670" s="131"/>
      <c r="Z3670" s="206"/>
      <c r="AA3670" s="134"/>
      <c r="AB3670" s="174">
        <f>IF(AC3670="totale",SUMIF(AA$7:AA3670,"somma",Z$7:Z3670)-SUMIF(AC$7:AC3669,"totale",AB$7:AB3669),0)</f>
        <v>0</v>
      </c>
      <c r="AC3670" s="134"/>
      <c r="AD3670" s="194">
        <f t="shared" si="244"/>
        <v>0</v>
      </c>
      <c r="AE3670" s="124" t="str">
        <f t="shared" si="243"/>
        <v/>
      </c>
      <c r="AF3670" s="195" t="str">
        <f t="shared" si="245"/>
        <v/>
      </c>
      <c r="AG3670" s="194" t="str">
        <f t="shared" si="246"/>
        <v/>
      </c>
      <c r="AH3670" s="194">
        <f>IF(AG3670="",0,IF(ISERROR(VLOOKUP(AG3670,AG$7:AG3669,1,FALSE)),1,0))</f>
        <v>0</v>
      </c>
      <c r="AI3670" s="194"/>
    </row>
    <row r="3671" spans="1:35" ht="16.5" customHeight="1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75">
        <f>IF(AND($X$5012&lt;&gt;" ",$X$5012&lt;&gt;0),IF(X3671=$X$5012,1+COUNTIF(U$7:U3670,"&gt;0"),0),0)</f>
        <v>0</v>
      </c>
      <c r="V3671" s="178" t="s">
        <v>3860</v>
      </c>
      <c r="W3671" s="130"/>
      <c r="X3671" s="131"/>
      <c r="Y3671" s="131"/>
      <c r="Z3671" s="206"/>
      <c r="AA3671" s="134"/>
      <c r="AB3671" s="174">
        <f>IF(AC3671="totale",SUMIF(AA$7:AA3671,"somma",Z$7:Z3671)-SUMIF(AC$7:AC3670,"totale",AB$7:AB3670),0)</f>
        <v>0</v>
      </c>
      <c r="AC3671" s="134"/>
      <c r="AD3671" s="194">
        <f t="shared" si="244"/>
        <v>0</v>
      </c>
      <c r="AE3671" s="124" t="str">
        <f t="shared" si="243"/>
        <v/>
      </c>
      <c r="AF3671" s="195" t="str">
        <f t="shared" si="245"/>
        <v/>
      </c>
      <c r="AG3671" s="194" t="str">
        <f t="shared" si="246"/>
        <v/>
      </c>
      <c r="AH3671" s="194">
        <f>IF(AG3671="",0,IF(ISERROR(VLOOKUP(AG3671,AG$7:AG3670,1,FALSE)),1,0))</f>
        <v>0</v>
      </c>
      <c r="AI3671" s="194"/>
    </row>
    <row r="3672" spans="1:35" ht="16.5" customHeight="1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75">
        <f>IF(AND($X$5012&lt;&gt;" ",$X$5012&lt;&gt;0),IF(X3672=$X$5012,1+COUNTIF(U$7:U3671,"&gt;0"),0),0)</f>
        <v>0</v>
      </c>
      <c r="V3672" s="178" t="s">
        <v>3861</v>
      </c>
      <c r="W3672" s="130"/>
      <c r="X3672" s="131"/>
      <c r="Y3672" s="131"/>
      <c r="Z3672" s="206"/>
      <c r="AA3672" s="134"/>
      <c r="AB3672" s="174">
        <f>IF(AC3672="totale",SUMIF(AA$7:AA3672,"somma",Z$7:Z3672)-SUMIF(AC$7:AC3671,"totale",AB$7:AB3671),0)</f>
        <v>0</v>
      </c>
      <c r="AC3672" s="134"/>
      <c r="AD3672" s="194">
        <f t="shared" si="244"/>
        <v>0</v>
      </c>
      <c r="AE3672" s="124" t="str">
        <f t="shared" si="243"/>
        <v/>
      </c>
      <c r="AF3672" s="195" t="str">
        <f t="shared" si="245"/>
        <v/>
      </c>
      <c r="AG3672" s="194" t="str">
        <f t="shared" si="246"/>
        <v/>
      </c>
      <c r="AH3672" s="194">
        <f>IF(AG3672="",0,IF(ISERROR(VLOOKUP(AG3672,AG$7:AG3671,1,FALSE)),1,0))</f>
        <v>0</v>
      </c>
      <c r="AI3672" s="194"/>
    </row>
    <row r="3673" spans="1:35" ht="16.5" customHeight="1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75">
        <f>IF(AND($X$5012&lt;&gt;" ",$X$5012&lt;&gt;0),IF(X3673=$X$5012,1+COUNTIF(U$7:U3672,"&gt;0"),0),0)</f>
        <v>0</v>
      </c>
      <c r="V3673" s="178" t="s">
        <v>3862</v>
      </c>
      <c r="W3673" s="130"/>
      <c r="X3673" s="131"/>
      <c r="Y3673" s="131"/>
      <c r="Z3673" s="206"/>
      <c r="AA3673" s="134"/>
      <c r="AB3673" s="174">
        <f>IF(AC3673="totale",SUMIF(AA$7:AA3673,"somma",Z$7:Z3673)-SUMIF(AC$7:AC3672,"totale",AB$7:AB3672),0)</f>
        <v>0</v>
      </c>
      <c r="AC3673" s="134"/>
      <c r="AD3673" s="194">
        <f t="shared" si="244"/>
        <v>0</v>
      </c>
      <c r="AE3673" s="124" t="str">
        <f t="shared" si="243"/>
        <v/>
      </c>
      <c r="AF3673" s="195" t="str">
        <f t="shared" si="245"/>
        <v/>
      </c>
      <c r="AG3673" s="194" t="str">
        <f t="shared" si="246"/>
        <v/>
      </c>
      <c r="AH3673" s="194">
        <f>IF(AG3673="",0,IF(ISERROR(VLOOKUP(AG3673,AG$7:AG3672,1,FALSE)),1,0))</f>
        <v>0</v>
      </c>
      <c r="AI3673" s="194"/>
    </row>
    <row r="3674" spans="1:35" ht="16.5" customHeight="1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75">
        <f>IF(AND($X$5012&lt;&gt;" ",$X$5012&lt;&gt;0),IF(X3674=$X$5012,1+COUNTIF(U$7:U3673,"&gt;0"),0),0)</f>
        <v>0</v>
      </c>
      <c r="V3674" s="178" t="s">
        <v>3863</v>
      </c>
      <c r="W3674" s="130"/>
      <c r="X3674" s="131"/>
      <c r="Y3674" s="131"/>
      <c r="Z3674" s="206"/>
      <c r="AA3674" s="134"/>
      <c r="AB3674" s="174">
        <f>IF(AC3674="totale",SUMIF(AA$7:AA3674,"somma",Z$7:Z3674)-SUMIF(AC$7:AC3673,"totale",AB$7:AB3673),0)</f>
        <v>0</v>
      </c>
      <c r="AC3674" s="134"/>
      <c r="AD3674" s="194">
        <f t="shared" si="244"/>
        <v>0</v>
      </c>
      <c r="AE3674" s="124" t="str">
        <f t="shared" si="243"/>
        <v/>
      </c>
      <c r="AF3674" s="195" t="str">
        <f t="shared" si="245"/>
        <v/>
      </c>
      <c r="AG3674" s="194" t="str">
        <f t="shared" si="246"/>
        <v/>
      </c>
      <c r="AH3674" s="194">
        <f>IF(AG3674="",0,IF(ISERROR(VLOOKUP(AG3674,AG$7:AG3673,1,FALSE)),1,0))</f>
        <v>0</v>
      </c>
      <c r="AI3674" s="194"/>
    </row>
    <row r="3675" spans="1:35" ht="16.5" customHeight="1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75">
        <f>IF(AND($X$5012&lt;&gt;" ",$X$5012&lt;&gt;0),IF(X3675=$X$5012,1+COUNTIF(U$7:U3674,"&gt;0"),0),0)</f>
        <v>0</v>
      </c>
      <c r="V3675" s="178" t="s">
        <v>3864</v>
      </c>
      <c r="W3675" s="130"/>
      <c r="X3675" s="131"/>
      <c r="Y3675" s="131"/>
      <c r="Z3675" s="206"/>
      <c r="AA3675" s="134"/>
      <c r="AB3675" s="174">
        <f>IF(AC3675="totale",SUMIF(AA$7:AA3675,"somma",Z$7:Z3675)-SUMIF(AC$7:AC3674,"totale",AB$7:AB3674),0)</f>
        <v>0</v>
      </c>
      <c r="AC3675" s="134"/>
      <c r="AD3675" s="194">
        <f t="shared" si="244"/>
        <v>0</v>
      </c>
      <c r="AE3675" s="124" t="str">
        <f t="shared" si="243"/>
        <v/>
      </c>
      <c r="AF3675" s="195" t="str">
        <f t="shared" si="245"/>
        <v/>
      </c>
      <c r="AG3675" s="194" t="str">
        <f t="shared" si="246"/>
        <v/>
      </c>
      <c r="AH3675" s="194">
        <f>IF(AG3675="",0,IF(ISERROR(VLOOKUP(AG3675,AG$7:AG3674,1,FALSE)),1,0))</f>
        <v>0</v>
      </c>
      <c r="AI3675" s="194"/>
    </row>
    <row r="3676" spans="1:35" ht="16.5" customHeight="1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75">
        <f>IF(AND($X$5012&lt;&gt;" ",$X$5012&lt;&gt;0),IF(X3676=$X$5012,1+COUNTIF(U$7:U3675,"&gt;0"),0),0)</f>
        <v>0</v>
      </c>
      <c r="V3676" s="178" t="s">
        <v>3865</v>
      </c>
      <c r="W3676" s="130"/>
      <c r="X3676" s="131"/>
      <c r="Y3676" s="131"/>
      <c r="Z3676" s="206"/>
      <c r="AA3676" s="134"/>
      <c r="AB3676" s="174">
        <f>IF(AC3676="totale",SUMIF(AA$7:AA3676,"somma",Z$7:Z3676)-SUMIF(AC$7:AC3675,"totale",AB$7:AB3675),0)</f>
        <v>0</v>
      </c>
      <c r="AC3676" s="134"/>
      <c r="AD3676" s="194">
        <f t="shared" si="244"/>
        <v>0</v>
      </c>
      <c r="AE3676" s="124" t="str">
        <f t="shared" si="243"/>
        <v/>
      </c>
      <c r="AF3676" s="195" t="str">
        <f t="shared" si="245"/>
        <v/>
      </c>
      <c r="AG3676" s="194" t="str">
        <f t="shared" si="246"/>
        <v/>
      </c>
      <c r="AH3676" s="194">
        <f>IF(AG3676="",0,IF(ISERROR(VLOOKUP(AG3676,AG$7:AG3675,1,FALSE)),1,0))</f>
        <v>0</v>
      </c>
      <c r="AI3676" s="194"/>
    </row>
    <row r="3677" spans="1:35" ht="16.5" customHeight="1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75">
        <f>IF(AND($X$5012&lt;&gt;" ",$X$5012&lt;&gt;0),IF(X3677=$X$5012,1+COUNTIF(U$7:U3676,"&gt;0"),0),0)</f>
        <v>0</v>
      </c>
      <c r="V3677" s="178" t="s">
        <v>3866</v>
      </c>
      <c r="W3677" s="130"/>
      <c r="X3677" s="131"/>
      <c r="Y3677" s="131"/>
      <c r="Z3677" s="206"/>
      <c r="AA3677" s="134"/>
      <c r="AB3677" s="174">
        <f>IF(AC3677="totale",SUMIF(AA$7:AA3677,"somma",Z$7:Z3677)-SUMIF(AC$7:AC3676,"totale",AB$7:AB3676),0)</f>
        <v>0</v>
      </c>
      <c r="AC3677" s="134"/>
      <c r="AD3677" s="194">
        <f t="shared" si="244"/>
        <v>0</v>
      </c>
      <c r="AE3677" s="124" t="str">
        <f t="shared" si="243"/>
        <v/>
      </c>
      <c r="AF3677" s="195" t="str">
        <f t="shared" si="245"/>
        <v/>
      </c>
      <c r="AG3677" s="194" t="str">
        <f t="shared" si="246"/>
        <v/>
      </c>
      <c r="AH3677" s="194">
        <f>IF(AG3677="",0,IF(ISERROR(VLOOKUP(AG3677,AG$7:AG3676,1,FALSE)),1,0))</f>
        <v>0</v>
      </c>
      <c r="AI3677" s="194"/>
    </row>
    <row r="3678" spans="1:35" ht="16.5" customHeight="1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75">
        <f>IF(AND($X$5012&lt;&gt;" ",$X$5012&lt;&gt;0),IF(X3678=$X$5012,1+COUNTIF(U$7:U3677,"&gt;0"),0),0)</f>
        <v>0</v>
      </c>
      <c r="V3678" s="178" t="s">
        <v>3867</v>
      </c>
      <c r="W3678" s="130"/>
      <c r="X3678" s="131"/>
      <c r="Y3678" s="131"/>
      <c r="Z3678" s="206"/>
      <c r="AA3678" s="134"/>
      <c r="AB3678" s="174">
        <f>IF(AC3678="totale",SUMIF(AA$7:AA3678,"somma",Z$7:Z3678)-SUMIF(AC$7:AC3677,"totale",AB$7:AB3677),0)</f>
        <v>0</v>
      </c>
      <c r="AC3678" s="134"/>
      <c r="AD3678" s="194">
        <f t="shared" si="244"/>
        <v>0</v>
      </c>
      <c r="AE3678" s="124" t="str">
        <f t="shared" si="243"/>
        <v/>
      </c>
      <c r="AF3678" s="195" t="str">
        <f t="shared" si="245"/>
        <v/>
      </c>
      <c r="AG3678" s="194" t="str">
        <f t="shared" si="246"/>
        <v/>
      </c>
      <c r="AH3678" s="194">
        <f>IF(AG3678="",0,IF(ISERROR(VLOOKUP(AG3678,AG$7:AG3677,1,FALSE)),1,0))</f>
        <v>0</v>
      </c>
      <c r="AI3678" s="194"/>
    </row>
    <row r="3679" spans="1:35" ht="16.5" customHeight="1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75">
        <f>IF(AND($X$5012&lt;&gt;" ",$X$5012&lt;&gt;0),IF(X3679=$X$5012,1+COUNTIF(U$7:U3678,"&gt;0"),0),0)</f>
        <v>0</v>
      </c>
      <c r="V3679" s="178" t="s">
        <v>3868</v>
      </c>
      <c r="W3679" s="130"/>
      <c r="X3679" s="131"/>
      <c r="Y3679" s="131"/>
      <c r="Z3679" s="206"/>
      <c r="AA3679" s="134"/>
      <c r="AB3679" s="174">
        <f>IF(AC3679="totale",SUMIF(AA$7:AA3679,"somma",Z$7:Z3679)-SUMIF(AC$7:AC3678,"totale",AB$7:AB3678),0)</f>
        <v>0</v>
      </c>
      <c r="AC3679" s="134"/>
      <c r="AD3679" s="194">
        <f t="shared" si="244"/>
        <v>0</v>
      </c>
      <c r="AE3679" s="124" t="str">
        <f t="shared" si="243"/>
        <v/>
      </c>
      <c r="AF3679" s="195" t="str">
        <f t="shared" si="245"/>
        <v/>
      </c>
      <c r="AG3679" s="194" t="str">
        <f t="shared" si="246"/>
        <v/>
      </c>
      <c r="AH3679" s="194">
        <f>IF(AG3679="",0,IF(ISERROR(VLOOKUP(AG3679,AG$7:AG3678,1,FALSE)),1,0))</f>
        <v>0</v>
      </c>
      <c r="AI3679" s="194"/>
    </row>
    <row r="3680" spans="1:35" ht="16.5" customHeight="1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75">
        <f>IF(AND($X$5012&lt;&gt;" ",$X$5012&lt;&gt;0),IF(X3680=$X$5012,1+COUNTIF(U$7:U3679,"&gt;0"),0),0)</f>
        <v>0</v>
      </c>
      <c r="V3680" s="178" t="s">
        <v>3869</v>
      </c>
      <c r="W3680" s="130"/>
      <c r="X3680" s="131"/>
      <c r="Y3680" s="131"/>
      <c r="Z3680" s="206"/>
      <c r="AA3680" s="134"/>
      <c r="AB3680" s="174">
        <f>IF(AC3680="totale",SUMIF(AA$7:AA3680,"somma",Z$7:Z3680)-SUMIF(AC$7:AC3679,"totale",AB$7:AB3679),0)</f>
        <v>0</v>
      </c>
      <c r="AC3680" s="134"/>
      <c r="AD3680" s="194">
        <f t="shared" si="244"/>
        <v>0</v>
      </c>
      <c r="AE3680" s="124" t="str">
        <f t="shared" si="243"/>
        <v/>
      </c>
      <c r="AF3680" s="195" t="str">
        <f t="shared" si="245"/>
        <v/>
      </c>
      <c r="AG3680" s="194" t="str">
        <f t="shared" si="246"/>
        <v/>
      </c>
      <c r="AH3680" s="194">
        <f>IF(AG3680="",0,IF(ISERROR(VLOOKUP(AG3680,AG$7:AG3679,1,FALSE)),1,0))</f>
        <v>0</v>
      </c>
      <c r="AI3680" s="194"/>
    </row>
    <row r="3681" spans="1:35" ht="16.5" customHeight="1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75">
        <f>IF(AND($X$5012&lt;&gt;" ",$X$5012&lt;&gt;0),IF(X3681=$X$5012,1+COUNTIF(U$7:U3680,"&gt;0"),0),0)</f>
        <v>0</v>
      </c>
      <c r="V3681" s="178" t="s">
        <v>3870</v>
      </c>
      <c r="W3681" s="130"/>
      <c r="X3681" s="131"/>
      <c r="Y3681" s="131"/>
      <c r="Z3681" s="206"/>
      <c r="AA3681" s="134"/>
      <c r="AB3681" s="174">
        <f>IF(AC3681="totale",SUMIF(AA$7:AA3681,"somma",Z$7:Z3681)-SUMIF(AC$7:AC3680,"totale",AB$7:AB3680),0)</f>
        <v>0</v>
      </c>
      <c r="AC3681" s="134"/>
      <c r="AD3681" s="194">
        <f t="shared" si="244"/>
        <v>0</v>
      </c>
      <c r="AE3681" s="124" t="str">
        <f t="shared" si="243"/>
        <v/>
      </c>
      <c r="AF3681" s="195" t="str">
        <f t="shared" si="245"/>
        <v/>
      </c>
      <c r="AG3681" s="194" t="str">
        <f t="shared" si="246"/>
        <v/>
      </c>
      <c r="AH3681" s="194">
        <f>IF(AG3681="",0,IF(ISERROR(VLOOKUP(AG3681,AG$7:AG3680,1,FALSE)),1,0))</f>
        <v>0</v>
      </c>
      <c r="AI3681" s="194"/>
    </row>
    <row r="3682" spans="1:35" ht="16.5" customHeight="1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75">
        <f>IF(AND($X$5012&lt;&gt;" ",$X$5012&lt;&gt;0),IF(X3682=$X$5012,1+COUNTIF(U$7:U3681,"&gt;0"),0),0)</f>
        <v>0</v>
      </c>
      <c r="V3682" s="178" t="s">
        <v>3871</v>
      </c>
      <c r="W3682" s="130"/>
      <c r="X3682" s="131"/>
      <c r="Y3682" s="131"/>
      <c r="Z3682" s="206"/>
      <c r="AA3682" s="134"/>
      <c r="AB3682" s="174">
        <f>IF(AC3682="totale",SUMIF(AA$7:AA3682,"somma",Z$7:Z3682)-SUMIF(AC$7:AC3681,"totale",AB$7:AB3681),0)</f>
        <v>0</v>
      </c>
      <c r="AC3682" s="134"/>
      <c r="AD3682" s="194">
        <f t="shared" si="244"/>
        <v>0</v>
      </c>
      <c r="AE3682" s="124" t="str">
        <f t="shared" si="243"/>
        <v/>
      </c>
      <c r="AF3682" s="195" t="str">
        <f t="shared" si="245"/>
        <v/>
      </c>
      <c r="AG3682" s="194" t="str">
        <f t="shared" si="246"/>
        <v/>
      </c>
      <c r="AH3682" s="194">
        <f>IF(AG3682="",0,IF(ISERROR(VLOOKUP(AG3682,AG$7:AG3681,1,FALSE)),1,0))</f>
        <v>0</v>
      </c>
      <c r="AI3682" s="194"/>
    </row>
    <row r="3683" spans="1:35" ht="16.5" customHeight="1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75">
        <f>IF(AND($X$5012&lt;&gt;" ",$X$5012&lt;&gt;0),IF(X3683=$X$5012,1+COUNTIF(U$7:U3682,"&gt;0"),0),0)</f>
        <v>0</v>
      </c>
      <c r="V3683" s="178" t="s">
        <v>3872</v>
      </c>
      <c r="W3683" s="130"/>
      <c r="X3683" s="131"/>
      <c r="Y3683" s="131"/>
      <c r="Z3683" s="206"/>
      <c r="AA3683" s="134"/>
      <c r="AB3683" s="174">
        <f>IF(AC3683="totale",SUMIF(AA$7:AA3683,"somma",Z$7:Z3683)-SUMIF(AC$7:AC3682,"totale",AB$7:AB3682),0)</f>
        <v>0</v>
      </c>
      <c r="AC3683" s="134"/>
      <c r="AD3683" s="194">
        <f t="shared" si="244"/>
        <v>0</v>
      </c>
      <c r="AE3683" s="124" t="str">
        <f t="shared" si="243"/>
        <v/>
      </c>
      <c r="AF3683" s="195" t="str">
        <f t="shared" si="245"/>
        <v/>
      </c>
      <c r="AG3683" s="194" t="str">
        <f t="shared" si="246"/>
        <v/>
      </c>
      <c r="AH3683" s="194">
        <f>IF(AG3683="",0,IF(ISERROR(VLOOKUP(AG3683,AG$7:AG3682,1,FALSE)),1,0))</f>
        <v>0</v>
      </c>
      <c r="AI3683" s="194"/>
    </row>
    <row r="3684" spans="1:35" ht="16.5" customHeight="1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75">
        <f>IF(AND($X$5012&lt;&gt;" ",$X$5012&lt;&gt;0),IF(X3684=$X$5012,1+COUNTIF(U$7:U3683,"&gt;0"),0),0)</f>
        <v>0</v>
      </c>
      <c r="V3684" s="178" t="s">
        <v>3873</v>
      </c>
      <c r="W3684" s="130"/>
      <c r="X3684" s="131"/>
      <c r="Y3684" s="131"/>
      <c r="Z3684" s="206"/>
      <c r="AA3684" s="134"/>
      <c r="AB3684" s="174">
        <f>IF(AC3684="totale",SUMIF(AA$7:AA3684,"somma",Z$7:Z3684)-SUMIF(AC$7:AC3683,"totale",AB$7:AB3683),0)</f>
        <v>0</v>
      </c>
      <c r="AC3684" s="134"/>
      <c r="AD3684" s="194">
        <f t="shared" si="244"/>
        <v>0</v>
      </c>
      <c r="AE3684" s="124" t="str">
        <f t="shared" si="243"/>
        <v/>
      </c>
      <c r="AF3684" s="195" t="str">
        <f t="shared" si="245"/>
        <v/>
      </c>
      <c r="AG3684" s="194" t="str">
        <f t="shared" si="246"/>
        <v/>
      </c>
      <c r="AH3684" s="194">
        <f>IF(AG3684="",0,IF(ISERROR(VLOOKUP(AG3684,AG$7:AG3683,1,FALSE)),1,0))</f>
        <v>0</v>
      </c>
      <c r="AI3684" s="194"/>
    </row>
    <row r="3685" spans="1:35" ht="16.5" customHeight="1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75">
        <f>IF(AND($X$5012&lt;&gt;" ",$X$5012&lt;&gt;0),IF(X3685=$X$5012,1+COUNTIF(U$7:U3684,"&gt;0"),0),0)</f>
        <v>0</v>
      </c>
      <c r="V3685" s="178" t="s">
        <v>3874</v>
      </c>
      <c r="W3685" s="130"/>
      <c r="X3685" s="131"/>
      <c r="Y3685" s="131"/>
      <c r="Z3685" s="206"/>
      <c r="AA3685" s="134"/>
      <c r="AB3685" s="174">
        <f>IF(AC3685="totale",SUMIF(AA$7:AA3685,"somma",Z$7:Z3685)-SUMIF(AC$7:AC3684,"totale",AB$7:AB3684),0)</f>
        <v>0</v>
      </c>
      <c r="AC3685" s="134"/>
      <c r="AD3685" s="194">
        <f t="shared" si="244"/>
        <v>0</v>
      </c>
      <c r="AE3685" s="124" t="str">
        <f t="shared" si="243"/>
        <v/>
      </c>
      <c r="AF3685" s="195" t="str">
        <f t="shared" si="245"/>
        <v/>
      </c>
      <c r="AG3685" s="194" t="str">
        <f t="shared" si="246"/>
        <v/>
      </c>
      <c r="AH3685" s="194">
        <f>IF(AG3685="",0,IF(ISERROR(VLOOKUP(AG3685,AG$7:AG3684,1,FALSE)),1,0))</f>
        <v>0</v>
      </c>
      <c r="AI3685" s="194"/>
    </row>
    <row r="3686" spans="1:35" ht="16.5" customHeight="1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75">
        <f>IF(AND($X$5012&lt;&gt;" ",$X$5012&lt;&gt;0),IF(X3686=$X$5012,1+COUNTIF(U$7:U3685,"&gt;0"),0),0)</f>
        <v>0</v>
      </c>
      <c r="V3686" s="178" t="s">
        <v>3875</v>
      </c>
      <c r="W3686" s="130"/>
      <c r="X3686" s="131"/>
      <c r="Y3686" s="131"/>
      <c r="Z3686" s="206"/>
      <c r="AA3686" s="134"/>
      <c r="AB3686" s="174">
        <f>IF(AC3686="totale",SUMIF(AA$7:AA3686,"somma",Z$7:Z3686)-SUMIF(AC$7:AC3685,"totale",AB$7:AB3685),0)</f>
        <v>0</v>
      </c>
      <c r="AC3686" s="134"/>
      <c r="AD3686" s="194">
        <f t="shared" si="244"/>
        <v>0</v>
      </c>
      <c r="AE3686" s="124" t="str">
        <f t="shared" si="243"/>
        <v/>
      </c>
      <c r="AF3686" s="195" t="str">
        <f t="shared" si="245"/>
        <v/>
      </c>
      <c r="AG3686" s="194" t="str">
        <f t="shared" si="246"/>
        <v/>
      </c>
      <c r="AH3686" s="194">
        <f>IF(AG3686="",0,IF(ISERROR(VLOOKUP(AG3686,AG$7:AG3685,1,FALSE)),1,0))</f>
        <v>0</v>
      </c>
      <c r="AI3686" s="194"/>
    </row>
    <row r="3687" spans="1:35" ht="16.5" customHeight="1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75">
        <f>IF(AND($X$5012&lt;&gt;" ",$X$5012&lt;&gt;0),IF(X3687=$X$5012,1+COUNTIF(U$7:U3686,"&gt;0"),0),0)</f>
        <v>0</v>
      </c>
      <c r="V3687" s="178" t="s">
        <v>3876</v>
      </c>
      <c r="W3687" s="130"/>
      <c r="X3687" s="131"/>
      <c r="Y3687" s="131"/>
      <c r="Z3687" s="206"/>
      <c r="AA3687" s="134"/>
      <c r="AB3687" s="174">
        <f>IF(AC3687="totale",SUMIF(AA$7:AA3687,"somma",Z$7:Z3687)-SUMIF(AC$7:AC3686,"totale",AB$7:AB3686),0)</f>
        <v>0</v>
      </c>
      <c r="AC3687" s="134"/>
      <c r="AD3687" s="194">
        <f t="shared" si="244"/>
        <v>0</v>
      </c>
      <c r="AE3687" s="124" t="str">
        <f t="shared" si="243"/>
        <v/>
      </c>
      <c r="AF3687" s="195" t="str">
        <f t="shared" si="245"/>
        <v/>
      </c>
      <c r="AG3687" s="194" t="str">
        <f t="shared" si="246"/>
        <v/>
      </c>
      <c r="AH3687" s="194">
        <f>IF(AG3687="",0,IF(ISERROR(VLOOKUP(AG3687,AG$7:AG3686,1,FALSE)),1,0))</f>
        <v>0</v>
      </c>
      <c r="AI3687" s="194"/>
    </row>
    <row r="3688" spans="1:35" ht="16.5" customHeight="1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75">
        <f>IF(AND($X$5012&lt;&gt;" ",$X$5012&lt;&gt;0),IF(X3688=$X$5012,1+COUNTIF(U$7:U3687,"&gt;0"),0),0)</f>
        <v>0</v>
      </c>
      <c r="V3688" s="178" t="s">
        <v>3877</v>
      </c>
      <c r="W3688" s="130"/>
      <c r="X3688" s="131"/>
      <c r="Y3688" s="131"/>
      <c r="Z3688" s="206"/>
      <c r="AA3688" s="134"/>
      <c r="AB3688" s="174">
        <f>IF(AC3688="totale",SUMIF(AA$7:AA3688,"somma",Z$7:Z3688)-SUMIF(AC$7:AC3687,"totale",AB$7:AB3687),0)</f>
        <v>0</v>
      </c>
      <c r="AC3688" s="134"/>
      <c r="AD3688" s="194">
        <f t="shared" si="244"/>
        <v>0</v>
      </c>
      <c r="AE3688" s="124" t="str">
        <f t="shared" si="243"/>
        <v/>
      </c>
      <c r="AF3688" s="195" t="str">
        <f t="shared" si="245"/>
        <v/>
      </c>
      <c r="AG3688" s="194" t="str">
        <f t="shared" si="246"/>
        <v/>
      </c>
      <c r="AH3688" s="194">
        <f>IF(AG3688="",0,IF(ISERROR(VLOOKUP(AG3688,AG$7:AG3687,1,FALSE)),1,0))</f>
        <v>0</v>
      </c>
      <c r="AI3688" s="194"/>
    </row>
    <row r="3689" spans="1:35" ht="16.5" customHeight="1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75">
        <f>IF(AND($X$5012&lt;&gt;" ",$X$5012&lt;&gt;0),IF(X3689=$X$5012,1+COUNTIF(U$7:U3688,"&gt;0"),0),0)</f>
        <v>0</v>
      </c>
      <c r="V3689" s="178" t="s">
        <v>3878</v>
      </c>
      <c r="W3689" s="130"/>
      <c r="X3689" s="131"/>
      <c r="Y3689" s="131"/>
      <c r="Z3689" s="206"/>
      <c r="AA3689" s="134"/>
      <c r="AB3689" s="174">
        <f>IF(AC3689="totale",SUMIF(AA$7:AA3689,"somma",Z$7:Z3689)-SUMIF(AC$7:AC3688,"totale",AB$7:AB3688),0)</f>
        <v>0</v>
      </c>
      <c r="AC3689" s="134"/>
      <c r="AD3689" s="194">
        <f t="shared" si="244"/>
        <v>0</v>
      </c>
      <c r="AE3689" s="124" t="str">
        <f t="shared" si="243"/>
        <v/>
      </c>
      <c r="AF3689" s="195" t="str">
        <f t="shared" si="245"/>
        <v/>
      </c>
      <c r="AG3689" s="194" t="str">
        <f t="shared" si="246"/>
        <v/>
      </c>
      <c r="AH3689" s="194">
        <f>IF(AG3689="",0,IF(ISERROR(VLOOKUP(AG3689,AG$7:AG3688,1,FALSE)),1,0))</f>
        <v>0</v>
      </c>
      <c r="AI3689" s="194"/>
    </row>
    <row r="3690" spans="1:35" ht="16.5" customHeight="1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75">
        <f>IF(AND($X$5012&lt;&gt;" ",$X$5012&lt;&gt;0),IF(X3690=$X$5012,1+COUNTIF(U$7:U3689,"&gt;0"),0),0)</f>
        <v>0</v>
      </c>
      <c r="V3690" s="178" t="s">
        <v>3879</v>
      </c>
      <c r="W3690" s="130"/>
      <c r="X3690" s="131"/>
      <c r="Y3690" s="131"/>
      <c r="Z3690" s="206"/>
      <c r="AA3690" s="134"/>
      <c r="AB3690" s="174">
        <f>IF(AC3690="totale",SUMIF(AA$7:AA3690,"somma",Z$7:Z3690)-SUMIF(AC$7:AC3689,"totale",AB$7:AB3689),0)</f>
        <v>0</v>
      </c>
      <c r="AC3690" s="134"/>
      <c r="AD3690" s="194">
        <f t="shared" si="244"/>
        <v>0</v>
      </c>
      <c r="AE3690" s="124" t="str">
        <f t="shared" si="243"/>
        <v/>
      </c>
      <c r="AF3690" s="195" t="str">
        <f t="shared" si="245"/>
        <v/>
      </c>
      <c r="AG3690" s="194" t="str">
        <f t="shared" si="246"/>
        <v/>
      </c>
      <c r="AH3690" s="194">
        <f>IF(AG3690="",0,IF(ISERROR(VLOOKUP(AG3690,AG$7:AG3689,1,FALSE)),1,0))</f>
        <v>0</v>
      </c>
      <c r="AI3690" s="194"/>
    </row>
    <row r="3691" spans="1:35" ht="16.5" customHeight="1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75">
        <f>IF(AND($X$5012&lt;&gt;" ",$X$5012&lt;&gt;0),IF(X3691=$X$5012,1+COUNTIF(U$7:U3690,"&gt;0"),0),0)</f>
        <v>0</v>
      </c>
      <c r="V3691" s="178" t="s">
        <v>3880</v>
      </c>
      <c r="W3691" s="130"/>
      <c r="X3691" s="131"/>
      <c r="Y3691" s="131"/>
      <c r="Z3691" s="206"/>
      <c r="AA3691" s="134"/>
      <c r="AB3691" s="174">
        <f>IF(AC3691="totale",SUMIF(AA$7:AA3691,"somma",Z$7:Z3691)-SUMIF(AC$7:AC3690,"totale",AB$7:AB3690),0)</f>
        <v>0</v>
      </c>
      <c r="AC3691" s="134"/>
      <c r="AD3691" s="194">
        <f t="shared" si="244"/>
        <v>0</v>
      </c>
      <c r="AE3691" s="124" t="str">
        <f t="shared" si="243"/>
        <v/>
      </c>
      <c r="AF3691" s="195" t="str">
        <f t="shared" si="245"/>
        <v/>
      </c>
      <c r="AG3691" s="194" t="str">
        <f t="shared" si="246"/>
        <v/>
      </c>
      <c r="AH3691" s="194">
        <f>IF(AG3691="",0,IF(ISERROR(VLOOKUP(AG3691,AG$7:AG3690,1,FALSE)),1,0))</f>
        <v>0</v>
      </c>
      <c r="AI3691" s="194"/>
    </row>
    <row r="3692" spans="1:35" ht="16.5" customHeight="1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75">
        <f>IF(AND($X$5012&lt;&gt;" ",$X$5012&lt;&gt;0),IF(X3692=$X$5012,1+COUNTIF(U$7:U3691,"&gt;0"),0),0)</f>
        <v>0</v>
      </c>
      <c r="V3692" s="178" t="s">
        <v>3881</v>
      </c>
      <c r="W3692" s="130"/>
      <c r="X3692" s="131"/>
      <c r="Y3692" s="131"/>
      <c r="Z3692" s="206"/>
      <c r="AA3692" s="134"/>
      <c r="AB3692" s="174">
        <f>IF(AC3692="totale",SUMIF(AA$7:AA3692,"somma",Z$7:Z3692)-SUMIF(AC$7:AC3691,"totale",AB$7:AB3691),0)</f>
        <v>0</v>
      </c>
      <c r="AC3692" s="134"/>
      <c r="AD3692" s="194">
        <f t="shared" si="244"/>
        <v>0</v>
      </c>
      <c r="AE3692" s="124" t="str">
        <f t="shared" si="243"/>
        <v/>
      </c>
      <c r="AF3692" s="195" t="str">
        <f t="shared" si="245"/>
        <v/>
      </c>
      <c r="AG3692" s="194" t="str">
        <f t="shared" si="246"/>
        <v/>
      </c>
      <c r="AH3692" s="194">
        <f>IF(AG3692="",0,IF(ISERROR(VLOOKUP(AG3692,AG$7:AG3691,1,FALSE)),1,0))</f>
        <v>0</v>
      </c>
      <c r="AI3692" s="194"/>
    </row>
    <row r="3693" spans="1:35" ht="16.5" customHeight="1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75">
        <f>IF(AND($X$5012&lt;&gt;" ",$X$5012&lt;&gt;0),IF(X3693=$X$5012,1+COUNTIF(U$7:U3692,"&gt;0"),0),0)</f>
        <v>0</v>
      </c>
      <c r="V3693" s="178" t="s">
        <v>3882</v>
      </c>
      <c r="W3693" s="130"/>
      <c r="X3693" s="131"/>
      <c r="Y3693" s="131"/>
      <c r="Z3693" s="206"/>
      <c r="AA3693" s="134"/>
      <c r="AB3693" s="174">
        <f>IF(AC3693="totale",SUMIF(AA$7:AA3693,"somma",Z$7:Z3693)-SUMIF(AC$7:AC3692,"totale",AB$7:AB3692),0)</f>
        <v>0</v>
      </c>
      <c r="AC3693" s="134"/>
      <c r="AD3693" s="194">
        <f t="shared" si="244"/>
        <v>0</v>
      </c>
      <c r="AE3693" s="124" t="str">
        <f t="shared" si="243"/>
        <v/>
      </c>
      <c r="AF3693" s="195" t="str">
        <f t="shared" si="245"/>
        <v/>
      </c>
      <c r="AG3693" s="194" t="str">
        <f t="shared" si="246"/>
        <v/>
      </c>
      <c r="AH3693" s="194">
        <f>IF(AG3693="",0,IF(ISERROR(VLOOKUP(AG3693,AG$7:AG3692,1,FALSE)),1,0))</f>
        <v>0</v>
      </c>
      <c r="AI3693" s="194"/>
    </row>
    <row r="3694" spans="1:35" ht="16.5" customHeight="1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75">
        <f>IF(AND($X$5012&lt;&gt;" ",$X$5012&lt;&gt;0),IF(X3694=$X$5012,1+COUNTIF(U$7:U3693,"&gt;0"),0),0)</f>
        <v>0</v>
      </c>
      <c r="V3694" s="178" t="s">
        <v>3883</v>
      </c>
      <c r="W3694" s="130"/>
      <c r="X3694" s="131"/>
      <c r="Y3694" s="131"/>
      <c r="Z3694" s="206"/>
      <c r="AA3694" s="134"/>
      <c r="AB3694" s="174">
        <f>IF(AC3694="totale",SUMIF(AA$7:AA3694,"somma",Z$7:Z3694)-SUMIF(AC$7:AC3693,"totale",AB$7:AB3693),0)</f>
        <v>0</v>
      </c>
      <c r="AC3694" s="134"/>
      <c r="AD3694" s="194">
        <f t="shared" si="244"/>
        <v>0</v>
      </c>
      <c r="AE3694" s="124" t="str">
        <f t="shared" si="243"/>
        <v/>
      </c>
      <c r="AF3694" s="195" t="str">
        <f t="shared" si="245"/>
        <v/>
      </c>
      <c r="AG3694" s="194" t="str">
        <f t="shared" si="246"/>
        <v/>
      </c>
      <c r="AH3694" s="194">
        <f>IF(AG3694="",0,IF(ISERROR(VLOOKUP(AG3694,AG$7:AG3693,1,FALSE)),1,0))</f>
        <v>0</v>
      </c>
      <c r="AI3694" s="194"/>
    </row>
    <row r="3695" spans="1:35" ht="16.5" customHeight="1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75">
        <f>IF(AND($X$5012&lt;&gt;" ",$X$5012&lt;&gt;0),IF(X3695=$X$5012,1+COUNTIF(U$7:U3694,"&gt;0"),0),0)</f>
        <v>0</v>
      </c>
      <c r="V3695" s="178" t="s">
        <v>3884</v>
      </c>
      <c r="W3695" s="130"/>
      <c r="X3695" s="131"/>
      <c r="Y3695" s="131"/>
      <c r="Z3695" s="206"/>
      <c r="AA3695" s="134"/>
      <c r="AB3695" s="174">
        <f>IF(AC3695="totale",SUMIF(AA$7:AA3695,"somma",Z$7:Z3695)-SUMIF(AC$7:AC3694,"totale",AB$7:AB3694),0)</f>
        <v>0</v>
      </c>
      <c r="AC3695" s="134"/>
      <c r="AD3695" s="194">
        <f t="shared" si="244"/>
        <v>0</v>
      </c>
      <c r="AE3695" s="124" t="str">
        <f t="shared" si="243"/>
        <v/>
      </c>
      <c r="AF3695" s="195" t="str">
        <f t="shared" si="245"/>
        <v/>
      </c>
      <c r="AG3695" s="194" t="str">
        <f t="shared" si="246"/>
        <v/>
      </c>
      <c r="AH3695" s="194">
        <f>IF(AG3695="",0,IF(ISERROR(VLOOKUP(AG3695,AG$7:AG3694,1,FALSE)),1,0))</f>
        <v>0</v>
      </c>
      <c r="AI3695" s="194"/>
    </row>
    <row r="3696" spans="1:35" ht="16.5" customHeight="1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75">
        <f>IF(AND($X$5012&lt;&gt;" ",$X$5012&lt;&gt;0),IF(X3696=$X$5012,1+COUNTIF(U$7:U3695,"&gt;0"),0),0)</f>
        <v>0</v>
      </c>
      <c r="V3696" s="178" t="s">
        <v>3885</v>
      </c>
      <c r="W3696" s="130"/>
      <c r="X3696" s="131"/>
      <c r="Y3696" s="131"/>
      <c r="Z3696" s="206"/>
      <c r="AA3696" s="134"/>
      <c r="AB3696" s="174">
        <f>IF(AC3696="totale",SUMIF(AA$7:AA3696,"somma",Z$7:Z3696)-SUMIF(AC$7:AC3695,"totale",AB$7:AB3695),0)</f>
        <v>0</v>
      </c>
      <c r="AC3696" s="134"/>
      <c r="AD3696" s="194">
        <f t="shared" si="244"/>
        <v>0</v>
      </c>
      <c r="AE3696" s="124" t="str">
        <f t="shared" si="243"/>
        <v/>
      </c>
      <c r="AF3696" s="195" t="str">
        <f t="shared" si="245"/>
        <v/>
      </c>
      <c r="AG3696" s="194" t="str">
        <f t="shared" si="246"/>
        <v/>
      </c>
      <c r="AH3696" s="194">
        <f>IF(AG3696="",0,IF(ISERROR(VLOOKUP(AG3696,AG$7:AG3695,1,FALSE)),1,0))</f>
        <v>0</v>
      </c>
      <c r="AI3696" s="194"/>
    </row>
    <row r="3697" spans="1:35" ht="16.5" customHeight="1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75">
        <f>IF(AND($X$5012&lt;&gt;" ",$X$5012&lt;&gt;0),IF(X3697=$X$5012,1+COUNTIF(U$7:U3696,"&gt;0"),0),0)</f>
        <v>0</v>
      </c>
      <c r="V3697" s="178" t="s">
        <v>3886</v>
      </c>
      <c r="W3697" s="130"/>
      <c r="X3697" s="131"/>
      <c r="Y3697" s="131"/>
      <c r="Z3697" s="206"/>
      <c r="AA3697" s="134"/>
      <c r="AB3697" s="174">
        <f>IF(AC3697="totale",SUMIF(AA$7:AA3697,"somma",Z$7:Z3697)-SUMIF(AC$7:AC3696,"totale",AB$7:AB3696),0)</f>
        <v>0</v>
      </c>
      <c r="AC3697" s="134"/>
      <c r="AD3697" s="194">
        <f t="shared" si="244"/>
        <v>0</v>
      </c>
      <c r="AE3697" s="124" t="str">
        <f t="shared" si="243"/>
        <v/>
      </c>
      <c r="AF3697" s="195" t="str">
        <f t="shared" si="245"/>
        <v/>
      </c>
      <c r="AG3697" s="194" t="str">
        <f t="shared" si="246"/>
        <v/>
      </c>
      <c r="AH3697" s="194">
        <f>IF(AG3697="",0,IF(ISERROR(VLOOKUP(AG3697,AG$7:AG3696,1,FALSE)),1,0))</f>
        <v>0</v>
      </c>
      <c r="AI3697" s="194"/>
    </row>
    <row r="3698" spans="1:35" ht="16.5" customHeight="1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75">
        <f>IF(AND($X$5012&lt;&gt;" ",$X$5012&lt;&gt;0),IF(X3698=$X$5012,1+COUNTIF(U$7:U3697,"&gt;0"),0),0)</f>
        <v>0</v>
      </c>
      <c r="V3698" s="178" t="s">
        <v>3887</v>
      </c>
      <c r="W3698" s="130"/>
      <c r="X3698" s="131"/>
      <c r="Y3698" s="131"/>
      <c r="Z3698" s="206"/>
      <c r="AA3698" s="134"/>
      <c r="AB3698" s="174">
        <f>IF(AC3698="totale",SUMIF(AA$7:AA3698,"somma",Z$7:Z3698)-SUMIF(AC$7:AC3697,"totale",AB$7:AB3697),0)</f>
        <v>0</v>
      </c>
      <c r="AC3698" s="134"/>
      <c r="AD3698" s="194">
        <f t="shared" si="244"/>
        <v>0</v>
      </c>
      <c r="AE3698" s="124" t="str">
        <f t="shared" si="243"/>
        <v/>
      </c>
      <c r="AF3698" s="195" t="str">
        <f t="shared" si="245"/>
        <v/>
      </c>
      <c r="AG3698" s="194" t="str">
        <f t="shared" si="246"/>
        <v/>
      </c>
      <c r="AH3698" s="194">
        <f>IF(AG3698="",0,IF(ISERROR(VLOOKUP(AG3698,AG$7:AG3697,1,FALSE)),1,0))</f>
        <v>0</v>
      </c>
      <c r="AI3698" s="194"/>
    </row>
    <row r="3699" spans="1:35" ht="16.5" customHeight="1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75">
        <f>IF(AND($X$5012&lt;&gt;" ",$X$5012&lt;&gt;0),IF(X3699=$X$5012,1+COUNTIF(U$7:U3698,"&gt;0"),0),0)</f>
        <v>0</v>
      </c>
      <c r="V3699" s="178" t="s">
        <v>3888</v>
      </c>
      <c r="W3699" s="130"/>
      <c r="X3699" s="131"/>
      <c r="Y3699" s="131"/>
      <c r="Z3699" s="206"/>
      <c r="AA3699" s="134"/>
      <c r="AB3699" s="174">
        <f>IF(AC3699="totale",SUMIF(AA$7:AA3699,"somma",Z$7:Z3699)-SUMIF(AC$7:AC3698,"totale",AB$7:AB3698),0)</f>
        <v>0</v>
      </c>
      <c r="AC3699" s="134"/>
      <c r="AD3699" s="194">
        <f t="shared" si="244"/>
        <v>0</v>
      </c>
      <c r="AE3699" s="124" t="str">
        <f t="shared" si="243"/>
        <v/>
      </c>
      <c r="AF3699" s="195" t="str">
        <f t="shared" si="245"/>
        <v/>
      </c>
      <c r="AG3699" s="194" t="str">
        <f t="shared" si="246"/>
        <v/>
      </c>
      <c r="AH3699" s="194">
        <f>IF(AG3699="",0,IF(ISERROR(VLOOKUP(AG3699,AG$7:AG3698,1,FALSE)),1,0))</f>
        <v>0</v>
      </c>
      <c r="AI3699" s="194"/>
    </row>
    <row r="3700" spans="1:35" ht="16.5" customHeight="1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75">
        <f>IF(AND($X$5012&lt;&gt;" ",$X$5012&lt;&gt;0),IF(X3700=$X$5012,1+COUNTIF(U$7:U3699,"&gt;0"),0),0)</f>
        <v>0</v>
      </c>
      <c r="V3700" s="178" t="s">
        <v>3889</v>
      </c>
      <c r="W3700" s="130"/>
      <c r="X3700" s="131"/>
      <c r="Y3700" s="131"/>
      <c r="Z3700" s="206"/>
      <c r="AA3700" s="134"/>
      <c r="AB3700" s="174">
        <f>IF(AC3700="totale",SUMIF(AA$7:AA3700,"somma",Z$7:Z3700)-SUMIF(AC$7:AC3699,"totale",AB$7:AB3699),0)</f>
        <v>0</v>
      </c>
      <c r="AC3700" s="134"/>
      <c r="AD3700" s="194">
        <f t="shared" si="244"/>
        <v>0</v>
      </c>
      <c r="AE3700" s="124" t="str">
        <f t="shared" si="243"/>
        <v/>
      </c>
      <c r="AF3700" s="195" t="str">
        <f t="shared" si="245"/>
        <v/>
      </c>
      <c r="AG3700" s="194" t="str">
        <f t="shared" si="246"/>
        <v/>
      </c>
      <c r="AH3700" s="194">
        <f>IF(AG3700="",0,IF(ISERROR(VLOOKUP(AG3700,AG$7:AG3699,1,FALSE)),1,0))</f>
        <v>0</v>
      </c>
      <c r="AI3700" s="194"/>
    </row>
    <row r="3701" spans="1:35" ht="16.5" customHeight="1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75">
        <f>IF(AND($X$5012&lt;&gt;" ",$X$5012&lt;&gt;0),IF(X3701=$X$5012,1+COUNTIF(U$7:U3700,"&gt;0"),0),0)</f>
        <v>0</v>
      </c>
      <c r="V3701" s="178" t="s">
        <v>3890</v>
      </c>
      <c r="W3701" s="130"/>
      <c r="X3701" s="131"/>
      <c r="Y3701" s="131"/>
      <c r="Z3701" s="206"/>
      <c r="AA3701" s="134"/>
      <c r="AB3701" s="174">
        <f>IF(AC3701="totale",SUMIF(AA$7:AA3701,"somma",Z$7:Z3701)-SUMIF(AC$7:AC3700,"totale",AB$7:AB3700),0)</f>
        <v>0</v>
      </c>
      <c r="AC3701" s="134"/>
      <c r="AD3701" s="194">
        <f t="shared" si="244"/>
        <v>0</v>
      </c>
      <c r="AE3701" s="124" t="str">
        <f t="shared" si="243"/>
        <v/>
      </c>
      <c r="AF3701" s="195" t="str">
        <f t="shared" si="245"/>
        <v/>
      </c>
      <c r="AG3701" s="194" t="str">
        <f t="shared" si="246"/>
        <v/>
      </c>
      <c r="AH3701" s="194">
        <f>IF(AG3701="",0,IF(ISERROR(VLOOKUP(AG3701,AG$7:AG3700,1,FALSE)),1,0))</f>
        <v>0</v>
      </c>
      <c r="AI3701" s="194"/>
    </row>
    <row r="3702" spans="1:35" ht="16.5" customHeight="1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75">
        <f>IF(AND($X$5012&lt;&gt;" ",$X$5012&lt;&gt;0),IF(X3702=$X$5012,1+COUNTIF(U$7:U3701,"&gt;0"),0),0)</f>
        <v>0</v>
      </c>
      <c r="V3702" s="178" t="s">
        <v>3891</v>
      </c>
      <c r="W3702" s="130"/>
      <c r="X3702" s="131"/>
      <c r="Y3702" s="131"/>
      <c r="Z3702" s="206"/>
      <c r="AA3702" s="134"/>
      <c r="AB3702" s="174">
        <f>IF(AC3702="totale",SUMIF(AA$7:AA3702,"somma",Z$7:Z3702)-SUMIF(AC$7:AC3701,"totale",AB$7:AB3701),0)</f>
        <v>0</v>
      </c>
      <c r="AC3702" s="134"/>
      <c r="AD3702" s="194">
        <f t="shared" si="244"/>
        <v>0</v>
      </c>
      <c r="AE3702" s="124" t="str">
        <f t="shared" si="243"/>
        <v/>
      </c>
      <c r="AF3702" s="195" t="str">
        <f t="shared" si="245"/>
        <v/>
      </c>
      <c r="AG3702" s="194" t="str">
        <f t="shared" si="246"/>
        <v/>
      </c>
      <c r="AH3702" s="194">
        <f>IF(AG3702="",0,IF(ISERROR(VLOOKUP(AG3702,AG$7:AG3701,1,FALSE)),1,0))</f>
        <v>0</v>
      </c>
      <c r="AI3702" s="194"/>
    </row>
    <row r="3703" spans="1:35" ht="16.5" customHeight="1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75">
        <f>IF(AND($X$5012&lt;&gt;" ",$X$5012&lt;&gt;0),IF(X3703=$X$5012,1+COUNTIF(U$7:U3702,"&gt;0"),0),0)</f>
        <v>0</v>
      </c>
      <c r="V3703" s="178" t="s">
        <v>3892</v>
      </c>
      <c r="W3703" s="130"/>
      <c r="X3703" s="131"/>
      <c r="Y3703" s="131"/>
      <c r="Z3703" s="206"/>
      <c r="AA3703" s="134"/>
      <c r="AB3703" s="174">
        <f>IF(AC3703="totale",SUMIF(AA$7:AA3703,"somma",Z$7:Z3703)-SUMIF(AC$7:AC3702,"totale",AB$7:AB3702),0)</f>
        <v>0</v>
      </c>
      <c r="AC3703" s="134"/>
      <c r="AD3703" s="194">
        <f t="shared" si="244"/>
        <v>0</v>
      </c>
      <c r="AE3703" s="124" t="str">
        <f t="shared" si="243"/>
        <v/>
      </c>
      <c r="AF3703" s="195" t="str">
        <f t="shared" si="245"/>
        <v/>
      </c>
      <c r="AG3703" s="194" t="str">
        <f t="shared" si="246"/>
        <v/>
      </c>
      <c r="AH3703" s="194">
        <f>IF(AG3703="",0,IF(ISERROR(VLOOKUP(AG3703,AG$7:AG3702,1,FALSE)),1,0))</f>
        <v>0</v>
      </c>
      <c r="AI3703" s="194"/>
    </row>
    <row r="3704" spans="1:35" ht="16.5" customHeight="1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75">
        <f>IF(AND($X$5012&lt;&gt;" ",$X$5012&lt;&gt;0),IF(X3704=$X$5012,1+COUNTIF(U$7:U3703,"&gt;0"),0),0)</f>
        <v>0</v>
      </c>
      <c r="V3704" s="178" t="s">
        <v>3893</v>
      </c>
      <c r="W3704" s="130"/>
      <c r="X3704" s="131"/>
      <c r="Y3704" s="131"/>
      <c r="Z3704" s="206"/>
      <c r="AA3704" s="134"/>
      <c r="AB3704" s="174">
        <f>IF(AC3704="totale",SUMIF(AA$7:AA3704,"somma",Z$7:Z3704)-SUMIF(AC$7:AC3703,"totale",AB$7:AB3703),0)</f>
        <v>0</v>
      </c>
      <c r="AC3704" s="134"/>
      <c r="AD3704" s="194">
        <f t="shared" si="244"/>
        <v>0</v>
      </c>
      <c r="AE3704" s="124" t="str">
        <f t="shared" si="243"/>
        <v/>
      </c>
      <c r="AF3704" s="195" t="str">
        <f t="shared" si="245"/>
        <v/>
      </c>
      <c r="AG3704" s="194" t="str">
        <f t="shared" si="246"/>
        <v/>
      </c>
      <c r="AH3704" s="194">
        <f>IF(AG3704="",0,IF(ISERROR(VLOOKUP(AG3704,AG$7:AG3703,1,FALSE)),1,0))</f>
        <v>0</v>
      </c>
      <c r="AI3704" s="194"/>
    </row>
    <row r="3705" spans="1:35" ht="16.5" customHeight="1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75">
        <f>IF(AND($X$5012&lt;&gt;" ",$X$5012&lt;&gt;0),IF(X3705=$X$5012,1+COUNTIF(U$7:U3704,"&gt;0"),0),0)</f>
        <v>0</v>
      </c>
      <c r="V3705" s="178" t="s">
        <v>3894</v>
      </c>
      <c r="W3705" s="130"/>
      <c r="X3705" s="131"/>
      <c r="Y3705" s="131"/>
      <c r="Z3705" s="206"/>
      <c r="AA3705" s="134"/>
      <c r="AB3705" s="174">
        <f>IF(AC3705="totale",SUMIF(AA$7:AA3705,"somma",Z$7:Z3705)-SUMIF(AC$7:AC3704,"totale",AB$7:AB3704),0)</f>
        <v>0</v>
      </c>
      <c r="AC3705" s="134"/>
      <c r="AD3705" s="194">
        <f t="shared" si="244"/>
        <v>0</v>
      </c>
      <c r="AE3705" s="124" t="str">
        <f t="shared" si="243"/>
        <v/>
      </c>
      <c r="AF3705" s="195" t="str">
        <f t="shared" si="245"/>
        <v/>
      </c>
      <c r="AG3705" s="194" t="str">
        <f t="shared" si="246"/>
        <v/>
      </c>
      <c r="AH3705" s="194">
        <f>IF(AG3705="",0,IF(ISERROR(VLOOKUP(AG3705,AG$7:AG3704,1,FALSE)),1,0))</f>
        <v>0</v>
      </c>
      <c r="AI3705" s="194"/>
    </row>
    <row r="3706" spans="1:35" ht="16.5" customHeight="1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75">
        <f>IF(AND($X$5012&lt;&gt;" ",$X$5012&lt;&gt;0),IF(X3706=$X$5012,1+COUNTIF(U$7:U3705,"&gt;0"),0),0)</f>
        <v>0</v>
      </c>
      <c r="V3706" s="178" t="s">
        <v>3895</v>
      </c>
      <c r="W3706" s="130"/>
      <c r="X3706" s="131"/>
      <c r="Y3706" s="131"/>
      <c r="Z3706" s="206"/>
      <c r="AA3706" s="134"/>
      <c r="AB3706" s="174">
        <f>IF(AC3706="totale",SUMIF(AA$7:AA3706,"somma",Z$7:Z3706)-SUMIF(AC$7:AC3705,"totale",AB$7:AB3705),0)</f>
        <v>0</v>
      </c>
      <c r="AC3706" s="134"/>
      <c r="AD3706" s="194">
        <f t="shared" si="244"/>
        <v>0</v>
      </c>
      <c r="AE3706" s="124" t="str">
        <f t="shared" si="243"/>
        <v/>
      </c>
      <c r="AF3706" s="195" t="str">
        <f t="shared" si="245"/>
        <v/>
      </c>
      <c r="AG3706" s="194" t="str">
        <f t="shared" si="246"/>
        <v/>
      </c>
      <c r="AH3706" s="194">
        <f>IF(AG3706="",0,IF(ISERROR(VLOOKUP(AG3706,AG$7:AG3705,1,FALSE)),1,0))</f>
        <v>0</v>
      </c>
      <c r="AI3706" s="194"/>
    </row>
    <row r="3707" spans="1:35" ht="16.5" customHeight="1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75">
        <f>IF(AND($X$5012&lt;&gt;" ",$X$5012&lt;&gt;0),IF(X3707=$X$5012,1+COUNTIF(U$7:U3706,"&gt;0"),0),0)</f>
        <v>0</v>
      </c>
      <c r="V3707" s="178" t="s">
        <v>3896</v>
      </c>
      <c r="W3707" s="130"/>
      <c r="X3707" s="131"/>
      <c r="Y3707" s="131"/>
      <c r="Z3707" s="206"/>
      <c r="AA3707" s="134"/>
      <c r="AB3707" s="174">
        <f>IF(AC3707="totale",SUMIF(AA$7:AA3707,"somma",Z$7:Z3707)-SUMIF(AC$7:AC3706,"totale",AB$7:AB3706),0)</f>
        <v>0</v>
      </c>
      <c r="AC3707" s="134"/>
      <c r="AD3707" s="194">
        <f t="shared" si="244"/>
        <v>0</v>
      </c>
      <c r="AE3707" s="124" t="str">
        <f t="shared" si="243"/>
        <v/>
      </c>
      <c r="AF3707" s="195" t="str">
        <f t="shared" si="245"/>
        <v/>
      </c>
      <c r="AG3707" s="194" t="str">
        <f t="shared" si="246"/>
        <v/>
      </c>
      <c r="AH3707" s="194">
        <f>IF(AG3707="",0,IF(ISERROR(VLOOKUP(AG3707,AG$7:AG3706,1,FALSE)),1,0))</f>
        <v>0</v>
      </c>
      <c r="AI3707" s="194"/>
    </row>
    <row r="3708" spans="1:35" ht="16.5" customHeight="1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75">
        <f>IF(AND($X$5012&lt;&gt;" ",$X$5012&lt;&gt;0),IF(X3708=$X$5012,1+COUNTIF(U$7:U3707,"&gt;0"),0),0)</f>
        <v>0</v>
      </c>
      <c r="V3708" s="178" t="s">
        <v>3897</v>
      </c>
      <c r="W3708" s="130"/>
      <c r="X3708" s="131"/>
      <c r="Y3708" s="131"/>
      <c r="Z3708" s="206"/>
      <c r="AA3708" s="134"/>
      <c r="AB3708" s="174">
        <f>IF(AC3708="totale",SUMIF(AA$7:AA3708,"somma",Z$7:Z3708)-SUMIF(AC$7:AC3707,"totale",AB$7:AB3707),0)</f>
        <v>0</v>
      </c>
      <c r="AC3708" s="134"/>
      <c r="AD3708" s="194">
        <f t="shared" si="244"/>
        <v>0</v>
      </c>
      <c r="AE3708" s="124" t="str">
        <f t="shared" si="243"/>
        <v/>
      </c>
      <c r="AF3708" s="195" t="str">
        <f t="shared" si="245"/>
        <v/>
      </c>
      <c r="AG3708" s="194" t="str">
        <f t="shared" si="246"/>
        <v/>
      </c>
      <c r="AH3708" s="194">
        <f>IF(AG3708="",0,IF(ISERROR(VLOOKUP(AG3708,AG$7:AG3707,1,FALSE)),1,0))</f>
        <v>0</v>
      </c>
      <c r="AI3708" s="194"/>
    </row>
    <row r="3709" spans="1:35" ht="16.5" customHeight="1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75">
        <f>IF(AND($X$5012&lt;&gt;" ",$X$5012&lt;&gt;0),IF(X3709=$X$5012,1+COUNTIF(U$7:U3708,"&gt;0"),0),0)</f>
        <v>0</v>
      </c>
      <c r="V3709" s="178" t="s">
        <v>3898</v>
      </c>
      <c r="W3709" s="130"/>
      <c r="X3709" s="131"/>
      <c r="Y3709" s="131"/>
      <c r="Z3709" s="206"/>
      <c r="AA3709" s="134"/>
      <c r="AB3709" s="174">
        <f>IF(AC3709="totale",SUMIF(AA$7:AA3709,"somma",Z$7:Z3709)-SUMIF(AC$7:AC3708,"totale",AB$7:AB3708),0)</f>
        <v>0</v>
      </c>
      <c r="AC3709" s="134"/>
      <c r="AD3709" s="194">
        <f t="shared" si="244"/>
        <v>0</v>
      </c>
      <c r="AE3709" s="124" t="str">
        <f t="shared" si="243"/>
        <v/>
      </c>
      <c r="AF3709" s="195" t="str">
        <f t="shared" si="245"/>
        <v/>
      </c>
      <c r="AG3709" s="194" t="str">
        <f t="shared" si="246"/>
        <v/>
      </c>
      <c r="AH3709" s="194">
        <f>IF(AG3709="",0,IF(ISERROR(VLOOKUP(AG3709,AG$7:AG3708,1,FALSE)),1,0))</f>
        <v>0</v>
      </c>
      <c r="AI3709" s="194"/>
    </row>
    <row r="3710" spans="1:35" ht="16.5" customHeight="1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75">
        <f>IF(AND($X$5012&lt;&gt;" ",$X$5012&lt;&gt;0),IF(X3710=$X$5012,1+COUNTIF(U$7:U3709,"&gt;0"),0),0)</f>
        <v>0</v>
      </c>
      <c r="V3710" s="178" t="s">
        <v>3899</v>
      </c>
      <c r="W3710" s="130"/>
      <c r="X3710" s="131"/>
      <c r="Y3710" s="131"/>
      <c r="Z3710" s="206"/>
      <c r="AA3710" s="134"/>
      <c r="AB3710" s="174">
        <f>IF(AC3710="totale",SUMIF(AA$7:AA3710,"somma",Z$7:Z3710)-SUMIF(AC$7:AC3709,"totale",AB$7:AB3709),0)</f>
        <v>0</v>
      </c>
      <c r="AC3710" s="134"/>
      <c r="AD3710" s="194">
        <f t="shared" si="244"/>
        <v>0</v>
      </c>
      <c r="AE3710" s="124" t="str">
        <f t="shared" si="243"/>
        <v/>
      </c>
      <c r="AF3710" s="195" t="str">
        <f t="shared" si="245"/>
        <v/>
      </c>
      <c r="AG3710" s="194" t="str">
        <f t="shared" si="246"/>
        <v/>
      </c>
      <c r="AH3710" s="194">
        <f>IF(AG3710="",0,IF(ISERROR(VLOOKUP(AG3710,AG$7:AG3709,1,FALSE)),1,0))</f>
        <v>0</v>
      </c>
      <c r="AI3710" s="194"/>
    </row>
    <row r="3711" spans="1:35" ht="16.5" customHeight="1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75">
        <f>IF(AND($X$5012&lt;&gt;" ",$X$5012&lt;&gt;0),IF(X3711=$X$5012,1+COUNTIF(U$7:U3710,"&gt;0"),0),0)</f>
        <v>0</v>
      </c>
      <c r="V3711" s="178" t="s">
        <v>3900</v>
      </c>
      <c r="W3711" s="130"/>
      <c r="X3711" s="131"/>
      <c r="Y3711" s="131"/>
      <c r="Z3711" s="206"/>
      <c r="AA3711" s="134"/>
      <c r="AB3711" s="174">
        <f>IF(AC3711="totale",SUMIF(AA$7:AA3711,"somma",Z$7:Z3711)-SUMIF(AC$7:AC3710,"totale",AB$7:AB3710),0)</f>
        <v>0</v>
      </c>
      <c r="AC3711" s="134"/>
      <c r="AD3711" s="194">
        <f t="shared" si="244"/>
        <v>0</v>
      </c>
      <c r="AE3711" s="124" t="str">
        <f t="shared" si="243"/>
        <v/>
      </c>
      <c r="AF3711" s="195" t="str">
        <f t="shared" si="245"/>
        <v/>
      </c>
      <c r="AG3711" s="194" t="str">
        <f t="shared" si="246"/>
        <v/>
      </c>
      <c r="AH3711" s="194">
        <f>IF(AG3711="",0,IF(ISERROR(VLOOKUP(AG3711,AG$7:AG3710,1,FALSE)),1,0))</f>
        <v>0</v>
      </c>
      <c r="AI3711" s="194"/>
    </row>
    <row r="3712" spans="1:35" ht="16.5" customHeight="1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75">
        <f>IF(AND($X$5012&lt;&gt;" ",$X$5012&lt;&gt;0),IF(X3712=$X$5012,1+COUNTIF(U$7:U3711,"&gt;0"),0),0)</f>
        <v>0</v>
      </c>
      <c r="V3712" s="178" t="s">
        <v>3901</v>
      </c>
      <c r="W3712" s="130"/>
      <c r="X3712" s="131"/>
      <c r="Y3712" s="131"/>
      <c r="Z3712" s="206"/>
      <c r="AA3712" s="134"/>
      <c r="AB3712" s="174">
        <f>IF(AC3712="totale",SUMIF(AA$7:AA3712,"somma",Z$7:Z3712)-SUMIF(AC$7:AC3711,"totale",AB$7:AB3711),0)</f>
        <v>0</v>
      </c>
      <c r="AC3712" s="134"/>
      <c r="AD3712" s="194">
        <f t="shared" si="244"/>
        <v>0</v>
      </c>
      <c r="AE3712" s="124" t="str">
        <f t="shared" si="243"/>
        <v/>
      </c>
      <c r="AF3712" s="195" t="str">
        <f t="shared" si="245"/>
        <v/>
      </c>
      <c r="AG3712" s="194" t="str">
        <f t="shared" si="246"/>
        <v/>
      </c>
      <c r="AH3712" s="194">
        <f>IF(AG3712="",0,IF(ISERROR(VLOOKUP(AG3712,AG$7:AG3711,1,FALSE)),1,0))</f>
        <v>0</v>
      </c>
      <c r="AI3712" s="194"/>
    </row>
    <row r="3713" spans="1:35" ht="16.5" customHeight="1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75">
        <f>IF(AND($X$5012&lt;&gt;" ",$X$5012&lt;&gt;0),IF(X3713=$X$5012,1+COUNTIF(U$7:U3712,"&gt;0"),0),0)</f>
        <v>0</v>
      </c>
      <c r="V3713" s="178" t="s">
        <v>3902</v>
      </c>
      <c r="W3713" s="130"/>
      <c r="X3713" s="131"/>
      <c r="Y3713" s="131"/>
      <c r="Z3713" s="206"/>
      <c r="AA3713" s="134"/>
      <c r="AB3713" s="174">
        <f>IF(AC3713="totale",SUMIF(AA$7:AA3713,"somma",Z$7:Z3713)-SUMIF(AC$7:AC3712,"totale",AB$7:AB3712),0)</f>
        <v>0</v>
      </c>
      <c r="AC3713" s="134"/>
      <c r="AD3713" s="194">
        <f t="shared" si="244"/>
        <v>0</v>
      </c>
      <c r="AE3713" s="124" t="str">
        <f t="shared" si="243"/>
        <v/>
      </c>
      <c r="AF3713" s="195" t="str">
        <f t="shared" si="245"/>
        <v/>
      </c>
      <c r="AG3713" s="194" t="str">
        <f t="shared" si="246"/>
        <v/>
      </c>
      <c r="AH3713" s="194">
        <f>IF(AG3713="",0,IF(ISERROR(VLOOKUP(AG3713,AG$7:AG3712,1,FALSE)),1,0))</f>
        <v>0</v>
      </c>
      <c r="AI3713" s="194"/>
    </row>
    <row r="3714" spans="1:35" ht="16.5" customHeight="1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75">
        <f>IF(AND($X$5012&lt;&gt;" ",$X$5012&lt;&gt;0),IF(X3714=$X$5012,1+COUNTIF(U$7:U3713,"&gt;0"),0),0)</f>
        <v>0</v>
      </c>
      <c r="V3714" s="178" t="s">
        <v>3903</v>
      </c>
      <c r="W3714" s="130"/>
      <c r="X3714" s="131"/>
      <c r="Y3714" s="131"/>
      <c r="Z3714" s="206"/>
      <c r="AA3714" s="134"/>
      <c r="AB3714" s="174">
        <f>IF(AC3714="totale",SUMIF(AA$7:AA3714,"somma",Z$7:Z3714)-SUMIF(AC$7:AC3713,"totale",AB$7:AB3713),0)</f>
        <v>0</v>
      </c>
      <c r="AC3714" s="134"/>
      <c r="AD3714" s="194">
        <f t="shared" si="244"/>
        <v>0</v>
      </c>
      <c r="AE3714" s="124" t="str">
        <f t="shared" si="243"/>
        <v/>
      </c>
      <c r="AF3714" s="195" t="str">
        <f t="shared" si="245"/>
        <v/>
      </c>
      <c r="AG3714" s="194" t="str">
        <f t="shared" si="246"/>
        <v/>
      </c>
      <c r="AH3714" s="194">
        <f>IF(AG3714="",0,IF(ISERROR(VLOOKUP(AG3714,AG$7:AG3713,1,FALSE)),1,0))</f>
        <v>0</v>
      </c>
      <c r="AI3714" s="194"/>
    </row>
    <row r="3715" spans="1:35" ht="16.5" customHeight="1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75">
        <f>IF(AND($X$5012&lt;&gt;" ",$X$5012&lt;&gt;0),IF(X3715=$X$5012,1+COUNTIF(U$7:U3714,"&gt;0"),0),0)</f>
        <v>0</v>
      </c>
      <c r="V3715" s="178" t="s">
        <v>3904</v>
      </c>
      <c r="W3715" s="130"/>
      <c r="X3715" s="131"/>
      <c r="Y3715" s="131"/>
      <c r="Z3715" s="206"/>
      <c r="AA3715" s="134"/>
      <c r="AB3715" s="174">
        <f>IF(AC3715="totale",SUMIF(AA$7:AA3715,"somma",Z$7:Z3715)-SUMIF(AC$7:AC3714,"totale",AB$7:AB3714),0)</f>
        <v>0</v>
      </c>
      <c r="AC3715" s="134"/>
      <c r="AD3715" s="194">
        <f t="shared" si="244"/>
        <v>0</v>
      </c>
      <c r="AE3715" s="124" t="str">
        <f t="shared" si="243"/>
        <v/>
      </c>
      <c r="AF3715" s="195" t="str">
        <f t="shared" si="245"/>
        <v/>
      </c>
      <c r="AG3715" s="194" t="str">
        <f t="shared" si="246"/>
        <v/>
      </c>
      <c r="AH3715" s="194">
        <f>IF(AG3715="",0,IF(ISERROR(VLOOKUP(AG3715,AG$7:AG3714,1,FALSE)),1,0))</f>
        <v>0</v>
      </c>
      <c r="AI3715" s="194"/>
    </row>
    <row r="3716" spans="1:35" ht="16.5" customHeight="1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75">
        <f>IF(AND($X$5012&lt;&gt;" ",$X$5012&lt;&gt;0),IF(X3716=$X$5012,1+COUNTIF(U$7:U3715,"&gt;0"),0),0)</f>
        <v>0</v>
      </c>
      <c r="V3716" s="178" t="s">
        <v>3905</v>
      </c>
      <c r="W3716" s="130"/>
      <c r="X3716" s="131"/>
      <c r="Y3716" s="131"/>
      <c r="Z3716" s="206"/>
      <c r="AA3716" s="134"/>
      <c r="AB3716" s="174">
        <f>IF(AC3716="totale",SUMIF(AA$7:AA3716,"somma",Z$7:Z3716)-SUMIF(AC$7:AC3715,"totale",AB$7:AB3715),0)</f>
        <v>0</v>
      </c>
      <c r="AC3716" s="134"/>
      <c r="AD3716" s="194">
        <f t="shared" si="244"/>
        <v>0</v>
      </c>
      <c r="AE3716" s="124" t="str">
        <f t="shared" si="243"/>
        <v/>
      </c>
      <c r="AF3716" s="195" t="str">
        <f t="shared" si="245"/>
        <v/>
      </c>
      <c r="AG3716" s="194" t="str">
        <f t="shared" si="246"/>
        <v/>
      </c>
      <c r="AH3716" s="194">
        <f>IF(AG3716="",0,IF(ISERROR(VLOOKUP(AG3716,AG$7:AG3715,1,FALSE)),1,0))</f>
        <v>0</v>
      </c>
      <c r="AI3716" s="194"/>
    </row>
    <row r="3717" spans="1:35" ht="16.5" customHeight="1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75">
        <f>IF(AND($X$5012&lt;&gt;" ",$X$5012&lt;&gt;0),IF(X3717=$X$5012,1+COUNTIF(U$7:U3716,"&gt;0"),0),0)</f>
        <v>0</v>
      </c>
      <c r="V3717" s="178" t="s">
        <v>3906</v>
      </c>
      <c r="W3717" s="130"/>
      <c r="X3717" s="131"/>
      <c r="Y3717" s="131"/>
      <c r="Z3717" s="206"/>
      <c r="AA3717" s="134"/>
      <c r="AB3717" s="174">
        <f>IF(AC3717="totale",SUMIF(AA$7:AA3717,"somma",Z$7:Z3717)-SUMIF(AC$7:AC3716,"totale",AB$7:AB3716),0)</f>
        <v>0</v>
      </c>
      <c r="AC3717" s="134"/>
      <c r="AD3717" s="194">
        <f t="shared" si="244"/>
        <v>0</v>
      </c>
      <c r="AE3717" s="124" t="str">
        <f t="shared" si="243"/>
        <v/>
      </c>
      <c r="AF3717" s="195" t="str">
        <f t="shared" si="245"/>
        <v/>
      </c>
      <c r="AG3717" s="194" t="str">
        <f t="shared" si="246"/>
        <v/>
      </c>
      <c r="AH3717" s="194">
        <f>IF(AG3717="",0,IF(ISERROR(VLOOKUP(AG3717,AG$7:AG3716,1,FALSE)),1,0))</f>
        <v>0</v>
      </c>
      <c r="AI3717" s="194"/>
    </row>
    <row r="3718" spans="1:35" ht="16.5" customHeight="1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75">
        <f>IF(AND($X$5012&lt;&gt;" ",$X$5012&lt;&gt;0),IF(X3718=$X$5012,1+COUNTIF(U$7:U3717,"&gt;0"),0),0)</f>
        <v>0</v>
      </c>
      <c r="V3718" s="178" t="s">
        <v>3907</v>
      </c>
      <c r="W3718" s="130"/>
      <c r="X3718" s="131"/>
      <c r="Y3718" s="131"/>
      <c r="Z3718" s="206"/>
      <c r="AA3718" s="134"/>
      <c r="AB3718" s="174">
        <f>IF(AC3718="totale",SUMIF(AA$7:AA3718,"somma",Z$7:Z3718)-SUMIF(AC$7:AC3717,"totale",AB$7:AB3717),0)</f>
        <v>0</v>
      </c>
      <c r="AC3718" s="134"/>
      <c r="AD3718" s="194">
        <f t="shared" si="244"/>
        <v>0</v>
      </c>
      <c r="AE3718" s="124" t="str">
        <f t="shared" ref="AE3718:AE3781" si="247">IF(W3718&gt;0,CONCATENATE(MONTH(W3718)&amp;X3718),"")</f>
        <v/>
      </c>
      <c r="AF3718" s="195" t="str">
        <f t="shared" si="245"/>
        <v/>
      </c>
      <c r="AG3718" s="194" t="str">
        <f t="shared" si="246"/>
        <v/>
      </c>
      <c r="AH3718" s="194">
        <f>IF(AG3718="",0,IF(ISERROR(VLOOKUP(AG3718,AG$7:AG3717,1,FALSE)),1,0))</f>
        <v>0</v>
      </c>
      <c r="AI3718" s="194"/>
    </row>
    <row r="3719" spans="1:35" ht="16.5" customHeight="1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75">
        <f>IF(AND($X$5012&lt;&gt;" ",$X$5012&lt;&gt;0),IF(X3719=$X$5012,1+COUNTIF(U$7:U3718,"&gt;0"),0),0)</f>
        <v>0</v>
      </c>
      <c r="V3719" s="178" t="s">
        <v>3908</v>
      </c>
      <c r="W3719" s="130"/>
      <c r="X3719" s="131"/>
      <c r="Y3719" s="131"/>
      <c r="Z3719" s="206"/>
      <c r="AA3719" s="134"/>
      <c r="AB3719" s="174">
        <f>IF(AC3719="totale",SUMIF(AA$7:AA3719,"somma",Z$7:Z3719)-SUMIF(AC$7:AC3718,"totale",AB$7:AB3718),0)</f>
        <v>0</v>
      </c>
      <c r="AC3719" s="134"/>
      <c r="AD3719" s="194">
        <f t="shared" si="244"/>
        <v>0</v>
      </c>
      <c r="AE3719" s="124" t="str">
        <f t="shared" si="247"/>
        <v/>
      </c>
      <c r="AF3719" s="195" t="str">
        <f t="shared" si="245"/>
        <v/>
      </c>
      <c r="AG3719" s="194" t="str">
        <f t="shared" si="246"/>
        <v/>
      </c>
      <c r="AH3719" s="194">
        <f>IF(AG3719="",0,IF(ISERROR(VLOOKUP(AG3719,AG$7:AG3718,1,FALSE)),1,0))</f>
        <v>0</v>
      </c>
      <c r="AI3719" s="194"/>
    </row>
    <row r="3720" spans="1:35" ht="16.5" customHeight="1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75">
        <f>IF(AND($X$5012&lt;&gt;" ",$X$5012&lt;&gt;0),IF(X3720=$X$5012,1+COUNTIF(U$7:U3719,"&gt;0"),0),0)</f>
        <v>0</v>
      </c>
      <c r="V3720" s="178" t="s">
        <v>3909</v>
      </c>
      <c r="W3720" s="130"/>
      <c r="X3720" s="131"/>
      <c r="Y3720" s="131"/>
      <c r="Z3720" s="206"/>
      <c r="AA3720" s="134"/>
      <c r="AB3720" s="174">
        <f>IF(AC3720="totale",SUMIF(AA$7:AA3720,"somma",Z$7:Z3720)-SUMIF(AC$7:AC3719,"totale",AB$7:AB3719),0)</f>
        <v>0</v>
      </c>
      <c r="AC3720" s="134"/>
      <c r="AD3720" s="194">
        <f t="shared" ref="AD3720:AD3783" si="248">IF(ISBLANK(X3720),0,VLOOKUP(X3720,$B$8:$E$57,1,FALSE))</f>
        <v>0</v>
      </c>
      <c r="AE3720" s="124" t="str">
        <f t="shared" si="247"/>
        <v/>
      </c>
      <c r="AF3720" s="195" t="str">
        <f t="shared" ref="AF3720:AF3783" si="249">IF(OR(AND(Z3720&lt;&gt;0,ISBLANK(X3720)),ISERROR(AD3720)),"ERR","")</f>
        <v/>
      </c>
      <c r="AG3720" s="194" t="str">
        <f t="shared" si="246"/>
        <v/>
      </c>
      <c r="AH3720" s="194">
        <f>IF(AG3720="",0,IF(ISERROR(VLOOKUP(AG3720,AG$7:AG3719,1,FALSE)),1,0))</f>
        <v>0</v>
      </c>
      <c r="AI3720" s="194"/>
    </row>
    <row r="3721" spans="1:35" ht="16.5" customHeight="1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75">
        <f>IF(AND($X$5012&lt;&gt;" ",$X$5012&lt;&gt;0),IF(X3721=$X$5012,1+COUNTIF(U$7:U3720,"&gt;0"),0),0)</f>
        <v>0</v>
      </c>
      <c r="V3721" s="178" t="s">
        <v>3910</v>
      </c>
      <c r="W3721" s="130"/>
      <c r="X3721" s="131"/>
      <c r="Y3721" s="131"/>
      <c r="Z3721" s="206"/>
      <c r="AA3721" s="134"/>
      <c r="AB3721" s="174">
        <f>IF(AC3721="totale",SUMIF(AA$7:AA3721,"somma",Z$7:Z3721)-SUMIF(AC$7:AC3720,"totale",AB$7:AB3720),0)</f>
        <v>0</v>
      </c>
      <c r="AC3721" s="134"/>
      <c r="AD3721" s="194">
        <f t="shared" si="248"/>
        <v>0</v>
      </c>
      <c r="AE3721" s="124" t="str">
        <f t="shared" si="247"/>
        <v/>
      </c>
      <c r="AF3721" s="195" t="str">
        <f t="shared" si="249"/>
        <v/>
      </c>
      <c r="AG3721" s="194" t="str">
        <f t="shared" si="246"/>
        <v/>
      </c>
      <c r="AH3721" s="194">
        <f>IF(AG3721="",0,IF(ISERROR(VLOOKUP(AG3721,AG$7:AG3720,1,FALSE)),1,0))</f>
        <v>0</v>
      </c>
      <c r="AI3721" s="194"/>
    </row>
    <row r="3722" spans="1:35" ht="16.5" customHeight="1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75">
        <f>IF(AND($X$5012&lt;&gt;" ",$X$5012&lt;&gt;0),IF(X3722=$X$5012,1+COUNTIF(U$7:U3721,"&gt;0"),0),0)</f>
        <v>0</v>
      </c>
      <c r="V3722" s="178" t="s">
        <v>3911</v>
      </c>
      <c r="W3722" s="130"/>
      <c r="X3722" s="131"/>
      <c r="Y3722" s="131"/>
      <c r="Z3722" s="206"/>
      <c r="AA3722" s="134"/>
      <c r="AB3722" s="174">
        <f>IF(AC3722="totale",SUMIF(AA$7:AA3722,"somma",Z$7:Z3722)-SUMIF(AC$7:AC3721,"totale",AB$7:AB3721),0)</f>
        <v>0</v>
      </c>
      <c r="AC3722" s="134"/>
      <c r="AD3722" s="194">
        <f t="shared" si="248"/>
        <v>0</v>
      </c>
      <c r="AE3722" s="124" t="str">
        <f t="shared" si="247"/>
        <v/>
      </c>
      <c r="AF3722" s="195" t="str">
        <f t="shared" si="249"/>
        <v/>
      </c>
      <c r="AG3722" s="194" t="str">
        <f t="shared" ref="AG3722:AG3785" si="250">IF(W3722&gt;0,CONCATENATE(MONTH(W3722),"-",YEAR(W3722)),"")</f>
        <v/>
      </c>
      <c r="AH3722" s="194">
        <f>IF(AG3722="",0,IF(ISERROR(VLOOKUP(AG3722,AG$7:AG3721,1,FALSE)),1,0))</f>
        <v>0</v>
      </c>
      <c r="AI3722" s="194"/>
    </row>
    <row r="3723" spans="1:35" ht="16.5" customHeight="1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75">
        <f>IF(AND($X$5012&lt;&gt;" ",$X$5012&lt;&gt;0),IF(X3723=$X$5012,1+COUNTIF(U$7:U3722,"&gt;0"),0),0)</f>
        <v>0</v>
      </c>
      <c r="V3723" s="178" t="s">
        <v>3912</v>
      </c>
      <c r="W3723" s="130"/>
      <c r="X3723" s="131"/>
      <c r="Y3723" s="131"/>
      <c r="Z3723" s="206"/>
      <c r="AA3723" s="134"/>
      <c r="AB3723" s="174">
        <f>IF(AC3723="totale",SUMIF(AA$7:AA3723,"somma",Z$7:Z3723)-SUMIF(AC$7:AC3722,"totale",AB$7:AB3722),0)</f>
        <v>0</v>
      </c>
      <c r="AC3723" s="134"/>
      <c r="AD3723" s="194">
        <f t="shared" si="248"/>
        <v>0</v>
      </c>
      <c r="AE3723" s="124" t="str">
        <f t="shared" si="247"/>
        <v/>
      </c>
      <c r="AF3723" s="195" t="str">
        <f t="shared" si="249"/>
        <v/>
      </c>
      <c r="AG3723" s="194" t="str">
        <f t="shared" si="250"/>
        <v/>
      </c>
      <c r="AH3723" s="194">
        <f>IF(AG3723="",0,IF(ISERROR(VLOOKUP(AG3723,AG$7:AG3722,1,FALSE)),1,0))</f>
        <v>0</v>
      </c>
      <c r="AI3723" s="194"/>
    </row>
    <row r="3724" spans="1:35" ht="16.5" customHeight="1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75">
        <f>IF(AND($X$5012&lt;&gt;" ",$X$5012&lt;&gt;0),IF(X3724=$X$5012,1+COUNTIF(U$7:U3723,"&gt;0"),0),0)</f>
        <v>0</v>
      </c>
      <c r="V3724" s="178" t="s">
        <v>3913</v>
      </c>
      <c r="W3724" s="130"/>
      <c r="X3724" s="131"/>
      <c r="Y3724" s="131"/>
      <c r="Z3724" s="206"/>
      <c r="AA3724" s="134"/>
      <c r="AB3724" s="174">
        <f>IF(AC3724="totale",SUMIF(AA$7:AA3724,"somma",Z$7:Z3724)-SUMIF(AC$7:AC3723,"totale",AB$7:AB3723),0)</f>
        <v>0</v>
      </c>
      <c r="AC3724" s="134"/>
      <c r="AD3724" s="194">
        <f t="shared" si="248"/>
        <v>0</v>
      </c>
      <c r="AE3724" s="124" t="str">
        <f t="shared" si="247"/>
        <v/>
      </c>
      <c r="AF3724" s="195" t="str">
        <f t="shared" si="249"/>
        <v/>
      </c>
      <c r="AG3724" s="194" t="str">
        <f t="shared" si="250"/>
        <v/>
      </c>
      <c r="AH3724" s="194">
        <f>IF(AG3724="",0,IF(ISERROR(VLOOKUP(AG3724,AG$7:AG3723,1,FALSE)),1,0))</f>
        <v>0</v>
      </c>
      <c r="AI3724" s="194"/>
    </row>
    <row r="3725" spans="1:35" ht="16.5" customHeight="1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75">
        <f>IF(AND($X$5012&lt;&gt;" ",$X$5012&lt;&gt;0),IF(X3725=$X$5012,1+COUNTIF(U$7:U3724,"&gt;0"),0),0)</f>
        <v>0</v>
      </c>
      <c r="V3725" s="178" t="s">
        <v>3914</v>
      </c>
      <c r="W3725" s="130"/>
      <c r="X3725" s="131"/>
      <c r="Y3725" s="131"/>
      <c r="Z3725" s="206"/>
      <c r="AA3725" s="134"/>
      <c r="AB3725" s="174">
        <f>IF(AC3725="totale",SUMIF(AA$7:AA3725,"somma",Z$7:Z3725)-SUMIF(AC$7:AC3724,"totale",AB$7:AB3724),0)</f>
        <v>0</v>
      </c>
      <c r="AC3725" s="134"/>
      <c r="AD3725" s="194">
        <f t="shared" si="248"/>
        <v>0</v>
      </c>
      <c r="AE3725" s="124" t="str">
        <f t="shared" si="247"/>
        <v/>
      </c>
      <c r="AF3725" s="195" t="str">
        <f t="shared" si="249"/>
        <v/>
      </c>
      <c r="AG3725" s="194" t="str">
        <f t="shared" si="250"/>
        <v/>
      </c>
      <c r="AH3725" s="194">
        <f>IF(AG3725="",0,IF(ISERROR(VLOOKUP(AG3725,AG$7:AG3724,1,FALSE)),1,0))</f>
        <v>0</v>
      </c>
      <c r="AI3725" s="194"/>
    </row>
    <row r="3726" spans="1:35" ht="16.5" customHeight="1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75">
        <f>IF(AND($X$5012&lt;&gt;" ",$X$5012&lt;&gt;0),IF(X3726=$X$5012,1+COUNTIF(U$7:U3725,"&gt;0"),0),0)</f>
        <v>0</v>
      </c>
      <c r="V3726" s="178" t="s">
        <v>3915</v>
      </c>
      <c r="W3726" s="130"/>
      <c r="X3726" s="131"/>
      <c r="Y3726" s="131"/>
      <c r="Z3726" s="206"/>
      <c r="AA3726" s="134"/>
      <c r="AB3726" s="174">
        <f>IF(AC3726="totale",SUMIF(AA$7:AA3726,"somma",Z$7:Z3726)-SUMIF(AC$7:AC3725,"totale",AB$7:AB3725),0)</f>
        <v>0</v>
      </c>
      <c r="AC3726" s="134"/>
      <c r="AD3726" s="194">
        <f t="shared" si="248"/>
        <v>0</v>
      </c>
      <c r="AE3726" s="124" t="str">
        <f t="shared" si="247"/>
        <v/>
      </c>
      <c r="AF3726" s="195" t="str">
        <f t="shared" si="249"/>
        <v/>
      </c>
      <c r="AG3726" s="194" t="str">
        <f t="shared" si="250"/>
        <v/>
      </c>
      <c r="AH3726" s="194">
        <f>IF(AG3726="",0,IF(ISERROR(VLOOKUP(AG3726,AG$7:AG3725,1,FALSE)),1,0))</f>
        <v>0</v>
      </c>
      <c r="AI3726" s="194"/>
    </row>
    <row r="3727" spans="1:35" ht="16.5" customHeight="1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75">
        <f>IF(AND($X$5012&lt;&gt;" ",$X$5012&lt;&gt;0),IF(X3727=$X$5012,1+COUNTIF(U$7:U3726,"&gt;0"),0),0)</f>
        <v>0</v>
      </c>
      <c r="V3727" s="178" t="s">
        <v>3916</v>
      </c>
      <c r="W3727" s="130"/>
      <c r="X3727" s="131"/>
      <c r="Y3727" s="131"/>
      <c r="Z3727" s="206"/>
      <c r="AA3727" s="134"/>
      <c r="AB3727" s="174">
        <f>IF(AC3727="totale",SUMIF(AA$7:AA3727,"somma",Z$7:Z3727)-SUMIF(AC$7:AC3726,"totale",AB$7:AB3726),0)</f>
        <v>0</v>
      </c>
      <c r="AC3727" s="134"/>
      <c r="AD3727" s="194">
        <f t="shared" si="248"/>
        <v>0</v>
      </c>
      <c r="AE3727" s="124" t="str">
        <f t="shared" si="247"/>
        <v/>
      </c>
      <c r="AF3727" s="195" t="str">
        <f t="shared" si="249"/>
        <v/>
      </c>
      <c r="AG3727" s="194" t="str">
        <f t="shared" si="250"/>
        <v/>
      </c>
      <c r="AH3727" s="194">
        <f>IF(AG3727="",0,IF(ISERROR(VLOOKUP(AG3727,AG$7:AG3726,1,FALSE)),1,0))</f>
        <v>0</v>
      </c>
      <c r="AI3727" s="194"/>
    </row>
    <row r="3728" spans="1:35" ht="16.5" customHeight="1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75">
        <f>IF(AND($X$5012&lt;&gt;" ",$X$5012&lt;&gt;0),IF(X3728=$X$5012,1+COUNTIF(U$7:U3727,"&gt;0"),0),0)</f>
        <v>0</v>
      </c>
      <c r="V3728" s="178" t="s">
        <v>3917</v>
      </c>
      <c r="W3728" s="130"/>
      <c r="X3728" s="131"/>
      <c r="Y3728" s="131"/>
      <c r="Z3728" s="206"/>
      <c r="AA3728" s="134"/>
      <c r="AB3728" s="174">
        <f>IF(AC3728="totale",SUMIF(AA$7:AA3728,"somma",Z$7:Z3728)-SUMIF(AC$7:AC3727,"totale",AB$7:AB3727),0)</f>
        <v>0</v>
      </c>
      <c r="AC3728" s="134"/>
      <c r="AD3728" s="194">
        <f t="shared" si="248"/>
        <v>0</v>
      </c>
      <c r="AE3728" s="124" t="str">
        <f t="shared" si="247"/>
        <v/>
      </c>
      <c r="AF3728" s="195" t="str">
        <f t="shared" si="249"/>
        <v/>
      </c>
      <c r="AG3728" s="194" t="str">
        <f t="shared" si="250"/>
        <v/>
      </c>
      <c r="AH3728" s="194">
        <f>IF(AG3728="",0,IF(ISERROR(VLOOKUP(AG3728,AG$7:AG3727,1,FALSE)),1,0))</f>
        <v>0</v>
      </c>
      <c r="AI3728" s="194"/>
    </row>
    <row r="3729" spans="1:35" ht="16.5" customHeight="1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75">
        <f>IF(AND($X$5012&lt;&gt;" ",$X$5012&lt;&gt;0),IF(X3729=$X$5012,1+COUNTIF(U$7:U3728,"&gt;0"),0),0)</f>
        <v>0</v>
      </c>
      <c r="V3729" s="178" t="s">
        <v>3918</v>
      </c>
      <c r="W3729" s="130"/>
      <c r="X3729" s="131"/>
      <c r="Y3729" s="131"/>
      <c r="Z3729" s="206"/>
      <c r="AA3729" s="134"/>
      <c r="AB3729" s="174">
        <f>IF(AC3729="totale",SUMIF(AA$7:AA3729,"somma",Z$7:Z3729)-SUMIF(AC$7:AC3728,"totale",AB$7:AB3728),0)</f>
        <v>0</v>
      </c>
      <c r="AC3729" s="134"/>
      <c r="AD3729" s="194">
        <f t="shared" si="248"/>
        <v>0</v>
      </c>
      <c r="AE3729" s="124" t="str">
        <f t="shared" si="247"/>
        <v/>
      </c>
      <c r="AF3729" s="195" t="str">
        <f t="shared" si="249"/>
        <v/>
      </c>
      <c r="AG3729" s="194" t="str">
        <f t="shared" si="250"/>
        <v/>
      </c>
      <c r="AH3729" s="194">
        <f>IF(AG3729="",0,IF(ISERROR(VLOOKUP(AG3729,AG$7:AG3728,1,FALSE)),1,0))</f>
        <v>0</v>
      </c>
      <c r="AI3729" s="194"/>
    </row>
    <row r="3730" spans="1:35" ht="16.5" customHeight="1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75">
        <f>IF(AND($X$5012&lt;&gt;" ",$X$5012&lt;&gt;0),IF(X3730=$X$5012,1+COUNTIF(U$7:U3729,"&gt;0"),0),0)</f>
        <v>0</v>
      </c>
      <c r="V3730" s="178" t="s">
        <v>3919</v>
      </c>
      <c r="W3730" s="130"/>
      <c r="X3730" s="131"/>
      <c r="Y3730" s="131"/>
      <c r="Z3730" s="206"/>
      <c r="AA3730" s="134"/>
      <c r="AB3730" s="174">
        <f>IF(AC3730="totale",SUMIF(AA$7:AA3730,"somma",Z$7:Z3730)-SUMIF(AC$7:AC3729,"totale",AB$7:AB3729),0)</f>
        <v>0</v>
      </c>
      <c r="AC3730" s="134"/>
      <c r="AD3730" s="194">
        <f t="shared" si="248"/>
        <v>0</v>
      </c>
      <c r="AE3730" s="124" t="str">
        <f t="shared" si="247"/>
        <v/>
      </c>
      <c r="AF3730" s="195" t="str">
        <f t="shared" si="249"/>
        <v/>
      </c>
      <c r="AG3730" s="194" t="str">
        <f t="shared" si="250"/>
        <v/>
      </c>
      <c r="AH3730" s="194">
        <f>IF(AG3730="",0,IF(ISERROR(VLOOKUP(AG3730,AG$7:AG3729,1,FALSE)),1,0))</f>
        <v>0</v>
      </c>
      <c r="AI3730" s="194"/>
    </row>
    <row r="3731" spans="1:35" ht="16.5" customHeight="1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75">
        <f>IF(AND($X$5012&lt;&gt;" ",$X$5012&lt;&gt;0),IF(X3731=$X$5012,1+COUNTIF(U$7:U3730,"&gt;0"),0),0)</f>
        <v>0</v>
      </c>
      <c r="V3731" s="178" t="s">
        <v>3920</v>
      </c>
      <c r="W3731" s="130"/>
      <c r="X3731" s="131"/>
      <c r="Y3731" s="131"/>
      <c r="Z3731" s="206"/>
      <c r="AA3731" s="134"/>
      <c r="AB3731" s="174">
        <f>IF(AC3731="totale",SUMIF(AA$7:AA3731,"somma",Z$7:Z3731)-SUMIF(AC$7:AC3730,"totale",AB$7:AB3730),0)</f>
        <v>0</v>
      </c>
      <c r="AC3731" s="134"/>
      <c r="AD3731" s="194">
        <f t="shared" si="248"/>
        <v>0</v>
      </c>
      <c r="AE3731" s="124" t="str">
        <f t="shared" si="247"/>
        <v/>
      </c>
      <c r="AF3731" s="195" t="str">
        <f t="shared" si="249"/>
        <v/>
      </c>
      <c r="AG3731" s="194" t="str">
        <f t="shared" si="250"/>
        <v/>
      </c>
      <c r="AH3731" s="194">
        <f>IF(AG3731="",0,IF(ISERROR(VLOOKUP(AG3731,AG$7:AG3730,1,FALSE)),1,0))</f>
        <v>0</v>
      </c>
      <c r="AI3731" s="194"/>
    </row>
    <row r="3732" spans="1:35" ht="16.5" customHeight="1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75">
        <f>IF(AND($X$5012&lt;&gt;" ",$X$5012&lt;&gt;0),IF(X3732=$X$5012,1+COUNTIF(U$7:U3731,"&gt;0"),0),0)</f>
        <v>0</v>
      </c>
      <c r="V3732" s="178" t="s">
        <v>3921</v>
      </c>
      <c r="W3732" s="130"/>
      <c r="X3732" s="131"/>
      <c r="Y3732" s="131"/>
      <c r="Z3732" s="206"/>
      <c r="AA3732" s="134"/>
      <c r="AB3732" s="174">
        <f>IF(AC3732="totale",SUMIF(AA$7:AA3732,"somma",Z$7:Z3732)-SUMIF(AC$7:AC3731,"totale",AB$7:AB3731),0)</f>
        <v>0</v>
      </c>
      <c r="AC3732" s="134"/>
      <c r="AD3732" s="194">
        <f t="shared" si="248"/>
        <v>0</v>
      </c>
      <c r="AE3732" s="124" t="str">
        <f t="shared" si="247"/>
        <v/>
      </c>
      <c r="AF3732" s="195" t="str">
        <f t="shared" si="249"/>
        <v/>
      </c>
      <c r="AG3732" s="194" t="str">
        <f t="shared" si="250"/>
        <v/>
      </c>
      <c r="AH3732" s="194">
        <f>IF(AG3732="",0,IF(ISERROR(VLOOKUP(AG3732,AG$7:AG3731,1,FALSE)),1,0))</f>
        <v>0</v>
      </c>
      <c r="AI3732" s="194"/>
    </row>
    <row r="3733" spans="1:35" ht="16.5" customHeight="1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75">
        <f>IF(AND($X$5012&lt;&gt;" ",$X$5012&lt;&gt;0),IF(X3733=$X$5012,1+COUNTIF(U$7:U3732,"&gt;0"),0),0)</f>
        <v>0</v>
      </c>
      <c r="V3733" s="178" t="s">
        <v>3922</v>
      </c>
      <c r="W3733" s="130"/>
      <c r="X3733" s="131"/>
      <c r="Y3733" s="131"/>
      <c r="Z3733" s="206"/>
      <c r="AA3733" s="134"/>
      <c r="AB3733" s="174">
        <f>IF(AC3733="totale",SUMIF(AA$7:AA3733,"somma",Z$7:Z3733)-SUMIF(AC$7:AC3732,"totale",AB$7:AB3732),0)</f>
        <v>0</v>
      </c>
      <c r="AC3733" s="134"/>
      <c r="AD3733" s="194">
        <f t="shared" si="248"/>
        <v>0</v>
      </c>
      <c r="AE3733" s="124" t="str">
        <f t="shared" si="247"/>
        <v/>
      </c>
      <c r="AF3733" s="195" t="str">
        <f t="shared" si="249"/>
        <v/>
      </c>
      <c r="AG3733" s="194" t="str">
        <f t="shared" si="250"/>
        <v/>
      </c>
      <c r="AH3733" s="194">
        <f>IF(AG3733="",0,IF(ISERROR(VLOOKUP(AG3733,AG$7:AG3732,1,FALSE)),1,0))</f>
        <v>0</v>
      </c>
      <c r="AI3733" s="194"/>
    </row>
    <row r="3734" spans="1:35" ht="16.5" customHeight="1">
      <c r="A3734" s="1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75">
        <f>IF(AND($X$5012&lt;&gt;" ",$X$5012&lt;&gt;0),IF(X3734=$X$5012,1+COUNTIF(U$7:U3733,"&gt;0"),0),0)</f>
        <v>0</v>
      </c>
      <c r="V3734" s="178" t="s">
        <v>3923</v>
      </c>
      <c r="W3734" s="130"/>
      <c r="X3734" s="131"/>
      <c r="Y3734" s="131"/>
      <c r="Z3734" s="206"/>
      <c r="AA3734" s="134"/>
      <c r="AB3734" s="174">
        <f>IF(AC3734="totale",SUMIF(AA$7:AA3734,"somma",Z$7:Z3734)-SUMIF(AC$7:AC3733,"totale",AB$7:AB3733),0)</f>
        <v>0</v>
      </c>
      <c r="AC3734" s="134"/>
      <c r="AD3734" s="194">
        <f t="shared" si="248"/>
        <v>0</v>
      </c>
      <c r="AE3734" s="124" t="str">
        <f t="shared" si="247"/>
        <v/>
      </c>
      <c r="AF3734" s="195" t="str">
        <f t="shared" si="249"/>
        <v/>
      </c>
      <c r="AG3734" s="194" t="str">
        <f t="shared" si="250"/>
        <v/>
      </c>
      <c r="AH3734" s="194">
        <f>IF(AG3734="",0,IF(ISERROR(VLOOKUP(AG3734,AG$7:AG3733,1,FALSE)),1,0))</f>
        <v>0</v>
      </c>
      <c r="AI3734" s="194"/>
    </row>
    <row r="3735" spans="1:35" ht="16.5" customHeight="1">
      <c r="A3735" s="1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75">
        <f>IF(AND($X$5012&lt;&gt;" ",$X$5012&lt;&gt;0),IF(X3735=$X$5012,1+COUNTIF(U$7:U3734,"&gt;0"),0),0)</f>
        <v>0</v>
      </c>
      <c r="V3735" s="178" t="s">
        <v>3924</v>
      </c>
      <c r="W3735" s="130"/>
      <c r="X3735" s="131"/>
      <c r="Y3735" s="131"/>
      <c r="Z3735" s="206"/>
      <c r="AA3735" s="134"/>
      <c r="AB3735" s="174">
        <f>IF(AC3735="totale",SUMIF(AA$7:AA3735,"somma",Z$7:Z3735)-SUMIF(AC$7:AC3734,"totale",AB$7:AB3734),0)</f>
        <v>0</v>
      </c>
      <c r="AC3735" s="134"/>
      <c r="AD3735" s="194">
        <f t="shared" si="248"/>
        <v>0</v>
      </c>
      <c r="AE3735" s="124" t="str">
        <f t="shared" si="247"/>
        <v/>
      </c>
      <c r="AF3735" s="195" t="str">
        <f t="shared" si="249"/>
        <v/>
      </c>
      <c r="AG3735" s="194" t="str">
        <f t="shared" si="250"/>
        <v/>
      </c>
      <c r="AH3735" s="194">
        <f>IF(AG3735="",0,IF(ISERROR(VLOOKUP(AG3735,AG$7:AG3734,1,FALSE)),1,0))</f>
        <v>0</v>
      </c>
      <c r="AI3735" s="194"/>
    </row>
    <row r="3736" spans="1:35" ht="16.5" customHeight="1">
      <c r="A3736" s="1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75">
        <f>IF(AND($X$5012&lt;&gt;" ",$X$5012&lt;&gt;0),IF(X3736=$X$5012,1+COUNTIF(U$7:U3735,"&gt;0"),0),0)</f>
        <v>0</v>
      </c>
      <c r="V3736" s="178" t="s">
        <v>3925</v>
      </c>
      <c r="W3736" s="130"/>
      <c r="X3736" s="131"/>
      <c r="Y3736" s="131"/>
      <c r="Z3736" s="206"/>
      <c r="AA3736" s="134"/>
      <c r="AB3736" s="174">
        <f>IF(AC3736="totale",SUMIF(AA$7:AA3736,"somma",Z$7:Z3736)-SUMIF(AC$7:AC3735,"totale",AB$7:AB3735),0)</f>
        <v>0</v>
      </c>
      <c r="AC3736" s="134"/>
      <c r="AD3736" s="194">
        <f t="shared" si="248"/>
        <v>0</v>
      </c>
      <c r="AE3736" s="124" t="str">
        <f t="shared" si="247"/>
        <v/>
      </c>
      <c r="AF3736" s="195" t="str">
        <f t="shared" si="249"/>
        <v/>
      </c>
      <c r="AG3736" s="194" t="str">
        <f t="shared" si="250"/>
        <v/>
      </c>
      <c r="AH3736" s="194">
        <f>IF(AG3736="",0,IF(ISERROR(VLOOKUP(AG3736,AG$7:AG3735,1,FALSE)),1,0))</f>
        <v>0</v>
      </c>
      <c r="AI3736" s="194"/>
    </row>
    <row r="3737" spans="1:35" ht="16.5" customHeight="1">
      <c r="A3737" s="1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75">
        <f>IF(AND($X$5012&lt;&gt;" ",$X$5012&lt;&gt;0),IF(X3737=$X$5012,1+COUNTIF(U$7:U3736,"&gt;0"),0),0)</f>
        <v>0</v>
      </c>
      <c r="V3737" s="178" t="s">
        <v>3926</v>
      </c>
      <c r="W3737" s="130"/>
      <c r="X3737" s="131"/>
      <c r="Y3737" s="131"/>
      <c r="Z3737" s="206"/>
      <c r="AA3737" s="134"/>
      <c r="AB3737" s="174">
        <f>IF(AC3737="totale",SUMIF(AA$7:AA3737,"somma",Z$7:Z3737)-SUMIF(AC$7:AC3736,"totale",AB$7:AB3736),0)</f>
        <v>0</v>
      </c>
      <c r="AC3737" s="134"/>
      <c r="AD3737" s="194">
        <f t="shared" si="248"/>
        <v>0</v>
      </c>
      <c r="AE3737" s="124" t="str">
        <f t="shared" si="247"/>
        <v/>
      </c>
      <c r="AF3737" s="195" t="str">
        <f t="shared" si="249"/>
        <v/>
      </c>
      <c r="AG3737" s="194" t="str">
        <f t="shared" si="250"/>
        <v/>
      </c>
      <c r="AH3737" s="194">
        <f>IF(AG3737="",0,IF(ISERROR(VLOOKUP(AG3737,AG$7:AG3736,1,FALSE)),1,0))</f>
        <v>0</v>
      </c>
      <c r="AI3737" s="194"/>
    </row>
    <row r="3738" spans="1:35" ht="16.5" customHeight="1">
      <c r="A3738" s="1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75">
        <f>IF(AND($X$5012&lt;&gt;" ",$X$5012&lt;&gt;0),IF(X3738=$X$5012,1+COUNTIF(U$7:U3737,"&gt;0"),0),0)</f>
        <v>0</v>
      </c>
      <c r="V3738" s="178" t="s">
        <v>3927</v>
      </c>
      <c r="W3738" s="130"/>
      <c r="X3738" s="131"/>
      <c r="Y3738" s="131"/>
      <c r="Z3738" s="206"/>
      <c r="AA3738" s="134"/>
      <c r="AB3738" s="174">
        <f>IF(AC3738="totale",SUMIF(AA$7:AA3738,"somma",Z$7:Z3738)-SUMIF(AC$7:AC3737,"totale",AB$7:AB3737),0)</f>
        <v>0</v>
      </c>
      <c r="AC3738" s="134"/>
      <c r="AD3738" s="194">
        <f t="shared" si="248"/>
        <v>0</v>
      </c>
      <c r="AE3738" s="124" t="str">
        <f t="shared" si="247"/>
        <v/>
      </c>
      <c r="AF3738" s="195" t="str">
        <f t="shared" si="249"/>
        <v/>
      </c>
      <c r="AG3738" s="194" t="str">
        <f t="shared" si="250"/>
        <v/>
      </c>
      <c r="AH3738" s="194">
        <f>IF(AG3738="",0,IF(ISERROR(VLOOKUP(AG3738,AG$7:AG3737,1,FALSE)),1,0))</f>
        <v>0</v>
      </c>
      <c r="AI3738" s="194"/>
    </row>
    <row r="3739" spans="1:35" ht="16.5" customHeight="1">
      <c r="A3739" s="1"/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75">
        <f>IF(AND($X$5012&lt;&gt;" ",$X$5012&lt;&gt;0),IF(X3739=$X$5012,1+COUNTIF(U$7:U3738,"&gt;0"),0),0)</f>
        <v>0</v>
      </c>
      <c r="V3739" s="178" t="s">
        <v>3928</v>
      </c>
      <c r="W3739" s="130"/>
      <c r="X3739" s="131"/>
      <c r="Y3739" s="131"/>
      <c r="Z3739" s="206"/>
      <c r="AA3739" s="134"/>
      <c r="AB3739" s="174">
        <f>IF(AC3739="totale",SUMIF(AA$7:AA3739,"somma",Z$7:Z3739)-SUMIF(AC$7:AC3738,"totale",AB$7:AB3738),0)</f>
        <v>0</v>
      </c>
      <c r="AC3739" s="134"/>
      <c r="AD3739" s="194">
        <f t="shared" si="248"/>
        <v>0</v>
      </c>
      <c r="AE3739" s="124" t="str">
        <f t="shared" si="247"/>
        <v/>
      </c>
      <c r="AF3739" s="195" t="str">
        <f t="shared" si="249"/>
        <v/>
      </c>
      <c r="AG3739" s="194" t="str">
        <f t="shared" si="250"/>
        <v/>
      </c>
      <c r="AH3739" s="194">
        <f>IF(AG3739="",0,IF(ISERROR(VLOOKUP(AG3739,AG$7:AG3738,1,FALSE)),1,0))</f>
        <v>0</v>
      </c>
      <c r="AI3739" s="194"/>
    </row>
    <row r="3740" spans="1:35" ht="16.5" customHeight="1">
      <c r="A3740" s="1"/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75">
        <f>IF(AND($X$5012&lt;&gt;" ",$X$5012&lt;&gt;0),IF(X3740=$X$5012,1+COUNTIF(U$7:U3739,"&gt;0"),0),0)</f>
        <v>0</v>
      </c>
      <c r="V3740" s="178" t="s">
        <v>3929</v>
      </c>
      <c r="W3740" s="130"/>
      <c r="X3740" s="131"/>
      <c r="Y3740" s="131"/>
      <c r="Z3740" s="206"/>
      <c r="AA3740" s="134"/>
      <c r="AB3740" s="174">
        <f>IF(AC3740="totale",SUMIF(AA$7:AA3740,"somma",Z$7:Z3740)-SUMIF(AC$7:AC3739,"totale",AB$7:AB3739),0)</f>
        <v>0</v>
      </c>
      <c r="AC3740" s="134"/>
      <c r="AD3740" s="194">
        <f t="shared" si="248"/>
        <v>0</v>
      </c>
      <c r="AE3740" s="124" t="str">
        <f t="shared" si="247"/>
        <v/>
      </c>
      <c r="AF3740" s="195" t="str">
        <f t="shared" si="249"/>
        <v/>
      </c>
      <c r="AG3740" s="194" t="str">
        <f t="shared" si="250"/>
        <v/>
      </c>
      <c r="AH3740" s="194">
        <f>IF(AG3740="",0,IF(ISERROR(VLOOKUP(AG3740,AG$7:AG3739,1,FALSE)),1,0))</f>
        <v>0</v>
      </c>
      <c r="AI3740" s="194"/>
    </row>
    <row r="3741" spans="1:35" ht="16.5" customHeight="1">
      <c r="A3741" s="1"/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75">
        <f>IF(AND($X$5012&lt;&gt;" ",$X$5012&lt;&gt;0),IF(X3741=$X$5012,1+COUNTIF(U$7:U3740,"&gt;0"),0),0)</f>
        <v>0</v>
      </c>
      <c r="V3741" s="178" t="s">
        <v>3930</v>
      </c>
      <c r="W3741" s="130"/>
      <c r="X3741" s="131"/>
      <c r="Y3741" s="131"/>
      <c r="Z3741" s="206"/>
      <c r="AA3741" s="134"/>
      <c r="AB3741" s="174">
        <f>IF(AC3741="totale",SUMIF(AA$7:AA3741,"somma",Z$7:Z3741)-SUMIF(AC$7:AC3740,"totale",AB$7:AB3740),0)</f>
        <v>0</v>
      </c>
      <c r="AC3741" s="134"/>
      <c r="AD3741" s="194">
        <f t="shared" si="248"/>
        <v>0</v>
      </c>
      <c r="AE3741" s="124" t="str">
        <f t="shared" si="247"/>
        <v/>
      </c>
      <c r="AF3741" s="195" t="str">
        <f t="shared" si="249"/>
        <v/>
      </c>
      <c r="AG3741" s="194" t="str">
        <f t="shared" si="250"/>
        <v/>
      </c>
      <c r="AH3741" s="194">
        <f>IF(AG3741="",0,IF(ISERROR(VLOOKUP(AG3741,AG$7:AG3740,1,FALSE)),1,0))</f>
        <v>0</v>
      </c>
      <c r="AI3741" s="194"/>
    </row>
    <row r="3742" spans="1:35" ht="16.5" customHeight="1">
      <c r="A3742" s="1"/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75">
        <f>IF(AND($X$5012&lt;&gt;" ",$X$5012&lt;&gt;0),IF(X3742=$X$5012,1+COUNTIF(U$7:U3741,"&gt;0"),0),0)</f>
        <v>0</v>
      </c>
      <c r="V3742" s="178" t="s">
        <v>3931</v>
      </c>
      <c r="W3742" s="130"/>
      <c r="X3742" s="131"/>
      <c r="Y3742" s="131"/>
      <c r="Z3742" s="206"/>
      <c r="AA3742" s="134"/>
      <c r="AB3742" s="174">
        <f>IF(AC3742="totale",SUMIF(AA$7:AA3742,"somma",Z$7:Z3742)-SUMIF(AC$7:AC3741,"totale",AB$7:AB3741),0)</f>
        <v>0</v>
      </c>
      <c r="AC3742" s="134"/>
      <c r="AD3742" s="194">
        <f t="shared" si="248"/>
        <v>0</v>
      </c>
      <c r="AE3742" s="124" t="str">
        <f t="shared" si="247"/>
        <v/>
      </c>
      <c r="AF3742" s="195" t="str">
        <f t="shared" si="249"/>
        <v/>
      </c>
      <c r="AG3742" s="194" t="str">
        <f t="shared" si="250"/>
        <v/>
      </c>
      <c r="AH3742" s="194">
        <f>IF(AG3742="",0,IF(ISERROR(VLOOKUP(AG3742,AG$7:AG3741,1,FALSE)),1,0))</f>
        <v>0</v>
      </c>
      <c r="AI3742" s="194"/>
    </row>
    <row r="3743" spans="1:35" ht="16.5" customHeight="1">
      <c r="A3743" s="1"/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75">
        <f>IF(AND($X$5012&lt;&gt;" ",$X$5012&lt;&gt;0),IF(X3743=$X$5012,1+COUNTIF(U$7:U3742,"&gt;0"),0),0)</f>
        <v>0</v>
      </c>
      <c r="V3743" s="178" t="s">
        <v>3932</v>
      </c>
      <c r="W3743" s="130"/>
      <c r="X3743" s="131"/>
      <c r="Y3743" s="131"/>
      <c r="Z3743" s="206"/>
      <c r="AA3743" s="134"/>
      <c r="AB3743" s="174">
        <f>IF(AC3743="totale",SUMIF(AA$7:AA3743,"somma",Z$7:Z3743)-SUMIF(AC$7:AC3742,"totale",AB$7:AB3742),0)</f>
        <v>0</v>
      </c>
      <c r="AC3743" s="134"/>
      <c r="AD3743" s="194">
        <f t="shared" si="248"/>
        <v>0</v>
      </c>
      <c r="AE3743" s="124" t="str">
        <f t="shared" si="247"/>
        <v/>
      </c>
      <c r="AF3743" s="195" t="str">
        <f t="shared" si="249"/>
        <v/>
      </c>
      <c r="AG3743" s="194" t="str">
        <f t="shared" si="250"/>
        <v/>
      </c>
      <c r="AH3743" s="194">
        <f>IF(AG3743="",0,IF(ISERROR(VLOOKUP(AG3743,AG$7:AG3742,1,FALSE)),1,0))</f>
        <v>0</v>
      </c>
      <c r="AI3743" s="194"/>
    </row>
    <row r="3744" spans="1:35" ht="16.5" customHeight="1">
      <c r="A3744" s="1"/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75">
        <f>IF(AND($X$5012&lt;&gt;" ",$X$5012&lt;&gt;0),IF(X3744=$X$5012,1+COUNTIF(U$7:U3743,"&gt;0"),0),0)</f>
        <v>0</v>
      </c>
      <c r="V3744" s="178" t="s">
        <v>3933</v>
      </c>
      <c r="W3744" s="130"/>
      <c r="X3744" s="131"/>
      <c r="Y3744" s="131"/>
      <c r="Z3744" s="206"/>
      <c r="AA3744" s="134"/>
      <c r="AB3744" s="174">
        <f>IF(AC3744="totale",SUMIF(AA$7:AA3744,"somma",Z$7:Z3744)-SUMIF(AC$7:AC3743,"totale",AB$7:AB3743),0)</f>
        <v>0</v>
      </c>
      <c r="AC3744" s="134"/>
      <c r="AD3744" s="194">
        <f t="shared" si="248"/>
        <v>0</v>
      </c>
      <c r="AE3744" s="124" t="str">
        <f t="shared" si="247"/>
        <v/>
      </c>
      <c r="AF3744" s="195" t="str">
        <f t="shared" si="249"/>
        <v/>
      </c>
      <c r="AG3744" s="194" t="str">
        <f t="shared" si="250"/>
        <v/>
      </c>
      <c r="AH3744" s="194">
        <f>IF(AG3744="",0,IF(ISERROR(VLOOKUP(AG3744,AG$7:AG3743,1,FALSE)),1,0))</f>
        <v>0</v>
      </c>
      <c r="AI3744" s="194"/>
    </row>
    <row r="3745" spans="1:35" ht="16.5" customHeight="1">
      <c r="A3745" s="1"/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75">
        <f>IF(AND($X$5012&lt;&gt;" ",$X$5012&lt;&gt;0),IF(X3745=$X$5012,1+COUNTIF(U$7:U3744,"&gt;0"),0),0)</f>
        <v>0</v>
      </c>
      <c r="V3745" s="178" t="s">
        <v>3934</v>
      </c>
      <c r="W3745" s="130"/>
      <c r="X3745" s="131"/>
      <c r="Y3745" s="131"/>
      <c r="Z3745" s="206"/>
      <c r="AA3745" s="134"/>
      <c r="AB3745" s="174">
        <f>IF(AC3745="totale",SUMIF(AA$7:AA3745,"somma",Z$7:Z3745)-SUMIF(AC$7:AC3744,"totale",AB$7:AB3744),0)</f>
        <v>0</v>
      </c>
      <c r="AC3745" s="134"/>
      <c r="AD3745" s="194">
        <f t="shared" si="248"/>
        <v>0</v>
      </c>
      <c r="AE3745" s="124" t="str">
        <f t="shared" si="247"/>
        <v/>
      </c>
      <c r="AF3745" s="195" t="str">
        <f t="shared" si="249"/>
        <v/>
      </c>
      <c r="AG3745" s="194" t="str">
        <f t="shared" si="250"/>
        <v/>
      </c>
      <c r="AH3745" s="194">
        <f>IF(AG3745="",0,IF(ISERROR(VLOOKUP(AG3745,AG$7:AG3744,1,FALSE)),1,0))</f>
        <v>0</v>
      </c>
      <c r="AI3745" s="194"/>
    </row>
    <row r="3746" spans="1:35" ht="16.5" customHeight="1">
      <c r="A3746" s="1"/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75">
        <f>IF(AND($X$5012&lt;&gt;" ",$X$5012&lt;&gt;0),IF(X3746=$X$5012,1+COUNTIF(U$7:U3745,"&gt;0"),0),0)</f>
        <v>0</v>
      </c>
      <c r="V3746" s="178" t="s">
        <v>3935</v>
      </c>
      <c r="W3746" s="130"/>
      <c r="X3746" s="131"/>
      <c r="Y3746" s="131"/>
      <c r="Z3746" s="206"/>
      <c r="AA3746" s="134"/>
      <c r="AB3746" s="174">
        <f>IF(AC3746="totale",SUMIF(AA$7:AA3746,"somma",Z$7:Z3746)-SUMIF(AC$7:AC3745,"totale",AB$7:AB3745),0)</f>
        <v>0</v>
      </c>
      <c r="AC3746" s="134"/>
      <c r="AD3746" s="194">
        <f t="shared" si="248"/>
        <v>0</v>
      </c>
      <c r="AE3746" s="124" t="str">
        <f t="shared" si="247"/>
        <v/>
      </c>
      <c r="AF3746" s="195" t="str">
        <f t="shared" si="249"/>
        <v/>
      </c>
      <c r="AG3746" s="194" t="str">
        <f t="shared" si="250"/>
        <v/>
      </c>
      <c r="AH3746" s="194">
        <f>IF(AG3746="",0,IF(ISERROR(VLOOKUP(AG3746,AG$7:AG3745,1,FALSE)),1,0))</f>
        <v>0</v>
      </c>
      <c r="AI3746" s="194"/>
    </row>
    <row r="3747" spans="1:35" ht="16.5" customHeight="1">
      <c r="A3747" s="1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75">
        <f>IF(AND($X$5012&lt;&gt;" ",$X$5012&lt;&gt;0),IF(X3747=$X$5012,1+COUNTIF(U$7:U3746,"&gt;0"),0),0)</f>
        <v>0</v>
      </c>
      <c r="V3747" s="178" t="s">
        <v>3936</v>
      </c>
      <c r="W3747" s="130"/>
      <c r="X3747" s="131"/>
      <c r="Y3747" s="131"/>
      <c r="Z3747" s="206"/>
      <c r="AA3747" s="134"/>
      <c r="AB3747" s="174">
        <f>IF(AC3747="totale",SUMIF(AA$7:AA3747,"somma",Z$7:Z3747)-SUMIF(AC$7:AC3746,"totale",AB$7:AB3746),0)</f>
        <v>0</v>
      </c>
      <c r="AC3747" s="134"/>
      <c r="AD3747" s="194">
        <f t="shared" si="248"/>
        <v>0</v>
      </c>
      <c r="AE3747" s="124" t="str">
        <f t="shared" si="247"/>
        <v/>
      </c>
      <c r="AF3747" s="195" t="str">
        <f t="shared" si="249"/>
        <v/>
      </c>
      <c r="AG3747" s="194" t="str">
        <f t="shared" si="250"/>
        <v/>
      </c>
      <c r="AH3747" s="194">
        <f>IF(AG3747="",0,IF(ISERROR(VLOOKUP(AG3747,AG$7:AG3746,1,FALSE)),1,0))</f>
        <v>0</v>
      </c>
      <c r="AI3747" s="194"/>
    </row>
    <row r="3748" spans="1:35" ht="16.5" customHeight="1">
      <c r="A3748" s="1"/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75">
        <f>IF(AND($X$5012&lt;&gt;" ",$X$5012&lt;&gt;0),IF(X3748=$X$5012,1+COUNTIF(U$7:U3747,"&gt;0"),0),0)</f>
        <v>0</v>
      </c>
      <c r="V3748" s="178" t="s">
        <v>3937</v>
      </c>
      <c r="W3748" s="130"/>
      <c r="X3748" s="131"/>
      <c r="Y3748" s="131"/>
      <c r="Z3748" s="206"/>
      <c r="AA3748" s="134"/>
      <c r="AB3748" s="174">
        <f>IF(AC3748="totale",SUMIF(AA$7:AA3748,"somma",Z$7:Z3748)-SUMIF(AC$7:AC3747,"totale",AB$7:AB3747),0)</f>
        <v>0</v>
      </c>
      <c r="AC3748" s="134"/>
      <c r="AD3748" s="194">
        <f t="shared" si="248"/>
        <v>0</v>
      </c>
      <c r="AE3748" s="124" t="str">
        <f t="shared" si="247"/>
        <v/>
      </c>
      <c r="AF3748" s="195" t="str">
        <f t="shared" si="249"/>
        <v/>
      </c>
      <c r="AG3748" s="194" t="str">
        <f t="shared" si="250"/>
        <v/>
      </c>
      <c r="AH3748" s="194">
        <f>IF(AG3748="",0,IF(ISERROR(VLOOKUP(AG3748,AG$7:AG3747,1,FALSE)),1,0))</f>
        <v>0</v>
      </c>
      <c r="AI3748" s="194"/>
    </row>
    <row r="3749" spans="1:35" ht="16.5" customHeight="1">
      <c r="A3749" s="1"/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75">
        <f>IF(AND($X$5012&lt;&gt;" ",$X$5012&lt;&gt;0),IF(X3749=$X$5012,1+COUNTIF(U$7:U3748,"&gt;0"),0),0)</f>
        <v>0</v>
      </c>
      <c r="V3749" s="178" t="s">
        <v>3938</v>
      </c>
      <c r="W3749" s="130"/>
      <c r="X3749" s="131"/>
      <c r="Y3749" s="131"/>
      <c r="Z3749" s="206"/>
      <c r="AA3749" s="134"/>
      <c r="AB3749" s="174">
        <f>IF(AC3749="totale",SUMIF(AA$7:AA3749,"somma",Z$7:Z3749)-SUMIF(AC$7:AC3748,"totale",AB$7:AB3748),0)</f>
        <v>0</v>
      </c>
      <c r="AC3749" s="134"/>
      <c r="AD3749" s="194">
        <f t="shared" si="248"/>
        <v>0</v>
      </c>
      <c r="AE3749" s="124" t="str">
        <f t="shared" si="247"/>
        <v/>
      </c>
      <c r="AF3749" s="195" t="str">
        <f t="shared" si="249"/>
        <v/>
      </c>
      <c r="AG3749" s="194" t="str">
        <f t="shared" si="250"/>
        <v/>
      </c>
      <c r="AH3749" s="194">
        <f>IF(AG3749="",0,IF(ISERROR(VLOOKUP(AG3749,AG$7:AG3748,1,FALSE)),1,0))</f>
        <v>0</v>
      </c>
      <c r="AI3749" s="194"/>
    </row>
    <row r="3750" spans="1:35" ht="16.5" customHeight="1">
      <c r="A3750" s="1"/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75">
        <f>IF(AND($X$5012&lt;&gt;" ",$X$5012&lt;&gt;0),IF(X3750=$X$5012,1+COUNTIF(U$7:U3749,"&gt;0"),0),0)</f>
        <v>0</v>
      </c>
      <c r="V3750" s="178" t="s">
        <v>3939</v>
      </c>
      <c r="W3750" s="130"/>
      <c r="X3750" s="131"/>
      <c r="Y3750" s="131"/>
      <c r="Z3750" s="206"/>
      <c r="AA3750" s="134"/>
      <c r="AB3750" s="174">
        <f>IF(AC3750="totale",SUMIF(AA$7:AA3750,"somma",Z$7:Z3750)-SUMIF(AC$7:AC3749,"totale",AB$7:AB3749),0)</f>
        <v>0</v>
      </c>
      <c r="AC3750" s="134"/>
      <c r="AD3750" s="194">
        <f t="shared" si="248"/>
        <v>0</v>
      </c>
      <c r="AE3750" s="124" t="str">
        <f t="shared" si="247"/>
        <v/>
      </c>
      <c r="AF3750" s="195" t="str">
        <f t="shared" si="249"/>
        <v/>
      </c>
      <c r="AG3750" s="194" t="str">
        <f t="shared" si="250"/>
        <v/>
      </c>
      <c r="AH3750" s="194">
        <f>IF(AG3750="",0,IF(ISERROR(VLOOKUP(AG3750,AG$7:AG3749,1,FALSE)),1,0))</f>
        <v>0</v>
      </c>
      <c r="AI3750" s="194"/>
    </row>
    <row r="3751" spans="1:35" ht="16.5" customHeight="1">
      <c r="A3751" s="1"/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75">
        <f>IF(AND($X$5012&lt;&gt;" ",$X$5012&lt;&gt;0),IF(X3751=$X$5012,1+COUNTIF(U$7:U3750,"&gt;0"),0),0)</f>
        <v>0</v>
      </c>
      <c r="V3751" s="178" t="s">
        <v>3940</v>
      </c>
      <c r="W3751" s="130"/>
      <c r="X3751" s="131"/>
      <c r="Y3751" s="131"/>
      <c r="Z3751" s="206"/>
      <c r="AA3751" s="134"/>
      <c r="AB3751" s="174">
        <f>IF(AC3751="totale",SUMIF(AA$7:AA3751,"somma",Z$7:Z3751)-SUMIF(AC$7:AC3750,"totale",AB$7:AB3750),0)</f>
        <v>0</v>
      </c>
      <c r="AC3751" s="134"/>
      <c r="AD3751" s="194">
        <f t="shared" si="248"/>
        <v>0</v>
      </c>
      <c r="AE3751" s="124" t="str">
        <f t="shared" si="247"/>
        <v/>
      </c>
      <c r="AF3751" s="195" t="str">
        <f t="shared" si="249"/>
        <v/>
      </c>
      <c r="AG3751" s="194" t="str">
        <f t="shared" si="250"/>
        <v/>
      </c>
      <c r="AH3751" s="194">
        <f>IF(AG3751="",0,IF(ISERROR(VLOOKUP(AG3751,AG$7:AG3750,1,FALSE)),1,0))</f>
        <v>0</v>
      </c>
      <c r="AI3751" s="194"/>
    </row>
    <row r="3752" spans="1:35" ht="16.5" customHeight="1">
      <c r="A3752" s="1"/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75">
        <f>IF(AND($X$5012&lt;&gt;" ",$X$5012&lt;&gt;0),IF(X3752=$X$5012,1+COUNTIF(U$7:U3751,"&gt;0"),0),0)</f>
        <v>0</v>
      </c>
      <c r="V3752" s="178" t="s">
        <v>3941</v>
      </c>
      <c r="W3752" s="130"/>
      <c r="X3752" s="131"/>
      <c r="Y3752" s="131"/>
      <c r="Z3752" s="206"/>
      <c r="AA3752" s="134"/>
      <c r="AB3752" s="174">
        <f>IF(AC3752="totale",SUMIF(AA$7:AA3752,"somma",Z$7:Z3752)-SUMIF(AC$7:AC3751,"totale",AB$7:AB3751),0)</f>
        <v>0</v>
      </c>
      <c r="AC3752" s="134"/>
      <c r="AD3752" s="194">
        <f t="shared" si="248"/>
        <v>0</v>
      </c>
      <c r="AE3752" s="124" t="str">
        <f t="shared" si="247"/>
        <v/>
      </c>
      <c r="AF3752" s="195" t="str">
        <f t="shared" si="249"/>
        <v/>
      </c>
      <c r="AG3752" s="194" t="str">
        <f t="shared" si="250"/>
        <v/>
      </c>
      <c r="AH3752" s="194">
        <f>IF(AG3752="",0,IF(ISERROR(VLOOKUP(AG3752,AG$7:AG3751,1,FALSE)),1,0))</f>
        <v>0</v>
      </c>
      <c r="AI3752" s="194"/>
    </row>
    <row r="3753" spans="1:35" ht="16.5" customHeight="1">
      <c r="A3753" s="1"/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75">
        <f>IF(AND($X$5012&lt;&gt;" ",$X$5012&lt;&gt;0),IF(X3753=$X$5012,1+COUNTIF(U$7:U3752,"&gt;0"),0),0)</f>
        <v>0</v>
      </c>
      <c r="V3753" s="178" t="s">
        <v>3942</v>
      </c>
      <c r="W3753" s="130"/>
      <c r="X3753" s="131"/>
      <c r="Y3753" s="131"/>
      <c r="Z3753" s="206"/>
      <c r="AA3753" s="134"/>
      <c r="AB3753" s="174">
        <f>IF(AC3753="totale",SUMIF(AA$7:AA3753,"somma",Z$7:Z3753)-SUMIF(AC$7:AC3752,"totale",AB$7:AB3752),0)</f>
        <v>0</v>
      </c>
      <c r="AC3753" s="134"/>
      <c r="AD3753" s="194">
        <f t="shared" si="248"/>
        <v>0</v>
      </c>
      <c r="AE3753" s="124" t="str">
        <f t="shared" si="247"/>
        <v/>
      </c>
      <c r="AF3753" s="195" t="str">
        <f t="shared" si="249"/>
        <v/>
      </c>
      <c r="AG3753" s="194" t="str">
        <f t="shared" si="250"/>
        <v/>
      </c>
      <c r="AH3753" s="194">
        <f>IF(AG3753="",0,IF(ISERROR(VLOOKUP(AG3753,AG$7:AG3752,1,FALSE)),1,0))</f>
        <v>0</v>
      </c>
      <c r="AI3753" s="194"/>
    </row>
    <row r="3754" spans="1:35" ht="16.5" customHeight="1">
      <c r="A3754" s="1"/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75">
        <f>IF(AND($X$5012&lt;&gt;" ",$X$5012&lt;&gt;0),IF(X3754=$X$5012,1+COUNTIF(U$7:U3753,"&gt;0"),0),0)</f>
        <v>0</v>
      </c>
      <c r="V3754" s="178" t="s">
        <v>3943</v>
      </c>
      <c r="W3754" s="130"/>
      <c r="X3754" s="131"/>
      <c r="Y3754" s="131"/>
      <c r="Z3754" s="206"/>
      <c r="AA3754" s="134"/>
      <c r="AB3754" s="174">
        <f>IF(AC3754="totale",SUMIF(AA$7:AA3754,"somma",Z$7:Z3754)-SUMIF(AC$7:AC3753,"totale",AB$7:AB3753),0)</f>
        <v>0</v>
      </c>
      <c r="AC3754" s="134"/>
      <c r="AD3754" s="194">
        <f t="shared" si="248"/>
        <v>0</v>
      </c>
      <c r="AE3754" s="124" t="str">
        <f t="shared" si="247"/>
        <v/>
      </c>
      <c r="AF3754" s="195" t="str">
        <f t="shared" si="249"/>
        <v/>
      </c>
      <c r="AG3754" s="194" t="str">
        <f t="shared" si="250"/>
        <v/>
      </c>
      <c r="AH3754" s="194">
        <f>IF(AG3754="",0,IF(ISERROR(VLOOKUP(AG3754,AG$7:AG3753,1,FALSE)),1,0))</f>
        <v>0</v>
      </c>
      <c r="AI3754" s="194"/>
    </row>
    <row r="3755" spans="1:35" ht="16.5" customHeight="1">
      <c r="A3755" s="1"/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75">
        <f>IF(AND($X$5012&lt;&gt;" ",$X$5012&lt;&gt;0),IF(X3755=$X$5012,1+COUNTIF(U$7:U3754,"&gt;0"),0),0)</f>
        <v>0</v>
      </c>
      <c r="V3755" s="178" t="s">
        <v>3944</v>
      </c>
      <c r="W3755" s="130"/>
      <c r="X3755" s="131"/>
      <c r="Y3755" s="131"/>
      <c r="Z3755" s="206"/>
      <c r="AA3755" s="134"/>
      <c r="AB3755" s="174">
        <f>IF(AC3755="totale",SUMIF(AA$7:AA3755,"somma",Z$7:Z3755)-SUMIF(AC$7:AC3754,"totale",AB$7:AB3754),0)</f>
        <v>0</v>
      </c>
      <c r="AC3755" s="134"/>
      <c r="AD3755" s="194">
        <f t="shared" si="248"/>
        <v>0</v>
      </c>
      <c r="AE3755" s="124" t="str">
        <f t="shared" si="247"/>
        <v/>
      </c>
      <c r="AF3755" s="195" t="str">
        <f t="shared" si="249"/>
        <v/>
      </c>
      <c r="AG3755" s="194" t="str">
        <f t="shared" si="250"/>
        <v/>
      </c>
      <c r="AH3755" s="194">
        <f>IF(AG3755="",0,IF(ISERROR(VLOOKUP(AG3755,AG$7:AG3754,1,FALSE)),1,0))</f>
        <v>0</v>
      </c>
      <c r="AI3755" s="194"/>
    </row>
    <row r="3756" spans="1:35" ht="16.5" customHeight="1">
      <c r="A3756" s="1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75">
        <f>IF(AND($X$5012&lt;&gt;" ",$X$5012&lt;&gt;0),IF(X3756=$X$5012,1+COUNTIF(U$7:U3755,"&gt;0"),0),0)</f>
        <v>0</v>
      </c>
      <c r="V3756" s="178" t="s">
        <v>3945</v>
      </c>
      <c r="W3756" s="130"/>
      <c r="X3756" s="131"/>
      <c r="Y3756" s="131"/>
      <c r="Z3756" s="206"/>
      <c r="AA3756" s="134"/>
      <c r="AB3756" s="174">
        <f>IF(AC3756="totale",SUMIF(AA$7:AA3756,"somma",Z$7:Z3756)-SUMIF(AC$7:AC3755,"totale",AB$7:AB3755),0)</f>
        <v>0</v>
      </c>
      <c r="AC3756" s="134"/>
      <c r="AD3756" s="194">
        <f t="shared" si="248"/>
        <v>0</v>
      </c>
      <c r="AE3756" s="124" t="str">
        <f t="shared" si="247"/>
        <v/>
      </c>
      <c r="AF3756" s="195" t="str">
        <f t="shared" si="249"/>
        <v/>
      </c>
      <c r="AG3756" s="194" t="str">
        <f t="shared" si="250"/>
        <v/>
      </c>
      <c r="AH3756" s="194">
        <f>IF(AG3756="",0,IF(ISERROR(VLOOKUP(AG3756,AG$7:AG3755,1,FALSE)),1,0))</f>
        <v>0</v>
      </c>
      <c r="AI3756" s="194"/>
    </row>
    <row r="3757" spans="1:35" ht="16.5" customHeight="1">
      <c r="A3757" s="1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75">
        <f>IF(AND($X$5012&lt;&gt;" ",$X$5012&lt;&gt;0),IF(X3757=$X$5012,1+COUNTIF(U$7:U3756,"&gt;0"),0),0)</f>
        <v>0</v>
      </c>
      <c r="V3757" s="178" t="s">
        <v>3946</v>
      </c>
      <c r="W3757" s="130"/>
      <c r="X3757" s="131"/>
      <c r="Y3757" s="131"/>
      <c r="Z3757" s="206"/>
      <c r="AA3757" s="134"/>
      <c r="AB3757" s="174">
        <f>IF(AC3757="totale",SUMIF(AA$7:AA3757,"somma",Z$7:Z3757)-SUMIF(AC$7:AC3756,"totale",AB$7:AB3756),0)</f>
        <v>0</v>
      </c>
      <c r="AC3757" s="134"/>
      <c r="AD3757" s="194">
        <f t="shared" si="248"/>
        <v>0</v>
      </c>
      <c r="AE3757" s="124" t="str">
        <f t="shared" si="247"/>
        <v/>
      </c>
      <c r="AF3757" s="195" t="str">
        <f t="shared" si="249"/>
        <v/>
      </c>
      <c r="AG3757" s="194" t="str">
        <f t="shared" si="250"/>
        <v/>
      </c>
      <c r="AH3757" s="194">
        <f>IF(AG3757="",0,IF(ISERROR(VLOOKUP(AG3757,AG$7:AG3756,1,FALSE)),1,0))</f>
        <v>0</v>
      </c>
      <c r="AI3757" s="194"/>
    </row>
    <row r="3758" spans="1:35" ht="16.5" customHeight="1">
      <c r="A3758" s="1"/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75">
        <f>IF(AND($X$5012&lt;&gt;" ",$X$5012&lt;&gt;0),IF(X3758=$X$5012,1+COUNTIF(U$7:U3757,"&gt;0"),0),0)</f>
        <v>0</v>
      </c>
      <c r="V3758" s="178" t="s">
        <v>3947</v>
      </c>
      <c r="W3758" s="130"/>
      <c r="X3758" s="131"/>
      <c r="Y3758" s="131"/>
      <c r="Z3758" s="206"/>
      <c r="AA3758" s="134"/>
      <c r="AB3758" s="174">
        <f>IF(AC3758="totale",SUMIF(AA$7:AA3758,"somma",Z$7:Z3758)-SUMIF(AC$7:AC3757,"totale",AB$7:AB3757),0)</f>
        <v>0</v>
      </c>
      <c r="AC3758" s="134"/>
      <c r="AD3758" s="194">
        <f t="shared" si="248"/>
        <v>0</v>
      </c>
      <c r="AE3758" s="124" t="str">
        <f t="shared" si="247"/>
        <v/>
      </c>
      <c r="AF3758" s="195" t="str">
        <f t="shared" si="249"/>
        <v/>
      </c>
      <c r="AG3758" s="194" t="str">
        <f t="shared" si="250"/>
        <v/>
      </c>
      <c r="AH3758" s="194">
        <f>IF(AG3758="",0,IF(ISERROR(VLOOKUP(AG3758,AG$7:AG3757,1,FALSE)),1,0))</f>
        <v>0</v>
      </c>
      <c r="AI3758" s="194"/>
    </row>
    <row r="3759" spans="1:35" ht="16.5" customHeight="1">
      <c r="A3759" s="1"/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75">
        <f>IF(AND($X$5012&lt;&gt;" ",$X$5012&lt;&gt;0),IF(X3759=$X$5012,1+COUNTIF(U$7:U3758,"&gt;0"),0),0)</f>
        <v>0</v>
      </c>
      <c r="V3759" s="178" t="s">
        <v>3948</v>
      </c>
      <c r="W3759" s="130"/>
      <c r="X3759" s="131"/>
      <c r="Y3759" s="131"/>
      <c r="Z3759" s="206"/>
      <c r="AA3759" s="134"/>
      <c r="AB3759" s="174">
        <f>IF(AC3759="totale",SUMIF(AA$7:AA3759,"somma",Z$7:Z3759)-SUMIF(AC$7:AC3758,"totale",AB$7:AB3758),0)</f>
        <v>0</v>
      </c>
      <c r="AC3759" s="134"/>
      <c r="AD3759" s="194">
        <f t="shared" si="248"/>
        <v>0</v>
      </c>
      <c r="AE3759" s="124" t="str">
        <f t="shared" si="247"/>
        <v/>
      </c>
      <c r="AF3759" s="195" t="str">
        <f t="shared" si="249"/>
        <v/>
      </c>
      <c r="AG3759" s="194" t="str">
        <f t="shared" si="250"/>
        <v/>
      </c>
      <c r="AH3759" s="194">
        <f>IF(AG3759="",0,IF(ISERROR(VLOOKUP(AG3759,AG$7:AG3758,1,FALSE)),1,0))</f>
        <v>0</v>
      </c>
      <c r="AI3759" s="194"/>
    </row>
    <row r="3760" spans="1:35" ht="16.5" customHeight="1">
      <c r="A3760" s="1"/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75">
        <f>IF(AND($X$5012&lt;&gt;" ",$X$5012&lt;&gt;0),IF(X3760=$X$5012,1+COUNTIF(U$7:U3759,"&gt;0"),0),0)</f>
        <v>0</v>
      </c>
      <c r="V3760" s="178" t="s">
        <v>3949</v>
      </c>
      <c r="W3760" s="130"/>
      <c r="X3760" s="131"/>
      <c r="Y3760" s="131"/>
      <c r="Z3760" s="206"/>
      <c r="AA3760" s="134"/>
      <c r="AB3760" s="174">
        <f>IF(AC3760="totale",SUMIF(AA$7:AA3760,"somma",Z$7:Z3760)-SUMIF(AC$7:AC3759,"totale",AB$7:AB3759),0)</f>
        <v>0</v>
      </c>
      <c r="AC3760" s="134"/>
      <c r="AD3760" s="194">
        <f t="shared" si="248"/>
        <v>0</v>
      </c>
      <c r="AE3760" s="124" t="str">
        <f t="shared" si="247"/>
        <v/>
      </c>
      <c r="AF3760" s="195" t="str">
        <f t="shared" si="249"/>
        <v/>
      </c>
      <c r="AG3760" s="194" t="str">
        <f t="shared" si="250"/>
        <v/>
      </c>
      <c r="AH3760" s="194">
        <f>IF(AG3760="",0,IF(ISERROR(VLOOKUP(AG3760,AG$7:AG3759,1,FALSE)),1,0))</f>
        <v>0</v>
      </c>
      <c r="AI3760" s="194"/>
    </row>
    <row r="3761" spans="1:35" ht="16.5" customHeight="1">
      <c r="A3761" s="1"/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75">
        <f>IF(AND($X$5012&lt;&gt;" ",$X$5012&lt;&gt;0),IF(X3761=$X$5012,1+COUNTIF(U$7:U3760,"&gt;0"),0),0)</f>
        <v>0</v>
      </c>
      <c r="V3761" s="178" t="s">
        <v>3950</v>
      </c>
      <c r="W3761" s="130"/>
      <c r="X3761" s="131"/>
      <c r="Y3761" s="131"/>
      <c r="Z3761" s="206"/>
      <c r="AA3761" s="134"/>
      <c r="AB3761" s="174">
        <f>IF(AC3761="totale",SUMIF(AA$7:AA3761,"somma",Z$7:Z3761)-SUMIF(AC$7:AC3760,"totale",AB$7:AB3760),0)</f>
        <v>0</v>
      </c>
      <c r="AC3761" s="134"/>
      <c r="AD3761" s="194">
        <f t="shared" si="248"/>
        <v>0</v>
      </c>
      <c r="AE3761" s="124" t="str">
        <f t="shared" si="247"/>
        <v/>
      </c>
      <c r="AF3761" s="195" t="str">
        <f t="shared" si="249"/>
        <v/>
      </c>
      <c r="AG3761" s="194" t="str">
        <f t="shared" si="250"/>
        <v/>
      </c>
      <c r="AH3761" s="194">
        <f>IF(AG3761="",0,IF(ISERROR(VLOOKUP(AG3761,AG$7:AG3760,1,FALSE)),1,0))</f>
        <v>0</v>
      </c>
      <c r="AI3761" s="194"/>
    </row>
    <row r="3762" spans="1:35" ht="16.5" customHeight="1">
      <c r="A3762" s="1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75">
        <f>IF(AND($X$5012&lt;&gt;" ",$X$5012&lt;&gt;0),IF(X3762=$X$5012,1+COUNTIF(U$7:U3761,"&gt;0"),0),0)</f>
        <v>0</v>
      </c>
      <c r="V3762" s="178" t="s">
        <v>3951</v>
      </c>
      <c r="W3762" s="130"/>
      <c r="X3762" s="131"/>
      <c r="Y3762" s="131"/>
      <c r="Z3762" s="206"/>
      <c r="AA3762" s="134"/>
      <c r="AB3762" s="174">
        <f>IF(AC3762="totale",SUMIF(AA$7:AA3762,"somma",Z$7:Z3762)-SUMIF(AC$7:AC3761,"totale",AB$7:AB3761),0)</f>
        <v>0</v>
      </c>
      <c r="AC3762" s="134"/>
      <c r="AD3762" s="194">
        <f t="shared" si="248"/>
        <v>0</v>
      </c>
      <c r="AE3762" s="124" t="str">
        <f t="shared" si="247"/>
        <v/>
      </c>
      <c r="AF3762" s="195" t="str">
        <f t="shared" si="249"/>
        <v/>
      </c>
      <c r="AG3762" s="194" t="str">
        <f t="shared" si="250"/>
        <v/>
      </c>
      <c r="AH3762" s="194">
        <f>IF(AG3762="",0,IF(ISERROR(VLOOKUP(AG3762,AG$7:AG3761,1,FALSE)),1,0))</f>
        <v>0</v>
      </c>
      <c r="AI3762" s="194"/>
    </row>
    <row r="3763" spans="1:35" ht="16.5" customHeight="1">
      <c r="A3763" s="1"/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75">
        <f>IF(AND($X$5012&lt;&gt;" ",$X$5012&lt;&gt;0),IF(X3763=$X$5012,1+COUNTIF(U$7:U3762,"&gt;0"),0),0)</f>
        <v>0</v>
      </c>
      <c r="V3763" s="178" t="s">
        <v>3952</v>
      </c>
      <c r="W3763" s="130"/>
      <c r="X3763" s="131"/>
      <c r="Y3763" s="131"/>
      <c r="Z3763" s="206"/>
      <c r="AA3763" s="134"/>
      <c r="AB3763" s="174">
        <f>IF(AC3763="totale",SUMIF(AA$7:AA3763,"somma",Z$7:Z3763)-SUMIF(AC$7:AC3762,"totale",AB$7:AB3762),0)</f>
        <v>0</v>
      </c>
      <c r="AC3763" s="134"/>
      <c r="AD3763" s="194">
        <f t="shared" si="248"/>
        <v>0</v>
      </c>
      <c r="AE3763" s="124" t="str">
        <f t="shared" si="247"/>
        <v/>
      </c>
      <c r="AF3763" s="195" t="str">
        <f t="shared" si="249"/>
        <v/>
      </c>
      <c r="AG3763" s="194" t="str">
        <f t="shared" si="250"/>
        <v/>
      </c>
      <c r="AH3763" s="194">
        <f>IF(AG3763="",0,IF(ISERROR(VLOOKUP(AG3763,AG$7:AG3762,1,FALSE)),1,0))</f>
        <v>0</v>
      </c>
      <c r="AI3763" s="194"/>
    </row>
    <row r="3764" spans="1:35" ht="16.5" customHeight="1">
      <c r="A3764" s="1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75">
        <f>IF(AND($X$5012&lt;&gt;" ",$X$5012&lt;&gt;0),IF(X3764=$X$5012,1+COUNTIF(U$7:U3763,"&gt;0"),0),0)</f>
        <v>0</v>
      </c>
      <c r="V3764" s="178" t="s">
        <v>3953</v>
      </c>
      <c r="W3764" s="130"/>
      <c r="X3764" s="131"/>
      <c r="Y3764" s="131"/>
      <c r="Z3764" s="206"/>
      <c r="AA3764" s="134"/>
      <c r="AB3764" s="174">
        <f>IF(AC3764="totale",SUMIF(AA$7:AA3764,"somma",Z$7:Z3764)-SUMIF(AC$7:AC3763,"totale",AB$7:AB3763),0)</f>
        <v>0</v>
      </c>
      <c r="AC3764" s="134"/>
      <c r="AD3764" s="194">
        <f t="shared" si="248"/>
        <v>0</v>
      </c>
      <c r="AE3764" s="124" t="str">
        <f t="shared" si="247"/>
        <v/>
      </c>
      <c r="AF3764" s="195" t="str">
        <f t="shared" si="249"/>
        <v/>
      </c>
      <c r="AG3764" s="194" t="str">
        <f t="shared" si="250"/>
        <v/>
      </c>
      <c r="AH3764" s="194">
        <f>IF(AG3764="",0,IF(ISERROR(VLOOKUP(AG3764,AG$7:AG3763,1,FALSE)),1,0))</f>
        <v>0</v>
      </c>
      <c r="AI3764" s="194"/>
    </row>
    <row r="3765" spans="1:35" ht="16.5" customHeight="1">
      <c r="A3765" s="1"/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75">
        <f>IF(AND($X$5012&lt;&gt;" ",$X$5012&lt;&gt;0),IF(X3765=$X$5012,1+COUNTIF(U$7:U3764,"&gt;0"),0),0)</f>
        <v>0</v>
      </c>
      <c r="V3765" s="178" t="s">
        <v>3954</v>
      </c>
      <c r="W3765" s="130"/>
      <c r="X3765" s="131"/>
      <c r="Y3765" s="131"/>
      <c r="Z3765" s="206"/>
      <c r="AA3765" s="134"/>
      <c r="AB3765" s="174">
        <f>IF(AC3765="totale",SUMIF(AA$7:AA3765,"somma",Z$7:Z3765)-SUMIF(AC$7:AC3764,"totale",AB$7:AB3764),0)</f>
        <v>0</v>
      </c>
      <c r="AC3765" s="134"/>
      <c r="AD3765" s="194">
        <f t="shared" si="248"/>
        <v>0</v>
      </c>
      <c r="AE3765" s="124" t="str">
        <f t="shared" si="247"/>
        <v/>
      </c>
      <c r="AF3765" s="195" t="str">
        <f t="shared" si="249"/>
        <v/>
      </c>
      <c r="AG3765" s="194" t="str">
        <f t="shared" si="250"/>
        <v/>
      </c>
      <c r="AH3765" s="194">
        <f>IF(AG3765="",0,IF(ISERROR(VLOOKUP(AG3765,AG$7:AG3764,1,FALSE)),1,0))</f>
        <v>0</v>
      </c>
      <c r="AI3765" s="194"/>
    </row>
    <row r="3766" spans="1:35" ht="16.5" customHeight="1">
      <c r="A3766" s="1"/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75">
        <f>IF(AND($X$5012&lt;&gt;" ",$X$5012&lt;&gt;0),IF(X3766=$X$5012,1+COUNTIF(U$7:U3765,"&gt;0"),0),0)</f>
        <v>0</v>
      </c>
      <c r="V3766" s="178" t="s">
        <v>3955</v>
      </c>
      <c r="W3766" s="130"/>
      <c r="X3766" s="131"/>
      <c r="Y3766" s="131"/>
      <c r="Z3766" s="206"/>
      <c r="AA3766" s="134"/>
      <c r="AB3766" s="174">
        <f>IF(AC3766="totale",SUMIF(AA$7:AA3766,"somma",Z$7:Z3766)-SUMIF(AC$7:AC3765,"totale",AB$7:AB3765),0)</f>
        <v>0</v>
      </c>
      <c r="AC3766" s="134"/>
      <c r="AD3766" s="194">
        <f t="shared" si="248"/>
        <v>0</v>
      </c>
      <c r="AE3766" s="124" t="str">
        <f t="shared" si="247"/>
        <v/>
      </c>
      <c r="AF3766" s="195" t="str">
        <f t="shared" si="249"/>
        <v/>
      </c>
      <c r="AG3766" s="194" t="str">
        <f t="shared" si="250"/>
        <v/>
      </c>
      <c r="AH3766" s="194">
        <f>IF(AG3766="",0,IF(ISERROR(VLOOKUP(AG3766,AG$7:AG3765,1,FALSE)),1,0))</f>
        <v>0</v>
      </c>
      <c r="AI3766" s="194"/>
    </row>
    <row r="3767" spans="1:35" ht="16.5" customHeight="1">
      <c r="A3767" s="1"/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75">
        <f>IF(AND($X$5012&lt;&gt;" ",$X$5012&lt;&gt;0),IF(X3767=$X$5012,1+COUNTIF(U$7:U3766,"&gt;0"),0),0)</f>
        <v>0</v>
      </c>
      <c r="V3767" s="178" t="s">
        <v>3956</v>
      </c>
      <c r="W3767" s="130"/>
      <c r="X3767" s="131"/>
      <c r="Y3767" s="131"/>
      <c r="Z3767" s="206"/>
      <c r="AA3767" s="134"/>
      <c r="AB3767" s="174">
        <f>IF(AC3767="totale",SUMIF(AA$7:AA3767,"somma",Z$7:Z3767)-SUMIF(AC$7:AC3766,"totale",AB$7:AB3766),0)</f>
        <v>0</v>
      </c>
      <c r="AC3767" s="134"/>
      <c r="AD3767" s="194">
        <f t="shared" si="248"/>
        <v>0</v>
      </c>
      <c r="AE3767" s="124" t="str">
        <f t="shared" si="247"/>
        <v/>
      </c>
      <c r="AF3767" s="195" t="str">
        <f t="shared" si="249"/>
        <v/>
      </c>
      <c r="AG3767" s="194" t="str">
        <f t="shared" si="250"/>
        <v/>
      </c>
      <c r="AH3767" s="194">
        <f>IF(AG3767="",0,IF(ISERROR(VLOOKUP(AG3767,AG$7:AG3766,1,FALSE)),1,0))</f>
        <v>0</v>
      </c>
      <c r="AI3767" s="194"/>
    </row>
    <row r="3768" spans="1:35" ht="16.5" customHeight="1">
      <c r="A3768" s="1"/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75">
        <f>IF(AND($X$5012&lt;&gt;" ",$X$5012&lt;&gt;0),IF(X3768=$X$5012,1+COUNTIF(U$7:U3767,"&gt;0"),0),0)</f>
        <v>0</v>
      </c>
      <c r="V3768" s="178" t="s">
        <v>3957</v>
      </c>
      <c r="W3768" s="130"/>
      <c r="X3768" s="131"/>
      <c r="Y3768" s="131"/>
      <c r="Z3768" s="206"/>
      <c r="AA3768" s="134"/>
      <c r="AB3768" s="174">
        <f>IF(AC3768="totale",SUMIF(AA$7:AA3768,"somma",Z$7:Z3768)-SUMIF(AC$7:AC3767,"totale",AB$7:AB3767),0)</f>
        <v>0</v>
      </c>
      <c r="AC3768" s="134"/>
      <c r="AD3768" s="194">
        <f t="shared" si="248"/>
        <v>0</v>
      </c>
      <c r="AE3768" s="124" t="str">
        <f t="shared" si="247"/>
        <v/>
      </c>
      <c r="AF3768" s="195" t="str">
        <f t="shared" si="249"/>
        <v/>
      </c>
      <c r="AG3768" s="194" t="str">
        <f t="shared" si="250"/>
        <v/>
      </c>
      <c r="AH3768" s="194">
        <f>IF(AG3768="",0,IF(ISERROR(VLOOKUP(AG3768,AG$7:AG3767,1,FALSE)),1,0))</f>
        <v>0</v>
      </c>
      <c r="AI3768" s="194"/>
    </row>
    <row r="3769" spans="1:35" ht="16.5" customHeight="1">
      <c r="A3769" s="1"/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75">
        <f>IF(AND($X$5012&lt;&gt;" ",$X$5012&lt;&gt;0),IF(X3769=$X$5012,1+COUNTIF(U$7:U3768,"&gt;0"),0),0)</f>
        <v>0</v>
      </c>
      <c r="V3769" s="178" t="s">
        <v>3958</v>
      </c>
      <c r="W3769" s="130"/>
      <c r="X3769" s="131"/>
      <c r="Y3769" s="131"/>
      <c r="Z3769" s="206"/>
      <c r="AA3769" s="134"/>
      <c r="AB3769" s="174">
        <f>IF(AC3769="totale",SUMIF(AA$7:AA3769,"somma",Z$7:Z3769)-SUMIF(AC$7:AC3768,"totale",AB$7:AB3768),0)</f>
        <v>0</v>
      </c>
      <c r="AC3769" s="134"/>
      <c r="AD3769" s="194">
        <f t="shared" si="248"/>
        <v>0</v>
      </c>
      <c r="AE3769" s="124" t="str">
        <f t="shared" si="247"/>
        <v/>
      </c>
      <c r="AF3769" s="195" t="str">
        <f t="shared" si="249"/>
        <v/>
      </c>
      <c r="AG3769" s="194" t="str">
        <f t="shared" si="250"/>
        <v/>
      </c>
      <c r="AH3769" s="194">
        <f>IF(AG3769="",0,IF(ISERROR(VLOOKUP(AG3769,AG$7:AG3768,1,FALSE)),1,0))</f>
        <v>0</v>
      </c>
      <c r="AI3769" s="194"/>
    </row>
    <row r="3770" spans="1:35" ht="16.5" customHeight="1">
      <c r="A3770" s="1"/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75">
        <f>IF(AND($X$5012&lt;&gt;" ",$X$5012&lt;&gt;0),IF(X3770=$X$5012,1+COUNTIF(U$7:U3769,"&gt;0"),0),0)</f>
        <v>0</v>
      </c>
      <c r="V3770" s="178" t="s">
        <v>3959</v>
      </c>
      <c r="W3770" s="130"/>
      <c r="X3770" s="131"/>
      <c r="Y3770" s="131"/>
      <c r="Z3770" s="206"/>
      <c r="AA3770" s="134"/>
      <c r="AB3770" s="174">
        <f>IF(AC3770="totale",SUMIF(AA$7:AA3770,"somma",Z$7:Z3770)-SUMIF(AC$7:AC3769,"totale",AB$7:AB3769),0)</f>
        <v>0</v>
      </c>
      <c r="AC3770" s="134"/>
      <c r="AD3770" s="194">
        <f t="shared" si="248"/>
        <v>0</v>
      </c>
      <c r="AE3770" s="124" t="str">
        <f t="shared" si="247"/>
        <v/>
      </c>
      <c r="AF3770" s="195" t="str">
        <f t="shared" si="249"/>
        <v/>
      </c>
      <c r="AG3770" s="194" t="str">
        <f t="shared" si="250"/>
        <v/>
      </c>
      <c r="AH3770" s="194">
        <f>IF(AG3770="",0,IF(ISERROR(VLOOKUP(AG3770,AG$7:AG3769,1,FALSE)),1,0))</f>
        <v>0</v>
      </c>
      <c r="AI3770" s="194"/>
    </row>
    <row r="3771" spans="1:35" ht="16.5" customHeight="1">
      <c r="A3771" s="1"/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75">
        <f>IF(AND($X$5012&lt;&gt;" ",$X$5012&lt;&gt;0),IF(X3771=$X$5012,1+COUNTIF(U$7:U3770,"&gt;0"),0),0)</f>
        <v>0</v>
      </c>
      <c r="V3771" s="178" t="s">
        <v>3960</v>
      </c>
      <c r="W3771" s="130"/>
      <c r="X3771" s="131"/>
      <c r="Y3771" s="131"/>
      <c r="Z3771" s="206"/>
      <c r="AA3771" s="134"/>
      <c r="AB3771" s="174">
        <f>IF(AC3771="totale",SUMIF(AA$7:AA3771,"somma",Z$7:Z3771)-SUMIF(AC$7:AC3770,"totale",AB$7:AB3770),0)</f>
        <v>0</v>
      </c>
      <c r="AC3771" s="134"/>
      <c r="AD3771" s="194">
        <f t="shared" si="248"/>
        <v>0</v>
      </c>
      <c r="AE3771" s="124" t="str">
        <f t="shared" si="247"/>
        <v/>
      </c>
      <c r="AF3771" s="195" t="str">
        <f t="shared" si="249"/>
        <v/>
      </c>
      <c r="AG3771" s="194" t="str">
        <f t="shared" si="250"/>
        <v/>
      </c>
      <c r="AH3771" s="194">
        <f>IF(AG3771="",0,IF(ISERROR(VLOOKUP(AG3771,AG$7:AG3770,1,FALSE)),1,0))</f>
        <v>0</v>
      </c>
      <c r="AI3771" s="194"/>
    </row>
    <row r="3772" spans="1:35" ht="16.5" customHeight="1">
      <c r="A3772" s="1"/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75">
        <f>IF(AND($X$5012&lt;&gt;" ",$X$5012&lt;&gt;0),IF(X3772=$X$5012,1+COUNTIF(U$7:U3771,"&gt;0"),0),0)</f>
        <v>0</v>
      </c>
      <c r="V3772" s="178" t="s">
        <v>3961</v>
      </c>
      <c r="W3772" s="130"/>
      <c r="X3772" s="131"/>
      <c r="Y3772" s="131"/>
      <c r="Z3772" s="206"/>
      <c r="AA3772" s="134"/>
      <c r="AB3772" s="174">
        <f>IF(AC3772="totale",SUMIF(AA$7:AA3772,"somma",Z$7:Z3772)-SUMIF(AC$7:AC3771,"totale",AB$7:AB3771),0)</f>
        <v>0</v>
      </c>
      <c r="AC3772" s="134"/>
      <c r="AD3772" s="194">
        <f t="shared" si="248"/>
        <v>0</v>
      </c>
      <c r="AE3772" s="124" t="str">
        <f t="shared" si="247"/>
        <v/>
      </c>
      <c r="AF3772" s="195" t="str">
        <f t="shared" si="249"/>
        <v/>
      </c>
      <c r="AG3772" s="194" t="str">
        <f t="shared" si="250"/>
        <v/>
      </c>
      <c r="AH3772" s="194">
        <f>IF(AG3772="",0,IF(ISERROR(VLOOKUP(AG3772,AG$7:AG3771,1,FALSE)),1,0))</f>
        <v>0</v>
      </c>
      <c r="AI3772" s="194"/>
    </row>
    <row r="3773" spans="1:35" ht="16.5" customHeight="1">
      <c r="A3773" s="1"/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75">
        <f>IF(AND($X$5012&lt;&gt;" ",$X$5012&lt;&gt;0),IF(X3773=$X$5012,1+COUNTIF(U$7:U3772,"&gt;0"),0),0)</f>
        <v>0</v>
      </c>
      <c r="V3773" s="178" t="s">
        <v>3962</v>
      </c>
      <c r="W3773" s="130"/>
      <c r="X3773" s="131"/>
      <c r="Y3773" s="131"/>
      <c r="Z3773" s="206"/>
      <c r="AA3773" s="134"/>
      <c r="AB3773" s="174">
        <f>IF(AC3773="totale",SUMIF(AA$7:AA3773,"somma",Z$7:Z3773)-SUMIF(AC$7:AC3772,"totale",AB$7:AB3772),0)</f>
        <v>0</v>
      </c>
      <c r="AC3773" s="134"/>
      <c r="AD3773" s="194">
        <f t="shared" si="248"/>
        <v>0</v>
      </c>
      <c r="AE3773" s="124" t="str">
        <f t="shared" si="247"/>
        <v/>
      </c>
      <c r="AF3773" s="195" t="str">
        <f t="shared" si="249"/>
        <v/>
      </c>
      <c r="AG3773" s="194" t="str">
        <f t="shared" si="250"/>
        <v/>
      </c>
      <c r="AH3773" s="194">
        <f>IF(AG3773="",0,IF(ISERROR(VLOOKUP(AG3773,AG$7:AG3772,1,FALSE)),1,0))</f>
        <v>0</v>
      </c>
      <c r="AI3773" s="194"/>
    </row>
    <row r="3774" spans="1:35" ht="16.5" customHeight="1">
      <c r="A3774" s="1"/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75">
        <f>IF(AND($X$5012&lt;&gt;" ",$X$5012&lt;&gt;0),IF(X3774=$X$5012,1+COUNTIF(U$7:U3773,"&gt;0"),0),0)</f>
        <v>0</v>
      </c>
      <c r="V3774" s="178" t="s">
        <v>3963</v>
      </c>
      <c r="W3774" s="130"/>
      <c r="X3774" s="131"/>
      <c r="Y3774" s="131"/>
      <c r="Z3774" s="206"/>
      <c r="AA3774" s="134"/>
      <c r="AB3774" s="174">
        <f>IF(AC3774="totale",SUMIF(AA$7:AA3774,"somma",Z$7:Z3774)-SUMIF(AC$7:AC3773,"totale",AB$7:AB3773),0)</f>
        <v>0</v>
      </c>
      <c r="AC3774" s="134"/>
      <c r="AD3774" s="194">
        <f t="shared" si="248"/>
        <v>0</v>
      </c>
      <c r="AE3774" s="124" t="str">
        <f t="shared" si="247"/>
        <v/>
      </c>
      <c r="AF3774" s="195" t="str">
        <f t="shared" si="249"/>
        <v/>
      </c>
      <c r="AG3774" s="194" t="str">
        <f t="shared" si="250"/>
        <v/>
      </c>
      <c r="AH3774" s="194">
        <f>IF(AG3774="",0,IF(ISERROR(VLOOKUP(AG3774,AG$7:AG3773,1,FALSE)),1,0))</f>
        <v>0</v>
      </c>
      <c r="AI3774" s="194"/>
    </row>
    <row r="3775" spans="1:35" ht="16.5" customHeight="1">
      <c r="A3775" s="1"/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75">
        <f>IF(AND($X$5012&lt;&gt;" ",$X$5012&lt;&gt;0),IF(X3775=$X$5012,1+COUNTIF(U$7:U3774,"&gt;0"),0),0)</f>
        <v>0</v>
      </c>
      <c r="V3775" s="178" t="s">
        <v>3964</v>
      </c>
      <c r="W3775" s="130"/>
      <c r="X3775" s="131"/>
      <c r="Y3775" s="131"/>
      <c r="Z3775" s="206"/>
      <c r="AA3775" s="134"/>
      <c r="AB3775" s="174">
        <f>IF(AC3775="totale",SUMIF(AA$7:AA3775,"somma",Z$7:Z3775)-SUMIF(AC$7:AC3774,"totale",AB$7:AB3774),0)</f>
        <v>0</v>
      </c>
      <c r="AC3775" s="134"/>
      <c r="AD3775" s="194">
        <f t="shared" si="248"/>
        <v>0</v>
      </c>
      <c r="AE3775" s="124" t="str">
        <f t="shared" si="247"/>
        <v/>
      </c>
      <c r="AF3775" s="195" t="str">
        <f t="shared" si="249"/>
        <v/>
      </c>
      <c r="AG3775" s="194" t="str">
        <f t="shared" si="250"/>
        <v/>
      </c>
      <c r="AH3775" s="194">
        <f>IF(AG3775="",0,IF(ISERROR(VLOOKUP(AG3775,AG$7:AG3774,1,FALSE)),1,0))</f>
        <v>0</v>
      </c>
      <c r="AI3775" s="194"/>
    </row>
    <row r="3776" spans="1:35" ht="16.5" customHeight="1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75">
        <f>IF(AND($X$5012&lt;&gt;" ",$X$5012&lt;&gt;0),IF(X3776=$X$5012,1+COUNTIF(U$7:U3775,"&gt;0"),0),0)</f>
        <v>0</v>
      </c>
      <c r="V3776" s="178" t="s">
        <v>3965</v>
      </c>
      <c r="W3776" s="130"/>
      <c r="X3776" s="131"/>
      <c r="Y3776" s="131"/>
      <c r="Z3776" s="206"/>
      <c r="AA3776" s="134"/>
      <c r="AB3776" s="174">
        <f>IF(AC3776="totale",SUMIF(AA$7:AA3776,"somma",Z$7:Z3776)-SUMIF(AC$7:AC3775,"totale",AB$7:AB3775),0)</f>
        <v>0</v>
      </c>
      <c r="AC3776" s="134"/>
      <c r="AD3776" s="194">
        <f t="shared" si="248"/>
        <v>0</v>
      </c>
      <c r="AE3776" s="124" t="str">
        <f t="shared" si="247"/>
        <v/>
      </c>
      <c r="AF3776" s="195" t="str">
        <f t="shared" si="249"/>
        <v/>
      </c>
      <c r="AG3776" s="194" t="str">
        <f t="shared" si="250"/>
        <v/>
      </c>
      <c r="AH3776" s="194">
        <f>IF(AG3776="",0,IF(ISERROR(VLOOKUP(AG3776,AG$7:AG3775,1,FALSE)),1,0))</f>
        <v>0</v>
      </c>
      <c r="AI3776" s="194"/>
    </row>
    <row r="3777" spans="1:35" ht="16.5" customHeight="1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75">
        <f>IF(AND($X$5012&lt;&gt;" ",$X$5012&lt;&gt;0),IF(X3777=$X$5012,1+COUNTIF(U$7:U3776,"&gt;0"),0),0)</f>
        <v>0</v>
      </c>
      <c r="V3777" s="178" t="s">
        <v>3966</v>
      </c>
      <c r="W3777" s="130"/>
      <c r="X3777" s="131"/>
      <c r="Y3777" s="131"/>
      <c r="Z3777" s="206"/>
      <c r="AA3777" s="134"/>
      <c r="AB3777" s="174">
        <f>IF(AC3777="totale",SUMIF(AA$7:AA3777,"somma",Z$7:Z3777)-SUMIF(AC$7:AC3776,"totale",AB$7:AB3776),0)</f>
        <v>0</v>
      </c>
      <c r="AC3777" s="134"/>
      <c r="AD3777" s="194">
        <f t="shared" si="248"/>
        <v>0</v>
      </c>
      <c r="AE3777" s="124" t="str">
        <f t="shared" si="247"/>
        <v/>
      </c>
      <c r="AF3777" s="195" t="str">
        <f t="shared" si="249"/>
        <v/>
      </c>
      <c r="AG3777" s="194" t="str">
        <f t="shared" si="250"/>
        <v/>
      </c>
      <c r="AH3777" s="194">
        <f>IF(AG3777="",0,IF(ISERROR(VLOOKUP(AG3777,AG$7:AG3776,1,FALSE)),1,0))</f>
        <v>0</v>
      </c>
      <c r="AI3777" s="194"/>
    </row>
    <row r="3778" spans="1:35" ht="16.5" customHeight="1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75">
        <f>IF(AND($X$5012&lt;&gt;" ",$X$5012&lt;&gt;0),IF(X3778=$X$5012,1+COUNTIF(U$7:U3777,"&gt;0"),0),0)</f>
        <v>0</v>
      </c>
      <c r="V3778" s="178" t="s">
        <v>3967</v>
      </c>
      <c r="W3778" s="130"/>
      <c r="X3778" s="131"/>
      <c r="Y3778" s="131"/>
      <c r="Z3778" s="206"/>
      <c r="AA3778" s="134"/>
      <c r="AB3778" s="174">
        <f>IF(AC3778="totale",SUMIF(AA$7:AA3778,"somma",Z$7:Z3778)-SUMIF(AC$7:AC3777,"totale",AB$7:AB3777),0)</f>
        <v>0</v>
      </c>
      <c r="AC3778" s="134"/>
      <c r="AD3778" s="194">
        <f t="shared" si="248"/>
        <v>0</v>
      </c>
      <c r="AE3778" s="124" t="str">
        <f t="shared" si="247"/>
        <v/>
      </c>
      <c r="AF3778" s="195" t="str">
        <f t="shared" si="249"/>
        <v/>
      </c>
      <c r="AG3778" s="194" t="str">
        <f t="shared" si="250"/>
        <v/>
      </c>
      <c r="AH3778" s="194">
        <f>IF(AG3778="",0,IF(ISERROR(VLOOKUP(AG3778,AG$7:AG3777,1,FALSE)),1,0))</f>
        <v>0</v>
      </c>
      <c r="AI3778" s="194"/>
    </row>
    <row r="3779" spans="1:35" ht="16.5" customHeight="1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75">
        <f>IF(AND($X$5012&lt;&gt;" ",$X$5012&lt;&gt;0),IF(X3779=$X$5012,1+COUNTIF(U$7:U3778,"&gt;0"),0),0)</f>
        <v>0</v>
      </c>
      <c r="V3779" s="178" t="s">
        <v>3968</v>
      </c>
      <c r="W3779" s="130"/>
      <c r="X3779" s="131"/>
      <c r="Y3779" s="131"/>
      <c r="Z3779" s="206"/>
      <c r="AA3779" s="134"/>
      <c r="AB3779" s="174">
        <f>IF(AC3779="totale",SUMIF(AA$7:AA3779,"somma",Z$7:Z3779)-SUMIF(AC$7:AC3778,"totale",AB$7:AB3778),0)</f>
        <v>0</v>
      </c>
      <c r="AC3779" s="134"/>
      <c r="AD3779" s="194">
        <f t="shared" si="248"/>
        <v>0</v>
      </c>
      <c r="AE3779" s="124" t="str">
        <f t="shared" si="247"/>
        <v/>
      </c>
      <c r="AF3779" s="195" t="str">
        <f t="shared" si="249"/>
        <v/>
      </c>
      <c r="AG3779" s="194" t="str">
        <f t="shared" si="250"/>
        <v/>
      </c>
      <c r="AH3779" s="194">
        <f>IF(AG3779="",0,IF(ISERROR(VLOOKUP(AG3779,AG$7:AG3778,1,FALSE)),1,0))</f>
        <v>0</v>
      </c>
      <c r="AI3779" s="194"/>
    </row>
    <row r="3780" spans="1:35" ht="16.5" customHeight="1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75">
        <f>IF(AND($X$5012&lt;&gt;" ",$X$5012&lt;&gt;0),IF(X3780=$X$5012,1+COUNTIF(U$7:U3779,"&gt;0"),0),0)</f>
        <v>0</v>
      </c>
      <c r="V3780" s="178" t="s">
        <v>3969</v>
      </c>
      <c r="W3780" s="130"/>
      <c r="X3780" s="131"/>
      <c r="Y3780" s="131"/>
      <c r="Z3780" s="206"/>
      <c r="AA3780" s="134"/>
      <c r="AB3780" s="174">
        <f>IF(AC3780="totale",SUMIF(AA$7:AA3780,"somma",Z$7:Z3780)-SUMIF(AC$7:AC3779,"totale",AB$7:AB3779),0)</f>
        <v>0</v>
      </c>
      <c r="AC3780" s="134"/>
      <c r="AD3780" s="194">
        <f t="shared" si="248"/>
        <v>0</v>
      </c>
      <c r="AE3780" s="124" t="str">
        <f t="shared" si="247"/>
        <v/>
      </c>
      <c r="AF3780" s="195" t="str">
        <f t="shared" si="249"/>
        <v/>
      </c>
      <c r="AG3780" s="194" t="str">
        <f t="shared" si="250"/>
        <v/>
      </c>
      <c r="AH3780" s="194">
        <f>IF(AG3780="",0,IF(ISERROR(VLOOKUP(AG3780,AG$7:AG3779,1,FALSE)),1,0))</f>
        <v>0</v>
      </c>
      <c r="AI3780" s="194"/>
    </row>
    <row r="3781" spans="1:35" ht="16.5" customHeight="1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75">
        <f>IF(AND($X$5012&lt;&gt;" ",$X$5012&lt;&gt;0),IF(X3781=$X$5012,1+COUNTIF(U$7:U3780,"&gt;0"),0),0)</f>
        <v>0</v>
      </c>
      <c r="V3781" s="178" t="s">
        <v>3970</v>
      </c>
      <c r="W3781" s="130"/>
      <c r="X3781" s="131"/>
      <c r="Y3781" s="131"/>
      <c r="Z3781" s="206"/>
      <c r="AA3781" s="134"/>
      <c r="AB3781" s="174">
        <f>IF(AC3781="totale",SUMIF(AA$7:AA3781,"somma",Z$7:Z3781)-SUMIF(AC$7:AC3780,"totale",AB$7:AB3780),0)</f>
        <v>0</v>
      </c>
      <c r="AC3781" s="134"/>
      <c r="AD3781" s="194">
        <f t="shared" si="248"/>
        <v>0</v>
      </c>
      <c r="AE3781" s="124" t="str">
        <f t="shared" si="247"/>
        <v/>
      </c>
      <c r="AF3781" s="195" t="str">
        <f t="shared" si="249"/>
        <v/>
      </c>
      <c r="AG3781" s="194" t="str">
        <f t="shared" si="250"/>
        <v/>
      </c>
      <c r="AH3781" s="194">
        <f>IF(AG3781="",0,IF(ISERROR(VLOOKUP(AG3781,AG$7:AG3780,1,FALSE)),1,0))</f>
        <v>0</v>
      </c>
      <c r="AI3781" s="194"/>
    </row>
    <row r="3782" spans="1:35" ht="16.5" customHeight="1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75">
        <f>IF(AND($X$5012&lt;&gt;" ",$X$5012&lt;&gt;0),IF(X3782=$X$5012,1+COUNTIF(U$7:U3781,"&gt;0"),0),0)</f>
        <v>0</v>
      </c>
      <c r="V3782" s="178" t="s">
        <v>3971</v>
      </c>
      <c r="W3782" s="130"/>
      <c r="X3782" s="131"/>
      <c r="Y3782" s="131"/>
      <c r="Z3782" s="206"/>
      <c r="AA3782" s="134"/>
      <c r="AB3782" s="174">
        <f>IF(AC3782="totale",SUMIF(AA$7:AA3782,"somma",Z$7:Z3782)-SUMIF(AC$7:AC3781,"totale",AB$7:AB3781),0)</f>
        <v>0</v>
      </c>
      <c r="AC3782" s="134"/>
      <c r="AD3782" s="194">
        <f t="shared" si="248"/>
        <v>0</v>
      </c>
      <c r="AE3782" s="124" t="str">
        <f t="shared" ref="AE3782:AE3845" si="251">IF(W3782&gt;0,CONCATENATE(MONTH(W3782)&amp;X3782),"")</f>
        <v/>
      </c>
      <c r="AF3782" s="195" t="str">
        <f t="shared" si="249"/>
        <v/>
      </c>
      <c r="AG3782" s="194" t="str">
        <f t="shared" si="250"/>
        <v/>
      </c>
      <c r="AH3782" s="194">
        <f>IF(AG3782="",0,IF(ISERROR(VLOOKUP(AG3782,AG$7:AG3781,1,FALSE)),1,0))</f>
        <v>0</v>
      </c>
      <c r="AI3782" s="194"/>
    </row>
    <row r="3783" spans="1:35" ht="16.5" customHeight="1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75">
        <f>IF(AND($X$5012&lt;&gt;" ",$X$5012&lt;&gt;0),IF(X3783=$X$5012,1+COUNTIF(U$7:U3782,"&gt;0"),0),0)</f>
        <v>0</v>
      </c>
      <c r="V3783" s="178" t="s">
        <v>3972</v>
      </c>
      <c r="W3783" s="130"/>
      <c r="X3783" s="131"/>
      <c r="Y3783" s="131"/>
      <c r="Z3783" s="206"/>
      <c r="AA3783" s="134"/>
      <c r="AB3783" s="174">
        <f>IF(AC3783="totale",SUMIF(AA$7:AA3783,"somma",Z$7:Z3783)-SUMIF(AC$7:AC3782,"totale",AB$7:AB3782),0)</f>
        <v>0</v>
      </c>
      <c r="AC3783" s="134"/>
      <c r="AD3783" s="194">
        <f t="shared" si="248"/>
        <v>0</v>
      </c>
      <c r="AE3783" s="124" t="str">
        <f t="shared" si="251"/>
        <v/>
      </c>
      <c r="AF3783" s="195" t="str">
        <f t="shared" si="249"/>
        <v/>
      </c>
      <c r="AG3783" s="194" t="str">
        <f t="shared" si="250"/>
        <v/>
      </c>
      <c r="AH3783" s="194">
        <f>IF(AG3783="",0,IF(ISERROR(VLOOKUP(AG3783,AG$7:AG3782,1,FALSE)),1,0))</f>
        <v>0</v>
      </c>
      <c r="AI3783" s="194"/>
    </row>
    <row r="3784" spans="1:35" ht="16.5" customHeight="1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75">
        <f>IF(AND($X$5012&lt;&gt;" ",$X$5012&lt;&gt;0),IF(X3784=$X$5012,1+COUNTIF(U$7:U3783,"&gt;0"),0),0)</f>
        <v>0</v>
      </c>
      <c r="V3784" s="178" t="s">
        <v>3973</v>
      </c>
      <c r="W3784" s="130"/>
      <c r="X3784" s="131"/>
      <c r="Y3784" s="131"/>
      <c r="Z3784" s="206"/>
      <c r="AA3784" s="134"/>
      <c r="AB3784" s="174">
        <f>IF(AC3784="totale",SUMIF(AA$7:AA3784,"somma",Z$7:Z3784)-SUMIF(AC$7:AC3783,"totale",AB$7:AB3783),0)</f>
        <v>0</v>
      </c>
      <c r="AC3784" s="134"/>
      <c r="AD3784" s="194">
        <f t="shared" ref="AD3784:AD3847" si="252">IF(ISBLANK(X3784),0,VLOOKUP(X3784,$B$8:$E$57,1,FALSE))</f>
        <v>0</v>
      </c>
      <c r="AE3784" s="124" t="str">
        <f t="shared" si="251"/>
        <v/>
      </c>
      <c r="AF3784" s="195" t="str">
        <f t="shared" ref="AF3784:AF3847" si="253">IF(OR(AND(Z3784&lt;&gt;0,ISBLANK(X3784)),ISERROR(AD3784)),"ERR","")</f>
        <v/>
      </c>
      <c r="AG3784" s="194" t="str">
        <f t="shared" si="250"/>
        <v/>
      </c>
      <c r="AH3784" s="194">
        <f>IF(AG3784="",0,IF(ISERROR(VLOOKUP(AG3784,AG$7:AG3783,1,FALSE)),1,0))</f>
        <v>0</v>
      </c>
      <c r="AI3784" s="194"/>
    </row>
    <row r="3785" spans="1:35" ht="16.5" customHeight="1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75">
        <f>IF(AND($X$5012&lt;&gt;" ",$X$5012&lt;&gt;0),IF(X3785=$X$5012,1+COUNTIF(U$7:U3784,"&gt;0"),0),0)</f>
        <v>0</v>
      </c>
      <c r="V3785" s="178" t="s">
        <v>3974</v>
      </c>
      <c r="W3785" s="130"/>
      <c r="X3785" s="131"/>
      <c r="Y3785" s="131"/>
      <c r="Z3785" s="206"/>
      <c r="AA3785" s="134"/>
      <c r="AB3785" s="174">
        <f>IF(AC3785="totale",SUMIF(AA$7:AA3785,"somma",Z$7:Z3785)-SUMIF(AC$7:AC3784,"totale",AB$7:AB3784),0)</f>
        <v>0</v>
      </c>
      <c r="AC3785" s="134"/>
      <c r="AD3785" s="194">
        <f t="shared" si="252"/>
        <v>0</v>
      </c>
      <c r="AE3785" s="124" t="str">
        <f t="shared" si="251"/>
        <v/>
      </c>
      <c r="AF3785" s="195" t="str">
        <f t="shared" si="253"/>
        <v/>
      </c>
      <c r="AG3785" s="194" t="str">
        <f t="shared" si="250"/>
        <v/>
      </c>
      <c r="AH3785" s="194">
        <f>IF(AG3785="",0,IF(ISERROR(VLOOKUP(AG3785,AG$7:AG3784,1,FALSE)),1,0))</f>
        <v>0</v>
      </c>
      <c r="AI3785" s="194"/>
    </row>
    <row r="3786" spans="1:35" ht="16.5" customHeight="1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75">
        <f>IF(AND($X$5012&lt;&gt;" ",$X$5012&lt;&gt;0),IF(X3786=$X$5012,1+COUNTIF(U$7:U3785,"&gt;0"),0),0)</f>
        <v>0</v>
      </c>
      <c r="V3786" s="178" t="s">
        <v>3975</v>
      </c>
      <c r="W3786" s="130"/>
      <c r="X3786" s="131"/>
      <c r="Y3786" s="131"/>
      <c r="Z3786" s="206"/>
      <c r="AA3786" s="134"/>
      <c r="AB3786" s="174">
        <f>IF(AC3786="totale",SUMIF(AA$7:AA3786,"somma",Z$7:Z3786)-SUMIF(AC$7:AC3785,"totale",AB$7:AB3785),0)</f>
        <v>0</v>
      </c>
      <c r="AC3786" s="134"/>
      <c r="AD3786" s="194">
        <f t="shared" si="252"/>
        <v>0</v>
      </c>
      <c r="AE3786" s="124" t="str">
        <f t="shared" si="251"/>
        <v/>
      </c>
      <c r="AF3786" s="195" t="str">
        <f t="shared" si="253"/>
        <v/>
      </c>
      <c r="AG3786" s="194" t="str">
        <f t="shared" ref="AG3786:AG3849" si="254">IF(W3786&gt;0,CONCATENATE(MONTH(W3786),"-",YEAR(W3786)),"")</f>
        <v/>
      </c>
      <c r="AH3786" s="194">
        <f>IF(AG3786="",0,IF(ISERROR(VLOOKUP(AG3786,AG$7:AG3785,1,FALSE)),1,0))</f>
        <v>0</v>
      </c>
      <c r="AI3786" s="194"/>
    </row>
    <row r="3787" spans="1:35" ht="16.5" customHeight="1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75">
        <f>IF(AND($X$5012&lt;&gt;" ",$X$5012&lt;&gt;0),IF(X3787=$X$5012,1+COUNTIF(U$7:U3786,"&gt;0"),0),0)</f>
        <v>0</v>
      </c>
      <c r="V3787" s="178" t="s">
        <v>3976</v>
      </c>
      <c r="W3787" s="130"/>
      <c r="X3787" s="131"/>
      <c r="Y3787" s="131"/>
      <c r="Z3787" s="206"/>
      <c r="AA3787" s="134"/>
      <c r="AB3787" s="174">
        <f>IF(AC3787="totale",SUMIF(AA$7:AA3787,"somma",Z$7:Z3787)-SUMIF(AC$7:AC3786,"totale",AB$7:AB3786),0)</f>
        <v>0</v>
      </c>
      <c r="AC3787" s="134"/>
      <c r="AD3787" s="194">
        <f t="shared" si="252"/>
        <v>0</v>
      </c>
      <c r="AE3787" s="124" t="str">
        <f t="shared" si="251"/>
        <v/>
      </c>
      <c r="AF3787" s="195" t="str">
        <f t="shared" si="253"/>
        <v/>
      </c>
      <c r="AG3787" s="194" t="str">
        <f t="shared" si="254"/>
        <v/>
      </c>
      <c r="AH3787" s="194">
        <f>IF(AG3787="",0,IF(ISERROR(VLOOKUP(AG3787,AG$7:AG3786,1,FALSE)),1,0))</f>
        <v>0</v>
      </c>
      <c r="AI3787" s="194"/>
    </row>
    <row r="3788" spans="1:35" ht="16.5" customHeight="1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75">
        <f>IF(AND($X$5012&lt;&gt;" ",$X$5012&lt;&gt;0),IF(X3788=$X$5012,1+COUNTIF(U$7:U3787,"&gt;0"),0),0)</f>
        <v>0</v>
      </c>
      <c r="V3788" s="178" t="s">
        <v>3977</v>
      </c>
      <c r="W3788" s="130"/>
      <c r="X3788" s="131"/>
      <c r="Y3788" s="131"/>
      <c r="Z3788" s="206"/>
      <c r="AA3788" s="134"/>
      <c r="AB3788" s="174">
        <f>IF(AC3788="totale",SUMIF(AA$7:AA3788,"somma",Z$7:Z3788)-SUMIF(AC$7:AC3787,"totale",AB$7:AB3787),0)</f>
        <v>0</v>
      </c>
      <c r="AC3788" s="134"/>
      <c r="AD3788" s="194">
        <f t="shared" si="252"/>
        <v>0</v>
      </c>
      <c r="AE3788" s="124" t="str">
        <f t="shared" si="251"/>
        <v/>
      </c>
      <c r="AF3788" s="195" t="str">
        <f t="shared" si="253"/>
        <v/>
      </c>
      <c r="AG3788" s="194" t="str">
        <f t="shared" si="254"/>
        <v/>
      </c>
      <c r="AH3788" s="194">
        <f>IF(AG3788="",0,IF(ISERROR(VLOOKUP(AG3788,AG$7:AG3787,1,FALSE)),1,0))</f>
        <v>0</v>
      </c>
      <c r="AI3788" s="194"/>
    </row>
    <row r="3789" spans="1:35" ht="16.5" customHeight="1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75">
        <f>IF(AND($X$5012&lt;&gt;" ",$X$5012&lt;&gt;0),IF(X3789=$X$5012,1+COUNTIF(U$7:U3788,"&gt;0"),0),0)</f>
        <v>0</v>
      </c>
      <c r="V3789" s="178" t="s">
        <v>3978</v>
      </c>
      <c r="W3789" s="130"/>
      <c r="X3789" s="131"/>
      <c r="Y3789" s="131"/>
      <c r="Z3789" s="206"/>
      <c r="AA3789" s="134"/>
      <c r="AB3789" s="174">
        <f>IF(AC3789="totale",SUMIF(AA$7:AA3789,"somma",Z$7:Z3789)-SUMIF(AC$7:AC3788,"totale",AB$7:AB3788),0)</f>
        <v>0</v>
      </c>
      <c r="AC3789" s="134"/>
      <c r="AD3789" s="194">
        <f t="shared" si="252"/>
        <v>0</v>
      </c>
      <c r="AE3789" s="124" t="str">
        <f t="shared" si="251"/>
        <v/>
      </c>
      <c r="AF3789" s="195" t="str">
        <f t="shared" si="253"/>
        <v/>
      </c>
      <c r="AG3789" s="194" t="str">
        <f t="shared" si="254"/>
        <v/>
      </c>
      <c r="AH3789" s="194">
        <f>IF(AG3789="",0,IF(ISERROR(VLOOKUP(AG3789,AG$7:AG3788,1,FALSE)),1,0))</f>
        <v>0</v>
      </c>
      <c r="AI3789" s="194"/>
    </row>
    <row r="3790" spans="1:35" ht="16.5" customHeight="1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75">
        <f>IF(AND($X$5012&lt;&gt;" ",$X$5012&lt;&gt;0),IF(X3790=$X$5012,1+COUNTIF(U$7:U3789,"&gt;0"),0),0)</f>
        <v>0</v>
      </c>
      <c r="V3790" s="178" t="s">
        <v>3979</v>
      </c>
      <c r="W3790" s="130"/>
      <c r="X3790" s="131"/>
      <c r="Y3790" s="131"/>
      <c r="Z3790" s="206"/>
      <c r="AA3790" s="134"/>
      <c r="AB3790" s="174">
        <f>IF(AC3790="totale",SUMIF(AA$7:AA3790,"somma",Z$7:Z3790)-SUMIF(AC$7:AC3789,"totale",AB$7:AB3789),0)</f>
        <v>0</v>
      </c>
      <c r="AC3790" s="134"/>
      <c r="AD3790" s="194">
        <f t="shared" si="252"/>
        <v>0</v>
      </c>
      <c r="AE3790" s="124" t="str">
        <f t="shared" si="251"/>
        <v/>
      </c>
      <c r="AF3790" s="195" t="str">
        <f t="shared" si="253"/>
        <v/>
      </c>
      <c r="AG3790" s="194" t="str">
        <f t="shared" si="254"/>
        <v/>
      </c>
      <c r="AH3790" s="194">
        <f>IF(AG3790="",0,IF(ISERROR(VLOOKUP(AG3790,AG$7:AG3789,1,FALSE)),1,0))</f>
        <v>0</v>
      </c>
      <c r="AI3790" s="194"/>
    </row>
    <row r="3791" spans="1:35" ht="16.5" customHeight="1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75">
        <f>IF(AND($X$5012&lt;&gt;" ",$X$5012&lt;&gt;0),IF(X3791=$X$5012,1+COUNTIF(U$7:U3790,"&gt;0"),0),0)</f>
        <v>0</v>
      </c>
      <c r="V3791" s="178" t="s">
        <v>3980</v>
      </c>
      <c r="W3791" s="130"/>
      <c r="X3791" s="131"/>
      <c r="Y3791" s="131"/>
      <c r="Z3791" s="206"/>
      <c r="AA3791" s="134"/>
      <c r="AB3791" s="174">
        <f>IF(AC3791="totale",SUMIF(AA$7:AA3791,"somma",Z$7:Z3791)-SUMIF(AC$7:AC3790,"totale",AB$7:AB3790),0)</f>
        <v>0</v>
      </c>
      <c r="AC3791" s="134"/>
      <c r="AD3791" s="194">
        <f t="shared" si="252"/>
        <v>0</v>
      </c>
      <c r="AE3791" s="124" t="str">
        <f t="shared" si="251"/>
        <v/>
      </c>
      <c r="AF3791" s="195" t="str">
        <f t="shared" si="253"/>
        <v/>
      </c>
      <c r="AG3791" s="194" t="str">
        <f t="shared" si="254"/>
        <v/>
      </c>
      <c r="AH3791" s="194">
        <f>IF(AG3791="",0,IF(ISERROR(VLOOKUP(AG3791,AG$7:AG3790,1,FALSE)),1,0))</f>
        <v>0</v>
      </c>
      <c r="AI3791" s="194"/>
    </row>
    <row r="3792" spans="1:35" ht="16.5" customHeight="1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75">
        <f>IF(AND($X$5012&lt;&gt;" ",$X$5012&lt;&gt;0),IF(X3792=$X$5012,1+COUNTIF(U$7:U3791,"&gt;0"),0),0)</f>
        <v>0</v>
      </c>
      <c r="V3792" s="178" t="s">
        <v>3981</v>
      </c>
      <c r="W3792" s="130"/>
      <c r="X3792" s="131"/>
      <c r="Y3792" s="131"/>
      <c r="Z3792" s="206"/>
      <c r="AA3792" s="134"/>
      <c r="AB3792" s="174">
        <f>IF(AC3792="totale",SUMIF(AA$7:AA3792,"somma",Z$7:Z3792)-SUMIF(AC$7:AC3791,"totale",AB$7:AB3791),0)</f>
        <v>0</v>
      </c>
      <c r="AC3792" s="134"/>
      <c r="AD3792" s="194">
        <f t="shared" si="252"/>
        <v>0</v>
      </c>
      <c r="AE3792" s="124" t="str">
        <f t="shared" si="251"/>
        <v/>
      </c>
      <c r="AF3792" s="195" t="str">
        <f t="shared" si="253"/>
        <v/>
      </c>
      <c r="AG3792" s="194" t="str">
        <f t="shared" si="254"/>
        <v/>
      </c>
      <c r="AH3792" s="194">
        <f>IF(AG3792="",0,IF(ISERROR(VLOOKUP(AG3792,AG$7:AG3791,1,FALSE)),1,0))</f>
        <v>0</v>
      </c>
      <c r="AI3792" s="194"/>
    </row>
    <row r="3793" spans="1:35" ht="16.5" customHeight="1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75">
        <f>IF(AND($X$5012&lt;&gt;" ",$X$5012&lt;&gt;0),IF(X3793=$X$5012,1+COUNTIF(U$7:U3792,"&gt;0"),0),0)</f>
        <v>0</v>
      </c>
      <c r="V3793" s="178" t="s">
        <v>3982</v>
      </c>
      <c r="W3793" s="130"/>
      <c r="X3793" s="131"/>
      <c r="Y3793" s="131"/>
      <c r="Z3793" s="206"/>
      <c r="AA3793" s="134"/>
      <c r="AB3793" s="174">
        <f>IF(AC3793="totale",SUMIF(AA$7:AA3793,"somma",Z$7:Z3793)-SUMIF(AC$7:AC3792,"totale",AB$7:AB3792),0)</f>
        <v>0</v>
      </c>
      <c r="AC3793" s="134"/>
      <c r="AD3793" s="194">
        <f t="shared" si="252"/>
        <v>0</v>
      </c>
      <c r="AE3793" s="124" t="str">
        <f t="shared" si="251"/>
        <v/>
      </c>
      <c r="AF3793" s="195" t="str">
        <f t="shared" si="253"/>
        <v/>
      </c>
      <c r="AG3793" s="194" t="str">
        <f t="shared" si="254"/>
        <v/>
      </c>
      <c r="AH3793" s="194">
        <f>IF(AG3793="",0,IF(ISERROR(VLOOKUP(AG3793,AG$7:AG3792,1,FALSE)),1,0))</f>
        <v>0</v>
      </c>
      <c r="AI3793" s="194"/>
    </row>
    <row r="3794" spans="1:35" ht="16.5" customHeight="1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75">
        <f>IF(AND($X$5012&lt;&gt;" ",$X$5012&lt;&gt;0),IF(X3794=$X$5012,1+COUNTIF(U$7:U3793,"&gt;0"),0),0)</f>
        <v>0</v>
      </c>
      <c r="V3794" s="178" t="s">
        <v>3983</v>
      </c>
      <c r="W3794" s="130"/>
      <c r="X3794" s="131"/>
      <c r="Y3794" s="131"/>
      <c r="Z3794" s="206"/>
      <c r="AA3794" s="134"/>
      <c r="AB3794" s="174">
        <f>IF(AC3794="totale",SUMIF(AA$7:AA3794,"somma",Z$7:Z3794)-SUMIF(AC$7:AC3793,"totale",AB$7:AB3793),0)</f>
        <v>0</v>
      </c>
      <c r="AC3794" s="134"/>
      <c r="AD3794" s="194">
        <f t="shared" si="252"/>
        <v>0</v>
      </c>
      <c r="AE3794" s="124" t="str">
        <f t="shared" si="251"/>
        <v/>
      </c>
      <c r="AF3794" s="195" t="str">
        <f t="shared" si="253"/>
        <v/>
      </c>
      <c r="AG3794" s="194" t="str">
        <f t="shared" si="254"/>
        <v/>
      </c>
      <c r="AH3794" s="194">
        <f>IF(AG3794="",0,IF(ISERROR(VLOOKUP(AG3794,AG$7:AG3793,1,FALSE)),1,0))</f>
        <v>0</v>
      </c>
      <c r="AI3794" s="194"/>
    </row>
    <row r="3795" spans="1:35" ht="16.5" customHeight="1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75">
        <f>IF(AND($X$5012&lt;&gt;" ",$X$5012&lt;&gt;0),IF(X3795=$X$5012,1+COUNTIF(U$7:U3794,"&gt;0"),0),0)</f>
        <v>0</v>
      </c>
      <c r="V3795" s="178" t="s">
        <v>3984</v>
      </c>
      <c r="W3795" s="130"/>
      <c r="X3795" s="131"/>
      <c r="Y3795" s="131"/>
      <c r="Z3795" s="206"/>
      <c r="AA3795" s="134"/>
      <c r="AB3795" s="174">
        <f>IF(AC3795="totale",SUMIF(AA$7:AA3795,"somma",Z$7:Z3795)-SUMIF(AC$7:AC3794,"totale",AB$7:AB3794),0)</f>
        <v>0</v>
      </c>
      <c r="AC3795" s="134"/>
      <c r="AD3795" s="194">
        <f t="shared" si="252"/>
        <v>0</v>
      </c>
      <c r="AE3795" s="124" t="str">
        <f t="shared" si="251"/>
        <v/>
      </c>
      <c r="AF3795" s="195" t="str">
        <f t="shared" si="253"/>
        <v/>
      </c>
      <c r="AG3795" s="194" t="str">
        <f t="shared" si="254"/>
        <v/>
      </c>
      <c r="AH3795" s="194">
        <f>IF(AG3795="",0,IF(ISERROR(VLOOKUP(AG3795,AG$7:AG3794,1,FALSE)),1,0))</f>
        <v>0</v>
      </c>
      <c r="AI3795" s="194"/>
    </row>
    <row r="3796" spans="1:35" ht="16.5" customHeight="1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75">
        <f>IF(AND($X$5012&lt;&gt;" ",$X$5012&lt;&gt;0),IF(X3796=$X$5012,1+COUNTIF(U$7:U3795,"&gt;0"),0),0)</f>
        <v>0</v>
      </c>
      <c r="V3796" s="178" t="s">
        <v>3985</v>
      </c>
      <c r="W3796" s="130"/>
      <c r="X3796" s="131"/>
      <c r="Y3796" s="131"/>
      <c r="Z3796" s="206"/>
      <c r="AA3796" s="134"/>
      <c r="AB3796" s="174">
        <f>IF(AC3796="totale",SUMIF(AA$7:AA3796,"somma",Z$7:Z3796)-SUMIF(AC$7:AC3795,"totale",AB$7:AB3795),0)</f>
        <v>0</v>
      </c>
      <c r="AC3796" s="134"/>
      <c r="AD3796" s="194">
        <f t="shared" si="252"/>
        <v>0</v>
      </c>
      <c r="AE3796" s="124" t="str">
        <f t="shared" si="251"/>
        <v/>
      </c>
      <c r="AF3796" s="195" t="str">
        <f t="shared" si="253"/>
        <v/>
      </c>
      <c r="AG3796" s="194" t="str">
        <f t="shared" si="254"/>
        <v/>
      </c>
      <c r="AH3796" s="194">
        <f>IF(AG3796="",0,IF(ISERROR(VLOOKUP(AG3796,AG$7:AG3795,1,FALSE)),1,0))</f>
        <v>0</v>
      </c>
      <c r="AI3796" s="194"/>
    </row>
    <row r="3797" spans="1:35" ht="16.5" customHeight="1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75">
        <f>IF(AND($X$5012&lt;&gt;" ",$X$5012&lt;&gt;0),IF(X3797=$X$5012,1+COUNTIF(U$7:U3796,"&gt;0"),0),0)</f>
        <v>0</v>
      </c>
      <c r="V3797" s="178" t="s">
        <v>3986</v>
      </c>
      <c r="W3797" s="130"/>
      <c r="X3797" s="131"/>
      <c r="Y3797" s="131"/>
      <c r="Z3797" s="206"/>
      <c r="AA3797" s="134"/>
      <c r="AB3797" s="174">
        <f>IF(AC3797="totale",SUMIF(AA$7:AA3797,"somma",Z$7:Z3797)-SUMIF(AC$7:AC3796,"totale",AB$7:AB3796),0)</f>
        <v>0</v>
      </c>
      <c r="AC3797" s="134"/>
      <c r="AD3797" s="194">
        <f t="shared" si="252"/>
        <v>0</v>
      </c>
      <c r="AE3797" s="124" t="str">
        <f t="shared" si="251"/>
        <v/>
      </c>
      <c r="AF3797" s="195" t="str">
        <f t="shared" si="253"/>
        <v/>
      </c>
      <c r="AG3797" s="194" t="str">
        <f t="shared" si="254"/>
        <v/>
      </c>
      <c r="AH3797" s="194">
        <f>IF(AG3797="",0,IF(ISERROR(VLOOKUP(AG3797,AG$7:AG3796,1,FALSE)),1,0))</f>
        <v>0</v>
      </c>
      <c r="AI3797" s="194"/>
    </row>
    <row r="3798" spans="1:35" ht="16.5" customHeight="1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75">
        <f>IF(AND($X$5012&lt;&gt;" ",$X$5012&lt;&gt;0),IF(X3798=$X$5012,1+COUNTIF(U$7:U3797,"&gt;0"),0),0)</f>
        <v>0</v>
      </c>
      <c r="V3798" s="178" t="s">
        <v>3987</v>
      </c>
      <c r="W3798" s="130"/>
      <c r="X3798" s="131"/>
      <c r="Y3798" s="131"/>
      <c r="Z3798" s="206"/>
      <c r="AA3798" s="134"/>
      <c r="AB3798" s="174">
        <f>IF(AC3798="totale",SUMIF(AA$7:AA3798,"somma",Z$7:Z3798)-SUMIF(AC$7:AC3797,"totale",AB$7:AB3797),0)</f>
        <v>0</v>
      </c>
      <c r="AC3798" s="134"/>
      <c r="AD3798" s="194">
        <f t="shared" si="252"/>
        <v>0</v>
      </c>
      <c r="AE3798" s="124" t="str">
        <f t="shared" si="251"/>
        <v/>
      </c>
      <c r="AF3798" s="195" t="str">
        <f t="shared" si="253"/>
        <v/>
      </c>
      <c r="AG3798" s="194" t="str">
        <f t="shared" si="254"/>
        <v/>
      </c>
      <c r="AH3798" s="194">
        <f>IF(AG3798="",0,IF(ISERROR(VLOOKUP(AG3798,AG$7:AG3797,1,FALSE)),1,0))</f>
        <v>0</v>
      </c>
      <c r="AI3798" s="194"/>
    </row>
    <row r="3799" spans="1:35" ht="16.5" customHeight="1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75">
        <f>IF(AND($X$5012&lt;&gt;" ",$X$5012&lt;&gt;0),IF(X3799=$X$5012,1+COUNTIF(U$7:U3798,"&gt;0"),0),0)</f>
        <v>0</v>
      </c>
      <c r="V3799" s="178" t="s">
        <v>3988</v>
      </c>
      <c r="W3799" s="130"/>
      <c r="X3799" s="131"/>
      <c r="Y3799" s="131"/>
      <c r="Z3799" s="206"/>
      <c r="AA3799" s="134"/>
      <c r="AB3799" s="174">
        <f>IF(AC3799="totale",SUMIF(AA$7:AA3799,"somma",Z$7:Z3799)-SUMIF(AC$7:AC3798,"totale",AB$7:AB3798),0)</f>
        <v>0</v>
      </c>
      <c r="AC3799" s="134"/>
      <c r="AD3799" s="194">
        <f t="shared" si="252"/>
        <v>0</v>
      </c>
      <c r="AE3799" s="124" t="str">
        <f t="shared" si="251"/>
        <v/>
      </c>
      <c r="AF3799" s="195" t="str">
        <f t="shared" si="253"/>
        <v/>
      </c>
      <c r="AG3799" s="194" t="str">
        <f t="shared" si="254"/>
        <v/>
      </c>
      <c r="AH3799" s="194">
        <f>IF(AG3799="",0,IF(ISERROR(VLOOKUP(AG3799,AG$7:AG3798,1,FALSE)),1,0))</f>
        <v>0</v>
      </c>
      <c r="AI3799" s="194"/>
    </row>
    <row r="3800" spans="1:35" ht="16.5" customHeight="1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75">
        <f>IF(AND($X$5012&lt;&gt;" ",$X$5012&lt;&gt;0),IF(X3800=$X$5012,1+COUNTIF(U$7:U3799,"&gt;0"),0),0)</f>
        <v>0</v>
      </c>
      <c r="V3800" s="178" t="s">
        <v>3989</v>
      </c>
      <c r="W3800" s="130"/>
      <c r="X3800" s="131"/>
      <c r="Y3800" s="131"/>
      <c r="Z3800" s="206"/>
      <c r="AA3800" s="134"/>
      <c r="AB3800" s="174">
        <f>IF(AC3800="totale",SUMIF(AA$7:AA3800,"somma",Z$7:Z3800)-SUMIF(AC$7:AC3799,"totale",AB$7:AB3799),0)</f>
        <v>0</v>
      </c>
      <c r="AC3800" s="134"/>
      <c r="AD3800" s="194">
        <f t="shared" si="252"/>
        <v>0</v>
      </c>
      <c r="AE3800" s="124" t="str">
        <f t="shared" si="251"/>
        <v/>
      </c>
      <c r="AF3800" s="195" t="str">
        <f t="shared" si="253"/>
        <v/>
      </c>
      <c r="AG3800" s="194" t="str">
        <f t="shared" si="254"/>
        <v/>
      </c>
      <c r="AH3800" s="194">
        <f>IF(AG3800="",0,IF(ISERROR(VLOOKUP(AG3800,AG$7:AG3799,1,FALSE)),1,0))</f>
        <v>0</v>
      </c>
      <c r="AI3800" s="194"/>
    </row>
    <row r="3801" spans="1:35" ht="16.5" customHeight="1">
      <c r="A3801" s="1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75">
        <f>IF(AND($X$5012&lt;&gt;" ",$X$5012&lt;&gt;0),IF(X3801=$X$5012,1+COUNTIF(U$7:U3800,"&gt;0"),0),0)</f>
        <v>0</v>
      </c>
      <c r="V3801" s="178" t="s">
        <v>3990</v>
      </c>
      <c r="W3801" s="130"/>
      <c r="X3801" s="131"/>
      <c r="Y3801" s="131"/>
      <c r="Z3801" s="206"/>
      <c r="AA3801" s="134"/>
      <c r="AB3801" s="174">
        <f>IF(AC3801="totale",SUMIF(AA$7:AA3801,"somma",Z$7:Z3801)-SUMIF(AC$7:AC3800,"totale",AB$7:AB3800),0)</f>
        <v>0</v>
      </c>
      <c r="AC3801" s="134"/>
      <c r="AD3801" s="194">
        <f t="shared" si="252"/>
        <v>0</v>
      </c>
      <c r="AE3801" s="124" t="str">
        <f t="shared" si="251"/>
        <v/>
      </c>
      <c r="AF3801" s="195" t="str">
        <f t="shared" si="253"/>
        <v/>
      </c>
      <c r="AG3801" s="194" t="str">
        <f t="shared" si="254"/>
        <v/>
      </c>
      <c r="AH3801" s="194">
        <f>IF(AG3801="",0,IF(ISERROR(VLOOKUP(AG3801,AG$7:AG3800,1,FALSE)),1,0))</f>
        <v>0</v>
      </c>
      <c r="AI3801" s="194"/>
    </row>
    <row r="3802" spans="1:35" ht="16.5" customHeight="1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75">
        <f>IF(AND($X$5012&lt;&gt;" ",$X$5012&lt;&gt;0),IF(X3802=$X$5012,1+COUNTIF(U$7:U3801,"&gt;0"),0),0)</f>
        <v>0</v>
      </c>
      <c r="V3802" s="178" t="s">
        <v>3991</v>
      </c>
      <c r="W3802" s="130"/>
      <c r="X3802" s="131"/>
      <c r="Y3802" s="131"/>
      <c r="Z3802" s="206"/>
      <c r="AA3802" s="134"/>
      <c r="AB3802" s="174">
        <f>IF(AC3802="totale",SUMIF(AA$7:AA3802,"somma",Z$7:Z3802)-SUMIF(AC$7:AC3801,"totale",AB$7:AB3801),0)</f>
        <v>0</v>
      </c>
      <c r="AC3802" s="134"/>
      <c r="AD3802" s="194">
        <f t="shared" si="252"/>
        <v>0</v>
      </c>
      <c r="AE3802" s="124" t="str">
        <f t="shared" si="251"/>
        <v/>
      </c>
      <c r="AF3802" s="195" t="str">
        <f t="shared" si="253"/>
        <v/>
      </c>
      <c r="AG3802" s="194" t="str">
        <f t="shared" si="254"/>
        <v/>
      </c>
      <c r="AH3802" s="194">
        <f>IF(AG3802="",0,IF(ISERROR(VLOOKUP(AG3802,AG$7:AG3801,1,FALSE)),1,0))</f>
        <v>0</v>
      </c>
      <c r="AI3802" s="194"/>
    </row>
    <row r="3803" spans="1:35" ht="16.5" customHeight="1">
      <c r="A3803" s="1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75">
        <f>IF(AND($X$5012&lt;&gt;" ",$X$5012&lt;&gt;0),IF(X3803=$X$5012,1+COUNTIF(U$7:U3802,"&gt;0"),0),0)</f>
        <v>0</v>
      </c>
      <c r="V3803" s="178" t="s">
        <v>3992</v>
      </c>
      <c r="W3803" s="130"/>
      <c r="X3803" s="131"/>
      <c r="Y3803" s="131"/>
      <c r="Z3803" s="206"/>
      <c r="AA3803" s="134"/>
      <c r="AB3803" s="174">
        <f>IF(AC3803="totale",SUMIF(AA$7:AA3803,"somma",Z$7:Z3803)-SUMIF(AC$7:AC3802,"totale",AB$7:AB3802),0)</f>
        <v>0</v>
      </c>
      <c r="AC3803" s="134"/>
      <c r="AD3803" s="194">
        <f t="shared" si="252"/>
        <v>0</v>
      </c>
      <c r="AE3803" s="124" t="str">
        <f t="shared" si="251"/>
        <v/>
      </c>
      <c r="AF3803" s="195" t="str">
        <f t="shared" si="253"/>
        <v/>
      </c>
      <c r="AG3803" s="194" t="str">
        <f t="shared" si="254"/>
        <v/>
      </c>
      <c r="AH3803" s="194">
        <f>IF(AG3803="",0,IF(ISERROR(VLOOKUP(AG3803,AG$7:AG3802,1,FALSE)),1,0))</f>
        <v>0</v>
      </c>
      <c r="AI3803" s="194"/>
    </row>
    <row r="3804" spans="1:35" ht="16.5" customHeight="1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75">
        <f>IF(AND($X$5012&lt;&gt;" ",$X$5012&lt;&gt;0),IF(X3804=$X$5012,1+COUNTIF(U$7:U3803,"&gt;0"),0),0)</f>
        <v>0</v>
      </c>
      <c r="V3804" s="178" t="s">
        <v>3993</v>
      </c>
      <c r="W3804" s="130"/>
      <c r="X3804" s="131"/>
      <c r="Y3804" s="131"/>
      <c r="Z3804" s="206"/>
      <c r="AA3804" s="134"/>
      <c r="AB3804" s="174">
        <f>IF(AC3804="totale",SUMIF(AA$7:AA3804,"somma",Z$7:Z3804)-SUMIF(AC$7:AC3803,"totale",AB$7:AB3803),0)</f>
        <v>0</v>
      </c>
      <c r="AC3804" s="134"/>
      <c r="AD3804" s="194">
        <f t="shared" si="252"/>
        <v>0</v>
      </c>
      <c r="AE3804" s="124" t="str">
        <f t="shared" si="251"/>
        <v/>
      </c>
      <c r="AF3804" s="195" t="str">
        <f t="shared" si="253"/>
        <v/>
      </c>
      <c r="AG3804" s="194" t="str">
        <f t="shared" si="254"/>
        <v/>
      </c>
      <c r="AH3804" s="194">
        <f>IF(AG3804="",0,IF(ISERROR(VLOOKUP(AG3804,AG$7:AG3803,1,FALSE)),1,0))</f>
        <v>0</v>
      </c>
      <c r="AI3804" s="194"/>
    </row>
    <row r="3805" spans="1:35" ht="16.5" customHeight="1">
      <c r="A3805" s="1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75">
        <f>IF(AND($X$5012&lt;&gt;" ",$X$5012&lt;&gt;0),IF(X3805=$X$5012,1+COUNTIF(U$7:U3804,"&gt;0"),0),0)</f>
        <v>0</v>
      </c>
      <c r="V3805" s="178" t="s">
        <v>3994</v>
      </c>
      <c r="W3805" s="130"/>
      <c r="X3805" s="131"/>
      <c r="Y3805" s="131"/>
      <c r="Z3805" s="206"/>
      <c r="AA3805" s="134"/>
      <c r="AB3805" s="174">
        <f>IF(AC3805="totale",SUMIF(AA$7:AA3805,"somma",Z$7:Z3805)-SUMIF(AC$7:AC3804,"totale",AB$7:AB3804),0)</f>
        <v>0</v>
      </c>
      <c r="AC3805" s="134"/>
      <c r="AD3805" s="194">
        <f t="shared" si="252"/>
        <v>0</v>
      </c>
      <c r="AE3805" s="124" t="str">
        <f t="shared" si="251"/>
        <v/>
      </c>
      <c r="AF3805" s="195" t="str">
        <f t="shared" si="253"/>
        <v/>
      </c>
      <c r="AG3805" s="194" t="str">
        <f t="shared" si="254"/>
        <v/>
      </c>
      <c r="AH3805" s="194">
        <f>IF(AG3805="",0,IF(ISERROR(VLOOKUP(AG3805,AG$7:AG3804,1,FALSE)),1,0))</f>
        <v>0</v>
      </c>
      <c r="AI3805" s="194"/>
    </row>
    <row r="3806" spans="1:35" ht="16.5" customHeight="1">
      <c r="A3806" s="1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75">
        <f>IF(AND($X$5012&lt;&gt;" ",$X$5012&lt;&gt;0),IF(X3806=$X$5012,1+COUNTIF(U$7:U3805,"&gt;0"),0),0)</f>
        <v>0</v>
      </c>
      <c r="V3806" s="178" t="s">
        <v>3995</v>
      </c>
      <c r="W3806" s="130"/>
      <c r="X3806" s="131"/>
      <c r="Y3806" s="131"/>
      <c r="Z3806" s="206"/>
      <c r="AA3806" s="134"/>
      <c r="AB3806" s="174">
        <f>IF(AC3806="totale",SUMIF(AA$7:AA3806,"somma",Z$7:Z3806)-SUMIF(AC$7:AC3805,"totale",AB$7:AB3805),0)</f>
        <v>0</v>
      </c>
      <c r="AC3806" s="134"/>
      <c r="AD3806" s="194">
        <f t="shared" si="252"/>
        <v>0</v>
      </c>
      <c r="AE3806" s="124" t="str">
        <f t="shared" si="251"/>
        <v/>
      </c>
      <c r="AF3806" s="195" t="str">
        <f t="shared" si="253"/>
        <v/>
      </c>
      <c r="AG3806" s="194" t="str">
        <f t="shared" si="254"/>
        <v/>
      </c>
      <c r="AH3806" s="194">
        <f>IF(AG3806="",0,IF(ISERROR(VLOOKUP(AG3806,AG$7:AG3805,1,FALSE)),1,0))</f>
        <v>0</v>
      </c>
      <c r="AI3806" s="194"/>
    </row>
    <row r="3807" spans="1:35" ht="16.5" customHeight="1">
      <c r="A3807" s="1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75">
        <f>IF(AND($X$5012&lt;&gt;" ",$X$5012&lt;&gt;0),IF(X3807=$X$5012,1+COUNTIF(U$7:U3806,"&gt;0"),0),0)</f>
        <v>0</v>
      </c>
      <c r="V3807" s="178" t="s">
        <v>3996</v>
      </c>
      <c r="W3807" s="130"/>
      <c r="X3807" s="131"/>
      <c r="Y3807" s="131"/>
      <c r="Z3807" s="206"/>
      <c r="AA3807" s="134"/>
      <c r="AB3807" s="174">
        <f>IF(AC3807="totale",SUMIF(AA$7:AA3807,"somma",Z$7:Z3807)-SUMIF(AC$7:AC3806,"totale",AB$7:AB3806),0)</f>
        <v>0</v>
      </c>
      <c r="AC3807" s="134"/>
      <c r="AD3807" s="194">
        <f t="shared" si="252"/>
        <v>0</v>
      </c>
      <c r="AE3807" s="124" t="str">
        <f t="shared" si="251"/>
        <v/>
      </c>
      <c r="AF3807" s="195" t="str">
        <f t="shared" si="253"/>
        <v/>
      </c>
      <c r="AG3807" s="194" t="str">
        <f t="shared" si="254"/>
        <v/>
      </c>
      <c r="AH3807" s="194">
        <f>IF(AG3807="",0,IF(ISERROR(VLOOKUP(AG3807,AG$7:AG3806,1,FALSE)),1,0))</f>
        <v>0</v>
      </c>
      <c r="AI3807" s="194"/>
    </row>
    <row r="3808" spans="1:35" ht="16.5" customHeight="1">
      <c r="A3808" s="1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75">
        <f>IF(AND($X$5012&lt;&gt;" ",$X$5012&lt;&gt;0),IF(X3808=$X$5012,1+COUNTIF(U$7:U3807,"&gt;0"),0),0)</f>
        <v>0</v>
      </c>
      <c r="V3808" s="178" t="s">
        <v>3997</v>
      </c>
      <c r="W3808" s="130"/>
      <c r="X3808" s="131"/>
      <c r="Y3808" s="131"/>
      <c r="Z3808" s="206"/>
      <c r="AA3808" s="134"/>
      <c r="AB3808" s="174">
        <f>IF(AC3808="totale",SUMIF(AA$7:AA3808,"somma",Z$7:Z3808)-SUMIF(AC$7:AC3807,"totale",AB$7:AB3807),0)</f>
        <v>0</v>
      </c>
      <c r="AC3808" s="134"/>
      <c r="AD3808" s="194">
        <f t="shared" si="252"/>
        <v>0</v>
      </c>
      <c r="AE3808" s="124" t="str">
        <f t="shared" si="251"/>
        <v/>
      </c>
      <c r="AF3808" s="195" t="str">
        <f t="shared" si="253"/>
        <v/>
      </c>
      <c r="AG3808" s="194" t="str">
        <f t="shared" si="254"/>
        <v/>
      </c>
      <c r="AH3808" s="194">
        <f>IF(AG3808="",0,IF(ISERROR(VLOOKUP(AG3808,AG$7:AG3807,1,FALSE)),1,0))</f>
        <v>0</v>
      </c>
      <c r="AI3808" s="194"/>
    </row>
    <row r="3809" spans="1:35" ht="16.5" customHeight="1">
      <c r="A3809" s="1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75">
        <f>IF(AND($X$5012&lt;&gt;" ",$X$5012&lt;&gt;0),IF(X3809=$X$5012,1+COUNTIF(U$7:U3808,"&gt;0"),0),0)</f>
        <v>0</v>
      </c>
      <c r="V3809" s="178" t="s">
        <v>3998</v>
      </c>
      <c r="W3809" s="130"/>
      <c r="X3809" s="131"/>
      <c r="Y3809" s="131"/>
      <c r="Z3809" s="206"/>
      <c r="AA3809" s="134"/>
      <c r="AB3809" s="174">
        <f>IF(AC3809="totale",SUMIF(AA$7:AA3809,"somma",Z$7:Z3809)-SUMIF(AC$7:AC3808,"totale",AB$7:AB3808),0)</f>
        <v>0</v>
      </c>
      <c r="AC3809" s="134"/>
      <c r="AD3809" s="194">
        <f t="shared" si="252"/>
        <v>0</v>
      </c>
      <c r="AE3809" s="124" t="str">
        <f t="shared" si="251"/>
        <v/>
      </c>
      <c r="AF3809" s="195" t="str">
        <f t="shared" si="253"/>
        <v/>
      </c>
      <c r="AG3809" s="194" t="str">
        <f t="shared" si="254"/>
        <v/>
      </c>
      <c r="AH3809" s="194">
        <f>IF(AG3809="",0,IF(ISERROR(VLOOKUP(AG3809,AG$7:AG3808,1,FALSE)),1,0))</f>
        <v>0</v>
      </c>
      <c r="AI3809" s="194"/>
    </row>
    <row r="3810" spans="1:35" ht="16.5" customHeight="1">
      <c r="A3810" s="1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75">
        <f>IF(AND($X$5012&lt;&gt;" ",$X$5012&lt;&gt;0),IF(X3810=$X$5012,1+COUNTIF(U$7:U3809,"&gt;0"),0),0)</f>
        <v>0</v>
      </c>
      <c r="V3810" s="178" t="s">
        <v>3999</v>
      </c>
      <c r="W3810" s="130"/>
      <c r="X3810" s="131"/>
      <c r="Y3810" s="131"/>
      <c r="Z3810" s="206"/>
      <c r="AA3810" s="134"/>
      <c r="AB3810" s="174">
        <f>IF(AC3810="totale",SUMIF(AA$7:AA3810,"somma",Z$7:Z3810)-SUMIF(AC$7:AC3809,"totale",AB$7:AB3809),0)</f>
        <v>0</v>
      </c>
      <c r="AC3810" s="134"/>
      <c r="AD3810" s="194">
        <f t="shared" si="252"/>
        <v>0</v>
      </c>
      <c r="AE3810" s="124" t="str">
        <f t="shared" si="251"/>
        <v/>
      </c>
      <c r="AF3810" s="195" t="str">
        <f t="shared" si="253"/>
        <v/>
      </c>
      <c r="AG3810" s="194" t="str">
        <f t="shared" si="254"/>
        <v/>
      </c>
      <c r="AH3810" s="194">
        <f>IF(AG3810="",0,IF(ISERROR(VLOOKUP(AG3810,AG$7:AG3809,1,FALSE)),1,0))</f>
        <v>0</v>
      </c>
      <c r="AI3810" s="194"/>
    </row>
    <row r="3811" spans="1:35" ht="16.5" customHeight="1">
      <c r="A3811" s="1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75">
        <f>IF(AND($X$5012&lt;&gt;" ",$X$5012&lt;&gt;0),IF(X3811=$X$5012,1+COUNTIF(U$7:U3810,"&gt;0"),0),0)</f>
        <v>0</v>
      </c>
      <c r="V3811" s="178" t="s">
        <v>4000</v>
      </c>
      <c r="W3811" s="130"/>
      <c r="X3811" s="131"/>
      <c r="Y3811" s="131"/>
      <c r="Z3811" s="206"/>
      <c r="AA3811" s="134"/>
      <c r="AB3811" s="174">
        <f>IF(AC3811="totale",SUMIF(AA$7:AA3811,"somma",Z$7:Z3811)-SUMIF(AC$7:AC3810,"totale",AB$7:AB3810),0)</f>
        <v>0</v>
      </c>
      <c r="AC3811" s="134"/>
      <c r="AD3811" s="194">
        <f t="shared" si="252"/>
        <v>0</v>
      </c>
      <c r="AE3811" s="124" t="str">
        <f t="shared" si="251"/>
        <v/>
      </c>
      <c r="AF3811" s="195" t="str">
        <f t="shared" si="253"/>
        <v/>
      </c>
      <c r="AG3811" s="194" t="str">
        <f t="shared" si="254"/>
        <v/>
      </c>
      <c r="AH3811" s="194">
        <f>IF(AG3811="",0,IF(ISERROR(VLOOKUP(AG3811,AG$7:AG3810,1,FALSE)),1,0))</f>
        <v>0</v>
      </c>
      <c r="AI3811" s="194"/>
    </row>
    <row r="3812" spans="1:35" ht="16.5" customHeight="1">
      <c r="A3812" s="1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75">
        <f>IF(AND($X$5012&lt;&gt;" ",$X$5012&lt;&gt;0),IF(X3812=$X$5012,1+COUNTIF(U$7:U3811,"&gt;0"),0),0)</f>
        <v>0</v>
      </c>
      <c r="V3812" s="178" t="s">
        <v>4001</v>
      </c>
      <c r="W3812" s="130"/>
      <c r="X3812" s="131"/>
      <c r="Y3812" s="131"/>
      <c r="Z3812" s="206"/>
      <c r="AA3812" s="134"/>
      <c r="AB3812" s="174">
        <f>IF(AC3812="totale",SUMIF(AA$7:AA3812,"somma",Z$7:Z3812)-SUMIF(AC$7:AC3811,"totale",AB$7:AB3811),0)</f>
        <v>0</v>
      </c>
      <c r="AC3812" s="134"/>
      <c r="AD3812" s="194">
        <f t="shared" si="252"/>
        <v>0</v>
      </c>
      <c r="AE3812" s="124" t="str">
        <f t="shared" si="251"/>
        <v/>
      </c>
      <c r="AF3812" s="195" t="str">
        <f t="shared" si="253"/>
        <v/>
      </c>
      <c r="AG3812" s="194" t="str">
        <f t="shared" si="254"/>
        <v/>
      </c>
      <c r="AH3812" s="194">
        <f>IF(AG3812="",0,IF(ISERROR(VLOOKUP(AG3812,AG$7:AG3811,1,FALSE)),1,0))</f>
        <v>0</v>
      </c>
      <c r="AI3812" s="194"/>
    </row>
    <row r="3813" spans="1:35" ht="16.5" customHeight="1">
      <c r="A3813" s="1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75">
        <f>IF(AND($X$5012&lt;&gt;" ",$X$5012&lt;&gt;0),IF(X3813=$X$5012,1+COUNTIF(U$7:U3812,"&gt;0"),0),0)</f>
        <v>0</v>
      </c>
      <c r="V3813" s="178" t="s">
        <v>4002</v>
      </c>
      <c r="W3813" s="130"/>
      <c r="X3813" s="131"/>
      <c r="Y3813" s="131"/>
      <c r="Z3813" s="206"/>
      <c r="AA3813" s="134"/>
      <c r="AB3813" s="174">
        <f>IF(AC3813="totale",SUMIF(AA$7:AA3813,"somma",Z$7:Z3813)-SUMIF(AC$7:AC3812,"totale",AB$7:AB3812),0)</f>
        <v>0</v>
      </c>
      <c r="AC3813" s="134"/>
      <c r="AD3813" s="194">
        <f t="shared" si="252"/>
        <v>0</v>
      </c>
      <c r="AE3813" s="124" t="str">
        <f t="shared" si="251"/>
        <v/>
      </c>
      <c r="AF3813" s="195" t="str">
        <f t="shared" si="253"/>
        <v/>
      </c>
      <c r="AG3813" s="194" t="str">
        <f t="shared" si="254"/>
        <v/>
      </c>
      <c r="AH3813" s="194">
        <f>IF(AG3813="",0,IF(ISERROR(VLOOKUP(AG3813,AG$7:AG3812,1,FALSE)),1,0))</f>
        <v>0</v>
      </c>
      <c r="AI3813" s="194"/>
    </row>
    <row r="3814" spans="1:35" ht="16.5" customHeight="1">
      <c r="A3814" s="1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75">
        <f>IF(AND($X$5012&lt;&gt;" ",$X$5012&lt;&gt;0),IF(X3814=$X$5012,1+COUNTIF(U$7:U3813,"&gt;0"),0),0)</f>
        <v>0</v>
      </c>
      <c r="V3814" s="178" t="s">
        <v>4003</v>
      </c>
      <c r="W3814" s="130"/>
      <c r="X3814" s="131"/>
      <c r="Y3814" s="131"/>
      <c r="Z3814" s="206"/>
      <c r="AA3814" s="134"/>
      <c r="AB3814" s="174">
        <f>IF(AC3814="totale",SUMIF(AA$7:AA3814,"somma",Z$7:Z3814)-SUMIF(AC$7:AC3813,"totale",AB$7:AB3813),0)</f>
        <v>0</v>
      </c>
      <c r="AC3814" s="134"/>
      <c r="AD3814" s="194">
        <f t="shared" si="252"/>
        <v>0</v>
      </c>
      <c r="AE3814" s="124" t="str">
        <f t="shared" si="251"/>
        <v/>
      </c>
      <c r="AF3814" s="195" t="str">
        <f t="shared" si="253"/>
        <v/>
      </c>
      <c r="AG3814" s="194" t="str">
        <f t="shared" si="254"/>
        <v/>
      </c>
      <c r="AH3814" s="194">
        <f>IF(AG3814="",0,IF(ISERROR(VLOOKUP(AG3814,AG$7:AG3813,1,FALSE)),1,0))</f>
        <v>0</v>
      </c>
      <c r="AI3814" s="194"/>
    </row>
    <row r="3815" spans="1:35" ht="16.5" customHeight="1">
      <c r="A3815" s="1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75">
        <f>IF(AND($X$5012&lt;&gt;" ",$X$5012&lt;&gt;0),IF(X3815=$X$5012,1+COUNTIF(U$7:U3814,"&gt;0"),0),0)</f>
        <v>0</v>
      </c>
      <c r="V3815" s="178" t="s">
        <v>4004</v>
      </c>
      <c r="W3815" s="130"/>
      <c r="X3815" s="131"/>
      <c r="Y3815" s="131"/>
      <c r="Z3815" s="206"/>
      <c r="AA3815" s="134"/>
      <c r="AB3815" s="174">
        <f>IF(AC3815="totale",SUMIF(AA$7:AA3815,"somma",Z$7:Z3815)-SUMIF(AC$7:AC3814,"totale",AB$7:AB3814),0)</f>
        <v>0</v>
      </c>
      <c r="AC3815" s="134"/>
      <c r="AD3815" s="194">
        <f t="shared" si="252"/>
        <v>0</v>
      </c>
      <c r="AE3815" s="124" t="str">
        <f t="shared" si="251"/>
        <v/>
      </c>
      <c r="AF3815" s="195" t="str">
        <f t="shared" si="253"/>
        <v/>
      </c>
      <c r="AG3815" s="194" t="str">
        <f t="shared" si="254"/>
        <v/>
      </c>
      <c r="AH3815" s="194">
        <f>IF(AG3815="",0,IF(ISERROR(VLOOKUP(AG3815,AG$7:AG3814,1,FALSE)),1,0))</f>
        <v>0</v>
      </c>
      <c r="AI3815" s="194"/>
    </row>
    <row r="3816" spans="1:35" ht="16.5" customHeight="1">
      <c r="A3816" s="1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75">
        <f>IF(AND($X$5012&lt;&gt;" ",$X$5012&lt;&gt;0),IF(X3816=$X$5012,1+COUNTIF(U$7:U3815,"&gt;0"),0),0)</f>
        <v>0</v>
      </c>
      <c r="V3816" s="178" t="s">
        <v>4005</v>
      </c>
      <c r="W3816" s="130"/>
      <c r="X3816" s="131"/>
      <c r="Y3816" s="131"/>
      <c r="Z3816" s="206"/>
      <c r="AA3816" s="134"/>
      <c r="AB3816" s="174">
        <f>IF(AC3816="totale",SUMIF(AA$7:AA3816,"somma",Z$7:Z3816)-SUMIF(AC$7:AC3815,"totale",AB$7:AB3815),0)</f>
        <v>0</v>
      </c>
      <c r="AC3816" s="134"/>
      <c r="AD3816" s="194">
        <f t="shared" si="252"/>
        <v>0</v>
      </c>
      <c r="AE3816" s="124" t="str">
        <f t="shared" si="251"/>
        <v/>
      </c>
      <c r="AF3816" s="195" t="str">
        <f t="shared" si="253"/>
        <v/>
      </c>
      <c r="AG3816" s="194" t="str">
        <f t="shared" si="254"/>
        <v/>
      </c>
      <c r="AH3816" s="194">
        <f>IF(AG3816="",0,IF(ISERROR(VLOOKUP(AG3816,AG$7:AG3815,1,FALSE)),1,0))</f>
        <v>0</v>
      </c>
      <c r="AI3816" s="194"/>
    </row>
    <row r="3817" spans="1:35" ht="16.5" customHeight="1">
      <c r="A3817" s="1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75">
        <f>IF(AND($X$5012&lt;&gt;" ",$X$5012&lt;&gt;0),IF(X3817=$X$5012,1+COUNTIF(U$7:U3816,"&gt;0"),0),0)</f>
        <v>0</v>
      </c>
      <c r="V3817" s="178" t="s">
        <v>4006</v>
      </c>
      <c r="W3817" s="130"/>
      <c r="X3817" s="131"/>
      <c r="Y3817" s="131"/>
      <c r="Z3817" s="206"/>
      <c r="AA3817" s="134"/>
      <c r="AB3817" s="174">
        <f>IF(AC3817="totale",SUMIF(AA$7:AA3817,"somma",Z$7:Z3817)-SUMIF(AC$7:AC3816,"totale",AB$7:AB3816),0)</f>
        <v>0</v>
      </c>
      <c r="AC3817" s="134"/>
      <c r="AD3817" s="194">
        <f t="shared" si="252"/>
        <v>0</v>
      </c>
      <c r="AE3817" s="124" t="str">
        <f t="shared" si="251"/>
        <v/>
      </c>
      <c r="AF3817" s="195" t="str">
        <f t="shared" si="253"/>
        <v/>
      </c>
      <c r="AG3817" s="194" t="str">
        <f t="shared" si="254"/>
        <v/>
      </c>
      <c r="AH3817" s="194">
        <f>IF(AG3817="",0,IF(ISERROR(VLOOKUP(AG3817,AG$7:AG3816,1,FALSE)),1,0))</f>
        <v>0</v>
      </c>
      <c r="AI3817" s="194"/>
    </row>
    <row r="3818" spans="1:35" ht="16.5" customHeight="1">
      <c r="A3818" s="1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75">
        <f>IF(AND($X$5012&lt;&gt;" ",$X$5012&lt;&gt;0),IF(X3818=$X$5012,1+COUNTIF(U$7:U3817,"&gt;0"),0),0)</f>
        <v>0</v>
      </c>
      <c r="V3818" s="178" t="s">
        <v>4007</v>
      </c>
      <c r="W3818" s="130"/>
      <c r="X3818" s="131"/>
      <c r="Y3818" s="131"/>
      <c r="Z3818" s="206"/>
      <c r="AA3818" s="134"/>
      <c r="AB3818" s="174">
        <f>IF(AC3818="totale",SUMIF(AA$7:AA3818,"somma",Z$7:Z3818)-SUMIF(AC$7:AC3817,"totale",AB$7:AB3817),0)</f>
        <v>0</v>
      </c>
      <c r="AC3818" s="134"/>
      <c r="AD3818" s="194">
        <f t="shared" si="252"/>
        <v>0</v>
      </c>
      <c r="AE3818" s="124" t="str">
        <f t="shared" si="251"/>
        <v/>
      </c>
      <c r="AF3818" s="195" t="str">
        <f t="shared" si="253"/>
        <v/>
      </c>
      <c r="AG3818" s="194" t="str">
        <f t="shared" si="254"/>
        <v/>
      </c>
      <c r="AH3818" s="194">
        <f>IF(AG3818="",0,IF(ISERROR(VLOOKUP(AG3818,AG$7:AG3817,1,FALSE)),1,0))</f>
        <v>0</v>
      </c>
      <c r="AI3818" s="194"/>
    </row>
    <row r="3819" spans="1:35" ht="16.5" customHeight="1">
      <c r="A3819" s="1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75">
        <f>IF(AND($X$5012&lt;&gt;" ",$X$5012&lt;&gt;0),IF(X3819=$X$5012,1+COUNTIF(U$7:U3818,"&gt;0"),0),0)</f>
        <v>0</v>
      </c>
      <c r="V3819" s="178" t="s">
        <v>4008</v>
      </c>
      <c r="W3819" s="130"/>
      <c r="X3819" s="131"/>
      <c r="Y3819" s="131"/>
      <c r="Z3819" s="206"/>
      <c r="AA3819" s="134"/>
      <c r="AB3819" s="174">
        <f>IF(AC3819="totale",SUMIF(AA$7:AA3819,"somma",Z$7:Z3819)-SUMIF(AC$7:AC3818,"totale",AB$7:AB3818),0)</f>
        <v>0</v>
      </c>
      <c r="AC3819" s="134"/>
      <c r="AD3819" s="194">
        <f t="shared" si="252"/>
        <v>0</v>
      </c>
      <c r="AE3819" s="124" t="str">
        <f t="shared" si="251"/>
        <v/>
      </c>
      <c r="AF3819" s="195" t="str">
        <f t="shared" si="253"/>
        <v/>
      </c>
      <c r="AG3819" s="194" t="str">
        <f t="shared" si="254"/>
        <v/>
      </c>
      <c r="AH3819" s="194">
        <f>IF(AG3819="",0,IF(ISERROR(VLOOKUP(AG3819,AG$7:AG3818,1,FALSE)),1,0))</f>
        <v>0</v>
      </c>
      <c r="AI3819" s="194"/>
    </row>
    <row r="3820" spans="1:35" ht="16.5" customHeight="1">
      <c r="A3820" s="1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75">
        <f>IF(AND($X$5012&lt;&gt;" ",$X$5012&lt;&gt;0),IF(X3820=$X$5012,1+COUNTIF(U$7:U3819,"&gt;0"),0),0)</f>
        <v>0</v>
      </c>
      <c r="V3820" s="178" t="s">
        <v>4009</v>
      </c>
      <c r="W3820" s="130"/>
      <c r="X3820" s="131"/>
      <c r="Y3820" s="131"/>
      <c r="Z3820" s="206"/>
      <c r="AA3820" s="134"/>
      <c r="AB3820" s="174">
        <f>IF(AC3820="totale",SUMIF(AA$7:AA3820,"somma",Z$7:Z3820)-SUMIF(AC$7:AC3819,"totale",AB$7:AB3819),0)</f>
        <v>0</v>
      </c>
      <c r="AC3820" s="134"/>
      <c r="AD3820" s="194">
        <f t="shared" si="252"/>
        <v>0</v>
      </c>
      <c r="AE3820" s="124" t="str">
        <f t="shared" si="251"/>
        <v/>
      </c>
      <c r="AF3820" s="195" t="str">
        <f t="shared" si="253"/>
        <v/>
      </c>
      <c r="AG3820" s="194" t="str">
        <f t="shared" si="254"/>
        <v/>
      </c>
      <c r="AH3820" s="194">
        <f>IF(AG3820="",0,IF(ISERROR(VLOOKUP(AG3820,AG$7:AG3819,1,FALSE)),1,0))</f>
        <v>0</v>
      </c>
      <c r="AI3820" s="194"/>
    </row>
    <row r="3821" spans="1:35" ht="16.5" customHeight="1">
      <c r="A3821" s="1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75">
        <f>IF(AND($X$5012&lt;&gt;" ",$X$5012&lt;&gt;0),IF(X3821=$X$5012,1+COUNTIF(U$7:U3820,"&gt;0"),0),0)</f>
        <v>0</v>
      </c>
      <c r="V3821" s="178" t="s">
        <v>4010</v>
      </c>
      <c r="W3821" s="130"/>
      <c r="X3821" s="131"/>
      <c r="Y3821" s="131"/>
      <c r="Z3821" s="206"/>
      <c r="AA3821" s="134"/>
      <c r="AB3821" s="174">
        <f>IF(AC3821="totale",SUMIF(AA$7:AA3821,"somma",Z$7:Z3821)-SUMIF(AC$7:AC3820,"totale",AB$7:AB3820),0)</f>
        <v>0</v>
      </c>
      <c r="AC3821" s="134"/>
      <c r="AD3821" s="194">
        <f t="shared" si="252"/>
        <v>0</v>
      </c>
      <c r="AE3821" s="124" t="str">
        <f t="shared" si="251"/>
        <v/>
      </c>
      <c r="AF3821" s="195" t="str">
        <f t="shared" si="253"/>
        <v/>
      </c>
      <c r="AG3821" s="194" t="str">
        <f t="shared" si="254"/>
        <v/>
      </c>
      <c r="AH3821" s="194">
        <f>IF(AG3821="",0,IF(ISERROR(VLOOKUP(AG3821,AG$7:AG3820,1,FALSE)),1,0))</f>
        <v>0</v>
      </c>
      <c r="AI3821" s="194"/>
    </row>
    <row r="3822" spans="1:35" ht="16.5" customHeight="1">
      <c r="A3822" s="1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75">
        <f>IF(AND($X$5012&lt;&gt;" ",$X$5012&lt;&gt;0),IF(X3822=$X$5012,1+COUNTIF(U$7:U3821,"&gt;0"),0),0)</f>
        <v>0</v>
      </c>
      <c r="V3822" s="178" t="s">
        <v>4011</v>
      </c>
      <c r="W3822" s="130"/>
      <c r="X3822" s="131"/>
      <c r="Y3822" s="131"/>
      <c r="Z3822" s="206"/>
      <c r="AA3822" s="134"/>
      <c r="AB3822" s="174">
        <f>IF(AC3822="totale",SUMIF(AA$7:AA3822,"somma",Z$7:Z3822)-SUMIF(AC$7:AC3821,"totale",AB$7:AB3821),0)</f>
        <v>0</v>
      </c>
      <c r="AC3822" s="134"/>
      <c r="AD3822" s="194">
        <f t="shared" si="252"/>
        <v>0</v>
      </c>
      <c r="AE3822" s="124" t="str">
        <f t="shared" si="251"/>
        <v/>
      </c>
      <c r="AF3822" s="195" t="str">
        <f t="shared" si="253"/>
        <v/>
      </c>
      <c r="AG3822" s="194" t="str">
        <f t="shared" si="254"/>
        <v/>
      </c>
      <c r="AH3822" s="194">
        <f>IF(AG3822="",0,IF(ISERROR(VLOOKUP(AG3822,AG$7:AG3821,1,FALSE)),1,0))</f>
        <v>0</v>
      </c>
      <c r="AI3822" s="194"/>
    </row>
    <row r="3823" spans="1:35" ht="16.5" customHeight="1">
      <c r="A3823" s="1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75">
        <f>IF(AND($X$5012&lt;&gt;" ",$X$5012&lt;&gt;0),IF(X3823=$X$5012,1+COUNTIF(U$7:U3822,"&gt;0"),0),0)</f>
        <v>0</v>
      </c>
      <c r="V3823" s="178" t="s">
        <v>4012</v>
      </c>
      <c r="W3823" s="130"/>
      <c r="X3823" s="131"/>
      <c r="Y3823" s="131"/>
      <c r="Z3823" s="206"/>
      <c r="AA3823" s="134"/>
      <c r="AB3823" s="174">
        <f>IF(AC3823="totale",SUMIF(AA$7:AA3823,"somma",Z$7:Z3823)-SUMIF(AC$7:AC3822,"totale",AB$7:AB3822),0)</f>
        <v>0</v>
      </c>
      <c r="AC3823" s="134"/>
      <c r="AD3823" s="194">
        <f t="shared" si="252"/>
        <v>0</v>
      </c>
      <c r="AE3823" s="124" t="str">
        <f t="shared" si="251"/>
        <v/>
      </c>
      <c r="AF3823" s="195" t="str">
        <f t="shared" si="253"/>
        <v/>
      </c>
      <c r="AG3823" s="194" t="str">
        <f t="shared" si="254"/>
        <v/>
      </c>
      <c r="AH3823" s="194">
        <f>IF(AG3823="",0,IF(ISERROR(VLOOKUP(AG3823,AG$7:AG3822,1,FALSE)),1,0))</f>
        <v>0</v>
      </c>
      <c r="AI3823" s="194"/>
    </row>
    <row r="3824" spans="1:35" ht="16.5" customHeight="1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75">
        <f>IF(AND($X$5012&lt;&gt;" ",$X$5012&lt;&gt;0),IF(X3824=$X$5012,1+COUNTIF(U$7:U3823,"&gt;0"),0),0)</f>
        <v>0</v>
      </c>
      <c r="V3824" s="178" t="s">
        <v>4013</v>
      </c>
      <c r="W3824" s="130"/>
      <c r="X3824" s="131"/>
      <c r="Y3824" s="131"/>
      <c r="Z3824" s="206"/>
      <c r="AA3824" s="134"/>
      <c r="AB3824" s="174">
        <f>IF(AC3824="totale",SUMIF(AA$7:AA3824,"somma",Z$7:Z3824)-SUMIF(AC$7:AC3823,"totale",AB$7:AB3823),0)</f>
        <v>0</v>
      </c>
      <c r="AC3824" s="134"/>
      <c r="AD3824" s="194">
        <f t="shared" si="252"/>
        <v>0</v>
      </c>
      <c r="AE3824" s="124" t="str">
        <f t="shared" si="251"/>
        <v/>
      </c>
      <c r="AF3824" s="195" t="str">
        <f t="shared" si="253"/>
        <v/>
      </c>
      <c r="AG3824" s="194" t="str">
        <f t="shared" si="254"/>
        <v/>
      </c>
      <c r="AH3824" s="194">
        <f>IF(AG3824="",0,IF(ISERROR(VLOOKUP(AG3824,AG$7:AG3823,1,FALSE)),1,0))</f>
        <v>0</v>
      </c>
      <c r="AI3824" s="194"/>
    </row>
    <row r="3825" spans="1:35" ht="16.5" customHeight="1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75">
        <f>IF(AND($X$5012&lt;&gt;" ",$X$5012&lt;&gt;0),IF(X3825=$X$5012,1+COUNTIF(U$7:U3824,"&gt;0"),0),0)</f>
        <v>0</v>
      </c>
      <c r="V3825" s="178" t="s">
        <v>4014</v>
      </c>
      <c r="W3825" s="130"/>
      <c r="X3825" s="131"/>
      <c r="Y3825" s="131"/>
      <c r="Z3825" s="206"/>
      <c r="AA3825" s="134"/>
      <c r="AB3825" s="174">
        <f>IF(AC3825="totale",SUMIF(AA$7:AA3825,"somma",Z$7:Z3825)-SUMIF(AC$7:AC3824,"totale",AB$7:AB3824),0)</f>
        <v>0</v>
      </c>
      <c r="AC3825" s="134"/>
      <c r="AD3825" s="194">
        <f t="shared" si="252"/>
        <v>0</v>
      </c>
      <c r="AE3825" s="124" t="str">
        <f t="shared" si="251"/>
        <v/>
      </c>
      <c r="AF3825" s="195" t="str">
        <f t="shared" si="253"/>
        <v/>
      </c>
      <c r="AG3825" s="194" t="str">
        <f t="shared" si="254"/>
        <v/>
      </c>
      <c r="AH3825" s="194">
        <f>IF(AG3825="",0,IF(ISERROR(VLOOKUP(AG3825,AG$7:AG3824,1,FALSE)),1,0))</f>
        <v>0</v>
      </c>
      <c r="AI3825" s="194"/>
    </row>
    <row r="3826" spans="1:35" ht="16.5" customHeight="1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75">
        <f>IF(AND($X$5012&lt;&gt;" ",$X$5012&lt;&gt;0),IF(X3826=$X$5012,1+COUNTIF(U$7:U3825,"&gt;0"),0),0)</f>
        <v>0</v>
      </c>
      <c r="V3826" s="178" t="s">
        <v>4015</v>
      </c>
      <c r="W3826" s="130"/>
      <c r="X3826" s="131"/>
      <c r="Y3826" s="131"/>
      <c r="Z3826" s="206"/>
      <c r="AA3826" s="134"/>
      <c r="AB3826" s="174">
        <f>IF(AC3826="totale",SUMIF(AA$7:AA3826,"somma",Z$7:Z3826)-SUMIF(AC$7:AC3825,"totale",AB$7:AB3825),0)</f>
        <v>0</v>
      </c>
      <c r="AC3826" s="134"/>
      <c r="AD3826" s="194">
        <f t="shared" si="252"/>
        <v>0</v>
      </c>
      <c r="AE3826" s="124" t="str">
        <f t="shared" si="251"/>
        <v/>
      </c>
      <c r="AF3826" s="195" t="str">
        <f t="shared" si="253"/>
        <v/>
      </c>
      <c r="AG3826" s="194" t="str">
        <f t="shared" si="254"/>
        <v/>
      </c>
      <c r="AH3826" s="194">
        <f>IF(AG3826="",0,IF(ISERROR(VLOOKUP(AG3826,AG$7:AG3825,1,FALSE)),1,0))</f>
        <v>0</v>
      </c>
      <c r="AI3826" s="194"/>
    </row>
    <row r="3827" spans="1:35" ht="16.5" customHeight="1">
      <c r="A3827" s="1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75">
        <f>IF(AND($X$5012&lt;&gt;" ",$X$5012&lt;&gt;0),IF(X3827=$X$5012,1+COUNTIF(U$7:U3826,"&gt;0"),0),0)</f>
        <v>0</v>
      </c>
      <c r="V3827" s="178" t="s">
        <v>4016</v>
      </c>
      <c r="W3827" s="130"/>
      <c r="X3827" s="131"/>
      <c r="Y3827" s="131"/>
      <c r="Z3827" s="206"/>
      <c r="AA3827" s="134"/>
      <c r="AB3827" s="174">
        <f>IF(AC3827="totale",SUMIF(AA$7:AA3827,"somma",Z$7:Z3827)-SUMIF(AC$7:AC3826,"totale",AB$7:AB3826),0)</f>
        <v>0</v>
      </c>
      <c r="AC3827" s="134"/>
      <c r="AD3827" s="194">
        <f t="shared" si="252"/>
        <v>0</v>
      </c>
      <c r="AE3827" s="124" t="str">
        <f t="shared" si="251"/>
        <v/>
      </c>
      <c r="AF3827" s="195" t="str">
        <f t="shared" si="253"/>
        <v/>
      </c>
      <c r="AG3827" s="194" t="str">
        <f t="shared" si="254"/>
        <v/>
      </c>
      <c r="AH3827" s="194">
        <f>IF(AG3827="",0,IF(ISERROR(VLOOKUP(AG3827,AG$7:AG3826,1,FALSE)),1,0))</f>
        <v>0</v>
      </c>
      <c r="AI3827" s="194"/>
    </row>
    <row r="3828" spans="1:35" ht="16.5" customHeight="1">
      <c r="A3828" s="1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75">
        <f>IF(AND($X$5012&lt;&gt;" ",$X$5012&lt;&gt;0),IF(X3828=$X$5012,1+COUNTIF(U$7:U3827,"&gt;0"),0),0)</f>
        <v>0</v>
      </c>
      <c r="V3828" s="178" t="s">
        <v>4017</v>
      </c>
      <c r="W3828" s="130"/>
      <c r="X3828" s="131"/>
      <c r="Y3828" s="131"/>
      <c r="Z3828" s="206"/>
      <c r="AA3828" s="134"/>
      <c r="AB3828" s="174">
        <f>IF(AC3828="totale",SUMIF(AA$7:AA3828,"somma",Z$7:Z3828)-SUMIF(AC$7:AC3827,"totale",AB$7:AB3827),0)</f>
        <v>0</v>
      </c>
      <c r="AC3828" s="134"/>
      <c r="AD3828" s="194">
        <f t="shared" si="252"/>
        <v>0</v>
      </c>
      <c r="AE3828" s="124" t="str">
        <f t="shared" si="251"/>
        <v/>
      </c>
      <c r="AF3828" s="195" t="str">
        <f t="shared" si="253"/>
        <v/>
      </c>
      <c r="AG3828" s="194" t="str">
        <f t="shared" si="254"/>
        <v/>
      </c>
      <c r="AH3828" s="194">
        <f>IF(AG3828="",0,IF(ISERROR(VLOOKUP(AG3828,AG$7:AG3827,1,FALSE)),1,0))</f>
        <v>0</v>
      </c>
      <c r="AI3828" s="194"/>
    </row>
    <row r="3829" spans="1:35" ht="16.5" customHeight="1">
      <c r="A3829" s="1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75">
        <f>IF(AND($X$5012&lt;&gt;" ",$X$5012&lt;&gt;0),IF(X3829=$X$5012,1+COUNTIF(U$7:U3828,"&gt;0"),0),0)</f>
        <v>0</v>
      </c>
      <c r="V3829" s="178" t="s">
        <v>4018</v>
      </c>
      <c r="W3829" s="130"/>
      <c r="X3829" s="131"/>
      <c r="Y3829" s="131"/>
      <c r="Z3829" s="206"/>
      <c r="AA3829" s="134"/>
      <c r="AB3829" s="174">
        <f>IF(AC3829="totale",SUMIF(AA$7:AA3829,"somma",Z$7:Z3829)-SUMIF(AC$7:AC3828,"totale",AB$7:AB3828),0)</f>
        <v>0</v>
      </c>
      <c r="AC3829" s="134"/>
      <c r="AD3829" s="194">
        <f t="shared" si="252"/>
        <v>0</v>
      </c>
      <c r="AE3829" s="124" t="str">
        <f t="shared" si="251"/>
        <v/>
      </c>
      <c r="AF3829" s="195" t="str">
        <f t="shared" si="253"/>
        <v/>
      </c>
      <c r="AG3829" s="194" t="str">
        <f t="shared" si="254"/>
        <v/>
      </c>
      <c r="AH3829" s="194">
        <f>IF(AG3829="",0,IF(ISERROR(VLOOKUP(AG3829,AG$7:AG3828,1,FALSE)),1,0))</f>
        <v>0</v>
      </c>
      <c r="AI3829" s="194"/>
    </row>
    <row r="3830" spans="1:35" ht="16.5" customHeight="1">
      <c r="A3830" s="1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75">
        <f>IF(AND($X$5012&lt;&gt;" ",$X$5012&lt;&gt;0),IF(X3830=$X$5012,1+COUNTIF(U$7:U3829,"&gt;0"),0),0)</f>
        <v>0</v>
      </c>
      <c r="V3830" s="178" t="s">
        <v>4019</v>
      </c>
      <c r="W3830" s="130"/>
      <c r="X3830" s="131"/>
      <c r="Y3830" s="131"/>
      <c r="Z3830" s="206"/>
      <c r="AA3830" s="134"/>
      <c r="AB3830" s="174">
        <f>IF(AC3830="totale",SUMIF(AA$7:AA3830,"somma",Z$7:Z3830)-SUMIF(AC$7:AC3829,"totale",AB$7:AB3829),0)</f>
        <v>0</v>
      </c>
      <c r="AC3830" s="134"/>
      <c r="AD3830" s="194">
        <f t="shared" si="252"/>
        <v>0</v>
      </c>
      <c r="AE3830" s="124" t="str">
        <f t="shared" si="251"/>
        <v/>
      </c>
      <c r="AF3830" s="195" t="str">
        <f t="shared" si="253"/>
        <v/>
      </c>
      <c r="AG3830" s="194" t="str">
        <f t="shared" si="254"/>
        <v/>
      </c>
      <c r="AH3830" s="194">
        <f>IF(AG3830="",0,IF(ISERROR(VLOOKUP(AG3830,AG$7:AG3829,1,FALSE)),1,0))</f>
        <v>0</v>
      </c>
      <c r="AI3830" s="194"/>
    </row>
    <row r="3831" spans="1:35" ht="16.5" customHeight="1">
      <c r="A3831" s="1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75">
        <f>IF(AND($X$5012&lt;&gt;" ",$X$5012&lt;&gt;0),IF(X3831=$X$5012,1+COUNTIF(U$7:U3830,"&gt;0"),0),0)</f>
        <v>0</v>
      </c>
      <c r="V3831" s="178" t="s">
        <v>4020</v>
      </c>
      <c r="W3831" s="130"/>
      <c r="X3831" s="131"/>
      <c r="Y3831" s="131"/>
      <c r="Z3831" s="206"/>
      <c r="AA3831" s="134"/>
      <c r="AB3831" s="174">
        <f>IF(AC3831="totale",SUMIF(AA$7:AA3831,"somma",Z$7:Z3831)-SUMIF(AC$7:AC3830,"totale",AB$7:AB3830),0)</f>
        <v>0</v>
      </c>
      <c r="AC3831" s="134"/>
      <c r="AD3831" s="194">
        <f t="shared" si="252"/>
        <v>0</v>
      </c>
      <c r="AE3831" s="124" t="str">
        <f t="shared" si="251"/>
        <v/>
      </c>
      <c r="AF3831" s="195" t="str">
        <f t="shared" si="253"/>
        <v/>
      </c>
      <c r="AG3831" s="194" t="str">
        <f t="shared" si="254"/>
        <v/>
      </c>
      <c r="AH3831" s="194">
        <f>IF(AG3831="",0,IF(ISERROR(VLOOKUP(AG3831,AG$7:AG3830,1,FALSE)),1,0))</f>
        <v>0</v>
      </c>
      <c r="AI3831" s="194"/>
    </row>
    <row r="3832" spans="1:35" ht="16.5" customHeight="1">
      <c r="A3832" s="1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75">
        <f>IF(AND($X$5012&lt;&gt;" ",$X$5012&lt;&gt;0),IF(X3832=$X$5012,1+COUNTIF(U$7:U3831,"&gt;0"),0),0)</f>
        <v>0</v>
      </c>
      <c r="V3832" s="178" t="s">
        <v>4021</v>
      </c>
      <c r="W3832" s="130"/>
      <c r="X3832" s="131"/>
      <c r="Y3832" s="131"/>
      <c r="Z3832" s="206"/>
      <c r="AA3832" s="134"/>
      <c r="AB3832" s="174">
        <f>IF(AC3832="totale",SUMIF(AA$7:AA3832,"somma",Z$7:Z3832)-SUMIF(AC$7:AC3831,"totale",AB$7:AB3831),0)</f>
        <v>0</v>
      </c>
      <c r="AC3832" s="134"/>
      <c r="AD3832" s="194">
        <f t="shared" si="252"/>
        <v>0</v>
      </c>
      <c r="AE3832" s="124" t="str">
        <f t="shared" si="251"/>
        <v/>
      </c>
      <c r="AF3832" s="195" t="str">
        <f t="shared" si="253"/>
        <v/>
      </c>
      <c r="AG3832" s="194" t="str">
        <f t="shared" si="254"/>
        <v/>
      </c>
      <c r="AH3832" s="194">
        <f>IF(AG3832="",0,IF(ISERROR(VLOOKUP(AG3832,AG$7:AG3831,1,FALSE)),1,0))</f>
        <v>0</v>
      </c>
      <c r="AI3832" s="194"/>
    </row>
    <row r="3833" spans="1:35" ht="16.5" customHeight="1">
      <c r="A3833" s="1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75">
        <f>IF(AND($X$5012&lt;&gt;" ",$X$5012&lt;&gt;0),IF(X3833=$X$5012,1+COUNTIF(U$7:U3832,"&gt;0"),0),0)</f>
        <v>0</v>
      </c>
      <c r="V3833" s="178" t="s">
        <v>4022</v>
      </c>
      <c r="W3833" s="130"/>
      <c r="X3833" s="131"/>
      <c r="Y3833" s="131"/>
      <c r="Z3833" s="206"/>
      <c r="AA3833" s="134"/>
      <c r="AB3833" s="174">
        <f>IF(AC3833="totale",SUMIF(AA$7:AA3833,"somma",Z$7:Z3833)-SUMIF(AC$7:AC3832,"totale",AB$7:AB3832),0)</f>
        <v>0</v>
      </c>
      <c r="AC3833" s="134"/>
      <c r="AD3833" s="194">
        <f t="shared" si="252"/>
        <v>0</v>
      </c>
      <c r="AE3833" s="124" t="str">
        <f t="shared" si="251"/>
        <v/>
      </c>
      <c r="AF3833" s="195" t="str">
        <f t="shared" si="253"/>
        <v/>
      </c>
      <c r="AG3833" s="194" t="str">
        <f t="shared" si="254"/>
        <v/>
      </c>
      <c r="AH3833" s="194">
        <f>IF(AG3833="",0,IF(ISERROR(VLOOKUP(AG3833,AG$7:AG3832,1,FALSE)),1,0))</f>
        <v>0</v>
      </c>
      <c r="AI3833" s="194"/>
    </row>
    <row r="3834" spans="1:35" ht="16.5" customHeight="1">
      <c r="A3834" s="1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75">
        <f>IF(AND($X$5012&lt;&gt;" ",$X$5012&lt;&gt;0),IF(X3834=$X$5012,1+COUNTIF(U$7:U3833,"&gt;0"),0),0)</f>
        <v>0</v>
      </c>
      <c r="V3834" s="178" t="s">
        <v>4023</v>
      </c>
      <c r="W3834" s="130"/>
      <c r="X3834" s="131"/>
      <c r="Y3834" s="131"/>
      <c r="Z3834" s="206"/>
      <c r="AA3834" s="134"/>
      <c r="AB3834" s="174">
        <f>IF(AC3834="totale",SUMIF(AA$7:AA3834,"somma",Z$7:Z3834)-SUMIF(AC$7:AC3833,"totale",AB$7:AB3833),0)</f>
        <v>0</v>
      </c>
      <c r="AC3834" s="134"/>
      <c r="AD3834" s="194">
        <f t="shared" si="252"/>
        <v>0</v>
      </c>
      <c r="AE3834" s="124" t="str">
        <f t="shared" si="251"/>
        <v/>
      </c>
      <c r="AF3834" s="195" t="str">
        <f t="shared" si="253"/>
        <v/>
      </c>
      <c r="AG3834" s="194" t="str">
        <f t="shared" si="254"/>
        <v/>
      </c>
      <c r="AH3834" s="194">
        <f>IF(AG3834="",0,IF(ISERROR(VLOOKUP(AG3834,AG$7:AG3833,1,FALSE)),1,0))</f>
        <v>0</v>
      </c>
      <c r="AI3834" s="194"/>
    </row>
    <row r="3835" spans="1:35" ht="16.5" customHeight="1">
      <c r="A3835" s="1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75">
        <f>IF(AND($X$5012&lt;&gt;" ",$X$5012&lt;&gt;0),IF(X3835=$X$5012,1+COUNTIF(U$7:U3834,"&gt;0"),0),0)</f>
        <v>0</v>
      </c>
      <c r="V3835" s="178" t="s">
        <v>4024</v>
      </c>
      <c r="W3835" s="130"/>
      <c r="X3835" s="131"/>
      <c r="Y3835" s="131"/>
      <c r="Z3835" s="206"/>
      <c r="AA3835" s="134"/>
      <c r="AB3835" s="174">
        <f>IF(AC3835="totale",SUMIF(AA$7:AA3835,"somma",Z$7:Z3835)-SUMIF(AC$7:AC3834,"totale",AB$7:AB3834),0)</f>
        <v>0</v>
      </c>
      <c r="AC3835" s="134"/>
      <c r="AD3835" s="194">
        <f t="shared" si="252"/>
        <v>0</v>
      </c>
      <c r="AE3835" s="124" t="str">
        <f t="shared" si="251"/>
        <v/>
      </c>
      <c r="AF3835" s="195" t="str">
        <f t="shared" si="253"/>
        <v/>
      </c>
      <c r="AG3835" s="194" t="str">
        <f t="shared" si="254"/>
        <v/>
      </c>
      <c r="AH3835" s="194">
        <f>IF(AG3835="",0,IF(ISERROR(VLOOKUP(AG3835,AG$7:AG3834,1,FALSE)),1,0))</f>
        <v>0</v>
      </c>
      <c r="AI3835" s="194"/>
    </row>
    <row r="3836" spans="1:35" ht="16.5" customHeight="1">
      <c r="A3836" s="1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75">
        <f>IF(AND($X$5012&lt;&gt;" ",$X$5012&lt;&gt;0),IF(X3836=$X$5012,1+COUNTIF(U$7:U3835,"&gt;0"),0),0)</f>
        <v>0</v>
      </c>
      <c r="V3836" s="178" t="s">
        <v>4025</v>
      </c>
      <c r="W3836" s="130"/>
      <c r="X3836" s="131"/>
      <c r="Y3836" s="131"/>
      <c r="Z3836" s="206"/>
      <c r="AA3836" s="134"/>
      <c r="AB3836" s="174">
        <f>IF(AC3836="totale",SUMIF(AA$7:AA3836,"somma",Z$7:Z3836)-SUMIF(AC$7:AC3835,"totale",AB$7:AB3835),0)</f>
        <v>0</v>
      </c>
      <c r="AC3836" s="134"/>
      <c r="AD3836" s="194">
        <f t="shared" si="252"/>
        <v>0</v>
      </c>
      <c r="AE3836" s="124" t="str">
        <f t="shared" si="251"/>
        <v/>
      </c>
      <c r="AF3836" s="195" t="str">
        <f t="shared" si="253"/>
        <v/>
      </c>
      <c r="AG3836" s="194" t="str">
        <f t="shared" si="254"/>
        <v/>
      </c>
      <c r="AH3836" s="194">
        <f>IF(AG3836="",0,IF(ISERROR(VLOOKUP(AG3836,AG$7:AG3835,1,FALSE)),1,0))</f>
        <v>0</v>
      </c>
      <c r="AI3836" s="194"/>
    </row>
    <row r="3837" spans="1:35" ht="16.5" customHeight="1">
      <c r="A3837" s="1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75">
        <f>IF(AND($X$5012&lt;&gt;" ",$X$5012&lt;&gt;0),IF(X3837=$X$5012,1+COUNTIF(U$7:U3836,"&gt;0"),0),0)</f>
        <v>0</v>
      </c>
      <c r="V3837" s="178" t="s">
        <v>4026</v>
      </c>
      <c r="W3837" s="130"/>
      <c r="X3837" s="131"/>
      <c r="Y3837" s="131"/>
      <c r="Z3837" s="206"/>
      <c r="AA3837" s="134"/>
      <c r="AB3837" s="174">
        <f>IF(AC3837="totale",SUMIF(AA$7:AA3837,"somma",Z$7:Z3837)-SUMIF(AC$7:AC3836,"totale",AB$7:AB3836),0)</f>
        <v>0</v>
      </c>
      <c r="AC3837" s="134"/>
      <c r="AD3837" s="194">
        <f t="shared" si="252"/>
        <v>0</v>
      </c>
      <c r="AE3837" s="124" t="str">
        <f t="shared" si="251"/>
        <v/>
      </c>
      <c r="AF3837" s="195" t="str">
        <f t="shared" si="253"/>
        <v/>
      </c>
      <c r="AG3837" s="194" t="str">
        <f t="shared" si="254"/>
        <v/>
      </c>
      <c r="AH3837" s="194">
        <f>IF(AG3837="",0,IF(ISERROR(VLOOKUP(AG3837,AG$7:AG3836,1,FALSE)),1,0))</f>
        <v>0</v>
      </c>
      <c r="AI3837" s="194"/>
    </row>
    <row r="3838" spans="1:35" ht="16.5" customHeight="1">
      <c r="A3838" s="1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75">
        <f>IF(AND($X$5012&lt;&gt;" ",$X$5012&lt;&gt;0),IF(X3838=$X$5012,1+COUNTIF(U$7:U3837,"&gt;0"),0),0)</f>
        <v>0</v>
      </c>
      <c r="V3838" s="178" t="s">
        <v>4027</v>
      </c>
      <c r="W3838" s="130"/>
      <c r="X3838" s="131"/>
      <c r="Y3838" s="131"/>
      <c r="Z3838" s="206"/>
      <c r="AA3838" s="134"/>
      <c r="AB3838" s="174">
        <f>IF(AC3838="totale",SUMIF(AA$7:AA3838,"somma",Z$7:Z3838)-SUMIF(AC$7:AC3837,"totale",AB$7:AB3837),0)</f>
        <v>0</v>
      </c>
      <c r="AC3838" s="134"/>
      <c r="AD3838" s="194">
        <f t="shared" si="252"/>
        <v>0</v>
      </c>
      <c r="AE3838" s="124" t="str">
        <f t="shared" si="251"/>
        <v/>
      </c>
      <c r="AF3838" s="195" t="str">
        <f t="shared" si="253"/>
        <v/>
      </c>
      <c r="AG3838" s="194" t="str">
        <f t="shared" si="254"/>
        <v/>
      </c>
      <c r="AH3838" s="194">
        <f>IF(AG3838="",0,IF(ISERROR(VLOOKUP(AG3838,AG$7:AG3837,1,FALSE)),1,0))</f>
        <v>0</v>
      </c>
      <c r="AI3838" s="194"/>
    </row>
    <row r="3839" spans="1:35" ht="16.5" customHeight="1">
      <c r="A3839" s="1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75">
        <f>IF(AND($X$5012&lt;&gt;" ",$X$5012&lt;&gt;0),IF(X3839=$X$5012,1+COUNTIF(U$7:U3838,"&gt;0"),0),0)</f>
        <v>0</v>
      </c>
      <c r="V3839" s="178" t="s">
        <v>4028</v>
      </c>
      <c r="W3839" s="130"/>
      <c r="X3839" s="131"/>
      <c r="Y3839" s="131"/>
      <c r="Z3839" s="206"/>
      <c r="AA3839" s="134"/>
      <c r="AB3839" s="174">
        <f>IF(AC3839="totale",SUMIF(AA$7:AA3839,"somma",Z$7:Z3839)-SUMIF(AC$7:AC3838,"totale",AB$7:AB3838),0)</f>
        <v>0</v>
      </c>
      <c r="AC3839" s="134"/>
      <c r="AD3839" s="194">
        <f t="shared" si="252"/>
        <v>0</v>
      </c>
      <c r="AE3839" s="124" t="str">
        <f t="shared" si="251"/>
        <v/>
      </c>
      <c r="AF3839" s="195" t="str">
        <f t="shared" si="253"/>
        <v/>
      </c>
      <c r="AG3839" s="194" t="str">
        <f t="shared" si="254"/>
        <v/>
      </c>
      <c r="AH3839" s="194">
        <f>IF(AG3839="",0,IF(ISERROR(VLOOKUP(AG3839,AG$7:AG3838,1,FALSE)),1,0))</f>
        <v>0</v>
      </c>
      <c r="AI3839" s="194"/>
    </row>
    <row r="3840" spans="1:35" ht="16.5" customHeight="1">
      <c r="A3840" s="1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75">
        <f>IF(AND($X$5012&lt;&gt;" ",$X$5012&lt;&gt;0),IF(X3840=$X$5012,1+COUNTIF(U$7:U3839,"&gt;0"),0),0)</f>
        <v>0</v>
      </c>
      <c r="V3840" s="178" t="s">
        <v>4029</v>
      </c>
      <c r="W3840" s="130"/>
      <c r="X3840" s="131"/>
      <c r="Y3840" s="131"/>
      <c r="Z3840" s="206"/>
      <c r="AA3840" s="134"/>
      <c r="AB3840" s="174">
        <f>IF(AC3840="totale",SUMIF(AA$7:AA3840,"somma",Z$7:Z3840)-SUMIF(AC$7:AC3839,"totale",AB$7:AB3839),0)</f>
        <v>0</v>
      </c>
      <c r="AC3840" s="134"/>
      <c r="AD3840" s="194">
        <f t="shared" si="252"/>
        <v>0</v>
      </c>
      <c r="AE3840" s="124" t="str">
        <f t="shared" si="251"/>
        <v/>
      </c>
      <c r="AF3840" s="195" t="str">
        <f t="shared" si="253"/>
        <v/>
      </c>
      <c r="AG3840" s="194" t="str">
        <f t="shared" si="254"/>
        <v/>
      </c>
      <c r="AH3840" s="194">
        <f>IF(AG3840="",0,IF(ISERROR(VLOOKUP(AG3840,AG$7:AG3839,1,FALSE)),1,0))</f>
        <v>0</v>
      </c>
      <c r="AI3840" s="194"/>
    </row>
    <row r="3841" spans="1:35" ht="16.5" customHeight="1">
      <c r="A3841" s="1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75">
        <f>IF(AND($X$5012&lt;&gt;" ",$X$5012&lt;&gt;0),IF(X3841=$X$5012,1+COUNTIF(U$7:U3840,"&gt;0"),0),0)</f>
        <v>0</v>
      </c>
      <c r="V3841" s="178" t="s">
        <v>4030</v>
      </c>
      <c r="W3841" s="130"/>
      <c r="X3841" s="131"/>
      <c r="Y3841" s="131"/>
      <c r="Z3841" s="206"/>
      <c r="AA3841" s="134"/>
      <c r="AB3841" s="174">
        <f>IF(AC3841="totale",SUMIF(AA$7:AA3841,"somma",Z$7:Z3841)-SUMIF(AC$7:AC3840,"totale",AB$7:AB3840),0)</f>
        <v>0</v>
      </c>
      <c r="AC3841" s="134"/>
      <c r="AD3841" s="194">
        <f t="shared" si="252"/>
        <v>0</v>
      </c>
      <c r="AE3841" s="124" t="str">
        <f t="shared" si="251"/>
        <v/>
      </c>
      <c r="AF3841" s="195" t="str">
        <f t="shared" si="253"/>
        <v/>
      </c>
      <c r="AG3841" s="194" t="str">
        <f t="shared" si="254"/>
        <v/>
      </c>
      <c r="AH3841" s="194">
        <f>IF(AG3841="",0,IF(ISERROR(VLOOKUP(AG3841,AG$7:AG3840,1,FALSE)),1,0))</f>
        <v>0</v>
      </c>
      <c r="AI3841" s="194"/>
    </row>
    <row r="3842" spans="1:35" ht="16.5" customHeight="1">
      <c r="A3842" s="1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75">
        <f>IF(AND($X$5012&lt;&gt;" ",$X$5012&lt;&gt;0),IF(X3842=$X$5012,1+COUNTIF(U$7:U3841,"&gt;0"),0),0)</f>
        <v>0</v>
      </c>
      <c r="V3842" s="178" t="s">
        <v>4031</v>
      </c>
      <c r="W3842" s="130"/>
      <c r="X3842" s="131"/>
      <c r="Y3842" s="131"/>
      <c r="Z3842" s="206"/>
      <c r="AA3842" s="134"/>
      <c r="AB3842" s="174">
        <f>IF(AC3842="totale",SUMIF(AA$7:AA3842,"somma",Z$7:Z3842)-SUMIF(AC$7:AC3841,"totale",AB$7:AB3841),0)</f>
        <v>0</v>
      </c>
      <c r="AC3842" s="134"/>
      <c r="AD3842" s="194">
        <f t="shared" si="252"/>
        <v>0</v>
      </c>
      <c r="AE3842" s="124" t="str">
        <f t="shared" si="251"/>
        <v/>
      </c>
      <c r="AF3842" s="195" t="str">
        <f t="shared" si="253"/>
        <v/>
      </c>
      <c r="AG3842" s="194" t="str">
        <f t="shared" si="254"/>
        <v/>
      </c>
      <c r="AH3842" s="194">
        <f>IF(AG3842="",0,IF(ISERROR(VLOOKUP(AG3842,AG$7:AG3841,1,FALSE)),1,0))</f>
        <v>0</v>
      </c>
      <c r="AI3842" s="194"/>
    </row>
    <row r="3843" spans="1:35" ht="16.5" customHeight="1">
      <c r="A3843" s="1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75">
        <f>IF(AND($X$5012&lt;&gt;" ",$X$5012&lt;&gt;0),IF(X3843=$X$5012,1+COUNTIF(U$7:U3842,"&gt;0"),0),0)</f>
        <v>0</v>
      </c>
      <c r="V3843" s="178" t="s">
        <v>4032</v>
      </c>
      <c r="W3843" s="130"/>
      <c r="X3843" s="131"/>
      <c r="Y3843" s="131"/>
      <c r="Z3843" s="206"/>
      <c r="AA3843" s="134"/>
      <c r="AB3843" s="174">
        <f>IF(AC3843="totale",SUMIF(AA$7:AA3843,"somma",Z$7:Z3843)-SUMIF(AC$7:AC3842,"totale",AB$7:AB3842),0)</f>
        <v>0</v>
      </c>
      <c r="AC3843" s="134"/>
      <c r="AD3843" s="194">
        <f t="shared" si="252"/>
        <v>0</v>
      </c>
      <c r="AE3843" s="124" t="str">
        <f t="shared" si="251"/>
        <v/>
      </c>
      <c r="AF3843" s="195" t="str">
        <f t="shared" si="253"/>
        <v/>
      </c>
      <c r="AG3843" s="194" t="str">
        <f t="shared" si="254"/>
        <v/>
      </c>
      <c r="AH3843" s="194">
        <f>IF(AG3843="",0,IF(ISERROR(VLOOKUP(AG3843,AG$7:AG3842,1,FALSE)),1,0))</f>
        <v>0</v>
      </c>
      <c r="AI3843" s="194"/>
    </row>
    <row r="3844" spans="1:35" ht="16.5" customHeight="1">
      <c r="A3844" s="1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75">
        <f>IF(AND($X$5012&lt;&gt;" ",$X$5012&lt;&gt;0),IF(X3844=$X$5012,1+COUNTIF(U$7:U3843,"&gt;0"),0),0)</f>
        <v>0</v>
      </c>
      <c r="V3844" s="178" t="s">
        <v>4033</v>
      </c>
      <c r="W3844" s="130"/>
      <c r="X3844" s="131"/>
      <c r="Y3844" s="131"/>
      <c r="Z3844" s="206"/>
      <c r="AA3844" s="134"/>
      <c r="AB3844" s="174">
        <f>IF(AC3844="totale",SUMIF(AA$7:AA3844,"somma",Z$7:Z3844)-SUMIF(AC$7:AC3843,"totale",AB$7:AB3843),0)</f>
        <v>0</v>
      </c>
      <c r="AC3844" s="134"/>
      <c r="AD3844" s="194">
        <f t="shared" si="252"/>
        <v>0</v>
      </c>
      <c r="AE3844" s="124" t="str">
        <f t="shared" si="251"/>
        <v/>
      </c>
      <c r="AF3844" s="195" t="str">
        <f t="shared" si="253"/>
        <v/>
      </c>
      <c r="AG3844" s="194" t="str">
        <f t="shared" si="254"/>
        <v/>
      </c>
      <c r="AH3844" s="194">
        <f>IF(AG3844="",0,IF(ISERROR(VLOOKUP(AG3844,AG$7:AG3843,1,FALSE)),1,0))</f>
        <v>0</v>
      </c>
      <c r="AI3844" s="194"/>
    </row>
    <row r="3845" spans="1:35" ht="16.5" customHeight="1">
      <c r="A3845" s="1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75">
        <f>IF(AND($X$5012&lt;&gt;" ",$X$5012&lt;&gt;0),IF(X3845=$X$5012,1+COUNTIF(U$7:U3844,"&gt;0"),0),0)</f>
        <v>0</v>
      </c>
      <c r="V3845" s="178" t="s">
        <v>4034</v>
      </c>
      <c r="W3845" s="130"/>
      <c r="X3845" s="131"/>
      <c r="Y3845" s="131"/>
      <c r="Z3845" s="206"/>
      <c r="AA3845" s="134"/>
      <c r="AB3845" s="174">
        <f>IF(AC3845="totale",SUMIF(AA$7:AA3845,"somma",Z$7:Z3845)-SUMIF(AC$7:AC3844,"totale",AB$7:AB3844),0)</f>
        <v>0</v>
      </c>
      <c r="AC3845" s="134"/>
      <c r="AD3845" s="194">
        <f t="shared" si="252"/>
        <v>0</v>
      </c>
      <c r="AE3845" s="124" t="str">
        <f t="shared" si="251"/>
        <v/>
      </c>
      <c r="AF3845" s="195" t="str">
        <f t="shared" si="253"/>
        <v/>
      </c>
      <c r="AG3845" s="194" t="str">
        <f t="shared" si="254"/>
        <v/>
      </c>
      <c r="AH3845" s="194">
        <f>IF(AG3845="",0,IF(ISERROR(VLOOKUP(AG3845,AG$7:AG3844,1,FALSE)),1,0))</f>
        <v>0</v>
      </c>
      <c r="AI3845" s="194"/>
    </row>
    <row r="3846" spans="1:35" ht="16.5" customHeight="1">
      <c r="A3846" s="1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75">
        <f>IF(AND($X$5012&lt;&gt;" ",$X$5012&lt;&gt;0),IF(X3846=$X$5012,1+COUNTIF(U$7:U3845,"&gt;0"),0),0)</f>
        <v>0</v>
      </c>
      <c r="V3846" s="178" t="s">
        <v>4035</v>
      </c>
      <c r="W3846" s="130"/>
      <c r="X3846" s="131"/>
      <c r="Y3846" s="131"/>
      <c r="Z3846" s="206"/>
      <c r="AA3846" s="134"/>
      <c r="AB3846" s="174">
        <f>IF(AC3846="totale",SUMIF(AA$7:AA3846,"somma",Z$7:Z3846)-SUMIF(AC$7:AC3845,"totale",AB$7:AB3845),0)</f>
        <v>0</v>
      </c>
      <c r="AC3846" s="134"/>
      <c r="AD3846" s="194">
        <f t="shared" si="252"/>
        <v>0</v>
      </c>
      <c r="AE3846" s="124" t="str">
        <f t="shared" ref="AE3846:AE3909" si="255">IF(W3846&gt;0,CONCATENATE(MONTH(W3846)&amp;X3846),"")</f>
        <v/>
      </c>
      <c r="AF3846" s="195" t="str">
        <f t="shared" si="253"/>
        <v/>
      </c>
      <c r="AG3846" s="194" t="str">
        <f t="shared" si="254"/>
        <v/>
      </c>
      <c r="AH3846" s="194">
        <f>IF(AG3846="",0,IF(ISERROR(VLOOKUP(AG3846,AG$7:AG3845,1,FALSE)),1,0))</f>
        <v>0</v>
      </c>
      <c r="AI3846" s="194"/>
    </row>
    <row r="3847" spans="1:35" ht="16.5" customHeight="1">
      <c r="A3847" s="1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75">
        <f>IF(AND($X$5012&lt;&gt;" ",$X$5012&lt;&gt;0),IF(X3847=$X$5012,1+COUNTIF(U$7:U3846,"&gt;0"),0),0)</f>
        <v>0</v>
      </c>
      <c r="V3847" s="178" t="s">
        <v>4036</v>
      </c>
      <c r="W3847" s="130"/>
      <c r="X3847" s="131"/>
      <c r="Y3847" s="131"/>
      <c r="Z3847" s="206"/>
      <c r="AA3847" s="134"/>
      <c r="AB3847" s="174">
        <f>IF(AC3847="totale",SUMIF(AA$7:AA3847,"somma",Z$7:Z3847)-SUMIF(AC$7:AC3846,"totale",AB$7:AB3846),0)</f>
        <v>0</v>
      </c>
      <c r="AC3847" s="134"/>
      <c r="AD3847" s="194">
        <f t="shared" si="252"/>
        <v>0</v>
      </c>
      <c r="AE3847" s="124" t="str">
        <f t="shared" si="255"/>
        <v/>
      </c>
      <c r="AF3847" s="195" t="str">
        <f t="shared" si="253"/>
        <v/>
      </c>
      <c r="AG3847" s="194" t="str">
        <f t="shared" si="254"/>
        <v/>
      </c>
      <c r="AH3847" s="194">
        <f>IF(AG3847="",0,IF(ISERROR(VLOOKUP(AG3847,AG$7:AG3846,1,FALSE)),1,0))</f>
        <v>0</v>
      </c>
      <c r="AI3847" s="194"/>
    </row>
    <row r="3848" spans="1:35" ht="16.5" customHeight="1">
      <c r="A3848" s="1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75">
        <f>IF(AND($X$5012&lt;&gt;" ",$X$5012&lt;&gt;0),IF(X3848=$X$5012,1+COUNTIF(U$7:U3847,"&gt;0"),0),0)</f>
        <v>0</v>
      </c>
      <c r="V3848" s="178" t="s">
        <v>4037</v>
      </c>
      <c r="W3848" s="130"/>
      <c r="X3848" s="131"/>
      <c r="Y3848" s="131"/>
      <c r="Z3848" s="206"/>
      <c r="AA3848" s="134"/>
      <c r="AB3848" s="174">
        <f>IF(AC3848="totale",SUMIF(AA$7:AA3848,"somma",Z$7:Z3848)-SUMIF(AC$7:AC3847,"totale",AB$7:AB3847),0)</f>
        <v>0</v>
      </c>
      <c r="AC3848" s="134"/>
      <c r="AD3848" s="194">
        <f t="shared" ref="AD3848:AD3911" si="256">IF(ISBLANK(X3848),0,VLOOKUP(X3848,$B$8:$E$57,1,FALSE))</f>
        <v>0</v>
      </c>
      <c r="AE3848" s="124" t="str">
        <f t="shared" si="255"/>
        <v/>
      </c>
      <c r="AF3848" s="195" t="str">
        <f t="shared" ref="AF3848:AF3911" si="257">IF(OR(AND(Z3848&lt;&gt;0,ISBLANK(X3848)),ISERROR(AD3848)),"ERR","")</f>
        <v/>
      </c>
      <c r="AG3848" s="194" t="str">
        <f t="shared" si="254"/>
        <v/>
      </c>
      <c r="AH3848" s="194">
        <f>IF(AG3848="",0,IF(ISERROR(VLOOKUP(AG3848,AG$7:AG3847,1,FALSE)),1,0))</f>
        <v>0</v>
      </c>
      <c r="AI3848" s="194"/>
    </row>
    <row r="3849" spans="1:35" ht="16.5" customHeight="1">
      <c r="A3849" s="1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75">
        <f>IF(AND($X$5012&lt;&gt;" ",$X$5012&lt;&gt;0),IF(X3849=$X$5012,1+COUNTIF(U$7:U3848,"&gt;0"),0),0)</f>
        <v>0</v>
      </c>
      <c r="V3849" s="178" t="s">
        <v>4038</v>
      </c>
      <c r="W3849" s="130"/>
      <c r="X3849" s="131"/>
      <c r="Y3849" s="131"/>
      <c r="Z3849" s="206"/>
      <c r="AA3849" s="134"/>
      <c r="AB3849" s="174">
        <f>IF(AC3849="totale",SUMIF(AA$7:AA3849,"somma",Z$7:Z3849)-SUMIF(AC$7:AC3848,"totale",AB$7:AB3848),0)</f>
        <v>0</v>
      </c>
      <c r="AC3849" s="134"/>
      <c r="AD3849" s="194">
        <f t="shared" si="256"/>
        <v>0</v>
      </c>
      <c r="AE3849" s="124" t="str">
        <f t="shared" si="255"/>
        <v/>
      </c>
      <c r="AF3849" s="195" t="str">
        <f t="shared" si="257"/>
        <v/>
      </c>
      <c r="AG3849" s="194" t="str">
        <f t="shared" si="254"/>
        <v/>
      </c>
      <c r="AH3849" s="194">
        <f>IF(AG3849="",0,IF(ISERROR(VLOOKUP(AG3849,AG$7:AG3848,1,FALSE)),1,0))</f>
        <v>0</v>
      </c>
      <c r="AI3849" s="194"/>
    </row>
    <row r="3850" spans="1:35" ht="16.5" customHeight="1">
      <c r="A3850" s="1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75">
        <f>IF(AND($X$5012&lt;&gt;" ",$X$5012&lt;&gt;0),IF(X3850=$X$5012,1+COUNTIF(U$7:U3849,"&gt;0"),0),0)</f>
        <v>0</v>
      </c>
      <c r="V3850" s="178" t="s">
        <v>4039</v>
      </c>
      <c r="W3850" s="130"/>
      <c r="X3850" s="131"/>
      <c r="Y3850" s="131"/>
      <c r="Z3850" s="206"/>
      <c r="AA3850" s="134"/>
      <c r="AB3850" s="174">
        <f>IF(AC3850="totale",SUMIF(AA$7:AA3850,"somma",Z$7:Z3850)-SUMIF(AC$7:AC3849,"totale",AB$7:AB3849),0)</f>
        <v>0</v>
      </c>
      <c r="AC3850" s="134"/>
      <c r="AD3850" s="194">
        <f t="shared" si="256"/>
        <v>0</v>
      </c>
      <c r="AE3850" s="124" t="str">
        <f t="shared" si="255"/>
        <v/>
      </c>
      <c r="AF3850" s="195" t="str">
        <f t="shared" si="257"/>
        <v/>
      </c>
      <c r="AG3850" s="194" t="str">
        <f t="shared" ref="AG3850:AG3913" si="258">IF(W3850&gt;0,CONCATENATE(MONTH(W3850),"-",YEAR(W3850)),"")</f>
        <v/>
      </c>
      <c r="AH3850" s="194">
        <f>IF(AG3850="",0,IF(ISERROR(VLOOKUP(AG3850,AG$7:AG3849,1,FALSE)),1,0))</f>
        <v>0</v>
      </c>
      <c r="AI3850" s="194"/>
    </row>
    <row r="3851" spans="1:35" ht="16.5" customHeight="1">
      <c r="A3851" s="1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75">
        <f>IF(AND($X$5012&lt;&gt;" ",$X$5012&lt;&gt;0),IF(X3851=$X$5012,1+COUNTIF(U$7:U3850,"&gt;0"),0),0)</f>
        <v>0</v>
      </c>
      <c r="V3851" s="178" t="s">
        <v>4040</v>
      </c>
      <c r="W3851" s="130"/>
      <c r="X3851" s="131"/>
      <c r="Y3851" s="131"/>
      <c r="Z3851" s="206"/>
      <c r="AA3851" s="134"/>
      <c r="AB3851" s="174">
        <f>IF(AC3851="totale",SUMIF(AA$7:AA3851,"somma",Z$7:Z3851)-SUMIF(AC$7:AC3850,"totale",AB$7:AB3850),0)</f>
        <v>0</v>
      </c>
      <c r="AC3851" s="134"/>
      <c r="AD3851" s="194">
        <f t="shared" si="256"/>
        <v>0</v>
      </c>
      <c r="AE3851" s="124" t="str">
        <f t="shared" si="255"/>
        <v/>
      </c>
      <c r="AF3851" s="195" t="str">
        <f t="shared" si="257"/>
        <v/>
      </c>
      <c r="AG3851" s="194" t="str">
        <f t="shared" si="258"/>
        <v/>
      </c>
      <c r="AH3851" s="194">
        <f>IF(AG3851="",0,IF(ISERROR(VLOOKUP(AG3851,AG$7:AG3850,1,FALSE)),1,0))</f>
        <v>0</v>
      </c>
      <c r="AI3851" s="194"/>
    </row>
    <row r="3852" spans="1:35" ht="16.5" customHeight="1">
      <c r="A3852" s="1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75">
        <f>IF(AND($X$5012&lt;&gt;" ",$X$5012&lt;&gt;0),IF(X3852=$X$5012,1+COUNTIF(U$7:U3851,"&gt;0"),0),0)</f>
        <v>0</v>
      </c>
      <c r="V3852" s="178" t="s">
        <v>4041</v>
      </c>
      <c r="W3852" s="130"/>
      <c r="X3852" s="131"/>
      <c r="Y3852" s="131"/>
      <c r="Z3852" s="206"/>
      <c r="AA3852" s="134"/>
      <c r="AB3852" s="174">
        <f>IF(AC3852="totale",SUMIF(AA$7:AA3852,"somma",Z$7:Z3852)-SUMIF(AC$7:AC3851,"totale",AB$7:AB3851),0)</f>
        <v>0</v>
      </c>
      <c r="AC3852" s="134"/>
      <c r="AD3852" s="194">
        <f t="shared" si="256"/>
        <v>0</v>
      </c>
      <c r="AE3852" s="124" t="str">
        <f t="shared" si="255"/>
        <v/>
      </c>
      <c r="AF3852" s="195" t="str">
        <f t="shared" si="257"/>
        <v/>
      </c>
      <c r="AG3852" s="194" t="str">
        <f t="shared" si="258"/>
        <v/>
      </c>
      <c r="AH3852" s="194">
        <f>IF(AG3852="",0,IF(ISERROR(VLOOKUP(AG3852,AG$7:AG3851,1,FALSE)),1,0))</f>
        <v>0</v>
      </c>
      <c r="AI3852" s="194"/>
    </row>
    <row r="3853" spans="1:35" ht="16.5" customHeight="1">
      <c r="A3853" s="1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75">
        <f>IF(AND($X$5012&lt;&gt;" ",$X$5012&lt;&gt;0),IF(X3853=$X$5012,1+COUNTIF(U$7:U3852,"&gt;0"),0),0)</f>
        <v>0</v>
      </c>
      <c r="V3853" s="178" t="s">
        <v>4042</v>
      </c>
      <c r="W3853" s="130"/>
      <c r="X3853" s="131"/>
      <c r="Y3853" s="131"/>
      <c r="Z3853" s="206"/>
      <c r="AA3853" s="134"/>
      <c r="AB3853" s="174">
        <f>IF(AC3853="totale",SUMIF(AA$7:AA3853,"somma",Z$7:Z3853)-SUMIF(AC$7:AC3852,"totale",AB$7:AB3852),0)</f>
        <v>0</v>
      </c>
      <c r="AC3853" s="134"/>
      <c r="AD3853" s="194">
        <f t="shared" si="256"/>
        <v>0</v>
      </c>
      <c r="AE3853" s="124" t="str">
        <f t="shared" si="255"/>
        <v/>
      </c>
      <c r="AF3853" s="195" t="str">
        <f t="shared" si="257"/>
        <v/>
      </c>
      <c r="AG3853" s="194" t="str">
        <f t="shared" si="258"/>
        <v/>
      </c>
      <c r="AH3853" s="194">
        <f>IF(AG3853="",0,IF(ISERROR(VLOOKUP(AG3853,AG$7:AG3852,1,FALSE)),1,0))</f>
        <v>0</v>
      </c>
      <c r="AI3853" s="194"/>
    </row>
    <row r="3854" spans="1:35" ht="16.5" customHeight="1">
      <c r="A3854" s="1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75">
        <f>IF(AND($X$5012&lt;&gt;" ",$X$5012&lt;&gt;0),IF(X3854=$X$5012,1+COUNTIF(U$7:U3853,"&gt;0"),0),0)</f>
        <v>0</v>
      </c>
      <c r="V3854" s="178" t="s">
        <v>4043</v>
      </c>
      <c r="W3854" s="130"/>
      <c r="X3854" s="131"/>
      <c r="Y3854" s="131"/>
      <c r="Z3854" s="206"/>
      <c r="AA3854" s="134"/>
      <c r="AB3854" s="174">
        <f>IF(AC3854="totale",SUMIF(AA$7:AA3854,"somma",Z$7:Z3854)-SUMIF(AC$7:AC3853,"totale",AB$7:AB3853),0)</f>
        <v>0</v>
      </c>
      <c r="AC3854" s="134"/>
      <c r="AD3854" s="194">
        <f t="shared" si="256"/>
        <v>0</v>
      </c>
      <c r="AE3854" s="124" t="str">
        <f t="shared" si="255"/>
        <v/>
      </c>
      <c r="AF3854" s="195" t="str">
        <f t="shared" si="257"/>
        <v/>
      </c>
      <c r="AG3854" s="194" t="str">
        <f t="shared" si="258"/>
        <v/>
      </c>
      <c r="AH3854" s="194">
        <f>IF(AG3854="",0,IF(ISERROR(VLOOKUP(AG3854,AG$7:AG3853,1,FALSE)),1,0))</f>
        <v>0</v>
      </c>
      <c r="AI3854" s="194"/>
    </row>
    <row r="3855" spans="1:35" ht="16.5" customHeight="1">
      <c r="A3855" s="1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75">
        <f>IF(AND($X$5012&lt;&gt;" ",$X$5012&lt;&gt;0),IF(X3855=$X$5012,1+COUNTIF(U$7:U3854,"&gt;0"),0),0)</f>
        <v>0</v>
      </c>
      <c r="V3855" s="178" t="s">
        <v>4044</v>
      </c>
      <c r="W3855" s="130"/>
      <c r="X3855" s="131"/>
      <c r="Y3855" s="131"/>
      <c r="Z3855" s="206"/>
      <c r="AA3855" s="134"/>
      <c r="AB3855" s="174">
        <f>IF(AC3855="totale",SUMIF(AA$7:AA3855,"somma",Z$7:Z3855)-SUMIF(AC$7:AC3854,"totale",AB$7:AB3854),0)</f>
        <v>0</v>
      </c>
      <c r="AC3855" s="134"/>
      <c r="AD3855" s="194">
        <f t="shared" si="256"/>
        <v>0</v>
      </c>
      <c r="AE3855" s="124" t="str">
        <f t="shared" si="255"/>
        <v/>
      </c>
      <c r="AF3855" s="195" t="str">
        <f t="shared" si="257"/>
        <v/>
      </c>
      <c r="AG3855" s="194" t="str">
        <f t="shared" si="258"/>
        <v/>
      </c>
      <c r="AH3855" s="194">
        <f>IF(AG3855="",0,IF(ISERROR(VLOOKUP(AG3855,AG$7:AG3854,1,FALSE)),1,0))</f>
        <v>0</v>
      </c>
      <c r="AI3855" s="194"/>
    </row>
    <row r="3856" spans="1:35" ht="16.5" customHeight="1">
      <c r="A3856" s="1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75">
        <f>IF(AND($X$5012&lt;&gt;" ",$X$5012&lt;&gt;0),IF(X3856=$X$5012,1+COUNTIF(U$7:U3855,"&gt;0"),0),0)</f>
        <v>0</v>
      </c>
      <c r="V3856" s="178" t="s">
        <v>4045</v>
      </c>
      <c r="W3856" s="130"/>
      <c r="X3856" s="131"/>
      <c r="Y3856" s="131"/>
      <c r="Z3856" s="206"/>
      <c r="AA3856" s="134"/>
      <c r="AB3856" s="174">
        <f>IF(AC3856="totale",SUMIF(AA$7:AA3856,"somma",Z$7:Z3856)-SUMIF(AC$7:AC3855,"totale",AB$7:AB3855),0)</f>
        <v>0</v>
      </c>
      <c r="AC3856" s="134"/>
      <c r="AD3856" s="194">
        <f t="shared" si="256"/>
        <v>0</v>
      </c>
      <c r="AE3856" s="124" t="str">
        <f t="shared" si="255"/>
        <v/>
      </c>
      <c r="AF3856" s="195" t="str">
        <f t="shared" si="257"/>
        <v/>
      </c>
      <c r="AG3856" s="194" t="str">
        <f t="shared" si="258"/>
        <v/>
      </c>
      <c r="AH3856" s="194">
        <f>IF(AG3856="",0,IF(ISERROR(VLOOKUP(AG3856,AG$7:AG3855,1,FALSE)),1,0))</f>
        <v>0</v>
      </c>
      <c r="AI3856" s="194"/>
    </row>
    <row r="3857" spans="1:35" ht="16.5" customHeight="1">
      <c r="A3857" s="1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75">
        <f>IF(AND($X$5012&lt;&gt;" ",$X$5012&lt;&gt;0),IF(X3857=$X$5012,1+COUNTIF(U$7:U3856,"&gt;0"),0),0)</f>
        <v>0</v>
      </c>
      <c r="V3857" s="178" t="s">
        <v>4046</v>
      </c>
      <c r="W3857" s="130"/>
      <c r="X3857" s="131"/>
      <c r="Y3857" s="131"/>
      <c r="Z3857" s="206"/>
      <c r="AA3857" s="134"/>
      <c r="AB3857" s="174">
        <f>IF(AC3857="totale",SUMIF(AA$7:AA3857,"somma",Z$7:Z3857)-SUMIF(AC$7:AC3856,"totale",AB$7:AB3856),0)</f>
        <v>0</v>
      </c>
      <c r="AC3857" s="134"/>
      <c r="AD3857" s="194">
        <f t="shared" si="256"/>
        <v>0</v>
      </c>
      <c r="AE3857" s="124" t="str">
        <f t="shared" si="255"/>
        <v/>
      </c>
      <c r="AF3857" s="195" t="str">
        <f t="shared" si="257"/>
        <v/>
      </c>
      <c r="AG3857" s="194" t="str">
        <f t="shared" si="258"/>
        <v/>
      </c>
      <c r="AH3857" s="194">
        <f>IF(AG3857="",0,IF(ISERROR(VLOOKUP(AG3857,AG$7:AG3856,1,FALSE)),1,0))</f>
        <v>0</v>
      </c>
      <c r="AI3857" s="194"/>
    </row>
    <row r="3858" spans="1:35" ht="16.5" customHeight="1">
      <c r="A3858" s="1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75">
        <f>IF(AND($X$5012&lt;&gt;" ",$X$5012&lt;&gt;0),IF(X3858=$X$5012,1+COUNTIF(U$7:U3857,"&gt;0"),0),0)</f>
        <v>0</v>
      </c>
      <c r="V3858" s="178" t="s">
        <v>4047</v>
      </c>
      <c r="W3858" s="130"/>
      <c r="X3858" s="131"/>
      <c r="Y3858" s="131"/>
      <c r="Z3858" s="206"/>
      <c r="AA3858" s="134"/>
      <c r="AB3858" s="174">
        <f>IF(AC3858="totale",SUMIF(AA$7:AA3858,"somma",Z$7:Z3858)-SUMIF(AC$7:AC3857,"totale",AB$7:AB3857),0)</f>
        <v>0</v>
      </c>
      <c r="AC3858" s="134"/>
      <c r="AD3858" s="194">
        <f t="shared" si="256"/>
        <v>0</v>
      </c>
      <c r="AE3858" s="124" t="str">
        <f t="shared" si="255"/>
        <v/>
      </c>
      <c r="AF3858" s="195" t="str">
        <f t="shared" si="257"/>
        <v/>
      </c>
      <c r="AG3858" s="194" t="str">
        <f t="shared" si="258"/>
        <v/>
      </c>
      <c r="AH3858" s="194">
        <f>IF(AG3858="",0,IF(ISERROR(VLOOKUP(AG3858,AG$7:AG3857,1,FALSE)),1,0))</f>
        <v>0</v>
      </c>
      <c r="AI3858" s="194"/>
    </row>
    <row r="3859" spans="1:35" ht="16.5" customHeight="1">
      <c r="A3859" s="1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75">
        <f>IF(AND($X$5012&lt;&gt;" ",$X$5012&lt;&gt;0),IF(X3859=$X$5012,1+COUNTIF(U$7:U3858,"&gt;0"),0),0)</f>
        <v>0</v>
      </c>
      <c r="V3859" s="178" t="s">
        <v>4048</v>
      </c>
      <c r="W3859" s="130"/>
      <c r="X3859" s="131"/>
      <c r="Y3859" s="131"/>
      <c r="Z3859" s="206"/>
      <c r="AA3859" s="134"/>
      <c r="AB3859" s="174">
        <f>IF(AC3859="totale",SUMIF(AA$7:AA3859,"somma",Z$7:Z3859)-SUMIF(AC$7:AC3858,"totale",AB$7:AB3858),0)</f>
        <v>0</v>
      </c>
      <c r="AC3859" s="134"/>
      <c r="AD3859" s="194">
        <f t="shared" si="256"/>
        <v>0</v>
      </c>
      <c r="AE3859" s="124" t="str">
        <f t="shared" si="255"/>
        <v/>
      </c>
      <c r="AF3859" s="195" t="str">
        <f t="shared" si="257"/>
        <v/>
      </c>
      <c r="AG3859" s="194" t="str">
        <f t="shared" si="258"/>
        <v/>
      </c>
      <c r="AH3859" s="194">
        <f>IF(AG3859="",0,IF(ISERROR(VLOOKUP(AG3859,AG$7:AG3858,1,FALSE)),1,0))</f>
        <v>0</v>
      </c>
      <c r="AI3859" s="194"/>
    </row>
    <row r="3860" spans="1:35" ht="16.5" customHeight="1">
      <c r="A3860" s="1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75">
        <f>IF(AND($X$5012&lt;&gt;" ",$X$5012&lt;&gt;0),IF(X3860=$X$5012,1+COUNTIF(U$7:U3859,"&gt;0"),0),0)</f>
        <v>0</v>
      </c>
      <c r="V3860" s="178" t="s">
        <v>4049</v>
      </c>
      <c r="W3860" s="130"/>
      <c r="X3860" s="131"/>
      <c r="Y3860" s="131"/>
      <c r="Z3860" s="206"/>
      <c r="AA3860" s="134"/>
      <c r="AB3860" s="174">
        <f>IF(AC3860="totale",SUMIF(AA$7:AA3860,"somma",Z$7:Z3860)-SUMIF(AC$7:AC3859,"totale",AB$7:AB3859),0)</f>
        <v>0</v>
      </c>
      <c r="AC3860" s="134"/>
      <c r="AD3860" s="194">
        <f t="shared" si="256"/>
        <v>0</v>
      </c>
      <c r="AE3860" s="124" t="str">
        <f t="shared" si="255"/>
        <v/>
      </c>
      <c r="AF3860" s="195" t="str">
        <f t="shared" si="257"/>
        <v/>
      </c>
      <c r="AG3860" s="194" t="str">
        <f t="shared" si="258"/>
        <v/>
      </c>
      <c r="AH3860" s="194">
        <f>IF(AG3860="",0,IF(ISERROR(VLOOKUP(AG3860,AG$7:AG3859,1,FALSE)),1,0))</f>
        <v>0</v>
      </c>
      <c r="AI3860" s="194"/>
    </row>
    <row r="3861" spans="1:35" ht="16.5" customHeight="1">
      <c r="A3861" s="1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75">
        <f>IF(AND($X$5012&lt;&gt;" ",$X$5012&lt;&gt;0),IF(X3861=$X$5012,1+COUNTIF(U$7:U3860,"&gt;0"),0),0)</f>
        <v>0</v>
      </c>
      <c r="V3861" s="178" t="s">
        <v>4050</v>
      </c>
      <c r="W3861" s="130"/>
      <c r="X3861" s="131"/>
      <c r="Y3861" s="131"/>
      <c r="Z3861" s="206"/>
      <c r="AA3861" s="134"/>
      <c r="AB3861" s="174">
        <f>IF(AC3861="totale",SUMIF(AA$7:AA3861,"somma",Z$7:Z3861)-SUMIF(AC$7:AC3860,"totale",AB$7:AB3860),0)</f>
        <v>0</v>
      </c>
      <c r="AC3861" s="134"/>
      <c r="AD3861" s="194">
        <f t="shared" si="256"/>
        <v>0</v>
      </c>
      <c r="AE3861" s="124" t="str">
        <f t="shared" si="255"/>
        <v/>
      </c>
      <c r="AF3861" s="195" t="str">
        <f t="shared" si="257"/>
        <v/>
      </c>
      <c r="AG3861" s="194" t="str">
        <f t="shared" si="258"/>
        <v/>
      </c>
      <c r="AH3861" s="194">
        <f>IF(AG3861="",0,IF(ISERROR(VLOOKUP(AG3861,AG$7:AG3860,1,FALSE)),1,0))</f>
        <v>0</v>
      </c>
      <c r="AI3861" s="194"/>
    </row>
    <row r="3862" spans="1:35" ht="16.5" customHeight="1">
      <c r="A3862" s="1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75">
        <f>IF(AND($X$5012&lt;&gt;" ",$X$5012&lt;&gt;0),IF(X3862=$X$5012,1+COUNTIF(U$7:U3861,"&gt;0"),0),0)</f>
        <v>0</v>
      </c>
      <c r="V3862" s="178" t="s">
        <v>4051</v>
      </c>
      <c r="W3862" s="130"/>
      <c r="X3862" s="131"/>
      <c r="Y3862" s="131"/>
      <c r="Z3862" s="206"/>
      <c r="AA3862" s="134"/>
      <c r="AB3862" s="174">
        <f>IF(AC3862="totale",SUMIF(AA$7:AA3862,"somma",Z$7:Z3862)-SUMIF(AC$7:AC3861,"totale",AB$7:AB3861),0)</f>
        <v>0</v>
      </c>
      <c r="AC3862" s="134"/>
      <c r="AD3862" s="194">
        <f t="shared" si="256"/>
        <v>0</v>
      </c>
      <c r="AE3862" s="124" t="str">
        <f t="shared" si="255"/>
        <v/>
      </c>
      <c r="AF3862" s="195" t="str">
        <f t="shared" si="257"/>
        <v/>
      </c>
      <c r="AG3862" s="194" t="str">
        <f t="shared" si="258"/>
        <v/>
      </c>
      <c r="AH3862" s="194">
        <f>IF(AG3862="",0,IF(ISERROR(VLOOKUP(AG3862,AG$7:AG3861,1,FALSE)),1,0))</f>
        <v>0</v>
      </c>
      <c r="AI3862" s="194"/>
    </row>
    <row r="3863" spans="1:35" ht="16.5" customHeight="1">
      <c r="A3863" s="1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75">
        <f>IF(AND($X$5012&lt;&gt;" ",$X$5012&lt;&gt;0),IF(X3863=$X$5012,1+COUNTIF(U$7:U3862,"&gt;0"),0),0)</f>
        <v>0</v>
      </c>
      <c r="V3863" s="178" t="s">
        <v>4052</v>
      </c>
      <c r="W3863" s="130"/>
      <c r="X3863" s="131"/>
      <c r="Y3863" s="131"/>
      <c r="Z3863" s="206"/>
      <c r="AA3863" s="134"/>
      <c r="AB3863" s="174">
        <f>IF(AC3863="totale",SUMIF(AA$7:AA3863,"somma",Z$7:Z3863)-SUMIF(AC$7:AC3862,"totale",AB$7:AB3862),0)</f>
        <v>0</v>
      </c>
      <c r="AC3863" s="134"/>
      <c r="AD3863" s="194">
        <f t="shared" si="256"/>
        <v>0</v>
      </c>
      <c r="AE3863" s="124" t="str">
        <f t="shared" si="255"/>
        <v/>
      </c>
      <c r="AF3863" s="195" t="str">
        <f t="shared" si="257"/>
        <v/>
      </c>
      <c r="AG3863" s="194" t="str">
        <f t="shared" si="258"/>
        <v/>
      </c>
      <c r="AH3863" s="194">
        <f>IF(AG3863="",0,IF(ISERROR(VLOOKUP(AG3863,AG$7:AG3862,1,FALSE)),1,0))</f>
        <v>0</v>
      </c>
      <c r="AI3863" s="194"/>
    </row>
    <row r="3864" spans="1:35" ht="16.5" customHeight="1">
      <c r="A3864" s="1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75">
        <f>IF(AND($X$5012&lt;&gt;" ",$X$5012&lt;&gt;0),IF(X3864=$X$5012,1+COUNTIF(U$7:U3863,"&gt;0"),0),0)</f>
        <v>0</v>
      </c>
      <c r="V3864" s="178" t="s">
        <v>4053</v>
      </c>
      <c r="W3864" s="130"/>
      <c r="X3864" s="131"/>
      <c r="Y3864" s="131"/>
      <c r="Z3864" s="206"/>
      <c r="AA3864" s="134"/>
      <c r="AB3864" s="174">
        <f>IF(AC3864="totale",SUMIF(AA$7:AA3864,"somma",Z$7:Z3864)-SUMIF(AC$7:AC3863,"totale",AB$7:AB3863),0)</f>
        <v>0</v>
      </c>
      <c r="AC3864" s="134"/>
      <c r="AD3864" s="194">
        <f t="shared" si="256"/>
        <v>0</v>
      </c>
      <c r="AE3864" s="124" t="str">
        <f t="shared" si="255"/>
        <v/>
      </c>
      <c r="AF3864" s="195" t="str">
        <f t="shared" si="257"/>
        <v/>
      </c>
      <c r="AG3864" s="194" t="str">
        <f t="shared" si="258"/>
        <v/>
      </c>
      <c r="AH3864" s="194">
        <f>IF(AG3864="",0,IF(ISERROR(VLOOKUP(AG3864,AG$7:AG3863,1,FALSE)),1,0))</f>
        <v>0</v>
      </c>
      <c r="AI3864" s="194"/>
    </row>
    <row r="3865" spans="1:35" ht="16.5" customHeight="1">
      <c r="A3865" s="1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75">
        <f>IF(AND($X$5012&lt;&gt;" ",$X$5012&lt;&gt;0),IF(X3865=$X$5012,1+COUNTIF(U$7:U3864,"&gt;0"),0),0)</f>
        <v>0</v>
      </c>
      <c r="V3865" s="178" t="s">
        <v>4054</v>
      </c>
      <c r="W3865" s="130"/>
      <c r="X3865" s="131"/>
      <c r="Y3865" s="131"/>
      <c r="Z3865" s="206"/>
      <c r="AA3865" s="134"/>
      <c r="AB3865" s="174">
        <f>IF(AC3865="totale",SUMIF(AA$7:AA3865,"somma",Z$7:Z3865)-SUMIF(AC$7:AC3864,"totale",AB$7:AB3864),0)</f>
        <v>0</v>
      </c>
      <c r="AC3865" s="134"/>
      <c r="AD3865" s="194">
        <f t="shared" si="256"/>
        <v>0</v>
      </c>
      <c r="AE3865" s="124" t="str">
        <f t="shared" si="255"/>
        <v/>
      </c>
      <c r="AF3865" s="195" t="str">
        <f t="shared" si="257"/>
        <v/>
      </c>
      <c r="AG3865" s="194" t="str">
        <f t="shared" si="258"/>
        <v/>
      </c>
      <c r="AH3865" s="194">
        <f>IF(AG3865="",0,IF(ISERROR(VLOOKUP(AG3865,AG$7:AG3864,1,FALSE)),1,0))</f>
        <v>0</v>
      </c>
      <c r="AI3865" s="194"/>
    </row>
    <row r="3866" spans="1:35" ht="16.5" customHeight="1">
      <c r="A3866" s="1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75">
        <f>IF(AND($X$5012&lt;&gt;" ",$X$5012&lt;&gt;0),IF(X3866=$X$5012,1+COUNTIF(U$7:U3865,"&gt;0"),0),0)</f>
        <v>0</v>
      </c>
      <c r="V3866" s="178" t="s">
        <v>4055</v>
      </c>
      <c r="W3866" s="130"/>
      <c r="X3866" s="131"/>
      <c r="Y3866" s="131"/>
      <c r="Z3866" s="206"/>
      <c r="AA3866" s="134"/>
      <c r="AB3866" s="174">
        <f>IF(AC3866="totale",SUMIF(AA$7:AA3866,"somma",Z$7:Z3866)-SUMIF(AC$7:AC3865,"totale",AB$7:AB3865),0)</f>
        <v>0</v>
      </c>
      <c r="AC3866" s="134"/>
      <c r="AD3866" s="194">
        <f t="shared" si="256"/>
        <v>0</v>
      </c>
      <c r="AE3866" s="124" t="str">
        <f t="shared" si="255"/>
        <v/>
      </c>
      <c r="AF3866" s="195" t="str">
        <f t="shared" si="257"/>
        <v/>
      </c>
      <c r="AG3866" s="194" t="str">
        <f t="shared" si="258"/>
        <v/>
      </c>
      <c r="AH3866" s="194">
        <f>IF(AG3866="",0,IF(ISERROR(VLOOKUP(AG3866,AG$7:AG3865,1,FALSE)),1,0))</f>
        <v>0</v>
      </c>
      <c r="AI3866" s="194"/>
    </row>
    <row r="3867" spans="1:35" ht="16.5" customHeight="1">
      <c r="A3867" s="1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75">
        <f>IF(AND($X$5012&lt;&gt;" ",$X$5012&lt;&gt;0),IF(X3867=$X$5012,1+COUNTIF(U$7:U3866,"&gt;0"),0),0)</f>
        <v>0</v>
      </c>
      <c r="V3867" s="178" t="s">
        <v>4056</v>
      </c>
      <c r="W3867" s="130"/>
      <c r="X3867" s="131"/>
      <c r="Y3867" s="131"/>
      <c r="Z3867" s="206"/>
      <c r="AA3867" s="134"/>
      <c r="AB3867" s="174">
        <f>IF(AC3867="totale",SUMIF(AA$7:AA3867,"somma",Z$7:Z3867)-SUMIF(AC$7:AC3866,"totale",AB$7:AB3866),0)</f>
        <v>0</v>
      </c>
      <c r="AC3867" s="134"/>
      <c r="AD3867" s="194">
        <f t="shared" si="256"/>
        <v>0</v>
      </c>
      <c r="AE3867" s="124" t="str">
        <f t="shared" si="255"/>
        <v/>
      </c>
      <c r="AF3867" s="195" t="str">
        <f t="shared" si="257"/>
        <v/>
      </c>
      <c r="AG3867" s="194" t="str">
        <f t="shared" si="258"/>
        <v/>
      </c>
      <c r="AH3867" s="194">
        <f>IF(AG3867="",0,IF(ISERROR(VLOOKUP(AG3867,AG$7:AG3866,1,FALSE)),1,0))</f>
        <v>0</v>
      </c>
      <c r="AI3867" s="194"/>
    </row>
    <row r="3868" spans="1:35" ht="16.5" customHeight="1">
      <c r="A3868" s="1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75">
        <f>IF(AND($X$5012&lt;&gt;" ",$X$5012&lt;&gt;0),IF(X3868=$X$5012,1+COUNTIF(U$7:U3867,"&gt;0"),0),0)</f>
        <v>0</v>
      </c>
      <c r="V3868" s="178" t="s">
        <v>4057</v>
      </c>
      <c r="W3868" s="130"/>
      <c r="X3868" s="131"/>
      <c r="Y3868" s="131"/>
      <c r="Z3868" s="206"/>
      <c r="AA3868" s="134"/>
      <c r="AB3868" s="174">
        <f>IF(AC3868="totale",SUMIF(AA$7:AA3868,"somma",Z$7:Z3868)-SUMIF(AC$7:AC3867,"totale",AB$7:AB3867),0)</f>
        <v>0</v>
      </c>
      <c r="AC3868" s="134"/>
      <c r="AD3868" s="194">
        <f t="shared" si="256"/>
        <v>0</v>
      </c>
      <c r="AE3868" s="124" t="str">
        <f t="shared" si="255"/>
        <v/>
      </c>
      <c r="AF3868" s="195" t="str">
        <f t="shared" si="257"/>
        <v/>
      </c>
      <c r="AG3868" s="194" t="str">
        <f t="shared" si="258"/>
        <v/>
      </c>
      <c r="AH3868" s="194">
        <f>IF(AG3868="",0,IF(ISERROR(VLOOKUP(AG3868,AG$7:AG3867,1,FALSE)),1,0))</f>
        <v>0</v>
      </c>
      <c r="AI3868" s="194"/>
    </row>
    <row r="3869" spans="1:35" ht="16.5" customHeight="1">
      <c r="A3869" s="1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75">
        <f>IF(AND($X$5012&lt;&gt;" ",$X$5012&lt;&gt;0),IF(X3869=$X$5012,1+COUNTIF(U$7:U3868,"&gt;0"),0),0)</f>
        <v>0</v>
      </c>
      <c r="V3869" s="178" t="s">
        <v>4058</v>
      </c>
      <c r="W3869" s="130"/>
      <c r="X3869" s="131"/>
      <c r="Y3869" s="131"/>
      <c r="Z3869" s="206"/>
      <c r="AA3869" s="134"/>
      <c r="AB3869" s="174">
        <f>IF(AC3869="totale",SUMIF(AA$7:AA3869,"somma",Z$7:Z3869)-SUMIF(AC$7:AC3868,"totale",AB$7:AB3868),0)</f>
        <v>0</v>
      </c>
      <c r="AC3869" s="134"/>
      <c r="AD3869" s="194">
        <f t="shared" si="256"/>
        <v>0</v>
      </c>
      <c r="AE3869" s="124" t="str">
        <f t="shared" si="255"/>
        <v/>
      </c>
      <c r="AF3869" s="195" t="str">
        <f t="shared" si="257"/>
        <v/>
      </c>
      <c r="AG3869" s="194" t="str">
        <f t="shared" si="258"/>
        <v/>
      </c>
      <c r="AH3869" s="194">
        <f>IF(AG3869="",0,IF(ISERROR(VLOOKUP(AG3869,AG$7:AG3868,1,FALSE)),1,0))</f>
        <v>0</v>
      </c>
      <c r="AI3869" s="194"/>
    </row>
    <row r="3870" spans="1:35" ht="16.5" customHeight="1">
      <c r="A3870" s="1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75">
        <f>IF(AND($X$5012&lt;&gt;" ",$X$5012&lt;&gt;0),IF(X3870=$X$5012,1+COUNTIF(U$7:U3869,"&gt;0"),0),0)</f>
        <v>0</v>
      </c>
      <c r="V3870" s="178" t="s">
        <v>4059</v>
      </c>
      <c r="W3870" s="130"/>
      <c r="X3870" s="131"/>
      <c r="Y3870" s="131"/>
      <c r="Z3870" s="206"/>
      <c r="AA3870" s="134"/>
      <c r="AB3870" s="174">
        <f>IF(AC3870="totale",SUMIF(AA$7:AA3870,"somma",Z$7:Z3870)-SUMIF(AC$7:AC3869,"totale",AB$7:AB3869),0)</f>
        <v>0</v>
      </c>
      <c r="AC3870" s="134"/>
      <c r="AD3870" s="194">
        <f t="shared" si="256"/>
        <v>0</v>
      </c>
      <c r="AE3870" s="124" t="str">
        <f t="shared" si="255"/>
        <v/>
      </c>
      <c r="AF3870" s="195" t="str">
        <f t="shared" si="257"/>
        <v/>
      </c>
      <c r="AG3870" s="194" t="str">
        <f t="shared" si="258"/>
        <v/>
      </c>
      <c r="AH3870" s="194">
        <f>IF(AG3870="",0,IF(ISERROR(VLOOKUP(AG3870,AG$7:AG3869,1,FALSE)),1,0))</f>
        <v>0</v>
      </c>
      <c r="AI3870" s="194"/>
    </row>
    <row r="3871" spans="1:35" ht="16.5" customHeight="1">
      <c r="A3871" s="1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75">
        <f>IF(AND($X$5012&lt;&gt;" ",$X$5012&lt;&gt;0),IF(X3871=$X$5012,1+COUNTIF(U$7:U3870,"&gt;0"),0),0)</f>
        <v>0</v>
      </c>
      <c r="V3871" s="178" t="s">
        <v>4060</v>
      </c>
      <c r="W3871" s="130"/>
      <c r="X3871" s="131"/>
      <c r="Y3871" s="131"/>
      <c r="Z3871" s="206"/>
      <c r="AA3871" s="134"/>
      <c r="AB3871" s="174">
        <f>IF(AC3871="totale",SUMIF(AA$7:AA3871,"somma",Z$7:Z3871)-SUMIF(AC$7:AC3870,"totale",AB$7:AB3870),0)</f>
        <v>0</v>
      </c>
      <c r="AC3871" s="134"/>
      <c r="AD3871" s="194">
        <f t="shared" si="256"/>
        <v>0</v>
      </c>
      <c r="AE3871" s="124" t="str">
        <f t="shared" si="255"/>
        <v/>
      </c>
      <c r="AF3871" s="195" t="str">
        <f t="shared" si="257"/>
        <v/>
      </c>
      <c r="AG3871" s="194" t="str">
        <f t="shared" si="258"/>
        <v/>
      </c>
      <c r="AH3871" s="194">
        <f>IF(AG3871="",0,IF(ISERROR(VLOOKUP(AG3871,AG$7:AG3870,1,FALSE)),1,0))</f>
        <v>0</v>
      </c>
      <c r="AI3871" s="194"/>
    </row>
    <row r="3872" spans="1:35" ht="16.5" customHeight="1">
      <c r="A3872" s="1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75">
        <f>IF(AND($X$5012&lt;&gt;" ",$X$5012&lt;&gt;0),IF(X3872=$X$5012,1+COUNTIF(U$7:U3871,"&gt;0"),0),0)</f>
        <v>0</v>
      </c>
      <c r="V3872" s="178" t="s">
        <v>4061</v>
      </c>
      <c r="W3872" s="130"/>
      <c r="X3872" s="131"/>
      <c r="Y3872" s="131"/>
      <c r="Z3872" s="206"/>
      <c r="AA3872" s="134"/>
      <c r="AB3872" s="174">
        <f>IF(AC3872="totale",SUMIF(AA$7:AA3872,"somma",Z$7:Z3872)-SUMIF(AC$7:AC3871,"totale",AB$7:AB3871),0)</f>
        <v>0</v>
      </c>
      <c r="AC3872" s="134"/>
      <c r="AD3872" s="194">
        <f t="shared" si="256"/>
        <v>0</v>
      </c>
      <c r="AE3872" s="124" t="str">
        <f t="shared" si="255"/>
        <v/>
      </c>
      <c r="AF3872" s="195" t="str">
        <f t="shared" si="257"/>
        <v/>
      </c>
      <c r="AG3872" s="194" t="str">
        <f t="shared" si="258"/>
        <v/>
      </c>
      <c r="AH3872" s="194">
        <f>IF(AG3872="",0,IF(ISERROR(VLOOKUP(AG3872,AG$7:AG3871,1,FALSE)),1,0))</f>
        <v>0</v>
      </c>
      <c r="AI3872" s="194"/>
    </row>
    <row r="3873" spans="1:35" ht="16.5" customHeight="1">
      <c r="A3873" s="1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75">
        <f>IF(AND($X$5012&lt;&gt;" ",$X$5012&lt;&gt;0),IF(X3873=$X$5012,1+COUNTIF(U$7:U3872,"&gt;0"),0),0)</f>
        <v>0</v>
      </c>
      <c r="V3873" s="178" t="s">
        <v>4062</v>
      </c>
      <c r="W3873" s="130"/>
      <c r="X3873" s="131"/>
      <c r="Y3873" s="131"/>
      <c r="Z3873" s="206"/>
      <c r="AA3873" s="134"/>
      <c r="AB3873" s="174">
        <f>IF(AC3873="totale",SUMIF(AA$7:AA3873,"somma",Z$7:Z3873)-SUMIF(AC$7:AC3872,"totale",AB$7:AB3872),0)</f>
        <v>0</v>
      </c>
      <c r="AC3873" s="134"/>
      <c r="AD3873" s="194">
        <f t="shared" si="256"/>
        <v>0</v>
      </c>
      <c r="AE3873" s="124" t="str">
        <f t="shared" si="255"/>
        <v/>
      </c>
      <c r="AF3873" s="195" t="str">
        <f t="shared" si="257"/>
        <v/>
      </c>
      <c r="AG3873" s="194" t="str">
        <f t="shared" si="258"/>
        <v/>
      </c>
      <c r="AH3873" s="194">
        <f>IF(AG3873="",0,IF(ISERROR(VLOOKUP(AG3873,AG$7:AG3872,1,FALSE)),1,0))</f>
        <v>0</v>
      </c>
      <c r="AI3873" s="194"/>
    </row>
    <row r="3874" spans="1:35" ht="16.5" customHeight="1">
      <c r="A3874" s="1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75">
        <f>IF(AND($X$5012&lt;&gt;" ",$X$5012&lt;&gt;0),IF(X3874=$X$5012,1+COUNTIF(U$7:U3873,"&gt;0"),0),0)</f>
        <v>0</v>
      </c>
      <c r="V3874" s="178" t="s">
        <v>4063</v>
      </c>
      <c r="W3874" s="130"/>
      <c r="X3874" s="131"/>
      <c r="Y3874" s="131"/>
      <c r="Z3874" s="206"/>
      <c r="AA3874" s="134"/>
      <c r="AB3874" s="174">
        <f>IF(AC3874="totale",SUMIF(AA$7:AA3874,"somma",Z$7:Z3874)-SUMIF(AC$7:AC3873,"totale",AB$7:AB3873),0)</f>
        <v>0</v>
      </c>
      <c r="AC3874" s="134"/>
      <c r="AD3874" s="194">
        <f t="shared" si="256"/>
        <v>0</v>
      </c>
      <c r="AE3874" s="124" t="str">
        <f t="shared" si="255"/>
        <v/>
      </c>
      <c r="AF3874" s="195" t="str">
        <f t="shared" si="257"/>
        <v/>
      </c>
      <c r="AG3874" s="194" t="str">
        <f t="shared" si="258"/>
        <v/>
      </c>
      <c r="AH3874" s="194">
        <f>IF(AG3874="",0,IF(ISERROR(VLOOKUP(AG3874,AG$7:AG3873,1,FALSE)),1,0))</f>
        <v>0</v>
      </c>
      <c r="AI3874" s="194"/>
    </row>
    <row r="3875" spans="1:35" ht="16.5" customHeight="1">
      <c r="A3875" s="1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75">
        <f>IF(AND($X$5012&lt;&gt;" ",$X$5012&lt;&gt;0),IF(X3875=$X$5012,1+COUNTIF(U$7:U3874,"&gt;0"),0),0)</f>
        <v>0</v>
      </c>
      <c r="V3875" s="178" t="s">
        <v>4064</v>
      </c>
      <c r="W3875" s="130"/>
      <c r="X3875" s="131"/>
      <c r="Y3875" s="131"/>
      <c r="Z3875" s="206"/>
      <c r="AA3875" s="134"/>
      <c r="AB3875" s="174">
        <f>IF(AC3875="totale",SUMIF(AA$7:AA3875,"somma",Z$7:Z3875)-SUMIF(AC$7:AC3874,"totale",AB$7:AB3874),0)</f>
        <v>0</v>
      </c>
      <c r="AC3875" s="134"/>
      <c r="AD3875" s="194">
        <f t="shared" si="256"/>
        <v>0</v>
      </c>
      <c r="AE3875" s="124" t="str">
        <f t="shared" si="255"/>
        <v/>
      </c>
      <c r="AF3875" s="195" t="str">
        <f t="shared" si="257"/>
        <v/>
      </c>
      <c r="AG3875" s="194" t="str">
        <f t="shared" si="258"/>
        <v/>
      </c>
      <c r="AH3875" s="194">
        <f>IF(AG3875="",0,IF(ISERROR(VLOOKUP(AG3875,AG$7:AG3874,1,FALSE)),1,0))</f>
        <v>0</v>
      </c>
      <c r="AI3875" s="194"/>
    </row>
    <row r="3876" spans="1:35" ht="16.5" customHeight="1">
      <c r="A3876" s="1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75">
        <f>IF(AND($X$5012&lt;&gt;" ",$X$5012&lt;&gt;0),IF(X3876=$X$5012,1+COUNTIF(U$7:U3875,"&gt;0"),0),0)</f>
        <v>0</v>
      </c>
      <c r="V3876" s="178" t="s">
        <v>4065</v>
      </c>
      <c r="W3876" s="130"/>
      <c r="X3876" s="131"/>
      <c r="Y3876" s="131"/>
      <c r="Z3876" s="206"/>
      <c r="AA3876" s="134"/>
      <c r="AB3876" s="174">
        <f>IF(AC3876="totale",SUMIF(AA$7:AA3876,"somma",Z$7:Z3876)-SUMIF(AC$7:AC3875,"totale",AB$7:AB3875),0)</f>
        <v>0</v>
      </c>
      <c r="AC3876" s="134"/>
      <c r="AD3876" s="194">
        <f t="shared" si="256"/>
        <v>0</v>
      </c>
      <c r="AE3876" s="124" t="str">
        <f t="shared" si="255"/>
        <v/>
      </c>
      <c r="AF3876" s="195" t="str">
        <f t="shared" si="257"/>
        <v/>
      </c>
      <c r="AG3876" s="194" t="str">
        <f t="shared" si="258"/>
        <v/>
      </c>
      <c r="AH3876" s="194">
        <f>IF(AG3876="",0,IF(ISERROR(VLOOKUP(AG3876,AG$7:AG3875,1,FALSE)),1,0))</f>
        <v>0</v>
      </c>
      <c r="AI3876" s="194"/>
    </row>
    <row r="3877" spans="1:35" ht="16.5" customHeight="1">
      <c r="A3877" s="1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75">
        <f>IF(AND($X$5012&lt;&gt;" ",$X$5012&lt;&gt;0),IF(X3877=$X$5012,1+COUNTIF(U$7:U3876,"&gt;0"),0),0)</f>
        <v>0</v>
      </c>
      <c r="V3877" s="178" t="s">
        <v>4066</v>
      </c>
      <c r="W3877" s="130"/>
      <c r="X3877" s="131"/>
      <c r="Y3877" s="131"/>
      <c r="Z3877" s="206"/>
      <c r="AA3877" s="134"/>
      <c r="AB3877" s="174">
        <f>IF(AC3877="totale",SUMIF(AA$7:AA3877,"somma",Z$7:Z3877)-SUMIF(AC$7:AC3876,"totale",AB$7:AB3876),0)</f>
        <v>0</v>
      </c>
      <c r="AC3877" s="134"/>
      <c r="AD3877" s="194">
        <f t="shared" si="256"/>
        <v>0</v>
      </c>
      <c r="AE3877" s="124" t="str">
        <f t="shared" si="255"/>
        <v/>
      </c>
      <c r="AF3877" s="195" t="str">
        <f t="shared" si="257"/>
        <v/>
      </c>
      <c r="AG3877" s="194" t="str">
        <f t="shared" si="258"/>
        <v/>
      </c>
      <c r="AH3877" s="194">
        <f>IF(AG3877="",0,IF(ISERROR(VLOOKUP(AG3877,AG$7:AG3876,1,FALSE)),1,0))</f>
        <v>0</v>
      </c>
      <c r="AI3877" s="194"/>
    </row>
    <row r="3878" spans="1:35" ht="16.5" customHeight="1">
      <c r="A3878" s="1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75">
        <f>IF(AND($X$5012&lt;&gt;" ",$X$5012&lt;&gt;0),IF(X3878=$X$5012,1+COUNTIF(U$7:U3877,"&gt;0"),0),0)</f>
        <v>0</v>
      </c>
      <c r="V3878" s="178" t="s">
        <v>4067</v>
      </c>
      <c r="W3878" s="130"/>
      <c r="X3878" s="131"/>
      <c r="Y3878" s="131"/>
      <c r="Z3878" s="206"/>
      <c r="AA3878" s="134"/>
      <c r="AB3878" s="174">
        <f>IF(AC3878="totale",SUMIF(AA$7:AA3878,"somma",Z$7:Z3878)-SUMIF(AC$7:AC3877,"totale",AB$7:AB3877),0)</f>
        <v>0</v>
      </c>
      <c r="AC3878" s="134"/>
      <c r="AD3878" s="194">
        <f t="shared" si="256"/>
        <v>0</v>
      </c>
      <c r="AE3878" s="124" t="str">
        <f t="shared" si="255"/>
        <v/>
      </c>
      <c r="AF3878" s="195" t="str">
        <f t="shared" si="257"/>
        <v/>
      </c>
      <c r="AG3878" s="194" t="str">
        <f t="shared" si="258"/>
        <v/>
      </c>
      <c r="AH3878" s="194">
        <f>IF(AG3878="",0,IF(ISERROR(VLOOKUP(AG3878,AG$7:AG3877,1,FALSE)),1,0))</f>
        <v>0</v>
      </c>
      <c r="AI3878" s="194"/>
    </row>
    <row r="3879" spans="1:35" ht="16.5" customHeight="1">
      <c r="A3879" s="1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75">
        <f>IF(AND($X$5012&lt;&gt;" ",$X$5012&lt;&gt;0),IF(X3879=$X$5012,1+COUNTIF(U$7:U3878,"&gt;0"),0),0)</f>
        <v>0</v>
      </c>
      <c r="V3879" s="178" t="s">
        <v>4068</v>
      </c>
      <c r="W3879" s="130"/>
      <c r="X3879" s="131"/>
      <c r="Y3879" s="131"/>
      <c r="Z3879" s="206"/>
      <c r="AA3879" s="134"/>
      <c r="AB3879" s="174">
        <f>IF(AC3879="totale",SUMIF(AA$7:AA3879,"somma",Z$7:Z3879)-SUMIF(AC$7:AC3878,"totale",AB$7:AB3878),0)</f>
        <v>0</v>
      </c>
      <c r="AC3879" s="134"/>
      <c r="AD3879" s="194">
        <f t="shared" si="256"/>
        <v>0</v>
      </c>
      <c r="AE3879" s="124" t="str">
        <f t="shared" si="255"/>
        <v/>
      </c>
      <c r="AF3879" s="195" t="str">
        <f t="shared" si="257"/>
        <v/>
      </c>
      <c r="AG3879" s="194" t="str">
        <f t="shared" si="258"/>
        <v/>
      </c>
      <c r="AH3879" s="194">
        <f>IF(AG3879="",0,IF(ISERROR(VLOOKUP(AG3879,AG$7:AG3878,1,FALSE)),1,0))</f>
        <v>0</v>
      </c>
      <c r="AI3879" s="194"/>
    </row>
    <row r="3880" spans="1:35" ht="16.5" customHeight="1">
      <c r="A3880" s="1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75">
        <f>IF(AND($X$5012&lt;&gt;" ",$X$5012&lt;&gt;0),IF(X3880=$X$5012,1+COUNTIF(U$7:U3879,"&gt;0"),0),0)</f>
        <v>0</v>
      </c>
      <c r="V3880" s="178" t="s">
        <v>4069</v>
      </c>
      <c r="W3880" s="130"/>
      <c r="X3880" s="131"/>
      <c r="Y3880" s="131"/>
      <c r="Z3880" s="206"/>
      <c r="AA3880" s="134"/>
      <c r="AB3880" s="174">
        <f>IF(AC3880="totale",SUMIF(AA$7:AA3880,"somma",Z$7:Z3880)-SUMIF(AC$7:AC3879,"totale",AB$7:AB3879),0)</f>
        <v>0</v>
      </c>
      <c r="AC3880" s="134"/>
      <c r="AD3880" s="194">
        <f t="shared" si="256"/>
        <v>0</v>
      </c>
      <c r="AE3880" s="124" t="str">
        <f t="shared" si="255"/>
        <v/>
      </c>
      <c r="AF3880" s="195" t="str">
        <f t="shared" si="257"/>
        <v/>
      </c>
      <c r="AG3880" s="194" t="str">
        <f t="shared" si="258"/>
        <v/>
      </c>
      <c r="AH3880" s="194">
        <f>IF(AG3880="",0,IF(ISERROR(VLOOKUP(AG3880,AG$7:AG3879,1,FALSE)),1,0))</f>
        <v>0</v>
      </c>
      <c r="AI3880" s="194"/>
    </row>
    <row r="3881" spans="1:35" ht="16.5" customHeight="1">
      <c r="A3881" s="1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75">
        <f>IF(AND($X$5012&lt;&gt;" ",$X$5012&lt;&gt;0),IF(X3881=$X$5012,1+COUNTIF(U$7:U3880,"&gt;0"),0),0)</f>
        <v>0</v>
      </c>
      <c r="V3881" s="178" t="s">
        <v>4070</v>
      </c>
      <c r="W3881" s="130"/>
      <c r="X3881" s="131"/>
      <c r="Y3881" s="131"/>
      <c r="Z3881" s="206"/>
      <c r="AA3881" s="134"/>
      <c r="AB3881" s="174">
        <f>IF(AC3881="totale",SUMIF(AA$7:AA3881,"somma",Z$7:Z3881)-SUMIF(AC$7:AC3880,"totale",AB$7:AB3880),0)</f>
        <v>0</v>
      </c>
      <c r="AC3881" s="134"/>
      <c r="AD3881" s="194">
        <f t="shared" si="256"/>
        <v>0</v>
      </c>
      <c r="AE3881" s="124" t="str">
        <f t="shared" si="255"/>
        <v/>
      </c>
      <c r="AF3881" s="195" t="str">
        <f t="shared" si="257"/>
        <v/>
      </c>
      <c r="AG3881" s="194" t="str">
        <f t="shared" si="258"/>
        <v/>
      </c>
      <c r="AH3881" s="194">
        <f>IF(AG3881="",0,IF(ISERROR(VLOOKUP(AG3881,AG$7:AG3880,1,FALSE)),1,0))</f>
        <v>0</v>
      </c>
      <c r="AI3881" s="194"/>
    </row>
    <row r="3882" spans="1:35" ht="16.5" customHeight="1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75">
        <f>IF(AND($X$5012&lt;&gt;" ",$X$5012&lt;&gt;0),IF(X3882=$X$5012,1+COUNTIF(U$7:U3881,"&gt;0"),0),0)</f>
        <v>0</v>
      </c>
      <c r="V3882" s="178" t="s">
        <v>4071</v>
      </c>
      <c r="W3882" s="130"/>
      <c r="X3882" s="131"/>
      <c r="Y3882" s="131"/>
      <c r="Z3882" s="206"/>
      <c r="AA3882" s="134"/>
      <c r="AB3882" s="174">
        <f>IF(AC3882="totale",SUMIF(AA$7:AA3882,"somma",Z$7:Z3882)-SUMIF(AC$7:AC3881,"totale",AB$7:AB3881),0)</f>
        <v>0</v>
      </c>
      <c r="AC3882" s="134"/>
      <c r="AD3882" s="194">
        <f t="shared" si="256"/>
        <v>0</v>
      </c>
      <c r="AE3882" s="124" t="str">
        <f t="shared" si="255"/>
        <v/>
      </c>
      <c r="AF3882" s="195" t="str">
        <f t="shared" si="257"/>
        <v/>
      </c>
      <c r="AG3882" s="194" t="str">
        <f t="shared" si="258"/>
        <v/>
      </c>
      <c r="AH3882" s="194">
        <f>IF(AG3882="",0,IF(ISERROR(VLOOKUP(AG3882,AG$7:AG3881,1,FALSE)),1,0))</f>
        <v>0</v>
      </c>
      <c r="AI3882" s="194"/>
    </row>
    <row r="3883" spans="1:35" ht="16.5" customHeight="1">
      <c r="A3883" s="1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75">
        <f>IF(AND($X$5012&lt;&gt;" ",$X$5012&lt;&gt;0),IF(X3883=$X$5012,1+COUNTIF(U$7:U3882,"&gt;0"),0),0)</f>
        <v>0</v>
      </c>
      <c r="V3883" s="178" t="s">
        <v>4072</v>
      </c>
      <c r="W3883" s="130"/>
      <c r="X3883" s="131"/>
      <c r="Y3883" s="131"/>
      <c r="Z3883" s="206"/>
      <c r="AA3883" s="134"/>
      <c r="AB3883" s="174">
        <f>IF(AC3883="totale",SUMIF(AA$7:AA3883,"somma",Z$7:Z3883)-SUMIF(AC$7:AC3882,"totale",AB$7:AB3882),0)</f>
        <v>0</v>
      </c>
      <c r="AC3883" s="134"/>
      <c r="AD3883" s="194">
        <f t="shared" si="256"/>
        <v>0</v>
      </c>
      <c r="AE3883" s="124" t="str">
        <f t="shared" si="255"/>
        <v/>
      </c>
      <c r="AF3883" s="195" t="str">
        <f t="shared" si="257"/>
        <v/>
      </c>
      <c r="AG3883" s="194" t="str">
        <f t="shared" si="258"/>
        <v/>
      </c>
      <c r="AH3883" s="194">
        <f>IF(AG3883="",0,IF(ISERROR(VLOOKUP(AG3883,AG$7:AG3882,1,FALSE)),1,0))</f>
        <v>0</v>
      </c>
      <c r="AI3883" s="194"/>
    </row>
    <row r="3884" spans="1:35" ht="16.5" customHeight="1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75">
        <f>IF(AND($X$5012&lt;&gt;" ",$X$5012&lt;&gt;0),IF(X3884=$X$5012,1+COUNTIF(U$7:U3883,"&gt;0"),0),0)</f>
        <v>0</v>
      </c>
      <c r="V3884" s="178" t="s">
        <v>4073</v>
      </c>
      <c r="W3884" s="130"/>
      <c r="X3884" s="131"/>
      <c r="Y3884" s="131"/>
      <c r="Z3884" s="206"/>
      <c r="AA3884" s="134"/>
      <c r="AB3884" s="174">
        <f>IF(AC3884="totale",SUMIF(AA$7:AA3884,"somma",Z$7:Z3884)-SUMIF(AC$7:AC3883,"totale",AB$7:AB3883),0)</f>
        <v>0</v>
      </c>
      <c r="AC3884" s="134"/>
      <c r="AD3884" s="194">
        <f t="shared" si="256"/>
        <v>0</v>
      </c>
      <c r="AE3884" s="124" t="str">
        <f t="shared" si="255"/>
        <v/>
      </c>
      <c r="AF3884" s="195" t="str">
        <f t="shared" si="257"/>
        <v/>
      </c>
      <c r="AG3884" s="194" t="str">
        <f t="shared" si="258"/>
        <v/>
      </c>
      <c r="AH3884" s="194">
        <f>IF(AG3884="",0,IF(ISERROR(VLOOKUP(AG3884,AG$7:AG3883,1,FALSE)),1,0))</f>
        <v>0</v>
      </c>
      <c r="AI3884" s="194"/>
    </row>
    <row r="3885" spans="1:35" ht="16.5" customHeight="1">
      <c r="A3885" s="1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75">
        <f>IF(AND($X$5012&lt;&gt;" ",$X$5012&lt;&gt;0),IF(X3885=$X$5012,1+COUNTIF(U$7:U3884,"&gt;0"),0),0)</f>
        <v>0</v>
      </c>
      <c r="V3885" s="178" t="s">
        <v>4074</v>
      </c>
      <c r="W3885" s="130"/>
      <c r="X3885" s="131"/>
      <c r="Y3885" s="131"/>
      <c r="Z3885" s="206"/>
      <c r="AA3885" s="134"/>
      <c r="AB3885" s="174">
        <f>IF(AC3885="totale",SUMIF(AA$7:AA3885,"somma",Z$7:Z3885)-SUMIF(AC$7:AC3884,"totale",AB$7:AB3884),0)</f>
        <v>0</v>
      </c>
      <c r="AC3885" s="134"/>
      <c r="AD3885" s="194">
        <f t="shared" si="256"/>
        <v>0</v>
      </c>
      <c r="AE3885" s="124" t="str">
        <f t="shared" si="255"/>
        <v/>
      </c>
      <c r="AF3885" s="195" t="str">
        <f t="shared" si="257"/>
        <v/>
      </c>
      <c r="AG3885" s="194" t="str">
        <f t="shared" si="258"/>
        <v/>
      </c>
      <c r="AH3885" s="194">
        <f>IF(AG3885="",0,IF(ISERROR(VLOOKUP(AG3885,AG$7:AG3884,1,FALSE)),1,0))</f>
        <v>0</v>
      </c>
      <c r="AI3885" s="194"/>
    </row>
    <row r="3886" spans="1:35" ht="16.5" customHeight="1">
      <c r="A3886" s="1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75">
        <f>IF(AND($X$5012&lt;&gt;" ",$X$5012&lt;&gt;0),IF(X3886=$X$5012,1+COUNTIF(U$7:U3885,"&gt;0"),0),0)</f>
        <v>0</v>
      </c>
      <c r="V3886" s="178" t="s">
        <v>4075</v>
      </c>
      <c r="W3886" s="130"/>
      <c r="X3886" s="131"/>
      <c r="Y3886" s="131"/>
      <c r="Z3886" s="206"/>
      <c r="AA3886" s="134"/>
      <c r="AB3886" s="174">
        <f>IF(AC3886="totale",SUMIF(AA$7:AA3886,"somma",Z$7:Z3886)-SUMIF(AC$7:AC3885,"totale",AB$7:AB3885),0)</f>
        <v>0</v>
      </c>
      <c r="AC3886" s="134"/>
      <c r="AD3886" s="194">
        <f t="shared" si="256"/>
        <v>0</v>
      </c>
      <c r="AE3886" s="124" t="str">
        <f t="shared" si="255"/>
        <v/>
      </c>
      <c r="AF3886" s="195" t="str">
        <f t="shared" si="257"/>
        <v/>
      </c>
      <c r="AG3886" s="194" t="str">
        <f t="shared" si="258"/>
        <v/>
      </c>
      <c r="AH3886" s="194">
        <f>IF(AG3886="",0,IF(ISERROR(VLOOKUP(AG3886,AG$7:AG3885,1,FALSE)),1,0))</f>
        <v>0</v>
      </c>
      <c r="AI3886" s="194"/>
    </row>
    <row r="3887" spans="1:35" ht="16.5" customHeight="1">
      <c r="A3887" s="1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75">
        <f>IF(AND($X$5012&lt;&gt;" ",$X$5012&lt;&gt;0),IF(X3887=$X$5012,1+COUNTIF(U$7:U3886,"&gt;0"),0),0)</f>
        <v>0</v>
      </c>
      <c r="V3887" s="178" t="s">
        <v>4076</v>
      </c>
      <c r="W3887" s="130"/>
      <c r="X3887" s="131"/>
      <c r="Y3887" s="131"/>
      <c r="Z3887" s="206"/>
      <c r="AA3887" s="134"/>
      <c r="AB3887" s="174">
        <f>IF(AC3887="totale",SUMIF(AA$7:AA3887,"somma",Z$7:Z3887)-SUMIF(AC$7:AC3886,"totale",AB$7:AB3886),0)</f>
        <v>0</v>
      </c>
      <c r="AC3887" s="134"/>
      <c r="AD3887" s="194">
        <f t="shared" si="256"/>
        <v>0</v>
      </c>
      <c r="AE3887" s="124" t="str">
        <f t="shared" si="255"/>
        <v/>
      </c>
      <c r="AF3887" s="195" t="str">
        <f t="shared" si="257"/>
        <v/>
      </c>
      <c r="AG3887" s="194" t="str">
        <f t="shared" si="258"/>
        <v/>
      </c>
      <c r="AH3887" s="194">
        <f>IF(AG3887="",0,IF(ISERROR(VLOOKUP(AG3887,AG$7:AG3886,1,FALSE)),1,0))</f>
        <v>0</v>
      </c>
      <c r="AI3887" s="194"/>
    </row>
    <row r="3888" spans="1:35" ht="16.5" customHeight="1">
      <c r="A3888" s="1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75">
        <f>IF(AND($X$5012&lt;&gt;" ",$X$5012&lt;&gt;0),IF(X3888=$X$5012,1+COUNTIF(U$7:U3887,"&gt;0"),0),0)</f>
        <v>0</v>
      </c>
      <c r="V3888" s="178" t="s">
        <v>4077</v>
      </c>
      <c r="W3888" s="130"/>
      <c r="X3888" s="131"/>
      <c r="Y3888" s="131"/>
      <c r="Z3888" s="206"/>
      <c r="AA3888" s="134"/>
      <c r="AB3888" s="174">
        <f>IF(AC3888="totale",SUMIF(AA$7:AA3888,"somma",Z$7:Z3888)-SUMIF(AC$7:AC3887,"totale",AB$7:AB3887),0)</f>
        <v>0</v>
      </c>
      <c r="AC3888" s="134"/>
      <c r="AD3888" s="194">
        <f t="shared" si="256"/>
        <v>0</v>
      </c>
      <c r="AE3888" s="124" t="str">
        <f t="shared" si="255"/>
        <v/>
      </c>
      <c r="AF3888" s="195" t="str">
        <f t="shared" si="257"/>
        <v/>
      </c>
      <c r="AG3888" s="194" t="str">
        <f t="shared" si="258"/>
        <v/>
      </c>
      <c r="AH3888" s="194">
        <f>IF(AG3888="",0,IF(ISERROR(VLOOKUP(AG3888,AG$7:AG3887,1,FALSE)),1,0))</f>
        <v>0</v>
      </c>
      <c r="AI3888" s="194"/>
    </row>
    <row r="3889" spans="1:35" ht="16.5" customHeight="1">
      <c r="A3889" s="1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75">
        <f>IF(AND($X$5012&lt;&gt;" ",$X$5012&lt;&gt;0),IF(X3889=$X$5012,1+COUNTIF(U$7:U3888,"&gt;0"),0),0)</f>
        <v>0</v>
      </c>
      <c r="V3889" s="178" t="s">
        <v>4078</v>
      </c>
      <c r="W3889" s="130"/>
      <c r="X3889" s="131"/>
      <c r="Y3889" s="131"/>
      <c r="Z3889" s="206"/>
      <c r="AA3889" s="134"/>
      <c r="AB3889" s="174">
        <f>IF(AC3889="totale",SUMIF(AA$7:AA3889,"somma",Z$7:Z3889)-SUMIF(AC$7:AC3888,"totale",AB$7:AB3888),0)</f>
        <v>0</v>
      </c>
      <c r="AC3889" s="134"/>
      <c r="AD3889" s="194">
        <f t="shared" si="256"/>
        <v>0</v>
      </c>
      <c r="AE3889" s="124" t="str">
        <f t="shared" si="255"/>
        <v/>
      </c>
      <c r="AF3889" s="195" t="str">
        <f t="shared" si="257"/>
        <v/>
      </c>
      <c r="AG3889" s="194" t="str">
        <f t="shared" si="258"/>
        <v/>
      </c>
      <c r="AH3889" s="194">
        <f>IF(AG3889="",0,IF(ISERROR(VLOOKUP(AG3889,AG$7:AG3888,1,FALSE)),1,0))</f>
        <v>0</v>
      </c>
      <c r="AI3889" s="194"/>
    </row>
    <row r="3890" spans="1:35" ht="16.5" customHeight="1">
      <c r="A3890" s="1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75">
        <f>IF(AND($X$5012&lt;&gt;" ",$X$5012&lt;&gt;0),IF(X3890=$X$5012,1+COUNTIF(U$7:U3889,"&gt;0"),0),0)</f>
        <v>0</v>
      </c>
      <c r="V3890" s="178" t="s">
        <v>4079</v>
      </c>
      <c r="W3890" s="130"/>
      <c r="X3890" s="131"/>
      <c r="Y3890" s="131"/>
      <c r="Z3890" s="206"/>
      <c r="AA3890" s="134"/>
      <c r="AB3890" s="174">
        <f>IF(AC3890="totale",SUMIF(AA$7:AA3890,"somma",Z$7:Z3890)-SUMIF(AC$7:AC3889,"totale",AB$7:AB3889),0)</f>
        <v>0</v>
      </c>
      <c r="AC3890" s="134"/>
      <c r="AD3890" s="194">
        <f t="shared" si="256"/>
        <v>0</v>
      </c>
      <c r="AE3890" s="124" t="str">
        <f t="shared" si="255"/>
        <v/>
      </c>
      <c r="AF3890" s="195" t="str">
        <f t="shared" si="257"/>
        <v/>
      </c>
      <c r="AG3890" s="194" t="str">
        <f t="shared" si="258"/>
        <v/>
      </c>
      <c r="AH3890" s="194">
        <f>IF(AG3890="",0,IF(ISERROR(VLOOKUP(AG3890,AG$7:AG3889,1,FALSE)),1,0))</f>
        <v>0</v>
      </c>
      <c r="AI3890" s="194"/>
    </row>
    <row r="3891" spans="1:35" ht="16.5" customHeight="1">
      <c r="A3891" s="1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75">
        <f>IF(AND($X$5012&lt;&gt;" ",$X$5012&lt;&gt;0),IF(X3891=$X$5012,1+COUNTIF(U$7:U3890,"&gt;0"),0),0)</f>
        <v>0</v>
      </c>
      <c r="V3891" s="178" t="s">
        <v>4080</v>
      </c>
      <c r="W3891" s="130"/>
      <c r="X3891" s="131"/>
      <c r="Y3891" s="131"/>
      <c r="Z3891" s="206"/>
      <c r="AA3891" s="134"/>
      <c r="AB3891" s="174">
        <f>IF(AC3891="totale",SUMIF(AA$7:AA3891,"somma",Z$7:Z3891)-SUMIF(AC$7:AC3890,"totale",AB$7:AB3890),0)</f>
        <v>0</v>
      </c>
      <c r="AC3891" s="134"/>
      <c r="AD3891" s="194">
        <f t="shared" si="256"/>
        <v>0</v>
      </c>
      <c r="AE3891" s="124" t="str">
        <f t="shared" si="255"/>
        <v/>
      </c>
      <c r="AF3891" s="195" t="str">
        <f t="shared" si="257"/>
        <v/>
      </c>
      <c r="AG3891" s="194" t="str">
        <f t="shared" si="258"/>
        <v/>
      </c>
      <c r="AH3891" s="194">
        <f>IF(AG3891="",0,IF(ISERROR(VLOOKUP(AG3891,AG$7:AG3890,1,FALSE)),1,0))</f>
        <v>0</v>
      </c>
      <c r="AI3891" s="194"/>
    </row>
    <row r="3892" spans="1:35" ht="16.5" customHeight="1">
      <c r="A3892" s="1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75">
        <f>IF(AND($X$5012&lt;&gt;" ",$X$5012&lt;&gt;0),IF(X3892=$X$5012,1+COUNTIF(U$7:U3891,"&gt;0"),0),0)</f>
        <v>0</v>
      </c>
      <c r="V3892" s="178" t="s">
        <v>4081</v>
      </c>
      <c r="W3892" s="130"/>
      <c r="X3892" s="131"/>
      <c r="Y3892" s="131"/>
      <c r="Z3892" s="206"/>
      <c r="AA3892" s="134"/>
      <c r="AB3892" s="174">
        <f>IF(AC3892="totale",SUMIF(AA$7:AA3892,"somma",Z$7:Z3892)-SUMIF(AC$7:AC3891,"totale",AB$7:AB3891),0)</f>
        <v>0</v>
      </c>
      <c r="AC3892" s="134"/>
      <c r="AD3892" s="194">
        <f t="shared" si="256"/>
        <v>0</v>
      </c>
      <c r="AE3892" s="124" t="str">
        <f t="shared" si="255"/>
        <v/>
      </c>
      <c r="AF3892" s="195" t="str">
        <f t="shared" si="257"/>
        <v/>
      </c>
      <c r="AG3892" s="194" t="str">
        <f t="shared" si="258"/>
        <v/>
      </c>
      <c r="AH3892" s="194">
        <f>IF(AG3892="",0,IF(ISERROR(VLOOKUP(AG3892,AG$7:AG3891,1,FALSE)),1,0))</f>
        <v>0</v>
      </c>
      <c r="AI3892" s="194"/>
    </row>
    <row r="3893" spans="1:35" ht="16.5" customHeight="1">
      <c r="A3893" s="1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75">
        <f>IF(AND($X$5012&lt;&gt;" ",$X$5012&lt;&gt;0),IF(X3893=$X$5012,1+COUNTIF(U$7:U3892,"&gt;0"),0),0)</f>
        <v>0</v>
      </c>
      <c r="V3893" s="178" t="s">
        <v>4082</v>
      </c>
      <c r="W3893" s="130"/>
      <c r="X3893" s="131"/>
      <c r="Y3893" s="131"/>
      <c r="Z3893" s="206"/>
      <c r="AA3893" s="134"/>
      <c r="AB3893" s="174">
        <f>IF(AC3893="totale",SUMIF(AA$7:AA3893,"somma",Z$7:Z3893)-SUMIF(AC$7:AC3892,"totale",AB$7:AB3892),0)</f>
        <v>0</v>
      </c>
      <c r="AC3893" s="134"/>
      <c r="AD3893" s="194">
        <f t="shared" si="256"/>
        <v>0</v>
      </c>
      <c r="AE3893" s="124" t="str">
        <f t="shared" si="255"/>
        <v/>
      </c>
      <c r="AF3893" s="195" t="str">
        <f t="shared" si="257"/>
        <v/>
      </c>
      <c r="AG3893" s="194" t="str">
        <f t="shared" si="258"/>
        <v/>
      </c>
      <c r="AH3893" s="194">
        <f>IF(AG3893="",0,IF(ISERROR(VLOOKUP(AG3893,AG$7:AG3892,1,FALSE)),1,0))</f>
        <v>0</v>
      </c>
      <c r="AI3893" s="194"/>
    </row>
    <row r="3894" spans="1:35" ht="16.5" customHeight="1">
      <c r="A3894" s="1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75">
        <f>IF(AND($X$5012&lt;&gt;" ",$X$5012&lt;&gt;0),IF(X3894=$X$5012,1+COUNTIF(U$7:U3893,"&gt;0"),0),0)</f>
        <v>0</v>
      </c>
      <c r="V3894" s="178" t="s">
        <v>4083</v>
      </c>
      <c r="W3894" s="130"/>
      <c r="X3894" s="131"/>
      <c r="Y3894" s="131"/>
      <c r="Z3894" s="206"/>
      <c r="AA3894" s="134"/>
      <c r="AB3894" s="174">
        <f>IF(AC3894="totale",SUMIF(AA$7:AA3894,"somma",Z$7:Z3894)-SUMIF(AC$7:AC3893,"totale",AB$7:AB3893),0)</f>
        <v>0</v>
      </c>
      <c r="AC3894" s="134"/>
      <c r="AD3894" s="194">
        <f t="shared" si="256"/>
        <v>0</v>
      </c>
      <c r="AE3894" s="124" t="str">
        <f t="shared" si="255"/>
        <v/>
      </c>
      <c r="AF3894" s="195" t="str">
        <f t="shared" si="257"/>
        <v/>
      </c>
      <c r="AG3894" s="194" t="str">
        <f t="shared" si="258"/>
        <v/>
      </c>
      <c r="AH3894" s="194">
        <f>IF(AG3894="",0,IF(ISERROR(VLOOKUP(AG3894,AG$7:AG3893,1,FALSE)),1,0))</f>
        <v>0</v>
      </c>
      <c r="AI3894" s="194"/>
    </row>
    <row r="3895" spans="1:35" ht="16.5" customHeight="1">
      <c r="A3895" s="1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75">
        <f>IF(AND($X$5012&lt;&gt;" ",$X$5012&lt;&gt;0),IF(X3895=$X$5012,1+COUNTIF(U$7:U3894,"&gt;0"),0),0)</f>
        <v>0</v>
      </c>
      <c r="V3895" s="178" t="s">
        <v>4084</v>
      </c>
      <c r="W3895" s="130"/>
      <c r="X3895" s="131"/>
      <c r="Y3895" s="131"/>
      <c r="Z3895" s="206"/>
      <c r="AA3895" s="134"/>
      <c r="AB3895" s="174">
        <f>IF(AC3895="totale",SUMIF(AA$7:AA3895,"somma",Z$7:Z3895)-SUMIF(AC$7:AC3894,"totale",AB$7:AB3894),0)</f>
        <v>0</v>
      </c>
      <c r="AC3895" s="134"/>
      <c r="AD3895" s="194">
        <f t="shared" si="256"/>
        <v>0</v>
      </c>
      <c r="AE3895" s="124" t="str">
        <f t="shared" si="255"/>
        <v/>
      </c>
      <c r="AF3895" s="195" t="str">
        <f t="shared" si="257"/>
        <v/>
      </c>
      <c r="AG3895" s="194" t="str">
        <f t="shared" si="258"/>
        <v/>
      </c>
      <c r="AH3895" s="194">
        <f>IF(AG3895="",0,IF(ISERROR(VLOOKUP(AG3895,AG$7:AG3894,1,FALSE)),1,0))</f>
        <v>0</v>
      </c>
      <c r="AI3895" s="194"/>
    </row>
    <row r="3896" spans="1:35" ht="16.5" customHeight="1">
      <c r="A3896" s="1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75">
        <f>IF(AND($X$5012&lt;&gt;" ",$X$5012&lt;&gt;0),IF(X3896=$X$5012,1+COUNTIF(U$7:U3895,"&gt;0"),0),0)</f>
        <v>0</v>
      </c>
      <c r="V3896" s="178" t="s">
        <v>4085</v>
      </c>
      <c r="W3896" s="130"/>
      <c r="X3896" s="131"/>
      <c r="Y3896" s="131"/>
      <c r="Z3896" s="206"/>
      <c r="AA3896" s="134"/>
      <c r="AB3896" s="174">
        <f>IF(AC3896="totale",SUMIF(AA$7:AA3896,"somma",Z$7:Z3896)-SUMIF(AC$7:AC3895,"totale",AB$7:AB3895),0)</f>
        <v>0</v>
      </c>
      <c r="AC3896" s="134"/>
      <c r="AD3896" s="194">
        <f t="shared" si="256"/>
        <v>0</v>
      </c>
      <c r="AE3896" s="124" t="str">
        <f t="shared" si="255"/>
        <v/>
      </c>
      <c r="AF3896" s="195" t="str">
        <f t="shared" si="257"/>
        <v/>
      </c>
      <c r="AG3896" s="194" t="str">
        <f t="shared" si="258"/>
        <v/>
      </c>
      <c r="AH3896" s="194">
        <f>IF(AG3896="",0,IF(ISERROR(VLOOKUP(AG3896,AG$7:AG3895,1,FALSE)),1,0))</f>
        <v>0</v>
      </c>
      <c r="AI3896" s="194"/>
    </row>
    <row r="3897" spans="1:35" ht="16.5" customHeight="1">
      <c r="A3897" s="1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75">
        <f>IF(AND($X$5012&lt;&gt;" ",$X$5012&lt;&gt;0),IF(X3897=$X$5012,1+COUNTIF(U$7:U3896,"&gt;0"),0),0)</f>
        <v>0</v>
      </c>
      <c r="V3897" s="178" t="s">
        <v>4086</v>
      </c>
      <c r="W3897" s="130"/>
      <c r="X3897" s="131"/>
      <c r="Y3897" s="131"/>
      <c r="Z3897" s="206"/>
      <c r="AA3897" s="134"/>
      <c r="AB3897" s="174">
        <f>IF(AC3897="totale",SUMIF(AA$7:AA3897,"somma",Z$7:Z3897)-SUMIF(AC$7:AC3896,"totale",AB$7:AB3896),0)</f>
        <v>0</v>
      </c>
      <c r="AC3897" s="134"/>
      <c r="AD3897" s="194">
        <f t="shared" si="256"/>
        <v>0</v>
      </c>
      <c r="AE3897" s="124" t="str">
        <f t="shared" si="255"/>
        <v/>
      </c>
      <c r="AF3897" s="195" t="str">
        <f t="shared" si="257"/>
        <v/>
      </c>
      <c r="AG3897" s="194" t="str">
        <f t="shared" si="258"/>
        <v/>
      </c>
      <c r="AH3897" s="194">
        <f>IF(AG3897="",0,IF(ISERROR(VLOOKUP(AG3897,AG$7:AG3896,1,FALSE)),1,0))</f>
        <v>0</v>
      </c>
      <c r="AI3897" s="194"/>
    </row>
    <row r="3898" spans="1:35" ht="16.5" customHeight="1">
      <c r="A3898" s="1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75">
        <f>IF(AND($X$5012&lt;&gt;" ",$X$5012&lt;&gt;0),IF(X3898=$X$5012,1+COUNTIF(U$7:U3897,"&gt;0"),0),0)</f>
        <v>0</v>
      </c>
      <c r="V3898" s="178" t="s">
        <v>4087</v>
      </c>
      <c r="W3898" s="130"/>
      <c r="X3898" s="131"/>
      <c r="Y3898" s="131"/>
      <c r="Z3898" s="206"/>
      <c r="AA3898" s="134"/>
      <c r="AB3898" s="174">
        <f>IF(AC3898="totale",SUMIF(AA$7:AA3898,"somma",Z$7:Z3898)-SUMIF(AC$7:AC3897,"totale",AB$7:AB3897),0)</f>
        <v>0</v>
      </c>
      <c r="AC3898" s="134"/>
      <c r="AD3898" s="194">
        <f t="shared" si="256"/>
        <v>0</v>
      </c>
      <c r="AE3898" s="124" t="str">
        <f t="shared" si="255"/>
        <v/>
      </c>
      <c r="AF3898" s="195" t="str">
        <f t="shared" si="257"/>
        <v/>
      </c>
      <c r="AG3898" s="194" t="str">
        <f t="shared" si="258"/>
        <v/>
      </c>
      <c r="AH3898" s="194">
        <f>IF(AG3898="",0,IF(ISERROR(VLOOKUP(AG3898,AG$7:AG3897,1,FALSE)),1,0))</f>
        <v>0</v>
      </c>
      <c r="AI3898" s="194"/>
    </row>
    <row r="3899" spans="1:35" ht="16.5" customHeight="1">
      <c r="A3899" s="1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75">
        <f>IF(AND($X$5012&lt;&gt;" ",$X$5012&lt;&gt;0),IF(X3899=$X$5012,1+COUNTIF(U$7:U3898,"&gt;0"),0),0)</f>
        <v>0</v>
      </c>
      <c r="V3899" s="178" t="s">
        <v>4088</v>
      </c>
      <c r="W3899" s="130"/>
      <c r="X3899" s="131"/>
      <c r="Y3899" s="131"/>
      <c r="Z3899" s="206"/>
      <c r="AA3899" s="134"/>
      <c r="AB3899" s="174">
        <f>IF(AC3899="totale",SUMIF(AA$7:AA3899,"somma",Z$7:Z3899)-SUMIF(AC$7:AC3898,"totale",AB$7:AB3898),0)</f>
        <v>0</v>
      </c>
      <c r="AC3899" s="134"/>
      <c r="AD3899" s="194">
        <f t="shared" si="256"/>
        <v>0</v>
      </c>
      <c r="AE3899" s="124" t="str">
        <f t="shared" si="255"/>
        <v/>
      </c>
      <c r="AF3899" s="195" t="str">
        <f t="shared" si="257"/>
        <v/>
      </c>
      <c r="AG3899" s="194" t="str">
        <f t="shared" si="258"/>
        <v/>
      </c>
      <c r="AH3899" s="194">
        <f>IF(AG3899="",0,IF(ISERROR(VLOOKUP(AG3899,AG$7:AG3898,1,FALSE)),1,0))</f>
        <v>0</v>
      </c>
      <c r="AI3899" s="194"/>
    </row>
    <row r="3900" spans="1:35" ht="16.5" customHeight="1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75">
        <f>IF(AND($X$5012&lt;&gt;" ",$X$5012&lt;&gt;0),IF(X3900=$X$5012,1+COUNTIF(U$7:U3899,"&gt;0"),0),0)</f>
        <v>0</v>
      </c>
      <c r="V3900" s="178" t="s">
        <v>4089</v>
      </c>
      <c r="W3900" s="130"/>
      <c r="X3900" s="131"/>
      <c r="Y3900" s="131"/>
      <c r="Z3900" s="206"/>
      <c r="AA3900" s="134"/>
      <c r="AB3900" s="174">
        <f>IF(AC3900="totale",SUMIF(AA$7:AA3900,"somma",Z$7:Z3900)-SUMIF(AC$7:AC3899,"totale",AB$7:AB3899),0)</f>
        <v>0</v>
      </c>
      <c r="AC3900" s="134"/>
      <c r="AD3900" s="194">
        <f t="shared" si="256"/>
        <v>0</v>
      </c>
      <c r="AE3900" s="124" t="str">
        <f t="shared" si="255"/>
        <v/>
      </c>
      <c r="AF3900" s="195" t="str">
        <f t="shared" si="257"/>
        <v/>
      </c>
      <c r="AG3900" s="194" t="str">
        <f t="shared" si="258"/>
        <v/>
      </c>
      <c r="AH3900" s="194">
        <f>IF(AG3900="",0,IF(ISERROR(VLOOKUP(AG3900,AG$7:AG3899,1,FALSE)),1,0))</f>
        <v>0</v>
      </c>
      <c r="AI3900" s="194"/>
    </row>
    <row r="3901" spans="1:35" ht="16.5" customHeight="1">
      <c r="A3901" s="1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75">
        <f>IF(AND($X$5012&lt;&gt;" ",$X$5012&lt;&gt;0),IF(X3901=$X$5012,1+COUNTIF(U$7:U3900,"&gt;0"),0),0)</f>
        <v>0</v>
      </c>
      <c r="V3901" s="178" t="s">
        <v>4090</v>
      </c>
      <c r="W3901" s="130"/>
      <c r="X3901" s="131"/>
      <c r="Y3901" s="131"/>
      <c r="Z3901" s="206"/>
      <c r="AA3901" s="134"/>
      <c r="AB3901" s="174">
        <f>IF(AC3901="totale",SUMIF(AA$7:AA3901,"somma",Z$7:Z3901)-SUMIF(AC$7:AC3900,"totale",AB$7:AB3900),0)</f>
        <v>0</v>
      </c>
      <c r="AC3901" s="134"/>
      <c r="AD3901" s="194">
        <f t="shared" si="256"/>
        <v>0</v>
      </c>
      <c r="AE3901" s="124" t="str">
        <f t="shared" si="255"/>
        <v/>
      </c>
      <c r="AF3901" s="195" t="str">
        <f t="shared" si="257"/>
        <v/>
      </c>
      <c r="AG3901" s="194" t="str">
        <f t="shared" si="258"/>
        <v/>
      </c>
      <c r="AH3901" s="194">
        <f>IF(AG3901="",0,IF(ISERROR(VLOOKUP(AG3901,AG$7:AG3900,1,FALSE)),1,0))</f>
        <v>0</v>
      </c>
      <c r="AI3901" s="194"/>
    </row>
    <row r="3902" spans="1:35" ht="16.5" customHeight="1">
      <c r="A3902" s="1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75">
        <f>IF(AND($X$5012&lt;&gt;" ",$X$5012&lt;&gt;0),IF(X3902=$X$5012,1+COUNTIF(U$7:U3901,"&gt;0"),0),0)</f>
        <v>0</v>
      </c>
      <c r="V3902" s="178" t="s">
        <v>4091</v>
      </c>
      <c r="W3902" s="130"/>
      <c r="X3902" s="131"/>
      <c r="Y3902" s="131"/>
      <c r="Z3902" s="206"/>
      <c r="AA3902" s="134"/>
      <c r="AB3902" s="174">
        <f>IF(AC3902="totale",SUMIF(AA$7:AA3902,"somma",Z$7:Z3902)-SUMIF(AC$7:AC3901,"totale",AB$7:AB3901),0)</f>
        <v>0</v>
      </c>
      <c r="AC3902" s="134"/>
      <c r="AD3902" s="194">
        <f t="shared" si="256"/>
        <v>0</v>
      </c>
      <c r="AE3902" s="124" t="str">
        <f t="shared" si="255"/>
        <v/>
      </c>
      <c r="AF3902" s="195" t="str">
        <f t="shared" si="257"/>
        <v/>
      </c>
      <c r="AG3902" s="194" t="str">
        <f t="shared" si="258"/>
        <v/>
      </c>
      <c r="AH3902" s="194">
        <f>IF(AG3902="",0,IF(ISERROR(VLOOKUP(AG3902,AG$7:AG3901,1,FALSE)),1,0))</f>
        <v>0</v>
      </c>
      <c r="AI3902" s="194"/>
    </row>
    <row r="3903" spans="1:35" ht="16.5" customHeight="1">
      <c r="A3903" s="1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75">
        <f>IF(AND($X$5012&lt;&gt;" ",$X$5012&lt;&gt;0),IF(X3903=$X$5012,1+COUNTIF(U$7:U3902,"&gt;0"),0),0)</f>
        <v>0</v>
      </c>
      <c r="V3903" s="178" t="s">
        <v>4092</v>
      </c>
      <c r="W3903" s="130"/>
      <c r="X3903" s="131"/>
      <c r="Y3903" s="131"/>
      <c r="Z3903" s="206"/>
      <c r="AA3903" s="134"/>
      <c r="AB3903" s="174">
        <f>IF(AC3903="totale",SUMIF(AA$7:AA3903,"somma",Z$7:Z3903)-SUMIF(AC$7:AC3902,"totale",AB$7:AB3902),0)</f>
        <v>0</v>
      </c>
      <c r="AC3903" s="134"/>
      <c r="AD3903" s="194">
        <f t="shared" si="256"/>
        <v>0</v>
      </c>
      <c r="AE3903" s="124" t="str">
        <f t="shared" si="255"/>
        <v/>
      </c>
      <c r="AF3903" s="195" t="str">
        <f t="shared" si="257"/>
        <v/>
      </c>
      <c r="AG3903" s="194" t="str">
        <f t="shared" si="258"/>
        <v/>
      </c>
      <c r="AH3903" s="194">
        <f>IF(AG3903="",0,IF(ISERROR(VLOOKUP(AG3903,AG$7:AG3902,1,FALSE)),1,0))</f>
        <v>0</v>
      </c>
      <c r="AI3903" s="194"/>
    </row>
    <row r="3904" spans="1:35" ht="16.5" customHeight="1">
      <c r="A3904" s="1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75">
        <f>IF(AND($X$5012&lt;&gt;" ",$X$5012&lt;&gt;0),IF(X3904=$X$5012,1+COUNTIF(U$7:U3903,"&gt;0"),0),0)</f>
        <v>0</v>
      </c>
      <c r="V3904" s="178" t="s">
        <v>4093</v>
      </c>
      <c r="W3904" s="130"/>
      <c r="X3904" s="131"/>
      <c r="Y3904" s="131"/>
      <c r="Z3904" s="206"/>
      <c r="AA3904" s="134"/>
      <c r="AB3904" s="174">
        <f>IF(AC3904="totale",SUMIF(AA$7:AA3904,"somma",Z$7:Z3904)-SUMIF(AC$7:AC3903,"totale",AB$7:AB3903),0)</f>
        <v>0</v>
      </c>
      <c r="AC3904" s="134"/>
      <c r="AD3904" s="194">
        <f t="shared" si="256"/>
        <v>0</v>
      </c>
      <c r="AE3904" s="124" t="str">
        <f t="shared" si="255"/>
        <v/>
      </c>
      <c r="AF3904" s="195" t="str">
        <f t="shared" si="257"/>
        <v/>
      </c>
      <c r="AG3904" s="194" t="str">
        <f t="shared" si="258"/>
        <v/>
      </c>
      <c r="AH3904" s="194">
        <f>IF(AG3904="",0,IF(ISERROR(VLOOKUP(AG3904,AG$7:AG3903,1,FALSE)),1,0))</f>
        <v>0</v>
      </c>
      <c r="AI3904" s="194"/>
    </row>
    <row r="3905" spans="1:35" ht="16.5" customHeight="1">
      <c r="A3905" s="1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75">
        <f>IF(AND($X$5012&lt;&gt;" ",$X$5012&lt;&gt;0),IF(X3905=$X$5012,1+COUNTIF(U$7:U3904,"&gt;0"),0),0)</f>
        <v>0</v>
      </c>
      <c r="V3905" s="178" t="s">
        <v>4094</v>
      </c>
      <c r="W3905" s="130"/>
      <c r="X3905" s="131"/>
      <c r="Y3905" s="131"/>
      <c r="Z3905" s="206"/>
      <c r="AA3905" s="134"/>
      <c r="AB3905" s="174">
        <f>IF(AC3905="totale",SUMIF(AA$7:AA3905,"somma",Z$7:Z3905)-SUMIF(AC$7:AC3904,"totale",AB$7:AB3904),0)</f>
        <v>0</v>
      </c>
      <c r="AC3905" s="134"/>
      <c r="AD3905" s="194">
        <f t="shared" si="256"/>
        <v>0</v>
      </c>
      <c r="AE3905" s="124" t="str">
        <f t="shared" si="255"/>
        <v/>
      </c>
      <c r="AF3905" s="195" t="str">
        <f t="shared" si="257"/>
        <v/>
      </c>
      <c r="AG3905" s="194" t="str">
        <f t="shared" si="258"/>
        <v/>
      </c>
      <c r="AH3905" s="194">
        <f>IF(AG3905="",0,IF(ISERROR(VLOOKUP(AG3905,AG$7:AG3904,1,FALSE)),1,0))</f>
        <v>0</v>
      </c>
      <c r="AI3905" s="194"/>
    </row>
    <row r="3906" spans="1:35" ht="16.5" customHeight="1">
      <c r="A3906" s="1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75">
        <f>IF(AND($X$5012&lt;&gt;" ",$X$5012&lt;&gt;0),IF(X3906=$X$5012,1+COUNTIF(U$7:U3905,"&gt;0"),0),0)</f>
        <v>0</v>
      </c>
      <c r="V3906" s="178" t="s">
        <v>4095</v>
      </c>
      <c r="W3906" s="130"/>
      <c r="X3906" s="131"/>
      <c r="Y3906" s="131"/>
      <c r="Z3906" s="206"/>
      <c r="AA3906" s="134"/>
      <c r="AB3906" s="174">
        <f>IF(AC3906="totale",SUMIF(AA$7:AA3906,"somma",Z$7:Z3906)-SUMIF(AC$7:AC3905,"totale",AB$7:AB3905),0)</f>
        <v>0</v>
      </c>
      <c r="AC3906" s="134"/>
      <c r="AD3906" s="194">
        <f t="shared" si="256"/>
        <v>0</v>
      </c>
      <c r="AE3906" s="124" t="str">
        <f t="shared" si="255"/>
        <v/>
      </c>
      <c r="AF3906" s="195" t="str">
        <f t="shared" si="257"/>
        <v/>
      </c>
      <c r="AG3906" s="194" t="str">
        <f t="shared" si="258"/>
        <v/>
      </c>
      <c r="AH3906" s="194">
        <f>IF(AG3906="",0,IF(ISERROR(VLOOKUP(AG3906,AG$7:AG3905,1,FALSE)),1,0))</f>
        <v>0</v>
      </c>
      <c r="AI3906" s="194"/>
    </row>
    <row r="3907" spans="1:35" ht="16.5" customHeight="1">
      <c r="A3907" s="1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75">
        <f>IF(AND($X$5012&lt;&gt;" ",$X$5012&lt;&gt;0),IF(X3907=$X$5012,1+COUNTIF(U$7:U3906,"&gt;0"),0),0)</f>
        <v>0</v>
      </c>
      <c r="V3907" s="178" t="s">
        <v>4096</v>
      </c>
      <c r="W3907" s="130"/>
      <c r="X3907" s="131"/>
      <c r="Y3907" s="131"/>
      <c r="Z3907" s="206"/>
      <c r="AA3907" s="134"/>
      <c r="AB3907" s="174">
        <f>IF(AC3907="totale",SUMIF(AA$7:AA3907,"somma",Z$7:Z3907)-SUMIF(AC$7:AC3906,"totale",AB$7:AB3906),0)</f>
        <v>0</v>
      </c>
      <c r="AC3907" s="134"/>
      <c r="AD3907" s="194">
        <f t="shared" si="256"/>
        <v>0</v>
      </c>
      <c r="AE3907" s="124" t="str">
        <f t="shared" si="255"/>
        <v/>
      </c>
      <c r="AF3907" s="195" t="str">
        <f t="shared" si="257"/>
        <v/>
      </c>
      <c r="AG3907" s="194" t="str">
        <f t="shared" si="258"/>
        <v/>
      </c>
      <c r="AH3907" s="194">
        <f>IF(AG3907="",0,IF(ISERROR(VLOOKUP(AG3907,AG$7:AG3906,1,FALSE)),1,0))</f>
        <v>0</v>
      </c>
      <c r="AI3907" s="194"/>
    </row>
    <row r="3908" spans="1:35" ht="16.5" customHeight="1">
      <c r="A3908" s="1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75">
        <f>IF(AND($X$5012&lt;&gt;" ",$X$5012&lt;&gt;0),IF(X3908=$X$5012,1+COUNTIF(U$7:U3907,"&gt;0"),0),0)</f>
        <v>0</v>
      </c>
      <c r="V3908" s="178" t="s">
        <v>4097</v>
      </c>
      <c r="W3908" s="130"/>
      <c r="X3908" s="131"/>
      <c r="Y3908" s="131"/>
      <c r="Z3908" s="206"/>
      <c r="AA3908" s="134"/>
      <c r="AB3908" s="174">
        <f>IF(AC3908="totale",SUMIF(AA$7:AA3908,"somma",Z$7:Z3908)-SUMIF(AC$7:AC3907,"totale",AB$7:AB3907),0)</f>
        <v>0</v>
      </c>
      <c r="AC3908" s="134"/>
      <c r="AD3908" s="194">
        <f t="shared" si="256"/>
        <v>0</v>
      </c>
      <c r="AE3908" s="124" t="str">
        <f t="shared" si="255"/>
        <v/>
      </c>
      <c r="AF3908" s="195" t="str">
        <f t="shared" si="257"/>
        <v/>
      </c>
      <c r="AG3908" s="194" t="str">
        <f t="shared" si="258"/>
        <v/>
      </c>
      <c r="AH3908" s="194">
        <f>IF(AG3908="",0,IF(ISERROR(VLOOKUP(AG3908,AG$7:AG3907,1,FALSE)),1,0))</f>
        <v>0</v>
      </c>
      <c r="AI3908" s="194"/>
    </row>
    <row r="3909" spans="1:35" ht="16.5" customHeight="1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75">
        <f>IF(AND($X$5012&lt;&gt;" ",$X$5012&lt;&gt;0),IF(X3909=$X$5012,1+COUNTIF(U$7:U3908,"&gt;0"),0),0)</f>
        <v>0</v>
      </c>
      <c r="V3909" s="178" t="s">
        <v>4098</v>
      </c>
      <c r="W3909" s="130"/>
      <c r="X3909" s="131"/>
      <c r="Y3909" s="131"/>
      <c r="Z3909" s="206"/>
      <c r="AA3909" s="134"/>
      <c r="AB3909" s="174">
        <f>IF(AC3909="totale",SUMIF(AA$7:AA3909,"somma",Z$7:Z3909)-SUMIF(AC$7:AC3908,"totale",AB$7:AB3908),0)</f>
        <v>0</v>
      </c>
      <c r="AC3909" s="134"/>
      <c r="AD3909" s="194">
        <f t="shared" si="256"/>
        <v>0</v>
      </c>
      <c r="AE3909" s="124" t="str">
        <f t="shared" si="255"/>
        <v/>
      </c>
      <c r="AF3909" s="195" t="str">
        <f t="shared" si="257"/>
        <v/>
      </c>
      <c r="AG3909" s="194" t="str">
        <f t="shared" si="258"/>
        <v/>
      </c>
      <c r="AH3909" s="194">
        <f>IF(AG3909="",0,IF(ISERROR(VLOOKUP(AG3909,AG$7:AG3908,1,FALSE)),1,0))</f>
        <v>0</v>
      </c>
      <c r="AI3909" s="194"/>
    </row>
    <row r="3910" spans="1:35" ht="16.5" customHeight="1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75">
        <f>IF(AND($X$5012&lt;&gt;" ",$X$5012&lt;&gt;0),IF(X3910=$X$5012,1+COUNTIF(U$7:U3909,"&gt;0"),0),0)</f>
        <v>0</v>
      </c>
      <c r="V3910" s="178" t="s">
        <v>4099</v>
      </c>
      <c r="W3910" s="130"/>
      <c r="X3910" s="131"/>
      <c r="Y3910" s="131"/>
      <c r="Z3910" s="206"/>
      <c r="AA3910" s="134"/>
      <c r="AB3910" s="174">
        <f>IF(AC3910="totale",SUMIF(AA$7:AA3910,"somma",Z$7:Z3910)-SUMIF(AC$7:AC3909,"totale",AB$7:AB3909),0)</f>
        <v>0</v>
      </c>
      <c r="AC3910" s="134"/>
      <c r="AD3910" s="194">
        <f t="shared" si="256"/>
        <v>0</v>
      </c>
      <c r="AE3910" s="124" t="str">
        <f t="shared" ref="AE3910:AE3973" si="259">IF(W3910&gt;0,CONCATENATE(MONTH(W3910)&amp;X3910),"")</f>
        <v/>
      </c>
      <c r="AF3910" s="195" t="str">
        <f t="shared" si="257"/>
        <v/>
      </c>
      <c r="AG3910" s="194" t="str">
        <f t="shared" si="258"/>
        <v/>
      </c>
      <c r="AH3910" s="194">
        <f>IF(AG3910="",0,IF(ISERROR(VLOOKUP(AG3910,AG$7:AG3909,1,FALSE)),1,0))</f>
        <v>0</v>
      </c>
      <c r="AI3910" s="194"/>
    </row>
    <row r="3911" spans="1:35" ht="16.5" customHeight="1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75">
        <f>IF(AND($X$5012&lt;&gt;" ",$X$5012&lt;&gt;0),IF(X3911=$X$5012,1+COUNTIF(U$7:U3910,"&gt;0"),0),0)</f>
        <v>0</v>
      </c>
      <c r="V3911" s="178" t="s">
        <v>4100</v>
      </c>
      <c r="W3911" s="130"/>
      <c r="X3911" s="131"/>
      <c r="Y3911" s="131"/>
      <c r="Z3911" s="206"/>
      <c r="AA3911" s="134"/>
      <c r="AB3911" s="174">
        <f>IF(AC3911="totale",SUMIF(AA$7:AA3911,"somma",Z$7:Z3911)-SUMIF(AC$7:AC3910,"totale",AB$7:AB3910),0)</f>
        <v>0</v>
      </c>
      <c r="AC3911" s="134"/>
      <c r="AD3911" s="194">
        <f t="shared" si="256"/>
        <v>0</v>
      </c>
      <c r="AE3911" s="124" t="str">
        <f t="shared" si="259"/>
        <v/>
      </c>
      <c r="AF3911" s="195" t="str">
        <f t="shared" si="257"/>
        <v/>
      </c>
      <c r="AG3911" s="194" t="str">
        <f t="shared" si="258"/>
        <v/>
      </c>
      <c r="AH3911" s="194">
        <f>IF(AG3911="",0,IF(ISERROR(VLOOKUP(AG3911,AG$7:AG3910,1,FALSE)),1,0))</f>
        <v>0</v>
      </c>
      <c r="AI3911" s="194"/>
    </row>
    <row r="3912" spans="1:35" ht="16.5" customHeight="1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75">
        <f>IF(AND($X$5012&lt;&gt;" ",$X$5012&lt;&gt;0),IF(X3912=$X$5012,1+COUNTIF(U$7:U3911,"&gt;0"),0),0)</f>
        <v>0</v>
      </c>
      <c r="V3912" s="178" t="s">
        <v>4101</v>
      </c>
      <c r="W3912" s="130"/>
      <c r="X3912" s="131"/>
      <c r="Y3912" s="131"/>
      <c r="Z3912" s="206"/>
      <c r="AA3912" s="134"/>
      <c r="AB3912" s="174">
        <f>IF(AC3912="totale",SUMIF(AA$7:AA3912,"somma",Z$7:Z3912)-SUMIF(AC$7:AC3911,"totale",AB$7:AB3911),0)</f>
        <v>0</v>
      </c>
      <c r="AC3912" s="134"/>
      <c r="AD3912" s="194">
        <f t="shared" ref="AD3912:AD3975" si="260">IF(ISBLANK(X3912),0,VLOOKUP(X3912,$B$8:$E$57,1,FALSE))</f>
        <v>0</v>
      </c>
      <c r="AE3912" s="124" t="str">
        <f t="shared" si="259"/>
        <v/>
      </c>
      <c r="AF3912" s="195" t="str">
        <f t="shared" ref="AF3912:AF3975" si="261">IF(OR(AND(Z3912&lt;&gt;0,ISBLANK(X3912)),ISERROR(AD3912)),"ERR","")</f>
        <v/>
      </c>
      <c r="AG3912" s="194" t="str">
        <f t="shared" si="258"/>
        <v/>
      </c>
      <c r="AH3912" s="194">
        <f>IF(AG3912="",0,IF(ISERROR(VLOOKUP(AG3912,AG$7:AG3911,1,FALSE)),1,0))</f>
        <v>0</v>
      </c>
      <c r="AI3912" s="194"/>
    </row>
    <row r="3913" spans="1:35" ht="16.5" customHeight="1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75">
        <f>IF(AND($X$5012&lt;&gt;" ",$X$5012&lt;&gt;0),IF(X3913=$X$5012,1+COUNTIF(U$7:U3912,"&gt;0"),0),0)</f>
        <v>0</v>
      </c>
      <c r="V3913" s="178" t="s">
        <v>4102</v>
      </c>
      <c r="W3913" s="130"/>
      <c r="X3913" s="131"/>
      <c r="Y3913" s="131"/>
      <c r="Z3913" s="206"/>
      <c r="AA3913" s="134"/>
      <c r="AB3913" s="174">
        <f>IF(AC3913="totale",SUMIF(AA$7:AA3913,"somma",Z$7:Z3913)-SUMIF(AC$7:AC3912,"totale",AB$7:AB3912),0)</f>
        <v>0</v>
      </c>
      <c r="AC3913" s="134"/>
      <c r="AD3913" s="194">
        <f t="shared" si="260"/>
        <v>0</v>
      </c>
      <c r="AE3913" s="124" t="str">
        <f t="shared" si="259"/>
        <v/>
      </c>
      <c r="AF3913" s="195" t="str">
        <f t="shared" si="261"/>
        <v/>
      </c>
      <c r="AG3913" s="194" t="str">
        <f t="shared" si="258"/>
        <v/>
      </c>
      <c r="AH3913" s="194">
        <f>IF(AG3913="",0,IF(ISERROR(VLOOKUP(AG3913,AG$7:AG3912,1,FALSE)),1,0))</f>
        <v>0</v>
      </c>
      <c r="AI3913" s="194"/>
    </row>
    <row r="3914" spans="1:35" ht="16.5" customHeight="1">
      <c r="A3914" s="1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75">
        <f>IF(AND($X$5012&lt;&gt;" ",$X$5012&lt;&gt;0),IF(X3914=$X$5012,1+COUNTIF(U$7:U3913,"&gt;0"),0),0)</f>
        <v>0</v>
      </c>
      <c r="V3914" s="178" t="s">
        <v>4103</v>
      </c>
      <c r="W3914" s="130"/>
      <c r="X3914" s="131"/>
      <c r="Y3914" s="131"/>
      <c r="Z3914" s="206"/>
      <c r="AA3914" s="134"/>
      <c r="AB3914" s="174">
        <f>IF(AC3914="totale",SUMIF(AA$7:AA3914,"somma",Z$7:Z3914)-SUMIF(AC$7:AC3913,"totale",AB$7:AB3913),0)</f>
        <v>0</v>
      </c>
      <c r="AC3914" s="134"/>
      <c r="AD3914" s="194">
        <f t="shared" si="260"/>
        <v>0</v>
      </c>
      <c r="AE3914" s="124" t="str">
        <f t="shared" si="259"/>
        <v/>
      </c>
      <c r="AF3914" s="195" t="str">
        <f t="shared" si="261"/>
        <v/>
      </c>
      <c r="AG3914" s="194" t="str">
        <f t="shared" ref="AG3914:AG3977" si="262">IF(W3914&gt;0,CONCATENATE(MONTH(W3914),"-",YEAR(W3914)),"")</f>
        <v/>
      </c>
      <c r="AH3914" s="194">
        <f>IF(AG3914="",0,IF(ISERROR(VLOOKUP(AG3914,AG$7:AG3913,1,FALSE)),1,0))</f>
        <v>0</v>
      </c>
      <c r="AI3914" s="194"/>
    </row>
    <row r="3915" spans="1:35" ht="16.5" customHeight="1">
      <c r="A3915" s="1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75">
        <f>IF(AND($X$5012&lt;&gt;" ",$X$5012&lt;&gt;0),IF(X3915=$X$5012,1+COUNTIF(U$7:U3914,"&gt;0"),0),0)</f>
        <v>0</v>
      </c>
      <c r="V3915" s="178" t="s">
        <v>4104</v>
      </c>
      <c r="W3915" s="130"/>
      <c r="X3915" s="131"/>
      <c r="Y3915" s="131"/>
      <c r="Z3915" s="206"/>
      <c r="AA3915" s="134"/>
      <c r="AB3915" s="174">
        <f>IF(AC3915="totale",SUMIF(AA$7:AA3915,"somma",Z$7:Z3915)-SUMIF(AC$7:AC3914,"totale",AB$7:AB3914),0)</f>
        <v>0</v>
      </c>
      <c r="AC3915" s="134"/>
      <c r="AD3915" s="194">
        <f t="shared" si="260"/>
        <v>0</v>
      </c>
      <c r="AE3915" s="124" t="str">
        <f t="shared" si="259"/>
        <v/>
      </c>
      <c r="AF3915" s="195" t="str">
        <f t="shared" si="261"/>
        <v/>
      </c>
      <c r="AG3915" s="194" t="str">
        <f t="shared" si="262"/>
        <v/>
      </c>
      <c r="AH3915" s="194">
        <f>IF(AG3915="",0,IF(ISERROR(VLOOKUP(AG3915,AG$7:AG3914,1,FALSE)),1,0))</f>
        <v>0</v>
      </c>
      <c r="AI3915" s="194"/>
    </row>
    <row r="3916" spans="1:35" ht="16.5" customHeight="1">
      <c r="A3916" s="1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75">
        <f>IF(AND($X$5012&lt;&gt;" ",$X$5012&lt;&gt;0),IF(X3916=$X$5012,1+COUNTIF(U$7:U3915,"&gt;0"),0),0)</f>
        <v>0</v>
      </c>
      <c r="V3916" s="178" t="s">
        <v>4105</v>
      </c>
      <c r="W3916" s="130"/>
      <c r="X3916" s="131"/>
      <c r="Y3916" s="131"/>
      <c r="Z3916" s="206"/>
      <c r="AA3916" s="134"/>
      <c r="AB3916" s="174">
        <f>IF(AC3916="totale",SUMIF(AA$7:AA3916,"somma",Z$7:Z3916)-SUMIF(AC$7:AC3915,"totale",AB$7:AB3915),0)</f>
        <v>0</v>
      </c>
      <c r="AC3916" s="134"/>
      <c r="AD3916" s="194">
        <f t="shared" si="260"/>
        <v>0</v>
      </c>
      <c r="AE3916" s="124" t="str">
        <f t="shared" si="259"/>
        <v/>
      </c>
      <c r="AF3916" s="195" t="str">
        <f t="shared" si="261"/>
        <v/>
      </c>
      <c r="AG3916" s="194" t="str">
        <f t="shared" si="262"/>
        <v/>
      </c>
      <c r="AH3916" s="194">
        <f>IF(AG3916="",0,IF(ISERROR(VLOOKUP(AG3916,AG$7:AG3915,1,FALSE)),1,0))</f>
        <v>0</v>
      </c>
      <c r="AI3916" s="194"/>
    </row>
    <row r="3917" spans="1:35" ht="16.5" customHeight="1">
      <c r="A3917" s="1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75">
        <f>IF(AND($X$5012&lt;&gt;" ",$X$5012&lt;&gt;0),IF(X3917=$X$5012,1+COUNTIF(U$7:U3916,"&gt;0"),0),0)</f>
        <v>0</v>
      </c>
      <c r="V3917" s="178" t="s">
        <v>4106</v>
      </c>
      <c r="W3917" s="130"/>
      <c r="X3917" s="131"/>
      <c r="Y3917" s="131"/>
      <c r="Z3917" s="206"/>
      <c r="AA3917" s="134"/>
      <c r="AB3917" s="174">
        <f>IF(AC3917="totale",SUMIF(AA$7:AA3917,"somma",Z$7:Z3917)-SUMIF(AC$7:AC3916,"totale",AB$7:AB3916),0)</f>
        <v>0</v>
      </c>
      <c r="AC3917" s="134"/>
      <c r="AD3917" s="194">
        <f t="shared" si="260"/>
        <v>0</v>
      </c>
      <c r="AE3917" s="124" t="str">
        <f t="shared" si="259"/>
        <v/>
      </c>
      <c r="AF3917" s="195" t="str">
        <f t="shared" si="261"/>
        <v/>
      </c>
      <c r="AG3917" s="194" t="str">
        <f t="shared" si="262"/>
        <v/>
      </c>
      <c r="AH3917" s="194">
        <f>IF(AG3917="",0,IF(ISERROR(VLOOKUP(AG3917,AG$7:AG3916,1,FALSE)),1,0))</f>
        <v>0</v>
      </c>
      <c r="AI3917" s="194"/>
    </row>
    <row r="3918" spans="1:35" ht="16.5" customHeight="1">
      <c r="A3918" s="1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75">
        <f>IF(AND($X$5012&lt;&gt;" ",$X$5012&lt;&gt;0),IF(X3918=$X$5012,1+COUNTIF(U$7:U3917,"&gt;0"),0),0)</f>
        <v>0</v>
      </c>
      <c r="V3918" s="178" t="s">
        <v>4107</v>
      </c>
      <c r="W3918" s="130"/>
      <c r="X3918" s="131"/>
      <c r="Y3918" s="131"/>
      <c r="Z3918" s="206"/>
      <c r="AA3918" s="134"/>
      <c r="AB3918" s="174">
        <f>IF(AC3918="totale",SUMIF(AA$7:AA3918,"somma",Z$7:Z3918)-SUMIF(AC$7:AC3917,"totale",AB$7:AB3917),0)</f>
        <v>0</v>
      </c>
      <c r="AC3918" s="134"/>
      <c r="AD3918" s="194">
        <f t="shared" si="260"/>
        <v>0</v>
      </c>
      <c r="AE3918" s="124" t="str">
        <f t="shared" si="259"/>
        <v/>
      </c>
      <c r="AF3918" s="195" t="str">
        <f t="shared" si="261"/>
        <v/>
      </c>
      <c r="AG3918" s="194" t="str">
        <f t="shared" si="262"/>
        <v/>
      </c>
      <c r="AH3918" s="194">
        <f>IF(AG3918="",0,IF(ISERROR(VLOOKUP(AG3918,AG$7:AG3917,1,FALSE)),1,0))</f>
        <v>0</v>
      </c>
      <c r="AI3918" s="194"/>
    </row>
    <row r="3919" spans="1:35" ht="16.5" customHeight="1">
      <c r="A3919" s="1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75">
        <f>IF(AND($X$5012&lt;&gt;" ",$X$5012&lt;&gt;0),IF(X3919=$X$5012,1+COUNTIF(U$7:U3918,"&gt;0"),0),0)</f>
        <v>0</v>
      </c>
      <c r="V3919" s="178" t="s">
        <v>4108</v>
      </c>
      <c r="W3919" s="130"/>
      <c r="X3919" s="131"/>
      <c r="Y3919" s="131"/>
      <c r="Z3919" s="206"/>
      <c r="AA3919" s="134"/>
      <c r="AB3919" s="174">
        <f>IF(AC3919="totale",SUMIF(AA$7:AA3919,"somma",Z$7:Z3919)-SUMIF(AC$7:AC3918,"totale",AB$7:AB3918),0)</f>
        <v>0</v>
      </c>
      <c r="AC3919" s="134"/>
      <c r="AD3919" s="194">
        <f t="shared" si="260"/>
        <v>0</v>
      </c>
      <c r="AE3919" s="124" t="str">
        <f t="shared" si="259"/>
        <v/>
      </c>
      <c r="AF3919" s="195" t="str">
        <f t="shared" si="261"/>
        <v/>
      </c>
      <c r="AG3919" s="194" t="str">
        <f t="shared" si="262"/>
        <v/>
      </c>
      <c r="AH3919" s="194">
        <f>IF(AG3919="",0,IF(ISERROR(VLOOKUP(AG3919,AG$7:AG3918,1,FALSE)),1,0))</f>
        <v>0</v>
      </c>
      <c r="AI3919" s="194"/>
    </row>
    <row r="3920" spans="1:35" ht="16.5" customHeight="1">
      <c r="A3920" s="1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75">
        <f>IF(AND($X$5012&lt;&gt;" ",$X$5012&lt;&gt;0),IF(X3920=$X$5012,1+COUNTIF(U$7:U3919,"&gt;0"),0),0)</f>
        <v>0</v>
      </c>
      <c r="V3920" s="178" t="s">
        <v>4109</v>
      </c>
      <c r="W3920" s="130"/>
      <c r="X3920" s="131"/>
      <c r="Y3920" s="131"/>
      <c r="Z3920" s="206"/>
      <c r="AA3920" s="134"/>
      <c r="AB3920" s="174">
        <f>IF(AC3920="totale",SUMIF(AA$7:AA3920,"somma",Z$7:Z3920)-SUMIF(AC$7:AC3919,"totale",AB$7:AB3919),0)</f>
        <v>0</v>
      </c>
      <c r="AC3920" s="134"/>
      <c r="AD3920" s="194">
        <f t="shared" si="260"/>
        <v>0</v>
      </c>
      <c r="AE3920" s="124" t="str">
        <f t="shared" si="259"/>
        <v/>
      </c>
      <c r="AF3920" s="195" t="str">
        <f t="shared" si="261"/>
        <v/>
      </c>
      <c r="AG3920" s="194" t="str">
        <f t="shared" si="262"/>
        <v/>
      </c>
      <c r="AH3920" s="194">
        <f>IF(AG3920="",0,IF(ISERROR(VLOOKUP(AG3920,AG$7:AG3919,1,FALSE)),1,0))</f>
        <v>0</v>
      </c>
      <c r="AI3920" s="194"/>
    </row>
    <row r="3921" spans="1:35" ht="16.5" customHeight="1">
      <c r="A3921" s="1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75">
        <f>IF(AND($X$5012&lt;&gt;" ",$X$5012&lt;&gt;0),IF(X3921=$X$5012,1+COUNTIF(U$7:U3920,"&gt;0"),0),0)</f>
        <v>0</v>
      </c>
      <c r="V3921" s="178" t="s">
        <v>4110</v>
      </c>
      <c r="W3921" s="130"/>
      <c r="X3921" s="131"/>
      <c r="Y3921" s="131"/>
      <c r="Z3921" s="206"/>
      <c r="AA3921" s="134"/>
      <c r="AB3921" s="174">
        <f>IF(AC3921="totale",SUMIF(AA$7:AA3921,"somma",Z$7:Z3921)-SUMIF(AC$7:AC3920,"totale",AB$7:AB3920),0)</f>
        <v>0</v>
      </c>
      <c r="AC3921" s="134"/>
      <c r="AD3921" s="194">
        <f t="shared" si="260"/>
        <v>0</v>
      </c>
      <c r="AE3921" s="124" t="str">
        <f t="shared" si="259"/>
        <v/>
      </c>
      <c r="AF3921" s="195" t="str">
        <f t="shared" si="261"/>
        <v/>
      </c>
      <c r="AG3921" s="194" t="str">
        <f t="shared" si="262"/>
        <v/>
      </c>
      <c r="AH3921" s="194">
        <f>IF(AG3921="",0,IF(ISERROR(VLOOKUP(AG3921,AG$7:AG3920,1,FALSE)),1,0))</f>
        <v>0</v>
      </c>
      <c r="AI3921" s="194"/>
    </row>
    <row r="3922" spans="1:35" ht="16.5" customHeight="1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75">
        <f>IF(AND($X$5012&lt;&gt;" ",$X$5012&lt;&gt;0),IF(X3922=$X$5012,1+COUNTIF(U$7:U3921,"&gt;0"),0),0)</f>
        <v>0</v>
      </c>
      <c r="V3922" s="178" t="s">
        <v>4111</v>
      </c>
      <c r="W3922" s="130"/>
      <c r="X3922" s="131"/>
      <c r="Y3922" s="131"/>
      <c r="Z3922" s="206"/>
      <c r="AA3922" s="134"/>
      <c r="AB3922" s="174">
        <f>IF(AC3922="totale",SUMIF(AA$7:AA3922,"somma",Z$7:Z3922)-SUMIF(AC$7:AC3921,"totale",AB$7:AB3921),0)</f>
        <v>0</v>
      </c>
      <c r="AC3922" s="134"/>
      <c r="AD3922" s="194">
        <f t="shared" si="260"/>
        <v>0</v>
      </c>
      <c r="AE3922" s="124" t="str">
        <f t="shared" si="259"/>
        <v/>
      </c>
      <c r="AF3922" s="195" t="str">
        <f t="shared" si="261"/>
        <v/>
      </c>
      <c r="AG3922" s="194" t="str">
        <f t="shared" si="262"/>
        <v/>
      </c>
      <c r="AH3922" s="194">
        <f>IF(AG3922="",0,IF(ISERROR(VLOOKUP(AG3922,AG$7:AG3921,1,FALSE)),1,0))</f>
        <v>0</v>
      </c>
      <c r="AI3922" s="194"/>
    </row>
    <row r="3923" spans="1:35" ht="16.5" customHeight="1">
      <c r="A3923" s="1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75">
        <f>IF(AND($X$5012&lt;&gt;" ",$X$5012&lt;&gt;0),IF(X3923=$X$5012,1+COUNTIF(U$7:U3922,"&gt;0"),0),0)</f>
        <v>0</v>
      </c>
      <c r="V3923" s="178" t="s">
        <v>4112</v>
      </c>
      <c r="W3923" s="130"/>
      <c r="X3923" s="131"/>
      <c r="Y3923" s="131"/>
      <c r="Z3923" s="206"/>
      <c r="AA3923" s="134"/>
      <c r="AB3923" s="174">
        <f>IF(AC3923="totale",SUMIF(AA$7:AA3923,"somma",Z$7:Z3923)-SUMIF(AC$7:AC3922,"totale",AB$7:AB3922),0)</f>
        <v>0</v>
      </c>
      <c r="AC3923" s="134"/>
      <c r="AD3923" s="194">
        <f t="shared" si="260"/>
        <v>0</v>
      </c>
      <c r="AE3923" s="124" t="str">
        <f t="shared" si="259"/>
        <v/>
      </c>
      <c r="AF3923" s="195" t="str">
        <f t="shared" si="261"/>
        <v/>
      </c>
      <c r="AG3923" s="194" t="str">
        <f t="shared" si="262"/>
        <v/>
      </c>
      <c r="AH3923" s="194">
        <f>IF(AG3923="",0,IF(ISERROR(VLOOKUP(AG3923,AG$7:AG3922,1,FALSE)),1,0))</f>
        <v>0</v>
      </c>
      <c r="AI3923" s="194"/>
    </row>
    <row r="3924" spans="1:35" ht="16.5" customHeight="1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75">
        <f>IF(AND($X$5012&lt;&gt;" ",$X$5012&lt;&gt;0),IF(X3924=$X$5012,1+COUNTIF(U$7:U3923,"&gt;0"),0),0)</f>
        <v>0</v>
      </c>
      <c r="V3924" s="178" t="s">
        <v>4113</v>
      </c>
      <c r="W3924" s="130"/>
      <c r="X3924" s="131"/>
      <c r="Y3924" s="131"/>
      <c r="Z3924" s="206"/>
      <c r="AA3924" s="134"/>
      <c r="AB3924" s="174">
        <f>IF(AC3924="totale",SUMIF(AA$7:AA3924,"somma",Z$7:Z3924)-SUMIF(AC$7:AC3923,"totale",AB$7:AB3923),0)</f>
        <v>0</v>
      </c>
      <c r="AC3924" s="134"/>
      <c r="AD3924" s="194">
        <f t="shared" si="260"/>
        <v>0</v>
      </c>
      <c r="AE3924" s="124" t="str">
        <f t="shared" si="259"/>
        <v/>
      </c>
      <c r="AF3924" s="195" t="str">
        <f t="shared" si="261"/>
        <v/>
      </c>
      <c r="AG3924" s="194" t="str">
        <f t="shared" si="262"/>
        <v/>
      </c>
      <c r="AH3924" s="194">
        <f>IF(AG3924="",0,IF(ISERROR(VLOOKUP(AG3924,AG$7:AG3923,1,FALSE)),1,0))</f>
        <v>0</v>
      </c>
      <c r="AI3924" s="194"/>
    </row>
    <row r="3925" spans="1:35" ht="16.5" customHeight="1">
      <c r="A3925" s="1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75">
        <f>IF(AND($X$5012&lt;&gt;" ",$X$5012&lt;&gt;0),IF(X3925=$X$5012,1+COUNTIF(U$7:U3924,"&gt;0"),0),0)</f>
        <v>0</v>
      </c>
      <c r="V3925" s="178" t="s">
        <v>4114</v>
      </c>
      <c r="W3925" s="130"/>
      <c r="X3925" s="131"/>
      <c r="Y3925" s="131"/>
      <c r="Z3925" s="206"/>
      <c r="AA3925" s="134"/>
      <c r="AB3925" s="174">
        <f>IF(AC3925="totale",SUMIF(AA$7:AA3925,"somma",Z$7:Z3925)-SUMIF(AC$7:AC3924,"totale",AB$7:AB3924),0)</f>
        <v>0</v>
      </c>
      <c r="AC3925" s="134"/>
      <c r="AD3925" s="194">
        <f t="shared" si="260"/>
        <v>0</v>
      </c>
      <c r="AE3925" s="124" t="str">
        <f t="shared" si="259"/>
        <v/>
      </c>
      <c r="AF3925" s="195" t="str">
        <f t="shared" si="261"/>
        <v/>
      </c>
      <c r="AG3925" s="194" t="str">
        <f t="shared" si="262"/>
        <v/>
      </c>
      <c r="AH3925" s="194">
        <f>IF(AG3925="",0,IF(ISERROR(VLOOKUP(AG3925,AG$7:AG3924,1,FALSE)),1,0))</f>
        <v>0</v>
      </c>
      <c r="AI3925" s="194"/>
    </row>
    <row r="3926" spans="1:35" ht="16.5" customHeight="1">
      <c r="A3926" s="1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75">
        <f>IF(AND($X$5012&lt;&gt;" ",$X$5012&lt;&gt;0),IF(X3926=$X$5012,1+COUNTIF(U$7:U3925,"&gt;0"),0),0)</f>
        <v>0</v>
      </c>
      <c r="V3926" s="178" t="s">
        <v>4115</v>
      </c>
      <c r="W3926" s="130"/>
      <c r="X3926" s="131"/>
      <c r="Y3926" s="131"/>
      <c r="Z3926" s="206"/>
      <c r="AA3926" s="134"/>
      <c r="AB3926" s="174">
        <f>IF(AC3926="totale",SUMIF(AA$7:AA3926,"somma",Z$7:Z3926)-SUMIF(AC$7:AC3925,"totale",AB$7:AB3925),0)</f>
        <v>0</v>
      </c>
      <c r="AC3926" s="134"/>
      <c r="AD3926" s="194">
        <f t="shared" si="260"/>
        <v>0</v>
      </c>
      <c r="AE3926" s="124" t="str">
        <f t="shared" si="259"/>
        <v/>
      </c>
      <c r="AF3926" s="195" t="str">
        <f t="shared" si="261"/>
        <v/>
      </c>
      <c r="AG3926" s="194" t="str">
        <f t="shared" si="262"/>
        <v/>
      </c>
      <c r="AH3926" s="194">
        <f>IF(AG3926="",0,IF(ISERROR(VLOOKUP(AG3926,AG$7:AG3925,1,FALSE)),1,0))</f>
        <v>0</v>
      </c>
      <c r="AI3926" s="194"/>
    </row>
    <row r="3927" spans="1:35" ht="16.5" customHeight="1">
      <c r="A3927" s="1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75">
        <f>IF(AND($X$5012&lt;&gt;" ",$X$5012&lt;&gt;0),IF(X3927=$X$5012,1+COUNTIF(U$7:U3926,"&gt;0"),0),0)</f>
        <v>0</v>
      </c>
      <c r="V3927" s="178" t="s">
        <v>4116</v>
      </c>
      <c r="W3927" s="130"/>
      <c r="X3927" s="131"/>
      <c r="Y3927" s="131"/>
      <c r="Z3927" s="206"/>
      <c r="AA3927" s="134"/>
      <c r="AB3927" s="174">
        <f>IF(AC3927="totale",SUMIF(AA$7:AA3927,"somma",Z$7:Z3927)-SUMIF(AC$7:AC3926,"totale",AB$7:AB3926),0)</f>
        <v>0</v>
      </c>
      <c r="AC3927" s="134"/>
      <c r="AD3927" s="194">
        <f t="shared" si="260"/>
        <v>0</v>
      </c>
      <c r="AE3927" s="124" t="str">
        <f t="shared" si="259"/>
        <v/>
      </c>
      <c r="AF3927" s="195" t="str">
        <f t="shared" si="261"/>
        <v/>
      </c>
      <c r="AG3927" s="194" t="str">
        <f t="shared" si="262"/>
        <v/>
      </c>
      <c r="AH3927" s="194">
        <f>IF(AG3927="",0,IF(ISERROR(VLOOKUP(AG3927,AG$7:AG3926,1,FALSE)),1,0))</f>
        <v>0</v>
      </c>
      <c r="AI3927" s="194"/>
    </row>
    <row r="3928" spans="1:35" ht="16.5" customHeight="1">
      <c r="A3928" s="1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75">
        <f>IF(AND($X$5012&lt;&gt;" ",$X$5012&lt;&gt;0),IF(X3928=$X$5012,1+COUNTIF(U$7:U3927,"&gt;0"),0),0)</f>
        <v>0</v>
      </c>
      <c r="V3928" s="178" t="s">
        <v>4117</v>
      </c>
      <c r="W3928" s="130"/>
      <c r="X3928" s="131"/>
      <c r="Y3928" s="131"/>
      <c r="Z3928" s="206"/>
      <c r="AA3928" s="134"/>
      <c r="AB3928" s="174">
        <f>IF(AC3928="totale",SUMIF(AA$7:AA3928,"somma",Z$7:Z3928)-SUMIF(AC$7:AC3927,"totale",AB$7:AB3927),0)</f>
        <v>0</v>
      </c>
      <c r="AC3928" s="134"/>
      <c r="AD3928" s="194">
        <f t="shared" si="260"/>
        <v>0</v>
      </c>
      <c r="AE3928" s="124" t="str">
        <f t="shared" si="259"/>
        <v/>
      </c>
      <c r="AF3928" s="195" t="str">
        <f t="shared" si="261"/>
        <v/>
      </c>
      <c r="AG3928" s="194" t="str">
        <f t="shared" si="262"/>
        <v/>
      </c>
      <c r="AH3928" s="194">
        <f>IF(AG3928="",0,IF(ISERROR(VLOOKUP(AG3928,AG$7:AG3927,1,FALSE)),1,0))</f>
        <v>0</v>
      </c>
      <c r="AI3928" s="194"/>
    </row>
    <row r="3929" spans="1:35" ht="16.5" customHeight="1">
      <c r="A3929" s="1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75">
        <f>IF(AND($X$5012&lt;&gt;" ",$X$5012&lt;&gt;0),IF(X3929=$X$5012,1+COUNTIF(U$7:U3928,"&gt;0"),0),0)</f>
        <v>0</v>
      </c>
      <c r="V3929" s="178" t="s">
        <v>4118</v>
      </c>
      <c r="W3929" s="130"/>
      <c r="X3929" s="131"/>
      <c r="Y3929" s="131"/>
      <c r="Z3929" s="206"/>
      <c r="AA3929" s="134"/>
      <c r="AB3929" s="174">
        <f>IF(AC3929="totale",SUMIF(AA$7:AA3929,"somma",Z$7:Z3929)-SUMIF(AC$7:AC3928,"totale",AB$7:AB3928),0)</f>
        <v>0</v>
      </c>
      <c r="AC3929" s="134"/>
      <c r="AD3929" s="194">
        <f t="shared" si="260"/>
        <v>0</v>
      </c>
      <c r="AE3929" s="124" t="str">
        <f t="shared" si="259"/>
        <v/>
      </c>
      <c r="AF3929" s="195" t="str">
        <f t="shared" si="261"/>
        <v/>
      </c>
      <c r="AG3929" s="194" t="str">
        <f t="shared" si="262"/>
        <v/>
      </c>
      <c r="AH3929" s="194">
        <f>IF(AG3929="",0,IF(ISERROR(VLOOKUP(AG3929,AG$7:AG3928,1,FALSE)),1,0))</f>
        <v>0</v>
      </c>
      <c r="AI3929" s="194"/>
    </row>
    <row r="3930" spans="1:35" ht="16.5" customHeight="1">
      <c r="A3930" s="1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75">
        <f>IF(AND($X$5012&lt;&gt;" ",$X$5012&lt;&gt;0),IF(X3930=$X$5012,1+COUNTIF(U$7:U3929,"&gt;0"),0),0)</f>
        <v>0</v>
      </c>
      <c r="V3930" s="178" t="s">
        <v>4119</v>
      </c>
      <c r="W3930" s="130"/>
      <c r="X3930" s="131"/>
      <c r="Y3930" s="131"/>
      <c r="Z3930" s="206"/>
      <c r="AA3930" s="134"/>
      <c r="AB3930" s="174">
        <f>IF(AC3930="totale",SUMIF(AA$7:AA3930,"somma",Z$7:Z3930)-SUMIF(AC$7:AC3929,"totale",AB$7:AB3929),0)</f>
        <v>0</v>
      </c>
      <c r="AC3930" s="134"/>
      <c r="AD3930" s="194">
        <f t="shared" si="260"/>
        <v>0</v>
      </c>
      <c r="AE3930" s="124" t="str">
        <f t="shared" si="259"/>
        <v/>
      </c>
      <c r="AF3930" s="195" t="str">
        <f t="shared" si="261"/>
        <v/>
      </c>
      <c r="AG3930" s="194" t="str">
        <f t="shared" si="262"/>
        <v/>
      </c>
      <c r="AH3930" s="194">
        <f>IF(AG3930="",0,IF(ISERROR(VLOOKUP(AG3930,AG$7:AG3929,1,FALSE)),1,0))</f>
        <v>0</v>
      </c>
      <c r="AI3930" s="194"/>
    </row>
    <row r="3931" spans="1:35" ht="16.5" customHeight="1">
      <c r="A3931" s="1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75">
        <f>IF(AND($X$5012&lt;&gt;" ",$X$5012&lt;&gt;0),IF(X3931=$X$5012,1+COUNTIF(U$7:U3930,"&gt;0"),0),0)</f>
        <v>0</v>
      </c>
      <c r="V3931" s="178" t="s">
        <v>4120</v>
      </c>
      <c r="W3931" s="130"/>
      <c r="X3931" s="131"/>
      <c r="Y3931" s="131"/>
      <c r="Z3931" s="206"/>
      <c r="AA3931" s="134"/>
      <c r="AB3931" s="174">
        <f>IF(AC3931="totale",SUMIF(AA$7:AA3931,"somma",Z$7:Z3931)-SUMIF(AC$7:AC3930,"totale",AB$7:AB3930),0)</f>
        <v>0</v>
      </c>
      <c r="AC3931" s="134"/>
      <c r="AD3931" s="194">
        <f t="shared" si="260"/>
        <v>0</v>
      </c>
      <c r="AE3931" s="124" t="str">
        <f t="shared" si="259"/>
        <v/>
      </c>
      <c r="AF3931" s="195" t="str">
        <f t="shared" si="261"/>
        <v/>
      </c>
      <c r="AG3931" s="194" t="str">
        <f t="shared" si="262"/>
        <v/>
      </c>
      <c r="AH3931" s="194">
        <f>IF(AG3931="",0,IF(ISERROR(VLOOKUP(AG3931,AG$7:AG3930,1,FALSE)),1,0))</f>
        <v>0</v>
      </c>
      <c r="AI3931" s="194"/>
    </row>
    <row r="3932" spans="1:35" ht="16.5" customHeight="1">
      <c r="A3932" s="1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75">
        <f>IF(AND($X$5012&lt;&gt;" ",$X$5012&lt;&gt;0),IF(X3932=$X$5012,1+COUNTIF(U$7:U3931,"&gt;0"),0),0)</f>
        <v>0</v>
      </c>
      <c r="V3932" s="178" t="s">
        <v>4121</v>
      </c>
      <c r="W3932" s="130"/>
      <c r="X3932" s="131"/>
      <c r="Y3932" s="131"/>
      <c r="Z3932" s="206"/>
      <c r="AA3932" s="134"/>
      <c r="AB3932" s="174">
        <f>IF(AC3932="totale",SUMIF(AA$7:AA3932,"somma",Z$7:Z3932)-SUMIF(AC$7:AC3931,"totale",AB$7:AB3931),0)</f>
        <v>0</v>
      </c>
      <c r="AC3932" s="134"/>
      <c r="AD3932" s="194">
        <f t="shared" si="260"/>
        <v>0</v>
      </c>
      <c r="AE3932" s="124" t="str">
        <f t="shared" si="259"/>
        <v/>
      </c>
      <c r="AF3932" s="195" t="str">
        <f t="shared" si="261"/>
        <v/>
      </c>
      <c r="AG3932" s="194" t="str">
        <f t="shared" si="262"/>
        <v/>
      </c>
      <c r="AH3932" s="194">
        <f>IF(AG3932="",0,IF(ISERROR(VLOOKUP(AG3932,AG$7:AG3931,1,FALSE)),1,0))</f>
        <v>0</v>
      </c>
      <c r="AI3932" s="194"/>
    </row>
    <row r="3933" spans="1:35" ht="16.5" customHeight="1">
      <c r="A3933" s="1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75">
        <f>IF(AND($X$5012&lt;&gt;" ",$X$5012&lt;&gt;0),IF(X3933=$X$5012,1+COUNTIF(U$7:U3932,"&gt;0"),0),0)</f>
        <v>0</v>
      </c>
      <c r="V3933" s="178" t="s">
        <v>4122</v>
      </c>
      <c r="W3933" s="130"/>
      <c r="X3933" s="131"/>
      <c r="Y3933" s="131"/>
      <c r="Z3933" s="206"/>
      <c r="AA3933" s="134"/>
      <c r="AB3933" s="174">
        <f>IF(AC3933="totale",SUMIF(AA$7:AA3933,"somma",Z$7:Z3933)-SUMIF(AC$7:AC3932,"totale",AB$7:AB3932),0)</f>
        <v>0</v>
      </c>
      <c r="AC3933" s="134"/>
      <c r="AD3933" s="194">
        <f t="shared" si="260"/>
        <v>0</v>
      </c>
      <c r="AE3933" s="124" t="str">
        <f t="shared" si="259"/>
        <v/>
      </c>
      <c r="AF3933" s="195" t="str">
        <f t="shared" si="261"/>
        <v/>
      </c>
      <c r="AG3933" s="194" t="str">
        <f t="shared" si="262"/>
        <v/>
      </c>
      <c r="AH3933" s="194">
        <f>IF(AG3933="",0,IF(ISERROR(VLOOKUP(AG3933,AG$7:AG3932,1,FALSE)),1,0))</f>
        <v>0</v>
      </c>
      <c r="AI3933" s="194"/>
    </row>
    <row r="3934" spans="1:35" ht="16.5" customHeight="1">
      <c r="A3934" s="1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75">
        <f>IF(AND($X$5012&lt;&gt;" ",$X$5012&lt;&gt;0),IF(X3934=$X$5012,1+COUNTIF(U$7:U3933,"&gt;0"),0),0)</f>
        <v>0</v>
      </c>
      <c r="V3934" s="178" t="s">
        <v>4123</v>
      </c>
      <c r="W3934" s="130"/>
      <c r="X3934" s="131"/>
      <c r="Y3934" s="131"/>
      <c r="Z3934" s="206"/>
      <c r="AA3934" s="134"/>
      <c r="AB3934" s="174">
        <f>IF(AC3934="totale",SUMIF(AA$7:AA3934,"somma",Z$7:Z3934)-SUMIF(AC$7:AC3933,"totale",AB$7:AB3933),0)</f>
        <v>0</v>
      </c>
      <c r="AC3934" s="134"/>
      <c r="AD3934" s="194">
        <f t="shared" si="260"/>
        <v>0</v>
      </c>
      <c r="AE3934" s="124" t="str">
        <f t="shared" si="259"/>
        <v/>
      </c>
      <c r="AF3934" s="195" t="str">
        <f t="shared" si="261"/>
        <v/>
      </c>
      <c r="AG3934" s="194" t="str">
        <f t="shared" si="262"/>
        <v/>
      </c>
      <c r="AH3934" s="194">
        <f>IF(AG3934="",0,IF(ISERROR(VLOOKUP(AG3934,AG$7:AG3933,1,FALSE)),1,0))</f>
        <v>0</v>
      </c>
      <c r="AI3934" s="194"/>
    </row>
    <row r="3935" spans="1:35" ht="16.5" customHeight="1">
      <c r="A3935" s="1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75">
        <f>IF(AND($X$5012&lt;&gt;" ",$X$5012&lt;&gt;0),IF(X3935=$X$5012,1+COUNTIF(U$7:U3934,"&gt;0"),0),0)</f>
        <v>0</v>
      </c>
      <c r="V3935" s="178" t="s">
        <v>4124</v>
      </c>
      <c r="W3935" s="130"/>
      <c r="X3935" s="131"/>
      <c r="Y3935" s="131"/>
      <c r="Z3935" s="206"/>
      <c r="AA3935" s="134"/>
      <c r="AB3935" s="174">
        <f>IF(AC3935="totale",SUMIF(AA$7:AA3935,"somma",Z$7:Z3935)-SUMIF(AC$7:AC3934,"totale",AB$7:AB3934),0)</f>
        <v>0</v>
      </c>
      <c r="AC3935" s="134"/>
      <c r="AD3935" s="194">
        <f t="shared" si="260"/>
        <v>0</v>
      </c>
      <c r="AE3935" s="124" t="str">
        <f t="shared" si="259"/>
        <v/>
      </c>
      <c r="AF3935" s="195" t="str">
        <f t="shared" si="261"/>
        <v/>
      </c>
      <c r="AG3935" s="194" t="str">
        <f t="shared" si="262"/>
        <v/>
      </c>
      <c r="AH3935" s="194">
        <f>IF(AG3935="",0,IF(ISERROR(VLOOKUP(AG3935,AG$7:AG3934,1,FALSE)),1,0))</f>
        <v>0</v>
      </c>
      <c r="AI3935" s="194"/>
    </row>
    <row r="3936" spans="1:35" ht="16.5" customHeight="1">
      <c r="A3936" s="1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75">
        <f>IF(AND($X$5012&lt;&gt;" ",$X$5012&lt;&gt;0),IF(X3936=$X$5012,1+COUNTIF(U$7:U3935,"&gt;0"),0),0)</f>
        <v>0</v>
      </c>
      <c r="V3936" s="178" t="s">
        <v>4125</v>
      </c>
      <c r="W3936" s="130"/>
      <c r="X3936" s="131"/>
      <c r="Y3936" s="131"/>
      <c r="Z3936" s="206"/>
      <c r="AA3936" s="134"/>
      <c r="AB3936" s="174">
        <f>IF(AC3936="totale",SUMIF(AA$7:AA3936,"somma",Z$7:Z3936)-SUMIF(AC$7:AC3935,"totale",AB$7:AB3935),0)</f>
        <v>0</v>
      </c>
      <c r="AC3936" s="134"/>
      <c r="AD3936" s="194">
        <f t="shared" si="260"/>
        <v>0</v>
      </c>
      <c r="AE3936" s="124" t="str">
        <f t="shared" si="259"/>
        <v/>
      </c>
      <c r="AF3936" s="195" t="str">
        <f t="shared" si="261"/>
        <v/>
      </c>
      <c r="AG3936" s="194" t="str">
        <f t="shared" si="262"/>
        <v/>
      </c>
      <c r="AH3936" s="194">
        <f>IF(AG3936="",0,IF(ISERROR(VLOOKUP(AG3936,AG$7:AG3935,1,FALSE)),1,0))</f>
        <v>0</v>
      </c>
      <c r="AI3936" s="194"/>
    </row>
    <row r="3937" spans="1:35" ht="16.5" customHeight="1">
      <c r="A3937" s="1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75">
        <f>IF(AND($X$5012&lt;&gt;" ",$X$5012&lt;&gt;0),IF(X3937=$X$5012,1+COUNTIF(U$7:U3936,"&gt;0"),0),0)</f>
        <v>0</v>
      </c>
      <c r="V3937" s="178" t="s">
        <v>4126</v>
      </c>
      <c r="W3937" s="130"/>
      <c r="X3937" s="131"/>
      <c r="Y3937" s="131"/>
      <c r="Z3937" s="206"/>
      <c r="AA3937" s="134"/>
      <c r="AB3937" s="174">
        <f>IF(AC3937="totale",SUMIF(AA$7:AA3937,"somma",Z$7:Z3937)-SUMIF(AC$7:AC3936,"totale",AB$7:AB3936),0)</f>
        <v>0</v>
      </c>
      <c r="AC3937" s="134"/>
      <c r="AD3937" s="194">
        <f t="shared" si="260"/>
        <v>0</v>
      </c>
      <c r="AE3937" s="124" t="str">
        <f t="shared" si="259"/>
        <v/>
      </c>
      <c r="AF3937" s="195" t="str">
        <f t="shared" si="261"/>
        <v/>
      </c>
      <c r="AG3937" s="194" t="str">
        <f t="shared" si="262"/>
        <v/>
      </c>
      <c r="AH3937" s="194">
        <f>IF(AG3937="",0,IF(ISERROR(VLOOKUP(AG3937,AG$7:AG3936,1,FALSE)),1,0))</f>
        <v>0</v>
      </c>
      <c r="AI3937" s="194"/>
    </row>
    <row r="3938" spans="1:35" ht="16.5" customHeight="1">
      <c r="A3938" s="1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75">
        <f>IF(AND($X$5012&lt;&gt;" ",$X$5012&lt;&gt;0),IF(X3938=$X$5012,1+COUNTIF(U$7:U3937,"&gt;0"),0),0)</f>
        <v>0</v>
      </c>
      <c r="V3938" s="178" t="s">
        <v>4127</v>
      </c>
      <c r="W3938" s="130"/>
      <c r="X3938" s="131"/>
      <c r="Y3938" s="131"/>
      <c r="Z3938" s="206"/>
      <c r="AA3938" s="134"/>
      <c r="AB3938" s="174">
        <f>IF(AC3938="totale",SUMIF(AA$7:AA3938,"somma",Z$7:Z3938)-SUMIF(AC$7:AC3937,"totale",AB$7:AB3937),0)</f>
        <v>0</v>
      </c>
      <c r="AC3938" s="134"/>
      <c r="AD3938" s="194">
        <f t="shared" si="260"/>
        <v>0</v>
      </c>
      <c r="AE3938" s="124" t="str">
        <f t="shared" si="259"/>
        <v/>
      </c>
      <c r="AF3938" s="195" t="str">
        <f t="shared" si="261"/>
        <v/>
      </c>
      <c r="AG3938" s="194" t="str">
        <f t="shared" si="262"/>
        <v/>
      </c>
      <c r="AH3938" s="194">
        <f>IF(AG3938="",0,IF(ISERROR(VLOOKUP(AG3938,AG$7:AG3937,1,FALSE)),1,0))</f>
        <v>0</v>
      </c>
      <c r="AI3938" s="194"/>
    </row>
    <row r="3939" spans="1:35" ht="16.5" customHeight="1">
      <c r="A3939" s="1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75">
        <f>IF(AND($X$5012&lt;&gt;" ",$X$5012&lt;&gt;0),IF(X3939=$X$5012,1+COUNTIF(U$7:U3938,"&gt;0"),0),0)</f>
        <v>0</v>
      </c>
      <c r="V3939" s="178" t="s">
        <v>4128</v>
      </c>
      <c r="W3939" s="130"/>
      <c r="X3939" s="131"/>
      <c r="Y3939" s="131"/>
      <c r="Z3939" s="206"/>
      <c r="AA3939" s="134"/>
      <c r="AB3939" s="174">
        <f>IF(AC3939="totale",SUMIF(AA$7:AA3939,"somma",Z$7:Z3939)-SUMIF(AC$7:AC3938,"totale",AB$7:AB3938),0)</f>
        <v>0</v>
      </c>
      <c r="AC3939" s="134"/>
      <c r="AD3939" s="194">
        <f t="shared" si="260"/>
        <v>0</v>
      </c>
      <c r="AE3939" s="124" t="str">
        <f t="shared" si="259"/>
        <v/>
      </c>
      <c r="AF3939" s="195" t="str">
        <f t="shared" si="261"/>
        <v/>
      </c>
      <c r="AG3939" s="194" t="str">
        <f t="shared" si="262"/>
        <v/>
      </c>
      <c r="AH3939" s="194">
        <f>IF(AG3939="",0,IF(ISERROR(VLOOKUP(AG3939,AG$7:AG3938,1,FALSE)),1,0))</f>
        <v>0</v>
      </c>
      <c r="AI3939" s="194"/>
    </row>
    <row r="3940" spans="1:35" ht="16.5" customHeight="1">
      <c r="A3940" s="1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75">
        <f>IF(AND($X$5012&lt;&gt;" ",$X$5012&lt;&gt;0),IF(X3940=$X$5012,1+COUNTIF(U$7:U3939,"&gt;0"),0),0)</f>
        <v>0</v>
      </c>
      <c r="V3940" s="178" t="s">
        <v>4129</v>
      </c>
      <c r="W3940" s="130"/>
      <c r="X3940" s="131"/>
      <c r="Y3940" s="131"/>
      <c r="Z3940" s="206"/>
      <c r="AA3940" s="134"/>
      <c r="AB3940" s="174">
        <f>IF(AC3940="totale",SUMIF(AA$7:AA3940,"somma",Z$7:Z3940)-SUMIF(AC$7:AC3939,"totale",AB$7:AB3939),0)</f>
        <v>0</v>
      </c>
      <c r="AC3940" s="134"/>
      <c r="AD3940" s="194">
        <f t="shared" si="260"/>
        <v>0</v>
      </c>
      <c r="AE3940" s="124" t="str">
        <f t="shared" si="259"/>
        <v/>
      </c>
      <c r="AF3940" s="195" t="str">
        <f t="shared" si="261"/>
        <v/>
      </c>
      <c r="AG3940" s="194" t="str">
        <f t="shared" si="262"/>
        <v/>
      </c>
      <c r="AH3940" s="194">
        <f>IF(AG3940="",0,IF(ISERROR(VLOOKUP(AG3940,AG$7:AG3939,1,FALSE)),1,0))</f>
        <v>0</v>
      </c>
      <c r="AI3940" s="194"/>
    </row>
    <row r="3941" spans="1:35" ht="16.5" customHeight="1">
      <c r="A3941" s="1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75">
        <f>IF(AND($X$5012&lt;&gt;" ",$X$5012&lt;&gt;0),IF(X3941=$X$5012,1+COUNTIF(U$7:U3940,"&gt;0"),0),0)</f>
        <v>0</v>
      </c>
      <c r="V3941" s="178" t="s">
        <v>4130</v>
      </c>
      <c r="W3941" s="130"/>
      <c r="X3941" s="131"/>
      <c r="Y3941" s="131"/>
      <c r="Z3941" s="206"/>
      <c r="AA3941" s="134"/>
      <c r="AB3941" s="174">
        <f>IF(AC3941="totale",SUMIF(AA$7:AA3941,"somma",Z$7:Z3941)-SUMIF(AC$7:AC3940,"totale",AB$7:AB3940),0)</f>
        <v>0</v>
      </c>
      <c r="AC3941" s="134"/>
      <c r="AD3941" s="194">
        <f t="shared" si="260"/>
        <v>0</v>
      </c>
      <c r="AE3941" s="124" t="str">
        <f t="shared" si="259"/>
        <v/>
      </c>
      <c r="AF3941" s="195" t="str">
        <f t="shared" si="261"/>
        <v/>
      </c>
      <c r="AG3941" s="194" t="str">
        <f t="shared" si="262"/>
        <v/>
      </c>
      <c r="AH3941" s="194">
        <f>IF(AG3941="",0,IF(ISERROR(VLOOKUP(AG3941,AG$7:AG3940,1,FALSE)),1,0))</f>
        <v>0</v>
      </c>
      <c r="AI3941" s="194"/>
    </row>
    <row r="3942" spans="1:35" ht="16.5" customHeight="1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75">
        <f>IF(AND($X$5012&lt;&gt;" ",$X$5012&lt;&gt;0),IF(X3942=$X$5012,1+COUNTIF(U$7:U3941,"&gt;0"),0),0)</f>
        <v>0</v>
      </c>
      <c r="V3942" s="178" t="s">
        <v>4131</v>
      </c>
      <c r="W3942" s="130"/>
      <c r="X3942" s="131"/>
      <c r="Y3942" s="131"/>
      <c r="Z3942" s="206"/>
      <c r="AA3942" s="134"/>
      <c r="AB3942" s="174">
        <f>IF(AC3942="totale",SUMIF(AA$7:AA3942,"somma",Z$7:Z3942)-SUMIF(AC$7:AC3941,"totale",AB$7:AB3941),0)</f>
        <v>0</v>
      </c>
      <c r="AC3942" s="134"/>
      <c r="AD3942" s="194">
        <f t="shared" si="260"/>
        <v>0</v>
      </c>
      <c r="AE3942" s="124" t="str">
        <f t="shared" si="259"/>
        <v/>
      </c>
      <c r="AF3942" s="195" t="str">
        <f t="shared" si="261"/>
        <v/>
      </c>
      <c r="AG3942" s="194" t="str">
        <f t="shared" si="262"/>
        <v/>
      </c>
      <c r="AH3942" s="194">
        <f>IF(AG3942="",0,IF(ISERROR(VLOOKUP(AG3942,AG$7:AG3941,1,FALSE)),1,0))</f>
        <v>0</v>
      </c>
      <c r="AI3942" s="194"/>
    </row>
    <row r="3943" spans="1:35" ht="16.5" customHeight="1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75">
        <f>IF(AND($X$5012&lt;&gt;" ",$X$5012&lt;&gt;0),IF(X3943=$X$5012,1+COUNTIF(U$7:U3942,"&gt;0"),0),0)</f>
        <v>0</v>
      </c>
      <c r="V3943" s="178" t="s">
        <v>4132</v>
      </c>
      <c r="W3943" s="130"/>
      <c r="X3943" s="131"/>
      <c r="Y3943" s="131"/>
      <c r="Z3943" s="206"/>
      <c r="AA3943" s="134"/>
      <c r="AB3943" s="174">
        <f>IF(AC3943="totale",SUMIF(AA$7:AA3943,"somma",Z$7:Z3943)-SUMIF(AC$7:AC3942,"totale",AB$7:AB3942),0)</f>
        <v>0</v>
      </c>
      <c r="AC3943" s="134"/>
      <c r="AD3943" s="194">
        <f t="shared" si="260"/>
        <v>0</v>
      </c>
      <c r="AE3943" s="124" t="str">
        <f t="shared" si="259"/>
        <v/>
      </c>
      <c r="AF3943" s="195" t="str">
        <f t="shared" si="261"/>
        <v/>
      </c>
      <c r="AG3943" s="194" t="str">
        <f t="shared" si="262"/>
        <v/>
      </c>
      <c r="AH3943" s="194">
        <f>IF(AG3943="",0,IF(ISERROR(VLOOKUP(AG3943,AG$7:AG3942,1,FALSE)),1,0))</f>
        <v>0</v>
      </c>
      <c r="AI3943" s="194"/>
    </row>
    <row r="3944" spans="1:35" ht="16.5" customHeight="1">
      <c r="A3944" s="1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75">
        <f>IF(AND($X$5012&lt;&gt;" ",$X$5012&lt;&gt;0),IF(X3944=$X$5012,1+COUNTIF(U$7:U3943,"&gt;0"),0),0)</f>
        <v>0</v>
      </c>
      <c r="V3944" s="178" t="s">
        <v>4133</v>
      </c>
      <c r="W3944" s="130"/>
      <c r="X3944" s="131"/>
      <c r="Y3944" s="131"/>
      <c r="Z3944" s="206"/>
      <c r="AA3944" s="134"/>
      <c r="AB3944" s="174">
        <f>IF(AC3944="totale",SUMIF(AA$7:AA3944,"somma",Z$7:Z3944)-SUMIF(AC$7:AC3943,"totale",AB$7:AB3943),0)</f>
        <v>0</v>
      </c>
      <c r="AC3944" s="134"/>
      <c r="AD3944" s="194">
        <f t="shared" si="260"/>
        <v>0</v>
      </c>
      <c r="AE3944" s="124" t="str">
        <f t="shared" si="259"/>
        <v/>
      </c>
      <c r="AF3944" s="195" t="str">
        <f t="shared" si="261"/>
        <v/>
      </c>
      <c r="AG3944" s="194" t="str">
        <f t="shared" si="262"/>
        <v/>
      </c>
      <c r="AH3944" s="194">
        <f>IF(AG3944="",0,IF(ISERROR(VLOOKUP(AG3944,AG$7:AG3943,1,FALSE)),1,0))</f>
        <v>0</v>
      </c>
      <c r="AI3944" s="194"/>
    </row>
    <row r="3945" spans="1:35" ht="16.5" customHeight="1">
      <c r="A3945" s="1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75">
        <f>IF(AND($X$5012&lt;&gt;" ",$X$5012&lt;&gt;0),IF(X3945=$X$5012,1+COUNTIF(U$7:U3944,"&gt;0"),0),0)</f>
        <v>0</v>
      </c>
      <c r="V3945" s="178" t="s">
        <v>4134</v>
      </c>
      <c r="W3945" s="130"/>
      <c r="X3945" s="131"/>
      <c r="Y3945" s="131"/>
      <c r="Z3945" s="206"/>
      <c r="AA3945" s="134"/>
      <c r="AB3945" s="174">
        <f>IF(AC3945="totale",SUMIF(AA$7:AA3945,"somma",Z$7:Z3945)-SUMIF(AC$7:AC3944,"totale",AB$7:AB3944),0)</f>
        <v>0</v>
      </c>
      <c r="AC3945" s="134"/>
      <c r="AD3945" s="194">
        <f t="shared" si="260"/>
        <v>0</v>
      </c>
      <c r="AE3945" s="124" t="str">
        <f t="shared" si="259"/>
        <v/>
      </c>
      <c r="AF3945" s="195" t="str">
        <f t="shared" si="261"/>
        <v/>
      </c>
      <c r="AG3945" s="194" t="str">
        <f t="shared" si="262"/>
        <v/>
      </c>
      <c r="AH3945" s="194">
        <f>IF(AG3945="",0,IF(ISERROR(VLOOKUP(AG3945,AG$7:AG3944,1,FALSE)),1,0))</f>
        <v>0</v>
      </c>
      <c r="AI3945" s="194"/>
    </row>
    <row r="3946" spans="1:35" ht="16.5" customHeight="1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75">
        <f>IF(AND($X$5012&lt;&gt;" ",$X$5012&lt;&gt;0),IF(X3946=$X$5012,1+COUNTIF(U$7:U3945,"&gt;0"),0),0)</f>
        <v>0</v>
      </c>
      <c r="V3946" s="178" t="s">
        <v>4135</v>
      </c>
      <c r="W3946" s="130"/>
      <c r="X3946" s="131"/>
      <c r="Y3946" s="131"/>
      <c r="Z3946" s="206"/>
      <c r="AA3946" s="134"/>
      <c r="AB3946" s="174">
        <f>IF(AC3946="totale",SUMIF(AA$7:AA3946,"somma",Z$7:Z3946)-SUMIF(AC$7:AC3945,"totale",AB$7:AB3945),0)</f>
        <v>0</v>
      </c>
      <c r="AC3946" s="134"/>
      <c r="AD3946" s="194">
        <f t="shared" si="260"/>
        <v>0</v>
      </c>
      <c r="AE3946" s="124" t="str">
        <f t="shared" si="259"/>
        <v/>
      </c>
      <c r="AF3946" s="195" t="str">
        <f t="shared" si="261"/>
        <v/>
      </c>
      <c r="AG3946" s="194" t="str">
        <f t="shared" si="262"/>
        <v/>
      </c>
      <c r="AH3946" s="194">
        <f>IF(AG3946="",0,IF(ISERROR(VLOOKUP(AG3946,AG$7:AG3945,1,FALSE)),1,0))</f>
        <v>0</v>
      </c>
      <c r="AI3946" s="194"/>
    </row>
    <row r="3947" spans="1:35" ht="16.5" customHeight="1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75">
        <f>IF(AND($X$5012&lt;&gt;" ",$X$5012&lt;&gt;0),IF(X3947=$X$5012,1+COUNTIF(U$7:U3946,"&gt;0"),0),0)</f>
        <v>0</v>
      </c>
      <c r="V3947" s="178" t="s">
        <v>4136</v>
      </c>
      <c r="W3947" s="130"/>
      <c r="X3947" s="131"/>
      <c r="Y3947" s="131"/>
      <c r="Z3947" s="206"/>
      <c r="AA3947" s="134"/>
      <c r="AB3947" s="174">
        <f>IF(AC3947="totale",SUMIF(AA$7:AA3947,"somma",Z$7:Z3947)-SUMIF(AC$7:AC3946,"totale",AB$7:AB3946),0)</f>
        <v>0</v>
      </c>
      <c r="AC3947" s="134"/>
      <c r="AD3947" s="194">
        <f t="shared" si="260"/>
        <v>0</v>
      </c>
      <c r="AE3947" s="124" t="str">
        <f t="shared" si="259"/>
        <v/>
      </c>
      <c r="AF3947" s="195" t="str">
        <f t="shared" si="261"/>
        <v/>
      </c>
      <c r="AG3947" s="194" t="str">
        <f t="shared" si="262"/>
        <v/>
      </c>
      <c r="AH3947" s="194">
        <f>IF(AG3947="",0,IF(ISERROR(VLOOKUP(AG3947,AG$7:AG3946,1,FALSE)),1,0))</f>
        <v>0</v>
      </c>
      <c r="AI3947" s="194"/>
    </row>
    <row r="3948" spans="1:35" ht="16.5" customHeight="1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75">
        <f>IF(AND($X$5012&lt;&gt;" ",$X$5012&lt;&gt;0),IF(X3948=$X$5012,1+COUNTIF(U$7:U3947,"&gt;0"),0),0)</f>
        <v>0</v>
      </c>
      <c r="V3948" s="178" t="s">
        <v>4137</v>
      </c>
      <c r="W3948" s="130"/>
      <c r="X3948" s="131"/>
      <c r="Y3948" s="131"/>
      <c r="Z3948" s="206"/>
      <c r="AA3948" s="134"/>
      <c r="AB3948" s="174">
        <f>IF(AC3948="totale",SUMIF(AA$7:AA3948,"somma",Z$7:Z3948)-SUMIF(AC$7:AC3947,"totale",AB$7:AB3947),0)</f>
        <v>0</v>
      </c>
      <c r="AC3948" s="134"/>
      <c r="AD3948" s="194">
        <f t="shared" si="260"/>
        <v>0</v>
      </c>
      <c r="AE3948" s="124" t="str">
        <f t="shared" si="259"/>
        <v/>
      </c>
      <c r="AF3948" s="195" t="str">
        <f t="shared" si="261"/>
        <v/>
      </c>
      <c r="AG3948" s="194" t="str">
        <f t="shared" si="262"/>
        <v/>
      </c>
      <c r="AH3948" s="194">
        <f>IF(AG3948="",0,IF(ISERROR(VLOOKUP(AG3948,AG$7:AG3947,1,FALSE)),1,0))</f>
        <v>0</v>
      </c>
      <c r="AI3948" s="194"/>
    </row>
    <row r="3949" spans="1:35" ht="16.5" customHeight="1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75">
        <f>IF(AND($X$5012&lt;&gt;" ",$X$5012&lt;&gt;0),IF(X3949=$X$5012,1+COUNTIF(U$7:U3948,"&gt;0"),0),0)</f>
        <v>0</v>
      </c>
      <c r="V3949" s="178" t="s">
        <v>4138</v>
      </c>
      <c r="W3949" s="130"/>
      <c r="X3949" s="131"/>
      <c r="Y3949" s="131"/>
      <c r="Z3949" s="206"/>
      <c r="AA3949" s="134"/>
      <c r="AB3949" s="174">
        <f>IF(AC3949="totale",SUMIF(AA$7:AA3949,"somma",Z$7:Z3949)-SUMIF(AC$7:AC3948,"totale",AB$7:AB3948),0)</f>
        <v>0</v>
      </c>
      <c r="AC3949" s="134"/>
      <c r="AD3949" s="194">
        <f t="shared" si="260"/>
        <v>0</v>
      </c>
      <c r="AE3949" s="124" t="str">
        <f t="shared" si="259"/>
        <v/>
      </c>
      <c r="AF3949" s="195" t="str">
        <f t="shared" si="261"/>
        <v/>
      </c>
      <c r="AG3949" s="194" t="str">
        <f t="shared" si="262"/>
        <v/>
      </c>
      <c r="AH3949" s="194">
        <f>IF(AG3949="",0,IF(ISERROR(VLOOKUP(AG3949,AG$7:AG3948,1,FALSE)),1,0))</f>
        <v>0</v>
      </c>
      <c r="AI3949" s="194"/>
    </row>
    <row r="3950" spans="1:35" ht="16.5" customHeight="1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75">
        <f>IF(AND($X$5012&lt;&gt;" ",$X$5012&lt;&gt;0),IF(X3950=$X$5012,1+COUNTIF(U$7:U3949,"&gt;0"),0),0)</f>
        <v>0</v>
      </c>
      <c r="V3950" s="178" t="s">
        <v>4139</v>
      </c>
      <c r="W3950" s="130"/>
      <c r="X3950" s="131"/>
      <c r="Y3950" s="131"/>
      <c r="Z3950" s="206"/>
      <c r="AA3950" s="134"/>
      <c r="AB3950" s="174">
        <f>IF(AC3950="totale",SUMIF(AA$7:AA3950,"somma",Z$7:Z3950)-SUMIF(AC$7:AC3949,"totale",AB$7:AB3949),0)</f>
        <v>0</v>
      </c>
      <c r="AC3950" s="134"/>
      <c r="AD3950" s="194">
        <f t="shared" si="260"/>
        <v>0</v>
      </c>
      <c r="AE3950" s="124" t="str">
        <f t="shared" si="259"/>
        <v/>
      </c>
      <c r="AF3950" s="195" t="str">
        <f t="shared" si="261"/>
        <v/>
      </c>
      <c r="AG3950" s="194" t="str">
        <f t="shared" si="262"/>
        <v/>
      </c>
      <c r="AH3950" s="194">
        <f>IF(AG3950="",0,IF(ISERROR(VLOOKUP(AG3950,AG$7:AG3949,1,FALSE)),1,0))</f>
        <v>0</v>
      </c>
      <c r="AI3950" s="194"/>
    </row>
    <row r="3951" spans="1:35" ht="16.5" customHeight="1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75">
        <f>IF(AND($X$5012&lt;&gt;" ",$X$5012&lt;&gt;0),IF(X3951=$X$5012,1+COUNTIF(U$7:U3950,"&gt;0"),0),0)</f>
        <v>0</v>
      </c>
      <c r="V3951" s="178" t="s">
        <v>4140</v>
      </c>
      <c r="W3951" s="130"/>
      <c r="X3951" s="131"/>
      <c r="Y3951" s="131"/>
      <c r="Z3951" s="206"/>
      <c r="AA3951" s="134"/>
      <c r="AB3951" s="174">
        <f>IF(AC3951="totale",SUMIF(AA$7:AA3951,"somma",Z$7:Z3951)-SUMIF(AC$7:AC3950,"totale",AB$7:AB3950),0)</f>
        <v>0</v>
      </c>
      <c r="AC3951" s="134"/>
      <c r="AD3951" s="194">
        <f t="shared" si="260"/>
        <v>0</v>
      </c>
      <c r="AE3951" s="124" t="str">
        <f t="shared" si="259"/>
        <v/>
      </c>
      <c r="AF3951" s="195" t="str">
        <f t="shared" si="261"/>
        <v/>
      </c>
      <c r="AG3951" s="194" t="str">
        <f t="shared" si="262"/>
        <v/>
      </c>
      <c r="AH3951" s="194">
        <f>IF(AG3951="",0,IF(ISERROR(VLOOKUP(AG3951,AG$7:AG3950,1,FALSE)),1,0))</f>
        <v>0</v>
      </c>
      <c r="AI3951" s="194"/>
    </row>
    <row r="3952" spans="1:35" ht="16.5" customHeight="1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75">
        <f>IF(AND($X$5012&lt;&gt;" ",$X$5012&lt;&gt;0),IF(X3952=$X$5012,1+COUNTIF(U$7:U3951,"&gt;0"),0),0)</f>
        <v>0</v>
      </c>
      <c r="V3952" s="178" t="s">
        <v>4141</v>
      </c>
      <c r="W3952" s="130"/>
      <c r="X3952" s="131"/>
      <c r="Y3952" s="131"/>
      <c r="Z3952" s="206"/>
      <c r="AA3952" s="134"/>
      <c r="AB3952" s="174">
        <f>IF(AC3952="totale",SUMIF(AA$7:AA3952,"somma",Z$7:Z3952)-SUMIF(AC$7:AC3951,"totale",AB$7:AB3951),0)</f>
        <v>0</v>
      </c>
      <c r="AC3952" s="134"/>
      <c r="AD3952" s="194">
        <f t="shared" si="260"/>
        <v>0</v>
      </c>
      <c r="AE3952" s="124" t="str">
        <f t="shared" si="259"/>
        <v/>
      </c>
      <c r="AF3952" s="195" t="str">
        <f t="shared" si="261"/>
        <v/>
      </c>
      <c r="AG3952" s="194" t="str">
        <f t="shared" si="262"/>
        <v/>
      </c>
      <c r="AH3952" s="194">
        <f>IF(AG3952="",0,IF(ISERROR(VLOOKUP(AG3952,AG$7:AG3951,1,FALSE)),1,0))</f>
        <v>0</v>
      </c>
      <c r="AI3952" s="194"/>
    </row>
    <row r="3953" spans="1:35" ht="16.5" customHeight="1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75">
        <f>IF(AND($X$5012&lt;&gt;" ",$X$5012&lt;&gt;0),IF(X3953=$X$5012,1+COUNTIF(U$7:U3952,"&gt;0"),0),0)</f>
        <v>0</v>
      </c>
      <c r="V3953" s="178" t="s">
        <v>4142</v>
      </c>
      <c r="W3953" s="130"/>
      <c r="X3953" s="131"/>
      <c r="Y3953" s="131"/>
      <c r="Z3953" s="206"/>
      <c r="AA3953" s="134"/>
      <c r="AB3953" s="174">
        <f>IF(AC3953="totale",SUMIF(AA$7:AA3953,"somma",Z$7:Z3953)-SUMIF(AC$7:AC3952,"totale",AB$7:AB3952),0)</f>
        <v>0</v>
      </c>
      <c r="AC3953" s="134"/>
      <c r="AD3953" s="194">
        <f t="shared" si="260"/>
        <v>0</v>
      </c>
      <c r="AE3953" s="124" t="str">
        <f t="shared" si="259"/>
        <v/>
      </c>
      <c r="AF3953" s="195" t="str">
        <f t="shared" si="261"/>
        <v/>
      </c>
      <c r="AG3953" s="194" t="str">
        <f t="shared" si="262"/>
        <v/>
      </c>
      <c r="AH3953" s="194">
        <f>IF(AG3953="",0,IF(ISERROR(VLOOKUP(AG3953,AG$7:AG3952,1,FALSE)),1,0))</f>
        <v>0</v>
      </c>
      <c r="AI3953" s="194"/>
    </row>
    <row r="3954" spans="1:35" ht="16.5" customHeight="1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75">
        <f>IF(AND($X$5012&lt;&gt;" ",$X$5012&lt;&gt;0),IF(X3954=$X$5012,1+COUNTIF(U$7:U3953,"&gt;0"),0),0)</f>
        <v>0</v>
      </c>
      <c r="V3954" s="178" t="s">
        <v>4143</v>
      </c>
      <c r="W3954" s="130"/>
      <c r="X3954" s="131"/>
      <c r="Y3954" s="131"/>
      <c r="Z3954" s="206"/>
      <c r="AA3954" s="134"/>
      <c r="AB3954" s="174">
        <f>IF(AC3954="totale",SUMIF(AA$7:AA3954,"somma",Z$7:Z3954)-SUMIF(AC$7:AC3953,"totale",AB$7:AB3953),0)</f>
        <v>0</v>
      </c>
      <c r="AC3954" s="134"/>
      <c r="AD3954" s="194">
        <f t="shared" si="260"/>
        <v>0</v>
      </c>
      <c r="AE3954" s="124" t="str">
        <f t="shared" si="259"/>
        <v/>
      </c>
      <c r="AF3954" s="195" t="str">
        <f t="shared" si="261"/>
        <v/>
      </c>
      <c r="AG3954" s="194" t="str">
        <f t="shared" si="262"/>
        <v/>
      </c>
      <c r="AH3954" s="194">
        <f>IF(AG3954="",0,IF(ISERROR(VLOOKUP(AG3954,AG$7:AG3953,1,FALSE)),1,0))</f>
        <v>0</v>
      </c>
      <c r="AI3954" s="194"/>
    </row>
    <row r="3955" spans="1:35" ht="16.5" customHeight="1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75">
        <f>IF(AND($X$5012&lt;&gt;" ",$X$5012&lt;&gt;0),IF(X3955=$X$5012,1+COUNTIF(U$7:U3954,"&gt;0"),0),0)</f>
        <v>0</v>
      </c>
      <c r="V3955" s="178" t="s">
        <v>4144</v>
      </c>
      <c r="W3955" s="130"/>
      <c r="X3955" s="131"/>
      <c r="Y3955" s="131"/>
      <c r="Z3955" s="206"/>
      <c r="AA3955" s="134"/>
      <c r="AB3955" s="174">
        <f>IF(AC3955="totale",SUMIF(AA$7:AA3955,"somma",Z$7:Z3955)-SUMIF(AC$7:AC3954,"totale",AB$7:AB3954),0)</f>
        <v>0</v>
      </c>
      <c r="AC3955" s="134"/>
      <c r="AD3955" s="194">
        <f t="shared" si="260"/>
        <v>0</v>
      </c>
      <c r="AE3955" s="124" t="str">
        <f t="shared" si="259"/>
        <v/>
      </c>
      <c r="AF3955" s="195" t="str">
        <f t="shared" si="261"/>
        <v/>
      </c>
      <c r="AG3955" s="194" t="str">
        <f t="shared" si="262"/>
        <v/>
      </c>
      <c r="AH3955" s="194">
        <f>IF(AG3955="",0,IF(ISERROR(VLOOKUP(AG3955,AG$7:AG3954,1,FALSE)),1,0))</f>
        <v>0</v>
      </c>
      <c r="AI3955" s="194"/>
    </row>
    <row r="3956" spans="1:35" ht="16.5" customHeight="1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75">
        <f>IF(AND($X$5012&lt;&gt;" ",$X$5012&lt;&gt;0),IF(X3956=$X$5012,1+COUNTIF(U$7:U3955,"&gt;0"),0),0)</f>
        <v>0</v>
      </c>
      <c r="V3956" s="178" t="s">
        <v>4145</v>
      </c>
      <c r="W3956" s="130"/>
      <c r="X3956" s="131"/>
      <c r="Y3956" s="131"/>
      <c r="Z3956" s="206"/>
      <c r="AA3956" s="134"/>
      <c r="AB3956" s="174">
        <f>IF(AC3956="totale",SUMIF(AA$7:AA3956,"somma",Z$7:Z3956)-SUMIF(AC$7:AC3955,"totale",AB$7:AB3955),0)</f>
        <v>0</v>
      </c>
      <c r="AC3956" s="134"/>
      <c r="AD3956" s="194">
        <f t="shared" si="260"/>
        <v>0</v>
      </c>
      <c r="AE3956" s="124" t="str">
        <f t="shared" si="259"/>
        <v/>
      </c>
      <c r="AF3956" s="195" t="str">
        <f t="shared" si="261"/>
        <v/>
      </c>
      <c r="AG3956" s="194" t="str">
        <f t="shared" si="262"/>
        <v/>
      </c>
      <c r="AH3956" s="194">
        <f>IF(AG3956="",0,IF(ISERROR(VLOOKUP(AG3956,AG$7:AG3955,1,FALSE)),1,0))</f>
        <v>0</v>
      </c>
      <c r="AI3956" s="194"/>
    </row>
    <row r="3957" spans="1:35" ht="16.5" customHeight="1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75">
        <f>IF(AND($X$5012&lt;&gt;" ",$X$5012&lt;&gt;0),IF(X3957=$X$5012,1+COUNTIF(U$7:U3956,"&gt;0"),0),0)</f>
        <v>0</v>
      </c>
      <c r="V3957" s="178" t="s">
        <v>4146</v>
      </c>
      <c r="W3957" s="130"/>
      <c r="X3957" s="131"/>
      <c r="Y3957" s="131"/>
      <c r="Z3957" s="206"/>
      <c r="AA3957" s="134"/>
      <c r="AB3957" s="174">
        <f>IF(AC3957="totale",SUMIF(AA$7:AA3957,"somma",Z$7:Z3957)-SUMIF(AC$7:AC3956,"totale",AB$7:AB3956),0)</f>
        <v>0</v>
      </c>
      <c r="AC3957" s="134"/>
      <c r="AD3957" s="194">
        <f t="shared" si="260"/>
        <v>0</v>
      </c>
      <c r="AE3957" s="124" t="str">
        <f t="shared" si="259"/>
        <v/>
      </c>
      <c r="AF3957" s="195" t="str">
        <f t="shared" si="261"/>
        <v/>
      </c>
      <c r="AG3957" s="194" t="str">
        <f t="shared" si="262"/>
        <v/>
      </c>
      <c r="AH3957" s="194">
        <f>IF(AG3957="",0,IF(ISERROR(VLOOKUP(AG3957,AG$7:AG3956,1,FALSE)),1,0))</f>
        <v>0</v>
      </c>
      <c r="AI3957" s="194"/>
    </row>
    <row r="3958" spans="1:35" ht="16.5" customHeight="1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75">
        <f>IF(AND($X$5012&lt;&gt;" ",$X$5012&lt;&gt;0),IF(X3958=$X$5012,1+COUNTIF(U$7:U3957,"&gt;0"),0),0)</f>
        <v>0</v>
      </c>
      <c r="V3958" s="178" t="s">
        <v>4147</v>
      </c>
      <c r="W3958" s="130"/>
      <c r="X3958" s="131"/>
      <c r="Y3958" s="131"/>
      <c r="Z3958" s="206"/>
      <c r="AA3958" s="134"/>
      <c r="AB3958" s="174">
        <f>IF(AC3958="totale",SUMIF(AA$7:AA3958,"somma",Z$7:Z3958)-SUMIF(AC$7:AC3957,"totale",AB$7:AB3957),0)</f>
        <v>0</v>
      </c>
      <c r="AC3958" s="134"/>
      <c r="AD3958" s="194">
        <f t="shared" si="260"/>
        <v>0</v>
      </c>
      <c r="AE3958" s="124" t="str">
        <f t="shared" si="259"/>
        <v/>
      </c>
      <c r="AF3958" s="195" t="str">
        <f t="shared" si="261"/>
        <v/>
      </c>
      <c r="AG3958" s="194" t="str">
        <f t="shared" si="262"/>
        <v/>
      </c>
      <c r="AH3958" s="194">
        <f>IF(AG3958="",0,IF(ISERROR(VLOOKUP(AG3958,AG$7:AG3957,1,FALSE)),1,0))</f>
        <v>0</v>
      </c>
      <c r="AI3958" s="194"/>
    </row>
    <row r="3959" spans="1:35" ht="16.5" customHeight="1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75">
        <f>IF(AND($X$5012&lt;&gt;" ",$X$5012&lt;&gt;0),IF(X3959=$X$5012,1+COUNTIF(U$7:U3958,"&gt;0"),0),0)</f>
        <v>0</v>
      </c>
      <c r="V3959" s="178" t="s">
        <v>4148</v>
      </c>
      <c r="W3959" s="130"/>
      <c r="X3959" s="131"/>
      <c r="Y3959" s="131"/>
      <c r="Z3959" s="206"/>
      <c r="AA3959" s="134"/>
      <c r="AB3959" s="174">
        <f>IF(AC3959="totale",SUMIF(AA$7:AA3959,"somma",Z$7:Z3959)-SUMIF(AC$7:AC3958,"totale",AB$7:AB3958),0)</f>
        <v>0</v>
      </c>
      <c r="AC3959" s="134"/>
      <c r="AD3959" s="194">
        <f t="shared" si="260"/>
        <v>0</v>
      </c>
      <c r="AE3959" s="124" t="str">
        <f t="shared" si="259"/>
        <v/>
      </c>
      <c r="AF3959" s="195" t="str">
        <f t="shared" si="261"/>
        <v/>
      </c>
      <c r="AG3959" s="194" t="str">
        <f t="shared" si="262"/>
        <v/>
      </c>
      <c r="AH3959" s="194">
        <f>IF(AG3959="",0,IF(ISERROR(VLOOKUP(AG3959,AG$7:AG3958,1,FALSE)),1,0))</f>
        <v>0</v>
      </c>
      <c r="AI3959" s="194"/>
    </row>
    <row r="3960" spans="1:35" ht="16.5" customHeight="1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75">
        <f>IF(AND($X$5012&lt;&gt;" ",$X$5012&lt;&gt;0),IF(X3960=$X$5012,1+COUNTIF(U$7:U3959,"&gt;0"),0),0)</f>
        <v>0</v>
      </c>
      <c r="V3960" s="178" t="s">
        <v>4149</v>
      </c>
      <c r="W3960" s="130"/>
      <c r="X3960" s="131"/>
      <c r="Y3960" s="131"/>
      <c r="Z3960" s="206"/>
      <c r="AA3960" s="134"/>
      <c r="AB3960" s="174">
        <f>IF(AC3960="totale",SUMIF(AA$7:AA3960,"somma",Z$7:Z3960)-SUMIF(AC$7:AC3959,"totale",AB$7:AB3959),0)</f>
        <v>0</v>
      </c>
      <c r="AC3960" s="134"/>
      <c r="AD3960" s="194">
        <f t="shared" si="260"/>
        <v>0</v>
      </c>
      <c r="AE3960" s="124" t="str">
        <f t="shared" si="259"/>
        <v/>
      </c>
      <c r="AF3960" s="195" t="str">
        <f t="shared" si="261"/>
        <v/>
      </c>
      <c r="AG3960" s="194" t="str">
        <f t="shared" si="262"/>
        <v/>
      </c>
      <c r="AH3960" s="194">
        <f>IF(AG3960="",0,IF(ISERROR(VLOOKUP(AG3960,AG$7:AG3959,1,FALSE)),1,0))</f>
        <v>0</v>
      </c>
      <c r="AI3960" s="194"/>
    </row>
    <row r="3961" spans="1:35" ht="16.5" customHeight="1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75">
        <f>IF(AND($X$5012&lt;&gt;" ",$X$5012&lt;&gt;0),IF(X3961=$X$5012,1+COUNTIF(U$7:U3960,"&gt;0"),0),0)</f>
        <v>0</v>
      </c>
      <c r="V3961" s="178" t="s">
        <v>4150</v>
      </c>
      <c r="W3961" s="130"/>
      <c r="X3961" s="131"/>
      <c r="Y3961" s="131"/>
      <c r="Z3961" s="206"/>
      <c r="AA3961" s="134"/>
      <c r="AB3961" s="174">
        <f>IF(AC3961="totale",SUMIF(AA$7:AA3961,"somma",Z$7:Z3961)-SUMIF(AC$7:AC3960,"totale",AB$7:AB3960),0)</f>
        <v>0</v>
      </c>
      <c r="AC3961" s="134"/>
      <c r="AD3961" s="194">
        <f t="shared" si="260"/>
        <v>0</v>
      </c>
      <c r="AE3961" s="124" t="str">
        <f t="shared" si="259"/>
        <v/>
      </c>
      <c r="AF3961" s="195" t="str">
        <f t="shared" si="261"/>
        <v/>
      </c>
      <c r="AG3961" s="194" t="str">
        <f t="shared" si="262"/>
        <v/>
      </c>
      <c r="AH3961" s="194">
        <f>IF(AG3961="",0,IF(ISERROR(VLOOKUP(AG3961,AG$7:AG3960,1,FALSE)),1,0))</f>
        <v>0</v>
      </c>
      <c r="AI3961" s="194"/>
    </row>
    <row r="3962" spans="1:35" ht="16.5" customHeight="1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75">
        <f>IF(AND($X$5012&lt;&gt;" ",$X$5012&lt;&gt;0),IF(X3962=$X$5012,1+COUNTIF(U$7:U3961,"&gt;0"),0),0)</f>
        <v>0</v>
      </c>
      <c r="V3962" s="178" t="s">
        <v>4151</v>
      </c>
      <c r="W3962" s="130"/>
      <c r="X3962" s="131"/>
      <c r="Y3962" s="131"/>
      <c r="Z3962" s="206"/>
      <c r="AA3962" s="134"/>
      <c r="AB3962" s="174">
        <f>IF(AC3962="totale",SUMIF(AA$7:AA3962,"somma",Z$7:Z3962)-SUMIF(AC$7:AC3961,"totale",AB$7:AB3961),0)</f>
        <v>0</v>
      </c>
      <c r="AC3962" s="134"/>
      <c r="AD3962" s="194">
        <f t="shared" si="260"/>
        <v>0</v>
      </c>
      <c r="AE3962" s="124" t="str">
        <f t="shared" si="259"/>
        <v/>
      </c>
      <c r="AF3962" s="195" t="str">
        <f t="shared" si="261"/>
        <v/>
      </c>
      <c r="AG3962" s="194" t="str">
        <f t="shared" si="262"/>
        <v/>
      </c>
      <c r="AH3962" s="194">
        <f>IF(AG3962="",0,IF(ISERROR(VLOOKUP(AG3962,AG$7:AG3961,1,FALSE)),1,0))</f>
        <v>0</v>
      </c>
      <c r="AI3962" s="194"/>
    </row>
    <row r="3963" spans="1:35" ht="16.5" customHeight="1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75">
        <f>IF(AND($X$5012&lt;&gt;" ",$X$5012&lt;&gt;0),IF(X3963=$X$5012,1+COUNTIF(U$7:U3962,"&gt;0"),0),0)</f>
        <v>0</v>
      </c>
      <c r="V3963" s="178" t="s">
        <v>4152</v>
      </c>
      <c r="W3963" s="130"/>
      <c r="X3963" s="131"/>
      <c r="Y3963" s="131"/>
      <c r="Z3963" s="206"/>
      <c r="AA3963" s="134"/>
      <c r="AB3963" s="174">
        <f>IF(AC3963="totale",SUMIF(AA$7:AA3963,"somma",Z$7:Z3963)-SUMIF(AC$7:AC3962,"totale",AB$7:AB3962),0)</f>
        <v>0</v>
      </c>
      <c r="AC3963" s="134"/>
      <c r="AD3963" s="194">
        <f t="shared" si="260"/>
        <v>0</v>
      </c>
      <c r="AE3963" s="124" t="str">
        <f t="shared" si="259"/>
        <v/>
      </c>
      <c r="AF3963" s="195" t="str">
        <f t="shared" si="261"/>
        <v/>
      </c>
      <c r="AG3963" s="194" t="str">
        <f t="shared" si="262"/>
        <v/>
      </c>
      <c r="AH3963" s="194">
        <f>IF(AG3963="",0,IF(ISERROR(VLOOKUP(AG3963,AG$7:AG3962,1,FALSE)),1,0))</f>
        <v>0</v>
      </c>
      <c r="AI3963" s="194"/>
    </row>
    <row r="3964" spans="1:35" ht="16.5" customHeight="1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75">
        <f>IF(AND($X$5012&lt;&gt;" ",$X$5012&lt;&gt;0),IF(X3964=$X$5012,1+COUNTIF(U$7:U3963,"&gt;0"),0),0)</f>
        <v>0</v>
      </c>
      <c r="V3964" s="178" t="s">
        <v>4153</v>
      </c>
      <c r="W3964" s="130"/>
      <c r="X3964" s="131"/>
      <c r="Y3964" s="131"/>
      <c r="Z3964" s="206"/>
      <c r="AA3964" s="134"/>
      <c r="AB3964" s="174">
        <f>IF(AC3964="totale",SUMIF(AA$7:AA3964,"somma",Z$7:Z3964)-SUMIF(AC$7:AC3963,"totale",AB$7:AB3963),0)</f>
        <v>0</v>
      </c>
      <c r="AC3964" s="134"/>
      <c r="AD3964" s="194">
        <f t="shared" si="260"/>
        <v>0</v>
      </c>
      <c r="AE3964" s="124" t="str">
        <f t="shared" si="259"/>
        <v/>
      </c>
      <c r="AF3964" s="195" t="str">
        <f t="shared" si="261"/>
        <v/>
      </c>
      <c r="AG3964" s="194" t="str">
        <f t="shared" si="262"/>
        <v/>
      </c>
      <c r="AH3964" s="194">
        <f>IF(AG3964="",0,IF(ISERROR(VLOOKUP(AG3964,AG$7:AG3963,1,FALSE)),1,0))</f>
        <v>0</v>
      </c>
      <c r="AI3964" s="194"/>
    </row>
    <row r="3965" spans="1:35" ht="16.5" customHeight="1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75">
        <f>IF(AND($X$5012&lt;&gt;" ",$X$5012&lt;&gt;0),IF(X3965=$X$5012,1+COUNTIF(U$7:U3964,"&gt;0"),0),0)</f>
        <v>0</v>
      </c>
      <c r="V3965" s="178" t="s">
        <v>4154</v>
      </c>
      <c r="W3965" s="130"/>
      <c r="X3965" s="131"/>
      <c r="Y3965" s="131"/>
      <c r="Z3965" s="206"/>
      <c r="AA3965" s="134"/>
      <c r="AB3965" s="174">
        <f>IF(AC3965="totale",SUMIF(AA$7:AA3965,"somma",Z$7:Z3965)-SUMIF(AC$7:AC3964,"totale",AB$7:AB3964),0)</f>
        <v>0</v>
      </c>
      <c r="AC3965" s="134"/>
      <c r="AD3965" s="194">
        <f t="shared" si="260"/>
        <v>0</v>
      </c>
      <c r="AE3965" s="124" t="str">
        <f t="shared" si="259"/>
        <v/>
      </c>
      <c r="AF3965" s="195" t="str">
        <f t="shared" si="261"/>
        <v/>
      </c>
      <c r="AG3965" s="194" t="str">
        <f t="shared" si="262"/>
        <v/>
      </c>
      <c r="AH3965" s="194">
        <f>IF(AG3965="",0,IF(ISERROR(VLOOKUP(AG3965,AG$7:AG3964,1,FALSE)),1,0))</f>
        <v>0</v>
      </c>
      <c r="AI3965" s="194"/>
    </row>
    <row r="3966" spans="1:35" ht="16.5" customHeight="1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75">
        <f>IF(AND($X$5012&lt;&gt;" ",$X$5012&lt;&gt;0),IF(X3966=$X$5012,1+COUNTIF(U$7:U3965,"&gt;0"),0),0)</f>
        <v>0</v>
      </c>
      <c r="V3966" s="178" t="s">
        <v>4155</v>
      </c>
      <c r="W3966" s="130"/>
      <c r="X3966" s="131"/>
      <c r="Y3966" s="131"/>
      <c r="Z3966" s="206"/>
      <c r="AA3966" s="134"/>
      <c r="AB3966" s="174">
        <f>IF(AC3966="totale",SUMIF(AA$7:AA3966,"somma",Z$7:Z3966)-SUMIF(AC$7:AC3965,"totale",AB$7:AB3965),0)</f>
        <v>0</v>
      </c>
      <c r="AC3966" s="134"/>
      <c r="AD3966" s="194">
        <f t="shared" si="260"/>
        <v>0</v>
      </c>
      <c r="AE3966" s="124" t="str">
        <f t="shared" si="259"/>
        <v/>
      </c>
      <c r="AF3966" s="195" t="str">
        <f t="shared" si="261"/>
        <v/>
      </c>
      <c r="AG3966" s="194" t="str">
        <f t="shared" si="262"/>
        <v/>
      </c>
      <c r="AH3966" s="194">
        <f>IF(AG3966="",0,IF(ISERROR(VLOOKUP(AG3966,AG$7:AG3965,1,FALSE)),1,0))</f>
        <v>0</v>
      </c>
      <c r="AI3966" s="194"/>
    </row>
    <row r="3967" spans="1:35" ht="16.5" customHeight="1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75">
        <f>IF(AND($X$5012&lt;&gt;" ",$X$5012&lt;&gt;0),IF(X3967=$X$5012,1+COUNTIF(U$7:U3966,"&gt;0"),0),0)</f>
        <v>0</v>
      </c>
      <c r="V3967" s="178" t="s">
        <v>4156</v>
      </c>
      <c r="W3967" s="130"/>
      <c r="X3967" s="131"/>
      <c r="Y3967" s="131"/>
      <c r="Z3967" s="206"/>
      <c r="AA3967" s="134"/>
      <c r="AB3967" s="174">
        <f>IF(AC3967="totale",SUMIF(AA$7:AA3967,"somma",Z$7:Z3967)-SUMIF(AC$7:AC3966,"totale",AB$7:AB3966),0)</f>
        <v>0</v>
      </c>
      <c r="AC3967" s="134"/>
      <c r="AD3967" s="194">
        <f t="shared" si="260"/>
        <v>0</v>
      </c>
      <c r="AE3967" s="124" t="str">
        <f t="shared" si="259"/>
        <v/>
      </c>
      <c r="AF3967" s="195" t="str">
        <f t="shared" si="261"/>
        <v/>
      </c>
      <c r="AG3967" s="194" t="str">
        <f t="shared" si="262"/>
        <v/>
      </c>
      <c r="AH3967" s="194">
        <f>IF(AG3967="",0,IF(ISERROR(VLOOKUP(AG3967,AG$7:AG3966,1,FALSE)),1,0))</f>
        <v>0</v>
      </c>
      <c r="AI3967" s="194"/>
    </row>
    <row r="3968" spans="1:35" ht="16.5" customHeight="1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75">
        <f>IF(AND($X$5012&lt;&gt;" ",$X$5012&lt;&gt;0),IF(X3968=$X$5012,1+COUNTIF(U$7:U3967,"&gt;0"),0),0)</f>
        <v>0</v>
      </c>
      <c r="V3968" s="178" t="s">
        <v>4157</v>
      </c>
      <c r="W3968" s="130"/>
      <c r="X3968" s="131"/>
      <c r="Y3968" s="131"/>
      <c r="Z3968" s="206"/>
      <c r="AA3968" s="134"/>
      <c r="AB3968" s="174">
        <f>IF(AC3968="totale",SUMIF(AA$7:AA3968,"somma",Z$7:Z3968)-SUMIF(AC$7:AC3967,"totale",AB$7:AB3967),0)</f>
        <v>0</v>
      </c>
      <c r="AC3968" s="134"/>
      <c r="AD3968" s="194">
        <f t="shared" si="260"/>
        <v>0</v>
      </c>
      <c r="AE3968" s="124" t="str">
        <f t="shared" si="259"/>
        <v/>
      </c>
      <c r="AF3968" s="195" t="str">
        <f t="shared" si="261"/>
        <v/>
      </c>
      <c r="AG3968" s="194" t="str">
        <f t="shared" si="262"/>
        <v/>
      </c>
      <c r="AH3968" s="194">
        <f>IF(AG3968="",0,IF(ISERROR(VLOOKUP(AG3968,AG$7:AG3967,1,FALSE)),1,0))</f>
        <v>0</v>
      </c>
      <c r="AI3968" s="194"/>
    </row>
    <row r="3969" spans="1:35" ht="16.5" customHeight="1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75">
        <f>IF(AND($X$5012&lt;&gt;" ",$X$5012&lt;&gt;0),IF(X3969=$X$5012,1+COUNTIF(U$7:U3968,"&gt;0"),0),0)</f>
        <v>0</v>
      </c>
      <c r="V3969" s="178" t="s">
        <v>4158</v>
      </c>
      <c r="W3969" s="130"/>
      <c r="X3969" s="131"/>
      <c r="Y3969" s="131"/>
      <c r="Z3969" s="206"/>
      <c r="AA3969" s="134"/>
      <c r="AB3969" s="174">
        <f>IF(AC3969="totale",SUMIF(AA$7:AA3969,"somma",Z$7:Z3969)-SUMIF(AC$7:AC3968,"totale",AB$7:AB3968),0)</f>
        <v>0</v>
      </c>
      <c r="AC3969" s="134"/>
      <c r="AD3969" s="194">
        <f t="shared" si="260"/>
        <v>0</v>
      </c>
      <c r="AE3969" s="124" t="str">
        <f t="shared" si="259"/>
        <v/>
      </c>
      <c r="AF3969" s="195" t="str">
        <f t="shared" si="261"/>
        <v/>
      </c>
      <c r="AG3969" s="194" t="str">
        <f t="shared" si="262"/>
        <v/>
      </c>
      <c r="AH3969" s="194">
        <f>IF(AG3969="",0,IF(ISERROR(VLOOKUP(AG3969,AG$7:AG3968,1,FALSE)),1,0))</f>
        <v>0</v>
      </c>
      <c r="AI3969" s="194"/>
    </row>
    <row r="3970" spans="1:35" ht="16.5" customHeight="1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75">
        <f>IF(AND($X$5012&lt;&gt;" ",$X$5012&lt;&gt;0),IF(X3970=$X$5012,1+COUNTIF(U$7:U3969,"&gt;0"),0),0)</f>
        <v>0</v>
      </c>
      <c r="V3970" s="178" t="s">
        <v>4159</v>
      </c>
      <c r="W3970" s="130"/>
      <c r="X3970" s="131"/>
      <c r="Y3970" s="131"/>
      <c r="Z3970" s="206"/>
      <c r="AA3970" s="134"/>
      <c r="AB3970" s="174">
        <f>IF(AC3970="totale",SUMIF(AA$7:AA3970,"somma",Z$7:Z3970)-SUMIF(AC$7:AC3969,"totale",AB$7:AB3969),0)</f>
        <v>0</v>
      </c>
      <c r="AC3970" s="134"/>
      <c r="AD3970" s="194">
        <f t="shared" si="260"/>
        <v>0</v>
      </c>
      <c r="AE3970" s="124" t="str">
        <f t="shared" si="259"/>
        <v/>
      </c>
      <c r="AF3970" s="195" t="str">
        <f t="shared" si="261"/>
        <v/>
      </c>
      <c r="AG3970" s="194" t="str">
        <f t="shared" si="262"/>
        <v/>
      </c>
      <c r="AH3970" s="194">
        <f>IF(AG3970="",0,IF(ISERROR(VLOOKUP(AG3970,AG$7:AG3969,1,FALSE)),1,0))</f>
        <v>0</v>
      </c>
      <c r="AI3970" s="194"/>
    </row>
    <row r="3971" spans="1:35" ht="16.5" customHeight="1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75">
        <f>IF(AND($X$5012&lt;&gt;" ",$X$5012&lt;&gt;0),IF(X3971=$X$5012,1+COUNTIF(U$7:U3970,"&gt;0"),0),0)</f>
        <v>0</v>
      </c>
      <c r="V3971" s="178" t="s">
        <v>4160</v>
      </c>
      <c r="W3971" s="130"/>
      <c r="X3971" s="131"/>
      <c r="Y3971" s="131"/>
      <c r="Z3971" s="206"/>
      <c r="AA3971" s="134"/>
      <c r="AB3971" s="174">
        <f>IF(AC3971="totale",SUMIF(AA$7:AA3971,"somma",Z$7:Z3971)-SUMIF(AC$7:AC3970,"totale",AB$7:AB3970),0)</f>
        <v>0</v>
      </c>
      <c r="AC3971" s="134"/>
      <c r="AD3971" s="194">
        <f t="shared" si="260"/>
        <v>0</v>
      </c>
      <c r="AE3971" s="124" t="str">
        <f t="shared" si="259"/>
        <v/>
      </c>
      <c r="AF3971" s="195" t="str">
        <f t="shared" si="261"/>
        <v/>
      </c>
      <c r="AG3971" s="194" t="str">
        <f t="shared" si="262"/>
        <v/>
      </c>
      <c r="AH3971" s="194">
        <f>IF(AG3971="",0,IF(ISERROR(VLOOKUP(AG3971,AG$7:AG3970,1,FALSE)),1,0))</f>
        <v>0</v>
      </c>
      <c r="AI3971" s="194"/>
    </row>
    <row r="3972" spans="1:35" ht="16.5" customHeight="1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75">
        <f>IF(AND($X$5012&lt;&gt;" ",$X$5012&lt;&gt;0),IF(X3972=$X$5012,1+COUNTIF(U$7:U3971,"&gt;0"),0),0)</f>
        <v>0</v>
      </c>
      <c r="V3972" s="178" t="s">
        <v>4161</v>
      </c>
      <c r="W3972" s="130"/>
      <c r="X3972" s="131"/>
      <c r="Y3972" s="131"/>
      <c r="Z3972" s="206"/>
      <c r="AA3972" s="134"/>
      <c r="AB3972" s="174">
        <f>IF(AC3972="totale",SUMIF(AA$7:AA3972,"somma",Z$7:Z3972)-SUMIF(AC$7:AC3971,"totale",AB$7:AB3971),0)</f>
        <v>0</v>
      </c>
      <c r="AC3972" s="134"/>
      <c r="AD3972" s="194">
        <f t="shared" si="260"/>
        <v>0</v>
      </c>
      <c r="AE3972" s="124" t="str">
        <f t="shared" si="259"/>
        <v/>
      </c>
      <c r="AF3972" s="195" t="str">
        <f t="shared" si="261"/>
        <v/>
      </c>
      <c r="AG3972" s="194" t="str">
        <f t="shared" si="262"/>
        <v/>
      </c>
      <c r="AH3972" s="194">
        <f>IF(AG3972="",0,IF(ISERROR(VLOOKUP(AG3972,AG$7:AG3971,1,FALSE)),1,0))</f>
        <v>0</v>
      </c>
      <c r="AI3972" s="194"/>
    </row>
    <row r="3973" spans="1:35" ht="16.5" customHeight="1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75">
        <f>IF(AND($X$5012&lt;&gt;" ",$X$5012&lt;&gt;0),IF(X3973=$X$5012,1+COUNTIF(U$7:U3972,"&gt;0"),0),0)</f>
        <v>0</v>
      </c>
      <c r="V3973" s="178" t="s">
        <v>4162</v>
      </c>
      <c r="W3973" s="130"/>
      <c r="X3973" s="131"/>
      <c r="Y3973" s="131"/>
      <c r="Z3973" s="206"/>
      <c r="AA3973" s="134"/>
      <c r="AB3973" s="174">
        <f>IF(AC3973="totale",SUMIF(AA$7:AA3973,"somma",Z$7:Z3973)-SUMIF(AC$7:AC3972,"totale",AB$7:AB3972),0)</f>
        <v>0</v>
      </c>
      <c r="AC3973" s="134"/>
      <c r="AD3973" s="194">
        <f t="shared" si="260"/>
        <v>0</v>
      </c>
      <c r="AE3973" s="124" t="str">
        <f t="shared" si="259"/>
        <v/>
      </c>
      <c r="AF3973" s="195" t="str">
        <f t="shared" si="261"/>
        <v/>
      </c>
      <c r="AG3973" s="194" t="str">
        <f t="shared" si="262"/>
        <v/>
      </c>
      <c r="AH3973" s="194">
        <f>IF(AG3973="",0,IF(ISERROR(VLOOKUP(AG3973,AG$7:AG3972,1,FALSE)),1,0))</f>
        <v>0</v>
      </c>
      <c r="AI3973" s="194"/>
    </row>
    <row r="3974" spans="1:35" ht="16.5" customHeight="1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75">
        <f>IF(AND($X$5012&lt;&gt;" ",$X$5012&lt;&gt;0),IF(X3974=$X$5012,1+COUNTIF(U$7:U3973,"&gt;0"),0),0)</f>
        <v>0</v>
      </c>
      <c r="V3974" s="178" t="s">
        <v>4163</v>
      </c>
      <c r="W3974" s="130"/>
      <c r="X3974" s="131"/>
      <c r="Y3974" s="131"/>
      <c r="Z3974" s="206"/>
      <c r="AA3974" s="134"/>
      <c r="AB3974" s="174">
        <f>IF(AC3974="totale",SUMIF(AA$7:AA3974,"somma",Z$7:Z3974)-SUMIF(AC$7:AC3973,"totale",AB$7:AB3973),0)</f>
        <v>0</v>
      </c>
      <c r="AC3974" s="134"/>
      <c r="AD3974" s="194">
        <f t="shared" si="260"/>
        <v>0</v>
      </c>
      <c r="AE3974" s="124" t="str">
        <f t="shared" ref="AE3974:AE4037" si="263">IF(W3974&gt;0,CONCATENATE(MONTH(W3974)&amp;X3974),"")</f>
        <v/>
      </c>
      <c r="AF3974" s="195" t="str">
        <f t="shared" si="261"/>
        <v/>
      </c>
      <c r="AG3974" s="194" t="str">
        <f t="shared" si="262"/>
        <v/>
      </c>
      <c r="AH3974" s="194">
        <f>IF(AG3974="",0,IF(ISERROR(VLOOKUP(AG3974,AG$7:AG3973,1,FALSE)),1,0))</f>
        <v>0</v>
      </c>
      <c r="AI3974" s="194"/>
    </row>
    <row r="3975" spans="1:35" ht="16.5" customHeight="1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75">
        <f>IF(AND($X$5012&lt;&gt;" ",$X$5012&lt;&gt;0),IF(X3975=$X$5012,1+COUNTIF(U$7:U3974,"&gt;0"),0),0)</f>
        <v>0</v>
      </c>
      <c r="V3975" s="178" t="s">
        <v>4164</v>
      </c>
      <c r="W3975" s="130"/>
      <c r="X3975" s="131"/>
      <c r="Y3975" s="131"/>
      <c r="Z3975" s="206"/>
      <c r="AA3975" s="134"/>
      <c r="AB3975" s="174">
        <f>IF(AC3975="totale",SUMIF(AA$7:AA3975,"somma",Z$7:Z3975)-SUMIF(AC$7:AC3974,"totale",AB$7:AB3974),0)</f>
        <v>0</v>
      </c>
      <c r="AC3975" s="134"/>
      <c r="AD3975" s="194">
        <f t="shared" si="260"/>
        <v>0</v>
      </c>
      <c r="AE3975" s="124" t="str">
        <f t="shared" si="263"/>
        <v/>
      </c>
      <c r="AF3975" s="195" t="str">
        <f t="shared" si="261"/>
        <v/>
      </c>
      <c r="AG3975" s="194" t="str">
        <f t="shared" si="262"/>
        <v/>
      </c>
      <c r="AH3975" s="194">
        <f>IF(AG3975="",0,IF(ISERROR(VLOOKUP(AG3975,AG$7:AG3974,1,FALSE)),1,0))</f>
        <v>0</v>
      </c>
      <c r="AI3975" s="194"/>
    </row>
    <row r="3976" spans="1:35" ht="16.5" customHeight="1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75">
        <f>IF(AND($X$5012&lt;&gt;" ",$X$5012&lt;&gt;0),IF(X3976=$X$5012,1+COUNTIF(U$7:U3975,"&gt;0"),0),0)</f>
        <v>0</v>
      </c>
      <c r="V3976" s="178" t="s">
        <v>4165</v>
      </c>
      <c r="W3976" s="130"/>
      <c r="X3976" s="131"/>
      <c r="Y3976" s="131"/>
      <c r="Z3976" s="206"/>
      <c r="AA3976" s="134"/>
      <c r="AB3976" s="174">
        <f>IF(AC3976="totale",SUMIF(AA$7:AA3976,"somma",Z$7:Z3976)-SUMIF(AC$7:AC3975,"totale",AB$7:AB3975),0)</f>
        <v>0</v>
      </c>
      <c r="AC3976" s="134"/>
      <c r="AD3976" s="194">
        <f t="shared" ref="AD3976:AD4039" si="264">IF(ISBLANK(X3976),0,VLOOKUP(X3976,$B$8:$E$57,1,FALSE))</f>
        <v>0</v>
      </c>
      <c r="AE3976" s="124" t="str">
        <f t="shared" si="263"/>
        <v/>
      </c>
      <c r="AF3976" s="195" t="str">
        <f t="shared" ref="AF3976:AF4039" si="265">IF(OR(AND(Z3976&lt;&gt;0,ISBLANK(X3976)),ISERROR(AD3976)),"ERR","")</f>
        <v/>
      </c>
      <c r="AG3976" s="194" t="str">
        <f t="shared" si="262"/>
        <v/>
      </c>
      <c r="AH3976" s="194">
        <f>IF(AG3976="",0,IF(ISERROR(VLOOKUP(AG3976,AG$7:AG3975,1,FALSE)),1,0))</f>
        <v>0</v>
      </c>
      <c r="AI3976" s="194"/>
    </row>
    <row r="3977" spans="1:35" ht="16.5" customHeight="1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75">
        <f>IF(AND($X$5012&lt;&gt;" ",$X$5012&lt;&gt;0),IF(X3977=$X$5012,1+COUNTIF(U$7:U3976,"&gt;0"),0),0)</f>
        <v>0</v>
      </c>
      <c r="V3977" s="178" t="s">
        <v>4166</v>
      </c>
      <c r="W3977" s="130"/>
      <c r="X3977" s="131"/>
      <c r="Y3977" s="131"/>
      <c r="Z3977" s="206"/>
      <c r="AA3977" s="134"/>
      <c r="AB3977" s="174">
        <f>IF(AC3977="totale",SUMIF(AA$7:AA3977,"somma",Z$7:Z3977)-SUMIF(AC$7:AC3976,"totale",AB$7:AB3976),0)</f>
        <v>0</v>
      </c>
      <c r="AC3977" s="134"/>
      <c r="AD3977" s="194">
        <f t="shared" si="264"/>
        <v>0</v>
      </c>
      <c r="AE3977" s="124" t="str">
        <f t="shared" si="263"/>
        <v/>
      </c>
      <c r="AF3977" s="195" t="str">
        <f t="shared" si="265"/>
        <v/>
      </c>
      <c r="AG3977" s="194" t="str">
        <f t="shared" si="262"/>
        <v/>
      </c>
      <c r="AH3977" s="194">
        <f>IF(AG3977="",0,IF(ISERROR(VLOOKUP(AG3977,AG$7:AG3976,1,FALSE)),1,0))</f>
        <v>0</v>
      </c>
      <c r="AI3977" s="194"/>
    </row>
    <row r="3978" spans="1:35" ht="16.5" customHeight="1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75">
        <f>IF(AND($X$5012&lt;&gt;" ",$X$5012&lt;&gt;0),IF(X3978=$X$5012,1+COUNTIF(U$7:U3977,"&gt;0"),0),0)</f>
        <v>0</v>
      </c>
      <c r="V3978" s="178" t="s">
        <v>4167</v>
      </c>
      <c r="W3978" s="130"/>
      <c r="X3978" s="131"/>
      <c r="Y3978" s="131"/>
      <c r="Z3978" s="206"/>
      <c r="AA3978" s="134"/>
      <c r="AB3978" s="174">
        <f>IF(AC3978="totale",SUMIF(AA$7:AA3978,"somma",Z$7:Z3978)-SUMIF(AC$7:AC3977,"totale",AB$7:AB3977),0)</f>
        <v>0</v>
      </c>
      <c r="AC3978" s="134"/>
      <c r="AD3978" s="194">
        <f t="shared" si="264"/>
        <v>0</v>
      </c>
      <c r="AE3978" s="124" t="str">
        <f t="shared" si="263"/>
        <v/>
      </c>
      <c r="AF3978" s="195" t="str">
        <f t="shared" si="265"/>
        <v/>
      </c>
      <c r="AG3978" s="194" t="str">
        <f t="shared" ref="AG3978:AG4041" si="266">IF(W3978&gt;0,CONCATENATE(MONTH(W3978),"-",YEAR(W3978)),"")</f>
        <v/>
      </c>
      <c r="AH3978" s="194">
        <f>IF(AG3978="",0,IF(ISERROR(VLOOKUP(AG3978,AG$7:AG3977,1,FALSE)),1,0))</f>
        <v>0</v>
      </c>
      <c r="AI3978" s="194"/>
    </row>
    <row r="3979" spans="1:35" ht="16.5" customHeight="1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75">
        <f>IF(AND($X$5012&lt;&gt;" ",$X$5012&lt;&gt;0),IF(X3979=$X$5012,1+COUNTIF(U$7:U3978,"&gt;0"),0),0)</f>
        <v>0</v>
      </c>
      <c r="V3979" s="178" t="s">
        <v>4168</v>
      </c>
      <c r="W3979" s="130"/>
      <c r="X3979" s="131"/>
      <c r="Y3979" s="131"/>
      <c r="Z3979" s="206"/>
      <c r="AA3979" s="134"/>
      <c r="AB3979" s="174">
        <f>IF(AC3979="totale",SUMIF(AA$7:AA3979,"somma",Z$7:Z3979)-SUMIF(AC$7:AC3978,"totale",AB$7:AB3978),0)</f>
        <v>0</v>
      </c>
      <c r="AC3979" s="134"/>
      <c r="AD3979" s="194">
        <f t="shared" si="264"/>
        <v>0</v>
      </c>
      <c r="AE3979" s="124" t="str">
        <f t="shared" si="263"/>
        <v/>
      </c>
      <c r="AF3979" s="195" t="str">
        <f t="shared" si="265"/>
        <v/>
      </c>
      <c r="AG3979" s="194" t="str">
        <f t="shared" si="266"/>
        <v/>
      </c>
      <c r="AH3979" s="194">
        <f>IF(AG3979="",0,IF(ISERROR(VLOOKUP(AG3979,AG$7:AG3978,1,FALSE)),1,0))</f>
        <v>0</v>
      </c>
      <c r="AI3979" s="194"/>
    </row>
    <row r="3980" spans="1:35" ht="16.5" customHeight="1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75">
        <f>IF(AND($X$5012&lt;&gt;" ",$X$5012&lt;&gt;0),IF(X3980=$X$5012,1+COUNTIF(U$7:U3979,"&gt;0"),0),0)</f>
        <v>0</v>
      </c>
      <c r="V3980" s="178" t="s">
        <v>4169</v>
      </c>
      <c r="W3980" s="130"/>
      <c r="X3980" s="131"/>
      <c r="Y3980" s="131"/>
      <c r="Z3980" s="206"/>
      <c r="AA3980" s="134"/>
      <c r="AB3980" s="174">
        <f>IF(AC3980="totale",SUMIF(AA$7:AA3980,"somma",Z$7:Z3980)-SUMIF(AC$7:AC3979,"totale",AB$7:AB3979),0)</f>
        <v>0</v>
      </c>
      <c r="AC3980" s="134"/>
      <c r="AD3980" s="194">
        <f t="shared" si="264"/>
        <v>0</v>
      </c>
      <c r="AE3980" s="124" t="str">
        <f t="shared" si="263"/>
        <v/>
      </c>
      <c r="AF3980" s="195" t="str">
        <f t="shared" si="265"/>
        <v/>
      </c>
      <c r="AG3980" s="194" t="str">
        <f t="shared" si="266"/>
        <v/>
      </c>
      <c r="AH3980" s="194">
        <f>IF(AG3980="",0,IF(ISERROR(VLOOKUP(AG3980,AG$7:AG3979,1,FALSE)),1,0))</f>
        <v>0</v>
      </c>
      <c r="AI3980" s="194"/>
    </row>
    <row r="3981" spans="1:35" ht="16.5" customHeight="1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75">
        <f>IF(AND($X$5012&lt;&gt;" ",$X$5012&lt;&gt;0),IF(X3981=$X$5012,1+COUNTIF(U$7:U3980,"&gt;0"),0),0)</f>
        <v>0</v>
      </c>
      <c r="V3981" s="178" t="s">
        <v>4170</v>
      </c>
      <c r="W3981" s="130"/>
      <c r="X3981" s="131"/>
      <c r="Y3981" s="131"/>
      <c r="Z3981" s="206"/>
      <c r="AA3981" s="134"/>
      <c r="AB3981" s="174">
        <f>IF(AC3981="totale",SUMIF(AA$7:AA3981,"somma",Z$7:Z3981)-SUMIF(AC$7:AC3980,"totale",AB$7:AB3980),0)</f>
        <v>0</v>
      </c>
      <c r="AC3981" s="134"/>
      <c r="AD3981" s="194">
        <f t="shared" si="264"/>
        <v>0</v>
      </c>
      <c r="AE3981" s="124" t="str">
        <f t="shared" si="263"/>
        <v/>
      </c>
      <c r="AF3981" s="195" t="str">
        <f t="shared" si="265"/>
        <v/>
      </c>
      <c r="AG3981" s="194" t="str">
        <f t="shared" si="266"/>
        <v/>
      </c>
      <c r="AH3981" s="194">
        <f>IF(AG3981="",0,IF(ISERROR(VLOOKUP(AG3981,AG$7:AG3980,1,FALSE)),1,0))</f>
        <v>0</v>
      </c>
      <c r="AI3981" s="194"/>
    </row>
    <row r="3982" spans="1:35" ht="16.5" customHeight="1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75">
        <f>IF(AND($X$5012&lt;&gt;" ",$X$5012&lt;&gt;0),IF(X3982=$X$5012,1+COUNTIF(U$7:U3981,"&gt;0"),0),0)</f>
        <v>0</v>
      </c>
      <c r="V3982" s="178" t="s">
        <v>4171</v>
      </c>
      <c r="W3982" s="130"/>
      <c r="X3982" s="131"/>
      <c r="Y3982" s="131"/>
      <c r="Z3982" s="206"/>
      <c r="AA3982" s="134"/>
      <c r="AB3982" s="174">
        <f>IF(AC3982="totale",SUMIF(AA$7:AA3982,"somma",Z$7:Z3982)-SUMIF(AC$7:AC3981,"totale",AB$7:AB3981),0)</f>
        <v>0</v>
      </c>
      <c r="AC3982" s="134"/>
      <c r="AD3982" s="194">
        <f t="shared" si="264"/>
        <v>0</v>
      </c>
      <c r="AE3982" s="124" t="str">
        <f t="shared" si="263"/>
        <v/>
      </c>
      <c r="AF3982" s="195" t="str">
        <f t="shared" si="265"/>
        <v/>
      </c>
      <c r="AG3982" s="194" t="str">
        <f t="shared" si="266"/>
        <v/>
      </c>
      <c r="AH3982" s="194">
        <f>IF(AG3982="",0,IF(ISERROR(VLOOKUP(AG3982,AG$7:AG3981,1,FALSE)),1,0))</f>
        <v>0</v>
      </c>
      <c r="AI3982" s="194"/>
    </row>
    <row r="3983" spans="1:35" ht="16.5" customHeight="1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75">
        <f>IF(AND($X$5012&lt;&gt;" ",$X$5012&lt;&gt;0),IF(X3983=$X$5012,1+COUNTIF(U$7:U3982,"&gt;0"),0),0)</f>
        <v>0</v>
      </c>
      <c r="V3983" s="178" t="s">
        <v>4172</v>
      </c>
      <c r="W3983" s="130"/>
      <c r="X3983" s="131"/>
      <c r="Y3983" s="131"/>
      <c r="Z3983" s="206"/>
      <c r="AA3983" s="134"/>
      <c r="AB3983" s="174">
        <f>IF(AC3983="totale",SUMIF(AA$7:AA3983,"somma",Z$7:Z3983)-SUMIF(AC$7:AC3982,"totale",AB$7:AB3982),0)</f>
        <v>0</v>
      </c>
      <c r="AC3983" s="134"/>
      <c r="AD3983" s="194">
        <f t="shared" si="264"/>
        <v>0</v>
      </c>
      <c r="AE3983" s="124" t="str">
        <f t="shared" si="263"/>
        <v/>
      </c>
      <c r="AF3983" s="195" t="str">
        <f t="shared" si="265"/>
        <v/>
      </c>
      <c r="AG3983" s="194" t="str">
        <f t="shared" si="266"/>
        <v/>
      </c>
      <c r="AH3983" s="194">
        <f>IF(AG3983="",0,IF(ISERROR(VLOOKUP(AG3983,AG$7:AG3982,1,FALSE)),1,0))</f>
        <v>0</v>
      </c>
      <c r="AI3983" s="194"/>
    </row>
    <row r="3984" spans="1:35" ht="16.5" customHeight="1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75">
        <f>IF(AND($X$5012&lt;&gt;" ",$X$5012&lt;&gt;0),IF(X3984=$X$5012,1+COUNTIF(U$7:U3983,"&gt;0"),0),0)</f>
        <v>0</v>
      </c>
      <c r="V3984" s="178" t="s">
        <v>4173</v>
      </c>
      <c r="W3984" s="130"/>
      <c r="X3984" s="131"/>
      <c r="Y3984" s="131"/>
      <c r="Z3984" s="206"/>
      <c r="AA3984" s="134"/>
      <c r="AB3984" s="174">
        <f>IF(AC3984="totale",SUMIF(AA$7:AA3984,"somma",Z$7:Z3984)-SUMIF(AC$7:AC3983,"totale",AB$7:AB3983),0)</f>
        <v>0</v>
      </c>
      <c r="AC3984" s="134"/>
      <c r="AD3984" s="194">
        <f t="shared" si="264"/>
        <v>0</v>
      </c>
      <c r="AE3984" s="124" t="str">
        <f t="shared" si="263"/>
        <v/>
      </c>
      <c r="AF3984" s="195" t="str">
        <f t="shared" si="265"/>
        <v/>
      </c>
      <c r="AG3984" s="194" t="str">
        <f t="shared" si="266"/>
        <v/>
      </c>
      <c r="AH3984" s="194">
        <f>IF(AG3984="",0,IF(ISERROR(VLOOKUP(AG3984,AG$7:AG3983,1,FALSE)),1,0))</f>
        <v>0</v>
      </c>
      <c r="AI3984" s="194"/>
    </row>
    <row r="3985" spans="1:35" ht="16.5" customHeight="1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75">
        <f>IF(AND($X$5012&lt;&gt;" ",$X$5012&lt;&gt;0),IF(X3985=$X$5012,1+COUNTIF(U$7:U3984,"&gt;0"),0),0)</f>
        <v>0</v>
      </c>
      <c r="V3985" s="178" t="s">
        <v>4174</v>
      </c>
      <c r="W3985" s="130"/>
      <c r="X3985" s="131"/>
      <c r="Y3985" s="131"/>
      <c r="Z3985" s="206"/>
      <c r="AA3985" s="134"/>
      <c r="AB3985" s="174">
        <f>IF(AC3985="totale",SUMIF(AA$7:AA3985,"somma",Z$7:Z3985)-SUMIF(AC$7:AC3984,"totale",AB$7:AB3984),0)</f>
        <v>0</v>
      </c>
      <c r="AC3985" s="134"/>
      <c r="AD3985" s="194">
        <f t="shared" si="264"/>
        <v>0</v>
      </c>
      <c r="AE3985" s="124" t="str">
        <f t="shared" si="263"/>
        <v/>
      </c>
      <c r="AF3985" s="195" t="str">
        <f t="shared" si="265"/>
        <v/>
      </c>
      <c r="AG3985" s="194" t="str">
        <f t="shared" si="266"/>
        <v/>
      </c>
      <c r="AH3985" s="194">
        <f>IF(AG3985="",0,IF(ISERROR(VLOOKUP(AG3985,AG$7:AG3984,1,FALSE)),1,0))</f>
        <v>0</v>
      </c>
      <c r="AI3985" s="194"/>
    </row>
    <row r="3986" spans="1:35" ht="16.5" customHeight="1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75">
        <f>IF(AND($X$5012&lt;&gt;" ",$X$5012&lt;&gt;0),IF(X3986=$X$5012,1+COUNTIF(U$7:U3985,"&gt;0"),0),0)</f>
        <v>0</v>
      </c>
      <c r="V3986" s="178" t="s">
        <v>4175</v>
      </c>
      <c r="W3986" s="130"/>
      <c r="X3986" s="131"/>
      <c r="Y3986" s="131"/>
      <c r="Z3986" s="206"/>
      <c r="AA3986" s="134"/>
      <c r="AB3986" s="174">
        <f>IF(AC3986="totale",SUMIF(AA$7:AA3986,"somma",Z$7:Z3986)-SUMIF(AC$7:AC3985,"totale",AB$7:AB3985),0)</f>
        <v>0</v>
      </c>
      <c r="AC3986" s="134"/>
      <c r="AD3986" s="194">
        <f t="shared" si="264"/>
        <v>0</v>
      </c>
      <c r="AE3986" s="124" t="str">
        <f t="shared" si="263"/>
        <v/>
      </c>
      <c r="AF3986" s="195" t="str">
        <f t="shared" si="265"/>
        <v/>
      </c>
      <c r="AG3986" s="194" t="str">
        <f t="shared" si="266"/>
        <v/>
      </c>
      <c r="AH3986" s="194">
        <f>IF(AG3986="",0,IF(ISERROR(VLOOKUP(AG3986,AG$7:AG3985,1,FALSE)),1,0))</f>
        <v>0</v>
      </c>
      <c r="AI3986" s="194"/>
    </row>
    <row r="3987" spans="1:35" ht="16.5" customHeight="1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75">
        <f>IF(AND($X$5012&lt;&gt;" ",$X$5012&lt;&gt;0),IF(X3987=$X$5012,1+COUNTIF(U$7:U3986,"&gt;0"),0),0)</f>
        <v>0</v>
      </c>
      <c r="V3987" s="178" t="s">
        <v>4176</v>
      </c>
      <c r="W3987" s="130"/>
      <c r="X3987" s="131"/>
      <c r="Y3987" s="131"/>
      <c r="Z3987" s="206"/>
      <c r="AA3987" s="134"/>
      <c r="AB3987" s="174">
        <f>IF(AC3987="totale",SUMIF(AA$7:AA3987,"somma",Z$7:Z3987)-SUMIF(AC$7:AC3986,"totale",AB$7:AB3986),0)</f>
        <v>0</v>
      </c>
      <c r="AC3987" s="134"/>
      <c r="AD3987" s="194">
        <f t="shared" si="264"/>
        <v>0</v>
      </c>
      <c r="AE3987" s="124" t="str">
        <f t="shared" si="263"/>
        <v/>
      </c>
      <c r="AF3987" s="195" t="str">
        <f t="shared" si="265"/>
        <v/>
      </c>
      <c r="AG3987" s="194" t="str">
        <f t="shared" si="266"/>
        <v/>
      </c>
      <c r="AH3987" s="194">
        <f>IF(AG3987="",0,IF(ISERROR(VLOOKUP(AG3987,AG$7:AG3986,1,FALSE)),1,0))</f>
        <v>0</v>
      </c>
      <c r="AI3987" s="194"/>
    </row>
    <row r="3988" spans="1:35" ht="16.5" customHeight="1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75">
        <f>IF(AND($X$5012&lt;&gt;" ",$X$5012&lt;&gt;0),IF(X3988=$X$5012,1+COUNTIF(U$7:U3987,"&gt;0"),0),0)</f>
        <v>0</v>
      </c>
      <c r="V3988" s="178" t="s">
        <v>4177</v>
      </c>
      <c r="W3988" s="130"/>
      <c r="X3988" s="131"/>
      <c r="Y3988" s="131"/>
      <c r="Z3988" s="206"/>
      <c r="AA3988" s="134"/>
      <c r="AB3988" s="174">
        <f>IF(AC3988="totale",SUMIF(AA$7:AA3988,"somma",Z$7:Z3988)-SUMIF(AC$7:AC3987,"totale",AB$7:AB3987),0)</f>
        <v>0</v>
      </c>
      <c r="AC3988" s="134"/>
      <c r="AD3988" s="194">
        <f t="shared" si="264"/>
        <v>0</v>
      </c>
      <c r="AE3988" s="124" t="str">
        <f t="shared" si="263"/>
        <v/>
      </c>
      <c r="AF3988" s="195" t="str">
        <f t="shared" si="265"/>
        <v/>
      </c>
      <c r="AG3988" s="194" t="str">
        <f t="shared" si="266"/>
        <v/>
      </c>
      <c r="AH3988" s="194">
        <f>IF(AG3988="",0,IF(ISERROR(VLOOKUP(AG3988,AG$7:AG3987,1,FALSE)),1,0))</f>
        <v>0</v>
      </c>
      <c r="AI3988" s="194"/>
    </row>
    <row r="3989" spans="1:35" ht="16.5" customHeight="1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75">
        <f>IF(AND($X$5012&lt;&gt;" ",$X$5012&lt;&gt;0),IF(X3989=$X$5012,1+COUNTIF(U$7:U3988,"&gt;0"),0),0)</f>
        <v>0</v>
      </c>
      <c r="V3989" s="178" t="s">
        <v>4178</v>
      </c>
      <c r="W3989" s="130"/>
      <c r="X3989" s="131"/>
      <c r="Y3989" s="131"/>
      <c r="Z3989" s="206"/>
      <c r="AA3989" s="134"/>
      <c r="AB3989" s="174">
        <f>IF(AC3989="totale",SUMIF(AA$7:AA3989,"somma",Z$7:Z3989)-SUMIF(AC$7:AC3988,"totale",AB$7:AB3988),0)</f>
        <v>0</v>
      </c>
      <c r="AC3989" s="134"/>
      <c r="AD3989" s="194">
        <f t="shared" si="264"/>
        <v>0</v>
      </c>
      <c r="AE3989" s="124" t="str">
        <f t="shared" si="263"/>
        <v/>
      </c>
      <c r="AF3989" s="195" t="str">
        <f t="shared" si="265"/>
        <v/>
      </c>
      <c r="AG3989" s="194" t="str">
        <f t="shared" si="266"/>
        <v/>
      </c>
      <c r="AH3989" s="194">
        <f>IF(AG3989="",0,IF(ISERROR(VLOOKUP(AG3989,AG$7:AG3988,1,FALSE)),1,0))</f>
        <v>0</v>
      </c>
      <c r="AI3989" s="194"/>
    </row>
    <row r="3990" spans="1:35" ht="16.5" customHeight="1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75">
        <f>IF(AND($X$5012&lt;&gt;" ",$X$5012&lt;&gt;0),IF(X3990=$X$5012,1+COUNTIF(U$7:U3989,"&gt;0"),0),0)</f>
        <v>0</v>
      </c>
      <c r="V3990" s="178" t="s">
        <v>4179</v>
      </c>
      <c r="W3990" s="130"/>
      <c r="X3990" s="131"/>
      <c r="Y3990" s="131"/>
      <c r="Z3990" s="206"/>
      <c r="AA3990" s="134"/>
      <c r="AB3990" s="174">
        <f>IF(AC3990="totale",SUMIF(AA$7:AA3990,"somma",Z$7:Z3990)-SUMIF(AC$7:AC3989,"totale",AB$7:AB3989),0)</f>
        <v>0</v>
      </c>
      <c r="AC3990" s="134"/>
      <c r="AD3990" s="194">
        <f t="shared" si="264"/>
        <v>0</v>
      </c>
      <c r="AE3990" s="124" t="str">
        <f t="shared" si="263"/>
        <v/>
      </c>
      <c r="AF3990" s="195" t="str">
        <f t="shared" si="265"/>
        <v/>
      </c>
      <c r="AG3990" s="194" t="str">
        <f t="shared" si="266"/>
        <v/>
      </c>
      <c r="AH3990" s="194">
        <f>IF(AG3990="",0,IF(ISERROR(VLOOKUP(AG3990,AG$7:AG3989,1,FALSE)),1,0))</f>
        <v>0</v>
      </c>
      <c r="AI3990" s="194"/>
    </row>
    <row r="3991" spans="1:35" ht="16.5" customHeight="1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75">
        <f>IF(AND($X$5012&lt;&gt;" ",$X$5012&lt;&gt;0),IF(X3991=$X$5012,1+COUNTIF(U$7:U3990,"&gt;0"),0),0)</f>
        <v>0</v>
      </c>
      <c r="V3991" s="178" t="s">
        <v>4180</v>
      </c>
      <c r="W3991" s="130"/>
      <c r="X3991" s="131"/>
      <c r="Y3991" s="131"/>
      <c r="Z3991" s="206"/>
      <c r="AA3991" s="134"/>
      <c r="AB3991" s="174">
        <f>IF(AC3991="totale",SUMIF(AA$7:AA3991,"somma",Z$7:Z3991)-SUMIF(AC$7:AC3990,"totale",AB$7:AB3990),0)</f>
        <v>0</v>
      </c>
      <c r="AC3991" s="134"/>
      <c r="AD3991" s="194">
        <f t="shared" si="264"/>
        <v>0</v>
      </c>
      <c r="AE3991" s="124" t="str">
        <f t="shared" si="263"/>
        <v/>
      </c>
      <c r="AF3991" s="195" t="str">
        <f t="shared" si="265"/>
        <v/>
      </c>
      <c r="AG3991" s="194" t="str">
        <f t="shared" si="266"/>
        <v/>
      </c>
      <c r="AH3991" s="194">
        <f>IF(AG3991="",0,IF(ISERROR(VLOOKUP(AG3991,AG$7:AG3990,1,FALSE)),1,0))</f>
        <v>0</v>
      </c>
      <c r="AI3991" s="194"/>
    </row>
    <row r="3992" spans="1:35" ht="16.5" customHeight="1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75">
        <f>IF(AND($X$5012&lt;&gt;" ",$X$5012&lt;&gt;0),IF(X3992=$X$5012,1+COUNTIF(U$7:U3991,"&gt;0"),0),0)</f>
        <v>0</v>
      </c>
      <c r="V3992" s="178" t="s">
        <v>4181</v>
      </c>
      <c r="W3992" s="130"/>
      <c r="X3992" s="131"/>
      <c r="Y3992" s="131"/>
      <c r="Z3992" s="206"/>
      <c r="AA3992" s="134"/>
      <c r="AB3992" s="174">
        <f>IF(AC3992="totale",SUMIF(AA$7:AA3992,"somma",Z$7:Z3992)-SUMIF(AC$7:AC3991,"totale",AB$7:AB3991),0)</f>
        <v>0</v>
      </c>
      <c r="AC3992" s="134"/>
      <c r="AD3992" s="194">
        <f t="shared" si="264"/>
        <v>0</v>
      </c>
      <c r="AE3992" s="124" t="str">
        <f t="shared" si="263"/>
        <v/>
      </c>
      <c r="AF3992" s="195" t="str">
        <f t="shared" si="265"/>
        <v/>
      </c>
      <c r="AG3992" s="194" t="str">
        <f t="shared" si="266"/>
        <v/>
      </c>
      <c r="AH3992" s="194">
        <f>IF(AG3992="",0,IF(ISERROR(VLOOKUP(AG3992,AG$7:AG3991,1,FALSE)),1,0))</f>
        <v>0</v>
      </c>
      <c r="AI3992" s="194"/>
    </row>
    <row r="3993" spans="1:35" ht="16.5" customHeight="1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75">
        <f>IF(AND($X$5012&lt;&gt;" ",$X$5012&lt;&gt;0),IF(X3993=$X$5012,1+COUNTIF(U$7:U3992,"&gt;0"),0),0)</f>
        <v>0</v>
      </c>
      <c r="V3993" s="178" t="s">
        <v>4182</v>
      </c>
      <c r="W3993" s="130"/>
      <c r="X3993" s="131"/>
      <c r="Y3993" s="131"/>
      <c r="Z3993" s="206"/>
      <c r="AA3993" s="134"/>
      <c r="AB3993" s="174">
        <f>IF(AC3993="totale",SUMIF(AA$7:AA3993,"somma",Z$7:Z3993)-SUMIF(AC$7:AC3992,"totale",AB$7:AB3992),0)</f>
        <v>0</v>
      </c>
      <c r="AC3993" s="134"/>
      <c r="AD3993" s="194">
        <f t="shared" si="264"/>
        <v>0</v>
      </c>
      <c r="AE3993" s="124" t="str">
        <f t="shared" si="263"/>
        <v/>
      </c>
      <c r="AF3993" s="195" t="str">
        <f t="shared" si="265"/>
        <v/>
      </c>
      <c r="AG3993" s="194" t="str">
        <f t="shared" si="266"/>
        <v/>
      </c>
      <c r="AH3993" s="194">
        <f>IF(AG3993="",0,IF(ISERROR(VLOOKUP(AG3993,AG$7:AG3992,1,FALSE)),1,0))</f>
        <v>0</v>
      </c>
      <c r="AI3993" s="194"/>
    </row>
    <row r="3994" spans="1:35" ht="16.5" customHeight="1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75">
        <f>IF(AND($X$5012&lt;&gt;" ",$X$5012&lt;&gt;0),IF(X3994=$X$5012,1+COUNTIF(U$7:U3993,"&gt;0"),0),0)</f>
        <v>0</v>
      </c>
      <c r="V3994" s="178" t="s">
        <v>4183</v>
      </c>
      <c r="W3994" s="130"/>
      <c r="X3994" s="131"/>
      <c r="Y3994" s="131"/>
      <c r="Z3994" s="206"/>
      <c r="AA3994" s="134"/>
      <c r="AB3994" s="174">
        <f>IF(AC3994="totale",SUMIF(AA$7:AA3994,"somma",Z$7:Z3994)-SUMIF(AC$7:AC3993,"totale",AB$7:AB3993),0)</f>
        <v>0</v>
      </c>
      <c r="AC3994" s="134"/>
      <c r="AD3994" s="194">
        <f t="shared" si="264"/>
        <v>0</v>
      </c>
      <c r="AE3994" s="124" t="str">
        <f t="shared" si="263"/>
        <v/>
      </c>
      <c r="AF3994" s="195" t="str">
        <f t="shared" si="265"/>
        <v/>
      </c>
      <c r="AG3994" s="194" t="str">
        <f t="shared" si="266"/>
        <v/>
      </c>
      <c r="AH3994" s="194">
        <f>IF(AG3994="",0,IF(ISERROR(VLOOKUP(AG3994,AG$7:AG3993,1,FALSE)),1,0))</f>
        <v>0</v>
      </c>
      <c r="AI3994" s="194"/>
    </row>
    <row r="3995" spans="1:35" ht="16.5" customHeight="1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75">
        <f>IF(AND($X$5012&lt;&gt;" ",$X$5012&lt;&gt;0),IF(X3995=$X$5012,1+COUNTIF(U$7:U3994,"&gt;0"),0),0)</f>
        <v>0</v>
      </c>
      <c r="V3995" s="178" t="s">
        <v>4184</v>
      </c>
      <c r="W3995" s="130"/>
      <c r="X3995" s="131"/>
      <c r="Y3995" s="131"/>
      <c r="Z3995" s="206"/>
      <c r="AA3995" s="134"/>
      <c r="AB3995" s="174">
        <f>IF(AC3995="totale",SUMIF(AA$7:AA3995,"somma",Z$7:Z3995)-SUMIF(AC$7:AC3994,"totale",AB$7:AB3994),0)</f>
        <v>0</v>
      </c>
      <c r="AC3995" s="134"/>
      <c r="AD3995" s="194">
        <f t="shared" si="264"/>
        <v>0</v>
      </c>
      <c r="AE3995" s="124" t="str">
        <f t="shared" si="263"/>
        <v/>
      </c>
      <c r="AF3995" s="195" t="str">
        <f t="shared" si="265"/>
        <v/>
      </c>
      <c r="AG3995" s="194" t="str">
        <f t="shared" si="266"/>
        <v/>
      </c>
      <c r="AH3995" s="194">
        <f>IF(AG3995="",0,IF(ISERROR(VLOOKUP(AG3995,AG$7:AG3994,1,FALSE)),1,0))</f>
        <v>0</v>
      </c>
      <c r="AI3995" s="194"/>
    </row>
    <row r="3996" spans="1:35" ht="16.5" customHeight="1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75">
        <f>IF(AND($X$5012&lt;&gt;" ",$X$5012&lt;&gt;0),IF(X3996=$X$5012,1+COUNTIF(U$7:U3995,"&gt;0"),0),0)</f>
        <v>0</v>
      </c>
      <c r="V3996" s="178" t="s">
        <v>4185</v>
      </c>
      <c r="W3996" s="130"/>
      <c r="X3996" s="131"/>
      <c r="Y3996" s="131"/>
      <c r="Z3996" s="206"/>
      <c r="AA3996" s="134"/>
      <c r="AB3996" s="174">
        <f>IF(AC3996="totale",SUMIF(AA$7:AA3996,"somma",Z$7:Z3996)-SUMIF(AC$7:AC3995,"totale",AB$7:AB3995),0)</f>
        <v>0</v>
      </c>
      <c r="AC3996" s="134"/>
      <c r="AD3996" s="194">
        <f t="shared" si="264"/>
        <v>0</v>
      </c>
      <c r="AE3996" s="124" t="str">
        <f t="shared" si="263"/>
        <v/>
      </c>
      <c r="AF3996" s="195" t="str">
        <f t="shared" si="265"/>
        <v/>
      </c>
      <c r="AG3996" s="194" t="str">
        <f t="shared" si="266"/>
        <v/>
      </c>
      <c r="AH3996" s="194">
        <f>IF(AG3996="",0,IF(ISERROR(VLOOKUP(AG3996,AG$7:AG3995,1,FALSE)),1,0))</f>
        <v>0</v>
      </c>
      <c r="AI3996" s="194"/>
    </row>
    <row r="3997" spans="1:35" ht="16.5" customHeight="1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75">
        <f>IF(AND($X$5012&lt;&gt;" ",$X$5012&lt;&gt;0),IF(X3997=$X$5012,1+COUNTIF(U$7:U3996,"&gt;0"),0),0)</f>
        <v>0</v>
      </c>
      <c r="V3997" s="178" t="s">
        <v>4186</v>
      </c>
      <c r="W3997" s="130"/>
      <c r="X3997" s="131"/>
      <c r="Y3997" s="131"/>
      <c r="Z3997" s="206"/>
      <c r="AA3997" s="134"/>
      <c r="AB3997" s="174">
        <f>IF(AC3997="totale",SUMIF(AA$7:AA3997,"somma",Z$7:Z3997)-SUMIF(AC$7:AC3996,"totale",AB$7:AB3996),0)</f>
        <v>0</v>
      </c>
      <c r="AC3997" s="134"/>
      <c r="AD3997" s="194">
        <f t="shared" si="264"/>
        <v>0</v>
      </c>
      <c r="AE3997" s="124" t="str">
        <f t="shared" si="263"/>
        <v/>
      </c>
      <c r="AF3997" s="195" t="str">
        <f t="shared" si="265"/>
        <v/>
      </c>
      <c r="AG3997" s="194" t="str">
        <f t="shared" si="266"/>
        <v/>
      </c>
      <c r="AH3997" s="194">
        <f>IF(AG3997="",0,IF(ISERROR(VLOOKUP(AG3997,AG$7:AG3996,1,FALSE)),1,0))</f>
        <v>0</v>
      </c>
      <c r="AI3997" s="194"/>
    </row>
    <row r="3998" spans="1:35" ht="16.5" customHeight="1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75">
        <f>IF(AND($X$5012&lt;&gt;" ",$X$5012&lt;&gt;0),IF(X3998=$X$5012,1+COUNTIF(U$7:U3997,"&gt;0"),0),0)</f>
        <v>0</v>
      </c>
      <c r="V3998" s="178" t="s">
        <v>4187</v>
      </c>
      <c r="W3998" s="130"/>
      <c r="X3998" s="131"/>
      <c r="Y3998" s="131"/>
      <c r="Z3998" s="206"/>
      <c r="AA3998" s="134"/>
      <c r="AB3998" s="174">
        <f>IF(AC3998="totale",SUMIF(AA$7:AA3998,"somma",Z$7:Z3998)-SUMIF(AC$7:AC3997,"totale",AB$7:AB3997),0)</f>
        <v>0</v>
      </c>
      <c r="AC3998" s="134"/>
      <c r="AD3998" s="194">
        <f t="shared" si="264"/>
        <v>0</v>
      </c>
      <c r="AE3998" s="124" t="str">
        <f t="shared" si="263"/>
        <v/>
      </c>
      <c r="AF3998" s="195" t="str">
        <f t="shared" si="265"/>
        <v/>
      </c>
      <c r="AG3998" s="194" t="str">
        <f t="shared" si="266"/>
        <v/>
      </c>
      <c r="AH3998" s="194">
        <f>IF(AG3998="",0,IF(ISERROR(VLOOKUP(AG3998,AG$7:AG3997,1,FALSE)),1,0))</f>
        <v>0</v>
      </c>
      <c r="AI3998" s="194"/>
    </row>
    <row r="3999" spans="1:35" ht="16.5" customHeight="1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75">
        <f>IF(AND($X$5012&lt;&gt;" ",$X$5012&lt;&gt;0),IF(X3999=$X$5012,1+COUNTIF(U$7:U3998,"&gt;0"),0),0)</f>
        <v>0</v>
      </c>
      <c r="V3999" s="178" t="s">
        <v>4188</v>
      </c>
      <c r="W3999" s="130"/>
      <c r="X3999" s="131"/>
      <c r="Y3999" s="131"/>
      <c r="Z3999" s="206"/>
      <c r="AA3999" s="134"/>
      <c r="AB3999" s="174">
        <f>IF(AC3999="totale",SUMIF(AA$7:AA3999,"somma",Z$7:Z3999)-SUMIF(AC$7:AC3998,"totale",AB$7:AB3998),0)</f>
        <v>0</v>
      </c>
      <c r="AC3999" s="134"/>
      <c r="AD3999" s="194">
        <f t="shared" si="264"/>
        <v>0</v>
      </c>
      <c r="AE3999" s="124" t="str">
        <f t="shared" si="263"/>
        <v/>
      </c>
      <c r="AF3999" s="195" t="str">
        <f t="shared" si="265"/>
        <v/>
      </c>
      <c r="AG3999" s="194" t="str">
        <f t="shared" si="266"/>
        <v/>
      </c>
      <c r="AH3999" s="194">
        <f>IF(AG3999="",0,IF(ISERROR(VLOOKUP(AG3999,AG$7:AG3998,1,FALSE)),1,0))</f>
        <v>0</v>
      </c>
      <c r="AI3999" s="194"/>
    </row>
    <row r="4000" spans="1:35" ht="16.5" customHeight="1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75">
        <f>IF(AND($X$5012&lt;&gt;" ",$X$5012&lt;&gt;0),IF(X4000=$X$5012,1+COUNTIF(U$7:U3999,"&gt;0"),0),0)</f>
        <v>0</v>
      </c>
      <c r="V4000" s="178" t="s">
        <v>4189</v>
      </c>
      <c r="W4000" s="130"/>
      <c r="X4000" s="131"/>
      <c r="Y4000" s="131"/>
      <c r="Z4000" s="206"/>
      <c r="AA4000" s="134"/>
      <c r="AB4000" s="174">
        <f>IF(AC4000="totale",SUMIF(AA$7:AA4000,"somma",Z$7:Z4000)-SUMIF(AC$7:AC3999,"totale",AB$7:AB3999),0)</f>
        <v>0</v>
      </c>
      <c r="AC4000" s="134"/>
      <c r="AD4000" s="194">
        <f t="shared" si="264"/>
        <v>0</v>
      </c>
      <c r="AE4000" s="124" t="str">
        <f t="shared" si="263"/>
        <v/>
      </c>
      <c r="AF4000" s="195" t="str">
        <f t="shared" si="265"/>
        <v/>
      </c>
      <c r="AG4000" s="194" t="str">
        <f t="shared" si="266"/>
        <v/>
      </c>
      <c r="AH4000" s="194">
        <f>IF(AG4000="",0,IF(ISERROR(VLOOKUP(AG4000,AG$7:AG3999,1,FALSE)),1,0))</f>
        <v>0</v>
      </c>
      <c r="AI4000" s="194"/>
    </row>
    <row r="4001" spans="1:35" ht="16.5" customHeight="1">
      <c r="A4001" s="1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75">
        <f>IF(AND($X$5012&lt;&gt;" ",$X$5012&lt;&gt;0),IF(X4001=$X$5012,1+COUNTIF(U$7:U4000,"&gt;0"),0),0)</f>
        <v>0</v>
      </c>
      <c r="V4001" s="178" t="s">
        <v>4190</v>
      </c>
      <c r="W4001" s="130"/>
      <c r="X4001" s="131"/>
      <c r="Y4001" s="131"/>
      <c r="Z4001" s="206"/>
      <c r="AA4001" s="134"/>
      <c r="AB4001" s="174">
        <f>IF(AC4001="totale",SUMIF(AA$7:AA4001,"somma",Z$7:Z4001)-SUMIF(AC$7:AC4000,"totale",AB$7:AB4000),0)</f>
        <v>0</v>
      </c>
      <c r="AC4001" s="134"/>
      <c r="AD4001" s="194">
        <f t="shared" si="264"/>
        <v>0</v>
      </c>
      <c r="AE4001" s="124" t="str">
        <f t="shared" si="263"/>
        <v/>
      </c>
      <c r="AF4001" s="195" t="str">
        <f t="shared" si="265"/>
        <v/>
      </c>
      <c r="AG4001" s="194" t="str">
        <f t="shared" si="266"/>
        <v/>
      </c>
      <c r="AH4001" s="194">
        <f>IF(AG4001="",0,IF(ISERROR(VLOOKUP(AG4001,AG$7:AG4000,1,FALSE)),1,0))</f>
        <v>0</v>
      </c>
      <c r="AI4001" s="194"/>
    </row>
    <row r="4002" spans="1:35" ht="16.5" customHeight="1">
      <c r="A4002" s="1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75">
        <f>IF(AND($X$5012&lt;&gt;" ",$X$5012&lt;&gt;0),IF(X4002=$X$5012,1+COUNTIF(U$7:U4001,"&gt;0"),0),0)</f>
        <v>0</v>
      </c>
      <c r="V4002" s="178" t="s">
        <v>4191</v>
      </c>
      <c r="W4002" s="130"/>
      <c r="X4002" s="131"/>
      <c r="Y4002" s="131"/>
      <c r="Z4002" s="206"/>
      <c r="AA4002" s="134"/>
      <c r="AB4002" s="174">
        <f>IF(AC4002="totale",SUMIF(AA$7:AA4002,"somma",Z$7:Z4002)-SUMIF(AC$7:AC4001,"totale",AB$7:AB4001),0)</f>
        <v>0</v>
      </c>
      <c r="AC4002" s="134"/>
      <c r="AD4002" s="194">
        <f t="shared" si="264"/>
        <v>0</v>
      </c>
      <c r="AE4002" s="124" t="str">
        <f t="shared" si="263"/>
        <v/>
      </c>
      <c r="AF4002" s="195" t="str">
        <f t="shared" si="265"/>
        <v/>
      </c>
      <c r="AG4002" s="194" t="str">
        <f t="shared" si="266"/>
        <v/>
      </c>
      <c r="AH4002" s="194">
        <f>IF(AG4002="",0,IF(ISERROR(VLOOKUP(AG4002,AG$7:AG4001,1,FALSE)),1,0))</f>
        <v>0</v>
      </c>
      <c r="AI4002" s="194"/>
    </row>
    <row r="4003" spans="1:35" ht="16.5" customHeight="1">
      <c r="A4003" s="1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75">
        <f>IF(AND($X$5012&lt;&gt;" ",$X$5012&lt;&gt;0),IF(X4003=$X$5012,1+COUNTIF(U$7:U4002,"&gt;0"),0),0)</f>
        <v>0</v>
      </c>
      <c r="V4003" s="178" t="s">
        <v>4192</v>
      </c>
      <c r="W4003" s="130"/>
      <c r="X4003" s="131"/>
      <c r="Y4003" s="131"/>
      <c r="Z4003" s="206"/>
      <c r="AA4003" s="134"/>
      <c r="AB4003" s="174">
        <f>IF(AC4003="totale",SUMIF(AA$7:AA4003,"somma",Z$7:Z4003)-SUMIF(AC$7:AC4002,"totale",AB$7:AB4002),0)</f>
        <v>0</v>
      </c>
      <c r="AC4003" s="134"/>
      <c r="AD4003" s="194">
        <f t="shared" si="264"/>
        <v>0</v>
      </c>
      <c r="AE4003" s="124" t="str">
        <f t="shared" si="263"/>
        <v/>
      </c>
      <c r="AF4003" s="195" t="str">
        <f t="shared" si="265"/>
        <v/>
      </c>
      <c r="AG4003" s="194" t="str">
        <f t="shared" si="266"/>
        <v/>
      </c>
      <c r="AH4003" s="194">
        <f>IF(AG4003="",0,IF(ISERROR(VLOOKUP(AG4003,AG$7:AG4002,1,FALSE)),1,0))</f>
        <v>0</v>
      </c>
      <c r="AI4003" s="194"/>
    </row>
    <row r="4004" spans="1:35" ht="16.5" customHeight="1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75">
        <f>IF(AND($X$5012&lt;&gt;" ",$X$5012&lt;&gt;0),IF(X4004=$X$5012,1+COUNTIF(U$7:U4003,"&gt;0"),0),0)</f>
        <v>0</v>
      </c>
      <c r="V4004" s="178" t="s">
        <v>4193</v>
      </c>
      <c r="W4004" s="130"/>
      <c r="X4004" s="131"/>
      <c r="Y4004" s="131"/>
      <c r="Z4004" s="206"/>
      <c r="AA4004" s="134"/>
      <c r="AB4004" s="174">
        <f>IF(AC4004="totale",SUMIF(AA$7:AA4004,"somma",Z$7:Z4004)-SUMIF(AC$7:AC4003,"totale",AB$7:AB4003),0)</f>
        <v>0</v>
      </c>
      <c r="AC4004" s="134"/>
      <c r="AD4004" s="194">
        <f t="shared" si="264"/>
        <v>0</v>
      </c>
      <c r="AE4004" s="124" t="str">
        <f t="shared" si="263"/>
        <v/>
      </c>
      <c r="AF4004" s="195" t="str">
        <f t="shared" si="265"/>
        <v/>
      </c>
      <c r="AG4004" s="194" t="str">
        <f t="shared" si="266"/>
        <v/>
      </c>
      <c r="AH4004" s="194">
        <f>IF(AG4004="",0,IF(ISERROR(VLOOKUP(AG4004,AG$7:AG4003,1,FALSE)),1,0))</f>
        <v>0</v>
      </c>
      <c r="AI4004" s="194"/>
    </row>
    <row r="4005" spans="1:35" ht="16.5" customHeight="1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75">
        <f>IF(AND($X$5012&lt;&gt;" ",$X$5012&lt;&gt;0),IF(X4005=$X$5012,1+COUNTIF(U$7:U4004,"&gt;0"),0),0)</f>
        <v>0</v>
      </c>
      <c r="V4005" s="178" t="s">
        <v>4194</v>
      </c>
      <c r="W4005" s="130"/>
      <c r="X4005" s="131"/>
      <c r="Y4005" s="131"/>
      <c r="Z4005" s="206"/>
      <c r="AA4005" s="134"/>
      <c r="AB4005" s="174">
        <f>IF(AC4005="totale",SUMIF(AA$7:AA4005,"somma",Z$7:Z4005)-SUMIF(AC$7:AC4004,"totale",AB$7:AB4004),0)</f>
        <v>0</v>
      </c>
      <c r="AC4005" s="134"/>
      <c r="AD4005" s="194">
        <f t="shared" si="264"/>
        <v>0</v>
      </c>
      <c r="AE4005" s="124" t="str">
        <f t="shared" si="263"/>
        <v/>
      </c>
      <c r="AF4005" s="195" t="str">
        <f t="shared" si="265"/>
        <v/>
      </c>
      <c r="AG4005" s="194" t="str">
        <f t="shared" si="266"/>
        <v/>
      </c>
      <c r="AH4005" s="194">
        <f>IF(AG4005="",0,IF(ISERROR(VLOOKUP(AG4005,AG$7:AG4004,1,FALSE)),1,0))</f>
        <v>0</v>
      </c>
      <c r="AI4005" s="194"/>
    </row>
    <row r="4006" spans="1:35" ht="16.5" customHeight="1">
      <c r="A4006" s="1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75">
        <f>IF(AND($X$5012&lt;&gt;" ",$X$5012&lt;&gt;0),IF(X4006=$X$5012,1+COUNTIF(U$7:U4005,"&gt;0"),0),0)</f>
        <v>0</v>
      </c>
      <c r="V4006" s="178" t="s">
        <v>4195</v>
      </c>
      <c r="W4006" s="130"/>
      <c r="X4006" s="131"/>
      <c r="Y4006" s="131"/>
      <c r="Z4006" s="206"/>
      <c r="AA4006" s="134"/>
      <c r="AB4006" s="174">
        <f>IF(AC4006="totale",SUMIF(AA$7:AA4006,"somma",Z$7:Z4006)-SUMIF(AC$7:AC4005,"totale",AB$7:AB4005),0)</f>
        <v>0</v>
      </c>
      <c r="AC4006" s="134"/>
      <c r="AD4006" s="194">
        <f t="shared" si="264"/>
        <v>0</v>
      </c>
      <c r="AE4006" s="124" t="str">
        <f t="shared" si="263"/>
        <v/>
      </c>
      <c r="AF4006" s="195" t="str">
        <f t="shared" si="265"/>
        <v/>
      </c>
      <c r="AG4006" s="194" t="str">
        <f t="shared" si="266"/>
        <v/>
      </c>
      <c r="AH4006" s="194">
        <f>IF(AG4006="",0,IF(ISERROR(VLOOKUP(AG4006,AG$7:AG4005,1,FALSE)),1,0))</f>
        <v>0</v>
      </c>
      <c r="AI4006" s="194"/>
    </row>
    <row r="4007" spans="1:35" ht="16.5" customHeight="1">
      <c r="A4007" s="1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75">
        <f>IF(AND($X$5012&lt;&gt;" ",$X$5012&lt;&gt;0),IF(X4007=$X$5012,1+COUNTIF(U$7:U4006,"&gt;0"),0),0)</f>
        <v>0</v>
      </c>
      <c r="V4007" s="178" t="s">
        <v>4196</v>
      </c>
      <c r="W4007" s="130"/>
      <c r="X4007" s="131"/>
      <c r="Y4007" s="131"/>
      <c r="Z4007" s="206"/>
      <c r="AA4007" s="134"/>
      <c r="AB4007" s="174">
        <f>IF(AC4007="totale",SUMIF(AA$7:AA4007,"somma",Z$7:Z4007)-SUMIF(AC$7:AC4006,"totale",AB$7:AB4006),0)</f>
        <v>0</v>
      </c>
      <c r="AC4007" s="134"/>
      <c r="AD4007" s="194">
        <f t="shared" si="264"/>
        <v>0</v>
      </c>
      <c r="AE4007" s="124" t="str">
        <f t="shared" si="263"/>
        <v/>
      </c>
      <c r="AF4007" s="195" t="str">
        <f t="shared" si="265"/>
        <v/>
      </c>
      <c r="AG4007" s="194" t="str">
        <f t="shared" si="266"/>
        <v/>
      </c>
      <c r="AH4007" s="194">
        <f>IF(AG4007="",0,IF(ISERROR(VLOOKUP(AG4007,AG$7:AG4006,1,FALSE)),1,0))</f>
        <v>0</v>
      </c>
      <c r="AI4007" s="194"/>
    </row>
    <row r="4008" spans="1:35" ht="16.5" customHeight="1">
      <c r="A4008" s="1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75">
        <f>IF(AND($X$5012&lt;&gt;" ",$X$5012&lt;&gt;0),IF(X4008=$X$5012,1+COUNTIF(U$7:U4007,"&gt;0"),0),0)</f>
        <v>0</v>
      </c>
      <c r="V4008" s="178" t="s">
        <v>4197</v>
      </c>
      <c r="W4008" s="130"/>
      <c r="X4008" s="131"/>
      <c r="Y4008" s="131"/>
      <c r="Z4008" s="206"/>
      <c r="AA4008" s="134"/>
      <c r="AB4008" s="174">
        <f>IF(AC4008="totale",SUMIF(AA$7:AA4008,"somma",Z$7:Z4008)-SUMIF(AC$7:AC4007,"totale",AB$7:AB4007),0)</f>
        <v>0</v>
      </c>
      <c r="AC4008" s="134"/>
      <c r="AD4008" s="194">
        <f t="shared" si="264"/>
        <v>0</v>
      </c>
      <c r="AE4008" s="124" t="str">
        <f t="shared" si="263"/>
        <v/>
      </c>
      <c r="AF4008" s="195" t="str">
        <f t="shared" si="265"/>
        <v/>
      </c>
      <c r="AG4008" s="194" t="str">
        <f t="shared" si="266"/>
        <v/>
      </c>
      <c r="AH4008" s="194">
        <f>IF(AG4008="",0,IF(ISERROR(VLOOKUP(AG4008,AG$7:AG4007,1,FALSE)),1,0))</f>
        <v>0</v>
      </c>
      <c r="AI4008" s="194"/>
    </row>
    <row r="4009" spans="1:35" ht="16.5" customHeight="1">
      <c r="A4009" s="1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75">
        <f>IF(AND($X$5012&lt;&gt;" ",$X$5012&lt;&gt;0),IF(X4009=$X$5012,1+COUNTIF(U$7:U4008,"&gt;0"),0),0)</f>
        <v>0</v>
      </c>
      <c r="V4009" s="178" t="s">
        <v>4198</v>
      </c>
      <c r="W4009" s="130"/>
      <c r="X4009" s="131"/>
      <c r="Y4009" s="131"/>
      <c r="Z4009" s="206"/>
      <c r="AA4009" s="134"/>
      <c r="AB4009" s="174">
        <f>IF(AC4009="totale",SUMIF(AA$7:AA4009,"somma",Z$7:Z4009)-SUMIF(AC$7:AC4008,"totale",AB$7:AB4008),0)</f>
        <v>0</v>
      </c>
      <c r="AC4009" s="134"/>
      <c r="AD4009" s="194">
        <f t="shared" si="264"/>
        <v>0</v>
      </c>
      <c r="AE4009" s="124" t="str">
        <f t="shared" si="263"/>
        <v/>
      </c>
      <c r="AF4009" s="195" t="str">
        <f t="shared" si="265"/>
        <v/>
      </c>
      <c r="AG4009" s="194" t="str">
        <f t="shared" si="266"/>
        <v/>
      </c>
      <c r="AH4009" s="194">
        <f>IF(AG4009="",0,IF(ISERROR(VLOOKUP(AG4009,AG$7:AG4008,1,FALSE)),1,0))</f>
        <v>0</v>
      </c>
      <c r="AI4009" s="194"/>
    </row>
    <row r="4010" spans="1:35" ht="16.5" customHeight="1">
      <c r="A4010" s="1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75">
        <f>IF(AND($X$5012&lt;&gt;" ",$X$5012&lt;&gt;0),IF(X4010=$X$5012,1+COUNTIF(U$7:U4009,"&gt;0"),0),0)</f>
        <v>0</v>
      </c>
      <c r="V4010" s="178" t="s">
        <v>4199</v>
      </c>
      <c r="W4010" s="130"/>
      <c r="X4010" s="131"/>
      <c r="Y4010" s="131"/>
      <c r="Z4010" s="206"/>
      <c r="AA4010" s="134"/>
      <c r="AB4010" s="174">
        <f>IF(AC4010="totale",SUMIF(AA$7:AA4010,"somma",Z$7:Z4010)-SUMIF(AC$7:AC4009,"totale",AB$7:AB4009),0)</f>
        <v>0</v>
      </c>
      <c r="AC4010" s="134"/>
      <c r="AD4010" s="194">
        <f t="shared" si="264"/>
        <v>0</v>
      </c>
      <c r="AE4010" s="124" t="str">
        <f t="shared" si="263"/>
        <v/>
      </c>
      <c r="AF4010" s="195" t="str">
        <f t="shared" si="265"/>
        <v/>
      </c>
      <c r="AG4010" s="194" t="str">
        <f t="shared" si="266"/>
        <v/>
      </c>
      <c r="AH4010" s="194">
        <f>IF(AG4010="",0,IF(ISERROR(VLOOKUP(AG4010,AG$7:AG4009,1,FALSE)),1,0))</f>
        <v>0</v>
      </c>
      <c r="AI4010" s="194"/>
    </row>
    <row r="4011" spans="1:35" ht="16.5" customHeight="1">
      <c r="A4011" s="1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75">
        <f>IF(AND($X$5012&lt;&gt;" ",$X$5012&lt;&gt;0),IF(X4011=$X$5012,1+COUNTIF(U$7:U4010,"&gt;0"),0),0)</f>
        <v>0</v>
      </c>
      <c r="V4011" s="178" t="s">
        <v>4200</v>
      </c>
      <c r="W4011" s="130"/>
      <c r="X4011" s="131"/>
      <c r="Y4011" s="131"/>
      <c r="Z4011" s="206"/>
      <c r="AA4011" s="134"/>
      <c r="AB4011" s="174">
        <f>IF(AC4011="totale",SUMIF(AA$7:AA4011,"somma",Z$7:Z4011)-SUMIF(AC$7:AC4010,"totale",AB$7:AB4010),0)</f>
        <v>0</v>
      </c>
      <c r="AC4011" s="134"/>
      <c r="AD4011" s="194">
        <f t="shared" si="264"/>
        <v>0</v>
      </c>
      <c r="AE4011" s="124" t="str">
        <f t="shared" si="263"/>
        <v/>
      </c>
      <c r="AF4011" s="195" t="str">
        <f t="shared" si="265"/>
        <v/>
      </c>
      <c r="AG4011" s="194" t="str">
        <f t="shared" si="266"/>
        <v/>
      </c>
      <c r="AH4011" s="194">
        <f>IF(AG4011="",0,IF(ISERROR(VLOOKUP(AG4011,AG$7:AG4010,1,FALSE)),1,0))</f>
        <v>0</v>
      </c>
      <c r="AI4011" s="194"/>
    </row>
    <row r="4012" spans="1:35" ht="16.5" customHeight="1">
      <c r="A4012" s="1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75">
        <f>IF(AND($X$5012&lt;&gt;" ",$X$5012&lt;&gt;0),IF(X4012=$X$5012,1+COUNTIF(U$7:U4011,"&gt;0"),0),0)</f>
        <v>0</v>
      </c>
      <c r="V4012" s="178" t="s">
        <v>4201</v>
      </c>
      <c r="W4012" s="130"/>
      <c r="X4012" s="131"/>
      <c r="Y4012" s="131"/>
      <c r="Z4012" s="206"/>
      <c r="AA4012" s="134"/>
      <c r="AB4012" s="174">
        <f>IF(AC4012="totale",SUMIF(AA$7:AA4012,"somma",Z$7:Z4012)-SUMIF(AC$7:AC4011,"totale",AB$7:AB4011),0)</f>
        <v>0</v>
      </c>
      <c r="AC4012" s="134"/>
      <c r="AD4012" s="194">
        <f t="shared" si="264"/>
        <v>0</v>
      </c>
      <c r="AE4012" s="124" t="str">
        <f t="shared" si="263"/>
        <v/>
      </c>
      <c r="AF4012" s="195" t="str">
        <f t="shared" si="265"/>
        <v/>
      </c>
      <c r="AG4012" s="194" t="str">
        <f t="shared" si="266"/>
        <v/>
      </c>
      <c r="AH4012" s="194">
        <f>IF(AG4012="",0,IF(ISERROR(VLOOKUP(AG4012,AG$7:AG4011,1,FALSE)),1,0))</f>
        <v>0</v>
      </c>
      <c r="AI4012" s="194"/>
    </row>
    <row r="4013" spans="1:35" ht="16.5" customHeight="1">
      <c r="A4013" s="1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75">
        <f>IF(AND($X$5012&lt;&gt;" ",$X$5012&lt;&gt;0),IF(X4013=$X$5012,1+COUNTIF(U$7:U4012,"&gt;0"),0),0)</f>
        <v>0</v>
      </c>
      <c r="V4013" s="178" t="s">
        <v>4202</v>
      </c>
      <c r="W4013" s="130"/>
      <c r="X4013" s="131"/>
      <c r="Y4013" s="131"/>
      <c r="Z4013" s="206"/>
      <c r="AA4013" s="134"/>
      <c r="AB4013" s="174">
        <f>IF(AC4013="totale",SUMIF(AA$7:AA4013,"somma",Z$7:Z4013)-SUMIF(AC$7:AC4012,"totale",AB$7:AB4012),0)</f>
        <v>0</v>
      </c>
      <c r="AC4013" s="134"/>
      <c r="AD4013" s="194">
        <f t="shared" si="264"/>
        <v>0</v>
      </c>
      <c r="AE4013" s="124" t="str">
        <f t="shared" si="263"/>
        <v/>
      </c>
      <c r="AF4013" s="195" t="str">
        <f t="shared" si="265"/>
        <v/>
      </c>
      <c r="AG4013" s="194" t="str">
        <f t="shared" si="266"/>
        <v/>
      </c>
      <c r="AH4013" s="194">
        <f>IF(AG4013="",0,IF(ISERROR(VLOOKUP(AG4013,AG$7:AG4012,1,FALSE)),1,0))</f>
        <v>0</v>
      </c>
      <c r="AI4013" s="194"/>
    </row>
    <row r="4014" spans="1:35" ht="16.5" customHeight="1">
      <c r="A4014" s="1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75">
        <f>IF(AND($X$5012&lt;&gt;" ",$X$5012&lt;&gt;0),IF(X4014=$X$5012,1+COUNTIF(U$7:U4013,"&gt;0"),0),0)</f>
        <v>0</v>
      </c>
      <c r="V4014" s="178" t="s">
        <v>4203</v>
      </c>
      <c r="W4014" s="130"/>
      <c r="X4014" s="131"/>
      <c r="Y4014" s="131"/>
      <c r="Z4014" s="206"/>
      <c r="AA4014" s="134"/>
      <c r="AB4014" s="174">
        <f>IF(AC4014="totale",SUMIF(AA$7:AA4014,"somma",Z$7:Z4014)-SUMIF(AC$7:AC4013,"totale",AB$7:AB4013),0)</f>
        <v>0</v>
      </c>
      <c r="AC4014" s="134"/>
      <c r="AD4014" s="194">
        <f t="shared" si="264"/>
        <v>0</v>
      </c>
      <c r="AE4014" s="124" t="str">
        <f t="shared" si="263"/>
        <v/>
      </c>
      <c r="AF4014" s="195" t="str">
        <f t="shared" si="265"/>
        <v/>
      </c>
      <c r="AG4014" s="194" t="str">
        <f t="shared" si="266"/>
        <v/>
      </c>
      <c r="AH4014" s="194">
        <f>IF(AG4014="",0,IF(ISERROR(VLOOKUP(AG4014,AG$7:AG4013,1,FALSE)),1,0))</f>
        <v>0</v>
      </c>
      <c r="AI4014" s="194"/>
    </row>
    <row r="4015" spans="1:35" ht="16.5" customHeight="1">
      <c r="A4015" s="1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75">
        <f>IF(AND($X$5012&lt;&gt;" ",$X$5012&lt;&gt;0),IF(X4015=$X$5012,1+COUNTIF(U$7:U4014,"&gt;0"),0),0)</f>
        <v>0</v>
      </c>
      <c r="V4015" s="178" t="s">
        <v>4204</v>
      </c>
      <c r="W4015" s="130"/>
      <c r="X4015" s="131"/>
      <c r="Y4015" s="131"/>
      <c r="Z4015" s="206"/>
      <c r="AA4015" s="134"/>
      <c r="AB4015" s="174">
        <f>IF(AC4015="totale",SUMIF(AA$7:AA4015,"somma",Z$7:Z4015)-SUMIF(AC$7:AC4014,"totale",AB$7:AB4014),0)</f>
        <v>0</v>
      </c>
      <c r="AC4015" s="134"/>
      <c r="AD4015" s="194">
        <f t="shared" si="264"/>
        <v>0</v>
      </c>
      <c r="AE4015" s="124" t="str">
        <f t="shared" si="263"/>
        <v/>
      </c>
      <c r="AF4015" s="195" t="str">
        <f t="shared" si="265"/>
        <v/>
      </c>
      <c r="AG4015" s="194" t="str">
        <f t="shared" si="266"/>
        <v/>
      </c>
      <c r="AH4015" s="194">
        <f>IF(AG4015="",0,IF(ISERROR(VLOOKUP(AG4015,AG$7:AG4014,1,FALSE)),1,0))</f>
        <v>0</v>
      </c>
      <c r="AI4015" s="194"/>
    </row>
    <row r="4016" spans="1:35" ht="16.5" customHeight="1">
      <c r="A4016" s="1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75">
        <f>IF(AND($X$5012&lt;&gt;" ",$X$5012&lt;&gt;0),IF(X4016=$X$5012,1+COUNTIF(U$7:U4015,"&gt;0"),0),0)</f>
        <v>0</v>
      </c>
      <c r="V4016" s="178" t="s">
        <v>4205</v>
      </c>
      <c r="W4016" s="130"/>
      <c r="X4016" s="131"/>
      <c r="Y4016" s="131"/>
      <c r="Z4016" s="206"/>
      <c r="AA4016" s="134"/>
      <c r="AB4016" s="174">
        <f>IF(AC4016="totale",SUMIF(AA$7:AA4016,"somma",Z$7:Z4016)-SUMIF(AC$7:AC4015,"totale",AB$7:AB4015),0)</f>
        <v>0</v>
      </c>
      <c r="AC4016" s="134"/>
      <c r="AD4016" s="194">
        <f t="shared" si="264"/>
        <v>0</v>
      </c>
      <c r="AE4016" s="124" t="str">
        <f t="shared" si="263"/>
        <v/>
      </c>
      <c r="AF4016" s="195" t="str">
        <f t="shared" si="265"/>
        <v/>
      </c>
      <c r="AG4016" s="194" t="str">
        <f t="shared" si="266"/>
        <v/>
      </c>
      <c r="AH4016" s="194">
        <f>IF(AG4016="",0,IF(ISERROR(VLOOKUP(AG4016,AG$7:AG4015,1,FALSE)),1,0))</f>
        <v>0</v>
      </c>
      <c r="AI4016" s="194"/>
    </row>
    <row r="4017" spans="1:35" ht="16.5" customHeight="1">
      <c r="A4017" s="1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75">
        <f>IF(AND($X$5012&lt;&gt;" ",$X$5012&lt;&gt;0),IF(X4017=$X$5012,1+COUNTIF(U$7:U4016,"&gt;0"),0),0)</f>
        <v>0</v>
      </c>
      <c r="V4017" s="178" t="s">
        <v>4206</v>
      </c>
      <c r="W4017" s="130"/>
      <c r="X4017" s="131"/>
      <c r="Y4017" s="131"/>
      <c r="Z4017" s="206"/>
      <c r="AA4017" s="134"/>
      <c r="AB4017" s="174">
        <f>IF(AC4017="totale",SUMIF(AA$7:AA4017,"somma",Z$7:Z4017)-SUMIF(AC$7:AC4016,"totale",AB$7:AB4016),0)</f>
        <v>0</v>
      </c>
      <c r="AC4017" s="134"/>
      <c r="AD4017" s="194">
        <f t="shared" si="264"/>
        <v>0</v>
      </c>
      <c r="AE4017" s="124" t="str">
        <f t="shared" si="263"/>
        <v/>
      </c>
      <c r="AF4017" s="195" t="str">
        <f t="shared" si="265"/>
        <v/>
      </c>
      <c r="AG4017" s="194" t="str">
        <f t="shared" si="266"/>
        <v/>
      </c>
      <c r="AH4017" s="194">
        <f>IF(AG4017="",0,IF(ISERROR(VLOOKUP(AG4017,AG$7:AG4016,1,FALSE)),1,0))</f>
        <v>0</v>
      </c>
      <c r="AI4017" s="194"/>
    </row>
    <row r="4018" spans="1:35" ht="16.5" customHeight="1">
      <c r="A4018" s="1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75">
        <f>IF(AND($X$5012&lt;&gt;" ",$X$5012&lt;&gt;0),IF(X4018=$X$5012,1+COUNTIF(U$7:U4017,"&gt;0"),0),0)</f>
        <v>0</v>
      </c>
      <c r="V4018" s="178" t="s">
        <v>4207</v>
      </c>
      <c r="W4018" s="130"/>
      <c r="X4018" s="131"/>
      <c r="Y4018" s="131"/>
      <c r="Z4018" s="206"/>
      <c r="AA4018" s="134"/>
      <c r="AB4018" s="174">
        <f>IF(AC4018="totale",SUMIF(AA$7:AA4018,"somma",Z$7:Z4018)-SUMIF(AC$7:AC4017,"totale",AB$7:AB4017),0)</f>
        <v>0</v>
      </c>
      <c r="AC4018" s="134"/>
      <c r="AD4018" s="194">
        <f t="shared" si="264"/>
        <v>0</v>
      </c>
      <c r="AE4018" s="124" t="str">
        <f t="shared" si="263"/>
        <v/>
      </c>
      <c r="AF4018" s="195" t="str">
        <f t="shared" si="265"/>
        <v/>
      </c>
      <c r="AG4018" s="194" t="str">
        <f t="shared" si="266"/>
        <v/>
      </c>
      <c r="AH4018" s="194">
        <f>IF(AG4018="",0,IF(ISERROR(VLOOKUP(AG4018,AG$7:AG4017,1,FALSE)),1,0))</f>
        <v>0</v>
      </c>
      <c r="AI4018" s="194"/>
    </row>
    <row r="4019" spans="1:35" ht="16.5" customHeight="1">
      <c r="A4019" s="1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75">
        <f>IF(AND($X$5012&lt;&gt;" ",$X$5012&lt;&gt;0),IF(X4019=$X$5012,1+COUNTIF(U$7:U4018,"&gt;0"),0),0)</f>
        <v>0</v>
      </c>
      <c r="V4019" s="178" t="s">
        <v>4208</v>
      </c>
      <c r="W4019" s="130"/>
      <c r="X4019" s="131"/>
      <c r="Y4019" s="131"/>
      <c r="Z4019" s="206"/>
      <c r="AA4019" s="134"/>
      <c r="AB4019" s="174">
        <f>IF(AC4019="totale",SUMIF(AA$7:AA4019,"somma",Z$7:Z4019)-SUMIF(AC$7:AC4018,"totale",AB$7:AB4018),0)</f>
        <v>0</v>
      </c>
      <c r="AC4019" s="134"/>
      <c r="AD4019" s="194">
        <f t="shared" si="264"/>
        <v>0</v>
      </c>
      <c r="AE4019" s="124" t="str">
        <f t="shared" si="263"/>
        <v/>
      </c>
      <c r="AF4019" s="195" t="str">
        <f t="shared" si="265"/>
        <v/>
      </c>
      <c r="AG4019" s="194" t="str">
        <f t="shared" si="266"/>
        <v/>
      </c>
      <c r="AH4019" s="194">
        <f>IF(AG4019="",0,IF(ISERROR(VLOOKUP(AG4019,AG$7:AG4018,1,FALSE)),1,0))</f>
        <v>0</v>
      </c>
      <c r="AI4019" s="194"/>
    </row>
    <row r="4020" spans="1:35" ht="16.5" customHeight="1">
      <c r="A4020" s="1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75">
        <f>IF(AND($X$5012&lt;&gt;" ",$X$5012&lt;&gt;0),IF(X4020=$X$5012,1+COUNTIF(U$7:U4019,"&gt;0"),0),0)</f>
        <v>0</v>
      </c>
      <c r="V4020" s="178" t="s">
        <v>4209</v>
      </c>
      <c r="W4020" s="130"/>
      <c r="X4020" s="131"/>
      <c r="Y4020" s="131"/>
      <c r="Z4020" s="206"/>
      <c r="AA4020" s="134"/>
      <c r="AB4020" s="174">
        <f>IF(AC4020="totale",SUMIF(AA$7:AA4020,"somma",Z$7:Z4020)-SUMIF(AC$7:AC4019,"totale",AB$7:AB4019),0)</f>
        <v>0</v>
      </c>
      <c r="AC4020" s="134"/>
      <c r="AD4020" s="194">
        <f t="shared" si="264"/>
        <v>0</v>
      </c>
      <c r="AE4020" s="124" t="str">
        <f t="shared" si="263"/>
        <v/>
      </c>
      <c r="AF4020" s="195" t="str">
        <f t="shared" si="265"/>
        <v/>
      </c>
      <c r="AG4020" s="194" t="str">
        <f t="shared" si="266"/>
        <v/>
      </c>
      <c r="AH4020" s="194">
        <f>IF(AG4020="",0,IF(ISERROR(VLOOKUP(AG4020,AG$7:AG4019,1,FALSE)),1,0))</f>
        <v>0</v>
      </c>
      <c r="AI4020" s="194"/>
    </row>
    <row r="4021" spans="1:35" ht="16.5" customHeight="1">
      <c r="A4021" s="1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75">
        <f>IF(AND($X$5012&lt;&gt;" ",$X$5012&lt;&gt;0),IF(X4021=$X$5012,1+COUNTIF(U$7:U4020,"&gt;0"),0),0)</f>
        <v>0</v>
      </c>
      <c r="V4021" s="178" t="s">
        <v>4210</v>
      </c>
      <c r="W4021" s="130"/>
      <c r="X4021" s="131"/>
      <c r="Y4021" s="131"/>
      <c r="Z4021" s="206"/>
      <c r="AA4021" s="134"/>
      <c r="AB4021" s="174">
        <f>IF(AC4021="totale",SUMIF(AA$7:AA4021,"somma",Z$7:Z4021)-SUMIF(AC$7:AC4020,"totale",AB$7:AB4020),0)</f>
        <v>0</v>
      </c>
      <c r="AC4021" s="134"/>
      <c r="AD4021" s="194">
        <f t="shared" si="264"/>
        <v>0</v>
      </c>
      <c r="AE4021" s="124" t="str">
        <f t="shared" si="263"/>
        <v/>
      </c>
      <c r="AF4021" s="195" t="str">
        <f t="shared" si="265"/>
        <v/>
      </c>
      <c r="AG4021" s="194" t="str">
        <f t="shared" si="266"/>
        <v/>
      </c>
      <c r="AH4021" s="194">
        <f>IF(AG4021="",0,IF(ISERROR(VLOOKUP(AG4021,AG$7:AG4020,1,FALSE)),1,0))</f>
        <v>0</v>
      </c>
      <c r="AI4021" s="194"/>
    </row>
    <row r="4022" spans="1:35" ht="16.5" customHeight="1">
      <c r="A4022" s="1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/>
      <c r="U4022" s="175">
        <f>IF(AND($X$5012&lt;&gt;" ",$X$5012&lt;&gt;0),IF(X4022=$X$5012,1+COUNTIF(U$7:U4021,"&gt;0"),0),0)</f>
        <v>0</v>
      </c>
      <c r="V4022" s="178" t="s">
        <v>4211</v>
      </c>
      <c r="W4022" s="130"/>
      <c r="X4022" s="131"/>
      <c r="Y4022" s="131"/>
      <c r="Z4022" s="206"/>
      <c r="AA4022" s="134"/>
      <c r="AB4022" s="174">
        <f>IF(AC4022="totale",SUMIF(AA$7:AA4022,"somma",Z$7:Z4022)-SUMIF(AC$7:AC4021,"totale",AB$7:AB4021),0)</f>
        <v>0</v>
      </c>
      <c r="AC4022" s="134"/>
      <c r="AD4022" s="194">
        <f t="shared" si="264"/>
        <v>0</v>
      </c>
      <c r="AE4022" s="124" t="str">
        <f t="shared" si="263"/>
        <v/>
      </c>
      <c r="AF4022" s="195" t="str">
        <f t="shared" si="265"/>
        <v/>
      </c>
      <c r="AG4022" s="194" t="str">
        <f t="shared" si="266"/>
        <v/>
      </c>
      <c r="AH4022" s="194">
        <f>IF(AG4022="",0,IF(ISERROR(VLOOKUP(AG4022,AG$7:AG4021,1,FALSE)),1,0))</f>
        <v>0</v>
      </c>
      <c r="AI4022" s="194"/>
    </row>
    <row r="4023" spans="1:35" ht="16.5" customHeight="1">
      <c r="A4023" s="1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75">
        <f>IF(AND($X$5012&lt;&gt;" ",$X$5012&lt;&gt;0),IF(X4023=$X$5012,1+COUNTIF(U$7:U4022,"&gt;0"),0),0)</f>
        <v>0</v>
      </c>
      <c r="V4023" s="178" t="s">
        <v>4212</v>
      </c>
      <c r="W4023" s="130"/>
      <c r="X4023" s="131"/>
      <c r="Y4023" s="131"/>
      <c r="Z4023" s="206"/>
      <c r="AA4023" s="134"/>
      <c r="AB4023" s="174">
        <f>IF(AC4023="totale",SUMIF(AA$7:AA4023,"somma",Z$7:Z4023)-SUMIF(AC$7:AC4022,"totale",AB$7:AB4022),0)</f>
        <v>0</v>
      </c>
      <c r="AC4023" s="134"/>
      <c r="AD4023" s="194">
        <f t="shared" si="264"/>
        <v>0</v>
      </c>
      <c r="AE4023" s="124" t="str">
        <f t="shared" si="263"/>
        <v/>
      </c>
      <c r="AF4023" s="195" t="str">
        <f t="shared" si="265"/>
        <v/>
      </c>
      <c r="AG4023" s="194" t="str">
        <f t="shared" si="266"/>
        <v/>
      </c>
      <c r="AH4023" s="194">
        <f>IF(AG4023="",0,IF(ISERROR(VLOOKUP(AG4023,AG$7:AG4022,1,FALSE)),1,0))</f>
        <v>0</v>
      </c>
      <c r="AI4023" s="194"/>
    </row>
    <row r="4024" spans="1:35" ht="16.5" customHeight="1">
      <c r="A4024" s="1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75">
        <f>IF(AND($X$5012&lt;&gt;" ",$X$5012&lt;&gt;0),IF(X4024=$X$5012,1+COUNTIF(U$7:U4023,"&gt;0"),0),0)</f>
        <v>0</v>
      </c>
      <c r="V4024" s="178" t="s">
        <v>4213</v>
      </c>
      <c r="W4024" s="130"/>
      <c r="X4024" s="131"/>
      <c r="Y4024" s="131"/>
      <c r="Z4024" s="206"/>
      <c r="AA4024" s="134"/>
      <c r="AB4024" s="174">
        <f>IF(AC4024="totale",SUMIF(AA$7:AA4024,"somma",Z$7:Z4024)-SUMIF(AC$7:AC4023,"totale",AB$7:AB4023),0)</f>
        <v>0</v>
      </c>
      <c r="AC4024" s="134"/>
      <c r="AD4024" s="194">
        <f t="shared" si="264"/>
        <v>0</v>
      </c>
      <c r="AE4024" s="124" t="str">
        <f t="shared" si="263"/>
        <v/>
      </c>
      <c r="AF4024" s="195" t="str">
        <f t="shared" si="265"/>
        <v/>
      </c>
      <c r="AG4024" s="194" t="str">
        <f t="shared" si="266"/>
        <v/>
      </c>
      <c r="AH4024" s="194">
        <f>IF(AG4024="",0,IF(ISERROR(VLOOKUP(AG4024,AG$7:AG4023,1,FALSE)),1,0))</f>
        <v>0</v>
      </c>
      <c r="AI4024" s="194"/>
    </row>
    <row r="4025" spans="1:35" ht="16.5" customHeight="1">
      <c r="A4025" s="1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75">
        <f>IF(AND($X$5012&lt;&gt;" ",$X$5012&lt;&gt;0),IF(X4025=$X$5012,1+COUNTIF(U$7:U4024,"&gt;0"),0),0)</f>
        <v>0</v>
      </c>
      <c r="V4025" s="178" t="s">
        <v>4214</v>
      </c>
      <c r="W4025" s="130"/>
      <c r="X4025" s="131"/>
      <c r="Y4025" s="131"/>
      <c r="Z4025" s="206"/>
      <c r="AA4025" s="134"/>
      <c r="AB4025" s="174">
        <f>IF(AC4025="totale",SUMIF(AA$7:AA4025,"somma",Z$7:Z4025)-SUMIF(AC$7:AC4024,"totale",AB$7:AB4024),0)</f>
        <v>0</v>
      </c>
      <c r="AC4025" s="134"/>
      <c r="AD4025" s="194">
        <f t="shared" si="264"/>
        <v>0</v>
      </c>
      <c r="AE4025" s="124" t="str">
        <f t="shared" si="263"/>
        <v/>
      </c>
      <c r="AF4025" s="195" t="str">
        <f t="shared" si="265"/>
        <v/>
      </c>
      <c r="AG4025" s="194" t="str">
        <f t="shared" si="266"/>
        <v/>
      </c>
      <c r="AH4025" s="194">
        <f>IF(AG4025="",0,IF(ISERROR(VLOOKUP(AG4025,AG$7:AG4024,1,FALSE)),1,0))</f>
        <v>0</v>
      </c>
      <c r="AI4025" s="194"/>
    </row>
    <row r="4026" spans="1:35" ht="16.5" customHeight="1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75">
        <f>IF(AND($X$5012&lt;&gt;" ",$X$5012&lt;&gt;0),IF(X4026=$X$5012,1+COUNTIF(U$7:U4025,"&gt;0"),0),0)</f>
        <v>0</v>
      </c>
      <c r="V4026" s="178" t="s">
        <v>4215</v>
      </c>
      <c r="W4026" s="130"/>
      <c r="X4026" s="131"/>
      <c r="Y4026" s="131"/>
      <c r="Z4026" s="206"/>
      <c r="AA4026" s="134"/>
      <c r="AB4026" s="174">
        <f>IF(AC4026="totale",SUMIF(AA$7:AA4026,"somma",Z$7:Z4026)-SUMIF(AC$7:AC4025,"totale",AB$7:AB4025),0)</f>
        <v>0</v>
      </c>
      <c r="AC4026" s="134"/>
      <c r="AD4026" s="194">
        <f t="shared" si="264"/>
        <v>0</v>
      </c>
      <c r="AE4026" s="124" t="str">
        <f t="shared" si="263"/>
        <v/>
      </c>
      <c r="AF4026" s="195" t="str">
        <f t="shared" si="265"/>
        <v/>
      </c>
      <c r="AG4026" s="194" t="str">
        <f t="shared" si="266"/>
        <v/>
      </c>
      <c r="AH4026" s="194">
        <f>IF(AG4026="",0,IF(ISERROR(VLOOKUP(AG4026,AG$7:AG4025,1,FALSE)),1,0))</f>
        <v>0</v>
      </c>
      <c r="AI4026" s="194"/>
    </row>
    <row r="4027" spans="1:35" ht="16.5" customHeight="1">
      <c r="A4027" s="1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75">
        <f>IF(AND($X$5012&lt;&gt;" ",$X$5012&lt;&gt;0),IF(X4027=$X$5012,1+COUNTIF(U$7:U4026,"&gt;0"),0),0)</f>
        <v>0</v>
      </c>
      <c r="V4027" s="178" t="s">
        <v>4216</v>
      </c>
      <c r="W4027" s="130"/>
      <c r="X4027" s="131"/>
      <c r="Y4027" s="131"/>
      <c r="Z4027" s="206"/>
      <c r="AA4027" s="134"/>
      <c r="AB4027" s="174">
        <f>IF(AC4027="totale",SUMIF(AA$7:AA4027,"somma",Z$7:Z4027)-SUMIF(AC$7:AC4026,"totale",AB$7:AB4026),0)</f>
        <v>0</v>
      </c>
      <c r="AC4027" s="134"/>
      <c r="AD4027" s="194">
        <f t="shared" si="264"/>
        <v>0</v>
      </c>
      <c r="AE4027" s="124" t="str">
        <f t="shared" si="263"/>
        <v/>
      </c>
      <c r="AF4027" s="195" t="str">
        <f t="shared" si="265"/>
        <v/>
      </c>
      <c r="AG4027" s="194" t="str">
        <f t="shared" si="266"/>
        <v/>
      </c>
      <c r="AH4027" s="194">
        <f>IF(AG4027="",0,IF(ISERROR(VLOOKUP(AG4027,AG$7:AG4026,1,FALSE)),1,0))</f>
        <v>0</v>
      </c>
      <c r="AI4027" s="194"/>
    </row>
    <row r="4028" spans="1:35" ht="16.5" customHeight="1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75">
        <f>IF(AND($X$5012&lt;&gt;" ",$X$5012&lt;&gt;0),IF(X4028=$X$5012,1+COUNTIF(U$7:U4027,"&gt;0"),0),0)</f>
        <v>0</v>
      </c>
      <c r="V4028" s="178" t="s">
        <v>4217</v>
      </c>
      <c r="W4028" s="130"/>
      <c r="X4028" s="131"/>
      <c r="Y4028" s="131"/>
      <c r="Z4028" s="206"/>
      <c r="AA4028" s="134"/>
      <c r="AB4028" s="174">
        <f>IF(AC4028="totale",SUMIF(AA$7:AA4028,"somma",Z$7:Z4028)-SUMIF(AC$7:AC4027,"totale",AB$7:AB4027),0)</f>
        <v>0</v>
      </c>
      <c r="AC4028" s="134"/>
      <c r="AD4028" s="194">
        <f t="shared" si="264"/>
        <v>0</v>
      </c>
      <c r="AE4028" s="124" t="str">
        <f t="shared" si="263"/>
        <v/>
      </c>
      <c r="AF4028" s="195" t="str">
        <f t="shared" si="265"/>
        <v/>
      </c>
      <c r="AG4028" s="194" t="str">
        <f t="shared" si="266"/>
        <v/>
      </c>
      <c r="AH4028" s="194">
        <f>IF(AG4028="",0,IF(ISERROR(VLOOKUP(AG4028,AG$7:AG4027,1,FALSE)),1,0))</f>
        <v>0</v>
      </c>
      <c r="AI4028" s="194"/>
    </row>
    <row r="4029" spans="1:35" ht="16.5" customHeight="1">
      <c r="A4029" s="1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75">
        <f>IF(AND($X$5012&lt;&gt;" ",$X$5012&lt;&gt;0),IF(X4029=$X$5012,1+COUNTIF(U$7:U4028,"&gt;0"),0),0)</f>
        <v>0</v>
      </c>
      <c r="V4029" s="178" t="s">
        <v>4218</v>
      </c>
      <c r="W4029" s="130"/>
      <c r="X4029" s="131"/>
      <c r="Y4029" s="131"/>
      <c r="Z4029" s="206"/>
      <c r="AA4029" s="134"/>
      <c r="AB4029" s="174">
        <f>IF(AC4029="totale",SUMIF(AA$7:AA4029,"somma",Z$7:Z4029)-SUMIF(AC$7:AC4028,"totale",AB$7:AB4028),0)</f>
        <v>0</v>
      </c>
      <c r="AC4029" s="134"/>
      <c r="AD4029" s="194">
        <f t="shared" si="264"/>
        <v>0</v>
      </c>
      <c r="AE4029" s="124" t="str">
        <f t="shared" si="263"/>
        <v/>
      </c>
      <c r="AF4029" s="195" t="str">
        <f t="shared" si="265"/>
        <v/>
      </c>
      <c r="AG4029" s="194" t="str">
        <f t="shared" si="266"/>
        <v/>
      </c>
      <c r="AH4029" s="194">
        <f>IF(AG4029="",0,IF(ISERROR(VLOOKUP(AG4029,AG$7:AG4028,1,FALSE)),1,0))</f>
        <v>0</v>
      </c>
      <c r="AI4029" s="194"/>
    </row>
    <row r="4030" spans="1:35" ht="16.5" customHeight="1">
      <c r="A4030" s="1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75">
        <f>IF(AND($X$5012&lt;&gt;" ",$X$5012&lt;&gt;0),IF(X4030=$X$5012,1+COUNTIF(U$7:U4029,"&gt;0"),0),0)</f>
        <v>0</v>
      </c>
      <c r="V4030" s="178" t="s">
        <v>4219</v>
      </c>
      <c r="W4030" s="130"/>
      <c r="X4030" s="131"/>
      <c r="Y4030" s="131"/>
      <c r="Z4030" s="206"/>
      <c r="AA4030" s="134"/>
      <c r="AB4030" s="174">
        <f>IF(AC4030="totale",SUMIF(AA$7:AA4030,"somma",Z$7:Z4030)-SUMIF(AC$7:AC4029,"totale",AB$7:AB4029),0)</f>
        <v>0</v>
      </c>
      <c r="AC4030" s="134"/>
      <c r="AD4030" s="194">
        <f t="shared" si="264"/>
        <v>0</v>
      </c>
      <c r="AE4030" s="124" t="str">
        <f t="shared" si="263"/>
        <v/>
      </c>
      <c r="AF4030" s="195" t="str">
        <f t="shared" si="265"/>
        <v/>
      </c>
      <c r="AG4030" s="194" t="str">
        <f t="shared" si="266"/>
        <v/>
      </c>
      <c r="AH4030" s="194">
        <f>IF(AG4030="",0,IF(ISERROR(VLOOKUP(AG4030,AG$7:AG4029,1,FALSE)),1,0))</f>
        <v>0</v>
      </c>
      <c r="AI4030" s="194"/>
    </row>
    <row r="4031" spans="1:35" ht="16.5" customHeight="1">
      <c r="A4031" s="1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75">
        <f>IF(AND($X$5012&lt;&gt;" ",$X$5012&lt;&gt;0),IF(X4031=$X$5012,1+COUNTIF(U$7:U4030,"&gt;0"),0),0)</f>
        <v>0</v>
      </c>
      <c r="V4031" s="178" t="s">
        <v>4220</v>
      </c>
      <c r="W4031" s="130"/>
      <c r="X4031" s="131"/>
      <c r="Y4031" s="131"/>
      <c r="Z4031" s="206"/>
      <c r="AA4031" s="134"/>
      <c r="AB4031" s="174">
        <f>IF(AC4031="totale",SUMIF(AA$7:AA4031,"somma",Z$7:Z4031)-SUMIF(AC$7:AC4030,"totale",AB$7:AB4030),0)</f>
        <v>0</v>
      </c>
      <c r="AC4031" s="134"/>
      <c r="AD4031" s="194">
        <f t="shared" si="264"/>
        <v>0</v>
      </c>
      <c r="AE4031" s="124" t="str">
        <f t="shared" si="263"/>
        <v/>
      </c>
      <c r="AF4031" s="195" t="str">
        <f t="shared" si="265"/>
        <v/>
      </c>
      <c r="AG4031" s="194" t="str">
        <f t="shared" si="266"/>
        <v/>
      </c>
      <c r="AH4031" s="194">
        <f>IF(AG4031="",0,IF(ISERROR(VLOOKUP(AG4031,AG$7:AG4030,1,FALSE)),1,0))</f>
        <v>0</v>
      </c>
      <c r="AI4031" s="194"/>
    </row>
    <row r="4032" spans="1:35" ht="16.5" customHeight="1">
      <c r="A4032" s="1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75">
        <f>IF(AND($X$5012&lt;&gt;" ",$X$5012&lt;&gt;0),IF(X4032=$X$5012,1+COUNTIF(U$7:U4031,"&gt;0"),0),0)</f>
        <v>0</v>
      </c>
      <c r="V4032" s="178" t="s">
        <v>4221</v>
      </c>
      <c r="W4032" s="130"/>
      <c r="X4032" s="131"/>
      <c r="Y4032" s="131"/>
      <c r="Z4032" s="206"/>
      <c r="AA4032" s="134"/>
      <c r="AB4032" s="174">
        <f>IF(AC4032="totale",SUMIF(AA$7:AA4032,"somma",Z$7:Z4032)-SUMIF(AC$7:AC4031,"totale",AB$7:AB4031),0)</f>
        <v>0</v>
      </c>
      <c r="AC4032" s="134"/>
      <c r="AD4032" s="194">
        <f t="shared" si="264"/>
        <v>0</v>
      </c>
      <c r="AE4032" s="124" t="str">
        <f t="shared" si="263"/>
        <v/>
      </c>
      <c r="AF4032" s="195" t="str">
        <f t="shared" si="265"/>
        <v/>
      </c>
      <c r="AG4032" s="194" t="str">
        <f t="shared" si="266"/>
        <v/>
      </c>
      <c r="AH4032" s="194">
        <f>IF(AG4032="",0,IF(ISERROR(VLOOKUP(AG4032,AG$7:AG4031,1,FALSE)),1,0))</f>
        <v>0</v>
      </c>
      <c r="AI4032" s="194"/>
    </row>
    <row r="4033" spans="1:35" ht="16.5" customHeight="1">
      <c r="A4033" s="1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75">
        <f>IF(AND($X$5012&lt;&gt;" ",$X$5012&lt;&gt;0),IF(X4033=$X$5012,1+COUNTIF(U$7:U4032,"&gt;0"),0),0)</f>
        <v>0</v>
      </c>
      <c r="V4033" s="178" t="s">
        <v>4222</v>
      </c>
      <c r="W4033" s="130"/>
      <c r="X4033" s="131"/>
      <c r="Y4033" s="131"/>
      <c r="Z4033" s="206"/>
      <c r="AA4033" s="134"/>
      <c r="AB4033" s="174">
        <f>IF(AC4033="totale",SUMIF(AA$7:AA4033,"somma",Z$7:Z4033)-SUMIF(AC$7:AC4032,"totale",AB$7:AB4032),0)</f>
        <v>0</v>
      </c>
      <c r="AC4033" s="134"/>
      <c r="AD4033" s="194">
        <f t="shared" si="264"/>
        <v>0</v>
      </c>
      <c r="AE4033" s="124" t="str">
        <f t="shared" si="263"/>
        <v/>
      </c>
      <c r="AF4033" s="195" t="str">
        <f t="shared" si="265"/>
        <v/>
      </c>
      <c r="AG4033" s="194" t="str">
        <f t="shared" si="266"/>
        <v/>
      </c>
      <c r="AH4033" s="194">
        <f>IF(AG4033="",0,IF(ISERROR(VLOOKUP(AG4033,AG$7:AG4032,1,FALSE)),1,0))</f>
        <v>0</v>
      </c>
      <c r="AI4033" s="194"/>
    </row>
    <row r="4034" spans="1:35" ht="16.5" customHeight="1">
      <c r="A4034" s="1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75">
        <f>IF(AND($X$5012&lt;&gt;" ",$X$5012&lt;&gt;0),IF(X4034=$X$5012,1+COUNTIF(U$7:U4033,"&gt;0"),0),0)</f>
        <v>0</v>
      </c>
      <c r="V4034" s="178" t="s">
        <v>4223</v>
      </c>
      <c r="W4034" s="130"/>
      <c r="X4034" s="131"/>
      <c r="Y4034" s="131"/>
      <c r="Z4034" s="206"/>
      <c r="AA4034" s="134"/>
      <c r="AB4034" s="174">
        <f>IF(AC4034="totale",SUMIF(AA$7:AA4034,"somma",Z$7:Z4034)-SUMIF(AC$7:AC4033,"totale",AB$7:AB4033),0)</f>
        <v>0</v>
      </c>
      <c r="AC4034" s="134"/>
      <c r="AD4034" s="194">
        <f t="shared" si="264"/>
        <v>0</v>
      </c>
      <c r="AE4034" s="124" t="str">
        <f t="shared" si="263"/>
        <v/>
      </c>
      <c r="AF4034" s="195" t="str">
        <f t="shared" si="265"/>
        <v/>
      </c>
      <c r="AG4034" s="194" t="str">
        <f t="shared" si="266"/>
        <v/>
      </c>
      <c r="AH4034" s="194">
        <f>IF(AG4034="",0,IF(ISERROR(VLOOKUP(AG4034,AG$7:AG4033,1,FALSE)),1,0))</f>
        <v>0</v>
      </c>
      <c r="AI4034" s="194"/>
    </row>
    <row r="4035" spans="1:35" ht="16.5" customHeight="1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75">
        <f>IF(AND($X$5012&lt;&gt;" ",$X$5012&lt;&gt;0),IF(X4035=$X$5012,1+COUNTIF(U$7:U4034,"&gt;0"),0),0)</f>
        <v>0</v>
      </c>
      <c r="V4035" s="178" t="s">
        <v>4224</v>
      </c>
      <c r="W4035" s="130"/>
      <c r="X4035" s="131"/>
      <c r="Y4035" s="131"/>
      <c r="Z4035" s="206"/>
      <c r="AA4035" s="134"/>
      <c r="AB4035" s="174">
        <f>IF(AC4035="totale",SUMIF(AA$7:AA4035,"somma",Z$7:Z4035)-SUMIF(AC$7:AC4034,"totale",AB$7:AB4034),0)</f>
        <v>0</v>
      </c>
      <c r="AC4035" s="134"/>
      <c r="AD4035" s="194">
        <f t="shared" si="264"/>
        <v>0</v>
      </c>
      <c r="AE4035" s="124" t="str">
        <f t="shared" si="263"/>
        <v/>
      </c>
      <c r="AF4035" s="195" t="str">
        <f t="shared" si="265"/>
        <v/>
      </c>
      <c r="AG4035" s="194" t="str">
        <f t="shared" si="266"/>
        <v/>
      </c>
      <c r="AH4035" s="194">
        <f>IF(AG4035="",0,IF(ISERROR(VLOOKUP(AG4035,AG$7:AG4034,1,FALSE)),1,0))</f>
        <v>0</v>
      </c>
      <c r="AI4035" s="194"/>
    </row>
    <row r="4036" spans="1:35" ht="16.5" customHeight="1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75">
        <f>IF(AND($X$5012&lt;&gt;" ",$X$5012&lt;&gt;0),IF(X4036=$X$5012,1+COUNTIF(U$7:U4035,"&gt;0"),0),0)</f>
        <v>0</v>
      </c>
      <c r="V4036" s="178" t="s">
        <v>4225</v>
      </c>
      <c r="W4036" s="130"/>
      <c r="X4036" s="131"/>
      <c r="Y4036" s="131"/>
      <c r="Z4036" s="206"/>
      <c r="AA4036" s="134"/>
      <c r="AB4036" s="174">
        <f>IF(AC4036="totale",SUMIF(AA$7:AA4036,"somma",Z$7:Z4036)-SUMIF(AC$7:AC4035,"totale",AB$7:AB4035),0)</f>
        <v>0</v>
      </c>
      <c r="AC4036" s="134"/>
      <c r="AD4036" s="194">
        <f t="shared" si="264"/>
        <v>0</v>
      </c>
      <c r="AE4036" s="124" t="str">
        <f t="shared" si="263"/>
        <v/>
      </c>
      <c r="AF4036" s="195" t="str">
        <f t="shared" si="265"/>
        <v/>
      </c>
      <c r="AG4036" s="194" t="str">
        <f t="shared" si="266"/>
        <v/>
      </c>
      <c r="AH4036" s="194">
        <f>IF(AG4036="",0,IF(ISERROR(VLOOKUP(AG4036,AG$7:AG4035,1,FALSE)),1,0))</f>
        <v>0</v>
      </c>
      <c r="AI4036" s="194"/>
    </row>
    <row r="4037" spans="1:35" ht="16.5" customHeight="1">
      <c r="A4037" s="1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75">
        <f>IF(AND($X$5012&lt;&gt;" ",$X$5012&lt;&gt;0),IF(X4037=$X$5012,1+COUNTIF(U$7:U4036,"&gt;0"),0),0)</f>
        <v>0</v>
      </c>
      <c r="V4037" s="178" t="s">
        <v>4226</v>
      </c>
      <c r="W4037" s="130"/>
      <c r="X4037" s="131"/>
      <c r="Y4037" s="131"/>
      <c r="Z4037" s="206"/>
      <c r="AA4037" s="134"/>
      <c r="AB4037" s="174">
        <f>IF(AC4037="totale",SUMIF(AA$7:AA4037,"somma",Z$7:Z4037)-SUMIF(AC$7:AC4036,"totale",AB$7:AB4036),0)</f>
        <v>0</v>
      </c>
      <c r="AC4037" s="134"/>
      <c r="AD4037" s="194">
        <f t="shared" si="264"/>
        <v>0</v>
      </c>
      <c r="AE4037" s="124" t="str">
        <f t="shared" si="263"/>
        <v/>
      </c>
      <c r="AF4037" s="195" t="str">
        <f t="shared" si="265"/>
        <v/>
      </c>
      <c r="AG4037" s="194" t="str">
        <f t="shared" si="266"/>
        <v/>
      </c>
      <c r="AH4037" s="194">
        <f>IF(AG4037="",0,IF(ISERROR(VLOOKUP(AG4037,AG$7:AG4036,1,FALSE)),1,0))</f>
        <v>0</v>
      </c>
      <c r="AI4037" s="194"/>
    </row>
    <row r="4038" spans="1:35" ht="16.5" customHeight="1">
      <c r="A4038" s="1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75">
        <f>IF(AND($X$5012&lt;&gt;" ",$X$5012&lt;&gt;0),IF(X4038=$X$5012,1+COUNTIF(U$7:U4037,"&gt;0"),0),0)</f>
        <v>0</v>
      </c>
      <c r="V4038" s="178" t="s">
        <v>4227</v>
      </c>
      <c r="W4038" s="130"/>
      <c r="X4038" s="131"/>
      <c r="Y4038" s="131"/>
      <c r="Z4038" s="206"/>
      <c r="AA4038" s="134"/>
      <c r="AB4038" s="174">
        <f>IF(AC4038="totale",SUMIF(AA$7:AA4038,"somma",Z$7:Z4038)-SUMIF(AC$7:AC4037,"totale",AB$7:AB4037),0)</f>
        <v>0</v>
      </c>
      <c r="AC4038" s="134"/>
      <c r="AD4038" s="194">
        <f t="shared" si="264"/>
        <v>0</v>
      </c>
      <c r="AE4038" s="124" t="str">
        <f t="shared" ref="AE4038:AE4101" si="267">IF(W4038&gt;0,CONCATENATE(MONTH(W4038)&amp;X4038),"")</f>
        <v/>
      </c>
      <c r="AF4038" s="195" t="str">
        <f t="shared" si="265"/>
        <v/>
      </c>
      <c r="AG4038" s="194" t="str">
        <f t="shared" si="266"/>
        <v/>
      </c>
      <c r="AH4038" s="194">
        <f>IF(AG4038="",0,IF(ISERROR(VLOOKUP(AG4038,AG$7:AG4037,1,FALSE)),1,0))</f>
        <v>0</v>
      </c>
      <c r="AI4038" s="194"/>
    </row>
    <row r="4039" spans="1:35" ht="16.5" customHeight="1">
      <c r="A4039" s="1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75">
        <f>IF(AND($X$5012&lt;&gt;" ",$X$5012&lt;&gt;0),IF(X4039=$X$5012,1+COUNTIF(U$7:U4038,"&gt;0"),0),0)</f>
        <v>0</v>
      </c>
      <c r="V4039" s="178" t="s">
        <v>4228</v>
      </c>
      <c r="W4039" s="130"/>
      <c r="X4039" s="131"/>
      <c r="Y4039" s="131"/>
      <c r="Z4039" s="206"/>
      <c r="AA4039" s="134"/>
      <c r="AB4039" s="174">
        <f>IF(AC4039="totale",SUMIF(AA$7:AA4039,"somma",Z$7:Z4039)-SUMIF(AC$7:AC4038,"totale",AB$7:AB4038),0)</f>
        <v>0</v>
      </c>
      <c r="AC4039" s="134"/>
      <c r="AD4039" s="194">
        <f t="shared" si="264"/>
        <v>0</v>
      </c>
      <c r="AE4039" s="124" t="str">
        <f t="shared" si="267"/>
        <v/>
      </c>
      <c r="AF4039" s="195" t="str">
        <f t="shared" si="265"/>
        <v/>
      </c>
      <c r="AG4039" s="194" t="str">
        <f t="shared" si="266"/>
        <v/>
      </c>
      <c r="AH4039" s="194">
        <f>IF(AG4039="",0,IF(ISERROR(VLOOKUP(AG4039,AG$7:AG4038,1,FALSE)),1,0))</f>
        <v>0</v>
      </c>
      <c r="AI4039" s="194"/>
    </row>
    <row r="4040" spans="1:35" ht="16.5" customHeight="1">
      <c r="A4040" s="1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75">
        <f>IF(AND($X$5012&lt;&gt;" ",$X$5012&lt;&gt;0),IF(X4040=$X$5012,1+COUNTIF(U$7:U4039,"&gt;0"),0),0)</f>
        <v>0</v>
      </c>
      <c r="V4040" s="178" t="s">
        <v>4229</v>
      </c>
      <c r="W4040" s="130"/>
      <c r="X4040" s="131"/>
      <c r="Y4040" s="131"/>
      <c r="Z4040" s="206"/>
      <c r="AA4040" s="134"/>
      <c r="AB4040" s="174">
        <f>IF(AC4040="totale",SUMIF(AA$7:AA4040,"somma",Z$7:Z4040)-SUMIF(AC$7:AC4039,"totale",AB$7:AB4039),0)</f>
        <v>0</v>
      </c>
      <c r="AC4040" s="134"/>
      <c r="AD4040" s="194">
        <f t="shared" ref="AD4040:AD4103" si="268">IF(ISBLANK(X4040),0,VLOOKUP(X4040,$B$8:$E$57,1,FALSE))</f>
        <v>0</v>
      </c>
      <c r="AE4040" s="124" t="str">
        <f t="shared" si="267"/>
        <v/>
      </c>
      <c r="AF4040" s="195" t="str">
        <f t="shared" ref="AF4040:AF4103" si="269">IF(OR(AND(Z4040&lt;&gt;0,ISBLANK(X4040)),ISERROR(AD4040)),"ERR","")</f>
        <v/>
      </c>
      <c r="AG4040" s="194" t="str">
        <f t="shared" si="266"/>
        <v/>
      </c>
      <c r="AH4040" s="194">
        <f>IF(AG4040="",0,IF(ISERROR(VLOOKUP(AG4040,AG$7:AG4039,1,FALSE)),1,0))</f>
        <v>0</v>
      </c>
      <c r="AI4040" s="194"/>
    </row>
    <row r="4041" spans="1:35" ht="16.5" customHeight="1">
      <c r="A4041" s="1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75">
        <f>IF(AND($X$5012&lt;&gt;" ",$X$5012&lt;&gt;0),IF(X4041=$X$5012,1+COUNTIF(U$7:U4040,"&gt;0"),0),0)</f>
        <v>0</v>
      </c>
      <c r="V4041" s="178" t="s">
        <v>4230</v>
      </c>
      <c r="W4041" s="130"/>
      <c r="X4041" s="131"/>
      <c r="Y4041" s="131"/>
      <c r="Z4041" s="206"/>
      <c r="AA4041" s="134"/>
      <c r="AB4041" s="174">
        <f>IF(AC4041="totale",SUMIF(AA$7:AA4041,"somma",Z$7:Z4041)-SUMIF(AC$7:AC4040,"totale",AB$7:AB4040),0)</f>
        <v>0</v>
      </c>
      <c r="AC4041" s="134"/>
      <c r="AD4041" s="194">
        <f t="shared" si="268"/>
        <v>0</v>
      </c>
      <c r="AE4041" s="124" t="str">
        <f t="shared" si="267"/>
        <v/>
      </c>
      <c r="AF4041" s="195" t="str">
        <f t="shared" si="269"/>
        <v/>
      </c>
      <c r="AG4041" s="194" t="str">
        <f t="shared" si="266"/>
        <v/>
      </c>
      <c r="AH4041" s="194">
        <f>IF(AG4041="",0,IF(ISERROR(VLOOKUP(AG4041,AG$7:AG4040,1,FALSE)),1,0))</f>
        <v>0</v>
      </c>
      <c r="AI4041" s="194"/>
    </row>
    <row r="4042" spans="1:35" ht="16.5" customHeight="1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75">
        <f>IF(AND($X$5012&lt;&gt;" ",$X$5012&lt;&gt;0),IF(X4042=$X$5012,1+COUNTIF(U$7:U4041,"&gt;0"),0),0)</f>
        <v>0</v>
      </c>
      <c r="V4042" s="178" t="s">
        <v>4231</v>
      </c>
      <c r="W4042" s="130"/>
      <c r="X4042" s="131"/>
      <c r="Y4042" s="131"/>
      <c r="Z4042" s="206"/>
      <c r="AA4042" s="134"/>
      <c r="AB4042" s="174">
        <f>IF(AC4042="totale",SUMIF(AA$7:AA4042,"somma",Z$7:Z4042)-SUMIF(AC$7:AC4041,"totale",AB$7:AB4041),0)</f>
        <v>0</v>
      </c>
      <c r="AC4042" s="134"/>
      <c r="AD4042" s="194">
        <f t="shared" si="268"/>
        <v>0</v>
      </c>
      <c r="AE4042" s="124" t="str">
        <f t="shared" si="267"/>
        <v/>
      </c>
      <c r="AF4042" s="195" t="str">
        <f t="shared" si="269"/>
        <v/>
      </c>
      <c r="AG4042" s="194" t="str">
        <f t="shared" ref="AG4042:AG4105" si="270">IF(W4042&gt;0,CONCATENATE(MONTH(W4042),"-",YEAR(W4042)),"")</f>
        <v/>
      </c>
      <c r="AH4042" s="194">
        <f>IF(AG4042="",0,IF(ISERROR(VLOOKUP(AG4042,AG$7:AG4041,1,FALSE)),1,0))</f>
        <v>0</v>
      </c>
      <c r="AI4042" s="194"/>
    </row>
    <row r="4043" spans="1:35" ht="16.5" customHeight="1">
      <c r="A4043" s="1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75">
        <f>IF(AND($X$5012&lt;&gt;" ",$X$5012&lt;&gt;0),IF(X4043=$X$5012,1+COUNTIF(U$7:U4042,"&gt;0"),0),0)</f>
        <v>0</v>
      </c>
      <c r="V4043" s="178" t="s">
        <v>4232</v>
      </c>
      <c r="W4043" s="130"/>
      <c r="X4043" s="131"/>
      <c r="Y4043" s="131"/>
      <c r="Z4043" s="206"/>
      <c r="AA4043" s="134"/>
      <c r="AB4043" s="174">
        <f>IF(AC4043="totale",SUMIF(AA$7:AA4043,"somma",Z$7:Z4043)-SUMIF(AC$7:AC4042,"totale",AB$7:AB4042),0)</f>
        <v>0</v>
      </c>
      <c r="AC4043" s="134"/>
      <c r="AD4043" s="194">
        <f t="shared" si="268"/>
        <v>0</v>
      </c>
      <c r="AE4043" s="124" t="str">
        <f t="shared" si="267"/>
        <v/>
      </c>
      <c r="AF4043" s="195" t="str">
        <f t="shared" si="269"/>
        <v/>
      </c>
      <c r="AG4043" s="194" t="str">
        <f t="shared" si="270"/>
        <v/>
      </c>
      <c r="AH4043" s="194">
        <f>IF(AG4043="",0,IF(ISERROR(VLOOKUP(AG4043,AG$7:AG4042,1,FALSE)),1,0))</f>
        <v>0</v>
      </c>
      <c r="AI4043" s="194"/>
    </row>
    <row r="4044" spans="1:35" ht="16.5" customHeight="1">
      <c r="A4044" s="1"/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75">
        <f>IF(AND($X$5012&lt;&gt;" ",$X$5012&lt;&gt;0),IF(X4044=$X$5012,1+COUNTIF(U$7:U4043,"&gt;0"),0),0)</f>
        <v>0</v>
      </c>
      <c r="V4044" s="178" t="s">
        <v>4233</v>
      </c>
      <c r="W4044" s="130"/>
      <c r="X4044" s="131"/>
      <c r="Y4044" s="131"/>
      <c r="Z4044" s="206"/>
      <c r="AA4044" s="134"/>
      <c r="AB4044" s="174">
        <f>IF(AC4044="totale",SUMIF(AA$7:AA4044,"somma",Z$7:Z4044)-SUMIF(AC$7:AC4043,"totale",AB$7:AB4043),0)</f>
        <v>0</v>
      </c>
      <c r="AC4044" s="134"/>
      <c r="AD4044" s="194">
        <f t="shared" si="268"/>
        <v>0</v>
      </c>
      <c r="AE4044" s="124" t="str">
        <f t="shared" si="267"/>
        <v/>
      </c>
      <c r="AF4044" s="195" t="str">
        <f t="shared" si="269"/>
        <v/>
      </c>
      <c r="AG4044" s="194" t="str">
        <f t="shared" si="270"/>
        <v/>
      </c>
      <c r="AH4044" s="194">
        <f>IF(AG4044="",0,IF(ISERROR(VLOOKUP(AG4044,AG$7:AG4043,1,FALSE)),1,0))</f>
        <v>0</v>
      </c>
      <c r="AI4044" s="194"/>
    </row>
    <row r="4045" spans="1:35" ht="16.5" customHeight="1">
      <c r="A4045" s="1"/>
      <c r="B4045" s="1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75">
        <f>IF(AND($X$5012&lt;&gt;" ",$X$5012&lt;&gt;0),IF(X4045=$X$5012,1+COUNTIF(U$7:U4044,"&gt;0"),0),0)</f>
        <v>0</v>
      </c>
      <c r="V4045" s="178" t="s">
        <v>4234</v>
      </c>
      <c r="W4045" s="130"/>
      <c r="X4045" s="131"/>
      <c r="Y4045" s="131"/>
      <c r="Z4045" s="206"/>
      <c r="AA4045" s="134"/>
      <c r="AB4045" s="174">
        <f>IF(AC4045="totale",SUMIF(AA$7:AA4045,"somma",Z$7:Z4045)-SUMIF(AC$7:AC4044,"totale",AB$7:AB4044),0)</f>
        <v>0</v>
      </c>
      <c r="AC4045" s="134"/>
      <c r="AD4045" s="194">
        <f t="shared" si="268"/>
        <v>0</v>
      </c>
      <c r="AE4045" s="124" t="str">
        <f t="shared" si="267"/>
        <v/>
      </c>
      <c r="AF4045" s="195" t="str">
        <f t="shared" si="269"/>
        <v/>
      </c>
      <c r="AG4045" s="194" t="str">
        <f t="shared" si="270"/>
        <v/>
      </c>
      <c r="AH4045" s="194">
        <f>IF(AG4045="",0,IF(ISERROR(VLOOKUP(AG4045,AG$7:AG4044,1,FALSE)),1,0))</f>
        <v>0</v>
      </c>
      <c r="AI4045" s="194"/>
    </row>
    <row r="4046" spans="1:35" ht="16.5" customHeight="1">
      <c r="A4046" s="1"/>
      <c r="B4046" s="1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75">
        <f>IF(AND($X$5012&lt;&gt;" ",$X$5012&lt;&gt;0),IF(X4046=$X$5012,1+COUNTIF(U$7:U4045,"&gt;0"),0),0)</f>
        <v>0</v>
      </c>
      <c r="V4046" s="178" t="s">
        <v>4235</v>
      </c>
      <c r="W4046" s="130"/>
      <c r="X4046" s="131"/>
      <c r="Y4046" s="131"/>
      <c r="Z4046" s="206"/>
      <c r="AA4046" s="134"/>
      <c r="AB4046" s="174">
        <f>IF(AC4046="totale",SUMIF(AA$7:AA4046,"somma",Z$7:Z4046)-SUMIF(AC$7:AC4045,"totale",AB$7:AB4045),0)</f>
        <v>0</v>
      </c>
      <c r="AC4046" s="134"/>
      <c r="AD4046" s="194">
        <f t="shared" si="268"/>
        <v>0</v>
      </c>
      <c r="AE4046" s="124" t="str">
        <f t="shared" si="267"/>
        <v/>
      </c>
      <c r="AF4046" s="195" t="str">
        <f t="shared" si="269"/>
        <v/>
      </c>
      <c r="AG4046" s="194" t="str">
        <f t="shared" si="270"/>
        <v/>
      </c>
      <c r="AH4046" s="194">
        <f>IF(AG4046="",0,IF(ISERROR(VLOOKUP(AG4046,AG$7:AG4045,1,FALSE)),1,0))</f>
        <v>0</v>
      </c>
      <c r="AI4046" s="194"/>
    </row>
    <row r="4047" spans="1:35" ht="16.5" customHeight="1">
      <c r="A4047" s="1"/>
      <c r="B4047" s="1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75">
        <f>IF(AND($X$5012&lt;&gt;" ",$X$5012&lt;&gt;0),IF(X4047=$X$5012,1+COUNTIF(U$7:U4046,"&gt;0"),0),0)</f>
        <v>0</v>
      </c>
      <c r="V4047" s="178" t="s">
        <v>4236</v>
      </c>
      <c r="W4047" s="130"/>
      <c r="X4047" s="131"/>
      <c r="Y4047" s="131"/>
      <c r="Z4047" s="206"/>
      <c r="AA4047" s="134"/>
      <c r="AB4047" s="174">
        <f>IF(AC4047="totale",SUMIF(AA$7:AA4047,"somma",Z$7:Z4047)-SUMIF(AC$7:AC4046,"totale",AB$7:AB4046),0)</f>
        <v>0</v>
      </c>
      <c r="AC4047" s="134"/>
      <c r="AD4047" s="194">
        <f t="shared" si="268"/>
        <v>0</v>
      </c>
      <c r="AE4047" s="124" t="str">
        <f t="shared" si="267"/>
        <v/>
      </c>
      <c r="AF4047" s="195" t="str">
        <f t="shared" si="269"/>
        <v/>
      </c>
      <c r="AG4047" s="194" t="str">
        <f t="shared" si="270"/>
        <v/>
      </c>
      <c r="AH4047" s="194">
        <f>IF(AG4047="",0,IF(ISERROR(VLOOKUP(AG4047,AG$7:AG4046,1,FALSE)),1,0))</f>
        <v>0</v>
      </c>
      <c r="AI4047" s="194"/>
    </row>
    <row r="4048" spans="1:35" ht="16.5" customHeight="1">
      <c r="A4048" s="1"/>
      <c r="B4048" s="1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75">
        <f>IF(AND($X$5012&lt;&gt;" ",$X$5012&lt;&gt;0),IF(X4048=$X$5012,1+COUNTIF(U$7:U4047,"&gt;0"),0),0)</f>
        <v>0</v>
      </c>
      <c r="V4048" s="178" t="s">
        <v>4237</v>
      </c>
      <c r="W4048" s="130"/>
      <c r="X4048" s="131"/>
      <c r="Y4048" s="131"/>
      <c r="Z4048" s="206"/>
      <c r="AA4048" s="134"/>
      <c r="AB4048" s="174">
        <f>IF(AC4048="totale",SUMIF(AA$7:AA4048,"somma",Z$7:Z4048)-SUMIF(AC$7:AC4047,"totale",AB$7:AB4047),0)</f>
        <v>0</v>
      </c>
      <c r="AC4048" s="134"/>
      <c r="AD4048" s="194">
        <f t="shared" si="268"/>
        <v>0</v>
      </c>
      <c r="AE4048" s="124" t="str">
        <f t="shared" si="267"/>
        <v/>
      </c>
      <c r="AF4048" s="195" t="str">
        <f t="shared" si="269"/>
        <v/>
      </c>
      <c r="AG4048" s="194" t="str">
        <f t="shared" si="270"/>
        <v/>
      </c>
      <c r="AH4048" s="194">
        <f>IF(AG4048="",0,IF(ISERROR(VLOOKUP(AG4048,AG$7:AG4047,1,FALSE)),1,0))</f>
        <v>0</v>
      </c>
      <c r="AI4048" s="194"/>
    </row>
    <row r="4049" spans="1:35" ht="16.5" customHeight="1">
      <c r="A4049" s="1"/>
      <c r="B4049" s="1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75">
        <f>IF(AND($X$5012&lt;&gt;" ",$X$5012&lt;&gt;0),IF(X4049=$X$5012,1+COUNTIF(U$7:U4048,"&gt;0"),0),0)</f>
        <v>0</v>
      </c>
      <c r="V4049" s="178" t="s">
        <v>4238</v>
      </c>
      <c r="W4049" s="130"/>
      <c r="X4049" s="131"/>
      <c r="Y4049" s="131"/>
      <c r="Z4049" s="206"/>
      <c r="AA4049" s="134"/>
      <c r="AB4049" s="174">
        <f>IF(AC4049="totale",SUMIF(AA$7:AA4049,"somma",Z$7:Z4049)-SUMIF(AC$7:AC4048,"totale",AB$7:AB4048),0)</f>
        <v>0</v>
      </c>
      <c r="AC4049" s="134"/>
      <c r="AD4049" s="194">
        <f t="shared" si="268"/>
        <v>0</v>
      </c>
      <c r="AE4049" s="124" t="str">
        <f t="shared" si="267"/>
        <v/>
      </c>
      <c r="AF4049" s="195" t="str">
        <f t="shared" si="269"/>
        <v/>
      </c>
      <c r="AG4049" s="194" t="str">
        <f t="shared" si="270"/>
        <v/>
      </c>
      <c r="AH4049" s="194">
        <f>IF(AG4049="",0,IF(ISERROR(VLOOKUP(AG4049,AG$7:AG4048,1,FALSE)),1,0))</f>
        <v>0</v>
      </c>
      <c r="AI4049" s="194"/>
    </row>
    <row r="4050" spans="1:35" ht="16.5" customHeight="1">
      <c r="A4050" s="1"/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75">
        <f>IF(AND($X$5012&lt;&gt;" ",$X$5012&lt;&gt;0),IF(X4050=$X$5012,1+COUNTIF(U$7:U4049,"&gt;0"),0),0)</f>
        <v>0</v>
      </c>
      <c r="V4050" s="178" t="s">
        <v>4239</v>
      </c>
      <c r="W4050" s="130"/>
      <c r="X4050" s="131"/>
      <c r="Y4050" s="131"/>
      <c r="Z4050" s="206"/>
      <c r="AA4050" s="134"/>
      <c r="AB4050" s="174">
        <f>IF(AC4050="totale",SUMIF(AA$7:AA4050,"somma",Z$7:Z4050)-SUMIF(AC$7:AC4049,"totale",AB$7:AB4049),0)</f>
        <v>0</v>
      </c>
      <c r="AC4050" s="134"/>
      <c r="AD4050" s="194">
        <f t="shared" si="268"/>
        <v>0</v>
      </c>
      <c r="AE4050" s="124" t="str">
        <f t="shared" si="267"/>
        <v/>
      </c>
      <c r="AF4050" s="195" t="str">
        <f t="shared" si="269"/>
        <v/>
      </c>
      <c r="AG4050" s="194" t="str">
        <f t="shared" si="270"/>
        <v/>
      </c>
      <c r="AH4050" s="194">
        <f>IF(AG4050="",0,IF(ISERROR(VLOOKUP(AG4050,AG$7:AG4049,1,FALSE)),1,0))</f>
        <v>0</v>
      </c>
      <c r="AI4050" s="194"/>
    </row>
    <row r="4051" spans="1:35" ht="16.5" customHeight="1">
      <c r="A4051" s="1"/>
      <c r="B4051" s="1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75">
        <f>IF(AND($X$5012&lt;&gt;" ",$X$5012&lt;&gt;0),IF(X4051=$X$5012,1+COUNTIF(U$7:U4050,"&gt;0"),0),0)</f>
        <v>0</v>
      </c>
      <c r="V4051" s="178" t="s">
        <v>4240</v>
      </c>
      <c r="W4051" s="130"/>
      <c r="X4051" s="131"/>
      <c r="Y4051" s="131"/>
      <c r="Z4051" s="206"/>
      <c r="AA4051" s="134"/>
      <c r="AB4051" s="174">
        <f>IF(AC4051="totale",SUMIF(AA$7:AA4051,"somma",Z$7:Z4051)-SUMIF(AC$7:AC4050,"totale",AB$7:AB4050),0)</f>
        <v>0</v>
      </c>
      <c r="AC4051" s="134"/>
      <c r="AD4051" s="194">
        <f t="shared" si="268"/>
        <v>0</v>
      </c>
      <c r="AE4051" s="124" t="str">
        <f t="shared" si="267"/>
        <v/>
      </c>
      <c r="AF4051" s="195" t="str">
        <f t="shared" si="269"/>
        <v/>
      </c>
      <c r="AG4051" s="194" t="str">
        <f t="shared" si="270"/>
        <v/>
      </c>
      <c r="AH4051" s="194">
        <f>IF(AG4051="",0,IF(ISERROR(VLOOKUP(AG4051,AG$7:AG4050,1,FALSE)),1,0))</f>
        <v>0</v>
      </c>
      <c r="AI4051" s="194"/>
    </row>
    <row r="4052" spans="1:35" ht="16.5" customHeight="1">
      <c r="A4052" s="1"/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75">
        <f>IF(AND($X$5012&lt;&gt;" ",$X$5012&lt;&gt;0),IF(X4052=$X$5012,1+COUNTIF(U$7:U4051,"&gt;0"),0),0)</f>
        <v>0</v>
      </c>
      <c r="V4052" s="178" t="s">
        <v>4241</v>
      </c>
      <c r="W4052" s="130"/>
      <c r="X4052" s="131"/>
      <c r="Y4052" s="131"/>
      <c r="Z4052" s="206"/>
      <c r="AA4052" s="134"/>
      <c r="AB4052" s="174">
        <f>IF(AC4052="totale",SUMIF(AA$7:AA4052,"somma",Z$7:Z4052)-SUMIF(AC$7:AC4051,"totale",AB$7:AB4051),0)</f>
        <v>0</v>
      </c>
      <c r="AC4052" s="134"/>
      <c r="AD4052" s="194">
        <f t="shared" si="268"/>
        <v>0</v>
      </c>
      <c r="AE4052" s="124" t="str">
        <f t="shared" si="267"/>
        <v/>
      </c>
      <c r="AF4052" s="195" t="str">
        <f t="shared" si="269"/>
        <v/>
      </c>
      <c r="AG4052" s="194" t="str">
        <f t="shared" si="270"/>
        <v/>
      </c>
      <c r="AH4052" s="194">
        <f>IF(AG4052="",0,IF(ISERROR(VLOOKUP(AG4052,AG$7:AG4051,1,FALSE)),1,0))</f>
        <v>0</v>
      </c>
      <c r="AI4052" s="194"/>
    </row>
    <row r="4053" spans="1:35" ht="16.5" customHeight="1">
      <c r="A4053" s="1"/>
      <c r="B4053" s="1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75">
        <f>IF(AND($X$5012&lt;&gt;" ",$X$5012&lt;&gt;0),IF(X4053=$X$5012,1+COUNTIF(U$7:U4052,"&gt;0"),0),0)</f>
        <v>0</v>
      </c>
      <c r="V4053" s="178" t="s">
        <v>4242</v>
      </c>
      <c r="W4053" s="130"/>
      <c r="X4053" s="131"/>
      <c r="Y4053" s="131"/>
      <c r="Z4053" s="206"/>
      <c r="AA4053" s="134"/>
      <c r="AB4053" s="174">
        <f>IF(AC4053="totale",SUMIF(AA$7:AA4053,"somma",Z$7:Z4053)-SUMIF(AC$7:AC4052,"totale",AB$7:AB4052),0)</f>
        <v>0</v>
      </c>
      <c r="AC4053" s="134"/>
      <c r="AD4053" s="194">
        <f t="shared" si="268"/>
        <v>0</v>
      </c>
      <c r="AE4053" s="124" t="str">
        <f t="shared" si="267"/>
        <v/>
      </c>
      <c r="AF4053" s="195" t="str">
        <f t="shared" si="269"/>
        <v/>
      </c>
      <c r="AG4053" s="194" t="str">
        <f t="shared" si="270"/>
        <v/>
      </c>
      <c r="AH4053" s="194">
        <f>IF(AG4053="",0,IF(ISERROR(VLOOKUP(AG4053,AG$7:AG4052,1,FALSE)),1,0))</f>
        <v>0</v>
      </c>
      <c r="AI4053" s="194"/>
    </row>
    <row r="4054" spans="1:35" ht="16.5" customHeight="1">
      <c r="A4054" s="1"/>
      <c r="B4054" s="1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75">
        <f>IF(AND($X$5012&lt;&gt;" ",$X$5012&lt;&gt;0),IF(X4054=$X$5012,1+COUNTIF(U$7:U4053,"&gt;0"),0),0)</f>
        <v>0</v>
      </c>
      <c r="V4054" s="178" t="s">
        <v>4243</v>
      </c>
      <c r="W4054" s="130"/>
      <c r="X4054" s="131"/>
      <c r="Y4054" s="131"/>
      <c r="Z4054" s="206"/>
      <c r="AA4054" s="134"/>
      <c r="AB4054" s="174">
        <f>IF(AC4054="totale",SUMIF(AA$7:AA4054,"somma",Z$7:Z4054)-SUMIF(AC$7:AC4053,"totale",AB$7:AB4053),0)</f>
        <v>0</v>
      </c>
      <c r="AC4054" s="134"/>
      <c r="AD4054" s="194">
        <f t="shared" si="268"/>
        <v>0</v>
      </c>
      <c r="AE4054" s="124" t="str">
        <f t="shared" si="267"/>
        <v/>
      </c>
      <c r="AF4054" s="195" t="str">
        <f t="shared" si="269"/>
        <v/>
      </c>
      <c r="AG4054" s="194" t="str">
        <f t="shared" si="270"/>
        <v/>
      </c>
      <c r="AH4054" s="194">
        <f>IF(AG4054="",0,IF(ISERROR(VLOOKUP(AG4054,AG$7:AG4053,1,FALSE)),1,0))</f>
        <v>0</v>
      </c>
      <c r="AI4054" s="194"/>
    </row>
    <row r="4055" spans="1:35" ht="16.5" customHeight="1">
      <c r="A4055" s="1"/>
      <c r="B4055" s="1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75">
        <f>IF(AND($X$5012&lt;&gt;" ",$X$5012&lt;&gt;0),IF(X4055=$X$5012,1+COUNTIF(U$7:U4054,"&gt;0"),0),0)</f>
        <v>0</v>
      </c>
      <c r="V4055" s="178" t="s">
        <v>4244</v>
      </c>
      <c r="W4055" s="130"/>
      <c r="X4055" s="131"/>
      <c r="Y4055" s="131"/>
      <c r="Z4055" s="206"/>
      <c r="AA4055" s="134"/>
      <c r="AB4055" s="174">
        <f>IF(AC4055="totale",SUMIF(AA$7:AA4055,"somma",Z$7:Z4055)-SUMIF(AC$7:AC4054,"totale",AB$7:AB4054),0)</f>
        <v>0</v>
      </c>
      <c r="AC4055" s="134"/>
      <c r="AD4055" s="194">
        <f t="shared" si="268"/>
        <v>0</v>
      </c>
      <c r="AE4055" s="124" t="str">
        <f t="shared" si="267"/>
        <v/>
      </c>
      <c r="AF4055" s="195" t="str">
        <f t="shared" si="269"/>
        <v/>
      </c>
      <c r="AG4055" s="194" t="str">
        <f t="shared" si="270"/>
        <v/>
      </c>
      <c r="AH4055" s="194">
        <f>IF(AG4055="",0,IF(ISERROR(VLOOKUP(AG4055,AG$7:AG4054,1,FALSE)),1,0))</f>
        <v>0</v>
      </c>
      <c r="AI4055" s="194"/>
    </row>
    <row r="4056" spans="1:35" ht="16.5" customHeight="1">
      <c r="A4056" s="1"/>
      <c r="B4056" s="1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75">
        <f>IF(AND($X$5012&lt;&gt;" ",$X$5012&lt;&gt;0),IF(X4056=$X$5012,1+COUNTIF(U$7:U4055,"&gt;0"),0),0)</f>
        <v>0</v>
      </c>
      <c r="V4056" s="178" t="s">
        <v>4245</v>
      </c>
      <c r="W4056" s="130"/>
      <c r="X4056" s="131"/>
      <c r="Y4056" s="131"/>
      <c r="Z4056" s="206"/>
      <c r="AA4056" s="134"/>
      <c r="AB4056" s="174">
        <f>IF(AC4056="totale",SUMIF(AA$7:AA4056,"somma",Z$7:Z4056)-SUMIF(AC$7:AC4055,"totale",AB$7:AB4055),0)</f>
        <v>0</v>
      </c>
      <c r="AC4056" s="134"/>
      <c r="AD4056" s="194">
        <f t="shared" si="268"/>
        <v>0</v>
      </c>
      <c r="AE4056" s="124" t="str">
        <f t="shared" si="267"/>
        <v/>
      </c>
      <c r="AF4056" s="195" t="str">
        <f t="shared" si="269"/>
        <v/>
      </c>
      <c r="AG4056" s="194" t="str">
        <f t="shared" si="270"/>
        <v/>
      </c>
      <c r="AH4056" s="194">
        <f>IF(AG4056="",0,IF(ISERROR(VLOOKUP(AG4056,AG$7:AG4055,1,FALSE)),1,0))</f>
        <v>0</v>
      </c>
      <c r="AI4056" s="194"/>
    </row>
    <row r="4057" spans="1:35" ht="16.5" customHeight="1">
      <c r="A4057" s="1"/>
      <c r="B4057" s="1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75">
        <f>IF(AND($X$5012&lt;&gt;" ",$X$5012&lt;&gt;0),IF(X4057=$X$5012,1+COUNTIF(U$7:U4056,"&gt;0"),0),0)</f>
        <v>0</v>
      </c>
      <c r="V4057" s="178" t="s">
        <v>4246</v>
      </c>
      <c r="W4057" s="130"/>
      <c r="X4057" s="131"/>
      <c r="Y4057" s="131"/>
      <c r="Z4057" s="206"/>
      <c r="AA4057" s="134"/>
      <c r="AB4057" s="174">
        <f>IF(AC4057="totale",SUMIF(AA$7:AA4057,"somma",Z$7:Z4057)-SUMIF(AC$7:AC4056,"totale",AB$7:AB4056),0)</f>
        <v>0</v>
      </c>
      <c r="AC4057" s="134"/>
      <c r="AD4057" s="194">
        <f t="shared" si="268"/>
        <v>0</v>
      </c>
      <c r="AE4057" s="124" t="str">
        <f t="shared" si="267"/>
        <v/>
      </c>
      <c r="AF4057" s="195" t="str">
        <f t="shared" si="269"/>
        <v/>
      </c>
      <c r="AG4057" s="194" t="str">
        <f t="shared" si="270"/>
        <v/>
      </c>
      <c r="AH4057" s="194">
        <f>IF(AG4057="",0,IF(ISERROR(VLOOKUP(AG4057,AG$7:AG4056,1,FALSE)),1,0))</f>
        <v>0</v>
      </c>
      <c r="AI4057" s="194"/>
    </row>
    <row r="4058" spans="1:35" ht="16.5" customHeight="1">
      <c r="A4058" s="1"/>
      <c r="B4058" s="1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75">
        <f>IF(AND($X$5012&lt;&gt;" ",$X$5012&lt;&gt;0),IF(X4058=$X$5012,1+COUNTIF(U$7:U4057,"&gt;0"),0),0)</f>
        <v>0</v>
      </c>
      <c r="V4058" s="178" t="s">
        <v>4247</v>
      </c>
      <c r="W4058" s="130"/>
      <c r="X4058" s="131"/>
      <c r="Y4058" s="131"/>
      <c r="Z4058" s="206"/>
      <c r="AA4058" s="134"/>
      <c r="AB4058" s="174">
        <f>IF(AC4058="totale",SUMIF(AA$7:AA4058,"somma",Z$7:Z4058)-SUMIF(AC$7:AC4057,"totale",AB$7:AB4057),0)</f>
        <v>0</v>
      </c>
      <c r="AC4058" s="134"/>
      <c r="AD4058" s="194">
        <f t="shared" si="268"/>
        <v>0</v>
      </c>
      <c r="AE4058" s="124" t="str">
        <f t="shared" si="267"/>
        <v/>
      </c>
      <c r="AF4058" s="195" t="str">
        <f t="shared" si="269"/>
        <v/>
      </c>
      <c r="AG4058" s="194" t="str">
        <f t="shared" si="270"/>
        <v/>
      </c>
      <c r="AH4058" s="194">
        <f>IF(AG4058="",0,IF(ISERROR(VLOOKUP(AG4058,AG$7:AG4057,1,FALSE)),1,0))</f>
        <v>0</v>
      </c>
      <c r="AI4058" s="194"/>
    </row>
    <row r="4059" spans="1:35" ht="16.5" customHeight="1">
      <c r="A4059" s="1"/>
      <c r="B4059" s="1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75">
        <f>IF(AND($X$5012&lt;&gt;" ",$X$5012&lt;&gt;0),IF(X4059=$X$5012,1+COUNTIF(U$7:U4058,"&gt;0"),0),0)</f>
        <v>0</v>
      </c>
      <c r="V4059" s="178" t="s">
        <v>4248</v>
      </c>
      <c r="W4059" s="130"/>
      <c r="X4059" s="131"/>
      <c r="Y4059" s="131"/>
      <c r="Z4059" s="206"/>
      <c r="AA4059" s="134"/>
      <c r="AB4059" s="174">
        <f>IF(AC4059="totale",SUMIF(AA$7:AA4059,"somma",Z$7:Z4059)-SUMIF(AC$7:AC4058,"totale",AB$7:AB4058),0)</f>
        <v>0</v>
      </c>
      <c r="AC4059" s="134"/>
      <c r="AD4059" s="194">
        <f t="shared" si="268"/>
        <v>0</v>
      </c>
      <c r="AE4059" s="124" t="str">
        <f t="shared" si="267"/>
        <v/>
      </c>
      <c r="AF4059" s="195" t="str">
        <f t="shared" si="269"/>
        <v/>
      </c>
      <c r="AG4059" s="194" t="str">
        <f t="shared" si="270"/>
        <v/>
      </c>
      <c r="AH4059" s="194">
        <f>IF(AG4059="",0,IF(ISERROR(VLOOKUP(AG4059,AG$7:AG4058,1,FALSE)),1,0))</f>
        <v>0</v>
      </c>
      <c r="AI4059" s="194"/>
    </row>
    <row r="4060" spans="1:35" ht="16.5" customHeight="1">
      <c r="A4060" s="1"/>
      <c r="B4060" s="1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75">
        <f>IF(AND($X$5012&lt;&gt;" ",$X$5012&lt;&gt;0),IF(X4060=$X$5012,1+COUNTIF(U$7:U4059,"&gt;0"),0),0)</f>
        <v>0</v>
      </c>
      <c r="V4060" s="178" t="s">
        <v>4249</v>
      </c>
      <c r="W4060" s="130"/>
      <c r="X4060" s="131"/>
      <c r="Y4060" s="131"/>
      <c r="Z4060" s="206"/>
      <c r="AA4060" s="134"/>
      <c r="AB4060" s="174">
        <f>IF(AC4060="totale",SUMIF(AA$7:AA4060,"somma",Z$7:Z4060)-SUMIF(AC$7:AC4059,"totale",AB$7:AB4059),0)</f>
        <v>0</v>
      </c>
      <c r="AC4060" s="134"/>
      <c r="AD4060" s="194">
        <f t="shared" si="268"/>
        <v>0</v>
      </c>
      <c r="AE4060" s="124" t="str">
        <f t="shared" si="267"/>
        <v/>
      </c>
      <c r="AF4060" s="195" t="str">
        <f t="shared" si="269"/>
        <v/>
      </c>
      <c r="AG4060" s="194" t="str">
        <f t="shared" si="270"/>
        <v/>
      </c>
      <c r="AH4060" s="194">
        <f>IF(AG4060="",0,IF(ISERROR(VLOOKUP(AG4060,AG$7:AG4059,1,FALSE)),1,0))</f>
        <v>0</v>
      </c>
      <c r="AI4060" s="194"/>
    </row>
    <row r="4061" spans="1:35" ht="16.5" customHeight="1">
      <c r="A4061" s="1"/>
      <c r="B4061" s="1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75">
        <f>IF(AND($X$5012&lt;&gt;" ",$X$5012&lt;&gt;0),IF(X4061=$X$5012,1+COUNTIF(U$7:U4060,"&gt;0"),0),0)</f>
        <v>0</v>
      </c>
      <c r="V4061" s="178" t="s">
        <v>4250</v>
      </c>
      <c r="W4061" s="130"/>
      <c r="X4061" s="131"/>
      <c r="Y4061" s="131"/>
      <c r="Z4061" s="206"/>
      <c r="AA4061" s="134"/>
      <c r="AB4061" s="174">
        <f>IF(AC4061="totale",SUMIF(AA$7:AA4061,"somma",Z$7:Z4061)-SUMIF(AC$7:AC4060,"totale",AB$7:AB4060),0)</f>
        <v>0</v>
      </c>
      <c r="AC4061" s="134"/>
      <c r="AD4061" s="194">
        <f t="shared" si="268"/>
        <v>0</v>
      </c>
      <c r="AE4061" s="124" t="str">
        <f t="shared" si="267"/>
        <v/>
      </c>
      <c r="AF4061" s="195" t="str">
        <f t="shared" si="269"/>
        <v/>
      </c>
      <c r="AG4061" s="194" t="str">
        <f t="shared" si="270"/>
        <v/>
      </c>
      <c r="AH4061" s="194">
        <f>IF(AG4061="",0,IF(ISERROR(VLOOKUP(AG4061,AG$7:AG4060,1,FALSE)),1,0))</f>
        <v>0</v>
      </c>
      <c r="AI4061" s="194"/>
    </row>
    <row r="4062" spans="1:35" ht="16.5" customHeight="1">
      <c r="A4062" s="1"/>
      <c r="B4062" s="1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75">
        <f>IF(AND($X$5012&lt;&gt;" ",$X$5012&lt;&gt;0),IF(X4062=$X$5012,1+COUNTIF(U$7:U4061,"&gt;0"),0),0)</f>
        <v>0</v>
      </c>
      <c r="V4062" s="178" t="s">
        <v>4251</v>
      </c>
      <c r="W4062" s="130"/>
      <c r="X4062" s="131"/>
      <c r="Y4062" s="131"/>
      <c r="Z4062" s="206"/>
      <c r="AA4062" s="134"/>
      <c r="AB4062" s="174">
        <f>IF(AC4062="totale",SUMIF(AA$7:AA4062,"somma",Z$7:Z4062)-SUMIF(AC$7:AC4061,"totale",AB$7:AB4061),0)</f>
        <v>0</v>
      </c>
      <c r="AC4062" s="134"/>
      <c r="AD4062" s="194">
        <f t="shared" si="268"/>
        <v>0</v>
      </c>
      <c r="AE4062" s="124" t="str">
        <f t="shared" si="267"/>
        <v/>
      </c>
      <c r="AF4062" s="195" t="str">
        <f t="shared" si="269"/>
        <v/>
      </c>
      <c r="AG4062" s="194" t="str">
        <f t="shared" si="270"/>
        <v/>
      </c>
      <c r="AH4062" s="194">
        <f>IF(AG4062="",0,IF(ISERROR(VLOOKUP(AG4062,AG$7:AG4061,1,FALSE)),1,0))</f>
        <v>0</v>
      </c>
      <c r="AI4062" s="194"/>
    </row>
    <row r="4063" spans="1:35" ht="16.5" customHeight="1">
      <c r="A4063" s="1"/>
      <c r="B4063" s="1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75">
        <f>IF(AND($X$5012&lt;&gt;" ",$X$5012&lt;&gt;0),IF(X4063=$X$5012,1+COUNTIF(U$7:U4062,"&gt;0"),0),0)</f>
        <v>0</v>
      </c>
      <c r="V4063" s="178" t="s">
        <v>4252</v>
      </c>
      <c r="W4063" s="130"/>
      <c r="X4063" s="131"/>
      <c r="Y4063" s="131"/>
      <c r="Z4063" s="206"/>
      <c r="AA4063" s="134"/>
      <c r="AB4063" s="174">
        <f>IF(AC4063="totale",SUMIF(AA$7:AA4063,"somma",Z$7:Z4063)-SUMIF(AC$7:AC4062,"totale",AB$7:AB4062),0)</f>
        <v>0</v>
      </c>
      <c r="AC4063" s="134"/>
      <c r="AD4063" s="194">
        <f t="shared" si="268"/>
        <v>0</v>
      </c>
      <c r="AE4063" s="124" t="str">
        <f t="shared" si="267"/>
        <v/>
      </c>
      <c r="AF4063" s="195" t="str">
        <f t="shared" si="269"/>
        <v/>
      </c>
      <c r="AG4063" s="194" t="str">
        <f t="shared" si="270"/>
        <v/>
      </c>
      <c r="AH4063" s="194">
        <f>IF(AG4063="",0,IF(ISERROR(VLOOKUP(AG4063,AG$7:AG4062,1,FALSE)),1,0))</f>
        <v>0</v>
      </c>
      <c r="AI4063" s="194"/>
    </row>
    <row r="4064" spans="1:35" ht="16.5" customHeight="1">
      <c r="A4064" s="1"/>
      <c r="B4064" s="1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75">
        <f>IF(AND($X$5012&lt;&gt;" ",$X$5012&lt;&gt;0),IF(X4064=$X$5012,1+COUNTIF(U$7:U4063,"&gt;0"),0),0)</f>
        <v>0</v>
      </c>
      <c r="V4064" s="178" t="s">
        <v>4253</v>
      </c>
      <c r="W4064" s="130"/>
      <c r="X4064" s="131"/>
      <c r="Y4064" s="131"/>
      <c r="Z4064" s="206"/>
      <c r="AA4064" s="134"/>
      <c r="AB4064" s="174">
        <f>IF(AC4064="totale",SUMIF(AA$7:AA4064,"somma",Z$7:Z4064)-SUMIF(AC$7:AC4063,"totale",AB$7:AB4063),0)</f>
        <v>0</v>
      </c>
      <c r="AC4064" s="134"/>
      <c r="AD4064" s="194">
        <f t="shared" si="268"/>
        <v>0</v>
      </c>
      <c r="AE4064" s="124" t="str">
        <f t="shared" si="267"/>
        <v/>
      </c>
      <c r="AF4064" s="195" t="str">
        <f t="shared" si="269"/>
        <v/>
      </c>
      <c r="AG4064" s="194" t="str">
        <f t="shared" si="270"/>
        <v/>
      </c>
      <c r="AH4064" s="194">
        <f>IF(AG4064="",0,IF(ISERROR(VLOOKUP(AG4064,AG$7:AG4063,1,FALSE)),1,0))</f>
        <v>0</v>
      </c>
      <c r="AI4064" s="194"/>
    </row>
    <row r="4065" spans="1:35" ht="16.5" customHeight="1">
      <c r="A4065" s="1"/>
      <c r="B4065" s="1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75">
        <f>IF(AND($X$5012&lt;&gt;" ",$X$5012&lt;&gt;0),IF(X4065=$X$5012,1+COUNTIF(U$7:U4064,"&gt;0"),0),0)</f>
        <v>0</v>
      </c>
      <c r="V4065" s="178" t="s">
        <v>4254</v>
      </c>
      <c r="W4065" s="130"/>
      <c r="X4065" s="131"/>
      <c r="Y4065" s="131"/>
      <c r="Z4065" s="206"/>
      <c r="AA4065" s="134"/>
      <c r="AB4065" s="174">
        <f>IF(AC4065="totale",SUMIF(AA$7:AA4065,"somma",Z$7:Z4065)-SUMIF(AC$7:AC4064,"totale",AB$7:AB4064),0)</f>
        <v>0</v>
      </c>
      <c r="AC4065" s="134"/>
      <c r="AD4065" s="194">
        <f t="shared" si="268"/>
        <v>0</v>
      </c>
      <c r="AE4065" s="124" t="str">
        <f t="shared" si="267"/>
        <v/>
      </c>
      <c r="AF4065" s="195" t="str">
        <f t="shared" si="269"/>
        <v/>
      </c>
      <c r="AG4065" s="194" t="str">
        <f t="shared" si="270"/>
        <v/>
      </c>
      <c r="AH4065" s="194">
        <f>IF(AG4065="",0,IF(ISERROR(VLOOKUP(AG4065,AG$7:AG4064,1,FALSE)),1,0))</f>
        <v>0</v>
      </c>
      <c r="AI4065" s="194"/>
    </row>
    <row r="4066" spans="1:35" ht="16.5" customHeight="1">
      <c r="A4066" s="1"/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75">
        <f>IF(AND($X$5012&lt;&gt;" ",$X$5012&lt;&gt;0),IF(X4066=$X$5012,1+COUNTIF(U$7:U4065,"&gt;0"),0),0)</f>
        <v>0</v>
      </c>
      <c r="V4066" s="178" t="s">
        <v>4255</v>
      </c>
      <c r="W4066" s="130"/>
      <c r="X4066" s="131"/>
      <c r="Y4066" s="131"/>
      <c r="Z4066" s="206"/>
      <c r="AA4066" s="134"/>
      <c r="AB4066" s="174">
        <f>IF(AC4066="totale",SUMIF(AA$7:AA4066,"somma",Z$7:Z4066)-SUMIF(AC$7:AC4065,"totale",AB$7:AB4065),0)</f>
        <v>0</v>
      </c>
      <c r="AC4066" s="134"/>
      <c r="AD4066" s="194">
        <f t="shared" si="268"/>
        <v>0</v>
      </c>
      <c r="AE4066" s="124" t="str">
        <f t="shared" si="267"/>
        <v/>
      </c>
      <c r="AF4066" s="195" t="str">
        <f t="shared" si="269"/>
        <v/>
      </c>
      <c r="AG4066" s="194" t="str">
        <f t="shared" si="270"/>
        <v/>
      </c>
      <c r="AH4066" s="194">
        <f>IF(AG4066="",0,IF(ISERROR(VLOOKUP(AG4066,AG$7:AG4065,1,FALSE)),1,0))</f>
        <v>0</v>
      </c>
      <c r="AI4066" s="194"/>
    </row>
    <row r="4067" spans="1:35" ht="16.5" customHeight="1">
      <c r="A4067" s="1"/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75">
        <f>IF(AND($X$5012&lt;&gt;" ",$X$5012&lt;&gt;0),IF(X4067=$X$5012,1+COUNTIF(U$7:U4066,"&gt;0"),0),0)</f>
        <v>0</v>
      </c>
      <c r="V4067" s="178" t="s">
        <v>4256</v>
      </c>
      <c r="W4067" s="130"/>
      <c r="X4067" s="131"/>
      <c r="Y4067" s="131"/>
      <c r="Z4067" s="206"/>
      <c r="AA4067" s="134"/>
      <c r="AB4067" s="174">
        <f>IF(AC4067="totale",SUMIF(AA$7:AA4067,"somma",Z$7:Z4067)-SUMIF(AC$7:AC4066,"totale",AB$7:AB4066),0)</f>
        <v>0</v>
      </c>
      <c r="AC4067" s="134"/>
      <c r="AD4067" s="194">
        <f t="shared" si="268"/>
        <v>0</v>
      </c>
      <c r="AE4067" s="124" t="str">
        <f t="shared" si="267"/>
        <v/>
      </c>
      <c r="AF4067" s="195" t="str">
        <f t="shared" si="269"/>
        <v/>
      </c>
      <c r="AG4067" s="194" t="str">
        <f t="shared" si="270"/>
        <v/>
      </c>
      <c r="AH4067" s="194">
        <f>IF(AG4067="",0,IF(ISERROR(VLOOKUP(AG4067,AG$7:AG4066,1,FALSE)),1,0))</f>
        <v>0</v>
      </c>
      <c r="AI4067" s="194"/>
    </row>
    <row r="4068" spans="1:35" ht="16.5" customHeight="1">
      <c r="A4068" s="1"/>
      <c r="B4068" s="1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75">
        <f>IF(AND($X$5012&lt;&gt;" ",$X$5012&lt;&gt;0),IF(X4068=$X$5012,1+COUNTIF(U$7:U4067,"&gt;0"),0),0)</f>
        <v>0</v>
      </c>
      <c r="V4068" s="178" t="s">
        <v>4257</v>
      </c>
      <c r="W4068" s="130"/>
      <c r="X4068" s="131"/>
      <c r="Y4068" s="131"/>
      <c r="Z4068" s="206"/>
      <c r="AA4068" s="134"/>
      <c r="AB4068" s="174">
        <f>IF(AC4068="totale",SUMIF(AA$7:AA4068,"somma",Z$7:Z4068)-SUMIF(AC$7:AC4067,"totale",AB$7:AB4067),0)</f>
        <v>0</v>
      </c>
      <c r="AC4068" s="134"/>
      <c r="AD4068" s="194">
        <f t="shared" si="268"/>
        <v>0</v>
      </c>
      <c r="AE4068" s="124" t="str">
        <f t="shared" si="267"/>
        <v/>
      </c>
      <c r="AF4068" s="195" t="str">
        <f t="shared" si="269"/>
        <v/>
      </c>
      <c r="AG4068" s="194" t="str">
        <f t="shared" si="270"/>
        <v/>
      </c>
      <c r="AH4068" s="194">
        <f>IF(AG4068="",0,IF(ISERROR(VLOOKUP(AG4068,AG$7:AG4067,1,FALSE)),1,0))</f>
        <v>0</v>
      </c>
      <c r="AI4068" s="194"/>
    </row>
    <row r="4069" spans="1:35" ht="16.5" customHeight="1">
      <c r="A4069" s="1"/>
      <c r="B4069" s="1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75">
        <f>IF(AND($X$5012&lt;&gt;" ",$X$5012&lt;&gt;0),IF(X4069=$X$5012,1+COUNTIF(U$7:U4068,"&gt;0"),0),0)</f>
        <v>0</v>
      </c>
      <c r="V4069" s="178" t="s">
        <v>4258</v>
      </c>
      <c r="W4069" s="130"/>
      <c r="X4069" s="131"/>
      <c r="Y4069" s="131"/>
      <c r="Z4069" s="206"/>
      <c r="AA4069" s="134"/>
      <c r="AB4069" s="174">
        <f>IF(AC4069="totale",SUMIF(AA$7:AA4069,"somma",Z$7:Z4069)-SUMIF(AC$7:AC4068,"totale",AB$7:AB4068),0)</f>
        <v>0</v>
      </c>
      <c r="AC4069" s="134"/>
      <c r="AD4069" s="194">
        <f t="shared" si="268"/>
        <v>0</v>
      </c>
      <c r="AE4069" s="124" t="str">
        <f t="shared" si="267"/>
        <v/>
      </c>
      <c r="AF4069" s="195" t="str">
        <f t="shared" si="269"/>
        <v/>
      </c>
      <c r="AG4069" s="194" t="str">
        <f t="shared" si="270"/>
        <v/>
      </c>
      <c r="AH4069" s="194">
        <f>IF(AG4069="",0,IF(ISERROR(VLOOKUP(AG4069,AG$7:AG4068,1,FALSE)),1,0))</f>
        <v>0</v>
      </c>
      <c r="AI4069" s="194"/>
    </row>
    <row r="4070" spans="1:35" ht="16.5" customHeight="1">
      <c r="A4070" s="1"/>
      <c r="B4070" s="1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75">
        <f>IF(AND($X$5012&lt;&gt;" ",$X$5012&lt;&gt;0),IF(X4070=$X$5012,1+COUNTIF(U$7:U4069,"&gt;0"),0),0)</f>
        <v>0</v>
      </c>
      <c r="V4070" s="178" t="s">
        <v>4259</v>
      </c>
      <c r="W4070" s="130"/>
      <c r="X4070" s="131"/>
      <c r="Y4070" s="131"/>
      <c r="Z4070" s="206"/>
      <c r="AA4070" s="134"/>
      <c r="AB4070" s="174">
        <f>IF(AC4070="totale",SUMIF(AA$7:AA4070,"somma",Z$7:Z4070)-SUMIF(AC$7:AC4069,"totale",AB$7:AB4069),0)</f>
        <v>0</v>
      </c>
      <c r="AC4070" s="134"/>
      <c r="AD4070" s="194">
        <f t="shared" si="268"/>
        <v>0</v>
      </c>
      <c r="AE4070" s="124" t="str">
        <f t="shared" si="267"/>
        <v/>
      </c>
      <c r="AF4070" s="195" t="str">
        <f t="shared" si="269"/>
        <v/>
      </c>
      <c r="AG4070" s="194" t="str">
        <f t="shared" si="270"/>
        <v/>
      </c>
      <c r="AH4070" s="194">
        <f>IF(AG4070="",0,IF(ISERROR(VLOOKUP(AG4070,AG$7:AG4069,1,FALSE)),1,0))</f>
        <v>0</v>
      </c>
      <c r="AI4070" s="194"/>
    </row>
    <row r="4071" spans="1:35" ht="16.5" customHeight="1">
      <c r="A4071" s="1"/>
      <c r="B4071" s="1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75">
        <f>IF(AND($X$5012&lt;&gt;" ",$X$5012&lt;&gt;0),IF(X4071=$X$5012,1+COUNTIF(U$7:U4070,"&gt;0"),0),0)</f>
        <v>0</v>
      </c>
      <c r="V4071" s="178" t="s">
        <v>4260</v>
      </c>
      <c r="W4071" s="130"/>
      <c r="X4071" s="131"/>
      <c r="Y4071" s="131"/>
      <c r="Z4071" s="206"/>
      <c r="AA4071" s="134"/>
      <c r="AB4071" s="174">
        <f>IF(AC4071="totale",SUMIF(AA$7:AA4071,"somma",Z$7:Z4071)-SUMIF(AC$7:AC4070,"totale",AB$7:AB4070),0)</f>
        <v>0</v>
      </c>
      <c r="AC4071" s="134"/>
      <c r="AD4071" s="194">
        <f t="shared" si="268"/>
        <v>0</v>
      </c>
      <c r="AE4071" s="124" t="str">
        <f t="shared" si="267"/>
        <v/>
      </c>
      <c r="AF4071" s="195" t="str">
        <f t="shared" si="269"/>
        <v/>
      </c>
      <c r="AG4071" s="194" t="str">
        <f t="shared" si="270"/>
        <v/>
      </c>
      <c r="AH4071" s="194">
        <f>IF(AG4071="",0,IF(ISERROR(VLOOKUP(AG4071,AG$7:AG4070,1,FALSE)),1,0))</f>
        <v>0</v>
      </c>
      <c r="AI4071" s="194"/>
    </row>
    <row r="4072" spans="1:35" ht="16.5" customHeight="1">
      <c r="A4072" s="1"/>
      <c r="B4072" s="1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75">
        <f>IF(AND($X$5012&lt;&gt;" ",$X$5012&lt;&gt;0),IF(X4072=$X$5012,1+COUNTIF(U$7:U4071,"&gt;0"),0),0)</f>
        <v>0</v>
      </c>
      <c r="V4072" s="178" t="s">
        <v>4261</v>
      </c>
      <c r="W4072" s="130"/>
      <c r="X4072" s="131"/>
      <c r="Y4072" s="131"/>
      <c r="Z4072" s="206"/>
      <c r="AA4072" s="134"/>
      <c r="AB4072" s="174">
        <f>IF(AC4072="totale",SUMIF(AA$7:AA4072,"somma",Z$7:Z4072)-SUMIF(AC$7:AC4071,"totale",AB$7:AB4071),0)</f>
        <v>0</v>
      </c>
      <c r="AC4072" s="134"/>
      <c r="AD4072" s="194">
        <f t="shared" si="268"/>
        <v>0</v>
      </c>
      <c r="AE4072" s="124" t="str">
        <f t="shared" si="267"/>
        <v/>
      </c>
      <c r="AF4072" s="195" t="str">
        <f t="shared" si="269"/>
        <v/>
      </c>
      <c r="AG4072" s="194" t="str">
        <f t="shared" si="270"/>
        <v/>
      </c>
      <c r="AH4072" s="194">
        <f>IF(AG4072="",0,IF(ISERROR(VLOOKUP(AG4072,AG$7:AG4071,1,FALSE)),1,0))</f>
        <v>0</v>
      </c>
      <c r="AI4072" s="194"/>
    </row>
    <row r="4073" spans="1:35" ht="16.5" customHeight="1">
      <c r="A4073" s="1"/>
      <c r="B4073" s="1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75">
        <f>IF(AND($X$5012&lt;&gt;" ",$X$5012&lt;&gt;0),IF(X4073=$X$5012,1+COUNTIF(U$7:U4072,"&gt;0"),0),0)</f>
        <v>0</v>
      </c>
      <c r="V4073" s="178" t="s">
        <v>4262</v>
      </c>
      <c r="W4073" s="130"/>
      <c r="X4073" s="131"/>
      <c r="Y4073" s="131"/>
      <c r="Z4073" s="206"/>
      <c r="AA4073" s="134"/>
      <c r="AB4073" s="174">
        <f>IF(AC4073="totale",SUMIF(AA$7:AA4073,"somma",Z$7:Z4073)-SUMIF(AC$7:AC4072,"totale",AB$7:AB4072),0)</f>
        <v>0</v>
      </c>
      <c r="AC4073" s="134"/>
      <c r="AD4073" s="194">
        <f t="shared" si="268"/>
        <v>0</v>
      </c>
      <c r="AE4073" s="124" t="str">
        <f t="shared" si="267"/>
        <v/>
      </c>
      <c r="AF4073" s="195" t="str">
        <f t="shared" si="269"/>
        <v/>
      </c>
      <c r="AG4073" s="194" t="str">
        <f t="shared" si="270"/>
        <v/>
      </c>
      <c r="AH4073" s="194">
        <f>IF(AG4073="",0,IF(ISERROR(VLOOKUP(AG4073,AG$7:AG4072,1,FALSE)),1,0))</f>
        <v>0</v>
      </c>
      <c r="AI4073" s="194"/>
    </row>
    <row r="4074" spans="1:35" ht="16.5" customHeight="1">
      <c r="A4074" s="1"/>
      <c r="B4074" s="1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75">
        <f>IF(AND($X$5012&lt;&gt;" ",$X$5012&lt;&gt;0),IF(X4074=$X$5012,1+COUNTIF(U$7:U4073,"&gt;0"),0),0)</f>
        <v>0</v>
      </c>
      <c r="V4074" s="178" t="s">
        <v>4263</v>
      </c>
      <c r="W4074" s="130"/>
      <c r="X4074" s="131"/>
      <c r="Y4074" s="131"/>
      <c r="Z4074" s="206"/>
      <c r="AA4074" s="134"/>
      <c r="AB4074" s="174">
        <f>IF(AC4074="totale",SUMIF(AA$7:AA4074,"somma",Z$7:Z4074)-SUMIF(AC$7:AC4073,"totale",AB$7:AB4073),0)</f>
        <v>0</v>
      </c>
      <c r="AC4074" s="134"/>
      <c r="AD4074" s="194">
        <f t="shared" si="268"/>
        <v>0</v>
      </c>
      <c r="AE4074" s="124" t="str">
        <f t="shared" si="267"/>
        <v/>
      </c>
      <c r="AF4074" s="195" t="str">
        <f t="shared" si="269"/>
        <v/>
      </c>
      <c r="AG4074" s="194" t="str">
        <f t="shared" si="270"/>
        <v/>
      </c>
      <c r="AH4074" s="194">
        <f>IF(AG4074="",0,IF(ISERROR(VLOOKUP(AG4074,AG$7:AG4073,1,FALSE)),1,0))</f>
        <v>0</v>
      </c>
      <c r="AI4074" s="194"/>
    </row>
    <row r="4075" spans="1:35" ht="16.5" customHeight="1">
      <c r="A4075" s="1"/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75">
        <f>IF(AND($X$5012&lt;&gt;" ",$X$5012&lt;&gt;0),IF(X4075=$X$5012,1+COUNTIF(U$7:U4074,"&gt;0"),0),0)</f>
        <v>0</v>
      </c>
      <c r="V4075" s="178" t="s">
        <v>4264</v>
      </c>
      <c r="W4075" s="130"/>
      <c r="X4075" s="131"/>
      <c r="Y4075" s="131"/>
      <c r="Z4075" s="206"/>
      <c r="AA4075" s="134"/>
      <c r="AB4075" s="174">
        <f>IF(AC4075="totale",SUMIF(AA$7:AA4075,"somma",Z$7:Z4075)-SUMIF(AC$7:AC4074,"totale",AB$7:AB4074),0)</f>
        <v>0</v>
      </c>
      <c r="AC4075" s="134"/>
      <c r="AD4075" s="194">
        <f t="shared" si="268"/>
        <v>0</v>
      </c>
      <c r="AE4075" s="124" t="str">
        <f t="shared" si="267"/>
        <v/>
      </c>
      <c r="AF4075" s="195" t="str">
        <f t="shared" si="269"/>
        <v/>
      </c>
      <c r="AG4075" s="194" t="str">
        <f t="shared" si="270"/>
        <v/>
      </c>
      <c r="AH4075" s="194">
        <f>IF(AG4075="",0,IF(ISERROR(VLOOKUP(AG4075,AG$7:AG4074,1,FALSE)),1,0))</f>
        <v>0</v>
      </c>
      <c r="AI4075" s="194"/>
    </row>
    <row r="4076" spans="1:35" ht="16.5" customHeight="1">
      <c r="A4076" s="1"/>
      <c r="B4076" s="1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75">
        <f>IF(AND($X$5012&lt;&gt;" ",$X$5012&lt;&gt;0),IF(X4076=$X$5012,1+COUNTIF(U$7:U4075,"&gt;0"),0),0)</f>
        <v>0</v>
      </c>
      <c r="V4076" s="178" t="s">
        <v>4265</v>
      </c>
      <c r="W4076" s="130"/>
      <c r="X4076" s="131"/>
      <c r="Y4076" s="131"/>
      <c r="Z4076" s="206"/>
      <c r="AA4076" s="134"/>
      <c r="AB4076" s="174">
        <f>IF(AC4076="totale",SUMIF(AA$7:AA4076,"somma",Z$7:Z4076)-SUMIF(AC$7:AC4075,"totale",AB$7:AB4075),0)</f>
        <v>0</v>
      </c>
      <c r="AC4076" s="134"/>
      <c r="AD4076" s="194">
        <f t="shared" si="268"/>
        <v>0</v>
      </c>
      <c r="AE4076" s="124" t="str">
        <f t="shared" si="267"/>
        <v/>
      </c>
      <c r="AF4076" s="195" t="str">
        <f t="shared" si="269"/>
        <v/>
      </c>
      <c r="AG4076" s="194" t="str">
        <f t="shared" si="270"/>
        <v/>
      </c>
      <c r="AH4076" s="194">
        <f>IF(AG4076="",0,IF(ISERROR(VLOOKUP(AG4076,AG$7:AG4075,1,FALSE)),1,0))</f>
        <v>0</v>
      </c>
      <c r="AI4076" s="194"/>
    </row>
    <row r="4077" spans="1:35" ht="16.5" customHeight="1">
      <c r="A4077" s="1"/>
      <c r="B4077" s="1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75">
        <f>IF(AND($X$5012&lt;&gt;" ",$X$5012&lt;&gt;0),IF(X4077=$X$5012,1+COUNTIF(U$7:U4076,"&gt;0"),0),0)</f>
        <v>0</v>
      </c>
      <c r="V4077" s="178" t="s">
        <v>4266</v>
      </c>
      <c r="W4077" s="130"/>
      <c r="X4077" s="131"/>
      <c r="Y4077" s="131"/>
      <c r="Z4077" s="206"/>
      <c r="AA4077" s="134"/>
      <c r="AB4077" s="174">
        <f>IF(AC4077="totale",SUMIF(AA$7:AA4077,"somma",Z$7:Z4077)-SUMIF(AC$7:AC4076,"totale",AB$7:AB4076),0)</f>
        <v>0</v>
      </c>
      <c r="AC4077" s="134"/>
      <c r="AD4077" s="194">
        <f t="shared" si="268"/>
        <v>0</v>
      </c>
      <c r="AE4077" s="124" t="str">
        <f t="shared" si="267"/>
        <v/>
      </c>
      <c r="AF4077" s="195" t="str">
        <f t="shared" si="269"/>
        <v/>
      </c>
      <c r="AG4077" s="194" t="str">
        <f t="shared" si="270"/>
        <v/>
      </c>
      <c r="AH4077" s="194">
        <f>IF(AG4077="",0,IF(ISERROR(VLOOKUP(AG4077,AG$7:AG4076,1,FALSE)),1,0))</f>
        <v>0</v>
      </c>
      <c r="AI4077" s="194"/>
    </row>
    <row r="4078" spans="1:35" ht="16.5" customHeight="1">
      <c r="A4078" s="1"/>
      <c r="B4078" s="1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75">
        <f>IF(AND($X$5012&lt;&gt;" ",$X$5012&lt;&gt;0),IF(X4078=$X$5012,1+COUNTIF(U$7:U4077,"&gt;0"),0),0)</f>
        <v>0</v>
      </c>
      <c r="V4078" s="178" t="s">
        <v>4267</v>
      </c>
      <c r="W4078" s="130"/>
      <c r="X4078" s="131"/>
      <c r="Y4078" s="131"/>
      <c r="Z4078" s="206"/>
      <c r="AA4078" s="134"/>
      <c r="AB4078" s="174">
        <f>IF(AC4078="totale",SUMIF(AA$7:AA4078,"somma",Z$7:Z4078)-SUMIF(AC$7:AC4077,"totale",AB$7:AB4077),0)</f>
        <v>0</v>
      </c>
      <c r="AC4078" s="134"/>
      <c r="AD4078" s="194">
        <f t="shared" si="268"/>
        <v>0</v>
      </c>
      <c r="AE4078" s="124" t="str">
        <f t="shared" si="267"/>
        <v/>
      </c>
      <c r="AF4078" s="195" t="str">
        <f t="shared" si="269"/>
        <v/>
      </c>
      <c r="AG4078" s="194" t="str">
        <f t="shared" si="270"/>
        <v/>
      </c>
      <c r="AH4078" s="194">
        <f>IF(AG4078="",0,IF(ISERROR(VLOOKUP(AG4078,AG$7:AG4077,1,FALSE)),1,0))</f>
        <v>0</v>
      </c>
      <c r="AI4078" s="194"/>
    </row>
    <row r="4079" spans="1:35" ht="16.5" customHeight="1">
      <c r="A4079" s="1"/>
      <c r="B4079" s="1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75">
        <f>IF(AND($X$5012&lt;&gt;" ",$X$5012&lt;&gt;0),IF(X4079=$X$5012,1+COUNTIF(U$7:U4078,"&gt;0"),0),0)</f>
        <v>0</v>
      </c>
      <c r="V4079" s="178" t="s">
        <v>4268</v>
      </c>
      <c r="W4079" s="130"/>
      <c r="X4079" s="131"/>
      <c r="Y4079" s="131"/>
      <c r="Z4079" s="206"/>
      <c r="AA4079" s="134"/>
      <c r="AB4079" s="174">
        <f>IF(AC4079="totale",SUMIF(AA$7:AA4079,"somma",Z$7:Z4079)-SUMIF(AC$7:AC4078,"totale",AB$7:AB4078),0)</f>
        <v>0</v>
      </c>
      <c r="AC4079" s="134"/>
      <c r="AD4079" s="194">
        <f t="shared" si="268"/>
        <v>0</v>
      </c>
      <c r="AE4079" s="124" t="str">
        <f t="shared" si="267"/>
        <v/>
      </c>
      <c r="AF4079" s="195" t="str">
        <f t="shared" si="269"/>
        <v/>
      </c>
      <c r="AG4079" s="194" t="str">
        <f t="shared" si="270"/>
        <v/>
      </c>
      <c r="AH4079" s="194">
        <f>IF(AG4079="",0,IF(ISERROR(VLOOKUP(AG4079,AG$7:AG4078,1,FALSE)),1,0))</f>
        <v>0</v>
      </c>
      <c r="AI4079" s="194"/>
    </row>
    <row r="4080" spans="1:35" ht="16.5" customHeight="1">
      <c r="A4080" s="1"/>
      <c r="B4080" s="1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75">
        <f>IF(AND($X$5012&lt;&gt;" ",$X$5012&lt;&gt;0),IF(X4080=$X$5012,1+COUNTIF(U$7:U4079,"&gt;0"),0),0)</f>
        <v>0</v>
      </c>
      <c r="V4080" s="178" t="s">
        <v>4269</v>
      </c>
      <c r="W4080" s="130"/>
      <c r="X4080" s="131"/>
      <c r="Y4080" s="131"/>
      <c r="Z4080" s="206"/>
      <c r="AA4080" s="134"/>
      <c r="AB4080" s="174">
        <f>IF(AC4080="totale",SUMIF(AA$7:AA4080,"somma",Z$7:Z4080)-SUMIF(AC$7:AC4079,"totale",AB$7:AB4079),0)</f>
        <v>0</v>
      </c>
      <c r="AC4080" s="134"/>
      <c r="AD4080" s="194">
        <f t="shared" si="268"/>
        <v>0</v>
      </c>
      <c r="AE4080" s="124" t="str">
        <f t="shared" si="267"/>
        <v/>
      </c>
      <c r="AF4080" s="195" t="str">
        <f t="shared" si="269"/>
        <v/>
      </c>
      <c r="AG4080" s="194" t="str">
        <f t="shared" si="270"/>
        <v/>
      </c>
      <c r="AH4080" s="194">
        <f>IF(AG4080="",0,IF(ISERROR(VLOOKUP(AG4080,AG$7:AG4079,1,FALSE)),1,0))</f>
        <v>0</v>
      </c>
      <c r="AI4080" s="194"/>
    </row>
    <row r="4081" spans="1:35" ht="16.5" customHeight="1">
      <c r="A4081" s="1"/>
      <c r="B4081" s="1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75">
        <f>IF(AND($X$5012&lt;&gt;" ",$X$5012&lt;&gt;0),IF(X4081=$X$5012,1+COUNTIF(U$7:U4080,"&gt;0"),0),0)</f>
        <v>0</v>
      </c>
      <c r="V4081" s="178" t="s">
        <v>4270</v>
      </c>
      <c r="W4081" s="130"/>
      <c r="X4081" s="131"/>
      <c r="Y4081" s="131"/>
      <c r="Z4081" s="206"/>
      <c r="AA4081" s="134"/>
      <c r="AB4081" s="174">
        <f>IF(AC4081="totale",SUMIF(AA$7:AA4081,"somma",Z$7:Z4081)-SUMIF(AC$7:AC4080,"totale",AB$7:AB4080),0)</f>
        <v>0</v>
      </c>
      <c r="AC4081" s="134"/>
      <c r="AD4081" s="194">
        <f t="shared" si="268"/>
        <v>0</v>
      </c>
      <c r="AE4081" s="124" t="str">
        <f t="shared" si="267"/>
        <v/>
      </c>
      <c r="AF4081" s="195" t="str">
        <f t="shared" si="269"/>
        <v/>
      </c>
      <c r="AG4081" s="194" t="str">
        <f t="shared" si="270"/>
        <v/>
      </c>
      <c r="AH4081" s="194">
        <f>IF(AG4081="",0,IF(ISERROR(VLOOKUP(AG4081,AG$7:AG4080,1,FALSE)),1,0))</f>
        <v>0</v>
      </c>
      <c r="AI4081" s="194"/>
    </row>
    <row r="4082" spans="1:35" ht="16.5" customHeight="1">
      <c r="A4082" s="1"/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75">
        <f>IF(AND($X$5012&lt;&gt;" ",$X$5012&lt;&gt;0),IF(X4082=$X$5012,1+COUNTIF(U$7:U4081,"&gt;0"),0),0)</f>
        <v>0</v>
      </c>
      <c r="V4082" s="178" t="s">
        <v>4271</v>
      </c>
      <c r="W4082" s="130"/>
      <c r="X4082" s="131"/>
      <c r="Y4082" s="131"/>
      <c r="Z4082" s="206"/>
      <c r="AA4082" s="134"/>
      <c r="AB4082" s="174">
        <f>IF(AC4082="totale",SUMIF(AA$7:AA4082,"somma",Z$7:Z4082)-SUMIF(AC$7:AC4081,"totale",AB$7:AB4081),0)</f>
        <v>0</v>
      </c>
      <c r="AC4082" s="134"/>
      <c r="AD4082" s="194">
        <f t="shared" si="268"/>
        <v>0</v>
      </c>
      <c r="AE4082" s="124" t="str">
        <f t="shared" si="267"/>
        <v/>
      </c>
      <c r="AF4082" s="195" t="str">
        <f t="shared" si="269"/>
        <v/>
      </c>
      <c r="AG4082" s="194" t="str">
        <f t="shared" si="270"/>
        <v/>
      </c>
      <c r="AH4082" s="194">
        <f>IF(AG4082="",0,IF(ISERROR(VLOOKUP(AG4082,AG$7:AG4081,1,FALSE)),1,0))</f>
        <v>0</v>
      </c>
      <c r="AI4082" s="194"/>
    </row>
    <row r="4083" spans="1:35" ht="16.5" customHeight="1">
      <c r="A4083" s="1"/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75">
        <f>IF(AND($X$5012&lt;&gt;" ",$X$5012&lt;&gt;0),IF(X4083=$X$5012,1+COUNTIF(U$7:U4082,"&gt;0"),0),0)</f>
        <v>0</v>
      </c>
      <c r="V4083" s="178" t="s">
        <v>4272</v>
      </c>
      <c r="W4083" s="130"/>
      <c r="X4083" s="131"/>
      <c r="Y4083" s="131"/>
      <c r="Z4083" s="206"/>
      <c r="AA4083" s="134"/>
      <c r="AB4083" s="174">
        <f>IF(AC4083="totale",SUMIF(AA$7:AA4083,"somma",Z$7:Z4083)-SUMIF(AC$7:AC4082,"totale",AB$7:AB4082),0)</f>
        <v>0</v>
      </c>
      <c r="AC4083" s="134"/>
      <c r="AD4083" s="194">
        <f t="shared" si="268"/>
        <v>0</v>
      </c>
      <c r="AE4083" s="124" t="str">
        <f t="shared" si="267"/>
        <v/>
      </c>
      <c r="AF4083" s="195" t="str">
        <f t="shared" si="269"/>
        <v/>
      </c>
      <c r="AG4083" s="194" t="str">
        <f t="shared" si="270"/>
        <v/>
      </c>
      <c r="AH4083" s="194">
        <f>IF(AG4083="",0,IF(ISERROR(VLOOKUP(AG4083,AG$7:AG4082,1,FALSE)),1,0))</f>
        <v>0</v>
      </c>
      <c r="AI4083" s="194"/>
    </row>
    <row r="4084" spans="1:35" ht="16.5" customHeight="1">
      <c r="A4084" s="1"/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75">
        <f>IF(AND($X$5012&lt;&gt;" ",$X$5012&lt;&gt;0),IF(X4084=$X$5012,1+COUNTIF(U$7:U4083,"&gt;0"),0),0)</f>
        <v>0</v>
      </c>
      <c r="V4084" s="178" t="s">
        <v>4273</v>
      </c>
      <c r="W4084" s="130"/>
      <c r="X4084" s="131"/>
      <c r="Y4084" s="131"/>
      <c r="Z4084" s="206"/>
      <c r="AA4084" s="134"/>
      <c r="AB4084" s="174">
        <f>IF(AC4084="totale",SUMIF(AA$7:AA4084,"somma",Z$7:Z4084)-SUMIF(AC$7:AC4083,"totale",AB$7:AB4083),0)</f>
        <v>0</v>
      </c>
      <c r="AC4084" s="134"/>
      <c r="AD4084" s="194">
        <f t="shared" si="268"/>
        <v>0</v>
      </c>
      <c r="AE4084" s="124" t="str">
        <f t="shared" si="267"/>
        <v/>
      </c>
      <c r="AF4084" s="195" t="str">
        <f t="shared" si="269"/>
        <v/>
      </c>
      <c r="AG4084" s="194" t="str">
        <f t="shared" si="270"/>
        <v/>
      </c>
      <c r="AH4084" s="194">
        <f>IF(AG4084="",0,IF(ISERROR(VLOOKUP(AG4084,AG$7:AG4083,1,FALSE)),1,0))</f>
        <v>0</v>
      </c>
      <c r="AI4084" s="194"/>
    </row>
    <row r="4085" spans="1:35" ht="16.5" customHeight="1">
      <c r="A4085" s="1"/>
      <c r="B4085" s="1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75">
        <f>IF(AND($X$5012&lt;&gt;" ",$X$5012&lt;&gt;0),IF(X4085=$X$5012,1+COUNTIF(U$7:U4084,"&gt;0"),0),0)</f>
        <v>0</v>
      </c>
      <c r="V4085" s="178" t="s">
        <v>4274</v>
      </c>
      <c r="W4085" s="130"/>
      <c r="X4085" s="131"/>
      <c r="Y4085" s="131"/>
      <c r="Z4085" s="206"/>
      <c r="AA4085" s="134"/>
      <c r="AB4085" s="174">
        <f>IF(AC4085="totale",SUMIF(AA$7:AA4085,"somma",Z$7:Z4085)-SUMIF(AC$7:AC4084,"totale",AB$7:AB4084),0)</f>
        <v>0</v>
      </c>
      <c r="AC4085" s="134"/>
      <c r="AD4085" s="194">
        <f t="shared" si="268"/>
        <v>0</v>
      </c>
      <c r="AE4085" s="124" t="str">
        <f t="shared" si="267"/>
        <v/>
      </c>
      <c r="AF4085" s="195" t="str">
        <f t="shared" si="269"/>
        <v/>
      </c>
      <c r="AG4085" s="194" t="str">
        <f t="shared" si="270"/>
        <v/>
      </c>
      <c r="AH4085" s="194">
        <f>IF(AG4085="",0,IF(ISERROR(VLOOKUP(AG4085,AG$7:AG4084,1,FALSE)),1,0))</f>
        <v>0</v>
      </c>
      <c r="AI4085" s="194"/>
    </row>
    <row r="4086" spans="1:35" ht="16.5" customHeight="1">
      <c r="A4086" s="1"/>
      <c r="B4086" s="1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75">
        <f>IF(AND($X$5012&lt;&gt;" ",$X$5012&lt;&gt;0),IF(X4086=$X$5012,1+COUNTIF(U$7:U4085,"&gt;0"),0),0)</f>
        <v>0</v>
      </c>
      <c r="V4086" s="178" t="s">
        <v>4275</v>
      </c>
      <c r="W4086" s="130"/>
      <c r="X4086" s="131"/>
      <c r="Y4086" s="131"/>
      <c r="Z4086" s="206"/>
      <c r="AA4086" s="134"/>
      <c r="AB4086" s="174">
        <f>IF(AC4086="totale",SUMIF(AA$7:AA4086,"somma",Z$7:Z4086)-SUMIF(AC$7:AC4085,"totale",AB$7:AB4085),0)</f>
        <v>0</v>
      </c>
      <c r="AC4086" s="134"/>
      <c r="AD4086" s="194">
        <f t="shared" si="268"/>
        <v>0</v>
      </c>
      <c r="AE4086" s="124" t="str">
        <f t="shared" si="267"/>
        <v/>
      </c>
      <c r="AF4086" s="195" t="str">
        <f t="shared" si="269"/>
        <v/>
      </c>
      <c r="AG4086" s="194" t="str">
        <f t="shared" si="270"/>
        <v/>
      </c>
      <c r="AH4086" s="194">
        <f>IF(AG4086="",0,IF(ISERROR(VLOOKUP(AG4086,AG$7:AG4085,1,FALSE)),1,0))</f>
        <v>0</v>
      </c>
      <c r="AI4086" s="194"/>
    </row>
    <row r="4087" spans="1:35" ht="16.5" customHeight="1">
      <c r="A4087" s="1"/>
      <c r="B4087" s="1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75">
        <f>IF(AND($X$5012&lt;&gt;" ",$X$5012&lt;&gt;0),IF(X4087=$X$5012,1+COUNTIF(U$7:U4086,"&gt;0"),0),0)</f>
        <v>0</v>
      </c>
      <c r="V4087" s="178" t="s">
        <v>4276</v>
      </c>
      <c r="W4087" s="130"/>
      <c r="X4087" s="131"/>
      <c r="Y4087" s="131"/>
      <c r="Z4087" s="206"/>
      <c r="AA4087" s="134"/>
      <c r="AB4087" s="174">
        <f>IF(AC4087="totale",SUMIF(AA$7:AA4087,"somma",Z$7:Z4087)-SUMIF(AC$7:AC4086,"totale",AB$7:AB4086),0)</f>
        <v>0</v>
      </c>
      <c r="AC4087" s="134"/>
      <c r="AD4087" s="194">
        <f t="shared" si="268"/>
        <v>0</v>
      </c>
      <c r="AE4087" s="124" t="str">
        <f t="shared" si="267"/>
        <v/>
      </c>
      <c r="AF4087" s="195" t="str">
        <f t="shared" si="269"/>
        <v/>
      </c>
      <c r="AG4087" s="194" t="str">
        <f t="shared" si="270"/>
        <v/>
      </c>
      <c r="AH4087" s="194">
        <f>IF(AG4087="",0,IF(ISERROR(VLOOKUP(AG4087,AG$7:AG4086,1,FALSE)),1,0))</f>
        <v>0</v>
      </c>
      <c r="AI4087" s="194"/>
    </row>
    <row r="4088" spans="1:35" ht="16.5" customHeight="1">
      <c r="A4088" s="1"/>
      <c r="B4088" s="1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75">
        <f>IF(AND($X$5012&lt;&gt;" ",$X$5012&lt;&gt;0),IF(X4088=$X$5012,1+COUNTIF(U$7:U4087,"&gt;0"),0),0)</f>
        <v>0</v>
      </c>
      <c r="V4088" s="178" t="s">
        <v>4277</v>
      </c>
      <c r="W4088" s="130"/>
      <c r="X4088" s="131"/>
      <c r="Y4088" s="131"/>
      <c r="Z4088" s="206"/>
      <c r="AA4088" s="134"/>
      <c r="AB4088" s="174">
        <f>IF(AC4088="totale",SUMIF(AA$7:AA4088,"somma",Z$7:Z4088)-SUMIF(AC$7:AC4087,"totale",AB$7:AB4087),0)</f>
        <v>0</v>
      </c>
      <c r="AC4088" s="134"/>
      <c r="AD4088" s="194">
        <f t="shared" si="268"/>
        <v>0</v>
      </c>
      <c r="AE4088" s="124" t="str">
        <f t="shared" si="267"/>
        <v/>
      </c>
      <c r="AF4088" s="195" t="str">
        <f t="shared" si="269"/>
        <v/>
      </c>
      <c r="AG4088" s="194" t="str">
        <f t="shared" si="270"/>
        <v/>
      </c>
      <c r="AH4088" s="194">
        <f>IF(AG4088="",0,IF(ISERROR(VLOOKUP(AG4088,AG$7:AG4087,1,FALSE)),1,0))</f>
        <v>0</v>
      </c>
      <c r="AI4088" s="194"/>
    </row>
    <row r="4089" spans="1:35" ht="16.5" customHeight="1">
      <c r="A4089" s="1"/>
      <c r="B4089" s="1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75">
        <f>IF(AND($X$5012&lt;&gt;" ",$X$5012&lt;&gt;0),IF(X4089=$X$5012,1+COUNTIF(U$7:U4088,"&gt;0"),0),0)</f>
        <v>0</v>
      </c>
      <c r="V4089" s="178" t="s">
        <v>4278</v>
      </c>
      <c r="W4089" s="130"/>
      <c r="X4089" s="131"/>
      <c r="Y4089" s="131"/>
      <c r="Z4089" s="206"/>
      <c r="AA4089" s="134"/>
      <c r="AB4089" s="174">
        <f>IF(AC4089="totale",SUMIF(AA$7:AA4089,"somma",Z$7:Z4089)-SUMIF(AC$7:AC4088,"totale",AB$7:AB4088),0)</f>
        <v>0</v>
      </c>
      <c r="AC4089" s="134"/>
      <c r="AD4089" s="194">
        <f t="shared" si="268"/>
        <v>0</v>
      </c>
      <c r="AE4089" s="124" t="str">
        <f t="shared" si="267"/>
        <v/>
      </c>
      <c r="AF4089" s="195" t="str">
        <f t="shared" si="269"/>
        <v/>
      </c>
      <c r="AG4089" s="194" t="str">
        <f t="shared" si="270"/>
        <v/>
      </c>
      <c r="AH4089" s="194">
        <f>IF(AG4089="",0,IF(ISERROR(VLOOKUP(AG4089,AG$7:AG4088,1,FALSE)),1,0))</f>
        <v>0</v>
      </c>
      <c r="AI4089" s="194"/>
    </row>
    <row r="4090" spans="1:35" ht="16.5" customHeight="1">
      <c r="A4090" s="1"/>
      <c r="B4090" s="1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75">
        <f>IF(AND($X$5012&lt;&gt;" ",$X$5012&lt;&gt;0),IF(X4090=$X$5012,1+COUNTIF(U$7:U4089,"&gt;0"),0),0)</f>
        <v>0</v>
      </c>
      <c r="V4090" s="178" t="s">
        <v>4279</v>
      </c>
      <c r="W4090" s="130"/>
      <c r="X4090" s="131"/>
      <c r="Y4090" s="131"/>
      <c r="Z4090" s="206"/>
      <c r="AA4090" s="134"/>
      <c r="AB4090" s="174">
        <f>IF(AC4090="totale",SUMIF(AA$7:AA4090,"somma",Z$7:Z4090)-SUMIF(AC$7:AC4089,"totale",AB$7:AB4089),0)</f>
        <v>0</v>
      </c>
      <c r="AC4090" s="134"/>
      <c r="AD4090" s="194">
        <f t="shared" si="268"/>
        <v>0</v>
      </c>
      <c r="AE4090" s="124" t="str">
        <f t="shared" si="267"/>
        <v/>
      </c>
      <c r="AF4090" s="195" t="str">
        <f t="shared" si="269"/>
        <v/>
      </c>
      <c r="AG4090" s="194" t="str">
        <f t="shared" si="270"/>
        <v/>
      </c>
      <c r="AH4090" s="194">
        <f>IF(AG4090="",0,IF(ISERROR(VLOOKUP(AG4090,AG$7:AG4089,1,FALSE)),1,0))</f>
        <v>0</v>
      </c>
      <c r="AI4090" s="194"/>
    </row>
    <row r="4091" spans="1:35" ht="16.5" customHeight="1">
      <c r="A4091" s="1"/>
      <c r="B4091" s="1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75">
        <f>IF(AND($X$5012&lt;&gt;" ",$X$5012&lt;&gt;0),IF(X4091=$X$5012,1+COUNTIF(U$7:U4090,"&gt;0"),0),0)</f>
        <v>0</v>
      </c>
      <c r="V4091" s="178" t="s">
        <v>4280</v>
      </c>
      <c r="W4091" s="130"/>
      <c r="X4091" s="131"/>
      <c r="Y4091" s="131"/>
      <c r="Z4091" s="206"/>
      <c r="AA4091" s="134"/>
      <c r="AB4091" s="174">
        <f>IF(AC4091="totale",SUMIF(AA$7:AA4091,"somma",Z$7:Z4091)-SUMIF(AC$7:AC4090,"totale",AB$7:AB4090),0)</f>
        <v>0</v>
      </c>
      <c r="AC4091" s="134"/>
      <c r="AD4091" s="194">
        <f t="shared" si="268"/>
        <v>0</v>
      </c>
      <c r="AE4091" s="124" t="str">
        <f t="shared" si="267"/>
        <v/>
      </c>
      <c r="AF4091" s="195" t="str">
        <f t="shared" si="269"/>
        <v/>
      </c>
      <c r="AG4091" s="194" t="str">
        <f t="shared" si="270"/>
        <v/>
      </c>
      <c r="AH4091" s="194">
        <f>IF(AG4091="",0,IF(ISERROR(VLOOKUP(AG4091,AG$7:AG4090,1,FALSE)),1,0))</f>
        <v>0</v>
      </c>
      <c r="AI4091" s="194"/>
    </row>
    <row r="4092" spans="1:35" ht="16.5" customHeight="1">
      <c r="A4092" s="1"/>
      <c r="B4092" s="1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75">
        <f>IF(AND($X$5012&lt;&gt;" ",$X$5012&lt;&gt;0),IF(X4092=$X$5012,1+COUNTIF(U$7:U4091,"&gt;0"),0),0)</f>
        <v>0</v>
      </c>
      <c r="V4092" s="178" t="s">
        <v>4281</v>
      </c>
      <c r="W4092" s="130"/>
      <c r="X4092" s="131"/>
      <c r="Y4092" s="131"/>
      <c r="Z4092" s="206"/>
      <c r="AA4092" s="134"/>
      <c r="AB4092" s="174">
        <f>IF(AC4092="totale",SUMIF(AA$7:AA4092,"somma",Z$7:Z4092)-SUMIF(AC$7:AC4091,"totale",AB$7:AB4091),0)</f>
        <v>0</v>
      </c>
      <c r="AC4092" s="134"/>
      <c r="AD4092" s="194">
        <f t="shared" si="268"/>
        <v>0</v>
      </c>
      <c r="AE4092" s="124" t="str">
        <f t="shared" si="267"/>
        <v/>
      </c>
      <c r="AF4092" s="195" t="str">
        <f t="shared" si="269"/>
        <v/>
      </c>
      <c r="AG4092" s="194" t="str">
        <f t="shared" si="270"/>
        <v/>
      </c>
      <c r="AH4092" s="194">
        <f>IF(AG4092="",0,IF(ISERROR(VLOOKUP(AG4092,AG$7:AG4091,1,FALSE)),1,0))</f>
        <v>0</v>
      </c>
      <c r="AI4092" s="194"/>
    </row>
    <row r="4093" spans="1:35" ht="16.5" customHeight="1">
      <c r="A4093" s="1"/>
      <c r="B4093" s="1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75">
        <f>IF(AND($X$5012&lt;&gt;" ",$X$5012&lt;&gt;0),IF(X4093=$X$5012,1+COUNTIF(U$7:U4092,"&gt;0"),0),0)</f>
        <v>0</v>
      </c>
      <c r="V4093" s="178" t="s">
        <v>4282</v>
      </c>
      <c r="W4093" s="130"/>
      <c r="X4093" s="131"/>
      <c r="Y4093" s="131"/>
      <c r="Z4093" s="206"/>
      <c r="AA4093" s="134"/>
      <c r="AB4093" s="174">
        <f>IF(AC4093="totale",SUMIF(AA$7:AA4093,"somma",Z$7:Z4093)-SUMIF(AC$7:AC4092,"totale",AB$7:AB4092),0)</f>
        <v>0</v>
      </c>
      <c r="AC4093" s="134"/>
      <c r="AD4093" s="194">
        <f t="shared" si="268"/>
        <v>0</v>
      </c>
      <c r="AE4093" s="124" t="str">
        <f t="shared" si="267"/>
        <v/>
      </c>
      <c r="AF4093" s="195" t="str">
        <f t="shared" si="269"/>
        <v/>
      </c>
      <c r="AG4093" s="194" t="str">
        <f t="shared" si="270"/>
        <v/>
      </c>
      <c r="AH4093" s="194">
        <f>IF(AG4093="",0,IF(ISERROR(VLOOKUP(AG4093,AG$7:AG4092,1,FALSE)),1,0))</f>
        <v>0</v>
      </c>
      <c r="AI4093" s="194"/>
    </row>
    <row r="4094" spans="1:35" ht="16.5" customHeight="1">
      <c r="A4094" s="1"/>
      <c r="B4094" s="1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75">
        <f>IF(AND($X$5012&lt;&gt;" ",$X$5012&lt;&gt;0),IF(X4094=$X$5012,1+COUNTIF(U$7:U4093,"&gt;0"),0),0)</f>
        <v>0</v>
      </c>
      <c r="V4094" s="178" t="s">
        <v>4283</v>
      </c>
      <c r="W4094" s="130"/>
      <c r="X4094" s="131"/>
      <c r="Y4094" s="131"/>
      <c r="Z4094" s="206"/>
      <c r="AA4094" s="134"/>
      <c r="AB4094" s="174">
        <f>IF(AC4094="totale",SUMIF(AA$7:AA4094,"somma",Z$7:Z4094)-SUMIF(AC$7:AC4093,"totale",AB$7:AB4093),0)</f>
        <v>0</v>
      </c>
      <c r="AC4094" s="134"/>
      <c r="AD4094" s="194">
        <f t="shared" si="268"/>
        <v>0</v>
      </c>
      <c r="AE4094" s="124" t="str">
        <f t="shared" si="267"/>
        <v/>
      </c>
      <c r="AF4094" s="195" t="str">
        <f t="shared" si="269"/>
        <v/>
      </c>
      <c r="AG4094" s="194" t="str">
        <f t="shared" si="270"/>
        <v/>
      </c>
      <c r="AH4094" s="194">
        <f>IF(AG4094="",0,IF(ISERROR(VLOOKUP(AG4094,AG$7:AG4093,1,FALSE)),1,0))</f>
        <v>0</v>
      </c>
      <c r="AI4094" s="194"/>
    </row>
    <row r="4095" spans="1:35" ht="16.5" customHeight="1">
      <c r="A4095" s="1"/>
      <c r="B4095" s="1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75">
        <f>IF(AND($X$5012&lt;&gt;" ",$X$5012&lt;&gt;0),IF(X4095=$X$5012,1+COUNTIF(U$7:U4094,"&gt;0"),0),0)</f>
        <v>0</v>
      </c>
      <c r="V4095" s="178" t="s">
        <v>4284</v>
      </c>
      <c r="W4095" s="130"/>
      <c r="X4095" s="131"/>
      <c r="Y4095" s="131"/>
      <c r="Z4095" s="206"/>
      <c r="AA4095" s="134"/>
      <c r="AB4095" s="174">
        <f>IF(AC4095="totale",SUMIF(AA$7:AA4095,"somma",Z$7:Z4095)-SUMIF(AC$7:AC4094,"totale",AB$7:AB4094),0)</f>
        <v>0</v>
      </c>
      <c r="AC4095" s="134"/>
      <c r="AD4095" s="194">
        <f t="shared" si="268"/>
        <v>0</v>
      </c>
      <c r="AE4095" s="124" t="str">
        <f t="shared" si="267"/>
        <v/>
      </c>
      <c r="AF4095" s="195" t="str">
        <f t="shared" si="269"/>
        <v/>
      </c>
      <c r="AG4095" s="194" t="str">
        <f t="shared" si="270"/>
        <v/>
      </c>
      <c r="AH4095" s="194">
        <f>IF(AG4095="",0,IF(ISERROR(VLOOKUP(AG4095,AG$7:AG4094,1,FALSE)),1,0))</f>
        <v>0</v>
      </c>
      <c r="AI4095" s="194"/>
    </row>
    <row r="4096" spans="1:35" ht="16.5" customHeight="1">
      <c r="A4096" s="1"/>
      <c r="B4096" s="1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75">
        <f>IF(AND($X$5012&lt;&gt;" ",$X$5012&lt;&gt;0),IF(X4096=$X$5012,1+COUNTIF(U$7:U4095,"&gt;0"),0),0)</f>
        <v>0</v>
      </c>
      <c r="V4096" s="178" t="s">
        <v>4285</v>
      </c>
      <c r="W4096" s="130"/>
      <c r="X4096" s="131"/>
      <c r="Y4096" s="131"/>
      <c r="Z4096" s="206"/>
      <c r="AA4096" s="134"/>
      <c r="AB4096" s="174">
        <f>IF(AC4096="totale",SUMIF(AA$7:AA4096,"somma",Z$7:Z4096)-SUMIF(AC$7:AC4095,"totale",AB$7:AB4095),0)</f>
        <v>0</v>
      </c>
      <c r="AC4096" s="134"/>
      <c r="AD4096" s="194">
        <f t="shared" si="268"/>
        <v>0</v>
      </c>
      <c r="AE4096" s="124" t="str">
        <f t="shared" si="267"/>
        <v/>
      </c>
      <c r="AF4096" s="195" t="str">
        <f t="shared" si="269"/>
        <v/>
      </c>
      <c r="AG4096" s="194" t="str">
        <f t="shared" si="270"/>
        <v/>
      </c>
      <c r="AH4096" s="194">
        <f>IF(AG4096="",0,IF(ISERROR(VLOOKUP(AG4096,AG$7:AG4095,1,FALSE)),1,0))</f>
        <v>0</v>
      </c>
      <c r="AI4096" s="194"/>
    </row>
    <row r="4097" spans="1:35" ht="16.5" customHeight="1">
      <c r="A4097" s="1"/>
      <c r="B4097" s="1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75">
        <f>IF(AND($X$5012&lt;&gt;" ",$X$5012&lt;&gt;0),IF(X4097=$X$5012,1+COUNTIF(U$7:U4096,"&gt;0"),0),0)</f>
        <v>0</v>
      </c>
      <c r="V4097" s="178" t="s">
        <v>4286</v>
      </c>
      <c r="W4097" s="130"/>
      <c r="X4097" s="131"/>
      <c r="Y4097" s="131"/>
      <c r="Z4097" s="206"/>
      <c r="AA4097" s="134"/>
      <c r="AB4097" s="174">
        <f>IF(AC4097="totale",SUMIF(AA$7:AA4097,"somma",Z$7:Z4097)-SUMIF(AC$7:AC4096,"totale",AB$7:AB4096),0)</f>
        <v>0</v>
      </c>
      <c r="AC4097" s="134"/>
      <c r="AD4097" s="194">
        <f t="shared" si="268"/>
        <v>0</v>
      </c>
      <c r="AE4097" s="124" t="str">
        <f t="shared" si="267"/>
        <v/>
      </c>
      <c r="AF4097" s="195" t="str">
        <f t="shared" si="269"/>
        <v/>
      </c>
      <c r="AG4097" s="194" t="str">
        <f t="shared" si="270"/>
        <v/>
      </c>
      <c r="AH4097" s="194">
        <f>IF(AG4097="",0,IF(ISERROR(VLOOKUP(AG4097,AG$7:AG4096,1,FALSE)),1,0))</f>
        <v>0</v>
      </c>
      <c r="AI4097" s="194"/>
    </row>
    <row r="4098" spans="1:35" ht="16.5" customHeight="1">
      <c r="A4098" s="1"/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75">
        <f>IF(AND($X$5012&lt;&gt;" ",$X$5012&lt;&gt;0),IF(X4098=$X$5012,1+COUNTIF(U$7:U4097,"&gt;0"),0),0)</f>
        <v>0</v>
      </c>
      <c r="V4098" s="178" t="s">
        <v>4287</v>
      </c>
      <c r="W4098" s="130"/>
      <c r="X4098" s="131"/>
      <c r="Y4098" s="131"/>
      <c r="Z4098" s="206"/>
      <c r="AA4098" s="134"/>
      <c r="AB4098" s="174">
        <f>IF(AC4098="totale",SUMIF(AA$7:AA4098,"somma",Z$7:Z4098)-SUMIF(AC$7:AC4097,"totale",AB$7:AB4097),0)</f>
        <v>0</v>
      </c>
      <c r="AC4098" s="134"/>
      <c r="AD4098" s="194">
        <f t="shared" si="268"/>
        <v>0</v>
      </c>
      <c r="AE4098" s="124" t="str">
        <f t="shared" si="267"/>
        <v/>
      </c>
      <c r="AF4098" s="195" t="str">
        <f t="shared" si="269"/>
        <v/>
      </c>
      <c r="AG4098" s="194" t="str">
        <f t="shared" si="270"/>
        <v/>
      </c>
      <c r="AH4098" s="194">
        <f>IF(AG4098="",0,IF(ISERROR(VLOOKUP(AG4098,AG$7:AG4097,1,FALSE)),1,0))</f>
        <v>0</v>
      </c>
      <c r="AI4098" s="194"/>
    </row>
    <row r="4099" spans="1:35" ht="16.5" customHeight="1">
      <c r="A4099" s="1"/>
      <c r="B4099" s="1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75">
        <f>IF(AND($X$5012&lt;&gt;" ",$X$5012&lt;&gt;0),IF(X4099=$X$5012,1+COUNTIF(U$7:U4098,"&gt;0"),0),0)</f>
        <v>0</v>
      </c>
      <c r="V4099" s="178" t="s">
        <v>4288</v>
      </c>
      <c r="W4099" s="130"/>
      <c r="X4099" s="131"/>
      <c r="Y4099" s="131"/>
      <c r="Z4099" s="206"/>
      <c r="AA4099" s="134"/>
      <c r="AB4099" s="174">
        <f>IF(AC4099="totale",SUMIF(AA$7:AA4099,"somma",Z$7:Z4099)-SUMIF(AC$7:AC4098,"totale",AB$7:AB4098),0)</f>
        <v>0</v>
      </c>
      <c r="AC4099" s="134"/>
      <c r="AD4099" s="194">
        <f t="shared" si="268"/>
        <v>0</v>
      </c>
      <c r="AE4099" s="124" t="str">
        <f t="shared" si="267"/>
        <v/>
      </c>
      <c r="AF4099" s="195" t="str">
        <f t="shared" si="269"/>
        <v/>
      </c>
      <c r="AG4099" s="194" t="str">
        <f t="shared" si="270"/>
        <v/>
      </c>
      <c r="AH4099" s="194">
        <f>IF(AG4099="",0,IF(ISERROR(VLOOKUP(AG4099,AG$7:AG4098,1,FALSE)),1,0))</f>
        <v>0</v>
      </c>
      <c r="AI4099" s="194"/>
    </row>
    <row r="4100" spans="1:35" ht="16.5" customHeight="1">
      <c r="A4100" s="1"/>
      <c r="B4100" s="1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75">
        <f>IF(AND($X$5012&lt;&gt;" ",$X$5012&lt;&gt;0),IF(X4100=$X$5012,1+COUNTIF(U$7:U4099,"&gt;0"),0),0)</f>
        <v>0</v>
      </c>
      <c r="V4100" s="178" t="s">
        <v>4289</v>
      </c>
      <c r="W4100" s="130"/>
      <c r="X4100" s="131"/>
      <c r="Y4100" s="131"/>
      <c r="Z4100" s="206"/>
      <c r="AA4100" s="134"/>
      <c r="AB4100" s="174">
        <f>IF(AC4100="totale",SUMIF(AA$7:AA4100,"somma",Z$7:Z4100)-SUMIF(AC$7:AC4099,"totale",AB$7:AB4099),0)</f>
        <v>0</v>
      </c>
      <c r="AC4100" s="134"/>
      <c r="AD4100" s="194">
        <f t="shared" si="268"/>
        <v>0</v>
      </c>
      <c r="AE4100" s="124" t="str">
        <f t="shared" si="267"/>
        <v/>
      </c>
      <c r="AF4100" s="195" t="str">
        <f t="shared" si="269"/>
        <v/>
      </c>
      <c r="AG4100" s="194" t="str">
        <f t="shared" si="270"/>
        <v/>
      </c>
      <c r="AH4100" s="194">
        <f>IF(AG4100="",0,IF(ISERROR(VLOOKUP(AG4100,AG$7:AG4099,1,FALSE)),1,0))</f>
        <v>0</v>
      </c>
      <c r="AI4100" s="194"/>
    </row>
    <row r="4101" spans="1:35" ht="16.5" customHeight="1">
      <c r="A4101" s="1"/>
      <c r="B4101" s="1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75">
        <f>IF(AND($X$5012&lt;&gt;" ",$X$5012&lt;&gt;0),IF(X4101=$X$5012,1+COUNTIF(U$7:U4100,"&gt;0"),0),0)</f>
        <v>0</v>
      </c>
      <c r="V4101" s="178" t="s">
        <v>4290</v>
      </c>
      <c r="W4101" s="130"/>
      <c r="X4101" s="131"/>
      <c r="Y4101" s="131"/>
      <c r="Z4101" s="206"/>
      <c r="AA4101" s="134"/>
      <c r="AB4101" s="174">
        <f>IF(AC4101="totale",SUMIF(AA$7:AA4101,"somma",Z$7:Z4101)-SUMIF(AC$7:AC4100,"totale",AB$7:AB4100),0)</f>
        <v>0</v>
      </c>
      <c r="AC4101" s="134"/>
      <c r="AD4101" s="194">
        <f t="shared" si="268"/>
        <v>0</v>
      </c>
      <c r="AE4101" s="124" t="str">
        <f t="shared" si="267"/>
        <v/>
      </c>
      <c r="AF4101" s="195" t="str">
        <f t="shared" si="269"/>
        <v/>
      </c>
      <c r="AG4101" s="194" t="str">
        <f t="shared" si="270"/>
        <v/>
      </c>
      <c r="AH4101" s="194">
        <f>IF(AG4101="",0,IF(ISERROR(VLOOKUP(AG4101,AG$7:AG4100,1,FALSE)),1,0))</f>
        <v>0</v>
      </c>
      <c r="AI4101" s="194"/>
    </row>
    <row r="4102" spans="1:35" ht="16.5" customHeight="1">
      <c r="A4102" s="1"/>
      <c r="B4102" s="1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75">
        <f>IF(AND($X$5012&lt;&gt;" ",$X$5012&lt;&gt;0),IF(X4102=$X$5012,1+COUNTIF(U$7:U4101,"&gt;0"),0),0)</f>
        <v>0</v>
      </c>
      <c r="V4102" s="178" t="s">
        <v>4291</v>
      </c>
      <c r="W4102" s="130"/>
      <c r="X4102" s="131"/>
      <c r="Y4102" s="131"/>
      <c r="Z4102" s="206"/>
      <c r="AA4102" s="134"/>
      <c r="AB4102" s="174">
        <f>IF(AC4102="totale",SUMIF(AA$7:AA4102,"somma",Z$7:Z4102)-SUMIF(AC$7:AC4101,"totale",AB$7:AB4101),0)</f>
        <v>0</v>
      </c>
      <c r="AC4102" s="134"/>
      <c r="AD4102" s="194">
        <f t="shared" si="268"/>
        <v>0</v>
      </c>
      <c r="AE4102" s="124" t="str">
        <f t="shared" ref="AE4102:AE4165" si="271">IF(W4102&gt;0,CONCATENATE(MONTH(W4102)&amp;X4102),"")</f>
        <v/>
      </c>
      <c r="AF4102" s="195" t="str">
        <f t="shared" si="269"/>
        <v/>
      </c>
      <c r="AG4102" s="194" t="str">
        <f t="shared" si="270"/>
        <v/>
      </c>
      <c r="AH4102" s="194">
        <f>IF(AG4102="",0,IF(ISERROR(VLOOKUP(AG4102,AG$7:AG4101,1,FALSE)),1,0))</f>
        <v>0</v>
      </c>
      <c r="AI4102" s="194"/>
    </row>
    <row r="4103" spans="1:35" ht="16.5" customHeight="1">
      <c r="A4103" s="1"/>
      <c r="B4103" s="1"/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75">
        <f>IF(AND($X$5012&lt;&gt;" ",$X$5012&lt;&gt;0),IF(X4103=$X$5012,1+COUNTIF(U$7:U4102,"&gt;0"),0),0)</f>
        <v>0</v>
      </c>
      <c r="V4103" s="178" t="s">
        <v>4292</v>
      </c>
      <c r="W4103" s="130"/>
      <c r="X4103" s="131"/>
      <c r="Y4103" s="131"/>
      <c r="Z4103" s="206"/>
      <c r="AA4103" s="134"/>
      <c r="AB4103" s="174">
        <f>IF(AC4103="totale",SUMIF(AA$7:AA4103,"somma",Z$7:Z4103)-SUMIF(AC$7:AC4102,"totale",AB$7:AB4102),0)</f>
        <v>0</v>
      </c>
      <c r="AC4103" s="134"/>
      <c r="AD4103" s="194">
        <f t="shared" si="268"/>
        <v>0</v>
      </c>
      <c r="AE4103" s="124" t="str">
        <f t="shared" si="271"/>
        <v/>
      </c>
      <c r="AF4103" s="195" t="str">
        <f t="shared" si="269"/>
        <v/>
      </c>
      <c r="AG4103" s="194" t="str">
        <f t="shared" si="270"/>
        <v/>
      </c>
      <c r="AH4103" s="194">
        <f>IF(AG4103="",0,IF(ISERROR(VLOOKUP(AG4103,AG$7:AG4102,1,FALSE)),1,0))</f>
        <v>0</v>
      </c>
      <c r="AI4103" s="194"/>
    </row>
    <row r="4104" spans="1:35" ht="16.5" customHeight="1">
      <c r="A4104" s="1"/>
      <c r="B4104" s="1"/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/>
      <c r="U4104" s="175">
        <f>IF(AND($X$5012&lt;&gt;" ",$X$5012&lt;&gt;0),IF(X4104=$X$5012,1+COUNTIF(U$7:U4103,"&gt;0"),0),0)</f>
        <v>0</v>
      </c>
      <c r="V4104" s="178" t="s">
        <v>4293</v>
      </c>
      <c r="W4104" s="130"/>
      <c r="X4104" s="131"/>
      <c r="Y4104" s="131"/>
      <c r="Z4104" s="206"/>
      <c r="AA4104" s="134"/>
      <c r="AB4104" s="174">
        <f>IF(AC4104="totale",SUMIF(AA$7:AA4104,"somma",Z$7:Z4104)-SUMIF(AC$7:AC4103,"totale",AB$7:AB4103),0)</f>
        <v>0</v>
      </c>
      <c r="AC4104" s="134"/>
      <c r="AD4104" s="194">
        <f t="shared" ref="AD4104:AD4167" si="272">IF(ISBLANK(X4104),0,VLOOKUP(X4104,$B$8:$E$57,1,FALSE))</f>
        <v>0</v>
      </c>
      <c r="AE4104" s="124" t="str">
        <f t="shared" si="271"/>
        <v/>
      </c>
      <c r="AF4104" s="195" t="str">
        <f t="shared" ref="AF4104:AF4167" si="273">IF(OR(AND(Z4104&lt;&gt;0,ISBLANK(X4104)),ISERROR(AD4104)),"ERR","")</f>
        <v/>
      </c>
      <c r="AG4104" s="194" t="str">
        <f t="shared" si="270"/>
        <v/>
      </c>
      <c r="AH4104" s="194">
        <f>IF(AG4104="",0,IF(ISERROR(VLOOKUP(AG4104,AG$7:AG4103,1,FALSE)),1,0))</f>
        <v>0</v>
      </c>
      <c r="AI4104" s="194"/>
    </row>
    <row r="4105" spans="1:35" ht="16.5" customHeight="1">
      <c r="A4105" s="1"/>
      <c r="B4105" s="1"/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75">
        <f>IF(AND($X$5012&lt;&gt;" ",$X$5012&lt;&gt;0),IF(X4105=$X$5012,1+COUNTIF(U$7:U4104,"&gt;0"),0),0)</f>
        <v>0</v>
      </c>
      <c r="V4105" s="178" t="s">
        <v>4294</v>
      </c>
      <c r="W4105" s="130"/>
      <c r="X4105" s="131"/>
      <c r="Y4105" s="131"/>
      <c r="Z4105" s="206"/>
      <c r="AA4105" s="134"/>
      <c r="AB4105" s="174">
        <f>IF(AC4105="totale",SUMIF(AA$7:AA4105,"somma",Z$7:Z4105)-SUMIF(AC$7:AC4104,"totale",AB$7:AB4104),0)</f>
        <v>0</v>
      </c>
      <c r="AC4105" s="134"/>
      <c r="AD4105" s="194">
        <f t="shared" si="272"/>
        <v>0</v>
      </c>
      <c r="AE4105" s="124" t="str">
        <f t="shared" si="271"/>
        <v/>
      </c>
      <c r="AF4105" s="195" t="str">
        <f t="shared" si="273"/>
        <v/>
      </c>
      <c r="AG4105" s="194" t="str">
        <f t="shared" si="270"/>
        <v/>
      </c>
      <c r="AH4105" s="194">
        <f>IF(AG4105="",0,IF(ISERROR(VLOOKUP(AG4105,AG$7:AG4104,1,FALSE)),1,0))</f>
        <v>0</v>
      </c>
      <c r="AI4105" s="194"/>
    </row>
    <row r="4106" spans="1:35" ht="16.5" customHeight="1">
      <c r="A4106" s="1"/>
      <c r="B4106" s="1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  <c r="T4106" s="1"/>
      <c r="U4106" s="175">
        <f>IF(AND($X$5012&lt;&gt;" ",$X$5012&lt;&gt;0),IF(X4106=$X$5012,1+COUNTIF(U$7:U4105,"&gt;0"),0),0)</f>
        <v>0</v>
      </c>
      <c r="V4106" s="178" t="s">
        <v>4295</v>
      </c>
      <c r="W4106" s="130"/>
      <c r="X4106" s="131"/>
      <c r="Y4106" s="131"/>
      <c r="Z4106" s="206"/>
      <c r="AA4106" s="134"/>
      <c r="AB4106" s="174">
        <f>IF(AC4106="totale",SUMIF(AA$7:AA4106,"somma",Z$7:Z4106)-SUMIF(AC$7:AC4105,"totale",AB$7:AB4105),0)</f>
        <v>0</v>
      </c>
      <c r="AC4106" s="134"/>
      <c r="AD4106" s="194">
        <f t="shared" si="272"/>
        <v>0</v>
      </c>
      <c r="AE4106" s="124" t="str">
        <f t="shared" si="271"/>
        <v/>
      </c>
      <c r="AF4106" s="195" t="str">
        <f t="shared" si="273"/>
        <v/>
      </c>
      <c r="AG4106" s="194" t="str">
        <f t="shared" ref="AG4106:AG4169" si="274">IF(W4106&gt;0,CONCATENATE(MONTH(W4106),"-",YEAR(W4106)),"")</f>
        <v/>
      </c>
      <c r="AH4106" s="194">
        <f>IF(AG4106="",0,IF(ISERROR(VLOOKUP(AG4106,AG$7:AG4105,1,FALSE)),1,0))</f>
        <v>0</v>
      </c>
      <c r="AI4106" s="194"/>
    </row>
    <row r="4107" spans="1:35" ht="16.5" customHeight="1">
      <c r="A4107" s="1"/>
      <c r="B4107" s="1"/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75">
        <f>IF(AND($X$5012&lt;&gt;" ",$X$5012&lt;&gt;0),IF(X4107=$X$5012,1+COUNTIF(U$7:U4106,"&gt;0"),0),0)</f>
        <v>0</v>
      </c>
      <c r="V4107" s="178" t="s">
        <v>4296</v>
      </c>
      <c r="W4107" s="130"/>
      <c r="X4107" s="131"/>
      <c r="Y4107" s="131"/>
      <c r="Z4107" s="206"/>
      <c r="AA4107" s="134"/>
      <c r="AB4107" s="174">
        <f>IF(AC4107="totale",SUMIF(AA$7:AA4107,"somma",Z$7:Z4107)-SUMIF(AC$7:AC4106,"totale",AB$7:AB4106),0)</f>
        <v>0</v>
      </c>
      <c r="AC4107" s="134"/>
      <c r="AD4107" s="194">
        <f t="shared" si="272"/>
        <v>0</v>
      </c>
      <c r="AE4107" s="124" t="str">
        <f t="shared" si="271"/>
        <v/>
      </c>
      <c r="AF4107" s="195" t="str">
        <f t="shared" si="273"/>
        <v/>
      </c>
      <c r="AG4107" s="194" t="str">
        <f t="shared" si="274"/>
        <v/>
      </c>
      <c r="AH4107" s="194">
        <f>IF(AG4107="",0,IF(ISERROR(VLOOKUP(AG4107,AG$7:AG4106,1,FALSE)),1,0))</f>
        <v>0</v>
      </c>
      <c r="AI4107" s="194"/>
    </row>
    <row r="4108" spans="1:35" ht="16.5" customHeight="1">
      <c r="A4108" s="1"/>
      <c r="B4108" s="1"/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  <c r="T4108" s="1"/>
      <c r="U4108" s="175">
        <f>IF(AND($X$5012&lt;&gt;" ",$X$5012&lt;&gt;0),IF(X4108=$X$5012,1+COUNTIF(U$7:U4107,"&gt;0"),0),0)</f>
        <v>0</v>
      </c>
      <c r="V4108" s="178" t="s">
        <v>4297</v>
      </c>
      <c r="W4108" s="130"/>
      <c r="X4108" s="131"/>
      <c r="Y4108" s="131"/>
      <c r="Z4108" s="206"/>
      <c r="AA4108" s="134"/>
      <c r="AB4108" s="174">
        <f>IF(AC4108="totale",SUMIF(AA$7:AA4108,"somma",Z$7:Z4108)-SUMIF(AC$7:AC4107,"totale",AB$7:AB4107),0)</f>
        <v>0</v>
      </c>
      <c r="AC4108" s="134"/>
      <c r="AD4108" s="194">
        <f t="shared" si="272"/>
        <v>0</v>
      </c>
      <c r="AE4108" s="124" t="str">
        <f t="shared" si="271"/>
        <v/>
      </c>
      <c r="AF4108" s="195" t="str">
        <f t="shared" si="273"/>
        <v/>
      </c>
      <c r="AG4108" s="194" t="str">
        <f t="shared" si="274"/>
        <v/>
      </c>
      <c r="AH4108" s="194">
        <f>IF(AG4108="",0,IF(ISERROR(VLOOKUP(AG4108,AG$7:AG4107,1,FALSE)),1,0))</f>
        <v>0</v>
      </c>
      <c r="AI4108" s="194"/>
    </row>
    <row r="4109" spans="1:35" ht="16.5" customHeight="1">
      <c r="A4109" s="1"/>
      <c r="B4109" s="1"/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75">
        <f>IF(AND($X$5012&lt;&gt;" ",$X$5012&lt;&gt;0),IF(X4109=$X$5012,1+COUNTIF(U$7:U4108,"&gt;0"),0),0)</f>
        <v>0</v>
      </c>
      <c r="V4109" s="178" t="s">
        <v>4298</v>
      </c>
      <c r="W4109" s="130"/>
      <c r="X4109" s="131"/>
      <c r="Y4109" s="131"/>
      <c r="Z4109" s="206"/>
      <c r="AA4109" s="134"/>
      <c r="AB4109" s="174">
        <f>IF(AC4109="totale",SUMIF(AA$7:AA4109,"somma",Z$7:Z4109)-SUMIF(AC$7:AC4108,"totale",AB$7:AB4108),0)</f>
        <v>0</v>
      </c>
      <c r="AC4109" s="134"/>
      <c r="AD4109" s="194">
        <f t="shared" si="272"/>
        <v>0</v>
      </c>
      <c r="AE4109" s="124" t="str">
        <f t="shared" si="271"/>
        <v/>
      </c>
      <c r="AF4109" s="195" t="str">
        <f t="shared" si="273"/>
        <v/>
      </c>
      <c r="AG4109" s="194" t="str">
        <f t="shared" si="274"/>
        <v/>
      </c>
      <c r="AH4109" s="194">
        <f>IF(AG4109="",0,IF(ISERROR(VLOOKUP(AG4109,AG$7:AG4108,1,FALSE)),1,0))</f>
        <v>0</v>
      </c>
      <c r="AI4109" s="194"/>
    </row>
    <row r="4110" spans="1:35" ht="16.5" customHeight="1">
      <c r="A4110" s="1"/>
      <c r="B4110" s="1"/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S4110" s="1"/>
      <c r="T4110" s="1"/>
      <c r="U4110" s="175">
        <f>IF(AND($X$5012&lt;&gt;" ",$X$5012&lt;&gt;0),IF(X4110=$X$5012,1+COUNTIF(U$7:U4109,"&gt;0"),0),0)</f>
        <v>0</v>
      </c>
      <c r="V4110" s="178" t="s">
        <v>4299</v>
      </c>
      <c r="W4110" s="130"/>
      <c r="X4110" s="131"/>
      <c r="Y4110" s="131"/>
      <c r="Z4110" s="206"/>
      <c r="AA4110" s="134"/>
      <c r="AB4110" s="174">
        <f>IF(AC4110="totale",SUMIF(AA$7:AA4110,"somma",Z$7:Z4110)-SUMIF(AC$7:AC4109,"totale",AB$7:AB4109),0)</f>
        <v>0</v>
      </c>
      <c r="AC4110" s="134"/>
      <c r="AD4110" s="194">
        <f t="shared" si="272"/>
        <v>0</v>
      </c>
      <c r="AE4110" s="124" t="str">
        <f t="shared" si="271"/>
        <v/>
      </c>
      <c r="AF4110" s="195" t="str">
        <f t="shared" si="273"/>
        <v/>
      </c>
      <c r="AG4110" s="194" t="str">
        <f t="shared" si="274"/>
        <v/>
      </c>
      <c r="AH4110" s="194">
        <f>IF(AG4110="",0,IF(ISERROR(VLOOKUP(AG4110,AG$7:AG4109,1,FALSE)),1,0))</f>
        <v>0</v>
      </c>
      <c r="AI4110" s="194"/>
    </row>
    <row r="4111" spans="1:35" ht="16.5" customHeight="1">
      <c r="A4111" s="1"/>
      <c r="B4111" s="1"/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75">
        <f>IF(AND($X$5012&lt;&gt;" ",$X$5012&lt;&gt;0),IF(X4111=$X$5012,1+COUNTIF(U$7:U4110,"&gt;0"),0),0)</f>
        <v>0</v>
      </c>
      <c r="V4111" s="178" t="s">
        <v>4300</v>
      </c>
      <c r="W4111" s="130"/>
      <c r="X4111" s="131"/>
      <c r="Y4111" s="131"/>
      <c r="Z4111" s="206"/>
      <c r="AA4111" s="134"/>
      <c r="AB4111" s="174">
        <f>IF(AC4111="totale",SUMIF(AA$7:AA4111,"somma",Z$7:Z4111)-SUMIF(AC$7:AC4110,"totale",AB$7:AB4110),0)</f>
        <v>0</v>
      </c>
      <c r="AC4111" s="134"/>
      <c r="AD4111" s="194">
        <f t="shared" si="272"/>
        <v>0</v>
      </c>
      <c r="AE4111" s="124" t="str">
        <f t="shared" si="271"/>
        <v/>
      </c>
      <c r="AF4111" s="195" t="str">
        <f t="shared" si="273"/>
        <v/>
      </c>
      <c r="AG4111" s="194" t="str">
        <f t="shared" si="274"/>
        <v/>
      </c>
      <c r="AH4111" s="194">
        <f>IF(AG4111="",0,IF(ISERROR(VLOOKUP(AG4111,AG$7:AG4110,1,FALSE)),1,0))</f>
        <v>0</v>
      </c>
      <c r="AI4111" s="194"/>
    </row>
    <row r="4112" spans="1:35" ht="16.5" customHeight="1">
      <c r="A4112" s="1"/>
      <c r="B4112" s="1"/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  <c r="T4112" s="1"/>
      <c r="U4112" s="175">
        <f>IF(AND($X$5012&lt;&gt;" ",$X$5012&lt;&gt;0),IF(X4112=$X$5012,1+COUNTIF(U$7:U4111,"&gt;0"),0),0)</f>
        <v>0</v>
      </c>
      <c r="V4112" s="178" t="s">
        <v>4301</v>
      </c>
      <c r="W4112" s="130"/>
      <c r="X4112" s="131"/>
      <c r="Y4112" s="131"/>
      <c r="Z4112" s="206"/>
      <c r="AA4112" s="134"/>
      <c r="AB4112" s="174">
        <f>IF(AC4112="totale",SUMIF(AA$7:AA4112,"somma",Z$7:Z4112)-SUMIF(AC$7:AC4111,"totale",AB$7:AB4111),0)</f>
        <v>0</v>
      </c>
      <c r="AC4112" s="134"/>
      <c r="AD4112" s="194">
        <f t="shared" si="272"/>
        <v>0</v>
      </c>
      <c r="AE4112" s="124" t="str">
        <f t="shared" si="271"/>
        <v/>
      </c>
      <c r="AF4112" s="195" t="str">
        <f t="shared" si="273"/>
        <v/>
      </c>
      <c r="AG4112" s="194" t="str">
        <f t="shared" si="274"/>
        <v/>
      </c>
      <c r="AH4112" s="194">
        <f>IF(AG4112="",0,IF(ISERROR(VLOOKUP(AG4112,AG$7:AG4111,1,FALSE)),1,0))</f>
        <v>0</v>
      </c>
      <c r="AI4112" s="194"/>
    </row>
    <row r="4113" spans="1:35" ht="16.5" customHeight="1">
      <c r="A4113" s="1"/>
      <c r="B4113" s="1"/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75">
        <f>IF(AND($X$5012&lt;&gt;" ",$X$5012&lt;&gt;0),IF(X4113=$X$5012,1+COUNTIF(U$7:U4112,"&gt;0"),0),0)</f>
        <v>0</v>
      </c>
      <c r="V4113" s="178" t="s">
        <v>4302</v>
      </c>
      <c r="W4113" s="130"/>
      <c r="X4113" s="131"/>
      <c r="Y4113" s="131"/>
      <c r="Z4113" s="206"/>
      <c r="AA4113" s="134"/>
      <c r="AB4113" s="174">
        <f>IF(AC4113="totale",SUMIF(AA$7:AA4113,"somma",Z$7:Z4113)-SUMIF(AC$7:AC4112,"totale",AB$7:AB4112),0)</f>
        <v>0</v>
      </c>
      <c r="AC4113" s="134"/>
      <c r="AD4113" s="194">
        <f t="shared" si="272"/>
        <v>0</v>
      </c>
      <c r="AE4113" s="124" t="str">
        <f t="shared" si="271"/>
        <v/>
      </c>
      <c r="AF4113" s="195" t="str">
        <f t="shared" si="273"/>
        <v/>
      </c>
      <c r="AG4113" s="194" t="str">
        <f t="shared" si="274"/>
        <v/>
      </c>
      <c r="AH4113" s="194">
        <f>IF(AG4113="",0,IF(ISERROR(VLOOKUP(AG4113,AG$7:AG4112,1,FALSE)),1,0))</f>
        <v>0</v>
      </c>
      <c r="AI4113" s="194"/>
    </row>
    <row r="4114" spans="1:35" ht="16.5" customHeight="1">
      <c r="A4114" s="1"/>
      <c r="B4114" s="1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75">
        <f>IF(AND($X$5012&lt;&gt;" ",$X$5012&lt;&gt;0),IF(X4114=$X$5012,1+COUNTIF(U$7:U4113,"&gt;0"),0),0)</f>
        <v>0</v>
      </c>
      <c r="V4114" s="178" t="s">
        <v>4303</v>
      </c>
      <c r="W4114" s="130"/>
      <c r="X4114" s="131"/>
      <c r="Y4114" s="131"/>
      <c r="Z4114" s="206"/>
      <c r="AA4114" s="134"/>
      <c r="AB4114" s="174">
        <f>IF(AC4114="totale",SUMIF(AA$7:AA4114,"somma",Z$7:Z4114)-SUMIF(AC$7:AC4113,"totale",AB$7:AB4113),0)</f>
        <v>0</v>
      </c>
      <c r="AC4114" s="134"/>
      <c r="AD4114" s="194">
        <f t="shared" si="272"/>
        <v>0</v>
      </c>
      <c r="AE4114" s="124" t="str">
        <f t="shared" si="271"/>
        <v/>
      </c>
      <c r="AF4114" s="195" t="str">
        <f t="shared" si="273"/>
        <v/>
      </c>
      <c r="AG4114" s="194" t="str">
        <f t="shared" si="274"/>
        <v/>
      </c>
      <c r="AH4114" s="194">
        <f>IF(AG4114="",0,IF(ISERROR(VLOOKUP(AG4114,AG$7:AG4113,1,FALSE)),1,0))</f>
        <v>0</v>
      </c>
      <c r="AI4114" s="194"/>
    </row>
    <row r="4115" spans="1:35" ht="16.5" customHeight="1">
      <c r="A4115" s="1"/>
      <c r="B4115" s="1"/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75">
        <f>IF(AND($X$5012&lt;&gt;" ",$X$5012&lt;&gt;0),IF(X4115=$X$5012,1+COUNTIF(U$7:U4114,"&gt;0"),0),0)</f>
        <v>0</v>
      </c>
      <c r="V4115" s="178" t="s">
        <v>4304</v>
      </c>
      <c r="W4115" s="130"/>
      <c r="X4115" s="131"/>
      <c r="Y4115" s="131"/>
      <c r="Z4115" s="206"/>
      <c r="AA4115" s="134"/>
      <c r="AB4115" s="174">
        <f>IF(AC4115="totale",SUMIF(AA$7:AA4115,"somma",Z$7:Z4115)-SUMIF(AC$7:AC4114,"totale",AB$7:AB4114),0)</f>
        <v>0</v>
      </c>
      <c r="AC4115" s="134"/>
      <c r="AD4115" s="194">
        <f t="shared" si="272"/>
        <v>0</v>
      </c>
      <c r="AE4115" s="124" t="str">
        <f t="shared" si="271"/>
        <v/>
      </c>
      <c r="AF4115" s="195" t="str">
        <f t="shared" si="273"/>
        <v/>
      </c>
      <c r="AG4115" s="194" t="str">
        <f t="shared" si="274"/>
        <v/>
      </c>
      <c r="AH4115" s="194">
        <f>IF(AG4115="",0,IF(ISERROR(VLOOKUP(AG4115,AG$7:AG4114,1,FALSE)),1,0))</f>
        <v>0</v>
      </c>
      <c r="AI4115" s="194"/>
    </row>
    <row r="4116" spans="1:35" ht="16.5" customHeight="1">
      <c r="A4116" s="1"/>
      <c r="B4116" s="1"/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75">
        <f>IF(AND($X$5012&lt;&gt;" ",$X$5012&lt;&gt;0),IF(X4116=$X$5012,1+COUNTIF(U$7:U4115,"&gt;0"),0),0)</f>
        <v>0</v>
      </c>
      <c r="V4116" s="178" t="s">
        <v>4305</v>
      </c>
      <c r="W4116" s="130"/>
      <c r="X4116" s="131"/>
      <c r="Y4116" s="131"/>
      <c r="Z4116" s="206"/>
      <c r="AA4116" s="134"/>
      <c r="AB4116" s="174">
        <f>IF(AC4116="totale",SUMIF(AA$7:AA4116,"somma",Z$7:Z4116)-SUMIF(AC$7:AC4115,"totale",AB$7:AB4115),0)</f>
        <v>0</v>
      </c>
      <c r="AC4116" s="134"/>
      <c r="AD4116" s="194">
        <f t="shared" si="272"/>
        <v>0</v>
      </c>
      <c r="AE4116" s="124" t="str">
        <f t="shared" si="271"/>
        <v/>
      </c>
      <c r="AF4116" s="195" t="str">
        <f t="shared" si="273"/>
        <v/>
      </c>
      <c r="AG4116" s="194" t="str">
        <f t="shared" si="274"/>
        <v/>
      </c>
      <c r="AH4116" s="194">
        <f>IF(AG4116="",0,IF(ISERROR(VLOOKUP(AG4116,AG$7:AG4115,1,FALSE)),1,0))</f>
        <v>0</v>
      </c>
      <c r="AI4116" s="194"/>
    </row>
    <row r="4117" spans="1:35" ht="16.5" customHeight="1">
      <c r="A4117" s="1"/>
      <c r="B4117" s="1"/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75">
        <f>IF(AND($X$5012&lt;&gt;" ",$X$5012&lt;&gt;0),IF(X4117=$X$5012,1+COUNTIF(U$7:U4116,"&gt;0"),0),0)</f>
        <v>0</v>
      </c>
      <c r="V4117" s="178" t="s">
        <v>4306</v>
      </c>
      <c r="W4117" s="130"/>
      <c r="X4117" s="131"/>
      <c r="Y4117" s="131"/>
      <c r="Z4117" s="206"/>
      <c r="AA4117" s="134"/>
      <c r="AB4117" s="174">
        <f>IF(AC4117="totale",SUMIF(AA$7:AA4117,"somma",Z$7:Z4117)-SUMIF(AC$7:AC4116,"totale",AB$7:AB4116),0)</f>
        <v>0</v>
      </c>
      <c r="AC4117" s="134"/>
      <c r="AD4117" s="194">
        <f t="shared" si="272"/>
        <v>0</v>
      </c>
      <c r="AE4117" s="124" t="str">
        <f t="shared" si="271"/>
        <v/>
      </c>
      <c r="AF4117" s="195" t="str">
        <f t="shared" si="273"/>
        <v/>
      </c>
      <c r="AG4117" s="194" t="str">
        <f t="shared" si="274"/>
        <v/>
      </c>
      <c r="AH4117" s="194">
        <f>IF(AG4117="",0,IF(ISERROR(VLOOKUP(AG4117,AG$7:AG4116,1,FALSE)),1,0))</f>
        <v>0</v>
      </c>
      <c r="AI4117" s="194"/>
    </row>
    <row r="4118" spans="1:35" ht="16.5" customHeight="1">
      <c r="A4118" s="1"/>
      <c r="B4118" s="1"/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  <c r="T4118" s="1"/>
      <c r="U4118" s="175">
        <f>IF(AND($X$5012&lt;&gt;" ",$X$5012&lt;&gt;0),IF(X4118=$X$5012,1+COUNTIF(U$7:U4117,"&gt;0"),0),0)</f>
        <v>0</v>
      </c>
      <c r="V4118" s="178" t="s">
        <v>4307</v>
      </c>
      <c r="W4118" s="130"/>
      <c r="X4118" s="131"/>
      <c r="Y4118" s="131"/>
      <c r="Z4118" s="206"/>
      <c r="AA4118" s="134"/>
      <c r="AB4118" s="174">
        <f>IF(AC4118="totale",SUMIF(AA$7:AA4118,"somma",Z$7:Z4118)-SUMIF(AC$7:AC4117,"totale",AB$7:AB4117),0)</f>
        <v>0</v>
      </c>
      <c r="AC4118" s="134"/>
      <c r="AD4118" s="194">
        <f t="shared" si="272"/>
        <v>0</v>
      </c>
      <c r="AE4118" s="124" t="str">
        <f t="shared" si="271"/>
        <v/>
      </c>
      <c r="AF4118" s="195" t="str">
        <f t="shared" si="273"/>
        <v/>
      </c>
      <c r="AG4118" s="194" t="str">
        <f t="shared" si="274"/>
        <v/>
      </c>
      <c r="AH4118" s="194">
        <f>IF(AG4118="",0,IF(ISERROR(VLOOKUP(AG4118,AG$7:AG4117,1,FALSE)),1,0))</f>
        <v>0</v>
      </c>
      <c r="AI4118" s="194"/>
    </row>
    <row r="4119" spans="1:35" ht="16.5" customHeight="1">
      <c r="A4119" s="1"/>
      <c r="B4119" s="1"/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75">
        <f>IF(AND($X$5012&lt;&gt;" ",$X$5012&lt;&gt;0),IF(X4119=$X$5012,1+COUNTIF(U$7:U4118,"&gt;0"),0),0)</f>
        <v>0</v>
      </c>
      <c r="V4119" s="178" t="s">
        <v>4308</v>
      </c>
      <c r="W4119" s="130"/>
      <c r="X4119" s="131"/>
      <c r="Y4119" s="131"/>
      <c r="Z4119" s="206"/>
      <c r="AA4119" s="134"/>
      <c r="AB4119" s="174">
        <f>IF(AC4119="totale",SUMIF(AA$7:AA4119,"somma",Z$7:Z4119)-SUMIF(AC$7:AC4118,"totale",AB$7:AB4118),0)</f>
        <v>0</v>
      </c>
      <c r="AC4119" s="134"/>
      <c r="AD4119" s="194">
        <f t="shared" si="272"/>
        <v>0</v>
      </c>
      <c r="AE4119" s="124" t="str">
        <f t="shared" si="271"/>
        <v/>
      </c>
      <c r="AF4119" s="195" t="str">
        <f t="shared" si="273"/>
        <v/>
      </c>
      <c r="AG4119" s="194" t="str">
        <f t="shared" si="274"/>
        <v/>
      </c>
      <c r="AH4119" s="194">
        <f>IF(AG4119="",0,IF(ISERROR(VLOOKUP(AG4119,AG$7:AG4118,1,FALSE)),1,0))</f>
        <v>0</v>
      </c>
      <c r="AI4119" s="194"/>
    </row>
    <row r="4120" spans="1:35" ht="16.5" customHeight="1">
      <c r="A4120" s="1"/>
      <c r="B4120" s="1"/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  <c r="T4120" s="1"/>
      <c r="U4120" s="175">
        <f>IF(AND($X$5012&lt;&gt;" ",$X$5012&lt;&gt;0),IF(X4120=$X$5012,1+COUNTIF(U$7:U4119,"&gt;0"),0),0)</f>
        <v>0</v>
      </c>
      <c r="V4120" s="178" t="s">
        <v>4309</v>
      </c>
      <c r="W4120" s="130"/>
      <c r="X4120" s="131"/>
      <c r="Y4120" s="131"/>
      <c r="Z4120" s="206"/>
      <c r="AA4120" s="134"/>
      <c r="AB4120" s="174">
        <f>IF(AC4120="totale",SUMIF(AA$7:AA4120,"somma",Z$7:Z4120)-SUMIF(AC$7:AC4119,"totale",AB$7:AB4119),0)</f>
        <v>0</v>
      </c>
      <c r="AC4120" s="134"/>
      <c r="AD4120" s="194">
        <f t="shared" si="272"/>
        <v>0</v>
      </c>
      <c r="AE4120" s="124" t="str">
        <f t="shared" si="271"/>
        <v/>
      </c>
      <c r="AF4120" s="195" t="str">
        <f t="shared" si="273"/>
        <v/>
      </c>
      <c r="AG4120" s="194" t="str">
        <f t="shared" si="274"/>
        <v/>
      </c>
      <c r="AH4120" s="194">
        <f>IF(AG4120="",0,IF(ISERROR(VLOOKUP(AG4120,AG$7:AG4119,1,FALSE)),1,0))</f>
        <v>0</v>
      </c>
      <c r="AI4120" s="194"/>
    </row>
    <row r="4121" spans="1:35" ht="16.5" customHeight="1">
      <c r="A4121" s="1"/>
      <c r="B4121" s="1"/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75">
        <f>IF(AND($X$5012&lt;&gt;" ",$X$5012&lt;&gt;0),IF(X4121=$X$5012,1+COUNTIF(U$7:U4120,"&gt;0"),0),0)</f>
        <v>0</v>
      </c>
      <c r="V4121" s="178" t="s">
        <v>4310</v>
      </c>
      <c r="W4121" s="130"/>
      <c r="X4121" s="131"/>
      <c r="Y4121" s="131"/>
      <c r="Z4121" s="206"/>
      <c r="AA4121" s="134"/>
      <c r="AB4121" s="174">
        <f>IF(AC4121="totale",SUMIF(AA$7:AA4121,"somma",Z$7:Z4121)-SUMIF(AC$7:AC4120,"totale",AB$7:AB4120),0)</f>
        <v>0</v>
      </c>
      <c r="AC4121" s="134"/>
      <c r="AD4121" s="194">
        <f t="shared" si="272"/>
        <v>0</v>
      </c>
      <c r="AE4121" s="124" t="str">
        <f t="shared" si="271"/>
        <v/>
      </c>
      <c r="AF4121" s="195" t="str">
        <f t="shared" si="273"/>
        <v/>
      </c>
      <c r="AG4121" s="194" t="str">
        <f t="shared" si="274"/>
        <v/>
      </c>
      <c r="AH4121" s="194">
        <f>IF(AG4121="",0,IF(ISERROR(VLOOKUP(AG4121,AG$7:AG4120,1,FALSE)),1,0))</f>
        <v>0</v>
      </c>
      <c r="AI4121" s="194"/>
    </row>
    <row r="4122" spans="1:35" ht="16.5" customHeight="1">
      <c r="A4122" s="1"/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1"/>
      <c r="U4122" s="175">
        <f>IF(AND($X$5012&lt;&gt;" ",$X$5012&lt;&gt;0),IF(X4122=$X$5012,1+COUNTIF(U$7:U4121,"&gt;0"),0),0)</f>
        <v>0</v>
      </c>
      <c r="V4122" s="178" t="s">
        <v>4311</v>
      </c>
      <c r="W4122" s="130"/>
      <c r="X4122" s="131"/>
      <c r="Y4122" s="131"/>
      <c r="Z4122" s="206"/>
      <c r="AA4122" s="134"/>
      <c r="AB4122" s="174">
        <f>IF(AC4122="totale",SUMIF(AA$7:AA4122,"somma",Z$7:Z4122)-SUMIF(AC$7:AC4121,"totale",AB$7:AB4121),0)</f>
        <v>0</v>
      </c>
      <c r="AC4122" s="134"/>
      <c r="AD4122" s="194">
        <f t="shared" si="272"/>
        <v>0</v>
      </c>
      <c r="AE4122" s="124" t="str">
        <f t="shared" si="271"/>
        <v/>
      </c>
      <c r="AF4122" s="195" t="str">
        <f t="shared" si="273"/>
        <v/>
      </c>
      <c r="AG4122" s="194" t="str">
        <f t="shared" si="274"/>
        <v/>
      </c>
      <c r="AH4122" s="194">
        <f>IF(AG4122="",0,IF(ISERROR(VLOOKUP(AG4122,AG$7:AG4121,1,FALSE)),1,0))</f>
        <v>0</v>
      </c>
      <c r="AI4122" s="194"/>
    </row>
    <row r="4123" spans="1:35" ht="16.5" customHeight="1">
      <c r="A4123" s="1"/>
      <c r="B4123" s="1"/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75">
        <f>IF(AND($X$5012&lt;&gt;" ",$X$5012&lt;&gt;0),IF(X4123=$X$5012,1+COUNTIF(U$7:U4122,"&gt;0"),0),0)</f>
        <v>0</v>
      </c>
      <c r="V4123" s="178" t="s">
        <v>4312</v>
      </c>
      <c r="W4123" s="130"/>
      <c r="X4123" s="131"/>
      <c r="Y4123" s="131"/>
      <c r="Z4123" s="206"/>
      <c r="AA4123" s="134"/>
      <c r="AB4123" s="174">
        <f>IF(AC4123="totale",SUMIF(AA$7:AA4123,"somma",Z$7:Z4123)-SUMIF(AC$7:AC4122,"totale",AB$7:AB4122),0)</f>
        <v>0</v>
      </c>
      <c r="AC4123" s="134"/>
      <c r="AD4123" s="194">
        <f t="shared" si="272"/>
        <v>0</v>
      </c>
      <c r="AE4123" s="124" t="str">
        <f t="shared" si="271"/>
        <v/>
      </c>
      <c r="AF4123" s="195" t="str">
        <f t="shared" si="273"/>
        <v/>
      </c>
      <c r="AG4123" s="194" t="str">
        <f t="shared" si="274"/>
        <v/>
      </c>
      <c r="AH4123" s="194">
        <f>IF(AG4123="",0,IF(ISERROR(VLOOKUP(AG4123,AG$7:AG4122,1,FALSE)),1,0))</f>
        <v>0</v>
      </c>
      <c r="AI4123" s="194"/>
    </row>
    <row r="4124" spans="1:35" ht="16.5" customHeight="1">
      <c r="A4124" s="1"/>
      <c r="B4124" s="1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1"/>
      <c r="U4124" s="175">
        <f>IF(AND($X$5012&lt;&gt;" ",$X$5012&lt;&gt;0),IF(X4124=$X$5012,1+COUNTIF(U$7:U4123,"&gt;0"),0),0)</f>
        <v>0</v>
      </c>
      <c r="V4124" s="178" t="s">
        <v>4313</v>
      </c>
      <c r="W4124" s="130"/>
      <c r="X4124" s="131"/>
      <c r="Y4124" s="131"/>
      <c r="Z4124" s="206"/>
      <c r="AA4124" s="134"/>
      <c r="AB4124" s="174">
        <f>IF(AC4124="totale",SUMIF(AA$7:AA4124,"somma",Z$7:Z4124)-SUMIF(AC$7:AC4123,"totale",AB$7:AB4123),0)</f>
        <v>0</v>
      </c>
      <c r="AC4124" s="134"/>
      <c r="AD4124" s="194">
        <f t="shared" si="272"/>
        <v>0</v>
      </c>
      <c r="AE4124" s="124" t="str">
        <f t="shared" si="271"/>
        <v/>
      </c>
      <c r="AF4124" s="195" t="str">
        <f t="shared" si="273"/>
        <v/>
      </c>
      <c r="AG4124" s="194" t="str">
        <f t="shared" si="274"/>
        <v/>
      </c>
      <c r="AH4124" s="194">
        <f>IF(AG4124="",0,IF(ISERROR(VLOOKUP(AG4124,AG$7:AG4123,1,FALSE)),1,0))</f>
        <v>0</v>
      </c>
      <c r="AI4124" s="194"/>
    </row>
    <row r="4125" spans="1:35" ht="16.5" customHeight="1">
      <c r="A4125" s="1"/>
      <c r="B4125" s="1"/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75">
        <f>IF(AND($X$5012&lt;&gt;" ",$X$5012&lt;&gt;0),IF(X4125=$X$5012,1+COUNTIF(U$7:U4124,"&gt;0"),0),0)</f>
        <v>0</v>
      </c>
      <c r="V4125" s="178" t="s">
        <v>4314</v>
      </c>
      <c r="W4125" s="130"/>
      <c r="X4125" s="131"/>
      <c r="Y4125" s="131"/>
      <c r="Z4125" s="206"/>
      <c r="AA4125" s="134"/>
      <c r="AB4125" s="174">
        <f>IF(AC4125="totale",SUMIF(AA$7:AA4125,"somma",Z$7:Z4125)-SUMIF(AC$7:AC4124,"totale",AB$7:AB4124),0)</f>
        <v>0</v>
      </c>
      <c r="AC4125" s="134"/>
      <c r="AD4125" s="194">
        <f t="shared" si="272"/>
        <v>0</v>
      </c>
      <c r="AE4125" s="124" t="str">
        <f t="shared" si="271"/>
        <v/>
      </c>
      <c r="AF4125" s="195" t="str">
        <f t="shared" si="273"/>
        <v/>
      </c>
      <c r="AG4125" s="194" t="str">
        <f t="shared" si="274"/>
        <v/>
      </c>
      <c r="AH4125" s="194">
        <f>IF(AG4125="",0,IF(ISERROR(VLOOKUP(AG4125,AG$7:AG4124,1,FALSE)),1,0))</f>
        <v>0</v>
      </c>
      <c r="AI4125" s="194"/>
    </row>
    <row r="4126" spans="1:35" ht="16.5" customHeight="1">
      <c r="A4126" s="1"/>
      <c r="B4126" s="1"/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75">
        <f>IF(AND($X$5012&lt;&gt;" ",$X$5012&lt;&gt;0),IF(X4126=$X$5012,1+COUNTIF(U$7:U4125,"&gt;0"),0),0)</f>
        <v>0</v>
      </c>
      <c r="V4126" s="178" t="s">
        <v>4315</v>
      </c>
      <c r="W4126" s="130"/>
      <c r="X4126" s="131"/>
      <c r="Y4126" s="131"/>
      <c r="Z4126" s="206"/>
      <c r="AA4126" s="134"/>
      <c r="AB4126" s="174">
        <f>IF(AC4126="totale",SUMIF(AA$7:AA4126,"somma",Z$7:Z4126)-SUMIF(AC$7:AC4125,"totale",AB$7:AB4125),0)</f>
        <v>0</v>
      </c>
      <c r="AC4126" s="134"/>
      <c r="AD4126" s="194">
        <f t="shared" si="272"/>
        <v>0</v>
      </c>
      <c r="AE4126" s="124" t="str">
        <f t="shared" si="271"/>
        <v/>
      </c>
      <c r="AF4126" s="195" t="str">
        <f t="shared" si="273"/>
        <v/>
      </c>
      <c r="AG4126" s="194" t="str">
        <f t="shared" si="274"/>
        <v/>
      </c>
      <c r="AH4126" s="194">
        <f>IF(AG4126="",0,IF(ISERROR(VLOOKUP(AG4126,AG$7:AG4125,1,FALSE)),1,0))</f>
        <v>0</v>
      </c>
      <c r="AI4126" s="194"/>
    </row>
    <row r="4127" spans="1:35" ht="16.5" customHeight="1">
      <c r="A4127" s="1"/>
      <c r="B4127" s="1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75">
        <f>IF(AND($X$5012&lt;&gt;" ",$X$5012&lt;&gt;0),IF(X4127=$X$5012,1+COUNTIF(U$7:U4126,"&gt;0"),0),0)</f>
        <v>0</v>
      </c>
      <c r="V4127" s="178" t="s">
        <v>4316</v>
      </c>
      <c r="W4127" s="130"/>
      <c r="X4127" s="131"/>
      <c r="Y4127" s="131"/>
      <c r="Z4127" s="206"/>
      <c r="AA4127" s="134"/>
      <c r="AB4127" s="174">
        <f>IF(AC4127="totale",SUMIF(AA$7:AA4127,"somma",Z$7:Z4127)-SUMIF(AC$7:AC4126,"totale",AB$7:AB4126),0)</f>
        <v>0</v>
      </c>
      <c r="AC4127" s="134"/>
      <c r="AD4127" s="194">
        <f t="shared" si="272"/>
        <v>0</v>
      </c>
      <c r="AE4127" s="124" t="str">
        <f t="shared" si="271"/>
        <v/>
      </c>
      <c r="AF4127" s="195" t="str">
        <f t="shared" si="273"/>
        <v/>
      </c>
      <c r="AG4127" s="194" t="str">
        <f t="shared" si="274"/>
        <v/>
      </c>
      <c r="AH4127" s="194">
        <f>IF(AG4127="",0,IF(ISERROR(VLOOKUP(AG4127,AG$7:AG4126,1,FALSE)),1,0))</f>
        <v>0</v>
      </c>
      <c r="AI4127" s="194"/>
    </row>
    <row r="4128" spans="1:35" ht="16.5" customHeight="1">
      <c r="A4128" s="1"/>
      <c r="B4128" s="1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75">
        <f>IF(AND($X$5012&lt;&gt;" ",$X$5012&lt;&gt;0),IF(X4128=$X$5012,1+COUNTIF(U$7:U4127,"&gt;0"),0),0)</f>
        <v>0</v>
      </c>
      <c r="V4128" s="178" t="s">
        <v>4317</v>
      </c>
      <c r="W4128" s="130"/>
      <c r="X4128" s="131"/>
      <c r="Y4128" s="131"/>
      <c r="Z4128" s="206"/>
      <c r="AA4128" s="134"/>
      <c r="AB4128" s="174">
        <f>IF(AC4128="totale",SUMIF(AA$7:AA4128,"somma",Z$7:Z4128)-SUMIF(AC$7:AC4127,"totale",AB$7:AB4127),0)</f>
        <v>0</v>
      </c>
      <c r="AC4128" s="134"/>
      <c r="AD4128" s="194">
        <f t="shared" si="272"/>
        <v>0</v>
      </c>
      <c r="AE4128" s="124" t="str">
        <f t="shared" si="271"/>
        <v/>
      </c>
      <c r="AF4128" s="195" t="str">
        <f t="shared" si="273"/>
        <v/>
      </c>
      <c r="AG4128" s="194" t="str">
        <f t="shared" si="274"/>
        <v/>
      </c>
      <c r="AH4128" s="194">
        <f>IF(AG4128="",0,IF(ISERROR(VLOOKUP(AG4128,AG$7:AG4127,1,FALSE)),1,0))</f>
        <v>0</v>
      </c>
      <c r="AI4128" s="194"/>
    </row>
    <row r="4129" spans="1:35" ht="16.5" customHeight="1">
      <c r="A4129" s="1"/>
      <c r="B4129" s="1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75">
        <f>IF(AND($X$5012&lt;&gt;" ",$X$5012&lt;&gt;0),IF(X4129=$X$5012,1+COUNTIF(U$7:U4128,"&gt;0"),0),0)</f>
        <v>0</v>
      </c>
      <c r="V4129" s="178" t="s">
        <v>4318</v>
      </c>
      <c r="W4129" s="130"/>
      <c r="X4129" s="131"/>
      <c r="Y4129" s="131"/>
      <c r="Z4129" s="206"/>
      <c r="AA4129" s="134"/>
      <c r="AB4129" s="174">
        <f>IF(AC4129="totale",SUMIF(AA$7:AA4129,"somma",Z$7:Z4129)-SUMIF(AC$7:AC4128,"totale",AB$7:AB4128),0)</f>
        <v>0</v>
      </c>
      <c r="AC4129" s="134"/>
      <c r="AD4129" s="194">
        <f t="shared" si="272"/>
        <v>0</v>
      </c>
      <c r="AE4129" s="124" t="str">
        <f t="shared" si="271"/>
        <v/>
      </c>
      <c r="AF4129" s="195" t="str">
        <f t="shared" si="273"/>
        <v/>
      </c>
      <c r="AG4129" s="194" t="str">
        <f t="shared" si="274"/>
        <v/>
      </c>
      <c r="AH4129" s="194">
        <f>IF(AG4129="",0,IF(ISERROR(VLOOKUP(AG4129,AG$7:AG4128,1,FALSE)),1,0))</f>
        <v>0</v>
      </c>
      <c r="AI4129" s="194"/>
    </row>
    <row r="4130" spans="1:35" ht="16.5" customHeight="1">
      <c r="A4130" s="1"/>
      <c r="B4130" s="1"/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75">
        <f>IF(AND($X$5012&lt;&gt;" ",$X$5012&lt;&gt;0),IF(X4130=$X$5012,1+COUNTIF(U$7:U4129,"&gt;0"),0),0)</f>
        <v>0</v>
      </c>
      <c r="V4130" s="178" t="s">
        <v>4319</v>
      </c>
      <c r="W4130" s="130"/>
      <c r="X4130" s="131"/>
      <c r="Y4130" s="131"/>
      <c r="Z4130" s="206"/>
      <c r="AA4130" s="134"/>
      <c r="AB4130" s="174">
        <f>IF(AC4130="totale",SUMIF(AA$7:AA4130,"somma",Z$7:Z4130)-SUMIF(AC$7:AC4129,"totale",AB$7:AB4129),0)</f>
        <v>0</v>
      </c>
      <c r="AC4130" s="134"/>
      <c r="AD4130" s="194">
        <f t="shared" si="272"/>
        <v>0</v>
      </c>
      <c r="AE4130" s="124" t="str">
        <f t="shared" si="271"/>
        <v/>
      </c>
      <c r="AF4130" s="195" t="str">
        <f t="shared" si="273"/>
        <v/>
      </c>
      <c r="AG4130" s="194" t="str">
        <f t="shared" si="274"/>
        <v/>
      </c>
      <c r="AH4130" s="194">
        <f>IF(AG4130="",0,IF(ISERROR(VLOOKUP(AG4130,AG$7:AG4129,1,FALSE)),1,0))</f>
        <v>0</v>
      </c>
      <c r="AI4130" s="194"/>
    </row>
    <row r="4131" spans="1:35" ht="16.5" customHeight="1">
      <c r="A4131" s="1"/>
      <c r="B4131" s="1"/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75">
        <f>IF(AND($X$5012&lt;&gt;" ",$X$5012&lt;&gt;0),IF(X4131=$X$5012,1+COUNTIF(U$7:U4130,"&gt;0"),0),0)</f>
        <v>0</v>
      </c>
      <c r="V4131" s="178" t="s">
        <v>4320</v>
      </c>
      <c r="W4131" s="130"/>
      <c r="X4131" s="131"/>
      <c r="Y4131" s="131"/>
      <c r="Z4131" s="206"/>
      <c r="AA4131" s="134"/>
      <c r="AB4131" s="174">
        <f>IF(AC4131="totale",SUMIF(AA$7:AA4131,"somma",Z$7:Z4131)-SUMIF(AC$7:AC4130,"totale",AB$7:AB4130),0)</f>
        <v>0</v>
      </c>
      <c r="AC4131" s="134"/>
      <c r="AD4131" s="194">
        <f t="shared" si="272"/>
        <v>0</v>
      </c>
      <c r="AE4131" s="124" t="str">
        <f t="shared" si="271"/>
        <v/>
      </c>
      <c r="AF4131" s="195" t="str">
        <f t="shared" si="273"/>
        <v/>
      </c>
      <c r="AG4131" s="194" t="str">
        <f t="shared" si="274"/>
        <v/>
      </c>
      <c r="AH4131" s="194">
        <f>IF(AG4131="",0,IF(ISERROR(VLOOKUP(AG4131,AG$7:AG4130,1,FALSE)),1,0))</f>
        <v>0</v>
      </c>
      <c r="AI4131" s="194"/>
    </row>
    <row r="4132" spans="1:35" ht="16.5" customHeight="1">
      <c r="A4132" s="1"/>
      <c r="B4132" s="1"/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75">
        <f>IF(AND($X$5012&lt;&gt;" ",$X$5012&lt;&gt;0),IF(X4132=$X$5012,1+COUNTIF(U$7:U4131,"&gt;0"),0),0)</f>
        <v>0</v>
      </c>
      <c r="V4132" s="178" t="s">
        <v>4321</v>
      </c>
      <c r="W4132" s="130"/>
      <c r="X4132" s="131"/>
      <c r="Y4132" s="131"/>
      <c r="Z4132" s="206"/>
      <c r="AA4132" s="134"/>
      <c r="AB4132" s="174">
        <f>IF(AC4132="totale",SUMIF(AA$7:AA4132,"somma",Z$7:Z4132)-SUMIF(AC$7:AC4131,"totale",AB$7:AB4131),0)</f>
        <v>0</v>
      </c>
      <c r="AC4132" s="134"/>
      <c r="AD4132" s="194">
        <f t="shared" si="272"/>
        <v>0</v>
      </c>
      <c r="AE4132" s="124" t="str">
        <f t="shared" si="271"/>
        <v/>
      </c>
      <c r="AF4132" s="195" t="str">
        <f t="shared" si="273"/>
        <v/>
      </c>
      <c r="AG4132" s="194" t="str">
        <f t="shared" si="274"/>
        <v/>
      </c>
      <c r="AH4132" s="194">
        <f>IF(AG4132="",0,IF(ISERROR(VLOOKUP(AG4132,AG$7:AG4131,1,FALSE)),1,0))</f>
        <v>0</v>
      </c>
      <c r="AI4132" s="194"/>
    </row>
    <row r="4133" spans="1:35" ht="16.5" customHeight="1">
      <c r="A4133" s="1"/>
      <c r="B4133" s="1"/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75">
        <f>IF(AND($X$5012&lt;&gt;" ",$X$5012&lt;&gt;0),IF(X4133=$X$5012,1+COUNTIF(U$7:U4132,"&gt;0"),0),0)</f>
        <v>0</v>
      </c>
      <c r="V4133" s="178" t="s">
        <v>4322</v>
      </c>
      <c r="W4133" s="130"/>
      <c r="X4133" s="131"/>
      <c r="Y4133" s="131"/>
      <c r="Z4133" s="206"/>
      <c r="AA4133" s="134"/>
      <c r="AB4133" s="174">
        <f>IF(AC4133="totale",SUMIF(AA$7:AA4133,"somma",Z$7:Z4133)-SUMIF(AC$7:AC4132,"totale",AB$7:AB4132),0)</f>
        <v>0</v>
      </c>
      <c r="AC4133" s="134"/>
      <c r="AD4133" s="194">
        <f t="shared" si="272"/>
        <v>0</v>
      </c>
      <c r="AE4133" s="124" t="str">
        <f t="shared" si="271"/>
        <v/>
      </c>
      <c r="AF4133" s="195" t="str">
        <f t="shared" si="273"/>
        <v/>
      </c>
      <c r="AG4133" s="194" t="str">
        <f t="shared" si="274"/>
        <v/>
      </c>
      <c r="AH4133" s="194">
        <f>IF(AG4133="",0,IF(ISERROR(VLOOKUP(AG4133,AG$7:AG4132,1,FALSE)),1,0))</f>
        <v>0</v>
      </c>
      <c r="AI4133" s="194"/>
    </row>
    <row r="4134" spans="1:35" ht="16.5" customHeight="1">
      <c r="A4134" s="1"/>
      <c r="B4134" s="1"/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75">
        <f>IF(AND($X$5012&lt;&gt;" ",$X$5012&lt;&gt;0),IF(X4134=$X$5012,1+COUNTIF(U$7:U4133,"&gt;0"),0),0)</f>
        <v>0</v>
      </c>
      <c r="V4134" s="178" t="s">
        <v>4323</v>
      </c>
      <c r="W4134" s="130"/>
      <c r="X4134" s="131"/>
      <c r="Y4134" s="131"/>
      <c r="Z4134" s="206"/>
      <c r="AA4134" s="134"/>
      <c r="AB4134" s="174">
        <f>IF(AC4134="totale",SUMIF(AA$7:AA4134,"somma",Z$7:Z4134)-SUMIF(AC$7:AC4133,"totale",AB$7:AB4133),0)</f>
        <v>0</v>
      </c>
      <c r="AC4134" s="134"/>
      <c r="AD4134" s="194">
        <f t="shared" si="272"/>
        <v>0</v>
      </c>
      <c r="AE4134" s="124" t="str">
        <f t="shared" si="271"/>
        <v/>
      </c>
      <c r="AF4134" s="195" t="str">
        <f t="shared" si="273"/>
        <v/>
      </c>
      <c r="AG4134" s="194" t="str">
        <f t="shared" si="274"/>
        <v/>
      </c>
      <c r="AH4134" s="194">
        <f>IF(AG4134="",0,IF(ISERROR(VLOOKUP(AG4134,AG$7:AG4133,1,FALSE)),1,0))</f>
        <v>0</v>
      </c>
      <c r="AI4134" s="194"/>
    </row>
    <row r="4135" spans="1:35" ht="16.5" customHeight="1">
      <c r="A4135" s="1"/>
      <c r="B4135" s="1"/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75">
        <f>IF(AND($X$5012&lt;&gt;" ",$X$5012&lt;&gt;0),IF(X4135=$X$5012,1+COUNTIF(U$7:U4134,"&gt;0"),0),0)</f>
        <v>0</v>
      </c>
      <c r="V4135" s="178" t="s">
        <v>4324</v>
      </c>
      <c r="W4135" s="130"/>
      <c r="X4135" s="131"/>
      <c r="Y4135" s="131"/>
      <c r="Z4135" s="206"/>
      <c r="AA4135" s="134"/>
      <c r="AB4135" s="174">
        <f>IF(AC4135="totale",SUMIF(AA$7:AA4135,"somma",Z$7:Z4135)-SUMIF(AC$7:AC4134,"totale",AB$7:AB4134),0)</f>
        <v>0</v>
      </c>
      <c r="AC4135" s="134"/>
      <c r="AD4135" s="194">
        <f t="shared" si="272"/>
        <v>0</v>
      </c>
      <c r="AE4135" s="124" t="str">
        <f t="shared" si="271"/>
        <v/>
      </c>
      <c r="AF4135" s="195" t="str">
        <f t="shared" si="273"/>
        <v/>
      </c>
      <c r="AG4135" s="194" t="str">
        <f t="shared" si="274"/>
        <v/>
      </c>
      <c r="AH4135" s="194">
        <f>IF(AG4135="",0,IF(ISERROR(VLOOKUP(AG4135,AG$7:AG4134,1,FALSE)),1,0))</f>
        <v>0</v>
      </c>
      <c r="AI4135" s="194"/>
    </row>
    <row r="4136" spans="1:35" ht="16.5" customHeight="1">
      <c r="A4136" s="1"/>
      <c r="B4136" s="1"/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75">
        <f>IF(AND($X$5012&lt;&gt;" ",$X$5012&lt;&gt;0),IF(X4136=$X$5012,1+COUNTIF(U$7:U4135,"&gt;0"),0),0)</f>
        <v>0</v>
      </c>
      <c r="V4136" s="178" t="s">
        <v>4325</v>
      </c>
      <c r="W4136" s="130"/>
      <c r="X4136" s="131"/>
      <c r="Y4136" s="131"/>
      <c r="Z4136" s="206"/>
      <c r="AA4136" s="134"/>
      <c r="AB4136" s="174">
        <f>IF(AC4136="totale",SUMIF(AA$7:AA4136,"somma",Z$7:Z4136)-SUMIF(AC$7:AC4135,"totale",AB$7:AB4135),0)</f>
        <v>0</v>
      </c>
      <c r="AC4136" s="134"/>
      <c r="AD4136" s="194">
        <f t="shared" si="272"/>
        <v>0</v>
      </c>
      <c r="AE4136" s="124" t="str">
        <f t="shared" si="271"/>
        <v/>
      </c>
      <c r="AF4136" s="195" t="str">
        <f t="shared" si="273"/>
        <v/>
      </c>
      <c r="AG4136" s="194" t="str">
        <f t="shared" si="274"/>
        <v/>
      </c>
      <c r="AH4136" s="194">
        <f>IF(AG4136="",0,IF(ISERROR(VLOOKUP(AG4136,AG$7:AG4135,1,FALSE)),1,0))</f>
        <v>0</v>
      </c>
      <c r="AI4136" s="194"/>
    </row>
    <row r="4137" spans="1:35" ht="16.5" customHeight="1">
      <c r="A4137" s="1"/>
      <c r="B4137" s="1"/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75">
        <f>IF(AND($X$5012&lt;&gt;" ",$X$5012&lt;&gt;0),IF(X4137=$X$5012,1+COUNTIF(U$7:U4136,"&gt;0"),0),0)</f>
        <v>0</v>
      </c>
      <c r="V4137" s="178" t="s">
        <v>4326</v>
      </c>
      <c r="W4137" s="130"/>
      <c r="X4137" s="131"/>
      <c r="Y4137" s="131"/>
      <c r="Z4137" s="206"/>
      <c r="AA4137" s="134"/>
      <c r="AB4137" s="174">
        <f>IF(AC4137="totale",SUMIF(AA$7:AA4137,"somma",Z$7:Z4137)-SUMIF(AC$7:AC4136,"totale",AB$7:AB4136),0)</f>
        <v>0</v>
      </c>
      <c r="AC4137" s="134"/>
      <c r="AD4137" s="194">
        <f t="shared" si="272"/>
        <v>0</v>
      </c>
      <c r="AE4137" s="124" t="str">
        <f t="shared" si="271"/>
        <v/>
      </c>
      <c r="AF4137" s="195" t="str">
        <f t="shared" si="273"/>
        <v/>
      </c>
      <c r="AG4137" s="194" t="str">
        <f t="shared" si="274"/>
        <v/>
      </c>
      <c r="AH4137" s="194">
        <f>IF(AG4137="",0,IF(ISERROR(VLOOKUP(AG4137,AG$7:AG4136,1,FALSE)),1,0))</f>
        <v>0</v>
      </c>
      <c r="AI4137" s="194"/>
    </row>
    <row r="4138" spans="1:35" ht="16.5" customHeight="1">
      <c r="A4138" s="1"/>
      <c r="B4138" s="1"/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75">
        <f>IF(AND($X$5012&lt;&gt;" ",$X$5012&lt;&gt;0),IF(X4138=$X$5012,1+COUNTIF(U$7:U4137,"&gt;0"),0),0)</f>
        <v>0</v>
      </c>
      <c r="V4138" s="178" t="s">
        <v>4327</v>
      </c>
      <c r="W4138" s="130"/>
      <c r="X4138" s="131"/>
      <c r="Y4138" s="131"/>
      <c r="Z4138" s="206"/>
      <c r="AA4138" s="134"/>
      <c r="AB4138" s="174">
        <f>IF(AC4138="totale",SUMIF(AA$7:AA4138,"somma",Z$7:Z4138)-SUMIF(AC$7:AC4137,"totale",AB$7:AB4137),0)</f>
        <v>0</v>
      </c>
      <c r="AC4138" s="134"/>
      <c r="AD4138" s="194">
        <f t="shared" si="272"/>
        <v>0</v>
      </c>
      <c r="AE4138" s="124" t="str">
        <f t="shared" si="271"/>
        <v/>
      </c>
      <c r="AF4138" s="195" t="str">
        <f t="shared" si="273"/>
        <v/>
      </c>
      <c r="AG4138" s="194" t="str">
        <f t="shared" si="274"/>
        <v/>
      </c>
      <c r="AH4138" s="194">
        <f>IF(AG4138="",0,IF(ISERROR(VLOOKUP(AG4138,AG$7:AG4137,1,FALSE)),1,0))</f>
        <v>0</v>
      </c>
      <c r="AI4138" s="194"/>
    </row>
    <row r="4139" spans="1:35" ht="16.5" customHeight="1">
      <c r="A4139" s="1"/>
      <c r="B4139" s="1"/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75">
        <f>IF(AND($X$5012&lt;&gt;" ",$X$5012&lt;&gt;0),IF(X4139=$X$5012,1+COUNTIF(U$7:U4138,"&gt;0"),0),0)</f>
        <v>0</v>
      </c>
      <c r="V4139" s="178" t="s">
        <v>4328</v>
      </c>
      <c r="W4139" s="130"/>
      <c r="X4139" s="131"/>
      <c r="Y4139" s="131"/>
      <c r="Z4139" s="206"/>
      <c r="AA4139" s="134"/>
      <c r="AB4139" s="174">
        <f>IF(AC4139="totale",SUMIF(AA$7:AA4139,"somma",Z$7:Z4139)-SUMIF(AC$7:AC4138,"totale",AB$7:AB4138),0)</f>
        <v>0</v>
      </c>
      <c r="AC4139" s="134"/>
      <c r="AD4139" s="194">
        <f t="shared" si="272"/>
        <v>0</v>
      </c>
      <c r="AE4139" s="124" t="str">
        <f t="shared" si="271"/>
        <v/>
      </c>
      <c r="AF4139" s="195" t="str">
        <f t="shared" si="273"/>
        <v/>
      </c>
      <c r="AG4139" s="194" t="str">
        <f t="shared" si="274"/>
        <v/>
      </c>
      <c r="AH4139" s="194">
        <f>IF(AG4139="",0,IF(ISERROR(VLOOKUP(AG4139,AG$7:AG4138,1,FALSE)),1,0))</f>
        <v>0</v>
      </c>
      <c r="AI4139" s="194"/>
    </row>
    <row r="4140" spans="1:35" ht="16.5" customHeight="1">
      <c r="A4140" s="1"/>
      <c r="B4140" s="1"/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75">
        <f>IF(AND($X$5012&lt;&gt;" ",$X$5012&lt;&gt;0),IF(X4140=$X$5012,1+COUNTIF(U$7:U4139,"&gt;0"),0),0)</f>
        <v>0</v>
      </c>
      <c r="V4140" s="178" t="s">
        <v>4329</v>
      </c>
      <c r="W4140" s="130"/>
      <c r="X4140" s="131"/>
      <c r="Y4140" s="131"/>
      <c r="Z4140" s="206"/>
      <c r="AA4140" s="134"/>
      <c r="AB4140" s="174">
        <f>IF(AC4140="totale",SUMIF(AA$7:AA4140,"somma",Z$7:Z4140)-SUMIF(AC$7:AC4139,"totale",AB$7:AB4139),0)</f>
        <v>0</v>
      </c>
      <c r="AC4140" s="134"/>
      <c r="AD4140" s="194">
        <f t="shared" si="272"/>
        <v>0</v>
      </c>
      <c r="AE4140" s="124" t="str">
        <f t="shared" si="271"/>
        <v/>
      </c>
      <c r="AF4140" s="195" t="str">
        <f t="shared" si="273"/>
        <v/>
      </c>
      <c r="AG4140" s="194" t="str">
        <f t="shared" si="274"/>
        <v/>
      </c>
      <c r="AH4140" s="194">
        <f>IF(AG4140="",0,IF(ISERROR(VLOOKUP(AG4140,AG$7:AG4139,1,FALSE)),1,0))</f>
        <v>0</v>
      </c>
      <c r="AI4140" s="194"/>
    </row>
    <row r="4141" spans="1:35" ht="16.5" customHeight="1">
      <c r="A4141" s="1"/>
      <c r="B4141" s="1"/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75">
        <f>IF(AND($X$5012&lt;&gt;" ",$X$5012&lt;&gt;0),IF(X4141=$X$5012,1+COUNTIF(U$7:U4140,"&gt;0"),0),0)</f>
        <v>0</v>
      </c>
      <c r="V4141" s="178" t="s">
        <v>4330</v>
      </c>
      <c r="W4141" s="130"/>
      <c r="X4141" s="131"/>
      <c r="Y4141" s="131"/>
      <c r="Z4141" s="206"/>
      <c r="AA4141" s="134"/>
      <c r="AB4141" s="174">
        <f>IF(AC4141="totale",SUMIF(AA$7:AA4141,"somma",Z$7:Z4141)-SUMIF(AC$7:AC4140,"totale",AB$7:AB4140),0)</f>
        <v>0</v>
      </c>
      <c r="AC4141" s="134"/>
      <c r="AD4141" s="194">
        <f t="shared" si="272"/>
        <v>0</v>
      </c>
      <c r="AE4141" s="124" t="str">
        <f t="shared" si="271"/>
        <v/>
      </c>
      <c r="AF4141" s="195" t="str">
        <f t="shared" si="273"/>
        <v/>
      </c>
      <c r="AG4141" s="194" t="str">
        <f t="shared" si="274"/>
        <v/>
      </c>
      <c r="AH4141" s="194">
        <f>IF(AG4141="",0,IF(ISERROR(VLOOKUP(AG4141,AG$7:AG4140,1,FALSE)),1,0))</f>
        <v>0</v>
      </c>
      <c r="AI4141" s="194"/>
    </row>
    <row r="4142" spans="1:35" ht="16.5" customHeight="1">
      <c r="A4142" s="1"/>
      <c r="B4142" s="1"/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75">
        <f>IF(AND($X$5012&lt;&gt;" ",$X$5012&lt;&gt;0),IF(X4142=$X$5012,1+COUNTIF(U$7:U4141,"&gt;0"),0),0)</f>
        <v>0</v>
      </c>
      <c r="V4142" s="178" t="s">
        <v>4331</v>
      </c>
      <c r="W4142" s="130"/>
      <c r="X4142" s="131"/>
      <c r="Y4142" s="131"/>
      <c r="Z4142" s="206"/>
      <c r="AA4142" s="134"/>
      <c r="AB4142" s="174">
        <f>IF(AC4142="totale",SUMIF(AA$7:AA4142,"somma",Z$7:Z4142)-SUMIF(AC$7:AC4141,"totale",AB$7:AB4141),0)</f>
        <v>0</v>
      </c>
      <c r="AC4142" s="134"/>
      <c r="AD4142" s="194">
        <f t="shared" si="272"/>
        <v>0</v>
      </c>
      <c r="AE4142" s="124" t="str">
        <f t="shared" si="271"/>
        <v/>
      </c>
      <c r="AF4142" s="195" t="str">
        <f t="shared" si="273"/>
        <v/>
      </c>
      <c r="AG4142" s="194" t="str">
        <f t="shared" si="274"/>
        <v/>
      </c>
      <c r="AH4142" s="194">
        <f>IF(AG4142="",0,IF(ISERROR(VLOOKUP(AG4142,AG$7:AG4141,1,FALSE)),1,0))</f>
        <v>0</v>
      </c>
      <c r="AI4142" s="194"/>
    </row>
    <row r="4143" spans="1:35" ht="16.5" customHeight="1">
      <c r="A4143" s="1"/>
      <c r="B4143" s="1"/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75">
        <f>IF(AND($X$5012&lt;&gt;" ",$X$5012&lt;&gt;0),IF(X4143=$X$5012,1+COUNTIF(U$7:U4142,"&gt;0"),0),0)</f>
        <v>0</v>
      </c>
      <c r="V4143" s="178" t="s">
        <v>4332</v>
      </c>
      <c r="W4143" s="130"/>
      <c r="X4143" s="131"/>
      <c r="Y4143" s="131"/>
      <c r="Z4143" s="206"/>
      <c r="AA4143" s="134"/>
      <c r="AB4143" s="174">
        <f>IF(AC4143="totale",SUMIF(AA$7:AA4143,"somma",Z$7:Z4143)-SUMIF(AC$7:AC4142,"totale",AB$7:AB4142),0)</f>
        <v>0</v>
      </c>
      <c r="AC4143" s="134"/>
      <c r="AD4143" s="194">
        <f t="shared" si="272"/>
        <v>0</v>
      </c>
      <c r="AE4143" s="124" t="str">
        <f t="shared" si="271"/>
        <v/>
      </c>
      <c r="AF4143" s="195" t="str">
        <f t="shared" si="273"/>
        <v/>
      </c>
      <c r="AG4143" s="194" t="str">
        <f t="shared" si="274"/>
        <v/>
      </c>
      <c r="AH4143" s="194">
        <f>IF(AG4143="",0,IF(ISERROR(VLOOKUP(AG4143,AG$7:AG4142,1,FALSE)),1,0))</f>
        <v>0</v>
      </c>
      <c r="AI4143" s="194"/>
    </row>
    <row r="4144" spans="1:35" ht="16.5" customHeight="1">
      <c r="A4144" s="1"/>
      <c r="B4144" s="1"/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75">
        <f>IF(AND($X$5012&lt;&gt;" ",$X$5012&lt;&gt;0),IF(X4144=$X$5012,1+COUNTIF(U$7:U4143,"&gt;0"),0),0)</f>
        <v>0</v>
      </c>
      <c r="V4144" s="178" t="s">
        <v>4333</v>
      </c>
      <c r="W4144" s="130"/>
      <c r="X4144" s="131"/>
      <c r="Y4144" s="131"/>
      <c r="Z4144" s="206"/>
      <c r="AA4144" s="134"/>
      <c r="AB4144" s="174">
        <f>IF(AC4144="totale",SUMIF(AA$7:AA4144,"somma",Z$7:Z4144)-SUMIF(AC$7:AC4143,"totale",AB$7:AB4143),0)</f>
        <v>0</v>
      </c>
      <c r="AC4144" s="134"/>
      <c r="AD4144" s="194">
        <f t="shared" si="272"/>
        <v>0</v>
      </c>
      <c r="AE4144" s="124" t="str">
        <f t="shared" si="271"/>
        <v/>
      </c>
      <c r="AF4144" s="195" t="str">
        <f t="shared" si="273"/>
        <v/>
      </c>
      <c r="AG4144" s="194" t="str">
        <f t="shared" si="274"/>
        <v/>
      </c>
      <c r="AH4144" s="194">
        <f>IF(AG4144="",0,IF(ISERROR(VLOOKUP(AG4144,AG$7:AG4143,1,FALSE)),1,0))</f>
        <v>0</v>
      </c>
      <c r="AI4144" s="194"/>
    </row>
    <row r="4145" spans="1:35" ht="16.5" customHeight="1">
      <c r="A4145" s="1"/>
      <c r="B4145" s="1"/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75">
        <f>IF(AND($X$5012&lt;&gt;" ",$X$5012&lt;&gt;0),IF(X4145=$X$5012,1+COUNTIF(U$7:U4144,"&gt;0"),0),0)</f>
        <v>0</v>
      </c>
      <c r="V4145" s="178" t="s">
        <v>4334</v>
      </c>
      <c r="W4145" s="130"/>
      <c r="X4145" s="131"/>
      <c r="Y4145" s="131"/>
      <c r="Z4145" s="206"/>
      <c r="AA4145" s="134"/>
      <c r="AB4145" s="174">
        <f>IF(AC4145="totale",SUMIF(AA$7:AA4145,"somma",Z$7:Z4145)-SUMIF(AC$7:AC4144,"totale",AB$7:AB4144),0)</f>
        <v>0</v>
      </c>
      <c r="AC4145" s="134"/>
      <c r="AD4145" s="194">
        <f t="shared" si="272"/>
        <v>0</v>
      </c>
      <c r="AE4145" s="124" t="str">
        <f t="shared" si="271"/>
        <v/>
      </c>
      <c r="AF4145" s="195" t="str">
        <f t="shared" si="273"/>
        <v/>
      </c>
      <c r="AG4145" s="194" t="str">
        <f t="shared" si="274"/>
        <v/>
      </c>
      <c r="AH4145" s="194">
        <f>IF(AG4145="",0,IF(ISERROR(VLOOKUP(AG4145,AG$7:AG4144,1,FALSE)),1,0))</f>
        <v>0</v>
      </c>
      <c r="AI4145" s="194"/>
    </row>
    <row r="4146" spans="1:35" ht="16.5" customHeight="1">
      <c r="A4146" s="1"/>
      <c r="B4146" s="1"/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75">
        <f>IF(AND($X$5012&lt;&gt;" ",$X$5012&lt;&gt;0),IF(X4146=$X$5012,1+COUNTIF(U$7:U4145,"&gt;0"),0),0)</f>
        <v>0</v>
      </c>
      <c r="V4146" s="178" t="s">
        <v>4335</v>
      </c>
      <c r="W4146" s="130"/>
      <c r="X4146" s="131"/>
      <c r="Y4146" s="131"/>
      <c r="Z4146" s="206"/>
      <c r="AA4146" s="134"/>
      <c r="AB4146" s="174">
        <f>IF(AC4146="totale",SUMIF(AA$7:AA4146,"somma",Z$7:Z4146)-SUMIF(AC$7:AC4145,"totale",AB$7:AB4145),0)</f>
        <v>0</v>
      </c>
      <c r="AC4146" s="134"/>
      <c r="AD4146" s="194">
        <f t="shared" si="272"/>
        <v>0</v>
      </c>
      <c r="AE4146" s="124" t="str">
        <f t="shared" si="271"/>
        <v/>
      </c>
      <c r="AF4146" s="195" t="str">
        <f t="shared" si="273"/>
        <v/>
      </c>
      <c r="AG4146" s="194" t="str">
        <f t="shared" si="274"/>
        <v/>
      </c>
      <c r="AH4146" s="194">
        <f>IF(AG4146="",0,IF(ISERROR(VLOOKUP(AG4146,AG$7:AG4145,1,FALSE)),1,0))</f>
        <v>0</v>
      </c>
      <c r="AI4146" s="194"/>
    </row>
    <row r="4147" spans="1:35" ht="16.5" customHeight="1">
      <c r="A4147" s="1"/>
      <c r="B4147" s="1"/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75">
        <f>IF(AND($X$5012&lt;&gt;" ",$X$5012&lt;&gt;0),IF(X4147=$X$5012,1+COUNTIF(U$7:U4146,"&gt;0"),0),0)</f>
        <v>0</v>
      </c>
      <c r="V4147" s="178" t="s">
        <v>4336</v>
      </c>
      <c r="W4147" s="130"/>
      <c r="X4147" s="131"/>
      <c r="Y4147" s="131"/>
      <c r="Z4147" s="206"/>
      <c r="AA4147" s="134"/>
      <c r="AB4147" s="174">
        <f>IF(AC4147="totale",SUMIF(AA$7:AA4147,"somma",Z$7:Z4147)-SUMIF(AC$7:AC4146,"totale",AB$7:AB4146),0)</f>
        <v>0</v>
      </c>
      <c r="AC4147" s="134"/>
      <c r="AD4147" s="194">
        <f t="shared" si="272"/>
        <v>0</v>
      </c>
      <c r="AE4147" s="124" t="str">
        <f t="shared" si="271"/>
        <v/>
      </c>
      <c r="AF4147" s="195" t="str">
        <f t="shared" si="273"/>
        <v/>
      </c>
      <c r="AG4147" s="194" t="str">
        <f t="shared" si="274"/>
        <v/>
      </c>
      <c r="AH4147" s="194">
        <f>IF(AG4147="",0,IF(ISERROR(VLOOKUP(AG4147,AG$7:AG4146,1,FALSE)),1,0))</f>
        <v>0</v>
      </c>
      <c r="AI4147" s="194"/>
    </row>
    <row r="4148" spans="1:35" ht="16.5" customHeight="1">
      <c r="A4148" s="1"/>
      <c r="B4148" s="1"/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75">
        <f>IF(AND($X$5012&lt;&gt;" ",$X$5012&lt;&gt;0),IF(X4148=$X$5012,1+COUNTIF(U$7:U4147,"&gt;0"),0),0)</f>
        <v>0</v>
      </c>
      <c r="V4148" s="178" t="s">
        <v>4337</v>
      </c>
      <c r="W4148" s="130"/>
      <c r="X4148" s="131"/>
      <c r="Y4148" s="131"/>
      <c r="Z4148" s="206"/>
      <c r="AA4148" s="134"/>
      <c r="AB4148" s="174">
        <f>IF(AC4148="totale",SUMIF(AA$7:AA4148,"somma",Z$7:Z4148)-SUMIF(AC$7:AC4147,"totale",AB$7:AB4147),0)</f>
        <v>0</v>
      </c>
      <c r="AC4148" s="134"/>
      <c r="AD4148" s="194">
        <f t="shared" si="272"/>
        <v>0</v>
      </c>
      <c r="AE4148" s="124" t="str">
        <f t="shared" si="271"/>
        <v/>
      </c>
      <c r="AF4148" s="195" t="str">
        <f t="shared" si="273"/>
        <v/>
      </c>
      <c r="AG4148" s="194" t="str">
        <f t="shared" si="274"/>
        <v/>
      </c>
      <c r="AH4148" s="194">
        <f>IF(AG4148="",0,IF(ISERROR(VLOOKUP(AG4148,AG$7:AG4147,1,FALSE)),1,0))</f>
        <v>0</v>
      </c>
      <c r="AI4148" s="194"/>
    </row>
    <row r="4149" spans="1:35" ht="16.5" customHeight="1">
      <c r="A4149" s="1"/>
      <c r="B4149" s="1"/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75">
        <f>IF(AND($X$5012&lt;&gt;" ",$X$5012&lt;&gt;0),IF(X4149=$X$5012,1+COUNTIF(U$7:U4148,"&gt;0"),0),0)</f>
        <v>0</v>
      </c>
      <c r="V4149" s="178" t="s">
        <v>4338</v>
      </c>
      <c r="W4149" s="130"/>
      <c r="X4149" s="131"/>
      <c r="Y4149" s="131"/>
      <c r="Z4149" s="206"/>
      <c r="AA4149" s="134"/>
      <c r="AB4149" s="174">
        <f>IF(AC4149="totale",SUMIF(AA$7:AA4149,"somma",Z$7:Z4149)-SUMIF(AC$7:AC4148,"totale",AB$7:AB4148),0)</f>
        <v>0</v>
      </c>
      <c r="AC4149" s="134"/>
      <c r="AD4149" s="194">
        <f t="shared" si="272"/>
        <v>0</v>
      </c>
      <c r="AE4149" s="124" t="str">
        <f t="shared" si="271"/>
        <v/>
      </c>
      <c r="AF4149" s="195" t="str">
        <f t="shared" si="273"/>
        <v/>
      </c>
      <c r="AG4149" s="194" t="str">
        <f t="shared" si="274"/>
        <v/>
      </c>
      <c r="AH4149" s="194">
        <f>IF(AG4149="",0,IF(ISERROR(VLOOKUP(AG4149,AG$7:AG4148,1,FALSE)),1,0))</f>
        <v>0</v>
      </c>
      <c r="AI4149" s="194"/>
    </row>
    <row r="4150" spans="1:35" ht="16.5" customHeight="1">
      <c r="A4150" s="1"/>
      <c r="B4150" s="1"/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  <c r="T4150" s="1"/>
      <c r="U4150" s="175">
        <f>IF(AND($X$5012&lt;&gt;" ",$X$5012&lt;&gt;0),IF(X4150=$X$5012,1+COUNTIF(U$7:U4149,"&gt;0"),0),0)</f>
        <v>0</v>
      </c>
      <c r="V4150" s="178" t="s">
        <v>4339</v>
      </c>
      <c r="W4150" s="130"/>
      <c r="X4150" s="131"/>
      <c r="Y4150" s="131"/>
      <c r="Z4150" s="206"/>
      <c r="AA4150" s="134"/>
      <c r="AB4150" s="174">
        <f>IF(AC4150="totale",SUMIF(AA$7:AA4150,"somma",Z$7:Z4150)-SUMIF(AC$7:AC4149,"totale",AB$7:AB4149),0)</f>
        <v>0</v>
      </c>
      <c r="AC4150" s="134"/>
      <c r="AD4150" s="194">
        <f t="shared" si="272"/>
        <v>0</v>
      </c>
      <c r="AE4150" s="124" t="str">
        <f t="shared" si="271"/>
        <v/>
      </c>
      <c r="AF4150" s="195" t="str">
        <f t="shared" si="273"/>
        <v/>
      </c>
      <c r="AG4150" s="194" t="str">
        <f t="shared" si="274"/>
        <v/>
      </c>
      <c r="AH4150" s="194">
        <f>IF(AG4150="",0,IF(ISERROR(VLOOKUP(AG4150,AG$7:AG4149,1,FALSE)),1,0))</f>
        <v>0</v>
      </c>
      <c r="AI4150" s="194"/>
    </row>
    <row r="4151" spans="1:35" ht="16.5" customHeight="1">
      <c r="A4151" s="1"/>
      <c r="B4151" s="1"/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75">
        <f>IF(AND($X$5012&lt;&gt;" ",$X$5012&lt;&gt;0),IF(X4151=$X$5012,1+COUNTIF(U$7:U4150,"&gt;0"),0),0)</f>
        <v>0</v>
      </c>
      <c r="V4151" s="178" t="s">
        <v>4340</v>
      </c>
      <c r="W4151" s="130"/>
      <c r="X4151" s="131"/>
      <c r="Y4151" s="131"/>
      <c r="Z4151" s="206"/>
      <c r="AA4151" s="134"/>
      <c r="AB4151" s="174">
        <f>IF(AC4151="totale",SUMIF(AA$7:AA4151,"somma",Z$7:Z4151)-SUMIF(AC$7:AC4150,"totale",AB$7:AB4150),0)</f>
        <v>0</v>
      </c>
      <c r="AC4151" s="134"/>
      <c r="AD4151" s="194">
        <f t="shared" si="272"/>
        <v>0</v>
      </c>
      <c r="AE4151" s="124" t="str">
        <f t="shared" si="271"/>
        <v/>
      </c>
      <c r="AF4151" s="195" t="str">
        <f t="shared" si="273"/>
        <v/>
      </c>
      <c r="AG4151" s="194" t="str">
        <f t="shared" si="274"/>
        <v/>
      </c>
      <c r="AH4151" s="194">
        <f>IF(AG4151="",0,IF(ISERROR(VLOOKUP(AG4151,AG$7:AG4150,1,FALSE)),1,0))</f>
        <v>0</v>
      </c>
      <c r="AI4151" s="194"/>
    </row>
    <row r="4152" spans="1:35" ht="16.5" customHeight="1">
      <c r="A4152" s="1"/>
      <c r="B4152" s="1"/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75">
        <f>IF(AND($X$5012&lt;&gt;" ",$X$5012&lt;&gt;0),IF(X4152=$X$5012,1+COUNTIF(U$7:U4151,"&gt;0"),0),0)</f>
        <v>0</v>
      </c>
      <c r="V4152" s="178" t="s">
        <v>4341</v>
      </c>
      <c r="W4152" s="130"/>
      <c r="X4152" s="131"/>
      <c r="Y4152" s="131"/>
      <c r="Z4152" s="206"/>
      <c r="AA4152" s="134"/>
      <c r="AB4152" s="174">
        <f>IF(AC4152="totale",SUMIF(AA$7:AA4152,"somma",Z$7:Z4152)-SUMIF(AC$7:AC4151,"totale",AB$7:AB4151),0)</f>
        <v>0</v>
      </c>
      <c r="AC4152" s="134"/>
      <c r="AD4152" s="194">
        <f t="shared" si="272"/>
        <v>0</v>
      </c>
      <c r="AE4152" s="124" t="str">
        <f t="shared" si="271"/>
        <v/>
      </c>
      <c r="AF4152" s="195" t="str">
        <f t="shared" si="273"/>
        <v/>
      </c>
      <c r="AG4152" s="194" t="str">
        <f t="shared" si="274"/>
        <v/>
      </c>
      <c r="AH4152" s="194">
        <f>IF(AG4152="",0,IF(ISERROR(VLOOKUP(AG4152,AG$7:AG4151,1,FALSE)),1,0))</f>
        <v>0</v>
      </c>
      <c r="AI4152" s="194"/>
    </row>
    <row r="4153" spans="1:35" ht="16.5" customHeight="1">
      <c r="A4153" s="1"/>
      <c r="B4153" s="1"/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75">
        <f>IF(AND($X$5012&lt;&gt;" ",$X$5012&lt;&gt;0),IF(X4153=$X$5012,1+COUNTIF(U$7:U4152,"&gt;0"),0),0)</f>
        <v>0</v>
      </c>
      <c r="V4153" s="178" t="s">
        <v>4342</v>
      </c>
      <c r="W4153" s="130"/>
      <c r="X4153" s="131"/>
      <c r="Y4153" s="131"/>
      <c r="Z4153" s="206"/>
      <c r="AA4153" s="134"/>
      <c r="AB4153" s="174">
        <f>IF(AC4153="totale",SUMIF(AA$7:AA4153,"somma",Z$7:Z4153)-SUMIF(AC$7:AC4152,"totale",AB$7:AB4152),0)</f>
        <v>0</v>
      </c>
      <c r="AC4153" s="134"/>
      <c r="AD4153" s="194">
        <f t="shared" si="272"/>
        <v>0</v>
      </c>
      <c r="AE4153" s="124" t="str">
        <f t="shared" si="271"/>
        <v/>
      </c>
      <c r="AF4153" s="195" t="str">
        <f t="shared" si="273"/>
        <v/>
      </c>
      <c r="AG4153" s="194" t="str">
        <f t="shared" si="274"/>
        <v/>
      </c>
      <c r="AH4153" s="194">
        <f>IF(AG4153="",0,IF(ISERROR(VLOOKUP(AG4153,AG$7:AG4152,1,FALSE)),1,0))</f>
        <v>0</v>
      </c>
      <c r="AI4153" s="194"/>
    </row>
    <row r="4154" spans="1:35" ht="16.5" customHeight="1">
      <c r="A4154" s="1"/>
      <c r="B4154" s="1"/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S4154" s="1"/>
      <c r="T4154" s="1"/>
      <c r="U4154" s="175">
        <f>IF(AND($X$5012&lt;&gt;" ",$X$5012&lt;&gt;0),IF(X4154=$X$5012,1+COUNTIF(U$7:U4153,"&gt;0"),0),0)</f>
        <v>0</v>
      </c>
      <c r="V4154" s="178" t="s">
        <v>4343</v>
      </c>
      <c r="W4154" s="130"/>
      <c r="X4154" s="131"/>
      <c r="Y4154" s="131"/>
      <c r="Z4154" s="206"/>
      <c r="AA4154" s="134"/>
      <c r="AB4154" s="174">
        <f>IF(AC4154="totale",SUMIF(AA$7:AA4154,"somma",Z$7:Z4154)-SUMIF(AC$7:AC4153,"totale",AB$7:AB4153),0)</f>
        <v>0</v>
      </c>
      <c r="AC4154" s="134"/>
      <c r="AD4154" s="194">
        <f t="shared" si="272"/>
        <v>0</v>
      </c>
      <c r="AE4154" s="124" t="str">
        <f t="shared" si="271"/>
        <v/>
      </c>
      <c r="AF4154" s="195" t="str">
        <f t="shared" si="273"/>
        <v/>
      </c>
      <c r="AG4154" s="194" t="str">
        <f t="shared" si="274"/>
        <v/>
      </c>
      <c r="AH4154" s="194">
        <f>IF(AG4154="",0,IF(ISERROR(VLOOKUP(AG4154,AG$7:AG4153,1,FALSE)),1,0))</f>
        <v>0</v>
      </c>
      <c r="AI4154" s="194"/>
    </row>
    <row r="4155" spans="1:35" ht="16.5" customHeight="1">
      <c r="A4155" s="1"/>
      <c r="B4155" s="1"/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75">
        <f>IF(AND($X$5012&lt;&gt;" ",$X$5012&lt;&gt;0),IF(X4155=$X$5012,1+COUNTIF(U$7:U4154,"&gt;0"),0),0)</f>
        <v>0</v>
      </c>
      <c r="V4155" s="178" t="s">
        <v>4344</v>
      </c>
      <c r="W4155" s="130"/>
      <c r="X4155" s="131"/>
      <c r="Y4155" s="131"/>
      <c r="Z4155" s="206"/>
      <c r="AA4155" s="134"/>
      <c r="AB4155" s="174">
        <f>IF(AC4155="totale",SUMIF(AA$7:AA4155,"somma",Z$7:Z4155)-SUMIF(AC$7:AC4154,"totale",AB$7:AB4154),0)</f>
        <v>0</v>
      </c>
      <c r="AC4155" s="134"/>
      <c r="AD4155" s="194">
        <f t="shared" si="272"/>
        <v>0</v>
      </c>
      <c r="AE4155" s="124" t="str">
        <f t="shared" si="271"/>
        <v/>
      </c>
      <c r="AF4155" s="195" t="str">
        <f t="shared" si="273"/>
        <v/>
      </c>
      <c r="AG4155" s="194" t="str">
        <f t="shared" si="274"/>
        <v/>
      </c>
      <c r="AH4155" s="194">
        <f>IF(AG4155="",0,IF(ISERROR(VLOOKUP(AG4155,AG$7:AG4154,1,FALSE)),1,0))</f>
        <v>0</v>
      </c>
      <c r="AI4155" s="194"/>
    </row>
    <row r="4156" spans="1:35" ht="16.5" customHeight="1">
      <c r="A4156" s="1"/>
      <c r="B4156" s="1"/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S4156" s="1"/>
      <c r="T4156" s="1"/>
      <c r="U4156" s="175">
        <f>IF(AND($X$5012&lt;&gt;" ",$X$5012&lt;&gt;0),IF(X4156=$X$5012,1+COUNTIF(U$7:U4155,"&gt;0"),0),0)</f>
        <v>0</v>
      </c>
      <c r="V4156" s="178" t="s">
        <v>4345</v>
      </c>
      <c r="W4156" s="130"/>
      <c r="X4156" s="131"/>
      <c r="Y4156" s="131"/>
      <c r="Z4156" s="206"/>
      <c r="AA4156" s="134"/>
      <c r="AB4156" s="174">
        <f>IF(AC4156="totale",SUMIF(AA$7:AA4156,"somma",Z$7:Z4156)-SUMIF(AC$7:AC4155,"totale",AB$7:AB4155),0)</f>
        <v>0</v>
      </c>
      <c r="AC4156" s="134"/>
      <c r="AD4156" s="194">
        <f t="shared" si="272"/>
        <v>0</v>
      </c>
      <c r="AE4156" s="124" t="str">
        <f t="shared" si="271"/>
        <v/>
      </c>
      <c r="AF4156" s="195" t="str">
        <f t="shared" si="273"/>
        <v/>
      </c>
      <c r="AG4156" s="194" t="str">
        <f t="shared" si="274"/>
        <v/>
      </c>
      <c r="AH4156" s="194">
        <f>IF(AG4156="",0,IF(ISERROR(VLOOKUP(AG4156,AG$7:AG4155,1,FALSE)),1,0))</f>
        <v>0</v>
      </c>
      <c r="AI4156" s="194"/>
    </row>
    <row r="4157" spans="1:35" ht="16.5" customHeight="1">
      <c r="A4157" s="1"/>
      <c r="B4157" s="1"/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75">
        <f>IF(AND($X$5012&lt;&gt;" ",$X$5012&lt;&gt;0),IF(X4157=$X$5012,1+COUNTIF(U$7:U4156,"&gt;0"),0),0)</f>
        <v>0</v>
      </c>
      <c r="V4157" s="178" t="s">
        <v>4346</v>
      </c>
      <c r="W4157" s="130"/>
      <c r="X4157" s="131"/>
      <c r="Y4157" s="131"/>
      <c r="Z4157" s="206"/>
      <c r="AA4157" s="134"/>
      <c r="AB4157" s="174">
        <f>IF(AC4157="totale",SUMIF(AA$7:AA4157,"somma",Z$7:Z4157)-SUMIF(AC$7:AC4156,"totale",AB$7:AB4156),0)</f>
        <v>0</v>
      </c>
      <c r="AC4157" s="134"/>
      <c r="AD4157" s="194">
        <f t="shared" si="272"/>
        <v>0</v>
      </c>
      <c r="AE4157" s="124" t="str">
        <f t="shared" si="271"/>
        <v/>
      </c>
      <c r="AF4157" s="195" t="str">
        <f t="shared" si="273"/>
        <v/>
      </c>
      <c r="AG4157" s="194" t="str">
        <f t="shared" si="274"/>
        <v/>
      </c>
      <c r="AH4157" s="194">
        <f>IF(AG4157="",0,IF(ISERROR(VLOOKUP(AG4157,AG$7:AG4156,1,FALSE)),1,0))</f>
        <v>0</v>
      </c>
      <c r="AI4157" s="194"/>
    </row>
    <row r="4158" spans="1:35" ht="16.5" customHeight="1">
      <c r="A4158" s="1"/>
      <c r="B4158" s="1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75">
        <f>IF(AND($X$5012&lt;&gt;" ",$X$5012&lt;&gt;0),IF(X4158=$X$5012,1+COUNTIF(U$7:U4157,"&gt;0"),0),0)</f>
        <v>0</v>
      </c>
      <c r="V4158" s="178" t="s">
        <v>4347</v>
      </c>
      <c r="W4158" s="130"/>
      <c r="X4158" s="131"/>
      <c r="Y4158" s="131"/>
      <c r="Z4158" s="206"/>
      <c r="AA4158" s="134"/>
      <c r="AB4158" s="174">
        <f>IF(AC4158="totale",SUMIF(AA$7:AA4158,"somma",Z$7:Z4158)-SUMIF(AC$7:AC4157,"totale",AB$7:AB4157),0)</f>
        <v>0</v>
      </c>
      <c r="AC4158" s="134"/>
      <c r="AD4158" s="194">
        <f t="shared" si="272"/>
        <v>0</v>
      </c>
      <c r="AE4158" s="124" t="str">
        <f t="shared" si="271"/>
        <v/>
      </c>
      <c r="AF4158" s="195" t="str">
        <f t="shared" si="273"/>
        <v/>
      </c>
      <c r="AG4158" s="194" t="str">
        <f t="shared" si="274"/>
        <v/>
      </c>
      <c r="AH4158" s="194">
        <f>IF(AG4158="",0,IF(ISERROR(VLOOKUP(AG4158,AG$7:AG4157,1,FALSE)),1,0))</f>
        <v>0</v>
      </c>
      <c r="AI4158" s="194"/>
    </row>
    <row r="4159" spans="1:35" ht="16.5" customHeight="1">
      <c r="A4159" s="1"/>
      <c r="B4159" s="1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75">
        <f>IF(AND($X$5012&lt;&gt;" ",$X$5012&lt;&gt;0),IF(X4159=$X$5012,1+COUNTIF(U$7:U4158,"&gt;0"),0),0)</f>
        <v>0</v>
      </c>
      <c r="V4159" s="178" t="s">
        <v>4348</v>
      </c>
      <c r="W4159" s="130"/>
      <c r="X4159" s="131"/>
      <c r="Y4159" s="131"/>
      <c r="Z4159" s="206"/>
      <c r="AA4159" s="134"/>
      <c r="AB4159" s="174">
        <f>IF(AC4159="totale",SUMIF(AA$7:AA4159,"somma",Z$7:Z4159)-SUMIF(AC$7:AC4158,"totale",AB$7:AB4158),0)</f>
        <v>0</v>
      </c>
      <c r="AC4159" s="134"/>
      <c r="AD4159" s="194">
        <f t="shared" si="272"/>
        <v>0</v>
      </c>
      <c r="AE4159" s="124" t="str">
        <f t="shared" si="271"/>
        <v/>
      </c>
      <c r="AF4159" s="195" t="str">
        <f t="shared" si="273"/>
        <v/>
      </c>
      <c r="AG4159" s="194" t="str">
        <f t="shared" si="274"/>
        <v/>
      </c>
      <c r="AH4159" s="194">
        <f>IF(AG4159="",0,IF(ISERROR(VLOOKUP(AG4159,AG$7:AG4158,1,FALSE)),1,0))</f>
        <v>0</v>
      </c>
      <c r="AI4159" s="194"/>
    </row>
    <row r="4160" spans="1:35" ht="16.5" customHeight="1">
      <c r="A4160" s="1"/>
      <c r="B4160" s="1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75">
        <f>IF(AND($X$5012&lt;&gt;" ",$X$5012&lt;&gt;0),IF(X4160=$X$5012,1+COUNTIF(U$7:U4159,"&gt;0"),0),0)</f>
        <v>0</v>
      </c>
      <c r="V4160" s="178" t="s">
        <v>4349</v>
      </c>
      <c r="W4160" s="130"/>
      <c r="X4160" s="131"/>
      <c r="Y4160" s="131"/>
      <c r="Z4160" s="206"/>
      <c r="AA4160" s="134"/>
      <c r="AB4160" s="174">
        <f>IF(AC4160="totale",SUMIF(AA$7:AA4160,"somma",Z$7:Z4160)-SUMIF(AC$7:AC4159,"totale",AB$7:AB4159),0)</f>
        <v>0</v>
      </c>
      <c r="AC4160" s="134"/>
      <c r="AD4160" s="194">
        <f t="shared" si="272"/>
        <v>0</v>
      </c>
      <c r="AE4160" s="124" t="str">
        <f t="shared" si="271"/>
        <v/>
      </c>
      <c r="AF4160" s="195" t="str">
        <f t="shared" si="273"/>
        <v/>
      </c>
      <c r="AG4160" s="194" t="str">
        <f t="shared" si="274"/>
        <v/>
      </c>
      <c r="AH4160" s="194">
        <f>IF(AG4160="",0,IF(ISERROR(VLOOKUP(AG4160,AG$7:AG4159,1,FALSE)),1,0))</f>
        <v>0</v>
      </c>
      <c r="AI4160" s="194"/>
    </row>
    <row r="4161" spans="1:35" ht="16.5" customHeight="1">
      <c r="A4161" s="1"/>
      <c r="B4161" s="1"/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75">
        <f>IF(AND($X$5012&lt;&gt;" ",$X$5012&lt;&gt;0),IF(X4161=$X$5012,1+COUNTIF(U$7:U4160,"&gt;0"),0),0)</f>
        <v>0</v>
      </c>
      <c r="V4161" s="178" t="s">
        <v>4350</v>
      </c>
      <c r="W4161" s="130"/>
      <c r="X4161" s="131"/>
      <c r="Y4161" s="131"/>
      <c r="Z4161" s="206"/>
      <c r="AA4161" s="134"/>
      <c r="AB4161" s="174">
        <f>IF(AC4161="totale",SUMIF(AA$7:AA4161,"somma",Z$7:Z4161)-SUMIF(AC$7:AC4160,"totale",AB$7:AB4160),0)</f>
        <v>0</v>
      </c>
      <c r="AC4161" s="134"/>
      <c r="AD4161" s="194">
        <f t="shared" si="272"/>
        <v>0</v>
      </c>
      <c r="AE4161" s="124" t="str">
        <f t="shared" si="271"/>
        <v/>
      </c>
      <c r="AF4161" s="195" t="str">
        <f t="shared" si="273"/>
        <v/>
      </c>
      <c r="AG4161" s="194" t="str">
        <f t="shared" si="274"/>
        <v/>
      </c>
      <c r="AH4161" s="194">
        <f>IF(AG4161="",0,IF(ISERROR(VLOOKUP(AG4161,AG$7:AG4160,1,FALSE)),1,0))</f>
        <v>0</v>
      </c>
      <c r="AI4161" s="194"/>
    </row>
    <row r="4162" spans="1:35" ht="16.5" customHeight="1">
      <c r="A4162" s="1"/>
      <c r="B4162" s="1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75">
        <f>IF(AND($X$5012&lt;&gt;" ",$X$5012&lt;&gt;0),IF(X4162=$X$5012,1+COUNTIF(U$7:U4161,"&gt;0"),0),0)</f>
        <v>0</v>
      </c>
      <c r="V4162" s="178" t="s">
        <v>4351</v>
      </c>
      <c r="W4162" s="130"/>
      <c r="X4162" s="131"/>
      <c r="Y4162" s="131"/>
      <c r="Z4162" s="206"/>
      <c r="AA4162" s="134"/>
      <c r="AB4162" s="174">
        <f>IF(AC4162="totale",SUMIF(AA$7:AA4162,"somma",Z$7:Z4162)-SUMIF(AC$7:AC4161,"totale",AB$7:AB4161),0)</f>
        <v>0</v>
      </c>
      <c r="AC4162" s="134"/>
      <c r="AD4162" s="194">
        <f t="shared" si="272"/>
        <v>0</v>
      </c>
      <c r="AE4162" s="124" t="str">
        <f t="shared" si="271"/>
        <v/>
      </c>
      <c r="AF4162" s="195" t="str">
        <f t="shared" si="273"/>
        <v/>
      </c>
      <c r="AG4162" s="194" t="str">
        <f t="shared" si="274"/>
        <v/>
      </c>
      <c r="AH4162" s="194">
        <f>IF(AG4162="",0,IF(ISERROR(VLOOKUP(AG4162,AG$7:AG4161,1,FALSE)),1,0))</f>
        <v>0</v>
      </c>
      <c r="AI4162" s="194"/>
    </row>
    <row r="4163" spans="1:35" ht="16.5" customHeight="1">
      <c r="A4163" s="1"/>
      <c r="B4163" s="1"/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75">
        <f>IF(AND($X$5012&lt;&gt;" ",$X$5012&lt;&gt;0),IF(X4163=$X$5012,1+COUNTIF(U$7:U4162,"&gt;0"),0),0)</f>
        <v>0</v>
      </c>
      <c r="V4163" s="178" t="s">
        <v>4352</v>
      </c>
      <c r="W4163" s="130"/>
      <c r="X4163" s="131"/>
      <c r="Y4163" s="131"/>
      <c r="Z4163" s="206"/>
      <c r="AA4163" s="134"/>
      <c r="AB4163" s="174">
        <f>IF(AC4163="totale",SUMIF(AA$7:AA4163,"somma",Z$7:Z4163)-SUMIF(AC$7:AC4162,"totale",AB$7:AB4162),0)</f>
        <v>0</v>
      </c>
      <c r="AC4163" s="134"/>
      <c r="AD4163" s="194">
        <f t="shared" si="272"/>
        <v>0</v>
      </c>
      <c r="AE4163" s="124" t="str">
        <f t="shared" si="271"/>
        <v/>
      </c>
      <c r="AF4163" s="195" t="str">
        <f t="shared" si="273"/>
        <v/>
      </c>
      <c r="AG4163" s="194" t="str">
        <f t="shared" si="274"/>
        <v/>
      </c>
      <c r="AH4163" s="194">
        <f>IF(AG4163="",0,IF(ISERROR(VLOOKUP(AG4163,AG$7:AG4162,1,FALSE)),1,0))</f>
        <v>0</v>
      </c>
      <c r="AI4163" s="194"/>
    </row>
    <row r="4164" spans="1:35" ht="16.5" customHeight="1">
      <c r="A4164" s="1"/>
      <c r="B4164" s="1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75">
        <f>IF(AND($X$5012&lt;&gt;" ",$X$5012&lt;&gt;0),IF(X4164=$X$5012,1+COUNTIF(U$7:U4163,"&gt;0"),0),0)</f>
        <v>0</v>
      </c>
      <c r="V4164" s="178" t="s">
        <v>4353</v>
      </c>
      <c r="W4164" s="130"/>
      <c r="X4164" s="131"/>
      <c r="Y4164" s="131"/>
      <c r="Z4164" s="206"/>
      <c r="AA4164" s="134"/>
      <c r="AB4164" s="174">
        <f>IF(AC4164="totale",SUMIF(AA$7:AA4164,"somma",Z$7:Z4164)-SUMIF(AC$7:AC4163,"totale",AB$7:AB4163),0)</f>
        <v>0</v>
      </c>
      <c r="AC4164" s="134"/>
      <c r="AD4164" s="194">
        <f t="shared" si="272"/>
        <v>0</v>
      </c>
      <c r="AE4164" s="124" t="str">
        <f t="shared" si="271"/>
        <v/>
      </c>
      <c r="AF4164" s="195" t="str">
        <f t="shared" si="273"/>
        <v/>
      </c>
      <c r="AG4164" s="194" t="str">
        <f t="shared" si="274"/>
        <v/>
      </c>
      <c r="AH4164" s="194">
        <f>IF(AG4164="",0,IF(ISERROR(VLOOKUP(AG4164,AG$7:AG4163,1,FALSE)),1,0))</f>
        <v>0</v>
      </c>
      <c r="AI4164" s="194"/>
    </row>
    <row r="4165" spans="1:35" ht="16.5" customHeight="1">
      <c r="A4165" s="1"/>
      <c r="B4165" s="1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75">
        <f>IF(AND($X$5012&lt;&gt;" ",$X$5012&lt;&gt;0),IF(X4165=$X$5012,1+COUNTIF(U$7:U4164,"&gt;0"),0),0)</f>
        <v>0</v>
      </c>
      <c r="V4165" s="178" t="s">
        <v>4354</v>
      </c>
      <c r="W4165" s="130"/>
      <c r="X4165" s="131"/>
      <c r="Y4165" s="131"/>
      <c r="Z4165" s="206"/>
      <c r="AA4165" s="134"/>
      <c r="AB4165" s="174">
        <f>IF(AC4165="totale",SUMIF(AA$7:AA4165,"somma",Z$7:Z4165)-SUMIF(AC$7:AC4164,"totale",AB$7:AB4164),0)</f>
        <v>0</v>
      </c>
      <c r="AC4165" s="134"/>
      <c r="AD4165" s="194">
        <f t="shared" si="272"/>
        <v>0</v>
      </c>
      <c r="AE4165" s="124" t="str">
        <f t="shared" si="271"/>
        <v/>
      </c>
      <c r="AF4165" s="195" t="str">
        <f t="shared" si="273"/>
        <v/>
      </c>
      <c r="AG4165" s="194" t="str">
        <f t="shared" si="274"/>
        <v/>
      </c>
      <c r="AH4165" s="194">
        <f>IF(AG4165="",0,IF(ISERROR(VLOOKUP(AG4165,AG$7:AG4164,1,FALSE)),1,0))</f>
        <v>0</v>
      </c>
      <c r="AI4165" s="194"/>
    </row>
    <row r="4166" spans="1:35" ht="16.5" customHeight="1">
      <c r="A4166" s="1"/>
      <c r="B4166" s="1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75">
        <f>IF(AND($X$5012&lt;&gt;" ",$X$5012&lt;&gt;0),IF(X4166=$X$5012,1+COUNTIF(U$7:U4165,"&gt;0"),0),0)</f>
        <v>0</v>
      </c>
      <c r="V4166" s="178" t="s">
        <v>4355</v>
      </c>
      <c r="W4166" s="130"/>
      <c r="X4166" s="131"/>
      <c r="Y4166" s="131"/>
      <c r="Z4166" s="206"/>
      <c r="AA4166" s="134"/>
      <c r="AB4166" s="174">
        <f>IF(AC4166="totale",SUMIF(AA$7:AA4166,"somma",Z$7:Z4166)-SUMIF(AC$7:AC4165,"totale",AB$7:AB4165),0)</f>
        <v>0</v>
      </c>
      <c r="AC4166" s="134"/>
      <c r="AD4166" s="194">
        <f t="shared" si="272"/>
        <v>0</v>
      </c>
      <c r="AE4166" s="124" t="str">
        <f t="shared" ref="AE4166:AE4229" si="275">IF(W4166&gt;0,CONCATENATE(MONTH(W4166)&amp;X4166),"")</f>
        <v/>
      </c>
      <c r="AF4166" s="195" t="str">
        <f t="shared" si="273"/>
        <v/>
      </c>
      <c r="AG4166" s="194" t="str">
        <f t="shared" si="274"/>
        <v/>
      </c>
      <c r="AH4166" s="194">
        <f>IF(AG4166="",0,IF(ISERROR(VLOOKUP(AG4166,AG$7:AG4165,1,FALSE)),1,0))</f>
        <v>0</v>
      </c>
      <c r="AI4166" s="194"/>
    </row>
    <row r="4167" spans="1:35" ht="16.5" customHeight="1">
      <c r="A4167" s="1"/>
      <c r="B4167" s="1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75">
        <f>IF(AND($X$5012&lt;&gt;" ",$X$5012&lt;&gt;0),IF(X4167=$X$5012,1+COUNTIF(U$7:U4166,"&gt;0"),0),0)</f>
        <v>0</v>
      </c>
      <c r="V4167" s="178" t="s">
        <v>4356</v>
      </c>
      <c r="W4167" s="130"/>
      <c r="X4167" s="131"/>
      <c r="Y4167" s="131"/>
      <c r="Z4167" s="206"/>
      <c r="AA4167" s="134"/>
      <c r="AB4167" s="174">
        <f>IF(AC4167="totale",SUMIF(AA$7:AA4167,"somma",Z$7:Z4167)-SUMIF(AC$7:AC4166,"totale",AB$7:AB4166),0)</f>
        <v>0</v>
      </c>
      <c r="AC4167" s="134"/>
      <c r="AD4167" s="194">
        <f t="shared" si="272"/>
        <v>0</v>
      </c>
      <c r="AE4167" s="124" t="str">
        <f t="shared" si="275"/>
        <v/>
      </c>
      <c r="AF4167" s="195" t="str">
        <f t="shared" si="273"/>
        <v/>
      </c>
      <c r="AG4167" s="194" t="str">
        <f t="shared" si="274"/>
        <v/>
      </c>
      <c r="AH4167" s="194">
        <f>IF(AG4167="",0,IF(ISERROR(VLOOKUP(AG4167,AG$7:AG4166,1,FALSE)),1,0))</f>
        <v>0</v>
      </c>
      <c r="AI4167" s="194"/>
    </row>
    <row r="4168" spans="1:35" ht="16.5" customHeight="1">
      <c r="A4168" s="1"/>
      <c r="B4168" s="1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75">
        <f>IF(AND($X$5012&lt;&gt;" ",$X$5012&lt;&gt;0),IF(X4168=$X$5012,1+COUNTIF(U$7:U4167,"&gt;0"),0),0)</f>
        <v>0</v>
      </c>
      <c r="V4168" s="178" t="s">
        <v>4357</v>
      </c>
      <c r="W4168" s="130"/>
      <c r="X4168" s="131"/>
      <c r="Y4168" s="131"/>
      <c r="Z4168" s="206"/>
      <c r="AA4168" s="134"/>
      <c r="AB4168" s="174">
        <f>IF(AC4168="totale",SUMIF(AA$7:AA4168,"somma",Z$7:Z4168)-SUMIF(AC$7:AC4167,"totale",AB$7:AB4167),0)</f>
        <v>0</v>
      </c>
      <c r="AC4168" s="134"/>
      <c r="AD4168" s="194">
        <f t="shared" ref="AD4168:AD4231" si="276">IF(ISBLANK(X4168),0,VLOOKUP(X4168,$B$8:$E$57,1,FALSE))</f>
        <v>0</v>
      </c>
      <c r="AE4168" s="124" t="str">
        <f t="shared" si="275"/>
        <v/>
      </c>
      <c r="AF4168" s="195" t="str">
        <f t="shared" ref="AF4168:AF4231" si="277">IF(OR(AND(Z4168&lt;&gt;0,ISBLANK(X4168)),ISERROR(AD4168)),"ERR","")</f>
        <v/>
      </c>
      <c r="AG4168" s="194" t="str">
        <f t="shared" si="274"/>
        <v/>
      </c>
      <c r="AH4168" s="194">
        <f>IF(AG4168="",0,IF(ISERROR(VLOOKUP(AG4168,AG$7:AG4167,1,FALSE)),1,0))</f>
        <v>0</v>
      </c>
      <c r="AI4168" s="194"/>
    </row>
    <row r="4169" spans="1:35" ht="16.5" customHeight="1">
      <c r="A4169" s="1"/>
      <c r="B4169" s="1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75">
        <f>IF(AND($X$5012&lt;&gt;" ",$X$5012&lt;&gt;0),IF(X4169=$X$5012,1+COUNTIF(U$7:U4168,"&gt;0"),0),0)</f>
        <v>0</v>
      </c>
      <c r="V4169" s="178" t="s">
        <v>4358</v>
      </c>
      <c r="W4169" s="130"/>
      <c r="X4169" s="131"/>
      <c r="Y4169" s="131"/>
      <c r="Z4169" s="206"/>
      <c r="AA4169" s="134"/>
      <c r="AB4169" s="174">
        <f>IF(AC4169="totale",SUMIF(AA$7:AA4169,"somma",Z$7:Z4169)-SUMIF(AC$7:AC4168,"totale",AB$7:AB4168),0)</f>
        <v>0</v>
      </c>
      <c r="AC4169" s="134"/>
      <c r="AD4169" s="194">
        <f t="shared" si="276"/>
        <v>0</v>
      </c>
      <c r="AE4169" s="124" t="str">
        <f t="shared" si="275"/>
        <v/>
      </c>
      <c r="AF4169" s="195" t="str">
        <f t="shared" si="277"/>
        <v/>
      </c>
      <c r="AG4169" s="194" t="str">
        <f t="shared" si="274"/>
        <v/>
      </c>
      <c r="AH4169" s="194">
        <f>IF(AG4169="",0,IF(ISERROR(VLOOKUP(AG4169,AG$7:AG4168,1,FALSE)),1,0))</f>
        <v>0</v>
      </c>
      <c r="AI4169" s="194"/>
    </row>
    <row r="4170" spans="1:35" ht="16.5" customHeight="1">
      <c r="A4170" s="1"/>
      <c r="B4170" s="1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  <c r="T4170" s="1"/>
      <c r="U4170" s="175">
        <f>IF(AND($X$5012&lt;&gt;" ",$X$5012&lt;&gt;0),IF(X4170=$X$5012,1+COUNTIF(U$7:U4169,"&gt;0"),0),0)</f>
        <v>0</v>
      </c>
      <c r="V4170" s="178" t="s">
        <v>4359</v>
      </c>
      <c r="W4170" s="130"/>
      <c r="X4170" s="131"/>
      <c r="Y4170" s="131"/>
      <c r="Z4170" s="206"/>
      <c r="AA4170" s="134"/>
      <c r="AB4170" s="174">
        <f>IF(AC4170="totale",SUMIF(AA$7:AA4170,"somma",Z$7:Z4170)-SUMIF(AC$7:AC4169,"totale",AB$7:AB4169),0)</f>
        <v>0</v>
      </c>
      <c r="AC4170" s="134"/>
      <c r="AD4170" s="194">
        <f t="shared" si="276"/>
        <v>0</v>
      </c>
      <c r="AE4170" s="124" t="str">
        <f t="shared" si="275"/>
        <v/>
      </c>
      <c r="AF4170" s="195" t="str">
        <f t="shared" si="277"/>
        <v/>
      </c>
      <c r="AG4170" s="194" t="str">
        <f t="shared" ref="AG4170:AG4233" si="278">IF(W4170&gt;0,CONCATENATE(MONTH(W4170),"-",YEAR(W4170)),"")</f>
        <v/>
      </c>
      <c r="AH4170" s="194">
        <f>IF(AG4170="",0,IF(ISERROR(VLOOKUP(AG4170,AG$7:AG4169,1,FALSE)),1,0))</f>
        <v>0</v>
      </c>
      <c r="AI4170" s="194"/>
    </row>
    <row r="4171" spans="1:35" ht="16.5" customHeight="1">
      <c r="A4171" s="1"/>
      <c r="B4171" s="1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75">
        <f>IF(AND($X$5012&lt;&gt;" ",$X$5012&lt;&gt;0),IF(X4171=$X$5012,1+COUNTIF(U$7:U4170,"&gt;0"),0),0)</f>
        <v>0</v>
      </c>
      <c r="V4171" s="178" t="s">
        <v>4360</v>
      </c>
      <c r="W4171" s="130"/>
      <c r="X4171" s="131"/>
      <c r="Y4171" s="131"/>
      <c r="Z4171" s="206"/>
      <c r="AA4171" s="134"/>
      <c r="AB4171" s="174">
        <f>IF(AC4171="totale",SUMIF(AA$7:AA4171,"somma",Z$7:Z4171)-SUMIF(AC$7:AC4170,"totale",AB$7:AB4170),0)</f>
        <v>0</v>
      </c>
      <c r="AC4171" s="134"/>
      <c r="AD4171" s="194">
        <f t="shared" si="276"/>
        <v>0</v>
      </c>
      <c r="AE4171" s="124" t="str">
        <f t="shared" si="275"/>
        <v/>
      </c>
      <c r="AF4171" s="195" t="str">
        <f t="shared" si="277"/>
        <v/>
      </c>
      <c r="AG4171" s="194" t="str">
        <f t="shared" si="278"/>
        <v/>
      </c>
      <c r="AH4171" s="194">
        <f>IF(AG4171="",0,IF(ISERROR(VLOOKUP(AG4171,AG$7:AG4170,1,FALSE)),1,0))</f>
        <v>0</v>
      </c>
      <c r="AI4171" s="194"/>
    </row>
    <row r="4172" spans="1:35" ht="16.5" customHeight="1">
      <c r="A4172" s="1"/>
      <c r="B4172" s="1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75">
        <f>IF(AND($X$5012&lt;&gt;" ",$X$5012&lt;&gt;0),IF(X4172=$X$5012,1+COUNTIF(U$7:U4171,"&gt;0"),0),0)</f>
        <v>0</v>
      </c>
      <c r="V4172" s="178" t="s">
        <v>4361</v>
      </c>
      <c r="W4172" s="130"/>
      <c r="X4172" s="131"/>
      <c r="Y4172" s="131"/>
      <c r="Z4172" s="206"/>
      <c r="AA4172" s="134"/>
      <c r="AB4172" s="174">
        <f>IF(AC4172="totale",SUMIF(AA$7:AA4172,"somma",Z$7:Z4172)-SUMIF(AC$7:AC4171,"totale",AB$7:AB4171),0)</f>
        <v>0</v>
      </c>
      <c r="AC4172" s="134"/>
      <c r="AD4172" s="194">
        <f t="shared" si="276"/>
        <v>0</v>
      </c>
      <c r="AE4172" s="124" t="str">
        <f t="shared" si="275"/>
        <v/>
      </c>
      <c r="AF4172" s="195" t="str">
        <f t="shared" si="277"/>
        <v/>
      </c>
      <c r="AG4172" s="194" t="str">
        <f t="shared" si="278"/>
        <v/>
      </c>
      <c r="AH4172" s="194">
        <f>IF(AG4172="",0,IF(ISERROR(VLOOKUP(AG4172,AG$7:AG4171,1,FALSE)),1,0))</f>
        <v>0</v>
      </c>
      <c r="AI4172" s="194"/>
    </row>
    <row r="4173" spans="1:35" ht="16.5" customHeight="1">
      <c r="A4173" s="1"/>
      <c r="B4173" s="1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75">
        <f>IF(AND($X$5012&lt;&gt;" ",$X$5012&lt;&gt;0),IF(X4173=$X$5012,1+COUNTIF(U$7:U4172,"&gt;0"),0),0)</f>
        <v>0</v>
      </c>
      <c r="V4173" s="178" t="s">
        <v>4362</v>
      </c>
      <c r="W4173" s="130"/>
      <c r="X4173" s="131"/>
      <c r="Y4173" s="131"/>
      <c r="Z4173" s="206"/>
      <c r="AA4173" s="134"/>
      <c r="AB4173" s="174">
        <f>IF(AC4173="totale",SUMIF(AA$7:AA4173,"somma",Z$7:Z4173)-SUMIF(AC$7:AC4172,"totale",AB$7:AB4172),0)</f>
        <v>0</v>
      </c>
      <c r="AC4173" s="134"/>
      <c r="AD4173" s="194">
        <f t="shared" si="276"/>
        <v>0</v>
      </c>
      <c r="AE4173" s="124" t="str">
        <f t="shared" si="275"/>
        <v/>
      </c>
      <c r="AF4173" s="195" t="str">
        <f t="shared" si="277"/>
        <v/>
      </c>
      <c r="AG4173" s="194" t="str">
        <f t="shared" si="278"/>
        <v/>
      </c>
      <c r="AH4173" s="194">
        <f>IF(AG4173="",0,IF(ISERROR(VLOOKUP(AG4173,AG$7:AG4172,1,FALSE)),1,0))</f>
        <v>0</v>
      </c>
      <c r="AI4173" s="194"/>
    </row>
    <row r="4174" spans="1:35" ht="16.5" customHeight="1">
      <c r="A4174" s="1"/>
      <c r="B4174" s="1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75">
        <f>IF(AND($X$5012&lt;&gt;" ",$X$5012&lt;&gt;0),IF(X4174=$X$5012,1+COUNTIF(U$7:U4173,"&gt;0"),0),0)</f>
        <v>0</v>
      </c>
      <c r="V4174" s="178" t="s">
        <v>4363</v>
      </c>
      <c r="W4174" s="130"/>
      <c r="X4174" s="131"/>
      <c r="Y4174" s="131"/>
      <c r="Z4174" s="206"/>
      <c r="AA4174" s="134"/>
      <c r="AB4174" s="174">
        <f>IF(AC4174="totale",SUMIF(AA$7:AA4174,"somma",Z$7:Z4174)-SUMIF(AC$7:AC4173,"totale",AB$7:AB4173),0)</f>
        <v>0</v>
      </c>
      <c r="AC4174" s="134"/>
      <c r="AD4174" s="194">
        <f t="shared" si="276"/>
        <v>0</v>
      </c>
      <c r="AE4174" s="124" t="str">
        <f t="shared" si="275"/>
        <v/>
      </c>
      <c r="AF4174" s="195" t="str">
        <f t="shared" si="277"/>
        <v/>
      </c>
      <c r="AG4174" s="194" t="str">
        <f t="shared" si="278"/>
        <v/>
      </c>
      <c r="AH4174" s="194">
        <f>IF(AG4174="",0,IF(ISERROR(VLOOKUP(AG4174,AG$7:AG4173,1,FALSE)),1,0))</f>
        <v>0</v>
      </c>
      <c r="AI4174" s="194"/>
    </row>
    <row r="4175" spans="1:35" ht="16.5" customHeight="1">
      <c r="A4175" s="1"/>
      <c r="B4175" s="1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75">
        <f>IF(AND($X$5012&lt;&gt;" ",$X$5012&lt;&gt;0),IF(X4175=$X$5012,1+COUNTIF(U$7:U4174,"&gt;0"),0),0)</f>
        <v>0</v>
      </c>
      <c r="V4175" s="178" t="s">
        <v>4364</v>
      </c>
      <c r="W4175" s="130"/>
      <c r="X4175" s="131"/>
      <c r="Y4175" s="131"/>
      <c r="Z4175" s="206"/>
      <c r="AA4175" s="134"/>
      <c r="AB4175" s="174">
        <f>IF(AC4175="totale",SUMIF(AA$7:AA4175,"somma",Z$7:Z4175)-SUMIF(AC$7:AC4174,"totale",AB$7:AB4174),0)</f>
        <v>0</v>
      </c>
      <c r="AC4175" s="134"/>
      <c r="AD4175" s="194">
        <f t="shared" si="276"/>
        <v>0</v>
      </c>
      <c r="AE4175" s="124" t="str">
        <f t="shared" si="275"/>
        <v/>
      </c>
      <c r="AF4175" s="195" t="str">
        <f t="shared" si="277"/>
        <v/>
      </c>
      <c r="AG4175" s="194" t="str">
        <f t="shared" si="278"/>
        <v/>
      </c>
      <c r="AH4175" s="194">
        <f>IF(AG4175="",0,IF(ISERROR(VLOOKUP(AG4175,AG$7:AG4174,1,FALSE)),1,0))</f>
        <v>0</v>
      </c>
      <c r="AI4175" s="194"/>
    </row>
    <row r="4176" spans="1:35" ht="16.5" customHeight="1">
      <c r="A4176" s="1"/>
      <c r="B4176" s="1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S4176" s="1"/>
      <c r="T4176" s="1"/>
      <c r="U4176" s="175">
        <f>IF(AND($X$5012&lt;&gt;" ",$X$5012&lt;&gt;0),IF(X4176=$X$5012,1+COUNTIF(U$7:U4175,"&gt;0"),0),0)</f>
        <v>0</v>
      </c>
      <c r="V4176" s="178" t="s">
        <v>4365</v>
      </c>
      <c r="W4176" s="130"/>
      <c r="X4176" s="131"/>
      <c r="Y4176" s="131"/>
      <c r="Z4176" s="206"/>
      <c r="AA4176" s="134"/>
      <c r="AB4176" s="174">
        <f>IF(AC4176="totale",SUMIF(AA$7:AA4176,"somma",Z$7:Z4176)-SUMIF(AC$7:AC4175,"totale",AB$7:AB4175),0)</f>
        <v>0</v>
      </c>
      <c r="AC4176" s="134"/>
      <c r="AD4176" s="194">
        <f t="shared" si="276"/>
        <v>0</v>
      </c>
      <c r="AE4176" s="124" t="str">
        <f t="shared" si="275"/>
        <v/>
      </c>
      <c r="AF4176" s="195" t="str">
        <f t="shared" si="277"/>
        <v/>
      </c>
      <c r="AG4176" s="194" t="str">
        <f t="shared" si="278"/>
        <v/>
      </c>
      <c r="AH4176" s="194">
        <f>IF(AG4176="",0,IF(ISERROR(VLOOKUP(AG4176,AG$7:AG4175,1,FALSE)),1,0))</f>
        <v>0</v>
      </c>
      <c r="AI4176" s="194"/>
    </row>
    <row r="4177" spans="1:35" ht="16.5" customHeight="1">
      <c r="A4177" s="1"/>
      <c r="B4177" s="1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75">
        <f>IF(AND($X$5012&lt;&gt;" ",$X$5012&lt;&gt;0),IF(X4177=$X$5012,1+COUNTIF(U$7:U4176,"&gt;0"),0),0)</f>
        <v>0</v>
      </c>
      <c r="V4177" s="178" t="s">
        <v>4366</v>
      </c>
      <c r="W4177" s="130"/>
      <c r="X4177" s="131"/>
      <c r="Y4177" s="131"/>
      <c r="Z4177" s="206"/>
      <c r="AA4177" s="134"/>
      <c r="AB4177" s="174">
        <f>IF(AC4177="totale",SUMIF(AA$7:AA4177,"somma",Z$7:Z4177)-SUMIF(AC$7:AC4176,"totale",AB$7:AB4176),0)</f>
        <v>0</v>
      </c>
      <c r="AC4177" s="134"/>
      <c r="AD4177" s="194">
        <f t="shared" si="276"/>
        <v>0</v>
      </c>
      <c r="AE4177" s="124" t="str">
        <f t="shared" si="275"/>
        <v/>
      </c>
      <c r="AF4177" s="195" t="str">
        <f t="shared" si="277"/>
        <v/>
      </c>
      <c r="AG4177" s="194" t="str">
        <f t="shared" si="278"/>
        <v/>
      </c>
      <c r="AH4177" s="194">
        <f>IF(AG4177="",0,IF(ISERROR(VLOOKUP(AG4177,AG$7:AG4176,1,FALSE)),1,0))</f>
        <v>0</v>
      </c>
      <c r="AI4177" s="194"/>
    </row>
    <row r="4178" spans="1:35" ht="16.5" customHeight="1">
      <c r="A4178" s="1"/>
      <c r="B4178" s="1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75">
        <f>IF(AND($X$5012&lt;&gt;" ",$X$5012&lt;&gt;0),IF(X4178=$X$5012,1+COUNTIF(U$7:U4177,"&gt;0"),0),0)</f>
        <v>0</v>
      </c>
      <c r="V4178" s="178" t="s">
        <v>4367</v>
      </c>
      <c r="W4178" s="130"/>
      <c r="X4178" s="131"/>
      <c r="Y4178" s="131"/>
      <c r="Z4178" s="206"/>
      <c r="AA4178" s="134"/>
      <c r="AB4178" s="174">
        <f>IF(AC4178="totale",SUMIF(AA$7:AA4178,"somma",Z$7:Z4178)-SUMIF(AC$7:AC4177,"totale",AB$7:AB4177),0)</f>
        <v>0</v>
      </c>
      <c r="AC4178" s="134"/>
      <c r="AD4178" s="194">
        <f t="shared" si="276"/>
        <v>0</v>
      </c>
      <c r="AE4178" s="124" t="str">
        <f t="shared" si="275"/>
        <v/>
      </c>
      <c r="AF4178" s="195" t="str">
        <f t="shared" si="277"/>
        <v/>
      </c>
      <c r="AG4178" s="194" t="str">
        <f t="shared" si="278"/>
        <v/>
      </c>
      <c r="AH4178" s="194">
        <f>IF(AG4178="",0,IF(ISERROR(VLOOKUP(AG4178,AG$7:AG4177,1,FALSE)),1,0))</f>
        <v>0</v>
      </c>
      <c r="AI4178" s="194"/>
    </row>
    <row r="4179" spans="1:35" ht="16.5" customHeight="1">
      <c r="A4179" s="1"/>
      <c r="B4179" s="1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75">
        <f>IF(AND($X$5012&lt;&gt;" ",$X$5012&lt;&gt;0),IF(X4179=$X$5012,1+COUNTIF(U$7:U4178,"&gt;0"),0),0)</f>
        <v>0</v>
      </c>
      <c r="V4179" s="178" t="s">
        <v>4368</v>
      </c>
      <c r="W4179" s="130"/>
      <c r="X4179" s="131"/>
      <c r="Y4179" s="131"/>
      <c r="Z4179" s="206"/>
      <c r="AA4179" s="134"/>
      <c r="AB4179" s="174">
        <f>IF(AC4179="totale",SUMIF(AA$7:AA4179,"somma",Z$7:Z4179)-SUMIF(AC$7:AC4178,"totale",AB$7:AB4178),0)</f>
        <v>0</v>
      </c>
      <c r="AC4179" s="134"/>
      <c r="AD4179" s="194">
        <f t="shared" si="276"/>
        <v>0</v>
      </c>
      <c r="AE4179" s="124" t="str">
        <f t="shared" si="275"/>
        <v/>
      </c>
      <c r="AF4179" s="195" t="str">
        <f t="shared" si="277"/>
        <v/>
      </c>
      <c r="AG4179" s="194" t="str">
        <f t="shared" si="278"/>
        <v/>
      </c>
      <c r="AH4179" s="194">
        <f>IF(AG4179="",0,IF(ISERROR(VLOOKUP(AG4179,AG$7:AG4178,1,FALSE)),1,0))</f>
        <v>0</v>
      </c>
      <c r="AI4179" s="194"/>
    </row>
    <row r="4180" spans="1:35" ht="16.5" customHeight="1">
      <c r="A4180" s="1"/>
      <c r="B4180" s="1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75">
        <f>IF(AND($X$5012&lt;&gt;" ",$X$5012&lt;&gt;0),IF(X4180=$X$5012,1+COUNTIF(U$7:U4179,"&gt;0"),0),0)</f>
        <v>0</v>
      </c>
      <c r="V4180" s="178" t="s">
        <v>4369</v>
      </c>
      <c r="W4180" s="130"/>
      <c r="X4180" s="131"/>
      <c r="Y4180" s="131"/>
      <c r="Z4180" s="206"/>
      <c r="AA4180" s="134"/>
      <c r="AB4180" s="174">
        <f>IF(AC4180="totale",SUMIF(AA$7:AA4180,"somma",Z$7:Z4180)-SUMIF(AC$7:AC4179,"totale",AB$7:AB4179),0)</f>
        <v>0</v>
      </c>
      <c r="AC4180" s="134"/>
      <c r="AD4180" s="194">
        <f t="shared" si="276"/>
        <v>0</v>
      </c>
      <c r="AE4180" s="124" t="str">
        <f t="shared" si="275"/>
        <v/>
      </c>
      <c r="AF4180" s="195" t="str">
        <f t="shared" si="277"/>
        <v/>
      </c>
      <c r="AG4180" s="194" t="str">
        <f t="shared" si="278"/>
        <v/>
      </c>
      <c r="AH4180" s="194">
        <f>IF(AG4180="",0,IF(ISERROR(VLOOKUP(AG4180,AG$7:AG4179,1,FALSE)),1,0))</f>
        <v>0</v>
      </c>
      <c r="AI4180" s="194"/>
    </row>
    <row r="4181" spans="1:35" ht="16.5" customHeight="1">
      <c r="A4181" s="1"/>
      <c r="B4181" s="1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75">
        <f>IF(AND($X$5012&lt;&gt;" ",$X$5012&lt;&gt;0),IF(X4181=$X$5012,1+COUNTIF(U$7:U4180,"&gt;0"),0),0)</f>
        <v>0</v>
      </c>
      <c r="V4181" s="178" t="s">
        <v>4370</v>
      </c>
      <c r="W4181" s="130"/>
      <c r="X4181" s="131"/>
      <c r="Y4181" s="131"/>
      <c r="Z4181" s="206"/>
      <c r="AA4181" s="134"/>
      <c r="AB4181" s="174">
        <f>IF(AC4181="totale",SUMIF(AA$7:AA4181,"somma",Z$7:Z4181)-SUMIF(AC$7:AC4180,"totale",AB$7:AB4180),0)</f>
        <v>0</v>
      </c>
      <c r="AC4181" s="134"/>
      <c r="AD4181" s="194">
        <f t="shared" si="276"/>
        <v>0</v>
      </c>
      <c r="AE4181" s="124" t="str">
        <f t="shared" si="275"/>
        <v/>
      </c>
      <c r="AF4181" s="195" t="str">
        <f t="shared" si="277"/>
        <v/>
      </c>
      <c r="AG4181" s="194" t="str">
        <f t="shared" si="278"/>
        <v/>
      </c>
      <c r="AH4181" s="194">
        <f>IF(AG4181="",0,IF(ISERROR(VLOOKUP(AG4181,AG$7:AG4180,1,FALSE)),1,0))</f>
        <v>0</v>
      </c>
      <c r="AI4181" s="194"/>
    </row>
    <row r="4182" spans="1:35" ht="16.5" customHeight="1">
      <c r="A4182" s="1"/>
      <c r="B4182" s="1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75">
        <f>IF(AND($X$5012&lt;&gt;" ",$X$5012&lt;&gt;0),IF(X4182=$X$5012,1+COUNTIF(U$7:U4181,"&gt;0"),0),0)</f>
        <v>0</v>
      </c>
      <c r="V4182" s="178" t="s">
        <v>4371</v>
      </c>
      <c r="W4182" s="130"/>
      <c r="X4182" s="131"/>
      <c r="Y4182" s="131"/>
      <c r="Z4182" s="206"/>
      <c r="AA4182" s="134"/>
      <c r="AB4182" s="174">
        <f>IF(AC4182="totale",SUMIF(AA$7:AA4182,"somma",Z$7:Z4182)-SUMIF(AC$7:AC4181,"totale",AB$7:AB4181),0)</f>
        <v>0</v>
      </c>
      <c r="AC4182" s="134"/>
      <c r="AD4182" s="194">
        <f t="shared" si="276"/>
        <v>0</v>
      </c>
      <c r="AE4182" s="124" t="str">
        <f t="shared" si="275"/>
        <v/>
      </c>
      <c r="AF4182" s="195" t="str">
        <f t="shared" si="277"/>
        <v/>
      </c>
      <c r="AG4182" s="194" t="str">
        <f t="shared" si="278"/>
        <v/>
      </c>
      <c r="AH4182" s="194">
        <f>IF(AG4182="",0,IF(ISERROR(VLOOKUP(AG4182,AG$7:AG4181,1,FALSE)),1,0))</f>
        <v>0</v>
      </c>
      <c r="AI4182" s="194"/>
    </row>
    <row r="4183" spans="1:35" ht="16.5" customHeight="1">
      <c r="A4183" s="1"/>
      <c r="B4183" s="1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75">
        <f>IF(AND($X$5012&lt;&gt;" ",$X$5012&lt;&gt;0),IF(X4183=$X$5012,1+COUNTIF(U$7:U4182,"&gt;0"),0),0)</f>
        <v>0</v>
      </c>
      <c r="V4183" s="178" t="s">
        <v>4372</v>
      </c>
      <c r="W4183" s="130"/>
      <c r="X4183" s="131"/>
      <c r="Y4183" s="131"/>
      <c r="Z4183" s="206"/>
      <c r="AA4183" s="134"/>
      <c r="AB4183" s="174">
        <f>IF(AC4183="totale",SUMIF(AA$7:AA4183,"somma",Z$7:Z4183)-SUMIF(AC$7:AC4182,"totale",AB$7:AB4182),0)</f>
        <v>0</v>
      </c>
      <c r="AC4183" s="134"/>
      <c r="AD4183" s="194">
        <f t="shared" si="276"/>
        <v>0</v>
      </c>
      <c r="AE4183" s="124" t="str">
        <f t="shared" si="275"/>
        <v/>
      </c>
      <c r="AF4183" s="195" t="str">
        <f t="shared" si="277"/>
        <v/>
      </c>
      <c r="AG4183" s="194" t="str">
        <f t="shared" si="278"/>
        <v/>
      </c>
      <c r="AH4183" s="194">
        <f>IF(AG4183="",0,IF(ISERROR(VLOOKUP(AG4183,AG$7:AG4182,1,FALSE)),1,0))</f>
        <v>0</v>
      </c>
      <c r="AI4183" s="194"/>
    </row>
    <row r="4184" spans="1:35" ht="16.5" customHeight="1">
      <c r="A4184" s="1"/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75">
        <f>IF(AND($X$5012&lt;&gt;" ",$X$5012&lt;&gt;0),IF(X4184=$X$5012,1+COUNTIF(U$7:U4183,"&gt;0"),0),0)</f>
        <v>0</v>
      </c>
      <c r="V4184" s="178" t="s">
        <v>4373</v>
      </c>
      <c r="W4184" s="130"/>
      <c r="X4184" s="131"/>
      <c r="Y4184" s="131"/>
      <c r="Z4184" s="206"/>
      <c r="AA4184" s="134"/>
      <c r="AB4184" s="174">
        <f>IF(AC4184="totale",SUMIF(AA$7:AA4184,"somma",Z$7:Z4184)-SUMIF(AC$7:AC4183,"totale",AB$7:AB4183),0)</f>
        <v>0</v>
      </c>
      <c r="AC4184" s="134"/>
      <c r="AD4184" s="194">
        <f t="shared" si="276"/>
        <v>0</v>
      </c>
      <c r="AE4184" s="124" t="str">
        <f t="shared" si="275"/>
        <v/>
      </c>
      <c r="AF4184" s="195" t="str">
        <f t="shared" si="277"/>
        <v/>
      </c>
      <c r="AG4184" s="194" t="str">
        <f t="shared" si="278"/>
        <v/>
      </c>
      <c r="AH4184" s="194">
        <f>IF(AG4184="",0,IF(ISERROR(VLOOKUP(AG4184,AG$7:AG4183,1,FALSE)),1,0))</f>
        <v>0</v>
      </c>
      <c r="AI4184" s="194"/>
    </row>
    <row r="4185" spans="1:35" ht="16.5" customHeight="1">
      <c r="A4185" s="1"/>
      <c r="B4185" s="1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75">
        <f>IF(AND($X$5012&lt;&gt;" ",$X$5012&lt;&gt;0),IF(X4185=$X$5012,1+COUNTIF(U$7:U4184,"&gt;0"),0),0)</f>
        <v>0</v>
      </c>
      <c r="V4185" s="178" t="s">
        <v>4374</v>
      </c>
      <c r="W4185" s="130"/>
      <c r="X4185" s="131"/>
      <c r="Y4185" s="131"/>
      <c r="Z4185" s="206"/>
      <c r="AA4185" s="134"/>
      <c r="AB4185" s="174">
        <f>IF(AC4185="totale",SUMIF(AA$7:AA4185,"somma",Z$7:Z4185)-SUMIF(AC$7:AC4184,"totale",AB$7:AB4184),0)</f>
        <v>0</v>
      </c>
      <c r="AC4185" s="134"/>
      <c r="AD4185" s="194">
        <f t="shared" si="276"/>
        <v>0</v>
      </c>
      <c r="AE4185" s="124" t="str">
        <f t="shared" si="275"/>
        <v/>
      </c>
      <c r="AF4185" s="195" t="str">
        <f t="shared" si="277"/>
        <v/>
      </c>
      <c r="AG4185" s="194" t="str">
        <f t="shared" si="278"/>
        <v/>
      </c>
      <c r="AH4185" s="194">
        <f>IF(AG4185="",0,IF(ISERROR(VLOOKUP(AG4185,AG$7:AG4184,1,FALSE)),1,0))</f>
        <v>0</v>
      </c>
      <c r="AI4185" s="194"/>
    </row>
    <row r="4186" spans="1:35" ht="16.5" customHeight="1">
      <c r="A4186" s="1"/>
      <c r="B4186" s="1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75">
        <f>IF(AND($X$5012&lt;&gt;" ",$X$5012&lt;&gt;0),IF(X4186=$X$5012,1+COUNTIF(U$7:U4185,"&gt;0"),0),0)</f>
        <v>0</v>
      </c>
      <c r="V4186" s="178" t="s">
        <v>4375</v>
      </c>
      <c r="W4186" s="130"/>
      <c r="X4186" s="131"/>
      <c r="Y4186" s="131"/>
      <c r="Z4186" s="206"/>
      <c r="AA4186" s="134"/>
      <c r="AB4186" s="174">
        <f>IF(AC4186="totale",SUMIF(AA$7:AA4186,"somma",Z$7:Z4186)-SUMIF(AC$7:AC4185,"totale",AB$7:AB4185),0)</f>
        <v>0</v>
      </c>
      <c r="AC4186" s="134"/>
      <c r="AD4186" s="194">
        <f t="shared" si="276"/>
        <v>0</v>
      </c>
      <c r="AE4186" s="124" t="str">
        <f t="shared" si="275"/>
        <v/>
      </c>
      <c r="AF4186" s="195" t="str">
        <f t="shared" si="277"/>
        <v/>
      </c>
      <c r="AG4186" s="194" t="str">
        <f t="shared" si="278"/>
        <v/>
      </c>
      <c r="AH4186" s="194">
        <f>IF(AG4186="",0,IF(ISERROR(VLOOKUP(AG4186,AG$7:AG4185,1,FALSE)),1,0))</f>
        <v>0</v>
      </c>
      <c r="AI4186" s="194"/>
    </row>
    <row r="4187" spans="1:35" ht="16.5" customHeight="1">
      <c r="A4187" s="1"/>
      <c r="B4187" s="1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75">
        <f>IF(AND($X$5012&lt;&gt;" ",$X$5012&lt;&gt;0),IF(X4187=$X$5012,1+COUNTIF(U$7:U4186,"&gt;0"),0),0)</f>
        <v>0</v>
      </c>
      <c r="V4187" s="178" t="s">
        <v>4376</v>
      </c>
      <c r="W4187" s="130"/>
      <c r="X4187" s="131"/>
      <c r="Y4187" s="131"/>
      <c r="Z4187" s="206"/>
      <c r="AA4187" s="134"/>
      <c r="AB4187" s="174">
        <f>IF(AC4187="totale",SUMIF(AA$7:AA4187,"somma",Z$7:Z4187)-SUMIF(AC$7:AC4186,"totale",AB$7:AB4186),0)</f>
        <v>0</v>
      </c>
      <c r="AC4187" s="134"/>
      <c r="AD4187" s="194">
        <f t="shared" si="276"/>
        <v>0</v>
      </c>
      <c r="AE4187" s="124" t="str">
        <f t="shared" si="275"/>
        <v/>
      </c>
      <c r="AF4187" s="195" t="str">
        <f t="shared" si="277"/>
        <v/>
      </c>
      <c r="AG4187" s="194" t="str">
        <f t="shared" si="278"/>
        <v/>
      </c>
      <c r="AH4187" s="194">
        <f>IF(AG4187="",0,IF(ISERROR(VLOOKUP(AG4187,AG$7:AG4186,1,FALSE)),1,0))</f>
        <v>0</v>
      </c>
      <c r="AI4187" s="194"/>
    </row>
    <row r="4188" spans="1:35" ht="16.5" customHeight="1">
      <c r="A4188" s="1"/>
      <c r="B4188" s="1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75">
        <f>IF(AND($X$5012&lt;&gt;" ",$X$5012&lt;&gt;0),IF(X4188=$X$5012,1+COUNTIF(U$7:U4187,"&gt;0"),0),0)</f>
        <v>0</v>
      </c>
      <c r="V4188" s="178" t="s">
        <v>4377</v>
      </c>
      <c r="W4188" s="130"/>
      <c r="X4188" s="131"/>
      <c r="Y4188" s="131"/>
      <c r="Z4188" s="206"/>
      <c r="AA4188" s="134"/>
      <c r="AB4188" s="174">
        <f>IF(AC4188="totale",SUMIF(AA$7:AA4188,"somma",Z$7:Z4188)-SUMIF(AC$7:AC4187,"totale",AB$7:AB4187),0)</f>
        <v>0</v>
      </c>
      <c r="AC4188" s="134"/>
      <c r="AD4188" s="194">
        <f t="shared" si="276"/>
        <v>0</v>
      </c>
      <c r="AE4188" s="124" t="str">
        <f t="shared" si="275"/>
        <v/>
      </c>
      <c r="AF4188" s="195" t="str">
        <f t="shared" si="277"/>
        <v/>
      </c>
      <c r="AG4188" s="194" t="str">
        <f t="shared" si="278"/>
        <v/>
      </c>
      <c r="AH4188" s="194">
        <f>IF(AG4188="",0,IF(ISERROR(VLOOKUP(AG4188,AG$7:AG4187,1,FALSE)),1,0))</f>
        <v>0</v>
      </c>
      <c r="AI4188" s="194"/>
    </row>
    <row r="4189" spans="1:35" ht="16.5" customHeight="1">
      <c r="A4189" s="1"/>
      <c r="B4189" s="1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75">
        <f>IF(AND($X$5012&lt;&gt;" ",$X$5012&lt;&gt;0),IF(X4189=$X$5012,1+COUNTIF(U$7:U4188,"&gt;0"),0),0)</f>
        <v>0</v>
      </c>
      <c r="V4189" s="178" t="s">
        <v>4378</v>
      </c>
      <c r="W4189" s="130"/>
      <c r="X4189" s="131"/>
      <c r="Y4189" s="131"/>
      <c r="Z4189" s="206"/>
      <c r="AA4189" s="134"/>
      <c r="AB4189" s="174">
        <f>IF(AC4189="totale",SUMIF(AA$7:AA4189,"somma",Z$7:Z4189)-SUMIF(AC$7:AC4188,"totale",AB$7:AB4188),0)</f>
        <v>0</v>
      </c>
      <c r="AC4189" s="134"/>
      <c r="AD4189" s="194">
        <f t="shared" si="276"/>
        <v>0</v>
      </c>
      <c r="AE4189" s="124" t="str">
        <f t="shared" si="275"/>
        <v/>
      </c>
      <c r="AF4189" s="195" t="str">
        <f t="shared" si="277"/>
        <v/>
      </c>
      <c r="AG4189" s="194" t="str">
        <f t="shared" si="278"/>
        <v/>
      </c>
      <c r="AH4189" s="194">
        <f>IF(AG4189="",0,IF(ISERROR(VLOOKUP(AG4189,AG$7:AG4188,1,FALSE)),1,0))</f>
        <v>0</v>
      </c>
      <c r="AI4189" s="194"/>
    </row>
    <row r="4190" spans="1:35" ht="16.5" customHeight="1">
      <c r="A4190" s="1"/>
      <c r="B4190" s="1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75">
        <f>IF(AND($X$5012&lt;&gt;" ",$X$5012&lt;&gt;0),IF(X4190=$X$5012,1+COUNTIF(U$7:U4189,"&gt;0"),0),0)</f>
        <v>0</v>
      </c>
      <c r="V4190" s="178" t="s">
        <v>4379</v>
      </c>
      <c r="W4190" s="130"/>
      <c r="X4190" s="131"/>
      <c r="Y4190" s="131"/>
      <c r="Z4190" s="206"/>
      <c r="AA4190" s="134"/>
      <c r="AB4190" s="174">
        <f>IF(AC4190="totale",SUMIF(AA$7:AA4190,"somma",Z$7:Z4190)-SUMIF(AC$7:AC4189,"totale",AB$7:AB4189),0)</f>
        <v>0</v>
      </c>
      <c r="AC4190" s="134"/>
      <c r="AD4190" s="194">
        <f t="shared" si="276"/>
        <v>0</v>
      </c>
      <c r="AE4190" s="124" t="str">
        <f t="shared" si="275"/>
        <v/>
      </c>
      <c r="AF4190" s="195" t="str">
        <f t="shared" si="277"/>
        <v/>
      </c>
      <c r="AG4190" s="194" t="str">
        <f t="shared" si="278"/>
        <v/>
      </c>
      <c r="AH4190" s="194">
        <f>IF(AG4190="",0,IF(ISERROR(VLOOKUP(AG4190,AG$7:AG4189,1,FALSE)),1,0))</f>
        <v>0</v>
      </c>
      <c r="AI4190" s="194"/>
    </row>
    <row r="4191" spans="1:35" ht="16.5" customHeight="1">
      <c r="A4191" s="1"/>
      <c r="B4191" s="1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75">
        <f>IF(AND($X$5012&lt;&gt;" ",$X$5012&lt;&gt;0),IF(X4191=$X$5012,1+COUNTIF(U$7:U4190,"&gt;0"),0),0)</f>
        <v>0</v>
      </c>
      <c r="V4191" s="178" t="s">
        <v>4380</v>
      </c>
      <c r="W4191" s="130"/>
      <c r="X4191" s="131"/>
      <c r="Y4191" s="131"/>
      <c r="Z4191" s="206"/>
      <c r="AA4191" s="134"/>
      <c r="AB4191" s="174">
        <f>IF(AC4191="totale",SUMIF(AA$7:AA4191,"somma",Z$7:Z4191)-SUMIF(AC$7:AC4190,"totale",AB$7:AB4190),0)</f>
        <v>0</v>
      </c>
      <c r="AC4191" s="134"/>
      <c r="AD4191" s="194">
        <f t="shared" si="276"/>
        <v>0</v>
      </c>
      <c r="AE4191" s="124" t="str">
        <f t="shared" si="275"/>
        <v/>
      </c>
      <c r="AF4191" s="195" t="str">
        <f t="shared" si="277"/>
        <v/>
      </c>
      <c r="AG4191" s="194" t="str">
        <f t="shared" si="278"/>
        <v/>
      </c>
      <c r="AH4191" s="194">
        <f>IF(AG4191="",0,IF(ISERROR(VLOOKUP(AG4191,AG$7:AG4190,1,FALSE)),1,0))</f>
        <v>0</v>
      </c>
      <c r="AI4191" s="194"/>
    </row>
    <row r="4192" spans="1:35" ht="16.5" customHeight="1">
      <c r="A4192" s="1"/>
      <c r="B4192" s="1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75">
        <f>IF(AND($X$5012&lt;&gt;" ",$X$5012&lt;&gt;0),IF(X4192=$X$5012,1+COUNTIF(U$7:U4191,"&gt;0"),0),0)</f>
        <v>0</v>
      </c>
      <c r="V4192" s="178" t="s">
        <v>4381</v>
      </c>
      <c r="W4192" s="130"/>
      <c r="X4192" s="131"/>
      <c r="Y4192" s="131"/>
      <c r="Z4192" s="206"/>
      <c r="AA4192" s="134"/>
      <c r="AB4192" s="174">
        <f>IF(AC4192="totale",SUMIF(AA$7:AA4192,"somma",Z$7:Z4192)-SUMIF(AC$7:AC4191,"totale",AB$7:AB4191),0)</f>
        <v>0</v>
      </c>
      <c r="AC4192" s="134"/>
      <c r="AD4192" s="194">
        <f t="shared" si="276"/>
        <v>0</v>
      </c>
      <c r="AE4192" s="124" t="str">
        <f t="shared" si="275"/>
        <v/>
      </c>
      <c r="AF4192" s="195" t="str">
        <f t="shared" si="277"/>
        <v/>
      </c>
      <c r="AG4192" s="194" t="str">
        <f t="shared" si="278"/>
        <v/>
      </c>
      <c r="AH4192" s="194">
        <f>IF(AG4192="",0,IF(ISERROR(VLOOKUP(AG4192,AG$7:AG4191,1,FALSE)),1,0))</f>
        <v>0</v>
      </c>
      <c r="AI4192" s="194"/>
    </row>
    <row r="4193" spans="1:35" ht="16.5" customHeight="1">
      <c r="A4193" s="1"/>
      <c r="B4193" s="1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75">
        <f>IF(AND($X$5012&lt;&gt;" ",$X$5012&lt;&gt;0),IF(X4193=$X$5012,1+COUNTIF(U$7:U4192,"&gt;0"),0),0)</f>
        <v>0</v>
      </c>
      <c r="V4193" s="178" t="s">
        <v>4382</v>
      </c>
      <c r="W4193" s="130"/>
      <c r="X4193" s="131"/>
      <c r="Y4193" s="131"/>
      <c r="Z4193" s="206"/>
      <c r="AA4193" s="134"/>
      <c r="AB4193" s="174">
        <f>IF(AC4193="totale",SUMIF(AA$7:AA4193,"somma",Z$7:Z4193)-SUMIF(AC$7:AC4192,"totale",AB$7:AB4192),0)</f>
        <v>0</v>
      </c>
      <c r="AC4193" s="134"/>
      <c r="AD4193" s="194">
        <f t="shared" si="276"/>
        <v>0</v>
      </c>
      <c r="AE4193" s="124" t="str">
        <f t="shared" si="275"/>
        <v/>
      </c>
      <c r="AF4193" s="195" t="str">
        <f t="shared" si="277"/>
        <v/>
      </c>
      <c r="AG4193" s="194" t="str">
        <f t="shared" si="278"/>
        <v/>
      </c>
      <c r="AH4193" s="194">
        <f>IF(AG4193="",0,IF(ISERROR(VLOOKUP(AG4193,AG$7:AG4192,1,FALSE)),1,0))</f>
        <v>0</v>
      </c>
      <c r="AI4193" s="194"/>
    </row>
    <row r="4194" spans="1:35" ht="16.5" customHeight="1">
      <c r="A4194" s="1"/>
      <c r="B4194" s="1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75">
        <f>IF(AND($X$5012&lt;&gt;" ",$X$5012&lt;&gt;0),IF(X4194=$X$5012,1+COUNTIF(U$7:U4193,"&gt;0"),0),0)</f>
        <v>0</v>
      </c>
      <c r="V4194" s="178" t="s">
        <v>4383</v>
      </c>
      <c r="W4194" s="130"/>
      <c r="X4194" s="131"/>
      <c r="Y4194" s="131"/>
      <c r="Z4194" s="206"/>
      <c r="AA4194" s="134"/>
      <c r="AB4194" s="174">
        <f>IF(AC4194="totale",SUMIF(AA$7:AA4194,"somma",Z$7:Z4194)-SUMIF(AC$7:AC4193,"totale",AB$7:AB4193),0)</f>
        <v>0</v>
      </c>
      <c r="AC4194" s="134"/>
      <c r="AD4194" s="194">
        <f t="shared" si="276"/>
        <v>0</v>
      </c>
      <c r="AE4194" s="124" t="str">
        <f t="shared" si="275"/>
        <v/>
      </c>
      <c r="AF4194" s="195" t="str">
        <f t="shared" si="277"/>
        <v/>
      </c>
      <c r="AG4194" s="194" t="str">
        <f t="shared" si="278"/>
        <v/>
      </c>
      <c r="AH4194" s="194">
        <f>IF(AG4194="",0,IF(ISERROR(VLOOKUP(AG4194,AG$7:AG4193,1,FALSE)),1,0))</f>
        <v>0</v>
      </c>
      <c r="AI4194" s="194"/>
    </row>
    <row r="4195" spans="1:35" ht="16.5" customHeight="1">
      <c r="A4195" s="1"/>
      <c r="B4195" s="1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75">
        <f>IF(AND($X$5012&lt;&gt;" ",$X$5012&lt;&gt;0),IF(X4195=$X$5012,1+COUNTIF(U$7:U4194,"&gt;0"),0),0)</f>
        <v>0</v>
      </c>
      <c r="V4195" s="178" t="s">
        <v>4384</v>
      </c>
      <c r="W4195" s="130"/>
      <c r="X4195" s="131"/>
      <c r="Y4195" s="131"/>
      <c r="Z4195" s="206"/>
      <c r="AA4195" s="134"/>
      <c r="AB4195" s="174">
        <f>IF(AC4195="totale",SUMIF(AA$7:AA4195,"somma",Z$7:Z4195)-SUMIF(AC$7:AC4194,"totale",AB$7:AB4194),0)</f>
        <v>0</v>
      </c>
      <c r="AC4195" s="134"/>
      <c r="AD4195" s="194">
        <f t="shared" si="276"/>
        <v>0</v>
      </c>
      <c r="AE4195" s="124" t="str">
        <f t="shared" si="275"/>
        <v/>
      </c>
      <c r="AF4195" s="195" t="str">
        <f t="shared" si="277"/>
        <v/>
      </c>
      <c r="AG4195" s="194" t="str">
        <f t="shared" si="278"/>
        <v/>
      </c>
      <c r="AH4195" s="194">
        <f>IF(AG4195="",0,IF(ISERROR(VLOOKUP(AG4195,AG$7:AG4194,1,FALSE)),1,0))</f>
        <v>0</v>
      </c>
      <c r="AI4195" s="194"/>
    </row>
    <row r="4196" spans="1:35" ht="16.5" customHeight="1">
      <c r="A4196" s="1"/>
      <c r="B4196" s="1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75">
        <f>IF(AND($X$5012&lt;&gt;" ",$X$5012&lt;&gt;0),IF(X4196=$X$5012,1+COUNTIF(U$7:U4195,"&gt;0"),0),0)</f>
        <v>0</v>
      </c>
      <c r="V4196" s="178" t="s">
        <v>4385</v>
      </c>
      <c r="W4196" s="130"/>
      <c r="X4196" s="131"/>
      <c r="Y4196" s="131"/>
      <c r="Z4196" s="206"/>
      <c r="AA4196" s="134"/>
      <c r="AB4196" s="174">
        <f>IF(AC4196="totale",SUMIF(AA$7:AA4196,"somma",Z$7:Z4196)-SUMIF(AC$7:AC4195,"totale",AB$7:AB4195),0)</f>
        <v>0</v>
      </c>
      <c r="AC4196" s="134"/>
      <c r="AD4196" s="194">
        <f t="shared" si="276"/>
        <v>0</v>
      </c>
      <c r="AE4196" s="124" t="str">
        <f t="shared" si="275"/>
        <v/>
      </c>
      <c r="AF4196" s="195" t="str">
        <f t="shared" si="277"/>
        <v/>
      </c>
      <c r="AG4196" s="194" t="str">
        <f t="shared" si="278"/>
        <v/>
      </c>
      <c r="AH4196" s="194">
        <f>IF(AG4196="",0,IF(ISERROR(VLOOKUP(AG4196,AG$7:AG4195,1,FALSE)),1,0))</f>
        <v>0</v>
      </c>
      <c r="AI4196" s="194"/>
    </row>
    <row r="4197" spans="1:35" ht="16.5" customHeight="1">
      <c r="A4197" s="1"/>
      <c r="B4197" s="1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75">
        <f>IF(AND($X$5012&lt;&gt;" ",$X$5012&lt;&gt;0),IF(X4197=$X$5012,1+COUNTIF(U$7:U4196,"&gt;0"),0),0)</f>
        <v>0</v>
      </c>
      <c r="V4197" s="178" t="s">
        <v>4386</v>
      </c>
      <c r="W4197" s="130"/>
      <c r="X4197" s="131"/>
      <c r="Y4197" s="131"/>
      <c r="Z4197" s="206"/>
      <c r="AA4197" s="134"/>
      <c r="AB4197" s="174">
        <f>IF(AC4197="totale",SUMIF(AA$7:AA4197,"somma",Z$7:Z4197)-SUMIF(AC$7:AC4196,"totale",AB$7:AB4196),0)</f>
        <v>0</v>
      </c>
      <c r="AC4197" s="134"/>
      <c r="AD4197" s="194">
        <f t="shared" si="276"/>
        <v>0</v>
      </c>
      <c r="AE4197" s="124" t="str">
        <f t="shared" si="275"/>
        <v/>
      </c>
      <c r="AF4197" s="195" t="str">
        <f t="shared" si="277"/>
        <v/>
      </c>
      <c r="AG4197" s="194" t="str">
        <f t="shared" si="278"/>
        <v/>
      </c>
      <c r="AH4197" s="194">
        <f>IF(AG4197="",0,IF(ISERROR(VLOOKUP(AG4197,AG$7:AG4196,1,FALSE)),1,0))</f>
        <v>0</v>
      </c>
      <c r="AI4197" s="194"/>
    </row>
    <row r="4198" spans="1:35" ht="16.5" customHeight="1">
      <c r="A4198" s="1"/>
      <c r="B4198" s="1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75">
        <f>IF(AND($X$5012&lt;&gt;" ",$X$5012&lt;&gt;0),IF(X4198=$X$5012,1+COUNTIF(U$7:U4197,"&gt;0"),0),0)</f>
        <v>0</v>
      </c>
      <c r="V4198" s="178" t="s">
        <v>4387</v>
      </c>
      <c r="W4198" s="130"/>
      <c r="X4198" s="131"/>
      <c r="Y4198" s="131"/>
      <c r="Z4198" s="206"/>
      <c r="AA4198" s="134"/>
      <c r="AB4198" s="174">
        <f>IF(AC4198="totale",SUMIF(AA$7:AA4198,"somma",Z$7:Z4198)-SUMIF(AC$7:AC4197,"totale",AB$7:AB4197),0)</f>
        <v>0</v>
      </c>
      <c r="AC4198" s="134"/>
      <c r="AD4198" s="194">
        <f t="shared" si="276"/>
        <v>0</v>
      </c>
      <c r="AE4198" s="124" t="str">
        <f t="shared" si="275"/>
        <v/>
      </c>
      <c r="AF4198" s="195" t="str">
        <f t="shared" si="277"/>
        <v/>
      </c>
      <c r="AG4198" s="194" t="str">
        <f t="shared" si="278"/>
        <v/>
      </c>
      <c r="AH4198" s="194">
        <f>IF(AG4198="",0,IF(ISERROR(VLOOKUP(AG4198,AG$7:AG4197,1,FALSE)),1,0))</f>
        <v>0</v>
      </c>
      <c r="AI4198" s="194"/>
    </row>
    <row r="4199" spans="1:35" ht="16.5" customHeight="1">
      <c r="A4199" s="1"/>
      <c r="B4199" s="1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75">
        <f>IF(AND($X$5012&lt;&gt;" ",$X$5012&lt;&gt;0),IF(X4199=$X$5012,1+COUNTIF(U$7:U4198,"&gt;0"),0),0)</f>
        <v>0</v>
      </c>
      <c r="V4199" s="178" t="s">
        <v>4388</v>
      </c>
      <c r="W4199" s="130"/>
      <c r="X4199" s="131"/>
      <c r="Y4199" s="131"/>
      <c r="Z4199" s="206"/>
      <c r="AA4199" s="134"/>
      <c r="AB4199" s="174">
        <f>IF(AC4199="totale",SUMIF(AA$7:AA4199,"somma",Z$7:Z4199)-SUMIF(AC$7:AC4198,"totale",AB$7:AB4198),0)</f>
        <v>0</v>
      </c>
      <c r="AC4199" s="134"/>
      <c r="AD4199" s="194">
        <f t="shared" si="276"/>
        <v>0</v>
      </c>
      <c r="AE4199" s="124" t="str">
        <f t="shared" si="275"/>
        <v/>
      </c>
      <c r="AF4199" s="195" t="str">
        <f t="shared" si="277"/>
        <v/>
      </c>
      <c r="AG4199" s="194" t="str">
        <f t="shared" si="278"/>
        <v/>
      </c>
      <c r="AH4199" s="194">
        <f>IF(AG4199="",0,IF(ISERROR(VLOOKUP(AG4199,AG$7:AG4198,1,FALSE)),1,0))</f>
        <v>0</v>
      </c>
      <c r="AI4199" s="194"/>
    </row>
    <row r="4200" spans="1:35" ht="16.5" customHeight="1">
      <c r="A4200" s="1"/>
      <c r="B4200" s="1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75">
        <f>IF(AND($X$5012&lt;&gt;" ",$X$5012&lt;&gt;0),IF(X4200=$X$5012,1+COUNTIF(U$7:U4199,"&gt;0"),0),0)</f>
        <v>0</v>
      </c>
      <c r="V4200" s="178" t="s">
        <v>4389</v>
      </c>
      <c r="W4200" s="130"/>
      <c r="X4200" s="131"/>
      <c r="Y4200" s="131"/>
      <c r="Z4200" s="206"/>
      <c r="AA4200" s="134"/>
      <c r="AB4200" s="174">
        <f>IF(AC4200="totale",SUMIF(AA$7:AA4200,"somma",Z$7:Z4200)-SUMIF(AC$7:AC4199,"totale",AB$7:AB4199),0)</f>
        <v>0</v>
      </c>
      <c r="AC4200" s="134"/>
      <c r="AD4200" s="194">
        <f t="shared" si="276"/>
        <v>0</v>
      </c>
      <c r="AE4200" s="124" t="str">
        <f t="shared" si="275"/>
        <v/>
      </c>
      <c r="AF4200" s="195" t="str">
        <f t="shared" si="277"/>
        <v/>
      </c>
      <c r="AG4200" s="194" t="str">
        <f t="shared" si="278"/>
        <v/>
      </c>
      <c r="AH4200" s="194">
        <f>IF(AG4200="",0,IF(ISERROR(VLOOKUP(AG4200,AG$7:AG4199,1,FALSE)),1,0))</f>
        <v>0</v>
      </c>
      <c r="AI4200" s="194"/>
    </row>
    <row r="4201" spans="1:35" ht="16.5" customHeight="1">
      <c r="A4201" s="1"/>
      <c r="B4201" s="1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75">
        <f>IF(AND($X$5012&lt;&gt;" ",$X$5012&lt;&gt;0),IF(X4201=$X$5012,1+COUNTIF(U$7:U4200,"&gt;0"),0),0)</f>
        <v>0</v>
      </c>
      <c r="V4201" s="178" t="s">
        <v>4390</v>
      </c>
      <c r="W4201" s="130"/>
      <c r="X4201" s="131"/>
      <c r="Y4201" s="131"/>
      <c r="Z4201" s="206"/>
      <c r="AA4201" s="134"/>
      <c r="AB4201" s="174">
        <f>IF(AC4201="totale",SUMIF(AA$7:AA4201,"somma",Z$7:Z4201)-SUMIF(AC$7:AC4200,"totale",AB$7:AB4200),0)</f>
        <v>0</v>
      </c>
      <c r="AC4201" s="134"/>
      <c r="AD4201" s="194">
        <f t="shared" si="276"/>
        <v>0</v>
      </c>
      <c r="AE4201" s="124" t="str">
        <f t="shared" si="275"/>
        <v/>
      </c>
      <c r="AF4201" s="195" t="str">
        <f t="shared" si="277"/>
        <v/>
      </c>
      <c r="AG4201" s="194" t="str">
        <f t="shared" si="278"/>
        <v/>
      </c>
      <c r="AH4201" s="194">
        <f>IF(AG4201="",0,IF(ISERROR(VLOOKUP(AG4201,AG$7:AG4200,1,FALSE)),1,0))</f>
        <v>0</v>
      </c>
      <c r="AI4201" s="194"/>
    </row>
    <row r="4202" spans="1:35" ht="16.5" customHeight="1">
      <c r="A4202" s="1"/>
      <c r="B4202" s="1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75">
        <f>IF(AND($X$5012&lt;&gt;" ",$X$5012&lt;&gt;0),IF(X4202=$X$5012,1+COUNTIF(U$7:U4201,"&gt;0"),0),0)</f>
        <v>0</v>
      </c>
      <c r="V4202" s="178" t="s">
        <v>4391</v>
      </c>
      <c r="W4202" s="130"/>
      <c r="X4202" s="131"/>
      <c r="Y4202" s="131"/>
      <c r="Z4202" s="206"/>
      <c r="AA4202" s="134"/>
      <c r="AB4202" s="174">
        <f>IF(AC4202="totale",SUMIF(AA$7:AA4202,"somma",Z$7:Z4202)-SUMIF(AC$7:AC4201,"totale",AB$7:AB4201),0)</f>
        <v>0</v>
      </c>
      <c r="AC4202" s="134"/>
      <c r="AD4202" s="194">
        <f t="shared" si="276"/>
        <v>0</v>
      </c>
      <c r="AE4202" s="124" t="str">
        <f t="shared" si="275"/>
        <v/>
      </c>
      <c r="AF4202" s="195" t="str">
        <f t="shared" si="277"/>
        <v/>
      </c>
      <c r="AG4202" s="194" t="str">
        <f t="shared" si="278"/>
        <v/>
      </c>
      <c r="AH4202" s="194">
        <f>IF(AG4202="",0,IF(ISERROR(VLOOKUP(AG4202,AG$7:AG4201,1,FALSE)),1,0))</f>
        <v>0</v>
      </c>
      <c r="AI4202" s="194"/>
    </row>
    <row r="4203" spans="1:35" ht="16.5" customHeight="1">
      <c r="A4203" s="1"/>
      <c r="B4203" s="1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75">
        <f>IF(AND($X$5012&lt;&gt;" ",$X$5012&lt;&gt;0),IF(X4203=$X$5012,1+COUNTIF(U$7:U4202,"&gt;0"),0),0)</f>
        <v>0</v>
      </c>
      <c r="V4203" s="178" t="s">
        <v>4392</v>
      </c>
      <c r="W4203" s="130"/>
      <c r="X4203" s="131"/>
      <c r="Y4203" s="131"/>
      <c r="Z4203" s="206"/>
      <c r="AA4203" s="134"/>
      <c r="AB4203" s="174">
        <f>IF(AC4203="totale",SUMIF(AA$7:AA4203,"somma",Z$7:Z4203)-SUMIF(AC$7:AC4202,"totale",AB$7:AB4202),0)</f>
        <v>0</v>
      </c>
      <c r="AC4203" s="134"/>
      <c r="AD4203" s="194">
        <f t="shared" si="276"/>
        <v>0</v>
      </c>
      <c r="AE4203" s="124" t="str">
        <f t="shared" si="275"/>
        <v/>
      </c>
      <c r="AF4203" s="195" t="str">
        <f t="shared" si="277"/>
        <v/>
      </c>
      <c r="AG4203" s="194" t="str">
        <f t="shared" si="278"/>
        <v/>
      </c>
      <c r="AH4203" s="194">
        <f>IF(AG4203="",0,IF(ISERROR(VLOOKUP(AG4203,AG$7:AG4202,1,FALSE)),1,0))</f>
        <v>0</v>
      </c>
      <c r="AI4203" s="194"/>
    </row>
    <row r="4204" spans="1:35" ht="16.5" customHeight="1">
      <c r="A4204" s="1"/>
      <c r="B4204" s="1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  <c r="T4204" s="1"/>
      <c r="U4204" s="175">
        <f>IF(AND($X$5012&lt;&gt;" ",$X$5012&lt;&gt;0),IF(X4204=$X$5012,1+COUNTIF(U$7:U4203,"&gt;0"),0),0)</f>
        <v>0</v>
      </c>
      <c r="V4204" s="178" t="s">
        <v>4393</v>
      </c>
      <c r="W4204" s="130"/>
      <c r="X4204" s="131"/>
      <c r="Y4204" s="131"/>
      <c r="Z4204" s="206"/>
      <c r="AA4204" s="134"/>
      <c r="AB4204" s="174">
        <f>IF(AC4204="totale",SUMIF(AA$7:AA4204,"somma",Z$7:Z4204)-SUMIF(AC$7:AC4203,"totale",AB$7:AB4203),0)</f>
        <v>0</v>
      </c>
      <c r="AC4204" s="134"/>
      <c r="AD4204" s="194">
        <f t="shared" si="276"/>
        <v>0</v>
      </c>
      <c r="AE4204" s="124" t="str">
        <f t="shared" si="275"/>
        <v/>
      </c>
      <c r="AF4204" s="195" t="str">
        <f t="shared" si="277"/>
        <v/>
      </c>
      <c r="AG4204" s="194" t="str">
        <f t="shared" si="278"/>
        <v/>
      </c>
      <c r="AH4204" s="194">
        <f>IF(AG4204="",0,IF(ISERROR(VLOOKUP(AG4204,AG$7:AG4203,1,FALSE)),1,0))</f>
        <v>0</v>
      </c>
      <c r="AI4204" s="194"/>
    </row>
    <row r="4205" spans="1:35" ht="16.5" customHeight="1">
      <c r="A4205" s="1"/>
      <c r="B4205" s="1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75">
        <f>IF(AND($X$5012&lt;&gt;" ",$X$5012&lt;&gt;0),IF(X4205=$X$5012,1+COUNTIF(U$7:U4204,"&gt;0"),0),0)</f>
        <v>0</v>
      </c>
      <c r="V4205" s="178" t="s">
        <v>4394</v>
      </c>
      <c r="W4205" s="130"/>
      <c r="X4205" s="131"/>
      <c r="Y4205" s="131"/>
      <c r="Z4205" s="206"/>
      <c r="AA4205" s="134"/>
      <c r="AB4205" s="174">
        <f>IF(AC4205="totale",SUMIF(AA$7:AA4205,"somma",Z$7:Z4205)-SUMIF(AC$7:AC4204,"totale",AB$7:AB4204),0)</f>
        <v>0</v>
      </c>
      <c r="AC4205" s="134"/>
      <c r="AD4205" s="194">
        <f t="shared" si="276"/>
        <v>0</v>
      </c>
      <c r="AE4205" s="124" t="str">
        <f t="shared" si="275"/>
        <v/>
      </c>
      <c r="AF4205" s="195" t="str">
        <f t="shared" si="277"/>
        <v/>
      </c>
      <c r="AG4205" s="194" t="str">
        <f t="shared" si="278"/>
        <v/>
      </c>
      <c r="AH4205" s="194">
        <f>IF(AG4205="",0,IF(ISERROR(VLOOKUP(AG4205,AG$7:AG4204,1,FALSE)),1,0))</f>
        <v>0</v>
      </c>
      <c r="AI4205" s="194"/>
    </row>
    <row r="4206" spans="1:35" ht="16.5" customHeight="1">
      <c r="A4206" s="1"/>
      <c r="B4206" s="1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75">
        <f>IF(AND($X$5012&lt;&gt;" ",$X$5012&lt;&gt;0),IF(X4206=$X$5012,1+COUNTIF(U$7:U4205,"&gt;0"),0),0)</f>
        <v>0</v>
      </c>
      <c r="V4206" s="178" t="s">
        <v>4395</v>
      </c>
      <c r="W4206" s="130"/>
      <c r="X4206" s="131"/>
      <c r="Y4206" s="131"/>
      <c r="Z4206" s="206"/>
      <c r="AA4206" s="134"/>
      <c r="AB4206" s="174">
        <f>IF(AC4206="totale",SUMIF(AA$7:AA4206,"somma",Z$7:Z4206)-SUMIF(AC$7:AC4205,"totale",AB$7:AB4205),0)</f>
        <v>0</v>
      </c>
      <c r="AC4206" s="134"/>
      <c r="AD4206" s="194">
        <f t="shared" si="276"/>
        <v>0</v>
      </c>
      <c r="AE4206" s="124" t="str">
        <f t="shared" si="275"/>
        <v/>
      </c>
      <c r="AF4206" s="195" t="str">
        <f t="shared" si="277"/>
        <v/>
      </c>
      <c r="AG4206" s="194" t="str">
        <f t="shared" si="278"/>
        <v/>
      </c>
      <c r="AH4206" s="194">
        <f>IF(AG4206="",0,IF(ISERROR(VLOOKUP(AG4206,AG$7:AG4205,1,FALSE)),1,0))</f>
        <v>0</v>
      </c>
      <c r="AI4206" s="194"/>
    </row>
    <row r="4207" spans="1:35" ht="16.5" customHeight="1">
      <c r="A4207" s="1"/>
      <c r="B4207" s="1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75">
        <f>IF(AND($X$5012&lt;&gt;" ",$X$5012&lt;&gt;0),IF(X4207=$X$5012,1+COUNTIF(U$7:U4206,"&gt;0"),0),0)</f>
        <v>0</v>
      </c>
      <c r="V4207" s="178" t="s">
        <v>4396</v>
      </c>
      <c r="W4207" s="130"/>
      <c r="X4207" s="131"/>
      <c r="Y4207" s="131"/>
      <c r="Z4207" s="206"/>
      <c r="AA4207" s="134"/>
      <c r="AB4207" s="174">
        <f>IF(AC4207="totale",SUMIF(AA$7:AA4207,"somma",Z$7:Z4207)-SUMIF(AC$7:AC4206,"totale",AB$7:AB4206),0)</f>
        <v>0</v>
      </c>
      <c r="AC4207" s="134"/>
      <c r="AD4207" s="194">
        <f t="shared" si="276"/>
        <v>0</v>
      </c>
      <c r="AE4207" s="124" t="str">
        <f t="shared" si="275"/>
        <v/>
      </c>
      <c r="AF4207" s="195" t="str">
        <f t="shared" si="277"/>
        <v/>
      </c>
      <c r="AG4207" s="194" t="str">
        <f t="shared" si="278"/>
        <v/>
      </c>
      <c r="AH4207" s="194">
        <f>IF(AG4207="",0,IF(ISERROR(VLOOKUP(AG4207,AG$7:AG4206,1,FALSE)),1,0))</f>
        <v>0</v>
      </c>
      <c r="AI4207" s="194"/>
    </row>
    <row r="4208" spans="1:35" ht="16.5" customHeight="1">
      <c r="A4208" s="1"/>
      <c r="B4208" s="1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  <c r="T4208" s="1"/>
      <c r="U4208" s="175">
        <f>IF(AND($X$5012&lt;&gt;" ",$X$5012&lt;&gt;0),IF(X4208=$X$5012,1+COUNTIF(U$7:U4207,"&gt;0"),0),0)</f>
        <v>0</v>
      </c>
      <c r="V4208" s="178" t="s">
        <v>4397</v>
      </c>
      <c r="W4208" s="130"/>
      <c r="X4208" s="131"/>
      <c r="Y4208" s="131"/>
      <c r="Z4208" s="206"/>
      <c r="AA4208" s="134"/>
      <c r="AB4208" s="174">
        <f>IF(AC4208="totale",SUMIF(AA$7:AA4208,"somma",Z$7:Z4208)-SUMIF(AC$7:AC4207,"totale",AB$7:AB4207),0)</f>
        <v>0</v>
      </c>
      <c r="AC4208" s="134"/>
      <c r="AD4208" s="194">
        <f t="shared" si="276"/>
        <v>0</v>
      </c>
      <c r="AE4208" s="124" t="str">
        <f t="shared" si="275"/>
        <v/>
      </c>
      <c r="AF4208" s="195" t="str">
        <f t="shared" si="277"/>
        <v/>
      </c>
      <c r="AG4208" s="194" t="str">
        <f t="shared" si="278"/>
        <v/>
      </c>
      <c r="AH4208" s="194">
        <f>IF(AG4208="",0,IF(ISERROR(VLOOKUP(AG4208,AG$7:AG4207,1,FALSE)),1,0))</f>
        <v>0</v>
      </c>
      <c r="AI4208" s="194"/>
    </row>
    <row r="4209" spans="1:35" ht="16.5" customHeight="1">
      <c r="A4209" s="1"/>
      <c r="B4209" s="1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75">
        <f>IF(AND($X$5012&lt;&gt;" ",$X$5012&lt;&gt;0),IF(X4209=$X$5012,1+COUNTIF(U$7:U4208,"&gt;0"),0),0)</f>
        <v>0</v>
      </c>
      <c r="V4209" s="178" t="s">
        <v>4398</v>
      </c>
      <c r="W4209" s="130"/>
      <c r="X4209" s="131"/>
      <c r="Y4209" s="131"/>
      <c r="Z4209" s="206"/>
      <c r="AA4209" s="134"/>
      <c r="AB4209" s="174">
        <f>IF(AC4209="totale",SUMIF(AA$7:AA4209,"somma",Z$7:Z4209)-SUMIF(AC$7:AC4208,"totale",AB$7:AB4208),0)</f>
        <v>0</v>
      </c>
      <c r="AC4209" s="134"/>
      <c r="AD4209" s="194">
        <f t="shared" si="276"/>
        <v>0</v>
      </c>
      <c r="AE4209" s="124" t="str">
        <f t="shared" si="275"/>
        <v/>
      </c>
      <c r="AF4209" s="195" t="str">
        <f t="shared" si="277"/>
        <v/>
      </c>
      <c r="AG4209" s="194" t="str">
        <f t="shared" si="278"/>
        <v/>
      </c>
      <c r="AH4209" s="194">
        <f>IF(AG4209="",0,IF(ISERROR(VLOOKUP(AG4209,AG$7:AG4208,1,FALSE)),1,0))</f>
        <v>0</v>
      </c>
      <c r="AI4209" s="194"/>
    </row>
    <row r="4210" spans="1:35" ht="16.5" customHeight="1">
      <c r="A4210" s="1"/>
      <c r="B4210" s="1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75">
        <f>IF(AND($X$5012&lt;&gt;" ",$X$5012&lt;&gt;0),IF(X4210=$X$5012,1+COUNTIF(U$7:U4209,"&gt;0"),0),0)</f>
        <v>0</v>
      </c>
      <c r="V4210" s="178" t="s">
        <v>4399</v>
      </c>
      <c r="W4210" s="130"/>
      <c r="X4210" s="131"/>
      <c r="Y4210" s="131"/>
      <c r="Z4210" s="206"/>
      <c r="AA4210" s="134"/>
      <c r="AB4210" s="174">
        <f>IF(AC4210="totale",SUMIF(AA$7:AA4210,"somma",Z$7:Z4210)-SUMIF(AC$7:AC4209,"totale",AB$7:AB4209),0)</f>
        <v>0</v>
      </c>
      <c r="AC4210" s="134"/>
      <c r="AD4210" s="194">
        <f t="shared" si="276"/>
        <v>0</v>
      </c>
      <c r="AE4210" s="124" t="str">
        <f t="shared" si="275"/>
        <v/>
      </c>
      <c r="AF4210" s="195" t="str">
        <f t="shared" si="277"/>
        <v/>
      </c>
      <c r="AG4210" s="194" t="str">
        <f t="shared" si="278"/>
        <v/>
      </c>
      <c r="AH4210" s="194">
        <f>IF(AG4210="",0,IF(ISERROR(VLOOKUP(AG4210,AG$7:AG4209,1,FALSE)),1,0))</f>
        <v>0</v>
      </c>
      <c r="AI4210" s="194"/>
    </row>
    <row r="4211" spans="1:35" ht="16.5" customHeight="1">
      <c r="A4211" s="1"/>
      <c r="B4211" s="1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75">
        <f>IF(AND($X$5012&lt;&gt;" ",$X$5012&lt;&gt;0),IF(X4211=$X$5012,1+COUNTIF(U$7:U4210,"&gt;0"),0),0)</f>
        <v>0</v>
      </c>
      <c r="V4211" s="178" t="s">
        <v>4400</v>
      </c>
      <c r="W4211" s="130"/>
      <c r="X4211" s="131"/>
      <c r="Y4211" s="131"/>
      <c r="Z4211" s="206"/>
      <c r="AA4211" s="134"/>
      <c r="AB4211" s="174">
        <f>IF(AC4211="totale",SUMIF(AA$7:AA4211,"somma",Z$7:Z4211)-SUMIF(AC$7:AC4210,"totale",AB$7:AB4210),0)</f>
        <v>0</v>
      </c>
      <c r="AC4211" s="134"/>
      <c r="AD4211" s="194">
        <f t="shared" si="276"/>
        <v>0</v>
      </c>
      <c r="AE4211" s="124" t="str">
        <f t="shared" si="275"/>
        <v/>
      </c>
      <c r="AF4211" s="195" t="str">
        <f t="shared" si="277"/>
        <v/>
      </c>
      <c r="AG4211" s="194" t="str">
        <f t="shared" si="278"/>
        <v/>
      </c>
      <c r="AH4211" s="194">
        <f>IF(AG4211="",0,IF(ISERROR(VLOOKUP(AG4211,AG$7:AG4210,1,FALSE)),1,0))</f>
        <v>0</v>
      </c>
      <c r="AI4211" s="194"/>
    </row>
    <row r="4212" spans="1:35" ht="16.5" customHeight="1">
      <c r="A4212" s="1"/>
      <c r="B4212" s="1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R4212" s="1"/>
      <c r="S4212" s="1"/>
      <c r="T4212" s="1"/>
      <c r="U4212" s="175">
        <f>IF(AND($X$5012&lt;&gt;" ",$X$5012&lt;&gt;0),IF(X4212=$X$5012,1+COUNTIF(U$7:U4211,"&gt;0"),0),0)</f>
        <v>0</v>
      </c>
      <c r="V4212" s="178" t="s">
        <v>4401</v>
      </c>
      <c r="W4212" s="130"/>
      <c r="X4212" s="131"/>
      <c r="Y4212" s="131"/>
      <c r="Z4212" s="206"/>
      <c r="AA4212" s="134"/>
      <c r="AB4212" s="174">
        <f>IF(AC4212="totale",SUMIF(AA$7:AA4212,"somma",Z$7:Z4212)-SUMIF(AC$7:AC4211,"totale",AB$7:AB4211),0)</f>
        <v>0</v>
      </c>
      <c r="AC4212" s="134"/>
      <c r="AD4212" s="194">
        <f t="shared" si="276"/>
        <v>0</v>
      </c>
      <c r="AE4212" s="124" t="str">
        <f t="shared" si="275"/>
        <v/>
      </c>
      <c r="AF4212" s="195" t="str">
        <f t="shared" si="277"/>
        <v/>
      </c>
      <c r="AG4212" s="194" t="str">
        <f t="shared" si="278"/>
        <v/>
      </c>
      <c r="AH4212" s="194">
        <f>IF(AG4212="",0,IF(ISERROR(VLOOKUP(AG4212,AG$7:AG4211,1,FALSE)),1,0))</f>
        <v>0</v>
      </c>
      <c r="AI4212" s="194"/>
    </row>
    <row r="4213" spans="1:35" ht="16.5" customHeight="1">
      <c r="A4213" s="1"/>
      <c r="B4213" s="1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75">
        <f>IF(AND($X$5012&lt;&gt;" ",$X$5012&lt;&gt;0),IF(X4213=$X$5012,1+COUNTIF(U$7:U4212,"&gt;0"),0),0)</f>
        <v>0</v>
      </c>
      <c r="V4213" s="178" t="s">
        <v>4402</v>
      </c>
      <c r="W4213" s="130"/>
      <c r="X4213" s="131"/>
      <c r="Y4213" s="131"/>
      <c r="Z4213" s="206"/>
      <c r="AA4213" s="134"/>
      <c r="AB4213" s="174">
        <f>IF(AC4213="totale",SUMIF(AA$7:AA4213,"somma",Z$7:Z4213)-SUMIF(AC$7:AC4212,"totale",AB$7:AB4212),0)</f>
        <v>0</v>
      </c>
      <c r="AC4213" s="134"/>
      <c r="AD4213" s="194">
        <f t="shared" si="276"/>
        <v>0</v>
      </c>
      <c r="AE4213" s="124" t="str">
        <f t="shared" si="275"/>
        <v/>
      </c>
      <c r="AF4213" s="195" t="str">
        <f t="shared" si="277"/>
        <v/>
      </c>
      <c r="AG4213" s="194" t="str">
        <f t="shared" si="278"/>
        <v/>
      </c>
      <c r="AH4213" s="194">
        <f>IF(AG4213="",0,IF(ISERROR(VLOOKUP(AG4213,AG$7:AG4212,1,FALSE)),1,0))</f>
        <v>0</v>
      </c>
      <c r="AI4213" s="194"/>
    </row>
    <row r="4214" spans="1:35" ht="16.5" customHeight="1">
      <c r="A4214" s="1"/>
      <c r="B4214" s="1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75">
        <f>IF(AND($X$5012&lt;&gt;" ",$X$5012&lt;&gt;0),IF(X4214=$X$5012,1+COUNTIF(U$7:U4213,"&gt;0"),0),0)</f>
        <v>0</v>
      </c>
      <c r="V4214" s="178" t="s">
        <v>4403</v>
      </c>
      <c r="W4214" s="130"/>
      <c r="X4214" s="131"/>
      <c r="Y4214" s="131"/>
      <c r="Z4214" s="206"/>
      <c r="AA4214" s="134"/>
      <c r="AB4214" s="174">
        <f>IF(AC4214="totale",SUMIF(AA$7:AA4214,"somma",Z$7:Z4214)-SUMIF(AC$7:AC4213,"totale",AB$7:AB4213),0)</f>
        <v>0</v>
      </c>
      <c r="AC4214" s="134"/>
      <c r="AD4214" s="194">
        <f t="shared" si="276"/>
        <v>0</v>
      </c>
      <c r="AE4214" s="124" t="str">
        <f t="shared" si="275"/>
        <v/>
      </c>
      <c r="AF4214" s="195" t="str">
        <f t="shared" si="277"/>
        <v/>
      </c>
      <c r="AG4214" s="194" t="str">
        <f t="shared" si="278"/>
        <v/>
      </c>
      <c r="AH4214" s="194">
        <f>IF(AG4214="",0,IF(ISERROR(VLOOKUP(AG4214,AG$7:AG4213,1,FALSE)),1,0))</f>
        <v>0</v>
      </c>
      <c r="AI4214" s="194"/>
    </row>
    <row r="4215" spans="1:35" ht="16.5" customHeight="1">
      <c r="A4215" s="1"/>
      <c r="B4215" s="1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1"/>
      <c r="S4215" s="1"/>
      <c r="T4215" s="1"/>
      <c r="U4215" s="175">
        <f>IF(AND($X$5012&lt;&gt;" ",$X$5012&lt;&gt;0),IF(X4215=$X$5012,1+COUNTIF(U$7:U4214,"&gt;0"),0),0)</f>
        <v>0</v>
      </c>
      <c r="V4215" s="178" t="s">
        <v>4404</v>
      </c>
      <c r="W4215" s="130"/>
      <c r="X4215" s="131"/>
      <c r="Y4215" s="131"/>
      <c r="Z4215" s="206"/>
      <c r="AA4215" s="134"/>
      <c r="AB4215" s="174">
        <f>IF(AC4215="totale",SUMIF(AA$7:AA4215,"somma",Z$7:Z4215)-SUMIF(AC$7:AC4214,"totale",AB$7:AB4214),0)</f>
        <v>0</v>
      </c>
      <c r="AC4215" s="134"/>
      <c r="AD4215" s="194">
        <f t="shared" si="276"/>
        <v>0</v>
      </c>
      <c r="AE4215" s="124" t="str">
        <f t="shared" si="275"/>
        <v/>
      </c>
      <c r="AF4215" s="195" t="str">
        <f t="shared" si="277"/>
        <v/>
      </c>
      <c r="AG4215" s="194" t="str">
        <f t="shared" si="278"/>
        <v/>
      </c>
      <c r="AH4215" s="194">
        <f>IF(AG4215="",0,IF(ISERROR(VLOOKUP(AG4215,AG$7:AG4214,1,FALSE)),1,0))</f>
        <v>0</v>
      </c>
      <c r="AI4215" s="194"/>
    </row>
    <row r="4216" spans="1:35" ht="16.5" customHeight="1">
      <c r="A4216" s="1"/>
      <c r="B4216" s="1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R4216" s="1"/>
      <c r="S4216" s="1"/>
      <c r="T4216" s="1"/>
      <c r="U4216" s="175">
        <f>IF(AND($X$5012&lt;&gt;" ",$X$5012&lt;&gt;0),IF(X4216=$X$5012,1+COUNTIF(U$7:U4215,"&gt;0"),0),0)</f>
        <v>0</v>
      </c>
      <c r="V4216" s="178" t="s">
        <v>4405</v>
      </c>
      <c r="W4216" s="130"/>
      <c r="X4216" s="131"/>
      <c r="Y4216" s="131"/>
      <c r="Z4216" s="206"/>
      <c r="AA4216" s="134"/>
      <c r="AB4216" s="174">
        <f>IF(AC4216="totale",SUMIF(AA$7:AA4216,"somma",Z$7:Z4216)-SUMIF(AC$7:AC4215,"totale",AB$7:AB4215),0)</f>
        <v>0</v>
      </c>
      <c r="AC4216" s="134"/>
      <c r="AD4216" s="194">
        <f t="shared" si="276"/>
        <v>0</v>
      </c>
      <c r="AE4216" s="124" t="str">
        <f t="shared" si="275"/>
        <v/>
      </c>
      <c r="AF4216" s="195" t="str">
        <f t="shared" si="277"/>
        <v/>
      </c>
      <c r="AG4216" s="194" t="str">
        <f t="shared" si="278"/>
        <v/>
      </c>
      <c r="AH4216" s="194">
        <f>IF(AG4216="",0,IF(ISERROR(VLOOKUP(AG4216,AG$7:AG4215,1,FALSE)),1,0))</f>
        <v>0</v>
      </c>
      <c r="AI4216" s="194"/>
    </row>
    <row r="4217" spans="1:35" ht="16.5" customHeight="1">
      <c r="A4217" s="1"/>
      <c r="B4217" s="1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75">
        <f>IF(AND($X$5012&lt;&gt;" ",$X$5012&lt;&gt;0),IF(X4217=$X$5012,1+COUNTIF(U$7:U4216,"&gt;0"),0),0)</f>
        <v>0</v>
      </c>
      <c r="V4217" s="178" t="s">
        <v>4406</v>
      </c>
      <c r="W4217" s="130"/>
      <c r="X4217" s="131"/>
      <c r="Y4217" s="131"/>
      <c r="Z4217" s="206"/>
      <c r="AA4217" s="134"/>
      <c r="AB4217" s="174">
        <f>IF(AC4217="totale",SUMIF(AA$7:AA4217,"somma",Z$7:Z4217)-SUMIF(AC$7:AC4216,"totale",AB$7:AB4216),0)</f>
        <v>0</v>
      </c>
      <c r="AC4217" s="134"/>
      <c r="AD4217" s="194">
        <f t="shared" si="276"/>
        <v>0</v>
      </c>
      <c r="AE4217" s="124" t="str">
        <f t="shared" si="275"/>
        <v/>
      </c>
      <c r="AF4217" s="195" t="str">
        <f t="shared" si="277"/>
        <v/>
      </c>
      <c r="AG4217" s="194" t="str">
        <f t="shared" si="278"/>
        <v/>
      </c>
      <c r="AH4217" s="194">
        <f>IF(AG4217="",0,IF(ISERROR(VLOOKUP(AG4217,AG$7:AG4216,1,FALSE)),1,0))</f>
        <v>0</v>
      </c>
      <c r="AI4217" s="194"/>
    </row>
    <row r="4218" spans="1:35" ht="16.5" customHeight="1">
      <c r="A4218" s="1"/>
      <c r="B4218" s="1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1"/>
      <c r="S4218" s="1"/>
      <c r="T4218" s="1"/>
      <c r="U4218" s="175">
        <f>IF(AND($X$5012&lt;&gt;" ",$X$5012&lt;&gt;0),IF(X4218=$X$5012,1+COUNTIF(U$7:U4217,"&gt;0"),0),0)</f>
        <v>0</v>
      </c>
      <c r="V4218" s="178" t="s">
        <v>4407</v>
      </c>
      <c r="W4218" s="130"/>
      <c r="X4218" s="131"/>
      <c r="Y4218" s="131"/>
      <c r="Z4218" s="206"/>
      <c r="AA4218" s="134"/>
      <c r="AB4218" s="174">
        <f>IF(AC4218="totale",SUMIF(AA$7:AA4218,"somma",Z$7:Z4218)-SUMIF(AC$7:AC4217,"totale",AB$7:AB4217),0)</f>
        <v>0</v>
      </c>
      <c r="AC4218" s="134"/>
      <c r="AD4218" s="194">
        <f t="shared" si="276"/>
        <v>0</v>
      </c>
      <c r="AE4218" s="124" t="str">
        <f t="shared" si="275"/>
        <v/>
      </c>
      <c r="AF4218" s="195" t="str">
        <f t="shared" si="277"/>
        <v/>
      </c>
      <c r="AG4218" s="194" t="str">
        <f t="shared" si="278"/>
        <v/>
      </c>
      <c r="AH4218" s="194">
        <f>IF(AG4218="",0,IF(ISERROR(VLOOKUP(AG4218,AG$7:AG4217,1,FALSE)),1,0))</f>
        <v>0</v>
      </c>
      <c r="AI4218" s="194"/>
    </row>
    <row r="4219" spans="1:35" ht="16.5" customHeight="1">
      <c r="A4219" s="1"/>
      <c r="B4219" s="1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75">
        <f>IF(AND($X$5012&lt;&gt;" ",$X$5012&lt;&gt;0),IF(X4219=$X$5012,1+COUNTIF(U$7:U4218,"&gt;0"),0),0)</f>
        <v>0</v>
      </c>
      <c r="V4219" s="178" t="s">
        <v>4408</v>
      </c>
      <c r="W4219" s="130"/>
      <c r="X4219" s="131"/>
      <c r="Y4219" s="131"/>
      <c r="Z4219" s="206"/>
      <c r="AA4219" s="134"/>
      <c r="AB4219" s="174">
        <f>IF(AC4219="totale",SUMIF(AA$7:AA4219,"somma",Z$7:Z4219)-SUMIF(AC$7:AC4218,"totale",AB$7:AB4218),0)</f>
        <v>0</v>
      </c>
      <c r="AC4219" s="134"/>
      <c r="AD4219" s="194">
        <f t="shared" si="276"/>
        <v>0</v>
      </c>
      <c r="AE4219" s="124" t="str">
        <f t="shared" si="275"/>
        <v/>
      </c>
      <c r="AF4219" s="195" t="str">
        <f t="shared" si="277"/>
        <v/>
      </c>
      <c r="AG4219" s="194" t="str">
        <f t="shared" si="278"/>
        <v/>
      </c>
      <c r="AH4219" s="194">
        <f>IF(AG4219="",0,IF(ISERROR(VLOOKUP(AG4219,AG$7:AG4218,1,FALSE)),1,0))</f>
        <v>0</v>
      </c>
      <c r="AI4219" s="194"/>
    </row>
    <row r="4220" spans="1:35" ht="16.5" customHeight="1">
      <c r="A4220" s="1"/>
      <c r="B4220" s="1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75">
        <f>IF(AND($X$5012&lt;&gt;" ",$X$5012&lt;&gt;0),IF(X4220=$X$5012,1+COUNTIF(U$7:U4219,"&gt;0"),0),0)</f>
        <v>0</v>
      </c>
      <c r="V4220" s="178" t="s">
        <v>4409</v>
      </c>
      <c r="W4220" s="130"/>
      <c r="X4220" s="131"/>
      <c r="Y4220" s="131"/>
      <c r="Z4220" s="206"/>
      <c r="AA4220" s="134"/>
      <c r="AB4220" s="174">
        <f>IF(AC4220="totale",SUMIF(AA$7:AA4220,"somma",Z$7:Z4220)-SUMIF(AC$7:AC4219,"totale",AB$7:AB4219),0)</f>
        <v>0</v>
      </c>
      <c r="AC4220" s="134"/>
      <c r="AD4220" s="194">
        <f t="shared" si="276"/>
        <v>0</v>
      </c>
      <c r="AE4220" s="124" t="str">
        <f t="shared" si="275"/>
        <v/>
      </c>
      <c r="AF4220" s="195" t="str">
        <f t="shared" si="277"/>
        <v/>
      </c>
      <c r="AG4220" s="194" t="str">
        <f t="shared" si="278"/>
        <v/>
      </c>
      <c r="AH4220" s="194">
        <f>IF(AG4220="",0,IF(ISERROR(VLOOKUP(AG4220,AG$7:AG4219,1,FALSE)),1,0))</f>
        <v>0</v>
      </c>
      <c r="AI4220" s="194"/>
    </row>
    <row r="4221" spans="1:35" ht="16.5" customHeight="1">
      <c r="A4221" s="1"/>
      <c r="B4221" s="1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75">
        <f>IF(AND($X$5012&lt;&gt;" ",$X$5012&lt;&gt;0),IF(X4221=$X$5012,1+COUNTIF(U$7:U4220,"&gt;0"),0),0)</f>
        <v>0</v>
      </c>
      <c r="V4221" s="178" t="s">
        <v>4410</v>
      </c>
      <c r="W4221" s="130"/>
      <c r="X4221" s="131"/>
      <c r="Y4221" s="131"/>
      <c r="Z4221" s="206"/>
      <c r="AA4221" s="134"/>
      <c r="AB4221" s="174">
        <f>IF(AC4221="totale",SUMIF(AA$7:AA4221,"somma",Z$7:Z4221)-SUMIF(AC$7:AC4220,"totale",AB$7:AB4220),0)</f>
        <v>0</v>
      </c>
      <c r="AC4221" s="134"/>
      <c r="AD4221" s="194">
        <f t="shared" si="276"/>
        <v>0</v>
      </c>
      <c r="AE4221" s="124" t="str">
        <f t="shared" si="275"/>
        <v/>
      </c>
      <c r="AF4221" s="195" t="str">
        <f t="shared" si="277"/>
        <v/>
      </c>
      <c r="AG4221" s="194" t="str">
        <f t="shared" si="278"/>
        <v/>
      </c>
      <c r="AH4221" s="194">
        <f>IF(AG4221="",0,IF(ISERROR(VLOOKUP(AG4221,AG$7:AG4220,1,FALSE)),1,0))</f>
        <v>0</v>
      </c>
      <c r="AI4221" s="194"/>
    </row>
    <row r="4222" spans="1:35" ht="16.5" customHeight="1">
      <c r="A4222" s="1"/>
      <c r="B4222" s="1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  <c r="T4222" s="1"/>
      <c r="U4222" s="175">
        <f>IF(AND($X$5012&lt;&gt;" ",$X$5012&lt;&gt;0),IF(X4222=$X$5012,1+COUNTIF(U$7:U4221,"&gt;0"),0),0)</f>
        <v>0</v>
      </c>
      <c r="V4222" s="178" t="s">
        <v>4411</v>
      </c>
      <c r="W4222" s="130"/>
      <c r="X4222" s="131"/>
      <c r="Y4222" s="131"/>
      <c r="Z4222" s="206"/>
      <c r="AA4222" s="134"/>
      <c r="AB4222" s="174">
        <f>IF(AC4222="totale",SUMIF(AA$7:AA4222,"somma",Z$7:Z4222)-SUMIF(AC$7:AC4221,"totale",AB$7:AB4221),0)</f>
        <v>0</v>
      </c>
      <c r="AC4222" s="134"/>
      <c r="AD4222" s="194">
        <f t="shared" si="276"/>
        <v>0</v>
      </c>
      <c r="AE4222" s="124" t="str">
        <f t="shared" si="275"/>
        <v/>
      </c>
      <c r="AF4222" s="195" t="str">
        <f t="shared" si="277"/>
        <v/>
      </c>
      <c r="AG4222" s="194" t="str">
        <f t="shared" si="278"/>
        <v/>
      </c>
      <c r="AH4222" s="194">
        <f>IF(AG4222="",0,IF(ISERROR(VLOOKUP(AG4222,AG$7:AG4221,1,FALSE)),1,0))</f>
        <v>0</v>
      </c>
      <c r="AI4222" s="194"/>
    </row>
    <row r="4223" spans="1:35" ht="16.5" customHeight="1">
      <c r="A4223" s="1"/>
      <c r="B4223" s="1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75">
        <f>IF(AND($X$5012&lt;&gt;" ",$X$5012&lt;&gt;0),IF(X4223=$X$5012,1+COUNTIF(U$7:U4222,"&gt;0"),0),0)</f>
        <v>0</v>
      </c>
      <c r="V4223" s="178" t="s">
        <v>4412</v>
      </c>
      <c r="W4223" s="130"/>
      <c r="X4223" s="131"/>
      <c r="Y4223" s="131"/>
      <c r="Z4223" s="206"/>
      <c r="AA4223" s="134"/>
      <c r="AB4223" s="174">
        <f>IF(AC4223="totale",SUMIF(AA$7:AA4223,"somma",Z$7:Z4223)-SUMIF(AC$7:AC4222,"totale",AB$7:AB4222),0)</f>
        <v>0</v>
      </c>
      <c r="AC4223" s="134"/>
      <c r="AD4223" s="194">
        <f t="shared" si="276"/>
        <v>0</v>
      </c>
      <c r="AE4223" s="124" t="str">
        <f t="shared" si="275"/>
        <v/>
      </c>
      <c r="AF4223" s="195" t="str">
        <f t="shared" si="277"/>
        <v/>
      </c>
      <c r="AG4223" s="194" t="str">
        <f t="shared" si="278"/>
        <v/>
      </c>
      <c r="AH4223" s="194">
        <f>IF(AG4223="",0,IF(ISERROR(VLOOKUP(AG4223,AG$7:AG4222,1,FALSE)),1,0))</f>
        <v>0</v>
      </c>
      <c r="AI4223" s="194"/>
    </row>
    <row r="4224" spans="1:35" ht="16.5" customHeight="1">
      <c r="A4224" s="1"/>
      <c r="B4224" s="1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S4224" s="1"/>
      <c r="T4224" s="1"/>
      <c r="U4224" s="175">
        <f>IF(AND($X$5012&lt;&gt;" ",$X$5012&lt;&gt;0),IF(X4224=$X$5012,1+COUNTIF(U$7:U4223,"&gt;0"),0),0)</f>
        <v>0</v>
      </c>
      <c r="V4224" s="178" t="s">
        <v>4413</v>
      </c>
      <c r="W4224" s="130"/>
      <c r="X4224" s="131"/>
      <c r="Y4224" s="131"/>
      <c r="Z4224" s="206"/>
      <c r="AA4224" s="134"/>
      <c r="AB4224" s="174">
        <f>IF(AC4224="totale",SUMIF(AA$7:AA4224,"somma",Z$7:Z4224)-SUMIF(AC$7:AC4223,"totale",AB$7:AB4223),0)</f>
        <v>0</v>
      </c>
      <c r="AC4224" s="134"/>
      <c r="AD4224" s="194">
        <f t="shared" si="276"/>
        <v>0</v>
      </c>
      <c r="AE4224" s="124" t="str">
        <f t="shared" si="275"/>
        <v/>
      </c>
      <c r="AF4224" s="195" t="str">
        <f t="shared" si="277"/>
        <v/>
      </c>
      <c r="AG4224" s="194" t="str">
        <f t="shared" si="278"/>
        <v/>
      </c>
      <c r="AH4224" s="194">
        <f>IF(AG4224="",0,IF(ISERROR(VLOOKUP(AG4224,AG$7:AG4223,1,FALSE)),1,0))</f>
        <v>0</v>
      </c>
      <c r="AI4224" s="194"/>
    </row>
    <row r="4225" spans="1:35" ht="16.5" customHeight="1">
      <c r="A4225" s="1"/>
      <c r="B4225" s="1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  <c r="T4225" s="1"/>
      <c r="U4225" s="175">
        <f>IF(AND($X$5012&lt;&gt;" ",$X$5012&lt;&gt;0),IF(X4225=$X$5012,1+COUNTIF(U$7:U4224,"&gt;0"),0),0)</f>
        <v>0</v>
      </c>
      <c r="V4225" s="178" t="s">
        <v>4414</v>
      </c>
      <c r="W4225" s="130"/>
      <c r="X4225" s="131"/>
      <c r="Y4225" s="131"/>
      <c r="Z4225" s="206"/>
      <c r="AA4225" s="134"/>
      <c r="AB4225" s="174">
        <f>IF(AC4225="totale",SUMIF(AA$7:AA4225,"somma",Z$7:Z4225)-SUMIF(AC$7:AC4224,"totale",AB$7:AB4224),0)</f>
        <v>0</v>
      </c>
      <c r="AC4225" s="134"/>
      <c r="AD4225" s="194">
        <f t="shared" si="276"/>
        <v>0</v>
      </c>
      <c r="AE4225" s="124" t="str">
        <f t="shared" si="275"/>
        <v/>
      </c>
      <c r="AF4225" s="195" t="str">
        <f t="shared" si="277"/>
        <v/>
      </c>
      <c r="AG4225" s="194" t="str">
        <f t="shared" si="278"/>
        <v/>
      </c>
      <c r="AH4225" s="194">
        <f>IF(AG4225="",0,IF(ISERROR(VLOOKUP(AG4225,AG$7:AG4224,1,FALSE)),1,0))</f>
        <v>0</v>
      </c>
      <c r="AI4225" s="194"/>
    </row>
    <row r="4226" spans="1:35" ht="16.5" customHeight="1">
      <c r="A4226" s="1"/>
      <c r="B4226" s="1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75">
        <f>IF(AND($X$5012&lt;&gt;" ",$X$5012&lt;&gt;0),IF(X4226=$X$5012,1+COUNTIF(U$7:U4225,"&gt;0"),0),0)</f>
        <v>0</v>
      </c>
      <c r="V4226" s="178" t="s">
        <v>4415</v>
      </c>
      <c r="W4226" s="130"/>
      <c r="X4226" s="131"/>
      <c r="Y4226" s="131"/>
      <c r="Z4226" s="206"/>
      <c r="AA4226" s="134"/>
      <c r="AB4226" s="174">
        <f>IF(AC4226="totale",SUMIF(AA$7:AA4226,"somma",Z$7:Z4226)-SUMIF(AC$7:AC4225,"totale",AB$7:AB4225),0)</f>
        <v>0</v>
      </c>
      <c r="AC4226" s="134"/>
      <c r="AD4226" s="194">
        <f t="shared" si="276"/>
        <v>0</v>
      </c>
      <c r="AE4226" s="124" t="str">
        <f t="shared" si="275"/>
        <v/>
      </c>
      <c r="AF4226" s="195" t="str">
        <f t="shared" si="277"/>
        <v/>
      </c>
      <c r="AG4226" s="194" t="str">
        <f t="shared" si="278"/>
        <v/>
      </c>
      <c r="AH4226" s="194">
        <f>IF(AG4226="",0,IF(ISERROR(VLOOKUP(AG4226,AG$7:AG4225,1,FALSE)),1,0))</f>
        <v>0</v>
      </c>
      <c r="AI4226" s="194"/>
    </row>
    <row r="4227" spans="1:35" ht="16.5" customHeight="1">
      <c r="A4227" s="1"/>
      <c r="B4227" s="1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75">
        <f>IF(AND($X$5012&lt;&gt;" ",$X$5012&lt;&gt;0),IF(X4227=$X$5012,1+COUNTIF(U$7:U4226,"&gt;0"),0),0)</f>
        <v>0</v>
      </c>
      <c r="V4227" s="178" t="s">
        <v>4416</v>
      </c>
      <c r="W4227" s="130"/>
      <c r="X4227" s="131"/>
      <c r="Y4227" s="131"/>
      <c r="Z4227" s="206"/>
      <c r="AA4227" s="134"/>
      <c r="AB4227" s="174">
        <f>IF(AC4227="totale",SUMIF(AA$7:AA4227,"somma",Z$7:Z4227)-SUMIF(AC$7:AC4226,"totale",AB$7:AB4226),0)</f>
        <v>0</v>
      </c>
      <c r="AC4227" s="134"/>
      <c r="AD4227" s="194">
        <f t="shared" si="276"/>
        <v>0</v>
      </c>
      <c r="AE4227" s="124" t="str">
        <f t="shared" si="275"/>
        <v/>
      </c>
      <c r="AF4227" s="195" t="str">
        <f t="shared" si="277"/>
        <v/>
      </c>
      <c r="AG4227" s="194" t="str">
        <f t="shared" si="278"/>
        <v/>
      </c>
      <c r="AH4227" s="194">
        <f>IF(AG4227="",0,IF(ISERROR(VLOOKUP(AG4227,AG$7:AG4226,1,FALSE)),1,0))</f>
        <v>0</v>
      </c>
      <c r="AI4227" s="194"/>
    </row>
    <row r="4228" spans="1:35" ht="16.5" customHeight="1">
      <c r="A4228" s="1"/>
      <c r="B4228" s="1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75">
        <f>IF(AND($X$5012&lt;&gt;" ",$X$5012&lt;&gt;0),IF(X4228=$X$5012,1+COUNTIF(U$7:U4227,"&gt;0"),0),0)</f>
        <v>0</v>
      </c>
      <c r="V4228" s="178" t="s">
        <v>4417</v>
      </c>
      <c r="W4228" s="130"/>
      <c r="X4228" s="131"/>
      <c r="Y4228" s="131"/>
      <c r="Z4228" s="206"/>
      <c r="AA4228" s="134"/>
      <c r="AB4228" s="174">
        <f>IF(AC4228="totale",SUMIF(AA$7:AA4228,"somma",Z$7:Z4228)-SUMIF(AC$7:AC4227,"totale",AB$7:AB4227),0)</f>
        <v>0</v>
      </c>
      <c r="AC4228" s="134"/>
      <c r="AD4228" s="194">
        <f t="shared" si="276"/>
        <v>0</v>
      </c>
      <c r="AE4228" s="124" t="str">
        <f t="shared" si="275"/>
        <v/>
      </c>
      <c r="AF4228" s="195" t="str">
        <f t="shared" si="277"/>
        <v/>
      </c>
      <c r="AG4228" s="194" t="str">
        <f t="shared" si="278"/>
        <v/>
      </c>
      <c r="AH4228" s="194">
        <f>IF(AG4228="",0,IF(ISERROR(VLOOKUP(AG4228,AG$7:AG4227,1,FALSE)),1,0))</f>
        <v>0</v>
      </c>
      <c r="AI4228" s="194"/>
    </row>
    <row r="4229" spans="1:35" ht="16.5" customHeight="1">
      <c r="A4229" s="1"/>
      <c r="B4229" s="1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75">
        <f>IF(AND($X$5012&lt;&gt;" ",$X$5012&lt;&gt;0),IF(X4229=$X$5012,1+COUNTIF(U$7:U4228,"&gt;0"),0),0)</f>
        <v>0</v>
      </c>
      <c r="V4229" s="178" t="s">
        <v>4418</v>
      </c>
      <c r="W4229" s="130"/>
      <c r="X4229" s="131"/>
      <c r="Y4229" s="131"/>
      <c r="Z4229" s="206"/>
      <c r="AA4229" s="134"/>
      <c r="AB4229" s="174">
        <f>IF(AC4229="totale",SUMIF(AA$7:AA4229,"somma",Z$7:Z4229)-SUMIF(AC$7:AC4228,"totale",AB$7:AB4228),0)</f>
        <v>0</v>
      </c>
      <c r="AC4229" s="134"/>
      <c r="AD4229" s="194">
        <f t="shared" si="276"/>
        <v>0</v>
      </c>
      <c r="AE4229" s="124" t="str">
        <f t="shared" si="275"/>
        <v/>
      </c>
      <c r="AF4229" s="195" t="str">
        <f t="shared" si="277"/>
        <v/>
      </c>
      <c r="AG4229" s="194" t="str">
        <f t="shared" si="278"/>
        <v/>
      </c>
      <c r="AH4229" s="194">
        <f>IF(AG4229="",0,IF(ISERROR(VLOOKUP(AG4229,AG$7:AG4228,1,FALSE)),1,0))</f>
        <v>0</v>
      </c>
      <c r="AI4229" s="194"/>
    </row>
    <row r="4230" spans="1:35" ht="16.5" customHeight="1">
      <c r="A4230" s="1"/>
      <c r="B4230" s="1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75">
        <f>IF(AND($X$5012&lt;&gt;" ",$X$5012&lt;&gt;0),IF(X4230=$X$5012,1+COUNTIF(U$7:U4229,"&gt;0"),0),0)</f>
        <v>0</v>
      </c>
      <c r="V4230" s="178" t="s">
        <v>4419</v>
      </c>
      <c r="W4230" s="130"/>
      <c r="X4230" s="131"/>
      <c r="Y4230" s="131"/>
      <c r="Z4230" s="206"/>
      <c r="AA4230" s="134"/>
      <c r="AB4230" s="174">
        <f>IF(AC4230="totale",SUMIF(AA$7:AA4230,"somma",Z$7:Z4230)-SUMIF(AC$7:AC4229,"totale",AB$7:AB4229),0)</f>
        <v>0</v>
      </c>
      <c r="AC4230" s="134"/>
      <c r="AD4230" s="194">
        <f t="shared" si="276"/>
        <v>0</v>
      </c>
      <c r="AE4230" s="124" t="str">
        <f t="shared" ref="AE4230:AE4293" si="279">IF(W4230&gt;0,CONCATENATE(MONTH(W4230)&amp;X4230),"")</f>
        <v/>
      </c>
      <c r="AF4230" s="195" t="str">
        <f t="shared" si="277"/>
        <v/>
      </c>
      <c r="AG4230" s="194" t="str">
        <f t="shared" si="278"/>
        <v/>
      </c>
      <c r="AH4230" s="194">
        <f>IF(AG4230="",0,IF(ISERROR(VLOOKUP(AG4230,AG$7:AG4229,1,FALSE)),1,0))</f>
        <v>0</v>
      </c>
      <c r="AI4230" s="194"/>
    </row>
    <row r="4231" spans="1:35" ht="16.5" customHeight="1">
      <c r="A4231" s="1"/>
      <c r="B4231" s="1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75">
        <f>IF(AND($X$5012&lt;&gt;" ",$X$5012&lt;&gt;0),IF(X4231=$X$5012,1+COUNTIF(U$7:U4230,"&gt;0"),0),0)</f>
        <v>0</v>
      </c>
      <c r="V4231" s="178" t="s">
        <v>4420</v>
      </c>
      <c r="W4231" s="130"/>
      <c r="X4231" s="131"/>
      <c r="Y4231" s="131"/>
      <c r="Z4231" s="206"/>
      <c r="AA4231" s="134"/>
      <c r="AB4231" s="174">
        <f>IF(AC4231="totale",SUMIF(AA$7:AA4231,"somma",Z$7:Z4231)-SUMIF(AC$7:AC4230,"totale",AB$7:AB4230),0)</f>
        <v>0</v>
      </c>
      <c r="AC4231" s="134"/>
      <c r="AD4231" s="194">
        <f t="shared" si="276"/>
        <v>0</v>
      </c>
      <c r="AE4231" s="124" t="str">
        <f t="shared" si="279"/>
        <v/>
      </c>
      <c r="AF4231" s="195" t="str">
        <f t="shared" si="277"/>
        <v/>
      </c>
      <c r="AG4231" s="194" t="str">
        <f t="shared" si="278"/>
        <v/>
      </c>
      <c r="AH4231" s="194">
        <f>IF(AG4231="",0,IF(ISERROR(VLOOKUP(AG4231,AG$7:AG4230,1,FALSE)),1,0))</f>
        <v>0</v>
      </c>
      <c r="AI4231" s="194"/>
    </row>
    <row r="4232" spans="1:35" ht="16.5" customHeight="1">
      <c r="A4232" s="1"/>
      <c r="B4232" s="1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75">
        <f>IF(AND($X$5012&lt;&gt;" ",$X$5012&lt;&gt;0),IF(X4232=$X$5012,1+COUNTIF(U$7:U4231,"&gt;0"),0),0)</f>
        <v>0</v>
      </c>
      <c r="V4232" s="178" t="s">
        <v>4421</v>
      </c>
      <c r="W4232" s="130"/>
      <c r="X4232" s="131"/>
      <c r="Y4232" s="131"/>
      <c r="Z4232" s="206"/>
      <c r="AA4232" s="134"/>
      <c r="AB4232" s="174">
        <f>IF(AC4232="totale",SUMIF(AA$7:AA4232,"somma",Z$7:Z4232)-SUMIF(AC$7:AC4231,"totale",AB$7:AB4231),0)</f>
        <v>0</v>
      </c>
      <c r="AC4232" s="134"/>
      <c r="AD4232" s="194">
        <f t="shared" ref="AD4232:AD4295" si="280">IF(ISBLANK(X4232),0,VLOOKUP(X4232,$B$8:$E$57,1,FALSE))</f>
        <v>0</v>
      </c>
      <c r="AE4232" s="124" t="str">
        <f t="shared" si="279"/>
        <v/>
      </c>
      <c r="AF4232" s="195" t="str">
        <f t="shared" ref="AF4232:AF4295" si="281">IF(OR(AND(Z4232&lt;&gt;0,ISBLANK(X4232)),ISERROR(AD4232)),"ERR","")</f>
        <v/>
      </c>
      <c r="AG4232" s="194" t="str">
        <f t="shared" si="278"/>
        <v/>
      </c>
      <c r="AH4232" s="194">
        <f>IF(AG4232="",0,IF(ISERROR(VLOOKUP(AG4232,AG$7:AG4231,1,FALSE)),1,0))</f>
        <v>0</v>
      </c>
      <c r="AI4232" s="194"/>
    </row>
    <row r="4233" spans="1:35" ht="16.5" customHeight="1">
      <c r="A4233" s="1"/>
      <c r="B4233" s="1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S4233" s="1"/>
      <c r="T4233" s="1"/>
      <c r="U4233" s="175">
        <f>IF(AND($X$5012&lt;&gt;" ",$X$5012&lt;&gt;0),IF(X4233=$X$5012,1+COUNTIF(U$7:U4232,"&gt;0"),0),0)</f>
        <v>0</v>
      </c>
      <c r="V4233" s="178" t="s">
        <v>4422</v>
      </c>
      <c r="W4233" s="130"/>
      <c r="X4233" s="131"/>
      <c r="Y4233" s="131"/>
      <c r="Z4233" s="206"/>
      <c r="AA4233" s="134"/>
      <c r="AB4233" s="174">
        <f>IF(AC4233="totale",SUMIF(AA$7:AA4233,"somma",Z$7:Z4233)-SUMIF(AC$7:AC4232,"totale",AB$7:AB4232),0)</f>
        <v>0</v>
      </c>
      <c r="AC4233" s="134"/>
      <c r="AD4233" s="194">
        <f t="shared" si="280"/>
        <v>0</v>
      </c>
      <c r="AE4233" s="124" t="str">
        <f t="shared" si="279"/>
        <v/>
      </c>
      <c r="AF4233" s="195" t="str">
        <f t="shared" si="281"/>
        <v/>
      </c>
      <c r="AG4233" s="194" t="str">
        <f t="shared" si="278"/>
        <v/>
      </c>
      <c r="AH4233" s="194">
        <f>IF(AG4233="",0,IF(ISERROR(VLOOKUP(AG4233,AG$7:AG4232,1,FALSE)),1,0))</f>
        <v>0</v>
      </c>
      <c r="AI4233" s="194"/>
    </row>
    <row r="4234" spans="1:35" ht="16.5" customHeight="1">
      <c r="A4234" s="1"/>
      <c r="B4234" s="1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75">
        <f>IF(AND($X$5012&lt;&gt;" ",$X$5012&lt;&gt;0),IF(X4234=$X$5012,1+COUNTIF(U$7:U4233,"&gt;0"),0),0)</f>
        <v>0</v>
      </c>
      <c r="V4234" s="178" t="s">
        <v>4423</v>
      </c>
      <c r="W4234" s="130"/>
      <c r="X4234" s="131"/>
      <c r="Y4234" s="131"/>
      <c r="Z4234" s="206"/>
      <c r="AA4234" s="134"/>
      <c r="AB4234" s="174">
        <f>IF(AC4234="totale",SUMIF(AA$7:AA4234,"somma",Z$7:Z4234)-SUMIF(AC$7:AC4233,"totale",AB$7:AB4233),0)</f>
        <v>0</v>
      </c>
      <c r="AC4234" s="134"/>
      <c r="AD4234" s="194">
        <f t="shared" si="280"/>
        <v>0</v>
      </c>
      <c r="AE4234" s="124" t="str">
        <f t="shared" si="279"/>
        <v/>
      </c>
      <c r="AF4234" s="195" t="str">
        <f t="shared" si="281"/>
        <v/>
      </c>
      <c r="AG4234" s="194" t="str">
        <f t="shared" ref="AG4234:AG4297" si="282">IF(W4234&gt;0,CONCATENATE(MONTH(W4234),"-",YEAR(W4234)),"")</f>
        <v/>
      </c>
      <c r="AH4234" s="194">
        <f>IF(AG4234="",0,IF(ISERROR(VLOOKUP(AG4234,AG$7:AG4233,1,FALSE)),1,0))</f>
        <v>0</v>
      </c>
      <c r="AI4234" s="194"/>
    </row>
    <row r="4235" spans="1:35" ht="16.5" customHeight="1">
      <c r="A4235" s="1"/>
      <c r="B4235" s="1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75">
        <f>IF(AND($X$5012&lt;&gt;" ",$X$5012&lt;&gt;0),IF(X4235=$X$5012,1+COUNTIF(U$7:U4234,"&gt;0"),0),0)</f>
        <v>0</v>
      </c>
      <c r="V4235" s="178" t="s">
        <v>4424</v>
      </c>
      <c r="W4235" s="130"/>
      <c r="X4235" s="131"/>
      <c r="Y4235" s="131"/>
      <c r="Z4235" s="206"/>
      <c r="AA4235" s="134"/>
      <c r="AB4235" s="174">
        <f>IF(AC4235="totale",SUMIF(AA$7:AA4235,"somma",Z$7:Z4235)-SUMIF(AC$7:AC4234,"totale",AB$7:AB4234),0)</f>
        <v>0</v>
      </c>
      <c r="AC4235" s="134"/>
      <c r="AD4235" s="194">
        <f t="shared" si="280"/>
        <v>0</v>
      </c>
      <c r="AE4235" s="124" t="str">
        <f t="shared" si="279"/>
        <v/>
      </c>
      <c r="AF4235" s="195" t="str">
        <f t="shared" si="281"/>
        <v/>
      </c>
      <c r="AG4235" s="194" t="str">
        <f t="shared" si="282"/>
        <v/>
      </c>
      <c r="AH4235" s="194">
        <f>IF(AG4235="",0,IF(ISERROR(VLOOKUP(AG4235,AG$7:AG4234,1,FALSE)),1,0))</f>
        <v>0</v>
      </c>
      <c r="AI4235" s="194"/>
    </row>
    <row r="4236" spans="1:35" ht="16.5" customHeight="1">
      <c r="A4236" s="1"/>
      <c r="B4236" s="1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75">
        <f>IF(AND($X$5012&lt;&gt;" ",$X$5012&lt;&gt;0),IF(X4236=$X$5012,1+COUNTIF(U$7:U4235,"&gt;0"),0),0)</f>
        <v>0</v>
      </c>
      <c r="V4236" s="178" t="s">
        <v>4425</v>
      </c>
      <c r="W4236" s="130"/>
      <c r="X4236" s="131"/>
      <c r="Y4236" s="131"/>
      <c r="Z4236" s="206"/>
      <c r="AA4236" s="134"/>
      <c r="AB4236" s="174">
        <f>IF(AC4236="totale",SUMIF(AA$7:AA4236,"somma",Z$7:Z4236)-SUMIF(AC$7:AC4235,"totale",AB$7:AB4235),0)</f>
        <v>0</v>
      </c>
      <c r="AC4236" s="134"/>
      <c r="AD4236" s="194">
        <f t="shared" si="280"/>
        <v>0</v>
      </c>
      <c r="AE4236" s="124" t="str">
        <f t="shared" si="279"/>
        <v/>
      </c>
      <c r="AF4236" s="195" t="str">
        <f t="shared" si="281"/>
        <v/>
      </c>
      <c r="AG4236" s="194" t="str">
        <f t="shared" si="282"/>
        <v/>
      </c>
      <c r="AH4236" s="194">
        <f>IF(AG4236="",0,IF(ISERROR(VLOOKUP(AG4236,AG$7:AG4235,1,FALSE)),1,0))</f>
        <v>0</v>
      </c>
      <c r="AI4236" s="194"/>
    </row>
    <row r="4237" spans="1:35" ht="16.5" customHeight="1">
      <c r="A4237" s="1"/>
      <c r="B4237" s="1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75">
        <f>IF(AND($X$5012&lt;&gt;" ",$X$5012&lt;&gt;0),IF(X4237=$X$5012,1+COUNTIF(U$7:U4236,"&gt;0"),0),0)</f>
        <v>0</v>
      </c>
      <c r="V4237" s="178" t="s">
        <v>4426</v>
      </c>
      <c r="W4237" s="130"/>
      <c r="X4237" s="131"/>
      <c r="Y4237" s="131"/>
      <c r="Z4237" s="206"/>
      <c r="AA4237" s="134"/>
      <c r="AB4237" s="174">
        <f>IF(AC4237="totale",SUMIF(AA$7:AA4237,"somma",Z$7:Z4237)-SUMIF(AC$7:AC4236,"totale",AB$7:AB4236),0)</f>
        <v>0</v>
      </c>
      <c r="AC4237" s="134"/>
      <c r="AD4237" s="194">
        <f t="shared" si="280"/>
        <v>0</v>
      </c>
      <c r="AE4237" s="124" t="str">
        <f t="shared" si="279"/>
        <v/>
      </c>
      <c r="AF4237" s="195" t="str">
        <f t="shared" si="281"/>
        <v/>
      </c>
      <c r="AG4237" s="194" t="str">
        <f t="shared" si="282"/>
        <v/>
      </c>
      <c r="AH4237" s="194">
        <f>IF(AG4237="",0,IF(ISERROR(VLOOKUP(AG4237,AG$7:AG4236,1,FALSE)),1,0))</f>
        <v>0</v>
      </c>
      <c r="AI4237" s="194"/>
    </row>
    <row r="4238" spans="1:35" ht="16.5" customHeight="1">
      <c r="A4238" s="1"/>
      <c r="B4238" s="1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  <c r="T4238" s="1"/>
      <c r="U4238" s="175">
        <f>IF(AND($X$5012&lt;&gt;" ",$X$5012&lt;&gt;0),IF(X4238=$X$5012,1+COUNTIF(U$7:U4237,"&gt;0"),0),0)</f>
        <v>0</v>
      </c>
      <c r="V4238" s="178" t="s">
        <v>4427</v>
      </c>
      <c r="W4238" s="130"/>
      <c r="X4238" s="131"/>
      <c r="Y4238" s="131"/>
      <c r="Z4238" s="206"/>
      <c r="AA4238" s="134"/>
      <c r="AB4238" s="174">
        <f>IF(AC4238="totale",SUMIF(AA$7:AA4238,"somma",Z$7:Z4238)-SUMIF(AC$7:AC4237,"totale",AB$7:AB4237),0)</f>
        <v>0</v>
      </c>
      <c r="AC4238" s="134"/>
      <c r="AD4238" s="194">
        <f t="shared" si="280"/>
        <v>0</v>
      </c>
      <c r="AE4238" s="124" t="str">
        <f t="shared" si="279"/>
        <v/>
      </c>
      <c r="AF4238" s="195" t="str">
        <f t="shared" si="281"/>
        <v/>
      </c>
      <c r="AG4238" s="194" t="str">
        <f t="shared" si="282"/>
        <v/>
      </c>
      <c r="AH4238" s="194">
        <f>IF(AG4238="",0,IF(ISERROR(VLOOKUP(AG4238,AG$7:AG4237,1,FALSE)),1,0))</f>
        <v>0</v>
      </c>
      <c r="AI4238" s="194"/>
    </row>
    <row r="4239" spans="1:35" ht="16.5" customHeight="1">
      <c r="A4239" s="1"/>
      <c r="B4239" s="1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75">
        <f>IF(AND($X$5012&lt;&gt;" ",$X$5012&lt;&gt;0),IF(X4239=$X$5012,1+COUNTIF(U$7:U4238,"&gt;0"),0),0)</f>
        <v>0</v>
      </c>
      <c r="V4239" s="178" t="s">
        <v>4428</v>
      </c>
      <c r="W4239" s="130"/>
      <c r="X4239" s="131"/>
      <c r="Y4239" s="131"/>
      <c r="Z4239" s="206"/>
      <c r="AA4239" s="134"/>
      <c r="AB4239" s="174">
        <f>IF(AC4239="totale",SUMIF(AA$7:AA4239,"somma",Z$7:Z4239)-SUMIF(AC$7:AC4238,"totale",AB$7:AB4238),0)</f>
        <v>0</v>
      </c>
      <c r="AC4239" s="134"/>
      <c r="AD4239" s="194">
        <f t="shared" si="280"/>
        <v>0</v>
      </c>
      <c r="AE4239" s="124" t="str">
        <f t="shared" si="279"/>
        <v/>
      </c>
      <c r="AF4239" s="195" t="str">
        <f t="shared" si="281"/>
        <v/>
      </c>
      <c r="AG4239" s="194" t="str">
        <f t="shared" si="282"/>
        <v/>
      </c>
      <c r="AH4239" s="194">
        <f>IF(AG4239="",0,IF(ISERROR(VLOOKUP(AG4239,AG$7:AG4238,1,FALSE)),1,0))</f>
        <v>0</v>
      </c>
      <c r="AI4239" s="194"/>
    </row>
    <row r="4240" spans="1:35" ht="16.5" customHeight="1">
      <c r="A4240" s="1"/>
      <c r="B4240" s="1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75">
        <f>IF(AND($X$5012&lt;&gt;" ",$X$5012&lt;&gt;0),IF(X4240=$X$5012,1+COUNTIF(U$7:U4239,"&gt;0"),0),0)</f>
        <v>0</v>
      </c>
      <c r="V4240" s="178" t="s">
        <v>4429</v>
      </c>
      <c r="W4240" s="130"/>
      <c r="X4240" s="131"/>
      <c r="Y4240" s="131"/>
      <c r="Z4240" s="206"/>
      <c r="AA4240" s="134"/>
      <c r="AB4240" s="174">
        <f>IF(AC4240="totale",SUMIF(AA$7:AA4240,"somma",Z$7:Z4240)-SUMIF(AC$7:AC4239,"totale",AB$7:AB4239),0)</f>
        <v>0</v>
      </c>
      <c r="AC4240" s="134"/>
      <c r="AD4240" s="194">
        <f t="shared" si="280"/>
        <v>0</v>
      </c>
      <c r="AE4240" s="124" t="str">
        <f t="shared" si="279"/>
        <v/>
      </c>
      <c r="AF4240" s="195" t="str">
        <f t="shared" si="281"/>
        <v/>
      </c>
      <c r="AG4240" s="194" t="str">
        <f t="shared" si="282"/>
        <v/>
      </c>
      <c r="AH4240" s="194">
        <f>IF(AG4240="",0,IF(ISERROR(VLOOKUP(AG4240,AG$7:AG4239,1,FALSE)),1,0))</f>
        <v>0</v>
      </c>
      <c r="AI4240" s="194"/>
    </row>
    <row r="4241" spans="1:35" ht="16.5" customHeight="1">
      <c r="A4241" s="1"/>
      <c r="B4241" s="1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75">
        <f>IF(AND($X$5012&lt;&gt;" ",$X$5012&lt;&gt;0),IF(X4241=$X$5012,1+COUNTIF(U$7:U4240,"&gt;0"),0),0)</f>
        <v>0</v>
      </c>
      <c r="V4241" s="178" t="s">
        <v>4430</v>
      </c>
      <c r="W4241" s="130"/>
      <c r="X4241" s="131"/>
      <c r="Y4241" s="131"/>
      <c r="Z4241" s="206"/>
      <c r="AA4241" s="134"/>
      <c r="AB4241" s="174">
        <f>IF(AC4241="totale",SUMIF(AA$7:AA4241,"somma",Z$7:Z4241)-SUMIF(AC$7:AC4240,"totale",AB$7:AB4240),0)</f>
        <v>0</v>
      </c>
      <c r="AC4241" s="134"/>
      <c r="AD4241" s="194">
        <f t="shared" si="280"/>
        <v>0</v>
      </c>
      <c r="AE4241" s="124" t="str">
        <f t="shared" si="279"/>
        <v/>
      </c>
      <c r="AF4241" s="195" t="str">
        <f t="shared" si="281"/>
        <v/>
      </c>
      <c r="AG4241" s="194" t="str">
        <f t="shared" si="282"/>
        <v/>
      </c>
      <c r="AH4241" s="194">
        <f>IF(AG4241="",0,IF(ISERROR(VLOOKUP(AG4241,AG$7:AG4240,1,FALSE)),1,0))</f>
        <v>0</v>
      </c>
      <c r="AI4241" s="194"/>
    </row>
    <row r="4242" spans="1:35" ht="16.5" customHeight="1">
      <c r="A4242" s="1"/>
      <c r="B4242" s="1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75">
        <f>IF(AND($X$5012&lt;&gt;" ",$X$5012&lt;&gt;0),IF(X4242=$X$5012,1+COUNTIF(U$7:U4241,"&gt;0"),0),0)</f>
        <v>0</v>
      </c>
      <c r="V4242" s="178" t="s">
        <v>4431</v>
      </c>
      <c r="W4242" s="130"/>
      <c r="X4242" s="131"/>
      <c r="Y4242" s="131"/>
      <c r="Z4242" s="206"/>
      <c r="AA4242" s="134"/>
      <c r="AB4242" s="174">
        <f>IF(AC4242="totale",SUMIF(AA$7:AA4242,"somma",Z$7:Z4242)-SUMIF(AC$7:AC4241,"totale",AB$7:AB4241),0)</f>
        <v>0</v>
      </c>
      <c r="AC4242" s="134"/>
      <c r="AD4242" s="194">
        <f t="shared" si="280"/>
        <v>0</v>
      </c>
      <c r="AE4242" s="124" t="str">
        <f t="shared" si="279"/>
        <v/>
      </c>
      <c r="AF4242" s="195" t="str">
        <f t="shared" si="281"/>
        <v/>
      </c>
      <c r="AG4242" s="194" t="str">
        <f t="shared" si="282"/>
        <v/>
      </c>
      <c r="AH4242" s="194">
        <f>IF(AG4242="",0,IF(ISERROR(VLOOKUP(AG4242,AG$7:AG4241,1,FALSE)),1,0))</f>
        <v>0</v>
      </c>
      <c r="AI4242" s="194"/>
    </row>
    <row r="4243" spans="1:35" ht="16.5" customHeight="1">
      <c r="A4243" s="1"/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75">
        <f>IF(AND($X$5012&lt;&gt;" ",$X$5012&lt;&gt;0),IF(X4243=$X$5012,1+COUNTIF(U$7:U4242,"&gt;0"),0),0)</f>
        <v>0</v>
      </c>
      <c r="V4243" s="178" t="s">
        <v>4432</v>
      </c>
      <c r="W4243" s="130"/>
      <c r="X4243" s="131"/>
      <c r="Y4243" s="131"/>
      <c r="Z4243" s="206"/>
      <c r="AA4243" s="134"/>
      <c r="AB4243" s="174">
        <f>IF(AC4243="totale",SUMIF(AA$7:AA4243,"somma",Z$7:Z4243)-SUMIF(AC$7:AC4242,"totale",AB$7:AB4242),0)</f>
        <v>0</v>
      </c>
      <c r="AC4243" s="134"/>
      <c r="AD4243" s="194">
        <f t="shared" si="280"/>
        <v>0</v>
      </c>
      <c r="AE4243" s="124" t="str">
        <f t="shared" si="279"/>
        <v/>
      </c>
      <c r="AF4243" s="195" t="str">
        <f t="shared" si="281"/>
        <v/>
      </c>
      <c r="AG4243" s="194" t="str">
        <f t="shared" si="282"/>
        <v/>
      </c>
      <c r="AH4243" s="194">
        <f>IF(AG4243="",0,IF(ISERROR(VLOOKUP(AG4243,AG$7:AG4242,1,FALSE)),1,0))</f>
        <v>0</v>
      </c>
      <c r="AI4243" s="194"/>
    </row>
    <row r="4244" spans="1:35" ht="16.5" customHeight="1">
      <c r="A4244" s="1"/>
      <c r="B4244" s="1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75">
        <f>IF(AND($X$5012&lt;&gt;" ",$X$5012&lt;&gt;0),IF(X4244=$X$5012,1+COUNTIF(U$7:U4243,"&gt;0"),0),0)</f>
        <v>0</v>
      </c>
      <c r="V4244" s="178" t="s">
        <v>4433</v>
      </c>
      <c r="W4244" s="130"/>
      <c r="X4244" s="131"/>
      <c r="Y4244" s="131"/>
      <c r="Z4244" s="206"/>
      <c r="AA4244" s="134"/>
      <c r="AB4244" s="174">
        <f>IF(AC4244="totale",SUMIF(AA$7:AA4244,"somma",Z$7:Z4244)-SUMIF(AC$7:AC4243,"totale",AB$7:AB4243),0)</f>
        <v>0</v>
      </c>
      <c r="AC4244" s="134"/>
      <c r="AD4244" s="194">
        <f t="shared" si="280"/>
        <v>0</v>
      </c>
      <c r="AE4244" s="124" t="str">
        <f t="shared" si="279"/>
        <v/>
      </c>
      <c r="AF4244" s="195" t="str">
        <f t="shared" si="281"/>
        <v/>
      </c>
      <c r="AG4244" s="194" t="str">
        <f t="shared" si="282"/>
        <v/>
      </c>
      <c r="AH4244" s="194">
        <f>IF(AG4244="",0,IF(ISERROR(VLOOKUP(AG4244,AG$7:AG4243,1,FALSE)),1,0))</f>
        <v>0</v>
      </c>
      <c r="AI4244" s="194"/>
    </row>
    <row r="4245" spans="1:35" ht="16.5" customHeight="1">
      <c r="A4245" s="1"/>
      <c r="B4245" s="1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75">
        <f>IF(AND($X$5012&lt;&gt;" ",$X$5012&lt;&gt;0),IF(X4245=$X$5012,1+COUNTIF(U$7:U4244,"&gt;0"),0),0)</f>
        <v>0</v>
      </c>
      <c r="V4245" s="178" t="s">
        <v>4434</v>
      </c>
      <c r="W4245" s="130"/>
      <c r="X4245" s="131"/>
      <c r="Y4245" s="131"/>
      <c r="Z4245" s="206"/>
      <c r="AA4245" s="134"/>
      <c r="AB4245" s="174">
        <f>IF(AC4245="totale",SUMIF(AA$7:AA4245,"somma",Z$7:Z4245)-SUMIF(AC$7:AC4244,"totale",AB$7:AB4244),0)</f>
        <v>0</v>
      </c>
      <c r="AC4245" s="134"/>
      <c r="AD4245" s="194">
        <f t="shared" si="280"/>
        <v>0</v>
      </c>
      <c r="AE4245" s="124" t="str">
        <f t="shared" si="279"/>
        <v/>
      </c>
      <c r="AF4245" s="195" t="str">
        <f t="shared" si="281"/>
        <v/>
      </c>
      <c r="AG4245" s="194" t="str">
        <f t="shared" si="282"/>
        <v/>
      </c>
      <c r="AH4245" s="194">
        <f>IF(AG4245="",0,IF(ISERROR(VLOOKUP(AG4245,AG$7:AG4244,1,FALSE)),1,0))</f>
        <v>0</v>
      </c>
      <c r="AI4245" s="194"/>
    </row>
    <row r="4246" spans="1:35" ht="16.5" customHeight="1">
      <c r="A4246" s="1"/>
      <c r="B4246" s="1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  <c r="Q4246" s="1"/>
      <c r="R4246" s="1"/>
      <c r="S4246" s="1"/>
      <c r="T4246" s="1"/>
      <c r="U4246" s="175">
        <f>IF(AND($X$5012&lt;&gt;" ",$X$5012&lt;&gt;0),IF(X4246=$X$5012,1+COUNTIF(U$7:U4245,"&gt;0"),0),0)</f>
        <v>0</v>
      </c>
      <c r="V4246" s="178" t="s">
        <v>4435</v>
      </c>
      <c r="W4246" s="130"/>
      <c r="X4246" s="131"/>
      <c r="Y4246" s="131"/>
      <c r="Z4246" s="206"/>
      <c r="AA4246" s="134"/>
      <c r="AB4246" s="174">
        <f>IF(AC4246="totale",SUMIF(AA$7:AA4246,"somma",Z$7:Z4246)-SUMIF(AC$7:AC4245,"totale",AB$7:AB4245),0)</f>
        <v>0</v>
      </c>
      <c r="AC4246" s="134"/>
      <c r="AD4246" s="194">
        <f t="shared" si="280"/>
        <v>0</v>
      </c>
      <c r="AE4246" s="124" t="str">
        <f t="shared" si="279"/>
        <v/>
      </c>
      <c r="AF4246" s="195" t="str">
        <f t="shared" si="281"/>
        <v/>
      </c>
      <c r="AG4246" s="194" t="str">
        <f t="shared" si="282"/>
        <v/>
      </c>
      <c r="AH4246" s="194">
        <f>IF(AG4246="",0,IF(ISERROR(VLOOKUP(AG4246,AG$7:AG4245,1,FALSE)),1,0))</f>
        <v>0</v>
      </c>
      <c r="AI4246" s="194"/>
    </row>
    <row r="4247" spans="1:35" ht="16.5" customHeight="1">
      <c r="A4247" s="1"/>
      <c r="B4247" s="1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  <c r="Q4247" s="1"/>
      <c r="R4247" s="1"/>
      <c r="S4247" s="1"/>
      <c r="T4247" s="1"/>
      <c r="U4247" s="175">
        <f>IF(AND($X$5012&lt;&gt;" ",$X$5012&lt;&gt;0),IF(X4247=$X$5012,1+COUNTIF(U$7:U4246,"&gt;0"),0),0)</f>
        <v>0</v>
      </c>
      <c r="V4247" s="178" t="s">
        <v>4436</v>
      </c>
      <c r="W4247" s="130"/>
      <c r="X4247" s="131"/>
      <c r="Y4247" s="131"/>
      <c r="Z4247" s="206"/>
      <c r="AA4247" s="134"/>
      <c r="AB4247" s="174">
        <f>IF(AC4247="totale",SUMIF(AA$7:AA4247,"somma",Z$7:Z4247)-SUMIF(AC$7:AC4246,"totale",AB$7:AB4246),0)</f>
        <v>0</v>
      </c>
      <c r="AC4247" s="134"/>
      <c r="AD4247" s="194">
        <f t="shared" si="280"/>
        <v>0</v>
      </c>
      <c r="AE4247" s="124" t="str">
        <f t="shared" si="279"/>
        <v/>
      </c>
      <c r="AF4247" s="195" t="str">
        <f t="shared" si="281"/>
        <v/>
      </c>
      <c r="AG4247" s="194" t="str">
        <f t="shared" si="282"/>
        <v/>
      </c>
      <c r="AH4247" s="194">
        <f>IF(AG4247="",0,IF(ISERROR(VLOOKUP(AG4247,AG$7:AG4246,1,FALSE)),1,0))</f>
        <v>0</v>
      </c>
      <c r="AI4247" s="194"/>
    </row>
    <row r="4248" spans="1:35" ht="16.5" customHeight="1">
      <c r="A4248" s="1"/>
      <c r="B4248" s="1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75">
        <f>IF(AND($X$5012&lt;&gt;" ",$X$5012&lt;&gt;0),IF(X4248=$X$5012,1+COUNTIF(U$7:U4247,"&gt;0"),0),0)</f>
        <v>0</v>
      </c>
      <c r="V4248" s="178" t="s">
        <v>4437</v>
      </c>
      <c r="W4248" s="130"/>
      <c r="X4248" s="131"/>
      <c r="Y4248" s="131"/>
      <c r="Z4248" s="206"/>
      <c r="AA4248" s="134"/>
      <c r="AB4248" s="174">
        <f>IF(AC4248="totale",SUMIF(AA$7:AA4248,"somma",Z$7:Z4248)-SUMIF(AC$7:AC4247,"totale",AB$7:AB4247),0)</f>
        <v>0</v>
      </c>
      <c r="AC4248" s="134"/>
      <c r="AD4248" s="194">
        <f t="shared" si="280"/>
        <v>0</v>
      </c>
      <c r="AE4248" s="124" t="str">
        <f t="shared" si="279"/>
        <v/>
      </c>
      <c r="AF4248" s="195" t="str">
        <f t="shared" si="281"/>
        <v/>
      </c>
      <c r="AG4248" s="194" t="str">
        <f t="shared" si="282"/>
        <v/>
      </c>
      <c r="AH4248" s="194">
        <f>IF(AG4248="",0,IF(ISERROR(VLOOKUP(AG4248,AG$7:AG4247,1,FALSE)),1,0))</f>
        <v>0</v>
      </c>
      <c r="AI4248" s="194"/>
    </row>
    <row r="4249" spans="1:35" ht="16.5" customHeight="1">
      <c r="A4249" s="1"/>
      <c r="B4249" s="1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1"/>
      <c r="S4249" s="1"/>
      <c r="T4249" s="1"/>
      <c r="U4249" s="175">
        <f>IF(AND($X$5012&lt;&gt;" ",$X$5012&lt;&gt;0),IF(X4249=$X$5012,1+COUNTIF(U$7:U4248,"&gt;0"),0),0)</f>
        <v>0</v>
      </c>
      <c r="V4249" s="178" t="s">
        <v>4438</v>
      </c>
      <c r="W4249" s="130"/>
      <c r="X4249" s="131"/>
      <c r="Y4249" s="131"/>
      <c r="Z4249" s="206"/>
      <c r="AA4249" s="134"/>
      <c r="AB4249" s="174">
        <f>IF(AC4249="totale",SUMIF(AA$7:AA4249,"somma",Z$7:Z4249)-SUMIF(AC$7:AC4248,"totale",AB$7:AB4248),0)</f>
        <v>0</v>
      </c>
      <c r="AC4249" s="134"/>
      <c r="AD4249" s="194">
        <f t="shared" si="280"/>
        <v>0</v>
      </c>
      <c r="AE4249" s="124" t="str">
        <f t="shared" si="279"/>
        <v/>
      </c>
      <c r="AF4249" s="195" t="str">
        <f t="shared" si="281"/>
        <v/>
      </c>
      <c r="AG4249" s="194" t="str">
        <f t="shared" si="282"/>
        <v/>
      </c>
      <c r="AH4249" s="194">
        <f>IF(AG4249="",0,IF(ISERROR(VLOOKUP(AG4249,AG$7:AG4248,1,FALSE)),1,0))</f>
        <v>0</v>
      </c>
      <c r="AI4249" s="194"/>
    </row>
    <row r="4250" spans="1:35" ht="16.5" customHeight="1">
      <c r="A4250" s="1"/>
      <c r="B4250" s="1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  <c r="Q4250" s="1"/>
      <c r="R4250" s="1"/>
      <c r="S4250" s="1"/>
      <c r="T4250" s="1"/>
      <c r="U4250" s="175">
        <f>IF(AND($X$5012&lt;&gt;" ",$X$5012&lt;&gt;0),IF(X4250=$X$5012,1+COUNTIF(U$7:U4249,"&gt;0"),0),0)</f>
        <v>0</v>
      </c>
      <c r="V4250" s="178" t="s">
        <v>4439</v>
      </c>
      <c r="W4250" s="130"/>
      <c r="X4250" s="131"/>
      <c r="Y4250" s="131"/>
      <c r="Z4250" s="206"/>
      <c r="AA4250" s="134"/>
      <c r="AB4250" s="174">
        <f>IF(AC4250="totale",SUMIF(AA$7:AA4250,"somma",Z$7:Z4250)-SUMIF(AC$7:AC4249,"totale",AB$7:AB4249),0)</f>
        <v>0</v>
      </c>
      <c r="AC4250" s="134"/>
      <c r="AD4250" s="194">
        <f t="shared" si="280"/>
        <v>0</v>
      </c>
      <c r="AE4250" s="124" t="str">
        <f t="shared" si="279"/>
        <v/>
      </c>
      <c r="AF4250" s="195" t="str">
        <f t="shared" si="281"/>
        <v/>
      </c>
      <c r="AG4250" s="194" t="str">
        <f t="shared" si="282"/>
        <v/>
      </c>
      <c r="AH4250" s="194">
        <f>IF(AG4250="",0,IF(ISERROR(VLOOKUP(AG4250,AG$7:AG4249,1,FALSE)),1,0))</f>
        <v>0</v>
      </c>
      <c r="AI4250" s="194"/>
    </row>
    <row r="4251" spans="1:35" ht="16.5" customHeight="1">
      <c r="A4251" s="1"/>
      <c r="B4251" s="1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75">
        <f>IF(AND($X$5012&lt;&gt;" ",$X$5012&lt;&gt;0),IF(X4251=$X$5012,1+COUNTIF(U$7:U4250,"&gt;0"),0),0)</f>
        <v>0</v>
      </c>
      <c r="V4251" s="178" t="s">
        <v>4440</v>
      </c>
      <c r="W4251" s="130"/>
      <c r="X4251" s="131"/>
      <c r="Y4251" s="131"/>
      <c r="Z4251" s="206"/>
      <c r="AA4251" s="134"/>
      <c r="AB4251" s="174">
        <f>IF(AC4251="totale",SUMIF(AA$7:AA4251,"somma",Z$7:Z4251)-SUMIF(AC$7:AC4250,"totale",AB$7:AB4250),0)</f>
        <v>0</v>
      </c>
      <c r="AC4251" s="134"/>
      <c r="AD4251" s="194">
        <f t="shared" si="280"/>
        <v>0</v>
      </c>
      <c r="AE4251" s="124" t="str">
        <f t="shared" si="279"/>
        <v/>
      </c>
      <c r="AF4251" s="195" t="str">
        <f t="shared" si="281"/>
        <v/>
      </c>
      <c r="AG4251" s="194" t="str">
        <f t="shared" si="282"/>
        <v/>
      </c>
      <c r="AH4251" s="194">
        <f>IF(AG4251="",0,IF(ISERROR(VLOOKUP(AG4251,AG$7:AG4250,1,FALSE)),1,0))</f>
        <v>0</v>
      </c>
      <c r="AI4251" s="194"/>
    </row>
    <row r="4252" spans="1:35" ht="16.5" customHeight="1">
      <c r="A4252" s="1"/>
      <c r="B4252" s="1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75">
        <f>IF(AND($X$5012&lt;&gt;" ",$X$5012&lt;&gt;0),IF(X4252=$X$5012,1+COUNTIF(U$7:U4251,"&gt;0"),0),0)</f>
        <v>0</v>
      </c>
      <c r="V4252" s="178" t="s">
        <v>4441</v>
      </c>
      <c r="W4252" s="130"/>
      <c r="X4252" s="131"/>
      <c r="Y4252" s="131"/>
      <c r="Z4252" s="206"/>
      <c r="AA4252" s="134"/>
      <c r="AB4252" s="174">
        <f>IF(AC4252="totale",SUMIF(AA$7:AA4252,"somma",Z$7:Z4252)-SUMIF(AC$7:AC4251,"totale",AB$7:AB4251),0)</f>
        <v>0</v>
      </c>
      <c r="AC4252" s="134"/>
      <c r="AD4252" s="194">
        <f t="shared" si="280"/>
        <v>0</v>
      </c>
      <c r="AE4252" s="124" t="str">
        <f t="shared" si="279"/>
        <v/>
      </c>
      <c r="AF4252" s="195" t="str">
        <f t="shared" si="281"/>
        <v/>
      </c>
      <c r="AG4252" s="194" t="str">
        <f t="shared" si="282"/>
        <v/>
      </c>
      <c r="AH4252" s="194">
        <f>IF(AG4252="",0,IF(ISERROR(VLOOKUP(AG4252,AG$7:AG4251,1,FALSE)),1,0))</f>
        <v>0</v>
      </c>
      <c r="AI4252" s="194"/>
    </row>
    <row r="4253" spans="1:35" ht="16.5" customHeight="1">
      <c r="A4253" s="1"/>
      <c r="B4253" s="1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/>
      <c r="S4253" s="1"/>
      <c r="T4253" s="1"/>
      <c r="U4253" s="175">
        <f>IF(AND($X$5012&lt;&gt;" ",$X$5012&lt;&gt;0),IF(X4253=$X$5012,1+COUNTIF(U$7:U4252,"&gt;0"),0),0)</f>
        <v>0</v>
      </c>
      <c r="V4253" s="178" t="s">
        <v>4442</v>
      </c>
      <c r="W4253" s="130"/>
      <c r="X4253" s="131"/>
      <c r="Y4253" s="131"/>
      <c r="Z4253" s="206"/>
      <c r="AA4253" s="134"/>
      <c r="AB4253" s="174">
        <f>IF(AC4253="totale",SUMIF(AA$7:AA4253,"somma",Z$7:Z4253)-SUMIF(AC$7:AC4252,"totale",AB$7:AB4252),0)</f>
        <v>0</v>
      </c>
      <c r="AC4253" s="134"/>
      <c r="AD4253" s="194">
        <f t="shared" si="280"/>
        <v>0</v>
      </c>
      <c r="AE4253" s="124" t="str">
        <f t="shared" si="279"/>
        <v/>
      </c>
      <c r="AF4253" s="195" t="str">
        <f t="shared" si="281"/>
        <v/>
      </c>
      <c r="AG4253" s="194" t="str">
        <f t="shared" si="282"/>
        <v/>
      </c>
      <c r="AH4253" s="194">
        <f>IF(AG4253="",0,IF(ISERROR(VLOOKUP(AG4253,AG$7:AG4252,1,FALSE)),1,0))</f>
        <v>0</v>
      </c>
      <c r="AI4253" s="194"/>
    </row>
    <row r="4254" spans="1:35" ht="16.5" customHeight="1">
      <c r="A4254" s="1"/>
      <c r="B4254" s="1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75">
        <f>IF(AND($X$5012&lt;&gt;" ",$X$5012&lt;&gt;0),IF(X4254=$X$5012,1+COUNTIF(U$7:U4253,"&gt;0"),0),0)</f>
        <v>0</v>
      </c>
      <c r="V4254" s="178" t="s">
        <v>4443</v>
      </c>
      <c r="W4254" s="130"/>
      <c r="X4254" s="131"/>
      <c r="Y4254" s="131"/>
      <c r="Z4254" s="206"/>
      <c r="AA4254" s="134"/>
      <c r="AB4254" s="174">
        <f>IF(AC4254="totale",SUMIF(AA$7:AA4254,"somma",Z$7:Z4254)-SUMIF(AC$7:AC4253,"totale",AB$7:AB4253),0)</f>
        <v>0</v>
      </c>
      <c r="AC4254" s="134"/>
      <c r="AD4254" s="194">
        <f t="shared" si="280"/>
        <v>0</v>
      </c>
      <c r="AE4254" s="124" t="str">
        <f t="shared" si="279"/>
        <v/>
      </c>
      <c r="AF4254" s="195" t="str">
        <f t="shared" si="281"/>
        <v/>
      </c>
      <c r="AG4254" s="194" t="str">
        <f t="shared" si="282"/>
        <v/>
      </c>
      <c r="AH4254" s="194">
        <f>IF(AG4254="",0,IF(ISERROR(VLOOKUP(AG4254,AG$7:AG4253,1,FALSE)),1,0))</f>
        <v>0</v>
      </c>
      <c r="AI4254" s="194"/>
    </row>
    <row r="4255" spans="1:35" ht="16.5" customHeight="1">
      <c r="A4255" s="1"/>
      <c r="B4255" s="1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75">
        <f>IF(AND($X$5012&lt;&gt;" ",$X$5012&lt;&gt;0),IF(X4255=$X$5012,1+COUNTIF(U$7:U4254,"&gt;0"),0),0)</f>
        <v>0</v>
      </c>
      <c r="V4255" s="178" t="s">
        <v>4444</v>
      </c>
      <c r="W4255" s="130"/>
      <c r="X4255" s="131"/>
      <c r="Y4255" s="131"/>
      <c r="Z4255" s="206"/>
      <c r="AA4255" s="134"/>
      <c r="AB4255" s="174">
        <f>IF(AC4255="totale",SUMIF(AA$7:AA4255,"somma",Z$7:Z4255)-SUMIF(AC$7:AC4254,"totale",AB$7:AB4254),0)</f>
        <v>0</v>
      </c>
      <c r="AC4255" s="134"/>
      <c r="AD4255" s="194">
        <f t="shared" si="280"/>
        <v>0</v>
      </c>
      <c r="AE4255" s="124" t="str">
        <f t="shared" si="279"/>
        <v/>
      </c>
      <c r="AF4255" s="195" t="str">
        <f t="shared" si="281"/>
        <v/>
      </c>
      <c r="AG4255" s="194" t="str">
        <f t="shared" si="282"/>
        <v/>
      </c>
      <c r="AH4255" s="194">
        <f>IF(AG4255="",0,IF(ISERROR(VLOOKUP(AG4255,AG$7:AG4254,1,FALSE)),1,0))</f>
        <v>0</v>
      </c>
      <c r="AI4255" s="194"/>
    </row>
    <row r="4256" spans="1:35" ht="16.5" customHeight="1">
      <c r="A4256" s="1"/>
      <c r="B4256" s="1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75">
        <f>IF(AND($X$5012&lt;&gt;" ",$X$5012&lt;&gt;0),IF(X4256=$X$5012,1+COUNTIF(U$7:U4255,"&gt;0"),0),0)</f>
        <v>0</v>
      </c>
      <c r="V4256" s="178" t="s">
        <v>4445</v>
      </c>
      <c r="W4256" s="130"/>
      <c r="X4256" s="131"/>
      <c r="Y4256" s="131"/>
      <c r="Z4256" s="206"/>
      <c r="AA4256" s="134"/>
      <c r="AB4256" s="174">
        <f>IF(AC4256="totale",SUMIF(AA$7:AA4256,"somma",Z$7:Z4256)-SUMIF(AC$7:AC4255,"totale",AB$7:AB4255),0)</f>
        <v>0</v>
      </c>
      <c r="AC4256" s="134"/>
      <c r="AD4256" s="194">
        <f t="shared" si="280"/>
        <v>0</v>
      </c>
      <c r="AE4256" s="124" t="str">
        <f t="shared" si="279"/>
        <v/>
      </c>
      <c r="AF4256" s="195" t="str">
        <f t="shared" si="281"/>
        <v/>
      </c>
      <c r="AG4256" s="194" t="str">
        <f t="shared" si="282"/>
        <v/>
      </c>
      <c r="AH4256" s="194">
        <f>IF(AG4256="",0,IF(ISERROR(VLOOKUP(AG4256,AG$7:AG4255,1,FALSE)),1,0))</f>
        <v>0</v>
      </c>
      <c r="AI4256" s="194"/>
    </row>
    <row r="4257" spans="1:35" ht="16.5" customHeight="1">
      <c r="A4257" s="1"/>
      <c r="B4257" s="1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75">
        <f>IF(AND($X$5012&lt;&gt;" ",$X$5012&lt;&gt;0),IF(X4257=$X$5012,1+COUNTIF(U$7:U4256,"&gt;0"),0),0)</f>
        <v>0</v>
      </c>
      <c r="V4257" s="178" t="s">
        <v>4446</v>
      </c>
      <c r="W4257" s="130"/>
      <c r="X4257" s="131"/>
      <c r="Y4257" s="131"/>
      <c r="Z4257" s="206"/>
      <c r="AA4257" s="134"/>
      <c r="AB4257" s="174">
        <f>IF(AC4257="totale",SUMIF(AA$7:AA4257,"somma",Z$7:Z4257)-SUMIF(AC$7:AC4256,"totale",AB$7:AB4256),0)</f>
        <v>0</v>
      </c>
      <c r="AC4257" s="134"/>
      <c r="AD4257" s="194">
        <f t="shared" si="280"/>
        <v>0</v>
      </c>
      <c r="AE4257" s="124" t="str">
        <f t="shared" si="279"/>
        <v/>
      </c>
      <c r="AF4257" s="195" t="str">
        <f t="shared" si="281"/>
        <v/>
      </c>
      <c r="AG4257" s="194" t="str">
        <f t="shared" si="282"/>
        <v/>
      </c>
      <c r="AH4257" s="194">
        <f>IF(AG4257="",0,IF(ISERROR(VLOOKUP(AG4257,AG$7:AG4256,1,FALSE)),1,0))</f>
        <v>0</v>
      </c>
      <c r="AI4257" s="194"/>
    </row>
    <row r="4258" spans="1:35" ht="16.5" customHeight="1">
      <c r="A4258" s="1"/>
      <c r="B4258" s="1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  <c r="T4258" s="1"/>
      <c r="U4258" s="175">
        <f>IF(AND($X$5012&lt;&gt;" ",$X$5012&lt;&gt;0),IF(X4258=$X$5012,1+COUNTIF(U$7:U4257,"&gt;0"),0),0)</f>
        <v>0</v>
      </c>
      <c r="V4258" s="178" t="s">
        <v>4447</v>
      </c>
      <c r="W4258" s="130"/>
      <c r="X4258" s="131"/>
      <c r="Y4258" s="131"/>
      <c r="Z4258" s="206"/>
      <c r="AA4258" s="134"/>
      <c r="AB4258" s="174">
        <f>IF(AC4258="totale",SUMIF(AA$7:AA4258,"somma",Z$7:Z4258)-SUMIF(AC$7:AC4257,"totale",AB$7:AB4257),0)</f>
        <v>0</v>
      </c>
      <c r="AC4258" s="134"/>
      <c r="AD4258" s="194">
        <f t="shared" si="280"/>
        <v>0</v>
      </c>
      <c r="AE4258" s="124" t="str">
        <f t="shared" si="279"/>
        <v/>
      </c>
      <c r="AF4258" s="195" t="str">
        <f t="shared" si="281"/>
        <v/>
      </c>
      <c r="AG4258" s="194" t="str">
        <f t="shared" si="282"/>
        <v/>
      </c>
      <c r="AH4258" s="194">
        <f>IF(AG4258="",0,IF(ISERROR(VLOOKUP(AG4258,AG$7:AG4257,1,FALSE)),1,0))</f>
        <v>0</v>
      </c>
      <c r="AI4258" s="194"/>
    </row>
    <row r="4259" spans="1:35" ht="16.5" customHeight="1">
      <c r="A4259" s="1"/>
      <c r="B4259" s="1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75">
        <f>IF(AND($X$5012&lt;&gt;" ",$X$5012&lt;&gt;0),IF(X4259=$X$5012,1+COUNTIF(U$7:U4258,"&gt;0"),0),0)</f>
        <v>0</v>
      </c>
      <c r="V4259" s="178" t="s">
        <v>4448</v>
      </c>
      <c r="W4259" s="130"/>
      <c r="X4259" s="131"/>
      <c r="Y4259" s="131"/>
      <c r="Z4259" s="206"/>
      <c r="AA4259" s="134"/>
      <c r="AB4259" s="174">
        <f>IF(AC4259="totale",SUMIF(AA$7:AA4259,"somma",Z$7:Z4259)-SUMIF(AC$7:AC4258,"totale",AB$7:AB4258),0)</f>
        <v>0</v>
      </c>
      <c r="AC4259" s="134"/>
      <c r="AD4259" s="194">
        <f t="shared" si="280"/>
        <v>0</v>
      </c>
      <c r="AE4259" s="124" t="str">
        <f t="shared" si="279"/>
        <v/>
      </c>
      <c r="AF4259" s="195" t="str">
        <f t="shared" si="281"/>
        <v/>
      </c>
      <c r="AG4259" s="194" t="str">
        <f t="shared" si="282"/>
        <v/>
      </c>
      <c r="AH4259" s="194">
        <f>IF(AG4259="",0,IF(ISERROR(VLOOKUP(AG4259,AG$7:AG4258,1,FALSE)),1,0))</f>
        <v>0</v>
      </c>
      <c r="AI4259" s="194"/>
    </row>
    <row r="4260" spans="1:35" ht="16.5" customHeight="1">
      <c r="A4260" s="1"/>
      <c r="B4260" s="1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  <c r="Q4260" s="1"/>
      <c r="R4260" s="1"/>
      <c r="S4260" s="1"/>
      <c r="T4260" s="1"/>
      <c r="U4260" s="175">
        <f>IF(AND($X$5012&lt;&gt;" ",$X$5012&lt;&gt;0),IF(X4260=$X$5012,1+COUNTIF(U$7:U4259,"&gt;0"),0),0)</f>
        <v>0</v>
      </c>
      <c r="V4260" s="178" t="s">
        <v>4449</v>
      </c>
      <c r="W4260" s="130"/>
      <c r="X4260" s="131"/>
      <c r="Y4260" s="131"/>
      <c r="Z4260" s="206"/>
      <c r="AA4260" s="134"/>
      <c r="AB4260" s="174">
        <f>IF(AC4260="totale",SUMIF(AA$7:AA4260,"somma",Z$7:Z4260)-SUMIF(AC$7:AC4259,"totale",AB$7:AB4259),0)</f>
        <v>0</v>
      </c>
      <c r="AC4260" s="134"/>
      <c r="AD4260" s="194">
        <f t="shared" si="280"/>
        <v>0</v>
      </c>
      <c r="AE4260" s="124" t="str">
        <f t="shared" si="279"/>
        <v/>
      </c>
      <c r="AF4260" s="195" t="str">
        <f t="shared" si="281"/>
        <v/>
      </c>
      <c r="AG4260" s="194" t="str">
        <f t="shared" si="282"/>
        <v/>
      </c>
      <c r="AH4260" s="194">
        <f>IF(AG4260="",0,IF(ISERROR(VLOOKUP(AG4260,AG$7:AG4259,1,FALSE)),1,0))</f>
        <v>0</v>
      </c>
      <c r="AI4260" s="194"/>
    </row>
    <row r="4261" spans="1:35" ht="16.5" customHeight="1">
      <c r="A4261" s="1"/>
      <c r="B4261" s="1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75">
        <f>IF(AND($X$5012&lt;&gt;" ",$X$5012&lt;&gt;0),IF(X4261=$X$5012,1+COUNTIF(U$7:U4260,"&gt;0"),0),0)</f>
        <v>0</v>
      </c>
      <c r="V4261" s="178" t="s">
        <v>4450</v>
      </c>
      <c r="W4261" s="130"/>
      <c r="X4261" s="131"/>
      <c r="Y4261" s="131"/>
      <c r="Z4261" s="206"/>
      <c r="AA4261" s="134"/>
      <c r="AB4261" s="174">
        <f>IF(AC4261="totale",SUMIF(AA$7:AA4261,"somma",Z$7:Z4261)-SUMIF(AC$7:AC4260,"totale",AB$7:AB4260),0)</f>
        <v>0</v>
      </c>
      <c r="AC4261" s="134"/>
      <c r="AD4261" s="194">
        <f t="shared" si="280"/>
        <v>0</v>
      </c>
      <c r="AE4261" s="124" t="str">
        <f t="shared" si="279"/>
        <v/>
      </c>
      <c r="AF4261" s="195" t="str">
        <f t="shared" si="281"/>
        <v/>
      </c>
      <c r="AG4261" s="194" t="str">
        <f t="shared" si="282"/>
        <v/>
      </c>
      <c r="AH4261" s="194">
        <f>IF(AG4261="",0,IF(ISERROR(VLOOKUP(AG4261,AG$7:AG4260,1,FALSE)),1,0))</f>
        <v>0</v>
      </c>
      <c r="AI4261" s="194"/>
    </row>
    <row r="4262" spans="1:35" ht="16.5" customHeight="1">
      <c r="A4262" s="1"/>
      <c r="B4262" s="1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  <c r="Q4262" s="1"/>
      <c r="R4262" s="1"/>
      <c r="S4262" s="1"/>
      <c r="T4262" s="1"/>
      <c r="U4262" s="175">
        <f>IF(AND($X$5012&lt;&gt;" ",$X$5012&lt;&gt;0),IF(X4262=$X$5012,1+COUNTIF(U$7:U4261,"&gt;0"),0),0)</f>
        <v>0</v>
      </c>
      <c r="V4262" s="178" t="s">
        <v>4451</v>
      </c>
      <c r="W4262" s="130"/>
      <c r="X4262" s="131"/>
      <c r="Y4262" s="131"/>
      <c r="Z4262" s="206"/>
      <c r="AA4262" s="134"/>
      <c r="AB4262" s="174">
        <f>IF(AC4262="totale",SUMIF(AA$7:AA4262,"somma",Z$7:Z4262)-SUMIF(AC$7:AC4261,"totale",AB$7:AB4261),0)</f>
        <v>0</v>
      </c>
      <c r="AC4262" s="134"/>
      <c r="AD4262" s="194">
        <f t="shared" si="280"/>
        <v>0</v>
      </c>
      <c r="AE4262" s="124" t="str">
        <f t="shared" si="279"/>
        <v/>
      </c>
      <c r="AF4262" s="195" t="str">
        <f t="shared" si="281"/>
        <v/>
      </c>
      <c r="AG4262" s="194" t="str">
        <f t="shared" si="282"/>
        <v/>
      </c>
      <c r="AH4262" s="194">
        <f>IF(AG4262="",0,IF(ISERROR(VLOOKUP(AG4262,AG$7:AG4261,1,FALSE)),1,0))</f>
        <v>0</v>
      </c>
      <c r="AI4262" s="194"/>
    </row>
    <row r="4263" spans="1:35" ht="16.5" customHeight="1">
      <c r="A4263" s="1"/>
      <c r="B4263" s="1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75">
        <f>IF(AND($X$5012&lt;&gt;" ",$X$5012&lt;&gt;0),IF(X4263=$X$5012,1+COUNTIF(U$7:U4262,"&gt;0"),0),0)</f>
        <v>0</v>
      </c>
      <c r="V4263" s="178" t="s">
        <v>4452</v>
      </c>
      <c r="W4263" s="130"/>
      <c r="X4263" s="131"/>
      <c r="Y4263" s="131"/>
      <c r="Z4263" s="206"/>
      <c r="AA4263" s="134"/>
      <c r="AB4263" s="174">
        <f>IF(AC4263="totale",SUMIF(AA$7:AA4263,"somma",Z$7:Z4263)-SUMIF(AC$7:AC4262,"totale",AB$7:AB4262),0)</f>
        <v>0</v>
      </c>
      <c r="AC4263" s="134"/>
      <c r="AD4263" s="194">
        <f t="shared" si="280"/>
        <v>0</v>
      </c>
      <c r="AE4263" s="124" t="str">
        <f t="shared" si="279"/>
        <v/>
      </c>
      <c r="AF4263" s="195" t="str">
        <f t="shared" si="281"/>
        <v/>
      </c>
      <c r="AG4263" s="194" t="str">
        <f t="shared" si="282"/>
        <v/>
      </c>
      <c r="AH4263" s="194">
        <f>IF(AG4263="",0,IF(ISERROR(VLOOKUP(AG4263,AG$7:AG4262,1,FALSE)),1,0))</f>
        <v>0</v>
      </c>
      <c r="AI4263" s="194"/>
    </row>
    <row r="4264" spans="1:35" ht="16.5" customHeight="1">
      <c r="A4264" s="1"/>
      <c r="B4264" s="1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75">
        <f>IF(AND($X$5012&lt;&gt;" ",$X$5012&lt;&gt;0),IF(X4264=$X$5012,1+COUNTIF(U$7:U4263,"&gt;0"),0),0)</f>
        <v>0</v>
      </c>
      <c r="V4264" s="178" t="s">
        <v>4453</v>
      </c>
      <c r="W4264" s="130"/>
      <c r="X4264" s="131"/>
      <c r="Y4264" s="131"/>
      <c r="Z4264" s="206"/>
      <c r="AA4264" s="134"/>
      <c r="AB4264" s="174">
        <f>IF(AC4264="totale",SUMIF(AA$7:AA4264,"somma",Z$7:Z4264)-SUMIF(AC$7:AC4263,"totale",AB$7:AB4263),0)</f>
        <v>0</v>
      </c>
      <c r="AC4264" s="134"/>
      <c r="AD4264" s="194">
        <f t="shared" si="280"/>
        <v>0</v>
      </c>
      <c r="AE4264" s="124" t="str">
        <f t="shared" si="279"/>
        <v/>
      </c>
      <c r="AF4264" s="195" t="str">
        <f t="shared" si="281"/>
        <v/>
      </c>
      <c r="AG4264" s="194" t="str">
        <f t="shared" si="282"/>
        <v/>
      </c>
      <c r="AH4264" s="194">
        <f>IF(AG4264="",0,IF(ISERROR(VLOOKUP(AG4264,AG$7:AG4263,1,FALSE)),1,0))</f>
        <v>0</v>
      </c>
      <c r="AI4264" s="194"/>
    </row>
    <row r="4265" spans="1:35" ht="16.5" customHeight="1">
      <c r="A4265" s="1"/>
      <c r="B4265" s="1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75">
        <f>IF(AND($X$5012&lt;&gt;" ",$X$5012&lt;&gt;0),IF(X4265=$X$5012,1+COUNTIF(U$7:U4264,"&gt;0"),0),0)</f>
        <v>0</v>
      </c>
      <c r="V4265" s="178" t="s">
        <v>4454</v>
      </c>
      <c r="W4265" s="130"/>
      <c r="X4265" s="131"/>
      <c r="Y4265" s="131"/>
      <c r="Z4265" s="206"/>
      <c r="AA4265" s="134"/>
      <c r="AB4265" s="174">
        <f>IF(AC4265="totale",SUMIF(AA$7:AA4265,"somma",Z$7:Z4265)-SUMIF(AC$7:AC4264,"totale",AB$7:AB4264),0)</f>
        <v>0</v>
      </c>
      <c r="AC4265" s="134"/>
      <c r="AD4265" s="194">
        <f t="shared" si="280"/>
        <v>0</v>
      </c>
      <c r="AE4265" s="124" t="str">
        <f t="shared" si="279"/>
        <v/>
      </c>
      <c r="AF4265" s="195" t="str">
        <f t="shared" si="281"/>
        <v/>
      </c>
      <c r="AG4265" s="194" t="str">
        <f t="shared" si="282"/>
        <v/>
      </c>
      <c r="AH4265" s="194">
        <f>IF(AG4265="",0,IF(ISERROR(VLOOKUP(AG4265,AG$7:AG4264,1,FALSE)),1,0))</f>
        <v>0</v>
      </c>
      <c r="AI4265" s="194"/>
    </row>
    <row r="4266" spans="1:35" ht="16.5" customHeight="1">
      <c r="A4266" s="1"/>
      <c r="B4266" s="1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75">
        <f>IF(AND($X$5012&lt;&gt;" ",$X$5012&lt;&gt;0),IF(X4266=$X$5012,1+COUNTIF(U$7:U4265,"&gt;0"),0),0)</f>
        <v>0</v>
      </c>
      <c r="V4266" s="178" t="s">
        <v>4455</v>
      </c>
      <c r="W4266" s="130"/>
      <c r="X4266" s="131"/>
      <c r="Y4266" s="131"/>
      <c r="Z4266" s="206"/>
      <c r="AA4266" s="134"/>
      <c r="AB4266" s="174">
        <f>IF(AC4266="totale",SUMIF(AA$7:AA4266,"somma",Z$7:Z4266)-SUMIF(AC$7:AC4265,"totale",AB$7:AB4265),0)</f>
        <v>0</v>
      </c>
      <c r="AC4266" s="134"/>
      <c r="AD4266" s="194">
        <f t="shared" si="280"/>
        <v>0</v>
      </c>
      <c r="AE4266" s="124" t="str">
        <f t="shared" si="279"/>
        <v/>
      </c>
      <c r="AF4266" s="195" t="str">
        <f t="shared" si="281"/>
        <v/>
      </c>
      <c r="AG4266" s="194" t="str">
        <f t="shared" si="282"/>
        <v/>
      </c>
      <c r="AH4266" s="194">
        <f>IF(AG4266="",0,IF(ISERROR(VLOOKUP(AG4266,AG$7:AG4265,1,FALSE)),1,0))</f>
        <v>0</v>
      </c>
      <c r="AI4266" s="194"/>
    </row>
    <row r="4267" spans="1:35" ht="16.5" customHeight="1">
      <c r="A4267" s="1"/>
      <c r="B4267" s="1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75">
        <f>IF(AND($X$5012&lt;&gt;" ",$X$5012&lt;&gt;0),IF(X4267=$X$5012,1+COUNTIF(U$7:U4266,"&gt;0"),0),0)</f>
        <v>0</v>
      </c>
      <c r="V4267" s="178" t="s">
        <v>4456</v>
      </c>
      <c r="W4267" s="130"/>
      <c r="X4267" s="131"/>
      <c r="Y4267" s="131"/>
      <c r="Z4267" s="206"/>
      <c r="AA4267" s="134"/>
      <c r="AB4267" s="174">
        <f>IF(AC4267="totale",SUMIF(AA$7:AA4267,"somma",Z$7:Z4267)-SUMIF(AC$7:AC4266,"totale",AB$7:AB4266),0)</f>
        <v>0</v>
      </c>
      <c r="AC4267" s="134"/>
      <c r="AD4267" s="194">
        <f t="shared" si="280"/>
        <v>0</v>
      </c>
      <c r="AE4267" s="124" t="str">
        <f t="shared" si="279"/>
        <v/>
      </c>
      <c r="AF4267" s="195" t="str">
        <f t="shared" si="281"/>
        <v/>
      </c>
      <c r="AG4267" s="194" t="str">
        <f t="shared" si="282"/>
        <v/>
      </c>
      <c r="AH4267" s="194">
        <f>IF(AG4267="",0,IF(ISERROR(VLOOKUP(AG4267,AG$7:AG4266,1,FALSE)),1,0))</f>
        <v>0</v>
      </c>
      <c r="AI4267" s="194"/>
    </row>
    <row r="4268" spans="1:35" ht="16.5" customHeight="1">
      <c r="A4268" s="1"/>
      <c r="B4268" s="1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75">
        <f>IF(AND($X$5012&lt;&gt;" ",$X$5012&lt;&gt;0),IF(X4268=$X$5012,1+COUNTIF(U$7:U4267,"&gt;0"),0),0)</f>
        <v>0</v>
      </c>
      <c r="V4268" s="178" t="s">
        <v>4457</v>
      </c>
      <c r="W4268" s="130"/>
      <c r="X4268" s="131"/>
      <c r="Y4268" s="131"/>
      <c r="Z4268" s="206"/>
      <c r="AA4268" s="134"/>
      <c r="AB4268" s="174">
        <f>IF(AC4268="totale",SUMIF(AA$7:AA4268,"somma",Z$7:Z4268)-SUMIF(AC$7:AC4267,"totale",AB$7:AB4267),0)</f>
        <v>0</v>
      </c>
      <c r="AC4268" s="134"/>
      <c r="AD4268" s="194">
        <f t="shared" si="280"/>
        <v>0</v>
      </c>
      <c r="AE4268" s="124" t="str">
        <f t="shared" si="279"/>
        <v/>
      </c>
      <c r="AF4268" s="195" t="str">
        <f t="shared" si="281"/>
        <v/>
      </c>
      <c r="AG4268" s="194" t="str">
        <f t="shared" si="282"/>
        <v/>
      </c>
      <c r="AH4268" s="194">
        <f>IF(AG4268="",0,IF(ISERROR(VLOOKUP(AG4268,AG$7:AG4267,1,FALSE)),1,0))</f>
        <v>0</v>
      </c>
      <c r="AI4268" s="194"/>
    </row>
    <row r="4269" spans="1:35" ht="16.5" customHeight="1">
      <c r="A4269" s="1"/>
      <c r="B4269" s="1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75">
        <f>IF(AND($X$5012&lt;&gt;" ",$X$5012&lt;&gt;0),IF(X4269=$X$5012,1+COUNTIF(U$7:U4268,"&gt;0"),0),0)</f>
        <v>0</v>
      </c>
      <c r="V4269" s="178" t="s">
        <v>4458</v>
      </c>
      <c r="W4269" s="130"/>
      <c r="X4269" s="131"/>
      <c r="Y4269" s="131"/>
      <c r="Z4269" s="206"/>
      <c r="AA4269" s="134"/>
      <c r="AB4269" s="174">
        <f>IF(AC4269="totale",SUMIF(AA$7:AA4269,"somma",Z$7:Z4269)-SUMIF(AC$7:AC4268,"totale",AB$7:AB4268),0)</f>
        <v>0</v>
      </c>
      <c r="AC4269" s="134"/>
      <c r="AD4269" s="194">
        <f t="shared" si="280"/>
        <v>0</v>
      </c>
      <c r="AE4269" s="124" t="str">
        <f t="shared" si="279"/>
        <v/>
      </c>
      <c r="AF4269" s="195" t="str">
        <f t="shared" si="281"/>
        <v/>
      </c>
      <c r="AG4269" s="194" t="str">
        <f t="shared" si="282"/>
        <v/>
      </c>
      <c r="AH4269" s="194">
        <f>IF(AG4269="",0,IF(ISERROR(VLOOKUP(AG4269,AG$7:AG4268,1,FALSE)),1,0))</f>
        <v>0</v>
      </c>
      <c r="AI4269" s="194"/>
    </row>
    <row r="4270" spans="1:35" ht="16.5" customHeight="1">
      <c r="A4270" s="1"/>
      <c r="B4270" s="1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  <c r="Q4270" s="1"/>
      <c r="R4270" s="1"/>
      <c r="S4270" s="1"/>
      <c r="T4270" s="1"/>
      <c r="U4270" s="175">
        <f>IF(AND($X$5012&lt;&gt;" ",$X$5012&lt;&gt;0),IF(X4270=$X$5012,1+COUNTIF(U$7:U4269,"&gt;0"),0),0)</f>
        <v>0</v>
      </c>
      <c r="V4270" s="178" t="s">
        <v>4459</v>
      </c>
      <c r="W4270" s="130"/>
      <c r="X4270" s="131"/>
      <c r="Y4270" s="131"/>
      <c r="Z4270" s="206"/>
      <c r="AA4270" s="134"/>
      <c r="AB4270" s="174">
        <f>IF(AC4270="totale",SUMIF(AA$7:AA4270,"somma",Z$7:Z4270)-SUMIF(AC$7:AC4269,"totale",AB$7:AB4269),0)</f>
        <v>0</v>
      </c>
      <c r="AC4270" s="134"/>
      <c r="AD4270" s="194">
        <f t="shared" si="280"/>
        <v>0</v>
      </c>
      <c r="AE4270" s="124" t="str">
        <f t="shared" si="279"/>
        <v/>
      </c>
      <c r="AF4270" s="195" t="str">
        <f t="shared" si="281"/>
        <v/>
      </c>
      <c r="AG4270" s="194" t="str">
        <f t="shared" si="282"/>
        <v/>
      </c>
      <c r="AH4270" s="194">
        <f>IF(AG4270="",0,IF(ISERROR(VLOOKUP(AG4270,AG$7:AG4269,1,FALSE)),1,0))</f>
        <v>0</v>
      </c>
      <c r="AI4270" s="194"/>
    </row>
    <row r="4271" spans="1:35" ht="16.5" customHeight="1">
      <c r="A4271" s="1"/>
      <c r="B4271" s="1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1"/>
      <c r="S4271" s="1"/>
      <c r="T4271" s="1"/>
      <c r="U4271" s="175">
        <f>IF(AND($X$5012&lt;&gt;" ",$X$5012&lt;&gt;0),IF(X4271=$X$5012,1+COUNTIF(U$7:U4270,"&gt;0"),0),0)</f>
        <v>0</v>
      </c>
      <c r="V4271" s="178" t="s">
        <v>4460</v>
      </c>
      <c r="W4271" s="130"/>
      <c r="X4271" s="131"/>
      <c r="Y4271" s="131"/>
      <c r="Z4271" s="206"/>
      <c r="AA4271" s="134"/>
      <c r="AB4271" s="174">
        <f>IF(AC4271="totale",SUMIF(AA$7:AA4271,"somma",Z$7:Z4271)-SUMIF(AC$7:AC4270,"totale",AB$7:AB4270),0)</f>
        <v>0</v>
      </c>
      <c r="AC4271" s="134"/>
      <c r="AD4271" s="194">
        <f t="shared" si="280"/>
        <v>0</v>
      </c>
      <c r="AE4271" s="124" t="str">
        <f t="shared" si="279"/>
        <v/>
      </c>
      <c r="AF4271" s="195" t="str">
        <f t="shared" si="281"/>
        <v/>
      </c>
      <c r="AG4271" s="194" t="str">
        <f t="shared" si="282"/>
        <v/>
      </c>
      <c r="AH4271" s="194">
        <f>IF(AG4271="",0,IF(ISERROR(VLOOKUP(AG4271,AG$7:AG4270,1,FALSE)),1,0))</f>
        <v>0</v>
      </c>
      <c r="AI4271" s="194"/>
    </row>
    <row r="4272" spans="1:35" ht="16.5" customHeight="1">
      <c r="A4272" s="1"/>
      <c r="B4272" s="1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R4272" s="1"/>
      <c r="S4272" s="1"/>
      <c r="T4272" s="1"/>
      <c r="U4272" s="175">
        <f>IF(AND($X$5012&lt;&gt;" ",$X$5012&lt;&gt;0),IF(X4272=$X$5012,1+COUNTIF(U$7:U4271,"&gt;0"),0),0)</f>
        <v>0</v>
      </c>
      <c r="V4272" s="178" t="s">
        <v>4461</v>
      </c>
      <c r="W4272" s="130"/>
      <c r="X4272" s="131"/>
      <c r="Y4272" s="131"/>
      <c r="Z4272" s="206"/>
      <c r="AA4272" s="134"/>
      <c r="AB4272" s="174">
        <f>IF(AC4272="totale",SUMIF(AA$7:AA4272,"somma",Z$7:Z4272)-SUMIF(AC$7:AC4271,"totale",AB$7:AB4271),0)</f>
        <v>0</v>
      </c>
      <c r="AC4272" s="134"/>
      <c r="AD4272" s="194">
        <f t="shared" si="280"/>
        <v>0</v>
      </c>
      <c r="AE4272" s="124" t="str">
        <f t="shared" si="279"/>
        <v/>
      </c>
      <c r="AF4272" s="195" t="str">
        <f t="shared" si="281"/>
        <v/>
      </c>
      <c r="AG4272" s="194" t="str">
        <f t="shared" si="282"/>
        <v/>
      </c>
      <c r="AH4272" s="194">
        <f>IF(AG4272="",0,IF(ISERROR(VLOOKUP(AG4272,AG$7:AG4271,1,FALSE)),1,0))</f>
        <v>0</v>
      </c>
      <c r="AI4272" s="194"/>
    </row>
    <row r="4273" spans="1:35" ht="16.5" customHeight="1">
      <c r="A4273" s="1"/>
      <c r="B4273" s="1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  <c r="Q4273" s="1"/>
      <c r="R4273" s="1"/>
      <c r="S4273" s="1"/>
      <c r="T4273" s="1"/>
      <c r="U4273" s="175">
        <f>IF(AND($X$5012&lt;&gt;" ",$X$5012&lt;&gt;0),IF(X4273=$X$5012,1+COUNTIF(U$7:U4272,"&gt;0"),0),0)</f>
        <v>0</v>
      </c>
      <c r="V4273" s="178" t="s">
        <v>4462</v>
      </c>
      <c r="W4273" s="130"/>
      <c r="X4273" s="131"/>
      <c r="Y4273" s="131"/>
      <c r="Z4273" s="206"/>
      <c r="AA4273" s="134"/>
      <c r="AB4273" s="174">
        <f>IF(AC4273="totale",SUMIF(AA$7:AA4273,"somma",Z$7:Z4273)-SUMIF(AC$7:AC4272,"totale",AB$7:AB4272),0)</f>
        <v>0</v>
      </c>
      <c r="AC4273" s="134"/>
      <c r="AD4273" s="194">
        <f t="shared" si="280"/>
        <v>0</v>
      </c>
      <c r="AE4273" s="124" t="str">
        <f t="shared" si="279"/>
        <v/>
      </c>
      <c r="AF4273" s="195" t="str">
        <f t="shared" si="281"/>
        <v/>
      </c>
      <c r="AG4273" s="194" t="str">
        <f t="shared" si="282"/>
        <v/>
      </c>
      <c r="AH4273" s="194">
        <f>IF(AG4273="",0,IF(ISERROR(VLOOKUP(AG4273,AG$7:AG4272,1,FALSE)),1,0))</f>
        <v>0</v>
      </c>
      <c r="AI4273" s="194"/>
    </row>
    <row r="4274" spans="1:35" ht="16.5" customHeight="1">
      <c r="A4274" s="1"/>
      <c r="B4274" s="1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75">
        <f>IF(AND($X$5012&lt;&gt;" ",$X$5012&lt;&gt;0),IF(X4274=$X$5012,1+COUNTIF(U$7:U4273,"&gt;0"),0),0)</f>
        <v>0</v>
      </c>
      <c r="V4274" s="178" t="s">
        <v>4463</v>
      </c>
      <c r="W4274" s="130"/>
      <c r="X4274" s="131"/>
      <c r="Y4274" s="131"/>
      <c r="Z4274" s="206"/>
      <c r="AA4274" s="134"/>
      <c r="AB4274" s="174">
        <f>IF(AC4274="totale",SUMIF(AA$7:AA4274,"somma",Z$7:Z4274)-SUMIF(AC$7:AC4273,"totale",AB$7:AB4273),0)</f>
        <v>0</v>
      </c>
      <c r="AC4274" s="134"/>
      <c r="AD4274" s="194">
        <f t="shared" si="280"/>
        <v>0</v>
      </c>
      <c r="AE4274" s="124" t="str">
        <f t="shared" si="279"/>
        <v/>
      </c>
      <c r="AF4274" s="195" t="str">
        <f t="shared" si="281"/>
        <v/>
      </c>
      <c r="AG4274" s="194" t="str">
        <f t="shared" si="282"/>
        <v/>
      </c>
      <c r="AH4274" s="194">
        <f>IF(AG4274="",0,IF(ISERROR(VLOOKUP(AG4274,AG$7:AG4273,1,FALSE)),1,0))</f>
        <v>0</v>
      </c>
      <c r="AI4274" s="194"/>
    </row>
    <row r="4275" spans="1:35" ht="16.5" customHeight="1">
      <c r="A4275" s="1"/>
      <c r="B4275" s="1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75">
        <f>IF(AND($X$5012&lt;&gt;" ",$X$5012&lt;&gt;0),IF(X4275=$X$5012,1+COUNTIF(U$7:U4274,"&gt;0"),0),0)</f>
        <v>0</v>
      </c>
      <c r="V4275" s="178" t="s">
        <v>4464</v>
      </c>
      <c r="W4275" s="130"/>
      <c r="X4275" s="131"/>
      <c r="Y4275" s="131"/>
      <c r="Z4275" s="206"/>
      <c r="AA4275" s="134"/>
      <c r="AB4275" s="174">
        <f>IF(AC4275="totale",SUMIF(AA$7:AA4275,"somma",Z$7:Z4275)-SUMIF(AC$7:AC4274,"totale",AB$7:AB4274),0)</f>
        <v>0</v>
      </c>
      <c r="AC4275" s="134"/>
      <c r="AD4275" s="194">
        <f t="shared" si="280"/>
        <v>0</v>
      </c>
      <c r="AE4275" s="124" t="str">
        <f t="shared" si="279"/>
        <v/>
      </c>
      <c r="AF4275" s="195" t="str">
        <f t="shared" si="281"/>
        <v/>
      </c>
      <c r="AG4275" s="194" t="str">
        <f t="shared" si="282"/>
        <v/>
      </c>
      <c r="AH4275" s="194">
        <f>IF(AG4275="",0,IF(ISERROR(VLOOKUP(AG4275,AG$7:AG4274,1,FALSE)),1,0))</f>
        <v>0</v>
      </c>
      <c r="AI4275" s="194"/>
    </row>
    <row r="4276" spans="1:35" ht="16.5" customHeight="1">
      <c r="A4276" s="1"/>
      <c r="B4276" s="1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  <c r="Q4276" s="1"/>
      <c r="R4276" s="1"/>
      <c r="S4276" s="1"/>
      <c r="T4276" s="1"/>
      <c r="U4276" s="175">
        <f>IF(AND($X$5012&lt;&gt;" ",$X$5012&lt;&gt;0),IF(X4276=$X$5012,1+COUNTIF(U$7:U4275,"&gt;0"),0),0)</f>
        <v>0</v>
      </c>
      <c r="V4276" s="178" t="s">
        <v>4465</v>
      </c>
      <c r="W4276" s="130"/>
      <c r="X4276" s="131"/>
      <c r="Y4276" s="131"/>
      <c r="Z4276" s="206"/>
      <c r="AA4276" s="134"/>
      <c r="AB4276" s="174">
        <f>IF(AC4276="totale",SUMIF(AA$7:AA4276,"somma",Z$7:Z4276)-SUMIF(AC$7:AC4275,"totale",AB$7:AB4275),0)</f>
        <v>0</v>
      </c>
      <c r="AC4276" s="134"/>
      <c r="AD4276" s="194">
        <f t="shared" si="280"/>
        <v>0</v>
      </c>
      <c r="AE4276" s="124" t="str">
        <f t="shared" si="279"/>
        <v/>
      </c>
      <c r="AF4276" s="195" t="str">
        <f t="shared" si="281"/>
        <v/>
      </c>
      <c r="AG4276" s="194" t="str">
        <f t="shared" si="282"/>
        <v/>
      </c>
      <c r="AH4276" s="194">
        <f>IF(AG4276="",0,IF(ISERROR(VLOOKUP(AG4276,AG$7:AG4275,1,FALSE)),1,0))</f>
        <v>0</v>
      </c>
      <c r="AI4276" s="194"/>
    </row>
    <row r="4277" spans="1:35" ht="16.5" customHeight="1">
      <c r="A4277" s="1"/>
      <c r="B4277" s="1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75">
        <f>IF(AND($X$5012&lt;&gt;" ",$X$5012&lt;&gt;0),IF(X4277=$X$5012,1+COUNTIF(U$7:U4276,"&gt;0"),0),0)</f>
        <v>0</v>
      </c>
      <c r="V4277" s="178" t="s">
        <v>4466</v>
      </c>
      <c r="W4277" s="130"/>
      <c r="X4277" s="131"/>
      <c r="Y4277" s="131"/>
      <c r="Z4277" s="206"/>
      <c r="AA4277" s="134"/>
      <c r="AB4277" s="174">
        <f>IF(AC4277="totale",SUMIF(AA$7:AA4277,"somma",Z$7:Z4277)-SUMIF(AC$7:AC4276,"totale",AB$7:AB4276),0)</f>
        <v>0</v>
      </c>
      <c r="AC4277" s="134"/>
      <c r="AD4277" s="194">
        <f t="shared" si="280"/>
        <v>0</v>
      </c>
      <c r="AE4277" s="124" t="str">
        <f t="shared" si="279"/>
        <v/>
      </c>
      <c r="AF4277" s="195" t="str">
        <f t="shared" si="281"/>
        <v/>
      </c>
      <c r="AG4277" s="194" t="str">
        <f t="shared" si="282"/>
        <v/>
      </c>
      <c r="AH4277" s="194">
        <f>IF(AG4277="",0,IF(ISERROR(VLOOKUP(AG4277,AG$7:AG4276,1,FALSE)),1,0))</f>
        <v>0</v>
      </c>
      <c r="AI4277" s="194"/>
    </row>
    <row r="4278" spans="1:35" ht="16.5" customHeight="1">
      <c r="A4278" s="1"/>
      <c r="B4278" s="1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75">
        <f>IF(AND($X$5012&lt;&gt;" ",$X$5012&lt;&gt;0),IF(X4278=$X$5012,1+COUNTIF(U$7:U4277,"&gt;0"),0),0)</f>
        <v>0</v>
      </c>
      <c r="V4278" s="178" t="s">
        <v>4467</v>
      </c>
      <c r="W4278" s="130"/>
      <c r="X4278" s="131"/>
      <c r="Y4278" s="131"/>
      <c r="Z4278" s="206"/>
      <c r="AA4278" s="134"/>
      <c r="AB4278" s="174">
        <f>IF(AC4278="totale",SUMIF(AA$7:AA4278,"somma",Z$7:Z4278)-SUMIF(AC$7:AC4277,"totale",AB$7:AB4277),0)</f>
        <v>0</v>
      </c>
      <c r="AC4278" s="134"/>
      <c r="AD4278" s="194">
        <f t="shared" si="280"/>
        <v>0</v>
      </c>
      <c r="AE4278" s="124" t="str">
        <f t="shared" si="279"/>
        <v/>
      </c>
      <c r="AF4278" s="195" t="str">
        <f t="shared" si="281"/>
        <v/>
      </c>
      <c r="AG4278" s="194" t="str">
        <f t="shared" si="282"/>
        <v/>
      </c>
      <c r="AH4278" s="194">
        <f>IF(AG4278="",0,IF(ISERROR(VLOOKUP(AG4278,AG$7:AG4277,1,FALSE)),1,0))</f>
        <v>0</v>
      </c>
      <c r="AI4278" s="194"/>
    </row>
    <row r="4279" spans="1:35" ht="16.5" customHeight="1">
      <c r="A4279" s="1"/>
      <c r="B4279" s="1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75">
        <f>IF(AND($X$5012&lt;&gt;" ",$X$5012&lt;&gt;0),IF(X4279=$X$5012,1+COUNTIF(U$7:U4278,"&gt;0"),0),0)</f>
        <v>0</v>
      </c>
      <c r="V4279" s="178" t="s">
        <v>4468</v>
      </c>
      <c r="W4279" s="130"/>
      <c r="X4279" s="131"/>
      <c r="Y4279" s="131"/>
      <c r="Z4279" s="206"/>
      <c r="AA4279" s="134"/>
      <c r="AB4279" s="174">
        <f>IF(AC4279="totale",SUMIF(AA$7:AA4279,"somma",Z$7:Z4279)-SUMIF(AC$7:AC4278,"totale",AB$7:AB4278),0)</f>
        <v>0</v>
      </c>
      <c r="AC4279" s="134"/>
      <c r="AD4279" s="194">
        <f t="shared" si="280"/>
        <v>0</v>
      </c>
      <c r="AE4279" s="124" t="str">
        <f t="shared" si="279"/>
        <v/>
      </c>
      <c r="AF4279" s="195" t="str">
        <f t="shared" si="281"/>
        <v/>
      </c>
      <c r="AG4279" s="194" t="str">
        <f t="shared" si="282"/>
        <v/>
      </c>
      <c r="AH4279" s="194">
        <f>IF(AG4279="",0,IF(ISERROR(VLOOKUP(AG4279,AG$7:AG4278,1,FALSE)),1,0))</f>
        <v>0</v>
      </c>
      <c r="AI4279" s="194"/>
    </row>
    <row r="4280" spans="1:35" ht="16.5" customHeight="1">
      <c r="A4280" s="1"/>
      <c r="B4280" s="1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/>
      <c r="R4280" s="1"/>
      <c r="S4280" s="1"/>
      <c r="T4280" s="1"/>
      <c r="U4280" s="175">
        <f>IF(AND($X$5012&lt;&gt;" ",$X$5012&lt;&gt;0),IF(X4280=$X$5012,1+COUNTIF(U$7:U4279,"&gt;0"),0),0)</f>
        <v>0</v>
      </c>
      <c r="V4280" s="178" t="s">
        <v>4469</v>
      </c>
      <c r="W4280" s="130"/>
      <c r="X4280" s="131"/>
      <c r="Y4280" s="131"/>
      <c r="Z4280" s="206"/>
      <c r="AA4280" s="134"/>
      <c r="AB4280" s="174">
        <f>IF(AC4280="totale",SUMIF(AA$7:AA4280,"somma",Z$7:Z4280)-SUMIF(AC$7:AC4279,"totale",AB$7:AB4279),0)</f>
        <v>0</v>
      </c>
      <c r="AC4280" s="134"/>
      <c r="AD4280" s="194">
        <f t="shared" si="280"/>
        <v>0</v>
      </c>
      <c r="AE4280" s="124" t="str">
        <f t="shared" si="279"/>
        <v/>
      </c>
      <c r="AF4280" s="195" t="str">
        <f t="shared" si="281"/>
        <v/>
      </c>
      <c r="AG4280" s="194" t="str">
        <f t="shared" si="282"/>
        <v/>
      </c>
      <c r="AH4280" s="194">
        <f>IF(AG4280="",0,IF(ISERROR(VLOOKUP(AG4280,AG$7:AG4279,1,FALSE)),1,0))</f>
        <v>0</v>
      </c>
      <c r="AI4280" s="194"/>
    </row>
    <row r="4281" spans="1:35" ht="16.5" customHeight="1">
      <c r="A4281" s="1"/>
      <c r="B4281" s="1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75">
        <f>IF(AND($X$5012&lt;&gt;" ",$X$5012&lt;&gt;0),IF(X4281=$X$5012,1+COUNTIF(U$7:U4280,"&gt;0"),0),0)</f>
        <v>0</v>
      </c>
      <c r="V4281" s="178" t="s">
        <v>4470</v>
      </c>
      <c r="W4281" s="130"/>
      <c r="X4281" s="131"/>
      <c r="Y4281" s="131"/>
      <c r="Z4281" s="206"/>
      <c r="AA4281" s="134"/>
      <c r="AB4281" s="174">
        <f>IF(AC4281="totale",SUMIF(AA$7:AA4281,"somma",Z$7:Z4281)-SUMIF(AC$7:AC4280,"totale",AB$7:AB4280),0)</f>
        <v>0</v>
      </c>
      <c r="AC4281" s="134"/>
      <c r="AD4281" s="194">
        <f t="shared" si="280"/>
        <v>0</v>
      </c>
      <c r="AE4281" s="124" t="str">
        <f t="shared" si="279"/>
        <v/>
      </c>
      <c r="AF4281" s="195" t="str">
        <f t="shared" si="281"/>
        <v/>
      </c>
      <c r="AG4281" s="194" t="str">
        <f t="shared" si="282"/>
        <v/>
      </c>
      <c r="AH4281" s="194">
        <f>IF(AG4281="",0,IF(ISERROR(VLOOKUP(AG4281,AG$7:AG4280,1,FALSE)),1,0))</f>
        <v>0</v>
      </c>
      <c r="AI4281" s="194"/>
    </row>
    <row r="4282" spans="1:35" ht="16.5" customHeight="1">
      <c r="A4282" s="1"/>
      <c r="B4282" s="1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75">
        <f>IF(AND($X$5012&lt;&gt;" ",$X$5012&lt;&gt;0),IF(X4282=$X$5012,1+COUNTIF(U$7:U4281,"&gt;0"),0),0)</f>
        <v>0</v>
      </c>
      <c r="V4282" s="178" t="s">
        <v>4471</v>
      </c>
      <c r="W4282" s="130"/>
      <c r="X4282" s="131"/>
      <c r="Y4282" s="131"/>
      <c r="Z4282" s="206"/>
      <c r="AA4282" s="134"/>
      <c r="AB4282" s="174">
        <f>IF(AC4282="totale",SUMIF(AA$7:AA4282,"somma",Z$7:Z4282)-SUMIF(AC$7:AC4281,"totale",AB$7:AB4281),0)</f>
        <v>0</v>
      </c>
      <c r="AC4282" s="134"/>
      <c r="AD4282" s="194">
        <f t="shared" si="280"/>
        <v>0</v>
      </c>
      <c r="AE4282" s="124" t="str">
        <f t="shared" si="279"/>
        <v/>
      </c>
      <c r="AF4282" s="195" t="str">
        <f t="shared" si="281"/>
        <v/>
      </c>
      <c r="AG4282" s="194" t="str">
        <f t="shared" si="282"/>
        <v/>
      </c>
      <c r="AH4282" s="194">
        <f>IF(AG4282="",0,IF(ISERROR(VLOOKUP(AG4282,AG$7:AG4281,1,FALSE)),1,0))</f>
        <v>0</v>
      </c>
      <c r="AI4282" s="194"/>
    </row>
    <row r="4283" spans="1:35" ht="16.5" customHeight="1">
      <c r="A4283" s="1"/>
      <c r="B4283" s="1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75">
        <f>IF(AND($X$5012&lt;&gt;" ",$X$5012&lt;&gt;0),IF(X4283=$X$5012,1+COUNTIF(U$7:U4282,"&gt;0"),0),0)</f>
        <v>0</v>
      </c>
      <c r="V4283" s="178" t="s">
        <v>4472</v>
      </c>
      <c r="W4283" s="130"/>
      <c r="X4283" s="131"/>
      <c r="Y4283" s="131"/>
      <c r="Z4283" s="206"/>
      <c r="AA4283" s="134"/>
      <c r="AB4283" s="174">
        <f>IF(AC4283="totale",SUMIF(AA$7:AA4283,"somma",Z$7:Z4283)-SUMIF(AC$7:AC4282,"totale",AB$7:AB4282),0)</f>
        <v>0</v>
      </c>
      <c r="AC4283" s="134"/>
      <c r="AD4283" s="194">
        <f t="shared" si="280"/>
        <v>0</v>
      </c>
      <c r="AE4283" s="124" t="str">
        <f t="shared" si="279"/>
        <v/>
      </c>
      <c r="AF4283" s="195" t="str">
        <f t="shared" si="281"/>
        <v/>
      </c>
      <c r="AG4283" s="194" t="str">
        <f t="shared" si="282"/>
        <v/>
      </c>
      <c r="AH4283" s="194">
        <f>IF(AG4283="",0,IF(ISERROR(VLOOKUP(AG4283,AG$7:AG4282,1,FALSE)),1,0))</f>
        <v>0</v>
      </c>
      <c r="AI4283" s="194"/>
    </row>
    <row r="4284" spans="1:35" ht="16.5" customHeight="1">
      <c r="A4284" s="1"/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75">
        <f>IF(AND($X$5012&lt;&gt;" ",$X$5012&lt;&gt;0),IF(X4284=$X$5012,1+COUNTIF(U$7:U4283,"&gt;0"),0),0)</f>
        <v>0</v>
      </c>
      <c r="V4284" s="178" t="s">
        <v>4473</v>
      </c>
      <c r="W4284" s="130"/>
      <c r="X4284" s="131"/>
      <c r="Y4284" s="131"/>
      <c r="Z4284" s="206"/>
      <c r="AA4284" s="134"/>
      <c r="AB4284" s="174">
        <f>IF(AC4284="totale",SUMIF(AA$7:AA4284,"somma",Z$7:Z4284)-SUMIF(AC$7:AC4283,"totale",AB$7:AB4283),0)</f>
        <v>0</v>
      </c>
      <c r="AC4284" s="134"/>
      <c r="AD4284" s="194">
        <f t="shared" si="280"/>
        <v>0</v>
      </c>
      <c r="AE4284" s="124" t="str">
        <f t="shared" si="279"/>
        <v/>
      </c>
      <c r="AF4284" s="195" t="str">
        <f t="shared" si="281"/>
        <v/>
      </c>
      <c r="AG4284" s="194" t="str">
        <f t="shared" si="282"/>
        <v/>
      </c>
      <c r="AH4284" s="194">
        <f>IF(AG4284="",0,IF(ISERROR(VLOOKUP(AG4284,AG$7:AG4283,1,FALSE)),1,0))</f>
        <v>0</v>
      </c>
      <c r="AI4284" s="194"/>
    </row>
    <row r="4285" spans="1:35" ht="16.5" customHeight="1">
      <c r="A4285" s="1"/>
      <c r="B4285" s="1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75">
        <f>IF(AND($X$5012&lt;&gt;" ",$X$5012&lt;&gt;0),IF(X4285=$X$5012,1+COUNTIF(U$7:U4284,"&gt;0"),0),0)</f>
        <v>0</v>
      </c>
      <c r="V4285" s="178" t="s">
        <v>4474</v>
      </c>
      <c r="W4285" s="130"/>
      <c r="X4285" s="131"/>
      <c r="Y4285" s="131"/>
      <c r="Z4285" s="206"/>
      <c r="AA4285" s="134"/>
      <c r="AB4285" s="174">
        <f>IF(AC4285="totale",SUMIF(AA$7:AA4285,"somma",Z$7:Z4285)-SUMIF(AC$7:AC4284,"totale",AB$7:AB4284),0)</f>
        <v>0</v>
      </c>
      <c r="AC4285" s="134"/>
      <c r="AD4285" s="194">
        <f t="shared" si="280"/>
        <v>0</v>
      </c>
      <c r="AE4285" s="124" t="str">
        <f t="shared" si="279"/>
        <v/>
      </c>
      <c r="AF4285" s="195" t="str">
        <f t="shared" si="281"/>
        <v/>
      </c>
      <c r="AG4285" s="194" t="str">
        <f t="shared" si="282"/>
        <v/>
      </c>
      <c r="AH4285" s="194">
        <f>IF(AG4285="",0,IF(ISERROR(VLOOKUP(AG4285,AG$7:AG4284,1,FALSE)),1,0))</f>
        <v>0</v>
      </c>
      <c r="AI4285" s="194"/>
    </row>
    <row r="4286" spans="1:35" ht="16.5" customHeight="1">
      <c r="A4286" s="1"/>
      <c r="B4286" s="1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75">
        <f>IF(AND($X$5012&lt;&gt;" ",$X$5012&lt;&gt;0),IF(X4286=$X$5012,1+COUNTIF(U$7:U4285,"&gt;0"),0),0)</f>
        <v>0</v>
      </c>
      <c r="V4286" s="178" t="s">
        <v>4475</v>
      </c>
      <c r="W4286" s="130"/>
      <c r="X4286" s="131"/>
      <c r="Y4286" s="131"/>
      <c r="Z4286" s="206"/>
      <c r="AA4286" s="134"/>
      <c r="AB4286" s="174">
        <f>IF(AC4286="totale",SUMIF(AA$7:AA4286,"somma",Z$7:Z4286)-SUMIF(AC$7:AC4285,"totale",AB$7:AB4285),0)</f>
        <v>0</v>
      </c>
      <c r="AC4286" s="134"/>
      <c r="AD4286" s="194">
        <f t="shared" si="280"/>
        <v>0</v>
      </c>
      <c r="AE4286" s="124" t="str">
        <f t="shared" si="279"/>
        <v/>
      </c>
      <c r="AF4286" s="195" t="str">
        <f t="shared" si="281"/>
        <v/>
      </c>
      <c r="AG4286" s="194" t="str">
        <f t="shared" si="282"/>
        <v/>
      </c>
      <c r="AH4286" s="194">
        <f>IF(AG4286="",0,IF(ISERROR(VLOOKUP(AG4286,AG$7:AG4285,1,FALSE)),1,0))</f>
        <v>0</v>
      </c>
      <c r="AI4286" s="194"/>
    </row>
    <row r="4287" spans="1:35" ht="16.5" customHeight="1">
      <c r="A4287" s="1"/>
      <c r="B4287" s="1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75">
        <f>IF(AND($X$5012&lt;&gt;" ",$X$5012&lt;&gt;0),IF(X4287=$X$5012,1+COUNTIF(U$7:U4286,"&gt;0"),0),0)</f>
        <v>0</v>
      </c>
      <c r="V4287" s="178" t="s">
        <v>4476</v>
      </c>
      <c r="W4287" s="130"/>
      <c r="X4287" s="131"/>
      <c r="Y4287" s="131"/>
      <c r="Z4287" s="206"/>
      <c r="AA4287" s="134"/>
      <c r="AB4287" s="174">
        <f>IF(AC4287="totale",SUMIF(AA$7:AA4287,"somma",Z$7:Z4287)-SUMIF(AC$7:AC4286,"totale",AB$7:AB4286),0)</f>
        <v>0</v>
      </c>
      <c r="AC4287" s="134"/>
      <c r="AD4287" s="194">
        <f t="shared" si="280"/>
        <v>0</v>
      </c>
      <c r="AE4287" s="124" t="str">
        <f t="shared" si="279"/>
        <v/>
      </c>
      <c r="AF4287" s="195" t="str">
        <f t="shared" si="281"/>
        <v/>
      </c>
      <c r="AG4287" s="194" t="str">
        <f t="shared" si="282"/>
        <v/>
      </c>
      <c r="AH4287" s="194">
        <f>IF(AG4287="",0,IF(ISERROR(VLOOKUP(AG4287,AG$7:AG4286,1,FALSE)),1,0))</f>
        <v>0</v>
      </c>
      <c r="AI4287" s="194"/>
    </row>
    <row r="4288" spans="1:35" ht="16.5" customHeight="1">
      <c r="A4288" s="1"/>
      <c r="B4288" s="1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75">
        <f>IF(AND($X$5012&lt;&gt;" ",$X$5012&lt;&gt;0),IF(X4288=$X$5012,1+COUNTIF(U$7:U4287,"&gt;0"),0),0)</f>
        <v>0</v>
      </c>
      <c r="V4288" s="178" t="s">
        <v>4477</v>
      </c>
      <c r="W4288" s="130"/>
      <c r="X4288" s="131"/>
      <c r="Y4288" s="131"/>
      <c r="Z4288" s="206"/>
      <c r="AA4288" s="134"/>
      <c r="AB4288" s="174">
        <f>IF(AC4288="totale",SUMIF(AA$7:AA4288,"somma",Z$7:Z4288)-SUMIF(AC$7:AC4287,"totale",AB$7:AB4287),0)</f>
        <v>0</v>
      </c>
      <c r="AC4288" s="134"/>
      <c r="AD4288" s="194">
        <f t="shared" si="280"/>
        <v>0</v>
      </c>
      <c r="AE4288" s="124" t="str">
        <f t="shared" si="279"/>
        <v/>
      </c>
      <c r="AF4288" s="195" t="str">
        <f t="shared" si="281"/>
        <v/>
      </c>
      <c r="AG4288" s="194" t="str">
        <f t="shared" si="282"/>
        <v/>
      </c>
      <c r="AH4288" s="194">
        <f>IF(AG4288="",0,IF(ISERROR(VLOOKUP(AG4288,AG$7:AG4287,1,FALSE)),1,0))</f>
        <v>0</v>
      </c>
      <c r="AI4288" s="194"/>
    </row>
    <row r="4289" spans="1:35" ht="16.5" customHeight="1">
      <c r="A4289" s="1"/>
      <c r="B4289" s="1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75">
        <f>IF(AND($X$5012&lt;&gt;" ",$X$5012&lt;&gt;0),IF(X4289=$X$5012,1+COUNTIF(U$7:U4288,"&gt;0"),0),0)</f>
        <v>0</v>
      </c>
      <c r="V4289" s="178" t="s">
        <v>4478</v>
      </c>
      <c r="W4289" s="130"/>
      <c r="X4289" s="131"/>
      <c r="Y4289" s="131"/>
      <c r="Z4289" s="206"/>
      <c r="AA4289" s="134"/>
      <c r="AB4289" s="174">
        <f>IF(AC4289="totale",SUMIF(AA$7:AA4289,"somma",Z$7:Z4289)-SUMIF(AC$7:AC4288,"totale",AB$7:AB4288),0)</f>
        <v>0</v>
      </c>
      <c r="AC4289" s="134"/>
      <c r="AD4289" s="194">
        <f t="shared" si="280"/>
        <v>0</v>
      </c>
      <c r="AE4289" s="124" t="str">
        <f t="shared" si="279"/>
        <v/>
      </c>
      <c r="AF4289" s="195" t="str">
        <f t="shared" si="281"/>
        <v/>
      </c>
      <c r="AG4289" s="194" t="str">
        <f t="shared" si="282"/>
        <v/>
      </c>
      <c r="AH4289" s="194">
        <f>IF(AG4289="",0,IF(ISERROR(VLOOKUP(AG4289,AG$7:AG4288,1,FALSE)),1,0))</f>
        <v>0</v>
      </c>
      <c r="AI4289" s="194"/>
    </row>
    <row r="4290" spans="1:35" ht="16.5" customHeight="1">
      <c r="A4290" s="1"/>
      <c r="B4290" s="1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1"/>
      <c r="S4290" s="1"/>
      <c r="T4290" s="1"/>
      <c r="U4290" s="175">
        <f>IF(AND($X$5012&lt;&gt;" ",$X$5012&lt;&gt;0),IF(X4290=$X$5012,1+COUNTIF(U$7:U4289,"&gt;0"),0),0)</f>
        <v>0</v>
      </c>
      <c r="V4290" s="178" t="s">
        <v>4479</v>
      </c>
      <c r="W4290" s="130"/>
      <c r="X4290" s="131"/>
      <c r="Y4290" s="131"/>
      <c r="Z4290" s="206"/>
      <c r="AA4290" s="134"/>
      <c r="AB4290" s="174">
        <f>IF(AC4290="totale",SUMIF(AA$7:AA4290,"somma",Z$7:Z4290)-SUMIF(AC$7:AC4289,"totale",AB$7:AB4289),0)</f>
        <v>0</v>
      </c>
      <c r="AC4290" s="134"/>
      <c r="AD4290" s="194">
        <f t="shared" si="280"/>
        <v>0</v>
      </c>
      <c r="AE4290" s="124" t="str">
        <f t="shared" si="279"/>
        <v/>
      </c>
      <c r="AF4290" s="195" t="str">
        <f t="shared" si="281"/>
        <v/>
      </c>
      <c r="AG4290" s="194" t="str">
        <f t="shared" si="282"/>
        <v/>
      </c>
      <c r="AH4290" s="194">
        <f>IF(AG4290="",0,IF(ISERROR(VLOOKUP(AG4290,AG$7:AG4289,1,FALSE)),1,0))</f>
        <v>0</v>
      </c>
      <c r="AI4290" s="194"/>
    </row>
    <row r="4291" spans="1:35" ht="16.5" customHeight="1">
      <c r="A4291" s="1"/>
      <c r="B4291" s="1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75">
        <f>IF(AND($X$5012&lt;&gt;" ",$X$5012&lt;&gt;0),IF(X4291=$X$5012,1+COUNTIF(U$7:U4290,"&gt;0"),0),0)</f>
        <v>0</v>
      </c>
      <c r="V4291" s="178" t="s">
        <v>4480</v>
      </c>
      <c r="W4291" s="130"/>
      <c r="X4291" s="131"/>
      <c r="Y4291" s="131"/>
      <c r="Z4291" s="206"/>
      <c r="AA4291" s="134"/>
      <c r="AB4291" s="174">
        <f>IF(AC4291="totale",SUMIF(AA$7:AA4291,"somma",Z$7:Z4291)-SUMIF(AC$7:AC4290,"totale",AB$7:AB4290),0)</f>
        <v>0</v>
      </c>
      <c r="AC4291" s="134"/>
      <c r="AD4291" s="194">
        <f t="shared" si="280"/>
        <v>0</v>
      </c>
      <c r="AE4291" s="124" t="str">
        <f t="shared" si="279"/>
        <v/>
      </c>
      <c r="AF4291" s="195" t="str">
        <f t="shared" si="281"/>
        <v/>
      </c>
      <c r="AG4291" s="194" t="str">
        <f t="shared" si="282"/>
        <v/>
      </c>
      <c r="AH4291" s="194">
        <f>IF(AG4291="",0,IF(ISERROR(VLOOKUP(AG4291,AG$7:AG4290,1,FALSE)),1,0))</f>
        <v>0</v>
      </c>
      <c r="AI4291" s="194"/>
    </row>
    <row r="4292" spans="1:35" ht="16.5" customHeight="1">
      <c r="A4292" s="1"/>
      <c r="B4292" s="1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75">
        <f>IF(AND($X$5012&lt;&gt;" ",$X$5012&lt;&gt;0),IF(X4292=$X$5012,1+COUNTIF(U$7:U4291,"&gt;0"),0),0)</f>
        <v>0</v>
      </c>
      <c r="V4292" s="178" t="s">
        <v>4481</v>
      </c>
      <c r="W4292" s="130"/>
      <c r="X4292" s="131"/>
      <c r="Y4292" s="131"/>
      <c r="Z4292" s="206"/>
      <c r="AA4292" s="134"/>
      <c r="AB4292" s="174">
        <f>IF(AC4292="totale",SUMIF(AA$7:AA4292,"somma",Z$7:Z4292)-SUMIF(AC$7:AC4291,"totale",AB$7:AB4291),0)</f>
        <v>0</v>
      </c>
      <c r="AC4292" s="134"/>
      <c r="AD4292" s="194">
        <f t="shared" si="280"/>
        <v>0</v>
      </c>
      <c r="AE4292" s="124" t="str">
        <f t="shared" si="279"/>
        <v/>
      </c>
      <c r="AF4292" s="195" t="str">
        <f t="shared" si="281"/>
        <v/>
      </c>
      <c r="AG4292" s="194" t="str">
        <f t="shared" si="282"/>
        <v/>
      </c>
      <c r="AH4292" s="194">
        <f>IF(AG4292="",0,IF(ISERROR(VLOOKUP(AG4292,AG$7:AG4291,1,FALSE)),1,0))</f>
        <v>0</v>
      </c>
      <c r="AI4292" s="194"/>
    </row>
    <row r="4293" spans="1:35" ht="16.5" customHeight="1">
      <c r="A4293" s="1"/>
      <c r="B4293" s="1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75">
        <f>IF(AND($X$5012&lt;&gt;" ",$X$5012&lt;&gt;0),IF(X4293=$X$5012,1+COUNTIF(U$7:U4292,"&gt;0"),0),0)</f>
        <v>0</v>
      </c>
      <c r="V4293" s="178" t="s">
        <v>4482</v>
      </c>
      <c r="W4293" s="130"/>
      <c r="X4293" s="131"/>
      <c r="Y4293" s="131"/>
      <c r="Z4293" s="206"/>
      <c r="AA4293" s="134"/>
      <c r="AB4293" s="174">
        <f>IF(AC4293="totale",SUMIF(AA$7:AA4293,"somma",Z$7:Z4293)-SUMIF(AC$7:AC4292,"totale",AB$7:AB4292),0)</f>
        <v>0</v>
      </c>
      <c r="AC4293" s="134"/>
      <c r="AD4293" s="194">
        <f t="shared" si="280"/>
        <v>0</v>
      </c>
      <c r="AE4293" s="124" t="str">
        <f t="shared" si="279"/>
        <v/>
      </c>
      <c r="AF4293" s="195" t="str">
        <f t="shared" si="281"/>
        <v/>
      </c>
      <c r="AG4293" s="194" t="str">
        <f t="shared" si="282"/>
        <v/>
      </c>
      <c r="AH4293" s="194">
        <f>IF(AG4293="",0,IF(ISERROR(VLOOKUP(AG4293,AG$7:AG4292,1,FALSE)),1,0))</f>
        <v>0</v>
      </c>
      <c r="AI4293" s="194"/>
    </row>
    <row r="4294" spans="1:35" ht="16.5" customHeight="1">
      <c r="A4294" s="1"/>
      <c r="B4294" s="1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75">
        <f>IF(AND($X$5012&lt;&gt;" ",$X$5012&lt;&gt;0),IF(X4294=$X$5012,1+COUNTIF(U$7:U4293,"&gt;0"),0),0)</f>
        <v>0</v>
      </c>
      <c r="V4294" s="178" t="s">
        <v>4483</v>
      </c>
      <c r="W4294" s="130"/>
      <c r="X4294" s="131"/>
      <c r="Y4294" s="131"/>
      <c r="Z4294" s="206"/>
      <c r="AA4294" s="134"/>
      <c r="AB4294" s="174">
        <f>IF(AC4294="totale",SUMIF(AA$7:AA4294,"somma",Z$7:Z4294)-SUMIF(AC$7:AC4293,"totale",AB$7:AB4293),0)</f>
        <v>0</v>
      </c>
      <c r="AC4294" s="134"/>
      <c r="AD4294" s="194">
        <f t="shared" si="280"/>
        <v>0</v>
      </c>
      <c r="AE4294" s="124" t="str">
        <f t="shared" ref="AE4294:AE4357" si="283">IF(W4294&gt;0,CONCATENATE(MONTH(W4294)&amp;X4294),"")</f>
        <v/>
      </c>
      <c r="AF4294" s="195" t="str">
        <f t="shared" si="281"/>
        <v/>
      </c>
      <c r="AG4294" s="194" t="str">
        <f t="shared" si="282"/>
        <v/>
      </c>
      <c r="AH4294" s="194">
        <f>IF(AG4294="",0,IF(ISERROR(VLOOKUP(AG4294,AG$7:AG4293,1,FALSE)),1,0))</f>
        <v>0</v>
      </c>
      <c r="AI4294" s="194"/>
    </row>
    <row r="4295" spans="1:35" ht="16.5" customHeight="1">
      <c r="A4295" s="1"/>
      <c r="B4295" s="1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75">
        <f>IF(AND($X$5012&lt;&gt;" ",$X$5012&lt;&gt;0),IF(X4295=$X$5012,1+COUNTIF(U$7:U4294,"&gt;0"),0),0)</f>
        <v>0</v>
      </c>
      <c r="V4295" s="178" t="s">
        <v>4484</v>
      </c>
      <c r="W4295" s="130"/>
      <c r="X4295" s="131"/>
      <c r="Y4295" s="131"/>
      <c r="Z4295" s="206"/>
      <c r="AA4295" s="134"/>
      <c r="AB4295" s="174">
        <f>IF(AC4295="totale",SUMIF(AA$7:AA4295,"somma",Z$7:Z4295)-SUMIF(AC$7:AC4294,"totale",AB$7:AB4294),0)</f>
        <v>0</v>
      </c>
      <c r="AC4295" s="134"/>
      <c r="AD4295" s="194">
        <f t="shared" si="280"/>
        <v>0</v>
      </c>
      <c r="AE4295" s="124" t="str">
        <f t="shared" si="283"/>
        <v/>
      </c>
      <c r="AF4295" s="195" t="str">
        <f t="shared" si="281"/>
        <v/>
      </c>
      <c r="AG4295" s="194" t="str">
        <f t="shared" si="282"/>
        <v/>
      </c>
      <c r="AH4295" s="194">
        <f>IF(AG4295="",0,IF(ISERROR(VLOOKUP(AG4295,AG$7:AG4294,1,FALSE)),1,0))</f>
        <v>0</v>
      </c>
      <c r="AI4295" s="194"/>
    </row>
    <row r="4296" spans="1:35" ht="16.5" customHeight="1">
      <c r="A4296" s="1"/>
      <c r="B4296" s="1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  <c r="Q4296" s="1"/>
      <c r="R4296" s="1"/>
      <c r="S4296" s="1"/>
      <c r="T4296" s="1"/>
      <c r="U4296" s="175">
        <f>IF(AND($X$5012&lt;&gt;" ",$X$5012&lt;&gt;0),IF(X4296=$X$5012,1+COUNTIF(U$7:U4295,"&gt;0"),0),0)</f>
        <v>0</v>
      </c>
      <c r="V4296" s="178" t="s">
        <v>4485</v>
      </c>
      <c r="W4296" s="130"/>
      <c r="X4296" s="131"/>
      <c r="Y4296" s="131"/>
      <c r="Z4296" s="206"/>
      <c r="AA4296" s="134"/>
      <c r="AB4296" s="174">
        <f>IF(AC4296="totale",SUMIF(AA$7:AA4296,"somma",Z$7:Z4296)-SUMIF(AC$7:AC4295,"totale",AB$7:AB4295),0)</f>
        <v>0</v>
      </c>
      <c r="AC4296" s="134"/>
      <c r="AD4296" s="194">
        <f t="shared" ref="AD4296:AD4359" si="284">IF(ISBLANK(X4296),0,VLOOKUP(X4296,$B$8:$E$57,1,FALSE))</f>
        <v>0</v>
      </c>
      <c r="AE4296" s="124" t="str">
        <f t="shared" si="283"/>
        <v/>
      </c>
      <c r="AF4296" s="195" t="str">
        <f t="shared" ref="AF4296:AF4359" si="285">IF(OR(AND(Z4296&lt;&gt;0,ISBLANK(X4296)),ISERROR(AD4296)),"ERR","")</f>
        <v/>
      </c>
      <c r="AG4296" s="194" t="str">
        <f t="shared" si="282"/>
        <v/>
      </c>
      <c r="AH4296" s="194">
        <f>IF(AG4296="",0,IF(ISERROR(VLOOKUP(AG4296,AG$7:AG4295,1,FALSE)),1,0))</f>
        <v>0</v>
      </c>
      <c r="AI4296" s="194"/>
    </row>
    <row r="4297" spans="1:35" ht="16.5" customHeight="1">
      <c r="A4297" s="1"/>
      <c r="B4297" s="1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75">
        <f>IF(AND($X$5012&lt;&gt;" ",$X$5012&lt;&gt;0),IF(X4297=$X$5012,1+COUNTIF(U$7:U4296,"&gt;0"),0),0)</f>
        <v>0</v>
      </c>
      <c r="V4297" s="178" t="s">
        <v>4486</v>
      </c>
      <c r="W4297" s="130"/>
      <c r="X4297" s="131"/>
      <c r="Y4297" s="131"/>
      <c r="Z4297" s="206"/>
      <c r="AA4297" s="134"/>
      <c r="AB4297" s="174">
        <f>IF(AC4297="totale",SUMIF(AA$7:AA4297,"somma",Z$7:Z4297)-SUMIF(AC$7:AC4296,"totale",AB$7:AB4296),0)</f>
        <v>0</v>
      </c>
      <c r="AC4297" s="134"/>
      <c r="AD4297" s="194">
        <f t="shared" si="284"/>
        <v>0</v>
      </c>
      <c r="AE4297" s="124" t="str">
        <f t="shared" si="283"/>
        <v/>
      </c>
      <c r="AF4297" s="195" t="str">
        <f t="shared" si="285"/>
        <v/>
      </c>
      <c r="AG4297" s="194" t="str">
        <f t="shared" si="282"/>
        <v/>
      </c>
      <c r="AH4297" s="194">
        <f>IF(AG4297="",0,IF(ISERROR(VLOOKUP(AG4297,AG$7:AG4296,1,FALSE)),1,0))</f>
        <v>0</v>
      </c>
      <c r="AI4297" s="194"/>
    </row>
    <row r="4298" spans="1:35" ht="16.5" customHeight="1">
      <c r="A4298" s="1"/>
      <c r="B4298" s="1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75">
        <f>IF(AND($X$5012&lt;&gt;" ",$X$5012&lt;&gt;0),IF(X4298=$X$5012,1+COUNTIF(U$7:U4297,"&gt;0"),0),0)</f>
        <v>0</v>
      </c>
      <c r="V4298" s="178" t="s">
        <v>4487</v>
      </c>
      <c r="W4298" s="130"/>
      <c r="X4298" s="131"/>
      <c r="Y4298" s="131"/>
      <c r="Z4298" s="206"/>
      <c r="AA4298" s="134"/>
      <c r="AB4298" s="174">
        <f>IF(AC4298="totale",SUMIF(AA$7:AA4298,"somma",Z$7:Z4298)-SUMIF(AC$7:AC4297,"totale",AB$7:AB4297),0)</f>
        <v>0</v>
      </c>
      <c r="AC4298" s="134"/>
      <c r="AD4298" s="194">
        <f t="shared" si="284"/>
        <v>0</v>
      </c>
      <c r="AE4298" s="124" t="str">
        <f t="shared" si="283"/>
        <v/>
      </c>
      <c r="AF4298" s="195" t="str">
        <f t="shared" si="285"/>
        <v/>
      </c>
      <c r="AG4298" s="194" t="str">
        <f t="shared" ref="AG4298:AG4361" si="286">IF(W4298&gt;0,CONCATENATE(MONTH(W4298),"-",YEAR(W4298)),"")</f>
        <v/>
      </c>
      <c r="AH4298" s="194">
        <f>IF(AG4298="",0,IF(ISERROR(VLOOKUP(AG4298,AG$7:AG4297,1,FALSE)),1,0))</f>
        <v>0</v>
      </c>
      <c r="AI4298" s="194"/>
    </row>
    <row r="4299" spans="1:35" ht="16.5" customHeight="1">
      <c r="A4299" s="1"/>
      <c r="B4299" s="1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75">
        <f>IF(AND($X$5012&lt;&gt;" ",$X$5012&lt;&gt;0),IF(X4299=$X$5012,1+COUNTIF(U$7:U4298,"&gt;0"),0),0)</f>
        <v>0</v>
      </c>
      <c r="V4299" s="178" t="s">
        <v>4488</v>
      </c>
      <c r="W4299" s="130"/>
      <c r="X4299" s="131"/>
      <c r="Y4299" s="131"/>
      <c r="Z4299" s="206"/>
      <c r="AA4299" s="134"/>
      <c r="AB4299" s="174">
        <f>IF(AC4299="totale",SUMIF(AA$7:AA4299,"somma",Z$7:Z4299)-SUMIF(AC$7:AC4298,"totale",AB$7:AB4298),0)</f>
        <v>0</v>
      </c>
      <c r="AC4299" s="134"/>
      <c r="AD4299" s="194">
        <f t="shared" si="284"/>
        <v>0</v>
      </c>
      <c r="AE4299" s="124" t="str">
        <f t="shared" si="283"/>
        <v/>
      </c>
      <c r="AF4299" s="195" t="str">
        <f t="shared" si="285"/>
        <v/>
      </c>
      <c r="AG4299" s="194" t="str">
        <f t="shared" si="286"/>
        <v/>
      </c>
      <c r="AH4299" s="194">
        <f>IF(AG4299="",0,IF(ISERROR(VLOOKUP(AG4299,AG$7:AG4298,1,FALSE)),1,0))</f>
        <v>0</v>
      </c>
      <c r="AI4299" s="194"/>
    </row>
    <row r="4300" spans="1:35" ht="16.5" customHeight="1">
      <c r="A4300" s="1"/>
      <c r="B4300" s="1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R4300" s="1"/>
      <c r="S4300" s="1"/>
      <c r="T4300" s="1"/>
      <c r="U4300" s="175">
        <f>IF(AND($X$5012&lt;&gt;" ",$X$5012&lt;&gt;0),IF(X4300=$X$5012,1+COUNTIF(U$7:U4299,"&gt;0"),0),0)</f>
        <v>0</v>
      </c>
      <c r="V4300" s="178" t="s">
        <v>4489</v>
      </c>
      <c r="W4300" s="130"/>
      <c r="X4300" s="131"/>
      <c r="Y4300" s="131"/>
      <c r="Z4300" s="206"/>
      <c r="AA4300" s="134"/>
      <c r="AB4300" s="174">
        <f>IF(AC4300="totale",SUMIF(AA$7:AA4300,"somma",Z$7:Z4300)-SUMIF(AC$7:AC4299,"totale",AB$7:AB4299),0)</f>
        <v>0</v>
      </c>
      <c r="AC4300" s="134"/>
      <c r="AD4300" s="194">
        <f t="shared" si="284"/>
        <v>0</v>
      </c>
      <c r="AE4300" s="124" t="str">
        <f t="shared" si="283"/>
        <v/>
      </c>
      <c r="AF4300" s="195" t="str">
        <f t="shared" si="285"/>
        <v/>
      </c>
      <c r="AG4300" s="194" t="str">
        <f t="shared" si="286"/>
        <v/>
      </c>
      <c r="AH4300" s="194">
        <f>IF(AG4300="",0,IF(ISERROR(VLOOKUP(AG4300,AG$7:AG4299,1,FALSE)),1,0))</f>
        <v>0</v>
      </c>
      <c r="AI4300" s="194"/>
    </row>
    <row r="4301" spans="1:35" ht="16.5" customHeight="1">
      <c r="A4301" s="1"/>
      <c r="B4301" s="1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75">
        <f>IF(AND($X$5012&lt;&gt;" ",$X$5012&lt;&gt;0),IF(X4301=$X$5012,1+COUNTIF(U$7:U4300,"&gt;0"),0),0)</f>
        <v>0</v>
      </c>
      <c r="V4301" s="178" t="s">
        <v>4490</v>
      </c>
      <c r="W4301" s="130"/>
      <c r="X4301" s="131"/>
      <c r="Y4301" s="131"/>
      <c r="Z4301" s="206"/>
      <c r="AA4301" s="134"/>
      <c r="AB4301" s="174">
        <f>IF(AC4301="totale",SUMIF(AA$7:AA4301,"somma",Z$7:Z4301)-SUMIF(AC$7:AC4300,"totale",AB$7:AB4300),0)</f>
        <v>0</v>
      </c>
      <c r="AC4301" s="134"/>
      <c r="AD4301" s="194">
        <f t="shared" si="284"/>
        <v>0</v>
      </c>
      <c r="AE4301" s="124" t="str">
        <f t="shared" si="283"/>
        <v/>
      </c>
      <c r="AF4301" s="195" t="str">
        <f t="shared" si="285"/>
        <v/>
      </c>
      <c r="AG4301" s="194" t="str">
        <f t="shared" si="286"/>
        <v/>
      </c>
      <c r="AH4301" s="194">
        <f>IF(AG4301="",0,IF(ISERROR(VLOOKUP(AG4301,AG$7:AG4300,1,FALSE)),1,0))</f>
        <v>0</v>
      </c>
      <c r="AI4301" s="194"/>
    </row>
    <row r="4302" spans="1:35" ht="16.5" customHeight="1">
      <c r="A4302" s="1"/>
      <c r="B4302" s="1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  <c r="Q4302" s="1"/>
      <c r="R4302" s="1"/>
      <c r="S4302" s="1"/>
      <c r="T4302" s="1"/>
      <c r="U4302" s="175">
        <f>IF(AND($X$5012&lt;&gt;" ",$X$5012&lt;&gt;0),IF(X4302=$X$5012,1+COUNTIF(U$7:U4301,"&gt;0"),0),0)</f>
        <v>0</v>
      </c>
      <c r="V4302" s="178" t="s">
        <v>4491</v>
      </c>
      <c r="W4302" s="130"/>
      <c r="X4302" s="131"/>
      <c r="Y4302" s="131"/>
      <c r="Z4302" s="206"/>
      <c r="AA4302" s="134"/>
      <c r="AB4302" s="174">
        <f>IF(AC4302="totale",SUMIF(AA$7:AA4302,"somma",Z$7:Z4302)-SUMIF(AC$7:AC4301,"totale",AB$7:AB4301),0)</f>
        <v>0</v>
      </c>
      <c r="AC4302" s="134"/>
      <c r="AD4302" s="194">
        <f t="shared" si="284"/>
        <v>0</v>
      </c>
      <c r="AE4302" s="124" t="str">
        <f t="shared" si="283"/>
        <v/>
      </c>
      <c r="AF4302" s="195" t="str">
        <f t="shared" si="285"/>
        <v/>
      </c>
      <c r="AG4302" s="194" t="str">
        <f t="shared" si="286"/>
        <v/>
      </c>
      <c r="AH4302" s="194">
        <f>IF(AG4302="",0,IF(ISERROR(VLOOKUP(AG4302,AG$7:AG4301,1,FALSE)),1,0))</f>
        <v>0</v>
      </c>
      <c r="AI4302" s="194"/>
    </row>
    <row r="4303" spans="1:35" ht="16.5" customHeight="1">
      <c r="A4303" s="1"/>
      <c r="B4303" s="1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75">
        <f>IF(AND($X$5012&lt;&gt;" ",$X$5012&lt;&gt;0),IF(X4303=$X$5012,1+COUNTIF(U$7:U4302,"&gt;0"),0),0)</f>
        <v>0</v>
      </c>
      <c r="V4303" s="178" t="s">
        <v>4492</v>
      </c>
      <c r="W4303" s="130"/>
      <c r="X4303" s="131"/>
      <c r="Y4303" s="131"/>
      <c r="Z4303" s="206"/>
      <c r="AA4303" s="134"/>
      <c r="AB4303" s="174">
        <f>IF(AC4303="totale",SUMIF(AA$7:AA4303,"somma",Z$7:Z4303)-SUMIF(AC$7:AC4302,"totale",AB$7:AB4302),0)</f>
        <v>0</v>
      </c>
      <c r="AC4303" s="134"/>
      <c r="AD4303" s="194">
        <f t="shared" si="284"/>
        <v>0</v>
      </c>
      <c r="AE4303" s="124" t="str">
        <f t="shared" si="283"/>
        <v/>
      </c>
      <c r="AF4303" s="195" t="str">
        <f t="shared" si="285"/>
        <v/>
      </c>
      <c r="AG4303" s="194" t="str">
        <f t="shared" si="286"/>
        <v/>
      </c>
      <c r="AH4303" s="194">
        <f>IF(AG4303="",0,IF(ISERROR(VLOOKUP(AG4303,AG$7:AG4302,1,FALSE)),1,0))</f>
        <v>0</v>
      </c>
      <c r="AI4303" s="194"/>
    </row>
    <row r="4304" spans="1:35" ht="16.5" customHeight="1">
      <c r="A4304" s="1"/>
      <c r="B4304" s="1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/>
      <c r="R4304" s="1"/>
      <c r="S4304" s="1"/>
      <c r="T4304" s="1"/>
      <c r="U4304" s="175">
        <f>IF(AND($X$5012&lt;&gt;" ",$X$5012&lt;&gt;0),IF(X4304=$X$5012,1+COUNTIF(U$7:U4303,"&gt;0"),0),0)</f>
        <v>0</v>
      </c>
      <c r="V4304" s="178" t="s">
        <v>4493</v>
      </c>
      <c r="W4304" s="130"/>
      <c r="X4304" s="131"/>
      <c r="Y4304" s="131"/>
      <c r="Z4304" s="206"/>
      <c r="AA4304" s="134"/>
      <c r="AB4304" s="174">
        <f>IF(AC4304="totale",SUMIF(AA$7:AA4304,"somma",Z$7:Z4304)-SUMIF(AC$7:AC4303,"totale",AB$7:AB4303),0)</f>
        <v>0</v>
      </c>
      <c r="AC4304" s="134"/>
      <c r="AD4304" s="194">
        <f t="shared" si="284"/>
        <v>0</v>
      </c>
      <c r="AE4304" s="124" t="str">
        <f t="shared" si="283"/>
        <v/>
      </c>
      <c r="AF4304" s="195" t="str">
        <f t="shared" si="285"/>
        <v/>
      </c>
      <c r="AG4304" s="194" t="str">
        <f t="shared" si="286"/>
        <v/>
      </c>
      <c r="AH4304" s="194">
        <f>IF(AG4304="",0,IF(ISERROR(VLOOKUP(AG4304,AG$7:AG4303,1,FALSE)),1,0))</f>
        <v>0</v>
      </c>
      <c r="AI4304" s="194"/>
    </row>
    <row r="4305" spans="1:35" ht="16.5" customHeight="1">
      <c r="A4305" s="1"/>
      <c r="B4305" s="1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75">
        <f>IF(AND($X$5012&lt;&gt;" ",$X$5012&lt;&gt;0),IF(X4305=$X$5012,1+COUNTIF(U$7:U4304,"&gt;0"),0),0)</f>
        <v>0</v>
      </c>
      <c r="V4305" s="178" t="s">
        <v>4494</v>
      </c>
      <c r="W4305" s="130"/>
      <c r="X4305" s="131"/>
      <c r="Y4305" s="131"/>
      <c r="Z4305" s="206"/>
      <c r="AA4305" s="134"/>
      <c r="AB4305" s="174">
        <f>IF(AC4305="totale",SUMIF(AA$7:AA4305,"somma",Z$7:Z4305)-SUMIF(AC$7:AC4304,"totale",AB$7:AB4304),0)</f>
        <v>0</v>
      </c>
      <c r="AC4305" s="134"/>
      <c r="AD4305" s="194">
        <f t="shared" si="284"/>
        <v>0</v>
      </c>
      <c r="AE4305" s="124" t="str">
        <f t="shared" si="283"/>
        <v/>
      </c>
      <c r="AF4305" s="195" t="str">
        <f t="shared" si="285"/>
        <v/>
      </c>
      <c r="AG4305" s="194" t="str">
        <f t="shared" si="286"/>
        <v/>
      </c>
      <c r="AH4305" s="194">
        <f>IF(AG4305="",0,IF(ISERROR(VLOOKUP(AG4305,AG$7:AG4304,1,FALSE)),1,0))</f>
        <v>0</v>
      </c>
      <c r="AI4305" s="194"/>
    </row>
    <row r="4306" spans="1:35" ht="16.5" customHeight="1">
      <c r="A4306" s="1"/>
      <c r="B4306" s="1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75">
        <f>IF(AND($X$5012&lt;&gt;" ",$X$5012&lt;&gt;0),IF(X4306=$X$5012,1+COUNTIF(U$7:U4305,"&gt;0"),0),0)</f>
        <v>0</v>
      </c>
      <c r="V4306" s="178" t="s">
        <v>4495</v>
      </c>
      <c r="W4306" s="130"/>
      <c r="X4306" s="131"/>
      <c r="Y4306" s="131"/>
      <c r="Z4306" s="206"/>
      <c r="AA4306" s="134"/>
      <c r="AB4306" s="174">
        <f>IF(AC4306="totale",SUMIF(AA$7:AA4306,"somma",Z$7:Z4306)-SUMIF(AC$7:AC4305,"totale",AB$7:AB4305),0)</f>
        <v>0</v>
      </c>
      <c r="AC4306" s="134"/>
      <c r="AD4306" s="194">
        <f t="shared" si="284"/>
        <v>0</v>
      </c>
      <c r="AE4306" s="124" t="str">
        <f t="shared" si="283"/>
        <v/>
      </c>
      <c r="AF4306" s="195" t="str">
        <f t="shared" si="285"/>
        <v/>
      </c>
      <c r="AG4306" s="194" t="str">
        <f t="shared" si="286"/>
        <v/>
      </c>
      <c r="AH4306" s="194">
        <f>IF(AG4306="",0,IF(ISERROR(VLOOKUP(AG4306,AG$7:AG4305,1,FALSE)),1,0))</f>
        <v>0</v>
      </c>
      <c r="AI4306" s="194"/>
    </row>
    <row r="4307" spans="1:35" ht="16.5" customHeight="1">
      <c r="A4307" s="1"/>
      <c r="B4307" s="1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75">
        <f>IF(AND($X$5012&lt;&gt;" ",$X$5012&lt;&gt;0),IF(X4307=$X$5012,1+COUNTIF(U$7:U4306,"&gt;0"),0),0)</f>
        <v>0</v>
      </c>
      <c r="V4307" s="178" t="s">
        <v>4496</v>
      </c>
      <c r="W4307" s="130"/>
      <c r="X4307" s="131"/>
      <c r="Y4307" s="131"/>
      <c r="Z4307" s="206"/>
      <c r="AA4307" s="134"/>
      <c r="AB4307" s="174">
        <f>IF(AC4307="totale",SUMIF(AA$7:AA4307,"somma",Z$7:Z4307)-SUMIF(AC$7:AC4306,"totale",AB$7:AB4306),0)</f>
        <v>0</v>
      </c>
      <c r="AC4307" s="134"/>
      <c r="AD4307" s="194">
        <f t="shared" si="284"/>
        <v>0</v>
      </c>
      <c r="AE4307" s="124" t="str">
        <f t="shared" si="283"/>
        <v/>
      </c>
      <c r="AF4307" s="195" t="str">
        <f t="shared" si="285"/>
        <v/>
      </c>
      <c r="AG4307" s="194" t="str">
        <f t="shared" si="286"/>
        <v/>
      </c>
      <c r="AH4307" s="194">
        <f>IF(AG4307="",0,IF(ISERROR(VLOOKUP(AG4307,AG$7:AG4306,1,FALSE)),1,0))</f>
        <v>0</v>
      </c>
      <c r="AI4307" s="194"/>
    </row>
    <row r="4308" spans="1:35" ht="16.5" customHeight="1">
      <c r="A4308" s="1"/>
      <c r="B4308" s="1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/>
      <c r="R4308" s="1"/>
      <c r="S4308" s="1"/>
      <c r="T4308" s="1"/>
      <c r="U4308" s="175">
        <f>IF(AND($X$5012&lt;&gt;" ",$X$5012&lt;&gt;0),IF(X4308=$X$5012,1+COUNTIF(U$7:U4307,"&gt;0"),0),0)</f>
        <v>0</v>
      </c>
      <c r="V4308" s="178" t="s">
        <v>4497</v>
      </c>
      <c r="W4308" s="130"/>
      <c r="X4308" s="131"/>
      <c r="Y4308" s="131"/>
      <c r="Z4308" s="206"/>
      <c r="AA4308" s="134"/>
      <c r="AB4308" s="174">
        <f>IF(AC4308="totale",SUMIF(AA$7:AA4308,"somma",Z$7:Z4308)-SUMIF(AC$7:AC4307,"totale",AB$7:AB4307),0)</f>
        <v>0</v>
      </c>
      <c r="AC4308" s="134"/>
      <c r="AD4308" s="194">
        <f t="shared" si="284"/>
        <v>0</v>
      </c>
      <c r="AE4308" s="124" t="str">
        <f t="shared" si="283"/>
        <v/>
      </c>
      <c r="AF4308" s="195" t="str">
        <f t="shared" si="285"/>
        <v/>
      </c>
      <c r="AG4308" s="194" t="str">
        <f t="shared" si="286"/>
        <v/>
      </c>
      <c r="AH4308" s="194">
        <f>IF(AG4308="",0,IF(ISERROR(VLOOKUP(AG4308,AG$7:AG4307,1,FALSE)),1,0))</f>
        <v>0</v>
      </c>
      <c r="AI4308" s="194"/>
    </row>
    <row r="4309" spans="1:35" ht="16.5" customHeight="1">
      <c r="A4309" s="1"/>
      <c r="B4309" s="1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R4309" s="1"/>
      <c r="S4309" s="1"/>
      <c r="T4309" s="1"/>
      <c r="U4309" s="175">
        <f>IF(AND($X$5012&lt;&gt;" ",$X$5012&lt;&gt;0),IF(X4309=$X$5012,1+COUNTIF(U$7:U4308,"&gt;0"),0),0)</f>
        <v>0</v>
      </c>
      <c r="V4309" s="178" t="s">
        <v>4498</v>
      </c>
      <c r="W4309" s="130"/>
      <c r="X4309" s="131"/>
      <c r="Y4309" s="131"/>
      <c r="Z4309" s="206"/>
      <c r="AA4309" s="134"/>
      <c r="AB4309" s="174">
        <f>IF(AC4309="totale",SUMIF(AA$7:AA4309,"somma",Z$7:Z4309)-SUMIF(AC$7:AC4308,"totale",AB$7:AB4308),0)</f>
        <v>0</v>
      </c>
      <c r="AC4309" s="134"/>
      <c r="AD4309" s="194">
        <f t="shared" si="284"/>
        <v>0</v>
      </c>
      <c r="AE4309" s="124" t="str">
        <f t="shared" si="283"/>
        <v/>
      </c>
      <c r="AF4309" s="195" t="str">
        <f t="shared" si="285"/>
        <v/>
      </c>
      <c r="AG4309" s="194" t="str">
        <f t="shared" si="286"/>
        <v/>
      </c>
      <c r="AH4309" s="194">
        <f>IF(AG4309="",0,IF(ISERROR(VLOOKUP(AG4309,AG$7:AG4308,1,FALSE)),1,0))</f>
        <v>0</v>
      </c>
      <c r="AI4309" s="194"/>
    </row>
    <row r="4310" spans="1:35" ht="16.5" customHeight="1">
      <c r="A4310" s="1"/>
      <c r="B4310" s="1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75">
        <f>IF(AND($X$5012&lt;&gt;" ",$X$5012&lt;&gt;0),IF(X4310=$X$5012,1+COUNTIF(U$7:U4309,"&gt;0"),0),0)</f>
        <v>0</v>
      </c>
      <c r="V4310" s="178" t="s">
        <v>4499</v>
      </c>
      <c r="W4310" s="130"/>
      <c r="X4310" s="131"/>
      <c r="Y4310" s="131"/>
      <c r="Z4310" s="206"/>
      <c r="AA4310" s="134"/>
      <c r="AB4310" s="174">
        <f>IF(AC4310="totale",SUMIF(AA$7:AA4310,"somma",Z$7:Z4310)-SUMIF(AC$7:AC4309,"totale",AB$7:AB4309),0)</f>
        <v>0</v>
      </c>
      <c r="AC4310" s="134"/>
      <c r="AD4310" s="194">
        <f t="shared" si="284"/>
        <v>0</v>
      </c>
      <c r="AE4310" s="124" t="str">
        <f t="shared" si="283"/>
        <v/>
      </c>
      <c r="AF4310" s="195" t="str">
        <f t="shared" si="285"/>
        <v/>
      </c>
      <c r="AG4310" s="194" t="str">
        <f t="shared" si="286"/>
        <v/>
      </c>
      <c r="AH4310" s="194">
        <f>IF(AG4310="",0,IF(ISERROR(VLOOKUP(AG4310,AG$7:AG4309,1,FALSE)),1,0))</f>
        <v>0</v>
      </c>
      <c r="AI4310" s="194"/>
    </row>
    <row r="4311" spans="1:35" ht="16.5" customHeight="1">
      <c r="A4311" s="1"/>
      <c r="B4311" s="1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1"/>
      <c r="S4311" s="1"/>
      <c r="T4311" s="1"/>
      <c r="U4311" s="175">
        <f>IF(AND($X$5012&lt;&gt;" ",$X$5012&lt;&gt;0),IF(X4311=$X$5012,1+COUNTIF(U$7:U4310,"&gt;0"),0),0)</f>
        <v>0</v>
      </c>
      <c r="V4311" s="178" t="s">
        <v>4500</v>
      </c>
      <c r="W4311" s="130"/>
      <c r="X4311" s="131"/>
      <c r="Y4311" s="131"/>
      <c r="Z4311" s="206"/>
      <c r="AA4311" s="134"/>
      <c r="AB4311" s="174">
        <f>IF(AC4311="totale",SUMIF(AA$7:AA4311,"somma",Z$7:Z4311)-SUMIF(AC$7:AC4310,"totale",AB$7:AB4310),0)</f>
        <v>0</v>
      </c>
      <c r="AC4311" s="134"/>
      <c r="AD4311" s="194">
        <f t="shared" si="284"/>
        <v>0</v>
      </c>
      <c r="AE4311" s="124" t="str">
        <f t="shared" si="283"/>
        <v/>
      </c>
      <c r="AF4311" s="195" t="str">
        <f t="shared" si="285"/>
        <v/>
      </c>
      <c r="AG4311" s="194" t="str">
        <f t="shared" si="286"/>
        <v/>
      </c>
      <c r="AH4311" s="194">
        <f>IF(AG4311="",0,IF(ISERROR(VLOOKUP(AG4311,AG$7:AG4310,1,FALSE)),1,0))</f>
        <v>0</v>
      </c>
      <c r="AI4311" s="194"/>
    </row>
    <row r="4312" spans="1:35" ht="16.5" customHeight="1">
      <c r="A4312" s="1"/>
      <c r="B4312" s="1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75">
        <f>IF(AND($X$5012&lt;&gt;" ",$X$5012&lt;&gt;0),IF(X4312=$X$5012,1+COUNTIF(U$7:U4311,"&gt;0"),0),0)</f>
        <v>0</v>
      </c>
      <c r="V4312" s="178" t="s">
        <v>4501</v>
      </c>
      <c r="W4312" s="130"/>
      <c r="X4312" s="131"/>
      <c r="Y4312" s="131"/>
      <c r="Z4312" s="206"/>
      <c r="AA4312" s="134"/>
      <c r="AB4312" s="174">
        <f>IF(AC4312="totale",SUMIF(AA$7:AA4312,"somma",Z$7:Z4312)-SUMIF(AC$7:AC4311,"totale",AB$7:AB4311),0)</f>
        <v>0</v>
      </c>
      <c r="AC4312" s="134"/>
      <c r="AD4312" s="194">
        <f t="shared" si="284"/>
        <v>0</v>
      </c>
      <c r="AE4312" s="124" t="str">
        <f t="shared" si="283"/>
        <v/>
      </c>
      <c r="AF4312" s="195" t="str">
        <f t="shared" si="285"/>
        <v/>
      </c>
      <c r="AG4312" s="194" t="str">
        <f t="shared" si="286"/>
        <v/>
      </c>
      <c r="AH4312" s="194">
        <f>IF(AG4312="",0,IF(ISERROR(VLOOKUP(AG4312,AG$7:AG4311,1,FALSE)),1,0))</f>
        <v>0</v>
      </c>
      <c r="AI4312" s="194"/>
    </row>
    <row r="4313" spans="1:35" ht="16.5" customHeight="1">
      <c r="A4313" s="1"/>
      <c r="B4313" s="1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75">
        <f>IF(AND($X$5012&lt;&gt;" ",$X$5012&lt;&gt;0),IF(X4313=$X$5012,1+COUNTIF(U$7:U4312,"&gt;0"),0),0)</f>
        <v>0</v>
      </c>
      <c r="V4313" s="178" t="s">
        <v>4502</v>
      </c>
      <c r="W4313" s="130"/>
      <c r="X4313" s="131"/>
      <c r="Y4313" s="131"/>
      <c r="Z4313" s="206"/>
      <c r="AA4313" s="134"/>
      <c r="AB4313" s="174">
        <f>IF(AC4313="totale",SUMIF(AA$7:AA4313,"somma",Z$7:Z4313)-SUMIF(AC$7:AC4312,"totale",AB$7:AB4312),0)</f>
        <v>0</v>
      </c>
      <c r="AC4313" s="134"/>
      <c r="AD4313" s="194">
        <f t="shared" si="284"/>
        <v>0</v>
      </c>
      <c r="AE4313" s="124" t="str">
        <f t="shared" si="283"/>
        <v/>
      </c>
      <c r="AF4313" s="195" t="str">
        <f t="shared" si="285"/>
        <v/>
      </c>
      <c r="AG4313" s="194" t="str">
        <f t="shared" si="286"/>
        <v/>
      </c>
      <c r="AH4313" s="194">
        <f>IF(AG4313="",0,IF(ISERROR(VLOOKUP(AG4313,AG$7:AG4312,1,FALSE)),1,0))</f>
        <v>0</v>
      </c>
      <c r="AI4313" s="194"/>
    </row>
    <row r="4314" spans="1:35" ht="16.5" customHeight="1">
      <c r="A4314" s="1"/>
      <c r="B4314" s="1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R4314" s="1"/>
      <c r="S4314" s="1"/>
      <c r="T4314" s="1"/>
      <c r="U4314" s="175">
        <f>IF(AND($X$5012&lt;&gt;" ",$X$5012&lt;&gt;0),IF(X4314=$X$5012,1+COUNTIF(U$7:U4313,"&gt;0"),0),0)</f>
        <v>0</v>
      </c>
      <c r="V4314" s="178" t="s">
        <v>4503</v>
      </c>
      <c r="W4314" s="130"/>
      <c r="X4314" s="131"/>
      <c r="Y4314" s="131"/>
      <c r="Z4314" s="206"/>
      <c r="AA4314" s="134"/>
      <c r="AB4314" s="174">
        <f>IF(AC4314="totale",SUMIF(AA$7:AA4314,"somma",Z$7:Z4314)-SUMIF(AC$7:AC4313,"totale",AB$7:AB4313),0)</f>
        <v>0</v>
      </c>
      <c r="AC4314" s="134"/>
      <c r="AD4314" s="194">
        <f t="shared" si="284"/>
        <v>0</v>
      </c>
      <c r="AE4314" s="124" t="str">
        <f t="shared" si="283"/>
        <v/>
      </c>
      <c r="AF4314" s="195" t="str">
        <f t="shared" si="285"/>
        <v/>
      </c>
      <c r="AG4314" s="194" t="str">
        <f t="shared" si="286"/>
        <v/>
      </c>
      <c r="AH4314" s="194">
        <f>IF(AG4314="",0,IF(ISERROR(VLOOKUP(AG4314,AG$7:AG4313,1,FALSE)),1,0))</f>
        <v>0</v>
      </c>
      <c r="AI4314" s="194"/>
    </row>
    <row r="4315" spans="1:35" ht="16.5" customHeight="1">
      <c r="A4315" s="1"/>
      <c r="B4315" s="1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75">
        <f>IF(AND($X$5012&lt;&gt;" ",$X$5012&lt;&gt;0),IF(X4315=$X$5012,1+COUNTIF(U$7:U4314,"&gt;0"),0),0)</f>
        <v>0</v>
      </c>
      <c r="V4315" s="178" t="s">
        <v>4504</v>
      </c>
      <c r="W4315" s="130"/>
      <c r="X4315" s="131"/>
      <c r="Y4315" s="131"/>
      <c r="Z4315" s="206"/>
      <c r="AA4315" s="134"/>
      <c r="AB4315" s="174">
        <f>IF(AC4315="totale",SUMIF(AA$7:AA4315,"somma",Z$7:Z4315)-SUMIF(AC$7:AC4314,"totale",AB$7:AB4314),0)</f>
        <v>0</v>
      </c>
      <c r="AC4315" s="134"/>
      <c r="AD4315" s="194">
        <f t="shared" si="284"/>
        <v>0</v>
      </c>
      <c r="AE4315" s="124" t="str">
        <f t="shared" si="283"/>
        <v/>
      </c>
      <c r="AF4315" s="195" t="str">
        <f t="shared" si="285"/>
        <v/>
      </c>
      <c r="AG4315" s="194" t="str">
        <f t="shared" si="286"/>
        <v/>
      </c>
      <c r="AH4315" s="194">
        <f>IF(AG4315="",0,IF(ISERROR(VLOOKUP(AG4315,AG$7:AG4314,1,FALSE)),1,0))</f>
        <v>0</v>
      </c>
      <c r="AI4315" s="194"/>
    </row>
    <row r="4316" spans="1:35" ht="16.5" customHeight="1">
      <c r="A4316" s="1"/>
      <c r="B4316" s="1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75">
        <f>IF(AND($X$5012&lt;&gt;" ",$X$5012&lt;&gt;0),IF(X4316=$X$5012,1+COUNTIF(U$7:U4315,"&gt;0"),0),0)</f>
        <v>0</v>
      </c>
      <c r="V4316" s="178" t="s">
        <v>4505</v>
      </c>
      <c r="W4316" s="130"/>
      <c r="X4316" s="131"/>
      <c r="Y4316" s="131"/>
      <c r="Z4316" s="206"/>
      <c r="AA4316" s="134"/>
      <c r="AB4316" s="174">
        <f>IF(AC4316="totale",SUMIF(AA$7:AA4316,"somma",Z$7:Z4316)-SUMIF(AC$7:AC4315,"totale",AB$7:AB4315),0)</f>
        <v>0</v>
      </c>
      <c r="AC4316" s="134"/>
      <c r="AD4316" s="194">
        <f t="shared" si="284"/>
        <v>0</v>
      </c>
      <c r="AE4316" s="124" t="str">
        <f t="shared" si="283"/>
        <v/>
      </c>
      <c r="AF4316" s="195" t="str">
        <f t="shared" si="285"/>
        <v/>
      </c>
      <c r="AG4316" s="194" t="str">
        <f t="shared" si="286"/>
        <v/>
      </c>
      <c r="AH4316" s="194">
        <f>IF(AG4316="",0,IF(ISERROR(VLOOKUP(AG4316,AG$7:AG4315,1,FALSE)),1,0))</f>
        <v>0</v>
      </c>
      <c r="AI4316" s="194"/>
    </row>
    <row r="4317" spans="1:35" ht="16.5" customHeight="1">
      <c r="A4317" s="1"/>
      <c r="B4317" s="1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75">
        <f>IF(AND($X$5012&lt;&gt;" ",$X$5012&lt;&gt;0),IF(X4317=$X$5012,1+COUNTIF(U$7:U4316,"&gt;0"),0),0)</f>
        <v>0</v>
      </c>
      <c r="V4317" s="178" t="s">
        <v>4506</v>
      </c>
      <c r="W4317" s="130"/>
      <c r="X4317" s="131"/>
      <c r="Y4317" s="131"/>
      <c r="Z4317" s="206"/>
      <c r="AA4317" s="134"/>
      <c r="AB4317" s="174">
        <f>IF(AC4317="totale",SUMIF(AA$7:AA4317,"somma",Z$7:Z4317)-SUMIF(AC$7:AC4316,"totale",AB$7:AB4316),0)</f>
        <v>0</v>
      </c>
      <c r="AC4317" s="134"/>
      <c r="AD4317" s="194">
        <f t="shared" si="284"/>
        <v>0</v>
      </c>
      <c r="AE4317" s="124" t="str">
        <f t="shared" si="283"/>
        <v/>
      </c>
      <c r="AF4317" s="195" t="str">
        <f t="shared" si="285"/>
        <v/>
      </c>
      <c r="AG4317" s="194" t="str">
        <f t="shared" si="286"/>
        <v/>
      </c>
      <c r="AH4317" s="194">
        <f>IF(AG4317="",0,IF(ISERROR(VLOOKUP(AG4317,AG$7:AG4316,1,FALSE)),1,0))</f>
        <v>0</v>
      </c>
      <c r="AI4317" s="194"/>
    </row>
    <row r="4318" spans="1:35" ht="16.5" customHeight="1">
      <c r="A4318" s="1"/>
      <c r="B4318" s="1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75">
        <f>IF(AND($X$5012&lt;&gt;" ",$X$5012&lt;&gt;0),IF(X4318=$X$5012,1+COUNTIF(U$7:U4317,"&gt;0"),0),0)</f>
        <v>0</v>
      </c>
      <c r="V4318" s="178" t="s">
        <v>4507</v>
      </c>
      <c r="W4318" s="130"/>
      <c r="X4318" s="131"/>
      <c r="Y4318" s="131"/>
      <c r="Z4318" s="206"/>
      <c r="AA4318" s="134"/>
      <c r="AB4318" s="174">
        <f>IF(AC4318="totale",SUMIF(AA$7:AA4318,"somma",Z$7:Z4318)-SUMIF(AC$7:AC4317,"totale",AB$7:AB4317),0)</f>
        <v>0</v>
      </c>
      <c r="AC4318" s="134"/>
      <c r="AD4318" s="194">
        <f t="shared" si="284"/>
        <v>0</v>
      </c>
      <c r="AE4318" s="124" t="str">
        <f t="shared" si="283"/>
        <v/>
      </c>
      <c r="AF4318" s="195" t="str">
        <f t="shared" si="285"/>
        <v/>
      </c>
      <c r="AG4318" s="194" t="str">
        <f t="shared" si="286"/>
        <v/>
      </c>
      <c r="AH4318" s="194">
        <f>IF(AG4318="",0,IF(ISERROR(VLOOKUP(AG4318,AG$7:AG4317,1,FALSE)),1,0))</f>
        <v>0</v>
      </c>
      <c r="AI4318" s="194"/>
    </row>
    <row r="4319" spans="1:35" ht="16.5" customHeight="1">
      <c r="A4319" s="1"/>
      <c r="B4319" s="1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75">
        <f>IF(AND($X$5012&lt;&gt;" ",$X$5012&lt;&gt;0),IF(X4319=$X$5012,1+COUNTIF(U$7:U4318,"&gt;0"),0),0)</f>
        <v>0</v>
      </c>
      <c r="V4319" s="178" t="s">
        <v>4508</v>
      </c>
      <c r="W4319" s="130"/>
      <c r="X4319" s="131"/>
      <c r="Y4319" s="131"/>
      <c r="Z4319" s="206"/>
      <c r="AA4319" s="134"/>
      <c r="AB4319" s="174">
        <f>IF(AC4319="totale",SUMIF(AA$7:AA4319,"somma",Z$7:Z4319)-SUMIF(AC$7:AC4318,"totale",AB$7:AB4318),0)</f>
        <v>0</v>
      </c>
      <c r="AC4319" s="134"/>
      <c r="AD4319" s="194">
        <f t="shared" si="284"/>
        <v>0</v>
      </c>
      <c r="AE4319" s="124" t="str">
        <f t="shared" si="283"/>
        <v/>
      </c>
      <c r="AF4319" s="195" t="str">
        <f t="shared" si="285"/>
        <v/>
      </c>
      <c r="AG4319" s="194" t="str">
        <f t="shared" si="286"/>
        <v/>
      </c>
      <c r="AH4319" s="194">
        <f>IF(AG4319="",0,IF(ISERROR(VLOOKUP(AG4319,AG$7:AG4318,1,FALSE)),1,0))</f>
        <v>0</v>
      </c>
      <c r="AI4319" s="194"/>
    </row>
    <row r="4320" spans="1:35" ht="16.5" customHeight="1">
      <c r="A4320" s="1"/>
      <c r="B4320" s="1"/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  <c r="Q4320" s="1"/>
      <c r="R4320" s="1"/>
      <c r="S4320" s="1"/>
      <c r="T4320" s="1"/>
      <c r="U4320" s="175">
        <f>IF(AND($X$5012&lt;&gt;" ",$X$5012&lt;&gt;0),IF(X4320=$X$5012,1+COUNTIF(U$7:U4319,"&gt;0"),0),0)</f>
        <v>0</v>
      </c>
      <c r="V4320" s="178" t="s">
        <v>4509</v>
      </c>
      <c r="W4320" s="130"/>
      <c r="X4320" s="131"/>
      <c r="Y4320" s="131"/>
      <c r="Z4320" s="206"/>
      <c r="AA4320" s="134"/>
      <c r="AB4320" s="174">
        <f>IF(AC4320="totale",SUMIF(AA$7:AA4320,"somma",Z$7:Z4320)-SUMIF(AC$7:AC4319,"totale",AB$7:AB4319),0)</f>
        <v>0</v>
      </c>
      <c r="AC4320" s="134"/>
      <c r="AD4320" s="194">
        <f t="shared" si="284"/>
        <v>0</v>
      </c>
      <c r="AE4320" s="124" t="str">
        <f t="shared" si="283"/>
        <v/>
      </c>
      <c r="AF4320" s="195" t="str">
        <f t="shared" si="285"/>
        <v/>
      </c>
      <c r="AG4320" s="194" t="str">
        <f t="shared" si="286"/>
        <v/>
      </c>
      <c r="AH4320" s="194">
        <f>IF(AG4320="",0,IF(ISERROR(VLOOKUP(AG4320,AG$7:AG4319,1,FALSE)),1,0))</f>
        <v>0</v>
      </c>
      <c r="AI4320" s="194"/>
    </row>
    <row r="4321" spans="1:35" ht="16.5" customHeight="1">
      <c r="A4321" s="1"/>
      <c r="B4321" s="1"/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  <c r="Q4321" s="1"/>
      <c r="R4321" s="1"/>
      <c r="S4321" s="1"/>
      <c r="T4321" s="1"/>
      <c r="U4321" s="175">
        <f>IF(AND($X$5012&lt;&gt;" ",$X$5012&lt;&gt;0),IF(X4321=$X$5012,1+COUNTIF(U$7:U4320,"&gt;0"),0),0)</f>
        <v>0</v>
      </c>
      <c r="V4321" s="178" t="s">
        <v>4510</v>
      </c>
      <c r="W4321" s="130"/>
      <c r="X4321" s="131"/>
      <c r="Y4321" s="131"/>
      <c r="Z4321" s="206"/>
      <c r="AA4321" s="134"/>
      <c r="AB4321" s="174">
        <f>IF(AC4321="totale",SUMIF(AA$7:AA4321,"somma",Z$7:Z4321)-SUMIF(AC$7:AC4320,"totale",AB$7:AB4320),0)</f>
        <v>0</v>
      </c>
      <c r="AC4321" s="134"/>
      <c r="AD4321" s="194">
        <f t="shared" si="284"/>
        <v>0</v>
      </c>
      <c r="AE4321" s="124" t="str">
        <f t="shared" si="283"/>
        <v/>
      </c>
      <c r="AF4321" s="195" t="str">
        <f t="shared" si="285"/>
        <v/>
      </c>
      <c r="AG4321" s="194" t="str">
        <f t="shared" si="286"/>
        <v/>
      </c>
      <c r="AH4321" s="194">
        <f>IF(AG4321="",0,IF(ISERROR(VLOOKUP(AG4321,AG$7:AG4320,1,FALSE)),1,0))</f>
        <v>0</v>
      </c>
      <c r="AI4321" s="194"/>
    </row>
    <row r="4322" spans="1:35" ht="16.5" customHeight="1">
      <c r="A4322" s="1"/>
      <c r="B4322" s="1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R4322" s="1"/>
      <c r="S4322" s="1"/>
      <c r="T4322" s="1"/>
      <c r="U4322" s="175">
        <f>IF(AND($X$5012&lt;&gt;" ",$X$5012&lt;&gt;0),IF(X4322=$X$5012,1+COUNTIF(U$7:U4321,"&gt;0"),0),0)</f>
        <v>0</v>
      </c>
      <c r="V4322" s="178" t="s">
        <v>4511</v>
      </c>
      <c r="W4322" s="130"/>
      <c r="X4322" s="131"/>
      <c r="Y4322" s="131"/>
      <c r="Z4322" s="206"/>
      <c r="AA4322" s="134"/>
      <c r="AB4322" s="174">
        <f>IF(AC4322="totale",SUMIF(AA$7:AA4322,"somma",Z$7:Z4322)-SUMIF(AC$7:AC4321,"totale",AB$7:AB4321),0)</f>
        <v>0</v>
      </c>
      <c r="AC4322" s="134"/>
      <c r="AD4322" s="194">
        <f t="shared" si="284"/>
        <v>0</v>
      </c>
      <c r="AE4322" s="124" t="str">
        <f t="shared" si="283"/>
        <v/>
      </c>
      <c r="AF4322" s="195" t="str">
        <f t="shared" si="285"/>
        <v/>
      </c>
      <c r="AG4322" s="194" t="str">
        <f t="shared" si="286"/>
        <v/>
      </c>
      <c r="AH4322" s="194">
        <f>IF(AG4322="",0,IF(ISERROR(VLOOKUP(AG4322,AG$7:AG4321,1,FALSE)),1,0))</f>
        <v>0</v>
      </c>
      <c r="AI4322" s="194"/>
    </row>
    <row r="4323" spans="1:35" ht="16.5" customHeight="1">
      <c r="A4323" s="1"/>
      <c r="B4323" s="1"/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75">
        <f>IF(AND($X$5012&lt;&gt;" ",$X$5012&lt;&gt;0),IF(X4323=$X$5012,1+COUNTIF(U$7:U4322,"&gt;0"),0),0)</f>
        <v>0</v>
      </c>
      <c r="V4323" s="178" t="s">
        <v>4512</v>
      </c>
      <c r="W4323" s="130"/>
      <c r="X4323" s="131"/>
      <c r="Y4323" s="131"/>
      <c r="Z4323" s="206"/>
      <c r="AA4323" s="134"/>
      <c r="AB4323" s="174">
        <f>IF(AC4323="totale",SUMIF(AA$7:AA4323,"somma",Z$7:Z4323)-SUMIF(AC$7:AC4322,"totale",AB$7:AB4322),0)</f>
        <v>0</v>
      </c>
      <c r="AC4323" s="134"/>
      <c r="AD4323" s="194">
        <f t="shared" si="284"/>
        <v>0</v>
      </c>
      <c r="AE4323" s="124" t="str">
        <f t="shared" si="283"/>
        <v/>
      </c>
      <c r="AF4323" s="195" t="str">
        <f t="shared" si="285"/>
        <v/>
      </c>
      <c r="AG4323" s="194" t="str">
        <f t="shared" si="286"/>
        <v/>
      </c>
      <c r="AH4323" s="194">
        <f>IF(AG4323="",0,IF(ISERROR(VLOOKUP(AG4323,AG$7:AG4322,1,FALSE)),1,0))</f>
        <v>0</v>
      </c>
      <c r="AI4323" s="194"/>
    </row>
    <row r="4324" spans="1:35" ht="16.5" customHeight="1">
      <c r="A4324" s="1"/>
      <c r="B4324" s="1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75">
        <f>IF(AND($X$5012&lt;&gt;" ",$X$5012&lt;&gt;0),IF(X4324=$X$5012,1+COUNTIF(U$7:U4323,"&gt;0"),0),0)</f>
        <v>0</v>
      </c>
      <c r="V4324" s="178" t="s">
        <v>4513</v>
      </c>
      <c r="W4324" s="130"/>
      <c r="X4324" s="131"/>
      <c r="Y4324" s="131"/>
      <c r="Z4324" s="206"/>
      <c r="AA4324" s="134"/>
      <c r="AB4324" s="174">
        <f>IF(AC4324="totale",SUMIF(AA$7:AA4324,"somma",Z$7:Z4324)-SUMIF(AC$7:AC4323,"totale",AB$7:AB4323),0)</f>
        <v>0</v>
      </c>
      <c r="AC4324" s="134"/>
      <c r="AD4324" s="194">
        <f t="shared" si="284"/>
        <v>0</v>
      </c>
      <c r="AE4324" s="124" t="str">
        <f t="shared" si="283"/>
        <v/>
      </c>
      <c r="AF4324" s="195" t="str">
        <f t="shared" si="285"/>
        <v/>
      </c>
      <c r="AG4324" s="194" t="str">
        <f t="shared" si="286"/>
        <v/>
      </c>
      <c r="AH4324" s="194">
        <f>IF(AG4324="",0,IF(ISERROR(VLOOKUP(AG4324,AG$7:AG4323,1,FALSE)),1,0))</f>
        <v>0</v>
      </c>
      <c r="AI4324" s="194"/>
    </row>
    <row r="4325" spans="1:35" ht="16.5" customHeight="1">
      <c r="A4325" s="1"/>
      <c r="B4325" s="1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/>
      <c r="R4325" s="1"/>
      <c r="S4325" s="1"/>
      <c r="T4325" s="1"/>
      <c r="U4325" s="175">
        <f>IF(AND($X$5012&lt;&gt;" ",$X$5012&lt;&gt;0),IF(X4325=$X$5012,1+COUNTIF(U$7:U4324,"&gt;0"),0),0)</f>
        <v>0</v>
      </c>
      <c r="V4325" s="178" t="s">
        <v>4514</v>
      </c>
      <c r="W4325" s="130"/>
      <c r="X4325" s="131"/>
      <c r="Y4325" s="131"/>
      <c r="Z4325" s="206"/>
      <c r="AA4325" s="134"/>
      <c r="AB4325" s="174">
        <f>IF(AC4325="totale",SUMIF(AA$7:AA4325,"somma",Z$7:Z4325)-SUMIF(AC$7:AC4324,"totale",AB$7:AB4324),0)</f>
        <v>0</v>
      </c>
      <c r="AC4325" s="134"/>
      <c r="AD4325" s="194">
        <f t="shared" si="284"/>
        <v>0</v>
      </c>
      <c r="AE4325" s="124" t="str">
        <f t="shared" si="283"/>
        <v/>
      </c>
      <c r="AF4325" s="195" t="str">
        <f t="shared" si="285"/>
        <v/>
      </c>
      <c r="AG4325" s="194" t="str">
        <f t="shared" si="286"/>
        <v/>
      </c>
      <c r="AH4325" s="194">
        <f>IF(AG4325="",0,IF(ISERROR(VLOOKUP(AG4325,AG$7:AG4324,1,FALSE)),1,0))</f>
        <v>0</v>
      </c>
      <c r="AI4325" s="194"/>
    </row>
    <row r="4326" spans="1:35" ht="16.5" customHeight="1">
      <c r="A4326" s="1"/>
      <c r="B4326" s="1"/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  <c r="Q4326" s="1"/>
      <c r="R4326" s="1"/>
      <c r="S4326" s="1"/>
      <c r="T4326" s="1"/>
      <c r="U4326" s="175">
        <f>IF(AND($X$5012&lt;&gt;" ",$X$5012&lt;&gt;0),IF(X4326=$X$5012,1+COUNTIF(U$7:U4325,"&gt;0"),0),0)</f>
        <v>0</v>
      </c>
      <c r="V4326" s="178" t="s">
        <v>4515</v>
      </c>
      <c r="W4326" s="130"/>
      <c r="X4326" s="131"/>
      <c r="Y4326" s="131"/>
      <c r="Z4326" s="206"/>
      <c r="AA4326" s="134"/>
      <c r="AB4326" s="174">
        <f>IF(AC4326="totale",SUMIF(AA$7:AA4326,"somma",Z$7:Z4326)-SUMIF(AC$7:AC4325,"totale",AB$7:AB4325),0)</f>
        <v>0</v>
      </c>
      <c r="AC4326" s="134"/>
      <c r="AD4326" s="194">
        <f t="shared" si="284"/>
        <v>0</v>
      </c>
      <c r="AE4326" s="124" t="str">
        <f t="shared" si="283"/>
        <v/>
      </c>
      <c r="AF4326" s="195" t="str">
        <f t="shared" si="285"/>
        <v/>
      </c>
      <c r="AG4326" s="194" t="str">
        <f t="shared" si="286"/>
        <v/>
      </c>
      <c r="AH4326" s="194">
        <f>IF(AG4326="",0,IF(ISERROR(VLOOKUP(AG4326,AG$7:AG4325,1,FALSE)),1,0))</f>
        <v>0</v>
      </c>
      <c r="AI4326" s="194"/>
    </row>
    <row r="4327" spans="1:35" ht="16.5" customHeight="1">
      <c r="A4327" s="1"/>
      <c r="B4327" s="1"/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75">
        <f>IF(AND($X$5012&lt;&gt;" ",$X$5012&lt;&gt;0),IF(X4327=$X$5012,1+COUNTIF(U$7:U4326,"&gt;0"),0),0)</f>
        <v>0</v>
      </c>
      <c r="V4327" s="178" t="s">
        <v>4516</v>
      </c>
      <c r="W4327" s="130"/>
      <c r="X4327" s="131"/>
      <c r="Y4327" s="131"/>
      <c r="Z4327" s="206"/>
      <c r="AA4327" s="134"/>
      <c r="AB4327" s="174">
        <f>IF(AC4327="totale",SUMIF(AA$7:AA4327,"somma",Z$7:Z4327)-SUMIF(AC$7:AC4326,"totale",AB$7:AB4326),0)</f>
        <v>0</v>
      </c>
      <c r="AC4327" s="134"/>
      <c r="AD4327" s="194">
        <f t="shared" si="284"/>
        <v>0</v>
      </c>
      <c r="AE4327" s="124" t="str">
        <f t="shared" si="283"/>
        <v/>
      </c>
      <c r="AF4327" s="195" t="str">
        <f t="shared" si="285"/>
        <v/>
      </c>
      <c r="AG4327" s="194" t="str">
        <f t="shared" si="286"/>
        <v/>
      </c>
      <c r="AH4327" s="194">
        <f>IF(AG4327="",0,IF(ISERROR(VLOOKUP(AG4327,AG$7:AG4326,1,FALSE)),1,0))</f>
        <v>0</v>
      </c>
      <c r="AI4327" s="194"/>
    </row>
    <row r="4328" spans="1:35" ht="16.5" customHeight="1">
      <c r="A4328" s="1"/>
      <c r="B4328" s="1"/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75">
        <f>IF(AND($X$5012&lt;&gt;" ",$X$5012&lt;&gt;0),IF(X4328=$X$5012,1+COUNTIF(U$7:U4327,"&gt;0"),0),0)</f>
        <v>0</v>
      </c>
      <c r="V4328" s="178" t="s">
        <v>4517</v>
      </c>
      <c r="W4328" s="130"/>
      <c r="X4328" s="131"/>
      <c r="Y4328" s="131"/>
      <c r="Z4328" s="206"/>
      <c r="AA4328" s="134"/>
      <c r="AB4328" s="174">
        <f>IF(AC4328="totale",SUMIF(AA$7:AA4328,"somma",Z$7:Z4328)-SUMIF(AC$7:AC4327,"totale",AB$7:AB4327),0)</f>
        <v>0</v>
      </c>
      <c r="AC4328" s="134"/>
      <c r="AD4328" s="194">
        <f t="shared" si="284"/>
        <v>0</v>
      </c>
      <c r="AE4328" s="124" t="str">
        <f t="shared" si="283"/>
        <v/>
      </c>
      <c r="AF4328" s="195" t="str">
        <f t="shared" si="285"/>
        <v/>
      </c>
      <c r="AG4328" s="194" t="str">
        <f t="shared" si="286"/>
        <v/>
      </c>
      <c r="AH4328" s="194">
        <f>IF(AG4328="",0,IF(ISERROR(VLOOKUP(AG4328,AG$7:AG4327,1,FALSE)),1,0))</f>
        <v>0</v>
      </c>
      <c r="AI4328" s="194"/>
    </row>
    <row r="4329" spans="1:35" ht="16.5" customHeight="1">
      <c r="A4329" s="1"/>
      <c r="B4329" s="1"/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  <c r="Q4329" s="1"/>
      <c r="R4329" s="1"/>
      <c r="S4329" s="1"/>
      <c r="T4329" s="1"/>
      <c r="U4329" s="175">
        <f>IF(AND($X$5012&lt;&gt;" ",$X$5012&lt;&gt;0),IF(X4329=$X$5012,1+COUNTIF(U$7:U4328,"&gt;0"),0),0)</f>
        <v>0</v>
      </c>
      <c r="V4329" s="178" t="s">
        <v>4518</v>
      </c>
      <c r="W4329" s="130"/>
      <c r="X4329" s="131"/>
      <c r="Y4329" s="131"/>
      <c r="Z4329" s="206"/>
      <c r="AA4329" s="134"/>
      <c r="AB4329" s="174">
        <f>IF(AC4329="totale",SUMIF(AA$7:AA4329,"somma",Z$7:Z4329)-SUMIF(AC$7:AC4328,"totale",AB$7:AB4328),0)</f>
        <v>0</v>
      </c>
      <c r="AC4329" s="134"/>
      <c r="AD4329" s="194">
        <f t="shared" si="284"/>
        <v>0</v>
      </c>
      <c r="AE4329" s="124" t="str">
        <f t="shared" si="283"/>
        <v/>
      </c>
      <c r="AF4329" s="195" t="str">
        <f t="shared" si="285"/>
        <v/>
      </c>
      <c r="AG4329" s="194" t="str">
        <f t="shared" si="286"/>
        <v/>
      </c>
      <c r="AH4329" s="194">
        <f>IF(AG4329="",0,IF(ISERROR(VLOOKUP(AG4329,AG$7:AG4328,1,FALSE)),1,0))</f>
        <v>0</v>
      </c>
      <c r="AI4329" s="194"/>
    </row>
    <row r="4330" spans="1:35" ht="16.5" customHeight="1">
      <c r="A4330" s="1"/>
      <c r="B4330" s="1"/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75">
        <f>IF(AND($X$5012&lt;&gt;" ",$X$5012&lt;&gt;0),IF(X4330=$X$5012,1+COUNTIF(U$7:U4329,"&gt;0"),0),0)</f>
        <v>0</v>
      </c>
      <c r="V4330" s="178" t="s">
        <v>4519</v>
      </c>
      <c r="W4330" s="130"/>
      <c r="X4330" s="131"/>
      <c r="Y4330" s="131"/>
      <c r="Z4330" s="206"/>
      <c r="AA4330" s="134"/>
      <c r="AB4330" s="174">
        <f>IF(AC4330="totale",SUMIF(AA$7:AA4330,"somma",Z$7:Z4330)-SUMIF(AC$7:AC4329,"totale",AB$7:AB4329),0)</f>
        <v>0</v>
      </c>
      <c r="AC4330" s="134"/>
      <c r="AD4330" s="194">
        <f t="shared" si="284"/>
        <v>0</v>
      </c>
      <c r="AE4330" s="124" t="str">
        <f t="shared" si="283"/>
        <v/>
      </c>
      <c r="AF4330" s="195" t="str">
        <f t="shared" si="285"/>
        <v/>
      </c>
      <c r="AG4330" s="194" t="str">
        <f t="shared" si="286"/>
        <v/>
      </c>
      <c r="AH4330" s="194">
        <f>IF(AG4330="",0,IF(ISERROR(VLOOKUP(AG4330,AG$7:AG4329,1,FALSE)),1,0))</f>
        <v>0</v>
      </c>
      <c r="AI4330" s="194"/>
    </row>
    <row r="4331" spans="1:35" ht="16.5" customHeight="1">
      <c r="A4331" s="1"/>
      <c r="B4331" s="1"/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75">
        <f>IF(AND($X$5012&lt;&gt;" ",$X$5012&lt;&gt;0),IF(X4331=$X$5012,1+COUNTIF(U$7:U4330,"&gt;0"),0),0)</f>
        <v>0</v>
      </c>
      <c r="V4331" s="178" t="s">
        <v>4520</v>
      </c>
      <c r="W4331" s="130"/>
      <c r="X4331" s="131"/>
      <c r="Y4331" s="131"/>
      <c r="Z4331" s="206"/>
      <c r="AA4331" s="134"/>
      <c r="AB4331" s="174">
        <f>IF(AC4331="totale",SUMIF(AA$7:AA4331,"somma",Z$7:Z4331)-SUMIF(AC$7:AC4330,"totale",AB$7:AB4330),0)</f>
        <v>0</v>
      </c>
      <c r="AC4331" s="134"/>
      <c r="AD4331" s="194">
        <f t="shared" si="284"/>
        <v>0</v>
      </c>
      <c r="AE4331" s="124" t="str">
        <f t="shared" si="283"/>
        <v/>
      </c>
      <c r="AF4331" s="195" t="str">
        <f t="shared" si="285"/>
        <v/>
      </c>
      <c r="AG4331" s="194" t="str">
        <f t="shared" si="286"/>
        <v/>
      </c>
      <c r="AH4331" s="194">
        <f>IF(AG4331="",0,IF(ISERROR(VLOOKUP(AG4331,AG$7:AG4330,1,FALSE)),1,0))</f>
        <v>0</v>
      </c>
      <c r="AI4331" s="194"/>
    </row>
    <row r="4332" spans="1:35" ht="16.5" customHeight="1">
      <c r="A4332" s="1"/>
      <c r="B4332" s="1"/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75">
        <f>IF(AND($X$5012&lt;&gt;" ",$X$5012&lt;&gt;0),IF(X4332=$X$5012,1+COUNTIF(U$7:U4331,"&gt;0"),0),0)</f>
        <v>0</v>
      </c>
      <c r="V4332" s="178" t="s">
        <v>4521</v>
      </c>
      <c r="W4332" s="130"/>
      <c r="X4332" s="131"/>
      <c r="Y4332" s="131"/>
      <c r="Z4332" s="206"/>
      <c r="AA4332" s="134"/>
      <c r="AB4332" s="174">
        <f>IF(AC4332="totale",SUMIF(AA$7:AA4332,"somma",Z$7:Z4332)-SUMIF(AC$7:AC4331,"totale",AB$7:AB4331),0)</f>
        <v>0</v>
      </c>
      <c r="AC4332" s="134"/>
      <c r="AD4332" s="194">
        <f t="shared" si="284"/>
        <v>0</v>
      </c>
      <c r="AE4332" s="124" t="str">
        <f t="shared" si="283"/>
        <v/>
      </c>
      <c r="AF4332" s="195" t="str">
        <f t="shared" si="285"/>
        <v/>
      </c>
      <c r="AG4332" s="194" t="str">
        <f t="shared" si="286"/>
        <v/>
      </c>
      <c r="AH4332" s="194">
        <f>IF(AG4332="",0,IF(ISERROR(VLOOKUP(AG4332,AG$7:AG4331,1,FALSE)),1,0))</f>
        <v>0</v>
      </c>
      <c r="AI4332" s="194"/>
    </row>
    <row r="4333" spans="1:35" ht="16.5" customHeight="1">
      <c r="A4333" s="1"/>
      <c r="B4333" s="1"/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75">
        <f>IF(AND($X$5012&lt;&gt;" ",$X$5012&lt;&gt;0),IF(X4333=$X$5012,1+COUNTIF(U$7:U4332,"&gt;0"),0),0)</f>
        <v>0</v>
      </c>
      <c r="V4333" s="178" t="s">
        <v>4522</v>
      </c>
      <c r="W4333" s="130"/>
      <c r="X4333" s="131"/>
      <c r="Y4333" s="131"/>
      <c r="Z4333" s="206"/>
      <c r="AA4333" s="134"/>
      <c r="AB4333" s="174">
        <f>IF(AC4333="totale",SUMIF(AA$7:AA4333,"somma",Z$7:Z4333)-SUMIF(AC$7:AC4332,"totale",AB$7:AB4332),0)</f>
        <v>0</v>
      </c>
      <c r="AC4333" s="134"/>
      <c r="AD4333" s="194">
        <f t="shared" si="284"/>
        <v>0</v>
      </c>
      <c r="AE4333" s="124" t="str">
        <f t="shared" si="283"/>
        <v/>
      </c>
      <c r="AF4333" s="195" t="str">
        <f t="shared" si="285"/>
        <v/>
      </c>
      <c r="AG4333" s="194" t="str">
        <f t="shared" si="286"/>
        <v/>
      </c>
      <c r="AH4333" s="194">
        <f>IF(AG4333="",0,IF(ISERROR(VLOOKUP(AG4333,AG$7:AG4332,1,FALSE)),1,0))</f>
        <v>0</v>
      </c>
      <c r="AI4333" s="194"/>
    </row>
    <row r="4334" spans="1:35" ht="16.5" customHeight="1">
      <c r="A4334" s="1"/>
      <c r="B4334" s="1"/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75">
        <f>IF(AND($X$5012&lt;&gt;" ",$X$5012&lt;&gt;0),IF(X4334=$X$5012,1+COUNTIF(U$7:U4333,"&gt;0"),0),0)</f>
        <v>0</v>
      </c>
      <c r="V4334" s="178" t="s">
        <v>4523</v>
      </c>
      <c r="W4334" s="130"/>
      <c r="X4334" s="131"/>
      <c r="Y4334" s="131"/>
      <c r="Z4334" s="206"/>
      <c r="AA4334" s="134"/>
      <c r="AB4334" s="174">
        <f>IF(AC4334="totale",SUMIF(AA$7:AA4334,"somma",Z$7:Z4334)-SUMIF(AC$7:AC4333,"totale",AB$7:AB4333),0)</f>
        <v>0</v>
      </c>
      <c r="AC4334" s="134"/>
      <c r="AD4334" s="194">
        <f t="shared" si="284"/>
        <v>0</v>
      </c>
      <c r="AE4334" s="124" t="str">
        <f t="shared" si="283"/>
        <v/>
      </c>
      <c r="AF4334" s="195" t="str">
        <f t="shared" si="285"/>
        <v/>
      </c>
      <c r="AG4334" s="194" t="str">
        <f t="shared" si="286"/>
        <v/>
      </c>
      <c r="AH4334" s="194">
        <f>IF(AG4334="",0,IF(ISERROR(VLOOKUP(AG4334,AG$7:AG4333,1,FALSE)),1,0))</f>
        <v>0</v>
      </c>
      <c r="AI4334" s="194"/>
    </row>
    <row r="4335" spans="1:35" ht="16.5" customHeight="1">
      <c r="A4335" s="1"/>
      <c r="B4335" s="1"/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  <c r="Q4335" s="1"/>
      <c r="R4335" s="1"/>
      <c r="S4335" s="1"/>
      <c r="T4335" s="1"/>
      <c r="U4335" s="175">
        <f>IF(AND($X$5012&lt;&gt;" ",$X$5012&lt;&gt;0),IF(X4335=$X$5012,1+COUNTIF(U$7:U4334,"&gt;0"),0),0)</f>
        <v>0</v>
      </c>
      <c r="V4335" s="178" t="s">
        <v>4524</v>
      </c>
      <c r="W4335" s="130"/>
      <c r="X4335" s="131"/>
      <c r="Y4335" s="131"/>
      <c r="Z4335" s="206"/>
      <c r="AA4335" s="134"/>
      <c r="AB4335" s="174">
        <f>IF(AC4335="totale",SUMIF(AA$7:AA4335,"somma",Z$7:Z4335)-SUMIF(AC$7:AC4334,"totale",AB$7:AB4334),0)</f>
        <v>0</v>
      </c>
      <c r="AC4335" s="134"/>
      <c r="AD4335" s="194">
        <f t="shared" si="284"/>
        <v>0</v>
      </c>
      <c r="AE4335" s="124" t="str">
        <f t="shared" si="283"/>
        <v/>
      </c>
      <c r="AF4335" s="195" t="str">
        <f t="shared" si="285"/>
        <v/>
      </c>
      <c r="AG4335" s="194" t="str">
        <f t="shared" si="286"/>
        <v/>
      </c>
      <c r="AH4335" s="194">
        <f>IF(AG4335="",0,IF(ISERROR(VLOOKUP(AG4335,AG$7:AG4334,1,FALSE)),1,0))</f>
        <v>0</v>
      </c>
      <c r="AI4335" s="194"/>
    </row>
    <row r="4336" spans="1:35" ht="16.5" customHeight="1">
      <c r="A4336" s="1"/>
      <c r="B4336" s="1"/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175">
        <f>IF(AND($X$5012&lt;&gt;" ",$X$5012&lt;&gt;0),IF(X4336=$X$5012,1+COUNTIF(U$7:U4335,"&gt;0"),0),0)</f>
        <v>0</v>
      </c>
      <c r="V4336" s="178" t="s">
        <v>4525</v>
      </c>
      <c r="W4336" s="130"/>
      <c r="X4336" s="131"/>
      <c r="Y4336" s="131"/>
      <c r="Z4336" s="206"/>
      <c r="AA4336" s="134"/>
      <c r="AB4336" s="174">
        <f>IF(AC4336="totale",SUMIF(AA$7:AA4336,"somma",Z$7:Z4336)-SUMIF(AC$7:AC4335,"totale",AB$7:AB4335),0)</f>
        <v>0</v>
      </c>
      <c r="AC4336" s="134"/>
      <c r="AD4336" s="194">
        <f t="shared" si="284"/>
        <v>0</v>
      </c>
      <c r="AE4336" s="124" t="str">
        <f t="shared" si="283"/>
        <v/>
      </c>
      <c r="AF4336" s="195" t="str">
        <f t="shared" si="285"/>
        <v/>
      </c>
      <c r="AG4336" s="194" t="str">
        <f t="shared" si="286"/>
        <v/>
      </c>
      <c r="AH4336" s="194">
        <f>IF(AG4336="",0,IF(ISERROR(VLOOKUP(AG4336,AG$7:AG4335,1,FALSE)),1,0))</f>
        <v>0</v>
      </c>
      <c r="AI4336" s="194"/>
    </row>
    <row r="4337" spans="1:35" ht="16.5" customHeight="1">
      <c r="A4337" s="1"/>
      <c r="B4337" s="1"/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75">
        <f>IF(AND($X$5012&lt;&gt;" ",$X$5012&lt;&gt;0),IF(X4337=$X$5012,1+COUNTIF(U$7:U4336,"&gt;0"),0),0)</f>
        <v>0</v>
      </c>
      <c r="V4337" s="178" t="s">
        <v>4526</v>
      </c>
      <c r="W4337" s="130"/>
      <c r="X4337" s="131"/>
      <c r="Y4337" s="131"/>
      <c r="Z4337" s="206"/>
      <c r="AA4337" s="134"/>
      <c r="AB4337" s="174">
        <f>IF(AC4337="totale",SUMIF(AA$7:AA4337,"somma",Z$7:Z4337)-SUMIF(AC$7:AC4336,"totale",AB$7:AB4336),0)</f>
        <v>0</v>
      </c>
      <c r="AC4337" s="134"/>
      <c r="AD4337" s="194">
        <f t="shared" si="284"/>
        <v>0</v>
      </c>
      <c r="AE4337" s="124" t="str">
        <f t="shared" si="283"/>
        <v/>
      </c>
      <c r="AF4337" s="195" t="str">
        <f t="shared" si="285"/>
        <v/>
      </c>
      <c r="AG4337" s="194" t="str">
        <f t="shared" si="286"/>
        <v/>
      </c>
      <c r="AH4337" s="194">
        <f>IF(AG4337="",0,IF(ISERROR(VLOOKUP(AG4337,AG$7:AG4336,1,FALSE)),1,0))</f>
        <v>0</v>
      </c>
      <c r="AI4337" s="194"/>
    </row>
    <row r="4338" spans="1:35" ht="16.5" customHeight="1">
      <c r="A4338" s="1"/>
      <c r="B4338" s="1"/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75">
        <f>IF(AND($X$5012&lt;&gt;" ",$X$5012&lt;&gt;0),IF(X4338=$X$5012,1+COUNTIF(U$7:U4337,"&gt;0"),0),0)</f>
        <v>0</v>
      </c>
      <c r="V4338" s="178" t="s">
        <v>4527</v>
      </c>
      <c r="W4338" s="130"/>
      <c r="X4338" s="131"/>
      <c r="Y4338" s="131"/>
      <c r="Z4338" s="206"/>
      <c r="AA4338" s="134"/>
      <c r="AB4338" s="174">
        <f>IF(AC4338="totale",SUMIF(AA$7:AA4338,"somma",Z$7:Z4338)-SUMIF(AC$7:AC4337,"totale",AB$7:AB4337),0)</f>
        <v>0</v>
      </c>
      <c r="AC4338" s="134"/>
      <c r="AD4338" s="194">
        <f t="shared" si="284"/>
        <v>0</v>
      </c>
      <c r="AE4338" s="124" t="str">
        <f t="shared" si="283"/>
        <v/>
      </c>
      <c r="AF4338" s="195" t="str">
        <f t="shared" si="285"/>
        <v/>
      </c>
      <c r="AG4338" s="194" t="str">
        <f t="shared" si="286"/>
        <v/>
      </c>
      <c r="AH4338" s="194">
        <f>IF(AG4338="",0,IF(ISERROR(VLOOKUP(AG4338,AG$7:AG4337,1,FALSE)),1,0))</f>
        <v>0</v>
      </c>
      <c r="AI4338" s="194"/>
    </row>
    <row r="4339" spans="1:35" ht="16.5" customHeight="1">
      <c r="A4339" s="1"/>
      <c r="B4339" s="1"/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75">
        <f>IF(AND($X$5012&lt;&gt;" ",$X$5012&lt;&gt;0),IF(X4339=$X$5012,1+COUNTIF(U$7:U4338,"&gt;0"),0),0)</f>
        <v>0</v>
      </c>
      <c r="V4339" s="178" t="s">
        <v>4528</v>
      </c>
      <c r="W4339" s="130"/>
      <c r="X4339" s="131"/>
      <c r="Y4339" s="131"/>
      <c r="Z4339" s="206"/>
      <c r="AA4339" s="134"/>
      <c r="AB4339" s="174">
        <f>IF(AC4339="totale",SUMIF(AA$7:AA4339,"somma",Z$7:Z4339)-SUMIF(AC$7:AC4338,"totale",AB$7:AB4338),0)</f>
        <v>0</v>
      </c>
      <c r="AC4339" s="134"/>
      <c r="AD4339" s="194">
        <f t="shared" si="284"/>
        <v>0</v>
      </c>
      <c r="AE4339" s="124" t="str">
        <f t="shared" si="283"/>
        <v/>
      </c>
      <c r="AF4339" s="195" t="str">
        <f t="shared" si="285"/>
        <v/>
      </c>
      <c r="AG4339" s="194" t="str">
        <f t="shared" si="286"/>
        <v/>
      </c>
      <c r="AH4339" s="194">
        <f>IF(AG4339="",0,IF(ISERROR(VLOOKUP(AG4339,AG$7:AG4338,1,FALSE)),1,0))</f>
        <v>0</v>
      </c>
      <c r="AI4339" s="194"/>
    </row>
    <row r="4340" spans="1:35" ht="16.5" customHeight="1">
      <c r="A4340" s="1"/>
      <c r="B4340" s="1"/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75">
        <f>IF(AND($X$5012&lt;&gt;" ",$X$5012&lt;&gt;0),IF(X4340=$X$5012,1+COUNTIF(U$7:U4339,"&gt;0"),0),0)</f>
        <v>0</v>
      </c>
      <c r="V4340" s="178" t="s">
        <v>4529</v>
      </c>
      <c r="W4340" s="130"/>
      <c r="X4340" s="131"/>
      <c r="Y4340" s="131"/>
      <c r="Z4340" s="206"/>
      <c r="AA4340" s="134"/>
      <c r="AB4340" s="174">
        <f>IF(AC4340="totale",SUMIF(AA$7:AA4340,"somma",Z$7:Z4340)-SUMIF(AC$7:AC4339,"totale",AB$7:AB4339),0)</f>
        <v>0</v>
      </c>
      <c r="AC4340" s="134"/>
      <c r="AD4340" s="194">
        <f t="shared" si="284"/>
        <v>0</v>
      </c>
      <c r="AE4340" s="124" t="str">
        <f t="shared" si="283"/>
        <v/>
      </c>
      <c r="AF4340" s="195" t="str">
        <f t="shared" si="285"/>
        <v/>
      </c>
      <c r="AG4340" s="194" t="str">
        <f t="shared" si="286"/>
        <v/>
      </c>
      <c r="AH4340" s="194">
        <f>IF(AG4340="",0,IF(ISERROR(VLOOKUP(AG4340,AG$7:AG4339,1,FALSE)),1,0))</f>
        <v>0</v>
      </c>
      <c r="AI4340" s="194"/>
    </row>
    <row r="4341" spans="1:35" ht="16.5" customHeight="1">
      <c r="A4341" s="1"/>
      <c r="B4341" s="1"/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75">
        <f>IF(AND($X$5012&lt;&gt;" ",$X$5012&lt;&gt;0),IF(X4341=$X$5012,1+COUNTIF(U$7:U4340,"&gt;0"),0),0)</f>
        <v>0</v>
      </c>
      <c r="V4341" s="178" t="s">
        <v>4530</v>
      </c>
      <c r="W4341" s="130"/>
      <c r="X4341" s="131"/>
      <c r="Y4341" s="131"/>
      <c r="Z4341" s="206"/>
      <c r="AA4341" s="134"/>
      <c r="AB4341" s="174">
        <f>IF(AC4341="totale",SUMIF(AA$7:AA4341,"somma",Z$7:Z4341)-SUMIF(AC$7:AC4340,"totale",AB$7:AB4340),0)</f>
        <v>0</v>
      </c>
      <c r="AC4341" s="134"/>
      <c r="AD4341" s="194">
        <f t="shared" si="284"/>
        <v>0</v>
      </c>
      <c r="AE4341" s="124" t="str">
        <f t="shared" si="283"/>
        <v/>
      </c>
      <c r="AF4341" s="195" t="str">
        <f t="shared" si="285"/>
        <v/>
      </c>
      <c r="AG4341" s="194" t="str">
        <f t="shared" si="286"/>
        <v/>
      </c>
      <c r="AH4341" s="194">
        <f>IF(AG4341="",0,IF(ISERROR(VLOOKUP(AG4341,AG$7:AG4340,1,FALSE)),1,0))</f>
        <v>0</v>
      </c>
      <c r="AI4341" s="194"/>
    </row>
    <row r="4342" spans="1:35" ht="16.5" customHeight="1">
      <c r="A4342" s="1"/>
      <c r="B4342" s="1"/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75">
        <f>IF(AND($X$5012&lt;&gt;" ",$X$5012&lt;&gt;0),IF(X4342=$X$5012,1+COUNTIF(U$7:U4341,"&gt;0"),0),0)</f>
        <v>0</v>
      </c>
      <c r="V4342" s="178" t="s">
        <v>4531</v>
      </c>
      <c r="W4342" s="130"/>
      <c r="X4342" s="131"/>
      <c r="Y4342" s="131"/>
      <c r="Z4342" s="206"/>
      <c r="AA4342" s="134"/>
      <c r="AB4342" s="174">
        <f>IF(AC4342="totale",SUMIF(AA$7:AA4342,"somma",Z$7:Z4342)-SUMIF(AC$7:AC4341,"totale",AB$7:AB4341),0)</f>
        <v>0</v>
      </c>
      <c r="AC4342" s="134"/>
      <c r="AD4342" s="194">
        <f t="shared" si="284"/>
        <v>0</v>
      </c>
      <c r="AE4342" s="124" t="str">
        <f t="shared" si="283"/>
        <v/>
      </c>
      <c r="AF4342" s="195" t="str">
        <f t="shared" si="285"/>
        <v/>
      </c>
      <c r="AG4342" s="194" t="str">
        <f t="shared" si="286"/>
        <v/>
      </c>
      <c r="AH4342" s="194">
        <f>IF(AG4342="",0,IF(ISERROR(VLOOKUP(AG4342,AG$7:AG4341,1,FALSE)),1,0))</f>
        <v>0</v>
      </c>
      <c r="AI4342" s="194"/>
    </row>
    <row r="4343" spans="1:35" ht="16.5" customHeight="1">
      <c r="A4343" s="1"/>
      <c r="B4343" s="1"/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75">
        <f>IF(AND($X$5012&lt;&gt;" ",$X$5012&lt;&gt;0),IF(X4343=$X$5012,1+COUNTIF(U$7:U4342,"&gt;0"),0),0)</f>
        <v>0</v>
      </c>
      <c r="V4343" s="178" t="s">
        <v>4532</v>
      </c>
      <c r="W4343" s="130"/>
      <c r="X4343" s="131"/>
      <c r="Y4343" s="131"/>
      <c r="Z4343" s="206"/>
      <c r="AA4343" s="134"/>
      <c r="AB4343" s="174">
        <f>IF(AC4343="totale",SUMIF(AA$7:AA4343,"somma",Z$7:Z4343)-SUMIF(AC$7:AC4342,"totale",AB$7:AB4342),0)</f>
        <v>0</v>
      </c>
      <c r="AC4343" s="134"/>
      <c r="AD4343" s="194">
        <f t="shared" si="284"/>
        <v>0</v>
      </c>
      <c r="AE4343" s="124" t="str">
        <f t="shared" si="283"/>
        <v/>
      </c>
      <c r="AF4343" s="195" t="str">
        <f t="shared" si="285"/>
        <v/>
      </c>
      <c r="AG4343" s="194" t="str">
        <f t="shared" si="286"/>
        <v/>
      </c>
      <c r="AH4343" s="194">
        <f>IF(AG4343="",0,IF(ISERROR(VLOOKUP(AG4343,AG$7:AG4342,1,FALSE)),1,0))</f>
        <v>0</v>
      </c>
      <c r="AI4343" s="194"/>
    </row>
    <row r="4344" spans="1:35" ht="16.5" customHeight="1">
      <c r="A4344" s="1"/>
      <c r="B4344" s="1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  <c r="Q4344" s="1"/>
      <c r="R4344" s="1"/>
      <c r="S4344" s="1"/>
      <c r="T4344" s="1"/>
      <c r="U4344" s="175">
        <f>IF(AND($X$5012&lt;&gt;" ",$X$5012&lt;&gt;0),IF(X4344=$X$5012,1+COUNTIF(U$7:U4343,"&gt;0"),0),0)</f>
        <v>0</v>
      </c>
      <c r="V4344" s="178" t="s">
        <v>4533</v>
      </c>
      <c r="W4344" s="130"/>
      <c r="X4344" s="131"/>
      <c r="Y4344" s="131"/>
      <c r="Z4344" s="206"/>
      <c r="AA4344" s="134"/>
      <c r="AB4344" s="174">
        <f>IF(AC4344="totale",SUMIF(AA$7:AA4344,"somma",Z$7:Z4344)-SUMIF(AC$7:AC4343,"totale",AB$7:AB4343),0)</f>
        <v>0</v>
      </c>
      <c r="AC4344" s="134"/>
      <c r="AD4344" s="194">
        <f t="shared" si="284"/>
        <v>0</v>
      </c>
      <c r="AE4344" s="124" t="str">
        <f t="shared" si="283"/>
        <v/>
      </c>
      <c r="AF4344" s="195" t="str">
        <f t="shared" si="285"/>
        <v/>
      </c>
      <c r="AG4344" s="194" t="str">
        <f t="shared" si="286"/>
        <v/>
      </c>
      <c r="AH4344" s="194">
        <f>IF(AG4344="",0,IF(ISERROR(VLOOKUP(AG4344,AG$7:AG4343,1,FALSE)),1,0))</f>
        <v>0</v>
      </c>
      <c r="AI4344" s="194"/>
    </row>
    <row r="4345" spans="1:35" ht="16.5" customHeight="1">
      <c r="A4345" s="1"/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75">
        <f>IF(AND($X$5012&lt;&gt;" ",$X$5012&lt;&gt;0),IF(X4345=$X$5012,1+COUNTIF(U$7:U4344,"&gt;0"),0),0)</f>
        <v>0</v>
      </c>
      <c r="V4345" s="178" t="s">
        <v>4534</v>
      </c>
      <c r="W4345" s="130"/>
      <c r="X4345" s="131"/>
      <c r="Y4345" s="131"/>
      <c r="Z4345" s="206"/>
      <c r="AA4345" s="134"/>
      <c r="AB4345" s="174">
        <f>IF(AC4345="totale",SUMIF(AA$7:AA4345,"somma",Z$7:Z4345)-SUMIF(AC$7:AC4344,"totale",AB$7:AB4344),0)</f>
        <v>0</v>
      </c>
      <c r="AC4345" s="134"/>
      <c r="AD4345" s="194">
        <f t="shared" si="284"/>
        <v>0</v>
      </c>
      <c r="AE4345" s="124" t="str">
        <f t="shared" si="283"/>
        <v/>
      </c>
      <c r="AF4345" s="195" t="str">
        <f t="shared" si="285"/>
        <v/>
      </c>
      <c r="AG4345" s="194" t="str">
        <f t="shared" si="286"/>
        <v/>
      </c>
      <c r="AH4345" s="194">
        <f>IF(AG4345="",0,IF(ISERROR(VLOOKUP(AG4345,AG$7:AG4344,1,FALSE)),1,0))</f>
        <v>0</v>
      </c>
      <c r="AI4345" s="194"/>
    </row>
    <row r="4346" spans="1:35" ht="16.5" customHeight="1">
      <c r="A4346" s="1"/>
      <c r="B4346" s="1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  <c r="Q4346" s="1"/>
      <c r="R4346" s="1"/>
      <c r="S4346" s="1"/>
      <c r="T4346" s="1"/>
      <c r="U4346" s="175">
        <f>IF(AND($X$5012&lt;&gt;" ",$X$5012&lt;&gt;0),IF(X4346=$X$5012,1+COUNTIF(U$7:U4345,"&gt;0"),0),0)</f>
        <v>0</v>
      </c>
      <c r="V4346" s="178" t="s">
        <v>4535</v>
      </c>
      <c r="W4346" s="130"/>
      <c r="X4346" s="131"/>
      <c r="Y4346" s="131"/>
      <c r="Z4346" s="206"/>
      <c r="AA4346" s="134"/>
      <c r="AB4346" s="174">
        <f>IF(AC4346="totale",SUMIF(AA$7:AA4346,"somma",Z$7:Z4346)-SUMIF(AC$7:AC4345,"totale",AB$7:AB4345),0)</f>
        <v>0</v>
      </c>
      <c r="AC4346" s="134"/>
      <c r="AD4346" s="194">
        <f t="shared" si="284"/>
        <v>0</v>
      </c>
      <c r="AE4346" s="124" t="str">
        <f t="shared" si="283"/>
        <v/>
      </c>
      <c r="AF4346" s="195" t="str">
        <f t="shared" si="285"/>
        <v/>
      </c>
      <c r="AG4346" s="194" t="str">
        <f t="shared" si="286"/>
        <v/>
      </c>
      <c r="AH4346" s="194">
        <f>IF(AG4346="",0,IF(ISERROR(VLOOKUP(AG4346,AG$7:AG4345,1,FALSE)),1,0))</f>
        <v>0</v>
      </c>
      <c r="AI4346" s="194"/>
    </row>
    <row r="4347" spans="1:35" ht="16.5" customHeight="1">
      <c r="A4347" s="1"/>
      <c r="B4347" s="1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1"/>
      <c r="S4347" s="1"/>
      <c r="T4347" s="1"/>
      <c r="U4347" s="175">
        <f>IF(AND($X$5012&lt;&gt;" ",$X$5012&lt;&gt;0),IF(X4347=$X$5012,1+COUNTIF(U$7:U4346,"&gt;0"),0),0)</f>
        <v>0</v>
      </c>
      <c r="V4347" s="178" t="s">
        <v>4536</v>
      </c>
      <c r="W4347" s="130"/>
      <c r="X4347" s="131"/>
      <c r="Y4347" s="131"/>
      <c r="Z4347" s="206"/>
      <c r="AA4347" s="134"/>
      <c r="AB4347" s="174">
        <f>IF(AC4347="totale",SUMIF(AA$7:AA4347,"somma",Z$7:Z4347)-SUMIF(AC$7:AC4346,"totale",AB$7:AB4346),0)</f>
        <v>0</v>
      </c>
      <c r="AC4347" s="134"/>
      <c r="AD4347" s="194">
        <f t="shared" si="284"/>
        <v>0</v>
      </c>
      <c r="AE4347" s="124" t="str">
        <f t="shared" si="283"/>
        <v/>
      </c>
      <c r="AF4347" s="195" t="str">
        <f t="shared" si="285"/>
        <v/>
      </c>
      <c r="AG4347" s="194" t="str">
        <f t="shared" si="286"/>
        <v/>
      </c>
      <c r="AH4347" s="194">
        <f>IF(AG4347="",0,IF(ISERROR(VLOOKUP(AG4347,AG$7:AG4346,1,FALSE)),1,0))</f>
        <v>0</v>
      </c>
      <c r="AI4347" s="194"/>
    </row>
    <row r="4348" spans="1:35" ht="16.5" customHeight="1">
      <c r="A4348" s="1"/>
      <c r="B4348" s="1"/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/>
      <c r="S4348" s="1"/>
      <c r="T4348" s="1"/>
      <c r="U4348" s="175">
        <f>IF(AND($X$5012&lt;&gt;" ",$X$5012&lt;&gt;0),IF(X4348=$X$5012,1+COUNTIF(U$7:U4347,"&gt;0"),0),0)</f>
        <v>0</v>
      </c>
      <c r="V4348" s="178" t="s">
        <v>4537</v>
      </c>
      <c r="W4348" s="130"/>
      <c r="X4348" s="131"/>
      <c r="Y4348" s="131"/>
      <c r="Z4348" s="206"/>
      <c r="AA4348" s="134"/>
      <c r="AB4348" s="174">
        <f>IF(AC4348="totale",SUMIF(AA$7:AA4348,"somma",Z$7:Z4348)-SUMIF(AC$7:AC4347,"totale",AB$7:AB4347),0)</f>
        <v>0</v>
      </c>
      <c r="AC4348" s="134"/>
      <c r="AD4348" s="194">
        <f t="shared" si="284"/>
        <v>0</v>
      </c>
      <c r="AE4348" s="124" t="str">
        <f t="shared" si="283"/>
        <v/>
      </c>
      <c r="AF4348" s="195" t="str">
        <f t="shared" si="285"/>
        <v/>
      </c>
      <c r="AG4348" s="194" t="str">
        <f t="shared" si="286"/>
        <v/>
      </c>
      <c r="AH4348" s="194">
        <f>IF(AG4348="",0,IF(ISERROR(VLOOKUP(AG4348,AG$7:AG4347,1,FALSE)),1,0))</f>
        <v>0</v>
      </c>
      <c r="AI4348" s="194"/>
    </row>
    <row r="4349" spans="1:35" ht="16.5" customHeight="1">
      <c r="A4349" s="1"/>
      <c r="B4349" s="1"/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75">
        <f>IF(AND($X$5012&lt;&gt;" ",$X$5012&lt;&gt;0),IF(X4349=$X$5012,1+COUNTIF(U$7:U4348,"&gt;0"),0),0)</f>
        <v>0</v>
      </c>
      <c r="V4349" s="178" t="s">
        <v>4538</v>
      </c>
      <c r="W4349" s="130"/>
      <c r="X4349" s="131"/>
      <c r="Y4349" s="131"/>
      <c r="Z4349" s="206"/>
      <c r="AA4349" s="134"/>
      <c r="AB4349" s="174">
        <f>IF(AC4349="totale",SUMIF(AA$7:AA4349,"somma",Z$7:Z4349)-SUMIF(AC$7:AC4348,"totale",AB$7:AB4348),0)</f>
        <v>0</v>
      </c>
      <c r="AC4349" s="134"/>
      <c r="AD4349" s="194">
        <f t="shared" si="284"/>
        <v>0</v>
      </c>
      <c r="AE4349" s="124" t="str">
        <f t="shared" si="283"/>
        <v/>
      </c>
      <c r="AF4349" s="195" t="str">
        <f t="shared" si="285"/>
        <v/>
      </c>
      <c r="AG4349" s="194" t="str">
        <f t="shared" si="286"/>
        <v/>
      </c>
      <c r="AH4349" s="194">
        <f>IF(AG4349="",0,IF(ISERROR(VLOOKUP(AG4349,AG$7:AG4348,1,FALSE)),1,0))</f>
        <v>0</v>
      </c>
      <c r="AI4349" s="194"/>
    </row>
    <row r="4350" spans="1:35" ht="16.5" customHeight="1">
      <c r="A4350" s="1"/>
      <c r="B4350" s="1"/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  <c r="Q4350" s="1"/>
      <c r="R4350" s="1"/>
      <c r="S4350" s="1"/>
      <c r="T4350" s="1"/>
      <c r="U4350" s="175">
        <f>IF(AND($X$5012&lt;&gt;" ",$X$5012&lt;&gt;0),IF(X4350=$X$5012,1+COUNTIF(U$7:U4349,"&gt;0"),0),0)</f>
        <v>0</v>
      </c>
      <c r="V4350" s="178" t="s">
        <v>4539</v>
      </c>
      <c r="W4350" s="130"/>
      <c r="X4350" s="131"/>
      <c r="Y4350" s="131"/>
      <c r="Z4350" s="206"/>
      <c r="AA4350" s="134"/>
      <c r="AB4350" s="174">
        <f>IF(AC4350="totale",SUMIF(AA$7:AA4350,"somma",Z$7:Z4350)-SUMIF(AC$7:AC4349,"totale",AB$7:AB4349),0)</f>
        <v>0</v>
      </c>
      <c r="AC4350" s="134"/>
      <c r="AD4350" s="194">
        <f t="shared" si="284"/>
        <v>0</v>
      </c>
      <c r="AE4350" s="124" t="str">
        <f t="shared" si="283"/>
        <v/>
      </c>
      <c r="AF4350" s="195" t="str">
        <f t="shared" si="285"/>
        <v/>
      </c>
      <c r="AG4350" s="194" t="str">
        <f t="shared" si="286"/>
        <v/>
      </c>
      <c r="AH4350" s="194">
        <f>IF(AG4350="",0,IF(ISERROR(VLOOKUP(AG4350,AG$7:AG4349,1,FALSE)),1,0))</f>
        <v>0</v>
      </c>
      <c r="AI4350" s="194"/>
    </row>
    <row r="4351" spans="1:35" ht="16.5" customHeight="1">
      <c r="A4351" s="1"/>
      <c r="B4351" s="1"/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75">
        <f>IF(AND($X$5012&lt;&gt;" ",$X$5012&lt;&gt;0),IF(X4351=$X$5012,1+COUNTIF(U$7:U4350,"&gt;0"),0),0)</f>
        <v>0</v>
      </c>
      <c r="V4351" s="178" t="s">
        <v>4540</v>
      </c>
      <c r="W4351" s="130"/>
      <c r="X4351" s="131"/>
      <c r="Y4351" s="131"/>
      <c r="Z4351" s="206"/>
      <c r="AA4351" s="134"/>
      <c r="AB4351" s="174">
        <f>IF(AC4351="totale",SUMIF(AA$7:AA4351,"somma",Z$7:Z4351)-SUMIF(AC$7:AC4350,"totale",AB$7:AB4350),0)</f>
        <v>0</v>
      </c>
      <c r="AC4351" s="134"/>
      <c r="AD4351" s="194">
        <f t="shared" si="284"/>
        <v>0</v>
      </c>
      <c r="AE4351" s="124" t="str">
        <f t="shared" si="283"/>
        <v/>
      </c>
      <c r="AF4351" s="195" t="str">
        <f t="shared" si="285"/>
        <v/>
      </c>
      <c r="AG4351" s="194" t="str">
        <f t="shared" si="286"/>
        <v/>
      </c>
      <c r="AH4351" s="194">
        <f>IF(AG4351="",0,IF(ISERROR(VLOOKUP(AG4351,AG$7:AG4350,1,FALSE)),1,0))</f>
        <v>0</v>
      </c>
      <c r="AI4351" s="194"/>
    </row>
    <row r="4352" spans="1:35" ht="16.5" customHeight="1">
      <c r="A4352" s="1"/>
      <c r="B4352" s="1"/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  <c r="Q4352" s="1"/>
      <c r="R4352" s="1"/>
      <c r="S4352" s="1"/>
      <c r="T4352" s="1"/>
      <c r="U4352" s="175">
        <f>IF(AND($X$5012&lt;&gt;" ",$X$5012&lt;&gt;0),IF(X4352=$X$5012,1+COUNTIF(U$7:U4351,"&gt;0"),0),0)</f>
        <v>0</v>
      </c>
      <c r="V4352" s="178" t="s">
        <v>4541</v>
      </c>
      <c r="W4352" s="130"/>
      <c r="X4352" s="131"/>
      <c r="Y4352" s="131"/>
      <c r="Z4352" s="206"/>
      <c r="AA4352" s="134"/>
      <c r="AB4352" s="174">
        <f>IF(AC4352="totale",SUMIF(AA$7:AA4352,"somma",Z$7:Z4352)-SUMIF(AC$7:AC4351,"totale",AB$7:AB4351),0)</f>
        <v>0</v>
      </c>
      <c r="AC4352" s="134"/>
      <c r="AD4352" s="194">
        <f t="shared" si="284"/>
        <v>0</v>
      </c>
      <c r="AE4352" s="124" t="str">
        <f t="shared" si="283"/>
        <v/>
      </c>
      <c r="AF4352" s="195" t="str">
        <f t="shared" si="285"/>
        <v/>
      </c>
      <c r="AG4352" s="194" t="str">
        <f t="shared" si="286"/>
        <v/>
      </c>
      <c r="AH4352" s="194">
        <f>IF(AG4352="",0,IF(ISERROR(VLOOKUP(AG4352,AG$7:AG4351,1,FALSE)),1,0))</f>
        <v>0</v>
      </c>
      <c r="AI4352" s="194"/>
    </row>
    <row r="4353" spans="1:35" ht="16.5" customHeight="1">
      <c r="A4353" s="1"/>
      <c r="B4353" s="1"/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75">
        <f>IF(AND($X$5012&lt;&gt;" ",$X$5012&lt;&gt;0),IF(X4353=$X$5012,1+COUNTIF(U$7:U4352,"&gt;0"),0),0)</f>
        <v>0</v>
      </c>
      <c r="V4353" s="178" t="s">
        <v>4542</v>
      </c>
      <c r="W4353" s="130"/>
      <c r="X4353" s="131"/>
      <c r="Y4353" s="131"/>
      <c r="Z4353" s="206"/>
      <c r="AA4353" s="134"/>
      <c r="AB4353" s="174">
        <f>IF(AC4353="totale",SUMIF(AA$7:AA4353,"somma",Z$7:Z4353)-SUMIF(AC$7:AC4352,"totale",AB$7:AB4352),0)</f>
        <v>0</v>
      </c>
      <c r="AC4353" s="134"/>
      <c r="AD4353" s="194">
        <f t="shared" si="284"/>
        <v>0</v>
      </c>
      <c r="AE4353" s="124" t="str">
        <f t="shared" si="283"/>
        <v/>
      </c>
      <c r="AF4353" s="195" t="str">
        <f t="shared" si="285"/>
        <v/>
      </c>
      <c r="AG4353" s="194" t="str">
        <f t="shared" si="286"/>
        <v/>
      </c>
      <c r="AH4353" s="194">
        <f>IF(AG4353="",0,IF(ISERROR(VLOOKUP(AG4353,AG$7:AG4352,1,FALSE)),1,0))</f>
        <v>0</v>
      </c>
      <c r="AI4353" s="194"/>
    </row>
    <row r="4354" spans="1:35" ht="16.5" customHeight="1">
      <c r="A4354" s="1"/>
      <c r="B4354" s="1"/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  <c r="Q4354" s="1"/>
      <c r="R4354" s="1"/>
      <c r="S4354" s="1"/>
      <c r="T4354" s="1"/>
      <c r="U4354" s="175">
        <f>IF(AND($X$5012&lt;&gt;" ",$X$5012&lt;&gt;0),IF(X4354=$X$5012,1+COUNTIF(U$7:U4353,"&gt;0"),0),0)</f>
        <v>0</v>
      </c>
      <c r="V4354" s="178" t="s">
        <v>4543</v>
      </c>
      <c r="W4354" s="130"/>
      <c r="X4354" s="131"/>
      <c r="Y4354" s="131"/>
      <c r="Z4354" s="206"/>
      <c r="AA4354" s="134"/>
      <c r="AB4354" s="174">
        <f>IF(AC4354="totale",SUMIF(AA$7:AA4354,"somma",Z$7:Z4354)-SUMIF(AC$7:AC4353,"totale",AB$7:AB4353),0)</f>
        <v>0</v>
      </c>
      <c r="AC4354" s="134"/>
      <c r="AD4354" s="194">
        <f t="shared" si="284"/>
        <v>0</v>
      </c>
      <c r="AE4354" s="124" t="str">
        <f t="shared" si="283"/>
        <v/>
      </c>
      <c r="AF4354" s="195" t="str">
        <f t="shared" si="285"/>
        <v/>
      </c>
      <c r="AG4354" s="194" t="str">
        <f t="shared" si="286"/>
        <v/>
      </c>
      <c r="AH4354" s="194">
        <f>IF(AG4354="",0,IF(ISERROR(VLOOKUP(AG4354,AG$7:AG4353,1,FALSE)),1,0))</f>
        <v>0</v>
      </c>
      <c r="AI4354" s="194"/>
    </row>
    <row r="4355" spans="1:35" ht="16.5" customHeight="1">
      <c r="A4355" s="1"/>
      <c r="B4355" s="1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R4355" s="1"/>
      <c r="S4355" s="1"/>
      <c r="T4355" s="1"/>
      <c r="U4355" s="175">
        <f>IF(AND($X$5012&lt;&gt;" ",$X$5012&lt;&gt;0),IF(X4355=$X$5012,1+COUNTIF(U$7:U4354,"&gt;0"),0),0)</f>
        <v>0</v>
      </c>
      <c r="V4355" s="178" t="s">
        <v>4544</v>
      </c>
      <c r="W4355" s="130"/>
      <c r="X4355" s="131"/>
      <c r="Y4355" s="131"/>
      <c r="Z4355" s="206"/>
      <c r="AA4355" s="134"/>
      <c r="AB4355" s="174">
        <f>IF(AC4355="totale",SUMIF(AA$7:AA4355,"somma",Z$7:Z4355)-SUMIF(AC$7:AC4354,"totale",AB$7:AB4354),0)</f>
        <v>0</v>
      </c>
      <c r="AC4355" s="134"/>
      <c r="AD4355" s="194">
        <f t="shared" si="284"/>
        <v>0</v>
      </c>
      <c r="AE4355" s="124" t="str">
        <f t="shared" si="283"/>
        <v/>
      </c>
      <c r="AF4355" s="195" t="str">
        <f t="shared" si="285"/>
        <v/>
      </c>
      <c r="AG4355" s="194" t="str">
        <f t="shared" si="286"/>
        <v/>
      </c>
      <c r="AH4355" s="194">
        <f>IF(AG4355="",0,IF(ISERROR(VLOOKUP(AG4355,AG$7:AG4354,1,FALSE)),1,0))</f>
        <v>0</v>
      </c>
      <c r="AI4355" s="194"/>
    </row>
    <row r="4356" spans="1:35" ht="16.5" customHeight="1">
      <c r="A4356" s="1"/>
      <c r="B4356" s="1"/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R4356" s="1"/>
      <c r="S4356" s="1"/>
      <c r="T4356" s="1"/>
      <c r="U4356" s="175">
        <f>IF(AND($X$5012&lt;&gt;" ",$X$5012&lt;&gt;0),IF(X4356=$X$5012,1+COUNTIF(U$7:U4355,"&gt;0"),0),0)</f>
        <v>0</v>
      </c>
      <c r="V4356" s="178" t="s">
        <v>4545</v>
      </c>
      <c r="W4356" s="130"/>
      <c r="X4356" s="131"/>
      <c r="Y4356" s="131"/>
      <c r="Z4356" s="206"/>
      <c r="AA4356" s="134"/>
      <c r="AB4356" s="174">
        <f>IF(AC4356="totale",SUMIF(AA$7:AA4356,"somma",Z$7:Z4356)-SUMIF(AC$7:AC4355,"totale",AB$7:AB4355),0)</f>
        <v>0</v>
      </c>
      <c r="AC4356" s="134"/>
      <c r="AD4356" s="194">
        <f t="shared" si="284"/>
        <v>0</v>
      </c>
      <c r="AE4356" s="124" t="str">
        <f t="shared" si="283"/>
        <v/>
      </c>
      <c r="AF4356" s="195" t="str">
        <f t="shared" si="285"/>
        <v/>
      </c>
      <c r="AG4356" s="194" t="str">
        <f t="shared" si="286"/>
        <v/>
      </c>
      <c r="AH4356" s="194">
        <f>IF(AG4356="",0,IF(ISERROR(VLOOKUP(AG4356,AG$7:AG4355,1,FALSE)),1,0))</f>
        <v>0</v>
      </c>
      <c r="AI4356" s="194"/>
    </row>
    <row r="4357" spans="1:35" ht="16.5" customHeight="1">
      <c r="A4357" s="1"/>
      <c r="B4357" s="1"/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R4357" s="1"/>
      <c r="S4357" s="1"/>
      <c r="T4357" s="1"/>
      <c r="U4357" s="175">
        <f>IF(AND($X$5012&lt;&gt;" ",$X$5012&lt;&gt;0),IF(X4357=$X$5012,1+COUNTIF(U$7:U4356,"&gt;0"),0),0)</f>
        <v>0</v>
      </c>
      <c r="V4357" s="178" t="s">
        <v>4546</v>
      </c>
      <c r="W4357" s="130"/>
      <c r="X4357" s="131"/>
      <c r="Y4357" s="131"/>
      <c r="Z4357" s="206"/>
      <c r="AA4357" s="134"/>
      <c r="AB4357" s="174">
        <f>IF(AC4357="totale",SUMIF(AA$7:AA4357,"somma",Z$7:Z4357)-SUMIF(AC$7:AC4356,"totale",AB$7:AB4356),0)</f>
        <v>0</v>
      </c>
      <c r="AC4357" s="134"/>
      <c r="AD4357" s="194">
        <f t="shared" si="284"/>
        <v>0</v>
      </c>
      <c r="AE4357" s="124" t="str">
        <f t="shared" si="283"/>
        <v/>
      </c>
      <c r="AF4357" s="195" t="str">
        <f t="shared" si="285"/>
        <v/>
      </c>
      <c r="AG4357" s="194" t="str">
        <f t="shared" si="286"/>
        <v/>
      </c>
      <c r="AH4357" s="194">
        <f>IF(AG4357="",0,IF(ISERROR(VLOOKUP(AG4357,AG$7:AG4356,1,FALSE)),1,0))</f>
        <v>0</v>
      </c>
      <c r="AI4357" s="194"/>
    </row>
    <row r="4358" spans="1:35" ht="16.5" customHeight="1">
      <c r="A4358" s="1"/>
      <c r="B4358" s="1"/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R4358" s="1"/>
      <c r="S4358" s="1"/>
      <c r="T4358" s="1"/>
      <c r="U4358" s="175">
        <f>IF(AND($X$5012&lt;&gt;" ",$X$5012&lt;&gt;0),IF(X4358=$X$5012,1+COUNTIF(U$7:U4357,"&gt;0"),0),0)</f>
        <v>0</v>
      </c>
      <c r="V4358" s="178" t="s">
        <v>4547</v>
      </c>
      <c r="W4358" s="130"/>
      <c r="X4358" s="131"/>
      <c r="Y4358" s="131"/>
      <c r="Z4358" s="206"/>
      <c r="AA4358" s="134"/>
      <c r="AB4358" s="174">
        <f>IF(AC4358="totale",SUMIF(AA$7:AA4358,"somma",Z$7:Z4358)-SUMIF(AC$7:AC4357,"totale",AB$7:AB4357),0)</f>
        <v>0</v>
      </c>
      <c r="AC4358" s="134"/>
      <c r="AD4358" s="194">
        <f t="shared" si="284"/>
        <v>0</v>
      </c>
      <c r="AE4358" s="124" t="str">
        <f t="shared" ref="AE4358:AE4421" si="287">IF(W4358&gt;0,CONCATENATE(MONTH(W4358)&amp;X4358),"")</f>
        <v/>
      </c>
      <c r="AF4358" s="195" t="str">
        <f t="shared" si="285"/>
        <v/>
      </c>
      <c r="AG4358" s="194" t="str">
        <f t="shared" si="286"/>
        <v/>
      </c>
      <c r="AH4358" s="194">
        <f>IF(AG4358="",0,IF(ISERROR(VLOOKUP(AG4358,AG$7:AG4357,1,FALSE)),1,0))</f>
        <v>0</v>
      </c>
      <c r="AI4358" s="194"/>
    </row>
    <row r="4359" spans="1:35" ht="16.5" customHeight="1">
      <c r="A4359" s="1"/>
      <c r="B4359" s="1"/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  <c r="Q4359" s="1"/>
      <c r="R4359" s="1"/>
      <c r="S4359" s="1"/>
      <c r="T4359" s="1"/>
      <c r="U4359" s="175">
        <f>IF(AND($X$5012&lt;&gt;" ",$X$5012&lt;&gt;0),IF(X4359=$X$5012,1+COUNTIF(U$7:U4358,"&gt;0"),0),0)</f>
        <v>0</v>
      </c>
      <c r="V4359" s="178" t="s">
        <v>4548</v>
      </c>
      <c r="W4359" s="130"/>
      <c r="X4359" s="131"/>
      <c r="Y4359" s="131"/>
      <c r="Z4359" s="206"/>
      <c r="AA4359" s="134"/>
      <c r="AB4359" s="174">
        <f>IF(AC4359="totale",SUMIF(AA$7:AA4359,"somma",Z$7:Z4359)-SUMIF(AC$7:AC4358,"totale",AB$7:AB4358),0)</f>
        <v>0</v>
      </c>
      <c r="AC4359" s="134"/>
      <c r="AD4359" s="194">
        <f t="shared" si="284"/>
        <v>0</v>
      </c>
      <c r="AE4359" s="124" t="str">
        <f t="shared" si="287"/>
        <v/>
      </c>
      <c r="AF4359" s="195" t="str">
        <f t="shared" si="285"/>
        <v/>
      </c>
      <c r="AG4359" s="194" t="str">
        <f t="shared" si="286"/>
        <v/>
      </c>
      <c r="AH4359" s="194">
        <f>IF(AG4359="",0,IF(ISERROR(VLOOKUP(AG4359,AG$7:AG4358,1,FALSE)),1,0))</f>
        <v>0</v>
      </c>
      <c r="AI4359" s="194"/>
    </row>
    <row r="4360" spans="1:35" ht="16.5" customHeight="1">
      <c r="A4360" s="1"/>
      <c r="B4360" s="1"/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  <c r="Q4360" s="1"/>
      <c r="R4360" s="1"/>
      <c r="S4360" s="1"/>
      <c r="T4360" s="1"/>
      <c r="U4360" s="175">
        <f>IF(AND($X$5012&lt;&gt;" ",$X$5012&lt;&gt;0),IF(X4360=$X$5012,1+COUNTIF(U$7:U4359,"&gt;0"),0),0)</f>
        <v>0</v>
      </c>
      <c r="V4360" s="178" t="s">
        <v>4549</v>
      </c>
      <c r="W4360" s="130"/>
      <c r="X4360" s="131"/>
      <c r="Y4360" s="131"/>
      <c r="Z4360" s="206"/>
      <c r="AA4360" s="134"/>
      <c r="AB4360" s="174">
        <f>IF(AC4360="totale",SUMIF(AA$7:AA4360,"somma",Z$7:Z4360)-SUMIF(AC$7:AC4359,"totale",AB$7:AB4359),0)</f>
        <v>0</v>
      </c>
      <c r="AC4360" s="134"/>
      <c r="AD4360" s="194">
        <f t="shared" ref="AD4360:AD4423" si="288">IF(ISBLANK(X4360),0,VLOOKUP(X4360,$B$8:$E$57,1,FALSE))</f>
        <v>0</v>
      </c>
      <c r="AE4360" s="124" t="str">
        <f t="shared" si="287"/>
        <v/>
      </c>
      <c r="AF4360" s="195" t="str">
        <f t="shared" ref="AF4360:AF4423" si="289">IF(OR(AND(Z4360&lt;&gt;0,ISBLANK(X4360)),ISERROR(AD4360)),"ERR","")</f>
        <v/>
      </c>
      <c r="AG4360" s="194" t="str">
        <f t="shared" si="286"/>
        <v/>
      </c>
      <c r="AH4360" s="194">
        <f>IF(AG4360="",0,IF(ISERROR(VLOOKUP(AG4360,AG$7:AG4359,1,FALSE)),1,0))</f>
        <v>0</v>
      </c>
      <c r="AI4360" s="194"/>
    </row>
    <row r="4361" spans="1:35" ht="16.5" customHeight="1">
      <c r="A4361" s="1"/>
      <c r="B4361" s="1"/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75">
        <f>IF(AND($X$5012&lt;&gt;" ",$X$5012&lt;&gt;0),IF(X4361=$X$5012,1+COUNTIF(U$7:U4360,"&gt;0"),0),0)</f>
        <v>0</v>
      </c>
      <c r="V4361" s="178" t="s">
        <v>4550</v>
      </c>
      <c r="W4361" s="130"/>
      <c r="X4361" s="131"/>
      <c r="Y4361" s="131"/>
      <c r="Z4361" s="206"/>
      <c r="AA4361" s="134"/>
      <c r="AB4361" s="174">
        <f>IF(AC4361="totale",SUMIF(AA$7:AA4361,"somma",Z$7:Z4361)-SUMIF(AC$7:AC4360,"totale",AB$7:AB4360),0)</f>
        <v>0</v>
      </c>
      <c r="AC4361" s="134"/>
      <c r="AD4361" s="194">
        <f t="shared" si="288"/>
        <v>0</v>
      </c>
      <c r="AE4361" s="124" t="str">
        <f t="shared" si="287"/>
        <v/>
      </c>
      <c r="AF4361" s="195" t="str">
        <f t="shared" si="289"/>
        <v/>
      </c>
      <c r="AG4361" s="194" t="str">
        <f t="shared" si="286"/>
        <v/>
      </c>
      <c r="AH4361" s="194">
        <f>IF(AG4361="",0,IF(ISERROR(VLOOKUP(AG4361,AG$7:AG4360,1,FALSE)),1,0))</f>
        <v>0</v>
      </c>
      <c r="AI4361" s="194"/>
    </row>
    <row r="4362" spans="1:35" ht="16.5" customHeight="1">
      <c r="A4362" s="1"/>
      <c r="B4362" s="1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/>
      <c r="S4362" s="1"/>
      <c r="T4362" s="1"/>
      <c r="U4362" s="175">
        <f>IF(AND($X$5012&lt;&gt;" ",$X$5012&lt;&gt;0),IF(X4362=$X$5012,1+COUNTIF(U$7:U4361,"&gt;0"),0),0)</f>
        <v>0</v>
      </c>
      <c r="V4362" s="178" t="s">
        <v>4551</v>
      </c>
      <c r="W4362" s="130"/>
      <c r="X4362" s="131"/>
      <c r="Y4362" s="131"/>
      <c r="Z4362" s="206"/>
      <c r="AA4362" s="134"/>
      <c r="AB4362" s="174">
        <f>IF(AC4362="totale",SUMIF(AA$7:AA4362,"somma",Z$7:Z4362)-SUMIF(AC$7:AC4361,"totale",AB$7:AB4361),0)</f>
        <v>0</v>
      </c>
      <c r="AC4362" s="134"/>
      <c r="AD4362" s="194">
        <f t="shared" si="288"/>
        <v>0</v>
      </c>
      <c r="AE4362" s="124" t="str">
        <f t="shared" si="287"/>
        <v/>
      </c>
      <c r="AF4362" s="195" t="str">
        <f t="shared" si="289"/>
        <v/>
      </c>
      <c r="AG4362" s="194" t="str">
        <f t="shared" ref="AG4362:AG4425" si="290">IF(W4362&gt;0,CONCATENATE(MONTH(W4362),"-",YEAR(W4362)),"")</f>
        <v/>
      </c>
      <c r="AH4362" s="194">
        <f>IF(AG4362="",0,IF(ISERROR(VLOOKUP(AG4362,AG$7:AG4361,1,FALSE)),1,0))</f>
        <v>0</v>
      </c>
      <c r="AI4362" s="194"/>
    </row>
    <row r="4363" spans="1:35" ht="16.5" customHeight="1">
      <c r="A4363" s="1"/>
      <c r="B4363" s="1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75">
        <f>IF(AND($X$5012&lt;&gt;" ",$X$5012&lt;&gt;0),IF(X4363=$X$5012,1+COUNTIF(U$7:U4362,"&gt;0"),0),0)</f>
        <v>0</v>
      </c>
      <c r="V4363" s="178" t="s">
        <v>4552</v>
      </c>
      <c r="W4363" s="130"/>
      <c r="X4363" s="131"/>
      <c r="Y4363" s="131"/>
      <c r="Z4363" s="206"/>
      <c r="AA4363" s="134"/>
      <c r="AB4363" s="174">
        <f>IF(AC4363="totale",SUMIF(AA$7:AA4363,"somma",Z$7:Z4363)-SUMIF(AC$7:AC4362,"totale",AB$7:AB4362),0)</f>
        <v>0</v>
      </c>
      <c r="AC4363" s="134"/>
      <c r="AD4363" s="194">
        <f t="shared" si="288"/>
        <v>0</v>
      </c>
      <c r="AE4363" s="124" t="str">
        <f t="shared" si="287"/>
        <v/>
      </c>
      <c r="AF4363" s="195" t="str">
        <f t="shared" si="289"/>
        <v/>
      </c>
      <c r="AG4363" s="194" t="str">
        <f t="shared" si="290"/>
        <v/>
      </c>
      <c r="AH4363" s="194">
        <f>IF(AG4363="",0,IF(ISERROR(VLOOKUP(AG4363,AG$7:AG4362,1,FALSE)),1,0))</f>
        <v>0</v>
      </c>
      <c r="AI4363" s="194"/>
    </row>
    <row r="4364" spans="1:35" ht="16.5" customHeight="1">
      <c r="A4364" s="1"/>
      <c r="B4364" s="1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1"/>
      <c r="T4364" s="1"/>
      <c r="U4364" s="175">
        <f>IF(AND($X$5012&lt;&gt;" ",$X$5012&lt;&gt;0),IF(X4364=$X$5012,1+COUNTIF(U$7:U4363,"&gt;0"),0),0)</f>
        <v>0</v>
      </c>
      <c r="V4364" s="178" t="s">
        <v>4553</v>
      </c>
      <c r="W4364" s="130"/>
      <c r="X4364" s="131"/>
      <c r="Y4364" s="131"/>
      <c r="Z4364" s="206"/>
      <c r="AA4364" s="134"/>
      <c r="AB4364" s="174">
        <f>IF(AC4364="totale",SUMIF(AA$7:AA4364,"somma",Z$7:Z4364)-SUMIF(AC$7:AC4363,"totale",AB$7:AB4363),0)</f>
        <v>0</v>
      </c>
      <c r="AC4364" s="134"/>
      <c r="AD4364" s="194">
        <f t="shared" si="288"/>
        <v>0</v>
      </c>
      <c r="AE4364" s="124" t="str">
        <f t="shared" si="287"/>
        <v/>
      </c>
      <c r="AF4364" s="195" t="str">
        <f t="shared" si="289"/>
        <v/>
      </c>
      <c r="AG4364" s="194" t="str">
        <f t="shared" si="290"/>
        <v/>
      </c>
      <c r="AH4364" s="194">
        <f>IF(AG4364="",0,IF(ISERROR(VLOOKUP(AG4364,AG$7:AG4363,1,FALSE)),1,0))</f>
        <v>0</v>
      </c>
      <c r="AI4364" s="194"/>
    </row>
    <row r="4365" spans="1:35" ht="16.5" customHeight="1">
      <c r="A4365" s="1"/>
      <c r="B4365" s="1"/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75">
        <f>IF(AND($X$5012&lt;&gt;" ",$X$5012&lt;&gt;0),IF(X4365=$X$5012,1+COUNTIF(U$7:U4364,"&gt;0"),0),0)</f>
        <v>0</v>
      </c>
      <c r="V4365" s="178" t="s">
        <v>4554</v>
      </c>
      <c r="W4365" s="130"/>
      <c r="X4365" s="131"/>
      <c r="Y4365" s="131"/>
      <c r="Z4365" s="206"/>
      <c r="AA4365" s="134"/>
      <c r="AB4365" s="174">
        <f>IF(AC4365="totale",SUMIF(AA$7:AA4365,"somma",Z$7:Z4365)-SUMIF(AC$7:AC4364,"totale",AB$7:AB4364),0)</f>
        <v>0</v>
      </c>
      <c r="AC4365" s="134"/>
      <c r="AD4365" s="194">
        <f t="shared" si="288"/>
        <v>0</v>
      </c>
      <c r="AE4365" s="124" t="str">
        <f t="shared" si="287"/>
        <v/>
      </c>
      <c r="AF4365" s="195" t="str">
        <f t="shared" si="289"/>
        <v/>
      </c>
      <c r="AG4365" s="194" t="str">
        <f t="shared" si="290"/>
        <v/>
      </c>
      <c r="AH4365" s="194">
        <f>IF(AG4365="",0,IF(ISERROR(VLOOKUP(AG4365,AG$7:AG4364,1,FALSE)),1,0))</f>
        <v>0</v>
      </c>
      <c r="AI4365" s="194"/>
    </row>
    <row r="4366" spans="1:35" ht="16.5" customHeight="1">
      <c r="A4366" s="1"/>
      <c r="B4366" s="1"/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R4366" s="1"/>
      <c r="S4366" s="1"/>
      <c r="T4366" s="1"/>
      <c r="U4366" s="175">
        <f>IF(AND($X$5012&lt;&gt;" ",$X$5012&lt;&gt;0),IF(X4366=$X$5012,1+COUNTIF(U$7:U4365,"&gt;0"),0),0)</f>
        <v>0</v>
      </c>
      <c r="V4366" s="178" t="s">
        <v>4555</v>
      </c>
      <c r="W4366" s="130"/>
      <c r="X4366" s="131"/>
      <c r="Y4366" s="131"/>
      <c r="Z4366" s="206"/>
      <c r="AA4366" s="134"/>
      <c r="AB4366" s="174">
        <f>IF(AC4366="totale",SUMIF(AA$7:AA4366,"somma",Z$7:Z4366)-SUMIF(AC$7:AC4365,"totale",AB$7:AB4365),0)</f>
        <v>0</v>
      </c>
      <c r="AC4366" s="134"/>
      <c r="AD4366" s="194">
        <f t="shared" si="288"/>
        <v>0</v>
      </c>
      <c r="AE4366" s="124" t="str">
        <f t="shared" si="287"/>
        <v/>
      </c>
      <c r="AF4366" s="195" t="str">
        <f t="shared" si="289"/>
        <v/>
      </c>
      <c r="AG4366" s="194" t="str">
        <f t="shared" si="290"/>
        <v/>
      </c>
      <c r="AH4366" s="194">
        <f>IF(AG4366="",0,IF(ISERROR(VLOOKUP(AG4366,AG$7:AG4365,1,FALSE)),1,0))</f>
        <v>0</v>
      </c>
      <c r="AI4366" s="194"/>
    </row>
    <row r="4367" spans="1:35" ht="16.5" customHeight="1">
      <c r="A4367" s="1"/>
      <c r="B4367" s="1"/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75">
        <f>IF(AND($X$5012&lt;&gt;" ",$X$5012&lt;&gt;0),IF(X4367=$X$5012,1+COUNTIF(U$7:U4366,"&gt;0"),0),0)</f>
        <v>0</v>
      </c>
      <c r="V4367" s="178" t="s">
        <v>4556</v>
      </c>
      <c r="W4367" s="130"/>
      <c r="X4367" s="131"/>
      <c r="Y4367" s="131"/>
      <c r="Z4367" s="206"/>
      <c r="AA4367" s="134"/>
      <c r="AB4367" s="174">
        <f>IF(AC4367="totale",SUMIF(AA$7:AA4367,"somma",Z$7:Z4367)-SUMIF(AC$7:AC4366,"totale",AB$7:AB4366),0)</f>
        <v>0</v>
      </c>
      <c r="AC4367" s="134"/>
      <c r="AD4367" s="194">
        <f t="shared" si="288"/>
        <v>0</v>
      </c>
      <c r="AE4367" s="124" t="str">
        <f t="shared" si="287"/>
        <v/>
      </c>
      <c r="AF4367" s="195" t="str">
        <f t="shared" si="289"/>
        <v/>
      </c>
      <c r="AG4367" s="194" t="str">
        <f t="shared" si="290"/>
        <v/>
      </c>
      <c r="AH4367" s="194">
        <f>IF(AG4367="",0,IF(ISERROR(VLOOKUP(AG4367,AG$7:AG4366,1,FALSE)),1,0))</f>
        <v>0</v>
      </c>
      <c r="AI4367" s="194"/>
    </row>
    <row r="4368" spans="1:35" ht="16.5" customHeight="1">
      <c r="A4368" s="1"/>
      <c r="B4368" s="1"/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75">
        <f>IF(AND($X$5012&lt;&gt;" ",$X$5012&lt;&gt;0),IF(X4368=$X$5012,1+COUNTIF(U$7:U4367,"&gt;0"),0),0)</f>
        <v>0</v>
      </c>
      <c r="V4368" s="178" t="s">
        <v>4557</v>
      </c>
      <c r="W4368" s="130"/>
      <c r="X4368" s="131"/>
      <c r="Y4368" s="131"/>
      <c r="Z4368" s="206"/>
      <c r="AA4368" s="134"/>
      <c r="AB4368" s="174">
        <f>IF(AC4368="totale",SUMIF(AA$7:AA4368,"somma",Z$7:Z4368)-SUMIF(AC$7:AC4367,"totale",AB$7:AB4367),0)</f>
        <v>0</v>
      </c>
      <c r="AC4368" s="134"/>
      <c r="AD4368" s="194">
        <f t="shared" si="288"/>
        <v>0</v>
      </c>
      <c r="AE4368" s="124" t="str">
        <f t="shared" si="287"/>
        <v/>
      </c>
      <c r="AF4368" s="195" t="str">
        <f t="shared" si="289"/>
        <v/>
      </c>
      <c r="AG4368" s="194" t="str">
        <f t="shared" si="290"/>
        <v/>
      </c>
      <c r="AH4368" s="194">
        <f>IF(AG4368="",0,IF(ISERROR(VLOOKUP(AG4368,AG$7:AG4367,1,FALSE)),1,0))</f>
        <v>0</v>
      </c>
      <c r="AI4368" s="194"/>
    </row>
    <row r="4369" spans="1:35" ht="16.5" customHeight="1">
      <c r="A4369" s="1"/>
      <c r="B4369" s="1"/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75">
        <f>IF(AND($X$5012&lt;&gt;" ",$X$5012&lt;&gt;0),IF(X4369=$X$5012,1+COUNTIF(U$7:U4368,"&gt;0"),0),0)</f>
        <v>0</v>
      </c>
      <c r="V4369" s="178" t="s">
        <v>4558</v>
      </c>
      <c r="W4369" s="130"/>
      <c r="X4369" s="131"/>
      <c r="Y4369" s="131"/>
      <c r="Z4369" s="206"/>
      <c r="AA4369" s="134"/>
      <c r="AB4369" s="174">
        <f>IF(AC4369="totale",SUMIF(AA$7:AA4369,"somma",Z$7:Z4369)-SUMIF(AC$7:AC4368,"totale",AB$7:AB4368),0)</f>
        <v>0</v>
      </c>
      <c r="AC4369" s="134"/>
      <c r="AD4369" s="194">
        <f t="shared" si="288"/>
        <v>0</v>
      </c>
      <c r="AE4369" s="124" t="str">
        <f t="shared" si="287"/>
        <v/>
      </c>
      <c r="AF4369" s="195" t="str">
        <f t="shared" si="289"/>
        <v/>
      </c>
      <c r="AG4369" s="194" t="str">
        <f t="shared" si="290"/>
        <v/>
      </c>
      <c r="AH4369" s="194">
        <f>IF(AG4369="",0,IF(ISERROR(VLOOKUP(AG4369,AG$7:AG4368,1,FALSE)),1,0))</f>
        <v>0</v>
      </c>
      <c r="AI4369" s="194"/>
    </row>
    <row r="4370" spans="1:35" ht="16.5" customHeight="1">
      <c r="A4370" s="1"/>
      <c r="B4370" s="1"/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  <c r="Q4370" s="1"/>
      <c r="R4370" s="1"/>
      <c r="S4370" s="1"/>
      <c r="T4370" s="1"/>
      <c r="U4370" s="175">
        <f>IF(AND($X$5012&lt;&gt;" ",$X$5012&lt;&gt;0),IF(X4370=$X$5012,1+COUNTIF(U$7:U4369,"&gt;0"),0),0)</f>
        <v>0</v>
      </c>
      <c r="V4370" s="178" t="s">
        <v>4559</v>
      </c>
      <c r="W4370" s="130"/>
      <c r="X4370" s="131"/>
      <c r="Y4370" s="131"/>
      <c r="Z4370" s="206"/>
      <c r="AA4370" s="134"/>
      <c r="AB4370" s="174">
        <f>IF(AC4370="totale",SUMIF(AA$7:AA4370,"somma",Z$7:Z4370)-SUMIF(AC$7:AC4369,"totale",AB$7:AB4369),0)</f>
        <v>0</v>
      </c>
      <c r="AC4370" s="134"/>
      <c r="AD4370" s="194">
        <f t="shared" si="288"/>
        <v>0</v>
      </c>
      <c r="AE4370" s="124" t="str">
        <f t="shared" si="287"/>
        <v/>
      </c>
      <c r="AF4370" s="195" t="str">
        <f t="shared" si="289"/>
        <v/>
      </c>
      <c r="AG4370" s="194" t="str">
        <f t="shared" si="290"/>
        <v/>
      </c>
      <c r="AH4370" s="194">
        <f>IF(AG4370="",0,IF(ISERROR(VLOOKUP(AG4370,AG$7:AG4369,1,FALSE)),1,0))</f>
        <v>0</v>
      </c>
      <c r="AI4370" s="194"/>
    </row>
    <row r="4371" spans="1:35" ht="16.5" customHeight="1">
      <c r="A4371" s="1"/>
      <c r="B4371" s="1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75">
        <f>IF(AND($X$5012&lt;&gt;" ",$X$5012&lt;&gt;0),IF(X4371=$X$5012,1+COUNTIF(U$7:U4370,"&gt;0"),0),0)</f>
        <v>0</v>
      </c>
      <c r="V4371" s="178" t="s">
        <v>4560</v>
      </c>
      <c r="W4371" s="130"/>
      <c r="X4371" s="131"/>
      <c r="Y4371" s="131"/>
      <c r="Z4371" s="206"/>
      <c r="AA4371" s="134"/>
      <c r="AB4371" s="174">
        <f>IF(AC4371="totale",SUMIF(AA$7:AA4371,"somma",Z$7:Z4371)-SUMIF(AC$7:AC4370,"totale",AB$7:AB4370),0)</f>
        <v>0</v>
      </c>
      <c r="AC4371" s="134"/>
      <c r="AD4371" s="194">
        <f t="shared" si="288"/>
        <v>0</v>
      </c>
      <c r="AE4371" s="124" t="str">
        <f t="shared" si="287"/>
        <v/>
      </c>
      <c r="AF4371" s="195" t="str">
        <f t="shared" si="289"/>
        <v/>
      </c>
      <c r="AG4371" s="194" t="str">
        <f t="shared" si="290"/>
        <v/>
      </c>
      <c r="AH4371" s="194">
        <f>IF(AG4371="",0,IF(ISERROR(VLOOKUP(AG4371,AG$7:AG4370,1,FALSE)),1,0))</f>
        <v>0</v>
      </c>
      <c r="AI4371" s="194"/>
    </row>
    <row r="4372" spans="1:35" ht="16.5" customHeight="1">
      <c r="A4372" s="1"/>
      <c r="B4372" s="1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R4372" s="1"/>
      <c r="S4372" s="1"/>
      <c r="T4372" s="1"/>
      <c r="U4372" s="175">
        <f>IF(AND($X$5012&lt;&gt;" ",$X$5012&lt;&gt;0),IF(X4372=$X$5012,1+COUNTIF(U$7:U4371,"&gt;0"),0),0)</f>
        <v>0</v>
      </c>
      <c r="V4372" s="178" t="s">
        <v>4561</v>
      </c>
      <c r="W4372" s="130"/>
      <c r="X4372" s="131"/>
      <c r="Y4372" s="131"/>
      <c r="Z4372" s="206"/>
      <c r="AA4372" s="134"/>
      <c r="AB4372" s="174">
        <f>IF(AC4372="totale",SUMIF(AA$7:AA4372,"somma",Z$7:Z4372)-SUMIF(AC$7:AC4371,"totale",AB$7:AB4371),0)</f>
        <v>0</v>
      </c>
      <c r="AC4372" s="134"/>
      <c r="AD4372" s="194">
        <f t="shared" si="288"/>
        <v>0</v>
      </c>
      <c r="AE4372" s="124" t="str">
        <f t="shared" si="287"/>
        <v/>
      </c>
      <c r="AF4372" s="195" t="str">
        <f t="shared" si="289"/>
        <v/>
      </c>
      <c r="AG4372" s="194" t="str">
        <f t="shared" si="290"/>
        <v/>
      </c>
      <c r="AH4372" s="194">
        <f>IF(AG4372="",0,IF(ISERROR(VLOOKUP(AG4372,AG$7:AG4371,1,FALSE)),1,0))</f>
        <v>0</v>
      </c>
      <c r="AI4372" s="194"/>
    </row>
    <row r="4373" spans="1:35" ht="16.5" customHeight="1">
      <c r="A4373" s="1"/>
      <c r="B4373" s="1"/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75">
        <f>IF(AND($X$5012&lt;&gt;" ",$X$5012&lt;&gt;0),IF(X4373=$X$5012,1+COUNTIF(U$7:U4372,"&gt;0"),0),0)</f>
        <v>0</v>
      </c>
      <c r="V4373" s="178" t="s">
        <v>4562</v>
      </c>
      <c r="W4373" s="130"/>
      <c r="X4373" s="131"/>
      <c r="Y4373" s="131"/>
      <c r="Z4373" s="206"/>
      <c r="AA4373" s="134"/>
      <c r="AB4373" s="174">
        <f>IF(AC4373="totale",SUMIF(AA$7:AA4373,"somma",Z$7:Z4373)-SUMIF(AC$7:AC4372,"totale",AB$7:AB4372),0)</f>
        <v>0</v>
      </c>
      <c r="AC4373" s="134"/>
      <c r="AD4373" s="194">
        <f t="shared" si="288"/>
        <v>0</v>
      </c>
      <c r="AE4373" s="124" t="str">
        <f t="shared" si="287"/>
        <v/>
      </c>
      <c r="AF4373" s="195" t="str">
        <f t="shared" si="289"/>
        <v/>
      </c>
      <c r="AG4373" s="194" t="str">
        <f t="shared" si="290"/>
        <v/>
      </c>
      <c r="AH4373" s="194">
        <f>IF(AG4373="",0,IF(ISERROR(VLOOKUP(AG4373,AG$7:AG4372,1,FALSE)),1,0))</f>
        <v>0</v>
      </c>
      <c r="AI4373" s="194"/>
    </row>
    <row r="4374" spans="1:35" ht="16.5" customHeight="1">
      <c r="A4374" s="1"/>
      <c r="B4374" s="1"/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S4374" s="1"/>
      <c r="T4374" s="1"/>
      <c r="U4374" s="175">
        <f>IF(AND($X$5012&lt;&gt;" ",$X$5012&lt;&gt;0),IF(X4374=$X$5012,1+COUNTIF(U$7:U4373,"&gt;0"),0),0)</f>
        <v>0</v>
      </c>
      <c r="V4374" s="178" t="s">
        <v>4563</v>
      </c>
      <c r="W4374" s="130"/>
      <c r="X4374" s="131"/>
      <c r="Y4374" s="131"/>
      <c r="Z4374" s="206"/>
      <c r="AA4374" s="134"/>
      <c r="AB4374" s="174">
        <f>IF(AC4374="totale",SUMIF(AA$7:AA4374,"somma",Z$7:Z4374)-SUMIF(AC$7:AC4373,"totale",AB$7:AB4373),0)</f>
        <v>0</v>
      </c>
      <c r="AC4374" s="134"/>
      <c r="AD4374" s="194">
        <f t="shared" si="288"/>
        <v>0</v>
      </c>
      <c r="AE4374" s="124" t="str">
        <f t="shared" si="287"/>
        <v/>
      </c>
      <c r="AF4374" s="195" t="str">
        <f t="shared" si="289"/>
        <v/>
      </c>
      <c r="AG4374" s="194" t="str">
        <f t="shared" si="290"/>
        <v/>
      </c>
      <c r="AH4374" s="194">
        <f>IF(AG4374="",0,IF(ISERROR(VLOOKUP(AG4374,AG$7:AG4373,1,FALSE)),1,0))</f>
        <v>0</v>
      </c>
      <c r="AI4374" s="194"/>
    </row>
    <row r="4375" spans="1:35" ht="16.5" customHeight="1">
      <c r="A4375" s="1"/>
      <c r="B4375" s="1"/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75">
        <f>IF(AND($X$5012&lt;&gt;" ",$X$5012&lt;&gt;0),IF(X4375=$X$5012,1+COUNTIF(U$7:U4374,"&gt;0"),0),0)</f>
        <v>0</v>
      </c>
      <c r="V4375" s="178" t="s">
        <v>4564</v>
      </c>
      <c r="W4375" s="130"/>
      <c r="X4375" s="131"/>
      <c r="Y4375" s="131"/>
      <c r="Z4375" s="206"/>
      <c r="AA4375" s="134"/>
      <c r="AB4375" s="174">
        <f>IF(AC4375="totale",SUMIF(AA$7:AA4375,"somma",Z$7:Z4375)-SUMIF(AC$7:AC4374,"totale",AB$7:AB4374),0)</f>
        <v>0</v>
      </c>
      <c r="AC4375" s="134"/>
      <c r="AD4375" s="194">
        <f t="shared" si="288"/>
        <v>0</v>
      </c>
      <c r="AE4375" s="124" t="str">
        <f t="shared" si="287"/>
        <v/>
      </c>
      <c r="AF4375" s="195" t="str">
        <f t="shared" si="289"/>
        <v/>
      </c>
      <c r="AG4375" s="194" t="str">
        <f t="shared" si="290"/>
        <v/>
      </c>
      <c r="AH4375" s="194">
        <f>IF(AG4375="",0,IF(ISERROR(VLOOKUP(AG4375,AG$7:AG4374,1,FALSE)),1,0))</f>
        <v>0</v>
      </c>
      <c r="AI4375" s="194"/>
    </row>
    <row r="4376" spans="1:35" ht="16.5" customHeight="1">
      <c r="A4376" s="1"/>
      <c r="B4376" s="1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75">
        <f>IF(AND($X$5012&lt;&gt;" ",$X$5012&lt;&gt;0),IF(X4376=$X$5012,1+COUNTIF(U$7:U4375,"&gt;0"),0),0)</f>
        <v>0</v>
      </c>
      <c r="V4376" s="178" t="s">
        <v>4565</v>
      </c>
      <c r="W4376" s="130"/>
      <c r="X4376" s="131"/>
      <c r="Y4376" s="131"/>
      <c r="Z4376" s="206"/>
      <c r="AA4376" s="134"/>
      <c r="AB4376" s="174">
        <f>IF(AC4376="totale",SUMIF(AA$7:AA4376,"somma",Z$7:Z4376)-SUMIF(AC$7:AC4375,"totale",AB$7:AB4375),0)</f>
        <v>0</v>
      </c>
      <c r="AC4376" s="134"/>
      <c r="AD4376" s="194">
        <f t="shared" si="288"/>
        <v>0</v>
      </c>
      <c r="AE4376" s="124" t="str">
        <f t="shared" si="287"/>
        <v/>
      </c>
      <c r="AF4376" s="195" t="str">
        <f t="shared" si="289"/>
        <v/>
      </c>
      <c r="AG4376" s="194" t="str">
        <f t="shared" si="290"/>
        <v/>
      </c>
      <c r="AH4376" s="194">
        <f>IF(AG4376="",0,IF(ISERROR(VLOOKUP(AG4376,AG$7:AG4375,1,FALSE)),1,0))</f>
        <v>0</v>
      </c>
      <c r="AI4376" s="194"/>
    </row>
    <row r="4377" spans="1:35" ht="16.5" customHeight="1">
      <c r="A4377" s="1"/>
      <c r="B4377" s="1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75">
        <f>IF(AND($X$5012&lt;&gt;" ",$X$5012&lt;&gt;0),IF(X4377=$X$5012,1+COUNTIF(U$7:U4376,"&gt;0"),0),0)</f>
        <v>0</v>
      </c>
      <c r="V4377" s="178" t="s">
        <v>4566</v>
      </c>
      <c r="W4377" s="130"/>
      <c r="X4377" s="131"/>
      <c r="Y4377" s="131"/>
      <c r="Z4377" s="206"/>
      <c r="AA4377" s="134"/>
      <c r="AB4377" s="174">
        <f>IF(AC4377="totale",SUMIF(AA$7:AA4377,"somma",Z$7:Z4377)-SUMIF(AC$7:AC4376,"totale",AB$7:AB4376),0)</f>
        <v>0</v>
      </c>
      <c r="AC4377" s="134"/>
      <c r="AD4377" s="194">
        <f t="shared" si="288"/>
        <v>0</v>
      </c>
      <c r="AE4377" s="124" t="str">
        <f t="shared" si="287"/>
        <v/>
      </c>
      <c r="AF4377" s="195" t="str">
        <f t="shared" si="289"/>
        <v/>
      </c>
      <c r="AG4377" s="194" t="str">
        <f t="shared" si="290"/>
        <v/>
      </c>
      <c r="AH4377" s="194">
        <f>IF(AG4377="",0,IF(ISERROR(VLOOKUP(AG4377,AG$7:AG4376,1,FALSE)),1,0))</f>
        <v>0</v>
      </c>
      <c r="AI4377" s="194"/>
    </row>
    <row r="4378" spans="1:35" ht="16.5" customHeight="1">
      <c r="A4378" s="1"/>
      <c r="B4378" s="1"/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R4378" s="1"/>
      <c r="S4378" s="1"/>
      <c r="T4378" s="1"/>
      <c r="U4378" s="175">
        <f>IF(AND($X$5012&lt;&gt;" ",$X$5012&lt;&gt;0),IF(X4378=$X$5012,1+COUNTIF(U$7:U4377,"&gt;0"),0),0)</f>
        <v>0</v>
      </c>
      <c r="V4378" s="178" t="s">
        <v>4567</v>
      </c>
      <c r="W4378" s="130"/>
      <c r="X4378" s="131"/>
      <c r="Y4378" s="131"/>
      <c r="Z4378" s="206"/>
      <c r="AA4378" s="134"/>
      <c r="AB4378" s="174">
        <f>IF(AC4378="totale",SUMIF(AA$7:AA4378,"somma",Z$7:Z4378)-SUMIF(AC$7:AC4377,"totale",AB$7:AB4377),0)</f>
        <v>0</v>
      </c>
      <c r="AC4378" s="134"/>
      <c r="AD4378" s="194">
        <f t="shared" si="288"/>
        <v>0</v>
      </c>
      <c r="AE4378" s="124" t="str">
        <f t="shared" si="287"/>
        <v/>
      </c>
      <c r="AF4378" s="195" t="str">
        <f t="shared" si="289"/>
        <v/>
      </c>
      <c r="AG4378" s="194" t="str">
        <f t="shared" si="290"/>
        <v/>
      </c>
      <c r="AH4378" s="194">
        <f>IF(AG4378="",0,IF(ISERROR(VLOOKUP(AG4378,AG$7:AG4377,1,FALSE)),1,0))</f>
        <v>0</v>
      </c>
      <c r="AI4378" s="194"/>
    </row>
    <row r="4379" spans="1:35" ht="16.5" customHeight="1">
      <c r="A4379" s="1"/>
      <c r="B4379" s="1"/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75">
        <f>IF(AND($X$5012&lt;&gt;" ",$X$5012&lt;&gt;0),IF(X4379=$X$5012,1+COUNTIF(U$7:U4378,"&gt;0"),0),0)</f>
        <v>0</v>
      </c>
      <c r="V4379" s="178" t="s">
        <v>4568</v>
      </c>
      <c r="W4379" s="130"/>
      <c r="X4379" s="131"/>
      <c r="Y4379" s="131"/>
      <c r="Z4379" s="206"/>
      <c r="AA4379" s="134"/>
      <c r="AB4379" s="174">
        <f>IF(AC4379="totale",SUMIF(AA$7:AA4379,"somma",Z$7:Z4379)-SUMIF(AC$7:AC4378,"totale",AB$7:AB4378),0)</f>
        <v>0</v>
      </c>
      <c r="AC4379" s="134"/>
      <c r="AD4379" s="194">
        <f t="shared" si="288"/>
        <v>0</v>
      </c>
      <c r="AE4379" s="124" t="str">
        <f t="shared" si="287"/>
        <v/>
      </c>
      <c r="AF4379" s="195" t="str">
        <f t="shared" si="289"/>
        <v/>
      </c>
      <c r="AG4379" s="194" t="str">
        <f t="shared" si="290"/>
        <v/>
      </c>
      <c r="AH4379" s="194">
        <f>IF(AG4379="",0,IF(ISERROR(VLOOKUP(AG4379,AG$7:AG4378,1,FALSE)),1,0))</f>
        <v>0</v>
      </c>
      <c r="AI4379" s="194"/>
    </row>
    <row r="4380" spans="1:35" ht="16.5" customHeight="1">
      <c r="A4380" s="1"/>
      <c r="B4380" s="1"/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  <c r="Q4380" s="1"/>
      <c r="R4380" s="1"/>
      <c r="S4380" s="1"/>
      <c r="T4380" s="1"/>
      <c r="U4380" s="175">
        <f>IF(AND($X$5012&lt;&gt;" ",$X$5012&lt;&gt;0),IF(X4380=$X$5012,1+COUNTIF(U$7:U4379,"&gt;0"),0),0)</f>
        <v>0</v>
      </c>
      <c r="V4380" s="178" t="s">
        <v>4569</v>
      </c>
      <c r="W4380" s="130"/>
      <c r="X4380" s="131"/>
      <c r="Y4380" s="131"/>
      <c r="Z4380" s="206"/>
      <c r="AA4380" s="134"/>
      <c r="AB4380" s="174">
        <f>IF(AC4380="totale",SUMIF(AA$7:AA4380,"somma",Z$7:Z4380)-SUMIF(AC$7:AC4379,"totale",AB$7:AB4379),0)</f>
        <v>0</v>
      </c>
      <c r="AC4380" s="134"/>
      <c r="AD4380" s="194">
        <f t="shared" si="288"/>
        <v>0</v>
      </c>
      <c r="AE4380" s="124" t="str">
        <f t="shared" si="287"/>
        <v/>
      </c>
      <c r="AF4380" s="195" t="str">
        <f t="shared" si="289"/>
        <v/>
      </c>
      <c r="AG4380" s="194" t="str">
        <f t="shared" si="290"/>
        <v/>
      </c>
      <c r="AH4380" s="194">
        <f>IF(AG4380="",0,IF(ISERROR(VLOOKUP(AG4380,AG$7:AG4379,1,FALSE)),1,0))</f>
        <v>0</v>
      </c>
      <c r="AI4380" s="194"/>
    </row>
    <row r="4381" spans="1:35" ht="16.5" customHeight="1">
      <c r="A4381" s="1"/>
      <c r="B4381" s="1"/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75">
        <f>IF(AND($X$5012&lt;&gt;" ",$X$5012&lt;&gt;0),IF(X4381=$X$5012,1+COUNTIF(U$7:U4380,"&gt;0"),0),0)</f>
        <v>0</v>
      </c>
      <c r="V4381" s="178" t="s">
        <v>4570</v>
      </c>
      <c r="W4381" s="130"/>
      <c r="X4381" s="131"/>
      <c r="Y4381" s="131"/>
      <c r="Z4381" s="206"/>
      <c r="AA4381" s="134"/>
      <c r="AB4381" s="174">
        <f>IF(AC4381="totale",SUMIF(AA$7:AA4381,"somma",Z$7:Z4381)-SUMIF(AC$7:AC4380,"totale",AB$7:AB4380),0)</f>
        <v>0</v>
      </c>
      <c r="AC4381" s="134"/>
      <c r="AD4381" s="194">
        <f t="shared" si="288"/>
        <v>0</v>
      </c>
      <c r="AE4381" s="124" t="str">
        <f t="shared" si="287"/>
        <v/>
      </c>
      <c r="AF4381" s="195" t="str">
        <f t="shared" si="289"/>
        <v/>
      </c>
      <c r="AG4381" s="194" t="str">
        <f t="shared" si="290"/>
        <v/>
      </c>
      <c r="AH4381" s="194">
        <f>IF(AG4381="",0,IF(ISERROR(VLOOKUP(AG4381,AG$7:AG4380,1,FALSE)),1,0))</f>
        <v>0</v>
      </c>
      <c r="AI4381" s="194"/>
    </row>
    <row r="4382" spans="1:35" ht="16.5" customHeight="1">
      <c r="A4382" s="1"/>
      <c r="B4382" s="1"/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75">
        <f>IF(AND($X$5012&lt;&gt;" ",$X$5012&lt;&gt;0),IF(X4382=$X$5012,1+COUNTIF(U$7:U4381,"&gt;0"),0),0)</f>
        <v>0</v>
      </c>
      <c r="V4382" s="178" t="s">
        <v>4571</v>
      </c>
      <c r="W4382" s="130"/>
      <c r="X4382" s="131"/>
      <c r="Y4382" s="131"/>
      <c r="Z4382" s="206"/>
      <c r="AA4382" s="134"/>
      <c r="AB4382" s="174">
        <f>IF(AC4382="totale",SUMIF(AA$7:AA4382,"somma",Z$7:Z4382)-SUMIF(AC$7:AC4381,"totale",AB$7:AB4381),0)</f>
        <v>0</v>
      </c>
      <c r="AC4382" s="134"/>
      <c r="AD4382" s="194">
        <f t="shared" si="288"/>
        <v>0</v>
      </c>
      <c r="AE4382" s="124" t="str">
        <f t="shared" si="287"/>
        <v/>
      </c>
      <c r="AF4382" s="195" t="str">
        <f t="shared" si="289"/>
        <v/>
      </c>
      <c r="AG4382" s="194" t="str">
        <f t="shared" si="290"/>
        <v/>
      </c>
      <c r="AH4382" s="194">
        <f>IF(AG4382="",0,IF(ISERROR(VLOOKUP(AG4382,AG$7:AG4381,1,FALSE)),1,0))</f>
        <v>0</v>
      </c>
      <c r="AI4382" s="194"/>
    </row>
    <row r="4383" spans="1:35" ht="16.5" customHeight="1">
      <c r="A4383" s="1"/>
      <c r="B4383" s="1"/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75">
        <f>IF(AND($X$5012&lt;&gt;" ",$X$5012&lt;&gt;0),IF(X4383=$X$5012,1+COUNTIF(U$7:U4382,"&gt;0"),0),0)</f>
        <v>0</v>
      </c>
      <c r="V4383" s="178" t="s">
        <v>4572</v>
      </c>
      <c r="W4383" s="130"/>
      <c r="X4383" s="131"/>
      <c r="Y4383" s="131"/>
      <c r="Z4383" s="206"/>
      <c r="AA4383" s="134"/>
      <c r="AB4383" s="174">
        <f>IF(AC4383="totale",SUMIF(AA$7:AA4383,"somma",Z$7:Z4383)-SUMIF(AC$7:AC4382,"totale",AB$7:AB4382),0)</f>
        <v>0</v>
      </c>
      <c r="AC4383" s="134"/>
      <c r="AD4383" s="194">
        <f t="shared" si="288"/>
        <v>0</v>
      </c>
      <c r="AE4383" s="124" t="str">
        <f t="shared" si="287"/>
        <v/>
      </c>
      <c r="AF4383" s="195" t="str">
        <f t="shared" si="289"/>
        <v/>
      </c>
      <c r="AG4383" s="194" t="str">
        <f t="shared" si="290"/>
        <v/>
      </c>
      <c r="AH4383" s="194">
        <f>IF(AG4383="",0,IF(ISERROR(VLOOKUP(AG4383,AG$7:AG4382,1,FALSE)),1,0))</f>
        <v>0</v>
      </c>
      <c r="AI4383" s="194"/>
    </row>
    <row r="4384" spans="1:35" ht="16.5" customHeight="1">
      <c r="A4384" s="1"/>
      <c r="B4384" s="1"/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175">
        <f>IF(AND($X$5012&lt;&gt;" ",$X$5012&lt;&gt;0),IF(X4384=$X$5012,1+COUNTIF(U$7:U4383,"&gt;0"),0),0)</f>
        <v>0</v>
      </c>
      <c r="V4384" s="178" t="s">
        <v>4573</v>
      </c>
      <c r="W4384" s="130"/>
      <c r="X4384" s="131"/>
      <c r="Y4384" s="131"/>
      <c r="Z4384" s="206"/>
      <c r="AA4384" s="134"/>
      <c r="AB4384" s="174">
        <f>IF(AC4384="totale",SUMIF(AA$7:AA4384,"somma",Z$7:Z4384)-SUMIF(AC$7:AC4383,"totale",AB$7:AB4383),0)</f>
        <v>0</v>
      </c>
      <c r="AC4384" s="134"/>
      <c r="AD4384" s="194">
        <f t="shared" si="288"/>
        <v>0</v>
      </c>
      <c r="AE4384" s="124" t="str">
        <f t="shared" si="287"/>
        <v/>
      </c>
      <c r="AF4384" s="195" t="str">
        <f t="shared" si="289"/>
        <v/>
      </c>
      <c r="AG4384" s="194" t="str">
        <f t="shared" si="290"/>
        <v/>
      </c>
      <c r="AH4384" s="194">
        <f>IF(AG4384="",0,IF(ISERROR(VLOOKUP(AG4384,AG$7:AG4383,1,FALSE)),1,0))</f>
        <v>0</v>
      </c>
      <c r="AI4384" s="194"/>
    </row>
    <row r="4385" spans="1:35" ht="16.5" customHeight="1">
      <c r="A4385" s="1"/>
      <c r="B4385" s="1"/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175">
        <f>IF(AND($X$5012&lt;&gt;" ",$X$5012&lt;&gt;0),IF(X4385=$X$5012,1+COUNTIF(U$7:U4384,"&gt;0"),0),0)</f>
        <v>0</v>
      </c>
      <c r="V4385" s="178" t="s">
        <v>4574</v>
      </c>
      <c r="W4385" s="130"/>
      <c r="X4385" s="131"/>
      <c r="Y4385" s="131"/>
      <c r="Z4385" s="206"/>
      <c r="AA4385" s="134"/>
      <c r="AB4385" s="174">
        <f>IF(AC4385="totale",SUMIF(AA$7:AA4385,"somma",Z$7:Z4385)-SUMIF(AC$7:AC4384,"totale",AB$7:AB4384),0)</f>
        <v>0</v>
      </c>
      <c r="AC4385" s="134"/>
      <c r="AD4385" s="194">
        <f t="shared" si="288"/>
        <v>0</v>
      </c>
      <c r="AE4385" s="124" t="str">
        <f t="shared" si="287"/>
        <v/>
      </c>
      <c r="AF4385" s="195" t="str">
        <f t="shared" si="289"/>
        <v/>
      </c>
      <c r="AG4385" s="194" t="str">
        <f t="shared" si="290"/>
        <v/>
      </c>
      <c r="AH4385" s="194">
        <f>IF(AG4385="",0,IF(ISERROR(VLOOKUP(AG4385,AG$7:AG4384,1,FALSE)),1,0))</f>
        <v>0</v>
      </c>
      <c r="AI4385" s="194"/>
    </row>
    <row r="4386" spans="1:35" ht="16.5" customHeight="1">
      <c r="A4386" s="1"/>
      <c r="B4386" s="1"/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/>
      <c r="S4386" s="1"/>
      <c r="T4386" s="1"/>
      <c r="U4386" s="175">
        <f>IF(AND($X$5012&lt;&gt;" ",$X$5012&lt;&gt;0),IF(X4386=$X$5012,1+COUNTIF(U$7:U4385,"&gt;0"),0),0)</f>
        <v>0</v>
      </c>
      <c r="V4386" s="178" t="s">
        <v>4575</v>
      </c>
      <c r="W4386" s="130"/>
      <c r="X4386" s="131"/>
      <c r="Y4386" s="131"/>
      <c r="Z4386" s="206"/>
      <c r="AA4386" s="134"/>
      <c r="AB4386" s="174">
        <f>IF(AC4386="totale",SUMIF(AA$7:AA4386,"somma",Z$7:Z4386)-SUMIF(AC$7:AC4385,"totale",AB$7:AB4385),0)</f>
        <v>0</v>
      </c>
      <c r="AC4386" s="134"/>
      <c r="AD4386" s="194">
        <f t="shared" si="288"/>
        <v>0</v>
      </c>
      <c r="AE4386" s="124" t="str">
        <f t="shared" si="287"/>
        <v/>
      </c>
      <c r="AF4386" s="195" t="str">
        <f t="shared" si="289"/>
        <v/>
      </c>
      <c r="AG4386" s="194" t="str">
        <f t="shared" si="290"/>
        <v/>
      </c>
      <c r="AH4386" s="194">
        <f>IF(AG4386="",0,IF(ISERROR(VLOOKUP(AG4386,AG$7:AG4385,1,FALSE)),1,0))</f>
        <v>0</v>
      </c>
      <c r="AI4386" s="194"/>
    </row>
    <row r="4387" spans="1:35" ht="16.5" customHeight="1">
      <c r="A4387" s="1"/>
      <c r="B4387" s="1"/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75">
        <f>IF(AND($X$5012&lt;&gt;" ",$X$5012&lt;&gt;0),IF(X4387=$X$5012,1+COUNTIF(U$7:U4386,"&gt;0"),0),0)</f>
        <v>0</v>
      </c>
      <c r="V4387" s="178" t="s">
        <v>4576</v>
      </c>
      <c r="W4387" s="130"/>
      <c r="X4387" s="131"/>
      <c r="Y4387" s="131"/>
      <c r="Z4387" s="206"/>
      <c r="AA4387" s="134"/>
      <c r="AB4387" s="174">
        <f>IF(AC4387="totale",SUMIF(AA$7:AA4387,"somma",Z$7:Z4387)-SUMIF(AC$7:AC4386,"totale",AB$7:AB4386),0)</f>
        <v>0</v>
      </c>
      <c r="AC4387" s="134"/>
      <c r="AD4387" s="194">
        <f t="shared" si="288"/>
        <v>0</v>
      </c>
      <c r="AE4387" s="124" t="str">
        <f t="shared" si="287"/>
        <v/>
      </c>
      <c r="AF4387" s="195" t="str">
        <f t="shared" si="289"/>
        <v/>
      </c>
      <c r="AG4387" s="194" t="str">
        <f t="shared" si="290"/>
        <v/>
      </c>
      <c r="AH4387" s="194">
        <f>IF(AG4387="",0,IF(ISERROR(VLOOKUP(AG4387,AG$7:AG4386,1,FALSE)),1,0))</f>
        <v>0</v>
      </c>
      <c r="AI4387" s="194"/>
    </row>
    <row r="4388" spans="1:35" ht="16.5" customHeight="1">
      <c r="A4388" s="1"/>
      <c r="B4388" s="1"/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  <c r="Q4388" s="1"/>
      <c r="R4388" s="1"/>
      <c r="S4388" s="1"/>
      <c r="T4388" s="1"/>
      <c r="U4388" s="175">
        <f>IF(AND($X$5012&lt;&gt;" ",$X$5012&lt;&gt;0),IF(X4388=$X$5012,1+COUNTIF(U$7:U4387,"&gt;0"),0),0)</f>
        <v>0</v>
      </c>
      <c r="V4388" s="178" t="s">
        <v>4577</v>
      </c>
      <c r="W4388" s="130"/>
      <c r="X4388" s="131"/>
      <c r="Y4388" s="131"/>
      <c r="Z4388" s="206"/>
      <c r="AA4388" s="134"/>
      <c r="AB4388" s="174">
        <f>IF(AC4388="totale",SUMIF(AA$7:AA4388,"somma",Z$7:Z4388)-SUMIF(AC$7:AC4387,"totale",AB$7:AB4387),0)</f>
        <v>0</v>
      </c>
      <c r="AC4388" s="134"/>
      <c r="AD4388" s="194">
        <f t="shared" si="288"/>
        <v>0</v>
      </c>
      <c r="AE4388" s="124" t="str">
        <f t="shared" si="287"/>
        <v/>
      </c>
      <c r="AF4388" s="195" t="str">
        <f t="shared" si="289"/>
        <v/>
      </c>
      <c r="AG4388" s="194" t="str">
        <f t="shared" si="290"/>
        <v/>
      </c>
      <c r="AH4388" s="194">
        <f>IF(AG4388="",0,IF(ISERROR(VLOOKUP(AG4388,AG$7:AG4387,1,FALSE)),1,0))</f>
        <v>0</v>
      </c>
      <c r="AI4388" s="194"/>
    </row>
    <row r="4389" spans="1:35" ht="16.5" customHeight="1">
      <c r="A4389" s="1"/>
      <c r="B4389" s="1"/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75">
        <f>IF(AND($X$5012&lt;&gt;" ",$X$5012&lt;&gt;0),IF(X4389=$X$5012,1+COUNTIF(U$7:U4388,"&gt;0"),0),0)</f>
        <v>0</v>
      </c>
      <c r="V4389" s="178" t="s">
        <v>4578</v>
      </c>
      <c r="W4389" s="130"/>
      <c r="X4389" s="131"/>
      <c r="Y4389" s="131"/>
      <c r="Z4389" s="206"/>
      <c r="AA4389" s="134"/>
      <c r="AB4389" s="174">
        <f>IF(AC4389="totale",SUMIF(AA$7:AA4389,"somma",Z$7:Z4389)-SUMIF(AC$7:AC4388,"totale",AB$7:AB4388),0)</f>
        <v>0</v>
      </c>
      <c r="AC4389" s="134"/>
      <c r="AD4389" s="194">
        <f t="shared" si="288"/>
        <v>0</v>
      </c>
      <c r="AE4389" s="124" t="str">
        <f t="shared" si="287"/>
        <v/>
      </c>
      <c r="AF4389" s="195" t="str">
        <f t="shared" si="289"/>
        <v/>
      </c>
      <c r="AG4389" s="194" t="str">
        <f t="shared" si="290"/>
        <v/>
      </c>
      <c r="AH4389" s="194">
        <f>IF(AG4389="",0,IF(ISERROR(VLOOKUP(AG4389,AG$7:AG4388,1,FALSE)),1,0))</f>
        <v>0</v>
      </c>
      <c r="AI4389" s="194"/>
    </row>
    <row r="4390" spans="1:35" ht="16.5" customHeight="1">
      <c r="A4390" s="1"/>
      <c r="B4390" s="1"/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75">
        <f>IF(AND($X$5012&lt;&gt;" ",$X$5012&lt;&gt;0),IF(X4390=$X$5012,1+COUNTIF(U$7:U4389,"&gt;0"),0),0)</f>
        <v>0</v>
      </c>
      <c r="V4390" s="178" t="s">
        <v>4579</v>
      </c>
      <c r="W4390" s="130"/>
      <c r="X4390" s="131"/>
      <c r="Y4390" s="131"/>
      <c r="Z4390" s="206"/>
      <c r="AA4390" s="134"/>
      <c r="AB4390" s="174">
        <f>IF(AC4390="totale",SUMIF(AA$7:AA4390,"somma",Z$7:Z4390)-SUMIF(AC$7:AC4389,"totale",AB$7:AB4389),0)</f>
        <v>0</v>
      </c>
      <c r="AC4390" s="134"/>
      <c r="AD4390" s="194">
        <f t="shared" si="288"/>
        <v>0</v>
      </c>
      <c r="AE4390" s="124" t="str">
        <f t="shared" si="287"/>
        <v/>
      </c>
      <c r="AF4390" s="195" t="str">
        <f t="shared" si="289"/>
        <v/>
      </c>
      <c r="AG4390" s="194" t="str">
        <f t="shared" si="290"/>
        <v/>
      </c>
      <c r="AH4390" s="194">
        <f>IF(AG4390="",0,IF(ISERROR(VLOOKUP(AG4390,AG$7:AG4389,1,FALSE)),1,0))</f>
        <v>0</v>
      </c>
      <c r="AI4390" s="194"/>
    </row>
    <row r="4391" spans="1:35" ht="16.5" customHeight="1">
      <c r="A4391" s="1"/>
      <c r="B4391" s="1"/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75">
        <f>IF(AND($X$5012&lt;&gt;" ",$X$5012&lt;&gt;0),IF(X4391=$X$5012,1+COUNTIF(U$7:U4390,"&gt;0"),0),0)</f>
        <v>0</v>
      </c>
      <c r="V4391" s="178" t="s">
        <v>4580</v>
      </c>
      <c r="W4391" s="130"/>
      <c r="X4391" s="131"/>
      <c r="Y4391" s="131"/>
      <c r="Z4391" s="206"/>
      <c r="AA4391" s="134"/>
      <c r="AB4391" s="174">
        <f>IF(AC4391="totale",SUMIF(AA$7:AA4391,"somma",Z$7:Z4391)-SUMIF(AC$7:AC4390,"totale",AB$7:AB4390),0)</f>
        <v>0</v>
      </c>
      <c r="AC4391" s="134"/>
      <c r="AD4391" s="194">
        <f t="shared" si="288"/>
        <v>0</v>
      </c>
      <c r="AE4391" s="124" t="str">
        <f t="shared" si="287"/>
        <v/>
      </c>
      <c r="AF4391" s="195" t="str">
        <f t="shared" si="289"/>
        <v/>
      </c>
      <c r="AG4391" s="194" t="str">
        <f t="shared" si="290"/>
        <v/>
      </c>
      <c r="AH4391" s="194">
        <f>IF(AG4391="",0,IF(ISERROR(VLOOKUP(AG4391,AG$7:AG4390,1,FALSE)),1,0))</f>
        <v>0</v>
      </c>
      <c r="AI4391" s="194"/>
    </row>
    <row r="4392" spans="1:35" ht="16.5" customHeight="1">
      <c r="A4392" s="1"/>
      <c r="B4392" s="1"/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75">
        <f>IF(AND($X$5012&lt;&gt;" ",$X$5012&lt;&gt;0),IF(X4392=$X$5012,1+COUNTIF(U$7:U4391,"&gt;0"),0),0)</f>
        <v>0</v>
      </c>
      <c r="V4392" s="178" t="s">
        <v>4581</v>
      </c>
      <c r="W4392" s="130"/>
      <c r="X4392" s="131"/>
      <c r="Y4392" s="131"/>
      <c r="Z4392" s="206"/>
      <c r="AA4392" s="134"/>
      <c r="AB4392" s="174">
        <f>IF(AC4392="totale",SUMIF(AA$7:AA4392,"somma",Z$7:Z4392)-SUMIF(AC$7:AC4391,"totale",AB$7:AB4391),0)</f>
        <v>0</v>
      </c>
      <c r="AC4392" s="134"/>
      <c r="AD4392" s="194">
        <f t="shared" si="288"/>
        <v>0</v>
      </c>
      <c r="AE4392" s="124" t="str">
        <f t="shared" si="287"/>
        <v/>
      </c>
      <c r="AF4392" s="195" t="str">
        <f t="shared" si="289"/>
        <v/>
      </c>
      <c r="AG4392" s="194" t="str">
        <f t="shared" si="290"/>
        <v/>
      </c>
      <c r="AH4392" s="194">
        <f>IF(AG4392="",0,IF(ISERROR(VLOOKUP(AG4392,AG$7:AG4391,1,FALSE)),1,0))</f>
        <v>0</v>
      </c>
      <c r="AI4392" s="194"/>
    </row>
    <row r="4393" spans="1:35" ht="16.5" customHeight="1">
      <c r="A4393" s="1"/>
      <c r="B4393" s="1"/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75">
        <f>IF(AND($X$5012&lt;&gt;" ",$X$5012&lt;&gt;0),IF(X4393=$X$5012,1+COUNTIF(U$7:U4392,"&gt;0"),0),0)</f>
        <v>0</v>
      </c>
      <c r="V4393" s="178" t="s">
        <v>4582</v>
      </c>
      <c r="W4393" s="130"/>
      <c r="X4393" s="131"/>
      <c r="Y4393" s="131"/>
      <c r="Z4393" s="206"/>
      <c r="AA4393" s="134"/>
      <c r="AB4393" s="174">
        <f>IF(AC4393="totale",SUMIF(AA$7:AA4393,"somma",Z$7:Z4393)-SUMIF(AC$7:AC4392,"totale",AB$7:AB4392),0)</f>
        <v>0</v>
      </c>
      <c r="AC4393" s="134"/>
      <c r="AD4393" s="194">
        <f t="shared" si="288"/>
        <v>0</v>
      </c>
      <c r="AE4393" s="124" t="str">
        <f t="shared" si="287"/>
        <v/>
      </c>
      <c r="AF4393" s="195" t="str">
        <f t="shared" si="289"/>
        <v/>
      </c>
      <c r="AG4393" s="194" t="str">
        <f t="shared" si="290"/>
        <v/>
      </c>
      <c r="AH4393" s="194">
        <f>IF(AG4393="",0,IF(ISERROR(VLOOKUP(AG4393,AG$7:AG4392,1,FALSE)),1,0))</f>
        <v>0</v>
      </c>
      <c r="AI4393" s="194"/>
    </row>
    <row r="4394" spans="1:35" ht="16.5" customHeight="1">
      <c r="A4394" s="1"/>
      <c r="B4394" s="1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/>
      <c r="S4394" s="1"/>
      <c r="T4394" s="1"/>
      <c r="U4394" s="175">
        <f>IF(AND($X$5012&lt;&gt;" ",$X$5012&lt;&gt;0),IF(X4394=$X$5012,1+COUNTIF(U$7:U4393,"&gt;0"),0),0)</f>
        <v>0</v>
      </c>
      <c r="V4394" s="178" t="s">
        <v>4583</v>
      </c>
      <c r="W4394" s="130"/>
      <c r="X4394" s="131"/>
      <c r="Y4394" s="131"/>
      <c r="Z4394" s="206"/>
      <c r="AA4394" s="134"/>
      <c r="AB4394" s="174">
        <f>IF(AC4394="totale",SUMIF(AA$7:AA4394,"somma",Z$7:Z4394)-SUMIF(AC$7:AC4393,"totale",AB$7:AB4393),0)</f>
        <v>0</v>
      </c>
      <c r="AC4394" s="134"/>
      <c r="AD4394" s="194">
        <f t="shared" si="288"/>
        <v>0</v>
      </c>
      <c r="AE4394" s="124" t="str">
        <f t="shared" si="287"/>
        <v/>
      </c>
      <c r="AF4394" s="195" t="str">
        <f t="shared" si="289"/>
        <v/>
      </c>
      <c r="AG4394" s="194" t="str">
        <f t="shared" si="290"/>
        <v/>
      </c>
      <c r="AH4394" s="194">
        <f>IF(AG4394="",0,IF(ISERROR(VLOOKUP(AG4394,AG$7:AG4393,1,FALSE)),1,0))</f>
        <v>0</v>
      </c>
      <c r="AI4394" s="194"/>
    </row>
    <row r="4395" spans="1:35" ht="16.5" customHeight="1">
      <c r="A4395" s="1"/>
      <c r="B4395" s="1"/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75">
        <f>IF(AND($X$5012&lt;&gt;" ",$X$5012&lt;&gt;0),IF(X4395=$X$5012,1+COUNTIF(U$7:U4394,"&gt;0"),0),0)</f>
        <v>0</v>
      </c>
      <c r="V4395" s="178" t="s">
        <v>4584</v>
      </c>
      <c r="W4395" s="130"/>
      <c r="X4395" s="131"/>
      <c r="Y4395" s="131"/>
      <c r="Z4395" s="206"/>
      <c r="AA4395" s="134"/>
      <c r="AB4395" s="174">
        <f>IF(AC4395="totale",SUMIF(AA$7:AA4395,"somma",Z$7:Z4395)-SUMIF(AC$7:AC4394,"totale",AB$7:AB4394),0)</f>
        <v>0</v>
      </c>
      <c r="AC4395" s="134"/>
      <c r="AD4395" s="194">
        <f t="shared" si="288"/>
        <v>0</v>
      </c>
      <c r="AE4395" s="124" t="str">
        <f t="shared" si="287"/>
        <v/>
      </c>
      <c r="AF4395" s="195" t="str">
        <f t="shared" si="289"/>
        <v/>
      </c>
      <c r="AG4395" s="194" t="str">
        <f t="shared" si="290"/>
        <v/>
      </c>
      <c r="AH4395" s="194">
        <f>IF(AG4395="",0,IF(ISERROR(VLOOKUP(AG4395,AG$7:AG4394,1,FALSE)),1,0))</f>
        <v>0</v>
      </c>
      <c r="AI4395" s="194"/>
    </row>
    <row r="4396" spans="1:35" ht="16.5" customHeight="1">
      <c r="A4396" s="1"/>
      <c r="B4396" s="1"/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  <c r="Q4396" s="1"/>
      <c r="R4396" s="1"/>
      <c r="S4396" s="1"/>
      <c r="T4396" s="1"/>
      <c r="U4396" s="175">
        <f>IF(AND($X$5012&lt;&gt;" ",$X$5012&lt;&gt;0),IF(X4396=$X$5012,1+COUNTIF(U$7:U4395,"&gt;0"),0),0)</f>
        <v>0</v>
      </c>
      <c r="V4396" s="178" t="s">
        <v>4585</v>
      </c>
      <c r="W4396" s="130"/>
      <c r="X4396" s="131"/>
      <c r="Y4396" s="131"/>
      <c r="Z4396" s="206"/>
      <c r="AA4396" s="134"/>
      <c r="AB4396" s="174">
        <f>IF(AC4396="totale",SUMIF(AA$7:AA4396,"somma",Z$7:Z4396)-SUMIF(AC$7:AC4395,"totale",AB$7:AB4395),0)</f>
        <v>0</v>
      </c>
      <c r="AC4396" s="134"/>
      <c r="AD4396" s="194">
        <f t="shared" si="288"/>
        <v>0</v>
      </c>
      <c r="AE4396" s="124" t="str">
        <f t="shared" si="287"/>
        <v/>
      </c>
      <c r="AF4396" s="195" t="str">
        <f t="shared" si="289"/>
        <v/>
      </c>
      <c r="AG4396" s="194" t="str">
        <f t="shared" si="290"/>
        <v/>
      </c>
      <c r="AH4396" s="194">
        <f>IF(AG4396="",0,IF(ISERROR(VLOOKUP(AG4396,AG$7:AG4395,1,FALSE)),1,0))</f>
        <v>0</v>
      </c>
      <c r="AI4396" s="194"/>
    </row>
    <row r="4397" spans="1:35" ht="16.5" customHeight="1">
      <c r="A4397" s="1"/>
      <c r="B4397" s="1"/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75">
        <f>IF(AND($X$5012&lt;&gt;" ",$X$5012&lt;&gt;0),IF(X4397=$X$5012,1+COUNTIF(U$7:U4396,"&gt;0"),0),0)</f>
        <v>0</v>
      </c>
      <c r="V4397" s="178" t="s">
        <v>4586</v>
      </c>
      <c r="W4397" s="130"/>
      <c r="X4397" s="131"/>
      <c r="Y4397" s="131"/>
      <c r="Z4397" s="206"/>
      <c r="AA4397" s="134"/>
      <c r="AB4397" s="174">
        <f>IF(AC4397="totale",SUMIF(AA$7:AA4397,"somma",Z$7:Z4397)-SUMIF(AC$7:AC4396,"totale",AB$7:AB4396),0)</f>
        <v>0</v>
      </c>
      <c r="AC4397" s="134"/>
      <c r="AD4397" s="194">
        <f t="shared" si="288"/>
        <v>0</v>
      </c>
      <c r="AE4397" s="124" t="str">
        <f t="shared" si="287"/>
        <v/>
      </c>
      <c r="AF4397" s="195" t="str">
        <f t="shared" si="289"/>
        <v/>
      </c>
      <c r="AG4397" s="194" t="str">
        <f t="shared" si="290"/>
        <v/>
      </c>
      <c r="AH4397" s="194">
        <f>IF(AG4397="",0,IF(ISERROR(VLOOKUP(AG4397,AG$7:AG4396,1,FALSE)),1,0))</f>
        <v>0</v>
      </c>
      <c r="AI4397" s="194"/>
    </row>
    <row r="4398" spans="1:35" ht="16.5" customHeight="1">
      <c r="A4398" s="1"/>
      <c r="B4398" s="1"/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75">
        <f>IF(AND($X$5012&lt;&gt;" ",$X$5012&lt;&gt;0),IF(X4398=$X$5012,1+COUNTIF(U$7:U4397,"&gt;0"),0),0)</f>
        <v>0</v>
      </c>
      <c r="V4398" s="178" t="s">
        <v>4587</v>
      </c>
      <c r="W4398" s="130"/>
      <c r="X4398" s="131"/>
      <c r="Y4398" s="131"/>
      <c r="Z4398" s="206"/>
      <c r="AA4398" s="134"/>
      <c r="AB4398" s="174">
        <f>IF(AC4398="totale",SUMIF(AA$7:AA4398,"somma",Z$7:Z4398)-SUMIF(AC$7:AC4397,"totale",AB$7:AB4397),0)</f>
        <v>0</v>
      </c>
      <c r="AC4398" s="134"/>
      <c r="AD4398" s="194">
        <f t="shared" si="288"/>
        <v>0</v>
      </c>
      <c r="AE4398" s="124" t="str">
        <f t="shared" si="287"/>
        <v/>
      </c>
      <c r="AF4398" s="195" t="str">
        <f t="shared" si="289"/>
        <v/>
      </c>
      <c r="AG4398" s="194" t="str">
        <f t="shared" si="290"/>
        <v/>
      </c>
      <c r="AH4398" s="194">
        <f>IF(AG4398="",0,IF(ISERROR(VLOOKUP(AG4398,AG$7:AG4397,1,FALSE)),1,0))</f>
        <v>0</v>
      </c>
      <c r="AI4398" s="194"/>
    </row>
    <row r="4399" spans="1:35" ht="16.5" customHeight="1">
      <c r="A4399" s="1"/>
      <c r="B4399" s="1"/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75">
        <f>IF(AND($X$5012&lt;&gt;" ",$X$5012&lt;&gt;0),IF(X4399=$X$5012,1+COUNTIF(U$7:U4398,"&gt;0"),0),0)</f>
        <v>0</v>
      </c>
      <c r="V4399" s="178" t="s">
        <v>4588</v>
      </c>
      <c r="W4399" s="130"/>
      <c r="X4399" s="131"/>
      <c r="Y4399" s="131"/>
      <c r="Z4399" s="206"/>
      <c r="AA4399" s="134"/>
      <c r="AB4399" s="174">
        <f>IF(AC4399="totale",SUMIF(AA$7:AA4399,"somma",Z$7:Z4399)-SUMIF(AC$7:AC4398,"totale",AB$7:AB4398),0)</f>
        <v>0</v>
      </c>
      <c r="AC4399" s="134"/>
      <c r="AD4399" s="194">
        <f t="shared" si="288"/>
        <v>0</v>
      </c>
      <c r="AE4399" s="124" t="str">
        <f t="shared" si="287"/>
        <v/>
      </c>
      <c r="AF4399" s="195" t="str">
        <f t="shared" si="289"/>
        <v/>
      </c>
      <c r="AG4399" s="194" t="str">
        <f t="shared" si="290"/>
        <v/>
      </c>
      <c r="AH4399" s="194">
        <f>IF(AG4399="",0,IF(ISERROR(VLOOKUP(AG4399,AG$7:AG4398,1,FALSE)),1,0))</f>
        <v>0</v>
      </c>
      <c r="AI4399" s="194"/>
    </row>
    <row r="4400" spans="1:35" ht="16.5" customHeight="1">
      <c r="A4400" s="1"/>
      <c r="B4400" s="1"/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75">
        <f>IF(AND($X$5012&lt;&gt;" ",$X$5012&lt;&gt;0),IF(X4400=$X$5012,1+COUNTIF(U$7:U4399,"&gt;0"),0),0)</f>
        <v>0</v>
      </c>
      <c r="V4400" s="178" t="s">
        <v>4589</v>
      </c>
      <c r="W4400" s="130"/>
      <c r="X4400" s="131"/>
      <c r="Y4400" s="131"/>
      <c r="Z4400" s="206"/>
      <c r="AA4400" s="134"/>
      <c r="AB4400" s="174">
        <f>IF(AC4400="totale",SUMIF(AA$7:AA4400,"somma",Z$7:Z4400)-SUMIF(AC$7:AC4399,"totale",AB$7:AB4399),0)</f>
        <v>0</v>
      </c>
      <c r="AC4400" s="134"/>
      <c r="AD4400" s="194">
        <f t="shared" si="288"/>
        <v>0</v>
      </c>
      <c r="AE4400" s="124" t="str">
        <f t="shared" si="287"/>
        <v/>
      </c>
      <c r="AF4400" s="195" t="str">
        <f t="shared" si="289"/>
        <v/>
      </c>
      <c r="AG4400" s="194" t="str">
        <f t="shared" si="290"/>
        <v/>
      </c>
      <c r="AH4400" s="194">
        <f>IF(AG4400="",0,IF(ISERROR(VLOOKUP(AG4400,AG$7:AG4399,1,FALSE)),1,0))</f>
        <v>0</v>
      </c>
      <c r="AI4400" s="194"/>
    </row>
    <row r="4401" spans="1:35" ht="16.5" customHeight="1">
      <c r="A4401" s="1"/>
      <c r="B4401" s="1"/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75">
        <f>IF(AND($X$5012&lt;&gt;" ",$X$5012&lt;&gt;0),IF(X4401=$X$5012,1+COUNTIF(U$7:U4400,"&gt;0"),0),0)</f>
        <v>0</v>
      </c>
      <c r="V4401" s="178" t="s">
        <v>4590</v>
      </c>
      <c r="W4401" s="130"/>
      <c r="X4401" s="131"/>
      <c r="Y4401" s="131"/>
      <c r="Z4401" s="206"/>
      <c r="AA4401" s="134"/>
      <c r="AB4401" s="174">
        <f>IF(AC4401="totale",SUMIF(AA$7:AA4401,"somma",Z$7:Z4401)-SUMIF(AC$7:AC4400,"totale",AB$7:AB4400),0)</f>
        <v>0</v>
      </c>
      <c r="AC4401" s="134"/>
      <c r="AD4401" s="194">
        <f t="shared" si="288"/>
        <v>0</v>
      </c>
      <c r="AE4401" s="124" t="str">
        <f t="shared" si="287"/>
        <v/>
      </c>
      <c r="AF4401" s="195" t="str">
        <f t="shared" si="289"/>
        <v/>
      </c>
      <c r="AG4401" s="194" t="str">
        <f t="shared" si="290"/>
        <v/>
      </c>
      <c r="AH4401" s="194">
        <f>IF(AG4401="",0,IF(ISERROR(VLOOKUP(AG4401,AG$7:AG4400,1,FALSE)),1,0))</f>
        <v>0</v>
      </c>
      <c r="AI4401" s="194"/>
    </row>
    <row r="4402" spans="1:35" ht="16.5" customHeight="1">
      <c r="A4402" s="1"/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R4402" s="1"/>
      <c r="S4402" s="1"/>
      <c r="T4402" s="1"/>
      <c r="U4402" s="175">
        <f>IF(AND($X$5012&lt;&gt;" ",$X$5012&lt;&gt;0),IF(X4402=$X$5012,1+COUNTIF(U$7:U4401,"&gt;0"),0),0)</f>
        <v>0</v>
      </c>
      <c r="V4402" s="178" t="s">
        <v>4591</v>
      </c>
      <c r="W4402" s="130"/>
      <c r="X4402" s="131"/>
      <c r="Y4402" s="131"/>
      <c r="Z4402" s="206"/>
      <c r="AA4402" s="134"/>
      <c r="AB4402" s="174">
        <f>IF(AC4402="totale",SUMIF(AA$7:AA4402,"somma",Z$7:Z4402)-SUMIF(AC$7:AC4401,"totale",AB$7:AB4401),0)</f>
        <v>0</v>
      </c>
      <c r="AC4402" s="134"/>
      <c r="AD4402" s="194">
        <f t="shared" si="288"/>
        <v>0</v>
      </c>
      <c r="AE4402" s="124" t="str">
        <f t="shared" si="287"/>
        <v/>
      </c>
      <c r="AF4402" s="195" t="str">
        <f t="shared" si="289"/>
        <v/>
      </c>
      <c r="AG4402" s="194" t="str">
        <f t="shared" si="290"/>
        <v/>
      </c>
      <c r="AH4402" s="194">
        <f>IF(AG4402="",0,IF(ISERROR(VLOOKUP(AG4402,AG$7:AG4401,1,FALSE)),1,0))</f>
        <v>0</v>
      </c>
      <c r="AI4402" s="194"/>
    </row>
    <row r="4403" spans="1:35" ht="16.5" customHeight="1">
      <c r="A4403" s="1"/>
      <c r="B4403" s="1"/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R4403" s="1"/>
      <c r="S4403" s="1"/>
      <c r="T4403" s="1"/>
      <c r="U4403" s="175">
        <f>IF(AND($X$5012&lt;&gt;" ",$X$5012&lt;&gt;0),IF(X4403=$X$5012,1+COUNTIF(U$7:U4402,"&gt;0"),0),0)</f>
        <v>0</v>
      </c>
      <c r="V4403" s="178" t="s">
        <v>4592</v>
      </c>
      <c r="W4403" s="130"/>
      <c r="X4403" s="131"/>
      <c r="Y4403" s="131"/>
      <c r="Z4403" s="206"/>
      <c r="AA4403" s="134"/>
      <c r="AB4403" s="174">
        <f>IF(AC4403="totale",SUMIF(AA$7:AA4403,"somma",Z$7:Z4403)-SUMIF(AC$7:AC4402,"totale",AB$7:AB4402),0)</f>
        <v>0</v>
      </c>
      <c r="AC4403" s="134"/>
      <c r="AD4403" s="194">
        <f t="shared" si="288"/>
        <v>0</v>
      </c>
      <c r="AE4403" s="124" t="str">
        <f t="shared" si="287"/>
        <v/>
      </c>
      <c r="AF4403" s="195" t="str">
        <f t="shared" si="289"/>
        <v/>
      </c>
      <c r="AG4403" s="194" t="str">
        <f t="shared" si="290"/>
        <v/>
      </c>
      <c r="AH4403" s="194">
        <f>IF(AG4403="",0,IF(ISERROR(VLOOKUP(AG4403,AG$7:AG4402,1,FALSE)),1,0))</f>
        <v>0</v>
      </c>
      <c r="AI4403" s="194"/>
    </row>
    <row r="4404" spans="1:35" ht="16.5" customHeight="1">
      <c r="A4404" s="1"/>
      <c r="B4404" s="1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  <c r="Q4404" s="1"/>
      <c r="R4404" s="1"/>
      <c r="S4404" s="1"/>
      <c r="T4404" s="1"/>
      <c r="U4404" s="175">
        <f>IF(AND($X$5012&lt;&gt;" ",$X$5012&lt;&gt;0),IF(X4404=$X$5012,1+COUNTIF(U$7:U4403,"&gt;0"),0),0)</f>
        <v>0</v>
      </c>
      <c r="V4404" s="178" t="s">
        <v>4593</v>
      </c>
      <c r="W4404" s="130"/>
      <c r="X4404" s="131"/>
      <c r="Y4404" s="131"/>
      <c r="Z4404" s="206"/>
      <c r="AA4404" s="134"/>
      <c r="AB4404" s="174">
        <f>IF(AC4404="totale",SUMIF(AA$7:AA4404,"somma",Z$7:Z4404)-SUMIF(AC$7:AC4403,"totale",AB$7:AB4403),0)</f>
        <v>0</v>
      </c>
      <c r="AC4404" s="134"/>
      <c r="AD4404" s="194">
        <f t="shared" si="288"/>
        <v>0</v>
      </c>
      <c r="AE4404" s="124" t="str">
        <f t="shared" si="287"/>
        <v/>
      </c>
      <c r="AF4404" s="195" t="str">
        <f t="shared" si="289"/>
        <v/>
      </c>
      <c r="AG4404" s="194" t="str">
        <f t="shared" si="290"/>
        <v/>
      </c>
      <c r="AH4404" s="194">
        <f>IF(AG4404="",0,IF(ISERROR(VLOOKUP(AG4404,AG$7:AG4403,1,FALSE)),1,0))</f>
        <v>0</v>
      </c>
      <c r="AI4404" s="194"/>
    </row>
    <row r="4405" spans="1:35" ht="16.5" customHeight="1">
      <c r="A4405" s="1"/>
      <c r="B4405" s="1"/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75">
        <f>IF(AND($X$5012&lt;&gt;" ",$X$5012&lt;&gt;0),IF(X4405=$X$5012,1+COUNTIF(U$7:U4404,"&gt;0"),0),0)</f>
        <v>0</v>
      </c>
      <c r="V4405" s="178" t="s">
        <v>4594</v>
      </c>
      <c r="W4405" s="130"/>
      <c r="X4405" s="131"/>
      <c r="Y4405" s="131"/>
      <c r="Z4405" s="206"/>
      <c r="AA4405" s="134"/>
      <c r="AB4405" s="174">
        <f>IF(AC4405="totale",SUMIF(AA$7:AA4405,"somma",Z$7:Z4405)-SUMIF(AC$7:AC4404,"totale",AB$7:AB4404),0)</f>
        <v>0</v>
      </c>
      <c r="AC4405" s="134"/>
      <c r="AD4405" s="194">
        <f t="shared" si="288"/>
        <v>0</v>
      </c>
      <c r="AE4405" s="124" t="str">
        <f t="shared" si="287"/>
        <v/>
      </c>
      <c r="AF4405" s="195" t="str">
        <f t="shared" si="289"/>
        <v/>
      </c>
      <c r="AG4405" s="194" t="str">
        <f t="shared" si="290"/>
        <v/>
      </c>
      <c r="AH4405" s="194">
        <f>IF(AG4405="",0,IF(ISERROR(VLOOKUP(AG4405,AG$7:AG4404,1,FALSE)),1,0))</f>
        <v>0</v>
      </c>
      <c r="AI4405" s="194"/>
    </row>
    <row r="4406" spans="1:35" ht="16.5" customHeight="1">
      <c r="A4406" s="1"/>
      <c r="B4406" s="1"/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  <c r="Q4406" s="1"/>
      <c r="R4406" s="1"/>
      <c r="S4406" s="1"/>
      <c r="T4406" s="1"/>
      <c r="U4406" s="175">
        <f>IF(AND($X$5012&lt;&gt;" ",$X$5012&lt;&gt;0),IF(X4406=$X$5012,1+COUNTIF(U$7:U4405,"&gt;0"),0),0)</f>
        <v>0</v>
      </c>
      <c r="V4406" s="178" t="s">
        <v>4595</v>
      </c>
      <c r="W4406" s="130"/>
      <c r="X4406" s="131"/>
      <c r="Y4406" s="131"/>
      <c r="Z4406" s="206"/>
      <c r="AA4406" s="134"/>
      <c r="AB4406" s="174">
        <f>IF(AC4406="totale",SUMIF(AA$7:AA4406,"somma",Z$7:Z4406)-SUMIF(AC$7:AC4405,"totale",AB$7:AB4405),0)</f>
        <v>0</v>
      </c>
      <c r="AC4406" s="134"/>
      <c r="AD4406" s="194">
        <f t="shared" si="288"/>
        <v>0</v>
      </c>
      <c r="AE4406" s="124" t="str">
        <f t="shared" si="287"/>
        <v/>
      </c>
      <c r="AF4406" s="195" t="str">
        <f t="shared" si="289"/>
        <v/>
      </c>
      <c r="AG4406" s="194" t="str">
        <f t="shared" si="290"/>
        <v/>
      </c>
      <c r="AH4406" s="194">
        <f>IF(AG4406="",0,IF(ISERROR(VLOOKUP(AG4406,AG$7:AG4405,1,FALSE)),1,0))</f>
        <v>0</v>
      </c>
      <c r="AI4406" s="194"/>
    </row>
    <row r="4407" spans="1:35" ht="16.5" customHeight="1">
      <c r="A4407" s="1"/>
      <c r="B4407" s="1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  <c r="Q4407" s="1"/>
      <c r="R4407" s="1"/>
      <c r="S4407" s="1"/>
      <c r="T4407" s="1"/>
      <c r="U4407" s="175">
        <f>IF(AND($X$5012&lt;&gt;" ",$X$5012&lt;&gt;0),IF(X4407=$X$5012,1+COUNTIF(U$7:U4406,"&gt;0"),0),0)</f>
        <v>0</v>
      </c>
      <c r="V4407" s="178" t="s">
        <v>4596</v>
      </c>
      <c r="W4407" s="130"/>
      <c r="X4407" s="131"/>
      <c r="Y4407" s="131"/>
      <c r="Z4407" s="206"/>
      <c r="AA4407" s="134"/>
      <c r="AB4407" s="174">
        <f>IF(AC4407="totale",SUMIF(AA$7:AA4407,"somma",Z$7:Z4407)-SUMIF(AC$7:AC4406,"totale",AB$7:AB4406),0)</f>
        <v>0</v>
      </c>
      <c r="AC4407" s="134"/>
      <c r="AD4407" s="194">
        <f t="shared" si="288"/>
        <v>0</v>
      </c>
      <c r="AE4407" s="124" t="str">
        <f t="shared" si="287"/>
        <v/>
      </c>
      <c r="AF4407" s="195" t="str">
        <f t="shared" si="289"/>
        <v/>
      </c>
      <c r="AG4407" s="194" t="str">
        <f t="shared" si="290"/>
        <v/>
      </c>
      <c r="AH4407" s="194">
        <f>IF(AG4407="",0,IF(ISERROR(VLOOKUP(AG4407,AG$7:AG4406,1,FALSE)),1,0))</f>
        <v>0</v>
      </c>
      <c r="AI4407" s="194"/>
    </row>
    <row r="4408" spans="1:35" ht="16.5" customHeight="1">
      <c r="A4408" s="1"/>
      <c r="B4408" s="1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  <c r="Q4408" s="1"/>
      <c r="R4408" s="1"/>
      <c r="S4408" s="1"/>
      <c r="T4408" s="1"/>
      <c r="U4408" s="175">
        <f>IF(AND($X$5012&lt;&gt;" ",$X$5012&lt;&gt;0),IF(X4408=$X$5012,1+COUNTIF(U$7:U4407,"&gt;0"),0),0)</f>
        <v>0</v>
      </c>
      <c r="V4408" s="178" t="s">
        <v>4597</v>
      </c>
      <c r="W4408" s="130"/>
      <c r="X4408" s="131"/>
      <c r="Y4408" s="131"/>
      <c r="Z4408" s="206"/>
      <c r="AA4408" s="134"/>
      <c r="AB4408" s="174">
        <f>IF(AC4408="totale",SUMIF(AA$7:AA4408,"somma",Z$7:Z4408)-SUMIF(AC$7:AC4407,"totale",AB$7:AB4407),0)</f>
        <v>0</v>
      </c>
      <c r="AC4408" s="134"/>
      <c r="AD4408" s="194">
        <f t="shared" si="288"/>
        <v>0</v>
      </c>
      <c r="AE4408" s="124" t="str">
        <f t="shared" si="287"/>
        <v/>
      </c>
      <c r="AF4408" s="195" t="str">
        <f t="shared" si="289"/>
        <v/>
      </c>
      <c r="AG4408" s="194" t="str">
        <f t="shared" si="290"/>
        <v/>
      </c>
      <c r="AH4408" s="194">
        <f>IF(AG4408="",0,IF(ISERROR(VLOOKUP(AG4408,AG$7:AG4407,1,FALSE)),1,0))</f>
        <v>0</v>
      </c>
      <c r="AI4408" s="194"/>
    </row>
    <row r="4409" spans="1:35" ht="16.5" customHeight="1">
      <c r="A4409" s="1"/>
      <c r="B4409" s="1"/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1"/>
      <c r="S4409" s="1"/>
      <c r="T4409" s="1"/>
      <c r="U4409" s="175">
        <f>IF(AND($X$5012&lt;&gt;" ",$X$5012&lt;&gt;0),IF(X4409=$X$5012,1+COUNTIF(U$7:U4408,"&gt;0"),0),0)</f>
        <v>0</v>
      </c>
      <c r="V4409" s="178" t="s">
        <v>4598</v>
      </c>
      <c r="W4409" s="130"/>
      <c r="X4409" s="131"/>
      <c r="Y4409" s="131"/>
      <c r="Z4409" s="206"/>
      <c r="AA4409" s="134"/>
      <c r="AB4409" s="174">
        <f>IF(AC4409="totale",SUMIF(AA$7:AA4409,"somma",Z$7:Z4409)-SUMIF(AC$7:AC4408,"totale",AB$7:AB4408),0)</f>
        <v>0</v>
      </c>
      <c r="AC4409" s="134"/>
      <c r="AD4409" s="194">
        <f t="shared" si="288"/>
        <v>0</v>
      </c>
      <c r="AE4409" s="124" t="str">
        <f t="shared" si="287"/>
        <v/>
      </c>
      <c r="AF4409" s="195" t="str">
        <f t="shared" si="289"/>
        <v/>
      </c>
      <c r="AG4409" s="194" t="str">
        <f t="shared" si="290"/>
        <v/>
      </c>
      <c r="AH4409" s="194">
        <f>IF(AG4409="",0,IF(ISERROR(VLOOKUP(AG4409,AG$7:AG4408,1,FALSE)),1,0))</f>
        <v>0</v>
      </c>
      <c r="AI4409" s="194"/>
    </row>
    <row r="4410" spans="1:35" ht="16.5" customHeight="1">
      <c r="A4410" s="1"/>
      <c r="B4410" s="1"/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  <c r="Q4410" s="1"/>
      <c r="R4410" s="1"/>
      <c r="S4410" s="1"/>
      <c r="T4410" s="1"/>
      <c r="U4410" s="175">
        <f>IF(AND($X$5012&lt;&gt;" ",$X$5012&lt;&gt;0),IF(X4410=$X$5012,1+COUNTIF(U$7:U4409,"&gt;0"),0),0)</f>
        <v>0</v>
      </c>
      <c r="V4410" s="178" t="s">
        <v>4599</v>
      </c>
      <c r="W4410" s="130"/>
      <c r="X4410" s="131"/>
      <c r="Y4410" s="131"/>
      <c r="Z4410" s="206"/>
      <c r="AA4410" s="134"/>
      <c r="AB4410" s="174">
        <f>IF(AC4410="totale",SUMIF(AA$7:AA4410,"somma",Z$7:Z4410)-SUMIF(AC$7:AC4409,"totale",AB$7:AB4409),0)</f>
        <v>0</v>
      </c>
      <c r="AC4410" s="134"/>
      <c r="AD4410" s="194">
        <f t="shared" si="288"/>
        <v>0</v>
      </c>
      <c r="AE4410" s="124" t="str">
        <f t="shared" si="287"/>
        <v/>
      </c>
      <c r="AF4410" s="195" t="str">
        <f t="shared" si="289"/>
        <v/>
      </c>
      <c r="AG4410" s="194" t="str">
        <f t="shared" si="290"/>
        <v/>
      </c>
      <c r="AH4410" s="194">
        <f>IF(AG4410="",0,IF(ISERROR(VLOOKUP(AG4410,AG$7:AG4409,1,FALSE)),1,0))</f>
        <v>0</v>
      </c>
      <c r="AI4410" s="194"/>
    </row>
    <row r="4411" spans="1:35" ht="16.5" customHeight="1">
      <c r="A4411" s="1"/>
      <c r="B4411" s="1"/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75">
        <f>IF(AND($X$5012&lt;&gt;" ",$X$5012&lt;&gt;0),IF(X4411=$X$5012,1+COUNTIF(U$7:U4410,"&gt;0"),0),0)</f>
        <v>0</v>
      </c>
      <c r="V4411" s="178" t="s">
        <v>4600</v>
      </c>
      <c r="W4411" s="130"/>
      <c r="X4411" s="131"/>
      <c r="Y4411" s="131"/>
      <c r="Z4411" s="206"/>
      <c r="AA4411" s="134"/>
      <c r="AB4411" s="174">
        <f>IF(AC4411="totale",SUMIF(AA$7:AA4411,"somma",Z$7:Z4411)-SUMIF(AC$7:AC4410,"totale",AB$7:AB4410),0)</f>
        <v>0</v>
      </c>
      <c r="AC4411" s="134"/>
      <c r="AD4411" s="194">
        <f t="shared" si="288"/>
        <v>0</v>
      </c>
      <c r="AE4411" s="124" t="str">
        <f t="shared" si="287"/>
        <v/>
      </c>
      <c r="AF4411" s="195" t="str">
        <f t="shared" si="289"/>
        <v/>
      </c>
      <c r="AG4411" s="194" t="str">
        <f t="shared" si="290"/>
        <v/>
      </c>
      <c r="AH4411" s="194">
        <f>IF(AG4411="",0,IF(ISERROR(VLOOKUP(AG4411,AG$7:AG4410,1,FALSE)),1,0))</f>
        <v>0</v>
      </c>
      <c r="AI4411" s="194"/>
    </row>
    <row r="4412" spans="1:35" ht="16.5" customHeight="1">
      <c r="A4412" s="1"/>
      <c r="B4412" s="1"/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  <c r="Q4412" s="1"/>
      <c r="R4412" s="1"/>
      <c r="S4412" s="1"/>
      <c r="T4412" s="1"/>
      <c r="U4412" s="175">
        <f>IF(AND($X$5012&lt;&gt;" ",$X$5012&lt;&gt;0),IF(X4412=$X$5012,1+COUNTIF(U$7:U4411,"&gt;0"),0),0)</f>
        <v>0</v>
      </c>
      <c r="V4412" s="178" t="s">
        <v>4601</v>
      </c>
      <c r="W4412" s="130"/>
      <c r="X4412" s="131"/>
      <c r="Y4412" s="131"/>
      <c r="Z4412" s="206"/>
      <c r="AA4412" s="134"/>
      <c r="AB4412" s="174">
        <f>IF(AC4412="totale",SUMIF(AA$7:AA4412,"somma",Z$7:Z4412)-SUMIF(AC$7:AC4411,"totale",AB$7:AB4411),0)</f>
        <v>0</v>
      </c>
      <c r="AC4412" s="134"/>
      <c r="AD4412" s="194">
        <f t="shared" si="288"/>
        <v>0</v>
      </c>
      <c r="AE4412" s="124" t="str">
        <f t="shared" si="287"/>
        <v/>
      </c>
      <c r="AF4412" s="195" t="str">
        <f t="shared" si="289"/>
        <v/>
      </c>
      <c r="AG4412" s="194" t="str">
        <f t="shared" si="290"/>
        <v/>
      </c>
      <c r="AH4412" s="194">
        <f>IF(AG4412="",0,IF(ISERROR(VLOOKUP(AG4412,AG$7:AG4411,1,FALSE)),1,0))</f>
        <v>0</v>
      </c>
      <c r="AI4412" s="194"/>
    </row>
    <row r="4413" spans="1:35" ht="16.5" customHeight="1">
      <c r="A4413" s="1"/>
      <c r="B4413" s="1"/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  <c r="Q4413" s="1"/>
      <c r="R4413" s="1"/>
      <c r="S4413" s="1"/>
      <c r="T4413" s="1"/>
      <c r="U4413" s="175">
        <f>IF(AND($X$5012&lt;&gt;" ",$X$5012&lt;&gt;0),IF(X4413=$X$5012,1+COUNTIF(U$7:U4412,"&gt;0"),0),0)</f>
        <v>0</v>
      </c>
      <c r="V4413" s="178" t="s">
        <v>4602</v>
      </c>
      <c r="W4413" s="130"/>
      <c r="X4413" s="131"/>
      <c r="Y4413" s="131"/>
      <c r="Z4413" s="206"/>
      <c r="AA4413" s="134"/>
      <c r="AB4413" s="174">
        <f>IF(AC4413="totale",SUMIF(AA$7:AA4413,"somma",Z$7:Z4413)-SUMIF(AC$7:AC4412,"totale",AB$7:AB4412),0)</f>
        <v>0</v>
      </c>
      <c r="AC4413" s="134"/>
      <c r="AD4413" s="194">
        <f t="shared" si="288"/>
        <v>0</v>
      </c>
      <c r="AE4413" s="124" t="str">
        <f t="shared" si="287"/>
        <v/>
      </c>
      <c r="AF4413" s="195" t="str">
        <f t="shared" si="289"/>
        <v/>
      </c>
      <c r="AG4413" s="194" t="str">
        <f t="shared" si="290"/>
        <v/>
      </c>
      <c r="AH4413" s="194">
        <f>IF(AG4413="",0,IF(ISERROR(VLOOKUP(AG4413,AG$7:AG4412,1,FALSE)),1,0))</f>
        <v>0</v>
      </c>
      <c r="AI4413" s="194"/>
    </row>
    <row r="4414" spans="1:35" ht="16.5" customHeight="1">
      <c r="A4414" s="1"/>
      <c r="B4414" s="1"/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  <c r="Q4414" s="1"/>
      <c r="R4414" s="1"/>
      <c r="S4414" s="1"/>
      <c r="T4414" s="1"/>
      <c r="U4414" s="175">
        <f>IF(AND($X$5012&lt;&gt;" ",$X$5012&lt;&gt;0),IF(X4414=$X$5012,1+COUNTIF(U$7:U4413,"&gt;0"),0),0)</f>
        <v>0</v>
      </c>
      <c r="V4414" s="178" t="s">
        <v>4603</v>
      </c>
      <c r="W4414" s="130"/>
      <c r="X4414" s="131"/>
      <c r="Y4414" s="131"/>
      <c r="Z4414" s="206"/>
      <c r="AA4414" s="134"/>
      <c r="AB4414" s="174">
        <f>IF(AC4414="totale",SUMIF(AA$7:AA4414,"somma",Z$7:Z4414)-SUMIF(AC$7:AC4413,"totale",AB$7:AB4413),0)</f>
        <v>0</v>
      </c>
      <c r="AC4414" s="134"/>
      <c r="AD4414" s="194">
        <f t="shared" si="288"/>
        <v>0</v>
      </c>
      <c r="AE4414" s="124" t="str">
        <f t="shared" si="287"/>
        <v/>
      </c>
      <c r="AF4414" s="195" t="str">
        <f t="shared" si="289"/>
        <v/>
      </c>
      <c r="AG4414" s="194" t="str">
        <f t="shared" si="290"/>
        <v/>
      </c>
      <c r="AH4414" s="194">
        <f>IF(AG4414="",0,IF(ISERROR(VLOOKUP(AG4414,AG$7:AG4413,1,FALSE)),1,0))</f>
        <v>0</v>
      </c>
      <c r="AI4414" s="194"/>
    </row>
    <row r="4415" spans="1:35" ht="16.5" customHeight="1">
      <c r="A4415" s="1"/>
      <c r="B4415" s="1"/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  <c r="Q4415" s="1"/>
      <c r="R4415" s="1"/>
      <c r="S4415" s="1"/>
      <c r="T4415" s="1"/>
      <c r="U4415" s="175">
        <f>IF(AND($X$5012&lt;&gt;" ",$X$5012&lt;&gt;0),IF(X4415=$X$5012,1+COUNTIF(U$7:U4414,"&gt;0"),0),0)</f>
        <v>0</v>
      </c>
      <c r="V4415" s="178" t="s">
        <v>4604</v>
      </c>
      <c r="W4415" s="130"/>
      <c r="X4415" s="131"/>
      <c r="Y4415" s="131"/>
      <c r="Z4415" s="206"/>
      <c r="AA4415" s="134"/>
      <c r="AB4415" s="174">
        <f>IF(AC4415="totale",SUMIF(AA$7:AA4415,"somma",Z$7:Z4415)-SUMIF(AC$7:AC4414,"totale",AB$7:AB4414),0)</f>
        <v>0</v>
      </c>
      <c r="AC4415" s="134"/>
      <c r="AD4415" s="194">
        <f t="shared" si="288"/>
        <v>0</v>
      </c>
      <c r="AE4415" s="124" t="str">
        <f t="shared" si="287"/>
        <v/>
      </c>
      <c r="AF4415" s="195" t="str">
        <f t="shared" si="289"/>
        <v/>
      </c>
      <c r="AG4415" s="194" t="str">
        <f t="shared" si="290"/>
        <v/>
      </c>
      <c r="AH4415" s="194">
        <f>IF(AG4415="",0,IF(ISERROR(VLOOKUP(AG4415,AG$7:AG4414,1,FALSE)),1,0))</f>
        <v>0</v>
      </c>
      <c r="AI4415" s="194"/>
    </row>
    <row r="4416" spans="1:35" ht="16.5" customHeight="1">
      <c r="A4416" s="1"/>
      <c r="B4416" s="1"/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  <c r="Q4416" s="1"/>
      <c r="R4416" s="1"/>
      <c r="S4416" s="1"/>
      <c r="T4416" s="1"/>
      <c r="U4416" s="175">
        <f>IF(AND($X$5012&lt;&gt;" ",$X$5012&lt;&gt;0),IF(X4416=$X$5012,1+COUNTIF(U$7:U4415,"&gt;0"),0),0)</f>
        <v>0</v>
      </c>
      <c r="V4416" s="178" t="s">
        <v>4605</v>
      </c>
      <c r="W4416" s="130"/>
      <c r="X4416" s="131"/>
      <c r="Y4416" s="131"/>
      <c r="Z4416" s="206"/>
      <c r="AA4416" s="134"/>
      <c r="AB4416" s="174">
        <f>IF(AC4416="totale",SUMIF(AA$7:AA4416,"somma",Z$7:Z4416)-SUMIF(AC$7:AC4415,"totale",AB$7:AB4415),0)</f>
        <v>0</v>
      </c>
      <c r="AC4416" s="134"/>
      <c r="AD4416" s="194">
        <f t="shared" si="288"/>
        <v>0</v>
      </c>
      <c r="AE4416" s="124" t="str">
        <f t="shared" si="287"/>
        <v/>
      </c>
      <c r="AF4416" s="195" t="str">
        <f t="shared" si="289"/>
        <v/>
      </c>
      <c r="AG4416" s="194" t="str">
        <f t="shared" si="290"/>
        <v/>
      </c>
      <c r="AH4416" s="194">
        <f>IF(AG4416="",0,IF(ISERROR(VLOOKUP(AG4416,AG$7:AG4415,1,FALSE)),1,0))</f>
        <v>0</v>
      </c>
      <c r="AI4416" s="194"/>
    </row>
    <row r="4417" spans="1:35" ht="16.5" customHeight="1">
      <c r="A4417" s="1"/>
      <c r="B4417" s="1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75">
        <f>IF(AND($X$5012&lt;&gt;" ",$X$5012&lt;&gt;0),IF(X4417=$X$5012,1+COUNTIF(U$7:U4416,"&gt;0"),0),0)</f>
        <v>0</v>
      </c>
      <c r="V4417" s="178" t="s">
        <v>4606</v>
      </c>
      <c r="W4417" s="130"/>
      <c r="X4417" s="131"/>
      <c r="Y4417" s="131"/>
      <c r="Z4417" s="206"/>
      <c r="AA4417" s="134"/>
      <c r="AB4417" s="174">
        <f>IF(AC4417="totale",SUMIF(AA$7:AA4417,"somma",Z$7:Z4417)-SUMIF(AC$7:AC4416,"totale",AB$7:AB4416),0)</f>
        <v>0</v>
      </c>
      <c r="AC4417" s="134"/>
      <c r="AD4417" s="194">
        <f t="shared" si="288"/>
        <v>0</v>
      </c>
      <c r="AE4417" s="124" t="str">
        <f t="shared" si="287"/>
        <v/>
      </c>
      <c r="AF4417" s="195" t="str">
        <f t="shared" si="289"/>
        <v/>
      </c>
      <c r="AG4417" s="194" t="str">
        <f t="shared" si="290"/>
        <v/>
      </c>
      <c r="AH4417" s="194">
        <f>IF(AG4417="",0,IF(ISERROR(VLOOKUP(AG4417,AG$7:AG4416,1,FALSE)),1,0))</f>
        <v>0</v>
      </c>
      <c r="AI4417" s="194"/>
    </row>
    <row r="4418" spans="1:35" ht="16.5" customHeight="1">
      <c r="A4418" s="1"/>
      <c r="B4418" s="1"/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/>
      <c r="S4418" s="1"/>
      <c r="T4418" s="1"/>
      <c r="U4418" s="175">
        <f>IF(AND($X$5012&lt;&gt;" ",$X$5012&lt;&gt;0),IF(X4418=$X$5012,1+COUNTIF(U$7:U4417,"&gt;0"),0),0)</f>
        <v>0</v>
      </c>
      <c r="V4418" s="178" t="s">
        <v>4607</v>
      </c>
      <c r="W4418" s="130"/>
      <c r="X4418" s="131"/>
      <c r="Y4418" s="131"/>
      <c r="Z4418" s="206"/>
      <c r="AA4418" s="134"/>
      <c r="AB4418" s="174">
        <f>IF(AC4418="totale",SUMIF(AA$7:AA4418,"somma",Z$7:Z4418)-SUMIF(AC$7:AC4417,"totale",AB$7:AB4417),0)</f>
        <v>0</v>
      </c>
      <c r="AC4418" s="134"/>
      <c r="AD4418" s="194">
        <f t="shared" si="288"/>
        <v>0</v>
      </c>
      <c r="AE4418" s="124" t="str">
        <f t="shared" si="287"/>
        <v/>
      </c>
      <c r="AF4418" s="195" t="str">
        <f t="shared" si="289"/>
        <v/>
      </c>
      <c r="AG4418" s="194" t="str">
        <f t="shared" si="290"/>
        <v/>
      </c>
      <c r="AH4418" s="194">
        <f>IF(AG4418="",0,IF(ISERROR(VLOOKUP(AG4418,AG$7:AG4417,1,FALSE)),1,0))</f>
        <v>0</v>
      </c>
      <c r="AI4418" s="194"/>
    </row>
    <row r="4419" spans="1:35" ht="16.5" customHeight="1">
      <c r="A4419" s="1"/>
      <c r="B4419" s="1"/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75">
        <f>IF(AND($X$5012&lt;&gt;" ",$X$5012&lt;&gt;0),IF(X4419=$X$5012,1+COUNTIF(U$7:U4418,"&gt;0"),0),0)</f>
        <v>0</v>
      </c>
      <c r="V4419" s="178" t="s">
        <v>4608</v>
      </c>
      <c r="W4419" s="130"/>
      <c r="X4419" s="131"/>
      <c r="Y4419" s="131"/>
      <c r="Z4419" s="206"/>
      <c r="AA4419" s="134"/>
      <c r="AB4419" s="174">
        <f>IF(AC4419="totale",SUMIF(AA$7:AA4419,"somma",Z$7:Z4419)-SUMIF(AC$7:AC4418,"totale",AB$7:AB4418),0)</f>
        <v>0</v>
      </c>
      <c r="AC4419" s="134"/>
      <c r="AD4419" s="194">
        <f t="shared" si="288"/>
        <v>0</v>
      </c>
      <c r="AE4419" s="124" t="str">
        <f t="shared" si="287"/>
        <v/>
      </c>
      <c r="AF4419" s="195" t="str">
        <f t="shared" si="289"/>
        <v/>
      </c>
      <c r="AG4419" s="194" t="str">
        <f t="shared" si="290"/>
        <v/>
      </c>
      <c r="AH4419" s="194">
        <f>IF(AG4419="",0,IF(ISERROR(VLOOKUP(AG4419,AG$7:AG4418,1,FALSE)),1,0))</f>
        <v>0</v>
      </c>
      <c r="AI4419" s="194"/>
    </row>
    <row r="4420" spans="1:35" ht="16.5" customHeight="1">
      <c r="A4420" s="1"/>
      <c r="B4420" s="1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R4420" s="1"/>
      <c r="S4420" s="1"/>
      <c r="T4420" s="1"/>
      <c r="U4420" s="175">
        <f>IF(AND($X$5012&lt;&gt;" ",$X$5012&lt;&gt;0),IF(X4420=$X$5012,1+COUNTIF(U$7:U4419,"&gt;0"),0),0)</f>
        <v>0</v>
      </c>
      <c r="V4420" s="178" t="s">
        <v>4609</v>
      </c>
      <c r="W4420" s="130"/>
      <c r="X4420" s="131"/>
      <c r="Y4420" s="131"/>
      <c r="Z4420" s="206"/>
      <c r="AA4420" s="134"/>
      <c r="AB4420" s="174">
        <f>IF(AC4420="totale",SUMIF(AA$7:AA4420,"somma",Z$7:Z4420)-SUMIF(AC$7:AC4419,"totale",AB$7:AB4419),0)</f>
        <v>0</v>
      </c>
      <c r="AC4420" s="134"/>
      <c r="AD4420" s="194">
        <f t="shared" si="288"/>
        <v>0</v>
      </c>
      <c r="AE4420" s="124" t="str">
        <f t="shared" si="287"/>
        <v/>
      </c>
      <c r="AF4420" s="195" t="str">
        <f t="shared" si="289"/>
        <v/>
      </c>
      <c r="AG4420" s="194" t="str">
        <f t="shared" si="290"/>
        <v/>
      </c>
      <c r="AH4420" s="194">
        <f>IF(AG4420="",0,IF(ISERROR(VLOOKUP(AG4420,AG$7:AG4419,1,FALSE)),1,0))</f>
        <v>0</v>
      </c>
      <c r="AI4420" s="194"/>
    </row>
    <row r="4421" spans="1:35" ht="16.5" customHeight="1">
      <c r="A4421" s="1"/>
      <c r="B4421" s="1"/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R4421" s="1"/>
      <c r="S4421" s="1"/>
      <c r="T4421" s="1"/>
      <c r="U4421" s="175">
        <f>IF(AND($X$5012&lt;&gt;" ",$X$5012&lt;&gt;0),IF(X4421=$X$5012,1+COUNTIF(U$7:U4420,"&gt;0"),0),0)</f>
        <v>0</v>
      </c>
      <c r="V4421" s="178" t="s">
        <v>4610</v>
      </c>
      <c r="W4421" s="130"/>
      <c r="X4421" s="131"/>
      <c r="Y4421" s="131"/>
      <c r="Z4421" s="206"/>
      <c r="AA4421" s="134"/>
      <c r="AB4421" s="174">
        <f>IF(AC4421="totale",SUMIF(AA$7:AA4421,"somma",Z$7:Z4421)-SUMIF(AC$7:AC4420,"totale",AB$7:AB4420),0)</f>
        <v>0</v>
      </c>
      <c r="AC4421" s="134"/>
      <c r="AD4421" s="194">
        <f t="shared" si="288"/>
        <v>0</v>
      </c>
      <c r="AE4421" s="124" t="str">
        <f t="shared" si="287"/>
        <v/>
      </c>
      <c r="AF4421" s="195" t="str">
        <f t="shared" si="289"/>
        <v/>
      </c>
      <c r="AG4421" s="194" t="str">
        <f t="shared" si="290"/>
        <v/>
      </c>
      <c r="AH4421" s="194">
        <f>IF(AG4421="",0,IF(ISERROR(VLOOKUP(AG4421,AG$7:AG4420,1,FALSE)),1,0))</f>
        <v>0</v>
      </c>
      <c r="AI4421" s="194"/>
    </row>
    <row r="4422" spans="1:35" ht="16.5" customHeight="1">
      <c r="A4422" s="1"/>
      <c r="B4422" s="1"/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75">
        <f>IF(AND($X$5012&lt;&gt;" ",$X$5012&lt;&gt;0),IF(X4422=$X$5012,1+COUNTIF(U$7:U4421,"&gt;0"),0),0)</f>
        <v>0</v>
      </c>
      <c r="V4422" s="178" t="s">
        <v>4611</v>
      </c>
      <c r="W4422" s="130"/>
      <c r="X4422" s="131"/>
      <c r="Y4422" s="131"/>
      <c r="Z4422" s="206"/>
      <c r="AA4422" s="134"/>
      <c r="AB4422" s="174">
        <f>IF(AC4422="totale",SUMIF(AA$7:AA4422,"somma",Z$7:Z4422)-SUMIF(AC$7:AC4421,"totale",AB$7:AB4421),0)</f>
        <v>0</v>
      </c>
      <c r="AC4422" s="134"/>
      <c r="AD4422" s="194">
        <f t="shared" si="288"/>
        <v>0</v>
      </c>
      <c r="AE4422" s="124" t="str">
        <f t="shared" ref="AE4422:AE4485" si="291">IF(W4422&gt;0,CONCATENATE(MONTH(W4422)&amp;X4422),"")</f>
        <v/>
      </c>
      <c r="AF4422" s="195" t="str">
        <f t="shared" si="289"/>
        <v/>
      </c>
      <c r="AG4422" s="194" t="str">
        <f t="shared" si="290"/>
        <v/>
      </c>
      <c r="AH4422" s="194">
        <f>IF(AG4422="",0,IF(ISERROR(VLOOKUP(AG4422,AG$7:AG4421,1,FALSE)),1,0))</f>
        <v>0</v>
      </c>
      <c r="AI4422" s="194"/>
    </row>
    <row r="4423" spans="1:35" ht="16.5" customHeight="1">
      <c r="A4423" s="1"/>
      <c r="B4423" s="1"/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  <c r="Q4423" s="1"/>
      <c r="R4423" s="1"/>
      <c r="S4423" s="1"/>
      <c r="T4423" s="1"/>
      <c r="U4423" s="175">
        <f>IF(AND($X$5012&lt;&gt;" ",$X$5012&lt;&gt;0),IF(X4423=$X$5012,1+COUNTIF(U$7:U4422,"&gt;0"),0),0)</f>
        <v>0</v>
      </c>
      <c r="V4423" s="178" t="s">
        <v>4612</v>
      </c>
      <c r="W4423" s="130"/>
      <c r="X4423" s="131"/>
      <c r="Y4423" s="131"/>
      <c r="Z4423" s="206"/>
      <c r="AA4423" s="134"/>
      <c r="AB4423" s="174">
        <f>IF(AC4423="totale",SUMIF(AA$7:AA4423,"somma",Z$7:Z4423)-SUMIF(AC$7:AC4422,"totale",AB$7:AB4422),0)</f>
        <v>0</v>
      </c>
      <c r="AC4423" s="134"/>
      <c r="AD4423" s="194">
        <f t="shared" si="288"/>
        <v>0</v>
      </c>
      <c r="AE4423" s="124" t="str">
        <f t="shared" si="291"/>
        <v/>
      </c>
      <c r="AF4423" s="195" t="str">
        <f t="shared" si="289"/>
        <v/>
      </c>
      <c r="AG4423" s="194" t="str">
        <f t="shared" si="290"/>
        <v/>
      </c>
      <c r="AH4423" s="194">
        <f>IF(AG4423="",0,IF(ISERROR(VLOOKUP(AG4423,AG$7:AG4422,1,FALSE)),1,0))</f>
        <v>0</v>
      </c>
      <c r="AI4423" s="194"/>
    </row>
    <row r="4424" spans="1:35" ht="16.5" customHeight="1">
      <c r="A4424" s="1"/>
      <c r="B4424" s="1"/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75">
        <f>IF(AND($X$5012&lt;&gt;" ",$X$5012&lt;&gt;0),IF(X4424=$X$5012,1+COUNTIF(U$7:U4423,"&gt;0"),0),0)</f>
        <v>0</v>
      </c>
      <c r="V4424" s="178" t="s">
        <v>4613</v>
      </c>
      <c r="W4424" s="130"/>
      <c r="X4424" s="131"/>
      <c r="Y4424" s="131"/>
      <c r="Z4424" s="206"/>
      <c r="AA4424" s="134"/>
      <c r="AB4424" s="174">
        <f>IF(AC4424="totale",SUMIF(AA$7:AA4424,"somma",Z$7:Z4424)-SUMIF(AC$7:AC4423,"totale",AB$7:AB4423),0)</f>
        <v>0</v>
      </c>
      <c r="AC4424" s="134"/>
      <c r="AD4424" s="194">
        <f t="shared" ref="AD4424:AD4487" si="292">IF(ISBLANK(X4424),0,VLOOKUP(X4424,$B$8:$E$57,1,FALSE))</f>
        <v>0</v>
      </c>
      <c r="AE4424" s="124" t="str">
        <f t="shared" si="291"/>
        <v/>
      </c>
      <c r="AF4424" s="195" t="str">
        <f t="shared" ref="AF4424:AF4487" si="293">IF(OR(AND(Z4424&lt;&gt;0,ISBLANK(X4424)),ISERROR(AD4424)),"ERR","")</f>
        <v/>
      </c>
      <c r="AG4424" s="194" t="str">
        <f t="shared" si="290"/>
        <v/>
      </c>
      <c r="AH4424" s="194">
        <f>IF(AG4424="",0,IF(ISERROR(VLOOKUP(AG4424,AG$7:AG4423,1,FALSE)),1,0))</f>
        <v>0</v>
      </c>
      <c r="AI4424" s="194"/>
    </row>
    <row r="4425" spans="1:35" ht="16.5" customHeight="1">
      <c r="A4425" s="1"/>
      <c r="B4425" s="1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75">
        <f>IF(AND($X$5012&lt;&gt;" ",$X$5012&lt;&gt;0),IF(X4425=$X$5012,1+COUNTIF(U$7:U4424,"&gt;0"),0),0)</f>
        <v>0</v>
      </c>
      <c r="V4425" s="178" t="s">
        <v>4614</v>
      </c>
      <c r="W4425" s="130"/>
      <c r="X4425" s="131"/>
      <c r="Y4425" s="131"/>
      <c r="Z4425" s="206"/>
      <c r="AA4425" s="134"/>
      <c r="AB4425" s="174">
        <f>IF(AC4425="totale",SUMIF(AA$7:AA4425,"somma",Z$7:Z4425)-SUMIF(AC$7:AC4424,"totale",AB$7:AB4424),0)</f>
        <v>0</v>
      </c>
      <c r="AC4425" s="134"/>
      <c r="AD4425" s="194">
        <f t="shared" si="292"/>
        <v>0</v>
      </c>
      <c r="AE4425" s="124" t="str">
        <f t="shared" si="291"/>
        <v/>
      </c>
      <c r="AF4425" s="195" t="str">
        <f t="shared" si="293"/>
        <v/>
      </c>
      <c r="AG4425" s="194" t="str">
        <f t="shared" si="290"/>
        <v/>
      </c>
      <c r="AH4425" s="194">
        <f>IF(AG4425="",0,IF(ISERROR(VLOOKUP(AG4425,AG$7:AG4424,1,FALSE)),1,0))</f>
        <v>0</v>
      </c>
      <c r="AI4425" s="194"/>
    </row>
    <row r="4426" spans="1:35" ht="16.5" customHeight="1">
      <c r="A4426" s="1"/>
      <c r="B4426" s="1"/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75">
        <f>IF(AND($X$5012&lt;&gt;" ",$X$5012&lt;&gt;0),IF(X4426=$X$5012,1+COUNTIF(U$7:U4425,"&gt;0"),0),0)</f>
        <v>0</v>
      </c>
      <c r="V4426" s="178" t="s">
        <v>4615</v>
      </c>
      <c r="W4426" s="130"/>
      <c r="X4426" s="131"/>
      <c r="Y4426" s="131"/>
      <c r="Z4426" s="206"/>
      <c r="AA4426" s="134"/>
      <c r="AB4426" s="174">
        <f>IF(AC4426="totale",SUMIF(AA$7:AA4426,"somma",Z$7:Z4426)-SUMIF(AC$7:AC4425,"totale",AB$7:AB4425),0)</f>
        <v>0</v>
      </c>
      <c r="AC4426" s="134"/>
      <c r="AD4426" s="194">
        <f t="shared" si="292"/>
        <v>0</v>
      </c>
      <c r="AE4426" s="124" t="str">
        <f t="shared" si="291"/>
        <v/>
      </c>
      <c r="AF4426" s="195" t="str">
        <f t="shared" si="293"/>
        <v/>
      </c>
      <c r="AG4426" s="194" t="str">
        <f t="shared" ref="AG4426:AG4489" si="294">IF(W4426&gt;0,CONCATENATE(MONTH(W4426),"-",YEAR(W4426)),"")</f>
        <v/>
      </c>
      <c r="AH4426" s="194">
        <f>IF(AG4426="",0,IF(ISERROR(VLOOKUP(AG4426,AG$7:AG4425,1,FALSE)),1,0))</f>
        <v>0</v>
      </c>
      <c r="AI4426" s="194"/>
    </row>
    <row r="4427" spans="1:35" ht="16.5" customHeight="1">
      <c r="A4427" s="1"/>
      <c r="B4427" s="1"/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  <c r="Q4427" s="1"/>
      <c r="R4427" s="1"/>
      <c r="S4427" s="1"/>
      <c r="T4427" s="1"/>
      <c r="U4427" s="175">
        <f>IF(AND($X$5012&lt;&gt;" ",$X$5012&lt;&gt;0),IF(X4427=$X$5012,1+COUNTIF(U$7:U4426,"&gt;0"),0),0)</f>
        <v>0</v>
      </c>
      <c r="V4427" s="178" t="s">
        <v>4616</v>
      </c>
      <c r="W4427" s="130"/>
      <c r="X4427" s="131"/>
      <c r="Y4427" s="131"/>
      <c r="Z4427" s="206"/>
      <c r="AA4427" s="134"/>
      <c r="AB4427" s="174">
        <f>IF(AC4427="totale",SUMIF(AA$7:AA4427,"somma",Z$7:Z4427)-SUMIF(AC$7:AC4426,"totale",AB$7:AB4426),0)</f>
        <v>0</v>
      </c>
      <c r="AC4427" s="134"/>
      <c r="AD4427" s="194">
        <f t="shared" si="292"/>
        <v>0</v>
      </c>
      <c r="AE4427" s="124" t="str">
        <f t="shared" si="291"/>
        <v/>
      </c>
      <c r="AF4427" s="195" t="str">
        <f t="shared" si="293"/>
        <v/>
      </c>
      <c r="AG4427" s="194" t="str">
        <f t="shared" si="294"/>
        <v/>
      </c>
      <c r="AH4427" s="194">
        <f>IF(AG4427="",0,IF(ISERROR(VLOOKUP(AG4427,AG$7:AG4426,1,FALSE)),1,0))</f>
        <v>0</v>
      </c>
      <c r="AI4427" s="194"/>
    </row>
    <row r="4428" spans="1:35" ht="16.5" customHeight="1">
      <c r="A4428" s="1"/>
      <c r="B4428" s="1"/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75">
        <f>IF(AND($X$5012&lt;&gt;" ",$X$5012&lt;&gt;0),IF(X4428=$X$5012,1+COUNTIF(U$7:U4427,"&gt;0"),0),0)</f>
        <v>0</v>
      </c>
      <c r="V4428" s="178" t="s">
        <v>4617</v>
      </c>
      <c r="W4428" s="130"/>
      <c r="X4428" s="131"/>
      <c r="Y4428" s="131"/>
      <c r="Z4428" s="206"/>
      <c r="AA4428" s="134"/>
      <c r="AB4428" s="174">
        <f>IF(AC4428="totale",SUMIF(AA$7:AA4428,"somma",Z$7:Z4428)-SUMIF(AC$7:AC4427,"totale",AB$7:AB4427),0)</f>
        <v>0</v>
      </c>
      <c r="AC4428" s="134"/>
      <c r="AD4428" s="194">
        <f t="shared" si="292"/>
        <v>0</v>
      </c>
      <c r="AE4428" s="124" t="str">
        <f t="shared" si="291"/>
        <v/>
      </c>
      <c r="AF4428" s="195" t="str">
        <f t="shared" si="293"/>
        <v/>
      </c>
      <c r="AG4428" s="194" t="str">
        <f t="shared" si="294"/>
        <v/>
      </c>
      <c r="AH4428" s="194">
        <f>IF(AG4428="",0,IF(ISERROR(VLOOKUP(AG4428,AG$7:AG4427,1,FALSE)),1,0))</f>
        <v>0</v>
      </c>
      <c r="AI4428" s="194"/>
    </row>
    <row r="4429" spans="1:35" ht="16.5" customHeight="1">
      <c r="A4429" s="1"/>
      <c r="B4429" s="1"/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75">
        <f>IF(AND($X$5012&lt;&gt;" ",$X$5012&lt;&gt;0),IF(X4429=$X$5012,1+COUNTIF(U$7:U4428,"&gt;0"),0),0)</f>
        <v>0</v>
      </c>
      <c r="V4429" s="178" t="s">
        <v>4618</v>
      </c>
      <c r="W4429" s="130"/>
      <c r="X4429" s="131"/>
      <c r="Y4429" s="131"/>
      <c r="Z4429" s="206"/>
      <c r="AA4429" s="134"/>
      <c r="AB4429" s="174">
        <f>IF(AC4429="totale",SUMIF(AA$7:AA4429,"somma",Z$7:Z4429)-SUMIF(AC$7:AC4428,"totale",AB$7:AB4428),0)</f>
        <v>0</v>
      </c>
      <c r="AC4429" s="134"/>
      <c r="AD4429" s="194">
        <f t="shared" si="292"/>
        <v>0</v>
      </c>
      <c r="AE4429" s="124" t="str">
        <f t="shared" si="291"/>
        <v/>
      </c>
      <c r="AF4429" s="195" t="str">
        <f t="shared" si="293"/>
        <v/>
      </c>
      <c r="AG4429" s="194" t="str">
        <f t="shared" si="294"/>
        <v/>
      </c>
      <c r="AH4429" s="194">
        <f>IF(AG4429="",0,IF(ISERROR(VLOOKUP(AG4429,AG$7:AG4428,1,FALSE)),1,0))</f>
        <v>0</v>
      </c>
      <c r="AI4429" s="194"/>
    </row>
    <row r="4430" spans="1:35" ht="16.5" customHeight="1">
      <c r="A4430" s="1"/>
      <c r="B4430" s="1"/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75">
        <f>IF(AND($X$5012&lt;&gt;" ",$X$5012&lt;&gt;0),IF(X4430=$X$5012,1+COUNTIF(U$7:U4429,"&gt;0"),0),0)</f>
        <v>0</v>
      </c>
      <c r="V4430" s="178" t="s">
        <v>4619</v>
      </c>
      <c r="W4430" s="130"/>
      <c r="X4430" s="131"/>
      <c r="Y4430" s="131"/>
      <c r="Z4430" s="206"/>
      <c r="AA4430" s="134"/>
      <c r="AB4430" s="174">
        <f>IF(AC4430="totale",SUMIF(AA$7:AA4430,"somma",Z$7:Z4430)-SUMIF(AC$7:AC4429,"totale",AB$7:AB4429),0)</f>
        <v>0</v>
      </c>
      <c r="AC4430" s="134"/>
      <c r="AD4430" s="194">
        <f t="shared" si="292"/>
        <v>0</v>
      </c>
      <c r="AE4430" s="124" t="str">
        <f t="shared" si="291"/>
        <v/>
      </c>
      <c r="AF4430" s="195" t="str">
        <f t="shared" si="293"/>
        <v/>
      </c>
      <c r="AG4430" s="194" t="str">
        <f t="shared" si="294"/>
        <v/>
      </c>
      <c r="AH4430" s="194">
        <f>IF(AG4430="",0,IF(ISERROR(VLOOKUP(AG4430,AG$7:AG4429,1,FALSE)),1,0))</f>
        <v>0</v>
      </c>
      <c r="AI4430" s="194"/>
    </row>
    <row r="4431" spans="1:35" ht="16.5" customHeight="1">
      <c r="A4431" s="1"/>
      <c r="B4431" s="1"/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75">
        <f>IF(AND($X$5012&lt;&gt;" ",$X$5012&lt;&gt;0),IF(X4431=$X$5012,1+COUNTIF(U$7:U4430,"&gt;0"),0),0)</f>
        <v>0</v>
      </c>
      <c r="V4431" s="178" t="s">
        <v>4620</v>
      </c>
      <c r="W4431" s="130"/>
      <c r="X4431" s="131"/>
      <c r="Y4431" s="131"/>
      <c r="Z4431" s="206"/>
      <c r="AA4431" s="134"/>
      <c r="AB4431" s="174">
        <f>IF(AC4431="totale",SUMIF(AA$7:AA4431,"somma",Z$7:Z4431)-SUMIF(AC$7:AC4430,"totale",AB$7:AB4430),0)</f>
        <v>0</v>
      </c>
      <c r="AC4431" s="134"/>
      <c r="AD4431" s="194">
        <f t="shared" si="292"/>
        <v>0</v>
      </c>
      <c r="AE4431" s="124" t="str">
        <f t="shared" si="291"/>
        <v/>
      </c>
      <c r="AF4431" s="195" t="str">
        <f t="shared" si="293"/>
        <v/>
      </c>
      <c r="AG4431" s="194" t="str">
        <f t="shared" si="294"/>
        <v/>
      </c>
      <c r="AH4431" s="194">
        <f>IF(AG4431="",0,IF(ISERROR(VLOOKUP(AG4431,AG$7:AG4430,1,FALSE)),1,0))</f>
        <v>0</v>
      </c>
      <c r="AI4431" s="194"/>
    </row>
    <row r="4432" spans="1:35" ht="16.5" customHeight="1">
      <c r="A4432" s="1"/>
      <c r="B4432" s="1"/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75">
        <f>IF(AND($X$5012&lt;&gt;" ",$X$5012&lt;&gt;0),IF(X4432=$X$5012,1+COUNTIF(U$7:U4431,"&gt;0"),0),0)</f>
        <v>0</v>
      </c>
      <c r="V4432" s="178" t="s">
        <v>4621</v>
      </c>
      <c r="W4432" s="130"/>
      <c r="X4432" s="131"/>
      <c r="Y4432" s="131"/>
      <c r="Z4432" s="206"/>
      <c r="AA4432" s="134"/>
      <c r="AB4432" s="174">
        <f>IF(AC4432="totale",SUMIF(AA$7:AA4432,"somma",Z$7:Z4432)-SUMIF(AC$7:AC4431,"totale",AB$7:AB4431),0)</f>
        <v>0</v>
      </c>
      <c r="AC4432" s="134"/>
      <c r="AD4432" s="194">
        <f t="shared" si="292"/>
        <v>0</v>
      </c>
      <c r="AE4432" s="124" t="str">
        <f t="shared" si="291"/>
        <v/>
      </c>
      <c r="AF4432" s="195" t="str">
        <f t="shared" si="293"/>
        <v/>
      </c>
      <c r="AG4432" s="194" t="str">
        <f t="shared" si="294"/>
        <v/>
      </c>
      <c r="AH4432" s="194">
        <f>IF(AG4432="",0,IF(ISERROR(VLOOKUP(AG4432,AG$7:AG4431,1,FALSE)),1,0))</f>
        <v>0</v>
      </c>
      <c r="AI4432" s="194"/>
    </row>
    <row r="4433" spans="1:35" ht="16.5" customHeight="1">
      <c r="A4433" s="1"/>
      <c r="B4433" s="1"/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175">
        <f>IF(AND($X$5012&lt;&gt;" ",$X$5012&lt;&gt;0),IF(X4433=$X$5012,1+COUNTIF(U$7:U4432,"&gt;0"),0),0)</f>
        <v>0</v>
      </c>
      <c r="V4433" s="178" t="s">
        <v>4622</v>
      </c>
      <c r="W4433" s="130"/>
      <c r="X4433" s="131"/>
      <c r="Y4433" s="131"/>
      <c r="Z4433" s="206"/>
      <c r="AA4433" s="134"/>
      <c r="AB4433" s="174">
        <f>IF(AC4433="totale",SUMIF(AA$7:AA4433,"somma",Z$7:Z4433)-SUMIF(AC$7:AC4432,"totale",AB$7:AB4432),0)</f>
        <v>0</v>
      </c>
      <c r="AC4433" s="134"/>
      <c r="AD4433" s="194">
        <f t="shared" si="292"/>
        <v>0</v>
      </c>
      <c r="AE4433" s="124" t="str">
        <f t="shared" si="291"/>
        <v/>
      </c>
      <c r="AF4433" s="195" t="str">
        <f t="shared" si="293"/>
        <v/>
      </c>
      <c r="AG4433" s="194" t="str">
        <f t="shared" si="294"/>
        <v/>
      </c>
      <c r="AH4433" s="194">
        <f>IF(AG4433="",0,IF(ISERROR(VLOOKUP(AG4433,AG$7:AG4432,1,FALSE)),1,0))</f>
        <v>0</v>
      </c>
      <c r="AI4433" s="194"/>
    </row>
    <row r="4434" spans="1:35" ht="16.5" customHeight="1">
      <c r="A4434" s="1"/>
      <c r="B4434" s="1"/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R4434" s="1"/>
      <c r="S4434" s="1"/>
      <c r="T4434" s="1"/>
      <c r="U4434" s="175">
        <f>IF(AND($X$5012&lt;&gt;" ",$X$5012&lt;&gt;0),IF(X4434=$X$5012,1+COUNTIF(U$7:U4433,"&gt;0"),0),0)</f>
        <v>0</v>
      </c>
      <c r="V4434" s="178" t="s">
        <v>4623</v>
      </c>
      <c r="W4434" s="130"/>
      <c r="X4434" s="131"/>
      <c r="Y4434" s="131"/>
      <c r="Z4434" s="206"/>
      <c r="AA4434" s="134"/>
      <c r="AB4434" s="174">
        <f>IF(AC4434="totale",SUMIF(AA$7:AA4434,"somma",Z$7:Z4434)-SUMIF(AC$7:AC4433,"totale",AB$7:AB4433),0)</f>
        <v>0</v>
      </c>
      <c r="AC4434" s="134"/>
      <c r="AD4434" s="194">
        <f t="shared" si="292"/>
        <v>0</v>
      </c>
      <c r="AE4434" s="124" t="str">
        <f t="shared" si="291"/>
        <v/>
      </c>
      <c r="AF4434" s="195" t="str">
        <f t="shared" si="293"/>
        <v/>
      </c>
      <c r="AG4434" s="194" t="str">
        <f t="shared" si="294"/>
        <v/>
      </c>
      <c r="AH4434" s="194">
        <f>IF(AG4434="",0,IF(ISERROR(VLOOKUP(AG4434,AG$7:AG4433,1,FALSE)),1,0))</f>
        <v>0</v>
      </c>
      <c r="AI4434" s="194"/>
    </row>
    <row r="4435" spans="1:35" ht="16.5" customHeight="1">
      <c r="A4435" s="1"/>
      <c r="B4435" s="1"/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75">
        <f>IF(AND($X$5012&lt;&gt;" ",$X$5012&lt;&gt;0),IF(X4435=$X$5012,1+COUNTIF(U$7:U4434,"&gt;0"),0),0)</f>
        <v>0</v>
      </c>
      <c r="V4435" s="178" t="s">
        <v>4624</v>
      </c>
      <c r="W4435" s="130"/>
      <c r="X4435" s="131"/>
      <c r="Y4435" s="131"/>
      <c r="Z4435" s="206"/>
      <c r="AA4435" s="134"/>
      <c r="AB4435" s="174">
        <f>IF(AC4435="totale",SUMIF(AA$7:AA4435,"somma",Z$7:Z4435)-SUMIF(AC$7:AC4434,"totale",AB$7:AB4434),0)</f>
        <v>0</v>
      </c>
      <c r="AC4435" s="134"/>
      <c r="AD4435" s="194">
        <f t="shared" si="292"/>
        <v>0</v>
      </c>
      <c r="AE4435" s="124" t="str">
        <f t="shared" si="291"/>
        <v/>
      </c>
      <c r="AF4435" s="195" t="str">
        <f t="shared" si="293"/>
        <v/>
      </c>
      <c r="AG4435" s="194" t="str">
        <f t="shared" si="294"/>
        <v/>
      </c>
      <c r="AH4435" s="194">
        <f>IF(AG4435="",0,IF(ISERROR(VLOOKUP(AG4435,AG$7:AG4434,1,FALSE)),1,0))</f>
        <v>0</v>
      </c>
      <c r="AI4435" s="194"/>
    </row>
    <row r="4436" spans="1:35" ht="16.5" customHeight="1">
      <c r="A4436" s="1"/>
      <c r="B4436" s="1"/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  <c r="Q4436" s="1"/>
      <c r="R4436" s="1"/>
      <c r="S4436" s="1"/>
      <c r="T4436" s="1"/>
      <c r="U4436" s="175">
        <f>IF(AND($X$5012&lt;&gt;" ",$X$5012&lt;&gt;0),IF(X4436=$X$5012,1+COUNTIF(U$7:U4435,"&gt;0"),0),0)</f>
        <v>0</v>
      </c>
      <c r="V4436" s="178" t="s">
        <v>4625</v>
      </c>
      <c r="W4436" s="130"/>
      <c r="X4436" s="131"/>
      <c r="Y4436" s="131"/>
      <c r="Z4436" s="206"/>
      <c r="AA4436" s="134"/>
      <c r="AB4436" s="174">
        <f>IF(AC4436="totale",SUMIF(AA$7:AA4436,"somma",Z$7:Z4436)-SUMIF(AC$7:AC4435,"totale",AB$7:AB4435),0)</f>
        <v>0</v>
      </c>
      <c r="AC4436" s="134"/>
      <c r="AD4436" s="194">
        <f t="shared" si="292"/>
        <v>0</v>
      </c>
      <c r="AE4436" s="124" t="str">
        <f t="shared" si="291"/>
        <v/>
      </c>
      <c r="AF4436" s="195" t="str">
        <f t="shared" si="293"/>
        <v/>
      </c>
      <c r="AG4436" s="194" t="str">
        <f t="shared" si="294"/>
        <v/>
      </c>
      <c r="AH4436" s="194">
        <f>IF(AG4436="",0,IF(ISERROR(VLOOKUP(AG4436,AG$7:AG4435,1,FALSE)),1,0))</f>
        <v>0</v>
      </c>
      <c r="AI4436" s="194"/>
    </row>
    <row r="4437" spans="1:35" ht="16.5" customHeight="1">
      <c r="A4437" s="1"/>
      <c r="B4437" s="1"/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75">
        <f>IF(AND($X$5012&lt;&gt;" ",$X$5012&lt;&gt;0),IF(X4437=$X$5012,1+COUNTIF(U$7:U4436,"&gt;0"),0),0)</f>
        <v>0</v>
      </c>
      <c r="V4437" s="178" t="s">
        <v>4626</v>
      </c>
      <c r="W4437" s="130"/>
      <c r="X4437" s="131"/>
      <c r="Y4437" s="131"/>
      <c r="Z4437" s="206"/>
      <c r="AA4437" s="134"/>
      <c r="AB4437" s="174">
        <f>IF(AC4437="totale",SUMIF(AA$7:AA4437,"somma",Z$7:Z4437)-SUMIF(AC$7:AC4436,"totale",AB$7:AB4436),0)</f>
        <v>0</v>
      </c>
      <c r="AC4437" s="134"/>
      <c r="AD4437" s="194">
        <f t="shared" si="292"/>
        <v>0</v>
      </c>
      <c r="AE4437" s="124" t="str">
        <f t="shared" si="291"/>
        <v/>
      </c>
      <c r="AF4437" s="195" t="str">
        <f t="shared" si="293"/>
        <v/>
      </c>
      <c r="AG4437" s="194" t="str">
        <f t="shared" si="294"/>
        <v/>
      </c>
      <c r="AH4437" s="194">
        <f>IF(AG4437="",0,IF(ISERROR(VLOOKUP(AG4437,AG$7:AG4436,1,FALSE)),1,0))</f>
        <v>0</v>
      </c>
      <c r="AI4437" s="194"/>
    </row>
    <row r="4438" spans="1:35" ht="16.5" customHeight="1">
      <c r="A4438" s="1"/>
      <c r="B4438" s="1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75">
        <f>IF(AND($X$5012&lt;&gt;" ",$X$5012&lt;&gt;0),IF(X4438=$X$5012,1+COUNTIF(U$7:U4437,"&gt;0"),0),0)</f>
        <v>0</v>
      </c>
      <c r="V4438" s="178" t="s">
        <v>4627</v>
      </c>
      <c r="W4438" s="130"/>
      <c r="X4438" s="131"/>
      <c r="Y4438" s="131"/>
      <c r="Z4438" s="206"/>
      <c r="AA4438" s="134"/>
      <c r="AB4438" s="174">
        <f>IF(AC4438="totale",SUMIF(AA$7:AA4438,"somma",Z$7:Z4438)-SUMIF(AC$7:AC4437,"totale",AB$7:AB4437),0)</f>
        <v>0</v>
      </c>
      <c r="AC4438" s="134"/>
      <c r="AD4438" s="194">
        <f t="shared" si="292"/>
        <v>0</v>
      </c>
      <c r="AE4438" s="124" t="str">
        <f t="shared" si="291"/>
        <v/>
      </c>
      <c r="AF4438" s="195" t="str">
        <f t="shared" si="293"/>
        <v/>
      </c>
      <c r="AG4438" s="194" t="str">
        <f t="shared" si="294"/>
        <v/>
      </c>
      <c r="AH4438" s="194">
        <f>IF(AG4438="",0,IF(ISERROR(VLOOKUP(AG4438,AG$7:AG4437,1,FALSE)),1,0))</f>
        <v>0</v>
      </c>
      <c r="AI4438" s="194"/>
    </row>
    <row r="4439" spans="1:35" ht="16.5" customHeight="1">
      <c r="A4439" s="1"/>
      <c r="B4439" s="1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75">
        <f>IF(AND($X$5012&lt;&gt;" ",$X$5012&lt;&gt;0),IF(X4439=$X$5012,1+COUNTIF(U$7:U4438,"&gt;0"),0),0)</f>
        <v>0</v>
      </c>
      <c r="V4439" s="178" t="s">
        <v>4628</v>
      </c>
      <c r="W4439" s="130"/>
      <c r="X4439" s="131"/>
      <c r="Y4439" s="131"/>
      <c r="Z4439" s="206"/>
      <c r="AA4439" s="134"/>
      <c r="AB4439" s="174">
        <f>IF(AC4439="totale",SUMIF(AA$7:AA4439,"somma",Z$7:Z4439)-SUMIF(AC$7:AC4438,"totale",AB$7:AB4438),0)</f>
        <v>0</v>
      </c>
      <c r="AC4439" s="134"/>
      <c r="AD4439" s="194">
        <f t="shared" si="292"/>
        <v>0</v>
      </c>
      <c r="AE4439" s="124" t="str">
        <f t="shared" si="291"/>
        <v/>
      </c>
      <c r="AF4439" s="195" t="str">
        <f t="shared" si="293"/>
        <v/>
      </c>
      <c r="AG4439" s="194" t="str">
        <f t="shared" si="294"/>
        <v/>
      </c>
      <c r="AH4439" s="194">
        <f>IF(AG4439="",0,IF(ISERROR(VLOOKUP(AG4439,AG$7:AG4438,1,FALSE)),1,0))</f>
        <v>0</v>
      </c>
      <c r="AI4439" s="194"/>
    </row>
    <row r="4440" spans="1:35" ht="16.5" customHeight="1">
      <c r="A4440" s="1"/>
      <c r="B4440" s="1"/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75">
        <f>IF(AND($X$5012&lt;&gt;" ",$X$5012&lt;&gt;0),IF(X4440=$X$5012,1+COUNTIF(U$7:U4439,"&gt;0"),0),0)</f>
        <v>0</v>
      </c>
      <c r="V4440" s="178" t="s">
        <v>4629</v>
      </c>
      <c r="W4440" s="130"/>
      <c r="X4440" s="131"/>
      <c r="Y4440" s="131"/>
      <c r="Z4440" s="206"/>
      <c r="AA4440" s="134"/>
      <c r="AB4440" s="174">
        <f>IF(AC4440="totale",SUMIF(AA$7:AA4440,"somma",Z$7:Z4440)-SUMIF(AC$7:AC4439,"totale",AB$7:AB4439),0)</f>
        <v>0</v>
      </c>
      <c r="AC4440" s="134"/>
      <c r="AD4440" s="194">
        <f t="shared" si="292"/>
        <v>0</v>
      </c>
      <c r="AE4440" s="124" t="str">
        <f t="shared" si="291"/>
        <v/>
      </c>
      <c r="AF4440" s="195" t="str">
        <f t="shared" si="293"/>
        <v/>
      </c>
      <c r="AG4440" s="194" t="str">
        <f t="shared" si="294"/>
        <v/>
      </c>
      <c r="AH4440" s="194">
        <f>IF(AG4440="",0,IF(ISERROR(VLOOKUP(AG4440,AG$7:AG4439,1,FALSE)),1,0))</f>
        <v>0</v>
      </c>
      <c r="AI4440" s="194"/>
    </row>
    <row r="4441" spans="1:35" ht="16.5" customHeight="1">
      <c r="A4441" s="1"/>
      <c r="B4441" s="1"/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75">
        <f>IF(AND($X$5012&lt;&gt;" ",$X$5012&lt;&gt;0),IF(X4441=$X$5012,1+COUNTIF(U$7:U4440,"&gt;0"),0),0)</f>
        <v>0</v>
      </c>
      <c r="V4441" s="178" t="s">
        <v>4630</v>
      </c>
      <c r="W4441" s="130"/>
      <c r="X4441" s="131"/>
      <c r="Y4441" s="131"/>
      <c r="Z4441" s="206"/>
      <c r="AA4441" s="134"/>
      <c r="AB4441" s="174">
        <f>IF(AC4441="totale",SUMIF(AA$7:AA4441,"somma",Z$7:Z4441)-SUMIF(AC$7:AC4440,"totale",AB$7:AB4440),0)</f>
        <v>0</v>
      </c>
      <c r="AC4441" s="134"/>
      <c r="AD4441" s="194">
        <f t="shared" si="292"/>
        <v>0</v>
      </c>
      <c r="AE4441" s="124" t="str">
        <f t="shared" si="291"/>
        <v/>
      </c>
      <c r="AF4441" s="195" t="str">
        <f t="shared" si="293"/>
        <v/>
      </c>
      <c r="AG4441" s="194" t="str">
        <f t="shared" si="294"/>
        <v/>
      </c>
      <c r="AH4441" s="194">
        <f>IF(AG4441="",0,IF(ISERROR(VLOOKUP(AG4441,AG$7:AG4440,1,FALSE)),1,0))</f>
        <v>0</v>
      </c>
      <c r="AI4441" s="194"/>
    </row>
    <row r="4442" spans="1:35" ht="16.5" customHeight="1">
      <c r="A4442" s="1"/>
      <c r="B4442" s="1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R4442" s="1"/>
      <c r="S4442" s="1"/>
      <c r="T4442" s="1"/>
      <c r="U4442" s="175">
        <f>IF(AND($X$5012&lt;&gt;" ",$X$5012&lt;&gt;0),IF(X4442=$X$5012,1+COUNTIF(U$7:U4441,"&gt;0"),0),0)</f>
        <v>0</v>
      </c>
      <c r="V4442" s="178" t="s">
        <v>4631</v>
      </c>
      <c r="W4442" s="130"/>
      <c r="X4442" s="131"/>
      <c r="Y4442" s="131"/>
      <c r="Z4442" s="206"/>
      <c r="AA4442" s="134"/>
      <c r="AB4442" s="174">
        <f>IF(AC4442="totale",SUMIF(AA$7:AA4442,"somma",Z$7:Z4442)-SUMIF(AC$7:AC4441,"totale",AB$7:AB4441),0)</f>
        <v>0</v>
      </c>
      <c r="AC4442" s="134"/>
      <c r="AD4442" s="194">
        <f t="shared" si="292"/>
        <v>0</v>
      </c>
      <c r="AE4442" s="124" t="str">
        <f t="shared" si="291"/>
        <v/>
      </c>
      <c r="AF4442" s="195" t="str">
        <f t="shared" si="293"/>
        <v/>
      </c>
      <c r="AG4442" s="194" t="str">
        <f t="shared" si="294"/>
        <v/>
      </c>
      <c r="AH4442" s="194">
        <f>IF(AG4442="",0,IF(ISERROR(VLOOKUP(AG4442,AG$7:AG4441,1,FALSE)),1,0))</f>
        <v>0</v>
      </c>
      <c r="AI4442" s="194"/>
    </row>
    <row r="4443" spans="1:35" ht="16.5" customHeight="1">
      <c r="A4443" s="1"/>
      <c r="B4443" s="1"/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R4443" s="1"/>
      <c r="S4443" s="1"/>
      <c r="T4443" s="1"/>
      <c r="U4443" s="175">
        <f>IF(AND($X$5012&lt;&gt;" ",$X$5012&lt;&gt;0),IF(X4443=$X$5012,1+COUNTIF(U$7:U4442,"&gt;0"),0),0)</f>
        <v>0</v>
      </c>
      <c r="V4443" s="178" t="s">
        <v>4632</v>
      </c>
      <c r="W4443" s="130"/>
      <c r="X4443" s="131"/>
      <c r="Y4443" s="131"/>
      <c r="Z4443" s="206"/>
      <c r="AA4443" s="134"/>
      <c r="AB4443" s="174">
        <f>IF(AC4443="totale",SUMIF(AA$7:AA4443,"somma",Z$7:Z4443)-SUMIF(AC$7:AC4442,"totale",AB$7:AB4442),0)</f>
        <v>0</v>
      </c>
      <c r="AC4443" s="134"/>
      <c r="AD4443" s="194">
        <f t="shared" si="292"/>
        <v>0</v>
      </c>
      <c r="AE4443" s="124" t="str">
        <f t="shared" si="291"/>
        <v/>
      </c>
      <c r="AF4443" s="195" t="str">
        <f t="shared" si="293"/>
        <v/>
      </c>
      <c r="AG4443" s="194" t="str">
        <f t="shared" si="294"/>
        <v/>
      </c>
      <c r="AH4443" s="194">
        <f>IF(AG4443="",0,IF(ISERROR(VLOOKUP(AG4443,AG$7:AG4442,1,FALSE)),1,0))</f>
        <v>0</v>
      </c>
      <c r="AI4443" s="194"/>
    </row>
    <row r="4444" spans="1:35" ht="16.5" customHeight="1">
      <c r="A4444" s="1"/>
      <c r="B4444" s="1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R4444" s="1"/>
      <c r="S4444" s="1"/>
      <c r="T4444" s="1"/>
      <c r="U4444" s="175">
        <f>IF(AND($X$5012&lt;&gt;" ",$X$5012&lt;&gt;0),IF(X4444=$X$5012,1+COUNTIF(U$7:U4443,"&gt;0"),0),0)</f>
        <v>0</v>
      </c>
      <c r="V4444" s="178" t="s">
        <v>4633</v>
      </c>
      <c r="W4444" s="130"/>
      <c r="X4444" s="131"/>
      <c r="Y4444" s="131"/>
      <c r="Z4444" s="206"/>
      <c r="AA4444" s="134"/>
      <c r="AB4444" s="174">
        <f>IF(AC4444="totale",SUMIF(AA$7:AA4444,"somma",Z$7:Z4444)-SUMIF(AC$7:AC4443,"totale",AB$7:AB4443),0)</f>
        <v>0</v>
      </c>
      <c r="AC4444" s="134"/>
      <c r="AD4444" s="194">
        <f t="shared" si="292"/>
        <v>0</v>
      </c>
      <c r="AE4444" s="124" t="str">
        <f t="shared" si="291"/>
        <v/>
      </c>
      <c r="AF4444" s="195" t="str">
        <f t="shared" si="293"/>
        <v/>
      </c>
      <c r="AG4444" s="194" t="str">
        <f t="shared" si="294"/>
        <v/>
      </c>
      <c r="AH4444" s="194">
        <f>IF(AG4444="",0,IF(ISERROR(VLOOKUP(AG4444,AG$7:AG4443,1,FALSE)),1,0))</f>
        <v>0</v>
      </c>
      <c r="AI4444" s="194"/>
    </row>
    <row r="4445" spans="1:35" ht="16.5" customHeight="1">
      <c r="A4445" s="1"/>
      <c r="B4445" s="1"/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  <c r="Q4445" s="1"/>
      <c r="R4445" s="1"/>
      <c r="S4445" s="1"/>
      <c r="T4445" s="1"/>
      <c r="U4445" s="175">
        <f>IF(AND($X$5012&lt;&gt;" ",$X$5012&lt;&gt;0),IF(X4445=$X$5012,1+COUNTIF(U$7:U4444,"&gt;0"),0),0)</f>
        <v>0</v>
      </c>
      <c r="V4445" s="178" t="s">
        <v>4634</v>
      </c>
      <c r="W4445" s="130"/>
      <c r="X4445" s="131"/>
      <c r="Y4445" s="131"/>
      <c r="Z4445" s="206"/>
      <c r="AA4445" s="134"/>
      <c r="AB4445" s="174">
        <f>IF(AC4445="totale",SUMIF(AA$7:AA4445,"somma",Z$7:Z4445)-SUMIF(AC$7:AC4444,"totale",AB$7:AB4444),0)</f>
        <v>0</v>
      </c>
      <c r="AC4445" s="134"/>
      <c r="AD4445" s="194">
        <f t="shared" si="292"/>
        <v>0</v>
      </c>
      <c r="AE4445" s="124" t="str">
        <f t="shared" si="291"/>
        <v/>
      </c>
      <c r="AF4445" s="195" t="str">
        <f t="shared" si="293"/>
        <v/>
      </c>
      <c r="AG4445" s="194" t="str">
        <f t="shared" si="294"/>
        <v/>
      </c>
      <c r="AH4445" s="194">
        <f>IF(AG4445="",0,IF(ISERROR(VLOOKUP(AG4445,AG$7:AG4444,1,FALSE)),1,0))</f>
        <v>0</v>
      </c>
      <c r="AI4445" s="194"/>
    </row>
    <row r="4446" spans="1:35" ht="16.5" customHeight="1">
      <c r="A4446" s="1"/>
      <c r="B4446" s="1"/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  <c r="Q4446" s="1"/>
      <c r="R4446" s="1"/>
      <c r="S4446" s="1"/>
      <c r="T4446" s="1"/>
      <c r="U4446" s="175">
        <f>IF(AND($X$5012&lt;&gt;" ",$X$5012&lt;&gt;0),IF(X4446=$X$5012,1+COUNTIF(U$7:U4445,"&gt;0"),0),0)</f>
        <v>0</v>
      </c>
      <c r="V4446" s="178" t="s">
        <v>4635</v>
      </c>
      <c r="W4446" s="130"/>
      <c r="X4446" s="131"/>
      <c r="Y4446" s="131"/>
      <c r="Z4446" s="206"/>
      <c r="AA4446" s="134"/>
      <c r="AB4446" s="174">
        <f>IF(AC4446="totale",SUMIF(AA$7:AA4446,"somma",Z$7:Z4446)-SUMIF(AC$7:AC4445,"totale",AB$7:AB4445),0)</f>
        <v>0</v>
      </c>
      <c r="AC4446" s="134"/>
      <c r="AD4446" s="194">
        <f t="shared" si="292"/>
        <v>0</v>
      </c>
      <c r="AE4446" s="124" t="str">
        <f t="shared" si="291"/>
        <v/>
      </c>
      <c r="AF4446" s="195" t="str">
        <f t="shared" si="293"/>
        <v/>
      </c>
      <c r="AG4446" s="194" t="str">
        <f t="shared" si="294"/>
        <v/>
      </c>
      <c r="AH4446" s="194">
        <f>IF(AG4446="",0,IF(ISERROR(VLOOKUP(AG4446,AG$7:AG4445,1,FALSE)),1,0))</f>
        <v>0</v>
      </c>
      <c r="AI4446" s="194"/>
    </row>
    <row r="4447" spans="1:35" ht="16.5" customHeight="1">
      <c r="A4447" s="1"/>
      <c r="B4447" s="1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  <c r="Q4447" s="1"/>
      <c r="R4447" s="1"/>
      <c r="S4447" s="1"/>
      <c r="T4447" s="1"/>
      <c r="U4447" s="175">
        <f>IF(AND($X$5012&lt;&gt;" ",$X$5012&lt;&gt;0),IF(X4447=$X$5012,1+COUNTIF(U$7:U4446,"&gt;0"),0),0)</f>
        <v>0</v>
      </c>
      <c r="V4447" s="178" t="s">
        <v>4636</v>
      </c>
      <c r="W4447" s="130"/>
      <c r="X4447" s="131"/>
      <c r="Y4447" s="131"/>
      <c r="Z4447" s="206"/>
      <c r="AA4447" s="134"/>
      <c r="AB4447" s="174">
        <f>IF(AC4447="totale",SUMIF(AA$7:AA4447,"somma",Z$7:Z4447)-SUMIF(AC$7:AC4446,"totale",AB$7:AB4446),0)</f>
        <v>0</v>
      </c>
      <c r="AC4447" s="134"/>
      <c r="AD4447" s="194">
        <f t="shared" si="292"/>
        <v>0</v>
      </c>
      <c r="AE4447" s="124" t="str">
        <f t="shared" si="291"/>
        <v/>
      </c>
      <c r="AF4447" s="195" t="str">
        <f t="shared" si="293"/>
        <v/>
      </c>
      <c r="AG4447" s="194" t="str">
        <f t="shared" si="294"/>
        <v/>
      </c>
      <c r="AH4447" s="194">
        <f>IF(AG4447="",0,IF(ISERROR(VLOOKUP(AG4447,AG$7:AG4446,1,FALSE)),1,0))</f>
        <v>0</v>
      </c>
      <c r="AI4447" s="194"/>
    </row>
    <row r="4448" spans="1:35" ht="16.5" customHeight="1">
      <c r="A4448" s="1"/>
      <c r="B4448" s="1"/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/>
      <c r="R4448" s="1"/>
      <c r="S4448" s="1"/>
      <c r="T4448" s="1"/>
      <c r="U4448" s="175">
        <f>IF(AND($X$5012&lt;&gt;" ",$X$5012&lt;&gt;0),IF(X4448=$X$5012,1+COUNTIF(U$7:U4447,"&gt;0"),0),0)</f>
        <v>0</v>
      </c>
      <c r="V4448" s="178" t="s">
        <v>4637</v>
      </c>
      <c r="W4448" s="130"/>
      <c r="X4448" s="131"/>
      <c r="Y4448" s="131"/>
      <c r="Z4448" s="206"/>
      <c r="AA4448" s="134"/>
      <c r="AB4448" s="174">
        <f>IF(AC4448="totale",SUMIF(AA$7:AA4448,"somma",Z$7:Z4448)-SUMIF(AC$7:AC4447,"totale",AB$7:AB4447),0)</f>
        <v>0</v>
      </c>
      <c r="AC4448" s="134"/>
      <c r="AD4448" s="194">
        <f t="shared" si="292"/>
        <v>0</v>
      </c>
      <c r="AE4448" s="124" t="str">
        <f t="shared" si="291"/>
        <v/>
      </c>
      <c r="AF4448" s="195" t="str">
        <f t="shared" si="293"/>
        <v/>
      </c>
      <c r="AG4448" s="194" t="str">
        <f t="shared" si="294"/>
        <v/>
      </c>
      <c r="AH4448" s="194">
        <f>IF(AG4448="",0,IF(ISERROR(VLOOKUP(AG4448,AG$7:AG4447,1,FALSE)),1,0))</f>
        <v>0</v>
      </c>
      <c r="AI4448" s="194"/>
    </row>
    <row r="4449" spans="1:35" ht="16.5" customHeight="1">
      <c r="A4449" s="1"/>
      <c r="B4449" s="1"/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75">
        <f>IF(AND($X$5012&lt;&gt;" ",$X$5012&lt;&gt;0),IF(X4449=$X$5012,1+COUNTIF(U$7:U4448,"&gt;0"),0),0)</f>
        <v>0</v>
      </c>
      <c r="V4449" s="178" t="s">
        <v>4638</v>
      </c>
      <c r="W4449" s="130"/>
      <c r="X4449" s="131"/>
      <c r="Y4449" s="131"/>
      <c r="Z4449" s="206"/>
      <c r="AA4449" s="134"/>
      <c r="AB4449" s="174">
        <f>IF(AC4449="totale",SUMIF(AA$7:AA4449,"somma",Z$7:Z4449)-SUMIF(AC$7:AC4448,"totale",AB$7:AB4448),0)</f>
        <v>0</v>
      </c>
      <c r="AC4449" s="134"/>
      <c r="AD4449" s="194">
        <f t="shared" si="292"/>
        <v>0</v>
      </c>
      <c r="AE4449" s="124" t="str">
        <f t="shared" si="291"/>
        <v/>
      </c>
      <c r="AF4449" s="195" t="str">
        <f t="shared" si="293"/>
        <v/>
      </c>
      <c r="AG4449" s="194" t="str">
        <f t="shared" si="294"/>
        <v/>
      </c>
      <c r="AH4449" s="194">
        <f>IF(AG4449="",0,IF(ISERROR(VLOOKUP(AG4449,AG$7:AG4448,1,FALSE)),1,0))</f>
        <v>0</v>
      </c>
      <c r="AI4449" s="194"/>
    </row>
    <row r="4450" spans="1:35" ht="16.5" customHeight="1">
      <c r="A4450" s="1"/>
      <c r="B4450" s="1"/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  <c r="Q4450" s="1"/>
      <c r="R4450" s="1"/>
      <c r="S4450" s="1"/>
      <c r="T4450" s="1"/>
      <c r="U4450" s="175">
        <f>IF(AND($X$5012&lt;&gt;" ",$X$5012&lt;&gt;0),IF(X4450=$X$5012,1+COUNTIF(U$7:U4449,"&gt;0"),0),0)</f>
        <v>0</v>
      </c>
      <c r="V4450" s="178" t="s">
        <v>4639</v>
      </c>
      <c r="W4450" s="130"/>
      <c r="X4450" s="131"/>
      <c r="Y4450" s="131"/>
      <c r="Z4450" s="206"/>
      <c r="AA4450" s="134"/>
      <c r="AB4450" s="174">
        <f>IF(AC4450="totale",SUMIF(AA$7:AA4450,"somma",Z$7:Z4450)-SUMIF(AC$7:AC4449,"totale",AB$7:AB4449),0)</f>
        <v>0</v>
      </c>
      <c r="AC4450" s="134"/>
      <c r="AD4450" s="194">
        <f t="shared" si="292"/>
        <v>0</v>
      </c>
      <c r="AE4450" s="124" t="str">
        <f t="shared" si="291"/>
        <v/>
      </c>
      <c r="AF4450" s="195" t="str">
        <f t="shared" si="293"/>
        <v/>
      </c>
      <c r="AG4450" s="194" t="str">
        <f t="shared" si="294"/>
        <v/>
      </c>
      <c r="AH4450" s="194">
        <f>IF(AG4450="",0,IF(ISERROR(VLOOKUP(AG4450,AG$7:AG4449,1,FALSE)),1,0))</f>
        <v>0</v>
      </c>
      <c r="AI4450" s="194"/>
    </row>
    <row r="4451" spans="1:35" ht="16.5" customHeight="1">
      <c r="A4451" s="1"/>
      <c r="B4451" s="1"/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  <c r="Q4451" s="1"/>
      <c r="R4451" s="1"/>
      <c r="S4451" s="1"/>
      <c r="T4451" s="1"/>
      <c r="U4451" s="175">
        <f>IF(AND($X$5012&lt;&gt;" ",$X$5012&lt;&gt;0),IF(X4451=$X$5012,1+COUNTIF(U$7:U4450,"&gt;0"),0),0)</f>
        <v>0</v>
      </c>
      <c r="V4451" s="178" t="s">
        <v>4640</v>
      </c>
      <c r="W4451" s="130"/>
      <c r="X4451" s="131"/>
      <c r="Y4451" s="131"/>
      <c r="Z4451" s="206"/>
      <c r="AA4451" s="134"/>
      <c r="AB4451" s="174">
        <f>IF(AC4451="totale",SUMIF(AA$7:AA4451,"somma",Z$7:Z4451)-SUMIF(AC$7:AC4450,"totale",AB$7:AB4450),0)</f>
        <v>0</v>
      </c>
      <c r="AC4451" s="134"/>
      <c r="AD4451" s="194">
        <f t="shared" si="292"/>
        <v>0</v>
      </c>
      <c r="AE4451" s="124" t="str">
        <f t="shared" si="291"/>
        <v/>
      </c>
      <c r="AF4451" s="195" t="str">
        <f t="shared" si="293"/>
        <v/>
      </c>
      <c r="AG4451" s="194" t="str">
        <f t="shared" si="294"/>
        <v/>
      </c>
      <c r="AH4451" s="194">
        <f>IF(AG4451="",0,IF(ISERROR(VLOOKUP(AG4451,AG$7:AG4450,1,FALSE)),1,0))</f>
        <v>0</v>
      </c>
      <c r="AI4451" s="194"/>
    </row>
    <row r="4452" spans="1:35" ht="16.5" customHeight="1">
      <c r="A4452" s="1"/>
      <c r="B4452" s="1"/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  <c r="Q4452" s="1"/>
      <c r="R4452" s="1"/>
      <c r="S4452" s="1"/>
      <c r="T4452" s="1"/>
      <c r="U4452" s="175">
        <f>IF(AND($X$5012&lt;&gt;" ",$X$5012&lt;&gt;0),IF(X4452=$X$5012,1+COUNTIF(U$7:U4451,"&gt;0"),0),0)</f>
        <v>0</v>
      </c>
      <c r="V4452" s="178" t="s">
        <v>4641</v>
      </c>
      <c r="W4452" s="130"/>
      <c r="X4452" s="131"/>
      <c r="Y4452" s="131"/>
      <c r="Z4452" s="206"/>
      <c r="AA4452" s="134"/>
      <c r="AB4452" s="174">
        <f>IF(AC4452="totale",SUMIF(AA$7:AA4452,"somma",Z$7:Z4452)-SUMIF(AC$7:AC4451,"totale",AB$7:AB4451),0)</f>
        <v>0</v>
      </c>
      <c r="AC4452" s="134"/>
      <c r="AD4452" s="194">
        <f t="shared" si="292"/>
        <v>0</v>
      </c>
      <c r="AE4452" s="124" t="str">
        <f t="shared" si="291"/>
        <v/>
      </c>
      <c r="AF4452" s="195" t="str">
        <f t="shared" si="293"/>
        <v/>
      </c>
      <c r="AG4452" s="194" t="str">
        <f t="shared" si="294"/>
        <v/>
      </c>
      <c r="AH4452" s="194">
        <f>IF(AG4452="",0,IF(ISERROR(VLOOKUP(AG4452,AG$7:AG4451,1,FALSE)),1,0))</f>
        <v>0</v>
      </c>
      <c r="AI4452" s="194"/>
    </row>
    <row r="4453" spans="1:35" ht="16.5" customHeight="1">
      <c r="A4453" s="1"/>
      <c r="B4453" s="1"/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  <c r="Q4453" s="1"/>
      <c r="R4453" s="1"/>
      <c r="S4453" s="1"/>
      <c r="T4453" s="1"/>
      <c r="U4453" s="175">
        <f>IF(AND($X$5012&lt;&gt;" ",$X$5012&lt;&gt;0),IF(X4453=$X$5012,1+COUNTIF(U$7:U4452,"&gt;0"),0),0)</f>
        <v>0</v>
      </c>
      <c r="V4453" s="178" t="s">
        <v>4642</v>
      </c>
      <c r="W4453" s="130"/>
      <c r="X4453" s="131"/>
      <c r="Y4453" s="131"/>
      <c r="Z4453" s="206"/>
      <c r="AA4453" s="134"/>
      <c r="AB4453" s="174">
        <f>IF(AC4453="totale",SUMIF(AA$7:AA4453,"somma",Z$7:Z4453)-SUMIF(AC$7:AC4452,"totale",AB$7:AB4452),0)</f>
        <v>0</v>
      </c>
      <c r="AC4453" s="134"/>
      <c r="AD4453" s="194">
        <f t="shared" si="292"/>
        <v>0</v>
      </c>
      <c r="AE4453" s="124" t="str">
        <f t="shared" si="291"/>
        <v/>
      </c>
      <c r="AF4453" s="195" t="str">
        <f t="shared" si="293"/>
        <v/>
      </c>
      <c r="AG4453" s="194" t="str">
        <f t="shared" si="294"/>
        <v/>
      </c>
      <c r="AH4453" s="194">
        <f>IF(AG4453="",0,IF(ISERROR(VLOOKUP(AG4453,AG$7:AG4452,1,FALSE)),1,0))</f>
        <v>0</v>
      </c>
      <c r="AI4453" s="194"/>
    </row>
    <row r="4454" spans="1:35" ht="16.5" customHeight="1">
      <c r="A4454" s="1"/>
      <c r="B4454" s="1"/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  <c r="Q4454" s="1"/>
      <c r="R4454" s="1"/>
      <c r="S4454" s="1"/>
      <c r="T4454" s="1"/>
      <c r="U4454" s="175">
        <f>IF(AND($X$5012&lt;&gt;" ",$X$5012&lt;&gt;0),IF(X4454=$X$5012,1+COUNTIF(U$7:U4453,"&gt;0"),0),0)</f>
        <v>0</v>
      </c>
      <c r="V4454" s="178" t="s">
        <v>4643</v>
      </c>
      <c r="W4454" s="130"/>
      <c r="X4454" s="131"/>
      <c r="Y4454" s="131"/>
      <c r="Z4454" s="206"/>
      <c r="AA4454" s="134"/>
      <c r="AB4454" s="174">
        <f>IF(AC4454="totale",SUMIF(AA$7:AA4454,"somma",Z$7:Z4454)-SUMIF(AC$7:AC4453,"totale",AB$7:AB4453),0)</f>
        <v>0</v>
      </c>
      <c r="AC4454" s="134"/>
      <c r="AD4454" s="194">
        <f t="shared" si="292"/>
        <v>0</v>
      </c>
      <c r="AE4454" s="124" t="str">
        <f t="shared" si="291"/>
        <v/>
      </c>
      <c r="AF4454" s="195" t="str">
        <f t="shared" si="293"/>
        <v/>
      </c>
      <c r="AG4454" s="194" t="str">
        <f t="shared" si="294"/>
        <v/>
      </c>
      <c r="AH4454" s="194">
        <f>IF(AG4454="",0,IF(ISERROR(VLOOKUP(AG4454,AG$7:AG4453,1,FALSE)),1,0))</f>
        <v>0</v>
      </c>
      <c r="AI4454" s="194"/>
    </row>
    <row r="4455" spans="1:35" ht="16.5" customHeight="1">
      <c r="A4455" s="1"/>
      <c r="B4455" s="1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  <c r="Q4455" s="1"/>
      <c r="R4455" s="1"/>
      <c r="S4455" s="1"/>
      <c r="T4455" s="1"/>
      <c r="U4455" s="175">
        <f>IF(AND($X$5012&lt;&gt;" ",$X$5012&lt;&gt;0),IF(X4455=$X$5012,1+COUNTIF(U$7:U4454,"&gt;0"),0),0)</f>
        <v>0</v>
      </c>
      <c r="V4455" s="178" t="s">
        <v>4644</v>
      </c>
      <c r="W4455" s="130"/>
      <c r="X4455" s="131"/>
      <c r="Y4455" s="131"/>
      <c r="Z4455" s="206"/>
      <c r="AA4455" s="134"/>
      <c r="AB4455" s="174">
        <f>IF(AC4455="totale",SUMIF(AA$7:AA4455,"somma",Z$7:Z4455)-SUMIF(AC$7:AC4454,"totale",AB$7:AB4454),0)</f>
        <v>0</v>
      </c>
      <c r="AC4455" s="134"/>
      <c r="AD4455" s="194">
        <f t="shared" si="292"/>
        <v>0</v>
      </c>
      <c r="AE4455" s="124" t="str">
        <f t="shared" si="291"/>
        <v/>
      </c>
      <c r="AF4455" s="195" t="str">
        <f t="shared" si="293"/>
        <v/>
      </c>
      <c r="AG4455" s="194" t="str">
        <f t="shared" si="294"/>
        <v/>
      </c>
      <c r="AH4455" s="194">
        <f>IF(AG4455="",0,IF(ISERROR(VLOOKUP(AG4455,AG$7:AG4454,1,FALSE)),1,0))</f>
        <v>0</v>
      </c>
      <c r="AI4455" s="194"/>
    </row>
    <row r="4456" spans="1:35" ht="16.5" customHeight="1">
      <c r="A4456" s="1"/>
      <c r="B4456" s="1"/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  <c r="Q4456" s="1"/>
      <c r="R4456" s="1"/>
      <c r="S4456" s="1"/>
      <c r="T4456" s="1"/>
      <c r="U4456" s="175">
        <f>IF(AND($X$5012&lt;&gt;" ",$X$5012&lt;&gt;0),IF(X4456=$X$5012,1+COUNTIF(U$7:U4455,"&gt;0"),0),0)</f>
        <v>0</v>
      </c>
      <c r="V4456" s="178" t="s">
        <v>4645</v>
      </c>
      <c r="W4456" s="130"/>
      <c r="X4456" s="131"/>
      <c r="Y4456" s="131"/>
      <c r="Z4456" s="206"/>
      <c r="AA4456" s="134"/>
      <c r="AB4456" s="174">
        <f>IF(AC4456="totale",SUMIF(AA$7:AA4456,"somma",Z$7:Z4456)-SUMIF(AC$7:AC4455,"totale",AB$7:AB4455),0)</f>
        <v>0</v>
      </c>
      <c r="AC4456" s="134"/>
      <c r="AD4456" s="194">
        <f t="shared" si="292"/>
        <v>0</v>
      </c>
      <c r="AE4456" s="124" t="str">
        <f t="shared" si="291"/>
        <v/>
      </c>
      <c r="AF4456" s="195" t="str">
        <f t="shared" si="293"/>
        <v/>
      </c>
      <c r="AG4456" s="194" t="str">
        <f t="shared" si="294"/>
        <v/>
      </c>
      <c r="AH4456" s="194">
        <f>IF(AG4456="",0,IF(ISERROR(VLOOKUP(AG4456,AG$7:AG4455,1,FALSE)),1,0))</f>
        <v>0</v>
      </c>
      <c r="AI4456" s="194"/>
    </row>
    <row r="4457" spans="1:35" ht="16.5" customHeight="1">
      <c r="A4457" s="1"/>
      <c r="B4457" s="1"/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/>
      <c r="R4457" s="1"/>
      <c r="S4457" s="1"/>
      <c r="T4457" s="1"/>
      <c r="U4457" s="175">
        <f>IF(AND($X$5012&lt;&gt;" ",$X$5012&lt;&gt;0),IF(X4457=$X$5012,1+COUNTIF(U$7:U4456,"&gt;0"),0),0)</f>
        <v>0</v>
      </c>
      <c r="V4457" s="178" t="s">
        <v>4646</v>
      </c>
      <c r="W4457" s="130"/>
      <c r="X4457" s="131"/>
      <c r="Y4457" s="131"/>
      <c r="Z4457" s="206"/>
      <c r="AA4457" s="134"/>
      <c r="AB4457" s="174">
        <f>IF(AC4457="totale",SUMIF(AA$7:AA4457,"somma",Z$7:Z4457)-SUMIF(AC$7:AC4456,"totale",AB$7:AB4456),0)</f>
        <v>0</v>
      </c>
      <c r="AC4457" s="134"/>
      <c r="AD4457" s="194">
        <f t="shared" si="292"/>
        <v>0</v>
      </c>
      <c r="AE4457" s="124" t="str">
        <f t="shared" si="291"/>
        <v/>
      </c>
      <c r="AF4457" s="195" t="str">
        <f t="shared" si="293"/>
        <v/>
      </c>
      <c r="AG4457" s="194" t="str">
        <f t="shared" si="294"/>
        <v/>
      </c>
      <c r="AH4457" s="194">
        <f>IF(AG4457="",0,IF(ISERROR(VLOOKUP(AG4457,AG$7:AG4456,1,FALSE)),1,0))</f>
        <v>0</v>
      </c>
      <c r="AI4457" s="194"/>
    </row>
    <row r="4458" spans="1:35" ht="16.5" customHeight="1">
      <c r="A4458" s="1"/>
      <c r="B4458" s="1"/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  <c r="Q4458" s="1"/>
      <c r="R4458" s="1"/>
      <c r="S4458" s="1"/>
      <c r="T4458" s="1"/>
      <c r="U4458" s="175">
        <f>IF(AND($X$5012&lt;&gt;" ",$X$5012&lt;&gt;0),IF(X4458=$X$5012,1+COUNTIF(U$7:U4457,"&gt;0"),0),0)</f>
        <v>0</v>
      </c>
      <c r="V4458" s="178" t="s">
        <v>4647</v>
      </c>
      <c r="W4458" s="130"/>
      <c r="X4458" s="131"/>
      <c r="Y4458" s="131"/>
      <c r="Z4458" s="206"/>
      <c r="AA4458" s="134"/>
      <c r="AB4458" s="174">
        <f>IF(AC4458="totale",SUMIF(AA$7:AA4458,"somma",Z$7:Z4458)-SUMIF(AC$7:AC4457,"totale",AB$7:AB4457),0)</f>
        <v>0</v>
      </c>
      <c r="AC4458" s="134"/>
      <c r="AD4458" s="194">
        <f t="shared" si="292"/>
        <v>0</v>
      </c>
      <c r="AE4458" s="124" t="str">
        <f t="shared" si="291"/>
        <v/>
      </c>
      <c r="AF4458" s="195" t="str">
        <f t="shared" si="293"/>
        <v/>
      </c>
      <c r="AG4458" s="194" t="str">
        <f t="shared" si="294"/>
        <v/>
      </c>
      <c r="AH4458" s="194">
        <f>IF(AG4458="",0,IF(ISERROR(VLOOKUP(AG4458,AG$7:AG4457,1,FALSE)),1,0))</f>
        <v>0</v>
      </c>
      <c r="AI4458" s="194"/>
    </row>
    <row r="4459" spans="1:35" ht="16.5" customHeight="1">
      <c r="A4459" s="1"/>
      <c r="B4459" s="1"/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  <c r="Q4459" s="1"/>
      <c r="R4459" s="1"/>
      <c r="S4459" s="1"/>
      <c r="T4459" s="1"/>
      <c r="U4459" s="175">
        <f>IF(AND($X$5012&lt;&gt;" ",$X$5012&lt;&gt;0),IF(X4459=$X$5012,1+COUNTIF(U$7:U4458,"&gt;0"),0),0)</f>
        <v>0</v>
      </c>
      <c r="V4459" s="178" t="s">
        <v>4648</v>
      </c>
      <c r="W4459" s="130"/>
      <c r="X4459" s="131"/>
      <c r="Y4459" s="131"/>
      <c r="Z4459" s="206"/>
      <c r="AA4459" s="134"/>
      <c r="AB4459" s="174">
        <f>IF(AC4459="totale",SUMIF(AA$7:AA4459,"somma",Z$7:Z4459)-SUMIF(AC$7:AC4458,"totale",AB$7:AB4458),0)</f>
        <v>0</v>
      </c>
      <c r="AC4459" s="134"/>
      <c r="AD4459" s="194">
        <f t="shared" si="292"/>
        <v>0</v>
      </c>
      <c r="AE4459" s="124" t="str">
        <f t="shared" si="291"/>
        <v/>
      </c>
      <c r="AF4459" s="195" t="str">
        <f t="shared" si="293"/>
        <v/>
      </c>
      <c r="AG4459" s="194" t="str">
        <f t="shared" si="294"/>
        <v/>
      </c>
      <c r="AH4459" s="194">
        <f>IF(AG4459="",0,IF(ISERROR(VLOOKUP(AG4459,AG$7:AG4458,1,FALSE)),1,0))</f>
        <v>0</v>
      </c>
      <c r="AI4459" s="194"/>
    </row>
    <row r="4460" spans="1:35" ht="16.5" customHeight="1">
      <c r="A4460" s="1"/>
      <c r="B4460" s="1"/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  <c r="Q4460" s="1"/>
      <c r="R4460" s="1"/>
      <c r="S4460" s="1"/>
      <c r="T4460" s="1"/>
      <c r="U4460" s="175">
        <f>IF(AND($X$5012&lt;&gt;" ",$X$5012&lt;&gt;0),IF(X4460=$X$5012,1+COUNTIF(U$7:U4459,"&gt;0"),0),0)</f>
        <v>0</v>
      </c>
      <c r="V4460" s="178" t="s">
        <v>4649</v>
      </c>
      <c r="W4460" s="130"/>
      <c r="X4460" s="131"/>
      <c r="Y4460" s="131"/>
      <c r="Z4460" s="206"/>
      <c r="AA4460" s="134"/>
      <c r="AB4460" s="174">
        <f>IF(AC4460="totale",SUMIF(AA$7:AA4460,"somma",Z$7:Z4460)-SUMIF(AC$7:AC4459,"totale",AB$7:AB4459),0)</f>
        <v>0</v>
      </c>
      <c r="AC4460" s="134"/>
      <c r="AD4460" s="194">
        <f t="shared" si="292"/>
        <v>0</v>
      </c>
      <c r="AE4460" s="124" t="str">
        <f t="shared" si="291"/>
        <v/>
      </c>
      <c r="AF4460" s="195" t="str">
        <f t="shared" si="293"/>
        <v/>
      </c>
      <c r="AG4460" s="194" t="str">
        <f t="shared" si="294"/>
        <v/>
      </c>
      <c r="AH4460" s="194">
        <f>IF(AG4460="",0,IF(ISERROR(VLOOKUP(AG4460,AG$7:AG4459,1,FALSE)),1,0))</f>
        <v>0</v>
      </c>
      <c r="AI4460" s="194"/>
    </row>
    <row r="4461" spans="1:35" ht="16.5" customHeight="1">
      <c r="A4461" s="1"/>
      <c r="B4461" s="1"/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  <c r="R4461" s="1"/>
      <c r="S4461" s="1"/>
      <c r="T4461" s="1"/>
      <c r="U4461" s="175">
        <f>IF(AND($X$5012&lt;&gt;" ",$X$5012&lt;&gt;0),IF(X4461=$X$5012,1+COUNTIF(U$7:U4460,"&gt;0"),0),0)</f>
        <v>0</v>
      </c>
      <c r="V4461" s="178" t="s">
        <v>4650</v>
      </c>
      <c r="W4461" s="130"/>
      <c r="X4461" s="131"/>
      <c r="Y4461" s="131"/>
      <c r="Z4461" s="206"/>
      <c r="AA4461" s="134"/>
      <c r="AB4461" s="174">
        <f>IF(AC4461="totale",SUMIF(AA$7:AA4461,"somma",Z$7:Z4461)-SUMIF(AC$7:AC4460,"totale",AB$7:AB4460),0)</f>
        <v>0</v>
      </c>
      <c r="AC4461" s="134"/>
      <c r="AD4461" s="194">
        <f t="shared" si="292"/>
        <v>0</v>
      </c>
      <c r="AE4461" s="124" t="str">
        <f t="shared" si="291"/>
        <v/>
      </c>
      <c r="AF4461" s="195" t="str">
        <f t="shared" si="293"/>
        <v/>
      </c>
      <c r="AG4461" s="194" t="str">
        <f t="shared" si="294"/>
        <v/>
      </c>
      <c r="AH4461" s="194">
        <f>IF(AG4461="",0,IF(ISERROR(VLOOKUP(AG4461,AG$7:AG4460,1,FALSE)),1,0))</f>
        <v>0</v>
      </c>
      <c r="AI4461" s="194"/>
    </row>
    <row r="4462" spans="1:35" ht="16.5" customHeight="1">
      <c r="A4462" s="1"/>
      <c r="B4462" s="1"/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  <c r="Q4462" s="1"/>
      <c r="R4462" s="1"/>
      <c r="S4462" s="1"/>
      <c r="T4462" s="1"/>
      <c r="U4462" s="175">
        <f>IF(AND($X$5012&lt;&gt;" ",$X$5012&lt;&gt;0),IF(X4462=$X$5012,1+COUNTIF(U$7:U4461,"&gt;0"),0),0)</f>
        <v>0</v>
      </c>
      <c r="V4462" s="178" t="s">
        <v>4651</v>
      </c>
      <c r="W4462" s="130"/>
      <c r="X4462" s="131"/>
      <c r="Y4462" s="131"/>
      <c r="Z4462" s="206"/>
      <c r="AA4462" s="134"/>
      <c r="AB4462" s="174">
        <f>IF(AC4462="totale",SUMIF(AA$7:AA4462,"somma",Z$7:Z4462)-SUMIF(AC$7:AC4461,"totale",AB$7:AB4461),0)</f>
        <v>0</v>
      </c>
      <c r="AC4462" s="134"/>
      <c r="AD4462" s="194">
        <f t="shared" si="292"/>
        <v>0</v>
      </c>
      <c r="AE4462" s="124" t="str">
        <f t="shared" si="291"/>
        <v/>
      </c>
      <c r="AF4462" s="195" t="str">
        <f t="shared" si="293"/>
        <v/>
      </c>
      <c r="AG4462" s="194" t="str">
        <f t="shared" si="294"/>
        <v/>
      </c>
      <c r="AH4462" s="194">
        <f>IF(AG4462="",0,IF(ISERROR(VLOOKUP(AG4462,AG$7:AG4461,1,FALSE)),1,0))</f>
        <v>0</v>
      </c>
      <c r="AI4462" s="194"/>
    </row>
    <row r="4463" spans="1:35" ht="16.5" customHeight="1">
      <c r="A4463" s="1"/>
      <c r="B4463" s="1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  <c r="R4463" s="1"/>
      <c r="S4463" s="1"/>
      <c r="T4463" s="1"/>
      <c r="U4463" s="175">
        <f>IF(AND($X$5012&lt;&gt;" ",$X$5012&lt;&gt;0),IF(X4463=$X$5012,1+COUNTIF(U$7:U4462,"&gt;0"),0),0)</f>
        <v>0</v>
      </c>
      <c r="V4463" s="178" t="s">
        <v>4652</v>
      </c>
      <c r="W4463" s="130"/>
      <c r="X4463" s="131"/>
      <c r="Y4463" s="131"/>
      <c r="Z4463" s="206"/>
      <c r="AA4463" s="134"/>
      <c r="AB4463" s="174">
        <f>IF(AC4463="totale",SUMIF(AA$7:AA4463,"somma",Z$7:Z4463)-SUMIF(AC$7:AC4462,"totale",AB$7:AB4462),0)</f>
        <v>0</v>
      </c>
      <c r="AC4463" s="134"/>
      <c r="AD4463" s="194">
        <f t="shared" si="292"/>
        <v>0</v>
      </c>
      <c r="AE4463" s="124" t="str">
        <f t="shared" si="291"/>
        <v/>
      </c>
      <c r="AF4463" s="195" t="str">
        <f t="shared" si="293"/>
        <v/>
      </c>
      <c r="AG4463" s="194" t="str">
        <f t="shared" si="294"/>
        <v/>
      </c>
      <c r="AH4463" s="194">
        <f>IF(AG4463="",0,IF(ISERROR(VLOOKUP(AG4463,AG$7:AG4462,1,FALSE)),1,0))</f>
        <v>0</v>
      </c>
      <c r="AI4463" s="194"/>
    </row>
    <row r="4464" spans="1:35" ht="16.5" customHeight="1">
      <c r="A4464" s="1"/>
      <c r="B4464" s="1"/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  <c r="Q4464" s="1"/>
      <c r="R4464" s="1"/>
      <c r="S4464" s="1"/>
      <c r="T4464" s="1"/>
      <c r="U4464" s="175">
        <f>IF(AND($X$5012&lt;&gt;" ",$X$5012&lt;&gt;0),IF(X4464=$X$5012,1+COUNTIF(U$7:U4463,"&gt;0"),0),0)</f>
        <v>0</v>
      </c>
      <c r="V4464" s="178" t="s">
        <v>4653</v>
      </c>
      <c r="W4464" s="130"/>
      <c r="X4464" s="131"/>
      <c r="Y4464" s="131"/>
      <c r="Z4464" s="206"/>
      <c r="AA4464" s="134"/>
      <c r="AB4464" s="174">
        <f>IF(AC4464="totale",SUMIF(AA$7:AA4464,"somma",Z$7:Z4464)-SUMIF(AC$7:AC4463,"totale",AB$7:AB4463),0)</f>
        <v>0</v>
      </c>
      <c r="AC4464" s="134"/>
      <c r="AD4464" s="194">
        <f t="shared" si="292"/>
        <v>0</v>
      </c>
      <c r="AE4464" s="124" t="str">
        <f t="shared" si="291"/>
        <v/>
      </c>
      <c r="AF4464" s="195" t="str">
        <f t="shared" si="293"/>
        <v/>
      </c>
      <c r="AG4464" s="194" t="str">
        <f t="shared" si="294"/>
        <v/>
      </c>
      <c r="AH4464" s="194">
        <f>IF(AG4464="",0,IF(ISERROR(VLOOKUP(AG4464,AG$7:AG4463,1,FALSE)),1,0))</f>
        <v>0</v>
      </c>
      <c r="AI4464" s="194"/>
    </row>
    <row r="4465" spans="1:35" ht="16.5" customHeight="1">
      <c r="A4465" s="1"/>
      <c r="B4465" s="1"/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R4465" s="1"/>
      <c r="S4465" s="1"/>
      <c r="T4465" s="1"/>
      <c r="U4465" s="175">
        <f>IF(AND($X$5012&lt;&gt;" ",$X$5012&lt;&gt;0),IF(X4465=$X$5012,1+COUNTIF(U$7:U4464,"&gt;0"),0),0)</f>
        <v>0</v>
      </c>
      <c r="V4465" s="178" t="s">
        <v>4654</v>
      </c>
      <c r="W4465" s="130"/>
      <c r="X4465" s="131"/>
      <c r="Y4465" s="131"/>
      <c r="Z4465" s="206"/>
      <c r="AA4465" s="134"/>
      <c r="AB4465" s="174">
        <f>IF(AC4465="totale",SUMIF(AA$7:AA4465,"somma",Z$7:Z4465)-SUMIF(AC$7:AC4464,"totale",AB$7:AB4464),0)</f>
        <v>0</v>
      </c>
      <c r="AC4465" s="134"/>
      <c r="AD4465" s="194">
        <f t="shared" si="292"/>
        <v>0</v>
      </c>
      <c r="AE4465" s="124" t="str">
        <f t="shared" si="291"/>
        <v/>
      </c>
      <c r="AF4465" s="195" t="str">
        <f t="shared" si="293"/>
        <v/>
      </c>
      <c r="AG4465" s="194" t="str">
        <f t="shared" si="294"/>
        <v/>
      </c>
      <c r="AH4465" s="194">
        <f>IF(AG4465="",0,IF(ISERROR(VLOOKUP(AG4465,AG$7:AG4464,1,FALSE)),1,0))</f>
        <v>0</v>
      </c>
      <c r="AI4465" s="194"/>
    </row>
    <row r="4466" spans="1:35" ht="16.5" customHeight="1">
      <c r="A4466" s="1"/>
      <c r="B4466" s="1"/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  <c r="Q4466" s="1"/>
      <c r="R4466" s="1"/>
      <c r="S4466" s="1"/>
      <c r="T4466" s="1"/>
      <c r="U4466" s="175">
        <f>IF(AND($X$5012&lt;&gt;" ",$X$5012&lt;&gt;0),IF(X4466=$X$5012,1+COUNTIF(U$7:U4465,"&gt;0"),0),0)</f>
        <v>0</v>
      </c>
      <c r="V4466" s="178" t="s">
        <v>4655</v>
      </c>
      <c r="W4466" s="130"/>
      <c r="X4466" s="131"/>
      <c r="Y4466" s="131"/>
      <c r="Z4466" s="206"/>
      <c r="AA4466" s="134"/>
      <c r="AB4466" s="174">
        <f>IF(AC4466="totale",SUMIF(AA$7:AA4466,"somma",Z$7:Z4466)-SUMIF(AC$7:AC4465,"totale",AB$7:AB4465),0)</f>
        <v>0</v>
      </c>
      <c r="AC4466" s="134"/>
      <c r="AD4466" s="194">
        <f t="shared" si="292"/>
        <v>0</v>
      </c>
      <c r="AE4466" s="124" t="str">
        <f t="shared" si="291"/>
        <v/>
      </c>
      <c r="AF4466" s="195" t="str">
        <f t="shared" si="293"/>
        <v/>
      </c>
      <c r="AG4466" s="194" t="str">
        <f t="shared" si="294"/>
        <v/>
      </c>
      <c r="AH4466" s="194">
        <f>IF(AG4466="",0,IF(ISERROR(VLOOKUP(AG4466,AG$7:AG4465,1,FALSE)),1,0))</f>
        <v>0</v>
      </c>
      <c r="AI4466" s="194"/>
    </row>
    <row r="4467" spans="1:35" ht="16.5" customHeight="1">
      <c r="A4467" s="1"/>
      <c r="B4467" s="1"/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/>
      <c r="R4467" s="1"/>
      <c r="S4467" s="1"/>
      <c r="T4467" s="1"/>
      <c r="U4467" s="175">
        <f>IF(AND($X$5012&lt;&gt;" ",$X$5012&lt;&gt;0),IF(X4467=$X$5012,1+COUNTIF(U$7:U4466,"&gt;0"),0),0)</f>
        <v>0</v>
      </c>
      <c r="V4467" s="178" t="s">
        <v>4656</v>
      </c>
      <c r="W4467" s="130"/>
      <c r="X4467" s="131"/>
      <c r="Y4467" s="131"/>
      <c r="Z4467" s="206"/>
      <c r="AA4467" s="134"/>
      <c r="AB4467" s="174">
        <f>IF(AC4467="totale",SUMIF(AA$7:AA4467,"somma",Z$7:Z4467)-SUMIF(AC$7:AC4466,"totale",AB$7:AB4466),0)</f>
        <v>0</v>
      </c>
      <c r="AC4467" s="134"/>
      <c r="AD4467" s="194">
        <f t="shared" si="292"/>
        <v>0</v>
      </c>
      <c r="AE4467" s="124" t="str">
        <f t="shared" si="291"/>
        <v/>
      </c>
      <c r="AF4467" s="195" t="str">
        <f t="shared" si="293"/>
        <v/>
      </c>
      <c r="AG4467" s="194" t="str">
        <f t="shared" si="294"/>
        <v/>
      </c>
      <c r="AH4467" s="194">
        <f>IF(AG4467="",0,IF(ISERROR(VLOOKUP(AG4467,AG$7:AG4466,1,FALSE)),1,0))</f>
        <v>0</v>
      </c>
      <c r="AI4467" s="194"/>
    </row>
    <row r="4468" spans="1:35" ht="16.5" customHeight="1">
      <c r="A4468" s="1"/>
      <c r="B4468" s="1"/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  <c r="Q4468" s="1"/>
      <c r="R4468" s="1"/>
      <c r="S4468" s="1"/>
      <c r="T4468" s="1"/>
      <c r="U4468" s="175">
        <f>IF(AND($X$5012&lt;&gt;" ",$X$5012&lt;&gt;0),IF(X4468=$X$5012,1+COUNTIF(U$7:U4467,"&gt;0"),0),0)</f>
        <v>0</v>
      </c>
      <c r="V4468" s="178" t="s">
        <v>4657</v>
      </c>
      <c r="W4468" s="130"/>
      <c r="X4468" s="131"/>
      <c r="Y4468" s="131"/>
      <c r="Z4468" s="206"/>
      <c r="AA4468" s="134"/>
      <c r="AB4468" s="174">
        <f>IF(AC4468="totale",SUMIF(AA$7:AA4468,"somma",Z$7:Z4468)-SUMIF(AC$7:AC4467,"totale",AB$7:AB4467),0)</f>
        <v>0</v>
      </c>
      <c r="AC4468" s="134"/>
      <c r="AD4468" s="194">
        <f t="shared" si="292"/>
        <v>0</v>
      </c>
      <c r="AE4468" s="124" t="str">
        <f t="shared" si="291"/>
        <v/>
      </c>
      <c r="AF4468" s="195" t="str">
        <f t="shared" si="293"/>
        <v/>
      </c>
      <c r="AG4468" s="194" t="str">
        <f t="shared" si="294"/>
        <v/>
      </c>
      <c r="AH4468" s="194">
        <f>IF(AG4468="",0,IF(ISERROR(VLOOKUP(AG4468,AG$7:AG4467,1,FALSE)),1,0))</f>
        <v>0</v>
      </c>
      <c r="AI4468" s="194"/>
    </row>
    <row r="4469" spans="1:35" ht="16.5" customHeight="1">
      <c r="A4469" s="1"/>
      <c r="B4469" s="1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R4469" s="1"/>
      <c r="S4469" s="1"/>
      <c r="T4469" s="1"/>
      <c r="U4469" s="175">
        <f>IF(AND($X$5012&lt;&gt;" ",$X$5012&lt;&gt;0),IF(X4469=$X$5012,1+COUNTIF(U$7:U4468,"&gt;0"),0),0)</f>
        <v>0</v>
      </c>
      <c r="V4469" s="178" t="s">
        <v>4658</v>
      </c>
      <c r="W4469" s="130"/>
      <c r="X4469" s="131"/>
      <c r="Y4469" s="131"/>
      <c r="Z4469" s="206"/>
      <c r="AA4469" s="134"/>
      <c r="AB4469" s="174">
        <f>IF(AC4469="totale",SUMIF(AA$7:AA4469,"somma",Z$7:Z4469)-SUMIF(AC$7:AC4468,"totale",AB$7:AB4468),0)</f>
        <v>0</v>
      </c>
      <c r="AC4469" s="134"/>
      <c r="AD4469" s="194">
        <f t="shared" si="292"/>
        <v>0</v>
      </c>
      <c r="AE4469" s="124" t="str">
        <f t="shared" si="291"/>
        <v/>
      </c>
      <c r="AF4469" s="195" t="str">
        <f t="shared" si="293"/>
        <v/>
      </c>
      <c r="AG4469" s="194" t="str">
        <f t="shared" si="294"/>
        <v/>
      </c>
      <c r="AH4469" s="194">
        <f>IF(AG4469="",0,IF(ISERROR(VLOOKUP(AG4469,AG$7:AG4468,1,FALSE)),1,0))</f>
        <v>0</v>
      </c>
      <c r="AI4469" s="194"/>
    </row>
    <row r="4470" spans="1:35" ht="16.5" customHeight="1">
      <c r="A4470" s="1"/>
      <c r="B4470" s="1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  <c r="Q4470" s="1"/>
      <c r="R4470" s="1"/>
      <c r="S4470" s="1"/>
      <c r="T4470" s="1"/>
      <c r="U4470" s="175">
        <f>IF(AND($X$5012&lt;&gt;" ",$X$5012&lt;&gt;0),IF(X4470=$X$5012,1+COUNTIF(U$7:U4469,"&gt;0"),0),0)</f>
        <v>0</v>
      </c>
      <c r="V4470" s="178" t="s">
        <v>4659</v>
      </c>
      <c r="W4470" s="130"/>
      <c r="X4470" s="131"/>
      <c r="Y4470" s="131"/>
      <c r="Z4470" s="206"/>
      <c r="AA4470" s="134"/>
      <c r="AB4470" s="174">
        <f>IF(AC4470="totale",SUMIF(AA$7:AA4470,"somma",Z$7:Z4470)-SUMIF(AC$7:AC4469,"totale",AB$7:AB4469),0)</f>
        <v>0</v>
      </c>
      <c r="AC4470" s="134"/>
      <c r="AD4470" s="194">
        <f t="shared" si="292"/>
        <v>0</v>
      </c>
      <c r="AE4470" s="124" t="str">
        <f t="shared" si="291"/>
        <v/>
      </c>
      <c r="AF4470" s="195" t="str">
        <f t="shared" si="293"/>
        <v/>
      </c>
      <c r="AG4470" s="194" t="str">
        <f t="shared" si="294"/>
        <v/>
      </c>
      <c r="AH4470" s="194">
        <f>IF(AG4470="",0,IF(ISERROR(VLOOKUP(AG4470,AG$7:AG4469,1,FALSE)),1,0))</f>
        <v>0</v>
      </c>
      <c r="AI4470" s="194"/>
    </row>
    <row r="4471" spans="1:35" ht="16.5" customHeight="1">
      <c r="A4471" s="1"/>
      <c r="B4471" s="1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75">
        <f>IF(AND($X$5012&lt;&gt;" ",$X$5012&lt;&gt;0),IF(X4471=$X$5012,1+COUNTIF(U$7:U4470,"&gt;0"),0),0)</f>
        <v>0</v>
      </c>
      <c r="V4471" s="178" t="s">
        <v>4660</v>
      </c>
      <c r="W4471" s="130"/>
      <c r="X4471" s="131"/>
      <c r="Y4471" s="131"/>
      <c r="Z4471" s="206"/>
      <c r="AA4471" s="134"/>
      <c r="AB4471" s="174">
        <f>IF(AC4471="totale",SUMIF(AA$7:AA4471,"somma",Z$7:Z4471)-SUMIF(AC$7:AC4470,"totale",AB$7:AB4470),0)</f>
        <v>0</v>
      </c>
      <c r="AC4471" s="134"/>
      <c r="AD4471" s="194">
        <f t="shared" si="292"/>
        <v>0</v>
      </c>
      <c r="AE4471" s="124" t="str">
        <f t="shared" si="291"/>
        <v/>
      </c>
      <c r="AF4471" s="195" t="str">
        <f t="shared" si="293"/>
        <v/>
      </c>
      <c r="AG4471" s="194" t="str">
        <f t="shared" si="294"/>
        <v/>
      </c>
      <c r="AH4471" s="194">
        <f>IF(AG4471="",0,IF(ISERROR(VLOOKUP(AG4471,AG$7:AG4470,1,FALSE)),1,0))</f>
        <v>0</v>
      </c>
      <c r="AI4471" s="194"/>
    </row>
    <row r="4472" spans="1:35" ht="16.5" customHeight="1">
      <c r="A4472" s="1"/>
      <c r="B4472" s="1"/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  <c r="Q4472" s="1"/>
      <c r="R4472" s="1"/>
      <c r="S4472" s="1"/>
      <c r="T4472" s="1"/>
      <c r="U4472" s="175">
        <f>IF(AND($X$5012&lt;&gt;" ",$X$5012&lt;&gt;0),IF(X4472=$X$5012,1+COUNTIF(U$7:U4471,"&gt;0"),0),0)</f>
        <v>0</v>
      </c>
      <c r="V4472" s="178" t="s">
        <v>4661</v>
      </c>
      <c r="W4472" s="130"/>
      <c r="X4472" s="131"/>
      <c r="Y4472" s="131"/>
      <c r="Z4472" s="206"/>
      <c r="AA4472" s="134"/>
      <c r="AB4472" s="174">
        <f>IF(AC4472="totale",SUMIF(AA$7:AA4472,"somma",Z$7:Z4472)-SUMIF(AC$7:AC4471,"totale",AB$7:AB4471),0)</f>
        <v>0</v>
      </c>
      <c r="AC4472" s="134"/>
      <c r="AD4472" s="194">
        <f t="shared" si="292"/>
        <v>0</v>
      </c>
      <c r="AE4472" s="124" t="str">
        <f t="shared" si="291"/>
        <v/>
      </c>
      <c r="AF4472" s="195" t="str">
        <f t="shared" si="293"/>
        <v/>
      </c>
      <c r="AG4472" s="194" t="str">
        <f t="shared" si="294"/>
        <v/>
      </c>
      <c r="AH4472" s="194">
        <f>IF(AG4472="",0,IF(ISERROR(VLOOKUP(AG4472,AG$7:AG4471,1,FALSE)),1,0))</f>
        <v>0</v>
      </c>
      <c r="AI4472" s="194"/>
    </row>
    <row r="4473" spans="1:35" ht="16.5" customHeight="1">
      <c r="A4473" s="1"/>
      <c r="B4473" s="1"/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75">
        <f>IF(AND($X$5012&lt;&gt;" ",$X$5012&lt;&gt;0),IF(X4473=$X$5012,1+COUNTIF(U$7:U4472,"&gt;0"),0),0)</f>
        <v>0</v>
      </c>
      <c r="V4473" s="178" t="s">
        <v>4662</v>
      </c>
      <c r="W4473" s="130"/>
      <c r="X4473" s="131"/>
      <c r="Y4473" s="131"/>
      <c r="Z4473" s="206"/>
      <c r="AA4473" s="134"/>
      <c r="AB4473" s="174">
        <f>IF(AC4473="totale",SUMIF(AA$7:AA4473,"somma",Z$7:Z4473)-SUMIF(AC$7:AC4472,"totale",AB$7:AB4472),0)</f>
        <v>0</v>
      </c>
      <c r="AC4473" s="134"/>
      <c r="AD4473" s="194">
        <f t="shared" si="292"/>
        <v>0</v>
      </c>
      <c r="AE4473" s="124" t="str">
        <f t="shared" si="291"/>
        <v/>
      </c>
      <c r="AF4473" s="195" t="str">
        <f t="shared" si="293"/>
        <v/>
      </c>
      <c r="AG4473" s="194" t="str">
        <f t="shared" si="294"/>
        <v/>
      </c>
      <c r="AH4473" s="194">
        <f>IF(AG4473="",0,IF(ISERROR(VLOOKUP(AG4473,AG$7:AG4472,1,FALSE)),1,0))</f>
        <v>0</v>
      </c>
      <c r="AI4473" s="194"/>
    </row>
    <row r="4474" spans="1:35" ht="16.5" customHeight="1">
      <c r="A4474" s="1"/>
      <c r="B4474" s="1"/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75">
        <f>IF(AND($X$5012&lt;&gt;" ",$X$5012&lt;&gt;0),IF(X4474=$X$5012,1+COUNTIF(U$7:U4473,"&gt;0"),0),0)</f>
        <v>0</v>
      </c>
      <c r="V4474" s="178" t="s">
        <v>4663</v>
      </c>
      <c r="W4474" s="130"/>
      <c r="X4474" s="131"/>
      <c r="Y4474" s="131"/>
      <c r="Z4474" s="206"/>
      <c r="AA4474" s="134"/>
      <c r="AB4474" s="174">
        <f>IF(AC4474="totale",SUMIF(AA$7:AA4474,"somma",Z$7:Z4474)-SUMIF(AC$7:AC4473,"totale",AB$7:AB4473),0)</f>
        <v>0</v>
      </c>
      <c r="AC4474" s="134"/>
      <c r="AD4474" s="194">
        <f t="shared" si="292"/>
        <v>0</v>
      </c>
      <c r="AE4474" s="124" t="str">
        <f t="shared" si="291"/>
        <v/>
      </c>
      <c r="AF4474" s="195" t="str">
        <f t="shared" si="293"/>
        <v/>
      </c>
      <c r="AG4474" s="194" t="str">
        <f t="shared" si="294"/>
        <v/>
      </c>
      <c r="AH4474" s="194">
        <f>IF(AG4474="",0,IF(ISERROR(VLOOKUP(AG4474,AG$7:AG4473,1,FALSE)),1,0))</f>
        <v>0</v>
      </c>
      <c r="AI4474" s="194"/>
    </row>
    <row r="4475" spans="1:35" ht="16.5" customHeight="1">
      <c r="A4475" s="1"/>
      <c r="B4475" s="1"/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75">
        <f>IF(AND($X$5012&lt;&gt;" ",$X$5012&lt;&gt;0),IF(X4475=$X$5012,1+COUNTIF(U$7:U4474,"&gt;0"),0),0)</f>
        <v>0</v>
      </c>
      <c r="V4475" s="178" t="s">
        <v>4664</v>
      </c>
      <c r="W4475" s="130"/>
      <c r="X4475" s="131"/>
      <c r="Y4475" s="131"/>
      <c r="Z4475" s="206"/>
      <c r="AA4475" s="134"/>
      <c r="AB4475" s="174">
        <f>IF(AC4475="totale",SUMIF(AA$7:AA4475,"somma",Z$7:Z4475)-SUMIF(AC$7:AC4474,"totale",AB$7:AB4474),0)</f>
        <v>0</v>
      </c>
      <c r="AC4475" s="134"/>
      <c r="AD4475" s="194">
        <f t="shared" si="292"/>
        <v>0</v>
      </c>
      <c r="AE4475" s="124" t="str">
        <f t="shared" si="291"/>
        <v/>
      </c>
      <c r="AF4475" s="195" t="str">
        <f t="shared" si="293"/>
        <v/>
      </c>
      <c r="AG4475" s="194" t="str">
        <f t="shared" si="294"/>
        <v/>
      </c>
      <c r="AH4475" s="194">
        <f>IF(AG4475="",0,IF(ISERROR(VLOOKUP(AG4475,AG$7:AG4474,1,FALSE)),1,0))</f>
        <v>0</v>
      </c>
      <c r="AI4475" s="194"/>
    </row>
    <row r="4476" spans="1:35" ht="16.5" customHeight="1">
      <c r="A4476" s="1"/>
      <c r="B4476" s="1"/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  <c r="Q4476" s="1"/>
      <c r="R4476" s="1"/>
      <c r="S4476" s="1"/>
      <c r="T4476" s="1"/>
      <c r="U4476" s="175">
        <f>IF(AND($X$5012&lt;&gt;" ",$X$5012&lt;&gt;0),IF(X4476=$X$5012,1+COUNTIF(U$7:U4475,"&gt;0"),0),0)</f>
        <v>0</v>
      </c>
      <c r="V4476" s="178" t="s">
        <v>4665</v>
      </c>
      <c r="W4476" s="130"/>
      <c r="X4476" s="131"/>
      <c r="Y4476" s="131"/>
      <c r="Z4476" s="206"/>
      <c r="AA4476" s="134"/>
      <c r="AB4476" s="174">
        <f>IF(AC4476="totale",SUMIF(AA$7:AA4476,"somma",Z$7:Z4476)-SUMIF(AC$7:AC4475,"totale",AB$7:AB4475),0)</f>
        <v>0</v>
      </c>
      <c r="AC4476" s="134"/>
      <c r="AD4476" s="194">
        <f t="shared" si="292"/>
        <v>0</v>
      </c>
      <c r="AE4476" s="124" t="str">
        <f t="shared" si="291"/>
        <v/>
      </c>
      <c r="AF4476" s="195" t="str">
        <f t="shared" si="293"/>
        <v/>
      </c>
      <c r="AG4476" s="194" t="str">
        <f t="shared" si="294"/>
        <v/>
      </c>
      <c r="AH4476" s="194">
        <f>IF(AG4476="",0,IF(ISERROR(VLOOKUP(AG4476,AG$7:AG4475,1,FALSE)),1,0))</f>
        <v>0</v>
      </c>
      <c r="AI4476" s="194"/>
    </row>
    <row r="4477" spans="1:35" ht="16.5" customHeight="1">
      <c r="A4477" s="1"/>
      <c r="B4477" s="1"/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75">
        <f>IF(AND($X$5012&lt;&gt;" ",$X$5012&lt;&gt;0),IF(X4477=$X$5012,1+COUNTIF(U$7:U4476,"&gt;0"),0),0)</f>
        <v>0</v>
      </c>
      <c r="V4477" s="178" t="s">
        <v>4666</v>
      </c>
      <c r="W4477" s="130"/>
      <c r="X4477" s="131"/>
      <c r="Y4477" s="131"/>
      <c r="Z4477" s="206"/>
      <c r="AA4477" s="134"/>
      <c r="AB4477" s="174">
        <f>IF(AC4477="totale",SUMIF(AA$7:AA4477,"somma",Z$7:Z4477)-SUMIF(AC$7:AC4476,"totale",AB$7:AB4476),0)</f>
        <v>0</v>
      </c>
      <c r="AC4477" s="134"/>
      <c r="AD4477" s="194">
        <f t="shared" si="292"/>
        <v>0</v>
      </c>
      <c r="AE4477" s="124" t="str">
        <f t="shared" si="291"/>
        <v/>
      </c>
      <c r="AF4477" s="195" t="str">
        <f t="shared" si="293"/>
        <v/>
      </c>
      <c r="AG4477" s="194" t="str">
        <f t="shared" si="294"/>
        <v/>
      </c>
      <c r="AH4477" s="194">
        <f>IF(AG4477="",0,IF(ISERROR(VLOOKUP(AG4477,AG$7:AG4476,1,FALSE)),1,0))</f>
        <v>0</v>
      </c>
      <c r="AI4477" s="194"/>
    </row>
    <row r="4478" spans="1:35" ht="16.5" customHeight="1">
      <c r="A4478" s="1"/>
      <c r="B4478" s="1"/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  <c r="Q4478" s="1"/>
      <c r="R4478" s="1"/>
      <c r="S4478" s="1"/>
      <c r="T4478" s="1"/>
      <c r="U4478" s="175">
        <f>IF(AND($X$5012&lt;&gt;" ",$X$5012&lt;&gt;0),IF(X4478=$X$5012,1+COUNTIF(U$7:U4477,"&gt;0"),0),0)</f>
        <v>0</v>
      </c>
      <c r="V4478" s="178" t="s">
        <v>4667</v>
      </c>
      <c r="W4478" s="130"/>
      <c r="X4478" s="131"/>
      <c r="Y4478" s="131"/>
      <c r="Z4478" s="206"/>
      <c r="AA4478" s="134"/>
      <c r="AB4478" s="174">
        <f>IF(AC4478="totale",SUMIF(AA$7:AA4478,"somma",Z$7:Z4478)-SUMIF(AC$7:AC4477,"totale",AB$7:AB4477),0)</f>
        <v>0</v>
      </c>
      <c r="AC4478" s="134"/>
      <c r="AD4478" s="194">
        <f t="shared" si="292"/>
        <v>0</v>
      </c>
      <c r="AE4478" s="124" t="str">
        <f t="shared" si="291"/>
        <v/>
      </c>
      <c r="AF4478" s="195" t="str">
        <f t="shared" si="293"/>
        <v/>
      </c>
      <c r="AG4478" s="194" t="str">
        <f t="shared" si="294"/>
        <v/>
      </c>
      <c r="AH4478" s="194">
        <f>IF(AG4478="",0,IF(ISERROR(VLOOKUP(AG4478,AG$7:AG4477,1,FALSE)),1,0))</f>
        <v>0</v>
      </c>
      <c r="AI4478" s="194"/>
    </row>
    <row r="4479" spans="1:35" ht="16.5" customHeight="1">
      <c r="A4479" s="1"/>
      <c r="B4479" s="1"/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1"/>
      <c r="S4479" s="1"/>
      <c r="T4479" s="1"/>
      <c r="U4479" s="175">
        <f>IF(AND($X$5012&lt;&gt;" ",$X$5012&lt;&gt;0),IF(X4479=$X$5012,1+COUNTIF(U$7:U4478,"&gt;0"),0),0)</f>
        <v>0</v>
      </c>
      <c r="V4479" s="178" t="s">
        <v>4668</v>
      </c>
      <c r="W4479" s="130"/>
      <c r="X4479" s="131"/>
      <c r="Y4479" s="131"/>
      <c r="Z4479" s="206"/>
      <c r="AA4479" s="134"/>
      <c r="AB4479" s="174">
        <f>IF(AC4479="totale",SUMIF(AA$7:AA4479,"somma",Z$7:Z4479)-SUMIF(AC$7:AC4478,"totale",AB$7:AB4478),0)</f>
        <v>0</v>
      </c>
      <c r="AC4479" s="134"/>
      <c r="AD4479" s="194">
        <f t="shared" si="292"/>
        <v>0</v>
      </c>
      <c r="AE4479" s="124" t="str">
        <f t="shared" si="291"/>
        <v/>
      </c>
      <c r="AF4479" s="195" t="str">
        <f t="shared" si="293"/>
        <v/>
      </c>
      <c r="AG4479" s="194" t="str">
        <f t="shared" si="294"/>
        <v/>
      </c>
      <c r="AH4479" s="194">
        <f>IF(AG4479="",0,IF(ISERROR(VLOOKUP(AG4479,AG$7:AG4478,1,FALSE)),1,0))</f>
        <v>0</v>
      </c>
      <c r="AI4479" s="194"/>
    </row>
    <row r="4480" spans="1:35" ht="16.5" customHeight="1">
      <c r="A4480" s="1"/>
      <c r="B4480" s="1"/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75">
        <f>IF(AND($X$5012&lt;&gt;" ",$X$5012&lt;&gt;0),IF(X4480=$X$5012,1+COUNTIF(U$7:U4479,"&gt;0"),0),0)</f>
        <v>0</v>
      </c>
      <c r="V4480" s="178" t="s">
        <v>4669</v>
      </c>
      <c r="W4480" s="130"/>
      <c r="X4480" s="131"/>
      <c r="Y4480" s="131"/>
      <c r="Z4480" s="206"/>
      <c r="AA4480" s="134"/>
      <c r="AB4480" s="174">
        <f>IF(AC4480="totale",SUMIF(AA$7:AA4480,"somma",Z$7:Z4480)-SUMIF(AC$7:AC4479,"totale",AB$7:AB4479),0)</f>
        <v>0</v>
      </c>
      <c r="AC4480" s="134"/>
      <c r="AD4480" s="194">
        <f t="shared" si="292"/>
        <v>0</v>
      </c>
      <c r="AE4480" s="124" t="str">
        <f t="shared" si="291"/>
        <v/>
      </c>
      <c r="AF4480" s="195" t="str">
        <f t="shared" si="293"/>
        <v/>
      </c>
      <c r="AG4480" s="194" t="str">
        <f t="shared" si="294"/>
        <v/>
      </c>
      <c r="AH4480" s="194">
        <f>IF(AG4480="",0,IF(ISERROR(VLOOKUP(AG4480,AG$7:AG4479,1,FALSE)),1,0))</f>
        <v>0</v>
      </c>
      <c r="AI4480" s="194"/>
    </row>
    <row r="4481" spans="1:35" ht="16.5" customHeight="1">
      <c r="A4481" s="1"/>
      <c r="B4481" s="1"/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75">
        <f>IF(AND($X$5012&lt;&gt;" ",$X$5012&lt;&gt;0),IF(X4481=$X$5012,1+COUNTIF(U$7:U4480,"&gt;0"),0),0)</f>
        <v>0</v>
      </c>
      <c r="V4481" s="178" t="s">
        <v>4670</v>
      </c>
      <c r="W4481" s="130"/>
      <c r="X4481" s="131"/>
      <c r="Y4481" s="131"/>
      <c r="Z4481" s="206"/>
      <c r="AA4481" s="134"/>
      <c r="AB4481" s="174">
        <f>IF(AC4481="totale",SUMIF(AA$7:AA4481,"somma",Z$7:Z4481)-SUMIF(AC$7:AC4480,"totale",AB$7:AB4480),0)</f>
        <v>0</v>
      </c>
      <c r="AC4481" s="134"/>
      <c r="AD4481" s="194">
        <f t="shared" si="292"/>
        <v>0</v>
      </c>
      <c r="AE4481" s="124" t="str">
        <f t="shared" si="291"/>
        <v/>
      </c>
      <c r="AF4481" s="195" t="str">
        <f t="shared" si="293"/>
        <v/>
      </c>
      <c r="AG4481" s="194" t="str">
        <f t="shared" si="294"/>
        <v/>
      </c>
      <c r="AH4481" s="194">
        <f>IF(AG4481="",0,IF(ISERROR(VLOOKUP(AG4481,AG$7:AG4480,1,FALSE)),1,0))</f>
        <v>0</v>
      </c>
      <c r="AI4481" s="194"/>
    </row>
    <row r="4482" spans="1:35" ht="16.5" customHeight="1">
      <c r="A4482" s="1"/>
      <c r="B4482" s="1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  <c r="R4482" s="1"/>
      <c r="S4482" s="1"/>
      <c r="T4482" s="1"/>
      <c r="U4482" s="175">
        <f>IF(AND($X$5012&lt;&gt;" ",$X$5012&lt;&gt;0),IF(X4482=$X$5012,1+COUNTIF(U$7:U4481,"&gt;0"),0),0)</f>
        <v>0</v>
      </c>
      <c r="V4482" s="178" t="s">
        <v>4671</v>
      </c>
      <c r="W4482" s="130"/>
      <c r="X4482" s="131"/>
      <c r="Y4482" s="131"/>
      <c r="Z4482" s="206"/>
      <c r="AA4482" s="134"/>
      <c r="AB4482" s="174">
        <f>IF(AC4482="totale",SUMIF(AA$7:AA4482,"somma",Z$7:Z4482)-SUMIF(AC$7:AC4481,"totale",AB$7:AB4481),0)</f>
        <v>0</v>
      </c>
      <c r="AC4482" s="134"/>
      <c r="AD4482" s="194">
        <f t="shared" si="292"/>
        <v>0</v>
      </c>
      <c r="AE4482" s="124" t="str">
        <f t="shared" si="291"/>
        <v/>
      </c>
      <c r="AF4482" s="195" t="str">
        <f t="shared" si="293"/>
        <v/>
      </c>
      <c r="AG4482" s="194" t="str">
        <f t="shared" si="294"/>
        <v/>
      </c>
      <c r="AH4482" s="194">
        <f>IF(AG4482="",0,IF(ISERROR(VLOOKUP(AG4482,AG$7:AG4481,1,FALSE)),1,0))</f>
        <v>0</v>
      </c>
      <c r="AI4482" s="194"/>
    </row>
    <row r="4483" spans="1:35" ht="16.5" customHeight="1">
      <c r="A4483" s="1"/>
      <c r="B4483" s="1"/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175">
        <f>IF(AND($X$5012&lt;&gt;" ",$X$5012&lt;&gt;0),IF(X4483=$X$5012,1+COUNTIF(U$7:U4482,"&gt;0"),0),0)</f>
        <v>0</v>
      </c>
      <c r="V4483" s="178" t="s">
        <v>4672</v>
      </c>
      <c r="W4483" s="130"/>
      <c r="X4483" s="131"/>
      <c r="Y4483" s="131"/>
      <c r="Z4483" s="206"/>
      <c r="AA4483" s="134"/>
      <c r="AB4483" s="174">
        <f>IF(AC4483="totale",SUMIF(AA$7:AA4483,"somma",Z$7:Z4483)-SUMIF(AC$7:AC4482,"totale",AB$7:AB4482),0)</f>
        <v>0</v>
      </c>
      <c r="AC4483" s="134"/>
      <c r="AD4483" s="194">
        <f t="shared" si="292"/>
        <v>0</v>
      </c>
      <c r="AE4483" s="124" t="str">
        <f t="shared" si="291"/>
        <v/>
      </c>
      <c r="AF4483" s="195" t="str">
        <f t="shared" si="293"/>
        <v/>
      </c>
      <c r="AG4483" s="194" t="str">
        <f t="shared" si="294"/>
        <v/>
      </c>
      <c r="AH4483" s="194">
        <f>IF(AG4483="",0,IF(ISERROR(VLOOKUP(AG4483,AG$7:AG4482,1,FALSE)),1,0))</f>
        <v>0</v>
      </c>
      <c r="AI4483" s="194"/>
    </row>
    <row r="4484" spans="1:35" ht="16.5" customHeight="1">
      <c r="A4484" s="1"/>
      <c r="B4484" s="1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75">
        <f>IF(AND($X$5012&lt;&gt;" ",$X$5012&lt;&gt;0),IF(X4484=$X$5012,1+COUNTIF(U$7:U4483,"&gt;0"),0),0)</f>
        <v>0</v>
      </c>
      <c r="V4484" s="178" t="s">
        <v>4673</v>
      </c>
      <c r="W4484" s="130"/>
      <c r="X4484" s="131"/>
      <c r="Y4484" s="131"/>
      <c r="Z4484" s="206"/>
      <c r="AA4484" s="134"/>
      <c r="AB4484" s="174">
        <f>IF(AC4484="totale",SUMIF(AA$7:AA4484,"somma",Z$7:Z4484)-SUMIF(AC$7:AC4483,"totale",AB$7:AB4483),0)</f>
        <v>0</v>
      </c>
      <c r="AC4484" s="134"/>
      <c r="AD4484" s="194">
        <f t="shared" si="292"/>
        <v>0</v>
      </c>
      <c r="AE4484" s="124" t="str">
        <f t="shared" si="291"/>
        <v/>
      </c>
      <c r="AF4484" s="195" t="str">
        <f t="shared" si="293"/>
        <v/>
      </c>
      <c r="AG4484" s="194" t="str">
        <f t="shared" si="294"/>
        <v/>
      </c>
      <c r="AH4484" s="194">
        <f>IF(AG4484="",0,IF(ISERROR(VLOOKUP(AG4484,AG$7:AG4483,1,FALSE)),1,0))</f>
        <v>0</v>
      </c>
      <c r="AI4484" s="194"/>
    </row>
    <row r="4485" spans="1:35" ht="16.5" customHeight="1">
      <c r="A4485" s="1"/>
      <c r="B4485" s="1"/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75">
        <f>IF(AND($X$5012&lt;&gt;" ",$X$5012&lt;&gt;0),IF(X4485=$X$5012,1+COUNTIF(U$7:U4484,"&gt;0"),0),0)</f>
        <v>0</v>
      </c>
      <c r="V4485" s="178" t="s">
        <v>4674</v>
      </c>
      <c r="W4485" s="130"/>
      <c r="X4485" s="131"/>
      <c r="Y4485" s="131"/>
      <c r="Z4485" s="206"/>
      <c r="AA4485" s="134"/>
      <c r="AB4485" s="174">
        <f>IF(AC4485="totale",SUMIF(AA$7:AA4485,"somma",Z$7:Z4485)-SUMIF(AC$7:AC4484,"totale",AB$7:AB4484),0)</f>
        <v>0</v>
      </c>
      <c r="AC4485" s="134"/>
      <c r="AD4485" s="194">
        <f t="shared" si="292"/>
        <v>0</v>
      </c>
      <c r="AE4485" s="124" t="str">
        <f t="shared" si="291"/>
        <v/>
      </c>
      <c r="AF4485" s="195" t="str">
        <f t="shared" si="293"/>
        <v/>
      </c>
      <c r="AG4485" s="194" t="str">
        <f t="shared" si="294"/>
        <v/>
      </c>
      <c r="AH4485" s="194">
        <f>IF(AG4485="",0,IF(ISERROR(VLOOKUP(AG4485,AG$7:AG4484,1,FALSE)),1,0))</f>
        <v>0</v>
      </c>
      <c r="AI4485" s="194"/>
    </row>
    <row r="4486" spans="1:35" ht="16.5" customHeight="1">
      <c r="A4486" s="1"/>
      <c r="B4486" s="1"/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  <c r="Q4486" s="1"/>
      <c r="R4486" s="1"/>
      <c r="S4486" s="1"/>
      <c r="T4486" s="1"/>
      <c r="U4486" s="175">
        <f>IF(AND($X$5012&lt;&gt;" ",$X$5012&lt;&gt;0),IF(X4486=$X$5012,1+COUNTIF(U$7:U4485,"&gt;0"),0),0)</f>
        <v>0</v>
      </c>
      <c r="V4486" s="178" t="s">
        <v>4675</v>
      </c>
      <c r="W4486" s="130"/>
      <c r="X4486" s="131"/>
      <c r="Y4486" s="131"/>
      <c r="Z4486" s="206"/>
      <c r="AA4486" s="134"/>
      <c r="AB4486" s="174">
        <f>IF(AC4486="totale",SUMIF(AA$7:AA4486,"somma",Z$7:Z4486)-SUMIF(AC$7:AC4485,"totale",AB$7:AB4485),0)</f>
        <v>0</v>
      </c>
      <c r="AC4486" s="134"/>
      <c r="AD4486" s="194">
        <f t="shared" si="292"/>
        <v>0</v>
      </c>
      <c r="AE4486" s="124" t="str">
        <f t="shared" ref="AE4486:AE4549" si="295">IF(W4486&gt;0,CONCATENATE(MONTH(W4486)&amp;X4486),"")</f>
        <v/>
      </c>
      <c r="AF4486" s="195" t="str">
        <f t="shared" si="293"/>
        <v/>
      </c>
      <c r="AG4486" s="194" t="str">
        <f t="shared" si="294"/>
        <v/>
      </c>
      <c r="AH4486" s="194">
        <f>IF(AG4486="",0,IF(ISERROR(VLOOKUP(AG4486,AG$7:AG4485,1,FALSE)),1,0))</f>
        <v>0</v>
      </c>
      <c r="AI4486" s="194"/>
    </row>
    <row r="4487" spans="1:35" ht="16.5" customHeight="1">
      <c r="A4487" s="1"/>
      <c r="B4487" s="1"/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75">
        <f>IF(AND($X$5012&lt;&gt;" ",$X$5012&lt;&gt;0),IF(X4487=$X$5012,1+COUNTIF(U$7:U4486,"&gt;0"),0),0)</f>
        <v>0</v>
      </c>
      <c r="V4487" s="178" t="s">
        <v>4676</v>
      </c>
      <c r="W4487" s="130"/>
      <c r="X4487" s="131"/>
      <c r="Y4487" s="131"/>
      <c r="Z4487" s="206"/>
      <c r="AA4487" s="134"/>
      <c r="AB4487" s="174">
        <f>IF(AC4487="totale",SUMIF(AA$7:AA4487,"somma",Z$7:Z4487)-SUMIF(AC$7:AC4486,"totale",AB$7:AB4486),0)</f>
        <v>0</v>
      </c>
      <c r="AC4487" s="134"/>
      <c r="AD4487" s="194">
        <f t="shared" si="292"/>
        <v>0</v>
      </c>
      <c r="AE4487" s="124" t="str">
        <f t="shared" si="295"/>
        <v/>
      </c>
      <c r="AF4487" s="195" t="str">
        <f t="shared" si="293"/>
        <v/>
      </c>
      <c r="AG4487" s="194" t="str">
        <f t="shared" si="294"/>
        <v/>
      </c>
      <c r="AH4487" s="194">
        <f>IF(AG4487="",0,IF(ISERROR(VLOOKUP(AG4487,AG$7:AG4486,1,FALSE)),1,0))</f>
        <v>0</v>
      </c>
      <c r="AI4487" s="194"/>
    </row>
    <row r="4488" spans="1:35" ht="16.5" customHeight="1">
      <c r="A4488" s="1"/>
      <c r="B4488" s="1"/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1"/>
      <c r="S4488" s="1"/>
      <c r="T4488" s="1"/>
      <c r="U4488" s="175">
        <f>IF(AND($X$5012&lt;&gt;" ",$X$5012&lt;&gt;0),IF(X4488=$X$5012,1+COUNTIF(U$7:U4487,"&gt;0"),0),0)</f>
        <v>0</v>
      </c>
      <c r="V4488" s="178" t="s">
        <v>4677</v>
      </c>
      <c r="W4488" s="130"/>
      <c r="X4488" s="131"/>
      <c r="Y4488" s="131"/>
      <c r="Z4488" s="206"/>
      <c r="AA4488" s="134"/>
      <c r="AB4488" s="174">
        <f>IF(AC4488="totale",SUMIF(AA$7:AA4488,"somma",Z$7:Z4488)-SUMIF(AC$7:AC4487,"totale",AB$7:AB4487),0)</f>
        <v>0</v>
      </c>
      <c r="AC4488" s="134"/>
      <c r="AD4488" s="194">
        <f t="shared" ref="AD4488:AD4551" si="296">IF(ISBLANK(X4488),0,VLOOKUP(X4488,$B$8:$E$57,1,FALSE))</f>
        <v>0</v>
      </c>
      <c r="AE4488" s="124" t="str">
        <f t="shared" si="295"/>
        <v/>
      </c>
      <c r="AF4488" s="195" t="str">
        <f t="shared" ref="AF4488:AF4551" si="297">IF(OR(AND(Z4488&lt;&gt;0,ISBLANK(X4488)),ISERROR(AD4488)),"ERR","")</f>
        <v/>
      </c>
      <c r="AG4488" s="194" t="str">
        <f t="shared" si="294"/>
        <v/>
      </c>
      <c r="AH4488" s="194">
        <f>IF(AG4488="",0,IF(ISERROR(VLOOKUP(AG4488,AG$7:AG4487,1,FALSE)),1,0))</f>
        <v>0</v>
      </c>
      <c r="AI4488" s="194"/>
    </row>
    <row r="4489" spans="1:35" ht="16.5" customHeight="1">
      <c r="A4489" s="1"/>
      <c r="B4489" s="1"/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75">
        <f>IF(AND($X$5012&lt;&gt;" ",$X$5012&lt;&gt;0),IF(X4489=$X$5012,1+COUNTIF(U$7:U4488,"&gt;0"),0),0)</f>
        <v>0</v>
      </c>
      <c r="V4489" s="178" t="s">
        <v>4678</v>
      </c>
      <c r="W4489" s="130"/>
      <c r="X4489" s="131"/>
      <c r="Y4489" s="131"/>
      <c r="Z4489" s="206"/>
      <c r="AA4489" s="134"/>
      <c r="AB4489" s="174">
        <f>IF(AC4489="totale",SUMIF(AA$7:AA4489,"somma",Z$7:Z4489)-SUMIF(AC$7:AC4488,"totale",AB$7:AB4488),0)</f>
        <v>0</v>
      </c>
      <c r="AC4489" s="134"/>
      <c r="AD4489" s="194">
        <f t="shared" si="296"/>
        <v>0</v>
      </c>
      <c r="AE4489" s="124" t="str">
        <f t="shared" si="295"/>
        <v/>
      </c>
      <c r="AF4489" s="195" t="str">
        <f t="shared" si="297"/>
        <v/>
      </c>
      <c r="AG4489" s="194" t="str">
        <f t="shared" si="294"/>
        <v/>
      </c>
      <c r="AH4489" s="194">
        <f>IF(AG4489="",0,IF(ISERROR(VLOOKUP(AG4489,AG$7:AG4488,1,FALSE)),1,0))</f>
        <v>0</v>
      </c>
      <c r="AI4489" s="194"/>
    </row>
    <row r="4490" spans="1:35" ht="16.5" customHeight="1">
      <c r="A4490" s="1"/>
      <c r="B4490" s="1"/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/>
      <c r="S4490" s="1"/>
      <c r="T4490" s="1"/>
      <c r="U4490" s="175">
        <f>IF(AND($X$5012&lt;&gt;" ",$X$5012&lt;&gt;0),IF(X4490=$X$5012,1+COUNTIF(U$7:U4489,"&gt;0"),0),0)</f>
        <v>0</v>
      </c>
      <c r="V4490" s="178" t="s">
        <v>4679</v>
      </c>
      <c r="W4490" s="130"/>
      <c r="X4490" s="131"/>
      <c r="Y4490" s="131"/>
      <c r="Z4490" s="206"/>
      <c r="AA4490" s="134"/>
      <c r="AB4490" s="174">
        <f>IF(AC4490="totale",SUMIF(AA$7:AA4490,"somma",Z$7:Z4490)-SUMIF(AC$7:AC4489,"totale",AB$7:AB4489),0)</f>
        <v>0</v>
      </c>
      <c r="AC4490" s="134"/>
      <c r="AD4490" s="194">
        <f t="shared" si="296"/>
        <v>0</v>
      </c>
      <c r="AE4490" s="124" t="str">
        <f t="shared" si="295"/>
        <v/>
      </c>
      <c r="AF4490" s="195" t="str">
        <f t="shared" si="297"/>
        <v/>
      </c>
      <c r="AG4490" s="194" t="str">
        <f t="shared" ref="AG4490:AG4553" si="298">IF(W4490&gt;0,CONCATENATE(MONTH(W4490),"-",YEAR(W4490)),"")</f>
        <v/>
      </c>
      <c r="AH4490" s="194">
        <f>IF(AG4490="",0,IF(ISERROR(VLOOKUP(AG4490,AG$7:AG4489,1,FALSE)),1,0))</f>
        <v>0</v>
      </c>
      <c r="AI4490" s="194"/>
    </row>
    <row r="4491" spans="1:35" ht="16.5" customHeight="1">
      <c r="A4491" s="1"/>
      <c r="B4491" s="1"/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  <c r="R4491" s="1"/>
      <c r="S4491" s="1"/>
      <c r="T4491" s="1"/>
      <c r="U4491" s="175">
        <f>IF(AND($X$5012&lt;&gt;" ",$X$5012&lt;&gt;0),IF(X4491=$X$5012,1+COUNTIF(U$7:U4490,"&gt;0"),0),0)</f>
        <v>0</v>
      </c>
      <c r="V4491" s="178" t="s">
        <v>4680</v>
      </c>
      <c r="W4491" s="130"/>
      <c r="X4491" s="131"/>
      <c r="Y4491" s="131"/>
      <c r="Z4491" s="206"/>
      <c r="AA4491" s="134"/>
      <c r="AB4491" s="174">
        <f>IF(AC4491="totale",SUMIF(AA$7:AA4491,"somma",Z$7:Z4491)-SUMIF(AC$7:AC4490,"totale",AB$7:AB4490),0)</f>
        <v>0</v>
      </c>
      <c r="AC4491" s="134"/>
      <c r="AD4491" s="194">
        <f t="shared" si="296"/>
        <v>0</v>
      </c>
      <c r="AE4491" s="124" t="str">
        <f t="shared" si="295"/>
        <v/>
      </c>
      <c r="AF4491" s="195" t="str">
        <f t="shared" si="297"/>
        <v/>
      </c>
      <c r="AG4491" s="194" t="str">
        <f t="shared" si="298"/>
        <v/>
      </c>
      <c r="AH4491" s="194">
        <f>IF(AG4491="",0,IF(ISERROR(VLOOKUP(AG4491,AG$7:AG4490,1,FALSE)),1,0))</f>
        <v>0</v>
      </c>
      <c r="AI4491" s="194"/>
    </row>
    <row r="4492" spans="1:35" ht="16.5" customHeight="1">
      <c r="A4492" s="1"/>
      <c r="B4492" s="1"/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R4492" s="1"/>
      <c r="S4492" s="1"/>
      <c r="T4492" s="1"/>
      <c r="U4492" s="175">
        <f>IF(AND($X$5012&lt;&gt;" ",$X$5012&lt;&gt;0),IF(X4492=$X$5012,1+COUNTIF(U$7:U4491,"&gt;0"),0),0)</f>
        <v>0</v>
      </c>
      <c r="V4492" s="178" t="s">
        <v>4681</v>
      </c>
      <c r="W4492" s="130"/>
      <c r="X4492" s="131"/>
      <c r="Y4492" s="131"/>
      <c r="Z4492" s="206"/>
      <c r="AA4492" s="134"/>
      <c r="AB4492" s="174">
        <f>IF(AC4492="totale",SUMIF(AA$7:AA4492,"somma",Z$7:Z4492)-SUMIF(AC$7:AC4491,"totale",AB$7:AB4491),0)</f>
        <v>0</v>
      </c>
      <c r="AC4492" s="134"/>
      <c r="AD4492" s="194">
        <f t="shared" si="296"/>
        <v>0</v>
      </c>
      <c r="AE4492" s="124" t="str">
        <f t="shared" si="295"/>
        <v/>
      </c>
      <c r="AF4492" s="195" t="str">
        <f t="shared" si="297"/>
        <v/>
      </c>
      <c r="AG4492" s="194" t="str">
        <f t="shared" si="298"/>
        <v/>
      </c>
      <c r="AH4492" s="194">
        <f>IF(AG4492="",0,IF(ISERROR(VLOOKUP(AG4492,AG$7:AG4491,1,FALSE)),1,0))</f>
        <v>0</v>
      </c>
      <c r="AI4492" s="194"/>
    </row>
    <row r="4493" spans="1:35" ht="16.5" customHeight="1">
      <c r="A4493" s="1"/>
      <c r="B4493" s="1"/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75">
        <f>IF(AND($X$5012&lt;&gt;" ",$X$5012&lt;&gt;0),IF(X4493=$X$5012,1+COUNTIF(U$7:U4492,"&gt;0"),0),0)</f>
        <v>0</v>
      </c>
      <c r="V4493" s="178" t="s">
        <v>4682</v>
      </c>
      <c r="W4493" s="130"/>
      <c r="X4493" s="131"/>
      <c r="Y4493" s="131"/>
      <c r="Z4493" s="206"/>
      <c r="AA4493" s="134"/>
      <c r="AB4493" s="174">
        <f>IF(AC4493="totale",SUMIF(AA$7:AA4493,"somma",Z$7:Z4493)-SUMIF(AC$7:AC4492,"totale",AB$7:AB4492),0)</f>
        <v>0</v>
      </c>
      <c r="AC4493" s="134"/>
      <c r="AD4493" s="194">
        <f t="shared" si="296"/>
        <v>0</v>
      </c>
      <c r="AE4493" s="124" t="str">
        <f t="shared" si="295"/>
        <v/>
      </c>
      <c r="AF4493" s="195" t="str">
        <f t="shared" si="297"/>
        <v/>
      </c>
      <c r="AG4493" s="194" t="str">
        <f t="shared" si="298"/>
        <v/>
      </c>
      <c r="AH4493" s="194">
        <f>IF(AG4493="",0,IF(ISERROR(VLOOKUP(AG4493,AG$7:AG4492,1,FALSE)),1,0))</f>
        <v>0</v>
      </c>
      <c r="AI4493" s="194"/>
    </row>
    <row r="4494" spans="1:35" ht="16.5" customHeight="1">
      <c r="A4494" s="1"/>
      <c r="B4494" s="1"/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/>
      <c r="S4494" s="1"/>
      <c r="T4494" s="1"/>
      <c r="U4494" s="175">
        <f>IF(AND($X$5012&lt;&gt;" ",$X$5012&lt;&gt;0),IF(X4494=$X$5012,1+COUNTIF(U$7:U4493,"&gt;0"),0),0)</f>
        <v>0</v>
      </c>
      <c r="V4494" s="178" t="s">
        <v>4683</v>
      </c>
      <c r="W4494" s="130"/>
      <c r="X4494" s="131"/>
      <c r="Y4494" s="131"/>
      <c r="Z4494" s="206"/>
      <c r="AA4494" s="134"/>
      <c r="AB4494" s="174">
        <f>IF(AC4494="totale",SUMIF(AA$7:AA4494,"somma",Z$7:Z4494)-SUMIF(AC$7:AC4493,"totale",AB$7:AB4493),0)</f>
        <v>0</v>
      </c>
      <c r="AC4494" s="134"/>
      <c r="AD4494" s="194">
        <f t="shared" si="296"/>
        <v>0</v>
      </c>
      <c r="AE4494" s="124" t="str">
        <f t="shared" si="295"/>
        <v/>
      </c>
      <c r="AF4494" s="195" t="str">
        <f t="shared" si="297"/>
        <v/>
      </c>
      <c r="AG4494" s="194" t="str">
        <f t="shared" si="298"/>
        <v/>
      </c>
      <c r="AH4494" s="194">
        <f>IF(AG4494="",0,IF(ISERROR(VLOOKUP(AG4494,AG$7:AG4493,1,FALSE)),1,0))</f>
        <v>0</v>
      </c>
      <c r="AI4494" s="194"/>
    </row>
    <row r="4495" spans="1:35" ht="16.5" customHeight="1">
      <c r="A4495" s="1"/>
      <c r="B4495" s="1"/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75">
        <f>IF(AND($X$5012&lt;&gt;" ",$X$5012&lt;&gt;0),IF(X4495=$X$5012,1+COUNTIF(U$7:U4494,"&gt;0"),0),0)</f>
        <v>0</v>
      </c>
      <c r="V4495" s="178" t="s">
        <v>4684</v>
      </c>
      <c r="W4495" s="130"/>
      <c r="X4495" s="131"/>
      <c r="Y4495" s="131"/>
      <c r="Z4495" s="206"/>
      <c r="AA4495" s="134"/>
      <c r="AB4495" s="174">
        <f>IF(AC4495="totale",SUMIF(AA$7:AA4495,"somma",Z$7:Z4495)-SUMIF(AC$7:AC4494,"totale",AB$7:AB4494),0)</f>
        <v>0</v>
      </c>
      <c r="AC4495" s="134"/>
      <c r="AD4495" s="194">
        <f t="shared" si="296"/>
        <v>0</v>
      </c>
      <c r="AE4495" s="124" t="str">
        <f t="shared" si="295"/>
        <v/>
      </c>
      <c r="AF4495" s="195" t="str">
        <f t="shared" si="297"/>
        <v/>
      </c>
      <c r="AG4495" s="194" t="str">
        <f t="shared" si="298"/>
        <v/>
      </c>
      <c r="AH4495" s="194">
        <f>IF(AG4495="",0,IF(ISERROR(VLOOKUP(AG4495,AG$7:AG4494,1,FALSE)),1,0))</f>
        <v>0</v>
      </c>
      <c r="AI4495" s="194"/>
    </row>
    <row r="4496" spans="1:35" ht="16.5" customHeight="1">
      <c r="A4496" s="1"/>
      <c r="B4496" s="1"/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75">
        <f>IF(AND($X$5012&lt;&gt;" ",$X$5012&lt;&gt;0),IF(X4496=$X$5012,1+COUNTIF(U$7:U4495,"&gt;0"),0),0)</f>
        <v>0</v>
      </c>
      <c r="V4496" s="178" t="s">
        <v>4685</v>
      </c>
      <c r="W4496" s="130"/>
      <c r="X4496" s="131"/>
      <c r="Y4496" s="131"/>
      <c r="Z4496" s="206"/>
      <c r="AA4496" s="134"/>
      <c r="AB4496" s="174">
        <f>IF(AC4496="totale",SUMIF(AA$7:AA4496,"somma",Z$7:Z4496)-SUMIF(AC$7:AC4495,"totale",AB$7:AB4495),0)</f>
        <v>0</v>
      </c>
      <c r="AC4496" s="134"/>
      <c r="AD4496" s="194">
        <f t="shared" si="296"/>
        <v>0</v>
      </c>
      <c r="AE4496" s="124" t="str">
        <f t="shared" si="295"/>
        <v/>
      </c>
      <c r="AF4496" s="195" t="str">
        <f t="shared" si="297"/>
        <v/>
      </c>
      <c r="AG4496" s="194" t="str">
        <f t="shared" si="298"/>
        <v/>
      </c>
      <c r="AH4496" s="194">
        <f>IF(AG4496="",0,IF(ISERROR(VLOOKUP(AG4496,AG$7:AG4495,1,FALSE)),1,0))</f>
        <v>0</v>
      </c>
      <c r="AI4496" s="194"/>
    </row>
    <row r="4497" spans="1:35" ht="16.5" customHeight="1">
      <c r="A4497" s="1"/>
      <c r="B4497" s="1"/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75">
        <f>IF(AND($X$5012&lt;&gt;" ",$X$5012&lt;&gt;0),IF(X4497=$X$5012,1+COUNTIF(U$7:U4496,"&gt;0"),0),0)</f>
        <v>0</v>
      </c>
      <c r="V4497" s="178" t="s">
        <v>4686</v>
      </c>
      <c r="W4497" s="130"/>
      <c r="X4497" s="131"/>
      <c r="Y4497" s="131"/>
      <c r="Z4497" s="206"/>
      <c r="AA4497" s="134"/>
      <c r="AB4497" s="174">
        <f>IF(AC4497="totale",SUMIF(AA$7:AA4497,"somma",Z$7:Z4497)-SUMIF(AC$7:AC4496,"totale",AB$7:AB4496),0)</f>
        <v>0</v>
      </c>
      <c r="AC4497" s="134"/>
      <c r="AD4497" s="194">
        <f t="shared" si="296"/>
        <v>0</v>
      </c>
      <c r="AE4497" s="124" t="str">
        <f t="shared" si="295"/>
        <v/>
      </c>
      <c r="AF4497" s="195" t="str">
        <f t="shared" si="297"/>
        <v/>
      </c>
      <c r="AG4497" s="194" t="str">
        <f t="shared" si="298"/>
        <v/>
      </c>
      <c r="AH4497" s="194">
        <f>IF(AG4497="",0,IF(ISERROR(VLOOKUP(AG4497,AG$7:AG4496,1,FALSE)),1,0))</f>
        <v>0</v>
      </c>
      <c r="AI4497" s="194"/>
    </row>
    <row r="4498" spans="1:35" ht="16.5" customHeight="1">
      <c r="A4498" s="1"/>
      <c r="B4498" s="1"/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R4498" s="1"/>
      <c r="S4498" s="1"/>
      <c r="T4498" s="1"/>
      <c r="U4498" s="175">
        <f>IF(AND($X$5012&lt;&gt;" ",$X$5012&lt;&gt;0),IF(X4498=$X$5012,1+COUNTIF(U$7:U4497,"&gt;0"),0),0)</f>
        <v>0</v>
      </c>
      <c r="V4498" s="178" t="s">
        <v>4687</v>
      </c>
      <c r="W4498" s="130"/>
      <c r="X4498" s="131"/>
      <c r="Y4498" s="131"/>
      <c r="Z4498" s="206"/>
      <c r="AA4498" s="134"/>
      <c r="AB4498" s="174">
        <f>IF(AC4498="totale",SUMIF(AA$7:AA4498,"somma",Z$7:Z4498)-SUMIF(AC$7:AC4497,"totale",AB$7:AB4497),0)</f>
        <v>0</v>
      </c>
      <c r="AC4498" s="134"/>
      <c r="AD4498" s="194">
        <f t="shared" si="296"/>
        <v>0</v>
      </c>
      <c r="AE4498" s="124" t="str">
        <f t="shared" si="295"/>
        <v/>
      </c>
      <c r="AF4498" s="195" t="str">
        <f t="shared" si="297"/>
        <v/>
      </c>
      <c r="AG4498" s="194" t="str">
        <f t="shared" si="298"/>
        <v/>
      </c>
      <c r="AH4498" s="194">
        <f>IF(AG4498="",0,IF(ISERROR(VLOOKUP(AG4498,AG$7:AG4497,1,FALSE)),1,0))</f>
        <v>0</v>
      </c>
      <c r="AI4498" s="194"/>
    </row>
    <row r="4499" spans="1:35" ht="16.5" customHeight="1">
      <c r="A4499" s="1"/>
      <c r="B4499" s="1"/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  <c r="Q4499" s="1"/>
      <c r="R4499" s="1"/>
      <c r="S4499" s="1"/>
      <c r="T4499" s="1"/>
      <c r="U4499" s="175">
        <f>IF(AND($X$5012&lt;&gt;" ",$X$5012&lt;&gt;0),IF(X4499=$X$5012,1+COUNTIF(U$7:U4498,"&gt;0"),0),0)</f>
        <v>0</v>
      </c>
      <c r="V4499" s="178" t="s">
        <v>4688</v>
      </c>
      <c r="W4499" s="130"/>
      <c r="X4499" s="131"/>
      <c r="Y4499" s="131"/>
      <c r="Z4499" s="206"/>
      <c r="AA4499" s="134"/>
      <c r="AB4499" s="174">
        <f>IF(AC4499="totale",SUMIF(AA$7:AA4499,"somma",Z$7:Z4499)-SUMIF(AC$7:AC4498,"totale",AB$7:AB4498),0)</f>
        <v>0</v>
      </c>
      <c r="AC4499" s="134"/>
      <c r="AD4499" s="194">
        <f t="shared" si="296"/>
        <v>0</v>
      </c>
      <c r="AE4499" s="124" t="str">
        <f t="shared" si="295"/>
        <v/>
      </c>
      <c r="AF4499" s="195" t="str">
        <f t="shared" si="297"/>
        <v/>
      </c>
      <c r="AG4499" s="194" t="str">
        <f t="shared" si="298"/>
        <v/>
      </c>
      <c r="AH4499" s="194">
        <f>IF(AG4499="",0,IF(ISERROR(VLOOKUP(AG4499,AG$7:AG4498,1,FALSE)),1,0))</f>
        <v>0</v>
      </c>
      <c r="AI4499" s="194"/>
    </row>
    <row r="4500" spans="1:35" ht="16.5" customHeight="1">
      <c r="A4500" s="1"/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  <c r="Q4500" s="1"/>
      <c r="R4500" s="1"/>
      <c r="S4500" s="1"/>
      <c r="T4500" s="1"/>
      <c r="U4500" s="175">
        <f>IF(AND($X$5012&lt;&gt;" ",$X$5012&lt;&gt;0),IF(X4500=$X$5012,1+COUNTIF(U$7:U4499,"&gt;0"),0),0)</f>
        <v>0</v>
      </c>
      <c r="V4500" s="178" t="s">
        <v>4689</v>
      </c>
      <c r="W4500" s="130"/>
      <c r="X4500" s="131"/>
      <c r="Y4500" s="131"/>
      <c r="Z4500" s="206"/>
      <c r="AA4500" s="134"/>
      <c r="AB4500" s="174">
        <f>IF(AC4500="totale",SUMIF(AA$7:AA4500,"somma",Z$7:Z4500)-SUMIF(AC$7:AC4499,"totale",AB$7:AB4499),0)</f>
        <v>0</v>
      </c>
      <c r="AC4500" s="134"/>
      <c r="AD4500" s="194">
        <f t="shared" si="296"/>
        <v>0</v>
      </c>
      <c r="AE4500" s="124" t="str">
        <f t="shared" si="295"/>
        <v/>
      </c>
      <c r="AF4500" s="195" t="str">
        <f t="shared" si="297"/>
        <v/>
      </c>
      <c r="AG4500" s="194" t="str">
        <f t="shared" si="298"/>
        <v/>
      </c>
      <c r="AH4500" s="194">
        <f>IF(AG4500="",0,IF(ISERROR(VLOOKUP(AG4500,AG$7:AG4499,1,FALSE)),1,0))</f>
        <v>0</v>
      </c>
      <c r="AI4500" s="194"/>
    </row>
    <row r="4501" spans="1:35" ht="16.5" customHeight="1">
      <c r="A4501" s="1"/>
      <c r="B4501" s="1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75">
        <f>IF(AND($X$5012&lt;&gt;" ",$X$5012&lt;&gt;0),IF(X4501=$X$5012,1+COUNTIF(U$7:U4500,"&gt;0"),0),0)</f>
        <v>0</v>
      </c>
      <c r="V4501" s="178" t="s">
        <v>4690</v>
      </c>
      <c r="W4501" s="130"/>
      <c r="X4501" s="131"/>
      <c r="Y4501" s="131"/>
      <c r="Z4501" s="206"/>
      <c r="AA4501" s="134"/>
      <c r="AB4501" s="174">
        <f>IF(AC4501="totale",SUMIF(AA$7:AA4501,"somma",Z$7:Z4501)-SUMIF(AC$7:AC4500,"totale",AB$7:AB4500),0)</f>
        <v>0</v>
      </c>
      <c r="AC4501" s="134"/>
      <c r="AD4501" s="194">
        <f t="shared" si="296"/>
        <v>0</v>
      </c>
      <c r="AE4501" s="124" t="str">
        <f t="shared" si="295"/>
        <v/>
      </c>
      <c r="AF4501" s="195" t="str">
        <f t="shared" si="297"/>
        <v/>
      </c>
      <c r="AG4501" s="194" t="str">
        <f t="shared" si="298"/>
        <v/>
      </c>
      <c r="AH4501" s="194">
        <f>IF(AG4501="",0,IF(ISERROR(VLOOKUP(AG4501,AG$7:AG4500,1,FALSE)),1,0))</f>
        <v>0</v>
      </c>
      <c r="AI4501" s="194"/>
    </row>
    <row r="4502" spans="1:35" ht="16.5" customHeight="1">
      <c r="A4502" s="1"/>
      <c r="B4502" s="1"/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R4502" s="1"/>
      <c r="S4502" s="1"/>
      <c r="T4502" s="1"/>
      <c r="U4502" s="175">
        <f>IF(AND($X$5012&lt;&gt;" ",$X$5012&lt;&gt;0),IF(X4502=$X$5012,1+COUNTIF(U$7:U4501,"&gt;0"),0),0)</f>
        <v>0</v>
      </c>
      <c r="V4502" s="178" t="s">
        <v>4691</v>
      </c>
      <c r="W4502" s="130"/>
      <c r="X4502" s="131"/>
      <c r="Y4502" s="131"/>
      <c r="Z4502" s="206"/>
      <c r="AA4502" s="134"/>
      <c r="AB4502" s="174">
        <f>IF(AC4502="totale",SUMIF(AA$7:AA4502,"somma",Z$7:Z4502)-SUMIF(AC$7:AC4501,"totale",AB$7:AB4501),0)</f>
        <v>0</v>
      </c>
      <c r="AC4502" s="134"/>
      <c r="AD4502" s="194">
        <f t="shared" si="296"/>
        <v>0</v>
      </c>
      <c r="AE4502" s="124" t="str">
        <f t="shared" si="295"/>
        <v/>
      </c>
      <c r="AF4502" s="195" t="str">
        <f t="shared" si="297"/>
        <v/>
      </c>
      <c r="AG4502" s="194" t="str">
        <f t="shared" si="298"/>
        <v/>
      </c>
      <c r="AH4502" s="194">
        <f>IF(AG4502="",0,IF(ISERROR(VLOOKUP(AG4502,AG$7:AG4501,1,FALSE)),1,0))</f>
        <v>0</v>
      </c>
      <c r="AI4502" s="194"/>
    </row>
    <row r="4503" spans="1:35" ht="16.5" customHeight="1">
      <c r="A4503" s="1"/>
      <c r="B4503" s="1"/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75">
        <f>IF(AND($X$5012&lt;&gt;" ",$X$5012&lt;&gt;0),IF(X4503=$X$5012,1+COUNTIF(U$7:U4502,"&gt;0"),0),0)</f>
        <v>0</v>
      </c>
      <c r="V4503" s="178" t="s">
        <v>4692</v>
      </c>
      <c r="W4503" s="130"/>
      <c r="X4503" s="131"/>
      <c r="Y4503" s="131"/>
      <c r="Z4503" s="206"/>
      <c r="AA4503" s="134"/>
      <c r="AB4503" s="174">
        <f>IF(AC4503="totale",SUMIF(AA$7:AA4503,"somma",Z$7:Z4503)-SUMIF(AC$7:AC4502,"totale",AB$7:AB4502),0)</f>
        <v>0</v>
      </c>
      <c r="AC4503" s="134"/>
      <c r="AD4503" s="194">
        <f t="shared" si="296"/>
        <v>0</v>
      </c>
      <c r="AE4503" s="124" t="str">
        <f t="shared" si="295"/>
        <v/>
      </c>
      <c r="AF4503" s="195" t="str">
        <f t="shared" si="297"/>
        <v/>
      </c>
      <c r="AG4503" s="194" t="str">
        <f t="shared" si="298"/>
        <v/>
      </c>
      <c r="AH4503" s="194">
        <f>IF(AG4503="",0,IF(ISERROR(VLOOKUP(AG4503,AG$7:AG4502,1,FALSE)),1,0))</f>
        <v>0</v>
      </c>
      <c r="AI4503" s="194"/>
    </row>
    <row r="4504" spans="1:35" ht="16.5" customHeight="1">
      <c r="A4504" s="1"/>
      <c r="B4504" s="1"/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  <c r="Q4504" s="1"/>
      <c r="R4504" s="1"/>
      <c r="S4504" s="1"/>
      <c r="T4504" s="1"/>
      <c r="U4504" s="175">
        <f>IF(AND($X$5012&lt;&gt;" ",$X$5012&lt;&gt;0),IF(X4504=$X$5012,1+COUNTIF(U$7:U4503,"&gt;0"),0),0)</f>
        <v>0</v>
      </c>
      <c r="V4504" s="178" t="s">
        <v>4693</v>
      </c>
      <c r="W4504" s="130"/>
      <c r="X4504" s="131"/>
      <c r="Y4504" s="131"/>
      <c r="Z4504" s="206"/>
      <c r="AA4504" s="134"/>
      <c r="AB4504" s="174">
        <f>IF(AC4504="totale",SUMIF(AA$7:AA4504,"somma",Z$7:Z4504)-SUMIF(AC$7:AC4503,"totale",AB$7:AB4503),0)</f>
        <v>0</v>
      </c>
      <c r="AC4504" s="134"/>
      <c r="AD4504" s="194">
        <f t="shared" si="296"/>
        <v>0</v>
      </c>
      <c r="AE4504" s="124" t="str">
        <f t="shared" si="295"/>
        <v/>
      </c>
      <c r="AF4504" s="195" t="str">
        <f t="shared" si="297"/>
        <v/>
      </c>
      <c r="AG4504" s="194" t="str">
        <f t="shared" si="298"/>
        <v/>
      </c>
      <c r="AH4504" s="194">
        <f>IF(AG4504="",0,IF(ISERROR(VLOOKUP(AG4504,AG$7:AG4503,1,FALSE)),1,0))</f>
        <v>0</v>
      </c>
      <c r="AI4504" s="194"/>
    </row>
    <row r="4505" spans="1:35" ht="16.5" customHeight="1">
      <c r="A4505" s="1"/>
      <c r="B4505" s="1"/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  <c r="Q4505" s="1"/>
      <c r="R4505" s="1"/>
      <c r="S4505" s="1"/>
      <c r="T4505" s="1"/>
      <c r="U4505" s="175">
        <f>IF(AND($X$5012&lt;&gt;" ",$X$5012&lt;&gt;0),IF(X4505=$X$5012,1+COUNTIF(U$7:U4504,"&gt;0"),0),0)</f>
        <v>0</v>
      </c>
      <c r="V4505" s="178" t="s">
        <v>4694</v>
      </c>
      <c r="W4505" s="130"/>
      <c r="X4505" s="131"/>
      <c r="Y4505" s="131"/>
      <c r="Z4505" s="206"/>
      <c r="AA4505" s="134"/>
      <c r="AB4505" s="174">
        <f>IF(AC4505="totale",SUMIF(AA$7:AA4505,"somma",Z$7:Z4505)-SUMIF(AC$7:AC4504,"totale",AB$7:AB4504),0)</f>
        <v>0</v>
      </c>
      <c r="AC4505" s="134"/>
      <c r="AD4505" s="194">
        <f t="shared" si="296"/>
        <v>0</v>
      </c>
      <c r="AE4505" s="124" t="str">
        <f t="shared" si="295"/>
        <v/>
      </c>
      <c r="AF4505" s="195" t="str">
        <f t="shared" si="297"/>
        <v/>
      </c>
      <c r="AG4505" s="194" t="str">
        <f t="shared" si="298"/>
        <v/>
      </c>
      <c r="AH4505" s="194">
        <f>IF(AG4505="",0,IF(ISERROR(VLOOKUP(AG4505,AG$7:AG4504,1,FALSE)),1,0))</f>
        <v>0</v>
      </c>
      <c r="AI4505" s="194"/>
    </row>
    <row r="4506" spans="1:35" ht="16.5" customHeight="1">
      <c r="A4506" s="1"/>
      <c r="B4506" s="1"/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R4506" s="1"/>
      <c r="S4506" s="1"/>
      <c r="T4506" s="1"/>
      <c r="U4506" s="175">
        <f>IF(AND($X$5012&lt;&gt;" ",$X$5012&lt;&gt;0),IF(X4506=$X$5012,1+COUNTIF(U$7:U4505,"&gt;0"),0),0)</f>
        <v>0</v>
      </c>
      <c r="V4506" s="178" t="s">
        <v>4695</v>
      </c>
      <c r="W4506" s="130"/>
      <c r="X4506" s="131"/>
      <c r="Y4506" s="131"/>
      <c r="Z4506" s="206"/>
      <c r="AA4506" s="134"/>
      <c r="AB4506" s="174">
        <f>IF(AC4506="totale",SUMIF(AA$7:AA4506,"somma",Z$7:Z4506)-SUMIF(AC$7:AC4505,"totale",AB$7:AB4505),0)</f>
        <v>0</v>
      </c>
      <c r="AC4506" s="134"/>
      <c r="AD4506" s="194">
        <f t="shared" si="296"/>
        <v>0</v>
      </c>
      <c r="AE4506" s="124" t="str">
        <f t="shared" si="295"/>
        <v/>
      </c>
      <c r="AF4506" s="195" t="str">
        <f t="shared" si="297"/>
        <v/>
      </c>
      <c r="AG4506" s="194" t="str">
        <f t="shared" si="298"/>
        <v/>
      </c>
      <c r="AH4506" s="194">
        <f>IF(AG4506="",0,IF(ISERROR(VLOOKUP(AG4506,AG$7:AG4505,1,FALSE)),1,0))</f>
        <v>0</v>
      </c>
      <c r="AI4506" s="194"/>
    </row>
    <row r="4507" spans="1:35" ht="16.5" customHeight="1">
      <c r="A4507" s="1"/>
      <c r="B4507" s="1"/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  <c r="Q4507" s="1"/>
      <c r="R4507" s="1"/>
      <c r="S4507" s="1"/>
      <c r="T4507" s="1"/>
      <c r="U4507" s="175">
        <f>IF(AND($X$5012&lt;&gt;" ",$X$5012&lt;&gt;0),IF(X4507=$X$5012,1+COUNTIF(U$7:U4506,"&gt;0"),0),0)</f>
        <v>0</v>
      </c>
      <c r="V4507" s="178" t="s">
        <v>4696</v>
      </c>
      <c r="W4507" s="130"/>
      <c r="X4507" s="131"/>
      <c r="Y4507" s="131"/>
      <c r="Z4507" s="206"/>
      <c r="AA4507" s="134"/>
      <c r="AB4507" s="174">
        <f>IF(AC4507="totale",SUMIF(AA$7:AA4507,"somma",Z$7:Z4507)-SUMIF(AC$7:AC4506,"totale",AB$7:AB4506),0)</f>
        <v>0</v>
      </c>
      <c r="AC4507" s="134"/>
      <c r="AD4507" s="194">
        <f t="shared" si="296"/>
        <v>0</v>
      </c>
      <c r="AE4507" s="124" t="str">
        <f t="shared" si="295"/>
        <v/>
      </c>
      <c r="AF4507" s="195" t="str">
        <f t="shared" si="297"/>
        <v/>
      </c>
      <c r="AG4507" s="194" t="str">
        <f t="shared" si="298"/>
        <v/>
      </c>
      <c r="AH4507" s="194">
        <f>IF(AG4507="",0,IF(ISERROR(VLOOKUP(AG4507,AG$7:AG4506,1,FALSE)),1,0))</f>
        <v>0</v>
      </c>
      <c r="AI4507" s="194"/>
    </row>
    <row r="4508" spans="1:35" ht="16.5" customHeight="1">
      <c r="A4508" s="1"/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  <c r="R4508" s="1"/>
      <c r="S4508" s="1"/>
      <c r="T4508" s="1"/>
      <c r="U4508" s="175">
        <f>IF(AND($X$5012&lt;&gt;" ",$X$5012&lt;&gt;0),IF(X4508=$X$5012,1+COUNTIF(U$7:U4507,"&gt;0"),0),0)</f>
        <v>0</v>
      </c>
      <c r="V4508" s="178" t="s">
        <v>4697</v>
      </c>
      <c r="W4508" s="130"/>
      <c r="X4508" s="131"/>
      <c r="Y4508" s="131"/>
      <c r="Z4508" s="206"/>
      <c r="AA4508" s="134"/>
      <c r="AB4508" s="174">
        <f>IF(AC4508="totale",SUMIF(AA$7:AA4508,"somma",Z$7:Z4508)-SUMIF(AC$7:AC4507,"totale",AB$7:AB4507),0)</f>
        <v>0</v>
      </c>
      <c r="AC4508" s="134"/>
      <c r="AD4508" s="194">
        <f t="shared" si="296"/>
        <v>0</v>
      </c>
      <c r="AE4508" s="124" t="str">
        <f t="shared" si="295"/>
        <v/>
      </c>
      <c r="AF4508" s="195" t="str">
        <f t="shared" si="297"/>
        <v/>
      </c>
      <c r="AG4508" s="194" t="str">
        <f t="shared" si="298"/>
        <v/>
      </c>
      <c r="AH4508" s="194">
        <f>IF(AG4508="",0,IF(ISERROR(VLOOKUP(AG4508,AG$7:AG4507,1,FALSE)),1,0))</f>
        <v>0</v>
      </c>
      <c r="AI4508" s="194"/>
    </row>
    <row r="4509" spans="1:35" ht="16.5" customHeight="1">
      <c r="A4509" s="1"/>
      <c r="B4509" s="1"/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  <c r="Q4509" s="1"/>
      <c r="R4509" s="1"/>
      <c r="S4509" s="1"/>
      <c r="T4509" s="1"/>
      <c r="U4509" s="175">
        <f>IF(AND($X$5012&lt;&gt;" ",$X$5012&lt;&gt;0),IF(X4509=$X$5012,1+COUNTIF(U$7:U4508,"&gt;0"),0),0)</f>
        <v>0</v>
      </c>
      <c r="V4509" s="178" t="s">
        <v>4698</v>
      </c>
      <c r="W4509" s="130"/>
      <c r="X4509" s="131"/>
      <c r="Y4509" s="131"/>
      <c r="Z4509" s="206"/>
      <c r="AA4509" s="134"/>
      <c r="AB4509" s="174">
        <f>IF(AC4509="totale",SUMIF(AA$7:AA4509,"somma",Z$7:Z4509)-SUMIF(AC$7:AC4508,"totale",AB$7:AB4508),0)</f>
        <v>0</v>
      </c>
      <c r="AC4509" s="134"/>
      <c r="AD4509" s="194">
        <f t="shared" si="296"/>
        <v>0</v>
      </c>
      <c r="AE4509" s="124" t="str">
        <f t="shared" si="295"/>
        <v/>
      </c>
      <c r="AF4509" s="195" t="str">
        <f t="shared" si="297"/>
        <v/>
      </c>
      <c r="AG4509" s="194" t="str">
        <f t="shared" si="298"/>
        <v/>
      </c>
      <c r="AH4509" s="194">
        <f>IF(AG4509="",0,IF(ISERROR(VLOOKUP(AG4509,AG$7:AG4508,1,FALSE)),1,0))</f>
        <v>0</v>
      </c>
      <c r="AI4509" s="194"/>
    </row>
    <row r="4510" spans="1:35" ht="16.5" customHeight="1">
      <c r="A4510" s="1"/>
      <c r="B4510" s="1"/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  <c r="Q4510" s="1"/>
      <c r="R4510" s="1"/>
      <c r="S4510" s="1"/>
      <c r="T4510" s="1"/>
      <c r="U4510" s="175">
        <f>IF(AND($X$5012&lt;&gt;" ",$X$5012&lt;&gt;0),IF(X4510=$X$5012,1+COUNTIF(U$7:U4509,"&gt;0"),0),0)</f>
        <v>0</v>
      </c>
      <c r="V4510" s="178" t="s">
        <v>4699</v>
      </c>
      <c r="W4510" s="130"/>
      <c r="X4510" s="131"/>
      <c r="Y4510" s="131"/>
      <c r="Z4510" s="206"/>
      <c r="AA4510" s="134"/>
      <c r="AB4510" s="174">
        <f>IF(AC4510="totale",SUMIF(AA$7:AA4510,"somma",Z$7:Z4510)-SUMIF(AC$7:AC4509,"totale",AB$7:AB4509),0)</f>
        <v>0</v>
      </c>
      <c r="AC4510" s="134"/>
      <c r="AD4510" s="194">
        <f t="shared" si="296"/>
        <v>0</v>
      </c>
      <c r="AE4510" s="124" t="str">
        <f t="shared" si="295"/>
        <v/>
      </c>
      <c r="AF4510" s="195" t="str">
        <f t="shared" si="297"/>
        <v/>
      </c>
      <c r="AG4510" s="194" t="str">
        <f t="shared" si="298"/>
        <v/>
      </c>
      <c r="AH4510" s="194">
        <f>IF(AG4510="",0,IF(ISERROR(VLOOKUP(AG4510,AG$7:AG4509,1,FALSE)),1,0))</f>
        <v>0</v>
      </c>
      <c r="AI4510" s="194"/>
    </row>
    <row r="4511" spans="1:35" ht="16.5" customHeight="1">
      <c r="A4511" s="1"/>
      <c r="B4511" s="1"/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/>
      <c r="R4511" s="1"/>
      <c r="S4511" s="1"/>
      <c r="T4511" s="1"/>
      <c r="U4511" s="175">
        <f>IF(AND($X$5012&lt;&gt;" ",$X$5012&lt;&gt;0),IF(X4511=$X$5012,1+COUNTIF(U$7:U4510,"&gt;0"),0),0)</f>
        <v>0</v>
      </c>
      <c r="V4511" s="178" t="s">
        <v>4700</v>
      </c>
      <c r="W4511" s="130"/>
      <c r="X4511" s="131"/>
      <c r="Y4511" s="131"/>
      <c r="Z4511" s="206"/>
      <c r="AA4511" s="134"/>
      <c r="AB4511" s="174">
        <f>IF(AC4511="totale",SUMIF(AA$7:AA4511,"somma",Z$7:Z4511)-SUMIF(AC$7:AC4510,"totale",AB$7:AB4510),0)</f>
        <v>0</v>
      </c>
      <c r="AC4511" s="134"/>
      <c r="AD4511" s="194">
        <f t="shared" si="296"/>
        <v>0</v>
      </c>
      <c r="AE4511" s="124" t="str">
        <f t="shared" si="295"/>
        <v/>
      </c>
      <c r="AF4511" s="195" t="str">
        <f t="shared" si="297"/>
        <v/>
      </c>
      <c r="AG4511" s="194" t="str">
        <f t="shared" si="298"/>
        <v/>
      </c>
      <c r="AH4511" s="194">
        <f>IF(AG4511="",0,IF(ISERROR(VLOOKUP(AG4511,AG$7:AG4510,1,FALSE)),1,0))</f>
        <v>0</v>
      </c>
      <c r="AI4511" s="194"/>
    </row>
    <row r="4512" spans="1:35" ht="16.5" customHeight="1">
      <c r="A4512" s="1"/>
      <c r="B4512" s="1"/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  <c r="Q4512" s="1"/>
      <c r="R4512" s="1"/>
      <c r="S4512" s="1"/>
      <c r="T4512" s="1"/>
      <c r="U4512" s="175">
        <f>IF(AND($X$5012&lt;&gt;" ",$X$5012&lt;&gt;0),IF(X4512=$X$5012,1+COUNTIF(U$7:U4511,"&gt;0"),0),0)</f>
        <v>0</v>
      </c>
      <c r="V4512" s="178" t="s">
        <v>4701</v>
      </c>
      <c r="W4512" s="130"/>
      <c r="X4512" s="131"/>
      <c r="Y4512" s="131"/>
      <c r="Z4512" s="206"/>
      <c r="AA4512" s="134"/>
      <c r="AB4512" s="174">
        <f>IF(AC4512="totale",SUMIF(AA$7:AA4512,"somma",Z$7:Z4512)-SUMIF(AC$7:AC4511,"totale",AB$7:AB4511),0)</f>
        <v>0</v>
      </c>
      <c r="AC4512" s="134"/>
      <c r="AD4512" s="194">
        <f t="shared" si="296"/>
        <v>0</v>
      </c>
      <c r="AE4512" s="124" t="str">
        <f t="shared" si="295"/>
        <v/>
      </c>
      <c r="AF4512" s="195" t="str">
        <f t="shared" si="297"/>
        <v/>
      </c>
      <c r="AG4512" s="194" t="str">
        <f t="shared" si="298"/>
        <v/>
      </c>
      <c r="AH4512" s="194">
        <f>IF(AG4512="",0,IF(ISERROR(VLOOKUP(AG4512,AG$7:AG4511,1,FALSE)),1,0))</f>
        <v>0</v>
      </c>
      <c r="AI4512" s="194"/>
    </row>
    <row r="4513" spans="1:35" ht="16.5" customHeight="1">
      <c r="A4513" s="1"/>
      <c r="B4513" s="1"/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  <c r="Q4513" s="1"/>
      <c r="R4513" s="1"/>
      <c r="S4513" s="1"/>
      <c r="T4513" s="1"/>
      <c r="U4513" s="175">
        <f>IF(AND($X$5012&lt;&gt;" ",$X$5012&lt;&gt;0),IF(X4513=$X$5012,1+COUNTIF(U$7:U4512,"&gt;0"),0),0)</f>
        <v>0</v>
      </c>
      <c r="V4513" s="178" t="s">
        <v>4702</v>
      </c>
      <c r="W4513" s="130"/>
      <c r="X4513" s="131"/>
      <c r="Y4513" s="131"/>
      <c r="Z4513" s="206"/>
      <c r="AA4513" s="134"/>
      <c r="AB4513" s="174">
        <f>IF(AC4513="totale",SUMIF(AA$7:AA4513,"somma",Z$7:Z4513)-SUMIF(AC$7:AC4512,"totale",AB$7:AB4512),0)</f>
        <v>0</v>
      </c>
      <c r="AC4513" s="134"/>
      <c r="AD4513" s="194">
        <f t="shared" si="296"/>
        <v>0</v>
      </c>
      <c r="AE4513" s="124" t="str">
        <f t="shared" si="295"/>
        <v/>
      </c>
      <c r="AF4513" s="195" t="str">
        <f t="shared" si="297"/>
        <v/>
      </c>
      <c r="AG4513" s="194" t="str">
        <f t="shared" si="298"/>
        <v/>
      </c>
      <c r="AH4513" s="194">
        <f>IF(AG4513="",0,IF(ISERROR(VLOOKUP(AG4513,AG$7:AG4512,1,FALSE)),1,0))</f>
        <v>0</v>
      </c>
      <c r="AI4513" s="194"/>
    </row>
    <row r="4514" spans="1:35" ht="16.5" customHeight="1">
      <c r="A4514" s="1"/>
      <c r="B4514" s="1"/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  <c r="Q4514" s="1"/>
      <c r="R4514" s="1"/>
      <c r="S4514" s="1"/>
      <c r="T4514" s="1"/>
      <c r="U4514" s="175">
        <f>IF(AND($X$5012&lt;&gt;" ",$X$5012&lt;&gt;0),IF(X4514=$X$5012,1+COUNTIF(U$7:U4513,"&gt;0"),0),0)</f>
        <v>0</v>
      </c>
      <c r="V4514" s="178" t="s">
        <v>4703</v>
      </c>
      <c r="W4514" s="130"/>
      <c r="X4514" s="131"/>
      <c r="Y4514" s="131"/>
      <c r="Z4514" s="206"/>
      <c r="AA4514" s="134"/>
      <c r="AB4514" s="174">
        <f>IF(AC4514="totale",SUMIF(AA$7:AA4514,"somma",Z$7:Z4514)-SUMIF(AC$7:AC4513,"totale",AB$7:AB4513),0)</f>
        <v>0</v>
      </c>
      <c r="AC4514" s="134"/>
      <c r="AD4514" s="194">
        <f t="shared" si="296"/>
        <v>0</v>
      </c>
      <c r="AE4514" s="124" t="str">
        <f t="shared" si="295"/>
        <v/>
      </c>
      <c r="AF4514" s="195" t="str">
        <f t="shared" si="297"/>
        <v/>
      </c>
      <c r="AG4514" s="194" t="str">
        <f t="shared" si="298"/>
        <v/>
      </c>
      <c r="AH4514" s="194">
        <f>IF(AG4514="",0,IF(ISERROR(VLOOKUP(AG4514,AG$7:AG4513,1,FALSE)),1,0))</f>
        <v>0</v>
      </c>
      <c r="AI4514" s="194"/>
    </row>
    <row r="4515" spans="1:35" ht="16.5" customHeight="1">
      <c r="A4515" s="1"/>
      <c r="B4515" s="1"/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  <c r="Q4515" s="1"/>
      <c r="R4515" s="1"/>
      <c r="S4515" s="1"/>
      <c r="T4515" s="1"/>
      <c r="U4515" s="175">
        <f>IF(AND($X$5012&lt;&gt;" ",$X$5012&lt;&gt;0),IF(X4515=$X$5012,1+COUNTIF(U$7:U4514,"&gt;0"),0),0)</f>
        <v>0</v>
      </c>
      <c r="V4515" s="178" t="s">
        <v>4704</v>
      </c>
      <c r="W4515" s="130"/>
      <c r="X4515" s="131"/>
      <c r="Y4515" s="131"/>
      <c r="Z4515" s="206"/>
      <c r="AA4515" s="134"/>
      <c r="AB4515" s="174">
        <f>IF(AC4515="totale",SUMIF(AA$7:AA4515,"somma",Z$7:Z4515)-SUMIF(AC$7:AC4514,"totale",AB$7:AB4514),0)</f>
        <v>0</v>
      </c>
      <c r="AC4515" s="134"/>
      <c r="AD4515" s="194">
        <f t="shared" si="296"/>
        <v>0</v>
      </c>
      <c r="AE4515" s="124" t="str">
        <f t="shared" si="295"/>
        <v/>
      </c>
      <c r="AF4515" s="195" t="str">
        <f t="shared" si="297"/>
        <v/>
      </c>
      <c r="AG4515" s="194" t="str">
        <f t="shared" si="298"/>
        <v/>
      </c>
      <c r="AH4515" s="194">
        <f>IF(AG4515="",0,IF(ISERROR(VLOOKUP(AG4515,AG$7:AG4514,1,FALSE)),1,0))</f>
        <v>0</v>
      </c>
      <c r="AI4515" s="194"/>
    </row>
    <row r="4516" spans="1:35" ht="16.5" customHeight="1">
      <c r="A4516" s="1"/>
      <c r="B4516" s="1"/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1"/>
      <c r="S4516" s="1"/>
      <c r="T4516" s="1"/>
      <c r="U4516" s="175">
        <f>IF(AND($X$5012&lt;&gt;" ",$X$5012&lt;&gt;0),IF(X4516=$X$5012,1+COUNTIF(U$7:U4515,"&gt;0"),0),0)</f>
        <v>0</v>
      </c>
      <c r="V4516" s="178" t="s">
        <v>4705</v>
      </c>
      <c r="W4516" s="130"/>
      <c r="X4516" s="131"/>
      <c r="Y4516" s="131"/>
      <c r="Z4516" s="206"/>
      <c r="AA4516" s="134"/>
      <c r="AB4516" s="174">
        <f>IF(AC4516="totale",SUMIF(AA$7:AA4516,"somma",Z$7:Z4516)-SUMIF(AC$7:AC4515,"totale",AB$7:AB4515),0)</f>
        <v>0</v>
      </c>
      <c r="AC4516" s="134"/>
      <c r="AD4516" s="194">
        <f t="shared" si="296"/>
        <v>0</v>
      </c>
      <c r="AE4516" s="124" t="str">
        <f t="shared" si="295"/>
        <v/>
      </c>
      <c r="AF4516" s="195" t="str">
        <f t="shared" si="297"/>
        <v/>
      </c>
      <c r="AG4516" s="194" t="str">
        <f t="shared" si="298"/>
        <v/>
      </c>
      <c r="AH4516" s="194">
        <f>IF(AG4516="",0,IF(ISERROR(VLOOKUP(AG4516,AG$7:AG4515,1,FALSE)),1,0))</f>
        <v>0</v>
      </c>
      <c r="AI4516" s="194"/>
    </row>
    <row r="4517" spans="1:35" ht="16.5" customHeight="1">
      <c r="A4517" s="1"/>
      <c r="B4517" s="1"/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R4517" s="1"/>
      <c r="S4517" s="1"/>
      <c r="T4517" s="1"/>
      <c r="U4517" s="175">
        <f>IF(AND($X$5012&lt;&gt;" ",$X$5012&lt;&gt;0),IF(X4517=$X$5012,1+COUNTIF(U$7:U4516,"&gt;0"),0),0)</f>
        <v>0</v>
      </c>
      <c r="V4517" s="178" t="s">
        <v>4706</v>
      </c>
      <c r="W4517" s="130"/>
      <c r="X4517" s="131"/>
      <c r="Y4517" s="131"/>
      <c r="Z4517" s="206"/>
      <c r="AA4517" s="134"/>
      <c r="AB4517" s="174">
        <f>IF(AC4517="totale",SUMIF(AA$7:AA4517,"somma",Z$7:Z4517)-SUMIF(AC$7:AC4516,"totale",AB$7:AB4516),0)</f>
        <v>0</v>
      </c>
      <c r="AC4517" s="134"/>
      <c r="AD4517" s="194">
        <f t="shared" si="296"/>
        <v>0</v>
      </c>
      <c r="AE4517" s="124" t="str">
        <f t="shared" si="295"/>
        <v/>
      </c>
      <c r="AF4517" s="195" t="str">
        <f t="shared" si="297"/>
        <v/>
      </c>
      <c r="AG4517" s="194" t="str">
        <f t="shared" si="298"/>
        <v/>
      </c>
      <c r="AH4517" s="194">
        <f>IF(AG4517="",0,IF(ISERROR(VLOOKUP(AG4517,AG$7:AG4516,1,FALSE)),1,0))</f>
        <v>0</v>
      </c>
      <c r="AI4517" s="194"/>
    </row>
    <row r="4518" spans="1:35" ht="16.5" customHeight="1">
      <c r="A4518" s="1"/>
      <c r="B4518" s="1"/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1"/>
      <c r="U4518" s="175">
        <f>IF(AND($X$5012&lt;&gt;" ",$X$5012&lt;&gt;0),IF(X4518=$X$5012,1+COUNTIF(U$7:U4517,"&gt;0"),0),0)</f>
        <v>0</v>
      </c>
      <c r="V4518" s="178" t="s">
        <v>4707</v>
      </c>
      <c r="W4518" s="130"/>
      <c r="X4518" s="131"/>
      <c r="Y4518" s="131"/>
      <c r="Z4518" s="206"/>
      <c r="AA4518" s="134"/>
      <c r="AB4518" s="174">
        <f>IF(AC4518="totale",SUMIF(AA$7:AA4518,"somma",Z$7:Z4518)-SUMIF(AC$7:AC4517,"totale",AB$7:AB4517),0)</f>
        <v>0</v>
      </c>
      <c r="AC4518" s="134"/>
      <c r="AD4518" s="194">
        <f t="shared" si="296"/>
        <v>0</v>
      </c>
      <c r="AE4518" s="124" t="str">
        <f t="shared" si="295"/>
        <v/>
      </c>
      <c r="AF4518" s="195" t="str">
        <f t="shared" si="297"/>
        <v/>
      </c>
      <c r="AG4518" s="194" t="str">
        <f t="shared" si="298"/>
        <v/>
      </c>
      <c r="AH4518" s="194">
        <f>IF(AG4518="",0,IF(ISERROR(VLOOKUP(AG4518,AG$7:AG4517,1,FALSE)),1,0))</f>
        <v>0</v>
      </c>
      <c r="AI4518" s="194"/>
    </row>
    <row r="4519" spans="1:35" ht="16.5" customHeight="1">
      <c r="A4519" s="1"/>
      <c r="B4519" s="1"/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1"/>
      <c r="S4519" s="1"/>
      <c r="T4519" s="1"/>
      <c r="U4519" s="175">
        <f>IF(AND($X$5012&lt;&gt;" ",$X$5012&lt;&gt;0),IF(X4519=$X$5012,1+COUNTIF(U$7:U4518,"&gt;0"),0),0)</f>
        <v>0</v>
      </c>
      <c r="V4519" s="178" t="s">
        <v>4708</v>
      </c>
      <c r="W4519" s="130"/>
      <c r="X4519" s="131"/>
      <c r="Y4519" s="131"/>
      <c r="Z4519" s="206"/>
      <c r="AA4519" s="134"/>
      <c r="AB4519" s="174">
        <f>IF(AC4519="totale",SUMIF(AA$7:AA4519,"somma",Z$7:Z4519)-SUMIF(AC$7:AC4518,"totale",AB$7:AB4518),0)</f>
        <v>0</v>
      </c>
      <c r="AC4519" s="134"/>
      <c r="AD4519" s="194">
        <f t="shared" si="296"/>
        <v>0</v>
      </c>
      <c r="AE4519" s="124" t="str">
        <f t="shared" si="295"/>
        <v/>
      </c>
      <c r="AF4519" s="195" t="str">
        <f t="shared" si="297"/>
        <v/>
      </c>
      <c r="AG4519" s="194" t="str">
        <f t="shared" si="298"/>
        <v/>
      </c>
      <c r="AH4519" s="194">
        <f>IF(AG4519="",0,IF(ISERROR(VLOOKUP(AG4519,AG$7:AG4518,1,FALSE)),1,0))</f>
        <v>0</v>
      </c>
      <c r="AI4519" s="194"/>
    </row>
    <row r="4520" spans="1:35" ht="16.5" customHeight="1">
      <c r="A4520" s="1"/>
      <c r="B4520" s="1"/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75">
        <f>IF(AND($X$5012&lt;&gt;" ",$X$5012&lt;&gt;0),IF(X4520=$X$5012,1+COUNTIF(U$7:U4519,"&gt;0"),0),0)</f>
        <v>0</v>
      </c>
      <c r="V4520" s="178" t="s">
        <v>4709</v>
      </c>
      <c r="W4520" s="130"/>
      <c r="X4520" s="131"/>
      <c r="Y4520" s="131"/>
      <c r="Z4520" s="206"/>
      <c r="AA4520" s="134"/>
      <c r="AB4520" s="174">
        <f>IF(AC4520="totale",SUMIF(AA$7:AA4520,"somma",Z$7:Z4520)-SUMIF(AC$7:AC4519,"totale",AB$7:AB4519),0)</f>
        <v>0</v>
      </c>
      <c r="AC4520" s="134"/>
      <c r="AD4520" s="194">
        <f t="shared" si="296"/>
        <v>0</v>
      </c>
      <c r="AE4520" s="124" t="str">
        <f t="shared" si="295"/>
        <v/>
      </c>
      <c r="AF4520" s="195" t="str">
        <f t="shared" si="297"/>
        <v/>
      </c>
      <c r="AG4520" s="194" t="str">
        <f t="shared" si="298"/>
        <v/>
      </c>
      <c r="AH4520" s="194">
        <f>IF(AG4520="",0,IF(ISERROR(VLOOKUP(AG4520,AG$7:AG4519,1,FALSE)),1,0))</f>
        <v>0</v>
      </c>
      <c r="AI4520" s="194"/>
    </row>
    <row r="4521" spans="1:35" ht="16.5" customHeight="1">
      <c r="A4521" s="1"/>
      <c r="B4521" s="1"/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1"/>
      <c r="S4521" s="1"/>
      <c r="T4521" s="1"/>
      <c r="U4521" s="175">
        <f>IF(AND($X$5012&lt;&gt;" ",$X$5012&lt;&gt;0),IF(X4521=$X$5012,1+COUNTIF(U$7:U4520,"&gt;0"),0),0)</f>
        <v>0</v>
      </c>
      <c r="V4521" s="178" t="s">
        <v>4710</v>
      </c>
      <c r="W4521" s="130"/>
      <c r="X4521" s="131"/>
      <c r="Y4521" s="131"/>
      <c r="Z4521" s="206"/>
      <c r="AA4521" s="134"/>
      <c r="AB4521" s="174">
        <f>IF(AC4521="totale",SUMIF(AA$7:AA4521,"somma",Z$7:Z4521)-SUMIF(AC$7:AC4520,"totale",AB$7:AB4520),0)</f>
        <v>0</v>
      </c>
      <c r="AC4521" s="134"/>
      <c r="AD4521" s="194">
        <f t="shared" si="296"/>
        <v>0</v>
      </c>
      <c r="AE4521" s="124" t="str">
        <f t="shared" si="295"/>
        <v/>
      </c>
      <c r="AF4521" s="195" t="str">
        <f t="shared" si="297"/>
        <v/>
      </c>
      <c r="AG4521" s="194" t="str">
        <f t="shared" si="298"/>
        <v/>
      </c>
      <c r="AH4521" s="194">
        <f>IF(AG4521="",0,IF(ISERROR(VLOOKUP(AG4521,AG$7:AG4520,1,FALSE)),1,0))</f>
        <v>0</v>
      </c>
      <c r="AI4521" s="194"/>
    </row>
    <row r="4522" spans="1:35" ht="16.5" customHeight="1">
      <c r="A4522" s="1"/>
      <c r="B4522" s="1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1"/>
      <c r="U4522" s="175">
        <f>IF(AND($X$5012&lt;&gt;" ",$X$5012&lt;&gt;0),IF(X4522=$X$5012,1+COUNTIF(U$7:U4521,"&gt;0"),0),0)</f>
        <v>0</v>
      </c>
      <c r="V4522" s="178" t="s">
        <v>4711</v>
      </c>
      <c r="W4522" s="130"/>
      <c r="X4522" s="131"/>
      <c r="Y4522" s="131"/>
      <c r="Z4522" s="206"/>
      <c r="AA4522" s="134"/>
      <c r="AB4522" s="174">
        <f>IF(AC4522="totale",SUMIF(AA$7:AA4522,"somma",Z$7:Z4522)-SUMIF(AC$7:AC4521,"totale",AB$7:AB4521),0)</f>
        <v>0</v>
      </c>
      <c r="AC4522" s="134"/>
      <c r="AD4522" s="194">
        <f t="shared" si="296"/>
        <v>0</v>
      </c>
      <c r="AE4522" s="124" t="str">
        <f t="shared" si="295"/>
        <v/>
      </c>
      <c r="AF4522" s="195" t="str">
        <f t="shared" si="297"/>
        <v/>
      </c>
      <c r="AG4522" s="194" t="str">
        <f t="shared" si="298"/>
        <v/>
      </c>
      <c r="AH4522" s="194">
        <f>IF(AG4522="",0,IF(ISERROR(VLOOKUP(AG4522,AG$7:AG4521,1,FALSE)),1,0))</f>
        <v>0</v>
      </c>
      <c r="AI4522" s="194"/>
    </row>
    <row r="4523" spans="1:35" ht="16.5" customHeight="1">
      <c r="A4523" s="1"/>
      <c r="B4523" s="1"/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R4523" s="1"/>
      <c r="S4523" s="1"/>
      <c r="T4523" s="1"/>
      <c r="U4523" s="175">
        <f>IF(AND($X$5012&lt;&gt;" ",$X$5012&lt;&gt;0),IF(X4523=$X$5012,1+COUNTIF(U$7:U4522,"&gt;0"),0),0)</f>
        <v>0</v>
      </c>
      <c r="V4523" s="178" t="s">
        <v>4712</v>
      </c>
      <c r="W4523" s="130"/>
      <c r="X4523" s="131"/>
      <c r="Y4523" s="131"/>
      <c r="Z4523" s="206"/>
      <c r="AA4523" s="134"/>
      <c r="AB4523" s="174">
        <f>IF(AC4523="totale",SUMIF(AA$7:AA4523,"somma",Z$7:Z4523)-SUMIF(AC$7:AC4522,"totale",AB$7:AB4522),0)</f>
        <v>0</v>
      </c>
      <c r="AC4523" s="134"/>
      <c r="AD4523" s="194">
        <f t="shared" si="296"/>
        <v>0</v>
      </c>
      <c r="AE4523" s="124" t="str">
        <f t="shared" si="295"/>
        <v/>
      </c>
      <c r="AF4523" s="195" t="str">
        <f t="shared" si="297"/>
        <v/>
      </c>
      <c r="AG4523" s="194" t="str">
        <f t="shared" si="298"/>
        <v/>
      </c>
      <c r="AH4523" s="194">
        <f>IF(AG4523="",0,IF(ISERROR(VLOOKUP(AG4523,AG$7:AG4522,1,FALSE)),1,0))</f>
        <v>0</v>
      </c>
      <c r="AI4523" s="194"/>
    </row>
    <row r="4524" spans="1:35" ht="16.5" customHeight="1">
      <c r="A4524" s="1"/>
      <c r="B4524" s="1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75">
        <f>IF(AND($X$5012&lt;&gt;" ",$X$5012&lt;&gt;0),IF(X4524=$X$5012,1+COUNTIF(U$7:U4523,"&gt;0"),0),0)</f>
        <v>0</v>
      </c>
      <c r="V4524" s="178" t="s">
        <v>4713</v>
      </c>
      <c r="W4524" s="130"/>
      <c r="X4524" s="131"/>
      <c r="Y4524" s="131"/>
      <c r="Z4524" s="206"/>
      <c r="AA4524" s="134"/>
      <c r="AB4524" s="174">
        <f>IF(AC4524="totale",SUMIF(AA$7:AA4524,"somma",Z$7:Z4524)-SUMIF(AC$7:AC4523,"totale",AB$7:AB4523),0)</f>
        <v>0</v>
      </c>
      <c r="AC4524" s="134"/>
      <c r="AD4524" s="194">
        <f t="shared" si="296"/>
        <v>0</v>
      </c>
      <c r="AE4524" s="124" t="str">
        <f t="shared" si="295"/>
        <v/>
      </c>
      <c r="AF4524" s="195" t="str">
        <f t="shared" si="297"/>
        <v/>
      </c>
      <c r="AG4524" s="194" t="str">
        <f t="shared" si="298"/>
        <v/>
      </c>
      <c r="AH4524" s="194">
        <f>IF(AG4524="",0,IF(ISERROR(VLOOKUP(AG4524,AG$7:AG4523,1,FALSE)),1,0))</f>
        <v>0</v>
      </c>
      <c r="AI4524" s="194"/>
    </row>
    <row r="4525" spans="1:35" ht="16.5" customHeight="1">
      <c r="A4525" s="1"/>
      <c r="B4525" s="1"/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  <c r="R4525" s="1"/>
      <c r="S4525" s="1"/>
      <c r="T4525" s="1"/>
      <c r="U4525" s="175">
        <f>IF(AND($X$5012&lt;&gt;" ",$X$5012&lt;&gt;0),IF(X4525=$X$5012,1+COUNTIF(U$7:U4524,"&gt;0"),0),0)</f>
        <v>0</v>
      </c>
      <c r="V4525" s="178" t="s">
        <v>4714</v>
      </c>
      <c r="W4525" s="130"/>
      <c r="X4525" s="131"/>
      <c r="Y4525" s="131"/>
      <c r="Z4525" s="206"/>
      <c r="AA4525" s="134"/>
      <c r="AB4525" s="174">
        <f>IF(AC4525="totale",SUMIF(AA$7:AA4525,"somma",Z$7:Z4525)-SUMIF(AC$7:AC4524,"totale",AB$7:AB4524),0)</f>
        <v>0</v>
      </c>
      <c r="AC4525" s="134"/>
      <c r="AD4525" s="194">
        <f t="shared" si="296"/>
        <v>0</v>
      </c>
      <c r="AE4525" s="124" t="str">
        <f t="shared" si="295"/>
        <v/>
      </c>
      <c r="AF4525" s="195" t="str">
        <f t="shared" si="297"/>
        <v/>
      </c>
      <c r="AG4525" s="194" t="str">
        <f t="shared" si="298"/>
        <v/>
      </c>
      <c r="AH4525" s="194">
        <f>IF(AG4525="",0,IF(ISERROR(VLOOKUP(AG4525,AG$7:AG4524,1,FALSE)),1,0))</f>
        <v>0</v>
      </c>
      <c r="AI4525" s="194"/>
    </row>
    <row r="4526" spans="1:35" ht="16.5" customHeight="1">
      <c r="A4526" s="1"/>
      <c r="B4526" s="1"/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1"/>
      <c r="S4526" s="1"/>
      <c r="T4526" s="1"/>
      <c r="U4526" s="175">
        <f>IF(AND($X$5012&lt;&gt;" ",$X$5012&lt;&gt;0),IF(X4526=$X$5012,1+COUNTIF(U$7:U4525,"&gt;0"),0),0)</f>
        <v>0</v>
      </c>
      <c r="V4526" s="178" t="s">
        <v>4715</v>
      </c>
      <c r="W4526" s="130"/>
      <c r="X4526" s="131"/>
      <c r="Y4526" s="131"/>
      <c r="Z4526" s="206"/>
      <c r="AA4526" s="134"/>
      <c r="AB4526" s="174">
        <f>IF(AC4526="totale",SUMIF(AA$7:AA4526,"somma",Z$7:Z4526)-SUMIF(AC$7:AC4525,"totale",AB$7:AB4525),0)</f>
        <v>0</v>
      </c>
      <c r="AC4526" s="134"/>
      <c r="AD4526" s="194">
        <f t="shared" si="296"/>
        <v>0</v>
      </c>
      <c r="AE4526" s="124" t="str">
        <f t="shared" si="295"/>
        <v/>
      </c>
      <c r="AF4526" s="195" t="str">
        <f t="shared" si="297"/>
        <v/>
      </c>
      <c r="AG4526" s="194" t="str">
        <f t="shared" si="298"/>
        <v/>
      </c>
      <c r="AH4526" s="194">
        <f>IF(AG4526="",0,IF(ISERROR(VLOOKUP(AG4526,AG$7:AG4525,1,FALSE)),1,0))</f>
        <v>0</v>
      </c>
      <c r="AI4526" s="194"/>
    </row>
    <row r="4527" spans="1:35" ht="16.5" customHeight="1">
      <c r="A4527" s="1"/>
      <c r="B4527" s="1"/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  <c r="Q4527" s="1"/>
      <c r="R4527" s="1"/>
      <c r="S4527" s="1"/>
      <c r="T4527" s="1"/>
      <c r="U4527" s="175">
        <f>IF(AND($X$5012&lt;&gt;" ",$X$5012&lt;&gt;0),IF(X4527=$X$5012,1+COUNTIF(U$7:U4526,"&gt;0"),0),0)</f>
        <v>0</v>
      </c>
      <c r="V4527" s="178" t="s">
        <v>4716</v>
      </c>
      <c r="W4527" s="130"/>
      <c r="X4527" s="131"/>
      <c r="Y4527" s="131"/>
      <c r="Z4527" s="206"/>
      <c r="AA4527" s="134"/>
      <c r="AB4527" s="174">
        <f>IF(AC4527="totale",SUMIF(AA$7:AA4527,"somma",Z$7:Z4527)-SUMIF(AC$7:AC4526,"totale",AB$7:AB4526),0)</f>
        <v>0</v>
      </c>
      <c r="AC4527" s="134"/>
      <c r="AD4527" s="194">
        <f t="shared" si="296"/>
        <v>0</v>
      </c>
      <c r="AE4527" s="124" t="str">
        <f t="shared" si="295"/>
        <v/>
      </c>
      <c r="AF4527" s="195" t="str">
        <f t="shared" si="297"/>
        <v/>
      </c>
      <c r="AG4527" s="194" t="str">
        <f t="shared" si="298"/>
        <v/>
      </c>
      <c r="AH4527" s="194">
        <f>IF(AG4527="",0,IF(ISERROR(VLOOKUP(AG4527,AG$7:AG4526,1,FALSE)),1,0))</f>
        <v>0</v>
      </c>
      <c r="AI4527" s="194"/>
    </row>
    <row r="4528" spans="1:35" ht="16.5" customHeight="1">
      <c r="A4528" s="1"/>
      <c r="B4528" s="1"/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R4528" s="1"/>
      <c r="S4528" s="1"/>
      <c r="T4528" s="1"/>
      <c r="U4528" s="175">
        <f>IF(AND($X$5012&lt;&gt;" ",$X$5012&lt;&gt;0),IF(X4528=$X$5012,1+COUNTIF(U$7:U4527,"&gt;0"),0),0)</f>
        <v>0</v>
      </c>
      <c r="V4528" s="178" t="s">
        <v>4717</v>
      </c>
      <c r="W4528" s="130"/>
      <c r="X4528" s="131"/>
      <c r="Y4528" s="131"/>
      <c r="Z4528" s="206"/>
      <c r="AA4528" s="134"/>
      <c r="AB4528" s="174">
        <f>IF(AC4528="totale",SUMIF(AA$7:AA4528,"somma",Z$7:Z4528)-SUMIF(AC$7:AC4527,"totale",AB$7:AB4527),0)</f>
        <v>0</v>
      </c>
      <c r="AC4528" s="134"/>
      <c r="AD4528" s="194">
        <f t="shared" si="296"/>
        <v>0</v>
      </c>
      <c r="AE4528" s="124" t="str">
        <f t="shared" si="295"/>
        <v/>
      </c>
      <c r="AF4528" s="195" t="str">
        <f t="shared" si="297"/>
        <v/>
      </c>
      <c r="AG4528" s="194" t="str">
        <f t="shared" si="298"/>
        <v/>
      </c>
      <c r="AH4528" s="194">
        <f>IF(AG4528="",0,IF(ISERROR(VLOOKUP(AG4528,AG$7:AG4527,1,FALSE)),1,0))</f>
        <v>0</v>
      </c>
      <c r="AI4528" s="194"/>
    </row>
    <row r="4529" spans="1:35" ht="16.5" customHeight="1">
      <c r="A4529" s="1"/>
      <c r="B4529" s="1"/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75">
        <f>IF(AND($X$5012&lt;&gt;" ",$X$5012&lt;&gt;0),IF(X4529=$X$5012,1+COUNTIF(U$7:U4528,"&gt;0"),0),0)</f>
        <v>0</v>
      </c>
      <c r="V4529" s="178" t="s">
        <v>4718</v>
      </c>
      <c r="W4529" s="130"/>
      <c r="X4529" s="131"/>
      <c r="Y4529" s="131"/>
      <c r="Z4529" s="206"/>
      <c r="AA4529" s="134"/>
      <c r="AB4529" s="174">
        <f>IF(AC4529="totale",SUMIF(AA$7:AA4529,"somma",Z$7:Z4529)-SUMIF(AC$7:AC4528,"totale",AB$7:AB4528),0)</f>
        <v>0</v>
      </c>
      <c r="AC4529" s="134"/>
      <c r="AD4529" s="194">
        <f t="shared" si="296"/>
        <v>0</v>
      </c>
      <c r="AE4529" s="124" t="str">
        <f t="shared" si="295"/>
        <v/>
      </c>
      <c r="AF4529" s="195" t="str">
        <f t="shared" si="297"/>
        <v/>
      </c>
      <c r="AG4529" s="194" t="str">
        <f t="shared" si="298"/>
        <v/>
      </c>
      <c r="AH4529" s="194">
        <f>IF(AG4529="",0,IF(ISERROR(VLOOKUP(AG4529,AG$7:AG4528,1,FALSE)),1,0))</f>
        <v>0</v>
      </c>
      <c r="AI4529" s="194"/>
    </row>
    <row r="4530" spans="1:35" ht="16.5" customHeight="1">
      <c r="A4530" s="1"/>
      <c r="B4530" s="1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75">
        <f>IF(AND($X$5012&lt;&gt;" ",$X$5012&lt;&gt;0),IF(X4530=$X$5012,1+COUNTIF(U$7:U4529,"&gt;0"),0),0)</f>
        <v>0</v>
      </c>
      <c r="V4530" s="178" t="s">
        <v>4719</v>
      </c>
      <c r="W4530" s="130"/>
      <c r="X4530" s="131"/>
      <c r="Y4530" s="131"/>
      <c r="Z4530" s="206"/>
      <c r="AA4530" s="134"/>
      <c r="AB4530" s="174">
        <f>IF(AC4530="totale",SUMIF(AA$7:AA4530,"somma",Z$7:Z4530)-SUMIF(AC$7:AC4529,"totale",AB$7:AB4529),0)</f>
        <v>0</v>
      </c>
      <c r="AC4530" s="134"/>
      <c r="AD4530" s="194">
        <f t="shared" si="296"/>
        <v>0</v>
      </c>
      <c r="AE4530" s="124" t="str">
        <f t="shared" si="295"/>
        <v/>
      </c>
      <c r="AF4530" s="195" t="str">
        <f t="shared" si="297"/>
        <v/>
      </c>
      <c r="AG4530" s="194" t="str">
        <f t="shared" si="298"/>
        <v/>
      </c>
      <c r="AH4530" s="194">
        <f>IF(AG4530="",0,IF(ISERROR(VLOOKUP(AG4530,AG$7:AG4529,1,FALSE)),1,0))</f>
        <v>0</v>
      </c>
      <c r="AI4530" s="194"/>
    </row>
    <row r="4531" spans="1:35" ht="16.5" customHeight="1">
      <c r="A4531" s="1"/>
      <c r="B4531" s="1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  <c r="R4531" s="1"/>
      <c r="S4531" s="1"/>
      <c r="T4531" s="1"/>
      <c r="U4531" s="175">
        <f>IF(AND($X$5012&lt;&gt;" ",$X$5012&lt;&gt;0),IF(X4531=$X$5012,1+COUNTIF(U$7:U4530,"&gt;0"),0),0)</f>
        <v>0</v>
      </c>
      <c r="V4531" s="178" t="s">
        <v>4720</v>
      </c>
      <c r="W4531" s="130"/>
      <c r="X4531" s="131"/>
      <c r="Y4531" s="131"/>
      <c r="Z4531" s="206"/>
      <c r="AA4531" s="134"/>
      <c r="AB4531" s="174">
        <f>IF(AC4531="totale",SUMIF(AA$7:AA4531,"somma",Z$7:Z4531)-SUMIF(AC$7:AC4530,"totale",AB$7:AB4530),0)</f>
        <v>0</v>
      </c>
      <c r="AC4531" s="134"/>
      <c r="AD4531" s="194">
        <f t="shared" si="296"/>
        <v>0</v>
      </c>
      <c r="AE4531" s="124" t="str">
        <f t="shared" si="295"/>
        <v/>
      </c>
      <c r="AF4531" s="195" t="str">
        <f t="shared" si="297"/>
        <v/>
      </c>
      <c r="AG4531" s="194" t="str">
        <f t="shared" si="298"/>
        <v/>
      </c>
      <c r="AH4531" s="194">
        <f>IF(AG4531="",0,IF(ISERROR(VLOOKUP(AG4531,AG$7:AG4530,1,FALSE)),1,0))</f>
        <v>0</v>
      </c>
      <c r="AI4531" s="194"/>
    </row>
    <row r="4532" spans="1:35" ht="16.5" customHeight="1">
      <c r="A4532" s="1"/>
      <c r="B4532" s="1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R4532" s="1"/>
      <c r="S4532" s="1"/>
      <c r="T4532" s="1"/>
      <c r="U4532" s="175">
        <f>IF(AND($X$5012&lt;&gt;" ",$X$5012&lt;&gt;0),IF(X4532=$X$5012,1+COUNTIF(U$7:U4531,"&gt;0"),0),0)</f>
        <v>0</v>
      </c>
      <c r="V4532" s="178" t="s">
        <v>4721</v>
      </c>
      <c r="W4532" s="130"/>
      <c r="X4532" s="131"/>
      <c r="Y4532" s="131"/>
      <c r="Z4532" s="206"/>
      <c r="AA4532" s="134"/>
      <c r="AB4532" s="174">
        <f>IF(AC4532="totale",SUMIF(AA$7:AA4532,"somma",Z$7:Z4532)-SUMIF(AC$7:AC4531,"totale",AB$7:AB4531),0)</f>
        <v>0</v>
      </c>
      <c r="AC4532" s="134"/>
      <c r="AD4532" s="194">
        <f t="shared" si="296"/>
        <v>0</v>
      </c>
      <c r="AE4532" s="124" t="str">
        <f t="shared" si="295"/>
        <v/>
      </c>
      <c r="AF4532" s="195" t="str">
        <f t="shared" si="297"/>
        <v/>
      </c>
      <c r="AG4532" s="194" t="str">
        <f t="shared" si="298"/>
        <v/>
      </c>
      <c r="AH4532" s="194">
        <f>IF(AG4532="",0,IF(ISERROR(VLOOKUP(AG4532,AG$7:AG4531,1,FALSE)),1,0))</f>
        <v>0</v>
      </c>
      <c r="AI4532" s="194"/>
    </row>
    <row r="4533" spans="1:35" ht="16.5" customHeight="1">
      <c r="A4533" s="1"/>
      <c r="B4533" s="1"/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75">
        <f>IF(AND($X$5012&lt;&gt;" ",$X$5012&lt;&gt;0),IF(X4533=$X$5012,1+COUNTIF(U$7:U4532,"&gt;0"),0),0)</f>
        <v>0</v>
      </c>
      <c r="V4533" s="178" t="s">
        <v>4722</v>
      </c>
      <c r="W4533" s="130"/>
      <c r="X4533" s="131"/>
      <c r="Y4533" s="131"/>
      <c r="Z4533" s="206"/>
      <c r="AA4533" s="134"/>
      <c r="AB4533" s="174">
        <f>IF(AC4533="totale",SUMIF(AA$7:AA4533,"somma",Z$7:Z4533)-SUMIF(AC$7:AC4532,"totale",AB$7:AB4532),0)</f>
        <v>0</v>
      </c>
      <c r="AC4533" s="134"/>
      <c r="AD4533" s="194">
        <f t="shared" si="296"/>
        <v>0</v>
      </c>
      <c r="AE4533" s="124" t="str">
        <f t="shared" si="295"/>
        <v/>
      </c>
      <c r="AF4533" s="195" t="str">
        <f t="shared" si="297"/>
        <v/>
      </c>
      <c r="AG4533" s="194" t="str">
        <f t="shared" si="298"/>
        <v/>
      </c>
      <c r="AH4533" s="194">
        <f>IF(AG4533="",0,IF(ISERROR(VLOOKUP(AG4533,AG$7:AG4532,1,FALSE)),1,0))</f>
        <v>0</v>
      </c>
      <c r="AI4533" s="194"/>
    </row>
    <row r="4534" spans="1:35" ht="16.5" customHeight="1">
      <c r="A4534" s="1"/>
      <c r="B4534" s="1"/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R4534" s="1"/>
      <c r="S4534" s="1"/>
      <c r="T4534" s="1"/>
      <c r="U4534" s="175">
        <f>IF(AND($X$5012&lt;&gt;" ",$X$5012&lt;&gt;0),IF(X4534=$X$5012,1+COUNTIF(U$7:U4533,"&gt;0"),0),0)</f>
        <v>0</v>
      </c>
      <c r="V4534" s="178" t="s">
        <v>4723</v>
      </c>
      <c r="W4534" s="130"/>
      <c r="X4534" s="131"/>
      <c r="Y4534" s="131"/>
      <c r="Z4534" s="206"/>
      <c r="AA4534" s="134"/>
      <c r="AB4534" s="174">
        <f>IF(AC4534="totale",SUMIF(AA$7:AA4534,"somma",Z$7:Z4534)-SUMIF(AC$7:AC4533,"totale",AB$7:AB4533),0)</f>
        <v>0</v>
      </c>
      <c r="AC4534" s="134"/>
      <c r="AD4534" s="194">
        <f t="shared" si="296"/>
        <v>0</v>
      </c>
      <c r="AE4534" s="124" t="str">
        <f t="shared" si="295"/>
        <v/>
      </c>
      <c r="AF4534" s="195" t="str">
        <f t="shared" si="297"/>
        <v/>
      </c>
      <c r="AG4534" s="194" t="str">
        <f t="shared" si="298"/>
        <v/>
      </c>
      <c r="AH4534" s="194">
        <f>IF(AG4534="",0,IF(ISERROR(VLOOKUP(AG4534,AG$7:AG4533,1,FALSE)),1,0))</f>
        <v>0</v>
      </c>
      <c r="AI4534" s="194"/>
    </row>
    <row r="4535" spans="1:35" ht="16.5" customHeight="1">
      <c r="A4535" s="1"/>
      <c r="B4535" s="1"/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  <c r="Q4535" s="1"/>
      <c r="R4535" s="1"/>
      <c r="S4535" s="1"/>
      <c r="T4535" s="1"/>
      <c r="U4535" s="175">
        <f>IF(AND($X$5012&lt;&gt;" ",$X$5012&lt;&gt;0),IF(X4535=$X$5012,1+COUNTIF(U$7:U4534,"&gt;0"),0),0)</f>
        <v>0</v>
      </c>
      <c r="V4535" s="178" t="s">
        <v>4724</v>
      </c>
      <c r="W4535" s="130"/>
      <c r="X4535" s="131"/>
      <c r="Y4535" s="131"/>
      <c r="Z4535" s="206"/>
      <c r="AA4535" s="134"/>
      <c r="AB4535" s="174">
        <f>IF(AC4535="totale",SUMIF(AA$7:AA4535,"somma",Z$7:Z4535)-SUMIF(AC$7:AC4534,"totale",AB$7:AB4534),0)</f>
        <v>0</v>
      </c>
      <c r="AC4535" s="134"/>
      <c r="AD4535" s="194">
        <f t="shared" si="296"/>
        <v>0</v>
      </c>
      <c r="AE4535" s="124" t="str">
        <f t="shared" si="295"/>
        <v/>
      </c>
      <c r="AF4535" s="195" t="str">
        <f t="shared" si="297"/>
        <v/>
      </c>
      <c r="AG4535" s="194" t="str">
        <f t="shared" si="298"/>
        <v/>
      </c>
      <c r="AH4535" s="194">
        <f>IF(AG4535="",0,IF(ISERROR(VLOOKUP(AG4535,AG$7:AG4534,1,FALSE)),1,0))</f>
        <v>0</v>
      </c>
      <c r="AI4535" s="194"/>
    </row>
    <row r="4536" spans="1:35" ht="16.5" customHeight="1">
      <c r="A4536" s="1"/>
      <c r="B4536" s="1"/>
      <c r="C4536" s="1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/>
      <c r="R4536" s="1"/>
      <c r="S4536" s="1"/>
      <c r="T4536" s="1"/>
      <c r="U4536" s="175">
        <f>IF(AND($X$5012&lt;&gt;" ",$X$5012&lt;&gt;0),IF(X4536=$X$5012,1+COUNTIF(U$7:U4535,"&gt;0"),0),0)</f>
        <v>0</v>
      </c>
      <c r="V4536" s="178" t="s">
        <v>4725</v>
      </c>
      <c r="W4536" s="130"/>
      <c r="X4536" s="131"/>
      <c r="Y4536" s="131"/>
      <c r="Z4536" s="206"/>
      <c r="AA4536" s="134"/>
      <c r="AB4536" s="174">
        <f>IF(AC4536="totale",SUMIF(AA$7:AA4536,"somma",Z$7:Z4536)-SUMIF(AC$7:AC4535,"totale",AB$7:AB4535),0)</f>
        <v>0</v>
      </c>
      <c r="AC4536" s="134"/>
      <c r="AD4536" s="194">
        <f t="shared" si="296"/>
        <v>0</v>
      </c>
      <c r="AE4536" s="124" t="str">
        <f t="shared" si="295"/>
        <v/>
      </c>
      <c r="AF4536" s="195" t="str">
        <f t="shared" si="297"/>
        <v/>
      </c>
      <c r="AG4536" s="194" t="str">
        <f t="shared" si="298"/>
        <v/>
      </c>
      <c r="AH4536" s="194">
        <f>IF(AG4536="",0,IF(ISERROR(VLOOKUP(AG4536,AG$7:AG4535,1,FALSE)),1,0))</f>
        <v>0</v>
      </c>
      <c r="AI4536" s="194"/>
    </row>
    <row r="4537" spans="1:35" ht="16.5" customHeight="1">
      <c r="A4537" s="1"/>
      <c r="B4537" s="1"/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75">
        <f>IF(AND($X$5012&lt;&gt;" ",$X$5012&lt;&gt;0),IF(X4537=$X$5012,1+COUNTIF(U$7:U4536,"&gt;0"),0),0)</f>
        <v>0</v>
      </c>
      <c r="V4537" s="178" t="s">
        <v>4726</v>
      </c>
      <c r="W4537" s="130"/>
      <c r="X4537" s="131"/>
      <c r="Y4537" s="131"/>
      <c r="Z4537" s="206"/>
      <c r="AA4537" s="134"/>
      <c r="AB4537" s="174">
        <f>IF(AC4537="totale",SUMIF(AA$7:AA4537,"somma",Z$7:Z4537)-SUMIF(AC$7:AC4536,"totale",AB$7:AB4536),0)</f>
        <v>0</v>
      </c>
      <c r="AC4537" s="134"/>
      <c r="AD4537" s="194">
        <f t="shared" si="296"/>
        <v>0</v>
      </c>
      <c r="AE4537" s="124" t="str">
        <f t="shared" si="295"/>
        <v/>
      </c>
      <c r="AF4537" s="195" t="str">
        <f t="shared" si="297"/>
        <v/>
      </c>
      <c r="AG4537" s="194" t="str">
        <f t="shared" si="298"/>
        <v/>
      </c>
      <c r="AH4537" s="194">
        <f>IF(AG4537="",0,IF(ISERROR(VLOOKUP(AG4537,AG$7:AG4536,1,FALSE)),1,0))</f>
        <v>0</v>
      </c>
      <c r="AI4537" s="194"/>
    </row>
    <row r="4538" spans="1:35" ht="16.5" customHeight="1">
      <c r="A4538" s="1"/>
      <c r="B4538" s="1"/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1"/>
      <c r="S4538" s="1"/>
      <c r="T4538" s="1"/>
      <c r="U4538" s="175">
        <f>IF(AND($X$5012&lt;&gt;" ",$X$5012&lt;&gt;0),IF(X4538=$X$5012,1+COUNTIF(U$7:U4537,"&gt;0"),0),0)</f>
        <v>0</v>
      </c>
      <c r="V4538" s="178" t="s">
        <v>4727</v>
      </c>
      <c r="W4538" s="130"/>
      <c r="X4538" s="131"/>
      <c r="Y4538" s="131"/>
      <c r="Z4538" s="206"/>
      <c r="AA4538" s="134"/>
      <c r="AB4538" s="174">
        <f>IF(AC4538="totale",SUMIF(AA$7:AA4538,"somma",Z$7:Z4538)-SUMIF(AC$7:AC4537,"totale",AB$7:AB4537),0)</f>
        <v>0</v>
      </c>
      <c r="AC4538" s="134"/>
      <c r="AD4538" s="194">
        <f t="shared" si="296"/>
        <v>0</v>
      </c>
      <c r="AE4538" s="124" t="str">
        <f t="shared" si="295"/>
        <v/>
      </c>
      <c r="AF4538" s="195" t="str">
        <f t="shared" si="297"/>
        <v/>
      </c>
      <c r="AG4538" s="194" t="str">
        <f t="shared" si="298"/>
        <v/>
      </c>
      <c r="AH4538" s="194">
        <f>IF(AG4538="",0,IF(ISERROR(VLOOKUP(AG4538,AG$7:AG4537,1,FALSE)),1,0))</f>
        <v>0</v>
      </c>
      <c r="AI4538" s="194"/>
    </row>
    <row r="4539" spans="1:35" ht="16.5" customHeight="1">
      <c r="A4539" s="1"/>
      <c r="B4539" s="1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/>
      <c r="S4539" s="1"/>
      <c r="T4539" s="1"/>
      <c r="U4539" s="175">
        <f>IF(AND($X$5012&lt;&gt;" ",$X$5012&lt;&gt;0),IF(X4539=$X$5012,1+COUNTIF(U$7:U4538,"&gt;0"),0),0)</f>
        <v>0</v>
      </c>
      <c r="V4539" s="178" t="s">
        <v>4728</v>
      </c>
      <c r="W4539" s="130"/>
      <c r="X4539" s="131"/>
      <c r="Y4539" s="131"/>
      <c r="Z4539" s="206"/>
      <c r="AA4539" s="134"/>
      <c r="AB4539" s="174">
        <f>IF(AC4539="totale",SUMIF(AA$7:AA4539,"somma",Z$7:Z4539)-SUMIF(AC$7:AC4538,"totale",AB$7:AB4538),0)</f>
        <v>0</v>
      </c>
      <c r="AC4539" s="134"/>
      <c r="AD4539" s="194">
        <f t="shared" si="296"/>
        <v>0</v>
      </c>
      <c r="AE4539" s="124" t="str">
        <f t="shared" si="295"/>
        <v/>
      </c>
      <c r="AF4539" s="195" t="str">
        <f t="shared" si="297"/>
        <v/>
      </c>
      <c r="AG4539" s="194" t="str">
        <f t="shared" si="298"/>
        <v/>
      </c>
      <c r="AH4539" s="194">
        <f>IF(AG4539="",0,IF(ISERROR(VLOOKUP(AG4539,AG$7:AG4538,1,FALSE)),1,0))</f>
        <v>0</v>
      </c>
      <c r="AI4539" s="194"/>
    </row>
    <row r="4540" spans="1:35" ht="16.5" customHeight="1">
      <c r="A4540" s="1"/>
      <c r="B4540" s="1"/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R4540" s="1"/>
      <c r="S4540" s="1"/>
      <c r="T4540" s="1"/>
      <c r="U4540" s="175">
        <f>IF(AND($X$5012&lt;&gt;" ",$X$5012&lt;&gt;0),IF(X4540=$X$5012,1+COUNTIF(U$7:U4539,"&gt;0"),0),0)</f>
        <v>0</v>
      </c>
      <c r="V4540" s="178" t="s">
        <v>4729</v>
      </c>
      <c r="W4540" s="130"/>
      <c r="X4540" s="131"/>
      <c r="Y4540" s="131"/>
      <c r="Z4540" s="206"/>
      <c r="AA4540" s="134"/>
      <c r="AB4540" s="174">
        <f>IF(AC4540="totale",SUMIF(AA$7:AA4540,"somma",Z$7:Z4540)-SUMIF(AC$7:AC4539,"totale",AB$7:AB4539),0)</f>
        <v>0</v>
      </c>
      <c r="AC4540" s="134"/>
      <c r="AD4540" s="194">
        <f t="shared" si="296"/>
        <v>0</v>
      </c>
      <c r="AE4540" s="124" t="str">
        <f t="shared" si="295"/>
        <v/>
      </c>
      <c r="AF4540" s="195" t="str">
        <f t="shared" si="297"/>
        <v/>
      </c>
      <c r="AG4540" s="194" t="str">
        <f t="shared" si="298"/>
        <v/>
      </c>
      <c r="AH4540" s="194">
        <f>IF(AG4540="",0,IF(ISERROR(VLOOKUP(AG4540,AG$7:AG4539,1,FALSE)),1,0))</f>
        <v>0</v>
      </c>
      <c r="AI4540" s="194"/>
    </row>
    <row r="4541" spans="1:35" ht="16.5" customHeight="1">
      <c r="A4541" s="1"/>
      <c r="B4541" s="1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S4541" s="1"/>
      <c r="T4541" s="1"/>
      <c r="U4541" s="175">
        <f>IF(AND($X$5012&lt;&gt;" ",$X$5012&lt;&gt;0),IF(X4541=$X$5012,1+COUNTIF(U$7:U4540,"&gt;0"),0),0)</f>
        <v>0</v>
      </c>
      <c r="V4541" s="178" t="s">
        <v>4730</v>
      </c>
      <c r="W4541" s="130"/>
      <c r="X4541" s="131"/>
      <c r="Y4541" s="131"/>
      <c r="Z4541" s="206"/>
      <c r="AA4541" s="134"/>
      <c r="AB4541" s="174">
        <f>IF(AC4541="totale",SUMIF(AA$7:AA4541,"somma",Z$7:Z4541)-SUMIF(AC$7:AC4540,"totale",AB$7:AB4540),0)</f>
        <v>0</v>
      </c>
      <c r="AC4541" s="134"/>
      <c r="AD4541" s="194">
        <f t="shared" si="296"/>
        <v>0</v>
      </c>
      <c r="AE4541" s="124" t="str">
        <f t="shared" si="295"/>
        <v/>
      </c>
      <c r="AF4541" s="195" t="str">
        <f t="shared" si="297"/>
        <v/>
      </c>
      <c r="AG4541" s="194" t="str">
        <f t="shared" si="298"/>
        <v/>
      </c>
      <c r="AH4541" s="194">
        <f>IF(AG4541="",0,IF(ISERROR(VLOOKUP(AG4541,AG$7:AG4540,1,FALSE)),1,0))</f>
        <v>0</v>
      </c>
      <c r="AI4541" s="194"/>
    </row>
    <row r="4542" spans="1:35" ht="16.5" customHeight="1">
      <c r="A4542" s="1"/>
      <c r="B4542" s="1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  <c r="Q4542" s="1"/>
      <c r="R4542" s="1"/>
      <c r="S4542" s="1"/>
      <c r="T4542" s="1"/>
      <c r="U4542" s="175">
        <f>IF(AND($X$5012&lt;&gt;" ",$X$5012&lt;&gt;0),IF(X4542=$X$5012,1+COUNTIF(U$7:U4541,"&gt;0"),0),0)</f>
        <v>0</v>
      </c>
      <c r="V4542" s="178" t="s">
        <v>4731</v>
      </c>
      <c r="W4542" s="130"/>
      <c r="X4542" s="131"/>
      <c r="Y4542" s="131"/>
      <c r="Z4542" s="206"/>
      <c r="AA4542" s="134"/>
      <c r="AB4542" s="174">
        <f>IF(AC4542="totale",SUMIF(AA$7:AA4542,"somma",Z$7:Z4542)-SUMIF(AC$7:AC4541,"totale",AB$7:AB4541),0)</f>
        <v>0</v>
      </c>
      <c r="AC4542" s="134"/>
      <c r="AD4542" s="194">
        <f t="shared" si="296"/>
        <v>0</v>
      </c>
      <c r="AE4542" s="124" t="str">
        <f t="shared" si="295"/>
        <v/>
      </c>
      <c r="AF4542" s="195" t="str">
        <f t="shared" si="297"/>
        <v/>
      </c>
      <c r="AG4542" s="194" t="str">
        <f t="shared" si="298"/>
        <v/>
      </c>
      <c r="AH4542" s="194">
        <f>IF(AG4542="",0,IF(ISERROR(VLOOKUP(AG4542,AG$7:AG4541,1,FALSE)),1,0))</f>
        <v>0</v>
      </c>
      <c r="AI4542" s="194"/>
    </row>
    <row r="4543" spans="1:35" ht="16.5" customHeight="1">
      <c r="A4543" s="1"/>
      <c r="B4543" s="1"/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/>
      <c r="R4543" s="1"/>
      <c r="S4543" s="1"/>
      <c r="T4543" s="1"/>
      <c r="U4543" s="175">
        <f>IF(AND($X$5012&lt;&gt;" ",$X$5012&lt;&gt;0),IF(X4543=$X$5012,1+COUNTIF(U$7:U4542,"&gt;0"),0),0)</f>
        <v>0</v>
      </c>
      <c r="V4543" s="178" t="s">
        <v>4732</v>
      </c>
      <c r="W4543" s="130"/>
      <c r="X4543" s="131"/>
      <c r="Y4543" s="131"/>
      <c r="Z4543" s="206"/>
      <c r="AA4543" s="134"/>
      <c r="AB4543" s="174">
        <f>IF(AC4543="totale",SUMIF(AA$7:AA4543,"somma",Z$7:Z4543)-SUMIF(AC$7:AC4542,"totale",AB$7:AB4542),0)</f>
        <v>0</v>
      </c>
      <c r="AC4543" s="134"/>
      <c r="AD4543" s="194">
        <f t="shared" si="296"/>
        <v>0</v>
      </c>
      <c r="AE4543" s="124" t="str">
        <f t="shared" si="295"/>
        <v/>
      </c>
      <c r="AF4543" s="195" t="str">
        <f t="shared" si="297"/>
        <v/>
      </c>
      <c r="AG4543" s="194" t="str">
        <f t="shared" si="298"/>
        <v/>
      </c>
      <c r="AH4543" s="194">
        <f>IF(AG4543="",0,IF(ISERROR(VLOOKUP(AG4543,AG$7:AG4542,1,FALSE)),1,0))</f>
        <v>0</v>
      </c>
      <c r="AI4543" s="194"/>
    </row>
    <row r="4544" spans="1:35" ht="16.5" customHeight="1">
      <c r="A4544" s="1"/>
      <c r="B4544" s="1"/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R4544" s="1"/>
      <c r="S4544" s="1"/>
      <c r="T4544" s="1"/>
      <c r="U4544" s="175">
        <f>IF(AND($X$5012&lt;&gt;" ",$X$5012&lt;&gt;0),IF(X4544=$X$5012,1+COUNTIF(U$7:U4543,"&gt;0"),0),0)</f>
        <v>0</v>
      </c>
      <c r="V4544" s="178" t="s">
        <v>4733</v>
      </c>
      <c r="W4544" s="130"/>
      <c r="X4544" s="131"/>
      <c r="Y4544" s="131"/>
      <c r="Z4544" s="206"/>
      <c r="AA4544" s="134"/>
      <c r="AB4544" s="174">
        <f>IF(AC4544="totale",SUMIF(AA$7:AA4544,"somma",Z$7:Z4544)-SUMIF(AC$7:AC4543,"totale",AB$7:AB4543),0)</f>
        <v>0</v>
      </c>
      <c r="AC4544" s="134"/>
      <c r="AD4544" s="194">
        <f t="shared" si="296"/>
        <v>0</v>
      </c>
      <c r="AE4544" s="124" t="str">
        <f t="shared" si="295"/>
        <v/>
      </c>
      <c r="AF4544" s="195" t="str">
        <f t="shared" si="297"/>
        <v/>
      </c>
      <c r="AG4544" s="194" t="str">
        <f t="shared" si="298"/>
        <v/>
      </c>
      <c r="AH4544" s="194">
        <f>IF(AG4544="",0,IF(ISERROR(VLOOKUP(AG4544,AG$7:AG4543,1,FALSE)),1,0))</f>
        <v>0</v>
      </c>
      <c r="AI4544" s="194"/>
    </row>
    <row r="4545" spans="1:35" ht="16.5" customHeight="1">
      <c r="A4545" s="1"/>
      <c r="B4545" s="1"/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1"/>
      <c r="S4545" s="1"/>
      <c r="T4545" s="1"/>
      <c r="U4545" s="175">
        <f>IF(AND($X$5012&lt;&gt;" ",$X$5012&lt;&gt;0),IF(X4545=$X$5012,1+COUNTIF(U$7:U4544,"&gt;0"),0),0)</f>
        <v>0</v>
      </c>
      <c r="V4545" s="178" t="s">
        <v>4734</v>
      </c>
      <c r="W4545" s="130"/>
      <c r="X4545" s="131"/>
      <c r="Y4545" s="131"/>
      <c r="Z4545" s="206"/>
      <c r="AA4545" s="134"/>
      <c r="AB4545" s="174">
        <f>IF(AC4545="totale",SUMIF(AA$7:AA4545,"somma",Z$7:Z4545)-SUMIF(AC$7:AC4544,"totale",AB$7:AB4544),0)</f>
        <v>0</v>
      </c>
      <c r="AC4545" s="134"/>
      <c r="AD4545" s="194">
        <f t="shared" si="296"/>
        <v>0</v>
      </c>
      <c r="AE4545" s="124" t="str">
        <f t="shared" si="295"/>
        <v/>
      </c>
      <c r="AF4545" s="195" t="str">
        <f t="shared" si="297"/>
        <v/>
      </c>
      <c r="AG4545" s="194" t="str">
        <f t="shared" si="298"/>
        <v/>
      </c>
      <c r="AH4545" s="194">
        <f>IF(AG4545="",0,IF(ISERROR(VLOOKUP(AG4545,AG$7:AG4544,1,FALSE)),1,0))</f>
        <v>0</v>
      </c>
      <c r="AI4545" s="194"/>
    </row>
    <row r="4546" spans="1:35" ht="16.5" customHeight="1">
      <c r="A4546" s="1"/>
      <c r="B4546" s="1"/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R4546" s="1"/>
      <c r="S4546" s="1"/>
      <c r="T4546" s="1"/>
      <c r="U4546" s="175">
        <f>IF(AND($X$5012&lt;&gt;" ",$X$5012&lt;&gt;0),IF(X4546=$X$5012,1+COUNTIF(U$7:U4545,"&gt;0"),0),0)</f>
        <v>0</v>
      </c>
      <c r="V4546" s="178" t="s">
        <v>4735</v>
      </c>
      <c r="W4546" s="130"/>
      <c r="X4546" s="131"/>
      <c r="Y4546" s="131"/>
      <c r="Z4546" s="206"/>
      <c r="AA4546" s="134"/>
      <c r="AB4546" s="174">
        <f>IF(AC4546="totale",SUMIF(AA$7:AA4546,"somma",Z$7:Z4546)-SUMIF(AC$7:AC4545,"totale",AB$7:AB4545),0)</f>
        <v>0</v>
      </c>
      <c r="AC4546" s="134"/>
      <c r="AD4546" s="194">
        <f t="shared" si="296"/>
        <v>0</v>
      </c>
      <c r="AE4546" s="124" t="str">
        <f t="shared" si="295"/>
        <v/>
      </c>
      <c r="AF4546" s="195" t="str">
        <f t="shared" si="297"/>
        <v/>
      </c>
      <c r="AG4546" s="194" t="str">
        <f t="shared" si="298"/>
        <v/>
      </c>
      <c r="AH4546" s="194">
        <f>IF(AG4546="",0,IF(ISERROR(VLOOKUP(AG4546,AG$7:AG4545,1,FALSE)),1,0))</f>
        <v>0</v>
      </c>
      <c r="AI4546" s="194"/>
    </row>
    <row r="4547" spans="1:35" ht="16.5" customHeight="1">
      <c r="A4547" s="1"/>
      <c r="B4547" s="1"/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  <c r="Q4547" s="1"/>
      <c r="R4547" s="1"/>
      <c r="S4547" s="1"/>
      <c r="T4547" s="1"/>
      <c r="U4547" s="175">
        <f>IF(AND($X$5012&lt;&gt;" ",$X$5012&lt;&gt;0),IF(X4547=$X$5012,1+COUNTIF(U$7:U4546,"&gt;0"),0),0)</f>
        <v>0</v>
      </c>
      <c r="V4547" s="178" t="s">
        <v>4736</v>
      </c>
      <c r="W4547" s="130"/>
      <c r="X4547" s="131"/>
      <c r="Y4547" s="131"/>
      <c r="Z4547" s="206"/>
      <c r="AA4547" s="134"/>
      <c r="AB4547" s="174">
        <f>IF(AC4547="totale",SUMIF(AA$7:AA4547,"somma",Z$7:Z4547)-SUMIF(AC$7:AC4546,"totale",AB$7:AB4546),0)</f>
        <v>0</v>
      </c>
      <c r="AC4547" s="134"/>
      <c r="AD4547" s="194">
        <f t="shared" si="296"/>
        <v>0</v>
      </c>
      <c r="AE4547" s="124" t="str">
        <f t="shared" si="295"/>
        <v/>
      </c>
      <c r="AF4547" s="195" t="str">
        <f t="shared" si="297"/>
        <v/>
      </c>
      <c r="AG4547" s="194" t="str">
        <f t="shared" si="298"/>
        <v/>
      </c>
      <c r="AH4547" s="194">
        <f>IF(AG4547="",0,IF(ISERROR(VLOOKUP(AG4547,AG$7:AG4546,1,FALSE)),1,0))</f>
        <v>0</v>
      </c>
      <c r="AI4547" s="194"/>
    </row>
    <row r="4548" spans="1:35" ht="16.5" customHeight="1">
      <c r="A4548" s="1"/>
      <c r="B4548" s="1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/>
      <c r="S4548" s="1"/>
      <c r="T4548" s="1"/>
      <c r="U4548" s="175">
        <f>IF(AND($X$5012&lt;&gt;" ",$X$5012&lt;&gt;0),IF(X4548=$X$5012,1+COUNTIF(U$7:U4547,"&gt;0"),0),0)</f>
        <v>0</v>
      </c>
      <c r="V4548" s="178" t="s">
        <v>4737</v>
      </c>
      <c r="W4548" s="130"/>
      <c r="X4548" s="131"/>
      <c r="Y4548" s="131"/>
      <c r="Z4548" s="206"/>
      <c r="AA4548" s="134"/>
      <c r="AB4548" s="174">
        <f>IF(AC4548="totale",SUMIF(AA$7:AA4548,"somma",Z$7:Z4548)-SUMIF(AC$7:AC4547,"totale",AB$7:AB4547),0)</f>
        <v>0</v>
      </c>
      <c r="AC4548" s="134"/>
      <c r="AD4548" s="194">
        <f t="shared" si="296"/>
        <v>0</v>
      </c>
      <c r="AE4548" s="124" t="str">
        <f t="shared" si="295"/>
        <v/>
      </c>
      <c r="AF4548" s="195" t="str">
        <f t="shared" si="297"/>
        <v/>
      </c>
      <c r="AG4548" s="194" t="str">
        <f t="shared" si="298"/>
        <v/>
      </c>
      <c r="AH4548" s="194">
        <f>IF(AG4548="",0,IF(ISERROR(VLOOKUP(AG4548,AG$7:AG4547,1,FALSE)),1,0))</f>
        <v>0</v>
      </c>
      <c r="AI4548" s="194"/>
    </row>
    <row r="4549" spans="1:35" ht="16.5" customHeight="1">
      <c r="A4549" s="1"/>
      <c r="B4549" s="1"/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S4549" s="1"/>
      <c r="T4549" s="1"/>
      <c r="U4549" s="175">
        <f>IF(AND($X$5012&lt;&gt;" ",$X$5012&lt;&gt;0),IF(X4549=$X$5012,1+COUNTIF(U$7:U4548,"&gt;0"),0),0)</f>
        <v>0</v>
      </c>
      <c r="V4549" s="178" t="s">
        <v>4738</v>
      </c>
      <c r="W4549" s="130"/>
      <c r="X4549" s="131"/>
      <c r="Y4549" s="131"/>
      <c r="Z4549" s="206"/>
      <c r="AA4549" s="134"/>
      <c r="AB4549" s="174">
        <f>IF(AC4549="totale",SUMIF(AA$7:AA4549,"somma",Z$7:Z4549)-SUMIF(AC$7:AC4548,"totale",AB$7:AB4548),0)</f>
        <v>0</v>
      </c>
      <c r="AC4549" s="134"/>
      <c r="AD4549" s="194">
        <f t="shared" si="296"/>
        <v>0</v>
      </c>
      <c r="AE4549" s="124" t="str">
        <f t="shared" si="295"/>
        <v/>
      </c>
      <c r="AF4549" s="195" t="str">
        <f t="shared" si="297"/>
        <v/>
      </c>
      <c r="AG4549" s="194" t="str">
        <f t="shared" si="298"/>
        <v/>
      </c>
      <c r="AH4549" s="194">
        <f>IF(AG4549="",0,IF(ISERROR(VLOOKUP(AG4549,AG$7:AG4548,1,FALSE)),1,0))</f>
        <v>0</v>
      </c>
      <c r="AI4549" s="194"/>
    </row>
    <row r="4550" spans="1:35" ht="16.5" customHeight="1">
      <c r="A4550" s="1"/>
      <c r="B4550" s="1"/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R4550" s="1"/>
      <c r="S4550" s="1"/>
      <c r="T4550" s="1"/>
      <c r="U4550" s="175">
        <f>IF(AND($X$5012&lt;&gt;" ",$X$5012&lt;&gt;0),IF(X4550=$X$5012,1+COUNTIF(U$7:U4549,"&gt;0"),0),0)</f>
        <v>0</v>
      </c>
      <c r="V4550" s="178" t="s">
        <v>4739</v>
      </c>
      <c r="W4550" s="130"/>
      <c r="X4550" s="131"/>
      <c r="Y4550" s="131"/>
      <c r="Z4550" s="206"/>
      <c r="AA4550" s="134"/>
      <c r="AB4550" s="174">
        <f>IF(AC4550="totale",SUMIF(AA$7:AA4550,"somma",Z$7:Z4550)-SUMIF(AC$7:AC4549,"totale",AB$7:AB4549),0)</f>
        <v>0</v>
      </c>
      <c r="AC4550" s="134"/>
      <c r="AD4550" s="194">
        <f t="shared" si="296"/>
        <v>0</v>
      </c>
      <c r="AE4550" s="124" t="str">
        <f t="shared" ref="AE4550:AE4613" si="299">IF(W4550&gt;0,CONCATENATE(MONTH(W4550)&amp;X4550),"")</f>
        <v/>
      </c>
      <c r="AF4550" s="195" t="str">
        <f t="shared" si="297"/>
        <v/>
      </c>
      <c r="AG4550" s="194" t="str">
        <f t="shared" si="298"/>
        <v/>
      </c>
      <c r="AH4550" s="194">
        <f>IF(AG4550="",0,IF(ISERROR(VLOOKUP(AG4550,AG$7:AG4549,1,FALSE)),1,0))</f>
        <v>0</v>
      </c>
      <c r="AI4550" s="194"/>
    </row>
    <row r="4551" spans="1:35" ht="16.5" customHeight="1">
      <c r="A4551" s="1"/>
      <c r="B4551" s="1"/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R4551" s="1"/>
      <c r="S4551" s="1"/>
      <c r="T4551" s="1"/>
      <c r="U4551" s="175">
        <f>IF(AND($X$5012&lt;&gt;" ",$X$5012&lt;&gt;0),IF(X4551=$X$5012,1+COUNTIF(U$7:U4550,"&gt;0"),0),0)</f>
        <v>0</v>
      </c>
      <c r="V4551" s="178" t="s">
        <v>4740</v>
      </c>
      <c r="W4551" s="130"/>
      <c r="X4551" s="131"/>
      <c r="Y4551" s="131"/>
      <c r="Z4551" s="206"/>
      <c r="AA4551" s="134"/>
      <c r="AB4551" s="174">
        <f>IF(AC4551="totale",SUMIF(AA$7:AA4551,"somma",Z$7:Z4551)-SUMIF(AC$7:AC4550,"totale",AB$7:AB4550),0)</f>
        <v>0</v>
      </c>
      <c r="AC4551" s="134"/>
      <c r="AD4551" s="194">
        <f t="shared" si="296"/>
        <v>0</v>
      </c>
      <c r="AE4551" s="124" t="str">
        <f t="shared" si="299"/>
        <v/>
      </c>
      <c r="AF4551" s="195" t="str">
        <f t="shared" si="297"/>
        <v/>
      </c>
      <c r="AG4551" s="194" t="str">
        <f t="shared" si="298"/>
        <v/>
      </c>
      <c r="AH4551" s="194">
        <f>IF(AG4551="",0,IF(ISERROR(VLOOKUP(AG4551,AG$7:AG4550,1,FALSE)),1,0))</f>
        <v>0</v>
      </c>
      <c r="AI4551" s="194"/>
    </row>
    <row r="4552" spans="1:35" ht="16.5" customHeight="1">
      <c r="A4552" s="1"/>
      <c r="B4552" s="1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1"/>
      <c r="S4552" s="1"/>
      <c r="T4552" s="1"/>
      <c r="U4552" s="175">
        <f>IF(AND($X$5012&lt;&gt;" ",$X$5012&lt;&gt;0),IF(X4552=$X$5012,1+COUNTIF(U$7:U4551,"&gt;0"),0),0)</f>
        <v>0</v>
      </c>
      <c r="V4552" s="178" t="s">
        <v>4741</v>
      </c>
      <c r="W4552" s="130"/>
      <c r="X4552" s="131"/>
      <c r="Y4552" s="131"/>
      <c r="Z4552" s="206"/>
      <c r="AA4552" s="134"/>
      <c r="AB4552" s="174">
        <f>IF(AC4552="totale",SUMIF(AA$7:AA4552,"somma",Z$7:Z4552)-SUMIF(AC$7:AC4551,"totale",AB$7:AB4551),0)</f>
        <v>0</v>
      </c>
      <c r="AC4552" s="134"/>
      <c r="AD4552" s="194">
        <f t="shared" ref="AD4552:AD4615" si="300">IF(ISBLANK(X4552),0,VLOOKUP(X4552,$B$8:$E$57,1,FALSE))</f>
        <v>0</v>
      </c>
      <c r="AE4552" s="124" t="str">
        <f t="shared" si="299"/>
        <v/>
      </c>
      <c r="AF4552" s="195" t="str">
        <f t="shared" ref="AF4552:AF4615" si="301">IF(OR(AND(Z4552&lt;&gt;0,ISBLANK(X4552)),ISERROR(AD4552)),"ERR","")</f>
        <v/>
      </c>
      <c r="AG4552" s="194" t="str">
        <f t="shared" si="298"/>
        <v/>
      </c>
      <c r="AH4552" s="194">
        <f>IF(AG4552="",0,IF(ISERROR(VLOOKUP(AG4552,AG$7:AG4551,1,FALSE)),1,0))</f>
        <v>0</v>
      </c>
      <c r="AI4552" s="194"/>
    </row>
    <row r="4553" spans="1:35" ht="16.5" customHeight="1">
      <c r="A4553" s="1"/>
      <c r="B4553" s="1"/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S4553" s="1"/>
      <c r="T4553" s="1"/>
      <c r="U4553" s="175">
        <f>IF(AND($X$5012&lt;&gt;" ",$X$5012&lt;&gt;0),IF(X4553=$X$5012,1+COUNTIF(U$7:U4552,"&gt;0"),0),0)</f>
        <v>0</v>
      </c>
      <c r="V4553" s="178" t="s">
        <v>4742</v>
      </c>
      <c r="W4553" s="130"/>
      <c r="X4553" s="131"/>
      <c r="Y4553" s="131"/>
      <c r="Z4553" s="206"/>
      <c r="AA4553" s="134"/>
      <c r="AB4553" s="174">
        <f>IF(AC4553="totale",SUMIF(AA$7:AA4553,"somma",Z$7:Z4553)-SUMIF(AC$7:AC4552,"totale",AB$7:AB4552),0)</f>
        <v>0</v>
      </c>
      <c r="AC4553" s="134"/>
      <c r="AD4553" s="194">
        <f t="shared" si="300"/>
        <v>0</v>
      </c>
      <c r="AE4553" s="124" t="str">
        <f t="shared" si="299"/>
        <v/>
      </c>
      <c r="AF4553" s="195" t="str">
        <f t="shared" si="301"/>
        <v/>
      </c>
      <c r="AG4553" s="194" t="str">
        <f t="shared" si="298"/>
        <v/>
      </c>
      <c r="AH4553" s="194">
        <f>IF(AG4553="",0,IF(ISERROR(VLOOKUP(AG4553,AG$7:AG4552,1,FALSE)),1,0))</f>
        <v>0</v>
      </c>
      <c r="AI4553" s="194"/>
    </row>
    <row r="4554" spans="1:35" ht="16.5" customHeight="1">
      <c r="A4554" s="1"/>
      <c r="B4554" s="1"/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  <c r="Q4554" s="1"/>
      <c r="R4554" s="1"/>
      <c r="S4554" s="1"/>
      <c r="T4554" s="1"/>
      <c r="U4554" s="175">
        <f>IF(AND($X$5012&lt;&gt;" ",$X$5012&lt;&gt;0),IF(X4554=$X$5012,1+COUNTIF(U$7:U4553,"&gt;0"),0),0)</f>
        <v>0</v>
      </c>
      <c r="V4554" s="178" t="s">
        <v>4743</v>
      </c>
      <c r="W4554" s="130"/>
      <c r="X4554" s="131"/>
      <c r="Y4554" s="131"/>
      <c r="Z4554" s="206"/>
      <c r="AA4554" s="134"/>
      <c r="AB4554" s="174">
        <f>IF(AC4554="totale",SUMIF(AA$7:AA4554,"somma",Z$7:Z4554)-SUMIF(AC$7:AC4553,"totale",AB$7:AB4553),0)</f>
        <v>0</v>
      </c>
      <c r="AC4554" s="134"/>
      <c r="AD4554" s="194">
        <f t="shared" si="300"/>
        <v>0</v>
      </c>
      <c r="AE4554" s="124" t="str">
        <f t="shared" si="299"/>
        <v/>
      </c>
      <c r="AF4554" s="195" t="str">
        <f t="shared" si="301"/>
        <v/>
      </c>
      <c r="AG4554" s="194" t="str">
        <f t="shared" ref="AG4554:AG4617" si="302">IF(W4554&gt;0,CONCATENATE(MONTH(W4554),"-",YEAR(W4554)),"")</f>
        <v/>
      </c>
      <c r="AH4554" s="194">
        <f>IF(AG4554="",0,IF(ISERROR(VLOOKUP(AG4554,AG$7:AG4553,1,FALSE)),1,0))</f>
        <v>0</v>
      </c>
      <c r="AI4554" s="194"/>
    </row>
    <row r="4555" spans="1:35" ht="16.5" customHeight="1">
      <c r="A4555" s="1"/>
      <c r="B4555" s="1"/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  <c r="Q4555" s="1"/>
      <c r="R4555" s="1"/>
      <c r="S4555" s="1"/>
      <c r="T4555" s="1"/>
      <c r="U4555" s="175">
        <f>IF(AND($X$5012&lt;&gt;" ",$X$5012&lt;&gt;0),IF(X4555=$X$5012,1+COUNTIF(U$7:U4554,"&gt;0"),0),0)</f>
        <v>0</v>
      </c>
      <c r="V4555" s="178" t="s">
        <v>4744</v>
      </c>
      <c r="W4555" s="130"/>
      <c r="X4555" s="131"/>
      <c r="Y4555" s="131"/>
      <c r="Z4555" s="206"/>
      <c r="AA4555" s="134"/>
      <c r="AB4555" s="174">
        <f>IF(AC4555="totale",SUMIF(AA$7:AA4555,"somma",Z$7:Z4555)-SUMIF(AC$7:AC4554,"totale",AB$7:AB4554),0)</f>
        <v>0</v>
      </c>
      <c r="AC4555" s="134"/>
      <c r="AD4555" s="194">
        <f t="shared" si="300"/>
        <v>0</v>
      </c>
      <c r="AE4555" s="124" t="str">
        <f t="shared" si="299"/>
        <v/>
      </c>
      <c r="AF4555" s="195" t="str">
        <f t="shared" si="301"/>
        <v/>
      </c>
      <c r="AG4555" s="194" t="str">
        <f t="shared" si="302"/>
        <v/>
      </c>
      <c r="AH4555" s="194">
        <f>IF(AG4555="",0,IF(ISERROR(VLOOKUP(AG4555,AG$7:AG4554,1,FALSE)),1,0))</f>
        <v>0</v>
      </c>
      <c r="AI4555" s="194"/>
    </row>
    <row r="4556" spans="1:35" ht="16.5" customHeight="1">
      <c r="A4556" s="1"/>
      <c r="B4556" s="1"/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  <c r="Q4556" s="1"/>
      <c r="R4556" s="1"/>
      <c r="S4556" s="1"/>
      <c r="T4556" s="1"/>
      <c r="U4556" s="175">
        <f>IF(AND($X$5012&lt;&gt;" ",$X$5012&lt;&gt;0),IF(X4556=$X$5012,1+COUNTIF(U$7:U4555,"&gt;0"),0),0)</f>
        <v>0</v>
      </c>
      <c r="V4556" s="178" t="s">
        <v>4745</v>
      </c>
      <c r="W4556" s="130"/>
      <c r="X4556" s="131"/>
      <c r="Y4556" s="131"/>
      <c r="Z4556" s="206"/>
      <c r="AA4556" s="134"/>
      <c r="AB4556" s="174">
        <f>IF(AC4556="totale",SUMIF(AA$7:AA4556,"somma",Z$7:Z4556)-SUMIF(AC$7:AC4555,"totale",AB$7:AB4555),0)</f>
        <v>0</v>
      </c>
      <c r="AC4556" s="134"/>
      <c r="AD4556" s="194">
        <f t="shared" si="300"/>
        <v>0</v>
      </c>
      <c r="AE4556" s="124" t="str">
        <f t="shared" si="299"/>
        <v/>
      </c>
      <c r="AF4556" s="195" t="str">
        <f t="shared" si="301"/>
        <v/>
      </c>
      <c r="AG4556" s="194" t="str">
        <f t="shared" si="302"/>
        <v/>
      </c>
      <c r="AH4556" s="194">
        <f>IF(AG4556="",0,IF(ISERROR(VLOOKUP(AG4556,AG$7:AG4555,1,FALSE)),1,0))</f>
        <v>0</v>
      </c>
      <c r="AI4556" s="194"/>
    </row>
    <row r="4557" spans="1:35" ht="16.5" customHeight="1">
      <c r="A4557" s="1"/>
      <c r="B4557" s="1"/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/>
      <c r="R4557" s="1"/>
      <c r="S4557" s="1"/>
      <c r="T4557" s="1"/>
      <c r="U4557" s="175">
        <f>IF(AND($X$5012&lt;&gt;" ",$X$5012&lt;&gt;0),IF(X4557=$X$5012,1+COUNTIF(U$7:U4556,"&gt;0"),0),0)</f>
        <v>0</v>
      </c>
      <c r="V4557" s="178" t="s">
        <v>4746</v>
      </c>
      <c r="W4557" s="130"/>
      <c r="X4557" s="131"/>
      <c r="Y4557" s="131"/>
      <c r="Z4557" s="206"/>
      <c r="AA4557" s="134"/>
      <c r="AB4557" s="174">
        <f>IF(AC4557="totale",SUMIF(AA$7:AA4557,"somma",Z$7:Z4557)-SUMIF(AC$7:AC4556,"totale",AB$7:AB4556),0)</f>
        <v>0</v>
      </c>
      <c r="AC4557" s="134"/>
      <c r="AD4557" s="194">
        <f t="shared" si="300"/>
        <v>0</v>
      </c>
      <c r="AE4557" s="124" t="str">
        <f t="shared" si="299"/>
        <v/>
      </c>
      <c r="AF4557" s="195" t="str">
        <f t="shared" si="301"/>
        <v/>
      </c>
      <c r="AG4557" s="194" t="str">
        <f t="shared" si="302"/>
        <v/>
      </c>
      <c r="AH4557" s="194">
        <f>IF(AG4557="",0,IF(ISERROR(VLOOKUP(AG4557,AG$7:AG4556,1,FALSE)),1,0))</f>
        <v>0</v>
      </c>
      <c r="AI4557" s="194"/>
    </row>
    <row r="4558" spans="1:35" ht="16.5" customHeight="1">
      <c r="A4558" s="1"/>
      <c r="B4558" s="1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  <c r="Q4558" s="1"/>
      <c r="R4558" s="1"/>
      <c r="S4558" s="1"/>
      <c r="T4558" s="1"/>
      <c r="U4558" s="175">
        <f>IF(AND($X$5012&lt;&gt;" ",$X$5012&lt;&gt;0),IF(X4558=$X$5012,1+COUNTIF(U$7:U4557,"&gt;0"),0),0)</f>
        <v>0</v>
      </c>
      <c r="V4558" s="178" t="s">
        <v>4747</v>
      </c>
      <c r="W4558" s="130"/>
      <c r="X4558" s="131"/>
      <c r="Y4558" s="131"/>
      <c r="Z4558" s="206"/>
      <c r="AA4558" s="134"/>
      <c r="AB4558" s="174">
        <f>IF(AC4558="totale",SUMIF(AA$7:AA4558,"somma",Z$7:Z4558)-SUMIF(AC$7:AC4557,"totale",AB$7:AB4557),0)</f>
        <v>0</v>
      </c>
      <c r="AC4558" s="134"/>
      <c r="AD4558" s="194">
        <f t="shared" si="300"/>
        <v>0</v>
      </c>
      <c r="AE4558" s="124" t="str">
        <f t="shared" si="299"/>
        <v/>
      </c>
      <c r="AF4558" s="195" t="str">
        <f t="shared" si="301"/>
        <v/>
      </c>
      <c r="AG4558" s="194" t="str">
        <f t="shared" si="302"/>
        <v/>
      </c>
      <c r="AH4558" s="194">
        <f>IF(AG4558="",0,IF(ISERROR(VLOOKUP(AG4558,AG$7:AG4557,1,FALSE)),1,0))</f>
        <v>0</v>
      </c>
      <c r="AI4558" s="194"/>
    </row>
    <row r="4559" spans="1:35" ht="16.5" customHeight="1">
      <c r="A4559" s="1"/>
      <c r="B4559" s="1"/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  <c r="R4559" s="1"/>
      <c r="S4559" s="1"/>
      <c r="T4559" s="1"/>
      <c r="U4559" s="175">
        <f>IF(AND($X$5012&lt;&gt;" ",$X$5012&lt;&gt;0),IF(X4559=$X$5012,1+COUNTIF(U$7:U4558,"&gt;0"),0),0)</f>
        <v>0</v>
      </c>
      <c r="V4559" s="178" t="s">
        <v>4748</v>
      </c>
      <c r="W4559" s="130"/>
      <c r="X4559" s="131"/>
      <c r="Y4559" s="131"/>
      <c r="Z4559" s="206"/>
      <c r="AA4559" s="134"/>
      <c r="AB4559" s="174">
        <f>IF(AC4559="totale",SUMIF(AA$7:AA4559,"somma",Z$7:Z4559)-SUMIF(AC$7:AC4558,"totale",AB$7:AB4558),0)</f>
        <v>0</v>
      </c>
      <c r="AC4559" s="134"/>
      <c r="AD4559" s="194">
        <f t="shared" si="300"/>
        <v>0</v>
      </c>
      <c r="AE4559" s="124" t="str">
        <f t="shared" si="299"/>
        <v/>
      </c>
      <c r="AF4559" s="195" t="str">
        <f t="shared" si="301"/>
        <v/>
      </c>
      <c r="AG4559" s="194" t="str">
        <f t="shared" si="302"/>
        <v/>
      </c>
      <c r="AH4559" s="194">
        <f>IF(AG4559="",0,IF(ISERROR(VLOOKUP(AG4559,AG$7:AG4558,1,FALSE)),1,0))</f>
        <v>0</v>
      </c>
      <c r="AI4559" s="194"/>
    </row>
    <row r="4560" spans="1:35" ht="16.5" customHeight="1">
      <c r="A4560" s="1"/>
      <c r="B4560" s="1"/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  <c r="Q4560" s="1"/>
      <c r="R4560" s="1"/>
      <c r="S4560" s="1"/>
      <c r="T4560" s="1"/>
      <c r="U4560" s="175">
        <f>IF(AND($X$5012&lt;&gt;" ",$X$5012&lt;&gt;0),IF(X4560=$X$5012,1+COUNTIF(U$7:U4559,"&gt;0"),0),0)</f>
        <v>0</v>
      </c>
      <c r="V4560" s="178" t="s">
        <v>4749</v>
      </c>
      <c r="W4560" s="130"/>
      <c r="X4560" s="131"/>
      <c r="Y4560" s="131"/>
      <c r="Z4560" s="206"/>
      <c r="AA4560" s="134"/>
      <c r="AB4560" s="174">
        <f>IF(AC4560="totale",SUMIF(AA$7:AA4560,"somma",Z$7:Z4560)-SUMIF(AC$7:AC4559,"totale",AB$7:AB4559),0)</f>
        <v>0</v>
      </c>
      <c r="AC4560" s="134"/>
      <c r="AD4560" s="194">
        <f t="shared" si="300"/>
        <v>0</v>
      </c>
      <c r="AE4560" s="124" t="str">
        <f t="shared" si="299"/>
        <v/>
      </c>
      <c r="AF4560" s="195" t="str">
        <f t="shared" si="301"/>
        <v/>
      </c>
      <c r="AG4560" s="194" t="str">
        <f t="shared" si="302"/>
        <v/>
      </c>
      <c r="AH4560" s="194">
        <f>IF(AG4560="",0,IF(ISERROR(VLOOKUP(AG4560,AG$7:AG4559,1,FALSE)),1,0))</f>
        <v>0</v>
      </c>
      <c r="AI4560" s="194"/>
    </row>
    <row r="4561" spans="1:35" ht="16.5" customHeight="1">
      <c r="A4561" s="1"/>
      <c r="B4561" s="1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75">
        <f>IF(AND($X$5012&lt;&gt;" ",$X$5012&lt;&gt;0),IF(X4561=$X$5012,1+COUNTIF(U$7:U4560,"&gt;0"),0),0)</f>
        <v>0</v>
      </c>
      <c r="V4561" s="178" t="s">
        <v>4750</v>
      </c>
      <c r="W4561" s="130"/>
      <c r="X4561" s="131"/>
      <c r="Y4561" s="131"/>
      <c r="Z4561" s="206"/>
      <c r="AA4561" s="134"/>
      <c r="AB4561" s="174">
        <f>IF(AC4561="totale",SUMIF(AA$7:AA4561,"somma",Z$7:Z4561)-SUMIF(AC$7:AC4560,"totale",AB$7:AB4560),0)</f>
        <v>0</v>
      </c>
      <c r="AC4561" s="134"/>
      <c r="AD4561" s="194">
        <f t="shared" si="300"/>
        <v>0</v>
      </c>
      <c r="AE4561" s="124" t="str">
        <f t="shared" si="299"/>
        <v/>
      </c>
      <c r="AF4561" s="195" t="str">
        <f t="shared" si="301"/>
        <v/>
      </c>
      <c r="AG4561" s="194" t="str">
        <f t="shared" si="302"/>
        <v/>
      </c>
      <c r="AH4561" s="194">
        <f>IF(AG4561="",0,IF(ISERROR(VLOOKUP(AG4561,AG$7:AG4560,1,FALSE)),1,0))</f>
        <v>0</v>
      </c>
      <c r="AI4561" s="194"/>
    </row>
    <row r="4562" spans="1:35" ht="16.5" customHeight="1">
      <c r="A4562" s="1"/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/>
      <c r="R4562" s="1"/>
      <c r="S4562" s="1"/>
      <c r="T4562" s="1"/>
      <c r="U4562" s="175">
        <f>IF(AND($X$5012&lt;&gt;" ",$X$5012&lt;&gt;0),IF(X4562=$X$5012,1+COUNTIF(U$7:U4561,"&gt;0"),0),0)</f>
        <v>0</v>
      </c>
      <c r="V4562" s="178" t="s">
        <v>4751</v>
      </c>
      <c r="W4562" s="130"/>
      <c r="X4562" s="131"/>
      <c r="Y4562" s="131"/>
      <c r="Z4562" s="206"/>
      <c r="AA4562" s="134"/>
      <c r="AB4562" s="174">
        <f>IF(AC4562="totale",SUMIF(AA$7:AA4562,"somma",Z$7:Z4562)-SUMIF(AC$7:AC4561,"totale",AB$7:AB4561),0)</f>
        <v>0</v>
      </c>
      <c r="AC4562" s="134"/>
      <c r="AD4562" s="194">
        <f t="shared" si="300"/>
        <v>0</v>
      </c>
      <c r="AE4562" s="124" t="str">
        <f t="shared" si="299"/>
        <v/>
      </c>
      <c r="AF4562" s="195" t="str">
        <f t="shared" si="301"/>
        <v/>
      </c>
      <c r="AG4562" s="194" t="str">
        <f t="shared" si="302"/>
        <v/>
      </c>
      <c r="AH4562" s="194">
        <f>IF(AG4562="",0,IF(ISERROR(VLOOKUP(AG4562,AG$7:AG4561,1,FALSE)),1,0))</f>
        <v>0</v>
      </c>
      <c r="AI4562" s="194"/>
    </row>
    <row r="4563" spans="1:35" ht="16.5" customHeight="1">
      <c r="A4563" s="1"/>
      <c r="B4563" s="1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/>
      <c r="R4563" s="1"/>
      <c r="S4563" s="1"/>
      <c r="T4563" s="1"/>
      <c r="U4563" s="175">
        <f>IF(AND($X$5012&lt;&gt;" ",$X$5012&lt;&gt;0),IF(X4563=$X$5012,1+COUNTIF(U$7:U4562,"&gt;0"),0),0)</f>
        <v>0</v>
      </c>
      <c r="V4563" s="178" t="s">
        <v>4752</v>
      </c>
      <c r="W4563" s="130"/>
      <c r="X4563" s="131"/>
      <c r="Y4563" s="131"/>
      <c r="Z4563" s="206"/>
      <c r="AA4563" s="134"/>
      <c r="AB4563" s="174">
        <f>IF(AC4563="totale",SUMIF(AA$7:AA4563,"somma",Z$7:Z4563)-SUMIF(AC$7:AC4562,"totale",AB$7:AB4562),0)</f>
        <v>0</v>
      </c>
      <c r="AC4563" s="134"/>
      <c r="AD4563" s="194">
        <f t="shared" si="300"/>
        <v>0</v>
      </c>
      <c r="AE4563" s="124" t="str">
        <f t="shared" si="299"/>
        <v/>
      </c>
      <c r="AF4563" s="195" t="str">
        <f t="shared" si="301"/>
        <v/>
      </c>
      <c r="AG4563" s="194" t="str">
        <f t="shared" si="302"/>
        <v/>
      </c>
      <c r="AH4563" s="194">
        <f>IF(AG4563="",0,IF(ISERROR(VLOOKUP(AG4563,AG$7:AG4562,1,FALSE)),1,0))</f>
        <v>0</v>
      </c>
      <c r="AI4563" s="194"/>
    </row>
    <row r="4564" spans="1:35" ht="16.5" customHeight="1">
      <c r="A4564" s="1"/>
      <c r="B4564" s="1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R4564" s="1"/>
      <c r="S4564" s="1"/>
      <c r="T4564" s="1"/>
      <c r="U4564" s="175">
        <f>IF(AND($X$5012&lt;&gt;" ",$X$5012&lt;&gt;0),IF(X4564=$X$5012,1+COUNTIF(U$7:U4563,"&gt;0"),0),0)</f>
        <v>0</v>
      </c>
      <c r="V4564" s="178" t="s">
        <v>4753</v>
      </c>
      <c r="W4564" s="130"/>
      <c r="X4564" s="131"/>
      <c r="Y4564" s="131"/>
      <c r="Z4564" s="206"/>
      <c r="AA4564" s="134"/>
      <c r="AB4564" s="174">
        <f>IF(AC4564="totale",SUMIF(AA$7:AA4564,"somma",Z$7:Z4564)-SUMIF(AC$7:AC4563,"totale",AB$7:AB4563),0)</f>
        <v>0</v>
      </c>
      <c r="AC4564" s="134"/>
      <c r="AD4564" s="194">
        <f t="shared" si="300"/>
        <v>0</v>
      </c>
      <c r="AE4564" s="124" t="str">
        <f t="shared" si="299"/>
        <v/>
      </c>
      <c r="AF4564" s="195" t="str">
        <f t="shared" si="301"/>
        <v/>
      </c>
      <c r="AG4564" s="194" t="str">
        <f t="shared" si="302"/>
        <v/>
      </c>
      <c r="AH4564" s="194">
        <f>IF(AG4564="",0,IF(ISERROR(VLOOKUP(AG4564,AG$7:AG4563,1,FALSE)),1,0))</f>
        <v>0</v>
      </c>
      <c r="AI4564" s="194"/>
    </row>
    <row r="4565" spans="1:35" ht="16.5" customHeight="1">
      <c r="A4565" s="1"/>
      <c r="B4565" s="1"/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  <c r="Q4565" s="1"/>
      <c r="R4565" s="1"/>
      <c r="S4565" s="1"/>
      <c r="T4565" s="1"/>
      <c r="U4565" s="175">
        <f>IF(AND($X$5012&lt;&gt;" ",$X$5012&lt;&gt;0),IF(X4565=$X$5012,1+COUNTIF(U$7:U4564,"&gt;0"),0),0)</f>
        <v>0</v>
      </c>
      <c r="V4565" s="178" t="s">
        <v>4754</v>
      </c>
      <c r="W4565" s="130"/>
      <c r="X4565" s="131"/>
      <c r="Y4565" s="131"/>
      <c r="Z4565" s="206"/>
      <c r="AA4565" s="134"/>
      <c r="AB4565" s="174">
        <f>IF(AC4565="totale",SUMIF(AA$7:AA4565,"somma",Z$7:Z4565)-SUMIF(AC$7:AC4564,"totale",AB$7:AB4564),0)</f>
        <v>0</v>
      </c>
      <c r="AC4565" s="134"/>
      <c r="AD4565" s="194">
        <f t="shared" si="300"/>
        <v>0</v>
      </c>
      <c r="AE4565" s="124" t="str">
        <f t="shared" si="299"/>
        <v/>
      </c>
      <c r="AF4565" s="195" t="str">
        <f t="shared" si="301"/>
        <v/>
      </c>
      <c r="AG4565" s="194" t="str">
        <f t="shared" si="302"/>
        <v/>
      </c>
      <c r="AH4565" s="194">
        <f>IF(AG4565="",0,IF(ISERROR(VLOOKUP(AG4565,AG$7:AG4564,1,FALSE)),1,0))</f>
        <v>0</v>
      </c>
      <c r="AI4565" s="194"/>
    </row>
    <row r="4566" spans="1:35" ht="16.5" customHeight="1">
      <c r="A4566" s="1"/>
      <c r="B4566" s="1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  <c r="Q4566" s="1"/>
      <c r="R4566" s="1"/>
      <c r="S4566" s="1"/>
      <c r="T4566" s="1"/>
      <c r="U4566" s="175">
        <f>IF(AND($X$5012&lt;&gt;" ",$X$5012&lt;&gt;0),IF(X4566=$X$5012,1+COUNTIF(U$7:U4565,"&gt;0"),0),0)</f>
        <v>0</v>
      </c>
      <c r="V4566" s="178" t="s">
        <v>4755</v>
      </c>
      <c r="W4566" s="130"/>
      <c r="X4566" s="131"/>
      <c r="Y4566" s="131"/>
      <c r="Z4566" s="206"/>
      <c r="AA4566" s="134"/>
      <c r="AB4566" s="174">
        <f>IF(AC4566="totale",SUMIF(AA$7:AA4566,"somma",Z$7:Z4566)-SUMIF(AC$7:AC4565,"totale",AB$7:AB4565),0)</f>
        <v>0</v>
      </c>
      <c r="AC4566" s="134"/>
      <c r="AD4566" s="194">
        <f t="shared" si="300"/>
        <v>0</v>
      </c>
      <c r="AE4566" s="124" t="str">
        <f t="shared" si="299"/>
        <v/>
      </c>
      <c r="AF4566" s="195" t="str">
        <f t="shared" si="301"/>
        <v/>
      </c>
      <c r="AG4566" s="194" t="str">
        <f t="shared" si="302"/>
        <v/>
      </c>
      <c r="AH4566" s="194">
        <f>IF(AG4566="",0,IF(ISERROR(VLOOKUP(AG4566,AG$7:AG4565,1,FALSE)),1,0))</f>
        <v>0</v>
      </c>
      <c r="AI4566" s="194"/>
    </row>
    <row r="4567" spans="1:35" ht="16.5" customHeight="1">
      <c r="A4567" s="1"/>
      <c r="B4567" s="1"/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75">
        <f>IF(AND($X$5012&lt;&gt;" ",$X$5012&lt;&gt;0),IF(X4567=$X$5012,1+COUNTIF(U$7:U4566,"&gt;0"),0),0)</f>
        <v>0</v>
      </c>
      <c r="V4567" s="178" t="s">
        <v>4756</v>
      </c>
      <c r="W4567" s="130"/>
      <c r="X4567" s="131"/>
      <c r="Y4567" s="131"/>
      <c r="Z4567" s="206"/>
      <c r="AA4567" s="134"/>
      <c r="AB4567" s="174">
        <f>IF(AC4567="totale",SUMIF(AA$7:AA4567,"somma",Z$7:Z4567)-SUMIF(AC$7:AC4566,"totale",AB$7:AB4566),0)</f>
        <v>0</v>
      </c>
      <c r="AC4567" s="134"/>
      <c r="AD4567" s="194">
        <f t="shared" si="300"/>
        <v>0</v>
      </c>
      <c r="AE4567" s="124" t="str">
        <f t="shared" si="299"/>
        <v/>
      </c>
      <c r="AF4567" s="195" t="str">
        <f t="shared" si="301"/>
        <v/>
      </c>
      <c r="AG4567" s="194" t="str">
        <f t="shared" si="302"/>
        <v/>
      </c>
      <c r="AH4567" s="194">
        <f>IF(AG4567="",0,IF(ISERROR(VLOOKUP(AG4567,AG$7:AG4566,1,FALSE)),1,0))</f>
        <v>0</v>
      </c>
      <c r="AI4567" s="194"/>
    </row>
    <row r="4568" spans="1:35" ht="16.5" customHeight="1">
      <c r="A4568" s="1"/>
      <c r="B4568" s="1"/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  <c r="Q4568" s="1"/>
      <c r="R4568" s="1"/>
      <c r="S4568" s="1"/>
      <c r="T4568" s="1"/>
      <c r="U4568" s="175">
        <f>IF(AND($X$5012&lt;&gt;" ",$X$5012&lt;&gt;0),IF(X4568=$X$5012,1+COUNTIF(U$7:U4567,"&gt;0"),0),0)</f>
        <v>0</v>
      </c>
      <c r="V4568" s="178" t="s">
        <v>4757</v>
      </c>
      <c r="W4568" s="130"/>
      <c r="X4568" s="131"/>
      <c r="Y4568" s="131"/>
      <c r="Z4568" s="206"/>
      <c r="AA4568" s="134"/>
      <c r="AB4568" s="174">
        <f>IF(AC4568="totale",SUMIF(AA$7:AA4568,"somma",Z$7:Z4568)-SUMIF(AC$7:AC4567,"totale",AB$7:AB4567),0)</f>
        <v>0</v>
      </c>
      <c r="AC4568" s="134"/>
      <c r="AD4568" s="194">
        <f t="shared" si="300"/>
        <v>0</v>
      </c>
      <c r="AE4568" s="124" t="str">
        <f t="shared" si="299"/>
        <v/>
      </c>
      <c r="AF4568" s="195" t="str">
        <f t="shared" si="301"/>
        <v/>
      </c>
      <c r="AG4568" s="194" t="str">
        <f t="shared" si="302"/>
        <v/>
      </c>
      <c r="AH4568" s="194">
        <f>IF(AG4568="",0,IF(ISERROR(VLOOKUP(AG4568,AG$7:AG4567,1,FALSE)),1,0))</f>
        <v>0</v>
      </c>
      <c r="AI4568" s="194"/>
    </row>
    <row r="4569" spans="1:35" ht="16.5" customHeight="1">
      <c r="A4569" s="1"/>
      <c r="B4569" s="1"/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75">
        <f>IF(AND($X$5012&lt;&gt;" ",$X$5012&lt;&gt;0),IF(X4569=$X$5012,1+COUNTIF(U$7:U4568,"&gt;0"),0),0)</f>
        <v>0</v>
      </c>
      <c r="V4569" s="178" t="s">
        <v>4758</v>
      </c>
      <c r="W4569" s="130"/>
      <c r="X4569" s="131"/>
      <c r="Y4569" s="131"/>
      <c r="Z4569" s="206"/>
      <c r="AA4569" s="134"/>
      <c r="AB4569" s="174">
        <f>IF(AC4569="totale",SUMIF(AA$7:AA4569,"somma",Z$7:Z4569)-SUMIF(AC$7:AC4568,"totale",AB$7:AB4568),0)</f>
        <v>0</v>
      </c>
      <c r="AC4569" s="134"/>
      <c r="AD4569" s="194">
        <f t="shared" si="300"/>
        <v>0</v>
      </c>
      <c r="AE4569" s="124" t="str">
        <f t="shared" si="299"/>
        <v/>
      </c>
      <c r="AF4569" s="195" t="str">
        <f t="shared" si="301"/>
        <v/>
      </c>
      <c r="AG4569" s="194" t="str">
        <f t="shared" si="302"/>
        <v/>
      </c>
      <c r="AH4569" s="194">
        <f>IF(AG4569="",0,IF(ISERROR(VLOOKUP(AG4569,AG$7:AG4568,1,FALSE)),1,0))</f>
        <v>0</v>
      </c>
      <c r="AI4569" s="194"/>
    </row>
    <row r="4570" spans="1:35" ht="16.5" customHeight="1">
      <c r="A4570" s="1"/>
      <c r="B4570" s="1"/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  <c r="R4570" s="1"/>
      <c r="S4570" s="1"/>
      <c r="T4570" s="1"/>
      <c r="U4570" s="175">
        <f>IF(AND($X$5012&lt;&gt;" ",$X$5012&lt;&gt;0),IF(X4570=$X$5012,1+COUNTIF(U$7:U4569,"&gt;0"),0),0)</f>
        <v>0</v>
      </c>
      <c r="V4570" s="178" t="s">
        <v>4759</v>
      </c>
      <c r="W4570" s="130"/>
      <c r="X4570" s="131"/>
      <c r="Y4570" s="131"/>
      <c r="Z4570" s="206"/>
      <c r="AA4570" s="134"/>
      <c r="AB4570" s="174">
        <f>IF(AC4570="totale",SUMIF(AA$7:AA4570,"somma",Z$7:Z4570)-SUMIF(AC$7:AC4569,"totale",AB$7:AB4569),0)</f>
        <v>0</v>
      </c>
      <c r="AC4570" s="134"/>
      <c r="AD4570" s="194">
        <f t="shared" si="300"/>
        <v>0</v>
      </c>
      <c r="AE4570" s="124" t="str">
        <f t="shared" si="299"/>
        <v/>
      </c>
      <c r="AF4570" s="195" t="str">
        <f t="shared" si="301"/>
        <v/>
      </c>
      <c r="AG4570" s="194" t="str">
        <f t="shared" si="302"/>
        <v/>
      </c>
      <c r="AH4570" s="194">
        <f>IF(AG4570="",0,IF(ISERROR(VLOOKUP(AG4570,AG$7:AG4569,1,FALSE)),1,0))</f>
        <v>0</v>
      </c>
      <c r="AI4570" s="194"/>
    </row>
    <row r="4571" spans="1:35" ht="16.5" customHeight="1">
      <c r="A4571" s="1"/>
      <c r="B4571" s="1"/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75">
        <f>IF(AND($X$5012&lt;&gt;" ",$X$5012&lt;&gt;0),IF(X4571=$X$5012,1+COUNTIF(U$7:U4570,"&gt;0"),0),0)</f>
        <v>0</v>
      </c>
      <c r="V4571" s="178" t="s">
        <v>4760</v>
      </c>
      <c r="W4571" s="130"/>
      <c r="X4571" s="131"/>
      <c r="Y4571" s="131"/>
      <c r="Z4571" s="206"/>
      <c r="AA4571" s="134"/>
      <c r="AB4571" s="174">
        <f>IF(AC4571="totale",SUMIF(AA$7:AA4571,"somma",Z$7:Z4571)-SUMIF(AC$7:AC4570,"totale",AB$7:AB4570),0)</f>
        <v>0</v>
      </c>
      <c r="AC4571" s="134"/>
      <c r="AD4571" s="194">
        <f t="shared" si="300"/>
        <v>0</v>
      </c>
      <c r="AE4571" s="124" t="str">
        <f t="shared" si="299"/>
        <v/>
      </c>
      <c r="AF4571" s="195" t="str">
        <f t="shared" si="301"/>
        <v/>
      </c>
      <c r="AG4571" s="194" t="str">
        <f t="shared" si="302"/>
        <v/>
      </c>
      <c r="AH4571" s="194">
        <f>IF(AG4571="",0,IF(ISERROR(VLOOKUP(AG4571,AG$7:AG4570,1,FALSE)),1,0))</f>
        <v>0</v>
      </c>
      <c r="AI4571" s="194"/>
    </row>
    <row r="4572" spans="1:35" ht="16.5" customHeight="1">
      <c r="A4572" s="1"/>
      <c r="B4572" s="1"/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75">
        <f>IF(AND($X$5012&lt;&gt;" ",$X$5012&lt;&gt;0),IF(X4572=$X$5012,1+COUNTIF(U$7:U4571,"&gt;0"),0),0)</f>
        <v>0</v>
      </c>
      <c r="V4572" s="178" t="s">
        <v>4761</v>
      </c>
      <c r="W4572" s="130"/>
      <c r="X4572" s="131"/>
      <c r="Y4572" s="131"/>
      <c r="Z4572" s="206"/>
      <c r="AA4572" s="134"/>
      <c r="AB4572" s="174">
        <f>IF(AC4572="totale",SUMIF(AA$7:AA4572,"somma",Z$7:Z4572)-SUMIF(AC$7:AC4571,"totale",AB$7:AB4571),0)</f>
        <v>0</v>
      </c>
      <c r="AC4572" s="134"/>
      <c r="AD4572" s="194">
        <f t="shared" si="300"/>
        <v>0</v>
      </c>
      <c r="AE4572" s="124" t="str">
        <f t="shared" si="299"/>
        <v/>
      </c>
      <c r="AF4572" s="195" t="str">
        <f t="shared" si="301"/>
        <v/>
      </c>
      <c r="AG4572" s="194" t="str">
        <f t="shared" si="302"/>
        <v/>
      </c>
      <c r="AH4572" s="194">
        <f>IF(AG4572="",0,IF(ISERROR(VLOOKUP(AG4572,AG$7:AG4571,1,FALSE)),1,0))</f>
        <v>0</v>
      </c>
      <c r="AI4572" s="194"/>
    </row>
    <row r="4573" spans="1:35" ht="16.5" customHeight="1">
      <c r="A4573" s="1"/>
      <c r="B4573" s="1"/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75">
        <f>IF(AND($X$5012&lt;&gt;" ",$X$5012&lt;&gt;0),IF(X4573=$X$5012,1+COUNTIF(U$7:U4572,"&gt;0"),0),0)</f>
        <v>0</v>
      </c>
      <c r="V4573" s="178" t="s">
        <v>4762</v>
      </c>
      <c r="W4573" s="130"/>
      <c r="X4573" s="131"/>
      <c r="Y4573" s="131"/>
      <c r="Z4573" s="206"/>
      <c r="AA4573" s="134"/>
      <c r="AB4573" s="174">
        <f>IF(AC4573="totale",SUMIF(AA$7:AA4573,"somma",Z$7:Z4573)-SUMIF(AC$7:AC4572,"totale",AB$7:AB4572),0)</f>
        <v>0</v>
      </c>
      <c r="AC4573" s="134"/>
      <c r="AD4573" s="194">
        <f t="shared" si="300"/>
        <v>0</v>
      </c>
      <c r="AE4573" s="124" t="str">
        <f t="shared" si="299"/>
        <v/>
      </c>
      <c r="AF4573" s="195" t="str">
        <f t="shared" si="301"/>
        <v/>
      </c>
      <c r="AG4573" s="194" t="str">
        <f t="shared" si="302"/>
        <v/>
      </c>
      <c r="AH4573" s="194">
        <f>IF(AG4573="",0,IF(ISERROR(VLOOKUP(AG4573,AG$7:AG4572,1,FALSE)),1,0))</f>
        <v>0</v>
      </c>
      <c r="AI4573" s="194"/>
    </row>
    <row r="4574" spans="1:35" ht="16.5" customHeight="1">
      <c r="A4574" s="1"/>
      <c r="B4574" s="1"/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  <c r="Q4574" s="1"/>
      <c r="R4574" s="1"/>
      <c r="S4574" s="1"/>
      <c r="T4574" s="1"/>
      <c r="U4574" s="175">
        <f>IF(AND($X$5012&lt;&gt;" ",$X$5012&lt;&gt;0),IF(X4574=$X$5012,1+COUNTIF(U$7:U4573,"&gt;0"),0),0)</f>
        <v>0</v>
      </c>
      <c r="V4574" s="178" t="s">
        <v>4763</v>
      </c>
      <c r="W4574" s="130"/>
      <c r="X4574" s="131"/>
      <c r="Y4574" s="131"/>
      <c r="Z4574" s="206"/>
      <c r="AA4574" s="134"/>
      <c r="AB4574" s="174">
        <f>IF(AC4574="totale",SUMIF(AA$7:AA4574,"somma",Z$7:Z4574)-SUMIF(AC$7:AC4573,"totale",AB$7:AB4573),0)</f>
        <v>0</v>
      </c>
      <c r="AC4574" s="134"/>
      <c r="AD4574" s="194">
        <f t="shared" si="300"/>
        <v>0</v>
      </c>
      <c r="AE4574" s="124" t="str">
        <f t="shared" si="299"/>
        <v/>
      </c>
      <c r="AF4574" s="195" t="str">
        <f t="shared" si="301"/>
        <v/>
      </c>
      <c r="AG4574" s="194" t="str">
        <f t="shared" si="302"/>
        <v/>
      </c>
      <c r="AH4574" s="194">
        <f>IF(AG4574="",0,IF(ISERROR(VLOOKUP(AG4574,AG$7:AG4573,1,FALSE)),1,0))</f>
        <v>0</v>
      </c>
      <c r="AI4574" s="194"/>
    </row>
    <row r="4575" spans="1:35" ht="16.5" customHeight="1">
      <c r="A4575" s="1"/>
      <c r="B4575" s="1"/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75">
        <f>IF(AND($X$5012&lt;&gt;" ",$X$5012&lt;&gt;0),IF(X4575=$X$5012,1+COUNTIF(U$7:U4574,"&gt;0"),0),0)</f>
        <v>0</v>
      </c>
      <c r="V4575" s="178" t="s">
        <v>4764</v>
      </c>
      <c r="W4575" s="130"/>
      <c r="X4575" s="131"/>
      <c r="Y4575" s="131"/>
      <c r="Z4575" s="206"/>
      <c r="AA4575" s="134"/>
      <c r="AB4575" s="174">
        <f>IF(AC4575="totale",SUMIF(AA$7:AA4575,"somma",Z$7:Z4575)-SUMIF(AC$7:AC4574,"totale",AB$7:AB4574),0)</f>
        <v>0</v>
      </c>
      <c r="AC4575" s="134"/>
      <c r="AD4575" s="194">
        <f t="shared" si="300"/>
        <v>0</v>
      </c>
      <c r="AE4575" s="124" t="str">
        <f t="shared" si="299"/>
        <v/>
      </c>
      <c r="AF4575" s="195" t="str">
        <f t="shared" si="301"/>
        <v/>
      </c>
      <c r="AG4575" s="194" t="str">
        <f t="shared" si="302"/>
        <v/>
      </c>
      <c r="AH4575" s="194">
        <f>IF(AG4575="",0,IF(ISERROR(VLOOKUP(AG4575,AG$7:AG4574,1,FALSE)),1,0))</f>
        <v>0</v>
      </c>
      <c r="AI4575" s="194"/>
    </row>
    <row r="4576" spans="1:35" ht="16.5" customHeight="1">
      <c r="A4576" s="1"/>
      <c r="B4576" s="1"/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75">
        <f>IF(AND($X$5012&lt;&gt;" ",$X$5012&lt;&gt;0),IF(X4576=$X$5012,1+COUNTIF(U$7:U4575,"&gt;0"),0),0)</f>
        <v>0</v>
      </c>
      <c r="V4576" s="178" t="s">
        <v>4765</v>
      </c>
      <c r="W4576" s="130"/>
      <c r="X4576" s="131"/>
      <c r="Y4576" s="131"/>
      <c r="Z4576" s="206"/>
      <c r="AA4576" s="134"/>
      <c r="AB4576" s="174">
        <f>IF(AC4576="totale",SUMIF(AA$7:AA4576,"somma",Z$7:Z4576)-SUMIF(AC$7:AC4575,"totale",AB$7:AB4575),0)</f>
        <v>0</v>
      </c>
      <c r="AC4576" s="134"/>
      <c r="AD4576" s="194">
        <f t="shared" si="300"/>
        <v>0</v>
      </c>
      <c r="AE4576" s="124" t="str">
        <f t="shared" si="299"/>
        <v/>
      </c>
      <c r="AF4576" s="195" t="str">
        <f t="shared" si="301"/>
        <v/>
      </c>
      <c r="AG4576" s="194" t="str">
        <f t="shared" si="302"/>
        <v/>
      </c>
      <c r="AH4576" s="194">
        <f>IF(AG4576="",0,IF(ISERROR(VLOOKUP(AG4576,AG$7:AG4575,1,FALSE)),1,0))</f>
        <v>0</v>
      </c>
      <c r="AI4576" s="194"/>
    </row>
    <row r="4577" spans="1:35" ht="16.5" customHeight="1">
      <c r="A4577" s="1"/>
      <c r="B4577" s="1"/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75">
        <f>IF(AND($X$5012&lt;&gt;" ",$X$5012&lt;&gt;0),IF(X4577=$X$5012,1+COUNTIF(U$7:U4576,"&gt;0"),0),0)</f>
        <v>0</v>
      </c>
      <c r="V4577" s="178" t="s">
        <v>4766</v>
      </c>
      <c r="W4577" s="130"/>
      <c r="X4577" s="131"/>
      <c r="Y4577" s="131"/>
      <c r="Z4577" s="206"/>
      <c r="AA4577" s="134"/>
      <c r="AB4577" s="174">
        <f>IF(AC4577="totale",SUMIF(AA$7:AA4577,"somma",Z$7:Z4577)-SUMIF(AC$7:AC4576,"totale",AB$7:AB4576),0)</f>
        <v>0</v>
      </c>
      <c r="AC4577" s="134"/>
      <c r="AD4577" s="194">
        <f t="shared" si="300"/>
        <v>0</v>
      </c>
      <c r="AE4577" s="124" t="str">
        <f t="shared" si="299"/>
        <v/>
      </c>
      <c r="AF4577" s="195" t="str">
        <f t="shared" si="301"/>
        <v/>
      </c>
      <c r="AG4577" s="194" t="str">
        <f t="shared" si="302"/>
        <v/>
      </c>
      <c r="AH4577" s="194">
        <f>IF(AG4577="",0,IF(ISERROR(VLOOKUP(AG4577,AG$7:AG4576,1,FALSE)),1,0))</f>
        <v>0</v>
      </c>
      <c r="AI4577" s="194"/>
    </row>
    <row r="4578" spans="1:35" ht="16.5" customHeight="1">
      <c r="A4578" s="1"/>
      <c r="B4578" s="1"/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75">
        <f>IF(AND($X$5012&lt;&gt;" ",$X$5012&lt;&gt;0),IF(X4578=$X$5012,1+COUNTIF(U$7:U4577,"&gt;0"),0),0)</f>
        <v>0</v>
      </c>
      <c r="V4578" s="178" t="s">
        <v>4767</v>
      </c>
      <c r="W4578" s="130"/>
      <c r="X4578" s="131"/>
      <c r="Y4578" s="131"/>
      <c r="Z4578" s="206"/>
      <c r="AA4578" s="134"/>
      <c r="AB4578" s="174">
        <f>IF(AC4578="totale",SUMIF(AA$7:AA4578,"somma",Z$7:Z4578)-SUMIF(AC$7:AC4577,"totale",AB$7:AB4577),0)</f>
        <v>0</v>
      </c>
      <c r="AC4578" s="134"/>
      <c r="AD4578" s="194">
        <f t="shared" si="300"/>
        <v>0</v>
      </c>
      <c r="AE4578" s="124" t="str">
        <f t="shared" si="299"/>
        <v/>
      </c>
      <c r="AF4578" s="195" t="str">
        <f t="shared" si="301"/>
        <v/>
      </c>
      <c r="AG4578" s="194" t="str">
        <f t="shared" si="302"/>
        <v/>
      </c>
      <c r="AH4578" s="194">
        <f>IF(AG4578="",0,IF(ISERROR(VLOOKUP(AG4578,AG$7:AG4577,1,FALSE)),1,0))</f>
        <v>0</v>
      </c>
      <c r="AI4578" s="194"/>
    </row>
    <row r="4579" spans="1:35" ht="16.5" customHeight="1">
      <c r="A4579" s="1"/>
      <c r="B4579" s="1"/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75">
        <f>IF(AND($X$5012&lt;&gt;" ",$X$5012&lt;&gt;0),IF(X4579=$X$5012,1+COUNTIF(U$7:U4578,"&gt;0"),0),0)</f>
        <v>0</v>
      </c>
      <c r="V4579" s="178" t="s">
        <v>4768</v>
      </c>
      <c r="W4579" s="130"/>
      <c r="X4579" s="131"/>
      <c r="Y4579" s="131"/>
      <c r="Z4579" s="206"/>
      <c r="AA4579" s="134"/>
      <c r="AB4579" s="174">
        <f>IF(AC4579="totale",SUMIF(AA$7:AA4579,"somma",Z$7:Z4579)-SUMIF(AC$7:AC4578,"totale",AB$7:AB4578),0)</f>
        <v>0</v>
      </c>
      <c r="AC4579" s="134"/>
      <c r="AD4579" s="194">
        <f t="shared" si="300"/>
        <v>0</v>
      </c>
      <c r="AE4579" s="124" t="str">
        <f t="shared" si="299"/>
        <v/>
      </c>
      <c r="AF4579" s="195" t="str">
        <f t="shared" si="301"/>
        <v/>
      </c>
      <c r="AG4579" s="194" t="str">
        <f t="shared" si="302"/>
        <v/>
      </c>
      <c r="AH4579" s="194">
        <f>IF(AG4579="",0,IF(ISERROR(VLOOKUP(AG4579,AG$7:AG4578,1,FALSE)),1,0))</f>
        <v>0</v>
      </c>
      <c r="AI4579" s="194"/>
    </row>
    <row r="4580" spans="1:35" ht="16.5" customHeight="1">
      <c r="A4580" s="1"/>
      <c r="B4580" s="1"/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  <c r="Q4580" s="1"/>
      <c r="R4580" s="1"/>
      <c r="S4580" s="1"/>
      <c r="T4580" s="1"/>
      <c r="U4580" s="175">
        <f>IF(AND($X$5012&lt;&gt;" ",$X$5012&lt;&gt;0),IF(X4580=$X$5012,1+COUNTIF(U$7:U4579,"&gt;0"),0),0)</f>
        <v>0</v>
      </c>
      <c r="V4580" s="178" t="s">
        <v>4769</v>
      </c>
      <c r="W4580" s="130"/>
      <c r="X4580" s="131"/>
      <c r="Y4580" s="131"/>
      <c r="Z4580" s="206"/>
      <c r="AA4580" s="134"/>
      <c r="AB4580" s="174">
        <f>IF(AC4580="totale",SUMIF(AA$7:AA4580,"somma",Z$7:Z4580)-SUMIF(AC$7:AC4579,"totale",AB$7:AB4579),0)</f>
        <v>0</v>
      </c>
      <c r="AC4580" s="134"/>
      <c r="AD4580" s="194">
        <f t="shared" si="300"/>
        <v>0</v>
      </c>
      <c r="AE4580" s="124" t="str">
        <f t="shared" si="299"/>
        <v/>
      </c>
      <c r="AF4580" s="195" t="str">
        <f t="shared" si="301"/>
        <v/>
      </c>
      <c r="AG4580" s="194" t="str">
        <f t="shared" si="302"/>
        <v/>
      </c>
      <c r="AH4580" s="194">
        <f>IF(AG4580="",0,IF(ISERROR(VLOOKUP(AG4580,AG$7:AG4579,1,FALSE)),1,0))</f>
        <v>0</v>
      </c>
      <c r="AI4580" s="194"/>
    </row>
    <row r="4581" spans="1:35" ht="16.5" customHeight="1">
      <c r="A4581" s="1"/>
      <c r="B4581" s="1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175">
        <f>IF(AND($X$5012&lt;&gt;" ",$X$5012&lt;&gt;0),IF(X4581=$X$5012,1+COUNTIF(U$7:U4580,"&gt;0"),0),0)</f>
        <v>0</v>
      </c>
      <c r="V4581" s="178" t="s">
        <v>4770</v>
      </c>
      <c r="W4581" s="130"/>
      <c r="X4581" s="131"/>
      <c r="Y4581" s="131"/>
      <c r="Z4581" s="206"/>
      <c r="AA4581" s="134"/>
      <c r="AB4581" s="174">
        <f>IF(AC4581="totale",SUMIF(AA$7:AA4581,"somma",Z$7:Z4581)-SUMIF(AC$7:AC4580,"totale",AB$7:AB4580),0)</f>
        <v>0</v>
      </c>
      <c r="AC4581" s="134"/>
      <c r="AD4581" s="194">
        <f t="shared" si="300"/>
        <v>0</v>
      </c>
      <c r="AE4581" s="124" t="str">
        <f t="shared" si="299"/>
        <v/>
      </c>
      <c r="AF4581" s="195" t="str">
        <f t="shared" si="301"/>
        <v/>
      </c>
      <c r="AG4581" s="194" t="str">
        <f t="shared" si="302"/>
        <v/>
      </c>
      <c r="AH4581" s="194">
        <f>IF(AG4581="",0,IF(ISERROR(VLOOKUP(AG4581,AG$7:AG4580,1,FALSE)),1,0))</f>
        <v>0</v>
      </c>
      <c r="AI4581" s="194"/>
    </row>
    <row r="4582" spans="1:35" ht="16.5" customHeight="1">
      <c r="A4582" s="1"/>
      <c r="B4582" s="1"/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75">
        <f>IF(AND($X$5012&lt;&gt;" ",$X$5012&lt;&gt;0),IF(X4582=$X$5012,1+COUNTIF(U$7:U4581,"&gt;0"),0),0)</f>
        <v>0</v>
      </c>
      <c r="V4582" s="178" t="s">
        <v>4771</v>
      </c>
      <c r="W4582" s="130"/>
      <c r="X4582" s="131"/>
      <c r="Y4582" s="131"/>
      <c r="Z4582" s="206"/>
      <c r="AA4582" s="134"/>
      <c r="AB4582" s="174">
        <f>IF(AC4582="totale",SUMIF(AA$7:AA4582,"somma",Z$7:Z4582)-SUMIF(AC$7:AC4581,"totale",AB$7:AB4581),0)</f>
        <v>0</v>
      </c>
      <c r="AC4582" s="134"/>
      <c r="AD4582" s="194">
        <f t="shared" si="300"/>
        <v>0</v>
      </c>
      <c r="AE4582" s="124" t="str">
        <f t="shared" si="299"/>
        <v/>
      </c>
      <c r="AF4582" s="195" t="str">
        <f t="shared" si="301"/>
        <v/>
      </c>
      <c r="AG4582" s="194" t="str">
        <f t="shared" si="302"/>
        <v/>
      </c>
      <c r="AH4582" s="194">
        <f>IF(AG4582="",0,IF(ISERROR(VLOOKUP(AG4582,AG$7:AG4581,1,FALSE)),1,0))</f>
        <v>0</v>
      </c>
      <c r="AI4582" s="194"/>
    </row>
    <row r="4583" spans="1:35" ht="16.5" customHeight="1">
      <c r="A4583" s="1"/>
      <c r="B4583" s="1"/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75">
        <f>IF(AND($X$5012&lt;&gt;" ",$X$5012&lt;&gt;0),IF(X4583=$X$5012,1+COUNTIF(U$7:U4582,"&gt;0"),0),0)</f>
        <v>0</v>
      </c>
      <c r="V4583" s="178" t="s">
        <v>4772</v>
      </c>
      <c r="W4583" s="130"/>
      <c r="X4583" s="131"/>
      <c r="Y4583" s="131"/>
      <c r="Z4583" s="206"/>
      <c r="AA4583" s="134"/>
      <c r="AB4583" s="174">
        <f>IF(AC4583="totale",SUMIF(AA$7:AA4583,"somma",Z$7:Z4583)-SUMIF(AC$7:AC4582,"totale",AB$7:AB4582),0)</f>
        <v>0</v>
      </c>
      <c r="AC4583" s="134"/>
      <c r="AD4583" s="194">
        <f t="shared" si="300"/>
        <v>0</v>
      </c>
      <c r="AE4583" s="124" t="str">
        <f t="shared" si="299"/>
        <v/>
      </c>
      <c r="AF4583" s="195" t="str">
        <f t="shared" si="301"/>
        <v/>
      </c>
      <c r="AG4583" s="194" t="str">
        <f t="shared" si="302"/>
        <v/>
      </c>
      <c r="AH4583" s="194">
        <f>IF(AG4583="",0,IF(ISERROR(VLOOKUP(AG4583,AG$7:AG4582,1,FALSE)),1,0))</f>
        <v>0</v>
      </c>
      <c r="AI4583" s="194"/>
    </row>
    <row r="4584" spans="1:35" ht="16.5" customHeight="1">
      <c r="A4584" s="1"/>
      <c r="B4584" s="1"/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  <c r="Q4584" s="1"/>
      <c r="R4584" s="1"/>
      <c r="S4584" s="1"/>
      <c r="T4584" s="1"/>
      <c r="U4584" s="175">
        <f>IF(AND($X$5012&lt;&gt;" ",$X$5012&lt;&gt;0),IF(X4584=$X$5012,1+COUNTIF(U$7:U4583,"&gt;0"),0),0)</f>
        <v>0</v>
      </c>
      <c r="V4584" s="178" t="s">
        <v>4773</v>
      </c>
      <c r="W4584" s="130"/>
      <c r="X4584" s="131"/>
      <c r="Y4584" s="131"/>
      <c r="Z4584" s="206"/>
      <c r="AA4584" s="134"/>
      <c r="AB4584" s="174">
        <f>IF(AC4584="totale",SUMIF(AA$7:AA4584,"somma",Z$7:Z4584)-SUMIF(AC$7:AC4583,"totale",AB$7:AB4583),0)</f>
        <v>0</v>
      </c>
      <c r="AC4584" s="134"/>
      <c r="AD4584" s="194">
        <f t="shared" si="300"/>
        <v>0</v>
      </c>
      <c r="AE4584" s="124" t="str">
        <f t="shared" si="299"/>
        <v/>
      </c>
      <c r="AF4584" s="195" t="str">
        <f t="shared" si="301"/>
        <v/>
      </c>
      <c r="AG4584" s="194" t="str">
        <f t="shared" si="302"/>
        <v/>
      </c>
      <c r="AH4584" s="194">
        <f>IF(AG4584="",0,IF(ISERROR(VLOOKUP(AG4584,AG$7:AG4583,1,FALSE)),1,0))</f>
        <v>0</v>
      </c>
      <c r="AI4584" s="194"/>
    </row>
    <row r="4585" spans="1:35" ht="16.5" customHeight="1">
      <c r="A4585" s="1"/>
      <c r="B4585" s="1"/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75">
        <f>IF(AND($X$5012&lt;&gt;" ",$X$5012&lt;&gt;0),IF(X4585=$X$5012,1+COUNTIF(U$7:U4584,"&gt;0"),0),0)</f>
        <v>0</v>
      </c>
      <c r="V4585" s="178" t="s">
        <v>4774</v>
      </c>
      <c r="W4585" s="130"/>
      <c r="X4585" s="131"/>
      <c r="Y4585" s="131"/>
      <c r="Z4585" s="206"/>
      <c r="AA4585" s="134"/>
      <c r="AB4585" s="174">
        <f>IF(AC4585="totale",SUMIF(AA$7:AA4585,"somma",Z$7:Z4585)-SUMIF(AC$7:AC4584,"totale",AB$7:AB4584),0)</f>
        <v>0</v>
      </c>
      <c r="AC4585" s="134"/>
      <c r="AD4585" s="194">
        <f t="shared" si="300"/>
        <v>0</v>
      </c>
      <c r="AE4585" s="124" t="str">
        <f t="shared" si="299"/>
        <v/>
      </c>
      <c r="AF4585" s="195" t="str">
        <f t="shared" si="301"/>
        <v/>
      </c>
      <c r="AG4585" s="194" t="str">
        <f t="shared" si="302"/>
        <v/>
      </c>
      <c r="AH4585" s="194">
        <f>IF(AG4585="",0,IF(ISERROR(VLOOKUP(AG4585,AG$7:AG4584,1,FALSE)),1,0))</f>
        <v>0</v>
      </c>
      <c r="AI4585" s="194"/>
    </row>
    <row r="4586" spans="1:35" ht="16.5" customHeight="1">
      <c r="A4586" s="1"/>
      <c r="B4586" s="1"/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R4586" s="1"/>
      <c r="S4586" s="1"/>
      <c r="T4586" s="1"/>
      <c r="U4586" s="175">
        <f>IF(AND($X$5012&lt;&gt;" ",$X$5012&lt;&gt;0),IF(X4586=$X$5012,1+COUNTIF(U$7:U4585,"&gt;0"),0),0)</f>
        <v>0</v>
      </c>
      <c r="V4586" s="178" t="s">
        <v>4775</v>
      </c>
      <c r="W4586" s="130"/>
      <c r="X4586" s="131"/>
      <c r="Y4586" s="131"/>
      <c r="Z4586" s="206"/>
      <c r="AA4586" s="134"/>
      <c r="AB4586" s="174">
        <f>IF(AC4586="totale",SUMIF(AA$7:AA4586,"somma",Z$7:Z4586)-SUMIF(AC$7:AC4585,"totale",AB$7:AB4585),0)</f>
        <v>0</v>
      </c>
      <c r="AC4586" s="134"/>
      <c r="AD4586" s="194">
        <f t="shared" si="300"/>
        <v>0</v>
      </c>
      <c r="AE4586" s="124" t="str">
        <f t="shared" si="299"/>
        <v/>
      </c>
      <c r="AF4586" s="195" t="str">
        <f t="shared" si="301"/>
        <v/>
      </c>
      <c r="AG4586" s="194" t="str">
        <f t="shared" si="302"/>
        <v/>
      </c>
      <c r="AH4586" s="194">
        <f>IF(AG4586="",0,IF(ISERROR(VLOOKUP(AG4586,AG$7:AG4585,1,FALSE)),1,0))</f>
        <v>0</v>
      </c>
      <c r="AI4586" s="194"/>
    </row>
    <row r="4587" spans="1:35" ht="16.5" customHeight="1">
      <c r="A4587" s="1"/>
      <c r="B4587" s="1"/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75">
        <f>IF(AND($X$5012&lt;&gt;" ",$X$5012&lt;&gt;0),IF(X4587=$X$5012,1+COUNTIF(U$7:U4586,"&gt;0"),0),0)</f>
        <v>0</v>
      </c>
      <c r="V4587" s="178" t="s">
        <v>4776</v>
      </c>
      <c r="W4587" s="130"/>
      <c r="X4587" s="131"/>
      <c r="Y4587" s="131"/>
      <c r="Z4587" s="206"/>
      <c r="AA4587" s="134"/>
      <c r="AB4587" s="174">
        <f>IF(AC4587="totale",SUMIF(AA$7:AA4587,"somma",Z$7:Z4587)-SUMIF(AC$7:AC4586,"totale",AB$7:AB4586),0)</f>
        <v>0</v>
      </c>
      <c r="AC4587" s="134"/>
      <c r="AD4587" s="194">
        <f t="shared" si="300"/>
        <v>0</v>
      </c>
      <c r="AE4587" s="124" t="str">
        <f t="shared" si="299"/>
        <v/>
      </c>
      <c r="AF4587" s="195" t="str">
        <f t="shared" si="301"/>
        <v/>
      </c>
      <c r="AG4587" s="194" t="str">
        <f t="shared" si="302"/>
        <v/>
      </c>
      <c r="AH4587" s="194">
        <f>IF(AG4587="",0,IF(ISERROR(VLOOKUP(AG4587,AG$7:AG4586,1,FALSE)),1,0))</f>
        <v>0</v>
      </c>
      <c r="AI4587" s="194"/>
    </row>
    <row r="4588" spans="1:35" ht="16.5" customHeight="1">
      <c r="A4588" s="1"/>
      <c r="B4588" s="1"/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75">
        <f>IF(AND($X$5012&lt;&gt;" ",$X$5012&lt;&gt;0),IF(X4588=$X$5012,1+COUNTIF(U$7:U4587,"&gt;0"),0),0)</f>
        <v>0</v>
      </c>
      <c r="V4588" s="178" t="s">
        <v>4777</v>
      </c>
      <c r="W4588" s="130"/>
      <c r="X4588" s="131"/>
      <c r="Y4588" s="131"/>
      <c r="Z4588" s="206"/>
      <c r="AA4588" s="134"/>
      <c r="AB4588" s="174">
        <f>IF(AC4588="totale",SUMIF(AA$7:AA4588,"somma",Z$7:Z4588)-SUMIF(AC$7:AC4587,"totale",AB$7:AB4587),0)</f>
        <v>0</v>
      </c>
      <c r="AC4588" s="134"/>
      <c r="AD4588" s="194">
        <f t="shared" si="300"/>
        <v>0</v>
      </c>
      <c r="AE4588" s="124" t="str">
        <f t="shared" si="299"/>
        <v/>
      </c>
      <c r="AF4588" s="195" t="str">
        <f t="shared" si="301"/>
        <v/>
      </c>
      <c r="AG4588" s="194" t="str">
        <f t="shared" si="302"/>
        <v/>
      </c>
      <c r="AH4588" s="194">
        <f>IF(AG4588="",0,IF(ISERROR(VLOOKUP(AG4588,AG$7:AG4587,1,FALSE)),1,0))</f>
        <v>0</v>
      </c>
      <c r="AI4588" s="194"/>
    </row>
    <row r="4589" spans="1:35" ht="16.5" customHeight="1">
      <c r="A4589" s="1"/>
      <c r="B4589" s="1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R4589" s="1"/>
      <c r="S4589" s="1"/>
      <c r="T4589" s="1"/>
      <c r="U4589" s="175">
        <f>IF(AND($X$5012&lt;&gt;" ",$X$5012&lt;&gt;0),IF(X4589=$X$5012,1+COUNTIF(U$7:U4588,"&gt;0"),0),0)</f>
        <v>0</v>
      </c>
      <c r="V4589" s="178" t="s">
        <v>4778</v>
      </c>
      <c r="W4589" s="130"/>
      <c r="X4589" s="131"/>
      <c r="Y4589" s="131"/>
      <c r="Z4589" s="206"/>
      <c r="AA4589" s="134"/>
      <c r="AB4589" s="174">
        <f>IF(AC4589="totale",SUMIF(AA$7:AA4589,"somma",Z$7:Z4589)-SUMIF(AC$7:AC4588,"totale",AB$7:AB4588),0)</f>
        <v>0</v>
      </c>
      <c r="AC4589" s="134"/>
      <c r="AD4589" s="194">
        <f t="shared" si="300"/>
        <v>0</v>
      </c>
      <c r="AE4589" s="124" t="str">
        <f t="shared" si="299"/>
        <v/>
      </c>
      <c r="AF4589" s="195" t="str">
        <f t="shared" si="301"/>
        <v/>
      </c>
      <c r="AG4589" s="194" t="str">
        <f t="shared" si="302"/>
        <v/>
      </c>
      <c r="AH4589" s="194">
        <f>IF(AG4589="",0,IF(ISERROR(VLOOKUP(AG4589,AG$7:AG4588,1,FALSE)),1,0))</f>
        <v>0</v>
      </c>
      <c r="AI4589" s="194"/>
    </row>
    <row r="4590" spans="1:35" ht="16.5" customHeight="1">
      <c r="A4590" s="1"/>
      <c r="B4590" s="1"/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  <c r="Q4590" s="1"/>
      <c r="R4590" s="1"/>
      <c r="S4590" s="1"/>
      <c r="T4590" s="1"/>
      <c r="U4590" s="175">
        <f>IF(AND($X$5012&lt;&gt;" ",$X$5012&lt;&gt;0),IF(X4590=$X$5012,1+COUNTIF(U$7:U4589,"&gt;0"),0),0)</f>
        <v>0</v>
      </c>
      <c r="V4590" s="178" t="s">
        <v>4779</v>
      </c>
      <c r="W4590" s="130"/>
      <c r="X4590" s="131"/>
      <c r="Y4590" s="131"/>
      <c r="Z4590" s="206"/>
      <c r="AA4590" s="134"/>
      <c r="AB4590" s="174">
        <f>IF(AC4590="totale",SUMIF(AA$7:AA4590,"somma",Z$7:Z4590)-SUMIF(AC$7:AC4589,"totale",AB$7:AB4589),0)</f>
        <v>0</v>
      </c>
      <c r="AC4590" s="134"/>
      <c r="AD4590" s="194">
        <f t="shared" si="300"/>
        <v>0</v>
      </c>
      <c r="AE4590" s="124" t="str">
        <f t="shared" si="299"/>
        <v/>
      </c>
      <c r="AF4590" s="195" t="str">
        <f t="shared" si="301"/>
        <v/>
      </c>
      <c r="AG4590" s="194" t="str">
        <f t="shared" si="302"/>
        <v/>
      </c>
      <c r="AH4590" s="194">
        <f>IF(AG4590="",0,IF(ISERROR(VLOOKUP(AG4590,AG$7:AG4589,1,FALSE)),1,0))</f>
        <v>0</v>
      </c>
      <c r="AI4590" s="194"/>
    </row>
    <row r="4591" spans="1:35" ht="16.5" customHeight="1">
      <c r="A4591" s="1"/>
      <c r="B4591" s="1"/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R4591" s="1"/>
      <c r="S4591" s="1"/>
      <c r="T4591" s="1"/>
      <c r="U4591" s="175">
        <f>IF(AND($X$5012&lt;&gt;" ",$X$5012&lt;&gt;0),IF(X4591=$X$5012,1+COUNTIF(U$7:U4590,"&gt;0"),0),0)</f>
        <v>0</v>
      </c>
      <c r="V4591" s="178" t="s">
        <v>4780</v>
      </c>
      <c r="W4591" s="130"/>
      <c r="X4591" s="131"/>
      <c r="Y4591" s="131"/>
      <c r="Z4591" s="206"/>
      <c r="AA4591" s="134"/>
      <c r="AB4591" s="174">
        <f>IF(AC4591="totale",SUMIF(AA$7:AA4591,"somma",Z$7:Z4591)-SUMIF(AC$7:AC4590,"totale",AB$7:AB4590),0)</f>
        <v>0</v>
      </c>
      <c r="AC4591" s="134"/>
      <c r="AD4591" s="194">
        <f t="shared" si="300"/>
        <v>0</v>
      </c>
      <c r="AE4591" s="124" t="str">
        <f t="shared" si="299"/>
        <v/>
      </c>
      <c r="AF4591" s="195" t="str">
        <f t="shared" si="301"/>
        <v/>
      </c>
      <c r="AG4591" s="194" t="str">
        <f t="shared" si="302"/>
        <v/>
      </c>
      <c r="AH4591" s="194">
        <f>IF(AG4591="",0,IF(ISERROR(VLOOKUP(AG4591,AG$7:AG4590,1,FALSE)),1,0))</f>
        <v>0</v>
      </c>
      <c r="AI4591" s="194"/>
    </row>
    <row r="4592" spans="1:35" ht="16.5" customHeight="1">
      <c r="A4592" s="1"/>
      <c r="B4592" s="1"/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  <c r="Q4592" s="1"/>
      <c r="R4592" s="1"/>
      <c r="S4592" s="1"/>
      <c r="T4592" s="1"/>
      <c r="U4592" s="175">
        <f>IF(AND($X$5012&lt;&gt;" ",$X$5012&lt;&gt;0),IF(X4592=$X$5012,1+COUNTIF(U$7:U4591,"&gt;0"),0),0)</f>
        <v>0</v>
      </c>
      <c r="V4592" s="178" t="s">
        <v>4781</v>
      </c>
      <c r="W4592" s="130"/>
      <c r="X4592" s="131"/>
      <c r="Y4592" s="131"/>
      <c r="Z4592" s="206"/>
      <c r="AA4592" s="134"/>
      <c r="AB4592" s="174">
        <f>IF(AC4592="totale",SUMIF(AA$7:AA4592,"somma",Z$7:Z4592)-SUMIF(AC$7:AC4591,"totale",AB$7:AB4591),0)</f>
        <v>0</v>
      </c>
      <c r="AC4592" s="134"/>
      <c r="AD4592" s="194">
        <f t="shared" si="300"/>
        <v>0</v>
      </c>
      <c r="AE4592" s="124" t="str">
        <f t="shared" si="299"/>
        <v/>
      </c>
      <c r="AF4592" s="195" t="str">
        <f t="shared" si="301"/>
        <v/>
      </c>
      <c r="AG4592" s="194" t="str">
        <f t="shared" si="302"/>
        <v/>
      </c>
      <c r="AH4592" s="194">
        <f>IF(AG4592="",0,IF(ISERROR(VLOOKUP(AG4592,AG$7:AG4591,1,FALSE)),1,0))</f>
        <v>0</v>
      </c>
      <c r="AI4592" s="194"/>
    </row>
    <row r="4593" spans="1:35" ht="16.5" customHeight="1">
      <c r="A4593" s="1"/>
      <c r="B4593" s="1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R4593" s="1"/>
      <c r="S4593" s="1"/>
      <c r="T4593" s="1"/>
      <c r="U4593" s="175">
        <f>IF(AND($X$5012&lt;&gt;" ",$X$5012&lt;&gt;0),IF(X4593=$X$5012,1+COUNTIF(U$7:U4592,"&gt;0"),0),0)</f>
        <v>0</v>
      </c>
      <c r="V4593" s="178" t="s">
        <v>4782</v>
      </c>
      <c r="W4593" s="130"/>
      <c r="X4593" s="131"/>
      <c r="Y4593" s="131"/>
      <c r="Z4593" s="206"/>
      <c r="AA4593" s="134"/>
      <c r="AB4593" s="174">
        <f>IF(AC4593="totale",SUMIF(AA$7:AA4593,"somma",Z$7:Z4593)-SUMIF(AC$7:AC4592,"totale",AB$7:AB4592),0)</f>
        <v>0</v>
      </c>
      <c r="AC4593" s="134"/>
      <c r="AD4593" s="194">
        <f t="shared" si="300"/>
        <v>0</v>
      </c>
      <c r="AE4593" s="124" t="str">
        <f t="shared" si="299"/>
        <v/>
      </c>
      <c r="AF4593" s="195" t="str">
        <f t="shared" si="301"/>
        <v/>
      </c>
      <c r="AG4593" s="194" t="str">
        <f t="shared" si="302"/>
        <v/>
      </c>
      <c r="AH4593" s="194">
        <f>IF(AG4593="",0,IF(ISERROR(VLOOKUP(AG4593,AG$7:AG4592,1,FALSE)),1,0))</f>
        <v>0</v>
      </c>
      <c r="AI4593" s="194"/>
    </row>
    <row r="4594" spans="1:35" ht="16.5" customHeight="1">
      <c r="A4594" s="1"/>
      <c r="B4594" s="1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  <c r="Q4594" s="1"/>
      <c r="R4594" s="1"/>
      <c r="S4594" s="1"/>
      <c r="T4594" s="1"/>
      <c r="U4594" s="175">
        <f>IF(AND($X$5012&lt;&gt;" ",$X$5012&lt;&gt;0),IF(X4594=$X$5012,1+COUNTIF(U$7:U4593,"&gt;0"),0),0)</f>
        <v>0</v>
      </c>
      <c r="V4594" s="178" t="s">
        <v>4783</v>
      </c>
      <c r="W4594" s="130"/>
      <c r="X4594" s="131"/>
      <c r="Y4594" s="131"/>
      <c r="Z4594" s="206"/>
      <c r="AA4594" s="134"/>
      <c r="AB4594" s="174">
        <f>IF(AC4594="totale",SUMIF(AA$7:AA4594,"somma",Z$7:Z4594)-SUMIF(AC$7:AC4593,"totale",AB$7:AB4593),0)</f>
        <v>0</v>
      </c>
      <c r="AC4594" s="134"/>
      <c r="AD4594" s="194">
        <f t="shared" si="300"/>
        <v>0</v>
      </c>
      <c r="AE4594" s="124" t="str">
        <f t="shared" si="299"/>
        <v/>
      </c>
      <c r="AF4594" s="195" t="str">
        <f t="shared" si="301"/>
        <v/>
      </c>
      <c r="AG4594" s="194" t="str">
        <f t="shared" si="302"/>
        <v/>
      </c>
      <c r="AH4594" s="194">
        <f>IF(AG4594="",0,IF(ISERROR(VLOOKUP(AG4594,AG$7:AG4593,1,FALSE)),1,0))</f>
        <v>0</v>
      </c>
      <c r="AI4594" s="194"/>
    </row>
    <row r="4595" spans="1:35" ht="16.5" customHeight="1">
      <c r="A4595" s="1"/>
      <c r="B4595" s="1"/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/>
      <c r="R4595" s="1"/>
      <c r="S4595" s="1"/>
      <c r="T4595" s="1"/>
      <c r="U4595" s="175">
        <f>IF(AND($X$5012&lt;&gt;" ",$X$5012&lt;&gt;0),IF(X4595=$X$5012,1+COUNTIF(U$7:U4594,"&gt;0"),0),0)</f>
        <v>0</v>
      </c>
      <c r="V4595" s="178" t="s">
        <v>4784</v>
      </c>
      <c r="W4595" s="130"/>
      <c r="X4595" s="131"/>
      <c r="Y4595" s="131"/>
      <c r="Z4595" s="206"/>
      <c r="AA4595" s="134"/>
      <c r="AB4595" s="174">
        <f>IF(AC4595="totale",SUMIF(AA$7:AA4595,"somma",Z$7:Z4595)-SUMIF(AC$7:AC4594,"totale",AB$7:AB4594),0)</f>
        <v>0</v>
      </c>
      <c r="AC4595" s="134"/>
      <c r="AD4595" s="194">
        <f t="shared" si="300"/>
        <v>0</v>
      </c>
      <c r="AE4595" s="124" t="str">
        <f t="shared" si="299"/>
        <v/>
      </c>
      <c r="AF4595" s="195" t="str">
        <f t="shared" si="301"/>
        <v/>
      </c>
      <c r="AG4595" s="194" t="str">
        <f t="shared" si="302"/>
        <v/>
      </c>
      <c r="AH4595" s="194">
        <f>IF(AG4595="",0,IF(ISERROR(VLOOKUP(AG4595,AG$7:AG4594,1,FALSE)),1,0))</f>
        <v>0</v>
      </c>
      <c r="AI4595" s="194"/>
    </row>
    <row r="4596" spans="1:35" ht="16.5" customHeight="1">
      <c r="A4596" s="1"/>
      <c r="B4596" s="1"/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R4596" s="1"/>
      <c r="S4596" s="1"/>
      <c r="T4596" s="1"/>
      <c r="U4596" s="175">
        <f>IF(AND($X$5012&lt;&gt;" ",$X$5012&lt;&gt;0),IF(X4596=$X$5012,1+COUNTIF(U$7:U4595,"&gt;0"),0),0)</f>
        <v>0</v>
      </c>
      <c r="V4596" s="178" t="s">
        <v>4785</v>
      </c>
      <c r="W4596" s="130"/>
      <c r="X4596" s="131"/>
      <c r="Y4596" s="131"/>
      <c r="Z4596" s="206"/>
      <c r="AA4596" s="134"/>
      <c r="AB4596" s="174">
        <f>IF(AC4596="totale",SUMIF(AA$7:AA4596,"somma",Z$7:Z4596)-SUMIF(AC$7:AC4595,"totale",AB$7:AB4595),0)</f>
        <v>0</v>
      </c>
      <c r="AC4596" s="134"/>
      <c r="AD4596" s="194">
        <f t="shared" si="300"/>
        <v>0</v>
      </c>
      <c r="AE4596" s="124" t="str">
        <f t="shared" si="299"/>
        <v/>
      </c>
      <c r="AF4596" s="195" t="str">
        <f t="shared" si="301"/>
        <v/>
      </c>
      <c r="AG4596" s="194" t="str">
        <f t="shared" si="302"/>
        <v/>
      </c>
      <c r="AH4596" s="194">
        <f>IF(AG4596="",0,IF(ISERROR(VLOOKUP(AG4596,AG$7:AG4595,1,FALSE)),1,0))</f>
        <v>0</v>
      </c>
      <c r="AI4596" s="194"/>
    </row>
    <row r="4597" spans="1:35" ht="16.5" customHeight="1">
      <c r="A4597" s="1"/>
      <c r="B4597" s="1"/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1"/>
      <c r="S4597" s="1"/>
      <c r="T4597" s="1"/>
      <c r="U4597" s="175">
        <f>IF(AND($X$5012&lt;&gt;" ",$X$5012&lt;&gt;0),IF(X4597=$X$5012,1+COUNTIF(U$7:U4596,"&gt;0"),0),0)</f>
        <v>0</v>
      </c>
      <c r="V4597" s="178" t="s">
        <v>4786</v>
      </c>
      <c r="W4597" s="130"/>
      <c r="X4597" s="131"/>
      <c r="Y4597" s="131"/>
      <c r="Z4597" s="206"/>
      <c r="AA4597" s="134"/>
      <c r="AB4597" s="174">
        <f>IF(AC4597="totale",SUMIF(AA$7:AA4597,"somma",Z$7:Z4597)-SUMIF(AC$7:AC4596,"totale",AB$7:AB4596),0)</f>
        <v>0</v>
      </c>
      <c r="AC4597" s="134"/>
      <c r="AD4597" s="194">
        <f t="shared" si="300"/>
        <v>0</v>
      </c>
      <c r="AE4597" s="124" t="str">
        <f t="shared" si="299"/>
        <v/>
      </c>
      <c r="AF4597" s="195" t="str">
        <f t="shared" si="301"/>
        <v/>
      </c>
      <c r="AG4597" s="194" t="str">
        <f t="shared" si="302"/>
        <v/>
      </c>
      <c r="AH4597" s="194">
        <f>IF(AG4597="",0,IF(ISERROR(VLOOKUP(AG4597,AG$7:AG4596,1,FALSE)),1,0))</f>
        <v>0</v>
      </c>
      <c r="AI4597" s="194"/>
    </row>
    <row r="4598" spans="1:35" ht="16.5" customHeight="1">
      <c r="A4598" s="1"/>
      <c r="B4598" s="1"/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/>
      <c r="S4598" s="1"/>
      <c r="T4598" s="1"/>
      <c r="U4598" s="175">
        <f>IF(AND($X$5012&lt;&gt;" ",$X$5012&lt;&gt;0),IF(X4598=$X$5012,1+COUNTIF(U$7:U4597,"&gt;0"),0),0)</f>
        <v>0</v>
      </c>
      <c r="V4598" s="178" t="s">
        <v>4787</v>
      </c>
      <c r="W4598" s="130"/>
      <c r="X4598" s="131"/>
      <c r="Y4598" s="131"/>
      <c r="Z4598" s="206"/>
      <c r="AA4598" s="134"/>
      <c r="AB4598" s="174">
        <f>IF(AC4598="totale",SUMIF(AA$7:AA4598,"somma",Z$7:Z4598)-SUMIF(AC$7:AC4597,"totale",AB$7:AB4597),0)</f>
        <v>0</v>
      </c>
      <c r="AC4598" s="134"/>
      <c r="AD4598" s="194">
        <f t="shared" si="300"/>
        <v>0</v>
      </c>
      <c r="AE4598" s="124" t="str">
        <f t="shared" si="299"/>
        <v/>
      </c>
      <c r="AF4598" s="195" t="str">
        <f t="shared" si="301"/>
        <v/>
      </c>
      <c r="AG4598" s="194" t="str">
        <f t="shared" si="302"/>
        <v/>
      </c>
      <c r="AH4598" s="194">
        <f>IF(AG4598="",0,IF(ISERROR(VLOOKUP(AG4598,AG$7:AG4597,1,FALSE)),1,0))</f>
        <v>0</v>
      </c>
      <c r="AI4598" s="194"/>
    </row>
    <row r="4599" spans="1:35" ht="16.5" customHeight="1">
      <c r="A4599" s="1"/>
      <c r="B4599" s="1"/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S4599" s="1"/>
      <c r="T4599" s="1"/>
      <c r="U4599" s="175">
        <f>IF(AND($X$5012&lt;&gt;" ",$X$5012&lt;&gt;0),IF(X4599=$X$5012,1+COUNTIF(U$7:U4598,"&gt;0"),0),0)</f>
        <v>0</v>
      </c>
      <c r="V4599" s="178" t="s">
        <v>4788</v>
      </c>
      <c r="W4599" s="130"/>
      <c r="X4599" s="131"/>
      <c r="Y4599" s="131"/>
      <c r="Z4599" s="206"/>
      <c r="AA4599" s="134"/>
      <c r="AB4599" s="174">
        <f>IF(AC4599="totale",SUMIF(AA$7:AA4599,"somma",Z$7:Z4599)-SUMIF(AC$7:AC4598,"totale",AB$7:AB4598),0)</f>
        <v>0</v>
      </c>
      <c r="AC4599" s="134"/>
      <c r="AD4599" s="194">
        <f t="shared" si="300"/>
        <v>0</v>
      </c>
      <c r="AE4599" s="124" t="str">
        <f t="shared" si="299"/>
        <v/>
      </c>
      <c r="AF4599" s="195" t="str">
        <f t="shared" si="301"/>
        <v/>
      </c>
      <c r="AG4599" s="194" t="str">
        <f t="shared" si="302"/>
        <v/>
      </c>
      <c r="AH4599" s="194">
        <f>IF(AG4599="",0,IF(ISERROR(VLOOKUP(AG4599,AG$7:AG4598,1,FALSE)),1,0))</f>
        <v>0</v>
      </c>
      <c r="AI4599" s="194"/>
    </row>
    <row r="4600" spans="1:35" ht="16.5" customHeight="1">
      <c r="A4600" s="1"/>
      <c r="B4600" s="1"/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  <c r="Q4600" s="1"/>
      <c r="R4600" s="1"/>
      <c r="S4600" s="1"/>
      <c r="T4600" s="1"/>
      <c r="U4600" s="175">
        <f>IF(AND($X$5012&lt;&gt;" ",$X$5012&lt;&gt;0),IF(X4600=$X$5012,1+COUNTIF(U$7:U4599,"&gt;0"),0),0)</f>
        <v>0</v>
      </c>
      <c r="V4600" s="178" t="s">
        <v>4789</v>
      </c>
      <c r="W4600" s="130"/>
      <c r="X4600" s="131"/>
      <c r="Y4600" s="131"/>
      <c r="Z4600" s="206"/>
      <c r="AA4600" s="134"/>
      <c r="AB4600" s="174">
        <f>IF(AC4600="totale",SUMIF(AA$7:AA4600,"somma",Z$7:Z4600)-SUMIF(AC$7:AC4599,"totale",AB$7:AB4599),0)</f>
        <v>0</v>
      </c>
      <c r="AC4600" s="134"/>
      <c r="AD4600" s="194">
        <f t="shared" si="300"/>
        <v>0</v>
      </c>
      <c r="AE4600" s="124" t="str">
        <f t="shared" si="299"/>
        <v/>
      </c>
      <c r="AF4600" s="195" t="str">
        <f t="shared" si="301"/>
        <v/>
      </c>
      <c r="AG4600" s="194" t="str">
        <f t="shared" si="302"/>
        <v/>
      </c>
      <c r="AH4600" s="194">
        <f>IF(AG4600="",0,IF(ISERROR(VLOOKUP(AG4600,AG$7:AG4599,1,FALSE)),1,0))</f>
        <v>0</v>
      </c>
      <c r="AI4600" s="194"/>
    </row>
    <row r="4601" spans="1:35" ht="16.5" customHeight="1">
      <c r="A4601" s="1"/>
      <c r="B4601" s="1"/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1"/>
      <c r="S4601" s="1"/>
      <c r="T4601" s="1"/>
      <c r="U4601" s="175">
        <f>IF(AND($X$5012&lt;&gt;" ",$X$5012&lt;&gt;0),IF(X4601=$X$5012,1+COUNTIF(U$7:U4600,"&gt;0"),0),0)</f>
        <v>0</v>
      </c>
      <c r="V4601" s="178" t="s">
        <v>4790</v>
      </c>
      <c r="W4601" s="130"/>
      <c r="X4601" s="131"/>
      <c r="Y4601" s="131"/>
      <c r="Z4601" s="206"/>
      <c r="AA4601" s="134"/>
      <c r="AB4601" s="174">
        <f>IF(AC4601="totale",SUMIF(AA$7:AA4601,"somma",Z$7:Z4601)-SUMIF(AC$7:AC4600,"totale",AB$7:AB4600),0)</f>
        <v>0</v>
      </c>
      <c r="AC4601" s="134"/>
      <c r="AD4601" s="194">
        <f t="shared" si="300"/>
        <v>0</v>
      </c>
      <c r="AE4601" s="124" t="str">
        <f t="shared" si="299"/>
        <v/>
      </c>
      <c r="AF4601" s="195" t="str">
        <f t="shared" si="301"/>
        <v/>
      </c>
      <c r="AG4601" s="194" t="str">
        <f t="shared" si="302"/>
        <v/>
      </c>
      <c r="AH4601" s="194">
        <f>IF(AG4601="",0,IF(ISERROR(VLOOKUP(AG4601,AG$7:AG4600,1,FALSE)),1,0))</f>
        <v>0</v>
      </c>
      <c r="AI4601" s="194"/>
    </row>
    <row r="4602" spans="1:35" ht="16.5" customHeight="1">
      <c r="A4602" s="1"/>
      <c r="B4602" s="1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S4602" s="1"/>
      <c r="T4602" s="1"/>
      <c r="U4602" s="175">
        <f>IF(AND($X$5012&lt;&gt;" ",$X$5012&lt;&gt;0),IF(X4602=$X$5012,1+COUNTIF(U$7:U4601,"&gt;0"),0),0)</f>
        <v>0</v>
      </c>
      <c r="V4602" s="178" t="s">
        <v>4791</v>
      </c>
      <c r="W4602" s="130"/>
      <c r="X4602" s="131"/>
      <c r="Y4602" s="131"/>
      <c r="Z4602" s="206"/>
      <c r="AA4602" s="134"/>
      <c r="AB4602" s="174">
        <f>IF(AC4602="totale",SUMIF(AA$7:AA4602,"somma",Z$7:Z4602)-SUMIF(AC$7:AC4601,"totale",AB$7:AB4601),0)</f>
        <v>0</v>
      </c>
      <c r="AC4602" s="134"/>
      <c r="AD4602" s="194">
        <f t="shared" si="300"/>
        <v>0</v>
      </c>
      <c r="AE4602" s="124" t="str">
        <f t="shared" si="299"/>
        <v/>
      </c>
      <c r="AF4602" s="195" t="str">
        <f t="shared" si="301"/>
        <v/>
      </c>
      <c r="AG4602" s="194" t="str">
        <f t="shared" si="302"/>
        <v/>
      </c>
      <c r="AH4602" s="194">
        <f>IF(AG4602="",0,IF(ISERROR(VLOOKUP(AG4602,AG$7:AG4601,1,FALSE)),1,0))</f>
        <v>0</v>
      </c>
      <c r="AI4602" s="194"/>
    </row>
    <row r="4603" spans="1:35" ht="16.5" customHeight="1">
      <c r="A4603" s="1"/>
      <c r="B4603" s="1"/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/>
      <c r="R4603" s="1"/>
      <c r="S4603" s="1"/>
      <c r="T4603" s="1"/>
      <c r="U4603" s="175">
        <f>IF(AND($X$5012&lt;&gt;" ",$X$5012&lt;&gt;0),IF(X4603=$X$5012,1+COUNTIF(U$7:U4602,"&gt;0"),0),0)</f>
        <v>0</v>
      </c>
      <c r="V4603" s="178" t="s">
        <v>4792</v>
      </c>
      <c r="W4603" s="130"/>
      <c r="X4603" s="131"/>
      <c r="Y4603" s="131"/>
      <c r="Z4603" s="206"/>
      <c r="AA4603" s="134"/>
      <c r="AB4603" s="174">
        <f>IF(AC4603="totale",SUMIF(AA$7:AA4603,"somma",Z$7:Z4603)-SUMIF(AC$7:AC4602,"totale",AB$7:AB4602),0)</f>
        <v>0</v>
      </c>
      <c r="AC4603" s="134"/>
      <c r="AD4603" s="194">
        <f t="shared" si="300"/>
        <v>0</v>
      </c>
      <c r="AE4603" s="124" t="str">
        <f t="shared" si="299"/>
        <v/>
      </c>
      <c r="AF4603" s="195" t="str">
        <f t="shared" si="301"/>
        <v/>
      </c>
      <c r="AG4603" s="194" t="str">
        <f t="shared" si="302"/>
        <v/>
      </c>
      <c r="AH4603" s="194">
        <f>IF(AG4603="",0,IF(ISERROR(VLOOKUP(AG4603,AG$7:AG4602,1,FALSE)),1,0))</f>
        <v>0</v>
      </c>
      <c r="AI4603" s="194"/>
    </row>
    <row r="4604" spans="1:35" ht="16.5" customHeight="1">
      <c r="A4604" s="1"/>
      <c r="B4604" s="1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R4604" s="1"/>
      <c r="S4604" s="1"/>
      <c r="T4604" s="1"/>
      <c r="U4604" s="175">
        <f>IF(AND($X$5012&lt;&gt;" ",$X$5012&lt;&gt;0),IF(X4604=$X$5012,1+COUNTIF(U$7:U4603,"&gt;0"),0),0)</f>
        <v>0</v>
      </c>
      <c r="V4604" s="178" t="s">
        <v>4793</v>
      </c>
      <c r="W4604" s="130"/>
      <c r="X4604" s="131"/>
      <c r="Y4604" s="131"/>
      <c r="Z4604" s="206"/>
      <c r="AA4604" s="134"/>
      <c r="AB4604" s="174">
        <f>IF(AC4604="totale",SUMIF(AA$7:AA4604,"somma",Z$7:Z4604)-SUMIF(AC$7:AC4603,"totale",AB$7:AB4603),0)</f>
        <v>0</v>
      </c>
      <c r="AC4604" s="134"/>
      <c r="AD4604" s="194">
        <f t="shared" si="300"/>
        <v>0</v>
      </c>
      <c r="AE4604" s="124" t="str">
        <f t="shared" si="299"/>
        <v/>
      </c>
      <c r="AF4604" s="195" t="str">
        <f t="shared" si="301"/>
        <v/>
      </c>
      <c r="AG4604" s="194" t="str">
        <f t="shared" si="302"/>
        <v/>
      </c>
      <c r="AH4604" s="194">
        <f>IF(AG4604="",0,IF(ISERROR(VLOOKUP(AG4604,AG$7:AG4603,1,FALSE)),1,0))</f>
        <v>0</v>
      </c>
      <c r="AI4604" s="194"/>
    </row>
    <row r="4605" spans="1:35" ht="16.5" customHeight="1">
      <c r="A4605" s="1"/>
      <c r="B4605" s="1"/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R4605" s="1"/>
      <c r="S4605" s="1"/>
      <c r="T4605" s="1"/>
      <c r="U4605" s="175">
        <f>IF(AND($X$5012&lt;&gt;" ",$X$5012&lt;&gt;0),IF(X4605=$X$5012,1+COUNTIF(U$7:U4604,"&gt;0"),0),0)</f>
        <v>0</v>
      </c>
      <c r="V4605" s="178" t="s">
        <v>4794</v>
      </c>
      <c r="W4605" s="130"/>
      <c r="X4605" s="131"/>
      <c r="Y4605" s="131"/>
      <c r="Z4605" s="206"/>
      <c r="AA4605" s="134"/>
      <c r="AB4605" s="174">
        <f>IF(AC4605="totale",SUMIF(AA$7:AA4605,"somma",Z$7:Z4605)-SUMIF(AC$7:AC4604,"totale",AB$7:AB4604),0)</f>
        <v>0</v>
      </c>
      <c r="AC4605" s="134"/>
      <c r="AD4605" s="194">
        <f t="shared" si="300"/>
        <v>0</v>
      </c>
      <c r="AE4605" s="124" t="str">
        <f t="shared" si="299"/>
        <v/>
      </c>
      <c r="AF4605" s="195" t="str">
        <f t="shared" si="301"/>
        <v/>
      </c>
      <c r="AG4605" s="194" t="str">
        <f t="shared" si="302"/>
        <v/>
      </c>
      <c r="AH4605" s="194">
        <f>IF(AG4605="",0,IF(ISERROR(VLOOKUP(AG4605,AG$7:AG4604,1,FALSE)),1,0))</f>
        <v>0</v>
      </c>
      <c r="AI4605" s="194"/>
    </row>
    <row r="4606" spans="1:35" ht="16.5" customHeight="1">
      <c r="A4606" s="1"/>
      <c r="B4606" s="1"/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R4606" s="1"/>
      <c r="S4606" s="1"/>
      <c r="T4606" s="1"/>
      <c r="U4606" s="175">
        <f>IF(AND($X$5012&lt;&gt;" ",$X$5012&lt;&gt;0),IF(X4606=$X$5012,1+COUNTIF(U$7:U4605,"&gt;0"),0),0)</f>
        <v>0</v>
      </c>
      <c r="V4606" s="178" t="s">
        <v>4795</v>
      </c>
      <c r="W4606" s="130"/>
      <c r="X4606" s="131"/>
      <c r="Y4606" s="131"/>
      <c r="Z4606" s="206"/>
      <c r="AA4606" s="134"/>
      <c r="AB4606" s="174">
        <f>IF(AC4606="totale",SUMIF(AA$7:AA4606,"somma",Z$7:Z4606)-SUMIF(AC$7:AC4605,"totale",AB$7:AB4605),0)</f>
        <v>0</v>
      </c>
      <c r="AC4606" s="134"/>
      <c r="AD4606" s="194">
        <f t="shared" si="300"/>
        <v>0</v>
      </c>
      <c r="AE4606" s="124" t="str">
        <f t="shared" si="299"/>
        <v/>
      </c>
      <c r="AF4606" s="195" t="str">
        <f t="shared" si="301"/>
        <v/>
      </c>
      <c r="AG4606" s="194" t="str">
        <f t="shared" si="302"/>
        <v/>
      </c>
      <c r="AH4606" s="194">
        <f>IF(AG4606="",0,IF(ISERROR(VLOOKUP(AG4606,AG$7:AG4605,1,FALSE)),1,0))</f>
        <v>0</v>
      </c>
      <c r="AI4606" s="194"/>
    </row>
    <row r="4607" spans="1:35" ht="16.5" customHeight="1">
      <c r="A4607" s="1"/>
      <c r="B4607" s="1"/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  <c r="R4607" s="1"/>
      <c r="S4607" s="1"/>
      <c r="T4607" s="1"/>
      <c r="U4607" s="175">
        <f>IF(AND($X$5012&lt;&gt;" ",$X$5012&lt;&gt;0),IF(X4607=$X$5012,1+COUNTIF(U$7:U4606,"&gt;0"),0),0)</f>
        <v>0</v>
      </c>
      <c r="V4607" s="178" t="s">
        <v>4796</v>
      </c>
      <c r="W4607" s="130"/>
      <c r="X4607" s="131"/>
      <c r="Y4607" s="131"/>
      <c r="Z4607" s="206"/>
      <c r="AA4607" s="134"/>
      <c r="AB4607" s="174">
        <f>IF(AC4607="totale",SUMIF(AA$7:AA4607,"somma",Z$7:Z4607)-SUMIF(AC$7:AC4606,"totale",AB$7:AB4606),0)</f>
        <v>0</v>
      </c>
      <c r="AC4607" s="134"/>
      <c r="AD4607" s="194">
        <f t="shared" si="300"/>
        <v>0</v>
      </c>
      <c r="AE4607" s="124" t="str">
        <f t="shared" si="299"/>
        <v/>
      </c>
      <c r="AF4607" s="195" t="str">
        <f t="shared" si="301"/>
        <v/>
      </c>
      <c r="AG4607" s="194" t="str">
        <f t="shared" si="302"/>
        <v/>
      </c>
      <c r="AH4607" s="194">
        <f>IF(AG4607="",0,IF(ISERROR(VLOOKUP(AG4607,AG$7:AG4606,1,FALSE)),1,0))</f>
        <v>0</v>
      </c>
      <c r="AI4607" s="194"/>
    </row>
    <row r="4608" spans="1:35" ht="16.5" customHeight="1">
      <c r="A4608" s="1"/>
      <c r="B4608" s="1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  <c r="Q4608" s="1"/>
      <c r="R4608" s="1"/>
      <c r="S4608" s="1"/>
      <c r="T4608" s="1"/>
      <c r="U4608" s="175">
        <f>IF(AND($X$5012&lt;&gt;" ",$X$5012&lt;&gt;0),IF(X4608=$X$5012,1+COUNTIF(U$7:U4607,"&gt;0"),0),0)</f>
        <v>0</v>
      </c>
      <c r="V4608" s="178" t="s">
        <v>4797</v>
      </c>
      <c r="W4608" s="130"/>
      <c r="X4608" s="131"/>
      <c r="Y4608" s="131"/>
      <c r="Z4608" s="206"/>
      <c r="AA4608" s="134"/>
      <c r="AB4608" s="174">
        <f>IF(AC4608="totale",SUMIF(AA$7:AA4608,"somma",Z$7:Z4608)-SUMIF(AC$7:AC4607,"totale",AB$7:AB4607),0)</f>
        <v>0</v>
      </c>
      <c r="AC4608" s="134"/>
      <c r="AD4608" s="194">
        <f t="shared" si="300"/>
        <v>0</v>
      </c>
      <c r="AE4608" s="124" t="str">
        <f t="shared" si="299"/>
        <v/>
      </c>
      <c r="AF4608" s="195" t="str">
        <f t="shared" si="301"/>
        <v/>
      </c>
      <c r="AG4608" s="194" t="str">
        <f t="shared" si="302"/>
        <v/>
      </c>
      <c r="AH4608" s="194">
        <f>IF(AG4608="",0,IF(ISERROR(VLOOKUP(AG4608,AG$7:AG4607,1,FALSE)),1,0))</f>
        <v>0</v>
      </c>
      <c r="AI4608" s="194"/>
    </row>
    <row r="4609" spans="1:35" ht="16.5" customHeight="1">
      <c r="A4609" s="1"/>
      <c r="B4609" s="1"/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  <c r="R4609" s="1"/>
      <c r="S4609" s="1"/>
      <c r="T4609" s="1"/>
      <c r="U4609" s="175">
        <f>IF(AND($X$5012&lt;&gt;" ",$X$5012&lt;&gt;0),IF(X4609=$X$5012,1+COUNTIF(U$7:U4608,"&gt;0"),0),0)</f>
        <v>0</v>
      </c>
      <c r="V4609" s="178" t="s">
        <v>4798</v>
      </c>
      <c r="W4609" s="130"/>
      <c r="X4609" s="131"/>
      <c r="Y4609" s="131"/>
      <c r="Z4609" s="206"/>
      <c r="AA4609" s="134"/>
      <c r="AB4609" s="174">
        <f>IF(AC4609="totale",SUMIF(AA$7:AA4609,"somma",Z$7:Z4609)-SUMIF(AC$7:AC4608,"totale",AB$7:AB4608),0)</f>
        <v>0</v>
      </c>
      <c r="AC4609" s="134"/>
      <c r="AD4609" s="194">
        <f t="shared" si="300"/>
        <v>0</v>
      </c>
      <c r="AE4609" s="124" t="str">
        <f t="shared" si="299"/>
        <v/>
      </c>
      <c r="AF4609" s="195" t="str">
        <f t="shared" si="301"/>
        <v/>
      </c>
      <c r="AG4609" s="194" t="str">
        <f t="shared" si="302"/>
        <v/>
      </c>
      <c r="AH4609" s="194">
        <f>IF(AG4609="",0,IF(ISERROR(VLOOKUP(AG4609,AG$7:AG4608,1,FALSE)),1,0))</f>
        <v>0</v>
      </c>
      <c r="AI4609" s="194"/>
    </row>
    <row r="4610" spans="1:35" ht="16.5" customHeight="1">
      <c r="A4610" s="1"/>
      <c r="B4610" s="1"/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  <c r="Q4610" s="1"/>
      <c r="R4610" s="1"/>
      <c r="S4610" s="1"/>
      <c r="T4610" s="1"/>
      <c r="U4610" s="175">
        <f>IF(AND($X$5012&lt;&gt;" ",$X$5012&lt;&gt;0),IF(X4610=$X$5012,1+COUNTIF(U$7:U4609,"&gt;0"),0),0)</f>
        <v>0</v>
      </c>
      <c r="V4610" s="178" t="s">
        <v>4799</v>
      </c>
      <c r="W4610" s="130"/>
      <c r="X4610" s="131"/>
      <c r="Y4610" s="131"/>
      <c r="Z4610" s="206"/>
      <c r="AA4610" s="134"/>
      <c r="AB4610" s="174">
        <f>IF(AC4610="totale",SUMIF(AA$7:AA4610,"somma",Z$7:Z4610)-SUMIF(AC$7:AC4609,"totale",AB$7:AB4609),0)</f>
        <v>0</v>
      </c>
      <c r="AC4610" s="134"/>
      <c r="AD4610" s="194">
        <f t="shared" si="300"/>
        <v>0</v>
      </c>
      <c r="AE4610" s="124" t="str">
        <f t="shared" si="299"/>
        <v/>
      </c>
      <c r="AF4610" s="195" t="str">
        <f t="shared" si="301"/>
        <v/>
      </c>
      <c r="AG4610" s="194" t="str">
        <f t="shared" si="302"/>
        <v/>
      </c>
      <c r="AH4610" s="194">
        <f>IF(AG4610="",0,IF(ISERROR(VLOOKUP(AG4610,AG$7:AG4609,1,FALSE)),1,0))</f>
        <v>0</v>
      </c>
      <c r="AI4610" s="194"/>
    </row>
    <row r="4611" spans="1:35" ht="16.5" customHeight="1">
      <c r="A4611" s="1"/>
      <c r="B4611" s="1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R4611" s="1"/>
      <c r="S4611" s="1"/>
      <c r="T4611" s="1"/>
      <c r="U4611" s="175">
        <f>IF(AND($X$5012&lt;&gt;" ",$X$5012&lt;&gt;0),IF(X4611=$X$5012,1+COUNTIF(U$7:U4610,"&gt;0"),0),0)</f>
        <v>0</v>
      </c>
      <c r="V4611" s="178" t="s">
        <v>4800</v>
      </c>
      <c r="W4611" s="130"/>
      <c r="X4611" s="131"/>
      <c r="Y4611" s="131"/>
      <c r="Z4611" s="206"/>
      <c r="AA4611" s="134"/>
      <c r="AB4611" s="174">
        <f>IF(AC4611="totale",SUMIF(AA$7:AA4611,"somma",Z$7:Z4611)-SUMIF(AC$7:AC4610,"totale",AB$7:AB4610),0)</f>
        <v>0</v>
      </c>
      <c r="AC4611" s="134"/>
      <c r="AD4611" s="194">
        <f t="shared" si="300"/>
        <v>0</v>
      </c>
      <c r="AE4611" s="124" t="str">
        <f t="shared" si="299"/>
        <v/>
      </c>
      <c r="AF4611" s="195" t="str">
        <f t="shared" si="301"/>
        <v/>
      </c>
      <c r="AG4611" s="194" t="str">
        <f t="shared" si="302"/>
        <v/>
      </c>
      <c r="AH4611" s="194">
        <f>IF(AG4611="",0,IF(ISERROR(VLOOKUP(AG4611,AG$7:AG4610,1,FALSE)),1,0))</f>
        <v>0</v>
      </c>
      <c r="AI4611" s="194"/>
    </row>
    <row r="4612" spans="1:35" ht="16.5" customHeight="1">
      <c r="A4612" s="1"/>
      <c r="B4612" s="1"/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  <c r="Q4612" s="1"/>
      <c r="R4612" s="1"/>
      <c r="S4612" s="1"/>
      <c r="T4612" s="1"/>
      <c r="U4612" s="175">
        <f>IF(AND($X$5012&lt;&gt;" ",$X$5012&lt;&gt;0),IF(X4612=$X$5012,1+COUNTIF(U$7:U4611,"&gt;0"),0),0)</f>
        <v>0</v>
      </c>
      <c r="V4612" s="178" t="s">
        <v>4801</v>
      </c>
      <c r="W4612" s="130"/>
      <c r="X4612" s="131"/>
      <c r="Y4612" s="131"/>
      <c r="Z4612" s="206"/>
      <c r="AA4612" s="134"/>
      <c r="AB4612" s="174">
        <f>IF(AC4612="totale",SUMIF(AA$7:AA4612,"somma",Z$7:Z4612)-SUMIF(AC$7:AC4611,"totale",AB$7:AB4611),0)</f>
        <v>0</v>
      </c>
      <c r="AC4612" s="134"/>
      <c r="AD4612" s="194">
        <f t="shared" si="300"/>
        <v>0</v>
      </c>
      <c r="AE4612" s="124" t="str">
        <f t="shared" si="299"/>
        <v/>
      </c>
      <c r="AF4612" s="195" t="str">
        <f t="shared" si="301"/>
        <v/>
      </c>
      <c r="AG4612" s="194" t="str">
        <f t="shared" si="302"/>
        <v/>
      </c>
      <c r="AH4612" s="194">
        <f>IF(AG4612="",0,IF(ISERROR(VLOOKUP(AG4612,AG$7:AG4611,1,FALSE)),1,0))</f>
        <v>0</v>
      </c>
      <c r="AI4612" s="194"/>
    </row>
    <row r="4613" spans="1:35" ht="16.5" customHeight="1">
      <c r="A4613" s="1"/>
      <c r="B4613" s="1"/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  <c r="Q4613" s="1"/>
      <c r="R4613" s="1"/>
      <c r="S4613" s="1"/>
      <c r="T4613" s="1"/>
      <c r="U4613" s="175">
        <f>IF(AND($X$5012&lt;&gt;" ",$X$5012&lt;&gt;0),IF(X4613=$X$5012,1+COUNTIF(U$7:U4612,"&gt;0"),0),0)</f>
        <v>0</v>
      </c>
      <c r="V4613" s="178" t="s">
        <v>4802</v>
      </c>
      <c r="W4613" s="130"/>
      <c r="X4613" s="131"/>
      <c r="Y4613" s="131"/>
      <c r="Z4613" s="206"/>
      <c r="AA4613" s="134"/>
      <c r="AB4613" s="174">
        <f>IF(AC4613="totale",SUMIF(AA$7:AA4613,"somma",Z$7:Z4613)-SUMIF(AC$7:AC4612,"totale",AB$7:AB4612),0)</f>
        <v>0</v>
      </c>
      <c r="AC4613" s="134"/>
      <c r="AD4613" s="194">
        <f t="shared" si="300"/>
        <v>0</v>
      </c>
      <c r="AE4613" s="124" t="str">
        <f t="shared" si="299"/>
        <v/>
      </c>
      <c r="AF4613" s="195" t="str">
        <f t="shared" si="301"/>
        <v/>
      </c>
      <c r="AG4613" s="194" t="str">
        <f t="shared" si="302"/>
        <v/>
      </c>
      <c r="AH4613" s="194">
        <f>IF(AG4613="",0,IF(ISERROR(VLOOKUP(AG4613,AG$7:AG4612,1,FALSE)),1,0))</f>
        <v>0</v>
      </c>
      <c r="AI4613" s="194"/>
    </row>
    <row r="4614" spans="1:35" ht="16.5" customHeight="1">
      <c r="A4614" s="1"/>
      <c r="B4614" s="1"/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/>
      <c r="R4614" s="1"/>
      <c r="S4614" s="1"/>
      <c r="T4614" s="1"/>
      <c r="U4614" s="175">
        <f>IF(AND($X$5012&lt;&gt;" ",$X$5012&lt;&gt;0),IF(X4614=$X$5012,1+COUNTIF(U$7:U4613,"&gt;0"),0),0)</f>
        <v>0</v>
      </c>
      <c r="V4614" s="178" t="s">
        <v>4803</v>
      </c>
      <c r="W4614" s="130"/>
      <c r="X4614" s="131"/>
      <c r="Y4614" s="131"/>
      <c r="Z4614" s="206"/>
      <c r="AA4614" s="134"/>
      <c r="AB4614" s="174">
        <f>IF(AC4614="totale",SUMIF(AA$7:AA4614,"somma",Z$7:Z4614)-SUMIF(AC$7:AC4613,"totale",AB$7:AB4613),0)</f>
        <v>0</v>
      </c>
      <c r="AC4614" s="134"/>
      <c r="AD4614" s="194">
        <f t="shared" si="300"/>
        <v>0</v>
      </c>
      <c r="AE4614" s="124" t="str">
        <f t="shared" ref="AE4614:AE4677" si="303">IF(W4614&gt;0,CONCATENATE(MONTH(W4614)&amp;X4614),"")</f>
        <v/>
      </c>
      <c r="AF4614" s="195" t="str">
        <f t="shared" si="301"/>
        <v/>
      </c>
      <c r="AG4614" s="194" t="str">
        <f t="shared" si="302"/>
        <v/>
      </c>
      <c r="AH4614" s="194">
        <f>IF(AG4614="",0,IF(ISERROR(VLOOKUP(AG4614,AG$7:AG4613,1,FALSE)),1,0))</f>
        <v>0</v>
      </c>
      <c r="AI4614" s="194"/>
    </row>
    <row r="4615" spans="1:35" ht="16.5" customHeight="1">
      <c r="A4615" s="1"/>
      <c r="B4615" s="1"/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  <c r="Q4615" s="1"/>
      <c r="R4615" s="1"/>
      <c r="S4615" s="1"/>
      <c r="T4615" s="1"/>
      <c r="U4615" s="175">
        <f>IF(AND($X$5012&lt;&gt;" ",$X$5012&lt;&gt;0),IF(X4615=$X$5012,1+COUNTIF(U$7:U4614,"&gt;0"),0),0)</f>
        <v>0</v>
      </c>
      <c r="V4615" s="178" t="s">
        <v>4804</v>
      </c>
      <c r="W4615" s="130"/>
      <c r="X4615" s="131"/>
      <c r="Y4615" s="131"/>
      <c r="Z4615" s="206"/>
      <c r="AA4615" s="134"/>
      <c r="AB4615" s="174">
        <f>IF(AC4615="totale",SUMIF(AA$7:AA4615,"somma",Z$7:Z4615)-SUMIF(AC$7:AC4614,"totale",AB$7:AB4614),0)</f>
        <v>0</v>
      </c>
      <c r="AC4615" s="134"/>
      <c r="AD4615" s="194">
        <f t="shared" si="300"/>
        <v>0</v>
      </c>
      <c r="AE4615" s="124" t="str">
        <f t="shared" si="303"/>
        <v/>
      </c>
      <c r="AF4615" s="195" t="str">
        <f t="shared" si="301"/>
        <v/>
      </c>
      <c r="AG4615" s="194" t="str">
        <f t="shared" si="302"/>
        <v/>
      </c>
      <c r="AH4615" s="194">
        <f>IF(AG4615="",0,IF(ISERROR(VLOOKUP(AG4615,AG$7:AG4614,1,FALSE)),1,0))</f>
        <v>0</v>
      </c>
      <c r="AI4615" s="194"/>
    </row>
    <row r="4616" spans="1:35" ht="16.5" customHeight="1">
      <c r="A4616" s="1"/>
      <c r="B4616" s="1"/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  <c r="Q4616" s="1"/>
      <c r="R4616" s="1"/>
      <c r="S4616" s="1"/>
      <c r="T4616" s="1"/>
      <c r="U4616" s="175">
        <f>IF(AND($X$5012&lt;&gt;" ",$X$5012&lt;&gt;0),IF(X4616=$X$5012,1+COUNTIF(U$7:U4615,"&gt;0"),0),0)</f>
        <v>0</v>
      </c>
      <c r="V4616" s="178" t="s">
        <v>4805</v>
      </c>
      <c r="W4616" s="130"/>
      <c r="X4616" s="131"/>
      <c r="Y4616" s="131"/>
      <c r="Z4616" s="206"/>
      <c r="AA4616" s="134"/>
      <c r="AB4616" s="174">
        <f>IF(AC4616="totale",SUMIF(AA$7:AA4616,"somma",Z$7:Z4616)-SUMIF(AC$7:AC4615,"totale",AB$7:AB4615),0)</f>
        <v>0</v>
      </c>
      <c r="AC4616" s="134"/>
      <c r="AD4616" s="194">
        <f t="shared" ref="AD4616:AD4679" si="304">IF(ISBLANK(X4616),0,VLOOKUP(X4616,$B$8:$E$57,1,FALSE))</f>
        <v>0</v>
      </c>
      <c r="AE4616" s="124" t="str">
        <f t="shared" si="303"/>
        <v/>
      </c>
      <c r="AF4616" s="195" t="str">
        <f t="shared" ref="AF4616:AF4679" si="305">IF(OR(AND(Z4616&lt;&gt;0,ISBLANK(X4616)),ISERROR(AD4616)),"ERR","")</f>
        <v/>
      </c>
      <c r="AG4616" s="194" t="str">
        <f t="shared" si="302"/>
        <v/>
      </c>
      <c r="AH4616" s="194">
        <f>IF(AG4616="",0,IF(ISERROR(VLOOKUP(AG4616,AG$7:AG4615,1,FALSE)),1,0))</f>
        <v>0</v>
      </c>
      <c r="AI4616" s="194"/>
    </row>
    <row r="4617" spans="1:35" ht="16.5" customHeight="1">
      <c r="A4617" s="1"/>
      <c r="B4617" s="1"/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R4617" s="1"/>
      <c r="S4617" s="1"/>
      <c r="T4617" s="1"/>
      <c r="U4617" s="175">
        <f>IF(AND($X$5012&lt;&gt;" ",$X$5012&lt;&gt;0),IF(X4617=$X$5012,1+COUNTIF(U$7:U4616,"&gt;0"),0),0)</f>
        <v>0</v>
      </c>
      <c r="V4617" s="178" t="s">
        <v>4806</v>
      </c>
      <c r="W4617" s="130"/>
      <c r="X4617" s="131"/>
      <c r="Y4617" s="131"/>
      <c r="Z4617" s="206"/>
      <c r="AA4617" s="134"/>
      <c r="AB4617" s="174">
        <f>IF(AC4617="totale",SUMIF(AA$7:AA4617,"somma",Z$7:Z4617)-SUMIF(AC$7:AC4616,"totale",AB$7:AB4616),0)</f>
        <v>0</v>
      </c>
      <c r="AC4617" s="134"/>
      <c r="AD4617" s="194">
        <f t="shared" si="304"/>
        <v>0</v>
      </c>
      <c r="AE4617" s="124" t="str">
        <f t="shared" si="303"/>
        <v/>
      </c>
      <c r="AF4617" s="195" t="str">
        <f t="shared" si="305"/>
        <v/>
      </c>
      <c r="AG4617" s="194" t="str">
        <f t="shared" si="302"/>
        <v/>
      </c>
      <c r="AH4617" s="194">
        <f>IF(AG4617="",0,IF(ISERROR(VLOOKUP(AG4617,AG$7:AG4616,1,FALSE)),1,0))</f>
        <v>0</v>
      </c>
      <c r="AI4617" s="194"/>
    </row>
    <row r="4618" spans="1:35" ht="16.5" customHeight="1">
      <c r="A4618" s="1"/>
      <c r="B4618" s="1"/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75">
        <f>IF(AND($X$5012&lt;&gt;" ",$X$5012&lt;&gt;0),IF(X4618=$X$5012,1+COUNTIF(U$7:U4617,"&gt;0"),0),0)</f>
        <v>0</v>
      </c>
      <c r="V4618" s="178" t="s">
        <v>4807</v>
      </c>
      <c r="W4618" s="130"/>
      <c r="X4618" s="131"/>
      <c r="Y4618" s="131"/>
      <c r="Z4618" s="206"/>
      <c r="AA4618" s="134"/>
      <c r="AB4618" s="174">
        <f>IF(AC4618="totale",SUMIF(AA$7:AA4618,"somma",Z$7:Z4618)-SUMIF(AC$7:AC4617,"totale",AB$7:AB4617),0)</f>
        <v>0</v>
      </c>
      <c r="AC4618" s="134"/>
      <c r="AD4618" s="194">
        <f t="shared" si="304"/>
        <v>0</v>
      </c>
      <c r="AE4618" s="124" t="str">
        <f t="shared" si="303"/>
        <v/>
      </c>
      <c r="AF4618" s="195" t="str">
        <f t="shared" si="305"/>
        <v/>
      </c>
      <c r="AG4618" s="194" t="str">
        <f t="shared" ref="AG4618:AG4681" si="306">IF(W4618&gt;0,CONCATENATE(MONTH(W4618),"-",YEAR(W4618)),"")</f>
        <v/>
      </c>
      <c r="AH4618" s="194">
        <f>IF(AG4618="",0,IF(ISERROR(VLOOKUP(AG4618,AG$7:AG4617,1,FALSE)),1,0))</f>
        <v>0</v>
      </c>
      <c r="AI4618" s="194"/>
    </row>
    <row r="4619" spans="1:35" ht="16.5" customHeight="1">
      <c r="A4619" s="1"/>
      <c r="B4619" s="1"/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/>
      <c r="R4619" s="1"/>
      <c r="S4619" s="1"/>
      <c r="T4619" s="1"/>
      <c r="U4619" s="175">
        <f>IF(AND($X$5012&lt;&gt;" ",$X$5012&lt;&gt;0),IF(X4619=$X$5012,1+COUNTIF(U$7:U4618,"&gt;0"),0),0)</f>
        <v>0</v>
      </c>
      <c r="V4619" s="178" t="s">
        <v>4808</v>
      </c>
      <c r="W4619" s="130"/>
      <c r="X4619" s="131"/>
      <c r="Y4619" s="131"/>
      <c r="Z4619" s="206"/>
      <c r="AA4619" s="134"/>
      <c r="AB4619" s="174">
        <f>IF(AC4619="totale",SUMIF(AA$7:AA4619,"somma",Z$7:Z4619)-SUMIF(AC$7:AC4618,"totale",AB$7:AB4618),0)</f>
        <v>0</v>
      </c>
      <c r="AC4619" s="134"/>
      <c r="AD4619" s="194">
        <f t="shared" si="304"/>
        <v>0</v>
      </c>
      <c r="AE4619" s="124" t="str">
        <f t="shared" si="303"/>
        <v/>
      </c>
      <c r="AF4619" s="195" t="str">
        <f t="shared" si="305"/>
        <v/>
      </c>
      <c r="AG4619" s="194" t="str">
        <f t="shared" si="306"/>
        <v/>
      </c>
      <c r="AH4619" s="194">
        <f>IF(AG4619="",0,IF(ISERROR(VLOOKUP(AG4619,AG$7:AG4618,1,FALSE)),1,0))</f>
        <v>0</v>
      </c>
      <c r="AI4619" s="194"/>
    </row>
    <row r="4620" spans="1:35" ht="16.5" customHeight="1">
      <c r="A4620" s="1"/>
      <c r="B4620" s="1"/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R4620" s="1"/>
      <c r="S4620" s="1"/>
      <c r="T4620" s="1"/>
      <c r="U4620" s="175">
        <f>IF(AND($X$5012&lt;&gt;" ",$X$5012&lt;&gt;0),IF(X4620=$X$5012,1+COUNTIF(U$7:U4619,"&gt;0"),0),0)</f>
        <v>0</v>
      </c>
      <c r="V4620" s="178" t="s">
        <v>4809</v>
      </c>
      <c r="W4620" s="130"/>
      <c r="X4620" s="131"/>
      <c r="Y4620" s="131"/>
      <c r="Z4620" s="206"/>
      <c r="AA4620" s="134"/>
      <c r="AB4620" s="174">
        <f>IF(AC4620="totale",SUMIF(AA$7:AA4620,"somma",Z$7:Z4620)-SUMIF(AC$7:AC4619,"totale",AB$7:AB4619),0)</f>
        <v>0</v>
      </c>
      <c r="AC4620" s="134"/>
      <c r="AD4620" s="194">
        <f t="shared" si="304"/>
        <v>0</v>
      </c>
      <c r="AE4620" s="124" t="str">
        <f t="shared" si="303"/>
        <v/>
      </c>
      <c r="AF4620" s="195" t="str">
        <f t="shared" si="305"/>
        <v/>
      </c>
      <c r="AG4620" s="194" t="str">
        <f t="shared" si="306"/>
        <v/>
      </c>
      <c r="AH4620" s="194">
        <f>IF(AG4620="",0,IF(ISERROR(VLOOKUP(AG4620,AG$7:AG4619,1,FALSE)),1,0))</f>
        <v>0</v>
      </c>
      <c r="AI4620" s="194"/>
    </row>
    <row r="4621" spans="1:35" ht="16.5" customHeight="1">
      <c r="A4621" s="1"/>
      <c r="B4621" s="1"/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75">
        <f>IF(AND($X$5012&lt;&gt;" ",$X$5012&lt;&gt;0),IF(X4621=$X$5012,1+COUNTIF(U$7:U4620,"&gt;0"),0),0)</f>
        <v>0</v>
      </c>
      <c r="V4621" s="178" t="s">
        <v>4810</v>
      </c>
      <c r="W4621" s="130"/>
      <c r="X4621" s="131"/>
      <c r="Y4621" s="131"/>
      <c r="Z4621" s="206"/>
      <c r="AA4621" s="134"/>
      <c r="AB4621" s="174">
        <f>IF(AC4621="totale",SUMIF(AA$7:AA4621,"somma",Z$7:Z4621)-SUMIF(AC$7:AC4620,"totale",AB$7:AB4620),0)</f>
        <v>0</v>
      </c>
      <c r="AC4621" s="134"/>
      <c r="AD4621" s="194">
        <f t="shared" si="304"/>
        <v>0</v>
      </c>
      <c r="AE4621" s="124" t="str">
        <f t="shared" si="303"/>
        <v/>
      </c>
      <c r="AF4621" s="195" t="str">
        <f t="shared" si="305"/>
        <v/>
      </c>
      <c r="AG4621" s="194" t="str">
        <f t="shared" si="306"/>
        <v/>
      </c>
      <c r="AH4621" s="194">
        <f>IF(AG4621="",0,IF(ISERROR(VLOOKUP(AG4621,AG$7:AG4620,1,FALSE)),1,0))</f>
        <v>0</v>
      </c>
      <c r="AI4621" s="194"/>
    </row>
    <row r="4622" spans="1:35" ht="16.5" customHeight="1">
      <c r="A4622" s="1"/>
      <c r="B4622" s="1"/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/>
      <c r="S4622" s="1"/>
      <c r="T4622" s="1"/>
      <c r="U4622" s="175">
        <f>IF(AND($X$5012&lt;&gt;" ",$X$5012&lt;&gt;0),IF(X4622=$X$5012,1+COUNTIF(U$7:U4621,"&gt;0"),0),0)</f>
        <v>0</v>
      </c>
      <c r="V4622" s="178" t="s">
        <v>4811</v>
      </c>
      <c r="W4622" s="130"/>
      <c r="X4622" s="131"/>
      <c r="Y4622" s="131"/>
      <c r="Z4622" s="206"/>
      <c r="AA4622" s="134"/>
      <c r="AB4622" s="174">
        <f>IF(AC4622="totale",SUMIF(AA$7:AA4622,"somma",Z$7:Z4622)-SUMIF(AC$7:AC4621,"totale",AB$7:AB4621),0)</f>
        <v>0</v>
      </c>
      <c r="AC4622" s="134"/>
      <c r="AD4622" s="194">
        <f t="shared" si="304"/>
        <v>0</v>
      </c>
      <c r="AE4622" s="124" t="str">
        <f t="shared" si="303"/>
        <v/>
      </c>
      <c r="AF4622" s="195" t="str">
        <f t="shared" si="305"/>
        <v/>
      </c>
      <c r="AG4622" s="194" t="str">
        <f t="shared" si="306"/>
        <v/>
      </c>
      <c r="AH4622" s="194">
        <f>IF(AG4622="",0,IF(ISERROR(VLOOKUP(AG4622,AG$7:AG4621,1,FALSE)),1,0))</f>
        <v>0</v>
      </c>
      <c r="AI4622" s="194"/>
    </row>
    <row r="4623" spans="1:35" ht="16.5" customHeight="1">
      <c r="A4623" s="1"/>
      <c r="B4623" s="1"/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/>
      <c r="S4623" s="1"/>
      <c r="T4623" s="1"/>
      <c r="U4623" s="175">
        <f>IF(AND($X$5012&lt;&gt;" ",$X$5012&lt;&gt;0),IF(X4623=$X$5012,1+COUNTIF(U$7:U4622,"&gt;0"),0),0)</f>
        <v>0</v>
      </c>
      <c r="V4623" s="178" t="s">
        <v>4812</v>
      </c>
      <c r="W4623" s="130"/>
      <c r="X4623" s="131"/>
      <c r="Y4623" s="131"/>
      <c r="Z4623" s="206"/>
      <c r="AA4623" s="134"/>
      <c r="AB4623" s="174">
        <f>IF(AC4623="totale",SUMIF(AA$7:AA4623,"somma",Z$7:Z4623)-SUMIF(AC$7:AC4622,"totale",AB$7:AB4622),0)</f>
        <v>0</v>
      </c>
      <c r="AC4623" s="134"/>
      <c r="AD4623" s="194">
        <f t="shared" si="304"/>
        <v>0</v>
      </c>
      <c r="AE4623" s="124" t="str">
        <f t="shared" si="303"/>
        <v/>
      </c>
      <c r="AF4623" s="195" t="str">
        <f t="shared" si="305"/>
        <v/>
      </c>
      <c r="AG4623" s="194" t="str">
        <f t="shared" si="306"/>
        <v/>
      </c>
      <c r="AH4623" s="194">
        <f>IF(AG4623="",0,IF(ISERROR(VLOOKUP(AG4623,AG$7:AG4622,1,FALSE)),1,0))</f>
        <v>0</v>
      </c>
      <c r="AI4623" s="194"/>
    </row>
    <row r="4624" spans="1:35" ht="16.5" customHeight="1">
      <c r="A4624" s="1"/>
      <c r="B4624" s="1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75">
        <f>IF(AND($X$5012&lt;&gt;" ",$X$5012&lt;&gt;0),IF(X4624=$X$5012,1+COUNTIF(U$7:U4623,"&gt;0"),0),0)</f>
        <v>0</v>
      </c>
      <c r="V4624" s="178" t="s">
        <v>4813</v>
      </c>
      <c r="W4624" s="130"/>
      <c r="X4624" s="131"/>
      <c r="Y4624" s="131"/>
      <c r="Z4624" s="206"/>
      <c r="AA4624" s="134"/>
      <c r="AB4624" s="174">
        <f>IF(AC4624="totale",SUMIF(AA$7:AA4624,"somma",Z$7:Z4624)-SUMIF(AC$7:AC4623,"totale",AB$7:AB4623),0)</f>
        <v>0</v>
      </c>
      <c r="AC4624" s="134"/>
      <c r="AD4624" s="194">
        <f t="shared" si="304"/>
        <v>0</v>
      </c>
      <c r="AE4624" s="124" t="str">
        <f t="shared" si="303"/>
        <v/>
      </c>
      <c r="AF4624" s="195" t="str">
        <f t="shared" si="305"/>
        <v/>
      </c>
      <c r="AG4624" s="194" t="str">
        <f t="shared" si="306"/>
        <v/>
      </c>
      <c r="AH4624" s="194">
        <f>IF(AG4624="",0,IF(ISERROR(VLOOKUP(AG4624,AG$7:AG4623,1,FALSE)),1,0))</f>
        <v>0</v>
      </c>
      <c r="AI4624" s="194"/>
    </row>
    <row r="4625" spans="1:35" ht="16.5" customHeight="1">
      <c r="A4625" s="1"/>
      <c r="B4625" s="1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1"/>
      <c r="S4625" s="1"/>
      <c r="T4625" s="1"/>
      <c r="U4625" s="175">
        <f>IF(AND($X$5012&lt;&gt;" ",$X$5012&lt;&gt;0),IF(X4625=$X$5012,1+COUNTIF(U$7:U4624,"&gt;0"),0),0)</f>
        <v>0</v>
      </c>
      <c r="V4625" s="178" t="s">
        <v>4814</v>
      </c>
      <c r="W4625" s="130"/>
      <c r="X4625" s="131"/>
      <c r="Y4625" s="131"/>
      <c r="Z4625" s="206"/>
      <c r="AA4625" s="134"/>
      <c r="AB4625" s="174">
        <f>IF(AC4625="totale",SUMIF(AA$7:AA4625,"somma",Z$7:Z4625)-SUMIF(AC$7:AC4624,"totale",AB$7:AB4624),0)</f>
        <v>0</v>
      </c>
      <c r="AC4625" s="134"/>
      <c r="AD4625" s="194">
        <f t="shared" si="304"/>
        <v>0</v>
      </c>
      <c r="AE4625" s="124" t="str">
        <f t="shared" si="303"/>
        <v/>
      </c>
      <c r="AF4625" s="195" t="str">
        <f t="shared" si="305"/>
        <v/>
      </c>
      <c r="AG4625" s="194" t="str">
        <f t="shared" si="306"/>
        <v/>
      </c>
      <c r="AH4625" s="194">
        <f>IF(AG4625="",0,IF(ISERROR(VLOOKUP(AG4625,AG$7:AG4624,1,FALSE)),1,0))</f>
        <v>0</v>
      </c>
      <c r="AI4625" s="194"/>
    </row>
    <row r="4626" spans="1:35" ht="16.5" customHeight="1">
      <c r="A4626" s="1"/>
      <c r="B4626" s="1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1"/>
      <c r="S4626" s="1"/>
      <c r="T4626" s="1"/>
      <c r="U4626" s="175">
        <f>IF(AND($X$5012&lt;&gt;" ",$X$5012&lt;&gt;0),IF(X4626=$X$5012,1+COUNTIF(U$7:U4625,"&gt;0"),0),0)</f>
        <v>0</v>
      </c>
      <c r="V4626" s="178" t="s">
        <v>4815</v>
      </c>
      <c r="W4626" s="130"/>
      <c r="X4626" s="131"/>
      <c r="Y4626" s="131"/>
      <c r="Z4626" s="206"/>
      <c r="AA4626" s="134"/>
      <c r="AB4626" s="174">
        <f>IF(AC4626="totale",SUMIF(AA$7:AA4626,"somma",Z$7:Z4626)-SUMIF(AC$7:AC4625,"totale",AB$7:AB4625),0)</f>
        <v>0</v>
      </c>
      <c r="AC4626" s="134"/>
      <c r="AD4626" s="194">
        <f t="shared" si="304"/>
        <v>0</v>
      </c>
      <c r="AE4626" s="124" t="str">
        <f t="shared" si="303"/>
        <v/>
      </c>
      <c r="AF4626" s="195" t="str">
        <f t="shared" si="305"/>
        <v/>
      </c>
      <c r="AG4626" s="194" t="str">
        <f t="shared" si="306"/>
        <v/>
      </c>
      <c r="AH4626" s="194">
        <f>IF(AG4626="",0,IF(ISERROR(VLOOKUP(AG4626,AG$7:AG4625,1,FALSE)),1,0))</f>
        <v>0</v>
      </c>
      <c r="AI4626" s="194"/>
    </row>
    <row r="4627" spans="1:35" ht="16.5" customHeight="1">
      <c r="A4627" s="1"/>
      <c r="B4627" s="1"/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75">
        <f>IF(AND($X$5012&lt;&gt;" ",$X$5012&lt;&gt;0),IF(X4627=$X$5012,1+COUNTIF(U$7:U4626,"&gt;0"),0),0)</f>
        <v>0</v>
      </c>
      <c r="V4627" s="178" t="s">
        <v>4816</v>
      </c>
      <c r="W4627" s="130"/>
      <c r="X4627" s="131"/>
      <c r="Y4627" s="131"/>
      <c r="Z4627" s="206"/>
      <c r="AA4627" s="134"/>
      <c r="AB4627" s="174">
        <f>IF(AC4627="totale",SUMIF(AA$7:AA4627,"somma",Z$7:Z4627)-SUMIF(AC$7:AC4626,"totale",AB$7:AB4626),0)</f>
        <v>0</v>
      </c>
      <c r="AC4627" s="134"/>
      <c r="AD4627" s="194">
        <f t="shared" si="304"/>
        <v>0</v>
      </c>
      <c r="AE4627" s="124" t="str">
        <f t="shared" si="303"/>
        <v/>
      </c>
      <c r="AF4627" s="195" t="str">
        <f t="shared" si="305"/>
        <v/>
      </c>
      <c r="AG4627" s="194" t="str">
        <f t="shared" si="306"/>
        <v/>
      </c>
      <c r="AH4627" s="194">
        <f>IF(AG4627="",0,IF(ISERROR(VLOOKUP(AG4627,AG$7:AG4626,1,FALSE)),1,0))</f>
        <v>0</v>
      </c>
      <c r="AI4627" s="194"/>
    </row>
    <row r="4628" spans="1:35" ht="16.5" customHeight="1">
      <c r="A4628" s="1"/>
      <c r="B4628" s="1"/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R4628" s="1"/>
      <c r="S4628" s="1"/>
      <c r="T4628" s="1"/>
      <c r="U4628" s="175">
        <f>IF(AND($X$5012&lt;&gt;" ",$X$5012&lt;&gt;0),IF(X4628=$X$5012,1+COUNTIF(U$7:U4627,"&gt;0"),0),0)</f>
        <v>0</v>
      </c>
      <c r="V4628" s="178" t="s">
        <v>4817</v>
      </c>
      <c r="W4628" s="130"/>
      <c r="X4628" s="131"/>
      <c r="Y4628" s="131"/>
      <c r="Z4628" s="206"/>
      <c r="AA4628" s="134"/>
      <c r="AB4628" s="174">
        <f>IF(AC4628="totale",SUMIF(AA$7:AA4628,"somma",Z$7:Z4628)-SUMIF(AC$7:AC4627,"totale",AB$7:AB4627),0)</f>
        <v>0</v>
      </c>
      <c r="AC4628" s="134"/>
      <c r="AD4628" s="194">
        <f t="shared" si="304"/>
        <v>0</v>
      </c>
      <c r="AE4628" s="124" t="str">
        <f t="shared" si="303"/>
        <v/>
      </c>
      <c r="AF4628" s="195" t="str">
        <f t="shared" si="305"/>
        <v/>
      </c>
      <c r="AG4628" s="194" t="str">
        <f t="shared" si="306"/>
        <v/>
      </c>
      <c r="AH4628" s="194">
        <f>IF(AG4628="",0,IF(ISERROR(VLOOKUP(AG4628,AG$7:AG4627,1,FALSE)),1,0))</f>
        <v>0</v>
      </c>
      <c r="AI4628" s="194"/>
    </row>
    <row r="4629" spans="1:35" ht="16.5" customHeight="1">
      <c r="A4629" s="1"/>
      <c r="B4629" s="1"/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175">
        <f>IF(AND($X$5012&lt;&gt;" ",$X$5012&lt;&gt;0),IF(X4629=$X$5012,1+COUNTIF(U$7:U4628,"&gt;0"),0),0)</f>
        <v>0</v>
      </c>
      <c r="V4629" s="178" t="s">
        <v>4818</v>
      </c>
      <c r="W4629" s="130"/>
      <c r="X4629" s="131"/>
      <c r="Y4629" s="131"/>
      <c r="Z4629" s="206"/>
      <c r="AA4629" s="134"/>
      <c r="AB4629" s="174">
        <f>IF(AC4629="totale",SUMIF(AA$7:AA4629,"somma",Z$7:Z4629)-SUMIF(AC$7:AC4628,"totale",AB$7:AB4628),0)</f>
        <v>0</v>
      </c>
      <c r="AC4629" s="134"/>
      <c r="AD4629" s="194">
        <f t="shared" si="304"/>
        <v>0</v>
      </c>
      <c r="AE4629" s="124" t="str">
        <f t="shared" si="303"/>
        <v/>
      </c>
      <c r="AF4629" s="195" t="str">
        <f t="shared" si="305"/>
        <v/>
      </c>
      <c r="AG4629" s="194" t="str">
        <f t="shared" si="306"/>
        <v/>
      </c>
      <c r="AH4629" s="194">
        <f>IF(AG4629="",0,IF(ISERROR(VLOOKUP(AG4629,AG$7:AG4628,1,FALSE)),1,0))</f>
        <v>0</v>
      </c>
      <c r="AI4629" s="194"/>
    </row>
    <row r="4630" spans="1:35" ht="16.5" customHeight="1">
      <c r="A4630" s="1"/>
      <c r="B4630" s="1"/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  <c r="R4630" s="1"/>
      <c r="S4630" s="1"/>
      <c r="T4630" s="1"/>
      <c r="U4630" s="175">
        <f>IF(AND($X$5012&lt;&gt;" ",$X$5012&lt;&gt;0),IF(X4630=$X$5012,1+COUNTIF(U$7:U4629,"&gt;0"),0),0)</f>
        <v>0</v>
      </c>
      <c r="V4630" s="178" t="s">
        <v>4819</v>
      </c>
      <c r="W4630" s="130"/>
      <c r="X4630" s="131"/>
      <c r="Y4630" s="131"/>
      <c r="Z4630" s="206"/>
      <c r="AA4630" s="134"/>
      <c r="AB4630" s="174">
        <f>IF(AC4630="totale",SUMIF(AA$7:AA4630,"somma",Z$7:Z4630)-SUMIF(AC$7:AC4629,"totale",AB$7:AB4629),0)</f>
        <v>0</v>
      </c>
      <c r="AC4630" s="134"/>
      <c r="AD4630" s="194">
        <f t="shared" si="304"/>
        <v>0</v>
      </c>
      <c r="AE4630" s="124" t="str">
        <f t="shared" si="303"/>
        <v/>
      </c>
      <c r="AF4630" s="195" t="str">
        <f t="shared" si="305"/>
        <v/>
      </c>
      <c r="AG4630" s="194" t="str">
        <f t="shared" si="306"/>
        <v/>
      </c>
      <c r="AH4630" s="194">
        <f>IF(AG4630="",0,IF(ISERROR(VLOOKUP(AG4630,AG$7:AG4629,1,FALSE)),1,0))</f>
        <v>0</v>
      </c>
      <c r="AI4630" s="194"/>
    </row>
    <row r="4631" spans="1:35" ht="16.5" customHeight="1">
      <c r="A4631" s="1"/>
      <c r="B4631" s="1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/>
      <c r="S4631" s="1"/>
      <c r="T4631" s="1"/>
      <c r="U4631" s="175">
        <f>IF(AND($X$5012&lt;&gt;" ",$X$5012&lt;&gt;0),IF(X4631=$X$5012,1+COUNTIF(U$7:U4630,"&gt;0"),0),0)</f>
        <v>0</v>
      </c>
      <c r="V4631" s="178" t="s">
        <v>4820</v>
      </c>
      <c r="W4631" s="130"/>
      <c r="X4631" s="131"/>
      <c r="Y4631" s="131"/>
      <c r="Z4631" s="206"/>
      <c r="AA4631" s="134"/>
      <c r="AB4631" s="174">
        <f>IF(AC4631="totale",SUMIF(AA$7:AA4631,"somma",Z$7:Z4631)-SUMIF(AC$7:AC4630,"totale",AB$7:AB4630),0)</f>
        <v>0</v>
      </c>
      <c r="AC4631" s="134"/>
      <c r="AD4631" s="194">
        <f t="shared" si="304"/>
        <v>0</v>
      </c>
      <c r="AE4631" s="124" t="str">
        <f t="shared" si="303"/>
        <v/>
      </c>
      <c r="AF4631" s="195" t="str">
        <f t="shared" si="305"/>
        <v/>
      </c>
      <c r="AG4631" s="194" t="str">
        <f t="shared" si="306"/>
        <v/>
      </c>
      <c r="AH4631" s="194">
        <f>IF(AG4631="",0,IF(ISERROR(VLOOKUP(AG4631,AG$7:AG4630,1,FALSE)),1,0))</f>
        <v>0</v>
      </c>
      <c r="AI4631" s="194"/>
    </row>
    <row r="4632" spans="1:35" ht="16.5" customHeight="1">
      <c r="A4632" s="1"/>
      <c r="B4632" s="1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/>
      <c r="S4632" s="1"/>
      <c r="T4632" s="1"/>
      <c r="U4632" s="175">
        <f>IF(AND($X$5012&lt;&gt;" ",$X$5012&lt;&gt;0),IF(X4632=$X$5012,1+COUNTIF(U$7:U4631,"&gt;0"),0),0)</f>
        <v>0</v>
      </c>
      <c r="V4632" s="178" t="s">
        <v>4821</v>
      </c>
      <c r="W4632" s="130"/>
      <c r="X4632" s="131"/>
      <c r="Y4632" s="131"/>
      <c r="Z4632" s="206"/>
      <c r="AA4632" s="134"/>
      <c r="AB4632" s="174">
        <f>IF(AC4632="totale",SUMIF(AA$7:AA4632,"somma",Z$7:Z4632)-SUMIF(AC$7:AC4631,"totale",AB$7:AB4631),0)</f>
        <v>0</v>
      </c>
      <c r="AC4632" s="134"/>
      <c r="AD4632" s="194">
        <f t="shared" si="304"/>
        <v>0</v>
      </c>
      <c r="AE4632" s="124" t="str">
        <f t="shared" si="303"/>
        <v/>
      </c>
      <c r="AF4632" s="195" t="str">
        <f t="shared" si="305"/>
        <v/>
      </c>
      <c r="AG4632" s="194" t="str">
        <f t="shared" si="306"/>
        <v/>
      </c>
      <c r="AH4632" s="194">
        <f>IF(AG4632="",0,IF(ISERROR(VLOOKUP(AG4632,AG$7:AG4631,1,FALSE)),1,0))</f>
        <v>0</v>
      </c>
      <c r="AI4632" s="194"/>
    </row>
    <row r="4633" spans="1:35" ht="16.5" customHeight="1">
      <c r="A4633" s="1"/>
      <c r="B4633" s="1"/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R4633" s="1"/>
      <c r="S4633" s="1"/>
      <c r="T4633" s="1"/>
      <c r="U4633" s="175">
        <f>IF(AND($X$5012&lt;&gt;" ",$X$5012&lt;&gt;0),IF(X4633=$X$5012,1+COUNTIF(U$7:U4632,"&gt;0"),0),0)</f>
        <v>0</v>
      </c>
      <c r="V4633" s="178" t="s">
        <v>4822</v>
      </c>
      <c r="W4633" s="130"/>
      <c r="X4633" s="131"/>
      <c r="Y4633" s="131"/>
      <c r="Z4633" s="206"/>
      <c r="AA4633" s="134"/>
      <c r="AB4633" s="174">
        <f>IF(AC4633="totale",SUMIF(AA$7:AA4633,"somma",Z$7:Z4633)-SUMIF(AC$7:AC4632,"totale",AB$7:AB4632),0)</f>
        <v>0</v>
      </c>
      <c r="AC4633" s="134"/>
      <c r="AD4633" s="194">
        <f t="shared" si="304"/>
        <v>0</v>
      </c>
      <c r="AE4633" s="124" t="str">
        <f t="shared" si="303"/>
        <v/>
      </c>
      <c r="AF4633" s="195" t="str">
        <f t="shared" si="305"/>
        <v/>
      </c>
      <c r="AG4633" s="194" t="str">
        <f t="shared" si="306"/>
        <v/>
      </c>
      <c r="AH4633" s="194">
        <f>IF(AG4633="",0,IF(ISERROR(VLOOKUP(AG4633,AG$7:AG4632,1,FALSE)),1,0))</f>
        <v>0</v>
      </c>
      <c r="AI4633" s="194"/>
    </row>
    <row r="4634" spans="1:35" ht="16.5" customHeight="1">
      <c r="A4634" s="1"/>
      <c r="B4634" s="1"/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75">
        <f>IF(AND($X$5012&lt;&gt;" ",$X$5012&lt;&gt;0),IF(X4634=$X$5012,1+COUNTIF(U$7:U4633,"&gt;0"),0),0)</f>
        <v>0</v>
      </c>
      <c r="V4634" s="178" t="s">
        <v>4823</v>
      </c>
      <c r="W4634" s="130"/>
      <c r="X4634" s="131"/>
      <c r="Y4634" s="131"/>
      <c r="Z4634" s="206"/>
      <c r="AA4634" s="134"/>
      <c r="AB4634" s="174">
        <f>IF(AC4634="totale",SUMIF(AA$7:AA4634,"somma",Z$7:Z4634)-SUMIF(AC$7:AC4633,"totale",AB$7:AB4633),0)</f>
        <v>0</v>
      </c>
      <c r="AC4634" s="134"/>
      <c r="AD4634" s="194">
        <f t="shared" si="304"/>
        <v>0</v>
      </c>
      <c r="AE4634" s="124" t="str">
        <f t="shared" si="303"/>
        <v/>
      </c>
      <c r="AF4634" s="195" t="str">
        <f t="shared" si="305"/>
        <v/>
      </c>
      <c r="AG4634" s="194" t="str">
        <f t="shared" si="306"/>
        <v/>
      </c>
      <c r="AH4634" s="194">
        <f>IF(AG4634="",0,IF(ISERROR(VLOOKUP(AG4634,AG$7:AG4633,1,FALSE)),1,0))</f>
        <v>0</v>
      </c>
      <c r="AI4634" s="194"/>
    </row>
    <row r="4635" spans="1:35" ht="16.5" customHeight="1">
      <c r="A4635" s="1"/>
      <c r="B4635" s="1"/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R4635" s="1"/>
      <c r="S4635" s="1"/>
      <c r="T4635" s="1"/>
      <c r="U4635" s="175">
        <f>IF(AND($X$5012&lt;&gt;" ",$X$5012&lt;&gt;0),IF(X4635=$X$5012,1+COUNTIF(U$7:U4634,"&gt;0"),0),0)</f>
        <v>0</v>
      </c>
      <c r="V4635" s="178" t="s">
        <v>4824</v>
      </c>
      <c r="W4635" s="130"/>
      <c r="X4635" s="131"/>
      <c r="Y4635" s="131"/>
      <c r="Z4635" s="206"/>
      <c r="AA4635" s="134"/>
      <c r="AB4635" s="174">
        <f>IF(AC4635="totale",SUMIF(AA$7:AA4635,"somma",Z$7:Z4635)-SUMIF(AC$7:AC4634,"totale",AB$7:AB4634),0)</f>
        <v>0</v>
      </c>
      <c r="AC4635" s="134"/>
      <c r="AD4635" s="194">
        <f t="shared" si="304"/>
        <v>0</v>
      </c>
      <c r="AE4635" s="124" t="str">
        <f t="shared" si="303"/>
        <v/>
      </c>
      <c r="AF4635" s="195" t="str">
        <f t="shared" si="305"/>
        <v/>
      </c>
      <c r="AG4635" s="194" t="str">
        <f t="shared" si="306"/>
        <v/>
      </c>
      <c r="AH4635" s="194">
        <f>IF(AG4635="",0,IF(ISERROR(VLOOKUP(AG4635,AG$7:AG4634,1,FALSE)),1,0))</f>
        <v>0</v>
      </c>
      <c r="AI4635" s="194"/>
    </row>
    <row r="4636" spans="1:35" ht="16.5" customHeight="1">
      <c r="A4636" s="1"/>
      <c r="B4636" s="1"/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1"/>
      <c r="S4636" s="1"/>
      <c r="T4636" s="1"/>
      <c r="U4636" s="175">
        <f>IF(AND($X$5012&lt;&gt;" ",$X$5012&lt;&gt;0),IF(X4636=$X$5012,1+COUNTIF(U$7:U4635,"&gt;0"),0),0)</f>
        <v>0</v>
      </c>
      <c r="V4636" s="178" t="s">
        <v>4825</v>
      </c>
      <c r="W4636" s="130"/>
      <c r="X4636" s="131"/>
      <c r="Y4636" s="131"/>
      <c r="Z4636" s="206"/>
      <c r="AA4636" s="134"/>
      <c r="AB4636" s="174">
        <f>IF(AC4636="totale",SUMIF(AA$7:AA4636,"somma",Z$7:Z4636)-SUMIF(AC$7:AC4635,"totale",AB$7:AB4635),0)</f>
        <v>0</v>
      </c>
      <c r="AC4636" s="134"/>
      <c r="AD4636" s="194">
        <f t="shared" si="304"/>
        <v>0</v>
      </c>
      <c r="AE4636" s="124" t="str">
        <f t="shared" si="303"/>
        <v/>
      </c>
      <c r="AF4636" s="195" t="str">
        <f t="shared" si="305"/>
        <v/>
      </c>
      <c r="AG4636" s="194" t="str">
        <f t="shared" si="306"/>
        <v/>
      </c>
      <c r="AH4636" s="194">
        <f>IF(AG4636="",0,IF(ISERROR(VLOOKUP(AG4636,AG$7:AG4635,1,FALSE)),1,0))</f>
        <v>0</v>
      </c>
      <c r="AI4636" s="194"/>
    </row>
    <row r="4637" spans="1:35" ht="16.5" customHeight="1">
      <c r="A4637" s="1"/>
      <c r="B4637" s="1"/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1"/>
      <c r="S4637" s="1"/>
      <c r="T4637" s="1"/>
      <c r="U4637" s="175">
        <f>IF(AND($X$5012&lt;&gt;" ",$X$5012&lt;&gt;0),IF(X4637=$X$5012,1+COUNTIF(U$7:U4636,"&gt;0"),0),0)</f>
        <v>0</v>
      </c>
      <c r="V4637" s="178" t="s">
        <v>4826</v>
      </c>
      <c r="W4637" s="130"/>
      <c r="X4637" s="131"/>
      <c r="Y4637" s="131"/>
      <c r="Z4637" s="206"/>
      <c r="AA4637" s="134"/>
      <c r="AB4637" s="174">
        <f>IF(AC4637="totale",SUMIF(AA$7:AA4637,"somma",Z$7:Z4637)-SUMIF(AC$7:AC4636,"totale",AB$7:AB4636),0)</f>
        <v>0</v>
      </c>
      <c r="AC4637" s="134"/>
      <c r="AD4637" s="194">
        <f t="shared" si="304"/>
        <v>0</v>
      </c>
      <c r="AE4637" s="124" t="str">
        <f t="shared" si="303"/>
        <v/>
      </c>
      <c r="AF4637" s="195" t="str">
        <f t="shared" si="305"/>
        <v/>
      </c>
      <c r="AG4637" s="194" t="str">
        <f t="shared" si="306"/>
        <v/>
      </c>
      <c r="AH4637" s="194">
        <f>IF(AG4637="",0,IF(ISERROR(VLOOKUP(AG4637,AG$7:AG4636,1,FALSE)),1,0))</f>
        <v>0</v>
      </c>
      <c r="AI4637" s="194"/>
    </row>
    <row r="4638" spans="1:35" ht="16.5" customHeight="1">
      <c r="A4638" s="1"/>
      <c r="B4638" s="1"/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  <c r="Q4638" s="1"/>
      <c r="R4638" s="1"/>
      <c r="S4638" s="1"/>
      <c r="T4638" s="1"/>
      <c r="U4638" s="175">
        <f>IF(AND($X$5012&lt;&gt;" ",$X$5012&lt;&gt;0),IF(X4638=$X$5012,1+COUNTIF(U$7:U4637,"&gt;0"),0),0)</f>
        <v>0</v>
      </c>
      <c r="V4638" s="178" t="s">
        <v>4827</v>
      </c>
      <c r="W4638" s="130"/>
      <c r="X4638" s="131"/>
      <c r="Y4638" s="131"/>
      <c r="Z4638" s="206"/>
      <c r="AA4638" s="134"/>
      <c r="AB4638" s="174">
        <f>IF(AC4638="totale",SUMIF(AA$7:AA4638,"somma",Z$7:Z4638)-SUMIF(AC$7:AC4637,"totale",AB$7:AB4637),0)</f>
        <v>0</v>
      </c>
      <c r="AC4638" s="134"/>
      <c r="AD4638" s="194">
        <f t="shared" si="304"/>
        <v>0</v>
      </c>
      <c r="AE4638" s="124" t="str">
        <f t="shared" si="303"/>
        <v/>
      </c>
      <c r="AF4638" s="195" t="str">
        <f t="shared" si="305"/>
        <v/>
      </c>
      <c r="AG4638" s="194" t="str">
        <f t="shared" si="306"/>
        <v/>
      </c>
      <c r="AH4638" s="194">
        <f>IF(AG4638="",0,IF(ISERROR(VLOOKUP(AG4638,AG$7:AG4637,1,FALSE)),1,0))</f>
        <v>0</v>
      </c>
      <c r="AI4638" s="194"/>
    </row>
    <row r="4639" spans="1:35" ht="16.5" customHeight="1">
      <c r="A4639" s="1"/>
      <c r="B4639" s="1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R4639" s="1"/>
      <c r="S4639" s="1"/>
      <c r="T4639" s="1"/>
      <c r="U4639" s="175">
        <f>IF(AND($X$5012&lt;&gt;" ",$X$5012&lt;&gt;0),IF(X4639=$X$5012,1+COUNTIF(U$7:U4638,"&gt;0"),0),0)</f>
        <v>0</v>
      </c>
      <c r="V4639" s="178" t="s">
        <v>4828</v>
      </c>
      <c r="W4639" s="130"/>
      <c r="X4639" s="131"/>
      <c r="Y4639" s="131"/>
      <c r="Z4639" s="206"/>
      <c r="AA4639" s="134"/>
      <c r="AB4639" s="174">
        <f>IF(AC4639="totale",SUMIF(AA$7:AA4639,"somma",Z$7:Z4639)-SUMIF(AC$7:AC4638,"totale",AB$7:AB4638),0)</f>
        <v>0</v>
      </c>
      <c r="AC4639" s="134"/>
      <c r="AD4639" s="194">
        <f t="shared" si="304"/>
        <v>0</v>
      </c>
      <c r="AE4639" s="124" t="str">
        <f t="shared" si="303"/>
        <v/>
      </c>
      <c r="AF4639" s="195" t="str">
        <f t="shared" si="305"/>
        <v/>
      </c>
      <c r="AG4639" s="194" t="str">
        <f t="shared" si="306"/>
        <v/>
      </c>
      <c r="AH4639" s="194">
        <f>IF(AG4639="",0,IF(ISERROR(VLOOKUP(AG4639,AG$7:AG4638,1,FALSE)),1,0))</f>
        <v>0</v>
      </c>
      <c r="AI4639" s="194"/>
    </row>
    <row r="4640" spans="1:35" ht="16.5" customHeight="1">
      <c r="A4640" s="1"/>
      <c r="B4640" s="1"/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  <c r="Q4640" s="1"/>
      <c r="R4640" s="1"/>
      <c r="S4640" s="1"/>
      <c r="T4640" s="1"/>
      <c r="U4640" s="175">
        <f>IF(AND($X$5012&lt;&gt;" ",$X$5012&lt;&gt;0),IF(X4640=$X$5012,1+COUNTIF(U$7:U4639,"&gt;0"),0),0)</f>
        <v>0</v>
      </c>
      <c r="V4640" s="178" t="s">
        <v>4829</v>
      </c>
      <c r="W4640" s="130"/>
      <c r="X4640" s="131"/>
      <c r="Y4640" s="131"/>
      <c r="Z4640" s="206"/>
      <c r="AA4640" s="134"/>
      <c r="AB4640" s="174">
        <f>IF(AC4640="totale",SUMIF(AA$7:AA4640,"somma",Z$7:Z4640)-SUMIF(AC$7:AC4639,"totale",AB$7:AB4639),0)</f>
        <v>0</v>
      </c>
      <c r="AC4640" s="134"/>
      <c r="AD4640" s="194">
        <f t="shared" si="304"/>
        <v>0</v>
      </c>
      <c r="AE4640" s="124" t="str">
        <f t="shared" si="303"/>
        <v/>
      </c>
      <c r="AF4640" s="195" t="str">
        <f t="shared" si="305"/>
        <v/>
      </c>
      <c r="AG4640" s="194" t="str">
        <f t="shared" si="306"/>
        <v/>
      </c>
      <c r="AH4640" s="194">
        <f>IF(AG4640="",0,IF(ISERROR(VLOOKUP(AG4640,AG$7:AG4639,1,FALSE)),1,0))</f>
        <v>0</v>
      </c>
      <c r="AI4640" s="194"/>
    </row>
    <row r="4641" spans="1:35" ht="16.5" customHeight="1">
      <c r="A4641" s="1"/>
      <c r="B4641" s="1"/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1"/>
      <c r="S4641" s="1"/>
      <c r="T4641" s="1"/>
      <c r="U4641" s="175">
        <f>IF(AND($X$5012&lt;&gt;" ",$X$5012&lt;&gt;0),IF(X4641=$X$5012,1+COUNTIF(U$7:U4640,"&gt;0"),0),0)</f>
        <v>0</v>
      </c>
      <c r="V4641" s="178" t="s">
        <v>4830</v>
      </c>
      <c r="W4641" s="130"/>
      <c r="X4641" s="131"/>
      <c r="Y4641" s="131"/>
      <c r="Z4641" s="206"/>
      <c r="AA4641" s="134"/>
      <c r="AB4641" s="174">
        <f>IF(AC4641="totale",SUMIF(AA$7:AA4641,"somma",Z$7:Z4641)-SUMIF(AC$7:AC4640,"totale",AB$7:AB4640),0)</f>
        <v>0</v>
      </c>
      <c r="AC4641" s="134"/>
      <c r="AD4641" s="194">
        <f t="shared" si="304"/>
        <v>0</v>
      </c>
      <c r="AE4641" s="124" t="str">
        <f t="shared" si="303"/>
        <v/>
      </c>
      <c r="AF4641" s="195" t="str">
        <f t="shared" si="305"/>
        <v/>
      </c>
      <c r="AG4641" s="194" t="str">
        <f t="shared" si="306"/>
        <v/>
      </c>
      <c r="AH4641" s="194">
        <f>IF(AG4641="",0,IF(ISERROR(VLOOKUP(AG4641,AG$7:AG4640,1,FALSE)),1,0))</f>
        <v>0</v>
      </c>
      <c r="AI4641" s="194"/>
    </row>
    <row r="4642" spans="1:35" ht="16.5" customHeight="1">
      <c r="A4642" s="1"/>
      <c r="B4642" s="1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/>
      <c r="R4642" s="1"/>
      <c r="S4642" s="1"/>
      <c r="T4642" s="1"/>
      <c r="U4642" s="175">
        <f>IF(AND($X$5012&lt;&gt;" ",$X$5012&lt;&gt;0),IF(X4642=$X$5012,1+COUNTIF(U$7:U4641,"&gt;0"),0),0)</f>
        <v>0</v>
      </c>
      <c r="V4642" s="178" t="s">
        <v>4831</v>
      </c>
      <c r="W4642" s="130"/>
      <c r="X4642" s="131"/>
      <c r="Y4642" s="131"/>
      <c r="Z4642" s="206"/>
      <c r="AA4642" s="134"/>
      <c r="AB4642" s="174">
        <f>IF(AC4642="totale",SUMIF(AA$7:AA4642,"somma",Z$7:Z4642)-SUMIF(AC$7:AC4641,"totale",AB$7:AB4641),0)</f>
        <v>0</v>
      </c>
      <c r="AC4642" s="134"/>
      <c r="AD4642" s="194">
        <f t="shared" si="304"/>
        <v>0</v>
      </c>
      <c r="AE4642" s="124" t="str">
        <f t="shared" si="303"/>
        <v/>
      </c>
      <c r="AF4642" s="195" t="str">
        <f t="shared" si="305"/>
        <v/>
      </c>
      <c r="AG4642" s="194" t="str">
        <f t="shared" si="306"/>
        <v/>
      </c>
      <c r="AH4642" s="194">
        <f>IF(AG4642="",0,IF(ISERROR(VLOOKUP(AG4642,AG$7:AG4641,1,FALSE)),1,0))</f>
        <v>0</v>
      </c>
      <c r="AI4642" s="194"/>
    </row>
    <row r="4643" spans="1:35" ht="16.5" customHeight="1">
      <c r="A4643" s="1"/>
      <c r="B4643" s="1"/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  <c r="Q4643" s="1"/>
      <c r="R4643" s="1"/>
      <c r="S4643" s="1"/>
      <c r="T4643" s="1"/>
      <c r="U4643" s="175">
        <f>IF(AND($X$5012&lt;&gt;" ",$X$5012&lt;&gt;0),IF(X4643=$X$5012,1+COUNTIF(U$7:U4642,"&gt;0"),0),0)</f>
        <v>0</v>
      </c>
      <c r="V4643" s="178" t="s">
        <v>4832</v>
      </c>
      <c r="W4643" s="130"/>
      <c r="X4643" s="131"/>
      <c r="Y4643" s="131"/>
      <c r="Z4643" s="206"/>
      <c r="AA4643" s="134"/>
      <c r="AB4643" s="174">
        <f>IF(AC4643="totale",SUMIF(AA$7:AA4643,"somma",Z$7:Z4643)-SUMIF(AC$7:AC4642,"totale",AB$7:AB4642),0)</f>
        <v>0</v>
      </c>
      <c r="AC4643" s="134"/>
      <c r="AD4643" s="194">
        <f t="shared" si="304"/>
        <v>0</v>
      </c>
      <c r="AE4643" s="124" t="str">
        <f t="shared" si="303"/>
        <v/>
      </c>
      <c r="AF4643" s="195" t="str">
        <f t="shared" si="305"/>
        <v/>
      </c>
      <c r="AG4643" s="194" t="str">
        <f t="shared" si="306"/>
        <v/>
      </c>
      <c r="AH4643" s="194">
        <f>IF(AG4643="",0,IF(ISERROR(VLOOKUP(AG4643,AG$7:AG4642,1,FALSE)),1,0))</f>
        <v>0</v>
      </c>
      <c r="AI4643" s="194"/>
    </row>
    <row r="4644" spans="1:35" ht="16.5" customHeight="1">
      <c r="A4644" s="1"/>
      <c r="B4644" s="1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R4644" s="1"/>
      <c r="S4644" s="1"/>
      <c r="T4644" s="1"/>
      <c r="U4644" s="175">
        <f>IF(AND($X$5012&lt;&gt;" ",$X$5012&lt;&gt;0),IF(X4644=$X$5012,1+COUNTIF(U$7:U4643,"&gt;0"),0),0)</f>
        <v>0</v>
      </c>
      <c r="V4644" s="178" t="s">
        <v>4833</v>
      </c>
      <c r="W4644" s="130"/>
      <c r="X4644" s="131"/>
      <c r="Y4644" s="131"/>
      <c r="Z4644" s="206"/>
      <c r="AA4644" s="134"/>
      <c r="AB4644" s="174">
        <f>IF(AC4644="totale",SUMIF(AA$7:AA4644,"somma",Z$7:Z4644)-SUMIF(AC$7:AC4643,"totale",AB$7:AB4643),0)</f>
        <v>0</v>
      </c>
      <c r="AC4644" s="134"/>
      <c r="AD4644" s="194">
        <f t="shared" si="304"/>
        <v>0</v>
      </c>
      <c r="AE4644" s="124" t="str">
        <f t="shared" si="303"/>
        <v/>
      </c>
      <c r="AF4644" s="195" t="str">
        <f t="shared" si="305"/>
        <v/>
      </c>
      <c r="AG4644" s="194" t="str">
        <f t="shared" si="306"/>
        <v/>
      </c>
      <c r="AH4644" s="194">
        <f>IF(AG4644="",0,IF(ISERROR(VLOOKUP(AG4644,AG$7:AG4643,1,FALSE)),1,0))</f>
        <v>0</v>
      </c>
      <c r="AI4644" s="194"/>
    </row>
    <row r="4645" spans="1:35" ht="16.5" customHeight="1">
      <c r="A4645" s="1"/>
      <c r="B4645" s="1"/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/>
      <c r="R4645" s="1"/>
      <c r="S4645" s="1"/>
      <c r="T4645" s="1"/>
      <c r="U4645" s="175">
        <f>IF(AND($X$5012&lt;&gt;" ",$X$5012&lt;&gt;0),IF(X4645=$X$5012,1+COUNTIF(U$7:U4644,"&gt;0"),0),0)</f>
        <v>0</v>
      </c>
      <c r="V4645" s="178" t="s">
        <v>4834</v>
      </c>
      <c r="W4645" s="130"/>
      <c r="X4645" s="131"/>
      <c r="Y4645" s="131"/>
      <c r="Z4645" s="206"/>
      <c r="AA4645" s="134"/>
      <c r="AB4645" s="174">
        <f>IF(AC4645="totale",SUMIF(AA$7:AA4645,"somma",Z$7:Z4645)-SUMIF(AC$7:AC4644,"totale",AB$7:AB4644),0)</f>
        <v>0</v>
      </c>
      <c r="AC4645" s="134"/>
      <c r="AD4645" s="194">
        <f t="shared" si="304"/>
        <v>0</v>
      </c>
      <c r="AE4645" s="124" t="str">
        <f t="shared" si="303"/>
        <v/>
      </c>
      <c r="AF4645" s="195" t="str">
        <f t="shared" si="305"/>
        <v/>
      </c>
      <c r="AG4645" s="194" t="str">
        <f t="shared" si="306"/>
        <v/>
      </c>
      <c r="AH4645" s="194">
        <f>IF(AG4645="",0,IF(ISERROR(VLOOKUP(AG4645,AG$7:AG4644,1,FALSE)),1,0))</f>
        <v>0</v>
      </c>
      <c r="AI4645" s="194"/>
    </row>
    <row r="4646" spans="1:35" ht="16.5" customHeight="1">
      <c r="A4646" s="1"/>
      <c r="B4646" s="1"/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  <c r="Q4646" s="1"/>
      <c r="R4646" s="1"/>
      <c r="S4646" s="1"/>
      <c r="T4646" s="1"/>
      <c r="U4646" s="175">
        <f>IF(AND($X$5012&lt;&gt;" ",$X$5012&lt;&gt;0),IF(X4646=$X$5012,1+COUNTIF(U$7:U4645,"&gt;0"),0),0)</f>
        <v>0</v>
      </c>
      <c r="V4646" s="178" t="s">
        <v>4835</v>
      </c>
      <c r="W4646" s="130"/>
      <c r="X4646" s="131"/>
      <c r="Y4646" s="131"/>
      <c r="Z4646" s="206"/>
      <c r="AA4646" s="134"/>
      <c r="AB4646" s="174">
        <f>IF(AC4646="totale",SUMIF(AA$7:AA4646,"somma",Z$7:Z4646)-SUMIF(AC$7:AC4645,"totale",AB$7:AB4645),0)</f>
        <v>0</v>
      </c>
      <c r="AC4646" s="134"/>
      <c r="AD4646" s="194">
        <f t="shared" si="304"/>
        <v>0</v>
      </c>
      <c r="AE4646" s="124" t="str">
        <f t="shared" si="303"/>
        <v/>
      </c>
      <c r="AF4646" s="195" t="str">
        <f t="shared" si="305"/>
        <v/>
      </c>
      <c r="AG4646" s="194" t="str">
        <f t="shared" si="306"/>
        <v/>
      </c>
      <c r="AH4646" s="194">
        <f>IF(AG4646="",0,IF(ISERROR(VLOOKUP(AG4646,AG$7:AG4645,1,FALSE)),1,0))</f>
        <v>0</v>
      </c>
      <c r="AI4646" s="194"/>
    </row>
    <row r="4647" spans="1:35" ht="16.5" customHeight="1">
      <c r="A4647" s="1"/>
      <c r="B4647" s="1"/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  <c r="Q4647" s="1"/>
      <c r="R4647" s="1"/>
      <c r="S4647" s="1"/>
      <c r="T4647" s="1"/>
      <c r="U4647" s="175">
        <f>IF(AND($X$5012&lt;&gt;" ",$X$5012&lt;&gt;0),IF(X4647=$X$5012,1+COUNTIF(U$7:U4646,"&gt;0"),0),0)</f>
        <v>0</v>
      </c>
      <c r="V4647" s="178" t="s">
        <v>4836</v>
      </c>
      <c r="W4647" s="130"/>
      <c r="X4647" s="131"/>
      <c r="Y4647" s="131"/>
      <c r="Z4647" s="206"/>
      <c r="AA4647" s="134"/>
      <c r="AB4647" s="174">
        <f>IF(AC4647="totale",SUMIF(AA$7:AA4647,"somma",Z$7:Z4647)-SUMIF(AC$7:AC4646,"totale",AB$7:AB4646),0)</f>
        <v>0</v>
      </c>
      <c r="AC4647" s="134"/>
      <c r="AD4647" s="194">
        <f t="shared" si="304"/>
        <v>0</v>
      </c>
      <c r="AE4647" s="124" t="str">
        <f t="shared" si="303"/>
        <v/>
      </c>
      <c r="AF4647" s="195" t="str">
        <f t="shared" si="305"/>
        <v/>
      </c>
      <c r="AG4647" s="194" t="str">
        <f t="shared" si="306"/>
        <v/>
      </c>
      <c r="AH4647" s="194">
        <f>IF(AG4647="",0,IF(ISERROR(VLOOKUP(AG4647,AG$7:AG4646,1,FALSE)),1,0))</f>
        <v>0</v>
      </c>
      <c r="AI4647" s="194"/>
    </row>
    <row r="4648" spans="1:35" ht="16.5" customHeight="1">
      <c r="A4648" s="1"/>
      <c r="B4648" s="1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1"/>
      <c r="S4648" s="1"/>
      <c r="T4648" s="1"/>
      <c r="U4648" s="175">
        <f>IF(AND($X$5012&lt;&gt;" ",$X$5012&lt;&gt;0),IF(X4648=$X$5012,1+COUNTIF(U$7:U4647,"&gt;0"),0),0)</f>
        <v>0</v>
      </c>
      <c r="V4648" s="178" t="s">
        <v>4837</v>
      </c>
      <c r="W4648" s="130"/>
      <c r="X4648" s="131"/>
      <c r="Y4648" s="131"/>
      <c r="Z4648" s="206"/>
      <c r="AA4648" s="134"/>
      <c r="AB4648" s="174">
        <f>IF(AC4648="totale",SUMIF(AA$7:AA4648,"somma",Z$7:Z4648)-SUMIF(AC$7:AC4647,"totale",AB$7:AB4647),0)</f>
        <v>0</v>
      </c>
      <c r="AC4648" s="134"/>
      <c r="AD4648" s="194">
        <f t="shared" si="304"/>
        <v>0</v>
      </c>
      <c r="AE4648" s="124" t="str">
        <f t="shared" si="303"/>
        <v/>
      </c>
      <c r="AF4648" s="195" t="str">
        <f t="shared" si="305"/>
        <v/>
      </c>
      <c r="AG4648" s="194" t="str">
        <f t="shared" si="306"/>
        <v/>
      </c>
      <c r="AH4648" s="194">
        <f>IF(AG4648="",0,IF(ISERROR(VLOOKUP(AG4648,AG$7:AG4647,1,FALSE)),1,0))</f>
        <v>0</v>
      </c>
      <c r="AI4648" s="194"/>
    </row>
    <row r="4649" spans="1:35" ht="16.5" customHeight="1">
      <c r="A4649" s="1"/>
      <c r="B4649" s="1"/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R4649" s="1"/>
      <c r="S4649" s="1"/>
      <c r="T4649" s="1"/>
      <c r="U4649" s="175">
        <f>IF(AND($X$5012&lt;&gt;" ",$X$5012&lt;&gt;0),IF(X4649=$X$5012,1+COUNTIF(U$7:U4648,"&gt;0"),0),0)</f>
        <v>0</v>
      </c>
      <c r="V4649" s="178" t="s">
        <v>4838</v>
      </c>
      <c r="W4649" s="130"/>
      <c r="X4649" s="131"/>
      <c r="Y4649" s="131"/>
      <c r="Z4649" s="206"/>
      <c r="AA4649" s="134"/>
      <c r="AB4649" s="174">
        <f>IF(AC4649="totale",SUMIF(AA$7:AA4649,"somma",Z$7:Z4649)-SUMIF(AC$7:AC4648,"totale",AB$7:AB4648),0)</f>
        <v>0</v>
      </c>
      <c r="AC4649" s="134"/>
      <c r="AD4649" s="194">
        <f t="shared" si="304"/>
        <v>0</v>
      </c>
      <c r="AE4649" s="124" t="str">
        <f t="shared" si="303"/>
        <v/>
      </c>
      <c r="AF4649" s="195" t="str">
        <f t="shared" si="305"/>
        <v/>
      </c>
      <c r="AG4649" s="194" t="str">
        <f t="shared" si="306"/>
        <v/>
      </c>
      <c r="AH4649" s="194">
        <f>IF(AG4649="",0,IF(ISERROR(VLOOKUP(AG4649,AG$7:AG4648,1,FALSE)),1,0))</f>
        <v>0</v>
      </c>
      <c r="AI4649" s="194"/>
    </row>
    <row r="4650" spans="1:35" ht="16.5" customHeight="1">
      <c r="A4650" s="1"/>
      <c r="B4650" s="1"/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  <c r="Q4650" s="1"/>
      <c r="R4650" s="1"/>
      <c r="S4650" s="1"/>
      <c r="T4650" s="1"/>
      <c r="U4650" s="175">
        <f>IF(AND($X$5012&lt;&gt;" ",$X$5012&lt;&gt;0),IF(X4650=$X$5012,1+COUNTIF(U$7:U4649,"&gt;0"),0),0)</f>
        <v>0</v>
      </c>
      <c r="V4650" s="178" t="s">
        <v>4839</v>
      </c>
      <c r="W4650" s="130"/>
      <c r="X4650" s="131"/>
      <c r="Y4650" s="131"/>
      <c r="Z4650" s="206"/>
      <c r="AA4650" s="134"/>
      <c r="AB4650" s="174">
        <f>IF(AC4650="totale",SUMIF(AA$7:AA4650,"somma",Z$7:Z4650)-SUMIF(AC$7:AC4649,"totale",AB$7:AB4649),0)</f>
        <v>0</v>
      </c>
      <c r="AC4650" s="134"/>
      <c r="AD4650" s="194">
        <f t="shared" si="304"/>
        <v>0</v>
      </c>
      <c r="AE4650" s="124" t="str">
        <f t="shared" si="303"/>
        <v/>
      </c>
      <c r="AF4650" s="195" t="str">
        <f t="shared" si="305"/>
        <v/>
      </c>
      <c r="AG4650" s="194" t="str">
        <f t="shared" si="306"/>
        <v/>
      </c>
      <c r="AH4650" s="194">
        <f>IF(AG4650="",0,IF(ISERROR(VLOOKUP(AG4650,AG$7:AG4649,1,FALSE)),1,0))</f>
        <v>0</v>
      </c>
      <c r="AI4650" s="194"/>
    </row>
    <row r="4651" spans="1:35" ht="16.5" customHeight="1">
      <c r="A4651" s="1"/>
      <c r="B4651" s="1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/>
      <c r="S4651" s="1"/>
      <c r="T4651" s="1"/>
      <c r="U4651" s="175">
        <f>IF(AND($X$5012&lt;&gt;" ",$X$5012&lt;&gt;0),IF(X4651=$X$5012,1+COUNTIF(U$7:U4650,"&gt;0"),0),0)</f>
        <v>0</v>
      </c>
      <c r="V4651" s="178" t="s">
        <v>4840</v>
      </c>
      <c r="W4651" s="130"/>
      <c r="X4651" s="131"/>
      <c r="Y4651" s="131"/>
      <c r="Z4651" s="206"/>
      <c r="AA4651" s="134"/>
      <c r="AB4651" s="174">
        <f>IF(AC4651="totale",SUMIF(AA$7:AA4651,"somma",Z$7:Z4651)-SUMIF(AC$7:AC4650,"totale",AB$7:AB4650),0)</f>
        <v>0</v>
      </c>
      <c r="AC4651" s="134"/>
      <c r="AD4651" s="194">
        <f t="shared" si="304"/>
        <v>0</v>
      </c>
      <c r="AE4651" s="124" t="str">
        <f t="shared" si="303"/>
        <v/>
      </c>
      <c r="AF4651" s="195" t="str">
        <f t="shared" si="305"/>
        <v/>
      </c>
      <c r="AG4651" s="194" t="str">
        <f t="shared" si="306"/>
        <v/>
      </c>
      <c r="AH4651" s="194">
        <f>IF(AG4651="",0,IF(ISERROR(VLOOKUP(AG4651,AG$7:AG4650,1,FALSE)),1,0))</f>
        <v>0</v>
      </c>
      <c r="AI4651" s="194"/>
    </row>
    <row r="4652" spans="1:35" ht="16.5" customHeight="1">
      <c r="A4652" s="1"/>
      <c r="B4652" s="1"/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/>
      <c r="R4652" s="1"/>
      <c r="S4652" s="1"/>
      <c r="T4652" s="1"/>
      <c r="U4652" s="175">
        <f>IF(AND($X$5012&lt;&gt;" ",$X$5012&lt;&gt;0),IF(X4652=$X$5012,1+COUNTIF(U$7:U4651,"&gt;0"),0),0)</f>
        <v>0</v>
      </c>
      <c r="V4652" s="178" t="s">
        <v>4841</v>
      </c>
      <c r="W4652" s="130"/>
      <c r="X4652" s="131"/>
      <c r="Y4652" s="131"/>
      <c r="Z4652" s="206"/>
      <c r="AA4652" s="134"/>
      <c r="AB4652" s="174">
        <f>IF(AC4652="totale",SUMIF(AA$7:AA4652,"somma",Z$7:Z4652)-SUMIF(AC$7:AC4651,"totale",AB$7:AB4651),0)</f>
        <v>0</v>
      </c>
      <c r="AC4652" s="134"/>
      <c r="AD4652" s="194">
        <f t="shared" si="304"/>
        <v>0</v>
      </c>
      <c r="AE4652" s="124" t="str">
        <f t="shared" si="303"/>
        <v/>
      </c>
      <c r="AF4652" s="195" t="str">
        <f t="shared" si="305"/>
        <v/>
      </c>
      <c r="AG4652" s="194" t="str">
        <f t="shared" si="306"/>
        <v/>
      </c>
      <c r="AH4652" s="194">
        <f>IF(AG4652="",0,IF(ISERROR(VLOOKUP(AG4652,AG$7:AG4651,1,FALSE)),1,0))</f>
        <v>0</v>
      </c>
      <c r="AI4652" s="194"/>
    </row>
    <row r="4653" spans="1:35" ht="16.5" customHeight="1">
      <c r="A4653" s="1"/>
      <c r="B4653" s="1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  <c r="R4653" s="1"/>
      <c r="S4653" s="1"/>
      <c r="T4653" s="1"/>
      <c r="U4653" s="175">
        <f>IF(AND($X$5012&lt;&gt;" ",$X$5012&lt;&gt;0),IF(X4653=$X$5012,1+COUNTIF(U$7:U4652,"&gt;0"),0),0)</f>
        <v>0</v>
      </c>
      <c r="V4653" s="178" t="s">
        <v>4842</v>
      </c>
      <c r="W4653" s="130"/>
      <c r="X4653" s="131"/>
      <c r="Y4653" s="131"/>
      <c r="Z4653" s="206"/>
      <c r="AA4653" s="134"/>
      <c r="AB4653" s="174">
        <f>IF(AC4653="totale",SUMIF(AA$7:AA4653,"somma",Z$7:Z4653)-SUMIF(AC$7:AC4652,"totale",AB$7:AB4652),0)</f>
        <v>0</v>
      </c>
      <c r="AC4653" s="134"/>
      <c r="AD4653" s="194">
        <f t="shared" si="304"/>
        <v>0</v>
      </c>
      <c r="AE4653" s="124" t="str">
        <f t="shared" si="303"/>
        <v/>
      </c>
      <c r="AF4653" s="195" t="str">
        <f t="shared" si="305"/>
        <v/>
      </c>
      <c r="AG4653" s="194" t="str">
        <f t="shared" si="306"/>
        <v/>
      </c>
      <c r="AH4653" s="194">
        <f>IF(AG4653="",0,IF(ISERROR(VLOOKUP(AG4653,AG$7:AG4652,1,FALSE)),1,0))</f>
        <v>0</v>
      </c>
      <c r="AI4653" s="194"/>
    </row>
    <row r="4654" spans="1:35" ht="16.5" customHeight="1">
      <c r="A4654" s="1"/>
      <c r="B4654" s="1"/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  <c r="Q4654" s="1"/>
      <c r="R4654" s="1"/>
      <c r="S4654" s="1"/>
      <c r="T4654" s="1"/>
      <c r="U4654" s="175">
        <f>IF(AND($X$5012&lt;&gt;" ",$X$5012&lt;&gt;0),IF(X4654=$X$5012,1+COUNTIF(U$7:U4653,"&gt;0"),0),0)</f>
        <v>0</v>
      </c>
      <c r="V4654" s="178" t="s">
        <v>4843</v>
      </c>
      <c r="W4654" s="130"/>
      <c r="X4654" s="131"/>
      <c r="Y4654" s="131"/>
      <c r="Z4654" s="206"/>
      <c r="AA4654" s="134"/>
      <c r="AB4654" s="174">
        <f>IF(AC4654="totale",SUMIF(AA$7:AA4654,"somma",Z$7:Z4654)-SUMIF(AC$7:AC4653,"totale",AB$7:AB4653),0)</f>
        <v>0</v>
      </c>
      <c r="AC4654" s="134"/>
      <c r="AD4654" s="194">
        <f t="shared" si="304"/>
        <v>0</v>
      </c>
      <c r="AE4654" s="124" t="str">
        <f t="shared" si="303"/>
        <v/>
      </c>
      <c r="AF4654" s="195" t="str">
        <f t="shared" si="305"/>
        <v/>
      </c>
      <c r="AG4654" s="194" t="str">
        <f t="shared" si="306"/>
        <v/>
      </c>
      <c r="AH4654" s="194">
        <f>IF(AG4654="",0,IF(ISERROR(VLOOKUP(AG4654,AG$7:AG4653,1,FALSE)),1,0))</f>
        <v>0</v>
      </c>
      <c r="AI4654" s="194"/>
    </row>
    <row r="4655" spans="1:35" ht="16.5" customHeight="1">
      <c r="A4655" s="1"/>
      <c r="B4655" s="1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R4655" s="1"/>
      <c r="S4655" s="1"/>
      <c r="T4655" s="1"/>
      <c r="U4655" s="175">
        <f>IF(AND($X$5012&lt;&gt;" ",$X$5012&lt;&gt;0),IF(X4655=$X$5012,1+COUNTIF(U$7:U4654,"&gt;0"),0),0)</f>
        <v>0</v>
      </c>
      <c r="V4655" s="178" t="s">
        <v>4844</v>
      </c>
      <c r="W4655" s="130"/>
      <c r="X4655" s="131"/>
      <c r="Y4655" s="131"/>
      <c r="Z4655" s="206"/>
      <c r="AA4655" s="134"/>
      <c r="AB4655" s="174">
        <f>IF(AC4655="totale",SUMIF(AA$7:AA4655,"somma",Z$7:Z4655)-SUMIF(AC$7:AC4654,"totale",AB$7:AB4654),0)</f>
        <v>0</v>
      </c>
      <c r="AC4655" s="134"/>
      <c r="AD4655" s="194">
        <f t="shared" si="304"/>
        <v>0</v>
      </c>
      <c r="AE4655" s="124" t="str">
        <f t="shared" si="303"/>
        <v/>
      </c>
      <c r="AF4655" s="195" t="str">
        <f t="shared" si="305"/>
        <v/>
      </c>
      <c r="AG4655" s="194" t="str">
        <f t="shared" si="306"/>
        <v/>
      </c>
      <c r="AH4655" s="194">
        <f>IF(AG4655="",0,IF(ISERROR(VLOOKUP(AG4655,AG$7:AG4654,1,FALSE)),1,0))</f>
        <v>0</v>
      </c>
      <c r="AI4655" s="194"/>
    </row>
    <row r="4656" spans="1:35" ht="16.5" customHeight="1">
      <c r="A4656" s="1"/>
      <c r="B4656" s="1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  <c r="Q4656" s="1"/>
      <c r="R4656" s="1"/>
      <c r="S4656" s="1"/>
      <c r="T4656" s="1"/>
      <c r="U4656" s="175">
        <f>IF(AND($X$5012&lt;&gt;" ",$X$5012&lt;&gt;0),IF(X4656=$X$5012,1+COUNTIF(U$7:U4655,"&gt;0"),0),0)</f>
        <v>0</v>
      </c>
      <c r="V4656" s="178" t="s">
        <v>4845</v>
      </c>
      <c r="W4656" s="130"/>
      <c r="X4656" s="131"/>
      <c r="Y4656" s="131"/>
      <c r="Z4656" s="206"/>
      <c r="AA4656" s="134"/>
      <c r="AB4656" s="174">
        <f>IF(AC4656="totale",SUMIF(AA$7:AA4656,"somma",Z$7:Z4656)-SUMIF(AC$7:AC4655,"totale",AB$7:AB4655),0)</f>
        <v>0</v>
      </c>
      <c r="AC4656" s="134"/>
      <c r="AD4656" s="194">
        <f t="shared" si="304"/>
        <v>0</v>
      </c>
      <c r="AE4656" s="124" t="str">
        <f t="shared" si="303"/>
        <v/>
      </c>
      <c r="AF4656" s="195" t="str">
        <f t="shared" si="305"/>
        <v/>
      </c>
      <c r="AG4656" s="194" t="str">
        <f t="shared" si="306"/>
        <v/>
      </c>
      <c r="AH4656" s="194">
        <f>IF(AG4656="",0,IF(ISERROR(VLOOKUP(AG4656,AG$7:AG4655,1,FALSE)),1,0))</f>
        <v>0</v>
      </c>
      <c r="AI4656" s="194"/>
    </row>
    <row r="4657" spans="1:35" ht="16.5" customHeight="1">
      <c r="A4657" s="1"/>
      <c r="B4657" s="1"/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R4657" s="1"/>
      <c r="S4657" s="1"/>
      <c r="T4657" s="1"/>
      <c r="U4657" s="175">
        <f>IF(AND($X$5012&lt;&gt;" ",$X$5012&lt;&gt;0),IF(X4657=$X$5012,1+COUNTIF(U$7:U4656,"&gt;0"),0),0)</f>
        <v>0</v>
      </c>
      <c r="V4657" s="178" t="s">
        <v>4846</v>
      </c>
      <c r="W4657" s="130"/>
      <c r="X4657" s="131"/>
      <c r="Y4657" s="131"/>
      <c r="Z4657" s="206"/>
      <c r="AA4657" s="134"/>
      <c r="AB4657" s="174">
        <f>IF(AC4657="totale",SUMIF(AA$7:AA4657,"somma",Z$7:Z4657)-SUMIF(AC$7:AC4656,"totale",AB$7:AB4656),0)</f>
        <v>0</v>
      </c>
      <c r="AC4657" s="134"/>
      <c r="AD4657" s="194">
        <f t="shared" si="304"/>
        <v>0</v>
      </c>
      <c r="AE4657" s="124" t="str">
        <f t="shared" si="303"/>
        <v/>
      </c>
      <c r="AF4657" s="195" t="str">
        <f t="shared" si="305"/>
        <v/>
      </c>
      <c r="AG4657" s="194" t="str">
        <f t="shared" si="306"/>
        <v/>
      </c>
      <c r="AH4657" s="194">
        <f>IF(AG4657="",0,IF(ISERROR(VLOOKUP(AG4657,AG$7:AG4656,1,FALSE)),1,0))</f>
        <v>0</v>
      </c>
      <c r="AI4657" s="194"/>
    </row>
    <row r="4658" spans="1:35" ht="16.5" customHeight="1">
      <c r="A4658" s="1"/>
      <c r="B4658" s="1"/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  <c r="Q4658" s="1"/>
      <c r="R4658" s="1"/>
      <c r="S4658" s="1"/>
      <c r="T4658" s="1"/>
      <c r="U4658" s="175">
        <f>IF(AND($X$5012&lt;&gt;" ",$X$5012&lt;&gt;0),IF(X4658=$X$5012,1+COUNTIF(U$7:U4657,"&gt;0"),0),0)</f>
        <v>0</v>
      </c>
      <c r="V4658" s="178" t="s">
        <v>4847</v>
      </c>
      <c r="W4658" s="130"/>
      <c r="X4658" s="131"/>
      <c r="Y4658" s="131"/>
      <c r="Z4658" s="206"/>
      <c r="AA4658" s="134"/>
      <c r="AB4658" s="174">
        <f>IF(AC4658="totale",SUMIF(AA$7:AA4658,"somma",Z$7:Z4658)-SUMIF(AC$7:AC4657,"totale",AB$7:AB4657),0)</f>
        <v>0</v>
      </c>
      <c r="AC4658" s="134"/>
      <c r="AD4658" s="194">
        <f t="shared" si="304"/>
        <v>0</v>
      </c>
      <c r="AE4658" s="124" t="str">
        <f t="shared" si="303"/>
        <v/>
      </c>
      <c r="AF4658" s="195" t="str">
        <f t="shared" si="305"/>
        <v/>
      </c>
      <c r="AG4658" s="194" t="str">
        <f t="shared" si="306"/>
        <v/>
      </c>
      <c r="AH4658" s="194">
        <f>IF(AG4658="",0,IF(ISERROR(VLOOKUP(AG4658,AG$7:AG4657,1,FALSE)),1,0))</f>
        <v>0</v>
      </c>
      <c r="AI4658" s="194"/>
    </row>
    <row r="4659" spans="1:35" ht="16.5" customHeight="1">
      <c r="A4659" s="1"/>
      <c r="B4659" s="1"/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/>
      <c r="S4659" s="1"/>
      <c r="T4659" s="1"/>
      <c r="U4659" s="175">
        <f>IF(AND($X$5012&lt;&gt;" ",$X$5012&lt;&gt;0),IF(X4659=$X$5012,1+COUNTIF(U$7:U4658,"&gt;0"),0),0)</f>
        <v>0</v>
      </c>
      <c r="V4659" s="178" t="s">
        <v>4848</v>
      </c>
      <c r="W4659" s="130"/>
      <c r="X4659" s="131"/>
      <c r="Y4659" s="131"/>
      <c r="Z4659" s="206"/>
      <c r="AA4659" s="134"/>
      <c r="AB4659" s="174">
        <f>IF(AC4659="totale",SUMIF(AA$7:AA4659,"somma",Z$7:Z4659)-SUMIF(AC$7:AC4658,"totale",AB$7:AB4658),0)</f>
        <v>0</v>
      </c>
      <c r="AC4659" s="134"/>
      <c r="AD4659" s="194">
        <f t="shared" si="304"/>
        <v>0</v>
      </c>
      <c r="AE4659" s="124" t="str">
        <f t="shared" si="303"/>
        <v/>
      </c>
      <c r="AF4659" s="195" t="str">
        <f t="shared" si="305"/>
        <v/>
      </c>
      <c r="AG4659" s="194" t="str">
        <f t="shared" si="306"/>
        <v/>
      </c>
      <c r="AH4659" s="194">
        <f>IF(AG4659="",0,IF(ISERROR(VLOOKUP(AG4659,AG$7:AG4658,1,FALSE)),1,0))</f>
        <v>0</v>
      </c>
      <c r="AI4659" s="194"/>
    </row>
    <row r="4660" spans="1:35" ht="16.5" customHeight="1">
      <c r="A4660" s="1"/>
      <c r="B4660" s="1"/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  <c r="Q4660" s="1"/>
      <c r="R4660" s="1"/>
      <c r="S4660" s="1"/>
      <c r="T4660" s="1"/>
      <c r="U4660" s="175">
        <f>IF(AND($X$5012&lt;&gt;" ",$X$5012&lt;&gt;0),IF(X4660=$X$5012,1+COUNTIF(U$7:U4659,"&gt;0"),0),0)</f>
        <v>0</v>
      </c>
      <c r="V4660" s="178" t="s">
        <v>4849</v>
      </c>
      <c r="W4660" s="130"/>
      <c r="X4660" s="131"/>
      <c r="Y4660" s="131"/>
      <c r="Z4660" s="206"/>
      <c r="AA4660" s="134"/>
      <c r="AB4660" s="174">
        <f>IF(AC4660="totale",SUMIF(AA$7:AA4660,"somma",Z$7:Z4660)-SUMIF(AC$7:AC4659,"totale",AB$7:AB4659),0)</f>
        <v>0</v>
      </c>
      <c r="AC4660" s="134"/>
      <c r="AD4660" s="194">
        <f t="shared" si="304"/>
        <v>0</v>
      </c>
      <c r="AE4660" s="124" t="str">
        <f t="shared" si="303"/>
        <v/>
      </c>
      <c r="AF4660" s="195" t="str">
        <f t="shared" si="305"/>
        <v/>
      </c>
      <c r="AG4660" s="194" t="str">
        <f t="shared" si="306"/>
        <v/>
      </c>
      <c r="AH4660" s="194">
        <f>IF(AG4660="",0,IF(ISERROR(VLOOKUP(AG4660,AG$7:AG4659,1,FALSE)),1,0))</f>
        <v>0</v>
      </c>
      <c r="AI4660" s="194"/>
    </row>
    <row r="4661" spans="1:35" ht="16.5" customHeight="1">
      <c r="A4661" s="1"/>
      <c r="B4661" s="1"/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  <c r="Q4661" s="1"/>
      <c r="R4661" s="1"/>
      <c r="S4661" s="1"/>
      <c r="T4661" s="1"/>
      <c r="U4661" s="175">
        <f>IF(AND($X$5012&lt;&gt;" ",$X$5012&lt;&gt;0),IF(X4661=$X$5012,1+COUNTIF(U$7:U4660,"&gt;0"),0),0)</f>
        <v>0</v>
      </c>
      <c r="V4661" s="178" t="s">
        <v>4850</v>
      </c>
      <c r="W4661" s="130"/>
      <c r="X4661" s="131"/>
      <c r="Y4661" s="131"/>
      <c r="Z4661" s="206"/>
      <c r="AA4661" s="134"/>
      <c r="AB4661" s="174">
        <f>IF(AC4661="totale",SUMIF(AA$7:AA4661,"somma",Z$7:Z4661)-SUMIF(AC$7:AC4660,"totale",AB$7:AB4660),0)</f>
        <v>0</v>
      </c>
      <c r="AC4661" s="134"/>
      <c r="AD4661" s="194">
        <f t="shared" si="304"/>
        <v>0</v>
      </c>
      <c r="AE4661" s="124" t="str">
        <f t="shared" si="303"/>
        <v/>
      </c>
      <c r="AF4661" s="195" t="str">
        <f t="shared" si="305"/>
        <v/>
      </c>
      <c r="AG4661" s="194" t="str">
        <f t="shared" si="306"/>
        <v/>
      </c>
      <c r="AH4661" s="194">
        <f>IF(AG4661="",0,IF(ISERROR(VLOOKUP(AG4661,AG$7:AG4660,1,FALSE)),1,0))</f>
        <v>0</v>
      </c>
      <c r="AI4661" s="194"/>
    </row>
    <row r="4662" spans="1:35" ht="16.5" customHeight="1">
      <c r="A4662" s="1"/>
      <c r="B4662" s="1"/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  <c r="Q4662" s="1"/>
      <c r="R4662" s="1"/>
      <c r="S4662" s="1"/>
      <c r="T4662" s="1"/>
      <c r="U4662" s="175">
        <f>IF(AND($X$5012&lt;&gt;" ",$X$5012&lt;&gt;0),IF(X4662=$X$5012,1+COUNTIF(U$7:U4661,"&gt;0"),0),0)</f>
        <v>0</v>
      </c>
      <c r="V4662" s="178" t="s">
        <v>4851</v>
      </c>
      <c r="W4662" s="130"/>
      <c r="X4662" s="131"/>
      <c r="Y4662" s="131"/>
      <c r="Z4662" s="206"/>
      <c r="AA4662" s="134"/>
      <c r="AB4662" s="174">
        <f>IF(AC4662="totale",SUMIF(AA$7:AA4662,"somma",Z$7:Z4662)-SUMIF(AC$7:AC4661,"totale",AB$7:AB4661),0)</f>
        <v>0</v>
      </c>
      <c r="AC4662" s="134"/>
      <c r="AD4662" s="194">
        <f t="shared" si="304"/>
        <v>0</v>
      </c>
      <c r="AE4662" s="124" t="str">
        <f t="shared" si="303"/>
        <v/>
      </c>
      <c r="AF4662" s="195" t="str">
        <f t="shared" si="305"/>
        <v/>
      </c>
      <c r="AG4662" s="194" t="str">
        <f t="shared" si="306"/>
        <v/>
      </c>
      <c r="AH4662" s="194">
        <f>IF(AG4662="",0,IF(ISERROR(VLOOKUP(AG4662,AG$7:AG4661,1,FALSE)),1,0))</f>
        <v>0</v>
      </c>
      <c r="AI4662" s="194"/>
    </row>
    <row r="4663" spans="1:35" ht="16.5" customHeight="1">
      <c r="A4663" s="1"/>
      <c r="B4663" s="1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R4663" s="1"/>
      <c r="S4663" s="1"/>
      <c r="T4663" s="1"/>
      <c r="U4663" s="175">
        <f>IF(AND($X$5012&lt;&gt;" ",$X$5012&lt;&gt;0),IF(X4663=$X$5012,1+COUNTIF(U$7:U4662,"&gt;0"),0),0)</f>
        <v>0</v>
      </c>
      <c r="V4663" s="178" t="s">
        <v>4852</v>
      </c>
      <c r="W4663" s="130"/>
      <c r="X4663" s="131"/>
      <c r="Y4663" s="131"/>
      <c r="Z4663" s="206"/>
      <c r="AA4663" s="134"/>
      <c r="AB4663" s="174">
        <f>IF(AC4663="totale",SUMIF(AA$7:AA4663,"somma",Z$7:Z4663)-SUMIF(AC$7:AC4662,"totale",AB$7:AB4662),0)</f>
        <v>0</v>
      </c>
      <c r="AC4663" s="134"/>
      <c r="AD4663" s="194">
        <f t="shared" si="304"/>
        <v>0</v>
      </c>
      <c r="AE4663" s="124" t="str">
        <f t="shared" si="303"/>
        <v/>
      </c>
      <c r="AF4663" s="195" t="str">
        <f t="shared" si="305"/>
        <v/>
      </c>
      <c r="AG4663" s="194" t="str">
        <f t="shared" si="306"/>
        <v/>
      </c>
      <c r="AH4663" s="194">
        <f>IF(AG4663="",0,IF(ISERROR(VLOOKUP(AG4663,AG$7:AG4662,1,FALSE)),1,0))</f>
        <v>0</v>
      </c>
      <c r="AI4663" s="194"/>
    </row>
    <row r="4664" spans="1:35" ht="16.5" customHeight="1">
      <c r="A4664" s="1"/>
      <c r="B4664" s="1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  <c r="Q4664" s="1"/>
      <c r="R4664" s="1"/>
      <c r="S4664" s="1"/>
      <c r="T4664" s="1"/>
      <c r="U4664" s="175">
        <f>IF(AND($X$5012&lt;&gt;" ",$X$5012&lt;&gt;0),IF(X4664=$X$5012,1+COUNTIF(U$7:U4663,"&gt;0"),0),0)</f>
        <v>0</v>
      </c>
      <c r="V4664" s="178" t="s">
        <v>4853</v>
      </c>
      <c r="W4664" s="130"/>
      <c r="X4664" s="131"/>
      <c r="Y4664" s="131"/>
      <c r="Z4664" s="206"/>
      <c r="AA4664" s="134"/>
      <c r="AB4664" s="174">
        <f>IF(AC4664="totale",SUMIF(AA$7:AA4664,"somma",Z$7:Z4664)-SUMIF(AC$7:AC4663,"totale",AB$7:AB4663),0)</f>
        <v>0</v>
      </c>
      <c r="AC4664" s="134"/>
      <c r="AD4664" s="194">
        <f t="shared" si="304"/>
        <v>0</v>
      </c>
      <c r="AE4664" s="124" t="str">
        <f t="shared" si="303"/>
        <v/>
      </c>
      <c r="AF4664" s="195" t="str">
        <f t="shared" si="305"/>
        <v/>
      </c>
      <c r="AG4664" s="194" t="str">
        <f t="shared" si="306"/>
        <v/>
      </c>
      <c r="AH4664" s="194">
        <f>IF(AG4664="",0,IF(ISERROR(VLOOKUP(AG4664,AG$7:AG4663,1,FALSE)),1,0))</f>
        <v>0</v>
      </c>
      <c r="AI4664" s="194"/>
    </row>
    <row r="4665" spans="1:35" ht="16.5" customHeight="1">
      <c r="A4665" s="1"/>
      <c r="B4665" s="1"/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/>
      <c r="U4665" s="175">
        <f>IF(AND($X$5012&lt;&gt;" ",$X$5012&lt;&gt;0),IF(X4665=$X$5012,1+COUNTIF(U$7:U4664,"&gt;0"),0),0)</f>
        <v>0</v>
      </c>
      <c r="V4665" s="178" t="s">
        <v>4854</v>
      </c>
      <c r="W4665" s="130"/>
      <c r="X4665" s="131"/>
      <c r="Y4665" s="131"/>
      <c r="Z4665" s="206"/>
      <c r="AA4665" s="134"/>
      <c r="AB4665" s="174">
        <f>IF(AC4665="totale",SUMIF(AA$7:AA4665,"somma",Z$7:Z4665)-SUMIF(AC$7:AC4664,"totale",AB$7:AB4664),0)</f>
        <v>0</v>
      </c>
      <c r="AC4665" s="134"/>
      <c r="AD4665" s="194">
        <f t="shared" si="304"/>
        <v>0</v>
      </c>
      <c r="AE4665" s="124" t="str">
        <f t="shared" si="303"/>
        <v/>
      </c>
      <c r="AF4665" s="195" t="str">
        <f t="shared" si="305"/>
        <v/>
      </c>
      <c r="AG4665" s="194" t="str">
        <f t="shared" si="306"/>
        <v/>
      </c>
      <c r="AH4665" s="194">
        <f>IF(AG4665="",0,IF(ISERROR(VLOOKUP(AG4665,AG$7:AG4664,1,FALSE)),1,0))</f>
        <v>0</v>
      </c>
      <c r="AI4665" s="194"/>
    </row>
    <row r="4666" spans="1:35" ht="16.5" customHeight="1">
      <c r="A4666" s="1"/>
      <c r="B4666" s="1"/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  <c r="Q4666" s="1"/>
      <c r="R4666" s="1"/>
      <c r="S4666" s="1"/>
      <c r="T4666" s="1"/>
      <c r="U4666" s="175">
        <f>IF(AND($X$5012&lt;&gt;" ",$X$5012&lt;&gt;0),IF(X4666=$X$5012,1+COUNTIF(U$7:U4665,"&gt;0"),0),0)</f>
        <v>0</v>
      </c>
      <c r="V4666" s="178" t="s">
        <v>4855</v>
      </c>
      <c r="W4666" s="130"/>
      <c r="X4666" s="131"/>
      <c r="Y4666" s="131"/>
      <c r="Z4666" s="206"/>
      <c r="AA4666" s="134"/>
      <c r="AB4666" s="174">
        <f>IF(AC4666="totale",SUMIF(AA$7:AA4666,"somma",Z$7:Z4666)-SUMIF(AC$7:AC4665,"totale",AB$7:AB4665),0)</f>
        <v>0</v>
      </c>
      <c r="AC4666" s="134"/>
      <c r="AD4666" s="194">
        <f t="shared" si="304"/>
        <v>0</v>
      </c>
      <c r="AE4666" s="124" t="str">
        <f t="shared" si="303"/>
        <v/>
      </c>
      <c r="AF4666" s="195" t="str">
        <f t="shared" si="305"/>
        <v/>
      </c>
      <c r="AG4666" s="194" t="str">
        <f t="shared" si="306"/>
        <v/>
      </c>
      <c r="AH4666" s="194">
        <f>IF(AG4666="",0,IF(ISERROR(VLOOKUP(AG4666,AG$7:AG4665,1,FALSE)),1,0))</f>
        <v>0</v>
      </c>
      <c r="AI4666" s="194"/>
    </row>
    <row r="4667" spans="1:35" ht="16.5" customHeight="1">
      <c r="A4667" s="1"/>
      <c r="B4667" s="1"/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75">
        <f>IF(AND($X$5012&lt;&gt;" ",$X$5012&lt;&gt;0),IF(X4667=$X$5012,1+COUNTIF(U$7:U4666,"&gt;0"),0),0)</f>
        <v>0</v>
      </c>
      <c r="V4667" s="178" t="s">
        <v>4856</v>
      </c>
      <c r="W4667" s="130"/>
      <c r="X4667" s="131"/>
      <c r="Y4667" s="131"/>
      <c r="Z4667" s="206"/>
      <c r="AA4667" s="134"/>
      <c r="AB4667" s="174">
        <f>IF(AC4667="totale",SUMIF(AA$7:AA4667,"somma",Z$7:Z4667)-SUMIF(AC$7:AC4666,"totale",AB$7:AB4666),0)</f>
        <v>0</v>
      </c>
      <c r="AC4667" s="134"/>
      <c r="AD4667" s="194">
        <f t="shared" si="304"/>
        <v>0</v>
      </c>
      <c r="AE4667" s="124" t="str">
        <f t="shared" si="303"/>
        <v/>
      </c>
      <c r="AF4667" s="195" t="str">
        <f t="shared" si="305"/>
        <v/>
      </c>
      <c r="AG4667" s="194" t="str">
        <f t="shared" si="306"/>
        <v/>
      </c>
      <c r="AH4667" s="194">
        <f>IF(AG4667="",0,IF(ISERROR(VLOOKUP(AG4667,AG$7:AG4666,1,FALSE)),1,0))</f>
        <v>0</v>
      </c>
      <c r="AI4667" s="194"/>
    </row>
    <row r="4668" spans="1:35" ht="16.5" customHeight="1">
      <c r="A4668" s="1"/>
      <c r="B4668" s="1"/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1"/>
      <c r="R4668" s="1"/>
      <c r="S4668" s="1"/>
      <c r="T4668" s="1"/>
      <c r="U4668" s="175">
        <f>IF(AND($X$5012&lt;&gt;" ",$X$5012&lt;&gt;0),IF(X4668=$X$5012,1+COUNTIF(U$7:U4667,"&gt;0"),0),0)</f>
        <v>0</v>
      </c>
      <c r="V4668" s="178" t="s">
        <v>4857</v>
      </c>
      <c r="W4668" s="130"/>
      <c r="X4668" s="131"/>
      <c r="Y4668" s="131"/>
      <c r="Z4668" s="206"/>
      <c r="AA4668" s="134"/>
      <c r="AB4668" s="174">
        <f>IF(AC4668="totale",SUMIF(AA$7:AA4668,"somma",Z$7:Z4668)-SUMIF(AC$7:AC4667,"totale",AB$7:AB4667),0)</f>
        <v>0</v>
      </c>
      <c r="AC4668" s="134"/>
      <c r="AD4668" s="194">
        <f t="shared" si="304"/>
        <v>0</v>
      </c>
      <c r="AE4668" s="124" t="str">
        <f t="shared" si="303"/>
        <v/>
      </c>
      <c r="AF4668" s="195" t="str">
        <f t="shared" si="305"/>
        <v/>
      </c>
      <c r="AG4668" s="194" t="str">
        <f t="shared" si="306"/>
        <v/>
      </c>
      <c r="AH4668" s="194">
        <f>IF(AG4668="",0,IF(ISERROR(VLOOKUP(AG4668,AG$7:AG4667,1,FALSE)),1,0))</f>
        <v>0</v>
      </c>
      <c r="AI4668" s="194"/>
    </row>
    <row r="4669" spans="1:35" ht="16.5" customHeight="1">
      <c r="A4669" s="1"/>
      <c r="B4669" s="1"/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75">
        <f>IF(AND($X$5012&lt;&gt;" ",$X$5012&lt;&gt;0),IF(X4669=$X$5012,1+COUNTIF(U$7:U4668,"&gt;0"),0),0)</f>
        <v>0</v>
      </c>
      <c r="V4669" s="178" t="s">
        <v>4858</v>
      </c>
      <c r="W4669" s="130"/>
      <c r="X4669" s="131"/>
      <c r="Y4669" s="131"/>
      <c r="Z4669" s="206"/>
      <c r="AA4669" s="134"/>
      <c r="AB4669" s="174">
        <f>IF(AC4669="totale",SUMIF(AA$7:AA4669,"somma",Z$7:Z4669)-SUMIF(AC$7:AC4668,"totale",AB$7:AB4668),0)</f>
        <v>0</v>
      </c>
      <c r="AC4669" s="134"/>
      <c r="AD4669" s="194">
        <f t="shared" si="304"/>
        <v>0</v>
      </c>
      <c r="AE4669" s="124" t="str">
        <f t="shared" si="303"/>
        <v/>
      </c>
      <c r="AF4669" s="195" t="str">
        <f t="shared" si="305"/>
        <v/>
      </c>
      <c r="AG4669" s="194" t="str">
        <f t="shared" si="306"/>
        <v/>
      </c>
      <c r="AH4669" s="194">
        <f>IF(AG4669="",0,IF(ISERROR(VLOOKUP(AG4669,AG$7:AG4668,1,FALSE)),1,0))</f>
        <v>0</v>
      </c>
      <c r="AI4669" s="194"/>
    </row>
    <row r="4670" spans="1:35" ht="16.5" customHeight="1">
      <c r="A4670" s="1"/>
      <c r="B4670" s="1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1"/>
      <c r="S4670" s="1"/>
      <c r="T4670" s="1"/>
      <c r="U4670" s="175">
        <f>IF(AND($X$5012&lt;&gt;" ",$X$5012&lt;&gt;0),IF(X4670=$X$5012,1+COUNTIF(U$7:U4669,"&gt;0"),0),0)</f>
        <v>0</v>
      </c>
      <c r="V4670" s="178" t="s">
        <v>4859</v>
      </c>
      <c r="W4670" s="130"/>
      <c r="X4670" s="131"/>
      <c r="Y4670" s="131"/>
      <c r="Z4670" s="206"/>
      <c r="AA4670" s="134"/>
      <c r="AB4670" s="174">
        <f>IF(AC4670="totale",SUMIF(AA$7:AA4670,"somma",Z$7:Z4670)-SUMIF(AC$7:AC4669,"totale",AB$7:AB4669),0)</f>
        <v>0</v>
      </c>
      <c r="AC4670" s="134"/>
      <c r="AD4670" s="194">
        <f t="shared" si="304"/>
        <v>0</v>
      </c>
      <c r="AE4670" s="124" t="str">
        <f t="shared" si="303"/>
        <v/>
      </c>
      <c r="AF4670" s="195" t="str">
        <f t="shared" si="305"/>
        <v/>
      </c>
      <c r="AG4670" s="194" t="str">
        <f t="shared" si="306"/>
        <v/>
      </c>
      <c r="AH4670" s="194">
        <f>IF(AG4670="",0,IF(ISERROR(VLOOKUP(AG4670,AG$7:AG4669,1,FALSE)),1,0))</f>
        <v>0</v>
      </c>
      <c r="AI4670" s="194"/>
    </row>
    <row r="4671" spans="1:35" ht="16.5" customHeight="1">
      <c r="A4671" s="1"/>
      <c r="B4671" s="1"/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75">
        <f>IF(AND($X$5012&lt;&gt;" ",$X$5012&lt;&gt;0),IF(X4671=$X$5012,1+COUNTIF(U$7:U4670,"&gt;0"),0),0)</f>
        <v>0</v>
      </c>
      <c r="V4671" s="178" t="s">
        <v>4860</v>
      </c>
      <c r="W4671" s="130"/>
      <c r="X4671" s="131"/>
      <c r="Y4671" s="131"/>
      <c r="Z4671" s="206"/>
      <c r="AA4671" s="134"/>
      <c r="AB4671" s="174">
        <f>IF(AC4671="totale",SUMIF(AA$7:AA4671,"somma",Z$7:Z4671)-SUMIF(AC$7:AC4670,"totale",AB$7:AB4670),0)</f>
        <v>0</v>
      </c>
      <c r="AC4671" s="134"/>
      <c r="AD4671" s="194">
        <f t="shared" si="304"/>
        <v>0</v>
      </c>
      <c r="AE4671" s="124" t="str">
        <f t="shared" si="303"/>
        <v/>
      </c>
      <c r="AF4671" s="195" t="str">
        <f t="shared" si="305"/>
        <v/>
      </c>
      <c r="AG4671" s="194" t="str">
        <f t="shared" si="306"/>
        <v/>
      </c>
      <c r="AH4671" s="194">
        <f>IF(AG4671="",0,IF(ISERROR(VLOOKUP(AG4671,AG$7:AG4670,1,FALSE)),1,0))</f>
        <v>0</v>
      </c>
      <c r="AI4671" s="194"/>
    </row>
    <row r="4672" spans="1:35" ht="16.5" customHeight="1">
      <c r="A4672" s="1"/>
      <c r="B4672" s="1"/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/>
      <c r="R4672" s="1"/>
      <c r="S4672" s="1"/>
      <c r="T4672" s="1"/>
      <c r="U4672" s="175">
        <f>IF(AND($X$5012&lt;&gt;" ",$X$5012&lt;&gt;0),IF(X4672=$X$5012,1+COUNTIF(U$7:U4671,"&gt;0"),0),0)</f>
        <v>0</v>
      </c>
      <c r="V4672" s="178" t="s">
        <v>4861</v>
      </c>
      <c r="W4672" s="130"/>
      <c r="X4672" s="131"/>
      <c r="Y4672" s="131"/>
      <c r="Z4672" s="206"/>
      <c r="AA4672" s="134"/>
      <c r="AB4672" s="174">
        <f>IF(AC4672="totale",SUMIF(AA$7:AA4672,"somma",Z$7:Z4672)-SUMIF(AC$7:AC4671,"totale",AB$7:AB4671),0)</f>
        <v>0</v>
      </c>
      <c r="AC4672" s="134"/>
      <c r="AD4672" s="194">
        <f t="shared" si="304"/>
        <v>0</v>
      </c>
      <c r="AE4672" s="124" t="str">
        <f t="shared" si="303"/>
        <v/>
      </c>
      <c r="AF4672" s="195" t="str">
        <f t="shared" si="305"/>
        <v/>
      </c>
      <c r="AG4672" s="194" t="str">
        <f t="shared" si="306"/>
        <v/>
      </c>
      <c r="AH4672" s="194">
        <f>IF(AG4672="",0,IF(ISERROR(VLOOKUP(AG4672,AG$7:AG4671,1,FALSE)),1,0))</f>
        <v>0</v>
      </c>
      <c r="AI4672" s="194"/>
    </row>
    <row r="4673" spans="1:35" ht="16.5" customHeight="1">
      <c r="A4673" s="1"/>
      <c r="B4673" s="1"/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75">
        <f>IF(AND($X$5012&lt;&gt;" ",$X$5012&lt;&gt;0),IF(X4673=$X$5012,1+COUNTIF(U$7:U4672,"&gt;0"),0),0)</f>
        <v>0</v>
      </c>
      <c r="V4673" s="178" t="s">
        <v>4862</v>
      </c>
      <c r="W4673" s="130"/>
      <c r="X4673" s="131"/>
      <c r="Y4673" s="131"/>
      <c r="Z4673" s="206"/>
      <c r="AA4673" s="134"/>
      <c r="AB4673" s="174">
        <f>IF(AC4673="totale",SUMIF(AA$7:AA4673,"somma",Z$7:Z4673)-SUMIF(AC$7:AC4672,"totale",AB$7:AB4672),0)</f>
        <v>0</v>
      </c>
      <c r="AC4673" s="134"/>
      <c r="AD4673" s="194">
        <f t="shared" si="304"/>
        <v>0</v>
      </c>
      <c r="AE4673" s="124" t="str">
        <f t="shared" si="303"/>
        <v/>
      </c>
      <c r="AF4673" s="195" t="str">
        <f t="shared" si="305"/>
        <v/>
      </c>
      <c r="AG4673" s="194" t="str">
        <f t="shared" si="306"/>
        <v/>
      </c>
      <c r="AH4673" s="194">
        <f>IF(AG4673="",0,IF(ISERROR(VLOOKUP(AG4673,AG$7:AG4672,1,FALSE)),1,0))</f>
        <v>0</v>
      </c>
      <c r="AI4673" s="194"/>
    </row>
    <row r="4674" spans="1:35" ht="16.5" customHeight="1">
      <c r="A4674" s="1"/>
      <c r="B4674" s="1"/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R4674" s="1"/>
      <c r="S4674" s="1"/>
      <c r="T4674" s="1"/>
      <c r="U4674" s="175">
        <f>IF(AND($X$5012&lt;&gt;" ",$X$5012&lt;&gt;0),IF(X4674=$X$5012,1+COUNTIF(U$7:U4673,"&gt;0"),0),0)</f>
        <v>0</v>
      </c>
      <c r="V4674" s="178" t="s">
        <v>4863</v>
      </c>
      <c r="W4674" s="130"/>
      <c r="X4674" s="131"/>
      <c r="Y4674" s="131"/>
      <c r="Z4674" s="206"/>
      <c r="AA4674" s="134"/>
      <c r="AB4674" s="174">
        <f>IF(AC4674="totale",SUMIF(AA$7:AA4674,"somma",Z$7:Z4674)-SUMIF(AC$7:AC4673,"totale",AB$7:AB4673),0)</f>
        <v>0</v>
      </c>
      <c r="AC4674" s="134"/>
      <c r="AD4674" s="194">
        <f t="shared" si="304"/>
        <v>0</v>
      </c>
      <c r="AE4674" s="124" t="str">
        <f t="shared" si="303"/>
        <v/>
      </c>
      <c r="AF4674" s="195" t="str">
        <f t="shared" si="305"/>
        <v/>
      </c>
      <c r="AG4674" s="194" t="str">
        <f t="shared" si="306"/>
        <v/>
      </c>
      <c r="AH4674" s="194">
        <f>IF(AG4674="",0,IF(ISERROR(VLOOKUP(AG4674,AG$7:AG4673,1,FALSE)),1,0))</f>
        <v>0</v>
      </c>
      <c r="AI4674" s="194"/>
    </row>
    <row r="4675" spans="1:35" ht="16.5" customHeight="1">
      <c r="A4675" s="1"/>
      <c r="B4675" s="1"/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75">
        <f>IF(AND($X$5012&lt;&gt;" ",$X$5012&lt;&gt;0),IF(X4675=$X$5012,1+COUNTIF(U$7:U4674,"&gt;0"),0),0)</f>
        <v>0</v>
      </c>
      <c r="V4675" s="178" t="s">
        <v>4864</v>
      </c>
      <c r="W4675" s="130"/>
      <c r="X4675" s="131"/>
      <c r="Y4675" s="131"/>
      <c r="Z4675" s="206"/>
      <c r="AA4675" s="134"/>
      <c r="AB4675" s="174">
        <f>IF(AC4675="totale",SUMIF(AA$7:AA4675,"somma",Z$7:Z4675)-SUMIF(AC$7:AC4674,"totale",AB$7:AB4674),0)</f>
        <v>0</v>
      </c>
      <c r="AC4675" s="134"/>
      <c r="AD4675" s="194">
        <f t="shared" si="304"/>
        <v>0</v>
      </c>
      <c r="AE4675" s="124" t="str">
        <f t="shared" si="303"/>
        <v/>
      </c>
      <c r="AF4675" s="195" t="str">
        <f t="shared" si="305"/>
        <v/>
      </c>
      <c r="AG4675" s="194" t="str">
        <f t="shared" si="306"/>
        <v/>
      </c>
      <c r="AH4675" s="194">
        <f>IF(AG4675="",0,IF(ISERROR(VLOOKUP(AG4675,AG$7:AG4674,1,FALSE)),1,0))</f>
        <v>0</v>
      </c>
      <c r="AI4675" s="194"/>
    </row>
    <row r="4676" spans="1:35" ht="16.5" customHeight="1">
      <c r="A4676" s="1"/>
      <c r="B4676" s="1"/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/>
      <c r="S4676" s="1"/>
      <c r="T4676" s="1"/>
      <c r="U4676" s="175">
        <f>IF(AND($X$5012&lt;&gt;" ",$X$5012&lt;&gt;0),IF(X4676=$X$5012,1+COUNTIF(U$7:U4675,"&gt;0"),0),0)</f>
        <v>0</v>
      </c>
      <c r="V4676" s="178" t="s">
        <v>4865</v>
      </c>
      <c r="W4676" s="130"/>
      <c r="X4676" s="131"/>
      <c r="Y4676" s="131"/>
      <c r="Z4676" s="206"/>
      <c r="AA4676" s="134"/>
      <c r="AB4676" s="174">
        <f>IF(AC4676="totale",SUMIF(AA$7:AA4676,"somma",Z$7:Z4676)-SUMIF(AC$7:AC4675,"totale",AB$7:AB4675),0)</f>
        <v>0</v>
      </c>
      <c r="AC4676" s="134"/>
      <c r="AD4676" s="194">
        <f t="shared" si="304"/>
        <v>0</v>
      </c>
      <c r="AE4676" s="124" t="str">
        <f t="shared" si="303"/>
        <v/>
      </c>
      <c r="AF4676" s="195" t="str">
        <f t="shared" si="305"/>
        <v/>
      </c>
      <c r="AG4676" s="194" t="str">
        <f t="shared" si="306"/>
        <v/>
      </c>
      <c r="AH4676" s="194">
        <f>IF(AG4676="",0,IF(ISERROR(VLOOKUP(AG4676,AG$7:AG4675,1,FALSE)),1,0))</f>
        <v>0</v>
      </c>
      <c r="AI4676" s="194"/>
    </row>
    <row r="4677" spans="1:35" ht="16.5" customHeight="1">
      <c r="A4677" s="1"/>
      <c r="B4677" s="1"/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R4677" s="1"/>
      <c r="S4677" s="1"/>
      <c r="T4677" s="1"/>
      <c r="U4677" s="175">
        <f>IF(AND($X$5012&lt;&gt;" ",$X$5012&lt;&gt;0),IF(X4677=$X$5012,1+COUNTIF(U$7:U4676,"&gt;0"),0),0)</f>
        <v>0</v>
      </c>
      <c r="V4677" s="178" t="s">
        <v>4866</v>
      </c>
      <c r="W4677" s="130"/>
      <c r="X4677" s="131"/>
      <c r="Y4677" s="131"/>
      <c r="Z4677" s="206"/>
      <c r="AA4677" s="134"/>
      <c r="AB4677" s="174">
        <f>IF(AC4677="totale",SUMIF(AA$7:AA4677,"somma",Z$7:Z4677)-SUMIF(AC$7:AC4676,"totale",AB$7:AB4676),0)</f>
        <v>0</v>
      </c>
      <c r="AC4677" s="134"/>
      <c r="AD4677" s="194">
        <f t="shared" si="304"/>
        <v>0</v>
      </c>
      <c r="AE4677" s="124" t="str">
        <f t="shared" si="303"/>
        <v/>
      </c>
      <c r="AF4677" s="195" t="str">
        <f t="shared" si="305"/>
        <v/>
      </c>
      <c r="AG4677" s="194" t="str">
        <f t="shared" si="306"/>
        <v/>
      </c>
      <c r="AH4677" s="194">
        <f>IF(AG4677="",0,IF(ISERROR(VLOOKUP(AG4677,AG$7:AG4676,1,FALSE)),1,0))</f>
        <v>0</v>
      </c>
      <c r="AI4677" s="194"/>
    </row>
    <row r="4678" spans="1:35" ht="16.5" customHeight="1">
      <c r="A4678" s="1"/>
      <c r="B4678" s="1"/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  <c r="Q4678" s="1"/>
      <c r="R4678" s="1"/>
      <c r="S4678" s="1"/>
      <c r="T4678" s="1"/>
      <c r="U4678" s="175">
        <f>IF(AND($X$5012&lt;&gt;" ",$X$5012&lt;&gt;0),IF(X4678=$X$5012,1+COUNTIF(U$7:U4677,"&gt;0"),0),0)</f>
        <v>0</v>
      </c>
      <c r="V4678" s="178" t="s">
        <v>4867</v>
      </c>
      <c r="W4678" s="130"/>
      <c r="X4678" s="131"/>
      <c r="Y4678" s="131"/>
      <c r="Z4678" s="206"/>
      <c r="AA4678" s="134"/>
      <c r="AB4678" s="174">
        <f>IF(AC4678="totale",SUMIF(AA$7:AA4678,"somma",Z$7:Z4678)-SUMIF(AC$7:AC4677,"totale",AB$7:AB4677),0)</f>
        <v>0</v>
      </c>
      <c r="AC4678" s="134"/>
      <c r="AD4678" s="194">
        <f t="shared" si="304"/>
        <v>0</v>
      </c>
      <c r="AE4678" s="124" t="str">
        <f t="shared" ref="AE4678:AE4741" si="307">IF(W4678&gt;0,CONCATENATE(MONTH(W4678)&amp;X4678),"")</f>
        <v/>
      </c>
      <c r="AF4678" s="195" t="str">
        <f t="shared" si="305"/>
        <v/>
      </c>
      <c r="AG4678" s="194" t="str">
        <f t="shared" si="306"/>
        <v/>
      </c>
      <c r="AH4678" s="194">
        <f>IF(AG4678="",0,IF(ISERROR(VLOOKUP(AG4678,AG$7:AG4677,1,FALSE)),1,0))</f>
        <v>0</v>
      </c>
      <c r="AI4678" s="194"/>
    </row>
    <row r="4679" spans="1:35" ht="16.5" customHeight="1">
      <c r="A4679" s="1"/>
      <c r="B4679" s="1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175">
        <f>IF(AND($X$5012&lt;&gt;" ",$X$5012&lt;&gt;0),IF(X4679=$X$5012,1+COUNTIF(U$7:U4678,"&gt;0"),0),0)</f>
        <v>0</v>
      </c>
      <c r="V4679" s="178" t="s">
        <v>4868</v>
      </c>
      <c r="W4679" s="130"/>
      <c r="X4679" s="131"/>
      <c r="Y4679" s="131"/>
      <c r="Z4679" s="206"/>
      <c r="AA4679" s="134"/>
      <c r="AB4679" s="174">
        <f>IF(AC4679="totale",SUMIF(AA$7:AA4679,"somma",Z$7:Z4679)-SUMIF(AC$7:AC4678,"totale",AB$7:AB4678),0)</f>
        <v>0</v>
      </c>
      <c r="AC4679" s="134"/>
      <c r="AD4679" s="194">
        <f t="shared" si="304"/>
        <v>0</v>
      </c>
      <c r="AE4679" s="124" t="str">
        <f t="shared" si="307"/>
        <v/>
      </c>
      <c r="AF4679" s="195" t="str">
        <f t="shared" si="305"/>
        <v/>
      </c>
      <c r="AG4679" s="194" t="str">
        <f t="shared" si="306"/>
        <v/>
      </c>
      <c r="AH4679" s="194">
        <f>IF(AG4679="",0,IF(ISERROR(VLOOKUP(AG4679,AG$7:AG4678,1,FALSE)),1,0))</f>
        <v>0</v>
      </c>
      <c r="AI4679" s="194"/>
    </row>
    <row r="4680" spans="1:35" ht="16.5" customHeight="1">
      <c r="A4680" s="1"/>
      <c r="B4680" s="1"/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R4680" s="1"/>
      <c r="S4680" s="1"/>
      <c r="T4680" s="1"/>
      <c r="U4680" s="175">
        <f>IF(AND($X$5012&lt;&gt;" ",$X$5012&lt;&gt;0),IF(X4680=$X$5012,1+COUNTIF(U$7:U4679,"&gt;0"),0),0)</f>
        <v>0</v>
      </c>
      <c r="V4680" s="178" t="s">
        <v>4869</v>
      </c>
      <c r="W4680" s="130"/>
      <c r="X4680" s="131"/>
      <c r="Y4680" s="131"/>
      <c r="Z4680" s="206"/>
      <c r="AA4680" s="134"/>
      <c r="AB4680" s="174">
        <f>IF(AC4680="totale",SUMIF(AA$7:AA4680,"somma",Z$7:Z4680)-SUMIF(AC$7:AC4679,"totale",AB$7:AB4679),0)</f>
        <v>0</v>
      </c>
      <c r="AC4680" s="134"/>
      <c r="AD4680" s="194">
        <f t="shared" ref="AD4680:AD4743" si="308">IF(ISBLANK(X4680),0,VLOOKUP(X4680,$B$8:$E$57,1,FALSE))</f>
        <v>0</v>
      </c>
      <c r="AE4680" s="124" t="str">
        <f t="shared" si="307"/>
        <v/>
      </c>
      <c r="AF4680" s="195" t="str">
        <f t="shared" ref="AF4680:AF4743" si="309">IF(OR(AND(Z4680&lt;&gt;0,ISBLANK(X4680)),ISERROR(AD4680)),"ERR","")</f>
        <v/>
      </c>
      <c r="AG4680" s="194" t="str">
        <f t="shared" si="306"/>
        <v/>
      </c>
      <c r="AH4680" s="194">
        <f>IF(AG4680="",0,IF(ISERROR(VLOOKUP(AG4680,AG$7:AG4679,1,FALSE)),1,0))</f>
        <v>0</v>
      </c>
      <c r="AI4680" s="194"/>
    </row>
    <row r="4681" spans="1:35" ht="16.5" customHeight="1">
      <c r="A4681" s="1"/>
      <c r="B4681" s="1"/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/>
      <c r="T4681" s="1"/>
      <c r="U4681" s="175">
        <f>IF(AND($X$5012&lt;&gt;" ",$X$5012&lt;&gt;0),IF(X4681=$X$5012,1+COUNTIF(U$7:U4680,"&gt;0"),0),0)</f>
        <v>0</v>
      </c>
      <c r="V4681" s="178" t="s">
        <v>4870</v>
      </c>
      <c r="W4681" s="130"/>
      <c r="X4681" s="131"/>
      <c r="Y4681" s="131"/>
      <c r="Z4681" s="206"/>
      <c r="AA4681" s="134"/>
      <c r="AB4681" s="174">
        <f>IF(AC4681="totale",SUMIF(AA$7:AA4681,"somma",Z$7:Z4681)-SUMIF(AC$7:AC4680,"totale",AB$7:AB4680),0)</f>
        <v>0</v>
      </c>
      <c r="AC4681" s="134"/>
      <c r="AD4681" s="194">
        <f t="shared" si="308"/>
        <v>0</v>
      </c>
      <c r="AE4681" s="124" t="str">
        <f t="shared" si="307"/>
        <v/>
      </c>
      <c r="AF4681" s="195" t="str">
        <f t="shared" si="309"/>
        <v/>
      </c>
      <c r="AG4681" s="194" t="str">
        <f t="shared" si="306"/>
        <v/>
      </c>
      <c r="AH4681" s="194">
        <f>IF(AG4681="",0,IF(ISERROR(VLOOKUP(AG4681,AG$7:AG4680,1,FALSE)),1,0))</f>
        <v>0</v>
      </c>
      <c r="AI4681" s="194"/>
    </row>
    <row r="4682" spans="1:35" ht="16.5" customHeight="1">
      <c r="A4682" s="1"/>
      <c r="B4682" s="1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  <c r="R4682" s="1"/>
      <c r="S4682" s="1"/>
      <c r="T4682" s="1"/>
      <c r="U4682" s="175">
        <f>IF(AND($X$5012&lt;&gt;" ",$X$5012&lt;&gt;0),IF(X4682=$X$5012,1+COUNTIF(U$7:U4681,"&gt;0"),0),0)</f>
        <v>0</v>
      </c>
      <c r="V4682" s="178" t="s">
        <v>4871</v>
      </c>
      <c r="W4682" s="130"/>
      <c r="X4682" s="131"/>
      <c r="Y4682" s="131"/>
      <c r="Z4682" s="206"/>
      <c r="AA4682" s="134"/>
      <c r="AB4682" s="174">
        <f>IF(AC4682="totale",SUMIF(AA$7:AA4682,"somma",Z$7:Z4682)-SUMIF(AC$7:AC4681,"totale",AB$7:AB4681),0)</f>
        <v>0</v>
      </c>
      <c r="AC4682" s="134"/>
      <c r="AD4682" s="194">
        <f t="shared" si="308"/>
        <v>0</v>
      </c>
      <c r="AE4682" s="124" t="str">
        <f t="shared" si="307"/>
        <v/>
      </c>
      <c r="AF4682" s="195" t="str">
        <f t="shared" si="309"/>
        <v/>
      </c>
      <c r="AG4682" s="194" t="str">
        <f t="shared" ref="AG4682:AG4745" si="310">IF(W4682&gt;0,CONCATENATE(MONTH(W4682),"-",YEAR(W4682)),"")</f>
        <v/>
      </c>
      <c r="AH4682" s="194">
        <f>IF(AG4682="",0,IF(ISERROR(VLOOKUP(AG4682,AG$7:AG4681,1,FALSE)),1,0))</f>
        <v>0</v>
      </c>
      <c r="AI4682" s="194"/>
    </row>
    <row r="4683" spans="1:35" ht="16.5" customHeight="1">
      <c r="A4683" s="1"/>
      <c r="B4683" s="1"/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R4683" s="1"/>
      <c r="S4683" s="1"/>
      <c r="T4683" s="1"/>
      <c r="U4683" s="175">
        <f>IF(AND($X$5012&lt;&gt;" ",$X$5012&lt;&gt;0),IF(X4683=$X$5012,1+COUNTIF(U$7:U4682,"&gt;0"),0),0)</f>
        <v>0</v>
      </c>
      <c r="V4683" s="178" t="s">
        <v>4872</v>
      </c>
      <c r="W4683" s="130"/>
      <c r="X4683" s="131"/>
      <c r="Y4683" s="131"/>
      <c r="Z4683" s="206"/>
      <c r="AA4683" s="134"/>
      <c r="AB4683" s="174">
        <f>IF(AC4683="totale",SUMIF(AA$7:AA4683,"somma",Z$7:Z4683)-SUMIF(AC$7:AC4682,"totale",AB$7:AB4682),0)</f>
        <v>0</v>
      </c>
      <c r="AC4683" s="134"/>
      <c r="AD4683" s="194">
        <f t="shared" si="308"/>
        <v>0</v>
      </c>
      <c r="AE4683" s="124" t="str">
        <f t="shared" si="307"/>
        <v/>
      </c>
      <c r="AF4683" s="195" t="str">
        <f t="shared" si="309"/>
        <v/>
      </c>
      <c r="AG4683" s="194" t="str">
        <f t="shared" si="310"/>
        <v/>
      </c>
      <c r="AH4683" s="194">
        <f>IF(AG4683="",0,IF(ISERROR(VLOOKUP(AG4683,AG$7:AG4682,1,FALSE)),1,0))</f>
        <v>0</v>
      </c>
      <c r="AI4683" s="194"/>
    </row>
    <row r="4684" spans="1:35" ht="16.5" customHeight="1">
      <c r="A4684" s="1"/>
      <c r="B4684" s="1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R4684" s="1"/>
      <c r="S4684" s="1"/>
      <c r="T4684" s="1"/>
      <c r="U4684" s="175">
        <f>IF(AND($X$5012&lt;&gt;" ",$X$5012&lt;&gt;0),IF(X4684=$X$5012,1+COUNTIF(U$7:U4683,"&gt;0"),0),0)</f>
        <v>0</v>
      </c>
      <c r="V4684" s="178" t="s">
        <v>4873</v>
      </c>
      <c r="W4684" s="130"/>
      <c r="X4684" s="131"/>
      <c r="Y4684" s="131"/>
      <c r="Z4684" s="206"/>
      <c r="AA4684" s="134"/>
      <c r="AB4684" s="174">
        <f>IF(AC4684="totale",SUMIF(AA$7:AA4684,"somma",Z$7:Z4684)-SUMIF(AC$7:AC4683,"totale",AB$7:AB4683),0)</f>
        <v>0</v>
      </c>
      <c r="AC4684" s="134"/>
      <c r="AD4684" s="194">
        <f t="shared" si="308"/>
        <v>0</v>
      </c>
      <c r="AE4684" s="124" t="str">
        <f t="shared" si="307"/>
        <v/>
      </c>
      <c r="AF4684" s="195" t="str">
        <f t="shared" si="309"/>
        <v/>
      </c>
      <c r="AG4684" s="194" t="str">
        <f t="shared" si="310"/>
        <v/>
      </c>
      <c r="AH4684" s="194">
        <f>IF(AG4684="",0,IF(ISERROR(VLOOKUP(AG4684,AG$7:AG4683,1,FALSE)),1,0))</f>
        <v>0</v>
      </c>
      <c r="AI4684" s="194"/>
    </row>
    <row r="4685" spans="1:35" ht="16.5" customHeight="1">
      <c r="A4685" s="1"/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75">
        <f>IF(AND($X$5012&lt;&gt;" ",$X$5012&lt;&gt;0),IF(X4685=$X$5012,1+COUNTIF(U$7:U4684,"&gt;0"),0),0)</f>
        <v>0</v>
      </c>
      <c r="V4685" s="178" t="s">
        <v>4874</v>
      </c>
      <c r="W4685" s="130"/>
      <c r="X4685" s="131"/>
      <c r="Y4685" s="131"/>
      <c r="Z4685" s="206"/>
      <c r="AA4685" s="134"/>
      <c r="AB4685" s="174">
        <f>IF(AC4685="totale",SUMIF(AA$7:AA4685,"somma",Z$7:Z4685)-SUMIF(AC$7:AC4684,"totale",AB$7:AB4684),0)</f>
        <v>0</v>
      </c>
      <c r="AC4685" s="134"/>
      <c r="AD4685" s="194">
        <f t="shared" si="308"/>
        <v>0</v>
      </c>
      <c r="AE4685" s="124" t="str">
        <f t="shared" si="307"/>
        <v/>
      </c>
      <c r="AF4685" s="195" t="str">
        <f t="shared" si="309"/>
        <v/>
      </c>
      <c r="AG4685" s="194" t="str">
        <f t="shared" si="310"/>
        <v/>
      </c>
      <c r="AH4685" s="194">
        <f>IF(AG4685="",0,IF(ISERROR(VLOOKUP(AG4685,AG$7:AG4684,1,FALSE)),1,0))</f>
        <v>0</v>
      </c>
      <c r="AI4685" s="194"/>
    </row>
    <row r="4686" spans="1:35" ht="16.5" customHeight="1">
      <c r="A4686" s="1"/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75">
        <f>IF(AND($X$5012&lt;&gt;" ",$X$5012&lt;&gt;0),IF(X4686=$X$5012,1+COUNTIF(U$7:U4685,"&gt;0"),0),0)</f>
        <v>0</v>
      </c>
      <c r="V4686" s="178" t="s">
        <v>4875</v>
      </c>
      <c r="W4686" s="130"/>
      <c r="X4686" s="131"/>
      <c r="Y4686" s="131"/>
      <c r="Z4686" s="206"/>
      <c r="AA4686" s="134"/>
      <c r="AB4686" s="174">
        <f>IF(AC4686="totale",SUMIF(AA$7:AA4686,"somma",Z$7:Z4686)-SUMIF(AC$7:AC4685,"totale",AB$7:AB4685),0)</f>
        <v>0</v>
      </c>
      <c r="AC4686" s="134"/>
      <c r="AD4686" s="194">
        <f t="shared" si="308"/>
        <v>0</v>
      </c>
      <c r="AE4686" s="124" t="str">
        <f t="shared" si="307"/>
        <v/>
      </c>
      <c r="AF4686" s="195" t="str">
        <f t="shared" si="309"/>
        <v/>
      </c>
      <c r="AG4686" s="194" t="str">
        <f t="shared" si="310"/>
        <v/>
      </c>
      <c r="AH4686" s="194">
        <f>IF(AG4686="",0,IF(ISERROR(VLOOKUP(AG4686,AG$7:AG4685,1,FALSE)),1,0))</f>
        <v>0</v>
      </c>
      <c r="AI4686" s="194"/>
    </row>
    <row r="4687" spans="1:35" ht="16.5" customHeight="1">
      <c r="A4687" s="1"/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  <c r="R4687" s="1"/>
      <c r="S4687" s="1"/>
      <c r="T4687" s="1"/>
      <c r="U4687" s="175">
        <f>IF(AND($X$5012&lt;&gt;" ",$X$5012&lt;&gt;0),IF(X4687=$X$5012,1+COUNTIF(U$7:U4686,"&gt;0"),0),0)</f>
        <v>0</v>
      </c>
      <c r="V4687" s="178" t="s">
        <v>4876</v>
      </c>
      <c r="W4687" s="130"/>
      <c r="X4687" s="131"/>
      <c r="Y4687" s="131"/>
      <c r="Z4687" s="206"/>
      <c r="AA4687" s="134"/>
      <c r="AB4687" s="174">
        <f>IF(AC4687="totale",SUMIF(AA$7:AA4687,"somma",Z$7:Z4687)-SUMIF(AC$7:AC4686,"totale",AB$7:AB4686),0)</f>
        <v>0</v>
      </c>
      <c r="AC4687" s="134"/>
      <c r="AD4687" s="194">
        <f t="shared" si="308"/>
        <v>0</v>
      </c>
      <c r="AE4687" s="124" t="str">
        <f t="shared" si="307"/>
        <v/>
      </c>
      <c r="AF4687" s="195" t="str">
        <f t="shared" si="309"/>
        <v/>
      </c>
      <c r="AG4687" s="194" t="str">
        <f t="shared" si="310"/>
        <v/>
      </c>
      <c r="AH4687" s="194">
        <f>IF(AG4687="",0,IF(ISERROR(VLOOKUP(AG4687,AG$7:AG4686,1,FALSE)),1,0))</f>
        <v>0</v>
      </c>
      <c r="AI4687" s="194"/>
    </row>
    <row r="4688" spans="1:35" ht="16.5" customHeight="1">
      <c r="A4688" s="1"/>
      <c r="B4688" s="1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R4688" s="1"/>
      <c r="S4688" s="1"/>
      <c r="T4688" s="1"/>
      <c r="U4688" s="175">
        <f>IF(AND($X$5012&lt;&gt;" ",$X$5012&lt;&gt;0),IF(X4688=$X$5012,1+COUNTIF(U$7:U4687,"&gt;0"),0),0)</f>
        <v>0</v>
      </c>
      <c r="V4688" s="178" t="s">
        <v>4877</v>
      </c>
      <c r="W4688" s="130"/>
      <c r="X4688" s="131"/>
      <c r="Y4688" s="131"/>
      <c r="Z4688" s="206"/>
      <c r="AA4688" s="134"/>
      <c r="AB4688" s="174">
        <f>IF(AC4688="totale",SUMIF(AA$7:AA4688,"somma",Z$7:Z4688)-SUMIF(AC$7:AC4687,"totale",AB$7:AB4687),0)</f>
        <v>0</v>
      </c>
      <c r="AC4688" s="134"/>
      <c r="AD4688" s="194">
        <f t="shared" si="308"/>
        <v>0</v>
      </c>
      <c r="AE4688" s="124" t="str">
        <f t="shared" si="307"/>
        <v/>
      </c>
      <c r="AF4688" s="195" t="str">
        <f t="shared" si="309"/>
        <v/>
      </c>
      <c r="AG4688" s="194" t="str">
        <f t="shared" si="310"/>
        <v/>
      </c>
      <c r="AH4688" s="194">
        <f>IF(AG4688="",0,IF(ISERROR(VLOOKUP(AG4688,AG$7:AG4687,1,FALSE)),1,0))</f>
        <v>0</v>
      </c>
      <c r="AI4688" s="194"/>
    </row>
    <row r="4689" spans="1:35" ht="16.5" customHeight="1">
      <c r="A4689" s="1"/>
      <c r="B4689" s="1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1"/>
      <c r="T4689" s="1"/>
      <c r="U4689" s="175">
        <f>IF(AND($X$5012&lt;&gt;" ",$X$5012&lt;&gt;0),IF(X4689=$X$5012,1+COUNTIF(U$7:U4688,"&gt;0"),0),0)</f>
        <v>0</v>
      </c>
      <c r="V4689" s="178" t="s">
        <v>4878</v>
      </c>
      <c r="W4689" s="130"/>
      <c r="X4689" s="131"/>
      <c r="Y4689" s="131"/>
      <c r="Z4689" s="206"/>
      <c r="AA4689" s="134"/>
      <c r="AB4689" s="174">
        <f>IF(AC4689="totale",SUMIF(AA$7:AA4689,"somma",Z$7:Z4689)-SUMIF(AC$7:AC4688,"totale",AB$7:AB4688),0)</f>
        <v>0</v>
      </c>
      <c r="AC4689" s="134"/>
      <c r="AD4689" s="194">
        <f t="shared" si="308"/>
        <v>0</v>
      </c>
      <c r="AE4689" s="124" t="str">
        <f t="shared" si="307"/>
        <v/>
      </c>
      <c r="AF4689" s="195" t="str">
        <f t="shared" si="309"/>
        <v/>
      </c>
      <c r="AG4689" s="194" t="str">
        <f t="shared" si="310"/>
        <v/>
      </c>
      <c r="AH4689" s="194">
        <f>IF(AG4689="",0,IF(ISERROR(VLOOKUP(AG4689,AG$7:AG4688,1,FALSE)),1,0))</f>
        <v>0</v>
      </c>
      <c r="AI4689" s="194"/>
    </row>
    <row r="4690" spans="1:35" ht="16.5" customHeight="1">
      <c r="A4690" s="1"/>
      <c r="B4690" s="1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  <c r="Q4690" s="1"/>
      <c r="R4690" s="1"/>
      <c r="S4690" s="1"/>
      <c r="T4690" s="1"/>
      <c r="U4690" s="175">
        <f>IF(AND($X$5012&lt;&gt;" ",$X$5012&lt;&gt;0),IF(X4690=$X$5012,1+COUNTIF(U$7:U4689,"&gt;0"),0),0)</f>
        <v>0</v>
      </c>
      <c r="V4690" s="178" t="s">
        <v>4879</v>
      </c>
      <c r="W4690" s="130"/>
      <c r="X4690" s="131"/>
      <c r="Y4690" s="131"/>
      <c r="Z4690" s="206"/>
      <c r="AA4690" s="134"/>
      <c r="AB4690" s="174">
        <f>IF(AC4690="totale",SUMIF(AA$7:AA4690,"somma",Z$7:Z4690)-SUMIF(AC$7:AC4689,"totale",AB$7:AB4689),0)</f>
        <v>0</v>
      </c>
      <c r="AC4690" s="134"/>
      <c r="AD4690" s="194">
        <f t="shared" si="308"/>
        <v>0</v>
      </c>
      <c r="AE4690" s="124" t="str">
        <f t="shared" si="307"/>
        <v/>
      </c>
      <c r="AF4690" s="195" t="str">
        <f t="shared" si="309"/>
        <v/>
      </c>
      <c r="AG4690" s="194" t="str">
        <f t="shared" si="310"/>
        <v/>
      </c>
      <c r="AH4690" s="194">
        <f>IF(AG4690="",0,IF(ISERROR(VLOOKUP(AG4690,AG$7:AG4689,1,FALSE)),1,0))</f>
        <v>0</v>
      </c>
      <c r="AI4690" s="194"/>
    </row>
    <row r="4691" spans="1:35" ht="16.5" customHeight="1">
      <c r="A4691" s="1"/>
      <c r="B4691" s="1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R4691" s="1"/>
      <c r="S4691" s="1"/>
      <c r="T4691" s="1"/>
      <c r="U4691" s="175">
        <f>IF(AND($X$5012&lt;&gt;" ",$X$5012&lt;&gt;0),IF(X4691=$X$5012,1+COUNTIF(U$7:U4690,"&gt;0"),0),0)</f>
        <v>0</v>
      </c>
      <c r="V4691" s="178" t="s">
        <v>4880</v>
      </c>
      <c r="W4691" s="130"/>
      <c r="X4691" s="131"/>
      <c r="Y4691" s="131"/>
      <c r="Z4691" s="206"/>
      <c r="AA4691" s="134"/>
      <c r="AB4691" s="174">
        <f>IF(AC4691="totale",SUMIF(AA$7:AA4691,"somma",Z$7:Z4691)-SUMIF(AC$7:AC4690,"totale",AB$7:AB4690),0)</f>
        <v>0</v>
      </c>
      <c r="AC4691" s="134"/>
      <c r="AD4691" s="194">
        <f t="shared" si="308"/>
        <v>0</v>
      </c>
      <c r="AE4691" s="124" t="str">
        <f t="shared" si="307"/>
        <v/>
      </c>
      <c r="AF4691" s="195" t="str">
        <f t="shared" si="309"/>
        <v/>
      </c>
      <c r="AG4691" s="194" t="str">
        <f t="shared" si="310"/>
        <v/>
      </c>
      <c r="AH4691" s="194">
        <f>IF(AG4691="",0,IF(ISERROR(VLOOKUP(AG4691,AG$7:AG4690,1,FALSE)),1,0))</f>
        <v>0</v>
      </c>
      <c r="AI4691" s="194"/>
    </row>
    <row r="4692" spans="1:35" ht="16.5" customHeight="1">
      <c r="A4692" s="1"/>
      <c r="B4692" s="1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R4692" s="1"/>
      <c r="S4692" s="1"/>
      <c r="T4692" s="1"/>
      <c r="U4692" s="175">
        <f>IF(AND($X$5012&lt;&gt;" ",$X$5012&lt;&gt;0),IF(X4692=$X$5012,1+COUNTIF(U$7:U4691,"&gt;0"),0),0)</f>
        <v>0</v>
      </c>
      <c r="V4692" s="178" t="s">
        <v>4881</v>
      </c>
      <c r="W4692" s="130"/>
      <c r="X4692" s="131"/>
      <c r="Y4692" s="131"/>
      <c r="Z4692" s="206"/>
      <c r="AA4692" s="134"/>
      <c r="AB4692" s="174">
        <f>IF(AC4692="totale",SUMIF(AA$7:AA4692,"somma",Z$7:Z4692)-SUMIF(AC$7:AC4691,"totale",AB$7:AB4691),0)</f>
        <v>0</v>
      </c>
      <c r="AC4692" s="134"/>
      <c r="AD4692" s="194">
        <f t="shared" si="308"/>
        <v>0</v>
      </c>
      <c r="AE4692" s="124" t="str">
        <f t="shared" si="307"/>
        <v/>
      </c>
      <c r="AF4692" s="195" t="str">
        <f t="shared" si="309"/>
        <v/>
      </c>
      <c r="AG4692" s="194" t="str">
        <f t="shared" si="310"/>
        <v/>
      </c>
      <c r="AH4692" s="194">
        <f>IF(AG4692="",0,IF(ISERROR(VLOOKUP(AG4692,AG$7:AG4691,1,FALSE)),1,0))</f>
        <v>0</v>
      </c>
      <c r="AI4692" s="194"/>
    </row>
    <row r="4693" spans="1:35" ht="16.5" customHeight="1">
      <c r="A4693" s="1"/>
      <c r="B4693" s="1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75">
        <f>IF(AND($X$5012&lt;&gt;" ",$X$5012&lt;&gt;0),IF(X4693=$X$5012,1+COUNTIF(U$7:U4692,"&gt;0"),0),0)</f>
        <v>0</v>
      </c>
      <c r="V4693" s="178" t="s">
        <v>4882</v>
      </c>
      <c r="W4693" s="130"/>
      <c r="X4693" s="131"/>
      <c r="Y4693" s="131"/>
      <c r="Z4693" s="206"/>
      <c r="AA4693" s="134"/>
      <c r="AB4693" s="174">
        <f>IF(AC4693="totale",SUMIF(AA$7:AA4693,"somma",Z$7:Z4693)-SUMIF(AC$7:AC4692,"totale",AB$7:AB4692),0)</f>
        <v>0</v>
      </c>
      <c r="AC4693" s="134"/>
      <c r="AD4693" s="194">
        <f t="shared" si="308"/>
        <v>0</v>
      </c>
      <c r="AE4693" s="124" t="str">
        <f t="shared" si="307"/>
        <v/>
      </c>
      <c r="AF4693" s="195" t="str">
        <f t="shared" si="309"/>
        <v/>
      </c>
      <c r="AG4693" s="194" t="str">
        <f t="shared" si="310"/>
        <v/>
      </c>
      <c r="AH4693" s="194">
        <f>IF(AG4693="",0,IF(ISERROR(VLOOKUP(AG4693,AG$7:AG4692,1,FALSE)),1,0))</f>
        <v>0</v>
      </c>
      <c r="AI4693" s="194"/>
    </row>
    <row r="4694" spans="1:35" ht="16.5" customHeight="1">
      <c r="A4694" s="1"/>
      <c r="B4694" s="1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1"/>
      <c r="S4694" s="1"/>
      <c r="T4694" s="1"/>
      <c r="U4694" s="175">
        <f>IF(AND($X$5012&lt;&gt;" ",$X$5012&lt;&gt;0),IF(X4694=$X$5012,1+COUNTIF(U$7:U4693,"&gt;0"),0),0)</f>
        <v>0</v>
      </c>
      <c r="V4694" s="178" t="s">
        <v>4883</v>
      </c>
      <c r="W4694" s="130"/>
      <c r="X4694" s="131"/>
      <c r="Y4694" s="131"/>
      <c r="Z4694" s="206"/>
      <c r="AA4694" s="134"/>
      <c r="AB4694" s="174">
        <f>IF(AC4694="totale",SUMIF(AA$7:AA4694,"somma",Z$7:Z4694)-SUMIF(AC$7:AC4693,"totale",AB$7:AB4693),0)</f>
        <v>0</v>
      </c>
      <c r="AC4694" s="134"/>
      <c r="AD4694" s="194">
        <f t="shared" si="308"/>
        <v>0</v>
      </c>
      <c r="AE4694" s="124" t="str">
        <f t="shared" si="307"/>
        <v/>
      </c>
      <c r="AF4694" s="195" t="str">
        <f t="shared" si="309"/>
        <v/>
      </c>
      <c r="AG4694" s="194" t="str">
        <f t="shared" si="310"/>
        <v/>
      </c>
      <c r="AH4694" s="194">
        <f>IF(AG4694="",0,IF(ISERROR(VLOOKUP(AG4694,AG$7:AG4693,1,FALSE)),1,0))</f>
        <v>0</v>
      </c>
      <c r="AI4694" s="194"/>
    </row>
    <row r="4695" spans="1:35" ht="16.5" customHeight="1">
      <c r="A4695" s="1"/>
      <c r="B4695" s="1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/>
      <c r="S4695" s="1"/>
      <c r="T4695" s="1"/>
      <c r="U4695" s="175">
        <f>IF(AND($X$5012&lt;&gt;" ",$X$5012&lt;&gt;0),IF(X4695=$X$5012,1+COUNTIF(U$7:U4694,"&gt;0"),0),0)</f>
        <v>0</v>
      </c>
      <c r="V4695" s="178" t="s">
        <v>4884</v>
      </c>
      <c r="W4695" s="130"/>
      <c r="X4695" s="131"/>
      <c r="Y4695" s="131"/>
      <c r="Z4695" s="206"/>
      <c r="AA4695" s="134"/>
      <c r="AB4695" s="174">
        <f>IF(AC4695="totale",SUMIF(AA$7:AA4695,"somma",Z$7:Z4695)-SUMIF(AC$7:AC4694,"totale",AB$7:AB4694),0)</f>
        <v>0</v>
      </c>
      <c r="AC4695" s="134"/>
      <c r="AD4695" s="194">
        <f t="shared" si="308"/>
        <v>0</v>
      </c>
      <c r="AE4695" s="124" t="str">
        <f t="shared" si="307"/>
        <v/>
      </c>
      <c r="AF4695" s="195" t="str">
        <f t="shared" si="309"/>
        <v/>
      </c>
      <c r="AG4695" s="194" t="str">
        <f t="shared" si="310"/>
        <v/>
      </c>
      <c r="AH4695" s="194">
        <f>IF(AG4695="",0,IF(ISERROR(VLOOKUP(AG4695,AG$7:AG4694,1,FALSE)),1,0))</f>
        <v>0</v>
      </c>
      <c r="AI4695" s="194"/>
    </row>
    <row r="4696" spans="1:35" ht="16.5" customHeight="1">
      <c r="A4696" s="1"/>
      <c r="B4696" s="1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  <c r="Q4696" s="1"/>
      <c r="R4696" s="1"/>
      <c r="S4696" s="1"/>
      <c r="T4696" s="1"/>
      <c r="U4696" s="175">
        <f>IF(AND($X$5012&lt;&gt;" ",$X$5012&lt;&gt;0),IF(X4696=$X$5012,1+COUNTIF(U$7:U4695,"&gt;0"),0),0)</f>
        <v>0</v>
      </c>
      <c r="V4696" s="178" t="s">
        <v>4885</v>
      </c>
      <c r="W4696" s="130"/>
      <c r="X4696" s="131"/>
      <c r="Y4696" s="131"/>
      <c r="Z4696" s="206"/>
      <c r="AA4696" s="134"/>
      <c r="AB4696" s="174">
        <f>IF(AC4696="totale",SUMIF(AA$7:AA4696,"somma",Z$7:Z4696)-SUMIF(AC$7:AC4695,"totale",AB$7:AB4695),0)</f>
        <v>0</v>
      </c>
      <c r="AC4696" s="134"/>
      <c r="AD4696" s="194">
        <f t="shared" si="308"/>
        <v>0</v>
      </c>
      <c r="AE4696" s="124" t="str">
        <f t="shared" si="307"/>
        <v/>
      </c>
      <c r="AF4696" s="195" t="str">
        <f t="shared" si="309"/>
        <v/>
      </c>
      <c r="AG4696" s="194" t="str">
        <f t="shared" si="310"/>
        <v/>
      </c>
      <c r="AH4696" s="194">
        <f>IF(AG4696="",0,IF(ISERROR(VLOOKUP(AG4696,AG$7:AG4695,1,FALSE)),1,0))</f>
        <v>0</v>
      </c>
      <c r="AI4696" s="194"/>
    </row>
    <row r="4697" spans="1:35" ht="16.5" customHeight="1">
      <c r="A4697" s="1"/>
      <c r="B4697" s="1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  <c r="R4697" s="1"/>
      <c r="S4697" s="1"/>
      <c r="T4697" s="1"/>
      <c r="U4697" s="175">
        <f>IF(AND($X$5012&lt;&gt;" ",$X$5012&lt;&gt;0),IF(X4697=$X$5012,1+COUNTIF(U$7:U4696,"&gt;0"),0),0)</f>
        <v>0</v>
      </c>
      <c r="V4697" s="178" t="s">
        <v>4886</v>
      </c>
      <c r="W4697" s="130"/>
      <c r="X4697" s="131"/>
      <c r="Y4697" s="131"/>
      <c r="Z4697" s="206"/>
      <c r="AA4697" s="134"/>
      <c r="AB4697" s="174">
        <f>IF(AC4697="totale",SUMIF(AA$7:AA4697,"somma",Z$7:Z4697)-SUMIF(AC$7:AC4696,"totale",AB$7:AB4696),0)</f>
        <v>0</v>
      </c>
      <c r="AC4697" s="134"/>
      <c r="AD4697" s="194">
        <f t="shared" si="308"/>
        <v>0</v>
      </c>
      <c r="AE4697" s="124" t="str">
        <f t="shared" si="307"/>
        <v/>
      </c>
      <c r="AF4697" s="195" t="str">
        <f t="shared" si="309"/>
        <v/>
      </c>
      <c r="AG4697" s="194" t="str">
        <f t="shared" si="310"/>
        <v/>
      </c>
      <c r="AH4697" s="194">
        <f>IF(AG4697="",0,IF(ISERROR(VLOOKUP(AG4697,AG$7:AG4696,1,FALSE)),1,0))</f>
        <v>0</v>
      </c>
      <c r="AI4697" s="194"/>
    </row>
    <row r="4698" spans="1:35" ht="16.5" customHeight="1">
      <c r="A4698" s="1"/>
      <c r="B4698" s="1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R4698" s="1"/>
      <c r="S4698" s="1"/>
      <c r="T4698" s="1"/>
      <c r="U4698" s="175">
        <f>IF(AND($X$5012&lt;&gt;" ",$X$5012&lt;&gt;0),IF(X4698=$X$5012,1+COUNTIF(U$7:U4697,"&gt;0"),0),0)</f>
        <v>0</v>
      </c>
      <c r="V4698" s="178" t="s">
        <v>4887</v>
      </c>
      <c r="W4698" s="130"/>
      <c r="X4698" s="131"/>
      <c r="Y4698" s="131"/>
      <c r="Z4698" s="206"/>
      <c r="AA4698" s="134"/>
      <c r="AB4698" s="174">
        <f>IF(AC4698="totale",SUMIF(AA$7:AA4698,"somma",Z$7:Z4698)-SUMIF(AC$7:AC4697,"totale",AB$7:AB4697),0)</f>
        <v>0</v>
      </c>
      <c r="AC4698" s="134"/>
      <c r="AD4698" s="194">
        <f t="shared" si="308"/>
        <v>0</v>
      </c>
      <c r="AE4698" s="124" t="str">
        <f t="shared" si="307"/>
        <v/>
      </c>
      <c r="AF4698" s="195" t="str">
        <f t="shared" si="309"/>
        <v/>
      </c>
      <c r="AG4698" s="194" t="str">
        <f t="shared" si="310"/>
        <v/>
      </c>
      <c r="AH4698" s="194">
        <f>IF(AG4698="",0,IF(ISERROR(VLOOKUP(AG4698,AG$7:AG4697,1,FALSE)),1,0))</f>
        <v>0</v>
      </c>
      <c r="AI4698" s="194"/>
    </row>
    <row r="4699" spans="1:35" ht="16.5" customHeight="1">
      <c r="A4699" s="1"/>
      <c r="B4699" s="1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/>
      <c r="T4699" s="1"/>
      <c r="U4699" s="175">
        <f>IF(AND($X$5012&lt;&gt;" ",$X$5012&lt;&gt;0),IF(X4699=$X$5012,1+COUNTIF(U$7:U4698,"&gt;0"),0),0)</f>
        <v>0</v>
      </c>
      <c r="V4699" s="178" t="s">
        <v>4888</v>
      </c>
      <c r="W4699" s="130"/>
      <c r="X4699" s="131"/>
      <c r="Y4699" s="131"/>
      <c r="Z4699" s="206"/>
      <c r="AA4699" s="134"/>
      <c r="AB4699" s="174">
        <f>IF(AC4699="totale",SUMIF(AA$7:AA4699,"somma",Z$7:Z4699)-SUMIF(AC$7:AC4698,"totale",AB$7:AB4698),0)</f>
        <v>0</v>
      </c>
      <c r="AC4699" s="134"/>
      <c r="AD4699" s="194">
        <f t="shared" si="308"/>
        <v>0</v>
      </c>
      <c r="AE4699" s="124" t="str">
        <f t="shared" si="307"/>
        <v/>
      </c>
      <c r="AF4699" s="195" t="str">
        <f t="shared" si="309"/>
        <v/>
      </c>
      <c r="AG4699" s="194" t="str">
        <f t="shared" si="310"/>
        <v/>
      </c>
      <c r="AH4699" s="194">
        <f>IF(AG4699="",0,IF(ISERROR(VLOOKUP(AG4699,AG$7:AG4698,1,FALSE)),1,0))</f>
        <v>0</v>
      </c>
      <c r="AI4699" s="194"/>
    </row>
    <row r="4700" spans="1:35" ht="16.5" customHeight="1">
      <c r="A4700" s="1"/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  <c r="R4700" s="1"/>
      <c r="S4700" s="1"/>
      <c r="T4700" s="1"/>
      <c r="U4700" s="175">
        <f>IF(AND($X$5012&lt;&gt;" ",$X$5012&lt;&gt;0),IF(X4700=$X$5012,1+COUNTIF(U$7:U4699,"&gt;0"),0),0)</f>
        <v>0</v>
      </c>
      <c r="V4700" s="178" t="s">
        <v>4889</v>
      </c>
      <c r="W4700" s="130"/>
      <c r="X4700" s="131"/>
      <c r="Y4700" s="131"/>
      <c r="Z4700" s="206"/>
      <c r="AA4700" s="134"/>
      <c r="AB4700" s="174">
        <f>IF(AC4700="totale",SUMIF(AA$7:AA4700,"somma",Z$7:Z4700)-SUMIF(AC$7:AC4699,"totale",AB$7:AB4699),0)</f>
        <v>0</v>
      </c>
      <c r="AC4700" s="134"/>
      <c r="AD4700" s="194">
        <f t="shared" si="308"/>
        <v>0</v>
      </c>
      <c r="AE4700" s="124" t="str">
        <f t="shared" si="307"/>
        <v/>
      </c>
      <c r="AF4700" s="195" t="str">
        <f t="shared" si="309"/>
        <v/>
      </c>
      <c r="AG4700" s="194" t="str">
        <f t="shared" si="310"/>
        <v/>
      </c>
      <c r="AH4700" s="194">
        <f>IF(AG4700="",0,IF(ISERROR(VLOOKUP(AG4700,AG$7:AG4699,1,FALSE)),1,0))</f>
        <v>0</v>
      </c>
      <c r="AI4700" s="194"/>
    </row>
    <row r="4701" spans="1:35" ht="16.5" customHeight="1">
      <c r="A4701" s="1"/>
      <c r="B4701" s="1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1"/>
      <c r="S4701" s="1"/>
      <c r="T4701" s="1"/>
      <c r="U4701" s="175">
        <f>IF(AND($X$5012&lt;&gt;" ",$X$5012&lt;&gt;0),IF(X4701=$X$5012,1+COUNTIF(U$7:U4700,"&gt;0"),0),0)</f>
        <v>0</v>
      </c>
      <c r="V4701" s="178" t="s">
        <v>4890</v>
      </c>
      <c r="W4701" s="130"/>
      <c r="X4701" s="131"/>
      <c r="Y4701" s="131"/>
      <c r="Z4701" s="206"/>
      <c r="AA4701" s="134"/>
      <c r="AB4701" s="174">
        <f>IF(AC4701="totale",SUMIF(AA$7:AA4701,"somma",Z$7:Z4701)-SUMIF(AC$7:AC4700,"totale",AB$7:AB4700),0)</f>
        <v>0</v>
      </c>
      <c r="AC4701" s="134"/>
      <c r="AD4701" s="194">
        <f t="shared" si="308"/>
        <v>0</v>
      </c>
      <c r="AE4701" s="124" t="str">
        <f t="shared" si="307"/>
        <v/>
      </c>
      <c r="AF4701" s="195" t="str">
        <f t="shared" si="309"/>
        <v/>
      </c>
      <c r="AG4701" s="194" t="str">
        <f t="shared" si="310"/>
        <v/>
      </c>
      <c r="AH4701" s="194">
        <f>IF(AG4701="",0,IF(ISERROR(VLOOKUP(AG4701,AG$7:AG4700,1,FALSE)),1,0))</f>
        <v>0</v>
      </c>
      <c r="AI4701" s="194"/>
    </row>
    <row r="4702" spans="1:35" ht="16.5" customHeight="1">
      <c r="A4702" s="1"/>
      <c r="B4702" s="1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1"/>
      <c r="S4702" s="1"/>
      <c r="T4702" s="1"/>
      <c r="U4702" s="175">
        <f>IF(AND($X$5012&lt;&gt;" ",$X$5012&lt;&gt;0),IF(X4702=$X$5012,1+COUNTIF(U$7:U4701,"&gt;0"),0),0)</f>
        <v>0</v>
      </c>
      <c r="V4702" s="178" t="s">
        <v>4891</v>
      </c>
      <c r="W4702" s="130"/>
      <c r="X4702" s="131"/>
      <c r="Y4702" s="131"/>
      <c r="Z4702" s="206"/>
      <c r="AA4702" s="134"/>
      <c r="AB4702" s="174">
        <f>IF(AC4702="totale",SUMIF(AA$7:AA4702,"somma",Z$7:Z4702)-SUMIF(AC$7:AC4701,"totale",AB$7:AB4701),0)</f>
        <v>0</v>
      </c>
      <c r="AC4702" s="134"/>
      <c r="AD4702" s="194">
        <f t="shared" si="308"/>
        <v>0</v>
      </c>
      <c r="AE4702" s="124" t="str">
        <f t="shared" si="307"/>
        <v/>
      </c>
      <c r="AF4702" s="195" t="str">
        <f t="shared" si="309"/>
        <v/>
      </c>
      <c r="AG4702" s="194" t="str">
        <f t="shared" si="310"/>
        <v/>
      </c>
      <c r="AH4702" s="194">
        <f>IF(AG4702="",0,IF(ISERROR(VLOOKUP(AG4702,AG$7:AG4701,1,FALSE)),1,0))</f>
        <v>0</v>
      </c>
      <c r="AI4702" s="194"/>
    </row>
    <row r="4703" spans="1:35" ht="16.5" customHeight="1">
      <c r="A4703" s="1"/>
      <c r="B4703" s="1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R4703" s="1"/>
      <c r="S4703" s="1"/>
      <c r="T4703" s="1"/>
      <c r="U4703" s="175">
        <f>IF(AND($X$5012&lt;&gt;" ",$X$5012&lt;&gt;0),IF(X4703=$X$5012,1+COUNTIF(U$7:U4702,"&gt;0"),0),0)</f>
        <v>0</v>
      </c>
      <c r="V4703" s="178" t="s">
        <v>4892</v>
      </c>
      <c r="W4703" s="130"/>
      <c r="X4703" s="131"/>
      <c r="Y4703" s="131"/>
      <c r="Z4703" s="206"/>
      <c r="AA4703" s="134"/>
      <c r="AB4703" s="174">
        <f>IF(AC4703="totale",SUMIF(AA$7:AA4703,"somma",Z$7:Z4703)-SUMIF(AC$7:AC4702,"totale",AB$7:AB4702),0)</f>
        <v>0</v>
      </c>
      <c r="AC4703" s="134"/>
      <c r="AD4703" s="194">
        <f t="shared" si="308"/>
        <v>0</v>
      </c>
      <c r="AE4703" s="124" t="str">
        <f t="shared" si="307"/>
        <v/>
      </c>
      <c r="AF4703" s="195" t="str">
        <f t="shared" si="309"/>
        <v/>
      </c>
      <c r="AG4703" s="194" t="str">
        <f t="shared" si="310"/>
        <v/>
      </c>
      <c r="AH4703" s="194">
        <f>IF(AG4703="",0,IF(ISERROR(VLOOKUP(AG4703,AG$7:AG4702,1,FALSE)),1,0))</f>
        <v>0</v>
      </c>
      <c r="AI4703" s="194"/>
    </row>
    <row r="4704" spans="1:35" ht="16.5" customHeight="1">
      <c r="A4704" s="1"/>
      <c r="B4704" s="1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  <c r="R4704" s="1"/>
      <c r="S4704" s="1"/>
      <c r="T4704" s="1"/>
      <c r="U4704" s="175">
        <f>IF(AND($X$5012&lt;&gt;" ",$X$5012&lt;&gt;0),IF(X4704=$X$5012,1+COUNTIF(U$7:U4703,"&gt;0"),0),0)</f>
        <v>0</v>
      </c>
      <c r="V4704" s="178" t="s">
        <v>4893</v>
      </c>
      <c r="W4704" s="130"/>
      <c r="X4704" s="131"/>
      <c r="Y4704" s="131"/>
      <c r="Z4704" s="206"/>
      <c r="AA4704" s="134"/>
      <c r="AB4704" s="174">
        <f>IF(AC4704="totale",SUMIF(AA$7:AA4704,"somma",Z$7:Z4704)-SUMIF(AC$7:AC4703,"totale",AB$7:AB4703),0)</f>
        <v>0</v>
      </c>
      <c r="AC4704" s="134"/>
      <c r="AD4704" s="194">
        <f t="shared" si="308"/>
        <v>0</v>
      </c>
      <c r="AE4704" s="124" t="str">
        <f t="shared" si="307"/>
        <v/>
      </c>
      <c r="AF4704" s="195" t="str">
        <f t="shared" si="309"/>
        <v/>
      </c>
      <c r="AG4704" s="194" t="str">
        <f t="shared" si="310"/>
        <v/>
      </c>
      <c r="AH4704" s="194">
        <f>IF(AG4704="",0,IF(ISERROR(VLOOKUP(AG4704,AG$7:AG4703,1,FALSE)),1,0))</f>
        <v>0</v>
      </c>
      <c r="AI4704" s="194"/>
    </row>
    <row r="4705" spans="1:35" ht="16.5" customHeight="1">
      <c r="A4705" s="1"/>
      <c r="B4705" s="1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/>
      <c r="U4705" s="175">
        <f>IF(AND($X$5012&lt;&gt;" ",$X$5012&lt;&gt;0),IF(X4705=$X$5012,1+COUNTIF(U$7:U4704,"&gt;0"),0),0)</f>
        <v>0</v>
      </c>
      <c r="V4705" s="178" t="s">
        <v>4894</v>
      </c>
      <c r="W4705" s="130"/>
      <c r="X4705" s="131"/>
      <c r="Y4705" s="131"/>
      <c r="Z4705" s="206"/>
      <c r="AA4705" s="134"/>
      <c r="AB4705" s="174">
        <f>IF(AC4705="totale",SUMIF(AA$7:AA4705,"somma",Z$7:Z4705)-SUMIF(AC$7:AC4704,"totale",AB$7:AB4704),0)</f>
        <v>0</v>
      </c>
      <c r="AC4705" s="134"/>
      <c r="AD4705" s="194">
        <f t="shared" si="308"/>
        <v>0</v>
      </c>
      <c r="AE4705" s="124" t="str">
        <f t="shared" si="307"/>
        <v/>
      </c>
      <c r="AF4705" s="195" t="str">
        <f t="shared" si="309"/>
        <v/>
      </c>
      <c r="AG4705" s="194" t="str">
        <f t="shared" si="310"/>
        <v/>
      </c>
      <c r="AH4705" s="194">
        <f>IF(AG4705="",0,IF(ISERROR(VLOOKUP(AG4705,AG$7:AG4704,1,FALSE)),1,0))</f>
        <v>0</v>
      </c>
      <c r="AI4705" s="194"/>
    </row>
    <row r="4706" spans="1:35" ht="16.5" customHeight="1">
      <c r="A4706" s="1"/>
      <c r="B4706" s="1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R4706" s="1"/>
      <c r="S4706" s="1"/>
      <c r="T4706" s="1"/>
      <c r="U4706" s="175">
        <f>IF(AND($X$5012&lt;&gt;" ",$X$5012&lt;&gt;0),IF(X4706=$X$5012,1+COUNTIF(U$7:U4705,"&gt;0"),0),0)</f>
        <v>0</v>
      </c>
      <c r="V4706" s="178" t="s">
        <v>4895</v>
      </c>
      <c r="W4706" s="130"/>
      <c r="X4706" s="131"/>
      <c r="Y4706" s="131"/>
      <c r="Z4706" s="206"/>
      <c r="AA4706" s="134"/>
      <c r="AB4706" s="174">
        <f>IF(AC4706="totale",SUMIF(AA$7:AA4706,"somma",Z$7:Z4706)-SUMIF(AC$7:AC4705,"totale",AB$7:AB4705),0)</f>
        <v>0</v>
      </c>
      <c r="AC4706" s="134"/>
      <c r="AD4706" s="194">
        <f t="shared" si="308"/>
        <v>0</v>
      </c>
      <c r="AE4706" s="124" t="str">
        <f t="shared" si="307"/>
        <v/>
      </c>
      <c r="AF4706" s="195" t="str">
        <f t="shared" si="309"/>
        <v/>
      </c>
      <c r="AG4706" s="194" t="str">
        <f t="shared" si="310"/>
        <v/>
      </c>
      <c r="AH4706" s="194">
        <f>IF(AG4706="",0,IF(ISERROR(VLOOKUP(AG4706,AG$7:AG4705,1,FALSE)),1,0))</f>
        <v>0</v>
      </c>
      <c r="AI4706" s="194"/>
    </row>
    <row r="4707" spans="1:35" ht="16.5" customHeight="1">
      <c r="A4707" s="1"/>
      <c r="B4707" s="1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R4707" s="1"/>
      <c r="S4707" s="1"/>
      <c r="T4707" s="1"/>
      <c r="U4707" s="175">
        <f>IF(AND($X$5012&lt;&gt;" ",$X$5012&lt;&gt;0),IF(X4707=$X$5012,1+COUNTIF(U$7:U4706,"&gt;0"),0),0)</f>
        <v>0</v>
      </c>
      <c r="V4707" s="178" t="s">
        <v>4896</v>
      </c>
      <c r="W4707" s="130"/>
      <c r="X4707" s="131"/>
      <c r="Y4707" s="131"/>
      <c r="Z4707" s="206"/>
      <c r="AA4707" s="134"/>
      <c r="AB4707" s="174">
        <f>IF(AC4707="totale",SUMIF(AA$7:AA4707,"somma",Z$7:Z4707)-SUMIF(AC$7:AC4706,"totale",AB$7:AB4706),0)</f>
        <v>0</v>
      </c>
      <c r="AC4707" s="134"/>
      <c r="AD4707" s="194">
        <f t="shared" si="308"/>
        <v>0</v>
      </c>
      <c r="AE4707" s="124" t="str">
        <f t="shared" si="307"/>
        <v/>
      </c>
      <c r="AF4707" s="195" t="str">
        <f t="shared" si="309"/>
        <v/>
      </c>
      <c r="AG4707" s="194" t="str">
        <f t="shared" si="310"/>
        <v/>
      </c>
      <c r="AH4707" s="194">
        <f>IF(AG4707="",0,IF(ISERROR(VLOOKUP(AG4707,AG$7:AG4706,1,FALSE)),1,0))</f>
        <v>0</v>
      </c>
      <c r="AI4707" s="194"/>
    </row>
    <row r="4708" spans="1:35" ht="16.5" customHeight="1">
      <c r="A4708" s="1"/>
      <c r="B4708" s="1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R4708" s="1"/>
      <c r="S4708" s="1"/>
      <c r="T4708" s="1"/>
      <c r="U4708" s="175">
        <f>IF(AND($X$5012&lt;&gt;" ",$X$5012&lt;&gt;0),IF(X4708=$X$5012,1+COUNTIF(U$7:U4707,"&gt;0"),0),0)</f>
        <v>0</v>
      </c>
      <c r="V4708" s="178" t="s">
        <v>4897</v>
      </c>
      <c r="W4708" s="130"/>
      <c r="X4708" s="131"/>
      <c r="Y4708" s="131"/>
      <c r="Z4708" s="206"/>
      <c r="AA4708" s="134"/>
      <c r="AB4708" s="174">
        <f>IF(AC4708="totale",SUMIF(AA$7:AA4708,"somma",Z$7:Z4708)-SUMIF(AC$7:AC4707,"totale",AB$7:AB4707),0)</f>
        <v>0</v>
      </c>
      <c r="AC4708" s="134"/>
      <c r="AD4708" s="194">
        <f t="shared" si="308"/>
        <v>0</v>
      </c>
      <c r="AE4708" s="124" t="str">
        <f t="shared" si="307"/>
        <v/>
      </c>
      <c r="AF4708" s="195" t="str">
        <f t="shared" si="309"/>
        <v/>
      </c>
      <c r="AG4708" s="194" t="str">
        <f t="shared" si="310"/>
        <v/>
      </c>
      <c r="AH4708" s="194">
        <f>IF(AG4708="",0,IF(ISERROR(VLOOKUP(AG4708,AG$7:AG4707,1,FALSE)),1,0))</f>
        <v>0</v>
      </c>
      <c r="AI4708" s="194"/>
    </row>
    <row r="4709" spans="1:35" ht="16.5" customHeight="1">
      <c r="A4709" s="1"/>
      <c r="B4709" s="1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75">
        <f>IF(AND($X$5012&lt;&gt;" ",$X$5012&lt;&gt;0),IF(X4709=$X$5012,1+COUNTIF(U$7:U4708,"&gt;0"),0),0)</f>
        <v>0</v>
      </c>
      <c r="V4709" s="178" t="s">
        <v>4898</v>
      </c>
      <c r="W4709" s="130"/>
      <c r="X4709" s="131"/>
      <c r="Y4709" s="131"/>
      <c r="Z4709" s="206"/>
      <c r="AA4709" s="134"/>
      <c r="AB4709" s="174">
        <f>IF(AC4709="totale",SUMIF(AA$7:AA4709,"somma",Z$7:Z4709)-SUMIF(AC$7:AC4708,"totale",AB$7:AB4708),0)</f>
        <v>0</v>
      </c>
      <c r="AC4709" s="134"/>
      <c r="AD4709" s="194">
        <f t="shared" si="308"/>
        <v>0</v>
      </c>
      <c r="AE4709" s="124" t="str">
        <f t="shared" si="307"/>
        <v/>
      </c>
      <c r="AF4709" s="195" t="str">
        <f t="shared" si="309"/>
        <v/>
      </c>
      <c r="AG4709" s="194" t="str">
        <f t="shared" si="310"/>
        <v/>
      </c>
      <c r="AH4709" s="194">
        <f>IF(AG4709="",0,IF(ISERROR(VLOOKUP(AG4709,AG$7:AG4708,1,FALSE)),1,0))</f>
        <v>0</v>
      </c>
      <c r="AI4709" s="194"/>
    </row>
    <row r="4710" spans="1:35" ht="16.5" customHeight="1">
      <c r="A4710" s="1"/>
      <c r="B4710" s="1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1"/>
      <c r="S4710" s="1"/>
      <c r="T4710" s="1"/>
      <c r="U4710" s="175">
        <f>IF(AND($X$5012&lt;&gt;" ",$X$5012&lt;&gt;0),IF(X4710=$X$5012,1+COUNTIF(U$7:U4709,"&gt;0"),0),0)</f>
        <v>0</v>
      </c>
      <c r="V4710" s="178" t="s">
        <v>4899</v>
      </c>
      <c r="W4710" s="130"/>
      <c r="X4710" s="131"/>
      <c r="Y4710" s="131"/>
      <c r="Z4710" s="206"/>
      <c r="AA4710" s="134"/>
      <c r="AB4710" s="174">
        <f>IF(AC4710="totale",SUMIF(AA$7:AA4710,"somma",Z$7:Z4710)-SUMIF(AC$7:AC4709,"totale",AB$7:AB4709),0)</f>
        <v>0</v>
      </c>
      <c r="AC4710" s="134"/>
      <c r="AD4710" s="194">
        <f t="shared" si="308"/>
        <v>0</v>
      </c>
      <c r="AE4710" s="124" t="str">
        <f t="shared" si="307"/>
        <v/>
      </c>
      <c r="AF4710" s="195" t="str">
        <f t="shared" si="309"/>
        <v/>
      </c>
      <c r="AG4710" s="194" t="str">
        <f t="shared" si="310"/>
        <v/>
      </c>
      <c r="AH4710" s="194">
        <f>IF(AG4710="",0,IF(ISERROR(VLOOKUP(AG4710,AG$7:AG4709,1,FALSE)),1,0))</f>
        <v>0</v>
      </c>
      <c r="AI4710" s="194"/>
    </row>
    <row r="4711" spans="1:35" ht="16.5" customHeight="1">
      <c r="A4711" s="1"/>
      <c r="B4711" s="1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75">
        <f>IF(AND($X$5012&lt;&gt;" ",$X$5012&lt;&gt;0),IF(X4711=$X$5012,1+COUNTIF(U$7:U4710,"&gt;0"),0),0)</f>
        <v>0</v>
      </c>
      <c r="V4711" s="178" t="s">
        <v>4900</v>
      </c>
      <c r="W4711" s="130"/>
      <c r="X4711" s="131"/>
      <c r="Y4711" s="131"/>
      <c r="Z4711" s="206"/>
      <c r="AA4711" s="134"/>
      <c r="AB4711" s="174">
        <f>IF(AC4711="totale",SUMIF(AA$7:AA4711,"somma",Z$7:Z4711)-SUMIF(AC$7:AC4710,"totale",AB$7:AB4710),0)</f>
        <v>0</v>
      </c>
      <c r="AC4711" s="134"/>
      <c r="AD4711" s="194">
        <f t="shared" si="308"/>
        <v>0</v>
      </c>
      <c r="AE4711" s="124" t="str">
        <f t="shared" si="307"/>
        <v/>
      </c>
      <c r="AF4711" s="195" t="str">
        <f t="shared" si="309"/>
        <v/>
      </c>
      <c r="AG4711" s="194" t="str">
        <f t="shared" si="310"/>
        <v/>
      </c>
      <c r="AH4711" s="194">
        <f>IF(AG4711="",0,IF(ISERROR(VLOOKUP(AG4711,AG$7:AG4710,1,FALSE)),1,0))</f>
        <v>0</v>
      </c>
      <c r="AI4711" s="194"/>
    </row>
    <row r="4712" spans="1:35" ht="16.5" customHeight="1">
      <c r="A4712" s="1"/>
      <c r="B4712" s="1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  <c r="Q4712" s="1"/>
      <c r="R4712" s="1"/>
      <c r="S4712" s="1"/>
      <c r="T4712" s="1"/>
      <c r="U4712" s="175">
        <f>IF(AND($X$5012&lt;&gt;" ",$X$5012&lt;&gt;0),IF(X4712=$X$5012,1+COUNTIF(U$7:U4711,"&gt;0"),0),0)</f>
        <v>0</v>
      </c>
      <c r="V4712" s="178" t="s">
        <v>4901</v>
      </c>
      <c r="W4712" s="130"/>
      <c r="X4712" s="131"/>
      <c r="Y4712" s="131"/>
      <c r="Z4712" s="206"/>
      <c r="AA4712" s="134"/>
      <c r="AB4712" s="174">
        <f>IF(AC4712="totale",SUMIF(AA$7:AA4712,"somma",Z$7:Z4712)-SUMIF(AC$7:AC4711,"totale",AB$7:AB4711),0)</f>
        <v>0</v>
      </c>
      <c r="AC4712" s="134"/>
      <c r="AD4712" s="194">
        <f t="shared" si="308"/>
        <v>0</v>
      </c>
      <c r="AE4712" s="124" t="str">
        <f t="shared" si="307"/>
        <v/>
      </c>
      <c r="AF4712" s="195" t="str">
        <f t="shared" si="309"/>
        <v/>
      </c>
      <c r="AG4712" s="194" t="str">
        <f t="shared" si="310"/>
        <v/>
      </c>
      <c r="AH4712" s="194">
        <f>IF(AG4712="",0,IF(ISERROR(VLOOKUP(AG4712,AG$7:AG4711,1,FALSE)),1,0))</f>
        <v>0</v>
      </c>
      <c r="AI4712" s="194"/>
    </row>
    <row r="4713" spans="1:35" ht="16.5" customHeight="1">
      <c r="A4713" s="1"/>
      <c r="B4713" s="1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  <c r="R4713" s="1"/>
      <c r="S4713" s="1"/>
      <c r="T4713" s="1"/>
      <c r="U4713" s="175">
        <f>IF(AND($X$5012&lt;&gt;" ",$X$5012&lt;&gt;0),IF(X4713=$X$5012,1+COUNTIF(U$7:U4712,"&gt;0"),0),0)</f>
        <v>0</v>
      </c>
      <c r="V4713" s="178" t="s">
        <v>4902</v>
      </c>
      <c r="W4713" s="130"/>
      <c r="X4713" s="131"/>
      <c r="Y4713" s="131"/>
      <c r="Z4713" s="206"/>
      <c r="AA4713" s="134"/>
      <c r="AB4713" s="174">
        <f>IF(AC4713="totale",SUMIF(AA$7:AA4713,"somma",Z$7:Z4713)-SUMIF(AC$7:AC4712,"totale",AB$7:AB4712),0)</f>
        <v>0</v>
      </c>
      <c r="AC4713" s="134"/>
      <c r="AD4713" s="194">
        <f t="shared" si="308"/>
        <v>0</v>
      </c>
      <c r="AE4713" s="124" t="str">
        <f t="shared" si="307"/>
        <v/>
      </c>
      <c r="AF4713" s="195" t="str">
        <f t="shared" si="309"/>
        <v/>
      </c>
      <c r="AG4713" s="194" t="str">
        <f t="shared" si="310"/>
        <v/>
      </c>
      <c r="AH4713" s="194">
        <f>IF(AG4713="",0,IF(ISERROR(VLOOKUP(AG4713,AG$7:AG4712,1,FALSE)),1,0))</f>
        <v>0</v>
      </c>
      <c r="AI4713" s="194"/>
    </row>
    <row r="4714" spans="1:35" ht="16.5" customHeight="1">
      <c r="A4714" s="1"/>
      <c r="B4714" s="1"/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  <c r="Q4714" s="1"/>
      <c r="R4714" s="1"/>
      <c r="S4714" s="1"/>
      <c r="T4714" s="1"/>
      <c r="U4714" s="175">
        <f>IF(AND($X$5012&lt;&gt;" ",$X$5012&lt;&gt;0),IF(X4714=$X$5012,1+COUNTIF(U$7:U4713,"&gt;0"),0),0)</f>
        <v>0</v>
      </c>
      <c r="V4714" s="178" t="s">
        <v>4903</v>
      </c>
      <c r="W4714" s="130"/>
      <c r="X4714" s="131"/>
      <c r="Y4714" s="131"/>
      <c r="Z4714" s="206"/>
      <c r="AA4714" s="134"/>
      <c r="AB4714" s="174">
        <f>IF(AC4714="totale",SUMIF(AA$7:AA4714,"somma",Z$7:Z4714)-SUMIF(AC$7:AC4713,"totale",AB$7:AB4713),0)</f>
        <v>0</v>
      </c>
      <c r="AC4714" s="134"/>
      <c r="AD4714" s="194">
        <f t="shared" si="308"/>
        <v>0</v>
      </c>
      <c r="AE4714" s="124" t="str">
        <f t="shared" si="307"/>
        <v/>
      </c>
      <c r="AF4714" s="195" t="str">
        <f t="shared" si="309"/>
        <v/>
      </c>
      <c r="AG4714" s="194" t="str">
        <f t="shared" si="310"/>
        <v/>
      </c>
      <c r="AH4714" s="194">
        <f>IF(AG4714="",0,IF(ISERROR(VLOOKUP(AG4714,AG$7:AG4713,1,FALSE)),1,0))</f>
        <v>0</v>
      </c>
      <c r="AI4714" s="194"/>
    </row>
    <row r="4715" spans="1:35" ht="16.5" customHeight="1">
      <c r="A4715" s="1"/>
      <c r="B4715" s="1"/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75">
        <f>IF(AND($X$5012&lt;&gt;" ",$X$5012&lt;&gt;0),IF(X4715=$X$5012,1+COUNTIF(U$7:U4714,"&gt;0"),0),0)</f>
        <v>0</v>
      </c>
      <c r="V4715" s="178" t="s">
        <v>4904</v>
      </c>
      <c r="W4715" s="130"/>
      <c r="X4715" s="131"/>
      <c r="Y4715" s="131"/>
      <c r="Z4715" s="206"/>
      <c r="AA4715" s="134"/>
      <c r="AB4715" s="174">
        <f>IF(AC4715="totale",SUMIF(AA$7:AA4715,"somma",Z$7:Z4715)-SUMIF(AC$7:AC4714,"totale",AB$7:AB4714),0)</f>
        <v>0</v>
      </c>
      <c r="AC4715" s="134"/>
      <c r="AD4715" s="194">
        <f t="shared" si="308"/>
        <v>0</v>
      </c>
      <c r="AE4715" s="124" t="str">
        <f t="shared" si="307"/>
        <v/>
      </c>
      <c r="AF4715" s="195" t="str">
        <f t="shared" si="309"/>
        <v/>
      </c>
      <c r="AG4715" s="194" t="str">
        <f t="shared" si="310"/>
        <v/>
      </c>
      <c r="AH4715" s="194">
        <f>IF(AG4715="",0,IF(ISERROR(VLOOKUP(AG4715,AG$7:AG4714,1,FALSE)),1,0))</f>
        <v>0</v>
      </c>
      <c r="AI4715" s="194"/>
    </row>
    <row r="4716" spans="1:35" ht="16.5" customHeight="1">
      <c r="A4716" s="1"/>
      <c r="B4716" s="1"/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75">
        <f>IF(AND($X$5012&lt;&gt;" ",$X$5012&lt;&gt;0),IF(X4716=$X$5012,1+COUNTIF(U$7:U4715,"&gt;0"),0),0)</f>
        <v>0</v>
      </c>
      <c r="V4716" s="178" t="s">
        <v>4905</v>
      </c>
      <c r="W4716" s="130"/>
      <c r="X4716" s="131"/>
      <c r="Y4716" s="131"/>
      <c r="Z4716" s="206"/>
      <c r="AA4716" s="134"/>
      <c r="AB4716" s="174">
        <f>IF(AC4716="totale",SUMIF(AA$7:AA4716,"somma",Z$7:Z4716)-SUMIF(AC$7:AC4715,"totale",AB$7:AB4715),0)</f>
        <v>0</v>
      </c>
      <c r="AC4716" s="134"/>
      <c r="AD4716" s="194">
        <f t="shared" si="308"/>
        <v>0</v>
      </c>
      <c r="AE4716" s="124" t="str">
        <f t="shared" si="307"/>
        <v/>
      </c>
      <c r="AF4716" s="195" t="str">
        <f t="shared" si="309"/>
        <v/>
      </c>
      <c r="AG4716" s="194" t="str">
        <f t="shared" si="310"/>
        <v/>
      </c>
      <c r="AH4716" s="194">
        <f>IF(AG4716="",0,IF(ISERROR(VLOOKUP(AG4716,AG$7:AG4715,1,FALSE)),1,0))</f>
        <v>0</v>
      </c>
      <c r="AI4716" s="194"/>
    </row>
    <row r="4717" spans="1:35" ht="16.5" customHeight="1">
      <c r="A4717" s="1"/>
      <c r="B4717" s="1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1"/>
      <c r="S4717" s="1"/>
      <c r="T4717" s="1"/>
      <c r="U4717" s="175">
        <f>IF(AND($X$5012&lt;&gt;" ",$X$5012&lt;&gt;0),IF(X4717=$X$5012,1+COUNTIF(U$7:U4716,"&gt;0"),0),0)</f>
        <v>0</v>
      </c>
      <c r="V4717" s="178" t="s">
        <v>4906</v>
      </c>
      <c r="W4717" s="130"/>
      <c r="X4717" s="131"/>
      <c r="Y4717" s="131"/>
      <c r="Z4717" s="206"/>
      <c r="AA4717" s="134"/>
      <c r="AB4717" s="174">
        <f>IF(AC4717="totale",SUMIF(AA$7:AA4717,"somma",Z$7:Z4717)-SUMIF(AC$7:AC4716,"totale",AB$7:AB4716),0)</f>
        <v>0</v>
      </c>
      <c r="AC4717" s="134"/>
      <c r="AD4717" s="194">
        <f t="shared" si="308"/>
        <v>0</v>
      </c>
      <c r="AE4717" s="124" t="str">
        <f t="shared" si="307"/>
        <v/>
      </c>
      <c r="AF4717" s="195" t="str">
        <f t="shared" si="309"/>
        <v/>
      </c>
      <c r="AG4717" s="194" t="str">
        <f t="shared" si="310"/>
        <v/>
      </c>
      <c r="AH4717" s="194">
        <f>IF(AG4717="",0,IF(ISERROR(VLOOKUP(AG4717,AG$7:AG4716,1,FALSE)),1,0))</f>
        <v>0</v>
      </c>
      <c r="AI4717" s="194"/>
    </row>
    <row r="4718" spans="1:35" ht="16.5" customHeight="1">
      <c r="A4718" s="1"/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75">
        <f>IF(AND($X$5012&lt;&gt;" ",$X$5012&lt;&gt;0),IF(X4718=$X$5012,1+COUNTIF(U$7:U4717,"&gt;0"),0),0)</f>
        <v>0</v>
      </c>
      <c r="V4718" s="178" t="s">
        <v>4907</v>
      </c>
      <c r="W4718" s="130"/>
      <c r="X4718" s="131"/>
      <c r="Y4718" s="131"/>
      <c r="Z4718" s="206"/>
      <c r="AA4718" s="134"/>
      <c r="AB4718" s="174">
        <f>IF(AC4718="totale",SUMIF(AA$7:AA4718,"somma",Z$7:Z4718)-SUMIF(AC$7:AC4717,"totale",AB$7:AB4717),0)</f>
        <v>0</v>
      </c>
      <c r="AC4718" s="134"/>
      <c r="AD4718" s="194">
        <f t="shared" si="308"/>
        <v>0</v>
      </c>
      <c r="AE4718" s="124" t="str">
        <f t="shared" si="307"/>
        <v/>
      </c>
      <c r="AF4718" s="195" t="str">
        <f t="shared" si="309"/>
        <v/>
      </c>
      <c r="AG4718" s="194" t="str">
        <f t="shared" si="310"/>
        <v/>
      </c>
      <c r="AH4718" s="194">
        <f>IF(AG4718="",0,IF(ISERROR(VLOOKUP(AG4718,AG$7:AG4717,1,FALSE)),1,0))</f>
        <v>0</v>
      </c>
      <c r="AI4718" s="194"/>
    </row>
    <row r="4719" spans="1:35" ht="16.5" customHeight="1">
      <c r="A4719" s="1"/>
      <c r="B4719" s="1"/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75">
        <f>IF(AND($X$5012&lt;&gt;" ",$X$5012&lt;&gt;0),IF(X4719=$X$5012,1+COUNTIF(U$7:U4718,"&gt;0"),0),0)</f>
        <v>0</v>
      </c>
      <c r="V4719" s="178" t="s">
        <v>4908</v>
      </c>
      <c r="W4719" s="130"/>
      <c r="X4719" s="131"/>
      <c r="Y4719" s="131"/>
      <c r="Z4719" s="206"/>
      <c r="AA4719" s="134"/>
      <c r="AB4719" s="174">
        <f>IF(AC4719="totale",SUMIF(AA$7:AA4719,"somma",Z$7:Z4719)-SUMIF(AC$7:AC4718,"totale",AB$7:AB4718),0)</f>
        <v>0</v>
      </c>
      <c r="AC4719" s="134"/>
      <c r="AD4719" s="194">
        <f t="shared" si="308"/>
        <v>0</v>
      </c>
      <c r="AE4719" s="124" t="str">
        <f t="shared" si="307"/>
        <v/>
      </c>
      <c r="AF4719" s="195" t="str">
        <f t="shared" si="309"/>
        <v/>
      </c>
      <c r="AG4719" s="194" t="str">
        <f t="shared" si="310"/>
        <v/>
      </c>
      <c r="AH4719" s="194">
        <f>IF(AG4719="",0,IF(ISERROR(VLOOKUP(AG4719,AG$7:AG4718,1,FALSE)),1,0))</f>
        <v>0</v>
      </c>
      <c r="AI4719" s="194"/>
    </row>
    <row r="4720" spans="1:35" ht="16.5" customHeight="1">
      <c r="A4720" s="1"/>
      <c r="B4720" s="1"/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75">
        <f>IF(AND($X$5012&lt;&gt;" ",$X$5012&lt;&gt;0),IF(X4720=$X$5012,1+COUNTIF(U$7:U4719,"&gt;0"),0),0)</f>
        <v>0</v>
      </c>
      <c r="V4720" s="178" t="s">
        <v>4909</v>
      </c>
      <c r="W4720" s="130"/>
      <c r="X4720" s="131"/>
      <c r="Y4720" s="131"/>
      <c r="Z4720" s="206"/>
      <c r="AA4720" s="134"/>
      <c r="AB4720" s="174">
        <f>IF(AC4720="totale",SUMIF(AA$7:AA4720,"somma",Z$7:Z4720)-SUMIF(AC$7:AC4719,"totale",AB$7:AB4719),0)</f>
        <v>0</v>
      </c>
      <c r="AC4720" s="134"/>
      <c r="AD4720" s="194">
        <f t="shared" si="308"/>
        <v>0</v>
      </c>
      <c r="AE4720" s="124" t="str">
        <f t="shared" si="307"/>
        <v/>
      </c>
      <c r="AF4720" s="195" t="str">
        <f t="shared" si="309"/>
        <v/>
      </c>
      <c r="AG4720" s="194" t="str">
        <f t="shared" si="310"/>
        <v/>
      </c>
      <c r="AH4720" s="194">
        <f>IF(AG4720="",0,IF(ISERROR(VLOOKUP(AG4720,AG$7:AG4719,1,FALSE)),1,0))</f>
        <v>0</v>
      </c>
      <c r="AI4720" s="194"/>
    </row>
    <row r="4721" spans="1:35" ht="16.5" customHeight="1">
      <c r="A4721" s="1"/>
      <c r="B4721" s="1"/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1"/>
      <c r="S4721" s="1"/>
      <c r="T4721" s="1"/>
      <c r="U4721" s="175">
        <f>IF(AND($X$5012&lt;&gt;" ",$X$5012&lt;&gt;0),IF(X4721=$X$5012,1+COUNTIF(U$7:U4720,"&gt;0"),0),0)</f>
        <v>0</v>
      </c>
      <c r="V4721" s="178" t="s">
        <v>4910</v>
      </c>
      <c r="W4721" s="130"/>
      <c r="X4721" s="131"/>
      <c r="Y4721" s="131"/>
      <c r="Z4721" s="206"/>
      <c r="AA4721" s="134"/>
      <c r="AB4721" s="174">
        <f>IF(AC4721="totale",SUMIF(AA$7:AA4721,"somma",Z$7:Z4721)-SUMIF(AC$7:AC4720,"totale",AB$7:AB4720),0)</f>
        <v>0</v>
      </c>
      <c r="AC4721" s="134"/>
      <c r="AD4721" s="194">
        <f t="shared" si="308"/>
        <v>0</v>
      </c>
      <c r="AE4721" s="124" t="str">
        <f t="shared" si="307"/>
        <v/>
      </c>
      <c r="AF4721" s="195" t="str">
        <f t="shared" si="309"/>
        <v/>
      </c>
      <c r="AG4721" s="194" t="str">
        <f t="shared" si="310"/>
        <v/>
      </c>
      <c r="AH4721" s="194">
        <f>IF(AG4721="",0,IF(ISERROR(VLOOKUP(AG4721,AG$7:AG4720,1,FALSE)),1,0))</f>
        <v>0</v>
      </c>
      <c r="AI4721" s="194"/>
    </row>
    <row r="4722" spans="1:35" ht="16.5" customHeight="1">
      <c r="A4722" s="1"/>
      <c r="B4722" s="1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75">
        <f>IF(AND($X$5012&lt;&gt;" ",$X$5012&lt;&gt;0),IF(X4722=$X$5012,1+COUNTIF(U$7:U4721,"&gt;0"),0),0)</f>
        <v>0</v>
      </c>
      <c r="V4722" s="178" t="s">
        <v>4911</v>
      </c>
      <c r="W4722" s="130"/>
      <c r="X4722" s="131"/>
      <c r="Y4722" s="131"/>
      <c r="Z4722" s="206"/>
      <c r="AA4722" s="134"/>
      <c r="AB4722" s="174">
        <f>IF(AC4722="totale",SUMIF(AA$7:AA4722,"somma",Z$7:Z4722)-SUMIF(AC$7:AC4721,"totale",AB$7:AB4721),0)</f>
        <v>0</v>
      </c>
      <c r="AC4722" s="134"/>
      <c r="AD4722" s="194">
        <f t="shared" si="308"/>
        <v>0</v>
      </c>
      <c r="AE4722" s="124" t="str">
        <f t="shared" si="307"/>
        <v/>
      </c>
      <c r="AF4722" s="195" t="str">
        <f t="shared" si="309"/>
        <v/>
      </c>
      <c r="AG4722" s="194" t="str">
        <f t="shared" si="310"/>
        <v/>
      </c>
      <c r="AH4722" s="194">
        <f>IF(AG4722="",0,IF(ISERROR(VLOOKUP(AG4722,AG$7:AG4721,1,FALSE)),1,0))</f>
        <v>0</v>
      </c>
      <c r="AI4722" s="194"/>
    </row>
    <row r="4723" spans="1:35" ht="16.5" customHeight="1">
      <c r="A4723" s="1"/>
      <c r="B4723" s="1"/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75">
        <f>IF(AND($X$5012&lt;&gt;" ",$X$5012&lt;&gt;0),IF(X4723=$X$5012,1+COUNTIF(U$7:U4722,"&gt;0"),0),0)</f>
        <v>0</v>
      </c>
      <c r="V4723" s="178" t="s">
        <v>4912</v>
      </c>
      <c r="W4723" s="130"/>
      <c r="X4723" s="131"/>
      <c r="Y4723" s="131"/>
      <c r="Z4723" s="206"/>
      <c r="AA4723" s="134"/>
      <c r="AB4723" s="174">
        <f>IF(AC4723="totale",SUMIF(AA$7:AA4723,"somma",Z$7:Z4723)-SUMIF(AC$7:AC4722,"totale",AB$7:AB4722),0)</f>
        <v>0</v>
      </c>
      <c r="AC4723" s="134"/>
      <c r="AD4723" s="194">
        <f t="shared" si="308"/>
        <v>0</v>
      </c>
      <c r="AE4723" s="124" t="str">
        <f t="shared" si="307"/>
        <v/>
      </c>
      <c r="AF4723" s="195" t="str">
        <f t="shared" si="309"/>
        <v/>
      </c>
      <c r="AG4723" s="194" t="str">
        <f t="shared" si="310"/>
        <v/>
      </c>
      <c r="AH4723" s="194">
        <f>IF(AG4723="",0,IF(ISERROR(VLOOKUP(AG4723,AG$7:AG4722,1,FALSE)),1,0))</f>
        <v>0</v>
      </c>
      <c r="AI4723" s="194"/>
    </row>
    <row r="4724" spans="1:35" ht="16.5" customHeight="1">
      <c r="A4724" s="1"/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75">
        <f>IF(AND($X$5012&lt;&gt;" ",$X$5012&lt;&gt;0),IF(X4724=$X$5012,1+COUNTIF(U$7:U4723,"&gt;0"),0),0)</f>
        <v>0</v>
      </c>
      <c r="V4724" s="178" t="s">
        <v>4913</v>
      </c>
      <c r="W4724" s="130"/>
      <c r="X4724" s="131"/>
      <c r="Y4724" s="131"/>
      <c r="Z4724" s="206"/>
      <c r="AA4724" s="134"/>
      <c r="AB4724" s="174">
        <f>IF(AC4724="totale",SUMIF(AA$7:AA4724,"somma",Z$7:Z4724)-SUMIF(AC$7:AC4723,"totale",AB$7:AB4723),0)</f>
        <v>0</v>
      </c>
      <c r="AC4724" s="134"/>
      <c r="AD4724" s="194">
        <f t="shared" si="308"/>
        <v>0</v>
      </c>
      <c r="AE4724" s="124" t="str">
        <f t="shared" si="307"/>
        <v/>
      </c>
      <c r="AF4724" s="195" t="str">
        <f t="shared" si="309"/>
        <v/>
      </c>
      <c r="AG4724" s="194" t="str">
        <f t="shared" si="310"/>
        <v/>
      </c>
      <c r="AH4724" s="194">
        <f>IF(AG4724="",0,IF(ISERROR(VLOOKUP(AG4724,AG$7:AG4723,1,FALSE)),1,0))</f>
        <v>0</v>
      </c>
      <c r="AI4724" s="194"/>
    </row>
    <row r="4725" spans="1:35" ht="16.5" customHeight="1">
      <c r="A4725" s="1"/>
      <c r="B4725" s="1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75">
        <f>IF(AND($X$5012&lt;&gt;" ",$X$5012&lt;&gt;0),IF(X4725=$X$5012,1+COUNTIF(U$7:U4724,"&gt;0"),0),0)</f>
        <v>0</v>
      </c>
      <c r="V4725" s="178" t="s">
        <v>4914</v>
      </c>
      <c r="W4725" s="130"/>
      <c r="X4725" s="131"/>
      <c r="Y4725" s="131"/>
      <c r="Z4725" s="206"/>
      <c r="AA4725" s="134"/>
      <c r="AB4725" s="174">
        <f>IF(AC4725="totale",SUMIF(AA$7:AA4725,"somma",Z$7:Z4725)-SUMIF(AC$7:AC4724,"totale",AB$7:AB4724),0)</f>
        <v>0</v>
      </c>
      <c r="AC4725" s="134"/>
      <c r="AD4725" s="194">
        <f t="shared" si="308"/>
        <v>0</v>
      </c>
      <c r="AE4725" s="124" t="str">
        <f t="shared" si="307"/>
        <v/>
      </c>
      <c r="AF4725" s="195" t="str">
        <f t="shared" si="309"/>
        <v/>
      </c>
      <c r="AG4725" s="194" t="str">
        <f t="shared" si="310"/>
        <v/>
      </c>
      <c r="AH4725" s="194">
        <f>IF(AG4725="",0,IF(ISERROR(VLOOKUP(AG4725,AG$7:AG4724,1,FALSE)),1,0))</f>
        <v>0</v>
      </c>
      <c r="AI4725" s="194"/>
    </row>
    <row r="4726" spans="1:35" ht="16.5" customHeight="1">
      <c r="A4726" s="1"/>
      <c r="B4726" s="1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75">
        <f>IF(AND($X$5012&lt;&gt;" ",$X$5012&lt;&gt;0),IF(X4726=$X$5012,1+COUNTIF(U$7:U4725,"&gt;0"),0),0)</f>
        <v>0</v>
      </c>
      <c r="V4726" s="178" t="s">
        <v>4915</v>
      </c>
      <c r="W4726" s="130"/>
      <c r="X4726" s="131"/>
      <c r="Y4726" s="131"/>
      <c r="Z4726" s="206"/>
      <c r="AA4726" s="134"/>
      <c r="AB4726" s="174">
        <f>IF(AC4726="totale",SUMIF(AA$7:AA4726,"somma",Z$7:Z4726)-SUMIF(AC$7:AC4725,"totale",AB$7:AB4725),0)</f>
        <v>0</v>
      </c>
      <c r="AC4726" s="134"/>
      <c r="AD4726" s="194">
        <f t="shared" si="308"/>
        <v>0</v>
      </c>
      <c r="AE4726" s="124" t="str">
        <f t="shared" si="307"/>
        <v/>
      </c>
      <c r="AF4726" s="195" t="str">
        <f t="shared" si="309"/>
        <v/>
      </c>
      <c r="AG4726" s="194" t="str">
        <f t="shared" si="310"/>
        <v/>
      </c>
      <c r="AH4726" s="194">
        <f>IF(AG4726="",0,IF(ISERROR(VLOOKUP(AG4726,AG$7:AG4725,1,FALSE)),1,0))</f>
        <v>0</v>
      </c>
      <c r="AI4726" s="194"/>
    </row>
    <row r="4727" spans="1:35" ht="16.5" customHeight="1">
      <c r="A4727" s="1"/>
      <c r="B4727" s="1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75">
        <f>IF(AND($X$5012&lt;&gt;" ",$X$5012&lt;&gt;0),IF(X4727=$X$5012,1+COUNTIF(U$7:U4726,"&gt;0"),0),0)</f>
        <v>0</v>
      </c>
      <c r="V4727" s="178" t="s">
        <v>4916</v>
      </c>
      <c r="W4727" s="130"/>
      <c r="X4727" s="131"/>
      <c r="Y4727" s="131"/>
      <c r="Z4727" s="206"/>
      <c r="AA4727" s="134"/>
      <c r="AB4727" s="174">
        <f>IF(AC4727="totale",SUMIF(AA$7:AA4727,"somma",Z$7:Z4727)-SUMIF(AC$7:AC4726,"totale",AB$7:AB4726),0)</f>
        <v>0</v>
      </c>
      <c r="AC4727" s="134"/>
      <c r="AD4727" s="194">
        <f t="shared" si="308"/>
        <v>0</v>
      </c>
      <c r="AE4727" s="124" t="str">
        <f t="shared" si="307"/>
        <v/>
      </c>
      <c r="AF4727" s="195" t="str">
        <f t="shared" si="309"/>
        <v/>
      </c>
      <c r="AG4727" s="194" t="str">
        <f t="shared" si="310"/>
        <v/>
      </c>
      <c r="AH4727" s="194">
        <f>IF(AG4727="",0,IF(ISERROR(VLOOKUP(AG4727,AG$7:AG4726,1,FALSE)),1,0))</f>
        <v>0</v>
      </c>
      <c r="AI4727" s="194"/>
    </row>
    <row r="4728" spans="1:35" ht="16.5" customHeight="1">
      <c r="A4728" s="1"/>
      <c r="B4728" s="1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75">
        <f>IF(AND($X$5012&lt;&gt;" ",$X$5012&lt;&gt;0),IF(X4728=$X$5012,1+COUNTIF(U$7:U4727,"&gt;0"),0),0)</f>
        <v>0</v>
      </c>
      <c r="V4728" s="178" t="s">
        <v>4917</v>
      </c>
      <c r="W4728" s="130"/>
      <c r="X4728" s="131"/>
      <c r="Y4728" s="131"/>
      <c r="Z4728" s="206"/>
      <c r="AA4728" s="134"/>
      <c r="AB4728" s="174">
        <f>IF(AC4728="totale",SUMIF(AA$7:AA4728,"somma",Z$7:Z4728)-SUMIF(AC$7:AC4727,"totale",AB$7:AB4727),0)</f>
        <v>0</v>
      </c>
      <c r="AC4728" s="134"/>
      <c r="AD4728" s="194">
        <f t="shared" si="308"/>
        <v>0</v>
      </c>
      <c r="AE4728" s="124" t="str">
        <f t="shared" si="307"/>
        <v/>
      </c>
      <c r="AF4728" s="195" t="str">
        <f t="shared" si="309"/>
        <v/>
      </c>
      <c r="AG4728" s="194" t="str">
        <f t="shared" si="310"/>
        <v/>
      </c>
      <c r="AH4728" s="194">
        <f>IF(AG4728="",0,IF(ISERROR(VLOOKUP(AG4728,AG$7:AG4727,1,FALSE)),1,0))</f>
        <v>0</v>
      </c>
      <c r="AI4728" s="194"/>
    </row>
    <row r="4729" spans="1:35" ht="16.5" customHeight="1">
      <c r="A4729" s="1"/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75">
        <f>IF(AND($X$5012&lt;&gt;" ",$X$5012&lt;&gt;0),IF(X4729=$X$5012,1+COUNTIF(U$7:U4728,"&gt;0"),0),0)</f>
        <v>0</v>
      </c>
      <c r="V4729" s="178" t="s">
        <v>4918</v>
      </c>
      <c r="W4729" s="130"/>
      <c r="X4729" s="131"/>
      <c r="Y4729" s="131"/>
      <c r="Z4729" s="206"/>
      <c r="AA4729" s="134"/>
      <c r="AB4729" s="174">
        <f>IF(AC4729="totale",SUMIF(AA$7:AA4729,"somma",Z$7:Z4729)-SUMIF(AC$7:AC4728,"totale",AB$7:AB4728),0)</f>
        <v>0</v>
      </c>
      <c r="AC4729" s="134"/>
      <c r="AD4729" s="194">
        <f t="shared" si="308"/>
        <v>0</v>
      </c>
      <c r="AE4729" s="124" t="str">
        <f t="shared" si="307"/>
        <v/>
      </c>
      <c r="AF4729" s="195" t="str">
        <f t="shared" si="309"/>
        <v/>
      </c>
      <c r="AG4729" s="194" t="str">
        <f t="shared" si="310"/>
        <v/>
      </c>
      <c r="AH4729" s="194">
        <f>IF(AG4729="",0,IF(ISERROR(VLOOKUP(AG4729,AG$7:AG4728,1,FALSE)),1,0))</f>
        <v>0</v>
      </c>
      <c r="AI4729" s="194"/>
    </row>
    <row r="4730" spans="1:35" ht="16.5" customHeight="1">
      <c r="A4730" s="1"/>
      <c r="B4730" s="1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75">
        <f>IF(AND($X$5012&lt;&gt;" ",$X$5012&lt;&gt;0),IF(X4730=$X$5012,1+COUNTIF(U$7:U4729,"&gt;0"),0),0)</f>
        <v>0</v>
      </c>
      <c r="V4730" s="178" t="s">
        <v>4919</v>
      </c>
      <c r="W4730" s="130"/>
      <c r="X4730" s="131"/>
      <c r="Y4730" s="131"/>
      <c r="Z4730" s="206"/>
      <c r="AA4730" s="134"/>
      <c r="AB4730" s="174">
        <f>IF(AC4730="totale",SUMIF(AA$7:AA4730,"somma",Z$7:Z4730)-SUMIF(AC$7:AC4729,"totale",AB$7:AB4729),0)</f>
        <v>0</v>
      </c>
      <c r="AC4730" s="134"/>
      <c r="AD4730" s="194">
        <f t="shared" si="308"/>
        <v>0</v>
      </c>
      <c r="AE4730" s="124" t="str">
        <f t="shared" si="307"/>
        <v/>
      </c>
      <c r="AF4730" s="195" t="str">
        <f t="shared" si="309"/>
        <v/>
      </c>
      <c r="AG4730" s="194" t="str">
        <f t="shared" si="310"/>
        <v/>
      </c>
      <c r="AH4730" s="194">
        <f>IF(AG4730="",0,IF(ISERROR(VLOOKUP(AG4730,AG$7:AG4729,1,FALSE)),1,0))</f>
        <v>0</v>
      </c>
      <c r="AI4730" s="194"/>
    </row>
    <row r="4731" spans="1:35" ht="16.5" customHeight="1">
      <c r="A4731" s="1"/>
      <c r="B4731" s="1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75">
        <f>IF(AND($X$5012&lt;&gt;" ",$X$5012&lt;&gt;0),IF(X4731=$X$5012,1+COUNTIF(U$7:U4730,"&gt;0"),0),0)</f>
        <v>0</v>
      </c>
      <c r="V4731" s="178" t="s">
        <v>4920</v>
      </c>
      <c r="W4731" s="130"/>
      <c r="X4731" s="131"/>
      <c r="Y4731" s="131"/>
      <c r="Z4731" s="206"/>
      <c r="AA4731" s="134"/>
      <c r="AB4731" s="174">
        <f>IF(AC4731="totale",SUMIF(AA$7:AA4731,"somma",Z$7:Z4731)-SUMIF(AC$7:AC4730,"totale",AB$7:AB4730),0)</f>
        <v>0</v>
      </c>
      <c r="AC4731" s="134"/>
      <c r="AD4731" s="194">
        <f t="shared" si="308"/>
        <v>0</v>
      </c>
      <c r="AE4731" s="124" t="str">
        <f t="shared" si="307"/>
        <v/>
      </c>
      <c r="AF4731" s="195" t="str">
        <f t="shared" si="309"/>
        <v/>
      </c>
      <c r="AG4731" s="194" t="str">
        <f t="shared" si="310"/>
        <v/>
      </c>
      <c r="AH4731" s="194">
        <f>IF(AG4731="",0,IF(ISERROR(VLOOKUP(AG4731,AG$7:AG4730,1,FALSE)),1,0))</f>
        <v>0</v>
      </c>
      <c r="AI4731" s="194"/>
    </row>
    <row r="4732" spans="1:35" ht="16.5" customHeight="1">
      <c r="A4732" s="1"/>
      <c r="B4732" s="1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75">
        <f>IF(AND($X$5012&lt;&gt;" ",$X$5012&lt;&gt;0),IF(X4732=$X$5012,1+COUNTIF(U$7:U4731,"&gt;0"),0),0)</f>
        <v>0</v>
      </c>
      <c r="V4732" s="178" t="s">
        <v>4921</v>
      </c>
      <c r="W4732" s="130"/>
      <c r="X4732" s="131"/>
      <c r="Y4732" s="131"/>
      <c r="Z4732" s="206"/>
      <c r="AA4732" s="134"/>
      <c r="AB4732" s="174">
        <f>IF(AC4732="totale",SUMIF(AA$7:AA4732,"somma",Z$7:Z4732)-SUMIF(AC$7:AC4731,"totale",AB$7:AB4731),0)</f>
        <v>0</v>
      </c>
      <c r="AC4732" s="134"/>
      <c r="AD4732" s="194">
        <f t="shared" si="308"/>
        <v>0</v>
      </c>
      <c r="AE4732" s="124" t="str">
        <f t="shared" si="307"/>
        <v/>
      </c>
      <c r="AF4732" s="195" t="str">
        <f t="shared" si="309"/>
        <v/>
      </c>
      <c r="AG4732" s="194" t="str">
        <f t="shared" si="310"/>
        <v/>
      </c>
      <c r="AH4732" s="194">
        <f>IF(AG4732="",0,IF(ISERROR(VLOOKUP(AG4732,AG$7:AG4731,1,FALSE)),1,0))</f>
        <v>0</v>
      </c>
      <c r="AI4732" s="194"/>
    </row>
    <row r="4733" spans="1:35" ht="16.5" customHeight="1">
      <c r="A4733" s="1"/>
      <c r="B4733" s="1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75">
        <f>IF(AND($X$5012&lt;&gt;" ",$X$5012&lt;&gt;0),IF(X4733=$X$5012,1+COUNTIF(U$7:U4732,"&gt;0"),0),0)</f>
        <v>0</v>
      </c>
      <c r="V4733" s="178" t="s">
        <v>4922</v>
      </c>
      <c r="W4733" s="130"/>
      <c r="X4733" s="131"/>
      <c r="Y4733" s="131"/>
      <c r="Z4733" s="206"/>
      <c r="AA4733" s="134"/>
      <c r="AB4733" s="174">
        <f>IF(AC4733="totale",SUMIF(AA$7:AA4733,"somma",Z$7:Z4733)-SUMIF(AC$7:AC4732,"totale",AB$7:AB4732),0)</f>
        <v>0</v>
      </c>
      <c r="AC4733" s="134"/>
      <c r="AD4733" s="194">
        <f t="shared" si="308"/>
        <v>0</v>
      </c>
      <c r="AE4733" s="124" t="str">
        <f t="shared" si="307"/>
        <v/>
      </c>
      <c r="AF4733" s="195" t="str">
        <f t="shared" si="309"/>
        <v/>
      </c>
      <c r="AG4733" s="194" t="str">
        <f t="shared" si="310"/>
        <v/>
      </c>
      <c r="AH4733" s="194">
        <f>IF(AG4733="",0,IF(ISERROR(VLOOKUP(AG4733,AG$7:AG4732,1,FALSE)),1,0))</f>
        <v>0</v>
      </c>
      <c r="AI4733" s="194"/>
    </row>
    <row r="4734" spans="1:35" ht="16.5" customHeight="1">
      <c r="A4734" s="1"/>
      <c r="B4734" s="1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75">
        <f>IF(AND($X$5012&lt;&gt;" ",$X$5012&lt;&gt;0),IF(X4734=$X$5012,1+COUNTIF(U$7:U4733,"&gt;0"),0),0)</f>
        <v>0</v>
      </c>
      <c r="V4734" s="178" t="s">
        <v>4923</v>
      </c>
      <c r="W4734" s="130"/>
      <c r="X4734" s="131"/>
      <c r="Y4734" s="131"/>
      <c r="Z4734" s="206"/>
      <c r="AA4734" s="134"/>
      <c r="AB4734" s="174">
        <f>IF(AC4734="totale",SUMIF(AA$7:AA4734,"somma",Z$7:Z4734)-SUMIF(AC$7:AC4733,"totale",AB$7:AB4733),0)</f>
        <v>0</v>
      </c>
      <c r="AC4734" s="134"/>
      <c r="AD4734" s="194">
        <f t="shared" si="308"/>
        <v>0</v>
      </c>
      <c r="AE4734" s="124" t="str">
        <f t="shared" si="307"/>
        <v/>
      </c>
      <c r="AF4734" s="195" t="str">
        <f t="shared" si="309"/>
        <v/>
      </c>
      <c r="AG4734" s="194" t="str">
        <f t="shared" si="310"/>
        <v/>
      </c>
      <c r="AH4734" s="194">
        <f>IF(AG4734="",0,IF(ISERROR(VLOOKUP(AG4734,AG$7:AG4733,1,FALSE)),1,0))</f>
        <v>0</v>
      </c>
      <c r="AI4734" s="194"/>
    </row>
    <row r="4735" spans="1:35" ht="16.5" customHeight="1">
      <c r="A4735" s="1"/>
      <c r="B4735" s="1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75">
        <f>IF(AND($X$5012&lt;&gt;" ",$X$5012&lt;&gt;0),IF(X4735=$X$5012,1+COUNTIF(U$7:U4734,"&gt;0"),0),0)</f>
        <v>0</v>
      </c>
      <c r="V4735" s="178" t="s">
        <v>4924</v>
      </c>
      <c r="W4735" s="130"/>
      <c r="X4735" s="131"/>
      <c r="Y4735" s="131"/>
      <c r="Z4735" s="206"/>
      <c r="AA4735" s="134"/>
      <c r="AB4735" s="174">
        <f>IF(AC4735="totale",SUMIF(AA$7:AA4735,"somma",Z$7:Z4735)-SUMIF(AC$7:AC4734,"totale",AB$7:AB4734),0)</f>
        <v>0</v>
      </c>
      <c r="AC4735" s="134"/>
      <c r="AD4735" s="194">
        <f t="shared" si="308"/>
        <v>0</v>
      </c>
      <c r="AE4735" s="124" t="str">
        <f t="shared" si="307"/>
        <v/>
      </c>
      <c r="AF4735" s="195" t="str">
        <f t="shared" si="309"/>
        <v/>
      </c>
      <c r="AG4735" s="194" t="str">
        <f t="shared" si="310"/>
        <v/>
      </c>
      <c r="AH4735" s="194">
        <f>IF(AG4735="",0,IF(ISERROR(VLOOKUP(AG4735,AG$7:AG4734,1,FALSE)),1,0))</f>
        <v>0</v>
      </c>
      <c r="AI4735" s="194"/>
    </row>
    <row r="4736" spans="1:35" ht="16.5" customHeight="1">
      <c r="A4736" s="1"/>
      <c r="B4736" s="1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S4736" s="1"/>
      <c r="T4736" s="1"/>
      <c r="U4736" s="175">
        <f>IF(AND($X$5012&lt;&gt;" ",$X$5012&lt;&gt;0),IF(X4736=$X$5012,1+COUNTIF(U$7:U4735,"&gt;0"),0),0)</f>
        <v>0</v>
      </c>
      <c r="V4736" s="178" t="s">
        <v>4925</v>
      </c>
      <c r="W4736" s="130"/>
      <c r="X4736" s="131"/>
      <c r="Y4736" s="131"/>
      <c r="Z4736" s="206"/>
      <c r="AA4736" s="134"/>
      <c r="AB4736" s="174">
        <f>IF(AC4736="totale",SUMIF(AA$7:AA4736,"somma",Z$7:Z4736)-SUMIF(AC$7:AC4735,"totale",AB$7:AB4735),0)</f>
        <v>0</v>
      </c>
      <c r="AC4736" s="134"/>
      <c r="AD4736" s="194">
        <f t="shared" si="308"/>
        <v>0</v>
      </c>
      <c r="AE4736" s="124" t="str">
        <f t="shared" si="307"/>
        <v/>
      </c>
      <c r="AF4736" s="195" t="str">
        <f t="shared" si="309"/>
        <v/>
      </c>
      <c r="AG4736" s="194" t="str">
        <f t="shared" si="310"/>
        <v/>
      </c>
      <c r="AH4736" s="194">
        <f>IF(AG4736="",0,IF(ISERROR(VLOOKUP(AG4736,AG$7:AG4735,1,FALSE)),1,0))</f>
        <v>0</v>
      </c>
      <c r="AI4736" s="194"/>
    </row>
    <row r="4737" spans="1:35" ht="16.5" customHeight="1">
      <c r="A4737" s="1"/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S4737" s="1"/>
      <c r="T4737" s="1"/>
      <c r="U4737" s="175">
        <f>IF(AND($X$5012&lt;&gt;" ",$X$5012&lt;&gt;0),IF(X4737=$X$5012,1+COUNTIF(U$7:U4736,"&gt;0"),0),0)</f>
        <v>0</v>
      </c>
      <c r="V4737" s="178" t="s">
        <v>4926</v>
      </c>
      <c r="W4737" s="130"/>
      <c r="X4737" s="131"/>
      <c r="Y4737" s="131"/>
      <c r="Z4737" s="206"/>
      <c r="AA4737" s="134"/>
      <c r="AB4737" s="174">
        <f>IF(AC4737="totale",SUMIF(AA$7:AA4737,"somma",Z$7:Z4737)-SUMIF(AC$7:AC4736,"totale",AB$7:AB4736),0)</f>
        <v>0</v>
      </c>
      <c r="AC4737" s="134"/>
      <c r="AD4737" s="194">
        <f t="shared" si="308"/>
        <v>0</v>
      </c>
      <c r="AE4737" s="124" t="str">
        <f t="shared" si="307"/>
        <v/>
      </c>
      <c r="AF4737" s="195" t="str">
        <f t="shared" si="309"/>
        <v/>
      </c>
      <c r="AG4737" s="194" t="str">
        <f t="shared" si="310"/>
        <v/>
      </c>
      <c r="AH4737" s="194">
        <f>IF(AG4737="",0,IF(ISERROR(VLOOKUP(AG4737,AG$7:AG4736,1,FALSE)),1,0))</f>
        <v>0</v>
      </c>
      <c r="AI4737" s="194"/>
    </row>
    <row r="4738" spans="1:35" ht="16.5" customHeight="1">
      <c r="A4738" s="1"/>
      <c r="B4738" s="1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1"/>
      <c r="S4738" s="1"/>
      <c r="T4738" s="1"/>
      <c r="U4738" s="175">
        <f>IF(AND($X$5012&lt;&gt;" ",$X$5012&lt;&gt;0),IF(X4738=$X$5012,1+COUNTIF(U$7:U4737,"&gt;0"),0),0)</f>
        <v>0</v>
      </c>
      <c r="V4738" s="178" t="s">
        <v>4927</v>
      </c>
      <c r="W4738" s="130"/>
      <c r="X4738" s="131"/>
      <c r="Y4738" s="131"/>
      <c r="Z4738" s="206"/>
      <c r="AA4738" s="134"/>
      <c r="AB4738" s="174">
        <f>IF(AC4738="totale",SUMIF(AA$7:AA4738,"somma",Z$7:Z4738)-SUMIF(AC$7:AC4737,"totale",AB$7:AB4737),0)</f>
        <v>0</v>
      </c>
      <c r="AC4738" s="134"/>
      <c r="AD4738" s="194">
        <f t="shared" si="308"/>
        <v>0</v>
      </c>
      <c r="AE4738" s="124" t="str">
        <f t="shared" si="307"/>
        <v/>
      </c>
      <c r="AF4738" s="195" t="str">
        <f t="shared" si="309"/>
        <v/>
      </c>
      <c r="AG4738" s="194" t="str">
        <f t="shared" si="310"/>
        <v/>
      </c>
      <c r="AH4738" s="194">
        <f>IF(AG4738="",0,IF(ISERROR(VLOOKUP(AG4738,AG$7:AG4737,1,FALSE)),1,0))</f>
        <v>0</v>
      </c>
      <c r="AI4738" s="194"/>
    </row>
    <row r="4739" spans="1:35" ht="16.5" customHeight="1">
      <c r="A4739" s="1"/>
      <c r="B4739" s="1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/>
      <c r="S4739" s="1"/>
      <c r="T4739" s="1"/>
      <c r="U4739" s="175">
        <f>IF(AND($X$5012&lt;&gt;" ",$X$5012&lt;&gt;0),IF(X4739=$X$5012,1+COUNTIF(U$7:U4738,"&gt;0"),0),0)</f>
        <v>0</v>
      </c>
      <c r="V4739" s="178" t="s">
        <v>4928</v>
      </c>
      <c r="W4739" s="130"/>
      <c r="X4739" s="131"/>
      <c r="Y4739" s="131"/>
      <c r="Z4739" s="206"/>
      <c r="AA4739" s="134"/>
      <c r="AB4739" s="174">
        <f>IF(AC4739="totale",SUMIF(AA$7:AA4739,"somma",Z$7:Z4739)-SUMIF(AC$7:AC4738,"totale",AB$7:AB4738),0)</f>
        <v>0</v>
      </c>
      <c r="AC4739" s="134"/>
      <c r="AD4739" s="194">
        <f t="shared" si="308"/>
        <v>0</v>
      </c>
      <c r="AE4739" s="124" t="str">
        <f t="shared" si="307"/>
        <v/>
      </c>
      <c r="AF4739" s="195" t="str">
        <f t="shared" si="309"/>
        <v/>
      </c>
      <c r="AG4739" s="194" t="str">
        <f t="shared" si="310"/>
        <v/>
      </c>
      <c r="AH4739" s="194">
        <f>IF(AG4739="",0,IF(ISERROR(VLOOKUP(AG4739,AG$7:AG4738,1,FALSE)),1,0))</f>
        <v>0</v>
      </c>
      <c r="AI4739" s="194"/>
    </row>
    <row r="4740" spans="1:35" ht="16.5" customHeight="1">
      <c r="A4740" s="1"/>
      <c r="B4740" s="1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1"/>
      <c r="S4740" s="1"/>
      <c r="T4740" s="1"/>
      <c r="U4740" s="175">
        <f>IF(AND($X$5012&lt;&gt;" ",$X$5012&lt;&gt;0),IF(X4740=$X$5012,1+COUNTIF(U$7:U4739,"&gt;0"),0),0)</f>
        <v>0</v>
      </c>
      <c r="V4740" s="178" t="s">
        <v>4929</v>
      </c>
      <c r="W4740" s="130"/>
      <c r="X4740" s="131"/>
      <c r="Y4740" s="131"/>
      <c r="Z4740" s="206"/>
      <c r="AA4740" s="134"/>
      <c r="AB4740" s="174">
        <f>IF(AC4740="totale",SUMIF(AA$7:AA4740,"somma",Z$7:Z4740)-SUMIF(AC$7:AC4739,"totale",AB$7:AB4739),0)</f>
        <v>0</v>
      </c>
      <c r="AC4740" s="134"/>
      <c r="AD4740" s="194">
        <f t="shared" si="308"/>
        <v>0</v>
      </c>
      <c r="AE4740" s="124" t="str">
        <f t="shared" si="307"/>
        <v/>
      </c>
      <c r="AF4740" s="195" t="str">
        <f t="shared" si="309"/>
        <v/>
      </c>
      <c r="AG4740" s="194" t="str">
        <f t="shared" si="310"/>
        <v/>
      </c>
      <c r="AH4740" s="194">
        <f>IF(AG4740="",0,IF(ISERROR(VLOOKUP(AG4740,AG$7:AG4739,1,FALSE)),1,0))</f>
        <v>0</v>
      </c>
      <c r="AI4740" s="194"/>
    </row>
    <row r="4741" spans="1:35" ht="16.5" customHeight="1">
      <c r="A4741" s="1"/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75">
        <f>IF(AND($X$5012&lt;&gt;" ",$X$5012&lt;&gt;0),IF(X4741=$X$5012,1+COUNTIF(U$7:U4740,"&gt;0"),0),0)</f>
        <v>0</v>
      </c>
      <c r="V4741" s="178" t="s">
        <v>4930</v>
      </c>
      <c r="W4741" s="130"/>
      <c r="X4741" s="131"/>
      <c r="Y4741" s="131"/>
      <c r="Z4741" s="206"/>
      <c r="AA4741" s="134"/>
      <c r="AB4741" s="174">
        <f>IF(AC4741="totale",SUMIF(AA$7:AA4741,"somma",Z$7:Z4741)-SUMIF(AC$7:AC4740,"totale",AB$7:AB4740),0)</f>
        <v>0</v>
      </c>
      <c r="AC4741" s="134"/>
      <c r="AD4741" s="194">
        <f t="shared" si="308"/>
        <v>0</v>
      </c>
      <c r="AE4741" s="124" t="str">
        <f t="shared" si="307"/>
        <v/>
      </c>
      <c r="AF4741" s="195" t="str">
        <f t="shared" si="309"/>
        <v/>
      </c>
      <c r="AG4741" s="194" t="str">
        <f t="shared" si="310"/>
        <v/>
      </c>
      <c r="AH4741" s="194">
        <f>IF(AG4741="",0,IF(ISERROR(VLOOKUP(AG4741,AG$7:AG4740,1,FALSE)),1,0))</f>
        <v>0</v>
      </c>
      <c r="AI4741" s="194"/>
    </row>
    <row r="4742" spans="1:35" ht="16.5" customHeight="1">
      <c r="A4742" s="1"/>
      <c r="B4742" s="1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/>
      <c r="R4742" s="1"/>
      <c r="S4742" s="1"/>
      <c r="T4742" s="1"/>
      <c r="U4742" s="175">
        <f>IF(AND($X$5012&lt;&gt;" ",$X$5012&lt;&gt;0),IF(X4742=$X$5012,1+COUNTIF(U$7:U4741,"&gt;0"),0),0)</f>
        <v>0</v>
      </c>
      <c r="V4742" s="178" t="s">
        <v>4931</v>
      </c>
      <c r="W4742" s="130"/>
      <c r="X4742" s="131"/>
      <c r="Y4742" s="131"/>
      <c r="Z4742" s="206"/>
      <c r="AA4742" s="134"/>
      <c r="AB4742" s="174">
        <f>IF(AC4742="totale",SUMIF(AA$7:AA4742,"somma",Z$7:Z4742)-SUMIF(AC$7:AC4741,"totale",AB$7:AB4741),0)</f>
        <v>0</v>
      </c>
      <c r="AC4742" s="134"/>
      <c r="AD4742" s="194">
        <f t="shared" si="308"/>
        <v>0</v>
      </c>
      <c r="AE4742" s="124" t="str">
        <f t="shared" ref="AE4742:AE4805" si="311">IF(W4742&gt;0,CONCATENATE(MONTH(W4742)&amp;X4742),"")</f>
        <v/>
      </c>
      <c r="AF4742" s="195" t="str">
        <f t="shared" si="309"/>
        <v/>
      </c>
      <c r="AG4742" s="194" t="str">
        <f t="shared" si="310"/>
        <v/>
      </c>
      <c r="AH4742" s="194">
        <f>IF(AG4742="",0,IF(ISERROR(VLOOKUP(AG4742,AG$7:AG4741,1,FALSE)),1,0))</f>
        <v>0</v>
      </c>
      <c r="AI4742" s="194"/>
    </row>
    <row r="4743" spans="1:35" ht="16.5" customHeight="1">
      <c r="A4743" s="1"/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R4743" s="1"/>
      <c r="S4743" s="1"/>
      <c r="T4743" s="1"/>
      <c r="U4743" s="175">
        <f>IF(AND($X$5012&lt;&gt;" ",$X$5012&lt;&gt;0),IF(X4743=$X$5012,1+COUNTIF(U$7:U4742,"&gt;0"),0),0)</f>
        <v>0</v>
      </c>
      <c r="V4743" s="178" t="s">
        <v>4932</v>
      </c>
      <c r="W4743" s="130"/>
      <c r="X4743" s="131"/>
      <c r="Y4743" s="131"/>
      <c r="Z4743" s="206"/>
      <c r="AA4743" s="134"/>
      <c r="AB4743" s="174">
        <f>IF(AC4743="totale",SUMIF(AA$7:AA4743,"somma",Z$7:Z4743)-SUMIF(AC$7:AC4742,"totale",AB$7:AB4742),0)</f>
        <v>0</v>
      </c>
      <c r="AC4743" s="134"/>
      <c r="AD4743" s="194">
        <f t="shared" si="308"/>
        <v>0</v>
      </c>
      <c r="AE4743" s="124" t="str">
        <f t="shared" si="311"/>
        <v/>
      </c>
      <c r="AF4743" s="195" t="str">
        <f t="shared" si="309"/>
        <v/>
      </c>
      <c r="AG4743" s="194" t="str">
        <f t="shared" si="310"/>
        <v/>
      </c>
      <c r="AH4743" s="194">
        <f>IF(AG4743="",0,IF(ISERROR(VLOOKUP(AG4743,AG$7:AG4742,1,FALSE)),1,0))</f>
        <v>0</v>
      </c>
      <c r="AI4743" s="194"/>
    </row>
    <row r="4744" spans="1:35" ht="16.5" customHeight="1">
      <c r="A4744" s="1"/>
      <c r="B4744" s="1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/>
      <c r="R4744" s="1"/>
      <c r="S4744" s="1"/>
      <c r="T4744" s="1"/>
      <c r="U4744" s="175">
        <f>IF(AND($X$5012&lt;&gt;" ",$X$5012&lt;&gt;0),IF(X4744=$X$5012,1+COUNTIF(U$7:U4743,"&gt;0"),0),0)</f>
        <v>0</v>
      </c>
      <c r="V4744" s="178" t="s">
        <v>4933</v>
      </c>
      <c r="W4744" s="130"/>
      <c r="X4744" s="131"/>
      <c r="Y4744" s="131"/>
      <c r="Z4744" s="206"/>
      <c r="AA4744" s="134"/>
      <c r="AB4744" s="174">
        <f>IF(AC4744="totale",SUMIF(AA$7:AA4744,"somma",Z$7:Z4744)-SUMIF(AC$7:AC4743,"totale",AB$7:AB4743),0)</f>
        <v>0</v>
      </c>
      <c r="AC4744" s="134"/>
      <c r="AD4744" s="194">
        <f t="shared" ref="AD4744:AD4807" si="312">IF(ISBLANK(X4744),0,VLOOKUP(X4744,$B$8:$E$57,1,FALSE))</f>
        <v>0</v>
      </c>
      <c r="AE4744" s="124" t="str">
        <f t="shared" si="311"/>
        <v/>
      </c>
      <c r="AF4744" s="195" t="str">
        <f t="shared" ref="AF4744:AF4807" si="313">IF(OR(AND(Z4744&lt;&gt;0,ISBLANK(X4744)),ISERROR(AD4744)),"ERR","")</f>
        <v/>
      </c>
      <c r="AG4744" s="194" t="str">
        <f t="shared" si="310"/>
        <v/>
      </c>
      <c r="AH4744" s="194">
        <f>IF(AG4744="",0,IF(ISERROR(VLOOKUP(AG4744,AG$7:AG4743,1,FALSE)),1,0))</f>
        <v>0</v>
      </c>
      <c r="AI4744" s="194"/>
    </row>
    <row r="4745" spans="1:35" ht="16.5" customHeight="1">
      <c r="A4745" s="1"/>
      <c r="B4745" s="1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1"/>
      <c r="S4745" s="1"/>
      <c r="T4745" s="1"/>
      <c r="U4745" s="175">
        <f>IF(AND($X$5012&lt;&gt;" ",$X$5012&lt;&gt;0),IF(X4745=$X$5012,1+COUNTIF(U$7:U4744,"&gt;0"),0),0)</f>
        <v>0</v>
      </c>
      <c r="V4745" s="178" t="s">
        <v>4934</v>
      </c>
      <c r="W4745" s="130"/>
      <c r="X4745" s="131"/>
      <c r="Y4745" s="131"/>
      <c r="Z4745" s="206"/>
      <c r="AA4745" s="134"/>
      <c r="AB4745" s="174">
        <f>IF(AC4745="totale",SUMIF(AA$7:AA4745,"somma",Z$7:Z4745)-SUMIF(AC$7:AC4744,"totale",AB$7:AB4744),0)</f>
        <v>0</v>
      </c>
      <c r="AC4745" s="134"/>
      <c r="AD4745" s="194">
        <f t="shared" si="312"/>
        <v>0</v>
      </c>
      <c r="AE4745" s="124" t="str">
        <f t="shared" si="311"/>
        <v/>
      </c>
      <c r="AF4745" s="195" t="str">
        <f t="shared" si="313"/>
        <v/>
      </c>
      <c r="AG4745" s="194" t="str">
        <f t="shared" si="310"/>
        <v/>
      </c>
      <c r="AH4745" s="194">
        <f>IF(AG4745="",0,IF(ISERROR(VLOOKUP(AG4745,AG$7:AG4744,1,FALSE)),1,0))</f>
        <v>0</v>
      </c>
      <c r="AI4745" s="194"/>
    </row>
    <row r="4746" spans="1:35" ht="16.5" customHeight="1">
      <c r="A4746" s="1"/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R4746" s="1"/>
      <c r="S4746" s="1"/>
      <c r="T4746" s="1"/>
      <c r="U4746" s="175">
        <f>IF(AND($X$5012&lt;&gt;" ",$X$5012&lt;&gt;0),IF(X4746=$X$5012,1+COUNTIF(U$7:U4745,"&gt;0"),0),0)</f>
        <v>0</v>
      </c>
      <c r="V4746" s="178" t="s">
        <v>4935</v>
      </c>
      <c r="W4746" s="130"/>
      <c r="X4746" s="131"/>
      <c r="Y4746" s="131"/>
      <c r="Z4746" s="206"/>
      <c r="AA4746" s="134"/>
      <c r="AB4746" s="174">
        <f>IF(AC4746="totale",SUMIF(AA$7:AA4746,"somma",Z$7:Z4746)-SUMIF(AC$7:AC4745,"totale",AB$7:AB4745),0)</f>
        <v>0</v>
      </c>
      <c r="AC4746" s="134"/>
      <c r="AD4746" s="194">
        <f t="shared" si="312"/>
        <v>0</v>
      </c>
      <c r="AE4746" s="124" t="str">
        <f t="shared" si="311"/>
        <v/>
      </c>
      <c r="AF4746" s="195" t="str">
        <f t="shared" si="313"/>
        <v/>
      </c>
      <c r="AG4746" s="194" t="str">
        <f t="shared" ref="AG4746:AG4809" si="314">IF(W4746&gt;0,CONCATENATE(MONTH(W4746),"-",YEAR(W4746)),"")</f>
        <v/>
      </c>
      <c r="AH4746" s="194">
        <f>IF(AG4746="",0,IF(ISERROR(VLOOKUP(AG4746,AG$7:AG4745,1,FALSE)),1,0))</f>
        <v>0</v>
      </c>
      <c r="AI4746" s="194"/>
    </row>
    <row r="4747" spans="1:35" ht="16.5" customHeight="1">
      <c r="A4747" s="1"/>
      <c r="B4747" s="1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R4747" s="1"/>
      <c r="S4747" s="1"/>
      <c r="T4747" s="1"/>
      <c r="U4747" s="175">
        <f>IF(AND($X$5012&lt;&gt;" ",$X$5012&lt;&gt;0),IF(X4747=$X$5012,1+COUNTIF(U$7:U4746,"&gt;0"),0),0)</f>
        <v>0</v>
      </c>
      <c r="V4747" s="178" t="s">
        <v>4936</v>
      </c>
      <c r="W4747" s="130"/>
      <c r="X4747" s="131"/>
      <c r="Y4747" s="131"/>
      <c r="Z4747" s="206"/>
      <c r="AA4747" s="134"/>
      <c r="AB4747" s="174">
        <f>IF(AC4747="totale",SUMIF(AA$7:AA4747,"somma",Z$7:Z4747)-SUMIF(AC$7:AC4746,"totale",AB$7:AB4746),0)</f>
        <v>0</v>
      </c>
      <c r="AC4747" s="134"/>
      <c r="AD4747" s="194">
        <f t="shared" si="312"/>
        <v>0</v>
      </c>
      <c r="AE4747" s="124" t="str">
        <f t="shared" si="311"/>
        <v/>
      </c>
      <c r="AF4747" s="195" t="str">
        <f t="shared" si="313"/>
        <v/>
      </c>
      <c r="AG4747" s="194" t="str">
        <f t="shared" si="314"/>
        <v/>
      </c>
      <c r="AH4747" s="194">
        <f>IF(AG4747="",0,IF(ISERROR(VLOOKUP(AG4747,AG$7:AG4746,1,FALSE)),1,0))</f>
        <v>0</v>
      </c>
      <c r="AI4747" s="194"/>
    </row>
    <row r="4748" spans="1:35" ht="16.5" customHeight="1">
      <c r="A4748" s="1"/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/>
      <c r="S4748" s="1"/>
      <c r="T4748" s="1"/>
      <c r="U4748" s="175">
        <f>IF(AND($X$5012&lt;&gt;" ",$X$5012&lt;&gt;0),IF(X4748=$X$5012,1+COUNTIF(U$7:U4747,"&gt;0"),0),0)</f>
        <v>0</v>
      </c>
      <c r="V4748" s="178" t="s">
        <v>4937</v>
      </c>
      <c r="W4748" s="130"/>
      <c r="X4748" s="131"/>
      <c r="Y4748" s="131"/>
      <c r="Z4748" s="206"/>
      <c r="AA4748" s="134"/>
      <c r="AB4748" s="174">
        <f>IF(AC4748="totale",SUMIF(AA$7:AA4748,"somma",Z$7:Z4748)-SUMIF(AC$7:AC4747,"totale",AB$7:AB4747),0)</f>
        <v>0</v>
      </c>
      <c r="AC4748" s="134"/>
      <c r="AD4748" s="194">
        <f t="shared" si="312"/>
        <v>0</v>
      </c>
      <c r="AE4748" s="124" t="str">
        <f t="shared" si="311"/>
        <v/>
      </c>
      <c r="AF4748" s="195" t="str">
        <f t="shared" si="313"/>
        <v/>
      </c>
      <c r="AG4748" s="194" t="str">
        <f t="shared" si="314"/>
        <v/>
      </c>
      <c r="AH4748" s="194">
        <f>IF(AG4748="",0,IF(ISERROR(VLOOKUP(AG4748,AG$7:AG4747,1,FALSE)),1,0))</f>
        <v>0</v>
      </c>
      <c r="AI4748" s="194"/>
    </row>
    <row r="4749" spans="1:35" ht="16.5" customHeight="1">
      <c r="A4749" s="1"/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1"/>
      <c r="S4749" s="1"/>
      <c r="T4749" s="1"/>
      <c r="U4749" s="175">
        <f>IF(AND($X$5012&lt;&gt;" ",$X$5012&lt;&gt;0),IF(X4749=$X$5012,1+COUNTIF(U$7:U4748,"&gt;0"),0),0)</f>
        <v>0</v>
      </c>
      <c r="V4749" s="178" t="s">
        <v>4938</v>
      </c>
      <c r="W4749" s="130"/>
      <c r="X4749" s="131"/>
      <c r="Y4749" s="131"/>
      <c r="Z4749" s="206"/>
      <c r="AA4749" s="134"/>
      <c r="AB4749" s="174">
        <f>IF(AC4749="totale",SUMIF(AA$7:AA4749,"somma",Z$7:Z4749)-SUMIF(AC$7:AC4748,"totale",AB$7:AB4748),0)</f>
        <v>0</v>
      </c>
      <c r="AC4749" s="134"/>
      <c r="AD4749" s="194">
        <f t="shared" si="312"/>
        <v>0</v>
      </c>
      <c r="AE4749" s="124" t="str">
        <f t="shared" si="311"/>
        <v/>
      </c>
      <c r="AF4749" s="195" t="str">
        <f t="shared" si="313"/>
        <v/>
      </c>
      <c r="AG4749" s="194" t="str">
        <f t="shared" si="314"/>
        <v/>
      </c>
      <c r="AH4749" s="194">
        <f>IF(AG4749="",0,IF(ISERROR(VLOOKUP(AG4749,AG$7:AG4748,1,FALSE)),1,0))</f>
        <v>0</v>
      </c>
      <c r="AI4749" s="194"/>
    </row>
    <row r="4750" spans="1:35" ht="16.5" customHeight="1">
      <c r="A4750" s="1"/>
      <c r="B4750" s="1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/>
      <c r="S4750" s="1"/>
      <c r="T4750" s="1"/>
      <c r="U4750" s="175">
        <f>IF(AND($X$5012&lt;&gt;" ",$X$5012&lt;&gt;0),IF(X4750=$X$5012,1+COUNTIF(U$7:U4749,"&gt;0"),0),0)</f>
        <v>0</v>
      </c>
      <c r="V4750" s="178" t="s">
        <v>4939</v>
      </c>
      <c r="W4750" s="130"/>
      <c r="X4750" s="131"/>
      <c r="Y4750" s="131"/>
      <c r="Z4750" s="206"/>
      <c r="AA4750" s="134"/>
      <c r="AB4750" s="174">
        <f>IF(AC4750="totale",SUMIF(AA$7:AA4750,"somma",Z$7:Z4750)-SUMIF(AC$7:AC4749,"totale",AB$7:AB4749),0)</f>
        <v>0</v>
      </c>
      <c r="AC4750" s="134"/>
      <c r="AD4750" s="194">
        <f t="shared" si="312"/>
        <v>0</v>
      </c>
      <c r="AE4750" s="124" t="str">
        <f t="shared" si="311"/>
        <v/>
      </c>
      <c r="AF4750" s="195" t="str">
        <f t="shared" si="313"/>
        <v/>
      </c>
      <c r="AG4750" s="194" t="str">
        <f t="shared" si="314"/>
        <v/>
      </c>
      <c r="AH4750" s="194">
        <f>IF(AG4750="",0,IF(ISERROR(VLOOKUP(AG4750,AG$7:AG4749,1,FALSE)),1,0))</f>
        <v>0</v>
      </c>
      <c r="AI4750" s="194"/>
    </row>
    <row r="4751" spans="1:35" ht="16.5" customHeight="1">
      <c r="A4751" s="1"/>
      <c r="B4751" s="1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S4751" s="1"/>
      <c r="T4751" s="1"/>
      <c r="U4751" s="175">
        <f>IF(AND($X$5012&lt;&gt;" ",$X$5012&lt;&gt;0),IF(X4751=$X$5012,1+COUNTIF(U$7:U4750,"&gt;0"),0),0)</f>
        <v>0</v>
      </c>
      <c r="V4751" s="178" t="s">
        <v>4940</v>
      </c>
      <c r="W4751" s="130"/>
      <c r="X4751" s="131"/>
      <c r="Y4751" s="131"/>
      <c r="Z4751" s="206"/>
      <c r="AA4751" s="134"/>
      <c r="AB4751" s="174">
        <f>IF(AC4751="totale",SUMIF(AA$7:AA4751,"somma",Z$7:Z4751)-SUMIF(AC$7:AC4750,"totale",AB$7:AB4750),0)</f>
        <v>0</v>
      </c>
      <c r="AC4751" s="134"/>
      <c r="AD4751" s="194">
        <f t="shared" si="312"/>
        <v>0</v>
      </c>
      <c r="AE4751" s="124" t="str">
        <f t="shared" si="311"/>
        <v/>
      </c>
      <c r="AF4751" s="195" t="str">
        <f t="shared" si="313"/>
        <v/>
      </c>
      <c r="AG4751" s="194" t="str">
        <f t="shared" si="314"/>
        <v/>
      </c>
      <c r="AH4751" s="194">
        <f>IF(AG4751="",0,IF(ISERROR(VLOOKUP(AG4751,AG$7:AG4750,1,FALSE)),1,0))</f>
        <v>0</v>
      </c>
      <c r="AI4751" s="194"/>
    </row>
    <row r="4752" spans="1:35" ht="16.5" customHeight="1">
      <c r="A4752" s="1"/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R4752" s="1"/>
      <c r="S4752" s="1"/>
      <c r="T4752" s="1"/>
      <c r="U4752" s="175">
        <f>IF(AND($X$5012&lt;&gt;" ",$X$5012&lt;&gt;0),IF(X4752=$X$5012,1+COUNTIF(U$7:U4751,"&gt;0"),0),0)</f>
        <v>0</v>
      </c>
      <c r="V4752" s="178" t="s">
        <v>4941</v>
      </c>
      <c r="W4752" s="130"/>
      <c r="X4752" s="131"/>
      <c r="Y4752" s="131"/>
      <c r="Z4752" s="206"/>
      <c r="AA4752" s="134"/>
      <c r="AB4752" s="174">
        <f>IF(AC4752="totale",SUMIF(AA$7:AA4752,"somma",Z$7:Z4752)-SUMIF(AC$7:AC4751,"totale",AB$7:AB4751),0)</f>
        <v>0</v>
      </c>
      <c r="AC4752" s="134"/>
      <c r="AD4752" s="194">
        <f t="shared" si="312"/>
        <v>0</v>
      </c>
      <c r="AE4752" s="124" t="str">
        <f t="shared" si="311"/>
        <v/>
      </c>
      <c r="AF4752" s="195" t="str">
        <f t="shared" si="313"/>
        <v/>
      </c>
      <c r="AG4752" s="194" t="str">
        <f t="shared" si="314"/>
        <v/>
      </c>
      <c r="AH4752" s="194">
        <f>IF(AG4752="",0,IF(ISERROR(VLOOKUP(AG4752,AG$7:AG4751,1,FALSE)),1,0))</f>
        <v>0</v>
      </c>
      <c r="AI4752" s="194"/>
    </row>
    <row r="4753" spans="1:35" ht="16.5" customHeight="1">
      <c r="A4753" s="1"/>
      <c r="B4753" s="1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75">
        <f>IF(AND($X$5012&lt;&gt;" ",$X$5012&lt;&gt;0),IF(X4753=$X$5012,1+COUNTIF(U$7:U4752,"&gt;0"),0),0)</f>
        <v>0</v>
      </c>
      <c r="V4753" s="178" t="s">
        <v>4942</v>
      </c>
      <c r="W4753" s="130"/>
      <c r="X4753" s="131"/>
      <c r="Y4753" s="131"/>
      <c r="Z4753" s="206"/>
      <c r="AA4753" s="134"/>
      <c r="AB4753" s="174">
        <f>IF(AC4753="totale",SUMIF(AA$7:AA4753,"somma",Z$7:Z4753)-SUMIF(AC$7:AC4752,"totale",AB$7:AB4752),0)</f>
        <v>0</v>
      </c>
      <c r="AC4753" s="134"/>
      <c r="AD4753" s="194">
        <f t="shared" si="312"/>
        <v>0</v>
      </c>
      <c r="AE4753" s="124" t="str">
        <f t="shared" si="311"/>
        <v/>
      </c>
      <c r="AF4753" s="195" t="str">
        <f t="shared" si="313"/>
        <v/>
      </c>
      <c r="AG4753" s="194" t="str">
        <f t="shared" si="314"/>
        <v/>
      </c>
      <c r="AH4753" s="194">
        <f>IF(AG4753="",0,IF(ISERROR(VLOOKUP(AG4753,AG$7:AG4752,1,FALSE)),1,0))</f>
        <v>0</v>
      </c>
      <c r="AI4753" s="194"/>
    </row>
    <row r="4754" spans="1:35" ht="16.5" customHeight="1">
      <c r="A4754" s="1"/>
      <c r="B4754" s="1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/>
      <c r="R4754" s="1"/>
      <c r="S4754" s="1"/>
      <c r="T4754" s="1"/>
      <c r="U4754" s="175">
        <f>IF(AND($X$5012&lt;&gt;" ",$X$5012&lt;&gt;0),IF(X4754=$X$5012,1+COUNTIF(U$7:U4753,"&gt;0"),0),0)</f>
        <v>0</v>
      </c>
      <c r="V4754" s="178" t="s">
        <v>4943</v>
      </c>
      <c r="W4754" s="130"/>
      <c r="X4754" s="131"/>
      <c r="Y4754" s="131"/>
      <c r="Z4754" s="206"/>
      <c r="AA4754" s="134"/>
      <c r="AB4754" s="174">
        <f>IF(AC4754="totale",SUMIF(AA$7:AA4754,"somma",Z$7:Z4754)-SUMIF(AC$7:AC4753,"totale",AB$7:AB4753),0)</f>
        <v>0</v>
      </c>
      <c r="AC4754" s="134"/>
      <c r="AD4754" s="194">
        <f t="shared" si="312"/>
        <v>0</v>
      </c>
      <c r="AE4754" s="124" t="str">
        <f t="shared" si="311"/>
        <v/>
      </c>
      <c r="AF4754" s="195" t="str">
        <f t="shared" si="313"/>
        <v/>
      </c>
      <c r="AG4754" s="194" t="str">
        <f t="shared" si="314"/>
        <v/>
      </c>
      <c r="AH4754" s="194">
        <f>IF(AG4754="",0,IF(ISERROR(VLOOKUP(AG4754,AG$7:AG4753,1,FALSE)),1,0))</f>
        <v>0</v>
      </c>
      <c r="AI4754" s="194"/>
    </row>
    <row r="4755" spans="1:35" ht="16.5" customHeight="1">
      <c r="A4755" s="1"/>
      <c r="B4755" s="1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75">
        <f>IF(AND($X$5012&lt;&gt;" ",$X$5012&lt;&gt;0),IF(X4755=$X$5012,1+COUNTIF(U$7:U4754,"&gt;0"),0),0)</f>
        <v>0</v>
      </c>
      <c r="V4755" s="178" t="s">
        <v>4944</v>
      </c>
      <c r="W4755" s="130"/>
      <c r="X4755" s="131"/>
      <c r="Y4755" s="131"/>
      <c r="Z4755" s="206"/>
      <c r="AA4755" s="134"/>
      <c r="AB4755" s="174">
        <f>IF(AC4755="totale",SUMIF(AA$7:AA4755,"somma",Z$7:Z4755)-SUMIF(AC$7:AC4754,"totale",AB$7:AB4754),0)</f>
        <v>0</v>
      </c>
      <c r="AC4755" s="134"/>
      <c r="AD4755" s="194">
        <f t="shared" si="312"/>
        <v>0</v>
      </c>
      <c r="AE4755" s="124" t="str">
        <f t="shared" si="311"/>
        <v/>
      </c>
      <c r="AF4755" s="195" t="str">
        <f t="shared" si="313"/>
        <v/>
      </c>
      <c r="AG4755" s="194" t="str">
        <f t="shared" si="314"/>
        <v/>
      </c>
      <c r="AH4755" s="194">
        <f>IF(AG4755="",0,IF(ISERROR(VLOOKUP(AG4755,AG$7:AG4754,1,FALSE)),1,0))</f>
        <v>0</v>
      </c>
      <c r="AI4755" s="194"/>
    </row>
    <row r="4756" spans="1:35" ht="16.5" customHeight="1">
      <c r="A4756" s="1"/>
      <c r="B4756" s="1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1"/>
      <c r="S4756" s="1"/>
      <c r="T4756" s="1"/>
      <c r="U4756" s="175">
        <f>IF(AND($X$5012&lt;&gt;" ",$X$5012&lt;&gt;0),IF(X4756=$X$5012,1+COUNTIF(U$7:U4755,"&gt;0"),0),0)</f>
        <v>0</v>
      </c>
      <c r="V4756" s="178" t="s">
        <v>4945</v>
      </c>
      <c r="W4756" s="130"/>
      <c r="X4756" s="131"/>
      <c r="Y4756" s="131"/>
      <c r="Z4756" s="206"/>
      <c r="AA4756" s="134"/>
      <c r="AB4756" s="174">
        <f>IF(AC4756="totale",SUMIF(AA$7:AA4756,"somma",Z$7:Z4756)-SUMIF(AC$7:AC4755,"totale",AB$7:AB4755),0)</f>
        <v>0</v>
      </c>
      <c r="AC4756" s="134"/>
      <c r="AD4756" s="194">
        <f t="shared" si="312"/>
        <v>0</v>
      </c>
      <c r="AE4756" s="124" t="str">
        <f t="shared" si="311"/>
        <v/>
      </c>
      <c r="AF4756" s="195" t="str">
        <f t="shared" si="313"/>
        <v/>
      </c>
      <c r="AG4756" s="194" t="str">
        <f t="shared" si="314"/>
        <v/>
      </c>
      <c r="AH4756" s="194">
        <f>IF(AG4756="",0,IF(ISERROR(VLOOKUP(AG4756,AG$7:AG4755,1,FALSE)),1,0))</f>
        <v>0</v>
      </c>
      <c r="AI4756" s="194"/>
    </row>
    <row r="4757" spans="1:35" ht="16.5" customHeight="1">
      <c r="A4757" s="1"/>
      <c r="B4757" s="1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1"/>
      <c r="S4757" s="1"/>
      <c r="T4757" s="1"/>
      <c r="U4757" s="175">
        <f>IF(AND($X$5012&lt;&gt;" ",$X$5012&lt;&gt;0),IF(X4757=$X$5012,1+COUNTIF(U$7:U4756,"&gt;0"),0),0)</f>
        <v>0</v>
      </c>
      <c r="V4757" s="178" t="s">
        <v>4946</v>
      </c>
      <c r="W4757" s="130"/>
      <c r="X4757" s="131"/>
      <c r="Y4757" s="131"/>
      <c r="Z4757" s="206"/>
      <c r="AA4757" s="134"/>
      <c r="AB4757" s="174">
        <f>IF(AC4757="totale",SUMIF(AA$7:AA4757,"somma",Z$7:Z4757)-SUMIF(AC$7:AC4756,"totale",AB$7:AB4756),0)</f>
        <v>0</v>
      </c>
      <c r="AC4757" s="134"/>
      <c r="AD4757" s="194">
        <f t="shared" si="312"/>
        <v>0</v>
      </c>
      <c r="AE4757" s="124" t="str">
        <f t="shared" si="311"/>
        <v/>
      </c>
      <c r="AF4757" s="195" t="str">
        <f t="shared" si="313"/>
        <v/>
      </c>
      <c r="AG4757" s="194" t="str">
        <f t="shared" si="314"/>
        <v/>
      </c>
      <c r="AH4757" s="194">
        <f>IF(AG4757="",0,IF(ISERROR(VLOOKUP(AG4757,AG$7:AG4756,1,FALSE)),1,0))</f>
        <v>0</v>
      </c>
      <c r="AI4757" s="194"/>
    </row>
    <row r="4758" spans="1:35" ht="16.5" customHeight="1">
      <c r="A4758" s="1"/>
      <c r="B4758" s="1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/>
      <c r="T4758" s="1"/>
      <c r="U4758" s="175">
        <f>IF(AND($X$5012&lt;&gt;" ",$X$5012&lt;&gt;0),IF(X4758=$X$5012,1+COUNTIF(U$7:U4757,"&gt;0"),0),0)</f>
        <v>0</v>
      </c>
      <c r="V4758" s="178" t="s">
        <v>4947</v>
      </c>
      <c r="W4758" s="130"/>
      <c r="X4758" s="131"/>
      <c r="Y4758" s="131"/>
      <c r="Z4758" s="206"/>
      <c r="AA4758" s="134"/>
      <c r="AB4758" s="174">
        <f>IF(AC4758="totale",SUMIF(AA$7:AA4758,"somma",Z$7:Z4758)-SUMIF(AC$7:AC4757,"totale",AB$7:AB4757),0)</f>
        <v>0</v>
      </c>
      <c r="AC4758" s="134"/>
      <c r="AD4758" s="194">
        <f t="shared" si="312"/>
        <v>0</v>
      </c>
      <c r="AE4758" s="124" t="str">
        <f t="shared" si="311"/>
        <v/>
      </c>
      <c r="AF4758" s="195" t="str">
        <f t="shared" si="313"/>
        <v/>
      </c>
      <c r="AG4758" s="194" t="str">
        <f t="shared" si="314"/>
        <v/>
      </c>
      <c r="AH4758" s="194">
        <f>IF(AG4758="",0,IF(ISERROR(VLOOKUP(AG4758,AG$7:AG4757,1,FALSE)),1,0))</f>
        <v>0</v>
      </c>
      <c r="AI4758" s="194"/>
    </row>
    <row r="4759" spans="1:35" ht="16.5" customHeight="1">
      <c r="A4759" s="1"/>
      <c r="B4759" s="1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1"/>
      <c r="T4759" s="1"/>
      <c r="U4759" s="175">
        <f>IF(AND($X$5012&lt;&gt;" ",$X$5012&lt;&gt;0),IF(X4759=$X$5012,1+COUNTIF(U$7:U4758,"&gt;0"),0),0)</f>
        <v>0</v>
      </c>
      <c r="V4759" s="178" t="s">
        <v>4948</v>
      </c>
      <c r="W4759" s="130"/>
      <c r="X4759" s="131"/>
      <c r="Y4759" s="131"/>
      <c r="Z4759" s="206"/>
      <c r="AA4759" s="134"/>
      <c r="AB4759" s="174">
        <f>IF(AC4759="totale",SUMIF(AA$7:AA4759,"somma",Z$7:Z4759)-SUMIF(AC$7:AC4758,"totale",AB$7:AB4758),0)</f>
        <v>0</v>
      </c>
      <c r="AC4759" s="134"/>
      <c r="AD4759" s="194">
        <f t="shared" si="312"/>
        <v>0</v>
      </c>
      <c r="AE4759" s="124" t="str">
        <f t="shared" si="311"/>
        <v/>
      </c>
      <c r="AF4759" s="195" t="str">
        <f t="shared" si="313"/>
        <v/>
      </c>
      <c r="AG4759" s="194" t="str">
        <f t="shared" si="314"/>
        <v/>
      </c>
      <c r="AH4759" s="194">
        <f>IF(AG4759="",0,IF(ISERROR(VLOOKUP(AG4759,AG$7:AG4758,1,FALSE)),1,0))</f>
        <v>0</v>
      </c>
      <c r="AI4759" s="194"/>
    </row>
    <row r="4760" spans="1:35" ht="16.5" customHeight="1">
      <c r="A4760" s="1"/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  <c r="Q4760" s="1"/>
      <c r="R4760" s="1"/>
      <c r="S4760" s="1"/>
      <c r="T4760" s="1"/>
      <c r="U4760" s="175">
        <f>IF(AND($X$5012&lt;&gt;" ",$X$5012&lt;&gt;0),IF(X4760=$X$5012,1+COUNTIF(U$7:U4759,"&gt;0"),0),0)</f>
        <v>0</v>
      </c>
      <c r="V4760" s="178" t="s">
        <v>4949</v>
      </c>
      <c r="W4760" s="130"/>
      <c r="X4760" s="131"/>
      <c r="Y4760" s="131"/>
      <c r="Z4760" s="206"/>
      <c r="AA4760" s="134"/>
      <c r="AB4760" s="174">
        <f>IF(AC4760="totale",SUMIF(AA$7:AA4760,"somma",Z$7:Z4760)-SUMIF(AC$7:AC4759,"totale",AB$7:AB4759),0)</f>
        <v>0</v>
      </c>
      <c r="AC4760" s="134"/>
      <c r="AD4760" s="194">
        <f t="shared" si="312"/>
        <v>0</v>
      </c>
      <c r="AE4760" s="124" t="str">
        <f t="shared" si="311"/>
        <v/>
      </c>
      <c r="AF4760" s="195" t="str">
        <f t="shared" si="313"/>
        <v/>
      </c>
      <c r="AG4760" s="194" t="str">
        <f t="shared" si="314"/>
        <v/>
      </c>
      <c r="AH4760" s="194">
        <f>IF(AG4760="",0,IF(ISERROR(VLOOKUP(AG4760,AG$7:AG4759,1,FALSE)),1,0))</f>
        <v>0</v>
      </c>
      <c r="AI4760" s="194"/>
    </row>
    <row r="4761" spans="1:35" ht="16.5" customHeight="1">
      <c r="A4761" s="1"/>
      <c r="B4761" s="1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1"/>
      <c r="S4761" s="1"/>
      <c r="T4761" s="1"/>
      <c r="U4761" s="175">
        <f>IF(AND($X$5012&lt;&gt;" ",$X$5012&lt;&gt;0),IF(X4761=$X$5012,1+COUNTIF(U$7:U4760,"&gt;0"),0),0)</f>
        <v>0</v>
      </c>
      <c r="V4761" s="178" t="s">
        <v>4950</v>
      </c>
      <c r="W4761" s="130"/>
      <c r="X4761" s="131"/>
      <c r="Y4761" s="131"/>
      <c r="Z4761" s="206"/>
      <c r="AA4761" s="134"/>
      <c r="AB4761" s="174">
        <f>IF(AC4761="totale",SUMIF(AA$7:AA4761,"somma",Z$7:Z4761)-SUMIF(AC$7:AC4760,"totale",AB$7:AB4760),0)</f>
        <v>0</v>
      </c>
      <c r="AC4761" s="134"/>
      <c r="AD4761" s="194">
        <f t="shared" si="312"/>
        <v>0</v>
      </c>
      <c r="AE4761" s="124" t="str">
        <f t="shared" si="311"/>
        <v/>
      </c>
      <c r="AF4761" s="195" t="str">
        <f t="shared" si="313"/>
        <v/>
      </c>
      <c r="AG4761" s="194" t="str">
        <f t="shared" si="314"/>
        <v/>
      </c>
      <c r="AH4761" s="194">
        <f>IF(AG4761="",0,IF(ISERROR(VLOOKUP(AG4761,AG$7:AG4760,1,FALSE)),1,0))</f>
        <v>0</v>
      </c>
      <c r="AI4761" s="194"/>
    </row>
    <row r="4762" spans="1:35" ht="16.5" customHeight="1">
      <c r="A4762" s="1"/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/>
      <c r="S4762" s="1"/>
      <c r="T4762" s="1"/>
      <c r="U4762" s="175">
        <f>IF(AND($X$5012&lt;&gt;" ",$X$5012&lt;&gt;0),IF(X4762=$X$5012,1+COUNTIF(U$7:U4761,"&gt;0"),0),0)</f>
        <v>0</v>
      </c>
      <c r="V4762" s="178" t="s">
        <v>4951</v>
      </c>
      <c r="W4762" s="130"/>
      <c r="X4762" s="131"/>
      <c r="Y4762" s="131"/>
      <c r="Z4762" s="206"/>
      <c r="AA4762" s="134"/>
      <c r="AB4762" s="174">
        <f>IF(AC4762="totale",SUMIF(AA$7:AA4762,"somma",Z$7:Z4762)-SUMIF(AC$7:AC4761,"totale",AB$7:AB4761),0)</f>
        <v>0</v>
      </c>
      <c r="AC4762" s="134"/>
      <c r="AD4762" s="194">
        <f t="shared" si="312"/>
        <v>0</v>
      </c>
      <c r="AE4762" s="124" t="str">
        <f t="shared" si="311"/>
        <v/>
      </c>
      <c r="AF4762" s="195" t="str">
        <f t="shared" si="313"/>
        <v/>
      </c>
      <c r="AG4762" s="194" t="str">
        <f t="shared" si="314"/>
        <v/>
      </c>
      <c r="AH4762" s="194">
        <f>IF(AG4762="",0,IF(ISERROR(VLOOKUP(AG4762,AG$7:AG4761,1,FALSE)),1,0))</f>
        <v>0</v>
      </c>
      <c r="AI4762" s="194"/>
    </row>
    <row r="4763" spans="1:35" ht="16.5" customHeight="1">
      <c r="A4763" s="1"/>
      <c r="B4763" s="1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1"/>
      <c r="S4763" s="1"/>
      <c r="T4763" s="1"/>
      <c r="U4763" s="175">
        <f>IF(AND($X$5012&lt;&gt;" ",$X$5012&lt;&gt;0),IF(X4763=$X$5012,1+COUNTIF(U$7:U4762,"&gt;0"),0),0)</f>
        <v>0</v>
      </c>
      <c r="V4763" s="178" t="s">
        <v>4952</v>
      </c>
      <c r="W4763" s="130"/>
      <c r="X4763" s="131"/>
      <c r="Y4763" s="131"/>
      <c r="Z4763" s="206"/>
      <c r="AA4763" s="134"/>
      <c r="AB4763" s="174">
        <f>IF(AC4763="totale",SUMIF(AA$7:AA4763,"somma",Z$7:Z4763)-SUMIF(AC$7:AC4762,"totale",AB$7:AB4762),0)</f>
        <v>0</v>
      </c>
      <c r="AC4763" s="134"/>
      <c r="AD4763" s="194">
        <f t="shared" si="312"/>
        <v>0</v>
      </c>
      <c r="AE4763" s="124" t="str">
        <f t="shared" si="311"/>
        <v/>
      </c>
      <c r="AF4763" s="195" t="str">
        <f t="shared" si="313"/>
        <v/>
      </c>
      <c r="AG4763" s="194" t="str">
        <f t="shared" si="314"/>
        <v/>
      </c>
      <c r="AH4763" s="194">
        <f>IF(AG4763="",0,IF(ISERROR(VLOOKUP(AG4763,AG$7:AG4762,1,FALSE)),1,0))</f>
        <v>0</v>
      </c>
      <c r="AI4763" s="194"/>
    </row>
    <row r="4764" spans="1:35" ht="16.5" customHeight="1">
      <c r="A4764" s="1"/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1"/>
      <c r="S4764" s="1"/>
      <c r="T4764" s="1"/>
      <c r="U4764" s="175">
        <f>IF(AND($X$5012&lt;&gt;" ",$X$5012&lt;&gt;0),IF(X4764=$X$5012,1+COUNTIF(U$7:U4763,"&gt;0"),0),0)</f>
        <v>0</v>
      </c>
      <c r="V4764" s="178" t="s">
        <v>4953</v>
      </c>
      <c r="W4764" s="130"/>
      <c r="X4764" s="131"/>
      <c r="Y4764" s="131"/>
      <c r="Z4764" s="206"/>
      <c r="AA4764" s="134"/>
      <c r="AB4764" s="174">
        <f>IF(AC4764="totale",SUMIF(AA$7:AA4764,"somma",Z$7:Z4764)-SUMIF(AC$7:AC4763,"totale",AB$7:AB4763),0)</f>
        <v>0</v>
      </c>
      <c r="AC4764" s="134"/>
      <c r="AD4764" s="194">
        <f t="shared" si="312"/>
        <v>0</v>
      </c>
      <c r="AE4764" s="124" t="str">
        <f t="shared" si="311"/>
        <v/>
      </c>
      <c r="AF4764" s="195" t="str">
        <f t="shared" si="313"/>
        <v/>
      </c>
      <c r="AG4764" s="194" t="str">
        <f t="shared" si="314"/>
        <v/>
      </c>
      <c r="AH4764" s="194">
        <f>IF(AG4764="",0,IF(ISERROR(VLOOKUP(AG4764,AG$7:AG4763,1,FALSE)),1,0))</f>
        <v>0</v>
      </c>
      <c r="AI4764" s="194"/>
    </row>
    <row r="4765" spans="1:35" ht="16.5" customHeight="1">
      <c r="A4765" s="1"/>
      <c r="B4765" s="1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75">
        <f>IF(AND($X$5012&lt;&gt;" ",$X$5012&lt;&gt;0),IF(X4765=$X$5012,1+COUNTIF(U$7:U4764,"&gt;0"),0),0)</f>
        <v>0</v>
      </c>
      <c r="V4765" s="178" t="s">
        <v>4954</v>
      </c>
      <c r="W4765" s="130"/>
      <c r="X4765" s="131"/>
      <c r="Y4765" s="131"/>
      <c r="Z4765" s="206"/>
      <c r="AA4765" s="134"/>
      <c r="AB4765" s="174">
        <f>IF(AC4765="totale",SUMIF(AA$7:AA4765,"somma",Z$7:Z4765)-SUMIF(AC$7:AC4764,"totale",AB$7:AB4764),0)</f>
        <v>0</v>
      </c>
      <c r="AC4765" s="134"/>
      <c r="AD4765" s="194">
        <f t="shared" si="312"/>
        <v>0</v>
      </c>
      <c r="AE4765" s="124" t="str">
        <f t="shared" si="311"/>
        <v/>
      </c>
      <c r="AF4765" s="195" t="str">
        <f t="shared" si="313"/>
        <v/>
      </c>
      <c r="AG4765" s="194" t="str">
        <f t="shared" si="314"/>
        <v/>
      </c>
      <c r="AH4765" s="194">
        <f>IF(AG4765="",0,IF(ISERROR(VLOOKUP(AG4765,AG$7:AG4764,1,FALSE)),1,0))</f>
        <v>0</v>
      </c>
      <c r="AI4765" s="194"/>
    </row>
    <row r="4766" spans="1:35" ht="16.5" customHeight="1">
      <c r="A4766" s="1"/>
      <c r="B4766" s="1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/>
      <c r="S4766" s="1"/>
      <c r="T4766" s="1"/>
      <c r="U4766" s="175">
        <f>IF(AND($X$5012&lt;&gt;" ",$X$5012&lt;&gt;0),IF(X4766=$X$5012,1+COUNTIF(U$7:U4765,"&gt;0"),0),0)</f>
        <v>0</v>
      </c>
      <c r="V4766" s="178" t="s">
        <v>4955</v>
      </c>
      <c r="W4766" s="130"/>
      <c r="X4766" s="131"/>
      <c r="Y4766" s="131"/>
      <c r="Z4766" s="206"/>
      <c r="AA4766" s="134"/>
      <c r="AB4766" s="174">
        <f>IF(AC4766="totale",SUMIF(AA$7:AA4766,"somma",Z$7:Z4766)-SUMIF(AC$7:AC4765,"totale",AB$7:AB4765),0)</f>
        <v>0</v>
      </c>
      <c r="AC4766" s="134"/>
      <c r="AD4766" s="194">
        <f t="shared" si="312"/>
        <v>0</v>
      </c>
      <c r="AE4766" s="124" t="str">
        <f t="shared" si="311"/>
        <v/>
      </c>
      <c r="AF4766" s="195" t="str">
        <f t="shared" si="313"/>
        <v/>
      </c>
      <c r="AG4766" s="194" t="str">
        <f t="shared" si="314"/>
        <v/>
      </c>
      <c r="AH4766" s="194">
        <f>IF(AG4766="",0,IF(ISERROR(VLOOKUP(AG4766,AG$7:AG4765,1,FALSE)),1,0))</f>
        <v>0</v>
      </c>
      <c r="AI4766" s="194"/>
    </row>
    <row r="4767" spans="1:35" ht="16.5" customHeight="1">
      <c r="A4767" s="1"/>
      <c r="B4767" s="1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75">
        <f>IF(AND($X$5012&lt;&gt;" ",$X$5012&lt;&gt;0),IF(X4767=$X$5012,1+COUNTIF(U$7:U4766,"&gt;0"),0),0)</f>
        <v>0</v>
      </c>
      <c r="V4767" s="178" t="s">
        <v>4956</v>
      </c>
      <c r="W4767" s="130"/>
      <c r="X4767" s="131"/>
      <c r="Y4767" s="131"/>
      <c r="Z4767" s="206"/>
      <c r="AA4767" s="134"/>
      <c r="AB4767" s="174">
        <f>IF(AC4767="totale",SUMIF(AA$7:AA4767,"somma",Z$7:Z4767)-SUMIF(AC$7:AC4766,"totale",AB$7:AB4766),0)</f>
        <v>0</v>
      </c>
      <c r="AC4767" s="134"/>
      <c r="AD4767" s="194">
        <f t="shared" si="312"/>
        <v>0</v>
      </c>
      <c r="AE4767" s="124" t="str">
        <f t="shared" si="311"/>
        <v/>
      </c>
      <c r="AF4767" s="195" t="str">
        <f t="shared" si="313"/>
        <v/>
      </c>
      <c r="AG4767" s="194" t="str">
        <f t="shared" si="314"/>
        <v/>
      </c>
      <c r="AH4767" s="194">
        <f>IF(AG4767="",0,IF(ISERROR(VLOOKUP(AG4767,AG$7:AG4766,1,FALSE)),1,0))</f>
        <v>0</v>
      </c>
      <c r="AI4767" s="194"/>
    </row>
    <row r="4768" spans="1:35" ht="16.5" customHeight="1">
      <c r="A4768" s="1"/>
      <c r="B4768" s="1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75">
        <f>IF(AND($X$5012&lt;&gt;" ",$X$5012&lt;&gt;0),IF(X4768=$X$5012,1+COUNTIF(U$7:U4767,"&gt;0"),0),0)</f>
        <v>0</v>
      </c>
      <c r="V4768" s="178" t="s">
        <v>4957</v>
      </c>
      <c r="W4768" s="130"/>
      <c r="X4768" s="131"/>
      <c r="Y4768" s="131"/>
      <c r="Z4768" s="206"/>
      <c r="AA4768" s="134"/>
      <c r="AB4768" s="174">
        <f>IF(AC4768="totale",SUMIF(AA$7:AA4768,"somma",Z$7:Z4768)-SUMIF(AC$7:AC4767,"totale",AB$7:AB4767),0)</f>
        <v>0</v>
      </c>
      <c r="AC4768" s="134"/>
      <c r="AD4768" s="194">
        <f t="shared" si="312"/>
        <v>0</v>
      </c>
      <c r="AE4768" s="124" t="str">
        <f t="shared" si="311"/>
        <v/>
      </c>
      <c r="AF4768" s="195" t="str">
        <f t="shared" si="313"/>
        <v/>
      </c>
      <c r="AG4768" s="194" t="str">
        <f t="shared" si="314"/>
        <v/>
      </c>
      <c r="AH4768" s="194">
        <f>IF(AG4768="",0,IF(ISERROR(VLOOKUP(AG4768,AG$7:AG4767,1,FALSE)),1,0))</f>
        <v>0</v>
      </c>
      <c r="AI4768" s="194"/>
    </row>
    <row r="4769" spans="1:35" ht="16.5" customHeight="1">
      <c r="A4769" s="1"/>
      <c r="B4769" s="1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75">
        <f>IF(AND($X$5012&lt;&gt;" ",$X$5012&lt;&gt;0),IF(X4769=$X$5012,1+COUNTIF(U$7:U4768,"&gt;0"),0),0)</f>
        <v>0</v>
      </c>
      <c r="V4769" s="178" t="s">
        <v>4958</v>
      </c>
      <c r="W4769" s="130"/>
      <c r="X4769" s="131"/>
      <c r="Y4769" s="131"/>
      <c r="Z4769" s="206"/>
      <c r="AA4769" s="134"/>
      <c r="AB4769" s="174">
        <f>IF(AC4769="totale",SUMIF(AA$7:AA4769,"somma",Z$7:Z4769)-SUMIF(AC$7:AC4768,"totale",AB$7:AB4768),0)</f>
        <v>0</v>
      </c>
      <c r="AC4769" s="134"/>
      <c r="AD4769" s="194">
        <f t="shared" si="312"/>
        <v>0</v>
      </c>
      <c r="AE4769" s="124" t="str">
        <f t="shared" si="311"/>
        <v/>
      </c>
      <c r="AF4769" s="195" t="str">
        <f t="shared" si="313"/>
        <v/>
      </c>
      <c r="AG4769" s="194" t="str">
        <f t="shared" si="314"/>
        <v/>
      </c>
      <c r="AH4769" s="194">
        <f>IF(AG4769="",0,IF(ISERROR(VLOOKUP(AG4769,AG$7:AG4768,1,FALSE)),1,0))</f>
        <v>0</v>
      </c>
      <c r="AI4769" s="194"/>
    </row>
    <row r="4770" spans="1:35" ht="16.5" customHeight="1">
      <c r="A4770" s="1"/>
      <c r="B4770" s="1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  <c r="R4770" s="1"/>
      <c r="S4770" s="1"/>
      <c r="T4770" s="1"/>
      <c r="U4770" s="175">
        <f>IF(AND($X$5012&lt;&gt;" ",$X$5012&lt;&gt;0),IF(X4770=$X$5012,1+COUNTIF(U$7:U4769,"&gt;0"),0),0)</f>
        <v>0</v>
      </c>
      <c r="V4770" s="178" t="s">
        <v>4959</v>
      </c>
      <c r="W4770" s="130"/>
      <c r="X4770" s="131"/>
      <c r="Y4770" s="131"/>
      <c r="Z4770" s="206"/>
      <c r="AA4770" s="134"/>
      <c r="AB4770" s="174">
        <f>IF(AC4770="totale",SUMIF(AA$7:AA4770,"somma",Z$7:Z4770)-SUMIF(AC$7:AC4769,"totale",AB$7:AB4769),0)</f>
        <v>0</v>
      </c>
      <c r="AC4770" s="134"/>
      <c r="AD4770" s="194">
        <f t="shared" si="312"/>
        <v>0</v>
      </c>
      <c r="AE4770" s="124" t="str">
        <f t="shared" si="311"/>
        <v/>
      </c>
      <c r="AF4770" s="195" t="str">
        <f t="shared" si="313"/>
        <v/>
      </c>
      <c r="AG4770" s="194" t="str">
        <f t="shared" si="314"/>
        <v/>
      </c>
      <c r="AH4770" s="194">
        <f>IF(AG4770="",0,IF(ISERROR(VLOOKUP(AG4770,AG$7:AG4769,1,FALSE)),1,0))</f>
        <v>0</v>
      </c>
      <c r="AI4770" s="194"/>
    </row>
    <row r="4771" spans="1:35" ht="16.5" customHeight="1">
      <c r="A4771" s="1"/>
      <c r="B4771" s="1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75">
        <f>IF(AND($X$5012&lt;&gt;" ",$X$5012&lt;&gt;0),IF(X4771=$X$5012,1+COUNTIF(U$7:U4770,"&gt;0"),0),0)</f>
        <v>0</v>
      </c>
      <c r="V4771" s="178" t="s">
        <v>4960</v>
      </c>
      <c r="W4771" s="130"/>
      <c r="X4771" s="131"/>
      <c r="Y4771" s="131"/>
      <c r="Z4771" s="206"/>
      <c r="AA4771" s="134"/>
      <c r="AB4771" s="174">
        <f>IF(AC4771="totale",SUMIF(AA$7:AA4771,"somma",Z$7:Z4771)-SUMIF(AC$7:AC4770,"totale",AB$7:AB4770),0)</f>
        <v>0</v>
      </c>
      <c r="AC4771" s="134"/>
      <c r="AD4771" s="194">
        <f t="shared" si="312"/>
        <v>0</v>
      </c>
      <c r="AE4771" s="124" t="str">
        <f t="shared" si="311"/>
        <v/>
      </c>
      <c r="AF4771" s="195" t="str">
        <f t="shared" si="313"/>
        <v/>
      </c>
      <c r="AG4771" s="194" t="str">
        <f t="shared" si="314"/>
        <v/>
      </c>
      <c r="AH4771" s="194">
        <f>IF(AG4771="",0,IF(ISERROR(VLOOKUP(AG4771,AG$7:AG4770,1,FALSE)),1,0))</f>
        <v>0</v>
      </c>
      <c r="AI4771" s="194"/>
    </row>
    <row r="4772" spans="1:35" ht="16.5" customHeight="1">
      <c r="A4772" s="1"/>
      <c r="B4772" s="1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/>
      <c r="S4772" s="1"/>
      <c r="T4772" s="1"/>
      <c r="U4772" s="175">
        <f>IF(AND($X$5012&lt;&gt;" ",$X$5012&lt;&gt;0),IF(X4772=$X$5012,1+COUNTIF(U$7:U4771,"&gt;0"),0),0)</f>
        <v>0</v>
      </c>
      <c r="V4772" s="178" t="s">
        <v>4961</v>
      </c>
      <c r="W4772" s="130"/>
      <c r="X4772" s="131"/>
      <c r="Y4772" s="131"/>
      <c r="Z4772" s="206"/>
      <c r="AA4772" s="134"/>
      <c r="AB4772" s="174">
        <f>IF(AC4772="totale",SUMIF(AA$7:AA4772,"somma",Z$7:Z4772)-SUMIF(AC$7:AC4771,"totale",AB$7:AB4771),0)</f>
        <v>0</v>
      </c>
      <c r="AC4772" s="134"/>
      <c r="AD4772" s="194">
        <f t="shared" si="312"/>
        <v>0</v>
      </c>
      <c r="AE4772" s="124" t="str">
        <f t="shared" si="311"/>
        <v/>
      </c>
      <c r="AF4772" s="195" t="str">
        <f t="shared" si="313"/>
        <v/>
      </c>
      <c r="AG4772" s="194" t="str">
        <f t="shared" si="314"/>
        <v/>
      </c>
      <c r="AH4772" s="194">
        <f>IF(AG4772="",0,IF(ISERROR(VLOOKUP(AG4772,AG$7:AG4771,1,FALSE)),1,0))</f>
        <v>0</v>
      </c>
      <c r="AI4772" s="194"/>
    </row>
    <row r="4773" spans="1:35" ht="16.5" customHeight="1">
      <c r="A4773" s="1"/>
      <c r="B4773" s="1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75">
        <f>IF(AND($X$5012&lt;&gt;" ",$X$5012&lt;&gt;0),IF(X4773=$X$5012,1+COUNTIF(U$7:U4772,"&gt;0"),0),0)</f>
        <v>0</v>
      </c>
      <c r="V4773" s="178" t="s">
        <v>4962</v>
      </c>
      <c r="W4773" s="130"/>
      <c r="X4773" s="131"/>
      <c r="Y4773" s="131"/>
      <c r="Z4773" s="206"/>
      <c r="AA4773" s="134"/>
      <c r="AB4773" s="174">
        <f>IF(AC4773="totale",SUMIF(AA$7:AA4773,"somma",Z$7:Z4773)-SUMIF(AC$7:AC4772,"totale",AB$7:AB4772),0)</f>
        <v>0</v>
      </c>
      <c r="AC4773" s="134"/>
      <c r="AD4773" s="194">
        <f t="shared" si="312"/>
        <v>0</v>
      </c>
      <c r="AE4773" s="124" t="str">
        <f t="shared" si="311"/>
        <v/>
      </c>
      <c r="AF4773" s="195" t="str">
        <f t="shared" si="313"/>
        <v/>
      </c>
      <c r="AG4773" s="194" t="str">
        <f t="shared" si="314"/>
        <v/>
      </c>
      <c r="AH4773" s="194">
        <f>IF(AG4773="",0,IF(ISERROR(VLOOKUP(AG4773,AG$7:AG4772,1,FALSE)),1,0))</f>
        <v>0</v>
      </c>
      <c r="AI4773" s="194"/>
    </row>
    <row r="4774" spans="1:35" ht="16.5" customHeight="1">
      <c r="A4774" s="1"/>
      <c r="B4774" s="1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75">
        <f>IF(AND($X$5012&lt;&gt;" ",$X$5012&lt;&gt;0),IF(X4774=$X$5012,1+COUNTIF(U$7:U4773,"&gt;0"),0),0)</f>
        <v>0</v>
      </c>
      <c r="V4774" s="178" t="s">
        <v>4963</v>
      </c>
      <c r="W4774" s="130"/>
      <c r="X4774" s="131"/>
      <c r="Y4774" s="131"/>
      <c r="Z4774" s="206"/>
      <c r="AA4774" s="134"/>
      <c r="AB4774" s="174">
        <f>IF(AC4774="totale",SUMIF(AA$7:AA4774,"somma",Z$7:Z4774)-SUMIF(AC$7:AC4773,"totale",AB$7:AB4773),0)</f>
        <v>0</v>
      </c>
      <c r="AC4774" s="134"/>
      <c r="AD4774" s="194">
        <f t="shared" si="312"/>
        <v>0</v>
      </c>
      <c r="AE4774" s="124" t="str">
        <f t="shared" si="311"/>
        <v/>
      </c>
      <c r="AF4774" s="195" t="str">
        <f t="shared" si="313"/>
        <v/>
      </c>
      <c r="AG4774" s="194" t="str">
        <f t="shared" si="314"/>
        <v/>
      </c>
      <c r="AH4774" s="194">
        <f>IF(AG4774="",0,IF(ISERROR(VLOOKUP(AG4774,AG$7:AG4773,1,FALSE)),1,0))</f>
        <v>0</v>
      </c>
      <c r="AI4774" s="194"/>
    </row>
    <row r="4775" spans="1:35" ht="16.5" customHeight="1">
      <c r="A4775" s="1"/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75">
        <f>IF(AND($X$5012&lt;&gt;" ",$X$5012&lt;&gt;0),IF(X4775=$X$5012,1+COUNTIF(U$7:U4774,"&gt;0"),0),0)</f>
        <v>0</v>
      </c>
      <c r="V4775" s="178" t="s">
        <v>4964</v>
      </c>
      <c r="W4775" s="130"/>
      <c r="X4775" s="131"/>
      <c r="Y4775" s="131"/>
      <c r="Z4775" s="206"/>
      <c r="AA4775" s="134"/>
      <c r="AB4775" s="174">
        <f>IF(AC4775="totale",SUMIF(AA$7:AA4775,"somma",Z$7:Z4775)-SUMIF(AC$7:AC4774,"totale",AB$7:AB4774),0)</f>
        <v>0</v>
      </c>
      <c r="AC4775" s="134"/>
      <c r="AD4775" s="194">
        <f t="shared" si="312"/>
        <v>0</v>
      </c>
      <c r="AE4775" s="124" t="str">
        <f t="shared" si="311"/>
        <v/>
      </c>
      <c r="AF4775" s="195" t="str">
        <f t="shared" si="313"/>
        <v/>
      </c>
      <c r="AG4775" s="194" t="str">
        <f t="shared" si="314"/>
        <v/>
      </c>
      <c r="AH4775" s="194">
        <f>IF(AG4775="",0,IF(ISERROR(VLOOKUP(AG4775,AG$7:AG4774,1,FALSE)),1,0))</f>
        <v>0</v>
      </c>
      <c r="AI4775" s="194"/>
    </row>
    <row r="4776" spans="1:35" ht="16.5" customHeight="1">
      <c r="A4776" s="1"/>
      <c r="B4776" s="1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/>
      <c r="R4776" s="1"/>
      <c r="S4776" s="1"/>
      <c r="T4776" s="1"/>
      <c r="U4776" s="175">
        <f>IF(AND($X$5012&lt;&gt;" ",$X$5012&lt;&gt;0),IF(X4776=$X$5012,1+COUNTIF(U$7:U4775,"&gt;0"),0),0)</f>
        <v>0</v>
      </c>
      <c r="V4776" s="178" t="s">
        <v>4965</v>
      </c>
      <c r="W4776" s="130"/>
      <c r="X4776" s="131"/>
      <c r="Y4776" s="131"/>
      <c r="Z4776" s="206"/>
      <c r="AA4776" s="134"/>
      <c r="AB4776" s="174">
        <f>IF(AC4776="totale",SUMIF(AA$7:AA4776,"somma",Z$7:Z4776)-SUMIF(AC$7:AC4775,"totale",AB$7:AB4775),0)</f>
        <v>0</v>
      </c>
      <c r="AC4776" s="134"/>
      <c r="AD4776" s="194">
        <f t="shared" si="312"/>
        <v>0</v>
      </c>
      <c r="AE4776" s="124" t="str">
        <f t="shared" si="311"/>
        <v/>
      </c>
      <c r="AF4776" s="195" t="str">
        <f t="shared" si="313"/>
        <v/>
      </c>
      <c r="AG4776" s="194" t="str">
        <f t="shared" si="314"/>
        <v/>
      </c>
      <c r="AH4776" s="194">
        <f>IF(AG4776="",0,IF(ISERROR(VLOOKUP(AG4776,AG$7:AG4775,1,FALSE)),1,0))</f>
        <v>0</v>
      </c>
      <c r="AI4776" s="194"/>
    </row>
    <row r="4777" spans="1:35" ht="16.5" customHeight="1">
      <c r="A4777" s="1"/>
      <c r="B4777" s="1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75">
        <f>IF(AND($X$5012&lt;&gt;" ",$X$5012&lt;&gt;0),IF(X4777=$X$5012,1+COUNTIF(U$7:U4776,"&gt;0"),0),0)</f>
        <v>0</v>
      </c>
      <c r="V4777" s="178" t="s">
        <v>4966</v>
      </c>
      <c r="W4777" s="130"/>
      <c r="X4777" s="131"/>
      <c r="Y4777" s="131"/>
      <c r="Z4777" s="206"/>
      <c r="AA4777" s="134"/>
      <c r="AB4777" s="174">
        <f>IF(AC4777="totale",SUMIF(AA$7:AA4777,"somma",Z$7:Z4777)-SUMIF(AC$7:AC4776,"totale",AB$7:AB4776),0)</f>
        <v>0</v>
      </c>
      <c r="AC4777" s="134"/>
      <c r="AD4777" s="194">
        <f t="shared" si="312"/>
        <v>0</v>
      </c>
      <c r="AE4777" s="124" t="str">
        <f t="shared" si="311"/>
        <v/>
      </c>
      <c r="AF4777" s="195" t="str">
        <f t="shared" si="313"/>
        <v/>
      </c>
      <c r="AG4777" s="194" t="str">
        <f t="shared" si="314"/>
        <v/>
      </c>
      <c r="AH4777" s="194">
        <f>IF(AG4777="",0,IF(ISERROR(VLOOKUP(AG4777,AG$7:AG4776,1,FALSE)),1,0))</f>
        <v>0</v>
      </c>
      <c r="AI4777" s="194"/>
    </row>
    <row r="4778" spans="1:35" ht="16.5" customHeight="1">
      <c r="A4778" s="1"/>
      <c r="B4778" s="1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S4778" s="1"/>
      <c r="T4778" s="1"/>
      <c r="U4778" s="175">
        <f>IF(AND($X$5012&lt;&gt;" ",$X$5012&lt;&gt;0),IF(X4778=$X$5012,1+COUNTIF(U$7:U4777,"&gt;0"),0),0)</f>
        <v>0</v>
      </c>
      <c r="V4778" s="178" t="s">
        <v>4967</v>
      </c>
      <c r="W4778" s="130"/>
      <c r="X4778" s="131"/>
      <c r="Y4778" s="131"/>
      <c r="Z4778" s="206"/>
      <c r="AA4778" s="134"/>
      <c r="AB4778" s="174">
        <f>IF(AC4778="totale",SUMIF(AA$7:AA4778,"somma",Z$7:Z4778)-SUMIF(AC$7:AC4777,"totale",AB$7:AB4777),0)</f>
        <v>0</v>
      </c>
      <c r="AC4778" s="134"/>
      <c r="AD4778" s="194">
        <f t="shared" si="312"/>
        <v>0</v>
      </c>
      <c r="AE4778" s="124" t="str">
        <f t="shared" si="311"/>
        <v/>
      </c>
      <c r="AF4778" s="195" t="str">
        <f t="shared" si="313"/>
        <v/>
      </c>
      <c r="AG4778" s="194" t="str">
        <f t="shared" si="314"/>
        <v/>
      </c>
      <c r="AH4778" s="194">
        <f>IF(AG4778="",0,IF(ISERROR(VLOOKUP(AG4778,AG$7:AG4777,1,FALSE)),1,0))</f>
        <v>0</v>
      </c>
      <c r="AI4778" s="194"/>
    </row>
    <row r="4779" spans="1:35" ht="16.5" customHeight="1">
      <c r="A4779" s="1"/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75">
        <f>IF(AND($X$5012&lt;&gt;" ",$X$5012&lt;&gt;0),IF(X4779=$X$5012,1+COUNTIF(U$7:U4778,"&gt;0"),0),0)</f>
        <v>0</v>
      </c>
      <c r="V4779" s="178" t="s">
        <v>4968</v>
      </c>
      <c r="W4779" s="130"/>
      <c r="X4779" s="131"/>
      <c r="Y4779" s="131"/>
      <c r="Z4779" s="206"/>
      <c r="AA4779" s="134"/>
      <c r="AB4779" s="174">
        <f>IF(AC4779="totale",SUMIF(AA$7:AA4779,"somma",Z$7:Z4779)-SUMIF(AC$7:AC4778,"totale",AB$7:AB4778),0)</f>
        <v>0</v>
      </c>
      <c r="AC4779" s="134"/>
      <c r="AD4779" s="194">
        <f t="shared" si="312"/>
        <v>0</v>
      </c>
      <c r="AE4779" s="124" t="str">
        <f t="shared" si="311"/>
        <v/>
      </c>
      <c r="AF4779" s="195" t="str">
        <f t="shared" si="313"/>
        <v/>
      </c>
      <c r="AG4779" s="194" t="str">
        <f t="shared" si="314"/>
        <v/>
      </c>
      <c r="AH4779" s="194">
        <f>IF(AG4779="",0,IF(ISERROR(VLOOKUP(AG4779,AG$7:AG4778,1,FALSE)),1,0))</f>
        <v>0</v>
      </c>
      <c r="AI4779" s="194"/>
    </row>
    <row r="4780" spans="1:35" ht="16.5" customHeight="1">
      <c r="A4780" s="1"/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  <c r="Q4780" s="1"/>
      <c r="R4780" s="1"/>
      <c r="S4780" s="1"/>
      <c r="T4780" s="1"/>
      <c r="U4780" s="175">
        <f>IF(AND($X$5012&lt;&gt;" ",$X$5012&lt;&gt;0),IF(X4780=$X$5012,1+COUNTIF(U$7:U4779,"&gt;0"),0),0)</f>
        <v>0</v>
      </c>
      <c r="V4780" s="178" t="s">
        <v>4969</v>
      </c>
      <c r="W4780" s="130"/>
      <c r="X4780" s="131"/>
      <c r="Y4780" s="131"/>
      <c r="Z4780" s="206"/>
      <c r="AA4780" s="134"/>
      <c r="AB4780" s="174">
        <f>IF(AC4780="totale",SUMIF(AA$7:AA4780,"somma",Z$7:Z4780)-SUMIF(AC$7:AC4779,"totale",AB$7:AB4779),0)</f>
        <v>0</v>
      </c>
      <c r="AC4780" s="134"/>
      <c r="AD4780" s="194">
        <f t="shared" si="312"/>
        <v>0</v>
      </c>
      <c r="AE4780" s="124" t="str">
        <f t="shared" si="311"/>
        <v/>
      </c>
      <c r="AF4780" s="195" t="str">
        <f t="shared" si="313"/>
        <v/>
      </c>
      <c r="AG4780" s="194" t="str">
        <f t="shared" si="314"/>
        <v/>
      </c>
      <c r="AH4780" s="194">
        <f>IF(AG4780="",0,IF(ISERROR(VLOOKUP(AG4780,AG$7:AG4779,1,FALSE)),1,0))</f>
        <v>0</v>
      </c>
      <c r="AI4780" s="194"/>
    </row>
    <row r="4781" spans="1:35" ht="16.5" customHeight="1">
      <c r="A4781" s="1"/>
      <c r="B4781" s="1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75">
        <f>IF(AND($X$5012&lt;&gt;" ",$X$5012&lt;&gt;0),IF(X4781=$X$5012,1+COUNTIF(U$7:U4780,"&gt;0"),0),0)</f>
        <v>0</v>
      </c>
      <c r="V4781" s="178" t="s">
        <v>4970</v>
      </c>
      <c r="W4781" s="130"/>
      <c r="X4781" s="131"/>
      <c r="Y4781" s="131"/>
      <c r="Z4781" s="206"/>
      <c r="AA4781" s="134"/>
      <c r="AB4781" s="174">
        <f>IF(AC4781="totale",SUMIF(AA$7:AA4781,"somma",Z$7:Z4781)-SUMIF(AC$7:AC4780,"totale",AB$7:AB4780),0)</f>
        <v>0</v>
      </c>
      <c r="AC4781" s="134"/>
      <c r="AD4781" s="194">
        <f t="shared" si="312"/>
        <v>0</v>
      </c>
      <c r="AE4781" s="124" t="str">
        <f t="shared" si="311"/>
        <v/>
      </c>
      <c r="AF4781" s="195" t="str">
        <f t="shared" si="313"/>
        <v/>
      </c>
      <c r="AG4781" s="194" t="str">
        <f t="shared" si="314"/>
        <v/>
      </c>
      <c r="AH4781" s="194">
        <f>IF(AG4781="",0,IF(ISERROR(VLOOKUP(AG4781,AG$7:AG4780,1,FALSE)),1,0))</f>
        <v>0</v>
      </c>
      <c r="AI4781" s="194"/>
    </row>
    <row r="4782" spans="1:35" ht="16.5" customHeight="1">
      <c r="A4782" s="1"/>
      <c r="B4782" s="1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75">
        <f>IF(AND($X$5012&lt;&gt;" ",$X$5012&lt;&gt;0),IF(X4782=$X$5012,1+COUNTIF(U$7:U4781,"&gt;0"),0),0)</f>
        <v>0</v>
      </c>
      <c r="V4782" s="178" t="s">
        <v>4971</v>
      </c>
      <c r="W4782" s="130"/>
      <c r="X4782" s="131"/>
      <c r="Y4782" s="131"/>
      <c r="Z4782" s="206"/>
      <c r="AA4782" s="134"/>
      <c r="AB4782" s="174">
        <f>IF(AC4782="totale",SUMIF(AA$7:AA4782,"somma",Z$7:Z4782)-SUMIF(AC$7:AC4781,"totale",AB$7:AB4781),0)</f>
        <v>0</v>
      </c>
      <c r="AC4782" s="134"/>
      <c r="AD4782" s="194">
        <f t="shared" si="312"/>
        <v>0</v>
      </c>
      <c r="AE4782" s="124" t="str">
        <f t="shared" si="311"/>
        <v/>
      </c>
      <c r="AF4782" s="195" t="str">
        <f t="shared" si="313"/>
        <v/>
      </c>
      <c r="AG4782" s="194" t="str">
        <f t="shared" si="314"/>
        <v/>
      </c>
      <c r="AH4782" s="194">
        <f>IF(AG4782="",0,IF(ISERROR(VLOOKUP(AG4782,AG$7:AG4781,1,FALSE)),1,0))</f>
        <v>0</v>
      </c>
      <c r="AI4782" s="194"/>
    </row>
    <row r="4783" spans="1:35" ht="16.5" customHeight="1">
      <c r="A4783" s="1"/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75">
        <f>IF(AND($X$5012&lt;&gt;" ",$X$5012&lt;&gt;0),IF(X4783=$X$5012,1+COUNTIF(U$7:U4782,"&gt;0"),0),0)</f>
        <v>0</v>
      </c>
      <c r="V4783" s="178" t="s">
        <v>4972</v>
      </c>
      <c r="W4783" s="130"/>
      <c r="X4783" s="131"/>
      <c r="Y4783" s="131"/>
      <c r="Z4783" s="206"/>
      <c r="AA4783" s="134"/>
      <c r="AB4783" s="174">
        <f>IF(AC4783="totale",SUMIF(AA$7:AA4783,"somma",Z$7:Z4783)-SUMIF(AC$7:AC4782,"totale",AB$7:AB4782),0)</f>
        <v>0</v>
      </c>
      <c r="AC4783" s="134"/>
      <c r="AD4783" s="194">
        <f t="shared" si="312"/>
        <v>0</v>
      </c>
      <c r="AE4783" s="124" t="str">
        <f t="shared" si="311"/>
        <v/>
      </c>
      <c r="AF4783" s="195" t="str">
        <f t="shared" si="313"/>
        <v/>
      </c>
      <c r="AG4783" s="194" t="str">
        <f t="shared" si="314"/>
        <v/>
      </c>
      <c r="AH4783" s="194">
        <f>IF(AG4783="",0,IF(ISERROR(VLOOKUP(AG4783,AG$7:AG4782,1,FALSE)),1,0))</f>
        <v>0</v>
      </c>
      <c r="AI4783" s="194"/>
    </row>
    <row r="4784" spans="1:35" ht="16.5" customHeight="1">
      <c r="A4784" s="1"/>
      <c r="B4784" s="1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75">
        <f>IF(AND($X$5012&lt;&gt;" ",$X$5012&lt;&gt;0),IF(X4784=$X$5012,1+COUNTIF(U$7:U4783,"&gt;0"),0),0)</f>
        <v>0</v>
      </c>
      <c r="V4784" s="178" t="s">
        <v>4973</v>
      </c>
      <c r="W4784" s="130"/>
      <c r="X4784" s="131"/>
      <c r="Y4784" s="131"/>
      <c r="Z4784" s="206"/>
      <c r="AA4784" s="134"/>
      <c r="AB4784" s="174">
        <f>IF(AC4784="totale",SUMIF(AA$7:AA4784,"somma",Z$7:Z4784)-SUMIF(AC$7:AC4783,"totale",AB$7:AB4783),0)</f>
        <v>0</v>
      </c>
      <c r="AC4784" s="134"/>
      <c r="AD4784" s="194">
        <f t="shared" si="312"/>
        <v>0</v>
      </c>
      <c r="AE4784" s="124" t="str">
        <f t="shared" si="311"/>
        <v/>
      </c>
      <c r="AF4784" s="195" t="str">
        <f t="shared" si="313"/>
        <v/>
      </c>
      <c r="AG4784" s="194" t="str">
        <f t="shared" si="314"/>
        <v/>
      </c>
      <c r="AH4784" s="194">
        <f>IF(AG4784="",0,IF(ISERROR(VLOOKUP(AG4784,AG$7:AG4783,1,FALSE)),1,0))</f>
        <v>0</v>
      </c>
      <c r="AI4784" s="194"/>
    </row>
    <row r="4785" spans="1:35" ht="16.5" customHeight="1">
      <c r="A4785" s="1"/>
      <c r="B4785" s="1"/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R4785" s="1"/>
      <c r="S4785" s="1"/>
      <c r="T4785" s="1"/>
      <c r="U4785" s="175">
        <f>IF(AND($X$5012&lt;&gt;" ",$X$5012&lt;&gt;0),IF(X4785=$X$5012,1+COUNTIF(U$7:U4784,"&gt;0"),0),0)</f>
        <v>0</v>
      </c>
      <c r="V4785" s="178" t="s">
        <v>4974</v>
      </c>
      <c r="W4785" s="130"/>
      <c r="X4785" s="131"/>
      <c r="Y4785" s="131"/>
      <c r="Z4785" s="206"/>
      <c r="AA4785" s="134"/>
      <c r="AB4785" s="174">
        <f>IF(AC4785="totale",SUMIF(AA$7:AA4785,"somma",Z$7:Z4785)-SUMIF(AC$7:AC4784,"totale",AB$7:AB4784),0)</f>
        <v>0</v>
      </c>
      <c r="AC4785" s="134"/>
      <c r="AD4785" s="194">
        <f t="shared" si="312"/>
        <v>0</v>
      </c>
      <c r="AE4785" s="124" t="str">
        <f t="shared" si="311"/>
        <v/>
      </c>
      <c r="AF4785" s="195" t="str">
        <f t="shared" si="313"/>
        <v/>
      </c>
      <c r="AG4785" s="194" t="str">
        <f t="shared" si="314"/>
        <v/>
      </c>
      <c r="AH4785" s="194">
        <f>IF(AG4785="",0,IF(ISERROR(VLOOKUP(AG4785,AG$7:AG4784,1,FALSE)),1,0))</f>
        <v>0</v>
      </c>
      <c r="AI4785" s="194"/>
    </row>
    <row r="4786" spans="1:35" ht="16.5" customHeight="1">
      <c r="A4786" s="1"/>
      <c r="B4786" s="1"/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  <c r="Q4786" s="1"/>
      <c r="R4786" s="1"/>
      <c r="S4786" s="1"/>
      <c r="T4786" s="1"/>
      <c r="U4786" s="175">
        <f>IF(AND($X$5012&lt;&gt;" ",$X$5012&lt;&gt;0),IF(X4786=$X$5012,1+COUNTIF(U$7:U4785,"&gt;0"),0),0)</f>
        <v>0</v>
      </c>
      <c r="V4786" s="178" t="s">
        <v>4975</v>
      </c>
      <c r="W4786" s="130"/>
      <c r="X4786" s="131"/>
      <c r="Y4786" s="131"/>
      <c r="Z4786" s="206"/>
      <c r="AA4786" s="134"/>
      <c r="AB4786" s="174">
        <f>IF(AC4786="totale",SUMIF(AA$7:AA4786,"somma",Z$7:Z4786)-SUMIF(AC$7:AC4785,"totale",AB$7:AB4785),0)</f>
        <v>0</v>
      </c>
      <c r="AC4786" s="134"/>
      <c r="AD4786" s="194">
        <f t="shared" si="312"/>
        <v>0</v>
      </c>
      <c r="AE4786" s="124" t="str">
        <f t="shared" si="311"/>
        <v/>
      </c>
      <c r="AF4786" s="195" t="str">
        <f t="shared" si="313"/>
        <v/>
      </c>
      <c r="AG4786" s="194" t="str">
        <f t="shared" si="314"/>
        <v/>
      </c>
      <c r="AH4786" s="194">
        <f>IF(AG4786="",0,IF(ISERROR(VLOOKUP(AG4786,AG$7:AG4785,1,FALSE)),1,0))</f>
        <v>0</v>
      </c>
      <c r="AI4786" s="194"/>
    </row>
    <row r="4787" spans="1:35" ht="16.5" customHeight="1">
      <c r="A4787" s="1"/>
      <c r="B4787" s="1"/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  <c r="Q4787" s="1"/>
      <c r="R4787" s="1"/>
      <c r="S4787" s="1"/>
      <c r="T4787" s="1"/>
      <c r="U4787" s="175">
        <f>IF(AND($X$5012&lt;&gt;" ",$X$5012&lt;&gt;0),IF(X4787=$X$5012,1+COUNTIF(U$7:U4786,"&gt;0"),0),0)</f>
        <v>0</v>
      </c>
      <c r="V4787" s="178" t="s">
        <v>4976</v>
      </c>
      <c r="W4787" s="130"/>
      <c r="X4787" s="131"/>
      <c r="Y4787" s="131"/>
      <c r="Z4787" s="206"/>
      <c r="AA4787" s="134"/>
      <c r="AB4787" s="174">
        <f>IF(AC4787="totale",SUMIF(AA$7:AA4787,"somma",Z$7:Z4787)-SUMIF(AC$7:AC4786,"totale",AB$7:AB4786),0)</f>
        <v>0</v>
      </c>
      <c r="AC4787" s="134"/>
      <c r="AD4787" s="194">
        <f t="shared" si="312"/>
        <v>0</v>
      </c>
      <c r="AE4787" s="124" t="str">
        <f t="shared" si="311"/>
        <v/>
      </c>
      <c r="AF4787" s="195" t="str">
        <f t="shared" si="313"/>
        <v/>
      </c>
      <c r="AG4787" s="194" t="str">
        <f t="shared" si="314"/>
        <v/>
      </c>
      <c r="AH4787" s="194">
        <f>IF(AG4787="",0,IF(ISERROR(VLOOKUP(AG4787,AG$7:AG4786,1,FALSE)),1,0))</f>
        <v>0</v>
      </c>
      <c r="AI4787" s="194"/>
    </row>
    <row r="4788" spans="1:35" ht="16.5" customHeight="1">
      <c r="A4788" s="1"/>
      <c r="B4788" s="1"/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  <c r="Q4788" s="1"/>
      <c r="R4788" s="1"/>
      <c r="S4788" s="1"/>
      <c r="T4788" s="1"/>
      <c r="U4788" s="175">
        <f>IF(AND($X$5012&lt;&gt;" ",$X$5012&lt;&gt;0),IF(X4788=$X$5012,1+COUNTIF(U$7:U4787,"&gt;0"),0),0)</f>
        <v>0</v>
      </c>
      <c r="V4788" s="178" t="s">
        <v>4977</v>
      </c>
      <c r="W4788" s="130"/>
      <c r="X4788" s="131"/>
      <c r="Y4788" s="131"/>
      <c r="Z4788" s="206"/>
      <c r="AA4788" s="134"/>
      <c r="AB4788" s="174">
        <f>IF(AC4788="totale",SUMIF(AA$7:AA4788,"somma",Z$7:Z4788)-SUMIF(AC$7:AC4787,"totale",AB$7:AB4787),0)</f>
        <v>0</v>
      </c>
      <c r="AC4788" s="134"/>
      <c r="AD4788" s="194">
        <f t="shared" si="312"/>
        <v>0</v>
      </c>
      <c r="AE4788" s="124" t="str">
        <f t="shared" si="311"/>
        <v/>
      </c>
      <c r="AF4788" s="195" t="str">
        <f t="shared" si="313"/>
        <v/>
      </c>
      <c r="AG4788" s="194" t="str">
        <f t="shared" si="314"/>
        <v/>
      </c>
      <c r="AH4788" s="194">
        <f>IF(AG4788="",0,IF(ISERROR(VLOOKUP(AG4788,AG$7:AG4787,1,FALSE)),1,0))</f>
        <v>0</v>
      </c>
      <c r="AI4788" s="194"/>
    </row>
    <row r="4789" spans="1:35" ht="16.5" customHeight="1">
      <c r="A4789" s="1"/>
      <c r="B4789" s="1"/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1"/>
      <c r="S4789" s="1"/>
      <c r="T4789" s="1"/>
      <c r="U4789" s="175">
        <f>IF(AND($X$5012&lt;&gt;" ",$X$5012&lt;&gt;0),IF(X4789=$X$5012,1+COUNTIF(U$7:U4788,"&gt;0"),0),0)</f>
        <v>0</v>
      </c>
      <c r="V4789" s="178" t="s">
        <v>4978</v>
      </c>
      <c r="W4789" s="130"/>
      <c r="X4789" s="131"/>
      <c r="Y4789" s="131"/>
      <c r="Z4789" s="206"/>
      <c r="AA4789" s="134"/>
      <c r="AB4789" s="174">
        <f>IF(AC4789="totale",SUMIF(AA$7:AA4789,"somma",Z$7:Z4789)-SUMIF(AC$7:AC4788,"totale",AB$7:AB4788),0)</f>
        <v>0</v>
      </c>
      <c r="AC4789" s="134"/>
      <c r="AD4789" s="194">
        <f t="shared" si="312"/>
        <v>0</v>
      </c>
      <c r="AE4789" s="124" t="str">
        <f t="shared" si="311"/>
        <v/>
      </c>
      <c r="AF4789" s="195" t="str">
        <f t="shared" si="313"/>
        <v/>
      </c>
      <c r="AG4789" s="194" t="str">
        <f t="shared" si="314"/>
        <v/>
      </c>
      <c r="AH4789" s="194">
        <f>IF(AG4789="",0,IF(ISERROR(VLOOKUP(AG4789,AG$7:AG4788,1,FALSE)),1,0))</f>
        <v>0</v>
      </c>
      <c r="AI4789" s="194"/>
    </row>
    <row r="4790" spans="1:35" ht="16.5" customHeight="1">
      <c r="A4790" s="1"/>
      <c r="B4790" s="1"/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/>
      <c r="R4790" s="1"/>
      <c r="S4790" s="1"/>
      <c r="T4790" s="1"/>
      <c r="U4790" s="175">
        <f>IF(AND($X$5012&lt;&gt;" ",$X$5012&lt;&gt;0),IF(X4790=$X$5012,1+COUNTIF(U$7:U4789,"&gt;0"),0),0)</f>
        <v>0</v>
      </c>
      <c r="V4790" s="178" t="s">
        <v>4979</v>
      </c>
      <c r="W4790" s="130"/>
      <c r="X4790" s="131"/>
      <c r="Y4790" s="131"/>
      <c r="Z4790" s="206"/>
      <c r="AA4790" s="134"/>
      <c r="AB4790" s="174">
        <f>IF(AC4790="totale",SUMIF(AA$7:AA4790,"somma",Z$7:Z4790)-SUMIF(AC$7:AC4789,"totale",AB$7:AB4789),0)</f>
        <v>0</v>
      </c>
      <c r="AC4790" s="134"/>
      <c r="AD4790" s="194">
        <f t="shared" si="312"/>
        <v>0</v>
      </c>
      <c r="AE4790" s="124" t="str">
        <f t="shared" si="311"/>
        <v/>
      </c>
      <c r="AF4790" s="195" t="str">
        <f t="shared" si="313"/>
        <v/>
      </c>
      <c r="AG4790" s="194" t="str">
        <f t="shared" si="314"/>
        <v/>
      </c>
      <c r="AH4790" s="194">
        <f>IF(AG4790="",0,IF(ISERROR(VLOOKUP(AG4790,AG$7:AG4789,1,FALSE)),1,0))</f>
        <v>0</v>
      </c>
      <c r="AI4790" s="194"/>
    </row>
    <row r="4791" spans="1:35" ht="16.5" customHeight="1">
      <c r="A4791" s="1"/>
      <c r="B4791" s="1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/>
      <c r="S4791" s="1"/>
      <c r="T4791" s="1"/>
      <c r="U4791" s="175">
        <f>IF(AND($X$5012&lt;&gt;" ",$X$5012&lt;&gt;0),IF(X4791=$X$5012,1+COUNTIF(U$7:U4790,"&gt;0"),0),0)</f>
        <v>0</v>
      </c>
      <c r="V4791" s="178" t="s">
        <v>4980</v>
      </c>
      <c r="W4791" s="130"/>
      <c r="X4791" s="131"/>
      <c r="Y4791" s="131"/>
      <c r="Z4791" s="206"/>
      <c r="AA4791" s="134"/>
      <c r="AB4791" s="174">
        <f>IF(AC4791="totale",SUMIF(AA$7:AA4791,"somma",Z$7:Z4791)-SUMIF(AC$7:AC4790,"totale",AB$7:AB4790),0)</f>
        <v>0</v>
      </c>
      <c r="AC4791" s="134"/>
      <c r="AD4791" s="194">
        <f t="shared" si="312"/>
        <v>0</v>
      </c>
      <c r="AE4791" s="124" t="str">
        <f t="shared" si="311"/>
        <v/>
      </c>
      <c r="AF4791" s="195" t="str">
        <f t="shared" si="313"/>
        <v/>
      </c>
      <c r="AG4791" s="194" t="str">
        <f t="shared" si="314"/>
        <v/>
      </c>
      <c r="AH4791" s="194">
        <f>IF(AG4791="",0,IF(ISERROR(VLOOKUP(AG4791,AG$7:AG4790,1,FALSE)),1,0))</f>
        <v>0</v>
      </c>
      <c r="AI4791" s="194"/>
    </row>
    <row r="4792" spans="1:35" ht="16.5" customHeight="1">
      <c r="A4792" s="1"/>
      <c r="B4792" s="1"/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R4792" s="1"/>
      <c r="S4792" s="1"/>
      <c r="T4792" s="1"/>
      <c r="U4792" s="175">
        <f>IF(AND($X$5012&lt;&gt;" ",$X$5012&lt;&gt;0),IF(X4792=$X$5012,1+COUNTIF(U$7:U4791,"&gt;0"),0),0)</f>
        <v>0</v>
      </c>
      <c r="V4792" s="178" t="s">
        <v>4981</v>
      </c>
      <c r="W4792" s="130"/>
      <c r="X4792" s="131"/>
      <c r="Y4792" s="131"/>
      <c r="Z4792" s="206"/>
      <c r="AA4792" s="134"/>
      <c r="AB4792" s="174">
        <f>IF(AC4792="totale",SUMIF(AA$7:AA4792,"somma",Z$7:Z4792)-SUMIF(AC$7:AC4791,"totale",AB$7:AB4791),0)</f>
        <v>0</v>
      </c>
      <c r="AC4792" s="134"/>
      <c r="AD4792" s="194">
        <f t="shared" si="312"/>
        <v>0</v>
      </c>
      <c r="AE4792" s="124" t="str">
        <f t="shared" si="311"/>
        <v/>
      </c>
      <c r="AF4792" s="195" t="str">
        <f t="shared" si="313"/>
        <v/>
      </c>
      <c r="AG4792" s="194" t="str">
        <f t="shared" si="314"/>
        <v/>
      </c>
      <c r="AH4792" s="194">
        <f>IF(AG4792="",0,IF(ISERROR(VLOOKUP(AG4792,AG$7:AG4791,1,FALSE)),1,0))</f>
        <v>0</v>
      </c>
      <c r="AI4792" s="194"/>
    </row>
    <row r="4793" spans="1:35" ht="16.5" customHeight="1">
      <c r="A4793" s="1"/>
      <c r="B4793" s="1"/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1"/>
      <c r="S4793" s="1"/>
      <c r="T4793" s="1"/>
      <c r="U4793" s="175">
        <f>IF(AND($X$5012&lt;&gt;" ",$X$5012&lt;&gt;0),IF(X4793=$X$5012,1+COUNTIF(U$7:U4792,"&gt;0"),0),0)</f>
        <v>0</v>
      </c>
      <c r="V4793" s="178" t="s">
        <v>4982</v>
      </c>
      <c r="W4793" s="130"/>
      <c r="X4793" s="131"/>
      <c r="Y4793" s="131"/>
      <c r="Z4793" s="206"/>
      <c r="AA4793" s="134"/>
      <c r="AB4793" s="174">
        <f>IF(AC4793="totale",SUMIF(AA$7:AA4793,"somma",Z$7:Z4793)-SUMIF(AC$7:AC4792,"totale",AB$7:AB4792),0)</f>
        <v>0</v>
      </c>
      <c r="AC4793" s="134"/>
      <c r="AD4793" s="194">
        <f t="shared" si="312"/>
        <v>0</v>
      </c>
      <c r="AE4793" s="124" t="str">
        <f t="shared" si="311"/>
        <v/>
      </c>
      <c r="AF4793" s="195" t="str">
        <f t="shared" si="313"/>
        <v/>
      </c>
      <c r="AG4793" s="194" t="str">
        <f t="shared" si="314"/>
        <v/>
      </c>
      <c r="AH4793" s="194">
        <f>IF(AG4793="",0,IF(ISERROR(VLOOKUP(AG4793,AG$7:AG4792,1,FALSE)),1,0))</f>
        <v>0</v>
      </c>
      <c r="AI4793" s="194"/>
    </row>
    <row r="4794" spans="1:35" ht="16.5" customHeight="1">
      <c r="A4794" s="1"/>
      <c r="B4794" s="1"/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  <c r="Q4794" s="1"/>
      <c r="R4794" s="1"/>
      <c r="S4794" s="1"/>
      <c r="T4794" s="1"/>
      <c r="U4794" s="175">
        <f>IF(AND($X$5012&lt;&gt;" ",$X$5012&lt;&gt;0),IF(X4794=$X$5012,1+COUNTIF(U$7:U4793,"&gt;0"),0),0)</f>
        <v>0</v>
      </c>
      <c r="V4794" s="178" t="s">
        <v>4983</v>
      </c>
      <c r="W4794" s="130"/>
      <c r="X4794" s="131"/>
      <c r="Y4794" s="131"/>
      <c r="Z4794" s="206"/>
      <c r="AA4794" s="134"/>
      <c r="AB4794" s="174">
        <f>IF(AC4794="totale",SUMIF(AA$7:AA4794,"somma",Z$7:Z4794)-SUMIF(AC$7:AC4793,"totale",AB$7:AB4793),0)</f>
        <v>0</v>
      </c>
      <c r="AC4794" s="134"/>
      <c r="AD4794" s="194">
        <f t="shared" si="312"/>
        <v>0</v>
      </c>
      <c r="AE4794" s="124" t="str">
        <f t="shared" si="311"/>
        <v/>
      </c>
      <c r="AF4794" s="195" t="str">
        <f t="shared" si="313"/>
        <v/>
      </c>
      <c r="AG4794" s="194" t="str">
        <f t="shared" si="314"/>
        <v/>
      </c>
      <c r="AH4794" s="194">
        <f>IF(AG4794="",0,IF(ISERROR(VLOOKUP(AG4794,AG$7:AG4793,1,FALSE)),1,0))</f>
        <v>0</v>
      </c>
      <c r="AI4794" s="194"/>
    </row>
    <row r="4795" spans="1:35" ht="16.5" customHeight="1">
      <c r="A4795" s="1"/>
      <c r="B4795" s="1"/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  <c r="Q4795" s="1"/>
      <c r="R4795" s="1"/>
      <c r="S4795" s="1"/>
      <c r="T4795" s="1"/>
      <c r="U4795" s="175">
        <f>IF(AND($X$5012&lt;&gt;" ",$X$5012&lt;&gt;0),IF(X4795=$X$5012,1+COUNTIF(U$7:U4794,"&gt;0"),0),0)</f>
        <v>0</v>
      </c>
      <c r="V4795" s="178" t="s">
        <v>4984</v>
      </c>
      <c r="W4795" s="130"/>
      <c r="X4795" s="131"/>
      <c r="Y4795" s="131"/>
      <c r="Z4795" s="206"/>
      <c r="AA4795" s="134"/>
      <c r="AB4795" s="174">
        <f>IF(AC4795="totale",SUMIF(AA$7:AA4795,"somma",Z$7:Z4795)-SUMIF(AC$7:AC4794,"totale",AB$7:AB4794),0)</f>
        <v>0</v>
      </c>
      <c r="AC4795" s="134"/>
      <c r="AD4795" s="194">
        <f t="shared" si="312"/>
        <v>0</v>
      </c>
      <c r="AE4795" s="124" t="str">
        <f t="shared" si="311"/>
        <v/>
      </c>
      <c r="AF4795" s="195" t="str">
        <f t="shared" si="313"/>
        <v/>
      </c>
      <c r="AG4795" s="194" t="str">
        <f t="shared" si="314"/>
        <v/>
      </c>
      <c r="AH4795" s="194">
        <f>IF(AG4795="",0,IF(ISERROR(VLOOKUP(AG4795,AG$7:AG4794,1,FALSE)),1,0))</f>
        <v>0</v>
      </c>
      <c r="AI4795" s="194"/>
    </row>
    <row r="4796" spans="1:35" ht="16.5" customHeight="1">
      <c r="A4796" s="1"/>
      <c r="B4796" s="1"/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/>
      <c r="S4796" s="1"/>
      <c r="T4796" s="1"/>
      <c r="U4796" s="175">
        <f>IF(AND($X$5012&lt;&gt;" ",$X$5012&lt;&gt;0),IF(X4796=$X$5012,1+COUNTIF(U$7:U4795,"&gt;0"),0),0)</f>
        <v>0</v>
      </c>
      <c r="V4796" s="178" t="s">
        <v>4985</v>
      </c>
      <c r="W4796" s="130"/>
      <c r="X4796" s="131"/>
      <c r="Y4796" s="131"/>
      <c r="Z4796" s="206"/>
      <c r="AA4796" s="134"/>
      <c r="AB4796" s="174">
        <f>IF(AC4796="totale",SUMIF(AA$7:AA4796,"somma",Z$7:Z4796)-SUMIF(AC$7:AC4795,"totale",AB$7:AB4795),0)</f>
        <v>0</v>
      </c>
      <c r="AC4796" s="134"/>
      <c r="AD4796" s="194">
        <f t="shared" si="312"/>
        <v>0</v>
      </c>
      <c r="AE4796" s="124" t="str">
        <f t="shared" si="311"/>
        <v/>
      </c>
      <c r="AF4796" s="195" t="str">
        <f t="shared" si="313"/>
        <v/>
      </c>
      <c r="AG4796" s="194" t="str">
        <f t="shared" si="314"/>
        <v/>
      </c>
      <c r="AH4796" s="194">
        <f>IF(AG4796="",0,IF(ISERROR(VLOOKUP(AG4796,AG$7:AG4795,1,FALSE)),1,0))</f>
        <v>0</v>
      </c>
      <c r="AI4796" s="194"/>
    </row>
    <row r="4797" spans="1:35" ht="16.5" customHeight="1">
      <c r="A4797" s="1"/>
      <c r="B4797" s="1"/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/>
      <c r="R4797" s="1"/>
      <c r="S4797" s="1"/>
      <c r="T4797" s="1"/>
      <c r="U4797" s="175">
        <f>IF(AND($X$5012&lt;&gt;" ",$X$5012&lt;&gt;0),IF(X4797=$X$5012,1+COUNTIF(U$7:U4796,"&gt;0"),0),0)</f>
        <v>0</v>
      </c>
      <c r="V4797" s="178" t="s">
        <v>4986</v>
      </c>
      <c r="W4797" s="130"/>
      <c r="X4797" s="131"/>
      <c r="Y4797" s="131"/>
      <c r="Z4797" s="206"/>
      <c r="AA4797" s="134"/>
      <c r="AB4797" s="174">
        <f>IF(AC4797="totale",SUMIF(AA$7:AA4797,"somma",Z$7:Z4797)-SUMIF(AC$7:AC4796,"totale",AB$7:AB4796),0)</f>
        <v>0</v>
      </c>
      <c r="AC4797" s="134"/>
      <c r="AD4797" s="194">
        <f t="shared" si="312"/>
        <v>0</v>
      </c>
      <c r="AE4797" s="124" t="str">
        <f t="shared" si="311"/>
        <v/>
      </c>
      <c r="AF4797" s="195" t="str">
        <f t="shared" si="313"/>
        <v/>
      </c>
      <c r="AG4797" s="194" t="str">
        <f t="shared" si="314"/>
        <v/>
      </c>
      <c r="AH4797" s="194">
        <f>IF(AG4797="",0,IF(ISERROR(VLOOKUP(AG4797,AG$7:AG4796,1,FALSE)),1,0))</f>
        <v>0</v>
      </c>
      <c r="AI4797" s="194"/>
    </row>
    <row r="4798" spans="1:35" ht="16.5" customHeight="1">
      <c r="A4798" s="1"/>
      <c r="B4798" s="1"/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R4798" s="1"/>
      <c r="S4798" s="1"/>
      <c r="T4798" s="1"/>
      <c r="U4798" s="175">
        <f>IF(AND($X$5012&lt;&gt;" ",$X$5012&lt;&gt;0),IF(X4798=$X$5012,1+COUNTIF(U$7:U4797,"&gt;0"),0),0)</f>
        <v>0</v>
      </c>
      <c r="V4798" s="178" t="s">
        <v>4987</v>
      </c>
      <c r="W4798" s="130"/>
      <c r="X4798" s="131"/>
      <c r="Y4798" s="131"/>
      <c r="Z4798" s="206"/>
      <c r="AA4798" s="134"/>
      <c r="AB4798" s="174">
        <f>IF(AC4798="totale",SUMIF(AA$7:AA4798,"somma",Z$7:Z4798)-SUMIF(AC$7:AC4797,"totale",AB$7:AB4797),0)</f>
        <v>0</v>
      </c>
      <c r="AC4798" s="134"/>
      <c r="AD4798" s="194">
        <f t="shared" si="312"/>
        <v>0</v>
      </c>
      <c r="AE4798" s="124" t="str">
        <f t="shared" si="311"/>
        <v/>
      </c>
      <c r="AF4798" s="195" t="str">
        <f t="shared" si="313"/>
        <v/>
      </c>
      <c r="AG4798" s="194" t="str">
        <f t="shared" si="314"/>
        <v/>
      </c>
      <c r="AH4798" s="194">
        <f>IF(AG4798="",0,IF(ISERROR(VLOOKUP(AG4798,AG$7:AG4797,1,FALSE)),1,0))</f>
        <v>0</v>
      </c>
      <c r="AI4798" s="194"/>
    </row>
    <row r="4799" spans="1:35" ht="16.5" customHeight="1">
      <c r="A4799" s="1"/>
      <c r="B4799" s="1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R4799" s="1"/>
      <c r="S4799" s="1"/>
      <c r="T4799" s="1"/>
      <c r="U4799" s="175">
        <f>IF(AND($X$5012&lt;&gt;" ",$X$5012&lt;&gt;0),IF(X4799=$X$5012,1+COUNTIF(U$7:U4798,"&gt;0"),0),0)</f>
        <v>0</v>
      </c>
      <c r="V4799" s="178" t="s">
        <v>4988</v>
      </c>
      <c r="W4799" s="130"/>
      <c r="X4799" s="131"/>
      <c r="Y4799" s="131"/>
      <c r="Z4799" s="206"/>
      <c r="AA4799" s="134"/>
      <c r="AB4799" s="174">
        <f>IF(AC4799="totale",SUMIF(AA$7:AA4799,"somma",Z$7:Z4799)-SUMIF(AC$7:AC4798,"totale",AB$7:AB4798),0)</f>
        <v>0</v>
      </c>
      <c r="AC4799" s="134"/>
      <c r="AD4799" s="194">
        <f t="shared" si="312"/>
        <v>0</v>
      </c>
      <c r="AE4799" s="124" t="str">
        <f t="shared" si="311"/>
        <v/>
      </c>
      <c r="AF4799" s="195" t="str">
        <f t="shared" si="313"/>
        <v/>
      </c>
      <c r="AG4799" s="194" t="str">
        <f t="shared" si="314"/>
        <v/>
      </c>
      <c r="AH4799" s="194">
        <f>IF(AG4799="",0,IF(ISERROR(VLOOKUP(AG4799,AG$7:AG4798,1,FALSE)),1,0))</f>
        <v>0</v>
      </c>
      <c r="AI4799" s="194"/>
    </row>
    <row r="4800" spans="1:35" ht="16.5" customHeight="1">
      <c r="A4800" s="1"/>
      <c r="B4800" s="1"/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  <c r="Q4800" s="1"/>
      <c r="R4800" s="1"/>
      <c r="S4800" s="1"/>
      <c r="T4800" s="1"/>
      <c r="U4800" s="175">
        <f>IF(AND($X$5012&lt;&gt;" ",$X$5012&lt;&gt;0),IF(X4800=$X$5012,1+COUNTIF(U$7:U4799,"&gt;0"),0),0)</f>
        <v>0</v>
      </c>
      <c r="V4800" s="178" t="s">
        <v>4989</v>
      </c>
      <c r="W4800" s="130"/>
      <c r="X4800" s="131"/>
      <c r="Y4800" s="131"/>
      <c r="Z4800" s="206"/>
      <c r="AA4800" s="134"/>
      <c r="AB4800" s="174">
        <f>IF(AC4800="totale",SUMIF(AA$7:AA4800,"somma",Z$7:Z4800)-SUMIF(AC$7:AC4799,"totale",AB$7:AB4799),0)</f>
        <v>0</v>
      </c>
      <c r="AC4800" s="134"/>
      <c r="AD4800" s="194">
        <f t="shared" si="312"/>
        <v>0</v>
      </c>
      <c r="AE4800" s="124" t="str">
        <f t="shared" si="311"/>
        <v/>
      </c>
      <c r="AF4800" s="195" t="str">
        <f t="shared" si="313"/>
        <v/>
      </c>
      <c r="AG4800" s="194" t="str">
        <f t="shared" si="314"/>
        <v/>
      </c>
      <c r="AH4800" s="194">
        <f>IF(AG4800="",0,IF(ISERROR(VLOOKUP(AG4800,AG$7:AG4799,1,FALSE)),1,0))</f>
        <v>0</v>
      </c>
      <c r="AI4800" s="194"/>
    </row>
    <row r="4801" spans="1:35" ht="16.5" customHeight="1">
      <c r="A4801" s="1"/>
      <c r="B4801" s="1"/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R4801" s="1"/>
      <c r="S4801" s="1"/>
      <c r="T4801" s="1"/>
      <c r="U4801" s="175">
        <f>IF(AND($X$5012&lt;&gt;" ",$X$5012&lt;&gt;0),IF(X4801=$X$5012,1+COUNTIF(U$7:U4800,"&gt;0"),0),0)</f>
        <v>0</v>
      </c>
      <c r="V4801" s="178" t="s">
        <v>4990</v>
      </c>
      <c r="W4801" s="130"/>
      <c r="X4801" s="131"/>
      <c r="Y4801" s="131"/>
      <c r="Z4801" s="206"/>
      <c r="AA4801" s="134"/>
      <c r="AB4801" s="174">
        <f>IF(AC4801="totale",SUMIF(AA$7:AA4801,"somma",Z$7:Z4801)-SUMIF(AC$7:AC4800,"totale",AB$7:AB4800),0)</f>
        <v>0</v>
      </c>
      <c r="AC4801" s="134"/>
      <c r="AD4801" s="194">
        <f t="shared" si="312"/>
        <v>0</v>
      </c>
      <c r="AE4801" s="124" t="str">
        <f t="shared" si="311"/>
        <v/>
      </c>
      <c r="AF4801" s="195" t="str">
        <f t="shared" si="313"/>
        <v/>
      </c>
      <c r="AG4801" s="194" t="str">
        <f t="shared" si="314"/>
        <v/>
      </c>
      <c r="AH4801" s="194">
        <f>IF(AG4801="",0,IF(ISERROR(VLOOKUP(AG4801,AG$7:AG4800,1,FALSE)),1,0))</f>
        <v>0</v>
      </c>
      <c r="AI4801" s="194"/>
    </row>
    <row r="4802" spans="1:35" ht="16.5" customHeight="1">
      <c r="A4802" s="1"/>
      <c r="B4802" s="1"/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R4802" s="1"/>
      <c r="S4802" s="1"/>
      <c r="T4802" s="1"/>
      <c r="U4802" s="175">
        <f>IF(AND($X$5012&lt;&gt;" ",$X$5012&lt;&gt;0),IF(X4802=$X$5012,1+COUNTIF(U$7:U4801,"&gt;0"),0),0)</f>
        <v>0</v>
      </c>
      <c r="V4802" s="178" t="s">
        <v>4991</v>
      </c>
      <c r="W4802" s="130"/>
      <c r="X4802" s="131"/>
      <c r="Y4802" s="131"/>
      <c r="Z4802" s="206"/>
      <c r="AA4802" s="134"/>
      <c r="AB4802" s="174">
        <f>IF(AC4802="totale",SUMIF(AA$7:AA4802,"somma",Z$7:Z4802)-SUMIF(AC$7:AC4801,"totale",AB$7:AB4801),0)</f>
        <v>0</v>
      </c>
      <c r="AC4802" s="134"/>
      <c r="AD4802" s="194">
        <f t="shared" si="312"/>
        <v>0</v>
      </c>
      <c r="AE4802" s="124" t="str">
        <f t="shared" si="311"/>
        <v/>
      </c>
      <c r="AF4802" s="195" t="str">
        <f t="shared" si="313"/>
        <v/>
      </c>
      <c r="AG4802" s="194" t="str">
        <f t="shared" si="314"/>
        <v/>
      </c>
      <c r="AH4802" s="194">
        <f>IF(AG4802="",0,IF(ISERROR(VLOOKUP(AG4802,AG$7:AG4801,1,FALSE)),1,0))</f>
        <v>0</v>
      </c>
      <c r="AI4802" s="194"/>
    </row>
    <row r="4803" spans="1:35" ht="16.5" customHeight="1">
      <c r="A4803" s="1"/>
      <c r="B4803" s="1"/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  <c r="Q4803" s="1"/>
      <c r="R4803" s="1"/>
      <c r="S4803" s="1"/>
      <c r="T4803" s="1"/>
      <c r="U4803" s="175">
        <f>IF(AND($X$5012&lt;&gt;" ",$X$5012&lt;&gt;0),IF(X4803=$X$5012,1+COUNTIF(U$7:U4802,"&gt;0"),0),0)</f>
        <v>0</v>
      </c>
      <c r="V4803" s="178" t="s">
        <v>4992</v>
      </c>
      <c r="W4803" s="130"/>
      <c r="X4803" s="131"/>
      <c r="Y4803" s="131"/>
      <c r="Z4803" s="206"/>
      <c r="AA4803" s="134"/>
      <c r="AB4803" s="174">
        <f>IF(AC4803="totale",SUMIF(AA$7:AA4803,"somma",Z$7:Z4803)-SUMIF(AC$7:AC4802,"totale",AB$7:AB4802),0)</f>
        <v>0</v>
      </c>
      <c r="AC4803" s="134"/>
      <c r="AD4803" s="194">
        <f t="shared" si="312"/>
        <v>0</v>
      </c>
      <c r="AE4803" s="124" t="str">
        <f t="shared" si="311"/>
        <v/>
      </c>
      <c r="AF4803" s="195" t="str">
        <f t="shared" si="313"/>
        <v/>
      </c>
      <c r="AG4803" s="194" t="str">
        <f t="shared" si="314"/>
        <v/>
      </c>
      <c r="AH4803" s="194">
        <f>IF(AG4803="",0,IF(ISERROR(VLOOKUP(AG4803,AG$7:AG4802,1,FALSE)),1,0))</f>
        <v>0</v>
      </c>
      <c r="AI4803" s="194"/>
    </row>
    <row r="4804" spans="1:35" ht="16.5" customHeight="1">
      <c r="A4804" s="1"/>
      <c r="B4804" s="1"/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  <c r="R4804" s="1"/>
      <c r="S4804" s="1"/>
      <c r="T4804" s="1"/>
      <c r="U4804" s="175">
        <f>IF(AND($X$5012&lt;&gt;" ",$X$5012&lt;&gt;0),IF(X4804=$X$5012,1+COUNTIF(U$7:U4803,"&gt;0"),0),0)</f>
        <v>0</v>
      </c>
      <c r="V4804" s="178" t="s">
        <v>4993</v>
      </c>
      <c r="W4804" s="130"/>
      <c r="X4804" s="131"/>
      <c r="Y4804" s="131"/>
      <c r="Z4804" s="206"/>
      <c r="AA4804" s="134"/>
      <c r="AB4804" s="174">
        <f>IF(AC4804="totale",SUMIF(AA$7:AA4804,"somma",Z$7:Z4804)-SUMIF(AC$7:AC4803,"totale",AB$7:AB4803),0)</f>
        <v>0</v>
      </c>
      <c r="AC4804" s="134"/>
      <c r="AD4804" s="194">
        <f t="shared" si="312"/>
        <v>0</v>
      </c>
      <c r="AE4804" s="124" t="str">
        <f t="shared" si="311"/>
        <v/>
      </c>
      <c r="AF4804" s="195" t="str">
        <f t="shared" si="313"/>
        <v/>
      </c>
      <c r="AG4804" s="194" t="str">
        <f t="shared" si="314"/>
        <v/>
      </c>
      <c r="AH4804" s="194">
        <f>IF(AG4804="",0,IF(ISERROR(VLOOKUP(AG4804,AG$7:AG4803,1,FALSE)),1,0))</f>
        <v>0</v>
      </c>
      <c r="AI4804" s="194"/>
    </row>
    <row r="4805" spans="1:35" ht="16.5" customHeight="1">
      <c r="A4805" s="1"/>
      <c r="B4805" s="1"/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R4805" s="1"/>
      <c r="S4805" s="1"/>
      <c r="T4805" s="1"/>
      <c r="U4805" s="175">
        <f>IF(AND($X$5012&lt;&gt;" ",$X$5012&lt;&gt;0),IF(X4805=$X$5012,1+COUNTIF(U$7:U4804,"&gt;0"),0),0)</f>
        <v>0</v>
      </c>
      <c r="V4805" s="178" t="s">
        <v>4994</v>
      </c>
      <c r="W4805" s="130"/>
      <c r="X4805" s="131"/>
      <c r="Y4805" s="131"/>
      <c r="Z4805" s="206"/>
      <c r="AA4805" s="134"/>
      <c r="AB4805" s="174">
        <f>IF(AC4805="totale",SUMIF(AA$7:AA4805,"somma",Z$7:Z4805)-SUMIF(AC$7:AC4804,"totale",AB$7:AB4804),0)</f>
        <v>0</v>
      </c>
      <c r="AC4805" s="134"/>
      <c r="AD4805" s="194">
        <f t="shared" si="312"/>
        <v>0</v>
      </c>
      <c r="AE4805" s="124" t="str">
        <f t="shared" si="311"/>
        <v/>
      </c>
      <c r="AF4805" s="195" t="str">
        <f t="shared" si="313"/>
        <v/>
      </c>
      <c r="AG4805" s="194" t="str">
        <f t="shared" si="314"/>
        <v/>
      </c>
      <c r="AH4805" s="194">
        <f>IF(AG4805="",0,IF(ISERROR(VLOOKUP(AG4805,AG$7:AG4804,1,FALSE)),1,0))</f>
        <v>0</v>
      </c>
      <c r="AI4805" s="194"/>
    </row>
    <row r="4806" spans="1:35" ht="16.5" customHeight="1">
      <c r="A4806" s="1"/>
      <c r="B4806" s="1"/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  <c r="Q4806" s="1"/>
      <c r="R4806" s="1"/>
      <c r="S4806" s="1"/>
      <c r="T4806" s="1"/>
      <c r="U4806" s="175">
        <f>IF(AND($X$5012&lt;&gt;" ",$X$5012&lt;&gt;0),IF(X4806=$X$5012,1+COUNTIF(U$7:U4805,"&gt;0"),0),0)</f>
        <v>0</v>
      </c>
      <c r="V4806" s="178" t="s">
        <v>4995</v>
      </c>
      <c r="W4806" s="130"/>
      <c r="X4806" s="131"/>
      <c r="Y4806" s="131"/>
      <c r="Z4806" s="206"/>
      <c r="AA4806" s="134"/>
      <c r="AB4806" s="174">
        <f>IF(AC4806="totale",SUMIF(AA$7:AA4806,"somma",Z$7:Z4806)-SUMIF(AC$7:AC4805,"totale",AB$7:AB4805),0)</f>
        <v>0</v>
      </c>
      <c r="AC4806" s="134"/>
      <c r="AD4806" s="194">
        <f t="shared" si="312"/>
        <v>0</v>
      </c>
      <c r="AE4806" s="124" t="str">
        <f t="shared" ref="AE4806:AE4869" si="315">IF(W4806&gt;0,CONCATENATE(MONTH(W4806)&amp;X4806),"")</f>
        <v/>
      </c>
      <c r="AF4806" s="195" t="str">
        <f t="shared" si="313"/>
        <v/>
      </c>
      <c r="AG4806" s="194" t="str">
        <f t="shared" si="314"/>
        <v/>
      </c>
      <c r="AH4806" s="194">
        <f>IF(AG4806="",0,IF(ISERROR(VLOOKUP(AG4806,AG$7:AG4805,1,FALSE)),1,0))</f>
        <v>0</v>
      </c>
      <c r="AI4806" s="194"/>
    </row>
    <row r="4807" spans="1:35" ht="16.5" customHeight="1">
      <c r="A4807" s="1"/>
      <c r="B4807" s="1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  <c r="R4807" s="1"/>
      <c r="S4807" s="1"/>
      <c r="T4807" s="1"/>
      <c r="U4807" s="175">
        <f>IF(AND($X$5012&lt;&gt;" ",$X$5012&lt;&gt;0),IF(X4807=$X$5012,1+COUNTIF(U$7:U4806,"&gt;0"),0),0)</f>
        <v>0</v>
      </c>
      <c r="V4807" s="178" t="s">
        <v>4996</v>
      </c>
      <c r="W4807" s="130"/>
      <c r="X4807" s="131"/>
      <c r="Y4807" s="131"/>
      <c r="Z4807" s="206"/>
      <c r="AA4807" s="134"/>
      <c r="AB4807" s="174">
        <f>IF(AC4807="totale",SUMIF(AA$7:AA4807,"somma",Z$7:Z4807)-SUMIF(AC$7:AC4806,"totale",AB$7:AB4806),0)</f>
        <v>0</v>
      </c>
      <c r="AC4807" s="134"/>
      <c r="AD4807" s="194">
        <f t="shared" si="312"/>
        <v>0</v>
      </c>
      <c r="AE4807" s="124" t="str">
        <f t="shared" si="315"/>
        <v/>
      </c>
      <c r="AF4807" s="195" t="str">
        <f t="shared" si="313"/>
        <v/>
      </c>
      <c r="AG4807" s="194" t="str">
        <f t="shared" si="314"/>
        <v/>
      </c>
      <c r="AH4807" s="194">
        <f>IF(AG4807="",0,IF(ISERROR(VLOOKUP(AG4807,AG$7:AG4806,1,FALSE)),1,0))</f>
        <v>0</v>
      </c>
      <c r="AI4807" s="194"/>
    </row>
    <row r="4808" spans="1:35" ht="16.5" customHeight="1">
      <c r="A4808" s="1"/>
      <c r="B4808" s="1"/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  <c r="Q4808" s="1"/>
      <c r="R4808" s="1"/>
      <c r="S4808" s="1"/>
      <c r="T4808" s="1"/>
      <c r="U4808" s="175">
        <f>IF(AND($X$5012&lt;&gt;" ",$X$5012&lt;&gt;0),IF(X4808=$X$5012,1+COUNTIF(U$7:U4807,"&gt;0"),0),0)</f>
        <v>0</v>
      </c>
      <c r="V4808" s="178" t="s">
        <v>4997</v>
      </c>
      <c r="W4808" s="130"/>
      <c r="X4808" s="131"/>
      <c r="Y4808" s="131"/>
      <c r="Z4808" s="206"/>
      <c r="AA4808" s="134"/>
      <c r="AB4808" s="174">
        <f>IF(AC4808="totale",SUMIF(AA$7:AA4808,"somma",Z$7:Z4808)-SUMIF(AC$7:AC4807,"totale",AB$7:AB4807),0)</f>
        <v>0</v>
      </c>
      <c r="AC4808" s="134"/>
      <c r="AD4808" s="194">
        <f t="shared" ref="AD4808:AD4871" si="316">IF(ISBLANK(X4808),0,VLOOKUP(X4808,$B$8:$E$57,1,FALSE))</f>
        <v>0</v>
      </c>
      <c r="AE4808" s="124" t="str">
        <f t="shared" si="315"/>
        <v/>
      </c>
      <c r="AF4808" s="195" t="str">
        <f t="shared" ref="AF4808:AF4871" si="317">IF(OR(AND(Z4808&lt;&gt;0,ISBLANK(X4808)),ISERROR(AD4808)),"ERR","")</f>
        <v/>
      </c>
      <c r="AG4808" s="194" t="str">
        <f t="shared" si="314"/>
        <v/>
      </c>
      <c r="AH4808" s="194">
        <f>IF(AG4808="",0,IF(ISERROR(VLOOKUP(AG4808,AG$7:AG4807,1,FALSE)),1,0))</f>
        <v>0</v>
      </c>
      <c r="AI4808" s="194"/>
    </row>
    <row r="4809" spans="1:35" ht="16.5" customHeight="1">
      <c r="A4809" s="1"/>
      <c r="B4809" s="1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/>
      <c r="S4809" s="1"/>
      <c r="T4809" s="1"/>
      <c r="U4809" s="175">
        <f>IF(AND($X$5012&lt;&gt;" ",$X$5012&lt;&gt;0),IF(X4809=$X$5012,1+COUNTIF(U$7:U4808,"&gt;0"),0),0)</f>
        <v>0</v>
      </c>
      <c r="V4809" s="178" t="s">
        <v>4998</v>
      </c>
      <c r="W4809" s="130"/>
      <c r="X4809" s="131"/>
      <c r="Y4809" s="131"/>
      <c r="Z4809" s="206"/>
      <c r="AA4809" s="134"/>
      <c r="AB4809" s="174">
        <f>IF(AC4809="totale",SUMIF(AA$7:AA4809,"somma",Z$7:Z4809)-SUMIF(AC$7:AC4808,"totale",AB$7:AB4808),0)</f>
        <v>0</v>
      </c>
      <c r="AC4809" s="134"/>
      <c r="AD4809" s="194">
        <f t="shared" si="316"/>
        <v>0</v>
      </c>
      <c r="AE4809" s="124" t="str">
        <f t="shared" si="315"/>
        <v/>
      </c>
      <c r="AF4809" s="195" t="str">
        <f t="shared" si="317"/>
        <v/>
      </c>
      <c r="AG4809" s="194" t="str">
        <f t="shared" si="314"/>
        <v/>
      </c>
      <c r="AH4809" s="194">
        <f>IF(AG4809="",0,IF(ISERROR(VLOOKUP(AG4809,AG$7:AG4808,1,FALSE)),1,0))</f>
        <v>0</v>
      </c>
      <c r="AI4809" s="194"/>
    </row>
    <row r="4810" spans="1:35" ht="16.5" customHeight="1">
      <c r="A4810" s="1"/>
      <c r="B4810" s="1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  <c r="Q4810" s="1"/>
      <c r="R4810" s="1"/>
      <c r="S4810" s="1"/>
      <c r="T4810" s="1"/>
      <c r="U4810" s="175">
        <f>IF(AND($X$5012&lt;&gt;" ",$X$5012&lt;&gt;0),IF(X4810=$X$5012,1+COUNTIF(U$7:U4809,"&gt;0"),0),0)</f>
        <v>0</v>
      </c>
      <c r="V4810" s="178" t="s">
        <v>4999</v>
      </c>
      <c r="W4810" s="130"/>
      <c r="X4810" s="131"/>
      <c r="Y4810" s="131"/>
      <c r="Z4810" s="206"/>
      <c r="AA4810" s="134"/>
      <c r="AB4810" s="174">
        <f>IF(AC4810="totale",SUMIF(AA$7:AA4810,"somma",Z$7:Z4810)-SUMIF(AC$7:AC4809,"totale",AB$7:AB4809),0)</f>
        <v>0</v>
      </c>
      <c r="AC4810" s="134"/>
      <c r="AD4810" s="194">
        <f t="shared" si="316"/>
        <v>0</v>
      </c>
      <c r="AE4810" s="124" t="str">
        <f t="shared" si="315"/>
        <v/>
      </c>
      <c r="AF4810" s="195" t="str">
        <f t="shared" si="317"/>
        <v/>
      </c>
      <c r="AG4810" s="194" t="str">
        <f t="shared" ref="AG4810:AG4873" si="318">IF(W4810&gt;0,CONCATENATE(MONTH(W4810),"-",YEAR(W4810)),"")</f>
        <v/>
      </c>
      <c r="AH4810" s="194">
        <f>IF(AG4810="",0,IF(ISERROR(VLOOKUP(AG4810,AG$7:AG4809,1,FALSE)),1,0))</f>
        <v>0</v>
      </c>
      <c r="AI4810" s="194"/>
    </row>
    <row r="4811" spans="1:35" ht="16.5" customHeight="1">
      <c r="A4811" s="1"/>
      <c r="B4811" s="1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  <c r="Q4811" s="1"/>
      <c r="R4811" s="1"/>
      <c r="S4811" s="1"/>
      <c r="T4811" s="1"/>
      <c r="U4811" s="175">
        <f>IF(AND($X$5012&lt;&gt;" ",$X$5012&lt;&gt;0),IF(X4811=$X$5012,1+COUNTIF(U$7:U4810,"&gt;0"),0),0)</f>
        <v>0</v>
      </c>
      <c r="V4811" s="178" t="s">
        <v>5000</v>
      </c>
      <c r="W4811" s="130"/>
      <c r="X4811" s="131"/>
      <c r="Y4811" s="131"/>
      <c r="Z4811" s="206"/>
      <c r="AA4811" s="134"/>
      <c r="AB4811" s="174">
        <f>IF(AC4811="totale",SUMIF(AA$7:AA4811,"somma",Z$7:Z4811)-SUMIF(AC$7:AC4810,"totale",AB$7:AB4810),0)</f>
        <v>0</v>
      </c>
      <c r="AC4811" s="134"/>
      <c r="AD4811" s="194">
        <f t="shared" si="316"/>
        <v>0</v>
      </c>
      <c r="AE4811" s="124" t="str">
        <f t="shared" si="315"/>
        <v/>
      </c>
      <c r="AF4811" s="195" t="str">
        <f t="shared" si="317"/>
        <v/>
      </c>
      <c r="AG4811" s="194" t="str">
        <f t="shared" si="318"/>
        <v/>
      </c>
      <c r="AH4811" s="194">
        <f>IF(AG4811="",0,IF(ISERROR(VLOOKUP(AG4811,AG$7:AG4810,1,FALSE)),1,0))</f>
        <v>0</v>
      </c>
      <c r="AI4811" s="194"/>
    </row>
    <row r="4812" spans="1:35" ht="16.5" customHeight="1">
      <c r="A4812" s="1"/>
      <c r="B4812" s="1"/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  <c r="R4812" s="1"/>
      <c r="S4812" s="1"/>
      <c r="T4812" s="1"/>
      <c r="U4812" s="175">
        <f>IF(AND($X$5012&lt;&gt;" ",$X$5012&lt;&gt;0),IF(X4812=$X$5012,1+COUNTIF(U$7:U4811,"&gt;0"),0),0)</f>
        <v>0</v>
      </c>
      <c r="V4812" s="178" t="s">
        <v>5001</v>
      </c>
      <c r="W4812" s="130"/>
      <c r="X4812" s="131"/>
      <c r="Y4812" s="131"/>
      <c r="Z4812" s="206"/>
      <c r="AA4812" s="134"/>
      <c r="AB4812" s="174">
        <f>IF(AC4812="totale",SUMIF(AA$7:AA4812,"somma",Z$7:Z4812)-SUMIF(AC$7:AC4811,"totale",AB$7:AB4811),0)</f>
        <v>0</v>
      </c>
      <c r="AC4812" s="134"/>
      <c r="AD4812" s="194">
        <f t="shared" si="316"/>
        <v>0</v>
      </c>
      <c r="AE4812" s="124" t="str">
        <f t="shared" si="315"/>
        <v/>
      </c>
      <c r="AF4812" s="195" t="str">
        <f t="shared" si="317"/>
        <v/>
      </c>
      <c r="AG4812" s="194" t="str">
        <f t="shared" si="318"/>
        <v/>
      </c>
      <c r="AH4812" s="194">
        <f>IF(AG4812="",0,IF(ISERROR(VLOOKUP(AG4812,AG$7:AG4811,1,FALSE)),1,0))</f>
        <v>0</v>
      </c>
      <c r="AI4812" s="194"/>
    </row>
    <row r="4813" spans="1:35" ht="16.5" customHeight="1">
      <c r="A4813" s="1"/>
      <c r="B4813" s="1"/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  <c r="R4813" s="1"/>
      <c r="S4813" s="1"/>
      <c r="T4813" s="1"/>
      <c r="U4813" s="175">
        <f>IF(AND($X$5012&lt;&gt;" ",$X$5012&lt;&gt;0),IF(X4813=$X$5012,1+COUNTIF(U$7:U4812,"&gt;0"),0),0)</f>
        <v>0</v>
      </c>
      <c r="V4813" s="178" t="s">
        <v>5002</v>
      </c>
      <c r="W4813" s="130"/>
      <c r="X4813" s="131"/>
      <c r="Y4813" s="131"/>
      <c r="Z4813" s="206"/>
      <c r="AA4813" s="134"/>
      <c r="AB4813" s="174">
        <f>IF(AC4813="totale",SUMIF(AA$7:AA4813,"somma",Z$7:Z4813)-SUMIF(AC$7:AC4812,"totale",AB$7:AB4812),0)</f>
        <v>0</v>
      </c>
      <c r="AC4813" s="134"/>
      <c r="AD4813" s="194">
        <f t="shared" si="316"/>
        <v>0</v>
      </c>
      <c r="AE4813" s="124" t="str">
        <f t="shared" si="315"/>
        <v/>
      </c>
      <c r="AF4813" s="195" t="str">
        <f t="shared" si="317"/>
        <v/>
      </c>
      <c r="AG4813" s="194" t="str">
        <f t="shared" si="318"/>
        <v/>
      </c>
      <c r="AH4813" s="194">
        <f>IF(AG4813="",0,IF(ISERROR(VLOOKUP(AG4813,AG$7:AG4812,1,FALSE)),1,0))</f>
        <v>0</v>
      </c>
      <c r="AI4813" s="194"/>
    </row>
    <row r="4814" spans="1:35" ht="16.5" customHeight="1">
      <c r="A4814" s="1"/>
      <c r="B4814" s="1"/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/>
      <c r="S4814" s="1"/>
      <c r="T4814" s="1"/>
      <c r="U4814" s="175">
        <f>IF(AND($X$5012&lt;&gt;" ",$X$5012&lt;&gt;0),IF(X4814=$X$5012,1+COUNTIF(U$7:U4813,"&gt;0"),0),0)</f>
        <v>0</v>
      </c>
      <c r="V4814" s="178" t="s">
        <v>5003</v>
      </c>
      <c r="W4814" s="130"/>
      <c r="X4814" s="131"/>
      <c r="Y4814" s="131"/>
      <c r="Z4814" s="206"/>
      <c r="AA4814" s="134"/>
      <c r="AB4814" s="174">
        <f>IF(AC4814="totale",SUMIF(AA$7:AA4814,"somma",Z$7:Z4814)-SUMIF(AC$7:AC4813,"totale",AB$7:AB4813),0)</f>
        <v>0</v>
      </c>
      <c r="AC4814" s="134"/>
      <c r="AD4814" s="194">
        <f t="shared" si="316"/>
        <v>0</v>
      </c>
      <c r="AE4814" s="124" t="str">
        <f t="shared" si="315"/>
        <v/>
      </c>
      <c r="AF4814" s="195" t="str">
        <f t="shared" si="317"/>
        <v/>
      </c>
      <c r="AG4814" s="194" t="str">
        <f t="shared" si="318"/>
        <v/>
      </c>
      <c r="AH4814" s="194">
        <f>IF(AG4814="",0,IF(ISERROR(VLOOKUP(AG4814,AG$7:AG4813,1,FALSE)),1,0))</f>
        <v>0</v>
      </c>
      <c r="AI4814" s="194"/>
    </row>
    <row r="4815" spans="1:35" ht="16.5" customHeight="1">
      <c r="A4815" s="1"/>
      <c r="B4815" s="1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  <c r="R4815" s="1"/>
      <c r="S4815" s="1"/>
      <c r="T4815" s="1"/>
      <c r="U4815" s="175">
        <f>IF(AND($X$5012&lt;&gt;" ",$X$5012&lt;&gt;0),IF(X4815=$X$5012,1+COUNTIF(U$7:U4814,"&gt;0"),0),0)</f>
        <v>0</v>
      </c>
      <c r="V4815" s="178" t="s">
        <v>5004</v>
      </c>
      <c r="W4815" s="130"/>
      <c r="X4815" s="131"/>
      <c r="Y4815" s="131"/>
      <c r="Z4815" s="206"/>
      <c r="AA4815" s="134"/>
      <c r="AB4815" s="174">
        <f>IF(AC4815="totale",SUMIF(AA$7:AA4815,"somma",Z$7:Z4815)-SUMIF(AC$7:AC4814,"totale",AB$7:AB4814),0)</f>
        <v>0</v>
      </c>
      <c r="AC4815" s="134"/>
      <c r="AD4815" s="194">
        <f t="shared" si="316"/>
        <v>0</v>
      </c>
      <c r="AE4815" s="124" t="str">
        <f t="shared" si="315"/>
        <v/>
      </c>
      <c r="AF4815" s="195" t="str">
        <f t="shared" si="317"/>
        <v/>
      </c>
      <c r="AG4815" s="194" t="str">
        <f t="shared" si="318"/>
        <v/>
      </c>
      <c r="AH4815" s="194">
        <f>IF(AG4815="",0,IF(ISERROR(VLOOKUP(AG4815,AG$7:AG4814,1,FALSE)),1,0))</f>
        <v>0</v>
      </c>
      <c r="AI4815" s="194"/>
    </row>
    <row r="4816" spans="1:35" ht="16.5" customHeight="1">
      <c r="A4816" s="1"/>
      <c r="B4816" s="1"/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/>
      <c r="S4816" s="1"/>
      <c r="T4816" s="1"/>
      <c r="U4816" s="175">
        <f>IF(AND($X$5012&lt;&gt;" ",$X$5012&lt;&gt;0),IF(X4816=$X$5012,1+COUNTIF(U$7:U4815,"&gt;0"),0),0)</f>
        <v>0</v>
      </c>
      <c r="V4816" s="178" t="s">
        <v>5005</v>
      </c>
      <c r="W4816" s="130"/>
      <c r="X4816" s="131"/>
      <c r="Y4816" s="131"/>
      <c r="Z4816" s="206"/>
      <c r="AA4816" s="134"/>
      <c r="AB4816" s="174">
        <f>IF(AC4816="totale",SUMIF(AA$7:AA4816,"somma",Z$7:Z4816)-SUMIF(AC$7:AC4815,"totale",AB$7:AB4815),0)</f>
        <v>0</v>
      </c>
      <c r="AC4816" s="134"/>
      <c r="AD4816" s="194">
        <f t="shared" si="316"/>
        <v>0</v>
      </c>
      <c r="AE4816" s="124" t="str">
        <f t="shared" si="315"/>
        <v/>
      </c>
      <c r="AF4816" s="195" t="str">
        <f t="shared" si="317"/>
        <v/>
      </c>
      <c r="AG4816" s="194" t="str">
        <f t="shared" si="318"/>
        <v/>
      </c>
      <c r="AH4816" s="194">
        <f>IF(AG4816="",0,IF(ISERROR(VLOOKUP(AG4816,AG$7:AG4815,1,FALSE)),1,0))</f>
        <v>0</v>
      </c>
      <c r="AI4816" s="194"/>
    </row>
    <row r="4817" spans="1:35" ht="16.5" customHeight="1">
      <c r="A4817" s="1"/>
      <c r="B4817" s="1"/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R4817" s="1"/>
      <c r="S4817" s="1"/>
      <c r="T4817" s="1"/>
      <c r="U4817" s="175">
        <f>IF(AND($X$5012&lt;&gt;" ",$X$5012&lt;&gt;0),IF(X4817=$X$5012,1+COUNTIF(U$7:U4816,"&gt;0"),0),0)</f>
        <v>0</v>
      </c>
      <c r="V4817" s="178" t="s">
        <v>5006</v>
      </c>
      <c r="W4817" s="130"/>
      <c r="X4817" s="131"/>
      <c r="Y4817" s="131"/>
      <c r="Z4817" s="206"/>
      <c r="AA4817" s="134"/>
      <c r="AB4817" s="174">
        <f>IF(AC4817="totale",SUMIF(AA$7:AA4817,"somma",Z$7:Z4817)-SUMIF(AC$7:AC4816,"totale",AB$7:AB4816),0)</f>
        <v>0</v>
      </c>
      <c r="AC4817" s="134"/>
      <c r="AD4817" s="194">
        <f t="shared" si="316"/>
        <v>0</v>
      </c>
      <c r="AE4817" s="124" t="str">
        <f t="shared" si="315"/>
        <v/>
      </c>
      <c r="AF4817" s="195" t="str">
        <f t="shared" si="317"/>
        <v/>
      </c>
      <c r="AG4817" s="194" t="str">
        <f t="shared" si="318"/>
        <v/>
      </c>
      <c r="AH4817" s="194">
        <f>IF(AG4817="",0,IF(ISERROR(VLOOKUP(AG4817,AG$7:AG4816,1,FALSE)),1,0))</f>
        <v>0</v>
      </c>
      <c r="AI4817" s="194"/>
    </row>
    <row r="4818" spans="1:35" ht="16.5" customHeight="1">
      <c r="A4818" s="1"/>
      <c r="B4818" s="1"/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R4818" s="1"/>
      <c r="S4818" s="1"/>
      <c r="T4818" s="1"/>
      <c r="U4818" s="175">
        <f>IF(AND($X$5012&lt;&gt;" ",$X$5012&lt;&gt;0),IF(X4818=$X$5012,1+COUNTIF(U$7:U4817,"&gt;0"),0),0)</f>
        <v>0</v>
      </c>
      <c r="V4818" s="178" t="s">
        <v>5007</v>
      </c>
      <c r="W4818" s="130"/>
      <c r="X4818" s="131"/>
      <c r="Y4818" s="131"/>
      <c r="Z4818" s="206"/>
      <c r="AA4818" s="134"/>
      <c r="AB4818" s="174">
        <f>IF(AC4818="totale",SUMIF(AA$7:AA4818,"somma",Z$7:Z4818)-SUMIF(AC$7:AC4817,"totale",AB$7:AB4817),0)</f>
        <v>0</v>
      </c>
      <c r="AC4818" s="134"/>
      <c r="AD4818" s="194">
        <f t="shared" si="316"/>
        <v>0</v>
      </c>
      <c r="AE4818" s="124" t="str">
        <f t="shared" si="315"/>
        <v/>
      </c>
      <c r="AF4818" s="195" t="str">
        <f t="shared" si="317"/>
        <v/>
      </c>
      <c r="AG4818" s="194" t="str">
        <f t="shared" si="318"/>
        <v/>
      </c>
      <c r="AH4818" s="194">
        <f>IF(AG4818="",0,IF(ISERROR(VLOOKUP(AG4818,AG$7:AG4817,1,FALSE)),1,0))</f>
        <v>0</v>
      </c>
      <c r="AI4818" s="194"/>
    </row>
    <row r="4819" spans="1:35" ht="16.5" customHeight="1">
      <c r="A4819" s="1"/>
      <c r="B4819" s="1"/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R4819" s="1"/>
      <c r="S4819" s="1"/>
      <c r="T4819" s="1"/>
      <c r="U4819" s="175">
        <f>IF(AND($X$5012&lt;&gt;" ",$X$5012&lt;&gt;0),IF(X4819=$X$5012,1+COUNTIF(U$7:U4818,"&gt;0"),0),0)</f>
        <v>0</v>
      </c>
      <c r="V4819" s="178" t="s">
        <v>5008</v>
      </c>
      <c r="W4819" s="130"/>
      <c r="X4819" s="131"/>
      <c r="Y4819" s="131"/>
      <c r="Z4819" s="206"/>
      <c r="AA4819" s="134"/>
      <c r="AB4819" s="174">
        <f>IF(AC4819="totale",SUMIF(AA$7:AA4819,"somma",Z$7:Z4819)-SUMIF(AC$7:AC4818,"totale",AB$7:AB4818),0)</f>
        <v>0</v>
      </c>
      <c r="AC4819" s="134"/>
      <c r="AD4819" s="194">
        <f t="shared" si="316"/>
        <v>0</v>
      </c>
      <c r="AE4819" s="124" t="str">
        <f t="shared" si="315"/>
        <v/>
      </c>
      <c r="AF4819" s="195" t="str">
        <f t="shared" si="317"/>
        <v/>
      </c>
      <c r="AG4819" s="194" t="str">
        <f t="shared" si="318"/>
        <v/>
      </c>
      <c r="AH4819" s="194">
        <f>IF(AG4819="",0,IF(ISERROR(VLOOKUP(AG4819,AG$7:AG4818,1,FALSE)),1,0))</f>
        <v>0</v>
      </c>
      <c r="AI4819" s="194"/>
    </row>
    <row r="4820" spans="1:35" ht="16.5" customHeight="1">
      <c r="A4820" s="1"/>
      <c r="B4820" s="1"/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R4820" s="1"/>
      <c r="S4820" s="1"/>
      <c r="T4820" s="1"/>
      <c r="U4820" s="175">
        <f>IF(AND($X$5012&lt;&gt;" ",$X$5012&lt;&gt;0),IF(X4820=$X$5012,1+COUNTIF(U$7:U4819,"&gt;0"),0),0)</f>
        <v>0</v>
      </c>
      <c r="V4820" s="178" t="s">
        <v>5009</v>
      </c>
      <c r="W4820" s="130"/>
      <c r="X4820" s="131"/>
      <c r="Y4820" s="131"/>
      <c r="Z4820" s="206"/>
      <c r="AA4820" s="134"/>
      <c r="AB4820" s="174">
        <f>IF(AC4820="totale",SUMIF(AA$7:AA4820,"somma",Z$7:Z4820)-SUMIF(AC$7:AC4819,"totale",AB$7:AB4819),0)</f>
        <v>0</v>
      </c>
      <c r="AC4820" s="134"/>
      <c r="AD4820" s="194">
        <f t="shared" si="316"/>
        <v>0</v>
      </c>
      <c r="AE4820" s="124" t="str">
        <f t="shared" si="315"/>
        <v/>
      </c>
      <c r="AF4820" s="195" t="str">
        <f t="shared" si="317"/>
        <v/>
      </c>
      <c r="AG4820" s="194" t="str">
        <f t="shared" si="318"/>
        <v/>
      </c>
      <c r="AH4820" s="194">
        <f>IF(AG4820="",0,IF(ISERROR(VLOOKUP(AG4820,AG$7:AG4819,1,FALSE)),1,0))</f>
        <v>0</v>
      </c>
      <c r="AI4820" s="194"/>
    </row>
    <row r="4821" spans="1:35" ht="16.5" customHeight="1">
      <c r="A4821" s="1"/>
      <c r="B4821" s="1"/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/>
      <c r="R4821" s="1"/>
      <c r="S4821" s="1"/>
      <c r="T4821" s="1"/>
      <c r="U4821" s="175">
        <f>IF(AND($X$5012&lt;&gt;" ",$X$5012&lt;&gt;0),IF(X4821=$X$5012,1+COUNTIF(U$7:U4820,"&gt;0"),0),0)</f>
        <v>0</v>
      </c>
      <c r="V4821" s="178" t="s">
        <v>5010</v>
      </c>
      <c r="W4821" s="130"/>
      <c r="X4821" s="131"/>
      <c r="Y4821" s="131"/>
      <c r="Z4821" s="206"/>
      <c r="AA4821" s="134"/>
      <c r="AB4821" s="174">
        <f>IF(AC4821="totale",SUMIF(AA$7:AA4821,"somma",Z$7:Z4821)-SUMIF(AC$7:AC4820,"totale",AB$7:AB4820),0)</f>
        <v>0</v>
      </c>
      <c r="AC4821" s="134"/>
      <c r="AD4821" s="194">
        <f t="shared" si="316"/>
        <v>0</v>
      </c>
      <c r="AE4821" s="124" t="str">
        <f t="shared" si="315"/>
        <v/>
      </c>
      <c r="AF4821" s="195" t="str">
        <f t="shared" si="317"/>
        <v/>
      </c>
      <c r="AG4821" s="194" t="str">
        <f t="shared" si="318"/>
        <v/>
      </c>
      <c r="AH4821" s="194">
        <f>IF(AG4821="",0,IF(ISERROR(VLOOKUP(AG4821,AG$7:AG4820,1,FALSE)),1,0))</f>
        <v>0</v>
      </c>
      <c r="AI4821" s="194"/>
    </row>
    <row r="4822" spans="1:35" ht="16.5" customHeight="1">
      <c r="A4822" s="1"/>
      <c r="B4822" s="1"/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R4822" s="1"/>
      <c r="S4822" s="1"/>
      <c r="T4822" s="1"/>
      <c r="U4822" s="175">
        <f>IF(AND($X$5012&lt;&gt;" ",$X$5012&lt;&gt;0),IF(X4822=$X$5012,1+COUNTIF(U$7:U4821,"&gt;0"),0),0)</f>
        <v>0</v>
      </c>
      <c r="V4822" s="178" t="s">
        <v>5011</v>
      </c>
      <c r="W4822" s="130"/>
      <c r="X4822" s="131"/>
      <c r="Y4822" s="131"/>
      <c r="Z4822" s="206"/>
      <c r="AA4822" s="134"/>
      <c r="AB4822" s="174">
        <f>IF(AC4822="totale",SUMIF(AA$7:AA4822,"somma",Z$7:Z4822)-SUMIF(AC$7:AC4821,"totale",AB$7:AB4821),0)</f>
        <v>0</v>
      </c>
      <c r="AC4822" s="134"/>
      <c r="AD4822" s="194">
        <f t="shared" si="316"/>
        <v>0</v>
      </c>
      <c r="AE4822" s="124" t="str">
        <f t="shared" si="315"/>
        <v/>
      </c>
      <c r="AF4822" s="195" t="str">
        <f t="shared" si="317"/>
        <v/>
      </c>
      <c r="AG4822" s="194" t="str">
        <f t="shared" si="318"/>
        <v/>
      </c>
      <c r="AH4822" s="194">
        <f>IF(AG4822="",0,IF(ISERROR(VLOOKUP(AG4822,AG$7:AG4821,1,FALSE)),1,0))</f>
        <v>0</v>
      </c>
      <c r="AI4822" s="194"/>
    </row>
    <row r="4823" spans="1:35" ht="16.5" customHeight="1">
      <c r="A4823" s="1"/>
      <c r="B4823" s="1"/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75">
        <f>IF(AND($X$5012&lt;&gt;" ",$X$5012&lt;&gt;0),IF(X4823=$X$5012,1+COUNTIF(U$7:U4822,"&gt;0"),0),0)</f>
        <v>0</v>
      </c>
      <c r="V4823" s="178" t="s">
        <v>5012</v>
      </c>
      <c r="W4823" s="130"/>
      <c r="X4823" s="131"/>
      <c r="Y4823" s="131"/>
      <c r="Z4823" s="206"/>
      <c r="AA4823" s="134"/>
      <c r="AB4823" s="174">
        <f>IF(AC4823="totale",SUMIF(AA$7:AA4823,"somma",Z$7:Z4823)-SUMIF(AC$7:AC4822,"totale",AB$7:AB4822),0)</f>
        <v>0</v>
      </c>
      <c r="AC4823" s="134"/>
      <c r="AD4823" s="194">
        <f t="shared" si="316"/>
        <v>0</v>
      </c>
      <c r="AE4823" s="124" t="str">
        <f t="shared" si="315"/>
        <v/>
      </c>
      <c r="AF4823" s="195" t="str">
        <f t="shared" si="317"/>
        <v/>
      </c>
      <c r="AG4823" s="194" t="str">
        <f t="shared" si="318"/>
        <v/>
      </c>
      <c r="AH4823" s="194">
        <f>IF(AG4823="",0,IF(ISERROR(VLOOKUP(AG4823,AG$7:AG4822,1,FALSE)),1,0))</f>
        <v>0</v>
      </c>
      <c r="AI4823" s="194"/>
    </row>
    <row r="4824" spans="1:35" ht="16.5" customHeight="1">
      <c r="A4824" s="1"/>
      <c r="B4824" s="1"/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/>
      <c r="S4824" s="1"/>
      <c r="T4824" s="1"/>
      <c r="U4824" s="175">
        <f>IF(AND($X$5012&lt;&gt;" ",$X$5012&lt;&gt;0),IF(X4824=$X$5012,1+COUNTIF(U$7:U4823,"&gt;0"),0),0)</f>
        <v>0</v>
      </c>
      <c r="V4824" s="178" t="s">
        <v>5013</v>
      </c>
      <c r="W4824" s="130"/>
      <c r="X4824" s="131"/>
      <c r="Y4824" s="131"/>
      <c r="Z4824" s="206"/>
      <c r="AA4824" s="134"/>
      <c r="AB4824" s="174">
        <f>IF(AC4824="totale",SUMIF(AA$7:AA4824,"somma",Z$7:Z4824)-SUMIF(AC$7:AC4823,"totale",AB$7:AB4823),0)</f>
        <v>0</v>
      </c>
      <c r="AC4824" s="134"/>
      <c r="AD4824" s="194">
        <f t="shared" si="316"/>
        <v>0</v>
      </c>
      <c r="AE4824" s="124" t="str">
        <f t="shared" si="315"/>
        <v/>
      </c>
      <c r="AF4824" s="195" t="str">
        <f t="shared" si="317"/>
        <v/>
      </c>
      <c r="AG4824" s="194" t="str">
        <f t="shared" si="318"/>
        <v/>
      </c>
      <c r="AH4824" s="194">
        <f>IF(AG4824="",0,IF(ISERROR(VLOOKUP(AG4824,AG$7:AG4823,1,FALSE)),1,0))</f>
        <v>0</v>
      </c>
      <c r="AI4824" s="194"/>
    </row>
    <row r="4825" spans="1:35" ht="16.5" customHeight="1">
      <c r="A4825" s="1"/>
      <c r="B4825" s="1"/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175">
        <f>IF(AND($X$5012&lt;&gt;" ",$X$5012&lt;&gt;0),IF(X4825=$X$5012,1+COUNTIF(U$7:U4824,"&gt;0"),0),0)</f>
        <v>0</v>
      </c>
      <c r="V4825" s="178" t="s">
        <v>5014</v>
      </c>
      <c r="W4825" s="130"/>
      <c r="X4825" s="131"/>
      <c r="Y4825" s="131"/>
      <c r="Z4825" s="206"/>
      <c r="AA4825" s="134"/>
      <c r="AB4825" s="174">
        <f>IF(AC4825="totale",SUMIF(AA$7:AA4825,"somma",Z$7:Z4825)-SUMIF(AC$7:AC4824,"totale",AB$7:AB4824),0)</f>
        <v>0</v>
      </c>
      <c r="AC4825" s="134"/>
      <c r="AD4825" s="194">
        <f t="shared" si="316"/>
        <v>0</v>
      </c>
      <c r="AE4825" s="124" t="str">
        <f t="shared" si="315"/>
        <v/>
      </c>
      <c r="AF4825" s="195" t="str">
        <f t="shared" si="317"/>
        <v/>
      </c>
      <c r="AG4825" s="194" t="str">
        <f t="shared" si="318"/>
        <v/>
      </c>
      <c r="AH4825" s="194">
        <f>IF(AG4825="",0,IF(ISERROR(VLOOKUP(AG4825,AG$7:AG4824,1,FALSE)),1,0))</f>
        <v>0</v>
      </c>
      <c r="AI4825" s="194"/>
    </row>
    <row r="4826" spans="1:35" ht="16.5" customHeight="1">
      <c r="A4826" s="1"/>
      <c r="B4826" s="1"/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R4826" s="1"/>
      <c r="S4826" s="1"/>
      <c r="T4826" s="1"/>
      <c r="U4826" s="175">
        <f>IF(AND($X$5012&lt;&gt;" ",$X$5012&lt;&gt;0),IF(X4826=$X$5012,1+COUNTIF(U$7:U4825,"&gt;0"),0),0)</f>
        <v>0</v>
      </c>
      <c r="V4826" s="178" t="s">
        <v>5015</v>
      </c>
      <c r="W4826" s="130"/>
      <c r="X4826" s="131"/>
      <c r="Y4826" s="131"/>
      <c r="Z4826" s="206"/>
      <c r="AA4826" s="134"/>
      <c r="AB4826" s="174">
        <f>IF(AC4826="totale",SUMIF(AA$7:AA4826,"somma",Z$7:Z4826)-SUMIF(AC$7:AC4825,"totale",AB$7:AB4825),0)</f>
        <v>0</v>
      </c>
      <c r="AC4826" s="134"/>
      <c r="AD4826" s="194">
        <f t="shared" si="316"/>
        <v>0</v>
      </c>
      <c r="AE4826" s="124" t="str">
        <f t="shared" si="315"/>
        <v/>
      </c>
      <c r="AF4826" s="195" t="str">
        <f t="shared" si="317"/>
        <v/>
      </c>
      <c r="AG4826" s="194" t="str">
        <f t="shared" si="318"/>
        <v/>
      </c>
      <c r="AH4826" s="194">
        <f>IF(AG4826="",0,IF(ISERROR(VLOOKUP(AG4826,AG$7:AG4825,1,FALSE)),1,0))</f>
        <v>0</v>
      </c>
      <c r="AI4826" s="194"/>
    </row>
    <row r="4827" spans="1:35" ht="16.5" customHeight="1">
      <c r="A4827" s="1"/>
      <c r="B4827" s="1"/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75">
        <f>IF(AND($X$5012&lt;&gt;" ",$X$5012&lt;&gt;0),IF(X4827=$X$5012,1+COUNTIF(U$7:U4826,"&gt;0"),0),0)</f>
        <v>0</v>
      </c>
      <c r="V4827" s="178" t="s">
        <v>5016</v>
      </c>
      <c r="W4827" s="130"/>
      <c r="X4827" s="131"/>
      <c r="Y4827" s="131"/>
      <c r="Z4827" s="206"/>
      <c r="AA4827" s="134"/>
      <c r="AB4827" s="174">
        <f>IF(AC4827="totale",SUMIF(AA$7:AA4827,"somma",Z$7:Z4827)-SUMIF(AC$7:AC4826,"totale",AB$7:AB4826),0)</f>
        <v>0</v>
      </c>
      <c r="AC4827" s="134"/>
      <c r="AD4827" s="194">
        <f t="shared" si="316"/>
        <v>0</v>
      </c>
      <c r="AE4827" s="124" t="str">
        <f t="shared" si="315"/>
        <v/>
      </c>
      <c r="AF4827" s="195" t="str">
        <f t="shared" si="317"/>
        <v/>
      </c>
      <c r="AG4827" s="194" t="str">
        <f t="shared" si="318"/>
        <v/>
      </c>
      <c r="AH4827" s="194">
        <f>IF(AG4827="",0,IF(ISERROR(VLOOKUP(AG4827,AG$7:AG4826,1,FALSE)),1,0))</f>
        <v>0</v>
      </c>
      <c r="AI4827" s="194"/>
    </row>
    <row r="4828" spans="1:35" ht="16.5" customHeight="1">
      <c r="A4828" s="1"/>
      <c r="B4828" s="1"/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1"/>
      <c r="S4828" s="1"/>
      <c r="T4828" s="1"/>
      <c r="U4828" s="175">
        <f>IF(AND($X$5012&lt;&gt;" ",$X$5012&lt;&gt;0),IF(X4828=$X$5012,1+COUNTIF(U$7:U4827,"&gt;0"),0),0)</f>
        <v>0</v>
      </c>
      <c r="V4828" s="178" t="s">
        <v>5017</v>
      </c>
      <c r="W4828" s="130"/>
      <c r="X4828" s="131"/>
      <c r="Y4828" s="131"/>
      <c r="Z4828" s="206"/>
      <c r="AA4828" s="134"/>
      <c r="AB4828" s="174">
        <f>IF(AC4828="totale",SUMIF(AA$7:AA4828,"somma",Z$7:Z4828)-SUMIF(AC$7:AC4827,"totale",AB$7:AB4827),0)</f>
        <v>0</v>
      </c>
      <c r="AC4828" s="134"/>
      <c r="AD4828" s="194">
        <f t="shared" si="316"/>
        <v>0</v>
      </c>
      <c r="AE4828" s="124" t="str">
        <f t="shared" si="315"/>
        <v/>
      </c>
      <c r="AF4828" s="195" t="str">
        <f t="shared" si="317"/>
        <v/>
      </c>
      <c r="AG4828" s="194" t="str">
        <f t="shared" si="318"/>
        <v/>
      </c>
      <c r="AH4828" s="194">
        <f>IF(AG4828="",0,IF(ISERROR(VLOOKUP(AG4828,AG$7:AG4827,1,FALSE)),1,0))</f>
        <v>0</v>
      </c>
      <c r="AI4828" s="194"/>
    </row>
    <row r="4829" spans="1:35" ht="16.5" customHeight="1">
      <c r="A4829" s="1"/>
      <c r="B4829" s="1"/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  <c r="R4829" s="1"/>
      <c r="S4829" s="1"/>
      <c r="T4829" s="1"/>
      <c r="U4829" s="175">
        <f>IF(AND($X$5012&lt;&gt;" ",$X$5012&lt;&gt;0),IF(X4829=$X$5012,1+COUNTIF(U$7:U4828,"&gt;0"),0),0)</f>
        <v>0</v>
      </c>
      <c r="V4829" s="178" t="s">
        <v>5018</v>
      </c>
      <c r="W4829" s="130"/>
      <c r="X4829" s="131"/>
      <c r="Y4829" s="131"/>
      <c r="Z4829" s="206"/>
      <c r="AA4829" s="134"/>
      <c r="AB4829" s="174">
        <f>IF(AC4829="totale",SUMIF(AA$7:AA4829,"somma",Z$7:Z4829)-SUMIF(AC$7:AC4828,"totale",AB$7:AB4828),0)</f>
        <v>0</v>
      </c>
      <c r="AC4829" s="134"/>
      <c r="AD4829" s="194">
        <f t="shared" si="316"/>
        <v>0</v>
      </c>
      <c r="AE4829" s="124" t="str">
        <f t="shared" si="315"/>
        <v/>
      </c>
      <c r="AF4829" s="195" t="str">
        <f t="shared" si="317"/>
        <v/>
      </c>
      <c r="AG4829" s="194" t="str">
        <f t="shared" si="318"/>
        <v/>
      </c>
      <c r="AH4829" s="194">
        <f>IF(AG4829="",0,IF(ISERROR(VLOOKUP(AG4829,AG$7:AG4828,1,FALSE)),1,0))</f>
        <v>0</v>
      </c>
      <c r="AI4829" s="194"/>
    </row>
    <row r="4830" spans="1:35" ht="16.5" customHeight="1">
      <c r="A4830" s="1"/>
      <c r="B4830" s="1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75">
        <f>IF(AND($X$5012&lt;&gt;" ",$X$5012&lt;&gt;0),IF(X4830=$X$5012,1+COUNTIF(U$7:U4829,"&gt;0"),0),0)</f>
        <v>0</v>
      </c>
      <c r="V4830" s="178" t="s">
        <v>5019</v>
      </c>
      <c r="W4830" s="130"/>
      <c r="X4830" s="131"/>
      <c r="Y4830" s="131"/>
      <c r="Z4830" s="206"/>
      <c r="AA4830" s="134"/>
      <c r="AB4830" s="174">
        <f>IF(AC4830="totale",SUMIF(AA$7:AA4830,"somma",Z$7:Z4830)-SUMIF(AC$7:AC4829,"totale",AB$7:AB4829),0)</f>
        <v>0</v>
      </c>
      <c r="AC4830" s="134"/>
      <c r="AD4830" s="194">
        <f t="shared" si="316"/>
        <v>0</v>
      </c>
      <c r="AE4830" s="124" t="str">
        <f t="shared" si="315"/>
        <v/>
      </c>
      <c r="AF4830" s="195" t="str">
        <f t="shared" si="317"/>
        <v/>
      </c>
      <c r="AG4830" s="194" t="str">
        <f t="shared" si="318"/>
        <v/>
      </c>
      <c r="AH4830" s="194">
        <f>IF(AG4830="",0,IF(ISERROR(VLOOKUP(AG4830,AG$7:AG4829,1,FALSE)),1,0))</f>
        <v>0</v>
      </c>
      <c r="AI4830" s="194"/>
    </row>
    <row r="4831" spans="1:35" ht="16.5" customHeight="1">
      <c r="A4831" s="1"/>
      <c r="B4831" s="1"/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75">
        <f>IF(AND($X$5012&lt;&gt;" ",$X$5012&lt;&gt;0),IF(X4831=$X$5012,1+COUNTIF(U$7:U4830,"&gt;0"),0),0)</f>
        <v>0</v>
      </c>
      <c r="V4831" s="178" t="s">
        <v>5020</v>
      </c>
      <c r="W4831" s="130"/>
      <c r="X4831" s="131"/>
      <c r="Y4831" s="131"/>
      <c r="Z4831" s="206"/>
      <c r="AA4831" s="134"/>
      <c r="AB4831" s="174">
        <f>IF(AC4831="totale",SUMIF(AA$7:AA4831,"somma",Z$7:Z4831)-SUMIF(AC$7:AC4830,"totale",AB$7:AB4830),0)</f>
        <v>0</v>
      </c>
      <c r="AC4831" s="134"/>
      <c r="AD4831" s="194">
        <f t="shared" si="316"/>
        <v>0</v>
      </c>
      <c r="AE4831" s="124" t="str">
        <f t="shared" si="315"/>
        <v/>
      </c>
      <c r="AF4831" s="195" t="str">
        <f t="shared" si="317"/>
        <v/>
      </c>
      <c r="AG4831" s="194" t="str">
        <f t="shared" si="318"/>
        <v/>
      </c>
      <c r="AH4831" s="194">
        <f>IF(AG4831="",0,IF(ISERROR(VLOOKUP(AG4831,AG$7:AG4830,1,FALSE)),1,0))</f>
        <v>0</v>
      </c>
      <c r="AI4831" s="194"/>
    </row>
    <row r="4832" spans="1:35" ht="16.5" customHeight="1">
      <c r="A4832" s="1"/>
      <c r="B4832" s="1"/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/>
      <c r="S4832" s="1"/>
      <c r="T4832" s="1"/>
      <c r="U4832" s="175">
        <f>IF(AND($X$5012&lt;&gt;" ",$X$5012&lt;&gt;0),IF(X4832=$X$5012,1+COUNTIF(U$7:U4831,"&gt;0"),0),0)</f>
        <v>0</v>
      </c>
      <c r="V4832" s="178" t="s">
        <v>5021</v>
      </c>
      <c r="W4832" s="130"/>
      <c r="X4832" s="131"/>
      <c r="Y4832" s="131"/>
      <c r="Z4832" s="206"/>
      <c r="AA4832" s="134"/>
      <c r="AB4832" s="174">
        <f>IF(AC4832="totale",SUMIF(AA$7:AA4832,"somma",Z$7:Z4832)-SUMIF(AC$7:AC4831,"totale",AB$7:AB4831),0)</f>
        <v>0</v>
      </c>
      <c r="AC4832" s="134"/>
      <c r="AD4832" s="194">
        <f t="shared" si="316"/>
        <v>0</v>
      </c>
      <c r="AE4832" s="124" t="str">
        <f t="shared" si="315"/>
        <v/>
      </c>
      <c r="AF4832" s="195" t="str">
        <f t="shared" si="317"/>
        <v/>
      </c>
      <c r="AG4832" s="194" t="str">
        <f t="shared" si="318"/>
        <v/>
      </c>
      <c r="AH4832" s="194">
        <f>IF(AG4832="",0,IF(ISERROR(VLOOKUP(AG4832,AG$7:AG4831,1,FALSE)),1,0))</f>
        <v>0</v>
      </c>
      <c r="AI4832" s="194"/>
    </row>
    <row r="4833" spans="1:35" ht="16.5" customHeight="1">
      <c r="A4833" s="1"/>
      <c r="B4833" s="1"/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75">
        <f>IF(AND($X$5012&lt;&gt;" ",$X$5012&lt;&gt;0),IF(X4833=$X$5012,1+COUNTIF(U$7:U4832,"&gt;0"),0),0)</f>
        <v>0</v>
      </c>
      <c r="V4833" s="178" t="s">
        <v>5022</v>
      </c>
      <c r="W4833" s="130"/>
      <c r="X4833" s="131"/>
      <c r="Y4833" s="131"/>
      <c r="Z4833" s="206"/>
      <c r="AA4833" s="134"/>
      <c r="AB4833" s="174">
        <f>IF(AC4833="totale",SUMIF(AA$7:AA4833,"somma",Z$7:Z4833)-SUMIF(AC$7:AC4832,"totale",AB$7:AB4832),0)</f>
        <v>0</v>
      </c>
      <c r="AC4833" s="134"/>
      <c r="AD4833" s="194">
        <f t="shared" si="316"/>
        <v>0</v>
      </c>
      <c r="AE4833" s="124" t="str">
        <f t="shared" si="315"/>
        <v/>
      </c>
      <c r="AF4833" s="195" t="str">
        <f t="shared" si="317"/>
        <v/>
      </c>
      <c r="AG4833" s="194" t="str">
        <f t="shared" si="318"/>
        <v/>
      </c>
      <c r="AH4833" s="194">
        <f>IF(AG4833="",0,IF(ISERROR(VLOOKUP(AG4833,AG$7:AG4832,1,FALSE)),1,0))</f>
        <v>0</v>
      </c>
      <c r="AI4833" s="194"/>
    </row>
    <row r="4834" spans="1:35" ht="16.5" customHeight="1">
      <c r="A4834" s="1"/>
      <c r="B4834" s="1"/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R4834" s="1"/>
      <c r="S4834" s="1"/>
      <c r="T4834" s="1"/>
      <c r="U4834" s="175">
        <f>IF(AND($X$5012&lt;&gt;" ",$X$5012&lt;&gt;0),IF(X4834=$X$5012,1+COUNTIF(U$7:U4833,"&gt;0"),0),0)</f>
        <v>0</v>
      </c>
      <c r="V4834" s="178" t="s">
        <v>5023</v>
      </c>
      <c r="W4834" s="130"/>
      <c r="X4834" s="131"/>
      <c r="Y4834" s="131"/>
      <c r="Z4834" s="206"/>
      <c r="AA4834" s="134"/>
      <c r="AB4834" s="174">
        <f>IF(AC4834="totale",SUMIF(AA$7:AA4834,"somma",Z$7:Z4834)-SUMIF(AC$7:AC4833,"totale",AB$7:AB4833),0)</f>
        <v>0</v>
      </c>
      <c r="AC4834" s="134"/>
      <c r="AD4834" s="194">
        <f t="shared" si="316"/>
        <v>0</v>
      </c>
      <c r="AE4834" s="124" t="str">
        <f t="shared" si="315"/>
        <v/>
      </c>
      <c r="AF4834" s="195" t="str">
        <f t="shared" si="317"/>
        <v/>
      </c>
      <c r="AG4834" s="194" t="str">
        <f t="shared" si="318"/>
        <v/>
      </c>
      <c r="AH4834" s="194">
        <f>IF(AG4834="",0,IF(ISERROR(VLOOKUP(AG4834,AG$7:AG4833,1,FALSE)),1,0))</f>
        <v>0</v>
      </c>
      <c r="AI4834" s="194"/>
    </row>
    <row r="4835" spans="1:35" ht="16.5" customHeight="1">
      <c r="A4835" s="1"/>
      <c r="B4835" s="1"/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R4835" s="1"/>
      <c r="S4835" s="1"/>
      <c r="T4835" s="1"/>
      <c r="U4835" s="175">
        <f>IF(AND($X$5012&lt;&gt;" ",$X$5012&lt;&gt;0),IF(X4835=$X$5012,1+COUNTIF(U$7:U4834,"&gt;0"),0),0)</f>
        <v>0</v>
      </c>
      <c r="V4835" s="178" t="s">
        <v>5024</v>
      </c>
      <c r="W4835" s="130"/>
      <c r="X4835" s="131"/>
      <c r="Y4835" s="131"/>
      <c r="Z4835" s="206"/>
      <c r="AA4835" s="134"/>
      <c r="AB4835" s="174">
        <f>IF(AC4835="totale",SUMIF(AA$7:AA4835,"somma",Z$7:Z4835)-SUMIF(AC$7:AC4834,"totale",AB$7:AB4834),0)</f>
        <v>0</v>
      </c>
      <c r="AC4835" s="134"/>
      <c r="AD4835" s="194">
        <f t="shared" si="316"/>
        <v>0</v>
      </c>
      <c r="AE4835" s="124" t="str">
        <f t="shared" si="315"/>
        <v/>
      </c>
      <c r="AF4835" s="195" t="str">
        <f t="shared" si="317"/>
        <v/>
      </c>
      <c r="AG4835" s="194" t="str">
        <f t="shared" si="318"/>
        <v/>
      </c>
      <c r="AH4835" s="194">
        <f>IF(AG4835="",0,IF(ISERROR(VLOOKUP(AG4835,AG$7:AG4834,1,FALSE)),1,0))</f>
        <v>0</v>
      </c>
      <c r="AI4835" s="194"/>
    </row>
    <row r="4836" spans="1:35" ht="16.5" customHeight="1">
      <c r="A4836" s="1"/>
      <c r="B4836" s="1"/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  <c r="Q4836" s="1"/>
      <c r="R4836" s="1"/>
      <c r="S4836" s="1"/>
      <c r="T4836" s="1"/>
      <c r="U4836" s="175">
        <f>IF(AND($X$5012&lt;&gt;" ",$X$5012&lt;&gt;0),IF(X4836=$X$5012,1+COUNTIF(U$7:U4835,"&gt;0"),0),0)</f>
        <v>0</v>
      </c>
      <c r="V4836" s="178" t="s">
        <v>5025</v>
      </c>
      <c r="W4836" s="130"/>
      <c r="X4836" s="131"/>
      <c r="Y4836" s="131"/>
      <c r="Z4836" s="206"/>
      <c r="AA4836" s="134"/>
      <c r="AB4836" s="174">
        <f>IF(AC4836="totale",SUMIF(AA$7:AA4836,"somma",Z$7:Z4836)-SUMIF(AC$7:AC4835,"totale",AB$7:AB4835),0)</f>
        <v>0</v>
      </c>
      <c r="AC4836" s="134"/>
      <c r="AD4836" s="194">
        <f t="shared" si="316"/>
        <v>0</v>
      </c>
      <c r="AE4836" s="124" t="str">
        <f t="shared" si="315"/>
        <v/>
      </c>
      <c r="AF4836" s="195" t="str">
        <f t="shared" si="317"/>
        <v/>
      </c>
      <c r="AG4836" s="194" t="str">
        <f t="shared" si="318"/>
        <v/>
      </c>
      <c r="AH4836" s="194">
        <f>IF(AG4836="",0,IF(ISERROR(VLOOKUP(AG4836,AG$7:AG4835,1,FALSE)),1,0))</f>
        <v>0</v>
      </c>
      <c r="AI4836" s="194"/>
    </row>
    <row r="4837" spans="1:35" ht="16.5" customHeight="1">
      <c r="A4837" s="1"/>
      <c r="B4837" s="1"/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R4837" s="1"/>
      <c r="S4837" s="1"/>
      <c r="T4837" s="1"/>
      <c r="U4837" s="175">
        <f>IF(AND($X$5012&lt;&gt;" ",$X$5012&lt;&gt;0),IF(X4837=$X$5012,1+COUNTIF(U$7:U4836,"&gt;0"),0),0)</f>
        <v>0</v>
      </c>
      <c r="V4837" s="178" t="s">
        <v>5026</v>
      </c>
      <c r="W4837" s="130"/>
      <c r="X4837" s="131"/>
      <c r="Y4837" s="131"/>
      <c r="Z4837" s="206"/>
      <c r="AA4837" s="134"/>
      <c r="AB4837" s="174">
        <f>IF(AC4837="totale",SUMIF(AA$7:AA4837,"somma",Z$7:Z4837)-SUMIF(AC$7:AC4836,"totale",AB$7:AB4836),0)</f>
        <v>0</v>
      </c>
      <c r="AC4837" s="134"/>
      <c r="AD4837" s="194">
        <f t="shared" si="316"/>
        <v>0</v>
      </c>
      <c r="AE4837" s="124" t="str">
        <f t="shared" si="315"/>
        <v/>
      </c>
      <c r="AF4837" s="195" t="str">
        <f t="shared" si="317"/>
        <v/>
      </c>
      <c r="AG4837" s="194" t="str">
        <f t="shared" si="318"/>
        <v/>
      </c>
      <c r="AH4837" s="194">
        <f>IF(AG4837="",0,IF(ISERROR(VLOOKUP(AG4837,AG$7:AG4836,1,FALSE)),1,0))</f>
        <v>0</v>
      </c>
      <c r="AI4837" s="194"/>
    </row>
    <row r="4838" spans="1:35" ht="16.5" customHeight="1">
      <c r="A4838" s="1"/>
      <c r="B4838" s="1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R4838" s="1"/>
      <c r="S4838" s="1"/>
      <c r="T4838" s="1"/>
      <c r="U4838" s="175">
        <f>IF(AND($X$5012&lt;&gt;" ",$X$5012&lt;&gt;0),IF(X4838=$X$5012,1+COUNTIF(U$7:U4837,"&gt;0"),0),0)</f>
        <v>0</v>
      </c>
      <c r="V4838" s="178" t="s">
        <v>5027</v>
      </c>
      <c r="W4838" s="130"/>
      <c r="X4838" s="131"/>
      <c r="Y4838" s="131"/>
      <c r="Z4838" s="206"/>
      <c r="AA4838" s="134"/>
      <c r="AB4838" s="174">
        <f>IF(AC4838="totale",SUMIF(AA$7:AA4838,"somma",Z$7:Z4838)-SUMIF(AC$7:AC4837,"totale",AB$7:AB4837),0)</f>
        <v>0</v>
      </c>
      <c r="AC4838" s="134"/>
      <c r="AD4838" s="194">
        <f t="shared" si="316"/>
        <v>0</v>
      </c>
      <c r="AE4838" s="124" t="str">
        <f t="shared" si="315"/>
        <v/>
      </c>
      <c r="AF4838" s="195" t="str">
        <f t="shared" si="317"/>
        <v/>
      </c>
      <c r="AG4838" s="194" t="str">
        <f t="shared" si="318"/>
        <v/>
      </c>
      <c r="AH4838" s="194">
        <f>IF(AG4838="",0,IF(ISERROR(VLOOKUP(AG4838,AG$7:AG4837,1,FALSE)),1,0))</f>
        <v>0</v>
      </c>
      <c r="AI4838" s="194"/>
    </row>
    <row r="4839" spans="1:35" ht="16.5" customHeight="1">
      <c r="A4839" s="1"/>
      <c r="B4839" s="1"/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/>
      <c r="R4839" s="1"/>
      <c r="S4839" s="1"/>
      <c r="T4839" s="1"/>
      <c r="U4839" s="175">
        <f>IF(AND($X$5012&lt;&gt;" ",$X$5012&lt;&gt;0),IF(X4839=$X$5012,1+COUNTIF(U$7:U4838,"&gt;0"),0),0)</f>
        <v>0</v>
      </c>
      <c r="V4839" s="178" t="s">
        <v>5028</v>
      </c>
      <c r="W4839" s="130"/>
      <c r="X4839" s="131"/>
      <c r="Y4839" s="131"/>
      <c r="Z4839" s="206"/>
      <c r="AA4839" s="134"/>
      <c r="AB4839" s="174">
        <f>IF(AC4839="totale",SUMIF(AA$7:AA4839,"somma",Z$7:Z4839)-SUMIF(AC$7:AC4838,"totale",AB$7:AB4838),0)</f>
        <v>0</v>
      </c>
      <c r="AC4839" s="134"/>
      <c r="AD4839" s="194">
        <f t="shared" si="316"/>
        <v>0</v>
      </c>
      <c r="AE4839" s="124" t="str">
        <f t="shared" si="315"/>
        <v/>
      </c>
      <c r="AF4839" s="195" t="str">
        <f t="shared" si="317"/>
        <v/>
      </c>
      <c r="AG4839" s="194" t="str">
        <f t="shared" si="318"/>
        <v/>
      </c>
      <c r="AH4839" s="194">
        <f>IF(AG4839="",0,IF(ISERROR(VLOOKUP(AG4839,AG$7:AG4838,1,FALSE)),1,0))</f>
        <v>0</v>
      </c>
      <c r="AI4839" s="194"/>
    </row>
    <row r="4840" spans="1:35" ht="16.5" customHeight="1">
      <c r="A4840" s="1"/>
      <c r="B4840" s="1"/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  <c r="Q4840" s="1"/>
      <c r="R4840" s="1"/>
      <c r="S4840" s="1"/>
      <c r="T4840" s="1"/>
      <c r="U4840" s="175">
        <f>IF(AND($X$5012&lt;&gt;" ",$X$5012&lt;&gt;0),IF(X4840=$X$5012,1+COUNTIF(U$7:U4839,"&gt;0"),0),0)</f>
        <v>0</v>
      </c>
      <c r="V4840" s="178" t="s">
        <v>5029</v>
      </c>
      <c r="W4840" s="130"/>
      <c r="X4840" s="131"/>
      <c r="Y4840" s="131"/>
      <c r="Z4840" s="206"/>
      <c r="AA4840" s="134"/>
      <c r="AB4840" s="174">
        <f>IF(AC4840="totale",SUMIF(AA$7:AA4840,"somma",Z$7:Z4840)-SUMIF(AC$7:AC4839,"totale",AB$7:AB4839),0)</f>
        <v>0</v>
      </c>
      <c r="AC4840" s="134"/>
      <c r="AD4840" s="194">
        <f t="shared" si="316"/>
        <v>0</v>
      </c>
      <c r="AE4840" s="124" t="str">
        <f t="shared" si="315"/>
        <v/>
      </c>
      <c r="AF4840" s="195" t="str">
        <f t="shared" si="317"/>
        <v/>
      </c>
      <c r="AG4840" s="194" t="str">
        <f t="shared" si="318"/>
        <v/>
      </c>
      <c r="AH4840" s="194">
        <f>IF(AG4840="",0,IF(ISERROR(VLOOKUP(AG4840,AG$7:AG4839,1,FALSE)),1,0))</f>
        <v>0</v>
      </c>
      <c r="AI4840" s="194"/>
    </row>
    <row r="4841" spans="1:35" ht="16.5" customHeight="1">
      <c r="A4841" s="1"/>
      <c r="B4841" s="1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R4841" s="1"/>
      <c r="S4841" s="1"/>
      <c r="T4841" s="1"/>
      <c r="U4841" s="175">
        <f>IF(AND($X$5012&lt;&gt;" ",$X$5012&lt;&gt;0),IF(X4841=$X$5012,1+COUNTIF(U$7:U4840,"&gt;0"),0),0)</f>
        <v>0</v>
      </c>
      <c r="V4841" s="178" t="s">
        <v>5030</v>
      </c>
      <c r="W4841" s="130"/>
      <c r="X4841" s="131"/>
      <c r="Y4841" s="131"/>
      <c r="Z4841" s="206"/>
      <c r="AA4841" s="134"/>
      <c r="AB4841" s="174">
        <f>IF(AC4841="totale",SUMIF(AA$7:AA4841,"somma",Z$7:Z4841)-SUMIF(AC$7:AC4840,"totale",AB$7:AB4840),0)</f>
        <v>0</v>
      </c>
      <c r="AC4841" s="134"/>
      <c r="AD4841" s="194">
        <f t="shared" si="316"/>
        <v>0</v>
      </c>
      <c r="AE4841" s="124" t="str">
        <f t="shared" si="315"/>
        <v/>
      </c>
      <c r="AF4841" s="195" t="str">
        <f t="shared" si="317"/>
        <v/>
      </c>
      <c r="AG4841" s="194" t="str">
        <f t="shared" si="318"/>
        <v/>
      </c>
      <c r="AH4841" s="194">
        <f>IF(AG4841="",0,IF(ISERROR(VLOOKUP(AG4841,AG$7:AG4840,1,FALSE)),1,0))</f>
        <v>0</v>
      </c>
      <c r="AI4841" s="194"/>
    </row>
    <row r="4842" spans="1:35" ht="16.5" customHeight="1">
      <c r="A4842" s="1"/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1"/>
      <c r="T4842" s="1"/>
      <c r="U4842" s="175">
        <f>IF(AND($X$5012&lt;&gt;" ",$X$5012&lt;&gt;0),IF(X4842=$X$5012,1+COUNTIF(U$7:U4841,"&gt;0"),0),0)</f>
        <v>0</v>
      </c>
      <c r="V4842" s="178" t="s">
        <v>5031</v>
      </c>
      <c r="W4842" s="130"/>
      <c r="X4842" s="131"/>
      <c r="Y4842" s="131"/>
      <c r="Z4842" s="206"/>
      <c r="AA4842" s="134"/>
      <c r="AB4842" s="174">
        <f>IF(AC4842="totale",SUMIF(AA$7:AA4842,"somma",Z$7:Z4842)-SUMIF(AC$7:AC4841,"totale",AB$7:AB4841),0)</f>
        <v>0</v>
      </c>
      <c r="AC4842" s="134"/>
      <c r="AD4842" s="194">
        <f t="shared" si="316"/>
        <v>0</v>
      </c>
      <c r="AE4842" s="124" t="str">
        <f t="shared" si="315"/>
        <v/>
      </c>
      <c r="AF4842" s="195" t="str">
        <f t="shared" si="317"/>
        <v/>
      </c>
      <c r="AG4842" s="194" t="str">
        <f t="shared" si="318"/>
        <v/>
      </c>
      <c r="AH4842" s="194">
        <f>IF(AG4842="",0,IF(ISERROR(VLOOKUP(AG4842,AG$7:AG4841,1,FALSE)),1,0))</f>
        <v>0</v>
      </c>
      <c r="AI4842" s="194"/>
    </row>
    <row r="4843" spans="1:35" ht="16.5" customHeight="1">
      <c r="A4843" s="1"/>
      <c r="B4843" s="1"/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/>
      <c r="R4843" s="1"/>
      <c r="S4843" s="1"/>
      <c r="T4843" s="1"/>
      <c r="U4843" s="175">
        <f>IF(AND($X$5012&lt;&gt;" ",$X$5012&lt;&gt;0),IF(X4843=$X$5012,1+COUNTIF(U$7:U4842,"&gt;0"),0),0)</f>
        <v>0</v>
      </c>
      <c r="V4843" s="178" t="s">
        <v>5032</v>
      </c>
      <c r="W4843" s="130"/>
      <c r="X4843" s="131"/>
      <c r="Y4843" s="131"/>
      <c r="Z4843" s="206"/>
      <c r="AA4843" s="134"/>
      <c r="AB4843" s="174">
        <f>IF(AC4843="totale",SUMIF(AA$7:AA4843,"somma",Z$7:Z4843)-SUMIF(AC$7:AC4842,"totale",AB$7:AB4842),0)</f>
        <v>0</v>
      </c>
      <c r="AC4843" s="134"/>
      <c r="AD4843" s="194">
        <f t="shared" si="316"/>
        <v>0</v>
      </c>
      <c r="AE4843" s="124" t="str">
        <f t="shared" si="315"/>
        <v/>
      </c>
      <c r="AF4843" s="195" t="str">
        <f t="shared" si="317"/>
        <v/>
      </c>
      <c r="AG4843" s="194" t="str">
        <f t="shared" si="318"/>
        <v/>
      </c>
      <c r="AH4843" s="194">
        <f>IF(AG4843="",0,IF(ISERROR(VLOOKUP(AG4843,AG$7:AG4842,1,FALSE)),1,0))</f>
        <v>0</v>
      </c>
      <c r="AI4843" s="194"/>
    </row>
    <row r="4844" spans="1:35" ht="16.5" customHeight="1">
      <c r="A4844" s="1"/>
      <c r="B4844" s="1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  <c r="R4844" s="1"/>
      <c r="S4844" s="1"/>
      <c r="T4844" s="1"/>
      <c r="U4844" s="175">
        <f>IF(AND($X$5012&lt;&gt;" ",$X$5012&lt;&gt;0),IF(X4844=$X$5012,1+COUNTIF(U$7:U4843,"&gt;0"),0),0)</f>
        <v>0</v>
      </c>
      <c r="V4844" s="178" t="s">
        <v>5033</v>
      </c>
      <c r="W4844" s="130"/>
      <c r="X4844" s="131"/>
      <c r="Y4844" s="131"/>
      <c r="Z4844" s="206"/>
      <c r="AA4844" s="134"/>
      <c r="AB4844" s="174">
        <f>IF(AC4844="totale",SUMIF(AA$7:AA4844,"somma",Z$7:Z4844)-SUMIF(AC$7:AC4843,"totale",AB$7:AB4843),0)</f>
        <v>0</v>
      </c>
      <c r="AC4844" s="134"/>
      <c r="AD4844" s="194">
        <f t="shared" si="316"/>
        <v>0</v>
      </c>
      <c r="AE4844" s="124" t="str">
        <f t="shared" si="315"/>
        <v/>
      </c>
      <c r="AF4844" s="195" t="str">
        <f t="shared" si="317"/>
        <v/>
      </c>
      <c r="AG4844" s="194" t="str">
        <f t="shared" si="318"/>
        <v/>
      </c>
      <c r="AH4844" s="194">
        <f>IF(AG4844="",0,IF(ISERROR(VLOOKUP(AG4844,AG$7:AG4843,1,FALSE)),1,0))</f>
        <v>0</v>
      </c>
      <c r="AI4844" s="194"/>
    </row>
    <row r="4845" spans="1:35" ht="16.5" customHeight="1">
      <c r="A4845" s="1"/>
      <c r="B4845" s="1"/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/>
      <c r="S4845" s="1"/>
      <c r="T4845" s="1"/>
      <c r="U4845" s="175">
        <f>IF(AND($X$5012&lt;&gt;" ",$X$5012&lt;&gt;0),IF(X4845=$X$5012,1+COUNTIF(U$7:U4844,"&gt;0"),0),0)</f>
        <v>0</v>
      </c>
      <c r="V4845" s="178" t="s">
        <v>5034</v>
      </c>
      <c r="W4845" s="130"/>
      <c r="X4845" s="131"/>
      <c r="Y4845" s="131"/>
      <c r="Z4845" s="206"/>
      <c r="AA4845" s="134"/>
      <c r="AB4845" s="174">
        <f>IF(AC4845="totale",SUMIF(AA$7:AA4845,"somma",Z$7:Z4845)-SUMIF(AC$7:AC4844,"totale",AB$7:AB4844),0)</f>
        <v>0</v>
      </c>
      <c r="AC4845" s="134"/>
      <c r="AD4845" s="194">
        <f t="shared" si="316"/>
        <v>0</v>
      </c>
      <c r="AE4845" s="124" t="str">
        <f t="shared" si="315"/>
        <v/>
      </c>
      <c r="AF4845" s="195" t="str">
        <f t="shared" si="317"/>
        <v/>
      </c>
      <c r="AG4845" s="194" t="str">
        <f t="shared" si="318"/>
        <v/>
      </c>
      <c r="AH4845" s="194">
        <f>IF(AG4845="",0,IF(ISERROR(VLOOKUP(AG4845,AG$7:AG4844,1,FALSE)),1,0))</f>
        <v>0</v>
      </c>
      <c r="AI4845" s="194"/>
    </row>
    <row r="4846" spans="1:35" ht="16.5" customHeight="1">
      <c r="A4846" s="1"/>
      <c r="B4846" s="1"/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/>
      <c r="R4846" s="1"/>
      <c r="S4846" s="1"/>
      <c r="T4846" s="1"/>
      <c r="U4846" s="175">
        <f>IF(AND($X$5012&lt;&gt;" ",$X$5012&lt;&gt;0),IF(X4846=$X$5012,1+COUNTIF(U$7:U4845,"&gt;0"),0),0)</f>
        <v>0</v>
      </c>
      <c r="V4846" s="178" t="s">
        <v>5035</v>
      </c>
      <c r="W4846" s="130"/>
      <c r="X4846" s="131"/>
      <c r="Y4846" s="131"/>
      <c r="Z4846" s="206"/>
      <c r="AA4846" s="134"/>
      <c r="AB4846" s="174">
        <f>IF(AC4846="totale",SUMIF(AA$7:AA4846,"somma",Z$7:Z4846)-SUMIF(AC$7:AC4845,"totale",AB$7:AB4845),0)</f>
        <v>0</v>
      </c>
      <c r="AC4846" s="134"/>
      <c r="AD4846" s="194">
        <f t="shared" si="316"/>
        <v>0</v>
      </c>
      <c r="AE4846" s="124" t="str">
        <f t="shared" si="315"/>
        <v/>
      </c>
      <c r="AF4846" s="195" t="str">
        <f t="shared" si="317"/>
        <v/>
      </c>
      <c r="AG4846" s="194" t="str">
        <f t="shared" si="318"/>
        <v/>
      </c>
      <c r="AH4846" s="194">
        <f>IF(AG4846="",0,IF(ISERROR(VLOOKUP(AG4846,AG$7:AG4845,1,FALSE)),1,0))</f>
        <v>0</v>
      </c>
      <c r="AI4846" s="194"/>
    </row>
    <row r="4847" spans="1:35" ht="16.5" customHeight="1">
      <c r="A4847" s="1"/>
      <c r="B4847" s="1"/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R4847" s="1"/>
      <c r="S4847" s="1"/>
      <c r="T4847" s="1"/>
      <c r="U4847" s="175">
        <f>IF(AND($X$5012&lt;&gt;" ",$X$5012&lt;&gt;0),IF(X4847=$X$5012,1+COUNTIF(U$7:U4846,"&gt;0"),0),0)</f>
        <v>0</v>
      </c>
      <c r="V4847" s="178" t="s">
        <v>5036</v>
      </c>
      <c r="W4847" s="130"/>
      <c r="X4847" s="131"/>
      <c r="Y4847" s="131"/>
      <c r="Z4847" s="206"/>
      <c r="AA4847" s="134"/>
      <c r="AB4847" s="174">
        <f>IF(AC4847="totale",SUMIF(AA$7:AA4847,"somma",Z$7:Z4847)-SUMIF(AC$7:AC4846,"totale",AB$7:AB4846),0)</f>
        <v>0</v>
      </c>
      <c r="AC4847" s="134"/>
      <c r="AD4847" s="194">
        <f t="shared" si="316"/>
        <v>0</v>
      </c>
      <c r="AE4847" s="124" t="str">
        <f t="shared" si="315"/>
        <v/>
      </c>
      <c r="AF4847" s="195" t="str">
        <f t="shared" si="317"/>
        <v/>
      </c>
      <c r="AG4847" s="194" t="str">
        <f t="shared" si="318"/>
        <v/>
      </c>
      <c r="AH4847" s="194">
        <f>IF(AG4847="",0,IF(ISERROR(VLOOKUP(AG4847,AG$7:AG4846,1,FALSE)),1,0))</f>
        <v>0</v>
      </c>
      <c r="AI4847" s="194"/>
    </row>
    <row r="4848" spans="1:35" ht="16.5" customHeight="1">
      <c r="A4848" s="1"/>
      <c r="B4848" s="1"/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  <c r="Q4848" s="1"/>
      <c r="R4848" s="1"/>
      <c r="S4848" s="1"/>
      <c r="T4848" s="1"/>
      <c r="U4848" s="175">
        <f>IF(AND($X$5012&lt;&gt;" ",$X$5012&lt;&gt;0),IF(X4848=$X$5012,1+COUNTIF(U$7:U4847,"&gt;0"),0),0)</f>
        <v>0</v>
      </c>
      <c r="V4848" s="178" t="s">
        <v>5037</v>
      </c>
      <c r="W4848" s="130"/>
      <c r="X4848" s="131"/>
      <c r="Y4848" s="131"/>
      <c r="Z4848" s="206"/>
      <c r="AA4848" s="134"/>
      <c r="AB4848" s="174">
        <f>IF(AC4848="totale",SUMIF(AA$7:AA4848,"somma",Z$7:Z4848)-SUMIF(AC$7:AC4847,"totale",AB$7:AB4847),0)</f>
        <v>0</v>
      </c>
      <c r="AC4848" s="134"/>
      <c r="AD4848" s="194">
        <f t="shared" si="316"/>
        <v>0</v>
      </c>
      <c r="AE4848" s="124" t="str">
        <f t="shared" si="315"/>
        <v/>
      </c>
      <c r="AF4848" s="195" t="str">
        <f t="shared" si="317"/>
        <v/>
      </c>
      <c r="AG4848" s="194" t="str">
        <f t="shared" si="318"/>
        <v/>
      </c>
      <c r="AH4848" s="194">
        <f>IF(AG4848="",0,IF(ISERROR(VLOOKUP(AG4848,AG$7:AG4847,1,FALSE)),1,0))</f>
        <v>0</v>
      </c>
      <c r="AI4848" s="194"/>
    </row>
    <row r="4849" spans="1:35" ht="16.5" customHeight="1">
      <c r="A4849" s="1"/>
      <c r="B4849" s="1"/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  <c r="R4849" s="1"/>
      <c r="S4849" s="1"/>
      <c r="T4849" s="1"/>
      <c r="U4849" s="175">
        <f>IF(AND($X$5012&lt;&gt;" ",$X$5012&lt;&gt;0),IF(X4849=$X$5012,1+COUNTIF(U$7:U4848,"&gt;0"),0),0)</f>
        <v>0</v>
      </c>
      <c r="V4849" s="178" t="s">
        <v>5038</v>
      </c>
      <c r="W4849" s="130"/>
      <c r="X4849" s="131"/>
      <c r="Y4849" s="131"/>
      <c r="Z4849" s="206"/>
      <c r="AA4849" s="134"/>
      <c r="AB4849" s="174">
        <f>IF(AC4849="totale",SUMIF(AA$7:AA4849,"somma",Z$7:Z4849)-SUMIF(AC$7:AC4848,"totale",AB$7:AB4848),0)</f>
        <v>0</v>
      </c>
      <c r="AC4849" s="134"/>
      <c r="AD4849" s="194">
        <f t="shared" si="316"/>
        <v>0</v>
      </c>
      <c r="AE4849" s="124" t="str">
        <f t="shared" si="315"/>
        <v/>
      </c>
      <c r="AF4849" s="195" t="str">
        <f t="shared" si="317"/>
        <v/>
      </c>
      <c r="AG4849" s="194" t="str">
        <f t="shared" si="318"/>
        <v/>
      </c>
      <c r="AH4849" s="194">
        <f>IF(AG4849="",0,IF(ISERROR(VLOOKUP(AG4849,AG$7:AG4848,1,FALSE)),1,0))</f>
        <v>0</v>
      </c>
      <c r="AI4849" s="194"/>
    </row>
    <row r="4850" spans="1:35" ht="16.5" customHeight="1">
      <c r="A4850" s="1"/>
      <c r="B4850" s="1"/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/>
      <c r="R4850" s="1"/>
      <c r="S4850" s="1"/>
      <c r="T4850" s="1"/>
      <c r="U4850" s="175">
        <f>IF(AND($X$5012&lt;&gt;" ",$X$5012&lt;&gt;0),IF(X4850=$X$5012,1+COUNTIF(U$7:U4849,"&gt;0"),0),0)</f>
        <v>0</v>
      </c>
      <c r="V4850" s="178" t="s">
        <v>5039</v>
      </c>
      <c r="W4850" s="130"/>
      <c r="X4850" s="131"/>
      <c r="Y4850" s="131"/>
      <c r="Z4850" s="206"/>
      <c r="AA4850" s="134"/>
      <c r="AB4850" s="174">
        <f>IF(AC4850="totale",SUMIF(AA$7:AA4850,"somma",Z$7:Z4850)-SUMIF(AC$7:AC4849,"totale",AB$7:AB4849),0)</f>
        <v>0</v>
      </c>
      <c r="AC4850" s="134"/>
      <c r="AD4850" s="194">
        <f t="shared" si="316"/>
        <v>0</v>
      </c>
      <c r="AE4850" s="124" t="str">
        <f t="shared" si="315"/>
        <v/>
      </c>
      <c r="AF4850" s="195" t="str">
        <f t="shared" si="317"/>
        <v/>
      </c>
      <c r="AG4850" s="194" t="str">
        <f t="shared" si="318"/>
        <v/>
      </c>
      <c r="AH4850" s="194">
        <f>IF(AG4850="",0,IF(ISERROR(VLOOKUP(AG4850,AG$7:AG4849,1,FALSE)),1,0))</f>
        <v>0</v>
      </c>
      <c r="AI4850" s="194"/>
    </row>
    <row r="4851" spans="1:35" ht="16.5" customHeight="1">
      <c r="A4851" s="1"/>
      <c r="B4851" s="1"/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  <c r="Q4851" s="1"/>
      <c r="R4851" s="1"/>
      <c r="S4851" s="1"/>
      <c r="T4851" s="1"/>
      <c r="U4851" s="175">
        <f>IF(AND($X$5012&lt;&gt;" ",$X$5012&lt;&gt;0),IF(X4851=$X$5012,1+COUNTIF(U$7:U4850,"&gt;0"),0),0)</f>
        <v>0</v>
      </c>
      <c r="V4851" s="178" t="s">
        <v>5040</v>
      </c>
      <c r="W4851" s="130"/>
      <c r="X4851" s="131"/>
      <c r="Y4851" s="131"/>
      <c r="Z4851" s="206"/>
      <c r="AA4851" s="134"/>
      <c r="AB4851" s="174">
        <f>IF(AC4851="totale",SUMIF(AA$7:AA4851,"somma",Z$7:Z4851)-SUMIF(AC$7:AC4850,"totale",AB$7:AB4850),0)</f>
        <v>0</v>
      </c>
      <c r="AC4851" s="134"/>
      <c r="AD4851" s="194">
        <f t="shared" si="316"/>
        <v>0</v>
      </c>
      <c r="AE4851" s="124" t="str">
        <f t="shared" si="315"/>
        <v/>
      </c>
      <c r="AF4851" s="195" t="str">
        <f t="shared" si="317"/>
        <v/>
      </c>
      <c r="AG4851" s="194" t="str">
        <f t="shared" si="318"/>
        <v/>
      </c>
      <c r="AH4851" s="194">
        <f>IF(AG4851="",0,IF(ISERROR(VLOOKUP(AG4851,AG$7:AG4850,1,FALSE)),1,0))</f>
        <v>0</v>
      </c>
      <c r="AI4851" s="194"/>
    </row>
    <row r="4852" spans="1:35" ht="16.5" customHeight="1">
      <c r="A4852" s="1"/>
      <c r="B4852" s="1"/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  <c r="Q4852" s="1"/>
      <c r="R4852" s="1"/>
      <c r="S4852" s="1"/>
      <c r="T4852" s="1"/>
      <c r="U4852" s="175">
        <f>IF(AND($X$5012&lt;&gt;" ",$X$5012&lt;&gt;0),IF(X4852=$X$5012,1+COUNTIF(U$7:U4851,"&gt;0"),0),0)</f>
        <v>0</v>
      </c>
      <c r="V4852" s="178" t="s">
        <v>5041</v>
      </c>
      <c r="W4852" s="130"/>
      <c r="X4852" s="131"/>
      <c r="Y4852" s="131"/>
      <c r="Z4852" s="206"/>
      <c r="AA4852" s="134"/>
      <c r="AB4852" s="174">
        <f>IF(AC4852="totale",SUMIF(AA$7:AA4852,"somma",Z$7:Z4852)-SUMIF(AC$7:AC4851,"totale",AB$7:AB4851),0)</f>
        <v>0</v>
      </c>
      <c r="AC4852" s="134"/>
      <c r="AD4852" s="194">
        <f t="shared" si="316"/>
        <v>0</v>
      </c>
      <c r="AE4852" s="124" t="str">
        <f t="shared" si="315"/>
        <v/>
      </c>
      <c r="AF4852" s="195" t="str">
        <f t="shared" si="317"/>
        <v/>
      </c>
      <c r="AG4852" s="194" t="str">
        <f t="shared" si="318"/>
        <v/>
      </c>
      <c r="AH4852" s="194">
        <f>IF(AG4852="",0,IF(ISERROR(VLOOKUP(AG4852,AG$7:AG4851,1,FALSE)),1,0))</f>
        <v>0</v>
      </c>
      <c r="AI4852" s="194"/>
    </row>
    <row r="4853" spans="1:35" ht="16.5" customHeight="1">
      <c r="A4853" s="1"/>
      <c r="B4853" s="1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/>
      <c r="S4853" s="1"/>
      <c r="T4853" s="1"/>
      <c r="U4853" s="175">
        <f>IF(AND($X$5012&lt;&gt;" ",$X$5012&lt;&gt;0),IF(X4853=$X$5012,1+COUNTIF(U$7:U4852,"&gt;0"),0),0)</f>
        <v>0</v>
      </c>
      <c r="V4853" s="178" t="s">
        <v>5042</v>
      </c>
      <c r="W4853" s="130"/>
      <c r="X4853" s="131"/>
      <c r="Y4853" s="131"/>
      <c r="Z4853" s="206"/>
      <c r="AA4853" s="134"/>
      <c r="AB4853" s="174">
        <f>IF(AC4853="totale",SUMIF(AA$7:AA4853,"somma",Z$7:Z4853)-SUMIF(AC$7:AC4852,"totale",AB$7:AB4852),0)</f>
        <v>0</v>
      </c>
      <c r="AC4853" s="134"/>
      <c r="AD4853" s="194">
        <f t="shared" si="316"/>
        <v>0</v>
      </c>
      <c r="AE4853" s="124" t="str">
        <f t="shared" si="315"/>
        <v/>
      </c>
      <c r="AF4853" s="195" t="str">
        <f t="shared" si="317"/>
        <v/>
      </c>
      <c r="AG4853" s="194" t="str">
        <f t="shared" si="318"/>
        <v/>
      </c>
      <c r="AH4853" s="194">
        <f>IF(AG4853="",0,IF(ISERROR(VLOOKUP(AG4853,AG$7:AG4852,1,FALSE)),1,0))</f>
        <v>0</v>
      </c>
      <c r="AI4853" s="194"/>
    </row>
    <row r="4854" spans="1:35" ht="16.5" customHeight="1">
      <c r="A4854" s="1"/>
      <c r="B4854" s="1"/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/>
      <c r="R4854" s="1"/>
      <c r="S4854" s="1"/>
      <c r="T4854" s="1"/>
      <c r="U4854" s="175">
        <f>IF(AND($X$5012&lt;&gt;" ",$X$5012&lt;&gt;0),IF(X4854=$X$5012,1+COUNTIF(U$7:U4853,"&gt;0"),0),0)</f>
        <v>0</v>
      </c>
      <c r="V4854" s="178" t="s">
        <v>5043</v>
      </c>
      <c r="W4854" s="130"/>
      <c r="X4854" s="131"/>
      <c r="Y4854" s="131"/>
      <c r="Z4854" s="206"/>
      <c r="AA4854" s="134"/>
      <c r="AB4854" s="174">
        <f>IF(AC4854="totale",SUMIF(AA$7:AA4854,"somma",Z$7:Z4854)-SUMIF(AC$7:AC4853,"totale",AB$7:AB4853),0)</f>
        <v>0</v>
      </c>
      <c r="AC4854" s="134"/>
      <c r="AD4854" s="194">
        <f t="shared" si="316"/>
        <v>0</v>
      </c>
      <c r="AE4854" s="124" t="str">
        <f t="shared" si="315"/>
        <v/>
      </c>
      <c r="AF4854" s="195" t="str">
        <f t="shared" si="317"/>
        <v/>
      </c>
      <c r="AG4854" s="194" t="str">
        <f t="shared" si="318"/>
        <v/>
      </c>
      <c r="AH4854" s="194">
        <f>IF(AG4854="",0,IF(ISERROR(VLOOKUP(AG4854,AG$7:AG4853,1,FALSE)),1,0))</f>
        <v>0</v>
      </c>
      <c r="AI4854" s="194"/>
    </row>
    <row r="4855" spans="1:35" ht="16.5" customHeight="1">
      <c r="A4855" s="1"/>
      <c r="B4855" s="1"/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175">
        <f>IF(AND($X$5012&lt;&gt;" ",$X$5012&lt;&gt;0),IF(X4855=$X$5012,1+COUNTIF(U$7:U4854,"&gt;0"),0),0)</f>
        <v>0</v>
      </c>
      <c r="V4855" s="178" t="s">
        <v>5044</v>
      </c>
      <c r="W4855" s="130"/>
      <c r="X4855" s="131"/>
      <c r="Y4855" s="131"/>
      <c r="Z4855" s="206"/>
      <c r="AA4855" s="134"/>
      <c r="AB4855" s="174">
        <f>IF(AC4855="totale",SUMIF(AA$7:AA4855,"somma",Z$7:Z4855)-SUMIF(AC$7:AC4854,"totale",AB$7:AB4854),0)</f>
        <v>0</v>
      </c>
      <c r="AC4855" s="134"/>
      <c r="AD4855" s="194">
        <f t="shared" si="316"/>
        <v>0</v>
      </c>
      <c r="AE4855" s="124" t="str">
        <f t="shared" si="315"/>
        <v/>
      </c>
      <c r="AF4855" s="195" t="str">
        <f t="shared" si="317"/>
        <v/>
      </c>
      <c r="AG4855" s="194" t="str">
        <f t="shared" si="318"/>
        <v/>
      </c>
      <c r="AH4855" s="194">
        <f>IF(AG4855="",0,IF(ISERROR(VLOOKUP(AG4855,AG$7:AG4854,1,FALSE)),1,0))</f>
        <v>0</v>
      </c>
      <c r="AI4855" s="194"/>
    </row>
    <row r="4856" spans="1:35" ht="16.5" customHeight="1">
      <c r="A4856" s="1"/>
      <c r="B4856" s="1"/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R4856" s="1"/>
      <c r="S4856" s="1"/>
      <c r="T4856" s="1"/>
      <c r="U4856" s="175">
        <f>IF(AND($X$5012&lt;&gt;" ",$X$5012&lt;&gt;0),IF(X4856=$X$5012,1+COUNTIF(U$7:U4855,"&gt;0"),0),0)</f>
        <v>0</v>
      </c>
      <c r="V4856" s="178" t="s">
        <v>5045</v>
      </c>
      <c r="W4856" s="130"/>
      <c r="X4856" s="131"/>
      <c r="Y4856" s="131"/>
      <c r="Z4856" s="206"/>
      <c r="AA4856" s="134"/>
      <c r="AB4856" s="174">
        <f>IF(AC4856="totale",SUMIF(AA$7:AA4856,"somma",Z$7:Z4856)-SUMIF(AC$7:AC4855,"totale",AB$7:AB4855),0)</f>
        <v>0</v>
      </c>
      <c r="AC4856" s="134"/>
      <c r="AD4856" s="194">
        <f t="shared" si="316"/>
        <v>0</v>
      </c>
      <c r="AE4856" s="124" t="str">
        <f t="shared" si="315"/>
        <v/>
      </c>
      <c r="AF4856" s="195" t="str">
        <f t="shared" si="317"/>
        <v/>
      </c>
      <c r="AG4856" s="194" t="str">
        <f t="shared" si="318"/>
        <v/>
      </c>
      <c r="AH4856" s="194">
        <f>IF(AG4856="",0,IF(ISERROR(VLOOKUP(AG4856,AG$7:AG4855,1,FALSE)),1,0))</f>
        <v>0</v>
      </c>
      <c r="AI4856" s="194"/>
    </row>
    <row r="4857" spans="1:35" ht="16.5" customHeight="1">
      <c r="A4857" s="1"/>
      <c r="B4857" s="1"/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1"/>
      <c r="S4857" s="1"/>
      <c r="T4857" s="1"/>
      <c r="U4857" s="175">
        <f>IF(AND($X$5012&lt;&gt;" ",$X$5012&lt;&gt;0),IF(X4857=$X$5012,1+COUNTIF(U$7:U4856,"&gt;0"),0),0)</f>
        <v>0</v>
      </c>
      <c r="V4857" s="178" t="s">
        <v>5046</v>
      </c>
      <c r="W4857" s="130"/>
      <c r="X4857" s="131"/>
      <c r="Y4857" s="131"/>
      <c r="Z4857" s="206"/>
      <c r="AA4857" s="134"/>
      <c r="AB4857" s="174">
        <f>IF(AC4857="totale",SUMIF(AA$7:AA4857,"somma",Z$7:Z4857)-SUMIF(AC$7:AC4856,"totale",AB$7:AB4856),0)</f>
        <v>0</v>
      </c>
      <c r="AC4857" s="134"/>
      <c r="AD4857" s="194">
        <f t="shared" si="316"/>
        <v>0</v>
      </c>
      <c r="AE4857" s="124" t="str">
        <f t="shared" si="315"/>
        <v/>
      </c>
      <c r="AF4857" s="195" t="str">
        <f t="shared" si="317"/>
        <v/>
      </c>
      <c r="AG4857" s="194" t="str">
        <f t="shared" si="318"/>
        <v/>
      </c>
      <c r="AH4857" s="194">
        <f>IF(AG4857="",0,IF(ISERROR(VLOOKUP(AG4857,AG$7:AG4856,1,FALSE)),1,0))</f>
        <v>0</v>
      </c>
      <c r="AI4857" s="194"/>
    </row>
    <row r="4858" spans="1:35" ht="16.5" customHeight="1">
      <c r="A4858" s="1"/>
      <c r="B4858" s="1"/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  <c r="Q4858" s="1"/>
      <c r="R4858" s="1"/>
      <c r="S4858" s="1"/>
      <c r="T4858" s="1"/>
      <c r="U4858" s="175">
        <f>IF(AND($X$5012&lt;&gt;" ",$X$5012&lt;&gt;0),IF(X4858=$X$5012,1+COUNTIF(U$7:U4857,"&gt;0"),0),0)</f>
        <v>0</v>
      </c>
      <c r="V4858" s="178" t="s">
        <v>5047</v>
      </c>
      <c r="W4858" s="130"/>
      <c r="X4858" s="131"/>
      <c r="Y4858" s="131"/>
      <c r="Z4858" s="206"/>
      <c r="AA4858" s="134"/>
      <c r="AB4858" s="174">
        <f>IF(AC4858="totale",SUMIF(AA$7:AA4858,"somma",Z$7:Z4858)-SUMIF(AC$7:AC4857,"totale",AB$7:AB4857),0)</f>
        <v>0</v>
      </c>
      <c r="AC4858" s="134"/>
      <c r="AD4858" s="194">
        <f t="shared" si="316"/>
        <v>0</v>
      </c>
      <c r="AE4858" s="124" t="str">
        <f t="shared" si="315"/>
        <v/>
      </c>
      <c r="AF4858" s="195" t="str">
        <f t="shared" si="317"/>
        <v/>
      </c>
      <c r="AG4858" s="194" t="str">
        <f t="shared" si="318"/>
        <v/>
      </c>
      <c r="AH4858" s="194">
        <f>IF(AG4858="",0,IF(ISERROR(VLOOKUP(AG4858,AG$7:AG4857,1,FALSE)),1,0))</f>
        <v>0</v>
      </c>
      <c r="AI4858" s="194"/>
    </row>
    <row r="4859" spans="1:35" ht="16.5" customHeight="1">
      <c r="A4859" s="1"/>
      <c r="B4859" s="1"/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  <c r="R4859" s="1"/>
      <c r="S4859" s="1"/>
      <c r="T4859" s="1"/>
      <c r="U4859" s="175">
        <f>IF(AND($X$5012&lt;&gt;" ",$X$5012&lt;&gt;0),IF(X4859=$X$5012,1+COUNTIF(U$7:U4858,"&gt;0"),0),0)</f>
        <v>0</v>
      </c>
      <c r="V4859" s="178" t="s">
        <v>5048</v>
      </c>
      <c r="W4859" s="130"/>
      <c r="X4859" s="131"/>
      <c r="Y4859" s="131"/>
      <c r="Z4859" s="206"/>
      <c r="AA4859" s="134"/>
      <c r="AB4859" s="174">
        <f>IF(AC4859="totale",SUMIF(AA$7:AA4859,"somma",Z$7:Z4859)-SUMIF(AC$7:AC4858,"totale",AB$7:AB4858),0)</f>
        <v>0</v>
      </c>
      <c r="AC4859" s="134"/>
      <c r="AD4859" s="194">
        <f t="shared" si="316"/>
        <v>0</v>
      </c>
      <c r="AE4859" s="124" t="str">
        <f t="shared" si="315"/>
        <v/>
      </c>
      <c r="AF4859" s="195" t="str">
        <f t="shared" si="317"/>
        <v/>
      </c>
      <c r="AG4859" s="194" t="str">
        <f t="shared" si="318"/>
        <v/>
      </c>
      <c r="AH4859" s="194">
        <f>IF(AG4859="",0,IF(ISERROR(VLOOKUP(AG4859,AG$7:AG4858,1,FALSE)),1,0))</f>
        <v>0</v>
      </c>
      <c r="AI4859" s="194"/>
    </row>
    <row r="4860" spans="1:35" ht="16.5" customHeight="1">
      <c r="A4860" s="1"/>
      <c r="B4860" s="1"/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/>
      <c r="R4860" s="1"/>
      <c r="S4860" s="1"/>
      <c r="T4860" s="1"/>
      <c r="U4860" s="175">
        <f>IF(AND($X$5012&lt;&gt;" ",$X$5012&lt;&gt;0),IF(X4860=$X$5012,1+COUNTIF(U$7:U4859,"&gt;0"),0),0)</f>
        <v>0</v>
      </c>
      <c r="V4860" s="178" t="s">
        <v>5049</v>
      </c>
      <c r="W4860" s="130"/>
      <c r="X4860" s="131"/>
      <c r="Y4860" s="131"/>
      <c r="Z4860" s="206"/>
      <c r="AA4860" s="134"/>
      <c r="AB4860" s="174">
        <f>IF(AC4860="totale",SUMIF(AA$7:AA4860,"somma",Z$7:Z4860)-SUMIF(AC$7:AC4859,"totale",AB$7:AB4859),0)</f>
        <v>0</v>
      </c>
      <c r="AC4860" s="134"/>
      <c r="AD4860" s="194">
        <f t="shared" si="316"/>
        <v>0</v>
      </c>
      <c r="AE4860" s="124" t="str">
        <f t="shared" si="315"/>
        <v/>
      </c>
      <c r="AF4860" s="195" t="str">
        <f t="shared" si="317"/>
        <v/>
      </c>
      <c r="AG4860" s="194" t="str">
        <f t="shared" si="318"/>
        <v/>
      </c>
      <c r="AH4860" s="194">
        <f>IF(AG4860="",0,IF(ISERROR(VLOOKUP(AG4860,AG$7:AG4859,1,FALSE)),1,0))</f>
        <v>0</v>
      </c>
      <c r="AI4860" s="194"/>
    </row>
    <row r="4861" spans="1:35" ht="16.5" customHeight="1">
      <c r="A4861" s="1"/>
      <c r="B4861" s="1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R4861" s="1"/>
      <c r="S4861" s="1"/>
      <c r="T4861" s="1"/>
      <c r="U4861" s="175">
        <f>IF(AND($X$5012&lt;&gt;" ",$X$5012&lt;&gt;0),IF(X4861=$X$5012,1+COUNTIF(U$7:U4860,"&gt;0"),0),0)</f>
        <v>0</v>
      </c>
      <c r="V4861" s="178" t="s">
        <v>5050</v>
      </c>
      <c r="W4861" s="130"/>
      <c r="X4861" s="131"/>
      <c r="Y4861" s="131"/>
      <c r="Z4861" s="206"/>
      <c r="AA4861" s="134"/>
      <c r="AB4861" s="174">
        <f>IF(AC4861="totale",SUMIF(AA$7:AA4861,"somma",Z$7:Z4861)-SUMIF(AC$7:AC4860,"totale",AB$7:AB4860),0)</f>
        <v>0</v>
      </c>
      <c r="AC4861" s="134"/>
      <c r="AD4861" s="194">
        <f t="shared" si="316"/>
        <v>0</v>
      </c>
      <c r="AE4861" s="124" t="str">
        <f t="shared" si="315"/>
        <v/>
      </c>
      <c r="AF4861" s="195" t="str">
        <f t="shared" si="317"/>
        <v/>
      </c>
      <c r="AG4861" s="194" t="str">
        <f t="shared" si="318"/>
        <v/>
      </c>
      <c r="AH4861" s="194">
        <f>IF(AG4861="",0,IF(ISERROR(VLOOKUP(AG4861,AG$7:AG4860,1,FALSE)),1,0))</f>
        <v>0</v>
      </c>
      <c r="AI4861" s="194"/>
    </row>
    <row r="4862" spans="1:35" ht="16.5" customHeight="1">
      <c r="A4862" s="1"/>
      <c r="B4862" s="1"/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  <c r="R4862" s="1"/>
      <c r="S4862" s="1"/>
      <c r="T4862" s="1"/>
      <c r="U4862" s="175">
        <f>IF(AND($X$5012&lt;&gt;" ",$X$5012&lt;&gt;0),IF(X4862=$X$5012,1+COUNTIF(U$7:U4861,"&gt;0"),0),0)</f>
        <v>0</v>
      </c>
      <c r="V4862" s="178" t="s">
        <v>5051</v>
      </c>
      <c r="W4862" s="130"/>
      <c r="X4862" s="131"/>
      <c r="Y4862" s="131"/>
      <c r="Z4862" s="206"/>
      <c r="AA4862" s="134"/>
      <c r="AB4862" s="174">
        <f>IF(AC4862="totale",SUMIF(AA$7:AA4862,"somma",Z$7:Z4862)-SUMIF(AC$7:AC4861,"totale",AB$7:AB4861),0)</f>
        <v>0</v>
      </c>
      <c r="AC4862" s="134"/>
      <c r="AD4862" s="194">
        <f t="shared" si="316"/>
        <v>0</v>
      </c>
      <c r="AE4862" s="124" t="str">
        <f t="shared" si="315"/>
        <v/>
      </c>
      <c r="AF4862" s="195" t="str">
        <f t="shared" si="317"/>
        <v/>
      </c>
      <c r="AG4862" s="194" t="str">
        <f t="shared" si="318"/>
        <v/>
      </c>
      <c r="AH4862" s="194">
        <f>IF(AG4862="",0,IF(ISERROR(VLOOKUP(AG4862,AG$7:AG4861,1,FALSE)),1,0))</f>
        <v>0</v>
      </c>
      <c r="AI4862" s="194"/>
    </row>
    <row r="4863" spans="1:35" ht="16.5" customHeight="1">
      <c r="A4863" s="1"/>
      <c r="B4863" s="1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/>
      <c r="T4863" s="1"/>
      <c r="U4863" s="175">
        <f>IF(AND($X$5012&lt;&gt;" ",$X$5012&lt;&gt;0),IF(X4863=$X$5012,1+COUNTIF(U$7:U4862,"&gt;0"),0),0)</f>
        <v>0</v>
      </c>
      <c r="V4863" s="178" t="s">
        <v>5052</v>
      </c>
      <c r="W4863" s="130"/>
      <c r="X4863" s="131"/>
      <c r="Y4863" s="131"/>
      <c r="Z4863" s="206"/>
      <c r="AA4863" s="134"/>
      <c r="AB4863" s="174">
        <f>IF(AC4863="totale",SUMIF(AA$7:AA4863,"somma",Z$7:Z4863)-SUMIF(AC$7:AC4862,"totale",AB$7:AB4862),0)</f>
        <v>0</v>
      </c>
      <c r="AC4863" s="134"/>
      <c r="AD4863" s="194">
        <f t="shared" si="316"/>
        <v>0</v>
      </c>
      <c r="AE4863" s="124" t="str">
        <f t="shared" si="315"/>
        <v/>
      </c>
      <c r="AF4863" s="195" t="str">
        <f t="shared" si="317"/>
        <v/>
      </c>
      <c r="AG4863" s="194" t="str">
        <f t="shared" si="318"/>
        <v/>
      </c>
      <c r="AH4863" s="194">
        <f>IF(AG4863="",0,IF(ISERROR(VLOOKUP(AG4863,AG$7:AG4862,1,FALSE)),1,0))</f>
        <v>0</v>
      </c>
      <c r="AI4863" s="194"/>
    </row>
    <row r="4864" spans="1:35" ht="16.5" customHeight="1">
      <c r="A4864" s="1"/>
      <c r="B4864" s="1"/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R4864" s="1"/>
      <c r="S4864" s="1"/>
      <c r="T4864" s="1"/>
      <c r="U4864" s="175">
        <f>IF(AND($X$5012&lt;&gt;" ",$X$5012&lt;&gt;0),IF(X4864=$X$5012,1+COUNTIF(U$7:U4863,"&gt;0"),0),0)</f>
        <v>0</v>
      </c>
      <c r="V4864" s="178" t="s">
        <v>5053</v>
      </c>
      <c r="W4864" s="130"/>
      <c r="X4864" s="131"/>
      <c r="Y4864" s="131"/>
      <c r="Z4864" s="206"/>
      <c r="AA4864" s="134"/>
      <c r="AB4864" s="174">
        <f>IF(AC4864="totale",SUMIF(AA$7:AA4864,"somma",Z$7:Z4864)-SUMIF(AC$7:AC4863,"totale",AB$7:AB4863),0)</f>
        <v>0</v>
      </c>
      <c r="AC4864" s="134"/>
      <c r="AD4864" s="194">
        <f t="shared" si="316"/>
        <v>0</v>
      </c>
      <c r="AE4864" s="124" t="str">
        <f t="shared" si="315"/>
        <v/>
      </c>
      <c r="AF4864" s="195" t="str">
        <f t="shared" si="317"/>
        <v/>
      </c>
      <c r="AG4864" s="194" t="str">
        <f t="shared" si="318"/>
        <v/>
      </c>
      <c r="AH4864" s="194">
        <f>IF(AG4864="",0,IF(ISERROR(VLOOKUP(AG4864,AG$7:AG4863,1,FALSE)),1,0))</f>
        <v>0</v>
      </c>
      <c r="AI4864" s="194"/>
    </row>
    <row r="4865" spans="1:35" ht="16.5" customHeight="1">
      <c r="A4865" s="1"/>
      <c r="B4865" s="1"/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75">
        <f>IF(AND($X$5012&lt;&gt;" ",$X$5012&lt;&gt;0),IF(X4865=$X$5012,1+COUNTIF(U$7:U4864,"&gt;0"),0),0)</f>
        <v>0</v>
      </c>
      <c r="V4865" s="178" t="s">
        <v>5054</v>
      </c>
      <c r="W4865" s="130"/>
      <c r="X4865" s="131"/>
      <c r="Y4865" s="131"/>
      <c r="Z4865" s="206"/>
      <c r="AA4865" s="134"/>
      <c r="AB4865" s="174">
        <f>IF(AC4865="totale",SUMIF(AA$7:AA4865,"somma",Z$7:Z4865)-SUMIF(AC$7:AC4864,"totale",AB$7:AB4864),0)</f>
        <v>0</v>
      </c>
      <c r="AC4865" s="134"/>
      <c r="AD4865" s="194">
        <f t="shared" si="316"/>
        <v>0</v>
      </c>
      <c r="AE4865" s="124" t="str">
        <f t="shared" si="315"/>
        <v/>
      </c>
      <c r="AF4865" s="195" t="str">
        <f t="shared" si="317"/>
        <v/>
      </c>
      <c r="AG4865" s="194" t="str">
        <f t="shared" si="318"/>
        <v/>
      </c>
      <c r="AH4865" s="194">
        <f>IF(AG4865="",0,IF(ISERROR(VLOOKUP(AG4865,AG$7:AG4864,1,FALSE)),1,0))</f>
        <v>0</v>
      </c>
      <c r="AI4865" s="194"/>
    </row>
    <row r="4866" spans="1:35" ht="16.5" customHeight="1">
      <c r="A4866" s="1"/>
      <c r="B4866" s="1"/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R4866" s="1"/>
      <c r="S4866" s="1"/>
      <c r="T4866" s="1"/>
      <c r="U4866" s="175">
        <f>IF(AND($X$5012&lt;&gt;" ",$X$5012&lt;&gt;0),IF(X4866=$X$5012,1+COUNTIF(U$7:U4865,"&gt;0"),0),0)</f>
        <v>0</v>
      </c>
      <c r="V4866" s="178" t="s">
        <v>5055</v>
      </c>
      <c r="W4866" s="130"/>
      <c r="X4866" s="131"/>
      <c r="Y4866" s="131"/>
      <c r="Z4866" s="206"/>
      <c r="AA4866" s="134"/>
      <c r="AB4866" s="174">
        <f>IF(AC4866="totale",SUMIF(AA$7:AA4866,"somma",Z$7:Z4866)-SUMIF(AC$7:AC4865,"totale",AB$7:AB4865),0)</f>
        <v>0</v>
      </c>
      <c r="AC4866" s="134"/>
      <c r="AD4866" s="194">
        <f t="shared" si="316"/>
        <v>0</v>
      </c>
      <c r="AE4866" s="124" t="str">
        <f t="shared" si="315"/>
        <v/>
      </c>
      <c r="AF4866" s="195" t="str">
        <f t="shared" si="317"/>
        <v/>
      </c>
      <c r="AG4866" s="194" t="str">
        <f t="shared" si="318"/>
        <v/>
      </c>
      <c r="AH4866" s="194">
        <f>IF(AG4866="",0,IF(ISERROR(VLOOKUP(AG4866,AG$7:AG4865,1,FALSE)),1,0))</f>
        <v>0</v>
      </c>
      <c r="AI4866" s="194"/>
    </row>
    <row r="4867" spans="1:35" ht="16.5" customHeight="1">
      <c r="A4867" s="1"/>
      <c r="B4867" s="1"/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75">
        <f>IF(AND($X$5012&lt;&gt;" ",$X$5012&lt;&gt;0),IF(X4867=$X$5012,1+COUNTIF(U$7:U4866,"&gt;0"),0),0)</f>
        <v>0</v>
      </c>
      <c r="V4867" s="178" t="s">
        <v>5056</v>
      </c>
      <c r="W4867" s="130"/>
      <c r="X4867" s="131"/>
      <c r="Y4867" s="131"/>
      <c r="Z4867" s="206"/>
      <c r="AA4867" s="134"/>
      <c r="AB4867" s="174">
        <f>IF(AC4867="totale",SUMIF(AA$7:AA4867,"somma",Z$7:Z4867)-SUMIF(AC$7:AC4866,"totale",AB$7:AB4866),0)</f>
        <v>0</v>
      </c>
      <c r="AC4867" s="134"/>
      <c r="AD4867" s="194">
        <f t="shared" si="316"/>
        <v>0</v>
      </c>
      <c r="AE4867" s="124" t="str">
        <f t="shared" si="315"/>
        <v/>
      </c>
      <c r="AF4867" s="195" t="str">
        <f t="shared" si="317"/>
        <v/>
      </c>
      <c r="AG4867" s="194" t="str">
        <f t="shared" si="318"/>
        <v/>
      </c>
      <c r="AH4867" s="194">
        <f>IF(AG4867="",0,IF(ISERROR(VLOOKUP(AG4867,AG$7:AG4866,1,FALSE)),1,0))</f>
        <v>0</v>
      </c>
      <c r="AI4867" s="194"/>
    </row>
    <row r="4868" spans="1:35" ht="16.5" customHeight="1">
      <c r="A4868" s="1"/>
      <c r="B4868" s="1"/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  <c r="Q4868" s="1"/>
      <c r="R4868" s="1"/>
      <c r="S4868" s="1"/>
      <c r="T4868" s="1"/>
      <c r="U4868" s="175">
        <f>IF(AND($X$5012&lt;&gt;" ",$X$5012&lt;&gt;0),IF(X4868=$X$5012,1+COUNTIF(U$7:U4867,"&gt;0"),0),0)</f>
        <v>0</v>
      </c>
      <c r="V4868" s="178" t="s">
        <v>5057</v>
      </c>
      <c r="W4868" s="130"/>
      <c r="X4868" s="131"/>
      <c r="Y4868" s="131"/>
      <c r="Z4868" s="206"/>
      <c r="AA4868" s="134"/>
      <c r="AB4868" s="174">
        <f>IF(AC4868="totale",SUMIF(AA$7:AA4868,"somma",Z$7:Z4868)-SUMIF(AC$7:AC4867,"totale",AB$7:AB4867),0)</f>
        <v>0</v>
      </c>
      <c r="AC4868" s="134"/>
      <c r="AD4868" s="194">
        <f t="shared" si="316"/>
        <v>0</v>
      </c>
      <c r="AE4868" s="124" t="str">
        <f t="shared" si="315"/>
        <v/>
      </c>
      <c r="AF4868" s="195" t="str">
        <f t="shared" si="317"/>
        <v/>
      </c>
      <c r="AG4868" s="194" t="str">
        <f t="shared" si="318"/>
        <v/>
      </c>
      <c r="AH4868" s="194">
        <f>IF(AG4868="",0,IF(ISERROR(VLOOKUP(AG4868,AG$7:AG4867,1,FALSE)),1,0))</f>
        <v>0</v>
      </c>
      <c r="AI4868" s="194"/>
    </row>
    <row r="4869" spans="1:35" ht="16.5" customHeight="1">
      <c r="A4869" s="1"/>
      <c r="B4869" s="1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75">
        <f>IF(AND($X$5012&lt;&gt;" ",$X$5012&lt;&gt;0),IF(X4869=$X$5012,1+COUNTIF(U$7:U4868,"&gt;0"),0),0)</f>
        <v>0</v>
      </c>
      <c r="V4869" s="178" t="s">
        <v>5058</v>
      </c>
      <c r="W4869" s="130"/>
      <c r="X4869" s="131"/>
      <c r="Y4869" s="131"/>
      <c r="Z4869" s="206"/>
      <c r="AA4869" s="134"/>
      <c r="AB4869" s="174">
        <f>IF(AC4869="totale",SUMIF(AA$7:AA4869,"somma",Z$7:Z4869)-SUMIF(AC$7:AC4868,"totale",AB$7:AB4868),0)</f>
        <v>0</v>
      </c>
      <c r="AC4869" s="134"/>
      <c r="AD4869" s="194">
        <f t="shared" si="316"/>
        <v>0</v>
      </c>
      <c r="AE4869" s="124" t="str">
        <f t="shared" si="315"/>
        <v/>
      </c>
      <c r="AF4869" s="195" t="str">
        <f t="shared" si="317"/>
        <v/>
      </c>
      <c r="AG4869" s="194" t="str">
        <f t="shared" si="318"/>
        <v/>
      </c>
      <c r="AH4869" s="194">
        <f>IF(AG4869="",0,IF(ISERROR(VLOOKUP(AG4869,AG$7:AG4868,1,FALSE)),1,0))</f>
        <v>0</v>
      </c>
      <c r="AI4869" s="194"/>
    </row>
    <row r="4870" spans="1:35" ht="16.5" customHeight="1">
      <c r="A4870" s="1"/>
      <c r="B4870" s="1"/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1"/>
      <c r="S4870" s="1"/>
      <c r="T4870" s="1"/>
      <c r="U4870" s="175">
        <f>IF(AND($X$5012&lt;&gt;" ",$X$5012&lt;&gt;0),IF(X4870=$X$5012,1+COUNTIF(U$7:U4869,"&gt;0"),0),0)</f>
        <v>0</v>
      </c>
      <c r="V4870" s="178" t="s">
        <v>5059</v>
      </c>
      <c r="W4870" s="130"/>
      <c r="X4870" s="131"/>
      <c r="Y4870" s="131"/>
      <c r="Z4870" s="206"/>
      <c r="AA4870" s="134"/>
      <c r="AB4870" s="174">
        <f>IF(AC4870="totale",SUMIF(AA$7:AA4870,"somma",Z$7:Z4870)-SUMIF(AC$7:AC4869,"totale",AB$7:AB4869),0)</f>
        <v>0</v>
      </c>
      <c r="AC4870" s="134"/>
      <c r="AD4870" s="194">
        <f t="shared" si="316"/>
        <v>0</v>
      </c>
      <c r="AE4870" s="124" t="str">
        <f t="shared" ref="AE4870:AE4933" si="319">IF(W4870&gt;0,CONCATENATE(MONTH(W4870)&amp;X4870),"")</f>
        <v/>
      </c>
      <c r="AF4870" s="195" t="str">
        <f t="shared" si="317"/>
        <v/>
      </c>
      <c r="AG4870" s="194" t="str">
        <f t="shared" si="318"/>
        <v/>
      </c>
      <c r="AH4870" s="194">
        <f>IF(AG4870="",0,IF(ISERROR(VLOOKUP(AG4870,AG$7:AG4869,1,FALSE)),1,0))</f>
        <v>0</v>
      </c>
      <c r="AI4870" s="194"/>
    </row>
    <row r="4871" spans="1:35" ht="16.5" customHeight="1">
      <c r="A4871" s="1"/>
      <c r="B4871" s="1"/>
      <c r="C4871" s="1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75">
        <f>IF(AND($X$5012&lt;&gt;" ",$X$5012&lt;&gt;0),IF(X4871=$X$5012,1+COUNTIF(U$7:U4870,"&gt;0"),0),0)</f>
        <v>0</v>
      </c>
      <c r="V4871" s="178" t="s">
        <v>5060</v>
      </c>
      <c r="W4871" s="130"/>
      <c r="X4871" s="131"/>
      <c r="Y4871" s="131"/>
      <c r="Z4871" s="206"/>
      <c r="AA4871" s="134"/>
      <c r="AB4871" s="174">
        <f>IF(AC4871="totale",SUMIF(AA$7:AA4871,"somma",Z$7:Z4871)-SUMIF(AC$7:AC4870,"totale",AB$7:AB4870),0)</f>
        <v>0</v>
      </c>
      <c r="AC4871" s="134"/>
      <c r="AD4871" s="194">
        <f t="shared" si="316"/>
        <v>0</v>
      </c>
      <c r="AE4871" s="124" t="str">
        <f t="shared" si="319"/>
        <v/>
      </c>
      <c r="AF4871" s="195" t="str">
        <f t="shared" si="317"/>
        <v/>
      </c>
      <c r="AG4871" s="194" t="str">
        <f t="shared" si="318"/>
        <v/>
      </c>
      <c r="AH4871" s="194">
        <f>IF(AG4871="",0,IF(ISERROR(VLOOKUP(AG4871,AG$7:AG4870,1,FALSE)),1,0))</f>
        <v>0</v>
      </c>
      <c r="AI4871" s="194"/>
    </row>
    <row r="4872" spans="1:35" ht="16.5" customHeight="1">
      <c r="A4872" s="1"/>
      <c r="B4872" s="1"/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  <c r="Q4872" s="1"/>
      <c r="R4872" s="1"/>
      <c r="S4872" s="1"/>
      <c r="T4872" s="1"/>
      <c r="U4872" s="175">
        <f>IF(AND($X$5012&lt;&gt;" ",$X$5012&lt;&gt;0),IF(X4872=$X$5012,1+COUNTIF(U$7:U4871,"&gt;0"),0),0)</f>
        <v>0</v>
      </c>
      <c r="V4872" s="178" t="s">
        <v>5061</v>
      </c>
      <c r="W4872" s="130"/>
      <c r="X4872" s="131"/>
      <c r="Y4872" s="131"/>
      <c r="Z4872" s="206"/>
      <c r="AA4872" s="134"/>
      <c r="AB4872" s="174">
        <f>IF(AC4872="totale",SUMIF(AA$7:AA4872,"somma",Z$7:Z4872)-SUMIF(AC$7:AC4871,"totale",AB$7:AB4871),0)</f>
        <v>0</v>
      </c>
      <c r="AC4872" s="134"/>
      <c r="AD4872" s="194">
        <f t="shared" ref="AD4872:AD4935" si="320">IF(ISBLANK(X4872),0,VLOOKUP(X4872,$B$8:$E$57,1,FALSE))</f>
        <v>0</v>
      </c>
      <c r="AE4872" s="124" t="str">
        <f t="shared" si="319"/>
        <v/>
      </c>
      <c r="AF4872" s="195" t="str">
        <f t="shared" ref="AF4872:AF4935" si="321">IF(OR(AND(Z4872&lt;&gt;0,ISBLANK(X4872)),ISERROR(AD4872)),"ERR","")</f>
        <v/>
      </c>
      <c r="AG4872" s="194" t="str">
        <f t="shared" si="318"/>
        <v/>
      </c>
      <c r="AH4872" s="194">
        <f>IF(AG4872="",0,IF(ISERROR(VLOOKUP(AG4872,AG$7:AG4871,1,FALSE)),1,0))</f>
        <v>0</v>
      </c>
      <c r="AI4872" s="194"/>
    </row>
    <row r="4873" spans="1:35" ht="16.5" customHeight="1">
      <c r="A4873" s="1"/>
      <c r="B4873" s="1"/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75">
        <f>IF(AND($X$5012&lt;&gt;" ",$X$5012&lt;&gt;0),IF(X4873=$X$5012,1+COUNTIF(U$7:U4872,"&gt;0"),0),0)</f>
        <v>0</v>
      </c>
      <c r="V4873" s="178" t="s">
        <v>5062</v>
      </c>
      <c r="W4873" s="130"/>
      <c r="X4873" s="131"/>
      <c r="Y4873" s="131"/>
      <c r="Z4873" s="206"/>
      <c r="AA4873" s="134"/>
      <c r="AB4873" s="174">
        <f>IF(AC4873="totale",SUMIF(AA$7:AA4873,"somma",Z$7:Z4873)-SUMIF(AC$7:AC4872,"totale",AB$7:AB4872),0)</f>
        <v>0</v>
      </c>
      <c r="AC4873" s="134"/>
      <c r="AD4873" s="194">
        <f t="shared" si="320"/>
        <v>0</v>
      </c>
      <c r="AE4873" s="124" t="str">
        <f t="shared" si="319"/>
        <v/>
      </c>
      <c r="AF4873" s="195" t="str">
        <f t="shared" si="321"/>
        <v/>
      </c>
      <c r="AG4873" s="194" t="str">
        <f t="shared" si="318"/>
        <v/>
      </c>
      <c r="AH4873" s="194">
        <f>IF(AG4873="",0,IF(ISERROR(VLOOKUP(AG4873,AG$7:AG4872,1,FALSE)),1,0))</f>
        <v>0</v>
      </c>
      <c r="AI4873" s="194"/>
    </row>
    <row r="4874" spans="1:35" ht="16.5" customHeight="1">
      <c r="A4874" s="1"/>
      <c r="B4874" s="1"/>
      <c r="C4874" s="1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175">
        <f>IF(AND($X$5012&lt;&gt;" ",$X$5012&lt;&gt;0),IF(X4874=$X$5012,1+COUNTIF(U$7:U4873,"&gt;0"),0),0)</f>
        <v>0</v>
      </c>
      <c r="V4874" s="178" t="s">
        <v>5063</v>
      </c>
      <c r="W4874" s="130"/>
      <c r="X4874" s="131"/>
      <c r="Y4874" s="131"/>
      <c r="Z4874" s="206"/>
      <c r="AA4874" s="134"/>
      <c r="AB4874" s="174">
        <f>IF(AC4874="totale",SUMIF(AA$7:AA4874,"somma",Z$7:Z4874)-SUMIF(AC$7:AC4873,"totale",AB$7:AB4873),0)</f>
        <v>0</v>
      </c>
      <c r="AC4874" s="134"/>
      <c r="AD4874" s="194">
        <f t="shared" si="320"/>
        <v>0</v>
      </c>
      <c r="AE4874" s="124" t="str">
        <f t="shared" si="319"/>
        <v/>
      </c>
      <c r="AF4874" s="195" t="str">
        <f t="shared" si="321"/>
        <v/>
      </c>
      <c r="AG4874" s="194" t="str">
        <f t="shared" ref="AG4874:AG4937" si="322">IF(W4874&gt;0,CONCATENATE(MONTH(W4874),"-",YEAR(W4874)),"")</f>
        <v/>
      </c>
      <c r="AH4874" s="194">
        <f>IF(AG4874="",0,IF(ISERROR(VLOOKUP(AG4874,AG$7:AG4873,1,FALSE)),1,0))</f>
        <v>0</v>
      </c>
      <c r="AI4874" s="194"/>
    </row>
    <row r="4875" spans="1:35" ht="16.5" customHeight="1">
      <c r="A4875" s="1"/>
      <c r="B4875" s="1"/>
      <c r="C4875" s="1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175">
        <f>IF(AND($X$5012&lt;&gt;" ",$X$5012&lt;&gt;0),IF(X4875=$X$5012,1+COUNTIF(U$7:U4874,"&gt;0"),0),0)</f>
        <v>0</v>
      </c>
      <c r="V4875" s="178" t="s">
        <v>5064</v>
      </c>
      <c r="W4875" s="130"/>
      <c r="X4875" s="131"/>
      <c r="Y4875" s="131"/>
      <c r="Z4875" s="206"/>
      <c r="AA4875" s="134"/>
      <c r="AB4875" s="174">
        <f>IF(AC4875="totale",SUMIF(AA$7:AA4875,"somma",Z$7:Z4875)-SUMIF(AC$7:AC4874,"totale",AB$7:AB4874),0)</f>
        <v>0</v>
      </c>
      <c r="AC4875" s="134"/>
      <c r="AD4875" s="194">
        <f t="shared" si="320"/>
        <v>0</v>
      </c>
      <c r="AE4875" s="124" t="str">
        <f t="shared" si="319"/>
        <v/>
      </c>
      <c r="AF4875" s="195" t="str">
        <f t="shared" si="321"/>
        <v/>
      </c>
      <c r="AG4875" s="194" t="str">
        <f t="shared" si="322"/>
        <v/>
      </c>
      <c r="AH4875" s="194">
        <f>IF(AG4875="",0,IF(ISERROR(VLOOKUP(AG4875,AG$7:AG4874,1,FALSE)),1,0))</f>
        <v>0</v>
      </c>
      <c r="AI4875" s="194"/>
    </row>
    <row r="4876" spans="1:35" ht="16.5" customHeight="1">
      <c r="A4876" s="1"/>
      <c r="B4876" s="1"/>
      <c r="C4876" s="1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R4876" s="1"/>
      <c r="S4876" s="1"/>
      <c r="T4876" s="1"/>
      <c r="U4876" s="175">
        <f>IF(AND($X$5012&lt;&gt;" ",$X$5012&lt;&gt;0),IF(X4876=$X$5012,1+COUNTIF(U$7:U4875,"&gt;0"),0),0)</f>
        <v>0</v>
      </c>
      <c r="V4876" s="178" t="s">
        <v>5065</v>
      </c>
      <c r="W4876" s="130"/>
      <c r="X4876" s="131"/>
      <c r="Y4876" s="131"/>
      <c r="Z4876" s="206"/>
      <c r="AA4876" s="134"/>
      <c r="AB4876" s="174">
        <f>IF(AC4876="totale",SUMIF(AA$7:AA4876,"somma",Z$7:Z4876)-SUMIF(AC$7:AC4875,"totale",AB$7:AB4875),0)</f>
        <v>0</v>
      </c>
      <c r="AC4876" s="134"/>
      <c r="AD4876" s="194">
        <f t="shared" si="320"/>
        <v>0</v>
      </c>
      <c r="AE4876" s="124" t="str">
        <f t="shared" si="319"/>
        <v/>
      </c>
      <c r="AF4876" s="195" t="str">
        <f t="shared" si="321"/>
        <v/>
      </c>
      <c r="AG4876" s="194" t="str">
        <f t="shared" si="322"/>
        <v/>
      </c>
      <c r="AH4876" s="194">
        <f>IF(AG4876="",0,IF(ISERROR(VLOOKUP(AG4876,AG$7:AG4875,1,FALSE)),1,0))</f>
        <v>0</v>
      </c>
      <c r="AI4876" s="194"/>
    </row>
    <row r="4877" spans="1:35" ht="16.5" customHeight="1">
      <c r="A4877" s="1"/>
      <c r="B4877" s="1"/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75">
        <f>IF(AND($X$5012&lt;&gt;" ",$X$5012&lt;&gt;0),IF(X4877=$X$5012,1+COUNTIF(U$7:U4876,"&gt;0"),0),0)</f>
        <v>0</v>
      </c>
      <c r="V4877" s="178" t="s">
        <v>5066</v>
      </c>
      <c r="W4877" s="130"/>
      <c r="X4877" s="131"/>
      <c r="Y4877" s="131"/>
      <c r="Z4877" s="206"/>
      <c r="AA4877" s="134"/>
      <c r="AB4877" s="174">
        <f>IF(AC4877="totale",SUMIF(AA$7:AA4877,"somma",Z$7:Z4877)-SUMIF(AC$7:AC4876,"totale",AB$7:AB4876),0)</f>
        <v>0</v>
      </c>
      <c r="AC4877" s="134"/>
      <c r="AD4877" s="194">
        <f t="shared" si="320"/>
        <v>0</v>
      </c>
      <c r="AE4877" s="124" t="str">
        <f t="shared" si="319"/>
        <v/>
      </c>
      <c r="AF4877" s="195" t="str">
        <f t="shared" si="321"/>
        <v/>
      </c>
      <c r="AG4877" s="194" t="str">
        <f t="shared" si="322"/>
        <v/>
      </c>
      <c r="AH4877" s="194">
        <f>IF(AG4877="",0,IF(ISERROR(VLOOKUP(AG4877,AG$7:AG4876,1,FALSE)),1,0))</f>
        <v>0</v>
      </c>
      <c r="AI4877" s="194"/>
    </row>
    <row r="4878" spans="1:35" ht="16.5" customHeight="1">
      <c r="A4878" s="1"/>
      <c r="B4878" s="1"/>
      <c r="C4878" s="1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  <c r="Q4878" s="1"/>
      <c r="R4878" s="1"/>
      <c r="S4878" s="1"/>
      <c r="T4878" s="1"/>
      <c r="U4878" s="175">
        <f>IF(AND($X$5012&lt;&gt;" ",$X$5012&lt;&gt;0),IF(X4878=$X$5012,1+COUNTIF(U$7:U4877,"&gt;0"),0),0)</f>
        <v>0</v>
      </c>
      <c r="V4878" s="178" t="s">
        <v>5067</v>
      </c>
      <c r="W4878" s="130"/>
      <c r="X4878" s="131"/>
      <c r="Y4878" s="131"/>
      <c r="Z4878" s="206"/>
      <c r="AA4878" s="134"/>
      <c r="AB4878" s="174">
        <f>IF(AC4878="totale",SUMIF(AA$7:AA4878,"somma",Z$7:Z4878)-SUMIF(AC$7:AC4877,"totale",AB$7:AB4877),0)</f>
        <v>0</v>
      </c>
      <c r="AC4878" s="134"/>
      <c r="AD4878" s="194">
        <f t="shared" si="320"/>
        <v>0</v>
      </c>
      <c r="AE4878" s="124" t="str">
        <f t="shared" si="319"/>
        <v/>
      </c>
      <c r="AF4878" s="195" t="str">
        <f t="shared" si="321"/>
        <v/>
      </c>
      <c r="AG4878" s="194" t="str">
        <f t="shared" si="322"/>
        <v/>
      </c>
      <c r="AH4878" s="194">
        <f>IF(AG4878="",0,IF(ISERROR(VLOOKUP(AG4878,AG$7:AG4877,1,FALSE)),1,0))</f>
        <v>0</v>
      </c>
      <c r="AI4878" s="194"/>
    </row>
    <row r="4879" spans="1:35" ht="16.5" customHeight="1">
      <c r="A4879" s="1"/>
      <c r="B4879" s="1"/>
      <c r="C4879" s="1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75">
        <f>IF(AND($X$5012&lt;&gt;" ",$X$5012&lt;&gt;0),IF(X4879=$X$5012,1+COUNTIF(U$7:U4878,"&gt;0"),0),0)</f>
        <v>0</v>
      </c>
      <c r="V4879" s="178" t="s">
        <v>5068</v>
      </c>
      <c r="W4879" s="130"/>
      <c r="X4879" s="131"/>
      <c r="Y4879" s="131"/>
      <c r="Z4879" s="206"/>
      <c r="AA4879" s="134"/>
      <c r="AB4879" s="174">
        <f>IF(AC4879="totale",SUMIF(AA$7:AA4879,"somma",Z$7:Z4879)-SUMIF(AC$7:AC4878,"totale",AB$7:AB4878),0)</f>
        <v>0</v>
      </c>
      <c r="AC4879" s="134"/>
      <c r="AD4879" s="194">
        <f t="shared" si="320"/>
        <v>0</v>
      </c>
      <c r="AE4879" s="124" t="str">
        <f t="shared" si="319"/>
        <v/>
      </c>
      <c r="AF4879" s="195" t="str">
        <f t="shared" si="321"/>
        <v/>
      </c>
      <c r="AG4879" s="194" t="str">
        <f t="shared" si="322"/>
        <v/>
      </c>
      <c r="AH4879" s="194">
        <f>IF(AG4879="",0,IF(ISERROR(VLOOKUP(AG4879,AG$7:AG4878,1,FALSE)),1,0))</f>
        <v>0</v>
      </c>
      <c r="AI4879" s="194"/>
    </row>
    <row r="4880" spans="1:35" ht="16.5" customHeight="1">
      <c r="A4880" s="1"/>
      <c r="B4880" s="1"/>
      <c r="C4880" s="1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1"/>
      <c r="S4880" s="1"/>
      <c r="T4880" s="1"/>
      <c r="U4880" s="175">
        <f>IF(AND($X$5012&lt;&gt;" ",$X$5012&lt;&gt;0),IF(X4880=$X$5012,1+COUNTIF(U$7:U4879,"&gt;0"),0),0)</f>
        <v>0</v>
      </c>
      <c r="V4880" s="178" t="s">
        <v>5069</v>
      </c>
      <c r="W4880" s="130"/>
      <c r="X4880" s="131"/>
      <c r="Y4880" s="131"/>
      <c r="Z4880" s="206"/>
      <c r="AA4880" s="134"/>
      <c r="AB4880" s="174">
        <f>IF(AC4880="totale",SUMIF(AA$7:AA4880,"somma",Z$7:Z4880)-SUMIF(AC$7:AC4879,"totale",AB$7:AB4879),0)</f>
        <v>0</v>
      </c>
      <c r="AC4880" s="134"/>
      <c r="AD4880" s="194">
        <f t="shared" si="320"/>
        <v>0</v>
      </c>
      <c r="AE4880" s="124" t="str">
        <f t="shared" si="319"/>
        <v/>
      </c>
      <c r="AF4880" s="195" t="str">
        <f t="shared" si="321"/>
        <v/>
      </c>
      <c r="AG4880" s="194" t="str">
        <f t="shared" si="322"/>
        <v/>
      </c>
      <c r="AH4880" s="194">
        <f>IF(AG4880="",0,IF(ISERROR(VLOOKUP(AG4880,AG$7:AG4879,1,FALSE)),1,0))</f>
        <v>0</v>
      </c>
      <c r="AI4880" s="194"/>
    </row>
    <row r="4881" spans="1:35" ht="16.5" customHeight="1">
      <c r="A4881" s="1"/>
      <c r="B4881" s="1"/>
      <c r="C4881" s="1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75">
        <f>IF(AND($X$5012&lt;&gt;" ",$X$5012&lt;&gt;0),IF(X4881=$X$5012,1+COUNTIF(U$7:U4880,"&gt;0"),0),0)</f>
        <v>0</v>
      </c>
      <c r="V4881" s="178" t="s">
        <v>5070</v>
      </c>
      <c r="W4881" s="130"/>
      <c r="X4881" s="131"/>
      <c r="Y4881" s="131"/>
      <c r="Z4881" s="206"/>
      <c r="AA4881" s="134"/>
      <c r="AB4881" s="174">
        <f>IF(AC4881="totale",SUMIF(AA$7:AA4881,"somma",Z$7:Z4881)-SUMIF(AC$7:AC4880,"totale",AB$7:AB4880),0)</f>
        <v>0</v>
      </c>
      <c r="AC4881" s="134"/>
      <c r="AD4881" s="194">
        <f t="shared" si="320"/>
        <v>0</v>
      </c>
      <c r="AE4881" s="124" t="str">
        <f t="shared" si="319"/>
        <v/>
      </c>
      <c r="AF4881" s="195" t="str">
        <f t="shared" si="321"/>
        <v/>
      </c>
      <c r="AG4881" s="194" t="str">
        <f t="shared" si="322"/>
        <v/>
      </c>
      <c r="AH4881" s="194">
        <f>IF(AG4881="",0,IF(ISERROR(VLOOKUP(AG4881,AG$7:AG4880,1,FALSE)),1,0))</f>
        <v>0</v>
      </c>
      <c r="AI4881" s="194"/>
    </row>
    <row r="4882" spans="1:35" ht="16.5" customHeight="1">
      <c r="A4882" s="1"/>
      <c r="B4882" s="1"/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1"/>
      <c r="U4882" s="175">
        <f>IF(AND($X$5012&lt;&gt;" ",$X$5012&lt;&gt;0),IF(X4882=$X$5012,1+COUNTIF(U$7:U4881,"&gt;0"),0),0)</f>
        <v>0</v>
      </c>
      <c r="V4882" s="178" t="s">
        <v>5071</v>
      </c>
      <c r="W4882" s="130"/>
      <c r="X4882" s="131"/>
      <c r="Y4882" s="131"/>
      <c r="Z4882" s="206"/>
      <c r="AA4882" s="134"/>
      <c r="AB4882" s="174">
        <f>IF(AC4882="totale",SUMIF(AA$7:AA4882,"somma",Z$7:Z4882)-SUMIF(AC$7:AC4881,"totale",AB$7:AB4881),0)</f>
        <v>0</v>
      </c>
      <c r="AC4882" s="134"/>
      <c r="AD4882" s="194">
        <f t="shared" si="320"/>
        <v>0</v>
      </c>
      <c r="AE4882" s="124" t="str">
        <f t="shared" si="319"/>
        <v/>
      </c>
      <c r="AF4882" s="195" t="str">
        <f t="shared" si="321"/>
        <v/>
      </c>
      <c r="AG4882" s="194" t="str">
        <f t="shared" si="322"/>
        <v/>
      </c>
      <c r="AH4882" s="194">
        <f>IF(AG4882="",0,IF(ISERROR(VLOOKUP(AG4882,AG$7:AG4881,1,FALSE)),1,0))</f>
        <v>0</v>
      </c>
      <c r="AI4882" s="194"/>
    </row>
    <row r="4883" spans="1:35" ht="16.5" customHeight="1">
      <c r="A4883" s="1"/>
      <c r="B4883" s="1"/>
      <c r="C4883" s="1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R4883" s="1"/>
      <c r="S4883" s="1"/>
      <c r="T4883" s="1"/>
      <c r="U4883" s="175">
        <f>IF(AND($X$5012&lt;&gt;" ",$X$5012&lt;&gt;0),IF(X4883=$X$5012,1+COUNTIF(U$7:U4882,"&gt;0"),0),0)</f>
        <v>0</v>
      </c>
      <c r="V4883" s="178" t="s">
        <v>5072</v>
      </c>
      <c r="W4883" s="130"/>
      <c r="X4883" s="131"/>
      <c r="Y4883" s="131"/>
      <c r="Z4883" s="206"/>
      <c r="AA4883" s="134"/>
      <c r="AB4883" s="174">
        <f>IF(AC4883="totale",SUMIF(AA$7:AA4883,"somma",Z$7:Z4883)-SUMIF(AC$7:AC4882,"totale",AB$7:AB4882),0)</f>
        <v>0</v>
      </c>
      <c r="AC4883" s="134"/>
      <c r="AD4883" s="194">
        <f t="shared" si="320"/>
        <v>0</v>
      </c>
      <c r="AE4883" s="124" t="str">
        <f t="shared" si="319"/>
        <v/>
      </c>
      <c r="AF4883" s="195" t="str">
        <f t="shared" si="321"/>
        <v/>
      </c>
      <c r="AG4883" s="194" t="str">
        <f t="shared" si="322"/>
        <v/>
      </c>
      <c r="AH4883" s="194">
        <f>IF(AG4883="",0,IF(ISERROR(VLOOKUP(AG4883,AG$7:AG4882,1,FALSE)),1,0))</f>
        <v>0</v>
      </c>
      <c r="AI4883" s="194"/>
    </row>
    <row r="4884" spans="1:35" ht="16.5" customHeight="1">
      <c r="A4884" s="1"/>
      <c r="B4884" s="1"/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  <c r="Q4884" s="1"/>
      <c r="R4884" s="1"/>
      <c r="S4884" s="1"/>
      <c r="T4884" s="1"/>
      <c r="U4884" s="175">
        <f>IF(AND($X$5012&lt;&gt;" ",$X$5012&lt;&gt;0),IF(X4884=$X$5012,1+COUNTIF(U$7:U4883,"&gt;0"),0),0)</f>
        <v>0</v>
      </c>
      <c r="V4884" s="178" t="s">
        <v>5073</v>
      </c>
      <c r="W4884" s="130"/>
      <c r="X4884" s="131"/>
      <c r="Y4884" s="131"/>
      <c r="Z4884" s="206"/>
      <c r="AA4884" s="134"/>
      <c r="AB4884" s="174">
        <f>IF(AC4884="totale",SUMIF(AA$7:AA4884,"somma",Z$7:Z4884)-SUMIF(AC$7:AC4883,"totale",AB$7:AB4883),0)</f>
        <v>0</v>
      </c>
      <c r="AC4884" s="134"/>
      <c r="AD4884" s="194">
        <f t="shared" si="320"/>
        <v>0</v>
      </c>
      <c r="AE4884" s="124" t="str">
        <f t="shared" si="319"/>
        <v/>
      </c>
      <c r="AF4884" s="195" t="str">
        <f t="shared" si="321"/>
        <v/>
      </c>
      <c r="AG4884" s="194" t="str">
        <f t="shared" si="322"/>
        <v/>
      </c>
      <c r="AH4884" s="194">
        <f>IF(AG4884="",0,IF(ISERROR(VLOOKUP(AG4884,AG$7:AG4883,1,FALSE)),1,0))</f>
        <v>0</v>
      </c>
      <c r="AI4884" s="194"/>
    </row>
    <row r="4885" spans="1:35" ht="16.5" customHeight="1">
      <c r="A4885" s="1"/>
      <c r="B4885" s="1"/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/>
      <c r="R4885" s="1"/>
      <c r="S4885" s="1"/>
      <c r="T4885" s="1"/>
      <c r="U4885" s="175">
        <f>IF(AND($X$5012&lt;&gt;" ",$X$5012&lt;&gt;0),IF(X4885=$X$5012,1+COUNTIF(U$7:U4884,"&gt;0"),0),0)</f>
        <v>0</v>
      </c>
      <c r="V4885" s="178" t="s">
        <v>5074</v>
      </c>
      <c r="W4885" s="130"/>
      <c r="X4885" s="131"/>
      <c r="Y4885" s="131"/>
      <c r="Z4885" s="206"/>
      <c r="AA4885" s="134"/>
      <c r="AB4885" s="174">
        <f>IF(AC4885="totale",SUMIF(AA$7:AA4885,"somma",Z$7:Z4885)-SUMIF(AC$7:AC4884,"totale",AB$7:AB4884),0)</f>
        <v>0</v>
      </c>
      <c r="AC4885" s="134"/>
      <c r="AD4885" s="194">
        <f t="shared" si="320"/>
        <v>0</v>
      </c>
      <c r="AE4885" s="124" t="str">
        <f t="shared" si="319"/>
        <v/>
      </c>
      <c r="AF4885" s="195" t="str">
        <f t="shared" si="321"/>
        <v/>
      </c>
      <c r="AG4885" s="194" t="str">
        <f t="shared" si="322"/>
        <v/>
      </c>
      <c r="AH4885" s="194">
        <f>IF(AG4885="",0,IF(ISERROR(VLOOKUP(AG4885,AG$7:AG4884,1,FALSE)),1,0))</f>
        <v>0</v>
      </c>
      <c r="AI4885" s="194"/>
    </row>
    <row r="4886" spans="1:35" ht="16.5" customHeight="1">
      <c r="A4886" s="1"/>
      <c r="B4886" s="1"/>
      <c r="C4886" s="1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  <c r="Q4886" s="1"/>
      <c r="R4886" s="1"/>
      <c r="S4886" s="1"/>
      <c r="T4886" s="1"/>
      <c r="U4886" s="175">
        <f>IF(AND($X$5012&lt;&gt;" ",$X$5012&lt;&gt;0),IF(X4886=$X$5012,1+COUNTIF(U$7:U4885,"&gt;0"),0),0)</f>
        <v>0</v>
      </c>
      <c r="V4886" s="178" t="s">
        <v>5075</v>
      </c>
      <c r="W4886" s="130"/>
      <c r="X4886" s="131"/>
      <c r="Y4886" s="131"/>
      <c r="Z4886" s="206"/>
      <c r="AA4886" s="134"/>
      <c r="AB4886" s="174">
        <f>IF(AC4886="totale",SUMIF(AA$7:AA4886,"somma",Z$7:Z4886)-SUMIF(AC$7:AC4885,"totale",AB$7:AB4885),0)</f>
        <v>0</v>
      </c>
      <c r="AC4886" s="134"/>
      <c r="AD4886" s="194">
        <f t="shared" si="320"/>
        <v>0</v>
      </c>
      <c r="AE4886" s="124" t="str">
        <f t="shared" si="319"/>
        <v/>
      </c>
      <c r="AF4886" s="195" t="str">
        <f t="shared" si="321"/>
        <v/>
      </c>
      <c r="AG4886" s="194" t="str">
        <f t="shared" si="322"/>
        <v/>
      </c>
      <c r="AH4886" s="194">
        <f>IF(AG4886="",0,IF(ISERROR(VLOOKUP(AG4886,AG$7:AG4885,1,FALSE)),1,0))</f>
        <v>0</v>
      </c>
      <c r="AI4886" s="194"/>
    </row>
    <row r="4887" spans="1:35" ht="16.5" customHeight="1">
      <c r="A4887" s="1"/>
      <c r="B4887" s="1"/>
      <c r="C4887" s="1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75">
        <f>IF(AND($X$5012&lt;&gt;" ",$X$5012&lt;&gt;0),IF(X4887=$X$5012,1+COUNTIF(U$7:U4886,"&gt;0"),0),0)</f>
        <v>0</v>
      </c>
      <c r="V4887" s="178" t="s">
        <v>5076</v>
      </c>
      <c r="W4887" s="130"/>
      <c r="X4887" s="131"/>
      <c r="Y4887" s="131"/>
      <c r="Z4887" s="206"/>
      <c r="AA4887" s="134"/>
      <c r="AB4887" s="174">
        <f>IF(AC4887="totale",SUMIF(AA$7:AA4887,"somma",Z$7:Z4887)-SUMIF(AC$7:AC4886,"totale",AB$7:AB4886),0)</f>
        <v>0</v>
      </c>
      <c r="AC4887" s="134"/>
      <c r="AD4887" s="194">
        <f t="shared" si="320"/>
        <v>0</v>
      </c>
      <c r="AE4887" s="124" t="str">
        <f t="shared" si="319"/>
        <v/>
      </c>
      <c r="AF4887" s="195" t="str">
        <f t="shared" si="321"/>
        <v/>
      </c>
      <c r="AG4887" s="194" t="str">
        <f t="shared" si="322"/>
        <v/>
      </c>
      <c r="AH4887" s="194">
        <f>IF(AG4887="",0,IF(ISERROR(VLOOKUP(AG4887,AG$7:AG4886,1,FALSE)),1,0))</f>
        <v>0</v>
      </c>
      <c r="AI4887" s="194"/>
    </row>
    <row r="4888" spans="1:35" ht="16.5" customHeight="1">
      <c r="A4888" s="1"/>
      <c r="B4888" s="1"/>
      <c r="C4888" s="1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  <c r="Q4888" s="1"/>
      <c r="R4888" s="1"/>
      <c r="S4888" s="1"/>
      <c r="T4888" s="1"/>
      <c r="U4888" s="175">
        <f>IF(AND($X$5012&lt;&gt;" ",$X$5012&lt;&gt;0),IF(X4888=$X$5012,1+COUNTIF(U$7:U4887,"&gt;0"),0),0)</f>
        <v>0</v>
      </c>
      <c r="V4888" s="178" t="s">
        <v>5077</v>
      </c>
      <c r="W4888" s="130"/>
      <c r="X4888" s="131"/>
      <c r="Y4888" s="131"/>
      <c r="Z4888" s="206"/>
      <c r="AA4888" s="134"/>
      <c r="AB4888" s="174">
        <f>IF(AC4888="totale",SUMIF(AA$7:AA4888,"somma",Z$7:Z4888)-SUMIF(AC$7:AC4887,"totale",AB$7:AB4887),0)</f>
        <v>0</v>
      </c>
      <c r="AC4888" s="134"/>
      <c r="AD4888" s="194">
        <f t="shared" si="320"/>
        <v>0</v>
      </c>
      <c r="AE4888" s="124" t="str">
        <f t="shared" si="319"/>
        <v/>
      </c>
      <c r="AF4888" s="195" t="str">
        <f t="shared" si="321"/>
        <v/>
      </c>
      <c r="AG4888" s="194" t="str">
        <f t="shared" si="322"/>
        <v/>
      </c>
      <c r="AH4888" s="194">
        <f>IF(AG4888="",0,IF(ISERROR(VLOOKUP(AG4888,AG$7:AG4887,1,FALSE)),1,0))</f>
        <v>0</v>
      </c>
      <c r="AI4888" s="194"/>
    </row>
    <row r="4889" spans="1:35" ht="16.5" customHeight="1">
      <c r="A4889" s="1"/>
      <c r="B4889" s="1"/>
      <c r="C4889" s="1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  <c r="Q4889" s="1"/>
      <c r="R4889" s="1"/>
      <c r="S4889" s="1"/>
      <c r="T4889" s="1"/>
      <c r="U4889" s="175">
        <f>IF(AND($X$5012&lt;&gt;" ",$X$5012&lt;&gt;0),IF(X4889=$X$5012,1+COUNTIF(U$7:U4888,"&gt;0"),0),0)</f>
        <v>0</v>
      </c>
      <c r="V4889" s="178" t="s">
        <v>5078</v>
      </c>
      <c r="W4889" s="130"/>
      <c r="X4889" s="131"/>
      <c r="Y4889" s="131"/>
      <c r="Z4889" s="206"/>
      <c r="AA4889" s="134"/>
      <c r="AB4889" s="174">
        <f>IF(AC4889="totale",SUMIF(AA$7:AA4889,"somma",Z$7:Z4889)-SUMIF(AC$7:AC4888,"totale",AB$7:AB4888),0)</f>
        <v>0</v>
      </c>
      <c r="AC4889" s="134"/>
      <c r="AD4889" s="194">
        <f t="shared" si="320"/>
        <v>0</v>
      </c>
      <c r="AE4889" s="124" t="str">
        <f t="shared" si="319"/>
        <v/>
      </c>
      <c r="AF4889" s="195" t="str">
        <f t="shared" si="321"/>
        <v/>
      </c>
      <c r="AG4889" s="194" t="str">
        <f t="shared" si="322"/>
        <v/>
      </c>
      <c r="AH4889" s="194">
        <f>IF(AG4889="",0,IF(ISERROR(VLOOKUP(AG4889,AG$7:AG4888,1,FALSE)),1,0))</f>
        <v>0</v>
      </c>
      <c r="AI4889" s="194"/>
    </row>
    <row r="4890" spans="1:35" ht="16.5" customHeight="1">
      <c r="A4890" s="1"/>
      <c r="B4890" s="1"/>
      <c r="C4890" s="1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  <c r="Q4890" s="1"/>
      <c r="R4890" s="1"/>
      <c r="S4890" s="1"/>
      <c r="T4890" s="1"/>
      <c r="U4890" s="175">
        <f>IF(AND($X$5012&lt;&gt;" ",$X$5012&lt;&gt;0),IF(X4890=$X$5012,1+COUNTIF(U$7:U4889,"&gt;0"),0),0)</f>
        <v>0</v>
      </c>
      <c r="V4890" s="178" t="s">
        <v>5079</v>
      </c>
      <c r="W4890" s="130"/>
      <c r="X4890" s="131"/>
      <c r="Y4890" s="131"/>
      <c r="Z4890" s="206"/>
      <c r="AA4890" s="134"/>
      <c r="AB4890" s="174">
        <f>IF(AC4890="totale",SUMIF(AA$7:AA4890,"somma",Z$7:Z4890)-SUMIF(AC$7:AC4889,"totale",AB$7:AB4889),0)</f>
        <v>0</v>
      </c>
      <c r="AC4890" s="134"/>
      <c r="AD4890" s="194">
        <f t="shared" si="320"/>
        <v>0</v>
      </c>
      <c r="AE4890" s="124" t="str">
        <f t="shared" si="319"/>
        <v/>
      </c>
      <c r="AF4890" s="195" t="str">
        <f t="shared" si="321"/>
        <v/>
      </c>
      <c r="AG4890" s="194" t="str">
        <f t="shared" si="322"/>
        <v/>
      </c>
      <c r="AH4890" s="194">
        <f>IF(AG4890="",0,IF(ISERROR(VLOOKUP(AG4890,AG$7:AG4889,1,FALSE)),1,0))</f>
        <v>0</v>
      </c>
      <c r="AI4890" s="194"/>
    </row>
    <row r="4891" spans="1:35" ht="16.5" customHeight="1">
      <c r="A4891" s="1"/>
      <c r="B4891" s="1"/>
      <c r="C4891" s="1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  <c r="Q4891" s="1"/>
      <c r="R4891" s="1"/>
      <c r="S4891" s="1"/>
      <c r="T4891" s="1"/>
      <c r="U4891" s="175">
        <f>IF(AND($X$5012&lt;&gt;" ",$X$5012&lt;&gt;0),IF(X4891=$X$5012,1+COUNTIF(U$7:U4890,"&gt;0"),0),0)</f>
        <v>0</v>
      </c>
      <c r="V4891" s="178" t="s">
        <v>5080</v>
      </c>
      <c r="W4891" s="130"/>
      <c r="X4891" s="131"/>
      <c r="Y4891" s="131"/>
      <c r="Z4891" s="206"/>
      <c r="AA4891" s="134"/>
      <c r="AB4891" s="174">
        <f>IF(AC4891="totale",SUMIF(AA$7:AA4891,"somma",Z$7:Z4891)-SUMIF(AC$7:AC4890,"totale",AB$7:AB4890),0)</f>
        <v>0</v>
      </c>
      <c r="AC4891" s="134"/>
      <c r="AD4891" s="194">
        <f t="shared" si="320"/>
        <v>0</v>
      </c>
      <c r="AE4891" s="124" t="str">
        <f t="shared" si="319"/>
        <v/>
      </c>
      <c r="AF4891" s="195" t="str">
        <f t="shared" si="321"/>
        <v/>
      </c>
      <c r="AG4891" s="194" t="str">
        <f t="shared" si="322"/>
        <v/>
      </c>
      <c r="AH4891" s="194">
        <f>IF(AG4891="",0,IF(ISERROR(VLOOKUP(AG4891,AG$7:AG4890,1,FALSE)),1,0))</f>
        <v>0</v>
      </c>
      <c r="AI4891" s="194"/>
    </row>
    <row r="4892" spans="1:35" ht="16.5" customHeight="1">
      <c r="A4892" s="1"/>
      <c r="B4892" s="1"/>
      <c r="C4892" s="1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  <c r="Q4892" s="1"/>
      <c r="R4892" s="1"/>
      <c r="S4892" s="1"/>
      <c r="T4892" s="1"/>
      <c r="U4892" s="175">
        <f>IF(AND($X$5012&lt;&gt;" ",$X$5012&lt;&gt;0),IF(X4892=$X$5012,1+COUNTIF(U$7:U4891,"&gt;0"),0),0)</f>
        <v>0</v>
      </c>
      <c r="V4892" s="178" t="s">
        <v>5081</v>
      </c>
      <c r="W4892" s="130"/>
      <c r="X4892" s="131"/>
      <c r="Y4892" s="131"/>
      <c r="Z4892" s="206"/>
      <c r="AA4892" s="134"/>
      <c r="AB4892" s="174">
        <f>IF(AC4892="totale",SUMIF(AA$7:AA4892,"somma",Z$7:Z4892)-SUMIF(AC$7:AC4891,"totale",AB$7:AB4891),0)</f>
        <v>0</v>
      </c>
      <c r="AC4892" s="134"/>
      <c r="AD4892" s="194">
        <f t="shared" si="320"/>
        <v>0</v>
      </c>
      <c r="AE4892" s="124" t="str">
        <f t="shared" si="319"/>
        <v/>
      </c>
      <c r="AF4892" s="195" t="str">
        <f t="shared" si="321"/>
        <v/>
      </c>
      <c r="AG4892" s="194" t="str">
        <f t="shared" si="322"/>
        <v/>
      </c>
      <c r="AH4892" s="194">
        <f>IF(AG4892="",0,IF(ISERROR(VLOOKUP(AG4892,AG$7:AG4891,1,FALSE)),1,0))</f>
        <v>0</v>
      </c>
      <c r="AI4892" s="194"/>
    </row>
    <row r="4893" spans="1:35" ht="16.5" customHeight="1">
      <c r="A4893" s="1"/>
      <c r="B4893" s="1"/>
      <c r="C4893" s="1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/>
      <c r="R4893" s="1"/>
      <c r="S4893" s="1"/>
      <c r="T4893" s="1"/>
      <c r="U4893" s="175">
        <f>IF(AND($X$5012&lt;&gt;" ",$X$5012&lt;&gt;0),IF(X4893=$X$5012,1+COUNTIF(U$7:U4892,"&gt;0"),0),0)</f>
        <v>0</v>
      </c>
      <c r="V4893" s="178" t="s">
        <v>5082</v>
      </c>
      <c r="W4893" s="130"/>
      <c r="X4893" s="131"/>
      <c r="Y4893" s="131"/>
      <c r="Z4893" s="206"/>
      <c r="AA4893" s="134"/>
      <c r="AB4893" s="174">
        <f>IF(AC4893="totale",SUMIF(AA$7:AA4893,"somma",Z$7:Z4893)-SUMIF(AC$7:AC4892,"totale",AB$7:AB4892),0)</f>
        <v>0</v>
      </c>
      <c r="AC4893" s="134"/>
      <c r="AD4893" s="194">
        <f t="shared" si="320"/>
        <v>0</v>
      </c>
      <c r="AE4893" s="124" t="str">
        <f t="shared" si="319"/>
        <v/>
      </c>
      <c r="AF4893" s="195" t="str">
        <f t="shared" si="321"/>
        <v/>
      </c>
      <c r="AG4893" s="194" t="str">
        <f t="shared" si="322"/>
        <v/>
      </c>
      <c r="AH4893" s="194">
        <f>IF(AG4893="",0,IF(ISERROR(VLOOKUP(AG4893,AG$7:AG4892,1,FALSE)),1,0))</f>
        <v>0</v>
      </c>
      <c r="AI4893" s="194"/>
    </row>
    <row r="4894" spans="1:35" ht="16.5" customHeight="1">
      <c r="A4894" s="1"/>
      <c r="B4894" s="1"/>
      <c r="C4894" s="1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  <c r="Q4894" s="1"/>
      <c r="R4894" s="1"/>
      <c r="S4894" s="1"/>
      <c r="T4894" s="1"/>
      <c r="U4894" s="175">
        <f>IF(AND($X$5012&lt;&gt;" ",$X$5012&lt;&gt;0),IF(X4894=$X$5012,1+COUNTIF(U$7:U4893,"&gt;0"),0),0)</f>
        <v>0</v>
      </c>
      <c r="V4894" s="178" t="s">
        <v>5083</v>
      </c>
      <c r="W4894" s="130"/>
      <c r="X4894" s="131"/>
      <c r="Y4894" s="131"/>
      <c r="Z4894" s="206"/>
      <c r="AA4894" s="134"/>
      <c r="AB4894" s="174">
        <f>IF(AC4894="totale",SUMIF(AA$7:AA4894,"somma",Z$7:Z4894)-SUMIF(AC$7:AC4893,"totale",AB$7:AB4893),0)</f>
        <v>0</v>
      </c>
      <c r="AC4894" s="134"/>
      <c r="AD4894" s="194">
        <f t="shared" si="320"/>
        <v>0</v>
      </c>
      <c r="AE4894" s="124" t="str">
        <f t="shared" si="319"/>
        <v/>
      </c>
      <c r="AF4894" s="195" t="str">
        <f t="shared" si="321"/>
        <v/>
      </c>
      <c r="AG4894" s="194" t="str">
        <f t="shared" si="322"/>
        <v/>
      </c>
      <c r="AH4894" s="194">
        <f>IF(AG4894="",0,IF(ISERROR(VLOOKUP(AG4894,AG$7:AG4893,1,FALSE)),1,0))</f>
        <v>0</v>
      </c>
      <c r="AI4894" s="194"/>
    </row>
    <row r="4895" spans="1:35" ht="16.5" customHeight="1">
      <c r="A4895" s="1"/>
      <c r="B4895" s="1"/>
      <c r="C4895" s="1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  <c r="R4895" s="1"/>
      <c r="S4895" s="1"/>
      <c r="T4895" s="1"/>
      <c r="U4895" s="175">
        <f>IF(AND($X$5012&lt;&gt;" ",$X$5012&lt;&gt;0),IF(X4895=$X$5012,1+COUNTIF(U$7:U4894,"&gt;0"),0),0)</f>
        <v>0</v>
      </c>
      <c r="V4895" s="178" t="s">
        <v>5084</v>
      </c>
      <c r="W4895" s="130"/>
      <c r="X4895" s="131"/>
      <c r="Y4895" s="131"/>
      <c r="Z4895" s="206"/>
      <c r="AA4895" s="134"/>
      <c r="AB4895" s="174">
        <f>IF(AC4895="totale",SUMIF(AA$7:AA4895,"somma",Z$7:Z4895)-SUMIF(AC$7:AC4894,"totale",AB$7:AB4894),0)</f>
        <v>0</v>
      </c>
      <c r="AC4895" s="134"/>
      <c r="AD4895" s="194">
        <f t="shared" si="320"/>
        <v>0</v>
      </c>
      <c r="AE4895" s="124" t="str">
        <f t="shared" si="319"/>
        <v/>
      </c>
      <c r="AF4895" s="195" t="str">
        <f t="shared" si="321"/>
        <v/>
      </c>
      <c r="AG4895" s="194" t="str">
        <f t="shared" si="322"/>
        <v/>
      </c>
      <c r="AH4895" s="194">
        <f>IF(AG4895="",0,IF(ISERROR(VLOOKUP(AG4895,AG$7:AG4894,1,FALSE)),1,0))</f>
        <v>0</v>
      </c>
      <c r="AI4895" s="194"/>
    </row>
    <row r="4896" spans="1:35" ht="16.5" customHeight="1">
      <c r="A4896" s="1"/>
      <c r="B4896" s="1"/>
      <c r="C4896" s="1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  <c r="Q4896" s="1"/>
      <c r="R4896" s="1"/>
      <c r="S4896" s="1"/>
      <c r="T4896" s="1"/>
      <c r="U4896" s="175">
        <f>IF(AND($X$5012&lt;&gt;" ",$X$5012&lt;&gt;0),IF(X4896=$X$5012,1+COUNTIF(U$7:U4895,"&gt;0"),0),0)</f>
        <v>0</v>
      </c>
      <c r="V4896" s="178" t="s">
        <v>5085</v>
      </c>
      <c r="W4896" s="130"/>
      <c r="X4896" s="131"/>
      <c r="Y4896" s="131"/>
      <c r="Z4896" s="206"/>
      <c r="AA4896" s="134"/>
      <c r="AB4896" s="174">
        <f>IF(AC4896="totale",SUMIF(AA$7:AA4896,"somma",Z$7:Z4896)-SUMIF(AC$7:AC4895,"totale",AB$7:AB4895),0)</f>
        <v>0</v>
      </c>
      <c r="AC4896" s="134"/>
      <c r="AD4896" s="194">
        <f t="shared" si="320"/>
        <v>0</v>
      </c>
      <c r="AE4896" s="124" t="str">
        <f t="shared" si="319"/>
        <v/>
      </c>
      <c r="AF4896" s="195" t="str">
        <f t="shared" si="321"/>
        <v/>
      </c>
      <c r="AG4896" s="194" t="str">
        <f t="shared" si="322"/>
        <v/>
      </c>
      <c r="AH4896" s="194">
        <f>IF(AG4896="",0,IF(ISERROR(VLOOKUP(AG4896,AG$7:AG4895,1,FALSE)),1,0))</f>
        <v>0</v>
      </c>
      <c r="AI4896" s="194"/>
    </row>
    <row r="4897" spans="1:35" ht="16.5" customHeight="1">
      <c r="A4897" s="1"/>
      <c r="B4897" s="1"/>
      <c r="C4897" s="1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  <c r="Q4897" s="1"/>
      <c r="R4897" s="1"/>
      <c r="S4897" s="1"/>
      <c r="T4897" s="1"/>
      <c r="U4897" s="175">
        <f>IF(AND($X$5012&lt;&gt;" ",$X$5012&lt;&gt;0),IF(X4897=$X$5012,1+COUNTIF(U$7:U4896,"&gt;0"),0),0)</f>
        <v>0</v>
      </c>
      <c r="V4897" s="178" t="s">
        <v>5086</v>
      </c>
      <c r="W4897" s="130"/>
      <c r="X4897" s="131"/>
      <c r="Y4897" s="131"/>
      <c r="Z4897" s="206"/>
      <c r="AA4897" s="134"/>
      <c r="AB4897" s="174">
        <f>IF(AC4897="totale",SUMIF(AA$7:AA4897,"somma",Z$7:Z4897)-SUMIF(AC$7:AC4896,"totale",AB$7:AB4896),0)</f>
        <v>0</v>
      </c>
      <c r="AC4897" s="134"/>
      <c r="AD4897" s="194">
        <f t="shared" si="320"/>
        <v>0</v>
      </c>
      <c r="AE4897" s="124" t="str">
        <f t="shared" si="319"/>
        <v/>
      </c>
      <c r="AF4897" s="195" t="str">
        <f t="shared" si="321"/>
        <v/>
      </c>
      <c r="AG4897" s="194" t="str">
        <f t="shared" si="322"/>
        <v/>
      </c>
      <c r="AH4897" s="194">
        <f>IF(AG4897="",0,IF(ISERROR(VLOOKUP(AG4897,AG$7:AG4896,1,FALSE)),1,0))</f>
        <v>0</v>
      </c>
      <c r="AI4897" s="194"/>
    </row>
    <row r="4898" spans="1:35" ht="16.5" customHeight="1">
      <c r="A4898" s="1"/>
      <c r="B4898" s="1"/>
      <c r="C4898" s="1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  <c r="Q4898" s="1"/>
      <c r="R4898" s="1"/>
      <c r="S4898" s="1"/>
      <c r="T4898" s="1"/>
      <c r="U4898" s="175">
        <f>IF(AND($X$5012&lt;&gt;" ",$X$5012&lt;&gt;0),IF(X4898=$X$5012,1+COUNTIF(U$7:U4897,"&gt;0"),0),0)</f>
        <v>0</v>
      </c>
      <c r="V4898" s="178" t="s">
        <v>5087</v>
      </c>
      <c r="W4898" s="130"/>
      <c r="X4898" s="131"/>
      <c r="Y4898" s="131"/>
      <c r="Z4898" s="206"/>
      <c r="AA4898" s="134"/>
      <c r="AB4898" s="174">
        <f>IF(AC4898="totale",SUMIF(AA$7:AA4898,"somma",Z$7:Z4898)-SUMIF(AC$7:AC4897,"totale",AB$7:AB4897),0)</f>
        <v>0</v>
      </c>
      <c r="AC4898" s="134"/>
      <c r="AD4898" s="194">
        <f t="shared" si="320"/>
        <v>0</v>
      </c>
      <c r="AE4898" s="124" t="str">
        <f t="shared" si="319"/>
        <v/>
      </c>
      <c r="AF4898" s="195" t="str">
        <f t="shared" si="321"/>
        <v/>
      </c>
      <c r="AG4898" s="194" t="str">
        <f t="shared" si="322"/>
        <v/>
      </c>
      <c r="AH4898" s="194">
        <f>IF(AG4898="",0,IF(ISERROR(VLOOKUP(AG4898,AG$7:AG4897,1,FALSE)),1,0))</f>
        <v>0</v>
      </c>
      <c r="AI4898" s="194"/>
    </row>
    <row r="4899" spans="1:35" ht="16.5" customHeight="1">
      <c r="A4899" s="1"/>
      <c r="B4899" s="1"/>
      <c r="C4899" s="1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/>
      <c r="R4899" s="1"/>
      <c r="S4899" s="1"/>
      <c r="T4899" s="1"/>
      <c r="U4899" s="175">
        <f>IF(AND($X$5012&lt;&gt;" ",$X$5012&lt;&gt;0),IF(X4899=$X$5012,1+COUNTIF(U$7:U4898,"&gt;0"),0),0)</f>
        <v>0</v>
      </c>
      <c r="V4899" s="178" t="s">
        <v>5088</v>
      </c>
      <c r="W4899" s="130"/>
      <c r="X4899" s="131"/>
      <c r="Y4899" s="131"/>
      <c r="Z4899" s="206"/>
      <c r="AA4899" s="134"/>
      <c r="AB4899" s="174">
        <f>IF(AC4899="totale",SUMIF(AA$7:AA4899,"somma",Z$7:Z4899)-SUMIF(AC$7:AC4898,"totale",AB$7:AB4898),0)</f>
        <v>0</v>
      </c>
      <c r="AC4899" s="134"/>
      <c r="AD4899" s="194">
        <f t="shared" si="320"/>
        <v>0</v>
      </c>
      <c r="AE4899" s="124" t="str">
        <f t="shared" si="319"/>
        <v/>
      </c>
      <c r="AF4899" s="195" t="str">
        <f t="shared" si="321"/>
        <v/>
      </c>
      <c r="AG4899" s="194" t="str">
        <f t="shared" si="322"/>
        <v/>
      </c>
      <c r="AH4899" s="194">
        <f>IF(AG4899="",0,IF(ISERROR(VLOOKUP(AG4899,AG$7:AG4898,1,FALSE)),1,0))</f>
        <v>0</v>
      </c>
      <c r="AI4899" s="194"/>
    </row>
    <row r="4900" spans="1:35" ht="16.5" customHeight="1">
      <c r="A4900" s="1"/>
      <c r="B4900" s="1"/>
      <c r="C4900" s="1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R4900" s="1"/>
      <c r="S4900" s="1"/>
      <c r="T4900" s="1"/>
      <c r="U4900" s="175">
        <f>IF(AND($X$5012&lt;&gt;" ",$X$5012&lt;&gt;0),IF(X4900=$X$5012,1+COUNTIF(U$7:U4899,"&gt;0"),0),0)</f>
        <v>0</v>
      </c>
      <c r="V4900" s="178" t="s">
        <v>5089</v>
      </c>
      <c r="W4900" s="130"/>
      <c r="X4900" s="131"/>
      <c r="Y4900" s="131"/>
      <c r="Z4900" s="206"/>
      <c r="AA4900" s="134"/>
      <c r="AB4900" s="174">
        <f>IF(AC4900="totale",SUMIF(AA$7:AA4900,"somma",Z$7:Z4900)-SUMIF(AC$7:AC4899,"totale",AB$7:AB4899),0)</f>
        <v>0</v>
      </c>
      <c r="AC4900" s="134"/>
      <c r="AD4900" s="194">
        <f t="shared" si="320"/>
        <v>0</v>
      </c>
      <c r="AE4900" s="124" t="str">
        <f t="shared" si="319"/>
        <v/>
      </c>
      <c r="AF4900" s="195" t="str">
        <f t="shared" si="321"/>
        <v/>
      </c>
      <c r="AG4900" s="194" t="str">
        <f t="shared" si="322"/>
        <v/>
      </c>
      <c r="AH4900" s="194">
        <f>IF(AG4900="",0,IF(ISERROR(VLOOKUP(AG4900,AG$7:AG4899,1,FALSE)),1,0))</f>
        <v>0</v>
      </c>
      <c r="AI4900" s="194"/>
    </row>
    <row r="4901" spans="1:35" ht="16.5" customHeight="1">
      <c r="A4901" s="1"/>
      <c r="B4901" s="1"/>
      <c r="C4901" s="1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75">
        <f>IF(AND($X$5012&lt;&gt;" ",$X$5012&lt;&gt;0),IF(X4901=$X$5012,1+COUNTIF(U$7:U4900,"&gt;0"),0),0)</f>
        <v>0</v>
      </c>
      <c r="V4901" s="178" t="s">
        <v>5090</v>
      </c>
      <c r="W4901" s="130"/>
      <c r="X4901" s="131"/>
      <c r="Y4901" s="131"/>
      <c r="Z4901" s="206"/>
      <c r="AA4901" s="134"/>
      <c r="AB4901" s="174">
        <f>IF(AC4901="totale",SUMIF(AA$7:AA4901,"somma",Z$7:Z4901)-SUMIF(AC$7:AC4900,"totale",AB$7:AB4900),0)</f>
        <v>0</v>
      </c>
      <c r="AC4901" s="134"/>
      <c r="AD4901" s="194">
        <f t="shared" si="320"/>
        <v>0</v>
      </c>
      <c r="AE4901" s="124" t="str">
        <f t="shared" si="319"/>
        <v/>
      </c>
      <c r="AF4901" s="195" t="str">
        <f t="shared" si="321"/>
        <v/>
      </c>
      <c r="AG4901" s="194" t="str">
        <f t="shared" si="322"/>
        <v/>
      </c>
      <c r="AH4901" s="194">
        <f>IF(AG4901="",0,IF(ISERROR(VLOOKUP(AG4901,AG$7:AG4900,1,FALSE)),1,0))</f>
        <v>0</v>
      </c>
      <c r="AI4901" s="194"/>
    </row>
    <row r="4902" spans="1:35" ht="16.5" customHeight="1">
      <c r="A4902" s="1"/>
      <c r="B4902" s="1"/>
      <c r="C4902" s="1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  <c r="Q4902" s="1"/>
      <c r="R4902" s="1"/>
      <c r="S4902" s="1"/>
      <c r="T4902" s="1"/>
      <c r="U4902" s="175">
        <f>IF(AND($X$5012&lt;&gt;" ",$X$5012&lt;&gt;0),IF(X4902=$X$5012,1+COUNTIF(U$7:U4901,"&gt;0"),0),0)</f>
        <v>0</v>
      </c>
      <c r="V4902" s="178" t="s">
        <v>5091</v>
      </c>
      <c r="W4902" s="130"/>
      <c r="X4902" s="131"/>
      <c r="Y4902" s="131"/>
      <c r="Z4902" s="206"/>
      <c r="AA4902" s="134"/>
      <c r="AB4902" s="174">
        <f>IF(AC4902="totale",SUMIF(AA$7:AA4902,"somma",Z$7:Z4902)-SUMIF(AC$7:AC4901,"totale",AB$7:AB4901),0)</f>
        <v>0</v>
      </c>
      <c r="AC4902" s="134"/>
      <c r="AD4902" s="194">
        <f t="shared" si="320"/>
        <v>0</v>
      </c>
      <c r="AE4902" s="124" t="str">
        <f t="shared" si="319"/>
        <v/>
      </c>
      <c r="AF4902" s="195" t="str">
        <f t="shared" si="321"/>
        <v/>
      </c>
      <c r="AG4902" s="194" t="str">
        <f t="shared" si="322"/>
        <v/>
      </c>
      <c r="AH4902" s="194">
        <f>IF(AG4902="",0,IF(ISERROR(VLOOKUP(AG4902,AG$7:AG4901,1,FALSE)),1,0))</f>
        <v>0</v>
      </c>
      <c r="AI4902" s="194"/>
    </row>
    <row r="4903" spans="1:35" ht="16.5" customHeight="1">
      <c r="A4903" s="1"/>
      <c r="B4903" s="1"/>
      <c r="C4903" s="1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  <c r="Q4903" s="1"/>
      <c r="R4903" s="1"/>
      <c r="S4903" s="1"/>
      <c r="T4903" s="1"/>
      <c r="U4903" s="175">
        <f>IF(AND($X$5012&lt;&gt;" ",$X$5012&lt;&gt;0),IF(X4903=$X$5012,1+COUNTIF(U$7:U4902,"&gt;0"),0),0)</f>
        <v>0</v>
      </c>
      <c r="V4903" s="178" t="s">
        <v>5092</v>
      </c>
      <c r="W4903" s="130"/>
      <c r="X4903" s="131"/>
      <c r="Y4903" s="131"/>
      <c r="Z4903" s="206"/>
      <c r="AA4903" s="134"/>
      <c r="AB4903" s="174">
        <f>IF(AC4903="totale",SUMIF(AA$7:AA4903,"somma",Z$7:Z4903)-SUMIF(AC$7:AC4902,"totale",AB$7:AB4902),0)</f>
        <v>0</v>
      </c>
      <c r="AC4903" s="134"/>
      <c r="AD4903" s="194">
        <f t="shared" si="320"/>
        <v>0</v>
      </c>
      <c r="AE4903" s="124" t="str">
        <f t="shared" si="319"/>
        <v/>
      </c>
      <c r="AF4903" s="195" t="str">
        <f t="shared" si="321"/>
        <v/>
      </c>
      <c r="AG4903" s="194" t="str">
        <f t="shared" si="322"/>
        <v/>
      </c>
      <c r="AH4903" s="194">
        <f>IF(AG4903="",0,IF(ISERROR(VLOOKUP(AG4903,AG$7:AG4902,1,FALSE)),1,0))</f>
        <v>0</v>
      </c>
      <c r="AI4903" s="194"/>
    </row>
    <row r="4904" spans="1:35" ht="16.5" customHeight="1">
      <c r="A4904" s="1"/>
      <c r="B4904" s="1"/>
      <c r="C4904" s="1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  <c r="Q4904" s="1"/>
      <c r="R4904" s="1"/>
      <c r="S4904" s="1"/>
      <c r="T4904" s="1"/>
      <c r="U4904" s="175">
        <f>IF(AND($X$5012&lt;&gt;" ",$X$5012&lt;&gt;0),IF(X4904=$X$5012,1+COUNTIF(U$7:U4903,"&gt;0"),0),0)</f>
        <v>0</v>
      </c>
      <c r="V4904" s="178" t="s">
        <v>5093</v>
      </c>
      <c r="W4904" s="130"/>
      <c r="X4904" s="131"/>
      <c r="Y4904" s="131"/>
      <c r="Z4904" s="206"/>
      <c r="AA4904" s="134"/>
      <c r="AB4904" s="174">
        <f>IF(AC4904="totale",SUMIF(AA$7:AA4904,"somma",Z$7:Z4904)-SUMIF(AC$7:AC4903,"totale",AB$7:AB4903),0)</f>
        <v>0</v>
      </c>
      <c r="AC4904" s="134"/>
      <c r="AD4904" s="194">
        <f t="shared" si="320"/>
        <v>0</v>
      </c>
      <c r="AE4904" s="124" t="str">
        <f t="shared" si="319"/>
        <v/>
      </c>
      <c r="AF4904" s="195" t="str">
        <f t="shared" si="321"/>
        <v/>
      </c>
      <c r="AG4904" s="194" t="str">
        <f t="shared" si="322"/>
        <v/>
      </c>
      <c r="AH4904" s="194">
        <f>IF(AG4904="",0,IF(ISERROR(VLOOKUP(AG4904,AG$7:AG4903,1,FALSE)),1,0))</f>
        <v>0</v>
      </c>
      <c r="AI4904" s="194"/>
    </row>
    <row r="4905" spans="1:35" ht="16.5" customHeight="1">
      <c r="A4905" s="1"/>
      <c r="B4905" s="1"/>
      <c r="C4905" s="1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  <c r="Q4905" s="1"/>
      <c r="R4905" s="1"/>
      <c r="S4905" s="1"/>
      <c r="T4905" s="1"/>
      <c r="U4905" s="175">
        <f>IF(AND($X$5012&lt;&gt;" ",$X$5012&lt;&gt;0),IF(X4905=$X$5012,1+COUNTIF(U$7:U4904,"&gt;0"),0),0)</f>
        <v>0</v>
      </c>
      <c r="V4905" s="178" t="s">
        <v>5094</v>
      </c>
      <c r="W4905" s="130"/>
      <c r="X4905" s="131"/>
      <c r="Y4905" s="131"/>
      <c r="Z4905" s="206"/>
      <c r="AA4905" s="134"/>
      <c r="AB4905" s="174">
        <f>IF(AC4905="totale",SUMIF(AA$7:AA4905,"somma",Z$7:Z4905)-SUMIF(AC$7:AC4904,"totale",AB$7:AB4904),0)</f>
        <v>0</v>
      </c>
      <c r="AC4905" s="134"/>
      <c r="AD4905" s="194">
        <f t="shared" si="320"/>
        <v>0</v>
      </c>
      <c r="AE4905" s="124" t="str">
        <f t="shared" si="319"/>
        <v/>
      </c>
      <c r="AF4905" s="195" t="str">
        <f t="shared" si="321"/>
        <v/>
      </c>
      <c r="AG4905" s="194" t="str">
        <f t="shared" si="322"/>
        <v/>
      </c>
      <c r="AH4905" s="194">
        <f>IF(AG4905="",0,IF(ISERROR(VLOOKUP(AG4905,AG$7:AG4904,1,FALSE)),1,0))</f>
        <v>0</v>
      </c>
      <c r="AI4905" s="194"/>
    </row>
    <row r="4906" spans="1:35" ht="16.5" customHeight="1">
      <c r="A4906" s="1"/>
      <c r="B4906" s="1"/>
      <c r="C4906" s="1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/>
      <c r="Q4906" s="1"/>
      <c r="R4906" s="1"/>
      <c r="S4906" s="1"/>
      <c r="T4906" s="1"/>
      <c r="U4906" s="175">
        <f>IF(AND($X$5012&lt;&gt;" ",$X$5012&lt;&gt;0),IF(X4906=$X$5012,1+COUNTIF(U$7:U4905,"&gt;0"),0),0)</f>
        <v>0</v>
      </c>
      <c r="V4906" s="178" t="s">
        <v>5095</v>
      </c>
      <c r="W4906" s="130"/>
      <c r="X4906" s="131"/>
      <c r="Y4906" s="131"/>
      <c r="Z4906" s="206"/>
      <c r="AA4906" s="134"/>
      <c r="AB4906" s="174">
        <f>IF(AC4906="totale",SUMIF(AA$7:AA4906,"somma",Z$7:Z4906)-SUMIF(AC$7:AC4905,"totale",AB$7:AB4905),0)</f>
        <v>0</v>
      </c>
      <c r="AC4906" s="134"/>
      <c r="AD4906" s="194">
        <f t="shared" si="320"/>
        <v>0</v>
      </c>
      <c r="AE4906" s="124" t="str">
        <f t="shared" si="319"/>
        <v/>
      </c>
      <c r="AF4906" s="195" t="str">
        <f t="shared" si="321"/>
        <v/>
      </c>
      <c r="AG4906" s="194" t="str">
        <f t="shared" si="322"/>
        <v/>
      </c>
      <c r="AH4906" s="194">
        <f>IF(AG4906="",0,IF(ISERROR(VLOOKUP(AG4906,AG$7:AG4905,1,FALSE)),1,0))</f>
        <v>0</v>
      </c>
      <c r="AI4906" s="194"/>
    </row>
    <row r="4907" spans="1:35" ht="16.5" customHeight="1">
      <c r="A4907" s="1"/>
      <c r="B4907" s="1"/>
      <c r="C4907" s="1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  <c r="Q4907" s="1"/>
      <c r="R4907" s="1"/>
      <c r="S4907" s="1"/>
      <c r="T4907" s="1"/>
      <c r="U4907" s="175">
        <f>IF(AND($X$5012&lt;&gt;" ",$X$5012&lt;&gt;0),IF(X4907=$X$5012,1+COUNTIF(U$7:U4906,"&gt;0"),0),0)</f>
        <v>0</v>
      </c>
      <c r="V4907" s="178" t="s">
        <v>5096</v>
      </c>
      <c r="W4907" s="130"/>
      <c r="X4907" s="131"/>
      <c r="Y4907" s="131"/>
      <c r="Z4907" s="206"/>
      <c r="AA4907" s="134"/>
      <c r="AB4907" s="174">
        <f>IF(AC4907="totale",SUMIF(AA$7:AA4907,"somma",Z$7:Z4907)-SUMIF(AC$7:AC4906,"totale",AB$7:AB4906),0)</f>
        <v>0</v>
      </c>
      <c r="AC4907" s="134"/>
      <c r="AD4907" s="194">
        <f t="shared" si="320"/>
        <v>0</v>
      </c>
      <c r="AE4907" s="124" t="str">
        <f t="shared" si="319"/>
        <v/>
      </c>
      <c r="AF4907" s="195" t="str">
        <f t="shared" si="321"/>
        <v/>
      </c>
      <c r="AG4907" s="194" t="str">
        <f t="shared" si="322"/>
        <v/>
      </c>
      <c r="AH4907" s="194">
        <f>IF(AG4907="",0,IF(ISERROR(VLOOKUP(AG4907,AG$7:AG4906,1,FALSE)),1,0))</f>
        <v>0</v>
      </c>
      <c r="AI4907" s="194"/>
    </row>
    <row r="4908" spans="1:35" ht="16.5" customHeight="1">
      <c r="A4908" s="1"/>
      <c r="B4908" s="1"/>
      <c r="C4908" s="1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  <c r="Q4908" s="1"/>
      <c r="R4908" s="1"/>
      <c r="S4908" s="1"/>
      <c r="T4908" s="1"/>
      <c r="U4908" s="175">
        <f>IF(AND($X$5012&lt;&gt;" ",$X$5012&lt;&gt;0),IF(X4908=$X$5012,1+COUNTIF(U$7:U4907,"&gt;0"),0),0)</f>
        <v>0</v>
      </c>
      <c r="V4908" s="178" t="s">
        <v>5097</v>
      </c>
      <c r="W4908" s="130"/>
      <c r="X4908" s="131"/>
      <c r="Y4908" s="131"/>
      <c r="Z4908" s="206"/>
      <c r="AA4908" s="134"/>
      <c r="AB4908" s="174">
        <f>IF(AC4908="totale",SUMIF(AA$7:AA4908,"somma",Z$7:Z4908)-SUMIF(AC$7:AC4907,"totale",AB$7:AB4907),0)</f>
        <v>0</v>
      </c>
      <c r="AC4908" s="134"/>
      <c r="AD4908" s="194">
        <f t="shared" si="320"/>
        <v>0</v>
      </c>
      <c r="AE4908" s="124" t="str">
        <f t="shared" si="319"/>
        <v/>
      </c>
      <c r="AF4908" s="195" t="str">
        <f t="shared" si="321"/>
        <v/>
      </c>
      <c r="AG4908" s="194" t="str">
        <f t="shared" si="322"/>
        <v/>
      </c>
      <c r="AH4908" s="194">
        <f>IF(AG4908="",0,IF(ISERROR(VLOOKUP(AG4908,AG$7:AG4907,1,FALSE)),1,0))</f>
        <v>0</v>
      </c>
      <c r="AI4908" s="194"/>
    </row>
    <row r="4909" spans="1:35" ht="16.5" customHeight="1">
      <c r="A4909" s="1"/>
      <c r="B4909" s="1"/>
      <c r="C4909" s="1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75">
        <f>IF(AND($X$5012&lt;&gt;" ",$X$5012&lt;&gt;0),IF(X4909=$X$5012,1+COUNTIF(U$7:U4908,"&gt;0"),0),0)</f>
        <v>0</v>
      </c>
      <c r="V4909" s="178" t="s">
        <v>5098</v>
      </c>
      <c r="W4909" s="130"/>
      <c r="X4909" s="131"/>
      <c r="Y4909" s="131"/>
      <c r="Z4909" s="206"/>
      <c r="AA4909" s="134"/>
      <c r="AB4909" s="174">
        <f>IF(AC4909="totale",SUMIF(AA$7:AA4909,"somma",Z$7:Z4909)-SUMIF(AC$7:AC4908,"totale",AB$7:AB4908),0)</f>
        <v>0</v>
      </c>
      <c r="AC4909" s="134"/>
      <c r="AD4909" s="194">
        <f t="shared" si="320"/>
        <v>0</v>
      </c>
      <c r="AE4909" s="124" t="str">
        <f t="shared" si="319"/>
        <v/>
      </c>
      <c r="AF4909" s="195" t="str">
        <f t="shared" si="321"/>
        <v/>
      </c>
      <c r="AG4909" s="194" t="str">
        <f t="shared" si="322"/>
        <v/>
      </c>
      <c r="AH4909" s="194">
        <f>IF(AG4909="",0,IF(ISERROR(VLOOKUP(AG4909,AG$7:AG4908,1,FALSE)),1,0))</f>
        <v>0</v>
      </c>
      <c r="AI4909" s="194"/>
    </row>
    <row r="4910" spans="1:35" ht="16.5" customHeight="1">
      <c r="A4910" s="1"/>
      <c r="B4910" s="1"/>
      <c r="C4910" s="1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75">
        <f>IF(AND($X$5012&lt;&gt;" ",$X$5012&lt;&gt;0),IF(X4910=$X$5012,1+COUNTIF(U$7:U4909,"&gt;0"),0),0)</f>
        <v>0</v>
      </c>
      <c r="V4910" s="178" t="s">
        <v>5099</v>
      </c>
      <c r="W4910" s="130"/>
      <c r="X4910" s="131"/>
      <c r="Y4910" s="131"/>
      <c r="Z4910" s="206"/>
      <c r="AA4910" s="134"/>
      <c r="AB4910" s="174">
        <f>IF(AC4910="totale",SUMIF(AA$7:AA4910,"somma",Z$7:Z4910)-SUMIF(AC$7:AC4909,"totale",AB$7:AB4909),0)</f>
        <v>0</v>
      </c>
      <c r="AC4910" s="134"/>
      <c r="AD4910" s="194">
        <f t="shared" si="320"/>
        <v>0</v>
      </c>
      <c r="AE4910" s="124" t="str">
        <f t="shared" si="319"/>
        <v/>
      </c>
      <c r="AF4910" s="195" t="str">
        <f t="shared" si="321"/>
        <v/>
      </c>
      <c r="AG4910" s="194" t="str">
        <f t="shared" si="322"/>
        <v/>
      </c>
      <c r="AH4910" s="194">
        <f>IF(AG4910="",0,IF(ISERROR(VLOOKUP(AG4910,AG$7:AG4909,1,FALSE)),1,0))</f>
        <v>0</v>
      </c>
      <c r="AI4910" s="194"/>
    </row>
    <row r="4911" spans="1:35" ht="16.5" customHeight="1">
      <c r="A4911" s="1"/>
      <c r="B4911" s="1"/>
      <c r="C4911" s="1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  <c r="Q4911" s="1"/>
      <c r="R4911" s="1"/>
      <c r="S4911" s="1"/>
      <c r="T4911" s="1"/>
      <c r="U4911" s="175">
        <f>IF(AND($X$5012&lt;&gt;" ",$X$5012&lt;&gt;0),IF(X4911=$X$5012,1+COUNTIF(U$7:U4910,"&gt;0"),0),0)</f>
        <v>0</v>
      </c>
      <c r="V4911" s="178" t="s">
        <v>5100</v>
      </c>
      <c r="W4911" s="130"/>
      <c r="X4911" s="131"/>
      <c r="Y4911" s="131"/>
      <c r="Z4911" s="206"/>
      <c r="AA4911" s="134"/>
      <c r="AB4911" s="174">
        <f>IF(AC4911="totale",SUMIF(AA$7:AA4911,"somma",Z$7:Z4911)-SUMIF(AC$7:AC4910,"totale",AB$7:AB4910),0)</f>
        <v>0</v>
      </c>
      <c r="AC4911" s="134"/>
      <c r="AD4911" s="194">
        <f t="shared" si="320"/>
        <v>0</v>
      </c>
      <c r="AE4911" s="124" t="str">
        <f t="shared" si="319"/>
        <v/>
      </c>
      <c r="AF4911" s="195" t="str">
        <f t="shared" si="321"/>
        <v/>
      </c>
      <c r="AG4911" s="194" t="str">
        <f t="shared" si="322"/>
        <v/>
      </c>
      <c r="AH4911" s="194">
        <f>IF(AG4911="",0,IF(ISERROR(VLOOKUP(AG4911,AG$7:AG4910,1,FALSE)),1,0))</f>
        <v>0</v>
      </c>
      <c r="AI4911" s="194"/>
    </row>
    <row r="4912" spans="1:35" ht="16.5" customHeight="1">
      <c r="A4912" s="1"/>
      <c r="B4912" s="1"/>
      <c r="C4912" s="1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75">
        <f>IF(AND($X$5012&lt;&gt;" ",$X$5012&lt;&gt;0),IF(X4912=$X$5012,1+COUNTIF(U$7:U4911,"&gt;0"),0),0)</f>
        <v>0</v>
      </c>
      <c r="V4912" s="178" t="s">
        <v>5101</v>
      </c>
      <c r="W4912" s="130"/>
      <c r="X4912" s="131"/>
      <c r="Y4912" s="131"/>
      <c r="Z4912" s="206"/>
      <c r="AA4912" s="134"/>
      <c r="AB4912" s="174">
        <f>IF(AC4912="totale",SUMIF(AA$7:AA4912,"somma",Z$7:Z4912)-SUMIF(AC$7:AC4911,"totale",AB$7:AB4911),0)</f>
        <v>0</v>
      </c>
      <c r="AC4912" s="134"/>
      <c r="AD4912" s="194">
        <f t="shared" si="320"/>
        <v>0</v>
      </c>
      <c r="AE4912" s="124" t="str">
        <f t="shared" si="319"/>
        <v/>
      </c>
      <c r="AF4912" s="195" t="str">
        <f t="shared" si="321"/>
        <v/>
      </c>
      <c r="AG4912" s="194" t="str">
        <f t="shared" si="322"/>
        <v/>
      </c>
      <c r="AH4912" s="194">
        <f>IF(AG4912="",0,IF(ISERROR(VLOOKUP(AG4912,AG$7:AG4911,1,FALSE)),1,0))</f>
        <v>0</v>
      </c>
      <c r="AI4912" s="194"/>
    </row>
    <row r="4913" spans="1:35" ht="16.5" customHeight="1">
      <c r="A4913" s="1"/>
      <c r="B4913" s="1"/>
      <c r="C4913" s="1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  <c r="Q4913" s="1"/>
      <c r="R4913" s="1"/>
      <c r="S4913" s="1"/>
      <c r="T4913" s="1"/>
      <c r="U4913" s="175">
        <f>IF(AND($X$5012&lt;&gt;" ",$X$5012&lt;&gt;0),IF(X4913=$X$5012,1+COUNTIF(U$7:U4912,"&gt;0"),0),0)</f>
        <v>0</v>
      </c>
      <c r="V4913" s="178" t="s">
        <v>5102</v>
      </c>
      <c r="W4913" s="130"/>
      <c r="X4913" s="131"/>
      <c r="Y4913" s="131"/>
      <c r="Z4913" s="206"/>
      <c r="AA4913" s="134"/>
      <c r="AB4913" s="174">
        <f>IF(AC4913="totale",SUMIF(AA$7:AA4913,"somma",Z$7:Z4913)-SUMIF(AC$7:AC4912,"totale",AB$7:AB4912),0)</f>
        <v>0</v>
      </c>
      <c r="AC4913" s="134"/>
      <c r="AD4913" s="194">
        <f t="shared" si="320"/>
        <v>0</v>
      </c>
      <c r="AE4913" s="124" t="str">
        <f t="shared" si="319"/>
        <v/>
      </c>
      <c r="AF4913" s="195" t="str">
        <f t="shared" si="321"/>
        <v/>
      </c>
      <c r="AG4913" s="194" t="str">
        <f t="shared" si="322"/>
        <v/>
      </c>
      <c r="AH4913" s="194">
        <f>IF(AG4913="",0,IF(ISERROR(VLOOKUP(AG4913,AG$7:AG4912,1,FALSE)),1,0))</f>
        <v>0</v>
      </c>
      <c r="AI4913" s="194"/>
    </row>
    <row r="4914" spans="1:35" ht="16.5" customHeight="1">
      <c r="A4914" s="1"/>
      <c r="B4914" s="1"/>
      <c r="C4914" s="1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  <c r="Q4914" s="1"/>
      <c r="R4914" s="1"/>
      <c r="S4914" s="1"/>
      <c r="T4914" s="1"/>
      <c r="U4914" s="175">
        <f>IF(AND($X$5012&lt;&gt;" ",$X$5012&lt;&gt;0),IF(X4914=$X$5012,1+COUNTIF(U$7:U4913,"&gt;0"),0),0)</f>
        <v>0</v>
      </c>
      <c r="V4914" s="178" t="s">
        <v>5103</v>
      </c>
      <c r="W4914" s="130"/>
      <c r="X4914" s="131"/>
      <c r="Y4914" s="131"/>
      <c r="Z4914" s="206"/>
      <c r="AA4914" s="134"/>
      <c r="AB4914" s="174">
        <f>IF(AC4914="totale",SUMIF(AA$7:AA4914,"somma",Z$7:Z4914)-SUMIF(AC$7:AC4913,"totale",AB$7:AB4913),0)</f>
        <v>0</v>
      </c>
      <c r="AC4914" s="134"/>
      <c r="AD4914" s="194">
        <f t="shared" si="320"/>
        <v>0</v>
      </c>
      <c r="AE4914" s="124" t="str">
        <f t="shared" si="319"/>
        <v/>
      </c>
      <c r="AF4914" s="195" t="str">
        <f t="shared" si="321"/>
        <v/>
      </c>
      <c r="AG4914" s="194" t="str">
        <f t="shared" si="322"/>
        <v/>
      </c>
      <c r="AH4914" s="194">
        <f>IF(AG4914="",0,IF(ISERROR(VLOOKUP(AG4914,AG$7:AG4913,1,FALSE)),1,0))</f>
        <v>0</v>
      </c>
      <c r="AI4914" s="194"/>
    </row>
    <row r="4915" spans="1:35" ht="16.5" customHeight="1">
      <c r="A4915" s="1"/>
      <c r="B4915" s="1"/>
      <c r="C4915" s="1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75">
        <f>IF(AND($X$5012&lt;&gt;" ",$X$5012&lt;&gt;0),IF(X4915=$X$5012,1+COUNTIF(U$7:U4914,"&gt;0"),0),0)</f>
        <v>0</v>
      </c>
      <c r="V4915" s="178" t="s">
        <v>5104</v>
      </c>
      <c r="W4915" s="130"/>
      <c r="X4915" s="131"/>
      <c r="Y4915" s="131"/>
      <c r="Z4915" s="206"/>
      <c r="AA4915" s="134"/>
      <c r="AB4915" s="174">
        <f>IF(AC4915="totale",SUMIF(AA$7:AA4915,"somma",Z$7:Z4915)-SUMIF(AC$7:AC4914,"totale",AB$7:AB4914),0)</f>
        <v>0</v>
      </c>
      <c r="AC4915" s="134"/>
      <c r="AD4915" s="194">
        <f t="shared" si="320"/>
        <v>0</v>
      </c>
      <c r="AE4915" s="124" t="str">
        <f t="shared" si="319"/>
        <v/>
      </c>
      <c r="AF4915" s="195" t="str">
        <f t="shared" si="321"/>
        <v/>
      </c>
      <c r="AG4915" s="194" t="str">
        <f t="shared" si="322"/>
        <v/>
      </c>
      <c r="AH4915" s="194">
        <f>IF(AG4915="",0,IF(ISERROR(VLOOKUP(AG4915,AG$7:AG4914,1,FALSE)),1,0))</f>
        <v>0</v>
      </c>
      <c r="AI4915" s="194"/>
    </row>
    <row r="4916" spans="1:35" ht="16.5" customHeight="1">
      <c r="A4916" s="1"/>
      <c r="B4916" s="1"/>
      <c r="C4916" s="1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  <c r="Q4916" s="1"/>
      <c r="R4916" s="1"/>
      <c r="S4916" s="1"/>
      <c r="T4916" s="1"/>
      <c r="U4916" s="175">
        <f>IF(AND($X$5012&lt;&gt;" ",$X$5012&lt;&gt;0),IF(X4916=$X$5012,1+COUNTIF(U$7:U4915,"&gt;0"),0),0)</f>
        <v>0</v>
      </c>
      <c r="V4916" s="178" t="s">
        <v>5105</v>
      </c>
      <c r="W4916" s="130"/>
      <c r="X4916" s="131"/>
      <c r="Y4916" s="131"/>
      <c r="Z4916" s="206"/>
      <c r="AA4916" s="134"/>
      <c r="AB4916" s="174">
        <f>IF(AC4916="totale",SUMIF(AA$7:AA4916,"somma",Z$7:Z4916)-SUMIF(AC$7:AC4915,"totale",AB$7:AB4915),0)</f>
        <v>0</v>
      </c>
      <c r="AC4916" s="134"/>
      <c r="AD4916" s="194">
        <f t="shared" si="320"/>
        <v>0</v>
      </c>
      <c r="AE4916" s="124" t="str">
        <f t="shared" si="319"/>
        <v/>
      </c>
      <c r="AF4916" s="195" t="str">
        <f t="shared" si="321"/>
        <v/>
      </c>
      <c r="AG4916" s="194" t="str">
        <f t="shared" si="322"/>
        <v/>
      </c>
      <c r="AH4916" s="194">
        <f>IF(AG4916="",0,IF(ISERROR(VLOOKUP(AG4916,AG$7:AG4915,1,FALSE)),1,0))</f>
        <v>0</v>
      </c>
      <c r="AI4916" s="194"/>
    </row>
    <row r="4917" spans="1:35" ht="16.5" customHeight="1">
      <c r="A4917" s="1"/>
      <c r="B4917" s="1"/>
      <c r="C4917" s="1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75">
        <f>IF(AND($X$5012&lt;&gt;" ",$X$5012&lt;&gt;0),IF(X4917=$X$5012,1+COUNTIF(U$7:U4916,"&gt;0"),0),0)</f>
        <v>0</v>
      </c>
      <c r="V4917" s="178" t="s">
        <v>5106</v>
      </c>
      <c r="W4917" s="130"/>
      <c r="X4917" s="131"/>
      <c r="Y4917" s="131"/>
      <c r="Z4917" s="206"/>
      <c r="AA4917" s="134"/>
      <c r="AB4917" s="174">
        <f>IF(AC4917="totale",SUMIF(AA$7:AA4917,"somma",Z$7:Z4917)-SUMIF(AC$7:AC4916,"totale",AB$7:AB4916),0)</f>
        <v>0</v>
      </c>
      <c r="AC4917" s="134"/>
      <c r="AD4917" s="194">
        <f t="shared" si="320"/>
        <v>0</v>
      </c>
      <c r="AE4917" s="124" t="str">
        <f t="shared" si="319"/>
        <v/>
      </c>
      <c r="AF4917" s="195" t="str">
        <f t="shared" si="321"/>
        <v/>
      </c>
      <c r="AG4917" s="194" t="str">
        <f t="shared" si="322"/>
        <v/>
      </c>
      <c r="AH4917" s="194">
        <f>IF(AG4917="",0,IF(ISERROR(VLOOKUP(AG4917,AG$7:AG4916,1,FALSE)),1,0))</f>
        <v>0</v>
      </c>
      <c r="AI4917" s="194"/>
    </row>
    <row r="4918" spans="1:35" ht="16.5" customHeight="1">
      <c r="A4918" s="1"/>
      <c r="B4918" s="1"/>
      <c r="C4918" s="1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75">
        <f>IF(AND($X$5012&lt;&gt;" ",$X$5012&lt;&gt;0),IF(X4918=$X$5012,1+COUNTIF(U$7:U4917,"&gt;0"),0),0)</f>
        <v>0</v>
      </c>
      <c r="V4918" s="178" t="s">
        <v>5107</v>
      </c>
      <c r="W4918" s="130"/>
      <c r="X4918" s="131"/>
      <c r="Y4918" s="131"/>
      <c r="Z4918" s="206"/>
      <c r="AA4918" s="134"/>
      <c r="AB4918" s="174">
        <f>IF(AC4918="totale",SUMIF(AA$7:AA4918,"somma",Z$7:Z4918)-SUMIF(AC$7:AC4917,"totale",AB$7:AB4917),0)</f>
        <v>0</v>
      </c>
      <c r="AC4918" s="134"/>
      <c r="AD4918" s="194">
        <f t="shared" si="320"/>
        <v>0</v>
      </c>
      <c r="AE4918" s="124" t="str">
        <f t="shared" si="319"/>
        <v/>
      </c>
      <c r="AF4918" s="195" t="str">
        <f t="shared" si="321"/>
        <v/>
      </c>
      <c r="AG4918" s="194" t="str">
        <f t="shared" si="322"/>
        <v/>
      </c>
      <c r="AH4918" s="194">
        <f>IF(AG4918="",0,IF(ISERROR(VLOOKUP(AG4918,AG$7:AG4917,1,FALSE)),1,0))</f>
        <v>0</v>
      </c>
      <c r="AI4918" s="194"/>
    </row>
    <row r="4919" spans="1:35" ht="16.5" customHeight="1">
      <c r="A4919" s="1"/>
      <c r="B4919" s="1"/>
      <c r="C4919" s="1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75">
        <f>IF(AND($X$5012&lt;&gt;" ",$X$5012&lt;&gt;0),IF(X4919=$X$5012,1+COUNTIF(U$7:U4918,"&gt;0"),0),0)</f>
        <v>0</v>
      </c>
      <c r="V4919" s="178" t="s">
        <v>5108</v>
      </c>
      <c r="W4919" s="130"/>
      <c r="X4919" s="131"/>
      <c r="Y4919" s="131"/>
      <c r="Z4919" s="206"/>
      <c r="AA4919" s="134"/>
      <c r="AB4919" s="174">
        <f>IF(AC4919="totale",SUMIF(AA$7:AA4919,"somma",Z$7:Z4919)-SUMIF(AC$7:AC4918,"totale",AB$7:AB4918),0)</f>
        <v>0</v>
      </c>
      <c r="AC4919" s="134"/>
      <c r="AD4919" s="194">
        <f t="shared" si="320"/>
        <v>0</v>
      </c>
      <c r="AE4919" s="124" t="str">
        <f t="shared" si="319"/>
        <v/>
      </c>
      <c r="AF4919" s="195" t="str">
        <f t="shared" si="321"/>
        <v/>
      </c>
      <c r="AG4919" s="194" t="str">
        <f t="shared" si="322"/>
        <v/>
      </c>
      <c r="AH4919" s="194">
        <f>IF(AG4919="",0,IF(ISERROR(VLOOKUP(AG4919,AG$7:AG4918,1,FALSE)),1,0))</f>
        <v>0</v>
      </c>
      <c r="AI4919" s="194"/>
    </row>
    <row r="4920" spans="1:35" ht="16.5" customHeight="1">
      <c r="A4920" s="1"/>
      <c r="B4920" s="1"/>
      <c r="C4920" s="1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  <c r="Q4920" s="1"/>
      <c r="R4920" s="1"/>
      <c r="S4920" s="1"/>
      <c r="T4920" s="1"/>
      <c r="U4920" s="175">
        <f>IF(AND($X$5012&lt;&gt;" ",$X$5012&lt;&gt;0),IF(X4920=$X$5012,1+COUNTIF(U$7:U4919,"&gt;0"),0),0)</f>
        <v>0</v>
      </c>
      <c r="V4920" s="178" t="s">
        <v>5109</v>
      </c>
      <c r="W4920" s="130"/>
      <c r="X4920" s="131"/>
      <c r="Y4920" s="131"/>
      <c r="Z4920" s="206"/>
      <c r="AA4920" s="134"/>
      <c r="AB4920" s="174">
        <f>IF(AC4920="totale",SUMIF(AA$7:AA4920,"somma",Z$7:Z4920)-SUMIF(AC$7:AC4919,"totale",AB$7:AB4919),0)</f>
        <v>0</v>
      </c>
      <c r="AC4920" s="134"/>
      <c r="AD4920" s="194">
        <f t="shared" si="320"/>
        <v>0</v>
      </c>
      <c r="AE4920" s="124" t="str">
        <f t="shared" si="319"/>
        <v/>
      </c>
      <c r="AF4920" s="195" t="str">
        <f t="shared" si="321"/>
        <v/>
      </c>
      <c r="AG4920" s="194" t="str">
        <f t="shared" si="322"/>
        <v/>
      </c>
      <c r="AH4920" s="194">
        <f>IF(AG4920="",0,IF(ISERROR(VLOOKUP(AG4920,AG$7:AG4919,1,FALSE)),1,0))</f>
        <v>0</v>
      </c>
      <c r="AI4920" s="194"/>
    </row>
    <row r="4921" spans="1:35" ht="16.5" customHeight="1">
      <c r="A4921" s="1"/>
      <c r="B4921" s="1"/>
      <c r="C4921" s="1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75">
        <f>IF(AND($X$5012&lt;&gt;" ",$X$5012&lt;&gt;0),IF(X4921=$X$5012,1+COUNTIF(U$7:U4920,"&gt;0"),0),0)</f>
        <v>0</v>
      </c>
      <c r="V4921" s="178" t="s">
        <v>5110</v>
      </c>
      <c r="W4921" s="130"/>
      <c r="X4921" s="131"/>
      <c r="Y4921" s="131"/>
      <c r="Z4921" s="206"/>
      <c r="AA4921" s="134"/>
      <c r="AB4921" s="174">
        <f>IF(AC4921="totale",SUMIF(AA$7:AA4921,"somma",Z$7:Z4921)-SUMIF(AC$7:AC4920,"totale",AB$7:AB4920),0)</f>
        <v>0</v>
      </c>
      <c r="AC4921" s="134"/>
      <c r="AD4921" s="194">
        <f t="shared" si="320"/>
        <v>0</v>
      </c>
      <c r="AE4921" s="124" t="str">
        <f t="shared" si="319"/>
        <v/>
      </c>
      <c r="AF4921" s="195" t="str">
        <f t="shared" si="321"/>
        <v/>
      </c>
      <c r="AG4921" s="194" t="str">
        <f t="shared" si="322"/>
        <v/>
      </c>
      <c r="AH4921" s="194">
        <f>IF(AG4921="",0,IF(ISERROR(VLOOKUP(AG4921,AG$7:AG4920,1,FALSE)),1,0))</f>
        <v>0</v>
      </c>
      <c r="AI4921" s="194"/>
    </row>
    <row r="4922" spans="1:35" ht="16.5" customHeight="1">
      <c r="A4922" s="1"/>
      <c r="B4922" s="1"/>
      <c r="C4922" s="1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75">
        <f>IF(AND($X$5012&lt;&gt;" ",$X$5012&lt;&gt;0),IF(X4922=$X$5012,1+COUNTIF(U$7:U4921,"&gt;0"),0),0)</f>
        <v>0</v>
      </c>
      <c r="V4922" s="178" t="s">
        <v>5111</v>
      </c>
      <c r="W4922" s="130"/>
      <c r="X4922" s="131"/>
      <c r="Y4922" s="131"/>
      <c r="Z4922" s="206"/>
      <c r="AA4922" s="134"/>
      <c r="AB4922" s="174">
        <f>IF(AC4922="totale",SUMIF(AA$7:AA4922,"somma",Z$7:Z4922)-SUMIF(AC$7:AC4921,"totale",AB$7:AB4921),0)</f>
        <v>0</v>
      </c>
      <c r="AC4922" s="134"/>
      <c r="AD4922" s="194">
        <f t="shared" si="320"/>
        <v>0</v>
      </c>
      <c r="AE4922" s="124" t="str">
        <f t="shared" si="319"/>
        <v/>
      </c>
      <c r="AF4922" s="195" t="str">
        <f t="shared" si="321"/>
        <v/>
      </c>
      <c r="AG4922" s="194" t="str">
        <f t="shared" si="322"/>
        <v/>
      </c>
      <c r="AH4922" s="194">
        <f>IF(AG4922="",0,IF(ISERROR(VLOOKUP(AG4922,AG$7:AG4921,1,FALSE)),1,0))</f>
        <v>0</v>
      </c>
      <c r="AI4922" s="194"/>
    </row>
    <row r="4923" spans="1:35" ht="16.5" customHeight="1">
      <c r="A4923" s="1"/>
      <c r="B4923" s="1"/>
      <c r="C4923" s="1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75">
        <f>IF(AND($X$5012&lt;&gt;" ",$X$5012&lt;&gt;0),IF(X4923=$X$5012,1+COUNTIF(U$7:U4922,"&gt;0"),0),0)</f>
        <v>0</v>
      </c>
      <c r="V4923" s="178" t="s">
        <v>5112</v>
      </c>
      <c r="W4923" s="130"/>
      <c r="X4923" s="131"/>
      <c r="Y4923" s="131"/>
      <c r="Z4923" s="206"/>
      <c r="AA4923" s="134"/>
      <c r="AB4923" s="174">
        <f>IF(AC4923="totale",SUMIF(AA$7:AA4923,"somma",Z$7:Z4923)-SUMIF(AC$7:AC4922,"totale",AB$7:AB4922),0)</f>
        <v>0</v>
      </c>
      <c r="AC4923" s="134"/>
      <c r="AD4923" s="194">
        <f t="shared" si="320"/>
        <v>0</v>
      </c>
      <c r="AE4923" s="124" t="str">
        <f t="shared" si="319"/>
        <v/>
      </c>
      <c r="AF4923" s="195" t="str">
        <f t="shared" si="321"/>
        <v/>
      </c>
      <c r="AG4923" s="194" t="str">
        <f t="shared" si="322"/>
        <v/>
      </c>
      <c r="AH4923" s="194">
        <f>IF(AG4923="",0,IF(ISERROR(VLOOKUP(AG4923,AG$7:AG4922,1,FALSE)),1,0))</f>
        <v>0</v>
      </c>
      <c r="AI4923" s="194"/>
    </row>
    <row r="4924" spans="1:35" ht="16.5" customHeight="1">
      <c r="A4924" s="1"/>
      <c r="B4924" s="1"/>
      <c r="C4924" s="1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175">
        <f>IF(AND($X$5012&lt;&gt;" ",$X$5012&lt;&gt;0),IF(X4924=$X$5012,1+COUNTIF(U$7:U4923,"&gt;0"),0),0)</f>
        <v>0</v>
      </c>
      <c r="V4924" s="178" t="s">
        <v>5113</v>
      </c>
      <c r="W4924" s="130"/>
      <c r="X4924" s="131"/>
      <c r="Y4924" s="131"/>
      <c r="Z4924" s="206"/>
      <c r="AA4924" s="134"/>
      <c r="AB4924" s="174">
        <f>IF(AC4924="totale",SUMIF(AA$7:AA4924,"somma",Z$7:Z4924)-SUMIF(AC$7:AC4923,"totale",AB$7:AB4923),0)</f>
        <v>0</v>
      </c>
      <c r="AC4924" s="134"/>
      <c r="AD4924" s="194">
        <f t="shared" si="320"/>
        <v>0</v>
      </c>
      <c r="AE4924" s="124" t="str">
        <f t="shared" si="319"/>
        <v/>
      </c>
      <c r="AF4924" s="195" t="str">
        <f t="shared" si="321"/>
        <v/>
      </c>
      <c r="AG4924" s="194" t="str">
        <f t="shared" si="322"/>
        <v/>
      </c>
      <c r="AH4924" s="194">
        <f>IF(AG4924="",0,IF(ISERROR(VLOOKUP(AG4924,AG$7:AG4923,1,FALSE)),1,0))</f>
        <v>0</v>
      </c>
      <c r="AI4924" s="194"/>
    </row>
    <row r="4925" spans="1:35" ht="16.5" customHeight="1">
      <c r="A4925" s="1"/>
      <c r="B4925" s="1"/>
      <c r="C4925" s="1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75">
        <f>IF(AND($X$5012&lt;&gt;" ",$X$5012&lt;&gt;0),IF(X4925=$X$5012,1+COUNTIF(U$7:U4924,"&gt;0"),0),0)</f>
        <v>0</v>
      </c>
      <c r="V4925" s="178" t="s">
        <v>5114</v>
      </c>
      <c r="W4925" s="130"/>
      <c r="X4925" s="131"/>
      <c r="Y4925" s="131"/>
      <c r="Z4925" s="206"/>
      <c r="AA4925" s="134"/>
      <c r="AB4925" s="174">
        <f>IF(AC4925="totale",SUMIF(AA$7:AA4925,"somma",Z$7:Z4925)-SUMIF(AC$7:AC4924,"totale",AB$7:AB4924),0)</f>
        <v>0</v>
      </c>
      <c r="AC4925" s="134"/>
      <c r="AD4925" s="194">
        <f t="shared" si="320"/>
        <v>0</v>
      </c>
      <c r="AE4925" s="124" t="str">
        <f t="shared" si="319"/>
        <v/>
      </c>
      <c r="AF4925" s="195" t="str">
        <f t="shared" si="321"/>
        <v/>
      </c>
      <c r="AG4925" s="194" t="str">
        <f t="shared" si="322"/>
        <v/>
      </c>
      <c r="AH4925" s="194">
        <f>IF(AG4925="",0,IF(ISERROR(VLOOKUP(AG4925,AG$7:AG4924,1,FALSE)),1,0))</f>
        <v>0</v>
      </c>
      <c r="AI4925" s="194"/>
    </row>
    <row r="4926" spans="1:35" ht="16.5" customHeight="1">
      <c r="A4926" s="1"/>
      <c r="B4926" s="1"/>
      <c r="C4926" s="1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75">
        <f>IF(AND($X$5012&lt;&gt;" ",$X$5012&lt;&gt;0),IF(X4926=$X$5012,1+COUNTIF(U$7:U4925,"&gt;0"),0),0)</f>
        <v>0</v>
      </c>
      <c r="V4926" s="178" t="s">
        <v>5115</v>
      </c>
      <c r="W4926" s="130"/>
      <c r="X4926" s="131"/>
      <c r="Y4926" s="131"/>
      <c r="Z4926" s="206"/>
      <c r="AA4926" s="134"/>
      <c r="AB4926" s="174">
        <f>IF(AC4926="totale",SUMIF(AA$7:AA4926,"somma",Z$7:Z4926)-SUMIF(AC$7:AC4925,"totale",AB$7:AB4925),0)</f>
        <v>0</v>
      </c>
      <c r="AC4926" s="134"/>
      <c r="AD4926" s="194">
        <f t="shared" si="320"/>
        <v>0</v>
      </c>
      <c r="AE4926" s="124" t="str">
        <f t="shared" si="319"/>
        <v/>
      </c>
      <c r="AF4926" s="195" t="str">
        <f t="shared" si="321"/>
        <v/>
      </c>
      <c r="AG4926" s="194" t="str">
        <f t="shared" si="322"/>
        <v/>
      </c>
      <c r="AH4926" s="194">
        <f>IF(AG4926="",0,IF(ISERROR(VLOOKUP(AG4926,AG$7:AG4925,1,FALSE)),1,0))</f>
        <v>0</v>
      </c>
      <c r="AI4926" s="194"/>
    </row>
    <row r="4927" spans="1:35" ht="16.5" customHeight="1">
      <c r="A4927" s="1"/>
      <c r="B4927" s="1"/>
      <c r="C4927" s="1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75">
        <f>IF(AND($X$5012&lt;&gt;" ",$X$5012&lt;&gt;0),IF(X4927=$X$5012,1+COUNTIF(U$7:U4926,"&gt;0"),0),0)</f>
        <v>0</v>
      </c>
      <c r="V4927" s="178" t="s">
        <v>5116</v>
      </c>
      <c r="W4927" s="130"/>
      <c r="X4927" s="131"/>
      <c r="Y4927" s="131"/>
      <c r="Z4927" s="206"/>
      <c r="AA4927" s="134"/>
      <c r="AB4927" s="174">
        <f>IF(AC4927="totale",SUMIF(AA$7:AA4927,"somma",Z$7:Z4927)-SUMIF(AC$7:AC4926,"totale",AB$7:AB4926),0)</f>
        <v>0</v>
      </c>
      <c r="AC4927" s="134"/>
      <c r="AD4927" s="194">
        <f t="shared" si="320"/>
        <v>0</v>
      </c>
      <c r="AE4927" s="124" t="str">
        <f t="shared" si="319"/>
        <v/>
      </c>
      <c r="AF4927" s="195" t="str">
        <f t="shared" si="321"/>
        <v/>
      </c>
      <c r="AG4927" s="194" t="str">
        <f t="shared" si="322"/>
        <v/>
      </c>
      <c r="AH4927" s="194">
        <f>IF(AG4927="",0,IF(ISERROR(VLOOKUP(AG4927,AG$7:AG4926,1,FALSE)),1,0))</f>
        <v>0</v>
      </c>
      <c r="AI4927" s="194"/>
    </row>
    <row r="4928" spans="1:35" ht="16.5" customHeight="1">
      <c r="A4928" s="1"/>
      <c r="B4928" s="1"/>
      <c r="C4928" s="1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75">
        <f>IF(AND($X$5012&lt;&gt;" ",$X$5012&lt;&gt;0),IF(X4928=$X$5012,1+COUNTIF(U$7:U4927,"&gt;0"),0),0)</f>
        <v>0</v>
      </c>
      <c r="V4928" s="178" t="s">
        <v>5117</v>
      </c>
      <c r="W4928" s="130"/>
      <c r="X4928" s="131"/>
      <c r="Y4928" s="131"/>
      <c r="Z4928" s="206"/>
      <c r="AA4928" s="134"/>
      <c r="AB4928" s="174">
        <f>IF(AC4928="totale",SUMIF(AA$7:AA4928,"somma",Z$7:Z4928)-SUMIF(AC$7:AC4927,"totale",AB$7:AB4927),0)</f>
        <v>0</v>
      </c>
      <c r="AC4928" s="134"/>
      <c r="AD4928" s="194">
        <f t="shared" si="320"/>
        <v>0</v>
      </c>
      <c r="AE4928" s="124" t="str">
        <f t="shared" si="319"/>
        <v/>
      </c>
      <c r="AF4928" s="195" t="str">
        <f t="shared" si="321"/>
        <v/>
      </c>
      <c r="AG4928" s="194" t="str">
        <f t="shared" si="322"/>
        <v/>
      </c>
      <c r="AH4928" s="194">
        <f>IF(AG4928="",0,IF(ISERROR(VLOOKUP(AG4928,AG$7:AG4927,1,FALSE)),1,0))</f>
        <v>0</v>
      </c>
      <c r="AI4928" s="194"/>
    </row>
    <row r="4929" spans="1:35" ht="16.5" customHeight="1">
      <c r="A4929" s="1"/>
      <c r="B4929" s="1"/>
      <c r="C4929" s="1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75">
        <f>IF(AND($X$5012&lt;&gt;" ",$X$5012&lt;&gt;0),IF(X4929=$X$5012,1+COUNTIF(U$7:U4928,"&gt;0"),0),0)</f>
        <v>0</v>
      </c>
      <c r="V4929" s="178" t="s">
        <v>5118</v>
      </c>
      <c r="W4929" s="130"/>
      <c r="X4929" s="131"/>
      <c r="Y4929" s="131"/>
      <c r="Z4929" s="206"/>
      <c r="AA4929" s="134"/>
      <c r="AB4929" s="174">
        <f>IF(AC4929="totale",SUMIF(AA$7:AA4929,"somma",Z$7:Z4929)-SUMIF(AC$7:AC4928,"totale",AB$7:AB4928),0)</f>
        <v>0</v>
      </c>
      <c r="AC4929" s="134"/>
      <c r="AD4929" s="194">
        <f t="shared" si="320"/>
        <v>0</v>
      </c>
      <c r="AE4929" s="124" t="str">
        <f t="shared" si="319"/>
        <v/>
      </c>
      <c r="AF4929" s="195" t="str">
        <f t="shared" si="321"/>
        <v/>
      </c>
      <c r="AG4929" s="194" t="str">
        <f t="shared" si="322"/>
        <v/>
      </c>
      <c r="AH4929" s="194">
        <f>IF(AG4929="",0,IF(ISERROR(VLOOKUP(AG4929,AG$7:AG4928,1,FALSE)),1,0))</f>
        <v>0</v>
      </c>
      <c r="AI4929" s="194"/>
    </row>
    <row r="4930" spans="1:35" ht="16.5" customHeight="1">
      <c r="A4930" s="1"/>
      <c r="B4930" s="1"/>
      <c r="C4930" s="1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"/>
      <c r="T4930" s="1"/>
      <c r="U4930" s="175">
        <f>IF(AND($X$5012&lt;&gt;" ",$X$5012&lt;&gt;0),IF(X4930=$X$5012,1+COUNTIF(U$7:U4929,"&gt;0"),0),0)</f>
        <v>0</v>
      </c>
      <c r="V4930" s="178" t="s">
        <v>5119</v>
      </c>
      <c r="W4930" s="130"/>
      <c r="X4930" s="131"/>
      <c r="Y4930" s="131"/>
      <c r="Z4930" s="206"/>
      <c r="AA4930" s="134"/>
      <c r="AB4930" s="174">
        <f>IF(AC4930="totale",SUMIF(AA$7:AA4930,"somma",Z$7:Z4930)-SUMIF(AC$7:AC4929,"totale",AB$7:AB4929),0)</f>
        <v>0</v>
      </c>
      <c r="AC4930" s="134"/>
      <c r="AD4930" s="194">
        <f t="shared" si="320"/>
        <v>0</v>
      </c>
      <c r="AE4930" s="124" t="str">
        <f t="shared" si="319"/>
        <v/>
      </c>
      <c r="AF4930" s="195" t="str">
        <f t="shared" si="321"/>
        <v/>
      </c>
      <c r="AG4930" s="194" t="str">
        <f t="shared" si="322"/>
        <v/>
      </c>
      <c r="AH4930" s="194">
        <f>IF(AG4930="",0,IF(ISERROR(VLOOKUP(AG4930,AG$7:AG4929,1,FALSE)),1,0))</f>
        <v>0</v>
      </c>
      <c r="AI4930" s="194"/>
    </row>
    <row r="4931" spans="1:35" ht="16.5" customHeight="1">
      <c r="A4931" s="1"/>
      <c r="B4931" s="1"/>
      <c r="C4931" s="1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75">
        <f>IF(AND($X$5012&lt;&gt;" ",$X$5012&lt;&gt;0),IF(X4931=$X$5012,1+COUNTIF(U$7:U4930,"&gt;0"),0),0)</f>
        <v>0</v>
      </c>
      <c r="V4931" s="178" t="s">
        <v>5120</v>
      </c>
      <c r="W4931" s="130"/>
      <c r="X4931" s="131"/>
      <c r="Y4931" s="131"/>
      <c r="Z4931" s="206"/>
      <c r="AA4931" s="134"/>
      <c r="AB4931" s="174">
        <f>IF(AC4931="totale",SUMIF(AA$7:AA4931,"somma",Z$7:Z4931)-SUMIF(AC$7:AC4930,"totale",AB$7:AB4930),0)</f>
        <v>0</v>
      </c>
      <c r="AC4931" s="134"/>
      <c r="AD4931" s="194">
        <f t="shared" si="320"/>
        <v>0</v>
      </c>
      <c r="AE4931" s="124" t="str">
        <f t="shared" si="319"/>
        <v/>
      </c>
      <c r="AF4931" s="195" t="str">
        <f t="shared" si="321"/>
        <v/>
      </c>
      <c r="AG4931" s="194" t="str">
        <f t="shared" si="322"/>
        <v/>
      </c>
      <c r="AH4931" s="194">
        <f>IF(AG4931="",0,IF(ISERROR(VLOOKUP(AG4931,AG$7:AG4930,1,FALSE)),1,0))</f>
        <v>0</v>
      </c>
      <c r="AI4931" s="194"/>
    </row>
    <row r="4932" spans="1:35" ht="16.5" customHeight="1">
      <c r="A4932" s="1"/>
      <c r="B4932" s="1"/>
      <c r="C4932" s="1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  <c r="Q4932" s="1"/>
      <c r="R4932" s="1"/>
      <c r="S4932" s="1"/>
      <c r="T4932" s="1"/>
      <c r="U4932" s="175">
        <f>IF(AND($X$5012&lt;&gt;" ",$X$5012&lt;&gt;0),IF(X4932=$X$5012,1+COUNTIF(U$7:U4931,"&gt;0"),0),0)</f>
        <v>0</v>
      </c>
      <c r="V4932" s="178" t="s">
        <v>5121</v>
      </c>
      <c r="W4932" s="130"/>
      <c r="X4932" s="131"/>
      <c r="Y4932" s="131"/>
      <c r="Z4932" s="206"/>
      <c r="AA4932" s="134"/>
      <c r="AB4932" s="174">
        <f>IF(AC4932="totale",SUMIF(AA$7:AA4932,"somma",Z$7:Z4932)-SUMIF(AC$7:AC4931,"totale",AB$7:AB4931),0)</f>
        <v>0</v>
      </c>
      <c r="AC4932" s="134"/>
      <c r="AD4932" s="194">
        <f t="shared" si="320"/>
        <v>0</v>
      </c>
      <c r="AE4932" s="124" t="str">
        <f t="shared" si="319"/>
        <v/>
      </c>
      <c r="AF4932" s="195" t="str">
        <f t="shared" si="321"/>
        <v/>
      </c>
      <c r="AG4932" s="194" t="str">
        <f t="shared" si="322"/>
        <v/>
      </c>
      <c r="AH4932" s="194">
        <f>IF(AG4932="",0,IF(ISERROR(VLOOKUP(AG4932,AG$7:AG4931,1,FALSE)),1,0))</f>
        <v>0</v>
      </c>
      <c r="AI4932" s="194"/>
    </row>
    <row r="4933" spans="1:35" ht="16.5" customHeight="1">
      <c r="A4933" s="1"/>
      <c r="B4933" s="1"/>
      <c r="C4933" s="1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  <c r="Q4933" s="1"/>
      <c r="R4933" s="1"/>
      <c r="S4933" s="1"/>
      <c r="T4933" s="1"/>
      <c r="U4933" s="175">
        <f>IF(AND($X$5012&lt;&gt;" ",$X$5012&lt;&gt;0),IF(X4933=$X$5012,1+COUNTIF(U$7:U4932,"&gt;0"),0),0)</f>
        <v>0</v>
      </c>
      <c r="V4933" s="178" t="s">
        <v>5122</v>
      </c>
      <c r="W4933" s="130"/>
      <c r="X4933" s="131"/>
      <c r="Y4933" s="131"/>
      <c r="Z4933" s="206"/>
      <c r="AA4933" s="134"/>
      <c r="AB4933" s="174">
        <f>IF(AC4933="totale",SUMIF(AA$7:AA4933,"somma",Z$7:Z4933)-SUMIF(AC$7:AC4932,"totale",AB$7:AB4932),0)</f>
        <v>0</v>
      </c>
      <c r="AC4933" s="134"/>
      <c r="AD4933" s="194">
        <f t="shared" si="320"/>
        <v>0</v>
      </c>
      <c r="AE4933" s="124" t="str">
        <f t="shared" si="319"/>
        <v/>
      </c>
      <c r="AF4933" s="195" t="str">
        <f t="shared" si="321"/>
        <v/>
      </c>
      <c r="AG4933" s="194" t="str">
        <f t="shared" si="322"/>
        <v/>
      </c>
      <c r="AH4933" s="194">
        <f>IF(AG4933="",0,IF(ISERROR(VLOOKUP(AG4933,AG$7:AG4932,1,FALSE)),1,0))</f>
        <v>0</v>
      </c>
      <c r="AI4933" s="194"/>
    </row>
    <row r="4934" spans="1:35" ht="16.5" customHeight="1">
      <c r="A4934" s="1"/>
      <c r="B4934" s="1"/>
      <c r="C4934" s="1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  <c r="Q4934" s="1"/>
      <c r="R4934" s="1"/>
      <c r="S4934" s="1"/>
      <c r="T4934" s="1"/>
      <c r="U4934" s="175">
        <f>IF(AND($X$5012&lt;&gt;" ",$X$5012&lt;&gt;0),IF(X4934=$X$5012,1+COUNTIF(U$7:U4933,"&gt;0"),0),0)</f>
        <v>0</v>
      </c>
      <c r="V4934" s="178" t="s">
        <v>5123</v>
      </c>
      <c r="W4934" s="130"/>
      <c r="X4934" s="131"/>
      <c r="Y4934" s="131"/>
      <c r="Z4934" s="206"/>
      <c r="AA4934" s="134"/>
      <c r="AB4934" s="174">
        <f>IF(AC4934="totale",SUMIF(AA$7:AA4934,"somma",Z$7:Z4934)-SUMIF(AC$7:AC4933,"totale",AB$7:AB4933),0)</f>
        <v>0</v>
      </c>
      <c r="AC4934" s="134"/>
      <c r="AD4934" s="194">
        <f t="shared" si="320"/>
        <v>0</v>
      </c>
      <c r="AE4934" s="124" t="str">
        <f t="shared" ref="AE4934:AE4997" si="323">IF(W4934&gt;0,CONCATENATE(MONTH(W4934)&amp;X4934),"")</f>
        <v/>
      </c>
      <c r="AF4934" s="195" t="str">
        <f t="shared" si="321"/>
        <v/>
      </c>
      <c r="AG4934" s="194" t="str">
        <f t="shared" si="322"/>
        <v/>
      </c>
      <c r="AH4934" s="194">
        <f>IF(AG4934="",0,IF(ISERROR(VLOOKUP(AG4934,AG$7:AG4933,1,FALSE)),1,0))</f>
        <v>0</v>
      </c>
      <c r="AI4934" s="194"/>
    </row>
    <row r="4935" spans="1:35" ht="16.5" customHeight="1">
      <c r="A4935" s="1"/>
      <c r="B4935" s="1"/>
      <c r="C4935" s="1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  <c r="Q4935" s="1"/>
      <c r="R4935" s="1"/>
      <c r="S4935" s="1"/>
      <c r="T4935" s="1"/>
      <c r="U4935" s="175">
        <f>IF(AND($X$5012&lt;&gt;" ",$X$5012&lt;&gt;0),IF(X4935=$X$5012,1+COUNTIF(U$7:U4934,"&gt;0"),0),0)</f>
        <v>0</v>
      </c>
      <c r="V4935" s="178" t="s">
        <v>5124</v>
      </c>
      <c r="W4935" s="130"/>
      <c r="X4935" s="131"/>
      <c r="Y4935" s="131"/>
      <c r="Z4935" s="206"/>
      <c r="AA4935" s="134"/>
      <c r="AB4935" s="174">
        <f>IF(AC4935="totale",SUMIF(AA$7:AA4935,"somma",Z$7:Z4935)-SUMIF(AC$7:AC4934,"totale",AB$7:AB4934),0)</f>
        <v>0</v>
      </c>
      <c r="AC4935" s="134"/>
      <c r="AD4935" s="194">
        <f t="shared" si="320"/>
        <v>0</v>
      </c>
      <c r="AE4935" s="124" t="str">
        <f t="shared" si="323"/>
        <v/>
      </c>
      <c r="AF4935" s="195" t="str">
        <f t="shared" si="321"/>
        <v/>
      </c>
      <c r="AG4935" s="194" t="str">
        <f t="shared" si="322"/>
        <v/>
      </c>
      <c r="AH4935" s="194">
        <f>IF(AG4935="",0,IF(ISERROR(VLOOKUP(AG4935,AG$7:AG4934,1,FALSE)),1,0))</f>
        <v>0</v>
      </c>
      <c r="AI4935" s="194"/>
    </row>
    <row r="4936" spans="1:35" ht="16.5" customHeight="1">
      <c r="A4936" s="1"/>
      <c r="B4936" s="1"/>
      <c r="C4936" s="1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  <c r="Q4936" s="1"/>
      <c r="R4936" s="1"/>
      <c r="S4936" s="1"/>
      <c r="T4936" s="1"/>
      <c r="U4936" s="175">
        <f>IF(AND($X$5012&lt;&gt;" ",$X$5012&lt;&gt;0),IF(X4936=$X$5012,1+COUNTIF(U$7:U4935,"&gt;0"),0),0)</f>
        <v>0</v>
      </c>
      <c r="V4936" s="178" t="s">
        <v>5125</v>
      </c>
      <c r="W4936" s="130"/>
      <c r="X4936" s="131"/>
      <c r="Y4936" s="131"/>
      <c r="Z4936" s="206"/>
      <c r="AA4936" s="134"/>
      <c r="AB4936" s="174">
        <f>IF(AC4936="totale",SUMIF(AA$7:AA4936,"somma",Z$7:Z4936)-SUMIF(AC$7:AC4935,"totale",AB$7:AB4935),0)</f>
        <v>0</v>
      </c>
      <c r="AC4936" s="134"/>
      <c r="AD4936" s="194">
        <f t="shared" ref="AD4936:AD4999" si="324">IF(ISBLANK(X4936),0,VLOOKUP(X4936,$B$8:$E$57,1,FALSE))</f>
        <v>0</v>
      </c>
      <c r="AE4936" s="124" t="str">
        <f t="shared" si="323"/>
        <v/>
      </c>
      <c r="AF4936" s="195" t="str">
        <f t="shared" ref="AF4936:AF4999" si="325">IF(OR(AND(Z4936&lt;&gt;0,ISBLANK(X4936)),ISERROR(AD4936)),"ERR","")</f>
        <v/>
      </c>
      <c r="AG4936" s="194" t="str">
        <f t="shared" si="322"/>
        <v/>
      </c>
      <c r="AH4936" s="194">
        <f>IF(AG4936="",0,IF(ISERROR(VLOOKUP(AG4936,AG$7:AG4935,1,FALSE)),1,0))</f>
        <v>0</v>
      </c>
      <c r="AI4936" s="194"/>
    </row>
    <row r="4937" spans="1:35" ht="16.5" customHeight="1">
      <c r="A4937" s="1"/>
      <c r="B4937" s="1"/>
      <c r="C4937" s="1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75">
        <f>IF(AND($X$5012&lt;&gt;" ",$X$5012&lt;&gt;0),IF(X4937=$X$5012,1+COUNTIF(U$7:U4936,"&gt;0"),0),0)</f>
        <v>0</v>
      </c>
      <c r="V4937" s="178" t="s">
        <v>5126</v>
      </c>
      <c r="W4937" s="130"/>
      <c r="X4937" s="131"/>
      <c r="Y4937" s="131"/>
      <c r="Z4937" s="206"/>
      <c r="AA4937" s="134"/>
      <c r="AB4937" s="174">
        <f>IF(AC4937="totale",SUMIF(AA$7:AA4937,"somma",Z$7:Z4937)-SUMIF(AC$7:AC4936,"totale",AB$7:AB4936),0)</f>
        <v>0</v>
      </c>
      <c r="AC4937" s="134"/>
      <c r="AD4937" s="194">
        <f t="shared" si="324"/>
        <v>0</v>
      </c>
      <c r="AE4937" s="124" t="str">
        <f t="shared" si="323"/>
        <v/>
      </c>
      <c r="AF4937" s="195" t="str">
        <f t="shared" si="325"/>
        <v/>
      </c>
      <c r="AG4937" s="194" t="str">
        <f t="shared" si="322"/>
        <v/>
      </c>
      <c r="AH4937" s="194">
        <f>IF(AG4937="",0,IF(ISERROR(VLOOKUP(AG4937,AG$7:AG4936,1,FALSE)),1,0))</f>
        <v>0</v>
      </c>
      <c r="AI4937" s="194"/>
    </row>
    <row r="4938" spans="1:35" ht="16.5" customHeight="1">
      <c r="A4938" s="1"/>
      <c r="B4938" s="1"/>
      <c r="C4938" s="1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75">
        <f>IF(AND($X$5012&lt;&gt;" ",$X$5012&lt;&gt;0),IF(X4938=$X$5012,1+COUNTIF(U$7:U4937,"&gt;0"),0),0)</f>
        <v>0</v>
      </c>
      <c r="V4938" s="178" t="s">
        <v>5127</v>
      </c>
      <c r="W4938" s="130"/>
      <c r="X4938" s="131"/>
      <c r="Y4938" s="131"/>
      <c r="Z4938" s="206"/>
      <c r="AA4938" s="134"/>
      <c r="AB4938" s="174">
        <f>IF(AC4938="totale",SUMIF(AA$7:AA4938,"somma",Z$7:Z4938)-SUMIF(AC$7:AC4937,"totale",AB$7:AB4937),0)</f>
        <v>0</v>
      </c>
      <c r="AC4938" s="134"/>
      <c r="AD4938" s="194">
        <f t="shared" si="324"/>
        <v>0</v>
      </c>
      <c r="AE4938" s="124" t="str">
        <f t="shared" si="323"/>
        <v/>
      </c>
      <c r="AF4938" s="195" t="str">
        <f t="shared" si="325"/>
        <v/>
      </c>
      <c r="AG4938" s="194" t="str">
        <f t="shared" ref="AG4938:AG5001" si="326">IF(W4938&gt;0,CONCATENATE(MONTH(W4938),"-",YEAR(W4938)),"")</f>
        <v/>
      </c>
      <c r="AH4938" s="194">
        <f>IF(AG4938="",0,IF(ISERROR(VLOOKUP(AG4938,AG$7:AG4937,1,FALSE)),1,0))</f>
        <v>0</v>
      </c>
      <c r="AI4938" s="194"/>
    </row>
    <row r="4939" spans="1:35" ht="16.5" customHeight="1">
      <c r="A4939" s="1"/>
      <c r="B4939" s="1"/>
      <c r="C4939" s="1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1"/>
      <c r="S4939" s="1"/>
      <c r="T4939" s="1"/>
      <c r="U4939" s="175">
        <f>IF(AND($X$5012&lt;&gt;" ",$X$5012&lt;&gt;0),IF(X4939=$X$5012,1+COUNTIF(U$7:U4938,"&gt;0"),0),0)</f>
        <v>0</v>
      </c>
      <c r="V4939" s="178" t="s">
        <v>5128</v>
      </c>
      <c r="W4939" s="130"/>
      <c r="X4939" s="131"/>
      <c r="Y4939" s="131"/>
      <c r="Z4939" s="206"/>
      <c r="AA4939" s="134"/>
      <c r="AB4939" s="174">
        <f>IF(AC4939="totale",SUMIF(AA$7:AA4939,"somma",Z$7:Z4939)-SUMIF(AC$7:AC4938,"totale",AB$7:AB4938),0)</f>
        <v>0</v>
      </c>
      <c r="AC4939" s="134"/>
      <c r="AD4939" s="194">
        <f t="shared" si="324"/>
        <v>0</v>
      </c>
      <c r="AE4939" s="124" t="str">
        <f t="shared" si="323"/>
        <v/>
      </c>
      <c r="AF4939" s="195" t="str">
        <f t="shared" si="325"/>
        <v/>
      </c>
      <c r="AG4939" s="194" t="str">
        <f t="shared" si="326"/>
        <v/>
      </c>
      <c r="AH4939" s="194">
        <f>IF(AG4939="",0,IF(ISERROR(VLOOKUP(AG4939,AG$7:AG4938,1,FALSE)),1,0))</f>
        <v>0</v>
      </c>
      <c r="AI4939" s="194"/>
    </row>
    <row r="4940" spans="1:35" ht="16.5" customHeight="1">
      <c r="A4940" s="1"/>
      <c r="B4940" s="1"/>
      <c r="C4940" s="1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  <c r="Q4940" s="1"/>
      <c r="R4940" s="1"/>
      <c r="S4940" s="1"/>
      <c r="T4940" s="1"/>
      <c r="U4940" s="175">
        <f>IF(AND($X$5012&lt;&gt;" ",$X$5012&lt;&gt;0),IF(X4940=$X$5012,1+COUNTIF(U$7:U4939,"&gt;0"),0),0)</f>
        <v>0</v>
      </c>
      <c r="V4940" s="178" t="s">
        <v>5129</v>
      </c>
      <c r="W4940" s="130"/>
      <c r="X4940" s="131"/>
      <c r="Y4940" s="131"/>
      <c r="Z4940" s="206"/>
      <c r="AA4940" s="134"/>
      <c r="AB4940" s="174">
        <f>IF(AC4940="totale",SUMIF(AA$7:AA4940,"somma",Z$7:Z4940)-SUMIF(AC$7:AC4939,"totale",AB$7:AB4939),0)</f>
        <v>0</v>
      </c>
      <c r="AC4940" s="134"/>
      <c r="AD4940" s="194">
        <f t="shared" si="324"/>
        <v>0</v>
      </c>
      <c r="AE4940" s="124" t="str">
        <f t="shared" si="323"/>
        <v/>
      </c>
      <c r="AF4940" s="195" t="str">
        <f t="shared" si="325"/>
        <v/>
      </c>
      <c r="AG4940" s="194" t="str">
        <f t="shared" si="326"/>
        <v/>
      </c>
      <c r="AH4940" s="194">
        <f>IF(AG4940="",0,IF(ISERROR(VLOOKUP(AG4940,AG$7:AG4939,1,FALSE)),1,0))</f>
        <v>0</v>
      </c>
      <c r="AI4940" s="194"/>
    </row>
    <row r="4941" spans="1:35" ht="16.5" customHeight="1">
      <c r="A4941" s="1"/>
      <c r="B4941" s="1"/>
      <c r="C4941" s="1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  <c r="Q4941" s="1"/>
      <c r="R4941" s="1"/>
      <c r="S4941" s="1"/>
      <c r="T4941" s="1"/>
      <c r="U4941" s="175">
        <f>IF(AND($X$5012&lt;&gt;" ",$X$5012&lt;&gt;0),IF(X4941=$X$5012,1+COUNTIF(U$7:U4940,"&gt;0"),0),0)</f>
        <v>0</v>
      </c>
      <c r="V4941" s="178" t="s">
        <v>5130</v>
      </c>
      <c r="W4941" s="130"/>
      <c r="X4941" s="131"/>
      <c r="Y4941" s="131"/>
      <c r="Z4941" s="206"/>
      <c r="AA4941" s="134"/>
      <c r="AB4941" s="174">
        <f>IF(AC4941="totale",SUMIF(AA$7:AA4941,"somma",Z$7:Z4941)-SUMIF(AC$7:AC4940,"totale",AB$7:AB4940),0)</f>
        <v>0</v>
      </c>
      <c r="AC4941" s="134"/>
      <c r="AD4941" s="194">
        <f t="shared" si="324"/>
        <v>0</v>
      </c>
      <c r="AE4941" s="124" t="str">
        <f t="shared" si="323"/>
        <v/>
      </c>
      <c r="AF4941" s="195" t="str">
        <f t="shared" si="325"/>
        <v/>
      </c>
      <c r="AG4941" s="194" t="str">
        <f t="shared" si="326"/>
        <v/>
      </c>
      <c r="AH4941" s="194">
        <f>IF(AG4941="",0,IF(ISERROR(VLOOKUP(AG4941,AG$7:AG4940,1,FALSE)),1,0))</f>
        <v>0</v>
      </c>
      <c r="AI4941" s="194"/>
    </row>
    <row r="4942" spans="1:35" ht="16.5" customHeight="1">
      <c r="A4942" s="1"/>
      <c r="B4942" s="1"/>
      <c r="C4942" s="1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  <c r="Q4942" s="1"/>
      <c r="R4942" s="1"/>
      <c r="S4942" s="1"/>
      <c r="T4942" s="1"/>
      <c r="U4942" s="175">
        <f>IF(AND($X$5012&lt;&gt;" ",$X$5012&lt;&gt;0),IF(X4942=$X$5012,1+COUNTIF(U$7:U4941,"&gt;0"),0),0)</f>
        <v>0</v>
      </c>
      <c r="V4942" s="178" t="s">
        <v>5131</v>
      </c>
      <c r="W4942" s="130"/>
      <c r="X4942" s="131"/>
      <c r="Y4942" s="131"/>
      <c r="Z4942" s="206"/>
      <c r="AA4942" s="134"/>
      <c r="AB4942" s="174">
        <f>IF(AC4942="totale",SUMIF(AA$7:AA4942,"somma",Z$7:Z4942)-SUMIF(AC$7:AC4941,"totale",AB$7:AB4941),0)</f>
        <v>0</v>
      </c>
      <c r="AC4942" s="134"/>
      <c r="AD4942" s="194">
        <f t="shared" si="324"/>
        <v>0</v>
      </c>
      <c r="AE4942" s="124" t="str">
        <f t="shared" si="323"/>
        <v/>
      </c>
      <c r="AF4942" s="195" t="str">
        <f t="shared" si="325"/>
        <v/>
      </c>
      <c r="AG4942" s="194" t="str">
        <f t="shared" si="326"/>
        <v/>
      </c>
      <c r="AH4942" s="194">
        <f>IF(AG4942="",0,IF(ISERROR(VLOOKUP(AG4942,AG$7:AG4941,1,FALSE)),1,0))</f>
        <v>0</v>
      </c>
      <c r="AI4942" s="194"/>
    </row>
    <row r="4943" spans="1:35" ht="16.5" customHeight="1">
      <c r="A4943" s="1"/>
      <c r="B4943" s="1"/>
      <c r="C4943" s="1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  <c r="Q4943" s="1"/>
      <c r="R4943" s="1"/>
      <c r="S4943" s="1"/>
      <c r="T4943" s="1"/>
      <c r="U4943" s="175">
        <f>IF(AND($X$5012&lt;&gt;" ",$X$5012&lt;&gt;0),IF(X4943=$X$5012,1+COUNTIF(U$7:U4942,"&gt;0"),0),0)</f>
        <v>0</v>
      </c>
      <c r="V4943" s="178" t="s">
        <v>5132</v>
      </c>
      <c r="W4943" s="130"/>
      <c r="X4943" s="131"/>
      <c r="Y4943" s="131"/>
      <c r="Z4943" s="206"/>
      <c r="AA4943" s="134"/>
      <c r="AB4943" s="174">
        <f>IF(AC4943="totale",SUMIF(AA$7:AA4943,"somma",Z$7:Z4943)-SUMIF(AC$7:AC4942,"totale",AB$7:AB4942),0)</f>
        <v>0</v>
      </c>
      <c r="AC4943" s="134"/>
      <c r="AD4943" s="194">
        <f t="shared" si="324"/>
        <v>0</v>
      </c>
      <c r="AE4943" s="124" t="str">
        <f t="shared" si="323"/>
        <v/>
      </c>
      <c r="AF4943" s="195" t="str">
        <f t="shared" si="325"/>
        <v/>
      </c>
      <c r="AG4943" s="194" t="str">
        <f t="shared" si="326"/>
        <v/>
      </c>
      <c r="AH4943" s="194">
        <f>IF(AG4943="",0,IF(ISERROR(VLOOKUP(AG4943,AG$7:AG4942,1,FALSE)),1,0))</f>
        <v>0</v>
      </c>
      <c r="AI4943" s="194"/>
    </row>
    <row r="4944" spans="1:35" ht="16.5" customHeight="1">
      <c r="A4944" s="1"/>
      <c r="B4944" s="1"/>
      <c r="C4944" s="1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  <c r="Q4944" s="1"/>
      <c r="R4944" s="1"/>
      <c r="S4944" s="1"/>
      <c r="T4944" s="1"/>
      <c r="U4944" s="175">
        <f>IF(AND($X$5012&lt;&gt;" ",$X$5012&lt;&gt;0),IF(X4944=$X$5012,1+COUNTIF(U$7:U4943,"&gt;0"),0),0)</f>
        <v>0</v>
      </c>
      <c r="V4944" s="178" t="s">
        <v>5133</v>
      </c>
      <c r="W4944" s="130"/>
      <c r="X4944" s="131"/>
      <c r="Y4944" s="131"/>
      <c r="Z4944" s="206"/>
      <c r="AA4944" s="134"/>
      <c r="AB4944" s="174">
        <f>IF(AC4944="totale",SUMIF(AA$7:AA4944,"somma",Z$7:Z4944)-SUMIF(AC$7:AC4943,"totale",AB$7:AB4943),0)</f>
        <v>0</v>
      </c>
      <c r="AC4944" s="134"/>
      <c r="AD4944" s="194">
        <f t="shared" si="324"/>
        <v>0</v>
      </c>
      <c r="AE4944" s="124" t="str">
        <f t="shared" si="323"/>
        <v/>
      </c>
      <c r="AF4944" s="195" t="str">
        <f t="shared" si="325"/>
        <v/>
      </c>
      <c r="AG4944" s="194" t="str">
        <f t="shared" si="326"/>
        <v/>
      </c>
      <c r="AH4944" s="194">
        <f>IF(AG4944="",0,IF(ISERROR(VLOOKUP(AG4944,AG$7:AG4943,1,FALSE)),1,0))</f>
        <v>0</v>
      </c>
      <c r="AI4944" s="194"/>
    </row>
    <row r="4945" spans="1:35" ht="16.5" customHeight="1">
      <c r="A4945" s="1"/>
      <c r="B4945" s="1"/>
      <c r="C4945" s="1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75">
        <f>IF(AND($X$5012&lt;&gt;" ",$X$5012&lt;&gt;0),IF(X4945=$X$5012,1+COUNTIF(U$7:U4944,"&gt;0"),0),0)</f>
        <v>0</v>
      </c>
      <c r="V4945" s="178" t="s">
        <v>5134</v>
      </c>
      <c r="W4945" s="130"/>
      <c r="X4945" s="131"/>
      <c r="Y4945" s="131"/>
      <c r="Z4945" s="206"/>
      <c r="AA4945" s="134"/>
      <c r="AB4945" s="174">
        <f>IF(AC4945="totale",SUMIF(AA$7:AA4945,"somma",Z$7:Z4945)-SUMIF(AC$7:AC4944,"totale",AB$7:AB4944),0)</f>
        <v>0</v>
      </c>
      <c r="AC4945" s="134"/>
      <c r="AD4945" s="194">
        <f t="shared" si="324"/>
        <v>0</v>
      </c>
      <c r="AE4945" s="124" t="str">
        <f t="shared" si="323"/>
        <v/>
      </c>
      <c r="AF4945" s="195" t="str">
        <f t="shared" si="325"/>
        <v/>
      </c>
      <c r="AG4945" s="194" t="str">
        <f t="shared" si="326"/>
        <v/>
      </c>
      <c r="AH4945" s="194">
        <f>IF(AG4945="",0,IF(ISERROR(VLOOKUP(AG4945,AG$7:AG4944,1,FALSE)),1,0))</f>
        <v>0</v>
      </c>
      <c r="AI4945" s="194"/>
    </row>
    <row r="4946" spans="1:35" ht="16.5" customHeight="1">
      <c r="A4946" s="1"/>
      <c r="B4946" s="1"/>
      <c r="C4946" s="1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  <c r="Q4946" s="1"/>
      <c r="R4946" s="1"/>
      <c r="S4946" s="1"/>
      <c r="T4946" s="1"/>
      <c r="U4946" s="175">
        <f>IF(AND($X$5012&lt;&gt;" ",$X$5012&lt;&gt;0),IF(X4946=$X$5012,1+COUNTIF(U$7:U4945,"&gt;0"),0),0)</f>
        <v>0</v>
      </c>
      <c r="V4946" s="178" t="s">
        <v>5135</v>
      </c>
      <c r="W4946" s="130"/>
      <c r="X4946" s="131"/>
      <c r="Y4946" s="131"/>
      <c r="Z4946" s="206"/>
      <c r="AA4946" s="134"/>
      <c r="AB4946" s="174">
        <f>IF(AC4946="totale",SUMIF(AA$7:AA4946,"somma",Z$7:Z4946)-SUMIF(AC$7:AC4945,"totale",AB$7:AB4945),0)</f>
        <v>0</v>
      </c>
      <c r="AC4946" s="134"/>
      <c r="AD4946" s="194">
        <f t="shared" si="324"/>
        <v>0</v>
      </c>
      <c r="AE4946" s="124" t="str">
        <f t="shared" si="323"/>
        <v/>
      </c>
      <c r="AF4946" s="195" t="str">
        <f t="shared" si="325"/>
        <v/>
      </c>
      <c r="AG4946" s="194" t="str">
        <f t="shared" si="326"/>
        <v/>
      </c>
      <c r="AH4946" s="194">
        <f>IF(AG4946="",0,IF(ISERROR(VLOOKUP(AG4946,AG$7:AG4945,1,FALSE)),1,0))</f>
        <v>0</v>
      </c>
      <c r="AI4946" s="194"/>
    </row>
    <row r="4947" spans="1:35" ht="16.5" customHeight="1">
      <c r="A4947" s="1"/>
      <c r="B4947" s="1"/>
      <c r="C4947" s="1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/>
      <c r="R4947" s="1"/>
      <c r="S4947" s="1"/>
      <c r="T4947" s="1"/>
      <c r="U4947" s="175">
        <f>IF(AND($X$5012&lt;&gt;" ",$X$5012&lt;&gt;0),IF(X4947=$X$5012,1+COUNTIF(U$7:U4946,"&gt;0"),0),0)</f>
        <v>0</v>
      </c>
      <c r="V4947" s="178" t="s">
        <v>5136</v>
      </c>
      <c r="W4947" s="130"/>
      <c r="X4947" s="131"/>
      <c r="Y4947" s="131"/>
      <c r="Z4947" s="206"/>
      <c r="AA4947" s="134"/>
      <c r="AB4947" s="174">
        <f>IF(AC4947="totale",SUMIF(AA$7:AA4947,"somma",Z$7:Z4947)-SUMIF(AC$7:AC4946,"totale",AB$7:AB4946),0)</f>
        <v>0</v>
      </c>
      <c r="AC4947" s="134"/>
      <c r="AD4947" s="194">
        <f t="shared" si="324"/>
        <v>0</v>
      </c>
      <c r="AE4947" s="124" t="str">
        <f t="shared" si="323"/>
        <v/>
      </c>
      <c r="AF4947" s="195" t="str">
        <f t="shared" si="325"/>
        <v/>
      </c>
      <c r="AG4947" s="194" t="str">
        <f t="shared" si="326"/>
        <v/>
      </c>
      <c r="AH4947" s="194">
        <f>IF(AG4947="",0,IF(ISERROR(VLOOKUP(AG4947,AG$7:AG4946,1,FALSE)),1,0))</f>
        <v>0</v>
      </c>
      <c r="AI4947" s="194"/>
    </row>
    <row r="4948" spans="1:35" ht="16.5" customHeight="1">
      <c r="A4948" s="1"/>
      <c r="B4948" s="1"/>
      <c r="C4948" s="1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  <c r="Q4948" s="1"/>
      <c r="R4948" s="1"/>
      <c r="S4948" s="1"/>
      <c r="T4948" s="1"/>
      <c r="U4948" s="175">
        <f>IF(AND($X$5012&lt;&gt;" ",$X$5012&lt;&gt;0),IF(X4948=$X$5012,1+COUNTIF(U$7:U4947,"&gt;0"),0),0)</f>
        <v>0</v>
      </c>
      <c r="V4948" s="178" t="s">
        <v>5137</v>
      </c>
      <c r="W4948" s="130"/>
      <c r="X4948" s="131"/>
      <c r="Y4948" s="131"/>
      <c r="Z4948" s="206"/>
      <c r="AA4948" s="134"/>
      <c r="AB4948" s="174">
        <f>IF(AC4948="totale",SUMIF(AA$7:AA4948,"somma",Z$7:Z4948)-SUMIF(AC$7:AC4947,"totale",AB$7:AB4947),0)</f>
        <v>0</v>
      </c>
      <c r="AC4948" s="134"/>
      <c r="AD4948" s="194">
        <f t="shared" si="324"/>
        <v>0</v>
      </c>
      <c r="AE4948" s="124" t="str">
        <f t="shared" si="323"/>
        <v/>
      </c>
      <c r="AF4948" s="195" t="str">
        <f t="shared" si="325"/>
        <v/>
      </c>
      <c r="AG4948" s="194" t="str">
        <f t="shared" si="326"/>
        <v/>
      </c>
      <c r="AH4948" s="194">
        <f>IF(AG4948="",0,IF(ISERROR(VLOOKUP(AG4948,AG$7:AG4947,1,FALSE)),1,0))</f>
        <v>0</v>
      </c>
      <c r="AI4948" s="194"/>
    </row>
    <row r="4949" spans="1:35" ht="16.5" customHeight="1">
      <c r="A4949" s="1"/>
      <c r="B4949" s="1"/>
      <c r="C4949" s="1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  <c r="Q4949" s="1"/>
      <c r="R4949" s="1"/>
      <c r="S4949" s="1"/>
      <c r="T4949" s="1"/>
      <c r="U4949" s="175">
        <f>IF(AND($X$5012&lt;&gt;" ",$X$5012&lt;&gt;0),IF(X4949=$X$5012,1+COUNTIF(U$7:U4948,"&gt;0"),0),0)</f>
        <v>0</v>
      </c>
      <c r="V4949" s="178" t="s">
        <v>5138</v>
      </c>
      <c r="W4949" s="130"/>
      <c r="X4949" s="131"/>
      <c r="Y4949" s="131"/>
      <c r="Z4949" s="206"/>
      <c r="AA4949" s="134"/>
      <c r="AB4949" s="174">
        <f>IF(AC4949="totale",SUMIF(AA$7:AA4949,"somma",Z$7:Z4949)-SUMIF(AC$7:AC4948,"totale",AB$7:AB4948),0)</f>
        <v>0</v>
      </c>
      <c r="AC4949" s="134"/>
      <c r="AD4949" s="194">
        <f t="shared" si="324"/>
        <v>0</v>
      </c>
      <c r="AE4949" s="124" t="str">
        <f t="shared" si="323"/>
        <v/>
      </c>
      <c r="AF4949" s="195" t="str">
        <f t="shared" si="325"/>
        <v/>
      </c>
      <c r="AG4949" s="194" t="str">
        <f t="shared" si="326"/>
        <v/>
      </c>
      <c r="AH4949" s="194">
        <f>IF(AG4949="",0,IF(ISERROR(VLOOKUP(AG4949,AG$7:AG4948,1,FALSE)),1,0))</f>
        <v>0</v>
      </c>
      <c r="AI4949" s="194"/>
    </row>
    <row r="4950" spans="1:35" ht="16.5" customHeight="1">
      <c r="A4950" s="1"/>
      <c r="B4950" s="1"/>
      <c r="C4950" s="1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75">
        <f>IF(AND($X$5012&lt;&gt;" ",$X$5012&lt;&gt;0),IF(X4950=$X$5012,1+COUNTIF(U$7:U4949,"&gt;0"),0),0)</f>
        <v>0</v>
      </c>
      <c r="V4950" s="178" t="s">
        <v>5139</v>
      </c>
      <c r="W4950" s="130"/>
      <c r="X4950" s="131"/>
      <c r="Y4950" s="131"/>
      <c r="Z4950" s="206"/>
      <c r="AA4950" s="134"/>
      <c r="AB4950" s="174">
        <f>IF(AC4950="totale",SUMIF(AA$7:AA4950,"somma",Z$7:Z4950)-SUMIF(AC$7:AC4949,"totale",AB$7:AB4949),0)</f>
        <v>0</v>
      </c>
      <c r="AC4950" s="134"/>
      <c r="AD4950" s="194">
        <f t="shared" si="324"/>
        <v>0</v>
      </c>
      <c r="AE4950" s="124" t="str">
        <f t="shared" si="323"/>
        <v/>
      </c>
      <c r="AF4950" s="195" t="str">
        <f t="shared" si="325"/>
        <v/>
      </c>
      <c r="AG4950" s="194" t="str">
        <f t="shared" si="326"/>
        <v/>
      </c>
      <c r="AH4950" s="194">
        <f>IF(AG4950="",0,IF(ISERROR(VLOOKUP(AG4950,AG$7:AG4949,1,FALSE)),1,0))</f>
        <v>0</v>
      </c>
      <c r="AI4950" s="194"/>
    </row>
    <row r="4951" spans="1:35" ht="16.5" customHeight="1">
      <c r="A4951" s="1"/>
      <c r="B4951" s="1"/>
      <c r="C4951" s="1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R4951" s="1"/>
      <c r="S4951" s="1"/>
      <c r="T4951" s="1"/>
      <c r="U4951" s="175">
        <f>IF(AND($X$5012&lt;&gt;" ",$X$5012&lt;&gt;0),IF(X4951=$X$5012,1+COUNTIF(U$7:U4950,"&gt;0"),0),0)</f>
        <v>0</v>
      </c>
      <c r="V4951" s="178" t="s">
        <v>5140</v>
      </c>
      <c r="W4951" s="130"/>
      <c r="X4951" s="131"/>
      <c r="Y4951" s="131"/>
      <c r="Z4951" s="206"/>
      <c r="AA4951" s="134"/>
      <c r="AB4951" s="174">
        <f>IF(AC4951="totale",SUMIF(AA$7:AA4951,"somma",Z$7:Z4951)-SUMIF(AC$7:AC4950,"totale",AB$7:AB4950),0)</f>
        <v>0</v>
      </c>
      <c r="AC4951" s="134"/>
      <c r="AD4951" s="194">
        <f t="shared" si="324"/>
        <v>0</v>
      </c>
      <c r="AE4951" s="124" t="str">
        <f t="shared" si="323"/>
        <v/>
      </c>
      <c r="AF4951" s="195" t="str">
        <f t="shared" si="325"/>
        <v/>
      </c>
      <c r="AG4951" s="194" t="str">
        <f t="shared" si="326"/>
        <v/>
      </c>
      <c r="AH4951" s="194">
        <f>IF(AG4951="",0,IF(ISERROR(VLOOKUP(AG4951,AG$7:AG4950,1,FALSE)),1,0))</f>
        <v>0</v>
      </c>
      <c r="AI4951" s="194"/>
    </row>
    <row r="4952" spans="1:35" ht="16.5" customHeight="1">
      <c r="A4952" s="1"/>
      <c r="B4952" s="1"/>
      <c r="C4952" s="1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/>
      <c r="R4952" s="1"/>
      <c r="S4952" s="1"/>
      <c r="T4952" s="1"/>
      <c r="U4952" s="175">
        <f>IF(AND($X$5012&lt;&gt;" ",$X$5012&lt;&gt;0),IF(X4952=$X$5012,1+COUNTIF(U$7:U4951,"&gt;0"),0),0)</f>
        <v>0</v>
      </c>
      <c r="V4952" s="178" t="s">
        <v>5141</v>
      </c>
      <c r="W4952" s="130"/>
      <c r="X4952" s="131"/>
      <c r="Y4952" s="131"/>
      <c r="Z4952" s="206"/>
      <c r="AA4952" s="134"/>
      <c r="AB4952" s="174">
        <f>IF(AC4952="totale",SUMIF(AA$7:AA4952,"somma",Z$7:Z4952)-SUMIF(AC$7:AC4951,"totale",AB$7:AB4951),0)</f>
        <v>0</v>
      </c>
      <c r="AC4952" s="134"/>
      <c r="AD4952" s="194">
        <f t="shared" si="324"/>
        <v>0</v>
      </c>
      <c r="AE4952" s="124" t="str">
        <f t="shared" si="323"/>
        <v/>
      </c>
      <c r="AF4952" s="195" t="str">
        <f t="shared" si="325"/>
        <v/>
      </c>
      <c r="AG4952" s="194" t="str">
        <f t="shared" si="326"/>
        <v/>
      </c>
      <c r="AH4952" s="194">
        <f>IF(AG4952="",0,IF(ISERROR(VLOOKUP(AG4952,AG$7:AG4951,1,FALSE)),1,0))</f>
        <v>0</v>
      </c>
      <c r="AI4952" s="194"/>
    </row>
    <row r="4953" spans="1:35" ht="16.5" customHeight="1">
      <c r="A4953" s="1"/>
      <c r="B4953" s="1"/>
      <c r="C4953" s="1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75">
        <f>IF(AND($X$5012&lt;&gt;" ",$X$5012&lt;&gt;0),IF(X4953=$X$5012,1+COUNTIF(U$7:U4952,"&gt;0"),0),0)</f>
        <v>0</v>
      </c>
      <c r="V4953" s="178" t="s">
        <v>5142</v>
      </c>
      <c r="W4953" s="130"/>
      <c r="X4953" s="131"/>
      <c r="Y4953" s="131"/>
      <c r="Z4953" s="206"/>
      <c r="AA4953" s="134"/>
      <c r="AB4953" s="174">
        <f>IF(AC4953="totale",SUMIF(AA$7:AA4953,"somma",Z$7:Z4953)-SUMIF(AC$7:AC4952,"totale",AB$7:AB4952),0)</f>
        <v>0</v>
      </c>
      <c r="AC4953" s="134"/>
      <c r="AD4953" s="194">
        <f t="shared" si="324"/>
        <v>0</v>
      </c>
      <c r="AE4953" s="124" t="str">
        <f t="shared" si="323"/>
        <v/>
      </c>
      <c r="AF4953" s="195" t="str">
        <f t="shared" si="325"/>
        <v/>
      </c>
      <c r="AG4953" s="194" t="str">
        <f t="shared" si="326"/>
        <v/>
      </c>
      <c r="AH4953" s="194">
        <f>IF(AG4953="",0,IF(ISERROR(VLOOKUP(AG4953,AG$7:AG4952,1,FALSE)),1,0))</f>
        <v>0</v>
      </c>
      <c r="AI4953" s="194"/>
    </row>
    <row r="4954" spans="1:35" ht="16.5" customHeight="1">
      <c r="A4954" s="1"/>
      <c r="B4954" s="1"/>
      <c r="C4954" s="1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  <c r="Q4954" s="1"/>
      <c r="R4954" s="1"/>
      <c r="S4954" s="1"/>
      <c r="T4954" s="1"/>
      <c r="U4954" s="175">
        <f>IF(AND($X$5012&lt;&gt;" ",$X$5012&lt;&gt;0),IF(X4954=$X$5012,1+COUNTIF(U$7:U4953,"&gt;0"),0),0)</f>
        <v>0</v>
      </c>
      <c r="V4954" s="178" t="s">
        <v>5143</v>
      </c>
      <c r="W4954" s="130"/>
      <c r="X4954" s="131"/>
      <c r="Y4954" s="131"/>
      <c r="Z4954" s="206"/>
      <c r="AA4954" s="134"/>
      <c r="AB4954" s="174">
        <f>IF(AC4954="totale",SUMIF(AA$7:AA4954,"somma",Z$7:Z4954)-SUMIF(AC$7:AC4953,"totale",AB$7:AB4953),0)</f>
        <v>0</v>
      </c>
      <c r="AC4954" s="134"/>
      <c r="AD4954" s="194">
        <f t="shared" si="324"/>
        <v>0</v>
      </c>
      <c r="AE4954" s="124" t="str">
        <f t="shared" si="323"/>
        <v/>
      </c>
      <c r="AF4954" s="195" t="str">
        <f t="shared" si="325"/>
        <v/>
      </c>
      <c r="AG4954" s="194" t="str">
        <f t="shared" si="326"/>
        <v/>
      </c>
      <c r="AH4954" s="194">
        <f>IF(AG4954="",0,IF(ISERROR(VLOOKUP(AG4954,AG$7:AG4953,1,FALSE)),1,0))</f>
        <v>0</v>
      </c>
      <c r="AI4954" s="194"/>
    </row>
    <row r="4955" spans="1:35" ht="16.5" customHeight="1">
      <c r="A4955" s="1"/>
      <c r="B4955" s="1"/>
      <c r="C4955" s="1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75">
        <f>IF(AND($X$5012&lt;&gt;" ",$X$5012&lt;&gt;0),IF(X4955=$X$5012,1+COUNTIF(U$7:U4954,"&gt;0"),0),0)</f>
        <v>0</v>
      </c>
      <c r="V4955" s="178" t="s">
        <v>5144</v>
      </c>
      <c r="W4955" s="130"/>
      <c r="X4955" s="131"/>
      <c r="Y4955" s="131"/>
      <c r="Z4955" s="206"/>
      <c r="AA4955" s="134"/>
      <c r="AB4955" s="174">
        <f>IF(AC4955="totale",SUMIF(AA$7:AA4955,"somma",Z$7:Z4955)-SUMIF(AC$7:AC4954,"totale",AB$7:AB4954),0)</f>
        <v>0</v>
      </c>
      <c r="AC4955" s="134"/>
      <c r="AD4955" s="194">
        <f t="shared" si="324"/>
        <v>0</v>
      </c>
      <c r="AE4955" s="124" t="str">
        <f t="shared" si="323"/>
        <v/>
      </c>
      <c r="AF4955" s="195" t="str">
        <f t="shared" si="325"/>
        <v/>
      </c>
      <c r="AG4955" s="194" t="str">
        <f t="shared" si="326"/>
        <v/>
      </c>
      <c r="AH4955" s="194">
        <f>IF(AG4955="",0,IF(ISERROR(VLOOKUP(AG4955,AG$7:AG4954,1,FALSE)),1,0))</f>
        <v>0</v>
      </c>
      <c r="AI4955" s="194"/>
    </row>
    <row r="4956" spans="1:35" ht="16.5" customHeight="1">
      <c r="A4956" s="1"/>
      <c r="B4956" s="1"/>
      <c r="C4956" s="1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  <c r="Q4956" s="1"/>
      <c r="R4956" s="1"/>
      <c r="S4956" s="1"/>
      <c r="T4956" s="1"/>
      <c r="U4956" s="175">
        <f>IF(AND($X$5012&lt;&gt;" ",$X$5012&lt;&gt;0),IF(X4956=$X$5012,1+COUNTIF(U$7:U4955,"&gt;0"),0),0)</f>
        <v>0</v>
      </c>
      <c r="V4956" s="178" t="s">
        <v>5145</v>
      </c>
      <c r="W4956" s="130"/>
      <c r="X4956" s="131"/>
      <c r="Y4956" s="131"/>
      <c r="Z4956" s="206"/>
      <c r="AA4956" s="134"/>
      <c r="AB4956" s="174">
        <f>IF(AC4956="totale",SUMIF(AA$7:AA4956,"somma",Z$7:Z4956)-SUMIF(AC$7:AC4955,"totale",AB$7:AB4955),0)</f>
        <v>0</v>
      </c>
      <c r="AC4956" s="134"/>
      <c r="AD4956" s="194">
        <f t="shared" si="324"/>
        <v>0</v>
      </c>
      <c r="AE4956" s="124" t="str">
        <f t="shared" si="323"/>
        <v/>
      </c>
      <c r="AF4956" s="195" t="str">
        <f t="shared" si="325"/>
        <v/>
      </c>
      <c r="AG4956" s="194" t="str">
        <f t="shared" si="326"/>
        <v/>
      </c>
      <c r="AH4956" s="194">
        <f>IF(AG4956="",0,IF(ISERROR(VLOOKUP(AG4956,AG$7:AG4955,1,FALSE)),1,0))</f>
        <v>0</v>
      </c>
      <c r="AI4956" s="194"/>
    </row>
    <row r="4957" spans="1:35" ht="16.5" customHeight="1">
      <c r="A4957" s="1"/>
      <c r="B4957" s="1"/>
      <c r="C4957" s="1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R4957" s="1"/>
      <c r="S4957" s="1"/>
      <c r="T4957" s="1"/>
      <c r="U4957" s="175">
        <f>IF(AND($X$5012&lt;&gt;" ",$X$5012&lt;&gt;0),IF(X4957=$X$5012,1+COUNTIF(U$7:U4956,"&gt;0"),0),0)</f>
        <v>0</v>
      </c>
      <c r="V4957" s="178" t="s">
        <v>5146</v>
      </c>
      <c r="W4957" s="130"/>
      <c r="X4957" s="131"/>
      <c r="Y4957" s="131"/>
      <c r="Z4957" s="206"/>
      <c r="AA4957" s="134"/>
      <c r="AB4957" s="174">
        <f>IF(AC4957="totale",SUMIF(AA$7:AA4957,"somma",Z$7:Z4957)-SUMIF(AC$7:AC4956,"totale",AB$7:AB4956),0)</f>
        <v>0</v>
      </c>
      <c r="AC4957" s="134"/>
      <c r="AD4957" s="194">
        <f t="shared" si="324"/>
        <v>0</v>
      </c>
      <c r="AE4957" s="124" t="str">
        <f t="shared" si="323"/>
        <v/>
      </c>
      <c r="AF4957" s="195" t="str">
        <f t="shared" si="325"/>
        <v/>
      </c>
      <c r="AG4957" s="194" t="str">
        <f t="shared" si="326"/>
        <v/>
      </c>
      <c r="AH4957" s="194">
        <f>IF(AG4957="",0,IF(ISERROR(VLOOKUP(AG4957,AG$7:AG4956,1,FALSE)),1,0))</f>
        <v>0</v>
      </c>
      <c r="AI4957" s="194"/>
    </row>
    <row r="4958" spans="1:35" ht="16.5" customHeight="1">
      <c r="A4958" s="1"/>
      <c r="B4958" s="1"/>
      <c r="C4958" s="1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  <c r="Q4958" s="1"/>
      <c r="R4958" s="1"/>
      <c r="S4958" s="1"/>
      <c r="T4958" s="1"/>
      <c r="U4958" s="175">
        <f>IF(AND($X$5012&lt;&gt;" ",$X$5012&lt;&gt;0),IF(X4958=$X$5012,1+COUNTIF(U$7:U4957,"&gt;0"),0),0)</f>
        <v>0</v>
      </c>
      <c r="V4958" s="178" t="s">
        <v>5147</v>
      </c>
      <c r="W4958" s="130"/>
      <c r="X4958" s="131"/>
      <c r="Y4958" s="131"/>
      <c r="Z4958" s="206"/>
      <c r="AA4958" s="134"/>
      <c r="AB4958" s="174">
        <f>IF(AC4958="totale",SUMIF(AA$7:AA4958,"somma",Z$7:Z4958)-SUMIF(AC$7:AC4957,"totale",AB$7:AB4957),0)</f>
        <v>0</v>
      </c>
      <c r="AC4958" s="134"/>
      <c r="AD4958" s="194">
        <f t="shared" si="324"/>
        <v>0</v>
      </c>
      <c r="AE4958" s="124" t="str">
        <f t="shared" si="323"/>
        <v/>
      </c>
      <c r="AF4958" s="195" t="str">
        <f t="shared" si="325"/>
        <v/>
      </c>
      <c r="AG4958" s="194" t="str">
        <f t="shared" si="326"/>
        <v/>
      </c>
      <c r="AH4958" s="194">
        <f>IF(AG4958="",0,IF(ISERROR(VLOOKUP(AG4958,AG$7:AG4957,1,FALSE)),1,0))</f>
        <v>0</v>
      </c>
      <c r="AI4958" s="194"/>
    </row>
    <row r="4959" spans="1:35" ht="16.5" customHeight="1">
      <c r="A4959" s="1"/>
      <c r="B4959" s="1"/>
      <c r="C4959" s="1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75">
        <f>IF(AND($X$5012&lt;&gt;" ",$X$5012&lt;&gt;0),IF(X4959=$X$5012,1+COUNTIF(U$7:U4958,"&gt;0"),0),0)</f>
        <v>0</v>
      </c>
      <c r="V4959" s="178" t="s">
        <v>5148</v>
      </c>
      <c r="W4959" s="130"/>
      <c r="X4959" s="131"/>
      <c r="Y4959" s="131"/>
      <c r="Z4959" s="206"/>
      <c r="AA4959" s="134"/>
      <c r="AB4959" s="174">
        <f>IF(AC4959="totale",SUMIF(AA$7:AA4959,"somma",Z$7:Z4959)-SUMIF(AC$7:AC4958,"totale",AB$7:AB4958),0)</f>
        <v>0</v>
      </c>
      <c r="AC4959" s="134"/>
      <c r="AD4959" s="194">
        <f t="shared" si="324"/>
        <v>0</v>
      </c>
      <c r="AE4959" s="124" t="str">
        <f t="shared" si="323"/>
        <v/>
      </c>
      <c r="AF4959" s="195" t="str">
        <f t="shared" si="325"/>
        <v/>
      </c>
      <c r="AG4959" s="194" t="str">
        <f t="shared" si="326"/>
        <v/>
      </c>
      <c r="AH4959" s="194">
        <f>IF(AG4959="",0,IF(ISERROR(VLOOKUP(AG4959,AG$7:AG4958,1,FALSE)),1,0))</f>
        <v>0</v>
      </c>
      <c r="AI4959" s="194"/>
    </row>
    <row r="4960" spans="1:35" ht="16.5" customHeight="1">
      <c r="A4960" s="1"/>
      <c r="B4960" s="1"/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/>
      <c r="R4960" s="1"/>
      <c r="S4960" s="1"/>
      <c r="T4960" s="1"/>
      <c r="U4960" s="175">
        <f>IF(AND($X$5012&lt;&gt;" ",$X$5012&lt;&gt;0),IF(X4960=$X$5012,1+COUNTIF(U$7:U4959,"&gt;0"),0),0)</f>
        <v>0</v>
      </c>
      <c r="V4960" s="178" t="s">
        <v>5149</v>
      </c>
      <c r="W4960" s="130"/>
      <c r="X4960" s="131"/>
      <c r="Y4960" s="131"/>
      <c r="Z4960" s="206"/>
      <c r="AA4960" s="134"/>
      <c r="AB4960" s="174">
        <f>IF(AC4960="totale",SUMIF(AA$7:AA4960,"somma",Z$7:Z4960)-SUMIF(AC$7:AC4959,"totale",AB$7:AB4959),0)</f>
        <v>0</v>
      </c>
      <c r="AC4960" s="134"/>
      <c r="AD4960" s="194">
        <f t="shared" si="324"/>
        <v>0</v>
      </c>
      <c r="AE4960" s="124" t="str">
        <f t="shared" si="323"/>
        <v/>
      </c>
      <c r="AF4960" s="195" t="str">
        <f t="shared" si="325"/>
        <v/>
      </c>
      <c r="AG4960" s="194" t="str">
        <f t="shared" si="326"/>
        <v/>
      </c>
      <c r="AH4960" s="194">
        <f>IF(AG4960="",0,IF(ISERROR(VLOOKUP(AG4960,AG$7:AG4959,1,FALSE)),1,0))</f>
        <v>0</v>
      </c>
      <c r="AI4960" s="194"/>
    </row>
    <row r="4961" spans="1:35" ht="16.5" customHeight="1">
      <c r="A4961" s="1"/>
      <c r="B4961" s="1"/>
      <c r="C4961" s="1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75">
        <f>IF(AND($X$5012&lt;&gt;" ",$X$5012&lt;&gt;0),IF(X4961=$X$5012,1+COUNTIF(U$7:U4960,"&gt;0"),0),0)</f>
        <v>0</v>
      </c>
      <c r="V4961" s="178" t="s">
        <v>5150</v>
      </c>
      <c r="W4961" s="130"/>
      <c r="X4961" s="131"/>
      <c r="Y4961" s="131"/>
      <c r="Z4961" s="206"/>
      <c r="AA4961" s="134"/>
      <c r="AB4961" s="174">
        <f>IF(AC4961="totale",SUMIF(AA$7:AA4961,"somma",Z$7:Z4961)-SUMIF(AC$7:AC4960,"totale",AB$7:AB4960),0)</f>
        <v>0</v>
      </c>
      <c r="AC4961" s="134"/>
      <c r="AD4961" s="194">
        <f t="shared" si="324"/>
        <v>0</v>
      </c>
      <c r="AE4961" s="124" t="str">
        <f t="shared" si="323"/>
        <v/>
      </c>
      <c r="AF4961" s="195" t="str">
        <f t="shared" si="325"/>
        <v/>
      </c>
      <c r="AG4961" s="194" t="str">
        <f t="shared" si="326"/>
        <v/>
      </c>
      <c r="AH4961" s="194">
        <f>IF(AG4961="",0,IF(ISERROR(VLOOKUP(AG4961,AG$7:AG4960,1,FALSE)),1,0))</f>
        <v>0</v>
      </c>
      <c r="AI4961" s="194"/>
    </row>
    <row r="4962" spans="1:35" ht="16.5" customHeight="1">
      <c r="A4962" s="1"/>
      <c r="B4962" s="1"/>
      <c r="C4962" s="1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"/>
      <c r="T4962" s="1"/>
      <c r="U4962" s="175">
        <f>IF(AND($X$5012&lt;&gt;" ",$X$5012&lt;&gt;0),IF(X4962=$X$5012,1+COUNTIF(U$7:U4961,"&gt;0"),0),0)</f>
        <v>0</v>
      </c>
      <c r="V4962" s="178" t="s">
        <v>5151</v>
      </c>
      <c r="W4962" s="130"/>
      <c r="X4962" s="131"/>
      <c r="Y4962" s="131"/>
      <c r="Z4962" s="206"/>
      <c r="AA4962" s="134"/>
      <c r="AB4962" s="174">
        <f>IF(AC4962="totale",SUMIF(AA$7:AA4962,"somma",Z$7:Z4962)-SUMIF(AC$7:AC4961,"totale",AB$7:AB4961),0)</f>
        <v>0</v>
      </c>
      <c r="AC4962" s="134"/>
      <c r="AD4962" s="194">
        <f t="shared" si="324"/>
        <v>0</v>
      </c>
      <c r="AE4962" s="124" t="str">
        <f t="shared" si="323"/>
        <v/>
      </c>
      <c r="AF4962" s="195" t="str">
        <f t="shared" si="325"/>
        <v/>
      </c>
      <c r="AG4962" s="194" t="str">
        <f t="shared" si="326"/>
        <v/>
      </c>
      <c r="AH4962" s="194">
        <f>IF(AG4962="",0,IF(ISERROR(VLOOKUP(AG4962,AG$7:AG4961,1,FALSE)),1,0))</f>
        <v>0</v>
      </c>
      <c r="AI4962" s="194"/>
    </row>
    <row r="4963" spans="1:35" ht="16.5" customHeight="1">
      <c r="A4963" s="1"/>
      <c r="B4963" s="1"/>
      <c r="C4963" s="1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75">
        <f>IF(AND($X$5012&lt;&gt;" ",$X$5012&lt;&gt;0),IF(X4963=$X$5012,1+COUNTIF(U$7:U4962,"&gt;0"),0),0)</f>
        <v>0</v>
      </c>
      <c r="V4963" s="178" t="s">
        <v>5152</v>
      </c>
      <c r="W4963" s="130"/>
      <c r="X4963" s="131"/>
      <c r="Y4963" s="131"/>
      <c r="Z4963" s="206"/>
      <c r="AA4963" s="134"/>
      <c r="AB4963" s="174">
        <f>IF(AC4963="totale",SUMIF(AA$7:AA4963,"somma",Z$7:Z4963)-SUMIF(AC$7:AC4962,"totale",AB$7:AB4962),0)</f>
        <v>0</v>
      </c>
      <c r="AC4963" s="134"/>
      <c r="AD4963" s="194">
        <f t="shared" si="324"/>
        <v>0</v>
      </c>
      <c r="AE4963" s="124" t="str">
        <f t="shared" si="323"/>
        <v/>
      </c>
      <c r="AF4963" s="195" t="str">
        <f t="shared" si="325"/>
        <v/>
      </c>
      <c r="AG4963" s="194" t="str">
        <f t="shared" si="326"/>
        <v/>
      </c>
      <c r="AH4963" s="194">
        <f>IF(AG4963="",0,IF(ISERROR(VLOOKUP(AG4963,AG$7:AG4962,1,FALSE)),1,0))</f>
        <v>0</v>
      </c>
      <c r="AI4963" s="194"/>
    </row>
    <row r="4964" spans="1:35" ht="16.5" customHeight="1">
      <c r="A4964" s="1"/>
      <c r="B4964" s="1"/>
      <c r="C4964" s="1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75">
        <f>IF(AND($X$5012&lt;&gt;" ",$X$5012&lt;&gt;0),IF(X4964=$X$5012,1+COUNTIF(U$7:U4963,"&gt;0"),0),0)</f>
        <v>0</v>
      </c>
      <c r="V4964" s="178" t="s">
        <v>5153</v>
      </c>
      <c r="W4964" s="130"/>
      <c r="X4964" s="131"/>
      <c r="Y4964" s="131"/>
      <c r="Z4964" s="206"/>
      <c r="AA4964" s="134"/>
      <c r="AB4964" s="174">
        <f>IF(AC4964="totale",SUMIF(AA$7:AA4964,"somma",Z$7:Z4964)-SUMIF(AC$7:AC4963,"totale",AB$7:AB4963),0)</f>
        <v>0</v>
      </c>
      <c r="AC4964" s="134"/>
      <c r="AD4964" s="194">
        <f t="shared" si="324"/>
        <v>0</v>
      </c>
      <c r="AE4964" s="124" t="str">
        <f t="shared" si="323"/>
        <v/>
      </c>
      <c r="AF4964" s="195" t="str">
        <f t="shared" si="325"/>
        <v/>
      </c>
      <c r="AG4964" s="194" t="str">
        <f t="shared" si="326"/>
        <v/>
      </c>
      <c r="AH4964" s="194">
        <f>IF(AG4964="",0,IF(ISERROR(VLOOKUP(AG4964,AG$7:AG4963,1,FALSE)),1,0))</f>
        <v>0</v>
      </c>
      <c r="AI4964" s="194"/>
    </row>
    <row r="4965" spans="1:35" ht="16.5" customHeight="1">
      <c r="A4965" s="1"/>
      <c r="B4965" s="1"/>
      <c r="C4965" s="1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75">
        <f>IF(AND($X$5012&lt;&gt;" ",$X$5012&lt;&gt;0),IF(X4965=$X$5012,1+COUNTIF(U$7:U4964,"&gt;0"),0),0)</f>
        <v>0</v>
      </c>
      <c r="V4965" s="178" t="s">
        <v>5154</v>
      </c>
      <c r="W4965" s="130"/>
      <c r="X4965" s="131"/>
      <c r="Y4965" s="131"/>
      <c r="Z4965" s="206"/>
      <c r="AA4965" s="134"/>
      <c r="AB4965" s="174">
        <f>IF(AC4965="totale",SUMIF(AA$7:AA4965,"somma",Z$7:Z4965)-SUMIF(AC$7:AC4964,"totale",AB$7:AB4964),0)</f>
        <v>0</v>
      </c>
      <c r="AC4965" s="134"/>
      <c r="AD4965" s="194">
        <f t="shared" si="324"/>
        <v>0</v>
      </c>
      <c r="AE4965" s="124" t="str">
        <f t="shared" si="323"/>
        <v/>
      </c>
      <c r="AF4965" s="195" t="str">
        <f t="shared" si="325"/>
        <v/>
      </c>
      <c r="AG4965" s="194" t="str">
        <f t="shared" si="326"/>
        <v/>
      </c>
      <c r="AH4965" s="194">
        <f>IF(AG4965="",0,IF(ISERROR(VLOOKUP(AG4965,AG$7:AG4964,1,FALSE)),1,0))</f>
        <v>0</v>
      </c>
      <c r="AI4965" s="194"/>
    </row>
    <row r="4966" spans="1:35" ht="16.5" customHeight="1">
      <c r="A4966" s="1"/>
      <c r="B4966" s="1"/>
      <c r="C4966" s="1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  <c r="Q4966" s="1"/>
      <c r="R4966" s="1"/>
      <c r="S4966" s="1"/>
      <c r="T4966" s="1"/>
      <c r="U4966" s="175">
        <f>IF(AND($X$5012&lt;&gt;" ",$X$5012&lt;&gt;0),IF(X4966=$X$5012,1+COUNTIF(U$7:U4965,"&gt;0"),0),0)</f>
        <v>0</v>
      </c>
      <c r="V4966" s="178" t="s">
        <v>5155</v>
      </c>
      <c r="W4966" s="130"/>
      <c r="X4966" s="131"/>
      <c r="Y4966" s="131"/>
      <c r="Z4966" s="206"/>
      <c r="AA4966" s="134"/>
      <c r="AB4966" s="174">
        <f>IF(AC4966="totale",SUMIF(AA$7:AA4966,"somma",Z$7:Z4966)-SUMIF(AC$7:AC4965,"totale",AB$7:AB4965),0)</f>
        <v>0</v>
      </c>
      <c r="AC4966" s="134"/>
      <c r="AD4966" s="194">
        <f t="shared" si="324"/>
        <v>0</v>
      </c>
      <c r="AE4966" s="124" t="str">
        <f t="shared" si="323"/>
        <v/>
      </c>
      <c r="AF4966" s="195" t="str">
        <f t="shared" si="325"/>
        <v/>
      </c>
      <c r="AG4966" s="194" t="str">
        <f t="shared" si="326"/>
        <v/>
      </c>
      <c r="AH4966" s="194">
        <f>IF(AG4966="",0,IF(ISERROR(VLOOKUP(AG4966,AG$7:AG4965,1,FALSE)),1,0))</f>
        <v>0</v>
      </c>
      <c r="AI4966" s="194"/>
    </row>
    <row r="4967" spans="1:35" ht="16.5" customHeight="1">
      <c r="A4967" s="1"/>
      <c r="B4967" s="1"/>
      <c r="C4967" s="1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75">
        <f>IF(AND($X$5012&lt;&gt;" ",$X$5012&lt;&gt;0),IF(X4967=$X$5012,1+COUNTIF(U$7:U4966,"&gt;0"),0),0)</f>
        <v>0</v>
      </c>
      <c r="V4967" s="178" t="s">
        <v>5156</v>
      </c>
      <c r="W4967" s="130"/>
      <c r="X4967" s="131"/>
      <c r="Y4967" s="131"/>
      <c r="Z4967" s="206"/>
      <c r="AA4967" s="134"/>
      <c r="AB4967" s="174">
        <f>IF(AC4967="totale",SUMIF(AA$7:AA4967,"somma",Z$7:Z4967)-SUMIF(AC$7:AC4966,"totale",AB$7:AB4966),0)</f>
        <v>0</v>
      </c>
      <c r="AC4967" s="134"/>
      <c r="AD4967" s="194">
        <f t="shared" si="324"/>
        <v>0</v>
      </c>
      <c r="AE4967" s="124" t="str">
        <f t="shared" si="323"/>
        <v/>
      </c>
      <c r="AF4967" s="195" t="str">
        <f t="shared" si="325"/>
        <v/>
      </c>
      <c r="AG4967" s="194" t="str">
        <f t="shared" si="326"/>
        <v/>
      </c>
      <c r="AH4967" s="194">
        <f>IF(AG4967="",0,IF(ISERROR(VLOOKUP(AG4967,AG$7:AG4966,1,FALSE)),1,0))</f>
        <v>0</v>
      </c>
      <c r="AI4967" s="194"/>
    </row>
    <row r="4968" spans="1:35" ht="16.5" customHeight="1">
      <c r="A4968" s="1"/>
      <c r="B4968" s="1"/>
      <c r="C4968" s="1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  <c r="Q4968" s="1"/>
      <c r="R4968" s="1"/>
      <c r="S4968" s="1"/>
      <c r="T4968" s="1"/>
      <c r="U4968" s="175">
        <f>IF(AND($X$5012&lt;&gt;" ",$X$5012&lt;&gt;0),IF(X4968=$X$5012,1+COUNTIF(U$7:U4967,"&gt;0"),0),0)</f>
        <v>0</v>
      </c>
      <c r="V4968" s="178" t="s">
        <v>5157</v>
      </c>
      <c r="W4968" s="130"/>
      <c r="X4968" s="131"/>
      <c r="Y4968" s="131"/>
      <c r="Z4968" s="206"/>
      <c r="AA4968" s="134"/>
      <c r="AB4968" s="174">
        <f>IF(AC4968="totale",SUMIF(AA$7:AA4968,"somma",Z$7:Z4968)-SUMIF(AC$7:AC4967,"totale",AB$7:AB4967),0)</f>
        <v>0</v>
      </c>
      <c r="AC4968" s="134"/>
      <c r="AD4968" s="194">
        <f t="shared" si="324"/>
        <v>0</v>
      </c>
      <c r="AE4968" s="124" t="str">
        <f t="shared" si="323"/>
        <v/>
      </c>
      <c r="AF4968" s="195" t="str">
        <f t="shared" si="325"/>
        <v/>
      </c>
      <c r="AG4968" s="194" t="str">
        <f t="shared" si="326"/>
        <v/>
      </c>
      <c r="AH4968" s="194">
        <f>IF(AG4968="",0,IF(ISERROR(VLOOKUP(AG4968,AG$7:AG4967,1,FALSE)),1,0))</f>
        <v>0</v>
      </c>
      <c r="AI4968" s="194"/>
    </row>
    <row r="4969" spans="1:35" ht="16.5" customHeight="1">
      <c r="A4969" s="1"/>
      <c r="B4969" s="1"/>
      <c r="C4969" s="1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75">
        <f>IF(AND($X$5012&lt;&gt;" ",$X$5012&lt;&gt;0),IF(X4969=$X$5012,1+COUNTIF(U$7:U4968,"&gt;0"),0),0)</f>
        <v>0</v>
      </c>
      <c r="V4969" s="178" t="s">
        <v>5158</v>
      </c>
      <c r="W4969" s="130"/>
      <c r="X4969" s="131"/>
      <c r="Y4969" s="131"/>
      <c r="Z4969" s="206"/>
      <c r="AA4969" s="134"/>
      <c r="AB4969" s="174">
        <f>IF(AC4969="totale",SUMIF(AA$7:AA4969,"somma",Z$7:Z4969)-SUMIF(AC$7:AC4968,"totale",AB$7:AB4968),0)</f>
        <v>0</v>
      </c>
      <c r="AC4969" s="134"/>
      <c r="AD4969" s="194">
        <f t="shared" si="324"/>
        <v>0</v>
      </c>
      <c r="AE4969" s="124" t="str">
        <f t="shared" si="323"/>
        <v/>
      </c>
      <c r="AF4969" s="195" t="str">
        <f t="shared" si="325"/>
        <v/>
      </c>
      <c r="AG4969" s="194" t="str">
        <f t="shared" si="326"/>
        <v/>
      </c>
      <c r="AH4969" s="194">
        <f>IF(AG4969="",0,IF(ISERROR(VLOOKUP(AG4969,AG$7:AG4968,1,FALSE)),1,0))</f>
        <v>0</v>
      </c>
      <c r="AI4969" s="194"/>
    </row>
    <row r="4970" spans="1:35" ht="16.5" customHeight="1">
      <c r="A4970" s="1"/>
      <c r="B4970" s="1"/>
      <c r="C4970" s="1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"/>
      <c r="T4970" s="1"/>
      <c r="U4970" s="175">
        <f>IF(AND($X$5012&lt;&gt;" ",$X$5012&lt;&gt;0),IF(X4970=$X$5012,1+COUNTIF(U$7:U4969,"&gt;0"),0),0)</f>
        <v>0</v>
      </c>
      <c r="V4970" s="178" t="s">
        <v>5159</v>
      </c>
      <c r="W4970" s="130"/>
      <c r="X4970" s="131"/>
      <c r="Y4970" s="131"/>
      <c r="Z4970" s="206"/>
      <c r="AA4970" s="134"/>
      <c r="AB4970" s="174">
        <f>IF(AC4970="totale",SUMIF(AA$7:AA4970,"somma",Z$7:Z4970)-SUMIF(AC$7:AC4969,"totale",AB$7:AB4969),0)</f>
        <v>0</v>
      </c>
      <c r="AC4970" s="134"/>
      <c r="AD4970" s="194">
        <f t="shared" si="324"/>
        <v>0</v>
      </c>
      <c r="AE4970" s="124" t="str">
        <f t="shared" si="323"/>
        <v/>
      </c>
      <c r="AF4970" s="195" t="str">
        <f t="shared" si="325"/>
        <v/>
      </c>
      <c r="AG4970" s="194" t="str">
        <f t="shared" si="326"/>
        <v/>
      </c>
      <c r="AH4970" s="194">
        <f>IF(AG4970="",0,IF(ISERROR(VLOOKUP(AG4970,AG$7:AG4969,1,FALSE)),1,0))</f>
        <v>0</v>
      </c>
      <c r="AI4970" s="194"/>
    </row>
    <row r="4971" spans="1:35" ht="16.5" customHeight="1">
      <c r="A4971" s="1"/>
      <c r="B4971" s="1"/>
      <c r="C4971" s="1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75">
        <f>IF(AND($X$5012&lt;&gt;" ",$X$5012&lt;&gt;0),IF(X4971=$X$5012,1+COUNTIF(U$7:U4970,"&gt;0"),0),0)</f>
        <v>0</v>
      </c>
      <c r="V4971" s="178" t="s">
        <v>5160</v>
      </c>
      <c r="W4971" s="130"/>
      <c r="X4971" s="131"/>
      <c r="Y4971" s="131"/>
      <c r="Z4971" s="206"/>
      <c r="AA4971" s="134"/>
      <c r="AB4971" s="174">
        <f>IF(AC4971="totale",SUMIF(AA$7:AA4971,"somma",Z$7:Z4971)-SUMIF(AC$7:AC4970,"totale",AB$7:AB4970),0)</f>
        <v>0</v>
      </c>
      <c r="AC4971" s="134"/>
      <c r="AD4971" s="194">
        <f t="shared" si="324"/>
        <v>0</v>
      </c>
      <c r="AE4971" s="124" t="str">
        <f t="shared" si="323"/>
        <v/>
      </c>
      <c r="AF4971" s="195" t="str">
        <f t="shared" si="325"/>
        <v/>
      </c>
      <c r="AG4971" s="194" t="str">
        <f t="shared" si="326"/>
        <v/>
      </c>
      <c r="AH4971" s="194">
        <f>IF(AG4971="",0,IF(ISERROR(VLOOKUP(AG4971,AG$7:AG4970,1,FALSE)),1,0))</f>
        <v>0</v>
      </c>
      <c r="AI4971" s="194"/>
    </row>
    <row r="4972" spans="1:35" ht="16.5" customHeight="1">
      <c r="A4972" s="1"/>
      <c r="B4972" s="1"/>
      <c r="C4972" s="1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175">
        <f>IF(AND($X$5012&lt;&gt;" ",$X$5012&lt;&gt;0),IF(X4972=$X$5012,1+COUNTIF(U$7:U4971,"&gt;0"),0),0)</f>
        <v>0</v>
      </c>
      <c r="V4972" s="178" t="s">
        <v>5161</v>
      </c>
      <c r="W4972" s="130"/>
      <c r="X4972" s="131"/>
      <c r="Y4972" s="131"/>
      <c r="Z4972" s="206"/>
      <c r="AA4972" s="134"/>
      <c r="AB4972" s="174">
        <f>IF(AC4972="totale",SUMIF(AA$7:AA4972,"somma",Z$7:Z4972)-SUMIF(AC$7:AC4971,"totale",AB$7:AB4971),0)</f>
        <v>0</v>
      </c>
      <c r="AC4972" s="134"/>
      <c r="AD4972" s="194">
        <f t="shared" si="324"/>
        <v>0</v>
      </c>
      <c r="AE4972" s="124" t="str">
        <f t="shared" si="323"/>
        <v/>
      </c>
      <c r="AF4972" s="195" t="str">
        <f t="shared" si="325"/>
        <v/>
      </c>
      <c r="AG4972" s="194" t="str">
        <f t="shared" si="326"/>
        <v/>
      </c>
      <c r="AH4972" s="194">
        <f>IF(AG4972="",0,IF(ISERROR(VLOOKUP(AG4972,AG$7:AG4971,1,FALSE)),1,0))</f>
        <v>0</v>
      </c>
      <c r="AI4972" s="194"/>
    </row>
    <row r="4973" spans="1:35" ht="16.5" customHeight="1">
      <c r="A4973" s="1"/>
      <c r="B4973" s="1"/>
      <c r="C4973" s="1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175">
        <f>IF(AND($X$5012&lt;&gt;" ",$X$5012&lt;&gt;0),IF(X4973=$X$5012,1+COUNTIF(U$7:U4972,"&gt;0"),0),0)</f>
        <v>0</v>
      </c>
      <c r="V4973" s="178" t="s">
        <v>5162</v>
      </c>
      <c r="W4973" s="130"/>
      <c r="X4973" s="131"/>
      <c r="Y4973" s="131"/>
      <c r="Z4973" s="206"/>
      <c r="AA4973" s="134"/>
      <c r="AB4973" s="174">
        <f>IF(AC4973="totale",SUMIF(AA$7:AA4973,"somma",Z$7:Z4973)-SUMIF(AC$7:AC4972,"totale",AB$7:AB4972),0)</f>
        <v>0</v>
      </c>
      <c r="AC4973" s="134"/>
      <c r="AD4973" s="194">
        <f t="shared" si="324"/>
        <v>0</v>
      </c>
      <c r="AE4973" s="124" t="str">
        <f t="shared" si="323"/>
        <v/>
      </c>
      <c r="AF4973" s="195" t="str">
        <f t="shared" si="325"/>
        <v/>
      </c>
      <c r="AG4973" s="194" t="str">
        <f t="shared" si="326"/>
        <v/>
      </c>
      <c r="AH4973" s="194">
        <f>IF(AG4973="",0,IF(ISERROR(VLOOKUP(AG4973,AG$7:AG4972,1,FALSE)),1,0))</f>
        <v>0</v>
      </c>
      <c r="AI4973" s="194"/>
    </row>
    <row r="4974" spans="1:35" ht="16.5" customHeight="1">
      <c r="A4974" s="1"/>
      <c r="B4974" s="1"/>
      <c r="C4974" s="1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1"/>
      <c r="S4974" s="1"/>
      <c r="T4974" s="1"/>
      <c r="U4974" s="175">
        <f>IF(AND($X$5012&lt;&gt;" ",$X$5012&lt;&gt;0),IF(X4974=$X$5012,1+COUNTIF(U$7:U4973,"&gt;0"),0),0)</f>
        <v>0</v>
      </c>
      <c r="V4974" s="178" t="s">
        <v>5163</v>
      </c>
      <c r="W4974" s="130"/>
      <c r="X4974" s="131"/>
      <c r="Y4974" s="131"/>
      <c r="Z4974" s="206"/>
      <c r="AA4974" s="134"/>
      <c r="AB4974" s="174">
        <f>IF(AC4974="totale",SUMIF(AA$7:AA4974,"somma",Z$7:Z4974)-SUMIF(AC$7:AC4973,"totale",AB$7:AB4973),0)</f>
        <v>0</v>
      </c>
      <c r="AC4974" s="134"/>
      <c r="AD4974" s="194">
        <f t="shared" si="324"/>
        <v>0</v>
      </c>
      <c r="AE4974" s="124" t="str">
        <f t="shared" si="323"/>
        <v/>
      </c>
      <c r="AF4974" s="195" t="str">
        <f t="shared" si="325"/>
        <v/>
      </c>
      <c r="AG4974" s="194" t="str">
        <f t="shared" si="326"/>
        <v/>
      </c>
      <c r="AH4974" s="194">
        <f>IF(AG4974="",0,IF(ISERROR(VLOOKUP(AG4974,AG$7:AG4973,1,FALSE)),1,0))</f>
        <v>0</v>
      </c>
      <c r="AI4974" s="194"/>
    </row>
    <row r="4975" spans="1:35" ht="16.5" customHeight="1">
      <c r="A4975" s="1"/>
      <c r="B4975" s="1"/>
      <c r="C4975" s="1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"/>
      <c r="T4975" s="1"/>
      <c r="U4975" s="175">
        <f>IF(AND($X$5012&lt;&gt;" ",$X$5012&lt;&gt;0),IF(X4975=$X$5012,1+COUNTIF(U$7:U4974,"&gt;0"),0),0)</f>
        <v>0</v>
      </c>
      <c r="V4975" s="178" t="s">
        <v>5164</v>
      </c>
      <c r="W4975" s="130"/>
      <c r="X4975" s="131"/>
      <c r="Y4975" s="131"/>
      <c r="Z4975" s="206"/>
      <c r="AA4975" s="134"/>
      <c r="AB4975" s="174">
        <f>IF(AC4975="totale",SUMIF(AA$7:AA4975,"somma",Z$7:Z4975)-SUMIF(AC$7:AC4974,"totale",AB$7:AB4974),0)</f>
        <v>0</v>
      </c>
      <c r="AC4975" s="134"/>
      <c r="AD4975" s="194">
        <f t="shared" si="324"/>
        <v>0</v>
      </c>
      <c r="AE4975" s="124" t="str">
        <f t="shared" si="323"/>
        <v/>
      </c>
      <c r="AF4975" s="195" t="str">
        <f t="shared" si="325"/>
        <v/>
      </c>
      <c r="AG4975" s="194" t="str">
        <f t="shared" si="326"/>
        <v/>
      </c>
      <c r="AH4975" s="194">
        <f>IF(AG4975="",0,IF(ISERROR(VLOOKUP(AG4975,AG$7:AG4974,1,FALSE)),1,0))</f>
        <v>0</v>
      </c>
      <c r="AI4975" s="194"/>
    </row>
    <row r="4976" spans="1:35" ht="16.5" customHeight="1">
      <c r="A4976" s="1"/>
      <c r="B4976" s="1"/>
      <c r="C4976" s="1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  <c r="Q4976" s="1"/>
      <c r="R4976" s="1"/>
      <c r="S4976" s="1"/>
      <c r="T4976" s="1"/>
      <c r="U4976" s="175">
        <f>IF(AND($X$5012&lt;&gt;" ",$X$5012&lt;&gt;0),IF(X4976=$X$5012,1+COUNTIF(U$7:U4975,"&gt;0"),0),0)</f>
        <v>0</v>
      </c>
      <c r="V4976" s="178" t="s">
        <v>5165</v>
      </c>
      <c r="W4976" s="130"/>
      <c r="X4976" s="131"/>
      <c r="Y4976" s="131"/>
      <c r="Z4976" s="206"/>
      <c r="AA4976" s="134"/>
      <c r="AB4976" s="174">
        <f>IF(AC4976="totale",SUMIF(AA$7:AA4976,"somma",Z$7:Z4976)-SUMIF(AC$7:AC4975,"totale",AB$7:AB4975),0)</f>
        <v>0</v>
      </c>
      <c r="AC4976" s="134"/>
      <c r="AD4976" s="194">
        <f t="shared" si="324"/>
        <v>0</v>
      </c>
      <c r="AE4976" s="124" t="str">
        <f t="shared" si="323"/>
        <v/>
      </c>
      <c r="AF4976" s="195" t="str">
        <f t="shared" si="325"/>
        <v/>
      </c>
      <c r="AG4976" s="194" t="str">
        <f t="shared" si="326"/>
        <v/>
      </c>
      <c r="AH4976" s="194">
        <f>IF(AG4976="",0,IF(ISERROR(VLOOKUP(AG4976,AG$7:AG4975,1,FALSE)),1,0))</f>
        <v>0</v>
      </c>
      <c r="AI4976" s="194"/>
    </row>
    <row r="4977" spans="1:35" ht="16.5" customHeight="1">
      <c r="A4977" s="1"/>
      <c r="B4977" s="1"/>
      <c r="C4977" s="1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75">
        <f>IF(AND($X$5012&lt;&gt;" ",$X$5012&lt;&gt;0),IF(X4977=$X$5012,1+COUNTIF(U$7:U4976,"&gt;0"),0),0)</f>
        <v>0</v>
      </c>
      <c r="V4977" s="178" t="s">
        <v>5166</v>
      </c>
      <c r="W4977" s="130"/>
      <c r="X4977" s="131"/>
      <c r="Y4977" s="131"/>
      <c r="Z4977" s="206"/>
      <c r="AA4977" s="134"/>
      <c r="AB4977" s="174">
        <f>IF(AC4977="totale",SUMIF(AA$7:AA4977,"somma",Z$7:Z4977)-SUMIF(AC$7:AC4976,"totale",AB$7:AB4976),0)</f>
        <v>0</v>
      </c>
      <c r="AC4977" s="134"/>
      <c r="AD4977" s="194">
        <f t="shared" si="324"/>
        <v>0</v>
      </c>
      <c r="AE4977" s="124" t="str">
        <f t="shared" si="323"/>
        <v/>
      </c>
      <c r="AF4977" s="195" t="str">
        <f t="shared" si="325"/>
        <v/>
      </c>
      <c r="AG4977" s="194" t="str">
        <f t="shared" si="326"/>
        <v/>
      </c>
      <c r="AH4977" s="194">
        <f>IF(AG4977="",0,IF(ISERROR(VLOOKUP(AG4977,AG$7:AG4976,1,FALSE)),1,0))</f>
        <v>0</v>
      </c>
      <c r="AI4977" s="194"/>
    </row>
    <row r="4978" spans="1:35" ht="16.5" customHeight="1">
      <c r="A4978" s="1"/>
      <c r="B4978" s="1"/>
      <c r="C4978" s="1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75">
        <f>IF(AND($X$5012&lt;&gt;" ",$X$5012&lt;&gt;0),IF(X4978=$X$5012,1+COUNTIF(U$7:U4977,"&gt;0"),0),0)</f>
        <v>0</v>
      </c>
      <c r="V4978" s="178" t="s">
        <v>5167</v>
      </c>
      <c r="W4978" s="130"/>
      <c r="X4978" s="131"/>
      <c r="Y4978" s="131"/>
      <c r="Z4978" s="206"/>
      <c r="AA4978" s="134"/>
      <c r="AB4978" s="174">
        <f>IF(AC4978="totale",SUMIF(AA$7:AA4978,"somma",Z$7:Z4978)-SUMIF(AC$7:AC4977,"totale",AB$7:AB4977),0)</f>
        <v>0</v>
      </c>
      <c r="AC4978" s="134"/>
      <c r="AD4978" s="194">
        <f t="shared" si="324"/>
        <v>0</v>
      </c>
      <c r="AE4978" s="124" t="str">
        <f t="shared" si="323"/>
        <v/>
      </c>
      <c r="AF4978" s="195" t="str">
        <f t="shared" si="325"/>
        <v/>
      </c>
      <c r="AG4978" s="194" t="str">
        <f t="shared" si="326"/>
        <v/>
      </c>
      <c r="AH4978" s="194">
        <f>IF(AG4978="",0,IF(ISERROR(VLOOKUP(AG4978,AG$7:AG4977,1,FALSE)),1,0))</f>
        <v>0</v>
      </c>
      <c r="AI4978" s="194"/>
    </row>
    <row r="4979" spans="1:35" ht="16.5" customHeight="1">
      <c r="A4979" s="1"/>
      <c r="B4979" s="1"/>
      <c r="C4979" s="1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75">
        <f>IF(AND($X$5012&lt;&gt;" ",$X$5012&lt;&gt;0),IF(X4979=$X$5012,1+COUNTIF(U$7:U4978,"&gt;0"),0),0)</f>
        <v>0</v>
      </c>
      <c r="V4979" s="178" t="s">
        <v>5168</v>
      </c>
      <c r="W4979" s="130"/>
      <c r="X4979" s="131"/>
      <c r="Y4979" s="131"/>
      <c r="Z4979" s="206"/>
      <c r="AA4979" s="134"/>
      <c r="AB4979" s="174">
        <f>IF(AC4979="totale",SUMIF(AA$7:AA4979,"somma",Z$7:Z4979)-SUMIF(AC$7:AC4978,"totale",AB$7:AB4978),0)</f>
        <v>0</v>
      </c>
      <c r="AC4979" s="134"/>
      <c r="AD4979" s="194">
        <f t="shared" si="324"/>
        <v>0</v>
      </c>
      <c r="AE4979" s="124" t="str">
        <f t="shared" si="323"/>
        <v/>
      </c>
      <c r="AF4979" s="195" t="str">
        <f t="shared" si="325"/>
        <v/>
      </c>
      <c r="AG4979" s="194" t="str">
        <f t="shared" si="326"/>
        <v/>
      </c>
      <c r="AH4979" s="194">
        <f>IF(AG4979="",0,IF(ISERROR(VLOOKUP(AG4979,AG$7:AG4978,1,FALSE)),1,0))</f>
        <v>0</v>
      </c>
      <c r="AI4979" s="194"/>
    </row>
    <row r="4980" spans="1:35" ht="16.5" customHeight="1">
      <c r="A4980" s="1"/>
      <c r="B4980" s="1"/>
      <c r="C4980" s="1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75">
        <f>IF(AND($X$5012&lt;&gt;" ",$X$5012&lt;&gt;0),IF(X4980=$X$5012,1+COUNTIF(U$7:U4979,"&gt;0"),0),0)</f>
        <v>0</v>
      </c>
      <c r="V4980" s="178" t="s">
        <v>5169</v>
      </c>
      <c r="W4980" s="130"/>
      <c r="X4980" s="131"/>
      <c r="Y4980" s="131"/>
      <c r="Z4980" s="206"/>
      <c r="AA4980" s="134"/>
      <c r="AB4980" s="174">
        <f>IF(AC4980="totale",SUMIF(AA$7:AA4980,"somma",Z$7:Z4980)-SUMIF(AC$7:AC4979,"totale",AB$7:AB4979),0)</f>
        <v>0</v>
      </c>
      <c r="AC4980" s="134"/>
      <c r="AD4980" s="194">
        <f t="shared" si="324"/>
        <v>0</v>
      </c>
      <c r="AE4980" s="124" t="str">
        <f t="shared" si="323"/>
        <v/>
      </c>
      <c r="AF4980" s="195" t="str">
        <f t="shared" si="325"/>
        <v/>
      </c>
      <c r="AG4980" s="194" t="str">
        <f t="shared" si="326"/>
        <v/>
      </c>
      <c r="AH4980" s="194">
        <f>IF(AG4980="",0,IF(ISERROR(VLOOKUP(AG4980,AG$7:AG4979,1,FALSE)),1,0))</f>
        <v>0</v>
      </c>
      <c r="AI4980" s="194"/>
    </row>
    <row r="4981" spans="1:35" ht="16.5" customHeight="1">
      <c r="A4981" s="1"/>
      <c r="B4981" s="1"/>
      <c r="C4981" s="1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R4981" s="1"/>
      <c r="S4981" s="1"/>
      <c r="T4981" s="1"/>
      <c r="U4981" s="175">
        <f>IF(AND($X$5012&lt;&gt;" ",$X$5012&lt;&gt;0),IF(X4981=$X$5012,1+COUNTIF(U$7:U4980,"&gt;0"),0),0)</f>
        <v>0</v>
      </c>
      <c r="V4981" s="178" t="s">
        <v>5170</v>
      </c>
      <c r="W4981" s="130"/>
      <c r="X4981" s="131"/>
      <c r="Y4981" s="131"/>
      <c r="Z4981" s="206"/>
      <c r="AA4981" s="134"/>
      <c r="AB4981" s="174">
        <f>IF(AC4981="totale",SUMIF(AA$7:AA4981,"somma",Z$7:Z4981)-SUMIF(AC$7:AC4980,"totale",AB$7:AB4980),0)</f>
        <v>0</v>
      </c>
      <c r="AC4981" s="134"/>
      <c r="AD4981" s="194">
        <f t="shared" si="324"/>
        <v>0</v>
      </c>
      <c r="AE4981" s="124" t="str">
        <f t="shared" si="323"/>
        <v/>
      </c>
      <c r="AF4981" s="195" t="str">
        <f t="shared" si="325"/>
        <v/>
      </c>
      <c r="AG4981" s="194" t="str">
        <f t="shared" si="326"/>
        <v/>
      </c>
      <c r="AH4981" s="194">
        <f>IF(AG4981="",0,IF(ISERROR(VLOOKUP(AG4981,AG$7:AG4980,1,FALSE)),1,0))</f>
        <v>0</v>
      </c>
      <c r="AI4981" s="194"/>
    </row>
    <row r="4982" spans="1:35" ht="16.5" customHeight="1">
      <c r="A4982" s="1"/>
      <c r="B4982" s="1"/>
      <c r="C4982" s="1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  <c r="Q4982" s="1"/>
      <c r="R4982" s="1"/>
      <c r="S4982" s="1"/>
      <c r="T4982" s="1"/>
      <c r="U4982" s="175">
        <f>IF(AND($X$5012&lt;&gt;" ",$X$5012&lt;&gt;0),IF(X4982=$X$5012,1+COUNTIF(U$7:U4981,"&gt;0"),0),0)</f>
        <v>0</v>
      </c>
      <c r="V4982" s="178" t="s">
        <v>5171</v>
      </c>
      <c r="W4982" s="130"/>
      <c r="X4982" s="131"/>
      <c r="Y4982" s="131"/>
      <c r="Z4982" s="206"/>
      <c r="AA4982" s="134"/>
      <c r="AB4982" s="174">
        <f>IF(AC4982="totale",SUMIF(AA$7:AA4982,"somma",Z$7:Z4982)-SUMIF(AC$7:AC4981,"totale",AB$7:AB4981),0)</f>
        <v>0</v>
      </c>
      <c r="AC4982" s="134"/>
      <c r="AD4982" s="194">
        <f t="shared" si="324"/>
        <v>0</v>
      </c>
      <c r="AE4982" s="124" t="str">
        <f t="shared" si="323"/>
        <v/>
      </c>
      <c r="AF4982" s="195" t="str">
        <f t="shared" si="325"/>
        <v/>
      </c>
      <c r="AG4982" s="194" t="str">
        <f t="shared" si="326"/>
        <v/>
      </c>
      <c r="AH4982" s="194">
        <f>IF(AG4982="",0,IF(ISERROR(VLOOKUP(AG4982,AG$7:AG4981,1,FALSE)),1,0))</f>
        <v>0</v>
      </c>
      <c r="AI4982" s="194"/>
    </row>
    <row r="4983" spans="1:35" ht="16.5" customHeight="1">
      <c r="A4983" s="1"/>
      <c r="B4983" s="1"/>
      <c r="C4983" s="1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  <c r="Q4983" s="1"/>
      <c r="R4983" s="1"/>
      <c r="S4983" s="1"/>
      <c r="T4983" s="1"/>
      <c r="U4983" s="175">
        <f>IF(AND($X$5012&lt;&gt;" ",$X$5012&lt;&gt;0),IF(X4983=$X$5012,1+COUNTIF(U$7:U4982,"&gt;0"),0),0)</f>
        <v>0</v>
      </c>
      <c r="V4983" s="178" t="s">
        <v>5172</v>
      </c>
      <c r="W4983" s="130"/>
      <c r="X4983" s="131"/>
      <c r="Y4983" s="131"/>
      <c r="Z4983" s="206"/>
      <c r="AA4983" s="134"/>
      <c r="AB4983" s="174">
        <f>IF(AC4983="totale",SUMIF(AA$7:AA4983,"somma",Z$7:Z4983)-SUMIF(AC$7:AC4982,"totale",AB$7:AB4982),0)</f>
        <v>0</v>
      </c>
      <c r="AC4983" s="134"/>
      <c r="AD4983" s="194">
        <f t="shared" si="324"/>
        <v>0</v>
      </c>
      <c r="AE4983" s="124" t="str">
        <f t="shared" si="323"/>
        <v/>
      </c>
      <c r="AF4983" s="195" t="str">
        <f t="shared" si="325"/>
        <v/>
      </c>
      <c r="AG4983" s="194" t="str">
        <f t="shared" si="326"/>
        <v/>
      </c>
      <c r="AH4983" s="194">
        <f>IF(AG4983="",0,IF(ISERROR(VLOOKUP(AG4983,AG$7:AG4982,1,FALSE)),1,0))</f>
        <v>0</v>
      </c>
      <c r="AI4983" s="194"/>
    </row>
    <row r="4984" spans="1:35" ht="16.5" customHeight="1">
      <c r="A4984" s="1"/>
      <c r="B4984" s="1"/>
      <c r="C4984" s="1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  <c r="Q4984" s="1"/>
      <c r="R4984" s="1"/>
      <c r="S4984" s="1"/>
      <c r="T4984" s="1"/>
      <c r="U4984" s="175">
        <f>IF(AND($X$5012&lt;&gt;" ",$X$5012&lt;&gt;0),IF(X4984=$X$5012,1+COUNTIF(U$7:U4983,"&gt;0"),0),0)</f>
        <v>0</v>
      </c>
      <c r="V4984" s="178" t="s">
        <v>5173</v>
      </c>
      <c r="W4984" s="130"/>
      <c r="X4984" s="131"/>
      <c r="Y4984" s="131"/>
      <c r="Z4984" s="206"/>
      <c r="AA4984" s="134"/>
      <c r="AB4984" s="174">
        <f>IF(AC4984="totale",SUMIF(AA$7:AA4984,"somma",Z$7:Z4984)-SUMIF(AC$7:AC4983,"totale",AB$7:AB4983),0)</f>
        <v>0</v>
      </c>
      <c r="AC4984" s="134"/>
      <c r="AD4984" s="194">
        <f t="shared" si="324"/>
        <v>0</v>
      </c>
      <c r="AE4984" s="124" t="str">
        <f t="shared" si="323"/>
        <v/>
      </c>
      <c r="AF4984" s="195" t="str">
        <f t="shared" si="325"/>
        <v/>
      </c>
      <c r="AG4984" s="194" t="str">
        <f t="shared" si="326"/>
        <v/>
      </c>
      <c r="AH4984" s="194">
        <f>IF(AG4984="",0,IF(ISERROR(VLOOKUP(AG4984,AG$7:AG4983,1,FALSE)),1,0))</f>
        <v>0</v>
      </c>
      <c r="AI4984" s="194"/>
    </row>
    <row r="4985" spans="1:35" ht="16.5" customHeight="1">
      <c r="A4985" s="1"/>
      <c r="B4985" s="1"/>
      <c r="C4985" s="1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  <c r="Q4985" s="1"/>
      <c r="R4985" s="1"/>
      <c r="S4985" s="1"/>
      <c r="T4985" s="1"/>
      <c r="U4985" s="175">
        <f>IF(AND($X$5012&lt;&gt;" ",$X$5012&lt;&gt;0),IF(X4985=$X$5012,1+COUNTIF(U$7:U4984,"&gt;0"),0),0)</f>
        <v>0</v>
      </c>
      <c r="V4985" s="178" t="s">
        <v>5174</v>
      </c>
      <c r="W4985" s="130"/>
      <c r="X4985" s="131"/>
      <c r="Y4985" s="131"/>
      <c r="Z4985" s="206"/>
      <c r="AA4985" s="134"/>
      <c r="AB4985" s="174">
        <f>IF(AC4985="totale",SUMIF(AA$7:AA4985,"somma",Z$7:Z4985)-SUMIF(AC$7:AC4984,"totale",AB$7:AB4984),0)</f>
        <v>0</v>
      </c>
      <c r="AC4985" s="134"/>
      <c r="AD4985" s="194">
        <f t="shared" si="324"/>
        <v>0</v>
      </c>
      <c r="AE4985" s="124" t="str">
        <f t="shared" si="323"/>
        <v/>
      </c>
      <c r="AF4985" s="195" t="str">
        <f t="shared" si="325"/>
        <v/>
      </c>
      <c r="AG4985" s="194" t="str">
        <f t="shared" si="326"/>
        <v/>
      </c>
      <c r="AH4985" s="194">
        <f>IF(AG4985="",0,IF(ISERROR(VLOOKUP(AG4985,AG$7:AG4984,1,FALSE)),1,0))</f>
        <v>0</v>
      </c>
      <c r="AI4985" s="194"/>
    </row>
    <row r="4986" spans="1:35" ht="16.5" customHeight="1">
      <c r="A4986" s="1"/>
      <c r="B4986" s="1"/>
      <c r="C4986" s="1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  <c r="Q4986" s="1"/>
      <c r="R4986" s="1"/>
      <c r="S4986" s="1"/>
      <c r="T4986" s="1"/>
      <c r="U4986" s="175">
        <f>IF(AND($X$5012&lt;&gt;" ",$X$5012&lt;&gt;0),IF(X4986=$X$5012,1+COUNTIF(U$7:U4985,"&gt;0"),0),0)</f>
        <v>0</v>
      </c>
      <c r="V4986" s="178" t="s">
        <v>5175</v>
      </c>
      <c r="W4986" s="130"/>
      <c r="X4986" s="131"/>
      <c r="Y4986" s="131"/>
      <c r="Z4986" s="206"/>
      <c r="AA4986" s="134"/>
      <c r="AB4986" s="174">
        <f>IF(AC4986="totale",SUMIF(AA$7:AA4986,"somma",Z$7:Z4986)-SUMIF(AC$7:AC4985,"totale",AB$7:AB4985),0)</f>
        <v>0</v>
      </c>
      <c r="AC4986" s="134"/>
      <c r="AD4986" s="194">
        <f t="shared" si="324"/>
        <v>0</v>
      </c>
      <c r="AE4986" s="124" t="str">
        <f t="shared" si="323"/>
        <v/>
      </c>
      <c r="AF4986" s="195" t="str">
        <f t="shared" si="325"/>
        <v/>
      </c>
      <c r="AG4986" s="194" t="str">
        <f t="shared" si="326"/>
        <v/>
      </c>
      <c r="AH4986" s="194">
        <f>IF(AG4986="",0,IF(ISERROR(VLOOKUP(AG4986,AG$7:AG4985,1,FALSE)),1,0))</f>
        <v>0</v>
      </c>
      <c r="AI4986" s="194"/>
    </row>
    <row r="4987" spans="1:35" ht="16.5" customHeight="1">
      <c r="A4987" s="1"/>
      <c r="B4987" s="1"/>
      <c r="C4987" s="1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  <c r="Q4987" s="1"/>
      <c r="R4987" s="1"/>
      <c r="S4987" s="1"/>
      <c r="T4987" s="1"/>
      <c r="U4987" s="175">
        <f>IF(AND($X$5012&lt;&gt;" ",$X$5012&lt;&gt;0),IF(X4987=$X$5012,1+COUNTIF(U$7:U4986,"&gt;0"),0),0)</f>
        <v>0</v>
      </c>
      <c r="V4987" s="178" t="s">
        <v>5176</v>
      </c>
      <c r="W4987" s="130"/>
      <c r="X4987" s="131"/>
      <c r="Y4987" s="131"/>
      <c r="Z4987" s="206"/>
      <c r="AA4987" s="134"/>
      <c r="AB4987" s="174">
        <f>IF(AC4987="totale",SUMIF(AA$7:AA4987,"somma",Z$7:Z4987)-SUMIF(AC$7:AC4986,"totale",AB$7:AB4986),0)</f>
        <v>0</v>
      </c>
      <c r="AC4987" s="134"/>
      <c r="AD4987" s="194">
        <f t="shared" si="324"/>
        <v>0</v>
      </c>
      <c r="AE4987" s="124" t="str">
        <f t="shared" si="323"/>
        <v/>
      </c>
      <c r="AF4987" s="195" t="str">
        <f t="shared" si="325"/>
        <v/>
      </c>
      <c r="AG4987" s="194" t="str">
        <f t="shared" si="326"/>
        <v/>
      </c>
      <c r="AH4987" s="194">
        <f>IF(AG4987="",0,IF(ISERROR(VLOOKUP(AG4987,AG$7:AG4986,1,FALSE)),1,0))</f>
        <v>0</v>
      </c>
      <c r="AI4987" s="194"/>
    </row>
    <row r="4988" spans="1:35" ht="16.5" customHeight="1">
      <c r="A4988" s="1"/>
      <c r="B4988" s="1"/>
      <c r="C4988" s="1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R4988" s="1"/>
      <c r="S4988" s="1"/>
      <c r="T4988" s="1"/>
      <c r="U4988" s="175">
        <f>IF(AND($X$5012&lt;&gt;" ",$X$5012&lt;&gt;0),IF(X4988=$X$5012,1+COUNTIF(U$7:U4987,"&gt;0"),0),0)</f>
        <v>0</v>
      </c>
      <c r="V4988" s="178" t="s">
        <v>5177</v>
      </c>
      <c r="W4988" s="130"/>
      <c r="X4988" s="131"/>
      <c r="Y4988" s="131"/>
      <c r="Z4988" s="206"/>
      <c r="AA4988" s="134"/>
      <c r="AB4988" s="174">
        <f>IF(AC4988="totale",SUMIF(AA$7:AA4988,"somma",Z$7:Z4988)-SUMIF(AC$7:AC4987,"totale",AB$7:AB4987),0)</f>
        <v>0</v>
      </c>
      <c r="AC4988" s="134"/>
      <c r="AD4988" s="194">
        <f t="shared" si="324"/>
        <v>0</v>
      </c>
      <c r="AE4988" s="124" t="str">
        <f t="shared" si="323"/>
        <v/>
      </c>
      <c r="AF4988" s="195" t="str">
        <f t="shared" si="325"/>
        <v/>
      </c>
      <c r="AG4988" s="194" t="str">
        <f t="shared" si="326"/>
        <v/>
      </c>
      <c r="AH4988" s="194">
        <f>IF(AG4988="",0,IF(ISERROR(VLOOKUP(AG4988,AG$7:AG4987,1,FALSE)),1,0))</f>
        <v>0</v>
      </c>
      <c r="AI4988" s="194"/>
    </row>
    <row r="4989" spans="1:35" ht="16.5" customHeight="1">
      <c r="A4989" s="1"/>
      <c r="B4989" s="1"/>
      <c r="C4989" s="1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  <c r="Q4989" s="1"/>
      <c r="R4989" s="1"/>
      <c r="S4989" s="1"/>
      <c r="T4989" s="1"/>
      <c r="U4989" s="175">
        <f>IF(AND($X$5012&lt;&gt;" ",$X$5012&lt;&gt;0),IF(X4989=$X$5012,1+COUNTIF(U$7:U4988,"&gt;0"),0),0)</f>
        <v>0</v>
      </c>
      <c r="V4989" s="178" t="s">
        <v>5178</v>
      </c>
      <c r="W4989" s="130"/>
      <c r="X4989" s="131"/>
      <c r="Y4989" s="131"/>
      <c r="Z4989" s="206"/>
      <c r="AA4989" s="134"/>
      <c r="AB4989" s="174">
        <f>IF(AC4989="totale",SUMIF(AA$7:AA4989,"somma",Z$7:Z4989)-SUMIF(AC$7:AC4988,"totale",AB$7:AB4988),0)</f>
        <v>0</v>
      </c>
      <c r="AC4989" s="134"/>
      <c r="AD4989" s="194">
        <f t="shared" si="324"/>
        <v>0</v>
      </c>
      <c r="AE4989" s="124" t="str">
        <f t="shared" si="323"/>
        <v/>
      </c>
      <c r="AF4989" s="195" t="str">
        <f t="shared" si="325"/>
        <v/>
      </c>
      <c r="AG4989" s="194" t="str">
        <f t="shared" si="326"/>
        <v/>
      </c>
      <c r="AH4989" s="194">
        <f>IF(AG4989="",0,IF(ISERROR(VLOOKUP(AG4989,AG$7:AG4988,1,FALSE)),1,0))</f>
        <v>0</v>
      </c>
      <c r="AI4989" s="194"/>
    </row>
    <row r="4990" spans="1:35" ht="16.5" customHeight="1">
      <c r="A4990" s="1"/>
      <c r="B4990" s="1"/>
      <c r="C4990" s="1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1"/>
      <c r="T4990" s="1"/>
      <c r="U4990" s="175">
        <f>IF(AND($X$5012&lt;&gt;" ",$X$5012&lt;&gt;0),IF(X4990=$X$5012,1+COUNTIF(U$7:U4989,"&gt;0"),0),0)</f>
        <v>0</v>
      </c>
      <c r="V4990" s="178" t="s">
        <v>5179</v>
      </c>
      <c r="W4990" s="130"/>
      <c r="X4990" s="131"/>
      <c r="Y4990" s="131"/>
      <c r="Z4990" s="206"/>
      <c r="AA4990" s="134"/>
      <c r="AB4990" s="174">
        <f>IF(AC4990="totale",SUMIF(AA$7:AA4990,"somma",Z$7:Z4990)-SUMIF(AC$7:AC4989,"totale",AB$7:AB4989),0)</f>
        <v>0</v>
      </c>
      <c r="AC4990" s="134"/>
      <c r="AD4990" s="194">
        <f t="shared" si="324"/>
        <v>0</v>
      </c>
      <c r="AE4990" s="124" t="str">
        <f t="shared" si="323"/>
        <v/>
      </c>
      <c r="AF4990" s="195" t="str">
        <f t="shared" si="325"/>
        <v/>
      </c>
      <c r="AG4990" s="194" t="str">
        <f t="shared" si="326"/>
        <v/>
      </c>
      <c r="AH4990" s="194">
        <f>IF(AG4990="",0,IF(ISERROR(VLOOKUP(AG4990,AG$7:AG4989,1,FALSE)),1,0))</f>
        <v>0</v>
      </c>
      <c r="AI4990" s="194"/>
    </row>
    <row r="4991" spans="1:35" ht="16.5" customHeight="1">
      <c r="A4991" s="1"/>
      <c r="B4991" s="1"/>
      <c r="C4991" s="1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1"/>
      <c r="T4991" s="1"/>
      <c r="U4991" s="175">
        <f>IF(AND($X$5012&lt;&gt;" ",$X$5012&lt;&gt;0),IF(X4991=$X$5012,1+COUNTIF(U$7:U4990,"&gt;0"),0),0)</f>
        <v>0</v>
      </c>
      <c r="V4991" s="178" t="s">
        <v>5180</v>
      </c>
      <c r="W4991" s="130"/>
      <c r="X4991" s="131"/>
      <c r="Y4991" s="131"/>
      <c r="Z4991" s="206"/>
      <c r="AA4991" s="134"/>
      <c r="AB4991" s="174">
        <f>IF(AC4991="totale",SUMIF(AA$7:AA4991,"somma",Z$7:Z4991)-SUMIF(AC$7:AC4990,"totale",AB$7:AB4990),0)</f>
        <v>0</v>
      </c>
      <c r="AC4991" s="134"/>
      <c r="AD4991" s="194">
        <f t="shared" si="324"/>
        <v>0</v>
      </c>
      <c r="AE4991" s="124" t="str">
        <f t="shared" si="323"/>
        <v/>
      </c>
      <c r="AF4991" s="195" t="str">
        <f t="shared" si="325"/>
        <v/>
      </c>
      <c r="AG4991" s="194" t="str">
        <f t="shared" si="326"/>
        <v/>
      </c>
      <c r="AH4991" s="194">
        <f>IF(AG4991="",0,IF(ISERROR(VLOOKUP(AG4991,AG$7:AG4990,1,FALSE)),1,0))</f>
        <v>0</v>
      </c>
      <c r="AI4991" s="194"/>
    </row>
    <row r="4992" spans="1:35" ht="16.5" customHeight="1">
      <c r="A4992" s="1"/>
      <c r="B4992" s="1"/>
      <c r="C4992" s="1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S4992" s="1"/>
      <c r="T4992" s="1"/>
      <c r="U4992" s="175">
        <f>IF(AND($X$5012&lt;&gt;" ",$X$5012&lt;&gt;0),IF(X4992=$X$5012,1+COUNTIF(U$7:U4991,"&gt;0"),0),0)</f>
        <v>0</v>
      </c>
      <c r="V4992" s="178" t="s">
        <v>5181</v>
      </c>
      <c r="W4992" s="130"/>
      <c r="X4992" s="131"/>
      <c r="Y4992" s="131"/>
      <c r="Z4992" s="206"/>
      <c r="AA4992" s="134"/>
      <c r="AB4992" s="174">
        <f>IF(AC4992="totale",SUMIF(AA$7:AA4992,"somma",Z$7:Z4992)-SUMIF(AC$7:AC4991,"totale",AB$7:AB4991),0)</f>
        <v>0</v>
      </c>
      <c r="AC4992" s="134"/>
      <c r="AD4992" s="194">
        <f t="shared" si="324"/>
        <v>0</v>
      </c>
      <c r="AE4992" s="124" t="str">
        <f t="shared" si="323"/>
        <v/>
      </c>
      <c r="AF4992" s="195" t="str">
        <f t="shared" si="325"/>
        <v/>
      </c>
      <c r="AG4992" s="194" t="str">
        <f t="shared" si="326"/>
        <v/>
      </c>
      <c r="AH4992" s="194">
        <f>IF(AG4992="",0,IF(ISERROR(VLOOKUP(AG4992,AG$7:AG4991,1,FALSE)),1,0))</f>
        <v>0</v>
      </c>
      <c r="AI4992" s="194"/>
    </row>
    <row r="4993" spans="1:35" ht="16.5" customHeight="1">
      <c r="A4993" s="1"/>
      <c r="B4993" s="1"/>
      <c r="C4993" s="1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1"/>
      <c r="T4993" s="1"/>
      <c r="U4993" s="175">
        <f>IF(AND($X$5012&lt;&gt;" ",$X$5012&lt;&gt;0),IF(X4993=$X$5012,1+COUNTIF(U$7:U4992,"&gt;0"),0),0)</f>
        <v>0</v>
      </c>
      <c r="V4993" s="178" t="s">
        <v>5182</v>
      </c>
      <c r="W4993" s="130"/>
      <c r="X4993" s="131"/>
      <c r="Y4993" s="131"/>
      <c r="Z4993" s="206"/>
      <c r="AA4993" s="134"/>
      <c r="AB4993" s="174">
        <f>IF(AC4993="totale",SUMIF(AA$7:AA4993,"somma",Z$7:Z4993)-SUMIF(AC$7:AC4992,"totale",AB$7:AB4992),0)</f>
        <v>0</v>
      </c>
      <c r="AC4993" s="134"/>
      <c r="AD4993" s="194">
        <f t="shared" si="324"/>
        <v>0</v>
      </c>
      <c r="AE4993" s="124" t="str">
        <f t="shared" si="323"/>
        <v/>
      </c>
      <c r="AF4993" s="195" t="str">
        <f t="shared" si="325"/>
        <v/>
      </c>
      <c r="AG4993" s="194" t="str">
        <f t="shared" si="326"/>
        <v/>
      </c>
      <c r="AH4993" s="194">
        <f>IF(AG4993="",0,IF(ISERROR(VLOOKUP(AG4993,AG$7:AG4992,1,FALSE)),1,0))</f>
        <v>0</v>
      </c>
      <c r="AI4993" s="194"/>
    </row>
    <row r="4994" spans="1:35" ht="16.5" customHeight="1">
      <c r="A4994" s="1"/>
      <c r="B4994" s="1"/>
      <c r="C4994" s="1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1"/>
      <c r="T4994" s="1"/>
      <c r="U4994" s="175">
        <f>IF(AND($X$5012&lt;&gt;" ",$X$5012&lt;&gt;0),IF(X4994=$X$5012,1+COUNTIF(U$7:U4993,"&gt;0"),0),0)</f>
        <v>0</v>
      </c>
      <c r="V4994" s="178" t="s">
        <v>5183</v>
      </c>
      <c r="W4994" s="130"/>
      <c r="X4994" s="131"/>
      <c r="Y4994" s="131"/>
      <c r="Z4994" s="206"/>
      <c r="AA4994" s="134"/>
      <c r="AB4994" s="174">
        <f>IF(AC4994="totale",SUMIF(AA$7:AA4994,"somma",Z$7:Z4994)-SUMIF(AC$7:AC4993,"totale",AB$7:AB4993),0)</f>
        <v>0</v>
      </c>
      <c r="AC4994" s="134"/>
      <c r="AD4994" s="194">
        <f t="shared" si="324"/>
        <v>0</v>
      </c>
      <c r="AE4994" s="124" t="str">
        <f t="shared" si="323"/>
        <v/>
      </c>
      <c r="AF4994" s="195" t="str">
        <f t="shared" si="325"/>
        <v/>
      </c>
      <c r="AG4994" s="194" t="str">
        <f t="shared" si="326"/>
        <v/>
      </c>
      <c r="AH4994" s="194">
        <f>IF(AG4994="",0,IF(ISERROR(VLOOKUP(AG4994,AG$7:AG4993,1,FALSE)),1,0))</f>
        <v>0</v>
      </c>
      <c r="AI4994" s="194"/>
    </row>
    <row r="4995" spans="1:35" ht="16.5" customHeight="1">
      <c r="A4995" s="1"/>
      <c r="B4995" s="1"/>
      <c r="C4995" s="1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1"/>
      <c r="T4995" s="1"/>
      <c r="U4995" s="175">
        <f>IF(AND($X$5012&lt;&gt;" ",$X$5012&lt;&gt;0),IF(X4995=$X$5012,1+COUNTIF(U$7:U4994,"&gt;0"),0),0)</f>
        <v>0</v>
      </c>
      <c r="V4995" s="178" t="s">
        <v>5184</v>
      </c>
      <c r="W4995" s="130"/>
      <c r="X4995" s="131"/>
      <c r="Y4995" s="131"/>
      <c r="Z4995" s="206"/>
      <c r="AA4995" s="134"/>
      <c r="AB4995" s="174">
        <f>IF(AC4995="totale",SUMIF(AA$7:AA4995,"somma",Z$7:Z4995)-SUMIF(AC$7:AC4994,"totale",AB$7:AB4994),0)</f>
        <v>0</v>
      </c>
      <c r="AC4995" s="134"/>
      <c r="AD4995" s="194">
        <f t="shared" si="324"/>
        <v>0</v>
      </c>
      <c r="AE4995" s="124" t="str">
        <f t="shared" si="323"/>
        <v/>
      </c>
      <c r="AF4995" s="195" t="str">
        <f t="shared" si="325"/>
        <v/>
      </c>
      <c r="AG4995" s="194" t="str">
        <f t="shared" si="326"/>
        <v/>
      </c>
      <c r="AH4995" s="194">
        <f>IF(AG4995="",0,IF(ISERROR(VLOOKUP(AG4995,AG$7:AG4994,1,FALSE)),1,0))</f>
        <v>0</v>
      </c>
      <c r="AI4995" s="194"/>
    </row>
    <row r="4996" spans="1:35" ht="16.5" customHeight="1">
      <c r="A4996" s="1"/>
      <c r="B4996" s="1"/>
      <c r="C4996" s="1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1"/>
      <c r="T4996" s="1"/>
      <c r="U4996" s="175">
        <f>IF(AND($X$5012&lt;&gt;" ",$X$5012&lt;&gt;0),IF(X4996=$X$5012,1+COUNTIF(U$7:U4995,"&gt;0"),0),0)</f>
        <v>0</v>
      </c>
      <c r="V4996" s="178" t="s">
        <v>5185</v>
      </c>
      <c r="W4996" s="130"/>
      <c r="X4996" s="131"/>
      <c r="Y4996" s="131"/>
      <c r="Z4996" s="206"/>
      <c r="AA4996" s="134"/>
      <c r="AB4996" s="174">
        <f>IF(AC4996="totale",SUMIF(AA$7:AA4996,"somma",Z$7:Z4996)-SUMIF(AC$7:AC4995,"totale",AB$7:AB4995),0)</f>
        <v>0</v>
      </c>
      <c r="AC4996" s="134"/>
      <c r="AD4996" s="194">
        <f t="shared" si="324"/>
        <v>0</v>
      </c>
      <c r="AE4996" s="124" t="str">
        <f t="shared" si="323"/>
        <v/>
      </c>
      <c r="AF4996" s="195" t="str">
        <f t="shared" si="325"/>
        <v/>
      </c>
      <c r="AG4996" s="194" t="str">
        <f t="shared" si="326"/>
        <v/>
      </c>
      <c r="AH4996" s="194">
        <f>IF(AG4996="",0,IF(ISERROR(VLOOKUP(AG4996,AG$7:AG4995,1,FALSE)),1,0))</f>
        <v>0</v>
      </c>
      <c r="AI4996" s="194"/>
    </row>
    <row r="4997" spans="1:35" ht="16.5" customHeight="1">
      <c r="A4997" s="1"/>
      <c r="B4997" s="1"/>
      <c r="C4997" s="1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1"/>
      <c r="T4997" s="1"/>
      <c r="U4997" s="175">
        <f>IF(AND($X$5012&lt;&gt;" ",$X$5012&lt;&gt;0),IF(X4997=$X$5012,1+COUNTIF(U$7:U4996,"&gt;0"),0),0)</f>
        <v>0</v>
      </c>
      <c r="V4997" s="178" t="s">
        <v>5186</v>
      </c>
      <c r="W4997" s="130"/>
      <c r="X4997" s="131"/>
      <c r="Y4997" s="131"/>
      <c r="Z4997" s="206"/>
      <c r="AA4997" s="134"/>
      <c r="AB4997" s="174">
        <f>IF(AC4997="totale",SUMIF(AA$7:AA4997,"somma",Z$7:Z4997)-SUMIF(AC$7:AC4996,"totale",AB$7:AB4996),0)</f>
        <v>0</v>
      </c>
      <c r="AC4997" s="134"/>
      <c r="AD4997" s="194">
        <f t="shared" si="324"/>
        <v>0</v>
      </c>
      <c r="AE4997" s="124" t="str">
        <f t="shared" si="323"/>
        <v/>
      </c>
      <c r="AF4997" s="195" t="str">
        <f t="shared" si="325"/>
        <v/>
      </c>
      <c r="AG4997" s="194" t="str">
        <f t="shared" si="326"/>
        <v/>
      </c>
      <c r="AH4997" s="194">
        <f>IF(AG4997="",0,IF(ISERROR(VLOOKUP(AG4997,AG$7:AG4996,1,FALSE)),1,0))</f>
        <v>0</v>
      </c>
      <c r="AI4997" s="194"/>
    </row>
    <row r="4998" spans="1:35" ht="16.5" customHeight="1">
      <c r="A4998" s="1"/>
      <c r="B4998" s="1"/>
      <c r="C4998" s="1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1"/>
      <c r="T4998" s="1"/>
      <c r="U4998" s="175">
        <f>IF(AND($X$5012&lt;&gt;" ",$X$5012&lt;&gt;0),IF(X4998=$X$5012,1+COUNTIF(U$7:U4997,"&gt;0"),0),0)</f>
        <v>0</v>
      </c>
      <c r="V4998" s="178" t="s">
        <v>5187</v>
      </c>
      <c r="W4998" s="130"/>
      <c r="X4998" s="131"/>
      <c r="Y4998" s="131"/>
      <c r="Z4998" s="206"/>
      <c r="AA4998" s="134"/>
      <c r="AB4998" s="174">
        <f>IF(AC4998="totale",SUMIF(AA$7:AA4998,"somma",Z$7:Z4998)-SUMIF(AC$7:AC4997,"totale",AB$7:AB4997),0)</f>
        <v>0</v>
      </c>
      <c r="AC4998" s="134"/>
      <c r="AD4998" s="194">
        <f t="shared" si="324"/>
        <v>0</v>
      </c>
      <c r="AE4998" s="124" t="str">
        <f t="shared" ref="AE4998:AE5006" si="327">IF(W4998&gt;0,CONCATENATE(MONTH(W4998)&amp;X4998),"")</f>
        <v/>
      </c>
      <c r="AF4998" s="195" t="str">
        <f t="shared" si="325"/>
        <v/>
      </c>
      <c r="AG4998" s="194" t="str">
        <f t="shared" si="326"/>
        <v/>
      </c>
      <c r="AH4998" s="194">
        <f>IF(AG4998="",0,IF(ISERROR(VLOOKUP(AG4998,AG$7:AG4997,1,FALSE)),1,0))</f>
        <v>0</v>
      </c>
      <c r="AI4998" s="194"/>
    </row>
    <row r="4999" spans="1:35" ht="16.5" customHeight="1">
      <c r="A4999" s="1"/>
      <c r="B4999" s="1"/>
      <c r="C4999" s="1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1"/>
      <c r="T4999" s="1"/>
      <c r="U4999" s="175">
        <f>IF(AND($X$5012&lt;&gt;" ",$X$5012&lt;&gt;0),IF(X4999=$X$5012,1+COUNTIF(U$7:U4998,"&gt;0"),0),0)</f>
        <v>0</v>
      </c>
      <c r="V4999" s="178" t="s">
        <v>5188</v>
      </c>
      <c r="W4999" s="130"/>
      <c r="X4999" s="131"/>
      <c r="Y4999" s="131"/>
      <c r="Z4999" s="206"/>
      <c r="AA4999" s="134"/>
      <c r="AB4999" s="174">
        <f>IF(AC4999="totale",SUMIF(AA$7:AA4999,"somma",Z$7:Z4999)-SUMIF(AC$7:AC4998,"totale",AB$7:AB4998),0)</f>
        <v>0</v>
      </c>
      <c r="AC4999" s="134"/>
      <c r="AD4999" s="194">
        <f t="shared" si="324"/>
        <v>0</v>
      </c>
      <c r="AE4999" s="124" t="str">
        <f t="shared" si="327"/>
        <v/>
      </c>
      <c r="AF4999" s="195" t="str">
        <f t="shared" si="325"/>
        <v/>
      </c>
      <c r="AG4999" s="194" t="str">
        <f t="shared" si="326"/>
        <v/>
      </c>
      <c r="AH4999" s="194">
        <f>IF(AG4999="",0,IF(ISERROR(VLOOKUP(AG4999,AG$7:AG4998,1,FALSE)),1,0))</f>
        <v>0</v>
      </c>
      <c r="AI4999" s="194"/>
    </row>
    <row r="5000" spans="1:35" ht="16.5" customHeight="1">
      <c r="A5000" s="1"/>
      <c r="B5000" s="1"/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1"/>
      <c r="T5000" s="1"/>
      <c r="U5000" s="175">
        <f>IF(AND($X$5012&lt;&gt;" ",$X$5012&lt;&gt;0),IF(X5000=$X$5012,1+COUNTIF(U$7:U4999,"&gt;0"),0),0)</f>
        <v>0</v>
      </c>
      <c r="V5000" s="178" t="s">
        <v>5189</v>
      </c>
      <c r="W5000" s="130"/>
      <c r="X5000" s="131"/>
      <c r="Y5000" s="131"/>
      <c r="Z5000" s="206"/>
      <c r="AA5000" s="134"/>
      <c r="AB5000" s="174">
        <f>IF(AC5000="totale",SUMIF(AA$7:AA5000,"somma",Z$7:Z5000)-SUMIF(AC$7:AC4999,"totale",AB$7:AB4999),0)</f>
        <v>0</v>
      </c>
      <c r="AC5000" s="134"/>
      <c r="AD5000" s="194">
        <f t="shared" ref="AD5000:AD5006" si="328">IF(ISBLANK(X5000),0,VLOOKUP(X5000,$B$8:$E$57,1,FALSE))</f>
        <v>0</v>
      </c>
      <c r="AE5000" s="124" t="str">
        <f t="shared" si="327"/>
        <v/>
      </c>
      <c r="AF5000" s="195" t="str">
        <f t="shared" ref="AF5000:AF5006" si="329">IF(OR(AND(Z5000&lt;&gt;0,ISBLANK(X5000)),ISERROR(AD5000)),"ERR","")</f>
        <v/>
      </c>
      <c r="AG5000" s="194" t="str">
        <f t="shared" si="326"/>
        <v/>
      </c>
      <c r="AH5000" s="194">
        <f>IF(AG5000="",0,IF(ISERROR(VLOOKUP(AG5000,AG$7:AG4999,1,FALSE)),1,0))</f>
        <v>0</v>
      </c>
      <c r="AI5000" s="194"/>
    </row>
    <row r="5001" spans="1:35" ht="16.5" customHeight="1">
      <c r="A5001" s="1"/>
      <c r="B5001" s="1"/>
      <c r="C5001" s="1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1"/>
      <c r="T5001" s="1"/>
      <c r="U5001" s="175">
        <f>IF(AND($X$5012&lt;&gt;" ",$X$5012&lt;&gt;0),IF(X5001=$X$5012,1+COUNTIF(U$7:U5000,"&gt;0"),0),0)</f>
        <v>0</v>
      </c>
      <c r="V5001" s="178" t="s">
        <v>5190</v>
      </c>
      <c r="W5001" s="130"/>
      <c r="X5001" s="131"/>
      <c r="Y5001" s="131"/>
      <c r="Z5001" s="206"/>
      <c r="AA5001" s="134"/>
      <c r="AB5001" s="174">
        <f>IF(AC5001="totale",SUMIF(AA$7:AA5001,"somma",Z$7:Z5001)-SUMIF(AC$7:AC5000,"totale",AB$7:AB5000),0)</f>
        <v>0</v>
      </c>
      <c r="AC5001" s="134"/>
      <c r="AD5001" s="194">
        <f t="shared" si="328"/>
        <v>0</v>
      </c>
      <c r="AE5001" s="124" t="str">
        <f t="shared" si="327"/>
        <v/>
      </c>
      <c r="AF5001" s="195" t="str">
        <f t="shared" si="329"/>
        <v/>
      </c>
      <c r="AG5001" s="194" t="str">
        <f t="shared" si="326"/>
        <v/>
      </c>
      <c r="AH5001" s="194">
        <f>IF(AG5001="",0,IF(ISERROR(VLOOKUP(AG5001,AG$7:AG5000,1,FALSE)),1,0))</f>
        <v>0</v>
      </c>
      <c r="AI5001" s="194"/>
    </row>
    <row r="5002" spans="1:35" ht="16.5" customHeight="1">
      <c r="A5002" s="1"/>
      <c r="B5002" s="1"/>
      <c r="C5002" s="1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1"/>
      <c r="T5002" s="1"/>
      <c r="U5002" s="175">
        <f>IF(AND($X$5012&lt;&gt;" ",$X$5012&lt;&gt;0),IF(X5002=$X$5012,1+COUNTIF(U$7:U5001,"&gt;0"),0),0)</f>
        <v>0</v>
      </c>
      <c r="V5002" s="178" t="s">
        <v>5191</v>
      </c>
      <c r="W5002" s="130"/>
      <c r="X5002" s="131"/>
      <c r="Y5002" s="131"/>
      <c r="Z5002" s="206"/>
      <c r="AA5002" s="134"/>
      <c r="AB5002" s="174">
        <f>IF(AC5002="totale",SUMIF(AA$7:AA5002,"somma",Z$7:Z5002)-SUMIF(AC$7:AC5001,"totale",AB$7:AB5001),0)</f>
        <v>0</v>
      </c>
      <c r="AC5002" s="134"/>
      <c r="AD5002" s="194">
        <f t="shared" si="328"/>
        <v>0</v>
      </c>
      <c r="AE5002" s="124" t="str">
        <f t="shared" si="327"/>
        <v/>
      </c>
      <c r="AF5002" s="195" t="str">
        <f t="shared" si="329"/>
        <v/>
      </c>
      <c r="AG5002" s="194" t="str">
        <f t="shared" ref="AG5002:AG5006" si="330">IF(W5002&gt;0,CONCATENATE(MONTH(W5002),"-",YEAR(W5002)),"")</f>
        <v/>
      </c>
      <c r="AH5002" s="194">
        <f>IF(AG5002="",0,IF(ISERROR(VLOOKUP(AG5002,AG$7:AG5001,1,FALSE)),1,0))</f>
        <v>0</v>
      </c>
      <c r="AI5002" s="194"/>
    </row>
    <row r="5003" spans="1:35" ht="16.5" customHeight="1">
      <c r="A5003" s="1"/>
      <c r="B5003" s="1"/>
      <c r="C5003" s="1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S5003" s="1"/>
      <c r="T5003" s="1"/>
      <c r="U5003" s="175">
        <f>IF(AND($X$5012&lt;&gt;" ",$X$5012&lt;&gt;0),IF(X5003=$X$5012,1+COUNTIF(U$7:U5002,"&gt;0"),0),0)</f>
        <v>0</v>
      </c>
      <c r="V5003" s="178" t="s">
        <v>5192</v>
      </c>
      <c r="W5003" s="130"/>
      <c r="X5003" s="131"/>
      <c r="Y5003" s="131"/>
      <c r="Z5003" s="206"/>
      <c r="AA5003" s="134"/>
      <c r="AB5003" s="174">
        <f>IF(AC5003="totale",SUMIF(AA$7:AA5003,"somma",Z$7:Z5003)-SUMIF(AC$7:AC5002,"totale",AB$7:AB5002),0)</f>
        <v>0</v>
      </c>
      <c r="AC5003" s="134"/>
      <c r="AD5003" s="194">
        <f t="shared" si="328"/>
        <v>0</v>
      </c>
      <c r="AE5003" s="124" t="str">
        <f t="shared" si="327"/>
        <v/>
      </c>
      <c r="AF5003" s="195" t="str">
        <f t="shared" si="329"/>
        <v/>
      </c>
      <c r="AG5003" s="194" t="str">
        <f t="shared" si="330"/>
        <v/>
      </c>
      <c r="AH5003" s="194">
        <f>IF(AG5003="",0,IF(ISERROR(VLOOKUP(AG5003,AG$7:AG5002,1,FALSE)),1,0))</f>
        <v>0</v>
      </c>
      <c r="AI5003" s="194"/>
    </row>
    <row r="5004" spans="1:35" ht="16.5" customHeight="1">
      <c r="A5004" s="1"/>
      <c r="B5004" s="1"/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75">
        <f>IF(AND($X$5012&lt;&gt;" ",$X$5012&lt;&gt;0),IF(X5004=$X$5012,1+COUNTIF(U$7:U5003,"&gt;0"),0),0)</f>
        <v>0</v>
      </c>
      <c r="V5004" s="178" t="s">
        <v>5193</v>
      </c>
      <c r="W5004" s="130"/>
      <c r="X5004" s="131"/>
      <c r="Y5004" s="131"/>
      <c r="Z5004" s="206"/>
      <c r="AA5004" s="134"/>
      <c r="AB5004" s="174">
        <f>IF(AC5004="totale",SUMIF(AA$7:AA5004,"somma",Z$7:Z5004)-SUMIF(AC$7:AC5003,"totale",AB$7:AB5003),0)</f>
        <v>0</v>
      </c>
      <c r="AC5004" s="134"/>
      <c r="AD5004" s="194">
        <f t="shared" si="328"/>
        <v>0</v>
      </c>
      <c r="AE5004" s="124" t="str">
        <f t="shared" si="327"/>
        <v/>
      </c>
      <c r="AF5004" s="195" t="str">
        <f t="shared" si="329"/>
        <v/>
      </c>
      <c r="AG5004" s="194" t="str">
        <f t="shared" si="330"/>
        <v/>
      </c>
      <c r="AH5004" s="194">
        <f>IF(AG5004="",0,IF(ISERROR(VLOOKUP(AG5004,AG$7:AG5003,1,FALSE)),1,0))</f>
        <v>0</v>
      </c>
      <c r="AI5004" s="194"/>
    </row>
    <row r="5005" spans="1:35" ht="16.5" customHeight="1">
      <c r="A5005" s="1"/>
      <c r="B5005" s="1"/>
      <c r="C5005" s="1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S5005" s="1"/>
      <c r="T5005" s="1"/>
      <c r="U5005" s="175">
        <f>IF(AND($X$5012&lt;&gt;" ",$X$5012&lt;&gt;0),IF(X5005=$X$5012,1+COUNTIF(U$7:U5004,"&gt;0"),0),0)</f>
        <v>0</v>
      </c>
      <c r="V5005" s="178" t="s">
        <v>5194</v>
      </c>
      <c r="W5005" s="130"/>
      <c r="X5005" s="131"/>
      <c r="Y5005" s="131"/>
      <c r="Z5005" s="206"/>
      <c r="AA5005" s="134"/>
      <c r="AB5005" s="174">
        <f>IF(AC5005="totale",SUMIF(AA$7:AA5005,"somma",Z$7:Z5005)-SUMIF(AC$7:AC5004,"totale",AB$7:AB5004),0)</f>
        <v>0</v>
      </c>
      <c r="AC5005" s="134"/>
      <c r="AD5005" s="194">
        <f t="shared" si="328"/>
        <v>0</v>
      </c>
      <c r="AE5005" s="124" t="str">
        <f t="shared" si="327"/>
        <v/>
      </c>
      <c r="AF5005" s="195" t="str">
        <f t="shared" si="329"/>
        <v/>
      </c>
      <c r="AG5005" s="194" t="str">
        <f t="shared" si="330"/>
        <v/>
      </c>
      <c r="AH5005" s="194">
        <f>IF(AG5005="",0,IF(ISERROR(VLOOKUP(AG5005,AG$7:AG5004,1,FALSE)),1,0))</f>
        <v>0</v>
      </c>
      <c r="AI5005" s="194"/>
    </row>
    <row r="5006" spans="1:35" ht="16.5" customHeight="1">
      <c r="A5006" s="1"/>
      <c r="B5006" s="1"/>
      <c r="C5006" s="1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75">
        <f>IF(AND($X$5012&lt;&gt;" ",$X$5012&lt;&gt;0),IF(X5006=$X$5012,1+COUNTIF(U$7:U5005,"&gt;0"),0),0)</f>
        <v>0</v>
      </c>
      <c r="V5006" s="178" t="s">
        <v>5195</v>
      </c>
      <c r="W5006" s="130"/>
      <c r="X5006" s="131"/>
      <c r="Y5006" s="131"/>
      <c r="Z5006" s="206"/>
      <c r="AA5006" s="134"/>
      <c r="AB5006" s="174">
        <f>IF(AC5006="totale",SUMIF(AA$7:AA5006,"somma",Z$7:Z5006)-SUMIF(AC$7:AC5005,"totale",AB$7:AB5005),0)</f>
        <v>0</v>
      </c>
      <c r="AC5006" s="134"/>
      <c r="AD5006" s="194">
        <f t="shared" si="328"/>
        <v>0</v>
      </c>
      <c r="AE5006" s="124" t="str">
        <f t="shared" si="327"/>
        <v/>
      </c>
      <c r="AF5006" s="195" t="str">
        <f t="shared" si="329"/>
        <v/>
      </c>
      <c r="AG5006" s="194" t="str">
        <f t="shared" si="330"/>
        <v/>
      </c>
      <c r="AH5006" s="194">
        <f>IF(AG5006="",0,IF(ISERROR(VLOOKUP(AG5006,AG$7:AG5005,1,FALSE)),1,0))</f>
        <v>0</v>
      </c>
      <c r="AI5006" s="194"/>
    </row>
    <row r="5007" spans="1:35" ht="3" customHeight="1">
      <c r="A5007" s="1"/>
      <c r="B5007" s="1"/>
      <c r="C5007" s="1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49"/>
      <c r="W5007" s="50"/>
      <c r="X5007" s="51"/>
      <c r="Y5007" s="51"/>
      <c r="Z5007" s="207"/>
      <c r="AA5007" s="47"/>
      <c r="AB5007" s="132"/>
      <c r="AC5007" s="47"/>
      <c r="AD5007" s="69"/>
      <c r="AE5007" s="127"/>
      <c r="AF5007" s="69"/>
      <c r="AG5007" s="222"/>
      <c r="AH5007" s="222"/>
      <c r="AI5007" s="222"/>
    </row>
    <row r="5008" spans="1:35" ht="4.5" customHeight="1">
      <c r="A5008" s="1"/>
      <c r="B5008" s="1"/>
      <c r="C5008" s="1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  <c r="Q5008" s="1"/>
      <c r="R5008" s="1"/>
      <c r="S5008" s="1"/>
      <c r="T5008" s="1"/>
      <c r="U5008" s="1"/>
      <c r="V5008" s="3"/>
      <c r="W5008" s="3"/>
      <c r="X5008" s="3"/>
      <c r="Y5008" s="3"/>
      <c r="Z5008" s="3"/>
      <c r="AA5008" s="3"/>
      <c r="AB5008" s="3"/>
      <c r="AC5008" s="3"/>
      <c r="AD5008" s="69"/>
      <c r="AE5008" s="126"/>
      <c r="AF5008" s="69"/>
      <c r="AG5008" s="222"/>
      <c r="AH5008" s="222"/>
      <c r="AI5008" s="222"/>
    </row>
    <row r="5009" spans="1:35" ht="16.5" customHeight="1">
      <c r="A5009" s="1"/>
      <c r="B5009" s="1"/>
      <c r="C5009" s="1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R5009" s="1"/>
      <c r="S5009" s="1"/>
      <c r="T5009" s="1"/>
      <c r="U5009" s="1"/>
      <c r="V5009" s="52"/>
      <c r="W5009" s="209">
        <f>SUBTOTAL(3,W7:W5006)</f>
        <v>15</v>
      </c>
      <c r="X5009" s="153" t="s">
        <v>141</v>
      </c>
      <c r="Y5009" s="155" t="str">
        <f>CONCATENATE("Subtotale ",PROPER(C4))</f>
        <v>Subtotale Lista Della Spesa</v>
      </c>
      <c r="Z5009" s="208">
        <f>SUBTOTAL(9,Z7:Z5006)</f>
        <v>380</v>
      </c>
      <c r="AA5009" s="3"/>
      <c r="AB5009" s="1"/>
      <c r="AC5009" s="3"/>
      <c r="AD5009" s="69"/>
      <c r="AE5009" s="53"/>
      <c r="AF5009" s="69"/>
      <c r="AG5009" s="222"/>
      <c r="AH5009" s="222"/>
      <c r="AI5009" s="222"/>
    </row>
    <row r="5010" spans="1:35" ht="16.5" customHeight="1">
      <c r="A5010" s="1"/>
      <c r="B5010" s="1"/>
      <c r="C5010" s="1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3"/>
      <c r="AB5010" s="1"/>
      <c r="AC5010" s="3"/>
      <c r="AD5010" s="69"/>
      <c r="AE5010" s="69"/>
      <c r="AF5010" s="281"/>
      <c r="AG5010" s="222"/>
      <c r="AH5010" s="222"/>
      <c r="AI5010" s="222"/>
    </row>
    <row r="5011" spans="1:35" ht="16.5" hidden="1" customHeight="1">
      <c r="A5011" s="1"/>
      <c r="B5011" s="1"/>
      <c r="C5011" s="1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3"/>
      <c r="AB5011" s="1"/>
      <c r="AC5011" s="3"/>
      <c r="AD5011" s="69"/>
      <c r="AE5011" s="69"/>
      <c r="AF5011" s="69"/>
      <c r="AG5011" s="222"/>
      <c r="AH5011" s="222"/>
      <c r="AI5011" s="222"/>
    </row>
    <row r="5012" spans="1:35" ht="16.5" hidden="1" customHeight="1">
      <c r="A5012" s="1"/>
      <c r="B5012" s="1"/>
      <c r="C5012" s="89" t="s">
        <v>38</v>
      </c>
      <c r="D5012" s="1"/>
      <c r="E5012" s="90">
        <f>$B$65*$E61</f>
        <v>76</v>
      </c>
      <c r="F5012" s="91">
        <f t="shared" ref="F5012:Q5016" si="331">IF(F$4-$B$65&gt;0,IF(F$4-$B$65&gt;$E5012,$E5012,F$4-$B$65),0)</f>
        <v>23.333333333333329</v>
      </c>
      <c r="G5012" s="92">
        <f t="shared" si="331"/>
        <v>0</v>
      </c>
      <c r="H5012" s="92">
        <f t="shared" si="331"/>
        <v>3.3333333333333286</v>
      </c>
      <c r="I5012" s="92">
        <f t="shared" si="331"/>
        <v>0</v>
      </c>
      <c r="J5012" s="92">
        <f t="shared" si="331"/>
        <v>0</v>
      </c>
      <c r="K5012" s="92">
        <f t="shared" si="331"/>
        <v>0</v>
      </c>
      <c r="L5012" s="92">
        <f t="shared" si="331"/>
        <v>0</v>
      </c>
      <c r="M5012" s="92">
        <f t="shared" si="331"/>
        <v>0</v>
      </c>
      <c r="N5012" s="92">
        <f t="shared" si="331"/>
        <v>0</v>
      </c>
      <c r="O5012" s="92">
        <f t="shared" si="331"/>
        <v>0</v>
      </c>
      <c r="P5012" s="92">
        <f t="shared" si="331"/>
        <v>0</v>
      </c>
      <c r="Q5012" s="93">
        <f t="shared" si="331"/>
        <v>0</v>
      </c>
      <c r="R5012" s="1"/>
      <c r="S5012" s="1"/>
      <c r="T5012" s="1"/>
      <c r="U5012" s="176">
        <f>COUNTIF(U7:U5006,"&gt;0")</f>
        <v>0</v>
      </c>
      <c r="V5012" s="1"/>
      <c r="W5012" s="1"/>
      <c r="X5012" s="169">
        <f>'Estratto Conto'!$E$2</f>
        <v>0</v>
      </c>
      <c r="Y5012" s="1"/>
      <c r="Z5012" s="1"/>
      <c r="AA5012" s="133" t="s">
        <v>42</v>
      </c>
      <c r="AB5012" s="1"/>
      <c r="AC5012" s="57"/>
      <c r="AD5012" s="69"/>
      <c r="AE5012" s="128"/>
      <c r="AF5012" s="69"/>
      <c r="AG5012" s="222"/>
      <c r="AH5012" s="222"/>
      <c r="AI5012" s="222"/>
    </row>
    <row r="5013" spans="1:35" ht="16.5" hidden="1" customHeight="1">
      <c r="A5013" s="1"/>
      <c r="B5013" s="1"/>
      <c r="C5013" s="94"/>
      <c r="D5013" s="94"/>
      <c r="E5013" s="95">
        <f>$B$65*$E62</f>
        <v>57</v>
      </c>
      <c r="F5013" s="96">
        <f t="shared" si="331"/>
        <v>23.333333333333329</v>
      </c>
      <c r="G5013" s="97">
        <f t="shared" si="331"/>
        <v>0</v>
      </c>
      <c r="H5013" s="97">
        <f t="shared" si="331"/>
        <v>3.3333333333333286</v>
      </c>
      <c r="I5013" s="97">
        <f t="shared" si="331"/>
        <v>0</v>
      </c>
      <c r="J5013" s="97">
        <f t="shared" si="331"/>
        <v>0</v>
      </c>
      <c r="K5013" s="97">
        <f t="shared" si="331"/>
        <v>0</v>
      </c>
      <c r="L5013" s="97">
        <f t="shared" si="331"/>
        <v>0</v>
      </c>
      <c r="M5013" s="97">
        <f t="shared" si="331"/>
        <v>0</v>
      </c>
      <c r="N5013" s="97">
        <f t="shared" si="331"/>
        <v>0</v>
      </c>
      <c r="O5013" s="97">
        <f t="shared" si="331"/>
        <v>0</v>
      </c>
      <c r="P5013" s="97">
        <f t="shared" si="331"/>
        <v>0</v>
      </c>
      <c r="Q5013" s="98">
        <f t="shared" si="331"/>
        <v>0</v>
      </c>
      <c r="R5013" s="1"/>
      <c r="S5013" s="1"/>
      <c r="T5013" s="1"/>
      <c r="U5013" s="1"/>
      <c r="V5013" s="1"/>
      <c r="W5013" s="222"/>
      <c r="X5013" s="1"/>
      <c r="Y5013" s="1"/>
      <c r="Z5013" s="1"/>
      <c r="AA5013" s="1"/>
      <c r="AB5013" s="1"/>
      <c r="AC5013" s="57"/>
      <c r="AD5013" s="69"/>
      <c r="AE5013" s="128"/>
      <c r="AF5013" s="69"/>
      <c r="AG5013" s="222"/>
      <c r="AH5013" s="222"/>
      <c r="AI5013" s="222"/>
    </row>
    <row r="5014" spans="1:35" ht="16.5" hidden="1" customHeight="1">
      <c r="A5014" s="1"/>
      <c r="B5014" s="286" t="s">
        <v>5214</v>
      </c>
      <c r="C5014" s="343"/>
      <c r="D5014" s="99"/>
      <c r="E5014" s="95">
        <f>$B$65*$E63</f>
        <v>38</v>
      </c>
      <c r="F5014" s="96">
        <f t="shared" si="331"/>
        <v>23.333333333333329</v>
      </c>
      <c r="G5014" s="97">
        <f t="shared" si="331"/>
        <v>0</v>
      </c>
      <c r="H5014" s="97">
        <f t="shared" si="331"/>
        <v>3.3333333333333286</v>
      </c>
      <c r="I5014" s="97">
        <f t="shared" si="331"/>
        <v>0</v>
      </c>
      <c r="J5014" s="97">
        <f t="shared" si="331"/>
        <v>0</v>
      </c>
      <c r="K5014" s="97">
        <f t="shared" si="331"/>
        <v>0</v>
      </c>
      <c r="L5014" s="97">
        <f t="shared" si="331"/>
        <v>0</v>
      </c>
      <c r="M5014" s="97">
        <f t="shared" si="331"/>
        <v>0</v>
      </c>
      <c r="N5014" s="97">
        <f t="shared" si="331"/>
        <v>0</v>
      </c>
      <c r="O5014" s="97">
        <f t="shared" si="331"/>
        <v>0</v>
      </c>
      <c r="P5014" s="97">
        <f t="shared" si="331"/>
        <v>0</v>
      </c>
      <c r="Q5014" s="98">
        <f t="shared" si="331"/>
        <v>0</v>
      </c>
      <c r="R5014" s="1"/>
      <c r="S5014" s="1"/>
      <c r="T5014" s="1"/>
      <c r="U5014" s="1"/>
      <c r="V5014" s="1"/>
      <c r="W5014" s="222"/>
      <c r="X5014" s="1"/>
      <c r="Y5014" s="1"/>
      <c r="Z5014" s="1"/>
      <c r="AA5014" s="133" t="s">
        <v>43</v>
      </c>
      <c r="AB5014" s="1"/>
      <c r="AC5014" s="3"/>
      <c r="AD5014" s="69"/>
      <c r="AE5014" s="128"/>
      <c r="AF5014" s="69"/>
      <c r="AG5014" s="222"/>
      <c r="AH5014" s="222"/>
      <c r="AI5014" s="222"/>
    </row>
    <row r="5015" spans="1:35" ht="16.5" hidden="1" customHeight="1">
      <c r="A5015" s="1"/>
      <c r="B5015" s="100"/>
      <c r="C5015" s="221">
        <f>SUM(AH7:AH5006)</f>
        <v>3</v>
      </c>
      <c r="D5015" s="1"/>
      <c r="E5015" s="95">
        <f>$B$65*$E64</f>
        <v>19</v>
      </c>
      <c r="F5015" s="96">
        <f t="shared" si="331"/>
        <v>19</v>
      </c>
      <c r="G5015" s="97">
        <f t="shared" si="331"/>
        <v>0</v>
      </c>
      <c r="H5015" s="97">
        <f t="shared" si="331"/>
        <v>3.3333333333333286</v>
      </c>
      <c r="I5015" s="97">
        <f t="shared" si="331"/>
        <v>0</v>
      </c>
      <c r="J5015" s="97">
        <f t="shared" si="331"/>
        <v>0</v>
      </c>
      <c r="K5015" s="97">
        <f t="shared" si="331"/>
        <v>0</v>
      </c>
      <c r="L5015" s="97">
        <f t="shared" si="331"/>
        <v>0</v>
      </c>
      <c r="M5015" s="97">
        <f t="shared" si="331"/>
        <v>0</v>
      </c>
      <c r="N5015" s="97">
        <f t="shared" si="331"/>
        <v>0</v>
      </c>
      <c r="O5015" s="97">
        <f t="shared" si="331"/>
        <v>0</v>
      </c>
      <c r="P5015" s="97">
        <f t="shared" si="331"/>
        <v>0</v>
      </c>
      <c r="Q5015" s="98">
        <f t="shared" si="331"/>
        <v>0</v>
      </c>
      <c r="R5015" s="1"/>
      <c r="S5015" s="1"/>
      <c r="T5015" s="1"/>
      <c r="U5015" s="1"/>
      <c r="V5015" s="1"/>
      <c r="W5015" s="222"/>
      <c r="X5015" s="1"/>
      <c r="Y5015" s="1"/>
      <c r="Z5015" s="1"/>
      <c r="AA5015" s="3"/>
      <c r="AB5015" s="1"/>
      <c r="AC5015" s="3"/>
      <c r="AD5015" s="69"/>
      <c r="AE5015" s="128"/>
      <c r="AF5015" s="69"/>
      <c r="AG5015" s="222"/>
      <c r="AH5015" s="222"/>
      <c r="AI5015" s="222"/>
    </row>
    <row r="5016" spans="1:35" ht="16.5" hidden="1" customHeight="1">
      <c r="A5016" s="1"/>
      <c r="B5016" s="102"/>
      <c r="C5016" s="223" t="s">
        <v>5215</v>
      </c>
      <c r="D5016" s="1"/>
      <c r="E5016" s="103">
        <f>$B$65*$E65</f>
        <v>6.3333333333333339</v>
      </c>
      <c r="F5016" s="104">
        <f t="shared" si="331"/>
        <v>6.3333333333333339</v>
      </c>
      <c r="G5016" s="105">
        <f t="shared" si="331"/>
        <v>0</v>
      </c>
      <c r="H5016" s="105">
        <f t="shared" si="331"/>
        <v>3.3333333333333286</v>
      </c>
      <c r="I5016" s="105">
        <f t="shared" si="331"/>
        <v>0</v>
      </c>
      <c r="J5016" s="105">
        <f t="shared" si="331"/>
        <v>0</v>
      </c>
      <c r="K5016" s="105">
        <f t="shared" si="331"/>
        <v>0</v>
      </c>
      <c r="L5016" s="105">
        <f t="shared" si="331"/>
        <v>0</v>
      </c>
      <c r="M5016" s="105">
        <f t="shared" si="331"/>
        <v>0</v>
      </c>
      <c r="N5016" s="105">
        <f t="shared" si="331"/>
        <v>0</v>
      </c>
      <c r="O5016" s="105">
        <f t="shared" si="331"/>
        <v>0</v>
      </c>
      <c r="P5016" s="105">
        <f t="shared" si="331"/>
        <v>0</v>
      </c>
      <c r="Q5016" s="106">
        <f t="shared" si="331"/>
        <v>0</v>
      </c>
      <c r="R5016" s="1"/>
      <c r="S5016" s="1"/>
      <c r="T5016" s="1"/>
      <c r="U5016" s="1"/>
      <c r="V5016" s="1"/>
      <c r="W5016" s="222"/>
      <c r="X5016" s="1"/>
      <c r="Y5016" s="1"/>
      <c r="Z5016" s="1"/>
      <c r="AA5016" s="3"/>
      <c r="AB5016" s="1"/>
      <c r="AC5016" s="3"/>
      <c r="AD5016" s="69"/>
      <c r="AE5016" s="128"/>
      <c r="AF5016" s="69"/>
      <c r="AG5016" s="222"/>
      <c r="AH5016" s="222"/>
      <c r="AI5016" s="222"/>
    </row>
    <row r="5017" spans="1:35" ht="16.5" hidden="1" customHeight="1">
      <c r="A5017" s="1"/>
      <c r="B5017" s="1"/>
      <c r="C5017" s="1"/>
      <c r="D5017" s="1"/>
      <c r="E5017" s="68" t="s">
        <v>37</v>
      </c>
      <c r="F5017" s="107">
        <f t="shared" ref="F5017:Q5017" si="332">F$4-$B$65</f>
        <v>23.333333333333329</v>
      </c>
      <c r="G5017" s="108">
        <f t="shared" si="332"/>
        <v>-26.666666666666671</v>
      </c>
      <c r="H5017" s="108">
        <f t="shared" si="332"/>
        <v>3.3333333333333286</v>
      </c>
      <c r="I5017" s="108">
        <f t="shared" si="332"/>
        <v>-126.66666666666667</v>
      </c>
      <c r="J5017" s="108">
        <f t="shared" si="332"/>
        <v>-126.66666666666667</v>
      </c>
      <c r="K5017" s="108">
        <f t="shared" si="332"/>
        <v>-126.66666666666667</v>
      </c>
      <c r="L5017" s="108">
        <f t="shared" si="332"/>
        <v>-126.66666666666667</v>
      </c>
      <c r="M5017" s="108">
        <f t="shared" si="332"/>
        <v>-126.66666666666667</v>
      </c>
      <c r="N5017" s="108">
        <f t="shared" si="332"/>
        <v>-126.66666666666667</v>
      </c>
      <c r="O5017" s="108">
        <f t="shared" si="332"/>
        <v>-126.66666666666667</v>
      </c>
      <c r="P5017" s="108">
        <f t="shared" si="332"/>
        <v>-126.66666666666667</v>
      </c>
      <c r="Q5017" s="109">
        <f t="shared" si="332"/>
        <v>-126.66666666666667</v>
      </c>
      <c r="R5017" s="1"/>
      <c r="S5017" s="1"/>
      <c r="T5017" s="1"/>
      <c r="U5017" s="1"/>
      <c r="V5017" s="1"/>
      <c r="W5017" s="222"/>
      <c r="X5017" s="1"/>
      <c r="Y5017" s="1"/>
      <c r="Z5017" s="1"/>
      <c r="AA5017" s="3"/>
      <c r="AB5017" s="1"/>
      <c r="AC5017" s="3"/>
      <c r="AD5017" s="69"/>
      <c r="AE5017" s="128"/>
      <c r="AF5017" s="69"/>
      <c r="AG5017" s="222"/>
      <c r="AH5017" s="222"/>
      <c r="AI5017" s="222"/>
    </row>
    <row r="5018" spans="1:35" ht="16.5" hidden="1" customHeight="1">
      <c r="A5018" s="1"/>
      <c r="B5018" s="1"/>
      <c r="C5018" s="1"/>
      <c r="D5018" s="1"/>
      <c r="E5018" s="110">
        <f>E5016*-1</f>
        <v>-6.3333333333333339</v>
      </c>
      <c r="F5018" s="91">
        <f>IF(F4=0,0,IF(F$4-$B$65&lt;0,IF(F$4-$B$65&lt;$E5018,$E5018,F$4-$B$65),0))</f>
        <v>0</v>
      </c>
      <c r="G5018" s="92">
        <f t="shared" ref="G5018:Q5018" si="333">IF(G4=0,0,IF(G$4-$B$65&lt;0,IF(G$4-$B$65&lt;$E5018,$E5018,G$4-$B$65),0))</f>
        <v>-6.3333333333333339</v>
      </c>
      <c r="H5018" s="92">
        <f t="shared" si="333"/>
        <v>0</v>
      </c>
      <c r="I5018" s="92">
        <f t="shared" si="333"/>
        <v>0</v>
      </c>
      <c r="J5018" s="92">
        <f t="shared" si="333"/>
        <v>0</v>
      </c>
      <c r="K5018" s="92">
        <f t="shared" si="333"/>
        <v>0</v>
      </c>
      <c r="L5018" s="92">
        <f t="shared" si="333"/>
        <v>0</v>
      </c>
      <c r="M5018" s="92">
        <f t="shared" si="333"/>
        <v>0</v>
      </c>
      <c r="N5018" s="92">
        <f t="shared" si="333"/>
        <v>0</v>
      </c>
      <c r="O5018" s="92">
        <f t="shared" si="333"/>
        <v>0</v>
      </c>
      <c r="P5018" s="92">
        <f t="shared" si="333"/>
        <v>0</v>
      </c>
      <c r="Q5018" s="93">
        <f t="shared" si="333"/>
        <v>0</v>
      </c>
      <c r="R5018" s="1"/>
      <c r="S5018" s="1"/>
      <c r="T5018" s="1"/>
      <c r="U5018" s="1"/>
      <c r="V5018" s="1"/>
      <c r="W5018" s="222"/>
      <c r="X5018" s="1"/>
      <c r="Y5018" s="1"/>
      <c r="Z5018" s="1"/>
      <c r="AA5018" s="3"/>
      <c r="AB5018" s="1"/>
      <c r="AC5018" s="3"/>
      <c r="AD5018" s="69"/>
      <c r="AE5018" s="128"/>
      <c r="AF5018" s="69"/>
      <c r="AG5018" s="222"/>
      <c r="AH5018" s="222"/>
      <c r="AI5018" s="222"/>
    </row>
    <row r="5019" spans="1:35" ht="16.5" hidden="1" customHeight="1">
      <c r="A5019" s="1"/>
      <c r="B5019" s="1"/>
      <c r="C5019" s="1"/>
      <c r="D5019" s="1"/>
      <c r="E5019" s="111">
        <f>E5015*-1</f>
        <v>-19</v>
      </c>
      <c r="F5019" s="96">
        <f>IF(F4=0,0,IF(F$4-$B$65&lt;0,IF(F$4-$B$65&lt;$E5019,$E5019,F$4-$B$65),0))</f>
        <v>0</v>
      </c>
      <c r="G5019" s="97">
        <f t="shared" ref="G5019:Q5019" si="334">IF(G4=0,0,IF(G$4-$B$65&lt;0,IF(G$4-$B$65&lt;$E5019,$E5019,G$4-$B$65),0))</f>
        <v>-19</v>
      </c>
      <c r="H5019" s="97">
        <f t="shared" si="334"/>
        <v>0</v>
      </c>
      <c r="I5019" s="97">
        <f t="shared" si="334"/>
        <v>0</v>
      </c>
      <c r="J5019" s="97">
        <f t="shared" si="334"/>
        <v>0</v>
      </c>
      <c r="K5019" s="97">
        <f t="shared" si="334"/>
        <v>0</v>
      </c>
      <c r="L5019" s="97">
        <f t="shared" si="334"/>
        <v>0</v>
      </c>
      <c r="M5019" s="97">
        <f t="shared" si="334"/>
        <v>0</v>
      </c>
      <c r="N5019" s="97">
        <f t="shared" si="334"/>
        <v>0</v>
      </c>
      <c r="O5019" s="97">
        <f t="shared" si="334"/>
        <v>0</v>
      </c>
      <c r="P5019" s="97">
        <f t="shared" si="334"/>
        <v>0</v>
      </c>
      <c r="Q5019" s="98">
        <f t="shared" si="334"/>
        <v>0</v>
      </c>
      <c r="R5019" s="1"/>
      <c r="S5019" s="1"/>
      <c r="T5019" s="1"/>
      <c r="U5019" s="1"/>
      <c r="V5019" s="1"/>
      <c r="W5019" s="222"/>
      <c r="X5019" s="1"/>
      <c r="Y5019" s="1"/>
      <c r="Z5019" s="1"/>
      <c r="AA5019" s="3"/>
      <c r="AB5019" s="1"/>
      <c r="AC5019" s="3"/>
      <c r="AD5019" s="69"/>
      <c r="AE5019" s="128"/>
      <c r="AF5019" s="69"/>
      <c r="AG5019" s="222"/>
      <c r="AH5019" s="222"/>
      <c r="AI5019" s="222"/>
    </row>
    <row r="5020" spans="1:35" ht="16.5" hidden="1" customHeight="1">
      <c r="A5020" s="1"/>
      <c r="B5020" s="1"/>
      <c r="C5020" s="1"/>
      <c r="D5020" s="1"/>
      <c r="E5020" s="111">
        <f>E5014*-1</f>
        <v>-38</v>
      </c>
      <c r="F5020" s="96">
        <f>IF(F4=0,0,IF(F$4-$B$65&lt;0,IF(F$4-$B$65&lt;$E5020,$E5020,F$4-$B$65),0))</f>
        <v>0</v>
      </c>
      <c r="G5020" s="97">
        <f t="shared" ref="G5020:Q5020" si="335">IF(G4=0,0,IF(G$4-$B$65&lt;0,IF(G$4-$B$65&lt;$E5020,$E5020,G$4-$B$65),0))</f>
        <v>-26.666666666666671</v>
      </c>
      <c r="H5020" s="97">
        <f t="shared" si="335"/>
        <v>0</v>
      </c>
      <c r="I5020" s="97">
        <f t="shared" si="335"/>
        <v>0</v>
      </c>
      <c r="J5020" s="97">
        <f t="shared" si="335"/>
        <v>0</v>
      </c>
      <c r="K5020" s="97">
        <f t="shared" si="335"/>
        <v>0</v>
      </c>
      <c r="L5020" s="97">
        <f t="shared" si="335"/>
        <v>0</v>
      </c>
      <c r="M5020" s="97">
        <f t="shared" si="335"/>
        <v>0</v>
      </c>
      <c r="N5020" s="97">
        <f t="shared" si="335"/>
        <v>0</v>
      </c>
      <c r="O5020" s="97">
        <f t="shared" si="335"/>
        <v>0</v>
      </c>
      <c r="P5020" s="97">
        <f t="shared" si="335"/>
        <v>0</v>
      </c>
      <c r="Q5020" s="98">
        <f t="shared" si="335"/>
        <v>0</v>
      </c>
      <c r="R5020" s="1"/>
      <c r="S5020" s="1"/>
      <c r="T5020" s="1"/>
      <c r="U5020" s="1"/>
      <c r="V5020" s="1"/>
      <c r="W5020" s="222"/>
      <c r="X5020" s="1"/>
      <c r="Y5020" s="1"/>
      <c r="Z5020" s="1"/>
      <c r="AA5020" s="3"/>
      <c r="AB5020" s="1"/>
      <c r="AC5020" s="3"/>
      <c r="AD5020" s="69"/>
      <c r="AE5020" s="128"/>
      <c r="AF5020" s="69"/>
      <c r="AG5020" s="222"/>
      <c r="AH5020" s="222"/>
      <c r="AI5020" s="222"/>
    </row>
    <row r="5021" spans="1:35" ht="16.5" hidden="1" customHeight="1">
      <c r="A5021" s="1"/>
      <c r="B5021" s="1"/>
      <c r="C5021" s="1"/>
      <c r="D5021" s="1"/>
      <c r="E5021" s="111">
        <f>E5013*-1</f>
        <v>-57</v>
      </c>
      <c r="F5021" s="96">
        <f>IF(F4=0,0,IF(F$4-$B$65&lt;0,IF(F$4-$B$65&lt;$E5021,$E5021,F$4-$B$65),0))</f>
        <v>0</v>
      </c>
      <c r="G5021" s="97">
        <f t="shared" ref="G5021:Q5021" si="336">IF(G4=0,0,IF(G$4-$B$65&lt;0,IF(G$4-$B$65&lt;$E5021,$E5021,G$4-$B$65),0))</f>
        <v>-26.666666666666671</v>
      </c>
      <c r="H5021" s="97">
        <f t="shared" si="336"/>
        <v>0</v>
      </c>
      <c r="I5021" s="97">
        <f t="shared" si="336"/>
        <v>0</v>
      </c>
      <c r="J5021" s="97">
        <f t="shared" si="336"/>
        <v>0</v>
      </c>
      <c r="K5021" s="97">
        <f t="shared" si="336"/>
        <v>0</v>
      </c>
      <c r="L5021" s="97">
        <f t="shared" si="336"/>
        <v>0</v>
      </c>
      <c r="M5021" s="97">
        <f t="shared" si="336"/>
        <v>0</v>
      </c>
      <c r="N5021" s="97">
        <f t="shared" si="336"/>
        <v>0</v>
      </c>
      <c r="O5021" s="97">
        <f t="shared" si="336"/>
        <v>0</v>
      </c>
      <c r="P5021" s="97">
        <f t="shared" si="336"/>
        <v>0</v>
      </c>
      <c r="Q5021" s="98">
        <f t="shared" si="336"/>
        <v>0</v>
      </c>
      <c r="R5021" s="1"/>
      <c r="S5021" s="1"/>
      <c r="T5021" s="1"/>
      <c r="U5021" s="1"/>
      <c r="V5021" s="1"/>
      <c r="W5021" s="222"/>
      <c r="X5021" s="1"/>
      <c r="Y5021" s="1"/>
      <c r="Z5021" s="1"/>
      <c r="AA5021" s="3"/>
      <c r="AB5021" s="1"/>
      <c r="AC5021" s="3"/>
      <c r="AD5021" s="69"/>
      <c r="AE5021" s="128"/>
      <c r="AF5021" s="69"/>
      <c r="AG5021" s="222"/>
      <c r="AH5021" s="222"/>
      <c r="AI5021" s="222"/>
    </row>
    <row r="5022" spans="1:35" ht="16.5" hidden="1" customHeight="1">
      <c r="A5022" s="1"/>
      <c r="B5022" s="1"/>
      <c r="C5022" s="1"/>
      <c r="D5022" s="1"/>
      <c r="E5022" s="112">
        <f>E5012*-1</f>
        <v>-76</v>
      </c>
      <c r="F5022" s="104">
        <f>IF(F4=0,0,IF(F$4-$B$65&lt;0,IF(F$4-$B$65&lt;$E5022,$E5022,F$4-$B$65),0))</f>
        <v>0</v>
      </c>
      <c r="G5022" s="105">
        <f t="shared" ref="G5022:Q5022" si="337">IF(G4=0,0,IF(G$4-$B$65&lt;0,IF(G$4-$B$65&lt;$E5022,$E5022,G$4-$B$65),0))</f>
        <v>-26.666666666666671</v>
      </c>
      <c r="H5022" s="105">
        <f t="shared" si="337"/>
        <v>0</v>
      </c>
      <c r="I5022" s="105">
        <f t="shared" si="337"/>
        <v>0</v>
      </c>
      <c r="J5022" s="105">
        <f t="shared" si="337"/>
        <v>0</v>
      </c>
      <c r="K5022" s="105">
        <f t="shared" si="337"/>
        <v>0</v>
      </c>
      <c r="L5022" s="105">
        <f t="shared" si="337"/>
        <v>0</v>
      </c>
      <c r="M5022" s="105">
        <f t="shared" si="337"/>
        <v>0</v>
      </c>
      <c r="N5022" s="105">
        <f t="shared" si="337"/>
        <v>0</v>
      </c>
      <c r="O5022" s="105">
        <f t="shared" si="337"/>
        <v>0</v>
      </c>
      <c r="P5022" s="105">
        <f t="shared" si="337"/>
        <v>0</v>
      </c>
      <c r="Q5022" s="106">
        <f t="shared" si="337"/>
        <v>0</v>
      </c>
      <c r="R5022" s="1"/>
      <c r="S5022" s="1"/>
      <c r="T5022" s="1"/>
      <c r="U5022" s="1"/>
      <c r="V5022" s="1"/>
      <c r="W5022" s="222"/>
      <c r="X5022" s="1"/>
      <c r="Y5022" s="1"/>
      <c r="Z5022" s="1"/>
      <c r="AA5022" s="3"/>
      <c r="AB5022" s="1"/>
      <c r="AC5022" s="3"/>
      <c r="AD5022" s="69"/>
      <c r="AE5022" s="128"/>
      <c r="AF5022" s="69"/>
      <c r="AG5022" s="222"/>
      <c r="AH5022" s="222"/>
      <c r="AI5022" s="222"/>
    </row>
    <row r="5023" spans="1:35" ht="16.5" hidden="1" customHeight="1">
      <c r="A5023" s="1"/>
      <c r="B5023" s="1"/>
      <c r="C5023" s="1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222"/>
      <c r="X5023" s="1"/>
      <c r="Y5023" s="1"/>
      <c r="Z5023" s="1"/>
      <c r="AA5023" s="3"/>
      <c r="AB5023" s="1"/>
      <c r="AC5023" s="3"/>
      <c r="AD5023" s="69"/>
      <c r="AE5023" s="128"/>
      <c r="AF5023" s="69"/>
      <c r="AG5023" s="222"/>
      <c r="AH5023" s="222"/>
      <c r="AI5023" s="222"/>
    </row>
    <row r="5024" spans="1:35" ht="16.5" hidden="1" customHeight="1">
      <c r="A5024" s="1"/>
      <c r="B5024" s="1"/>
      <c r="C5024" s="1"/>
      <c r="D5024" s="1"/>
      <c r="E5024" s="1"/>
      <c r="F5024" s="129">
        <v>1</v>
      </c>
      <c r="G5024" s="129">
        <v>2</v>
      </c>
      <c r="H5024" s="129">
        <v>3</v>
      </c>
      <c r="I5024" s="129">
        <v>4</v>
      </c>
      <c r="J5024" s="129">
        <v>5</v>
      </c>
      <c r="K5024" s="129">
        <v>6</v>
      </c>
      <c r="L5024" s="129">
        <v>7</v>
      </c>
      <c r="M5024" s="129">
        <v>8</v>
      </c>
      <c r="N5024" s="129">
        <v>9</v>
      </c>
      <c r="O5024" s="129">
        <v>10</v>
      </c>
      <c r="P5024" s="129">
        <v>11</v>
      </c>
      <c r="Q5024" s="129">
        <v>12</v>
      </c>
      <c r="R5024" s="1"/>
      <c r="S5024" s="1"/>
      <c r="T5024" s="1"/>
      <c r="U5024" s="1"/>
      <c r="V5024" s="1"/>
      <c r="W5024" s="222"/>
      <c r="X5024" s="1"/>
      <c r="Y5024" s="1"/>
      <c r="Z5024" s="1"/>
      <c r="AA5024" s="3"/>
      <c r="AB5024" s="1"/>
      <c r="AC5024" s="3"/>
      <c r="AD5024" s="69"/>
      <c r="AE5024" s="128"/>
      <c r="AF5024" s="69"/>
      <c r="AG5024" s="222"/>
      <c r="AH5024" s="222"/>
      <c r="AI5024" s="222"/>
    </row>
    <row r="5025" spans="1:32" ht="16.5" hidden="1" customHeight="1">
      <c r="A5025" s="1"/>
      <c r="B5025" s="1"/>
      <c r="C5025" s="1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222"/>
      <c r="X5025" s="1"/>
      <c r="Y5025" s="1"/>
      <c r="Z5025" s="1"/>
      <c r="AA5025" s="3"/>
      <c r="AB5025" s="1"/>
      <c r="AC5025" s="3"/>
      <c r="AD5025" s="69"/>
      <c r="AE5025" s="128"/>
      <c r="AF5025" s="69"/>
    </row>
    <row r="5026" spans="1:32" ht="16.5" hidden="1" customHeight="1">
      <c r="A5026" s="1"/>
      <c r="B5026" s="1"/>
      <c r="C5026" s="1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222"/>
      <c r="X5026" s="1"/>
      <c r="Y5026" s="1"/>
      <c r="Z5026" s="1"/>
      <c r="AA5026" s="3"/>
      <c r="AB5026" s="1"/>
      <c r="AC5026" s="3"/>
      <c r="AD5026" s="69"/>
      <c r="AE5026" s="128"/>
      <c r="AF5026" s="69"/>
    </row>
    <row r="5027" spans="1:32" ht="16.5" hidden="1" customHeight="1">
      <c r="A5027" s="1"/>
      <c r="B5027" s="1"/>
      <c r="C5027" s="1"/>
      <c r="D5027" s="1"/>
      <c r="E5027" s="7" t="s">
        <v>14</v>
      </c>
      <c r="F5027" s="277">
        <v>1</v>
      </c>
      <c r="G5027" s="277" t="b">
        <f>Presentazione!$F$152</f>
        <v>1</v>
      </c>
      <c r="H5027" s="277" t="b">
        <f>IF(ISERROR(G5027),TRUE,FALSE)</f>
        <v>0</v>
      </c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222"/>
      <c r="X5027" s="1"/>
      <c r="Y5027" s="1"/>
      <c r="Z5027" s="1"/>
      <c r="AA5027" s="1"/>
      <c r="AB5027" s="1"/>
      <c r="AC5027" s="1"/>
      <c r="AD5027" s="69"/>
      <c r="AE5027" s="128"/>
      <c r="AF5027" s="69"/>
    </row>
    <row r="5028" spans="1:32" hidden="1">
      <c r="A5028" s="1"/>
      <c r="B5028" s="1"/>
      <c r="C5028" s="1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222"/>
      <c r="X5028" s="1"/>
      <c r="Y5028" s="1"/>
      <c r="Z5028" s="1"/>
      <c r="AA5028" s="1"/>
      <c r="AB5028" s="1"/>
      <c r="AC5028" s="1"/>
      <c r="AD5028" s="69"/>
      <c r="AE5028" s="69"/>
      <c r="AF5028" s="69"/>
    </row>
  </sheetData>
  <sheetProtection algorithmName="SHA-512" hashValue="2M/nIyU6N7ldnR8EyogR3HmjyxztHSNA/xj7If6fDj2clnk8zIKqNwfjfOlfV9xzoyK6QyOEiVfviBVKKht8Bg==" saltValue="EwTbRvygLHwAFO6GivxTlw==" spinCount="100000" sheet="1" objects="1" scenarios="1" selectLockedCells="1" autoFilter="0"/>
  <autoFilter ref="V5:AB5006"/>
  <mergeCells count="60">
    <mergeCell ref="O77:S77"/>
    <mergeCell ref="C4:E4"/>
    <mergeCell ref="W3:X3"/>
    <mergeCell ref="B18:E18"/>
    <mergeCell ref="B19:E19"/>
    <mergeCell ref="B12:E12"/>
    <mergeCell ref="B13:E13"/>
    <mergeCell ref="B8:E8"/>
    <mergeCell ref="B9:E9"/>
    <mergeCell ref="B10:E10"/>
    <mergeCell ref="B7:E7"/>
    <mergeCell ref="B16:E16"/>
    <mergeCell ref="B17:E17"/>
    <mergeCell ref="B14:E14"/>
    <mergeCell ref="B15:E15"/>
    <mergeCell ref="B11:E11"/>
    <mergeCell ref="B5014:C5014"/>
    <mergeCell ref="B20:E20"/>
    <mergeCell ref="B21:E21"/>
    <mergeCell ref="B57:E57"/>
    <mergeCell ref="B64:C64"/>
    <mergeCell ref="B66:C66"/>
    <mergeCell ref="E80:N80"/>
    <mergeCell ref="B65:C65"/>
    <mergeCell ref="B22:E22"/>
    <mergeCell ref="B23:E23"/>
    <mergeCell ref="B24:E24"/>
    <mergeCell ref="B25:E25"/>
    <mergeCell ref="B26:E26"/>
    <mergeCell ref="B27:E27"/>
    <mergeCell ref="B77:H7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B43:E43"/>
    <mergeCell ref="B44:E44"/>
    <mergeCell ref="B45:E45"/>
    <mergeCell ref="B46:E46"/>
    <mergeCell ref="B47:E47"/>
    <mergeCell ref="B48:E48"/>
    <mergeCell ref="B49:E49"/>
    <mergeCell ref="B50:E50"/>
    <mergeCell ref="B56:E56"/>
    <mergeCell ref="B51:E51"/>
    <mergeCell ref="B52:E52"/>
    <mergeCell ref="B53:E53"/>
    <mergeCell ref="B54:E54"/>
    <mergeCell ref="B55:E55"/>
  </mergeCells>
  <phoneticPr fontId="4" type="noConversion"/>
  <conditionalFormatting sqref="F2:Q2">
    <cfRule type="expression" dxfId="147" priority="183" stopIfTrue="1">
      <formula>AND(F4&gt;0,F5017&lt;0)</formula>
    </cfRule>
    <cfRule type="expression" dxfId="146" priority="184" stopIfTrue="1">
      <formula>AND(F4&gt;0,F5017&gt;0)</formula>
    </cfRule>
  </conditionalFormatting>
  <conditionalFormatting sqref="E5018:Q5022 F5017:Q5017 E5012:Q5016 B65:C65">
    <cfRule type="cellIs" dxfId="145" priority="193" stopIfTrue="1" operator="equal">
      <formula>0</formula>
    </cfRule>
  </conditionalFormatting>
  <conditionalFormatting sqref="D65">
    <cfRule type="cellIs" dxfId="144" priority="194" stopIfTrue="1" operator="equal">
      <formula>0</formula>
    </cfRule>
  </conditionalFormatting>
  <conditionalFormatting sqref="U7:U5006">
    <cfRule type="cellIs" dxfId="143" priority="196" stopIfTrue="1" operator="equal">
      <formula>0</formula>
    </cfRule>
  </conditionalFormatting>
  <conditionalFormatting sqref="S4 F8:Q57">
    <cfRule type="expression" dxfId="142" priority="197" stopIfTrue="1">
      <formula>$H$5027=TRUE</formula>
    </cfRule>
    <cfRule type="cellIs" dxfId="141" priority="198" stopIfTrue="1" operator="equal">
      <formula>0</formula>
    </cfRule>
  </conditionalFormatting>
  <conditionalFormatting sqref="F4:Q4 S8:S57">
    <cfRule type="expression" dxfId="140" priority="199" stopIfTrue="1">
      <formula>$H$5027=TRUE</formula>
    </cfRule>
    <cfRule type="cellIs" dxfId="139" priority="200" stopIfTrue="1" operator="equal">
      <formula>0</formula>
    </cfRule>
  </conditionalFormatting>
  <conditionalFormatting sqref="AA7:AA5006 W7:Y5006">
    <cfRule type="expression" dxfId="138" priority="22" stopIfTrue="1">
      <formula>AND($AA7="somma",$AC7="totale")</formula>
    </cfRule>
    <cfRule type="expression" dxfId="137" priority="23" stopIfTrue="1">
      <formula>AND($AA7="somma",$AA6&lt;&gt;"somma")</formula>
    </cfRule>
  </conditionalFormatting>
  <conditionalFormatting sqref="Z7:Z5006">
    <cfRule type="expression" dxfId="136" priority="24" stopIfTrue="1">
      <formula>AND($AA7="somma",$AC7="totale")</formula>
    </cfRule>
    <cfRule type="expression" dxfId="135" priority="25" stopIfTrue="1">
      <formula>AND($AA7="somma",$AA6&lt;&gt;"somma")</formula>
    </cfRule>
    <cfRule type="expression" dxfId="134" priority="26" stopIfTrue="1">
      <formula>$AA7="somma"</formula>
    </cfRule>
  </conditionalFormatting>
  <conditionalFormatting sqref="AB7:AB5006">
    <cfRule type="expression" dxfId="133" priority="201" stopIfTrue="1">
      <formula>AND($AA7="somma",$AC7="totale")</formula>
    </cfRule>
    <cfRule type="expression" dxfId="132" priority="202" stopIfTrue="1">
      <formula>AND($AA7="somma",$AA6&lt;&gt;"somma")</formula>
    </cfRule>
    <cfRule type="expression" dxfId="131" priority="203" stopIfTrue="1">
      <formula>$AA7="somma"</formula>
    </cfRule>
  </conditionalFormatting>
  <conditionalFormatting sqref="AC7:AC5006">
    <cfRule type="expression" dxfId="130" priority="27" stopIfTrue="1">
      <formula>AND($AA7="somma",$AC7="totale")</formula>
    </cfRule>
    <cfRule type="expression" dxfId="129" priority="28" stopIfTrue="1">
      <formula>AND($AA7="somma",$AA6&lt;&gt;"somma")</formula>
    </cfRule>
    <cfRule type="expression" dxfId="128" priority="29" stopIfTrue="1">
      <formula>$AA7="somma"</formula>
    </cfRule>
  </conditionalFormatting>
  <conditionalFormatting sqref="X7:X5006">
    <cfRule type="expression" dxfId="127" priority="15">
      <formula>$AF7&lt;&gt;""</formula>
    </cfRule>
  </conditionalFormatting>
  <conditionalFormatting sqref="F65:Q65">
    <cfRule type="cellIs" dxfId="126" priority="13" operator="greaterThan">
      <formula>0</formula>
    </cfRule>
  </conditionalFormatting>
  <conditionalFormatting sqref="F66:Q66">
    <cfRule type="cellIs" dxfId="125" priority="12" operator="lessThan">
      <formula>0</formula>
    </cfRule>
  </conditionalFormatting>
  <conditionalFormatting sqref="F62:Q64">
    <cfRule type="cellIs" dxfId="124" priority="11" operator="greaterThan">
      <formula>0</formula>
    </cfRule>
  </conditionalFormatting>
  <conditionalFormatting sqref="F67:Q69">
    <cfRule type="cellIs" dxfId="123" priority="10" operator="lessThan">
      <formula>0</formula>
    </cfRule>
  </conditionalFormatting>
  <conditionalFormatting sqref="F61:Q61">
    <cfRule type="expression" dxfId="122" priority="2">
      <formula>F61&gt;0</formula>
    </cfRule>
    <cfRule type="cellIs" dxfId="121" priority="9" operator="greaterThan">
      <formula>0</formula>
    </cfRule>
  </conditionalFormatting>
  <conditionalFormatting sqref="F70:Q70">
    <cfRule type="expression" dxfId="120" priority="3">
      <formula>F70&lt;0</formula>
    </cfRule>
    <cfRule type="cellIs" dxfId="119" priority="8" operator="lessThan">
      <formula>0</formula>
    </cfRule>
  </conditionalFormatting>
  <conditionalFormatting sqref="F61:Q65">
    <cfRule type="expression" dxfId="118" priority="7">
      <formula>AND(F61&gt;0,F61&lt;&gt;F5012)</formula>
    </cfRule>
  </conditionalFormatting>
  <conditionalFormatting sqref="F66:Q70">
    <cfRule type="expression" dxfId="117" priority="6">
      <formula>AND(F66&lt;0,F66&lt;&gt;F5018)</formula>
    </cfRule>
  </conditionalFormatting>
  <conditionalFormatting sqref="F62:Q65">
    <cfRule type="expression" dxfId="116" priority="5">
      <formula>AND(F62&gt;0,F61=0)</formula>
    </cfRule>
  </conditionalFormatting>
  <conditionalFormatting sqref="F66:Q69">
    <cfRule type="expression" dxfId="115" priority="4">
      <formula>AND(F66&lt;0,F67=0)</formula>
    </cfRule>
  </conditionalFormatting>
  <conditionalFormatting sqref="AH7:AH5006">
    <cfRule type="cellIs" dxfId="114" priority="1" operator="equal">
      <formula>0</formula>
    </cfRule>
  </conditionalFormatting>
  <dataValidations count="7">
    <dataValidation type="decimal" operator="greaterThan" allowBlank="1" showInputMessage="1" showErrorMessage="1" sqref="E62:E64">
      <formula1>E63</formula1>
    </dataValidation>
    <dataValidation type="decimal" allowBlank="1" showInputMessage="1" showErrorMessage="1" sqref="E61">
      <formula1>E62</formula1>
      <formula2>100</formula2>
    </dataValidation>
    <dataValidation type="decimal" operator="greaterThan" allowBlank="1" showInputMessage="1" showErrorMessage="1" sqref="E65">
      <formula1>0</formula1>
    </dataValidation>
    <dataValidation type="list" allowBlank="1" showInputMessage="1" showErrorMessage="1" sqref="X7:X5006">
      <formula1>$B$7:$B$57</formula1>
    </dataValidation>
    <dataValidation type="list" allowBlank="1" showInputMessage="1" showErrorMessage="1" sqref="AA7:AA5006">
      <formula1>$AA$5012:$AA$5013</formula1>
    </dataValidation>
    <dataValidation type="list" allowBlank="1" showInputMessage="1" showErrorMessage="1" sqref="AC5007">
      <formula1>$AA$5014</formula1>
    </dataValidation>
    <dataValidation type="list" allowBlank="1" showInputMessage="1" showErrorMessage="1" sqref="AC7:AC5006">
      <formula1>$AA$5014:$AA$5015</formula1>
    </dataValidation>
  </dataValidations>
  <hyperlinks>
    <hyperlink ref="W3:X3" location="SPESA!A6" display="Vai al riepilogo"/>
  </hyperlinks>
  <printOptions horizontalCentered="1"/>
  <pageMargins left="0" right="0" top="0.39370078740157483" bottom="0" header="0.51181102362204722" footer="0.51181102362204722"/>
  <pageSetup paperSize="9" scale="59"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>
    <pageSetUpPr autoPageBreaks="0"/>
  </sheetPr>
  <dimension ref="A1:AF3528"/>
  <sheetViews>
    <sheetView showGridLines="0" showRowColHeaders="0" zoomScaleNormal="100" workbookViewId="0">
      <pane ySplit="5" topLeftCell="A6" activePane="bottomLeft" state="frozen"/>
      <selection activeCell="U3512" sqref="U3512"/>
      <selection pane="bottomLeft" activeCell="A6" sqref="A6"/>
    </sheetView>
  </sheetViews>
  <sheetFormatPr defaultRowHeight="12.75"/>
  <cols>
    <col min="1" max="1" width="5" style="2" customWidth="1"/>
    <col min="2" max="2" width="4.28515625" style="2" customWidth="1"/>
    <col min="3" max="3" width="16.7109375" style="2" customWidth="1"/>
    <col min="4" max="4" width="3.140625" style="2" customWidth="1"/>
    <col min="5" max="5" width="10" style="2" customWidth="1"/>
    <col min="6" max="17" width="10.140625" style="2" customWidth="1"/>
    <col min="18" max="18" width="1.28515625" style="2" customWidth="1"/>
    <col min="19" max="19" width="11.42578125" style="2" customWidth="1"/>
    <col min="20" max="20" width="2.7109375" style="2" customWidth="1"/>
    <col min="21" max="21" width="5" style="2" hidden="1" customWidth="1"/>
    <col min="22" max="22" width="10" style="2" customWidth="1"/>
    <col min="23" max="23" width="11.42578125" style="2" customWidth="1"/>
    <col min="24" max="24" width="31.42578125" style="2" customWidth="1"/>
    <col min="25" max="25" width="54.28515625" style="2" customWidth="1"/>
    <col min="26" max="26" width="12.85546875" style="2" customWidth="1"/>
    <col min="27" max="27" width="32.85546875" style="2" hidden="1" customWidth="1"/>
    <col min="28" max="28" width="28.5703125" style="2" hidden="1" customWidth="1"/>
    <col min="29" max="29" width="5.7109375" style="2" customWidth="1"/>
    <col min="30" max="30" width="9.5703125" style="2" hidden="1" customWidth="1"/>
    <col min="31" max="31" width="4.28515625" style="2" hidden="1" customWidth="1"/>
    <col min="32" max="32" width="8.140625" style="2" hidden="1" customWidth="1"/>
    <col min="33" max="16384" width="9.140625" style="2"/>
  </cols>
  <sheetData>
    <row r="1" spans="1:32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4.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8" customHeight="1">
      <c r="A3" s="3"/>
      <c r="B3" s="280" t="str">
        <f>O77</f>
        <v>ANNO: 2024</v>
      </c>
      <c r="C3" s="3"/>
      <c r="D3" s="3"/>
      <c r="E3" s="3"/>
      <c r="F3" s="146" t="s">
        <v>44</v>
      </c>
      <c r="G3" s="146" t="s">
        <v>45</v>
      </c>
      <c r="H3" s="146" t="s">
        <v>46</v>
      </c>
      <c r="I3" s="146" t="s">
        <v>47</v>
      </c>
      <c r="J3" s="146" t="s">
        <v>48</v>
      </c>
      <c r="K3" s="146" t="s">
        <v>49</v>
      </c>
      <c r="L3" s="146" t="s">
        <v>50</v>
      </c>
      <c r="M3" s="146" t="s">
        <v>51</v>
      </c>
      <c r="N3" s="146" t="s">
        <v>52</v>
      </c>
      <c r="O3" s="146" t="s">
        <v>53</v>
      </c>
      <c r="P3" s="146" t="s">
        <v>54</v>
      </c>
      <c r="Q3" s="146" t="s">
        <v>55</v>
      </c>
      <c r="R3" s="3"/>
      <c r="S3" s="146" t="s">
        <v>13</v>
      </c>
      <c r="T3" s="3"/>
      <c r="U3" s="3"/>
      <c r="V3" s="1"/>
      <c r="W3" s="355" t="s">
        <v>140</v>
      </c>
      <c r="X3" s="355"/>
      <c r="Y3" s="1"/>
      <c r="Z3" s="1"/>
      <c r="AA3" s="1"/>
      <c r="AB3" s="194" t="str">
        <f>IF(AF7=1900,"",IF(AF7=AF8,CONCATENATE("ANNO: ",AF7),CONCATENATE("ANNI: dal ",AF7," al ",AF8)))</f>
        <v>ANNO: 2024</v>
      </c>
      <c r="AC3" s="1"/>
      <c r="AD3" s="1"/>
      <c r="AE3" s="1"/>
      <c r="AF3" s="1"/>
    </row>
    <row r="4" spans="1:32" ht="18.75" customHeight="1">
      <c r="A4" s="3"/>
      <c r="B4" s="273" t="s">
        <v>146</v>
      </c>
      <c r="C4" s="353" t="s">
        <v>147</v>
      </c>
      <c r="D4" s="353"/>
      <c r="E4" s="354"/>
      <c r="F4" s="199">
        <f t="shared" ref="F4:Q4" si="0">SUM(F8:F57)</f>
        <v>390</v>
      </c>
      <c r="G4" s="200">
        <f t="shared" si="0"/>
        <v>250</v>
      </c>
      <c r="H4" s="200">
        <f t="shared" si="0"/>
        <v>100</v>
      </c>
      <c r="I4" s="200">
        <f t="shared" si="0"/>
        <v>450</v>
      </c>
      <c r="J4" s="200">
        <f t="shared" si="0"/>
        <v>0</v>
      </c>
      <c r="K4" s="200">
        <f t="shared" si="0"/>
        <v>0</v>
      </c>
      <c r="L4" s="200">
        <f t="shared" si="0"/>
        <v>0</v>
      </c>
      <c r="M4" s="200">
        <f t="shared" si="0"/>
        <v>0</v>
      </c>
      <c r="N4" s="200">
        <f t="shared" si="0"/>
        <v>0</v>
      </c>
      <c r="O4" s="200">
        <f t="shared" si="0"/>
        <v>0</v>
      </c>
      <c r="P4" s="200">
        <f t="shared" si="0"/>
        <v>0</v>
      </c>
      <c r="Q4" s="201">
        <f t="shared" si="0"/>
        <v>0</v>
      </c>
      <c r="R4" s="3"/>
      <c r="S4" s="190">
        <f>SUM(F4:Q4)</f>
        <v>1190</v>
      </c>
      <c r="T4" s="3"/>
      <c r="U4" s="177" t="s">
        <v>196</v>
      </c>
      <c r="V4" s="3"/>
      <c r="W4" s="202" t="s">
        <v>186</v>
      </c>
      <c r="X4" s="203" t="s">
        <v>142</v>
      </c>
      <c r="Y4" s="203" t="s">
        <v>35</v>
      </c>
      <c r="Z4" s="150" t="s">
        <v>36</v>
      </c>
      <c r="AA4" s="1"/>
      <c r="AB4" s="1"/>
      <c r="AC4" s="1"/>
      <c r="AD4" s="1"/>
      <c r="AE4" s="1"/>
      <c r="AF4" s="1"/>
    </row>
    <row r="5" spans="1:32" ht="9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42"/>
      <c r="X5" s="43"/>
      <c r="Y5" s="43"/>
      <c r="Z5" s="204"/>
      <c r="AA5" s="1"/>
      <c r="AB5" s="120"/>
      <c r="AC5" s="1"/>
      <c r="AD5" s="1"/>
      <c r="AE5" s="1"/>
      <c r="AF5" s="1"/>
    </row>
    <row r="6" spans="1:32" ht="6.75" customHeight="1">
      <c r="A6" s="14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149" t="s">
        <v>139</v>
      </c>
      <c r="W6" s="121"/>
      <c r="X6" s="122"/>
      <c r="Y6" s="122"/>
      <c r="Z6" s="205"/>
      <c r="AA6" s="1"/>
      <c r="AB6" s="123"/>
      <c r="AC6" s="140"/>
      <c r="AD6" s="1"/>
      <c r="AE6" s="1"/>
      <c r="AF6" s="1"/>
    </row>
    <row r="7" spans="1:32" ht="16.5" customHeight="1">
      <c r="A7" s="3"/>
      <c r="B7" s="359"/>
      <c r="C7" s="360"/>
      <c r="D7" s="360"/>
      <c r="E7" s="360"/>
      <c r="F7" s="147" t="s">
        <v>1</v>
      </c>
      <c r="G7" s="147" t="s">
        <v>2</v>
      </c>
      <c r="H7" s="147" t="s">
        <v>3</v>
      </c>
      <c r="I7" s="147" t="s">
        <v>4</v>
      </c>
      <c r="J7" s="147" t="s">
        <v>5</v>
      </c>
      <c r="K7" s="147" t="s">
        <v>6</v>
      </c>
      <c r="L7" s="147" t="s">
        <v>7</v>
      </c>
      <c r="M7" s="147" t="s">
        <v>8</v>
      </c>
      <c r="N7" s="147" t="s">
        <v>9</v>
      </c>
      <c r="O7" s="147" t="s">
        <v>10</v>
      </c>
      <c r="P7" s="147" t="s">
        <v>11</v>
      </c>
      <c r="Q7" s="147" t="s">
        <v>12</v>
      </c>
      <c r="R7" s="3"/>
      <c r="S7" s="68"/>
      <c r="T7" s="3"/>
      <c r="U7" s="175">
        <f>IF(AND($X$3512&lt;&gt;" ",$X$3512&lt;&gt;0),IF(X7=$X$3512,1,0),0)</f>
        <v>0</v>
      </c>
      <c r="V7" s="178" t="s">
        <v>189</v>
      </c>
      <c r="W7" s="130">
        <v>45292</v>
      </c>
      <c r="X7" s="131" t="s">
        <v>57</v>
      </c>
      <c r="Y7" s="180" t="s">
        <v>5200</v>
      </c>
      <c r="Z7" s="206">
        <v>300</v>
      </c>
      <c r="AA7" s="194" t="str">
        <f>IF(ISBLANK(X7),0,VLOOKUP(X7,$B$8:$E$57,1,FALSE))</f>
        <v>Affitto</v>
      </c>
      <c r="AB7" s="124" t="str">
        <f>IF(W7&gt;0,CONCATENATE(MONTH(W7)&amp;X7),"")</f>
        <v>1Affitto</v>
      </c>
      <c r="AC7" s="195" t="str">
        <f>IF(OR(AND(Z7&lt;&gt;0,ISBLANK(X7)),ISERROR(AA7)),"ERR","")</f>
        <v/>
      </c>
      <c r="AD7" s="194" t="str">
        <f>IF(W7&gt;0,CONCATENATE(MONTH(W7),"-",YEAR(W7)),"")</f>
        <v>1-2024</v>
      </c>
      <c r="AE7" s="195">
        <f>IF(AD7="",0,1)</f>
        <v>1</v>
      </c>
      <c r="AF7" s="272">
        <f>YEAR(MIN(W7:W3506))</f>
        <v>2024</v>
      </c>
    </row>
    <row r="8" spans="1:32" ht="16.5" customHeight="1">
      <c r="A8" s="48">
        <v>1</v>
      </c>
      <c r="B8" s="356" t="s">
        <v>57</v>
      </c>
      <c r="C8" s="357"/>
      <c r="D8" s="357"/>
      <c r="E8" s="358"/>
      <c r="F8" s="181">
        <f t="shared" ref="F8:Q17" si="1">SUMIF($AB$7:$AB$3506,CONCATENATE(F$3524,$B8),$Z$7:$Z$3506)</f>
        <v>300</v>
      </c>
      <c r="G8" s="182">
        <f t="shared" si="1"/>
        <v>0</v>
      </c>
      <c r="H8" s="182">
        <f t="shared" si="1"/>
        <v>0</v>
      </c>
      <c r="I8" s="182">
        <f t="shared" si="1"/>
        <v>300</v>
      </c>
      <c r="J8" s="182">
        <f t="shared" si="1"/>
        <v>0</v>
      </c>
      <c r="K8" s="182">
        <f t="shared" si="1"/>
        <v>0</v>
      </c>
      <c r="L8" s="182">
        <f t="shared" si="1"/>
        <v>0</v>
      </c>
      <c r="M8" s="182">
        <f t="shared" si="1"/>
        <v>0</v>
      </c>
      <c r="N8" s="182">
        <f t="shared" si="1"/>
        <v>0</v>
      </c>
      <c r="O8" s="182">
        <f t="shared" si="1"/>
        <v>0</v>
      </c>
      <c r="P8" s="182">
        <f t="shared" si="1"/>
        <v>0</v>
      </c>
      <c r="Q8" s="183">
        <f t="shared" si="1"/>
        <v>0</v>
      </c>
      <c r="R8" s="48"/>
      <c r="S8" s="196">
        <f t="shared" ref="S8:S57" si="2">SUM(F8:Q8)</f>
        <v>600</v>
      </c>
      <c r="T8" s="48"/>
      <c r="U8" s="175">
        <f>IF(AND($X$3512&lt;&gt;" ",$X$3512&lt;&gt;0),IF(X8=$X$3512,1+COUNTIF(U$7:U7,"&gt;0"),0),0)</f>
        <v>0</v>
      </c>
      <c r="V8" s="178" t="s">
        <v>197</v>
      </c>
      <c r="W8" s="130">
        <v>45292</v>
      </c>
      <c r="X8" s="131" t="s">
        <v>80</v>
      </c>
      <c r="Y8" s="131"/>
      <c r="Z8" s="206">
        <v>50</v>
      </c>
      <c r="AA8" s="194" t="str">
        <f t="shared" ref="AA8:AA71" si="3">IF(ISBLANK(X8),0,VLOOKUP(X8,$B$8:$E$57,1,FALSE))</f>
        <v>Spese condominiali</v>
      </c>
      <c r="AB8" s="124" t="str">
        <f t="shared" ref="AB8:AB71" si="4">IF(W8&gt;0,CONCATENATE(MONTH(W8)&amp;X8),"")</f>
        <v>1Spese condominiali</v>
      </c>
      <c r="AC8" s="195" t="str">
        <f t="shared" ref="AC8:AC71" si="5">IF(OR(AND(Z8&lt;&gt;0,ISBLANK(X8)),ISERROR(AA8)),"ERR","")</f>
        <v/>
      </c>
      <c r="AD8" s="194" t="str">
        <f t="shared" ref="AD8:AD9" si="6">IF(W8&gt;0,CONCATENATE(MONTH(W8),"-",YEAR(W8)),"")</f>
        <v>1-2024</v>
      </c>
      <c r="AE8" s="194">
        <f>IF(AD8="",0,IF(ISERROR(VLOOKUP(AD8,AD$7:AD7,1,FALSE)),1,0))</f>
        <v>0</v>
      </c>
      <c r="AF8" s="272">
        <f>YEAR(MAX(W7:W3506))</f>
        <v>2024</v>
      </c>
    </row>
    <row r="9" spans="1:32" ht="16.5" customHeight="1">
      <c r="A9" s="48">
        <v>2</v>
      </c>
      <c r="B9" s="340" t="s">
        <v>80</v>
      </c>
      <c r="C9" s="341"/>
      <c r="D9" s="341"/>
      <c r="E9" s="342"/>
      <c r="F9" s="184">
        <f t="shared" si="1"/>
        <v>50</v>
      </c>
      <c r="G9" s="185">
        <f t="shared" si="1"/>
        <v>0</v>
      </c>
      <c r="H9" s="185">
        <f t="shared" si="1"/>
        <v>0</v>
      </c>
      <c r="I9" s="185">
        <f t="shared" si="1"/>
        <v>50</v>
      </c>
      <c r="J9" s="185">
        <f t="shared" si="1"/>
        <v>0</v>
      </c>
      <c r="K9" s="185">
        <f t="shared" si="1"/>
        <v>0</v>
      </c>
      <c r="L9" s="185">
        <f t="shared" si="1"/>
        <v>0</v>
      </c>
      <c r="M9" s="185">
        <f t="shared" si="1"/>
        <v>0</v>
      </c>
      <c r="N9" s="185">
        <f t="shared" si="1"/>
        <v>0</v>
      </c>
      <c r="O9" s="185">
        <f t="shared" si="1"/>
        <v>0</v>
      </c>
      <c r="P9" s="185">
        <f t="shared" si="1"/>
        <v>0</v>
      </c>
      <c r="Q9" s="186">
        <f t="shared" si="1"/>
        <v>0</v>
      </c>
      <c r="R9" s="48"/>
      <c r="S9" s="197">
        <f t="shared" si="2"/>
        <v>100</v>
      </c>
      <c r="T9" s="48"/>
      <c r="U9" s="175">
        <f>IF(AND($X$3512&lt;&gt;" ",$X$3512&lt;&gt;0),IF(X9=$X$3512,1+COUNTIF(U$7:U8,"&gt;0"),0),0)</f>
        <v>0</v>
      </c>
      <c r="V9" s="178" t="s">
        <v>198</v>
      </c>
      <c r="W9" s="130">
        <v>45306</v>
      </c>
      <c r="X9" s="131" t="s">
        <v>5210</v>
      </c>
      <c r="Y9" s="131"/>
      <c r="Z9" s="206">
        <v>40</v>
      </c>
      <c r="AA9" s="194" t="str">
        <f t="shared" si="3"/>
        <v>Acqua e fognatura</v>
      </c>
      <c r="AB9" s="124" t="str">
        <f t="shared" si="4"/>
        <v>1Acqua e fognatura</v>
      </c>
      <c r="AC9" s="195" t="str">
        <f t="shared" si="5"/>
        <v/>
      </c>
      <c r="AD9" s="194" t="str">
        <f t="shared" si="6"/>
        <v>1-2024</v>
      </c>
      <c r="AE9" s="194">
        <f>IF(AD9="",0,IF(ISERROR(VLOOKUP(AD9,AD$7:AD8,1,FALSE)),1,0))</f>
        <v>0</v>
      </c>
      <c r="AF9" s="194"/>
    </row>
    <row r="10" spans="1:32" ht="16.5" customHeight="1">
      <c r="A10" s="48">
        <v>3</v>
      </c>
      <c r="B10" s="340" t="s">
        <v>5210</v>
      </c>
      <c r="C10" s="341"/>
      <c r="D10" s="341"/>
      <c r="E10" s="342"/>
      <c r="F10" s="184">
        <f t="shared" si="1"/>
        <v>40</v>
      </c>
      <c r="G10" s="185">
        <f t="shared" si="1"/>
        <v>0</v>
      </c>
      <c r="H10" s="185">
        <f t="shared" si="1"/>
        <v>0</v>
      </c>
      <c r="I10" s="185">
        <f t="shared" si="1"/>
        <v>0</v>
      </c>
      <c r="J10" s="185">
        <f t="shared" si="1"/>
        <v>0</v>
      </c>
      <c r="K10" s="185">
        <f t="shared" si="1"/>
        <v>0</v>
      </c>
      <c r="L10" s="185">
        <f t="shared" si="1"/>
        <v>0</v>
      </c>
      <c r="M10" s="185">
        <f t="shared" si="1"/>
        <v>0</v>
      </c>
      <c r="N10" s="185">
        <f t="shared" si="1"/>
        <v>0</v>
      </c>
      <c r="O10" s="185">
        <f t="shared" si="1"/>
        <v>0</v>
      </c>
      <c r="P10" s="185">
        <f t="shared" si="1"/>
        <v>0</v>
      </c>
      <c r="Q10" s="186">
        <f t="shared" si="1"/>
        <v>0</v>
      </c>
      <c r="R10" s="48"/>
      <c r="S10" s="197">
        <f t="shared" si="2"/>
        <v>40</v>
      </c>
      <c r="T10" s="48"/>
      <c r="U10" s="175">
        <f>IF(AND($X$3512&lt;&gt;" ",$X$3512&lt;&gt;0),IF(X10=$X$3512,1+COUNTIF(U$7:U9,"&gt;0"),0),0)</f>
        <v>0</v>
      </c>
      <c r="V10" s="178" t="s">
        <v>199</v>
      </c>
      <c r="W10" s="130">
        <v>45323</v>
      </c>
      <c r="X10" s="131" t="s">
        <v>63</v>
      </c>
      <c r="Y10" s="131"/>
      <c r="Z10" s="206">
        <v>100</v>
      </c>
      <c r="AA10" s="194" t="str">
        <f t="shared" si="3"/>
        <v>Elettricità</v>
      </c>
      <c r="AB10" s="124" t="str">
        <f t="shared" si="4"/>
        <v>2Elettricità</v>
      </c>
      <c r="AC10" s="195" t="str">
        <f t="shared" si="5"/>
        <v/>
      </c>
      <c r="AD10" s="194" t="str">
        <f t="shared" ref="AD10:AD73" si="7">IF(W10&gt;0,CONCATENATE(MONTH(W10),"-",YEAR(W10)),"")</f>
        <v>2-2024</v>
      </c>
      <c r="AE10" s="194">
        <f>IF(AD10="",0,IF(ISERROR(VLOOKUP(AD10,AD$7:AD9,1,FALSE)),1,0))</f>
        <v>1</v>
      </c>
      <c r="AF10" s="194"/>
    </row>
    <row r="11" spans="1:32" ht="16.5" customHeight="1">
      <c r="A11" s="48">
        <v>4</v>
      </c>
      <c r="B11" s="340" t="s">
        <v>63</v>
      </c>
      <c r="C11" s="341"/>
      <c r="D11" s="341"/>
      <c r="E11" s="342"/>
      <c r="F11" s="184">
        <f t="shared" si="1"/>
        <v>0</v>
      </c>
      <c r="G11" s="185">
        <f t="shared" si="1"/>
        <v>100</v>
      </c>
      <c r="H11" s="185">
        <f t="shared" si="1"/>
        <v>0</v>
      </c>
      <c r="I11" s="185">
        <f t="shared" si="1"/>
        <v>0</v>
      </c>
      <c r="J11" s="185">
        <f t="shared" si="1"/>
        <v>0</v>
      </c>
      <c r="K11" s="185">
        <f t="shared" si="1"/>
        <v>0</v>
      </c>
      <c r="L11" s="185">
        <f t="shared" si="1"/>
        <v>0</v>
      </c>
      <c r="M11" s="185">
        <f t="shared" si="1"/>
        <v>0</v>
      </c>
      <c r="N11" s="185">
        <f t="shared" si="1"/>
        <v>0</v>
      </c>
      <c r="O11" s="185">
        <f t="shared" si="1"/>
        <v>0</v>
      </c>
      <c r="P11" s="185">
        <f t="shared" si="1"/>
        <v>0</v>
      </c>
      <c r="Q11" s="186">
        <f t="shared" si="1"/>
        <v>0</v>
      </c>
      <c r="R11" s="48"/>
      <c r="S11" s="197">
        <f t="shared" si="2"/>
        <v>100</v>
      </c>
      <c r="T11" s="48"/>
      <c r="U11" s="175">
        <f>IF(AND($X$3512&lt;&gt;" ",$X$3512&lt;&gt;0),IF(X11=$X$3512,1+COUNTIF(U$7:U10,"&gt;0"),0),0)</f>
        <v>0</v>
      </c>
      <c r="V11" s="178" t="s">
        <v>200</v>
      </c>
      <c r="W11" s="130">
        <v>45323</v>
      </c>
      <c r="X11" s="131" t="s">
        <v>64</v>
      </c>
      <c r="Y11" s="131"/>
      <c r="Z11" s="206">
        <v>30</v>
      </c>
      <c r="AA11" s="194" t="str">
        <f t="shared" si="3"/>
        <v>Rifiuti</v>
      </c>
      <c r="AB11" s="124" t="str">
        <f t="shared" si="4"/>
        <v>2Rifiuti</v>
      </c>
      <c r="AC11" s="195" t="str">
        <f t="shared" si="5"/>
        <v/>
      </c>
      <c r="AD11" s="194" t="str">
        <f t="shared" si="7"/>
        <v>2-2024</v>
      </c>
      <c r="AE11" s="194">
        <f>IF(AD11="",0,IF(ISERROR(VLOOKUP(AD11,AD$7:AD10,1,FALSE)),1,0))</f>
        <v>0</v>
      </c>
      <c r="AF11" s="194"/>
    </row>
    <row r="12" spans="1:32" ht="16.5" customHeight="1">
      <c r="A12" s="48">
        <v>5</v>
      </c>
      <c r="B12" s="340" t="s">
        <v>64</v>
      </c>
      <c r="C12" s="341"/>
      <c r="D12" s="341"/>
      <c r="E12" s="342"/>
      <c r="F12" s="184">
        <f t="shared" si="1"/>
        <v>0</v>
      </c>
      <c r="G12" s="185">
        <f t="shared" si="1"/>
        <v>30</v>
      </c>
      <c r="H12" s="185">
        <f t="shared" si="1"/>
        <v>0</v>
      </c>
      <c r="I12" s="185">
        <f t="shared" si="1"/>
        <v>0</v>
      </c>
      <c r="J12" s="185">
        <f t="shared" si="1"/>
        <v>0</v>
      </c>
      <c r="K12" s="185">
        <f t="shared" si="1"/>
        <v>0</v>
      </c>
      <c r="L12" s="185">
        <f t="shared" si="1"/>
        <v>0</v>
      </c>
      <c r="M12" s="185">
        <f t="shared" si="1"/>
        <v>0</v>
      </c>
      <c r="N12" s="185">
        <f t="shared" si="1"/>
        <v>0</v>
      </c>
      <c r="O12" s="185">
        <f t="shared" si="1"/>
        <v>0</v>
      </c>
      <c r="P12" s="185">
        <f t="shared" si="1"/>
        <v>0</v>
      </c>
      <c r="Q12" s="186">
        <f t="shared" si="1"/>
        <v>0</v>
      </c>
      <c r="R12" s="48"/>
      <c r="S12" s="197">
        <f t="shared" si="2"/>
        <v>30</v>
      </c>
      <c r="T12" s="48"/>
      <c r="U12" s="175">
        <f>IF(AND($X$3512&lt;&gt;" ",$X$3512&lt;&gt;0),IF(X12=$X$3512,1+COUNTIF(U$7:U11,"&gt;0"),0),0)</f>
        <v>0</v>
      </c>
      <c r="V12" s="178" t="s">
        <v>201</v>
      </c>
      <c r="W12" s="130">
        <v>45337</v>
      </c>
      <c r="X12" s="131" t="s">
        <v>58</v>
      </c>
      <c r="Y12" s="131"/>
      <c r="Z12" s="206">
        <v>100</v>
      </c>
      <c r="AA12" s="194" t="str">
        <f t="shared" si="3"/>
        <v>Riscaldamento</v>
      </c>
      <c r="AB12" s="124" t="str">
        <f t="shared" si="4"/>
        <v>2Riscaldamento</v>
      </c>
      <c r="AC12" s="195" t="str">
        <f t="shared" si="5"/>
        <v/>
      </c>
      <c r="AD12" s="194" t="str">
        <f t="shared" si="7"/>
        <v>2-2024</v>
      </c>
      <c r="AE12" s="194">
        <f>IF(AD12="",0,IF(ISERROR(VLOOKUP(AD12,AD$7:AD11,1,FALSE)),1,0))</f>
        <v>0</v>
      </c>
      <c r="AF12" s="194"/>
    </row>
    <row r="13" spans="1:32" ht="16.5" customHeight="1">
      <c r="A13" s="48">
        <v>6</v>
      </c>
      <c r="B13" s="340" t="s">
        <v>58</v>
      </c>
      <c r="C13" s="341"/>
      <c r="D13" s="341"/>
      <c r="E13" s="342"/>
      <c r="F13" s="184">
        <f t="shared" si="1"/>
        <v>0</v>
      </c>
      <c r="G13" s="185">
        <f t="shared" si="1"/>
        <v>100</v>
      </c>
      <c r="H13" s="185">
        <f t="shared" si="1"/>
        <v>0</v>
      </c>
      <c r="I13" s="185">
        <f t="shared" si="1"/>
        <v>0</v>
      </c>
      <c r="J13" s="185">
        <f t="shared" si="1"/>
        <v>0</v>
      </c>
      <c r="K13" s="185">
        <f t="shared" si="1"/>
        <v>0</v>
      </c>
      <c r="L13" s="185">
        <f t="shared" si="1"/>
        <v>0</v>
      </c>
      <c r="M13" s="185">
        <f t="shared" si="1"/>
        <v>0</v>
      </c>
      <c r="N13" s="185">
        <f t="shared" si="1"/>
        <v>0</v>
      </c>
      <c r="O13" s="185">
        <f t="shared" si="1"/>
        <v>0</v>
      </c>
      <c r="P13" s="185">
        <f t="shared" si="1"/>
        <v>0</v>
      </c>
      <c r="Q13" s="186">
        <f t="shared" si="1"/>
        <v>0</v>
      </c>
      <c r="R13" s="48"/>
      <c r="S13" s="197">
        <f t="shared" si="2"/>
        <v>100</v>
      </c>
      <c r="T13" s="48"/>
      <c r="U13" s="175">
        <f>IF(AND($X$3512&lt;&gt;" ",$X$3512&lt;&gt;0),IF(X13=$X$3512,1+COUNTIF(U$7:U12,"&gt;0"),0),0)</f>
        <v>0</v>
      </c>
      <c r="V13" s="178" t="s">
        <v>202</v>
      </c>
      <c r="W13" s="130">
        <v>45350</v>
      </c>
      <c r="X13" s="131" t="s">
        <v>60</v>
      </c>
      <c r="Y13" s="131"/>
      <c r="Z13" s="206">
        <v>20</v>
      </c>
      <c r="AA13" s="194" t="str">
        <f t="shared" si="3"/>
        <v>Giardino</v>
      </c>
      <c r="AB13" s="124" t="str">
        <f t="shared" si="4"/>
        <v>2Giardino</v>
      </c>
      <c r="AC13" s="195" t="str">
        <f t="shared" si="5"/>
        <v/>
      </c>
      <c r="AD13" s="194" t="str">
        <f t="shared" si="7"/>
        <v>2-2024</v>
      </c>
      <c r="AE13" s="194">
        <f>IF(AD13="",0,IF(ISERROR(VLOOKUP(AD13,AD$7:AD12,1,FALSE)),1,0))</f>
        <v>0</v>
      </c>
      <c r="AF13" s="194"/>
    </row>
    <row r="14" spans="1:32" ht="16.5" customHeight="1">
      <c r="A14" s="48">
        <v>7</v>
      </c>
      <c r="B14" s="340" t="s">
        <v>59</v>
      </c>
      <c r="C14" s="341"/>
      <c r="D14" s="341"/>
      <c r="E14" s="342"/>
      <c r="F14" s="184">
        <f t="shared" si="1"/>
        <v>0</v>
      </c>
      <c r="G14" s="185">
        <f t="shared" si="1"/>
        <v>0</v>
      </c>
      <c r="H14" s="185">
        <f t="shared" si="1"/>
        <v>0</v>
      </c>
      <c r="I14" s="185">
        <f t="shared" si="1"/>
        <v>0</v>
      </c>
      <c r="J14" s="185">
        <f t="shared" si="1"/>
        <v>0</v>
      </c>
      <c r="K14" s="185">
        <f t="shared" si="1"/>
        <v>0</v>
      </c>
      <c r="L14" s="185">
        <f t="shared" si="1"/>
        <v>0</v>
      </c>
      <c r="M14" s="185">
        <f t="shared" si="1"/>
        <v>0</v>
      </c>
      <c r="N14" s="185">
        <f t="shared" si="1"/>
        <v>0</v>
      </c>
      <c r="O14" s="185">
        <f t="shared" si="1"/>
        <v>0</v>
      </c>
      <c r="P14" s="185">
        <f t="shared" si="1"/>
        <v>0</v>
      </c>
      <c r="Q14" s="186">
        <f t="shared" si="1"/>
        <v>0</v>
      </c>
      <c r="R14" s="48"/>
      <c r="S14" s="197">
        <f t="shared" si="2"/>
        <v>0</v>
      </c>
      <c r="T14" s="48"/>
      <c r="U14" s="175">
        <f>IF(AND($X$3512&lt;&gt;" ",$X$3512&lt;&gt;0),IF(X14=$X$3512,1+COUNTIF(U$7:U13,"&gt;0"),0),0)</f>
        <v>0</v>
      </c>
      <c r="V14" s="178" t="s">
        <v>203</v>
      </c>
      <c r="W14" s="130">
        <v>45352</v>
      </c>
      <c r="X14" s="131" t="s">
        <v>62</v>
      </c>
      <c r="Y14" s="131"/>
      <c r="Z14" s="206">
        <v>100</v>
      </c>
      <c r="AA14" s="194" t="str">
        <f t="shared" si="3"/>
        <v>Manutenzioni ordinarie</v>
      </c>
      <c r="AB14" s="124" t="str">
        <f t="shared" si="4"/>
        <v>3Manutenzioni ordinarie</v>
      </c>
      <c r="AC14" s="195" t="str">
        <f t="shared" si="5"/>
        <v/>
      </c>
      <c r="AD14" s="194" t="str">
        <f t="shared" si="7"/>
        <v>3-2024</v>
      </c>
      <c r="AE14" s="194">
        <f>IF(AD14="",0,IF(ISERROR(VLOOKUP(AD14,AD$7:AD13,1,FALSE)),1,0))</f>
        <v>1</v>
      </c>
      <c r="AF14" s="194"/>
    </row>
    <row r="15" spans="1:32" ht="16.5" customHeight="1">
      <c r="A15" s="48">
        <v>8</v>
      </c>
      <c r="B15" s="340" t="s">
        <v>60</v>
      </c>
      <c r="C15" s="341"/>
      <c r="D15" s="341"/>
      <c r="E15" s="342"/>
      <c r="F15" s="184">
        <f t="shared" si="1"/>
        <v>0</v>
      </c>
      <c r="G15" s="185">
        <f t="shared" si="1"/>
        <v>20</v>
      </c>
      <c r="H15" s="185">
        <f t="shared" si="1"/>
        <v>0</v>
      </c>
      <c r="I15" s="185">
        <f t="shared" si="1"/>
        <v>0</v>
      </c>
      <c r="J15" s="185">
        <f t="shared" si="1"/>
        <v>0</v>
      </c>
      <c r="K15" s="185">
        <f t="shared" si="1"/>
        <v>0</v>
      </c>
      <c r="L15" s="185">
        <f t="shared" si="1"/>
        <v>0</v>
      </c>
      <c r="M15" s="185">
        <f t="shared" si="1"/>
        <v>0</v>
      </c>
      <c r="N15" s="185">
        <f t="shared" si="1"/>
        <v>0</v>
      </c>
      <c r="O15" s="185">
        <f t="shared" si="1"/>
        <v>0</v>
      </c>
      <c r="P15" s="185">
        <f t="shared" si="1"/>
        <v>0</v>
      </c>
      <c r="Q15" s="186">
        <f t="shared" si="1"/>
        <v>0</v>
      </c>
      <c r="R15" s="48"/>
      <c r="S15" s="197">
        <f t="shared" si="2"/>
        <v>20</v>
      </c>
      <c r="T15" s="48"/>
      <c r="U15" s="175">
        <f>IF(AND($X$3512&lt;&gt;" ",$X$3512&lt;&gt;0),IF(X15=$X$3512,1+COUNTIF(U$7:U14,"&gt;0"),0),0)</f>
        <v>0</v>
      </c>
      <c r="V15" s="178" t="s">
        <v>204</v>
      </c>
      <c r="W15" s="130">
        <v>45383</v>
      </c>
      <c r="X15" s="131" t="s">
        <v>65</v>
      </c>
      <c r="Y15" s="131"/>
      <c r="Z15" s="206">
        <v>100</v>
      </c>
      <c r="AA15" s="194" t="str">
        <f t="shared" si="3"/>
        <v>Manutenzioni straordinarie</v>
      </c>
      <c r="AB15" s="124" t="str">
        <f t="shared" si="4"/>
        <v>4Manutenzioni straordinarie</v>
      </c>
      <c r="AC15" s="195" t="str">
        <f t="shared" si="5"/>
        <v/>
      </c>
      <c r="AD15" s="194" t="str">
        <f t="shared" si="7"/>
        <v>4-2024</v>
      </c>
      <c r="AE15" s="194">
        <f>IF(AD15="",0,IF(ISERROR(VLOOKUP(AD15,AD$7:AD14,1,FALSE)),1,0))</f>
        <v>1</v>
      </c>
      <c r="AF15" s="194"/>
    </row>
    <row r="16" spans="1:32" ht="16.5" customHeight="1">
      <c r="A16" s="48">
        <v>9</v>
      </c>
      <c r="B16" s="340" t="s">
        <v>61</v>
      </c>
      <c r="C16" s="341"/>
      <c r="D16" s="341"/>
      <c r="E16" s="342"/>
      <c r="F16" s="184">
        <f t="shared" si="1"/>
        <v>0</v>
      </c>
      <c r="G16" s="185">
        <f t="shared" si="1"/>
        <v>0</v>
      </c>
      <c r="H16" s="185">
        <f t="shared" si="1"/>
        <v>0</v>
      </c>
      <c r="I16" s="185">
        <f t="shared" si="1"/>
        <v>0</v>
      </c>
      <c r="J16" s="185">
        <f t="shared" si="1"/>
        <v>0</v>
      </c>
      <c r="K16" s="185">
        <f t="shared" si="1"/>
        <v>0</v>
      </c>
      <c r="L16" s="185">
        <f t="shared" si="1"/>
        <v>0</v>
      </c>
      <c r="M16" s="185">
        <f t="shared" si="1"/>
        <v>0</v>
      </c>
      <c r="N16" s="185">
        <f t="shared" si="1"/>
        <v>0</v>
      </c>
      <c r="O16" s="185">
        <f t="shared" si="1"/>
        <v>0</v>
      </c>
      <c r="P16" s="185">
        <f t="shared" si="1"/>
        <v>0</v>
      </c>
      <c r="Q16" s="186">
        <f t="shared" si="1"/>
        <v>0</v>
      </c>
      <c r="R16" s="48"/>
      <c r="S16" s="197">
        <f t="shared" si="2"/>
        <v>0</v>
      </c>
      <c r="T16" s="48"/>
      <c r="U16" s="175">
        <f>IF(AND($X$3512&lt;&gt;" ",$X$3512&lt;&gt;0),IF(X16=$X$3512,1+COUNTIF(U$7:U15,"&gt;0"),0),0)</f>
        <v>0</v>
      </c>
      <c r="V16" s="178" t="s">
        <v>205</v>
      </c>
      <c r="W16" s="130">
        <v>45383</v>
      </c>
      <c r="X16" s="131" t="s">
        <v>57</v>
      </c>
      <c r="Y16" s="131"/>
      <c r="Z16" s="206">
        <v>300</v>
      </c>
      <c r="AA16" s="194" t="str">
        <f t="shared" si="3"/>
        <v>Affitto</v>
      </c>
      <c r="AB16" s="124" t="str">
        <f t="shared" si="4"/>
        <v>4Affitto</v>
      </c>
      <c r="AC16" s="195" t="str">
        <f t="shared" si="5"/>
        <v/>
      </c>
      <c r="AD16" s="194" t="str">
        <f t="shared" si="7"/>
        <v>4-2024</v>
      </c>
      <c r="AE16" s="194">
        <f>IF(AD16="",0,IF(ISERROR(VLOOKUP(AD16,AD$7:AD15,1,FALSE)),1,0))</f>
        <v>0</v>
      </c>
      <c r="AF16" s="194"/>
    </row>
    <row r="17" spans="1:32" ht="16.5" customHeight="1">
      <c r="A17" s="48">
        <v>10</v>
      </c>
      <c r="B17" s="340" t="s">
        <v>62</v>
      </c>
      <c r="C17" s="341"/>
      <c r="D17" s="341"/>
      <c r="E17" s="342"/>
      <c r="F17" s="184">
        <f t="shared" si="1"/>
        <v>0</v>
      </c>
      <c r="G17" s="185">
        <f t="shared" si="1"/>
        <v>0</v>
      </c>
      <c r="H17" s="185">
        <f t="shared" si="1"/>
        <v>100</v>
      </c>
      <c r="I17" s="185">
        <f t="shared" si="1"/>
        <v>0</v>
      </c>
      <c r="J17" s="185">
        <f t="shared" si="1"/>
        <v>0</v>
      </c>
      <c r="K17" s="185">
        <f t="shared" si="1"/>
        <v>0</v>
      </c>
      <c r="L17" s="185">
        <f t="shared" si="1"/>
        <v>0</v>
      </c>
      <c r="M17" s="185">
        <f t="shared" si="1"/>
        <v>0</v>
      </c>
      <c r="N17" s="185">
        <f t="shared" si="1"/>
        <v>0</v>
      </c>
      <c r="O17" s="185">
        <f t="shared" si="1"/>
        <v>0</v>
      </c>
      <c r="P17" s="185">
        <f t="shared" si="1"/>
        <v>0</v>
      </c>
      <c r="Q17" s="186">
        <f t="shared" si="1"/>
        <v>0</v>
      </c>
      <c r="R17" s="48"/>
      <c r="S17" s="197">
        <f t="shared" si="2"/>
        <v>100</v>
      </c>
      <c r="T17" s="48"/>
      <c r="U17" s="175">
        <f>IF(AND($X$3512&lt;&gt;" ",$X$3512&lt;&gt;0),IF(X17=$X$3512,1+COUNTIF(U$7:U16,"&gt;0"),0),0)</f>
        <v>0</v>
      </c>
      <c r="V17" s="178" t="s">
        <v>206</v>
      </c>
      <c r="W17" s="130">
        <v>45383</v>
      </c>
      <c r="X17" s="131" t="s">
        <v>80</v>
      </c>
      <c r="Y17" s="131"/>
      <c r="Z17" s="206">
        <v>50</v>
      </c>
      <c r="AA17" s="194" t="str">
        <f t="shared" si="3"/>
        <v>Spese condominiali</v>
      </c>
      <c r="AB17" s="124" t="str">
        <f t="shared" si="4"/>
        <v>4Spese condominiali</v>
      </c>
      <c r="AC17" s="195" t="str">
        <f t="shared" si="5"/>
        <v/>
      </c>
      <c r="AD17" s="194" t="str">
        <f t="shared" si="7"/>
        <v>4-2024</v>
      </c>
      <c r="AE17" s="194">
        <f>IF(AD17="",0,IF(ISERROR(VLOOKUP(AD17,AD$7:AD16,1,FALSE)),1,0))</f>
        <v>0</v>
      </c>
      <c r="AF17" s="194"/>
    </row>
    <row r="18" spans="1:32" ht="16.5" customHeight="1">
      <c r="A18" s="48">
        <v>11</v>
      </c>
      <c r="B18" s="340" t="s">
        <v>65</v>
      </c>
      <c r="C18" s="341"/>
      <c r="D18" s="341"/>
      <c r="E18" s="342"/>
      <c r="F18" s="184">
        <f t="shared" ref="F18:Q27" si="8">SUMIF($AB$7:$AB$3506,CONCATENATE(F$3524,$B18),$Z$7:$Z$3506)</f>
        <v>0</v>
      </c>
      <c r="G18" s="185">
        <f t="shared" si="8"/>
        <v>0</v>
      </c>
      <c r="H18" s="185">
        <f t="shared" si="8"/>
        <v>0</v>
      </c>
      <c r="I18" s="185">
        <f t="shared" si="8"/>
        <v>100</v>
      </c>
      <c r="J18" s="185">
        <f t="shared" si="8"/>
        <v>0</v>
      </c>
      <c r="K18" s="185">
        <f t="shared" si="8"/>
        <v>0</v>
      </c>
      <c r="L18" s="185">
        <f t="shared" si="8"/>
        <v>0</v>
      </c>
      <c r="M18" s="185">
        <f t="shared" si="8"/>
        <v>0</v>
      </c>
      <c r="N18" s="185">
        <f t="shared" si="8"/>
        <v>0</v>
      </c>
      <c r="O18" s="185">
        <f t="shared" si="8"/>
        <v>0</v>
      </c>
      <c r="P18" s="185">
        <f t="shared" si="8"/>
        <v>0</v>
      </c>
      <c r="Q18" s="186">
        <f t="shared" si="8"/>
        <v>0</v>
      </c>
      <c r="R18" s="48"/>
      <c r="S18" s="197">
        <f t="shared" si="2"/>
        <v>100</v>
      </c>
      <c r="T18" s="48"/>
      <c r="U18" s="175">
        <f>IF(AND($X$3512&lt;&gt;" ",$X$3512&lt;&gt;0),IF(X18=$X$3512,1+COUNTIF(U$7:U17,"&gt;0"),0),0)</f>
        <v>0</v>
      </c>
      <c r="V18" s="178" t="s">
        <v>207</v>
      </c>
      <c r="W18" s="130"/>
      <c r="X18" s="131"/>
      <c r="Y18" s="131"/>
      <c r="Z18" s="206"/>
      <c r="AA18" s="194">
        <f t="shared" si="3"/>
        <v>0</v>
      </c>
      <c r="AB18" s="124" t="str">
        <f t="shared" si="4"/>
        <v/>
      </c>
      <c r="AC18" s="195" t="str">
        <f t="shared" si="5"/>
        <v/>
      </c>
      <c r="AD18" s="194" t="str">
        <f t="shared" si="7"/>
        <v/>
      </c>
      <c r="AE18" s="194">
        <f>IF(AD18="",0,IF(ISERROR(VLOOKUP(AD18,AD$7:AD17,1,FALSE)),1,0))</f>
        <v>0</v>
      </c>
      <c r="AF18" s="194"/>
    </row>
    <row r="19" spans="1:32" ht="16.5" customHeight="1">
      <c r="A19" s="48">
        <v>12</v>
      </c>
      <c r="B19" s="340" t="s">
        <v>66</v>
      </c>
      <c r="C19" s="341"/>
      <c r="D19" s="341"/>
      <c r="E19" s="342"/>
      <c r="F19" s="184">
        <f t="shared" si="8"/>
        <v>0</v>
      </c>
      <c r="G19" s="185">
        <f t="shared" si="8"/>
        <v>0</v>
      </c>
      <c r="H19" s="185">
        <f t="shared" si="8"/>
        <v>0</v>
      </c>
      <c r="I19" s="185">
        <f t="shared" si="8"/>
        <v>0</v>
      </c>
      <c r="J19" s="185">
        <f t="shared" si="8"/>
        <v>0</v>
      </c>
      <c r="K19" s="185">
        <f t="shared" si="8"/>
        <v>0</v>
      </c>
      <c r="L19" s="185">
        <f t="shared" si="8"/>
        <v>0</v>
      </c>
      <c r="M19" s="185">
        <f t="shared" si="8"/>
        <v>0</v>
      </c>
      <c r="N19" s="185">
        <f t="shared" si="8"/>
        <v>0</v>
      </c>
      <c r="O19" s="185">
        <f t="shared" si="8"/>
        <v>0</v>
      </c>
      <c r="P19" s="185">
        <f t="shared" si="8"/>
        <v>0</v>
      </c>
      <c r="Q19" s="186">
        <f t="shared" si="8"/>
        <v>0</v>
      </c>
      <c r="R19" s="48"/>
      <c r="S19" s="197">
        <f t="shared" si="2"/>
        <v>0</v>
      </c>
      <c r="T19" s="48"/>
      <c r="U19" s="175">
        <f>IF(AND($X$3512&lt;&gt;" ",$X$3512&lt;&gt;0),IF(X19=$X$3512,1+COUNTIF(U$7:U18,"&gt;0"),0),0)</f>
        <v>0</v>
      </c>
      <c r="V19" s="178" t="s">
        <v>208</v>
      </c>
      <c r="W19" s="130"/>
      <c r="X19" s="131"/>
      <c r="Y19" s="131"/>
      <c r="Z19" s="206"/>
      <c r="AA19" s="194">
        <f t="shared" si="3"/>
        <v>0</v>
      </c>
      <c r="AB19" s="124" t="str">
        <f t="shared" si="4"/>
        <v/>
      </c>
      <c r="AC19" s="195" t="str">
        <f t="shared" si="5"/>
        <v/>
      </c>
      <c r="AD19" s="194" t="str">
        <f t="shared" si="7"/>
        <v/>
      </c>
      <c r="AE19" s="194">
        <f>IF(AD19="",0,IF(ISERROR(VLOOKUP(AD19,AD$7:AD18,1,FALSE)),1,0))</f>
        <v>0</v>
      </c>
      <c r="AF19" s="194"/>
    </row>
    <row r="20" spans="1:32" ht="16.5" customHeight="1">
      <c r="A20" s="48">
        <v>13</v>
      </c>
      <c r="B20" s="340" t="s">
        <v>5197</v>
      </c>
      <c r="C20" s="341"/>
      <c r="D20" s="341"/>
      <c r="E20" s="342"/>
      <c r="F20" s="184">
        <f t="shared" si="8"/>
        <v>0</v>
      </c>
      <c r="G20" s="185">
        <f t="shared" si="8"/>
        <v>0</v>
      </c>
      <c r="H20" s="185">
        <f t="shared" si="8"/>
        <v>0</v>
      </c>
      <c r="I20" s="185">
        <f t="shared" si="8"/>
        <v>0</v>
      </c>
      <c r="J20" s="185">
        <f t="shared" si="8"/>
        <v>0</v>
      </c>
      <c r="K20" s="185">
        <f t="shared" si="8"/>
        <v>0</v>
      </c>
      <c r="L20" s="185">
        <f t="shared" si="8"/>
        <v>0</v>
      </c>
      <c r="M20" s="185">
        <f t="shared" si="8"/>
        <v>0</v>
      </c>
      <c r="N20" s="185">
        <f t="shared" si="8"/>
        <v>0</v>
      </c>
      <c r="O20" s="185">
        <f t="shared" si="8"/>
        <v>0</v>
      </c>
      <c r="P20" s="185">
        <f t="shared" si="8"/>
        <v>0</v>
      </c>
      <c r="Q20" s="186">
        <f t="shared" si="8"/>
        <v>0</v>
      </c>
      <c r="R20" s="48"/>
      <c r="S20" s="197">
        <f t="shared" si="2"/>
        <v>0</v>
      </c>
      <c r="T20" s="48"/>
      <c r="U20" s="175">
        <f>IF(AND($X$3512&lt;&gt;" ",$X$3512&lt;&gt;0),IF(X20=$X$3512,1+COUNTIF(U$7:U19,"&gt;0"),0),0)</f>
        <v>0</v>
      </c>
      <c r="V20" s="178" t="s">
        <v>209</v>
      </c>
      <c r="W20" s="130"/>
      <c r="X20" s="131"/>
      <c r="Y20" s="131"/>
      <c r="Z20" s="206"/>
      <c r="AA20" s="194">
        <f t="shared" si="3"/>
        <v>0</v>
      </c>
      <c r="AB20" s="124" t="str">
        <f t="shared" si="4"/>
        <v/>
      </c>
      <c r="AC20" s="195" t="str">
        <f t="shared" si="5"/>
        <v/>
      </c>
      <c r="AD20" s="194" t="str">
        <f t="shared" si="7"/>
        <v/>
      </c>
      <c r="AE20" s="194">
        <f>IF(AD20="",0,IF(ISERROR(VLOOKUP(AD20,AD$7:AD19,1,FALSE)),1,0))</f>
        <v>0</v>
      </c>
      <c r="AF20" s="194"/>
    </row>
    <row r="21" spans="1:32" ht="16.5" customHeight="1">
      <c r="A21" s="48">
        <v>14</v>
      </c>
      <c r="B21" s="340" t="s">
        <v>56</v>
      </c>
      <c r="C21" s="341"/>
      <c r="D21" s="341"/>
      <c r="E21" s="342"/>
      <c r="F21" s="184">
        <f t="shared" si="8"/>
        <v>0</v>
      </c>
      <c r="G21" s="185">
        <f t="shared" si="8"/>
        <v>0</v>
      </c>
      <c r="H21" s="185">
        <f t="shared" si="8"/>
        <v>0</v>
      </c>
      <c r="I21" s="185">
        <f t="shared" si="8"/>
        <v>0</v>
      </c>
      <c r="J21" s="185">
        <f t="shared" si="8"/>
        <v>0</v>
      </c>
      <c r="K21" s="185">
        <f t="shared" si="8"/>
        <v>0</v>
      </c>
      <c r="L21" s="185">
        <f t="shared" si="8"/>
        <v>0</v>
      </c>
      <c r="M21" s="185">
        <f t="shared" si="8"/>
        <v>0</v>
      </c>
      <c r="N21" s="185">
        <f t="shared" si="8"/>
        <v>0</v>
      </c>
      <c r="O21" s="185">
        <f t="shared" si="8"/>
        <v>0</v>
      </c>
      <c r="P21" s="185">
        <f t="shared" si="8"/>
        <v>0</v>
      </c>
      <c r="Q21" s="186">
        <f t="shared" si="8"/>
        <v>0</v>
      </c>
      <c r="R21" s="48"/>
      <c r="S21" s="197">
        <f t="shared" si="2"/>
        <v>0</v>
      </c>
      <c r="T21" s="48"/>
      <c r="U21" s="175">
        <f>IF(AND($X$3512&lt;&gt;" ",$X$3512&lt;&gt;0),IF(X21=$X$3512,1+COUNTIF(U$7:U20,"&gt;0"),0),0)</f>
        <v>0</v>
      </c>
      <c r="V21" s="178" t="s">
        <v>210</v>
      </c>
      <c r="W21" s="130"/>
      <c r="X21" s="131"/>
      <c r="Y21" s="131"/>
      <c r="Z21" s="206"/>
      <c r="AA21" s="194">
        <f t="shared" si="3"/>
        <v>0</v>
      </c>
      <c r="AB21" s="124" t="str">
        <f t="shared" si="4"/>
        <v/>
      </c>
      <c r="AC21" s="195" t="str">
        <f t="shared" si="5"/>
        <v/>
      </c>
      <c r="AD21" s="194" t="str">
        <f t="shared" si="7"/>
        <v/>
      </c>
      <c r="AE21" s="194">
        <f>IF(AD21="",0,IF(ISERROR(VLOOKUP(AD21,AD$7:AD20,1,FALSE)),1,0))</f>
        <v>0</v>
      </c>
      <c r="AF21" s="194"/>
    </row>
    <row r="22" spans="1:32" ht="16.5" customHeight="1">
      <c r="A22" s="48">
        <v>15</v>
      </c>
      <c r="B22" s="340" t="s">
        <v>5199</v>
      </c>
      <c r="C22" s="341"/>
      <c r="D22" s="341"/>
      <c r="E22" s="342"/>
      <c r="F22" s="191">
        <f t="shared" si="8"/>
        <v>0</v>
      </c>
      <c r="G22" s="192">
        <f t="shared" si="8"/>
        <v>0</v>
      </c>
      <c r="H22" s="192">
        <f t="shared" si="8"/>
        <v>0</v>
      </c>
      <c r="I22" s="192">
        <f t="shared" si="8"/>
        <v>0</v>
      </c>
      <c r="J22" s="192">
        <f t="shared" si="8"/>
        <v>0</v>
      </c>
      <c r="K22" s="192">
        <f t="shared" si="8"/>
        <v>0</v>
      </c>
      <c r="L22" s="192">
        <f t="shared" si="8"/>
        <v>0</v>
      </c>
      <c r="M22" s="192">
        <f t="shared" si="8"/>
        <v>0</v>
      </c>
      <c r="N22" s="192">
        <f t="shared" si="8"/>
        <v>0</v>
      </c>
      <c r="O22" s="192">
        <f t="shared" si="8"/>
        <v>0</v>
      </c>
      <c r="P22" s="192">
        <f t="shared" si="8"/>
        <v>0</v>
      </c>
      <c r="Q22" s="193">
        <f t="shared" si="8"/>
        <v>0</v>
      </c>
      <c r="R22" s="48"/>
      <c r="S22" s="210">
        <f t="shared" si="2"/>
        <v>0</v>
      </c>
      <c r="T22" s="48"/>
      <c r="U22" s="175">
        <f>IF(AND($X$3512&lt;&gt;" ",$X$3512&lt;&gt;0),IF(X22=$X$3512,1+COUNTIF(U$7:U21,"&gt;0"),0),0)</f>
        <v>0</v>
      </c>
      <c r="V22" s="178" t="s">
        <v>211</v>
      </c>
      <c r="W22" s="130"/>
      <c r="X22" s="131"/>
      <c r="Y22" s="131"/>
      <c r="Z22" s="206"/>
      <c r="AA22" s="194">
        <f t="shared" si="3"/>
        <v>0</v>
      </c>
      <c r="AB22" s="124" t="str">
        <f t="shared" si="4"/>
        <v/>
      </c>
      <c r="AC22" s="195" t="str">
        <f t="shared" si="5"/>
        <v/>
      </c>
      <c r="AD22" s="194" t="str">
        <f t="shared" si="7"/>
        <v/>
      </c>
      <c r="AE22" s="194">
        <f>IF(AD22="",0,IF(ISERROR(VLOOKUP(AD22,AD$7:AD21,1,FALSE)),1,0))</f>
        <v>0</v>
      </c>
      <c r="AF22" s="194"/>
    </row>
    <row r="23" spans="1:32" ht="16.5" customHeight="1">
      <c r="A23" s="48">
        <v>16</v>
      </c>
      <c r="B23" s="340"/>
      <c r="C23" s="341"/>
      <c r="D23" s="341"/>
      <c r="E23" s="342"/>
      <c r="F23" s="191">
        <f t="shared" si="8"/>
        <v>0</v>
      </c>
      <c r="G23" s="192">
        <f t="shared" si="8"/>
        <v>0</v>
      </c>
      <c r="H23" s="192">
        <f t="shared" si="8"/>
        <v>0</v>
      </c>
      <c r="I23" s="192">
        <f t="shared" si="8"/>
        <v>0</v>
      </c>
      <c r="J23" s="192">
        <f t="shared" si="8"/>
        <v>0</v>
      </c>
      <c r="K23" s="192">
        <f t="shared" si="8"/>
        <v>0</v>
      </c>
      <c r="L23" s="192">
        <f t="shared" si="8"/>
        <v>0</v>
      </c>
      <c r="M23" s="192">
        <f t="shared" si="8"/>
        <v>0</v>
      </c>
      <c r="N23" s="192">
        <f t="shared" si="8"/>
        <v>0</v>
      </c>
      <c r="O23" s="192">
        <f t="shared" si="8"/>
        <v>0</v>
      </c>
      <c r="P23" s="192">
        <f t="shared" si="8"/>
        <v>0</v>
      </c>
      <c r="Q23" s="193">
        <f t="shared" si="8"/>
        <v>0</v>
      </c>
      <c r="R23" s="48"/>
      <c r="S23" s="210">
        <f t="shared" ref="S23:S56" si="9">SUM(F23:Q23)</f>
        <v>0</v>
      </c>
      <c r="T23" s="48"/>
      <c r="U23" s="175">
        <f>IF(AND($X$3512&lt;&gt;" ",$X$3512&lt;&gt;0),IF(X23=$X$3512,1+COUNTIF(U$7:U22,"&gt;0"),0),0)</f>
        <v>0</v>
      </c>
      <c r="V23" s="178" t="s">
        <v>212</v>
      </c>
      <c r="W23" s="130"/>
      <c r="X23" s="131"/>
      <c r="Y23" s="131"/>
      <c r="Z23" s="206"/>
      <c r="AA23" s="194">
        <f t="shared" si="3"/>
        <v>0</v>
      </c>
      <c r="AB23" s="124" t="str">
        <f t="shared" si="4"/>
        <v/>
      </c>
      <c r="AC23" s="195" t="str">
        <f t="shared" si="5"/>
        <v/>
      </c>
      <c r="AD23" s="194" t="str">
        <f t="shared" si="7"/>
        <v/>
      </c>
      <c r="AE23" s="194">
        <f>IF(AD23="",0,IF(ISERROR(VLOOKUP(AD23,AD$7:AD22,1,FALSE)),1,0))</f>
        <v>0</v>
      </c>
      <c r="AF23" s="194"/>
    </row>
    <row r="24" spans="1:32" ht="16.5" customHeight="1">
      <c r="A24" s="48">
        <v>17</v>
      </c>
      <c r="B24" s="340"/>
      <c r="C24" s="341"/>
      <c r="D24" s="341"/>
      <c r="E24" s="342"/>
      <c r="F24" s="191">
        <f t="shared" si="8"/>
        <v>0</v>
      </c>
      <c r="G24" s="192">
        <f t="shared" si="8"/>
        <v>0</v>
      </c>
      <c r="H24" s="192">
        <f t="shared" si="8"/>
        <v>0</v>
      </c>
      <c r="I24" s="192">
        <f t="shared" si="8"/>
        <v>0</v>
      </c>
      <c r="J24" s="192">
        <f t="shared" si="8"/>
        <v>0</v>
      </c>
      <c r="K24" s="192">
        <f t="shared" si="8"/>
        <v>0</v>
      </c>
      <c r="L24" s="192">
        <f t="shared" si="8"/>
        <v>0</v>
      </c>
      <c r="M24" s="192">
        <f t="shared" si="8"/>
        <v>0</v>
      </c>
      <c r="N24" s="192">
        <f t="shared" si="8"/>
        <v>0</v>
      </c>
      <c r="O24" s="192">
        <f t="shared" si="8"/>
        <v>0</v>
      </c>
      <c r="P24" s="192">
        <f t="shared" si="8"/>
        <v>0</v>
      </c>
      <c r="Q24" s="193">
        <f t="shared" si="8"/>
        <v>0</v>
      </c>
      <c r="R24" s="48"/>
      <c r="S24" s="210">
        <f t="shared" si="9"/>
        <v>0</v>
      </c>
      <c r="T24" s="48"/>
      <c r="U24" s="175">
        <f>IF(AND($X$3512&lt;&gt;" ",$X$3512&lt;&gt;0),IF(X24=$X$3512,1+COUNTIF(U$7:U23,"&gt;0"),0),0)</f>
        <v>0</v>
      </c>
      <c r="V24" s="178" t="s">
        <v>213</v>
      </c>
      <c r="W24" s="130"/>
      <c r="X24" s="131"/>
      <c r="Y24" s="131"/>
      <c r="Z24" s="206"/>
      <c r="AA24" s="194">
        <f t="shared" si="3"/>
        <v>0</v>
      </c>
      <c r="AB24" s="124" t="str">
        <f t="shared" si="4"/>
        <v/>
      </c>
      <c r="AC24" s="195" t="str">
        <f t="shared" si="5"/>
        <v/>
      </c>
      <c r="AD24" s="194" t="str">
        <f t="shared" si="7"/>
        <v/>
      </c>
      <c r="AE24" s="194">
        <f>IF(AD24="",0,IF(ISERROR(VLOOKUP(AD24,AD$7:AD23,1,FALSE)),1,0))</f>
        <v>0</v>
      </c>
      <c r="AF24" s="194"/>
    </row>
    <row r="25" spans="1:32" ht="16.5" customHeight="1">
      <c r="A25" s="48">
        <v>18</v>
      </c>
      <c r="B25" s="340"/>
      <c r="C25" s="341"/>
      <c r="D25" s="341"/>
      <c r="E25" s="342"/>
      <c r="F25" s="191">
        <f t="shared" si="8"/>
        <v>0</v>
      </c>
      <c r="G25" s="192">
        <f t="shared" si="8"/>
        <v>0</v>
      </c>
      <c r="H25" s="192">
        <f t="shared" si="8"/>
        <v>0</v>
      </c>
      <c r="I25" s="192">
        <f t="shared" si="8"/>
        <v>0</v>
      </c>
      <c r="J25" s="192">
        <f t="shared" si="8"/>
        <v>0</v>
      </c>
      <c r="K25" s="192">
        <f t="shared" si="8"/>
        <v>0</v>
      </c>
      <c r="L25" s="192">
        <f t="shared" si="8"/>
        <v>0</v>
      </c>
      <c r="M25" s="192">
        <f t="shared" si="8"/>
        <v>0</v>
      </c>
      <c r="N25" s="192">
        <f t="shared" si="8"/>
        <v>0</v>
      </c>
      <c r="O25" s="192">
        <f t="shared" si="8"/>
        <v>0</v>
      </c>
      <c r="P25" s="192">
        <f t="shared" si="8"/>
        <v>0</v>
      </c>
      <c r="Q25" s="193">
        <f t="shared" si="8"/>
        <v>0</v>
      </c>
      <c r="R25" s="48"/>
      <c r="S25" s="210">
        <f t="shared" si="9"/>
        <v>0</v>
      </c>
      <c r="T25" s="48"/>
      <c r="U25" s="175">
        <f>IF(AND($X$3512&lt;&gt;" ",$X$3512&lt;&gt;0),IF(X25=$X$3512,1+COUNTIF(U$7:U24,"&gt;0"),0),0)</f>
        <v>0</v>
      </c>
      <c r="V25" s="178" t="s">
        <v>214</v>
      </c>
      <c r="W25" s="130"/>
      <c r="X25" s="131"/>
      <c r="Y25" s="131"/>
      <c r="Z25" s="206"/>
      <c r="AA25" s="194">
        <f t="shared" si="3"/>
        <v>0</v>
      </c>
      <c r="AB25" s="124" t="str">
        <f t="shared" si="4"/>
        <v/>
      </c>
      <c r="AC25" s="195" t="str">
        <f t="shared" si="5"/>
        <v/>
      </c>
      <c r="AD25" s="194" t="str">
        <f t="shared" si="7"/>
        <v/>
      </c>
      <c r="AE25" s="194">
        <f>IF(AD25="",0,IF(ISERROR(VLOOKUP(AD25,AD$7:AD24,1,FALSE)),1,0))</f>
        <v>0</v>
      </c>
      <c r="AF25" s="194"/>
    </row>
    <row r="26" spans="1:32" ht="16.5" customHeight="1">
      <c r="A26" s="48">
        <v>19</v>
      </c>
      <c r="B26" s="340"/>
      <c r="C26" s="341"/>
      <c r="D26" s="341"/>
      <c r="E26" s="342"/>
      <c r="F26" s="191">
        <f t="shared" si="8"/>
        <v>0</v>
      </c>
      <c r="G26" s="192">
        <f t="shared" si="8"/>
        <v>0</v>
      </c>
      <c r="H26" s="192">
        <f t="shared" si="8"/>
        <v>0</v>
      </c>
      <c r="I26" s="192">
        <f t="shared" si="8"/>
        <v>0</v>
      </c>
      <c r="J26" s="192">
        <f t="shared" si="8"/>
        <v>0</v>
      </c>
      <c r="K26" s="192">
        <f t="shared" si="8"/>
        <v>0</v>
      </c>
      <c r="L26" s="192">
        <f t="shared" si="8"/>
        <v>0</v>
      </c>
      <c r="M26" s="192">
        <f t="shared" si="8"/>
        <v>0</v>
      </c>
      <c r="N26" s="192">
        <f t="shared" si="8"/>
        <v>0</v>
      </c>
      <c r="O26" s="192">
        <f t="shared" si="8"/>
        <v>0</v>
      </c>
      <c r="P26" s="192">
        <f t="shared" si="8"/>
        <v>0</v>
      </c>
      <c r="Q26" s="193">
        <f t="shared" si="8"/>
        <v>0</v>
      </c>
      <c r="R26" s="48"/>
      <c r="S26" s="210">
        <f t="shared" si="9"/>
        <v>0</v>
      </c>
      <c r="T26" s="48"/>
      <c r="U26" s="175">
        <f>IF(AND($X$3512&lt;&gt;" ",$X$3512&lt;&gt;0),IF(X26=$X$3512,1+COUNTIF(U$7:U25,"&gt;0"),0),0)</f>
        <v>0</v>
      </c>
      <c r="V26" s="178" t="s">
        <v>215</v>
      </c>
      <c r="W26" s="130"/>
      <c r="X26" s="131"/>
      <c r="Y26" s="131"/>
      <c r="Z26" s="206"/>
      <c r="AA26" s="194">
        <f t="shared" si="3"/>
        <v>0</v>
      </c>
      <c r="AB26" s="124" t="str">
        <f t="shared" si="4"/>
        <v/>
      </c>
      <c r="AC26" s="195" t="str">
        <f t="shared" si="5"/>
        <v/>
      </c>
      <c r="AD26" s="194" t="str">
        <f t="shared" si="7"/>
        <v/>
      </c>
      <c r="AE26" s="194">
        <f>IF(AD26="",0,IF(ISERROR(VLOOKUP(AD26,AD$7:AD25,1,FALSE)),1,0))</f>
        <v>0</v>
      </c>
      <c r="AF26" s="194"/>
    </row>
    <row r="27" spans="1:32" ht="16.5" customHeight="1">
      <c r="A27" s="48">
        <v>20</v>
      </c>
      <c r="B27" s="340"/>
      <c r="C27" s="341"/>
      <c r="D27" s="341"/>
      <c r="E27" s="342"/>
      <c r="F27" s="191">
        <f t="shared" si="8"/>
        <v>0</v>
      </c>
      <c r="G27" s="192">
        <f t="shared" si="8"/>
        <v>0</v>
      </c>
      <c r="H27" s="192">
        <f t="shared" si="8"/>
        <v>0</v>
      </c>
      <c r="I27" s="192">
        <f t="shared" si="8"/>
        <v>0</v>
      </c>
      <c r="J27" s="192">
        <f t="shared" si="8"/>
        <v>0</v>
      </c>
      <c r="K27" s="192">
        <f t="shared" si="8"/>
        <v>0</v>
      </c>
      <c r="L27" s="192">
        <f t="shared" si="8"/>
        <v>0</v>
      </c>
      <c r="M27" s="192">
        <f t="shared" si="8"/>
        <v>0</v>
      </c>
      <c r="N27" s="192">
        <f t="shared" si="8"/>
        <v>0</v>
      </c>
      <c r="O27" s="192">
        <f t="shared" si="8"/>
        <v>0</v>
      </c>
      <c r="P27" s="192">
        <f t="shared" si="8"/>
        <v>0</v>
      </c>
      <c r="Q27" s="193">
        <f t="shared" si="8"/>
        <v>0</v>
      </c>
      <c r="R27" s="48"/>
      <c r="S27" s="210">
        <f t="shared" si="9"/>
        <v>0</v>
      </c>
      <c r="T27" s="48"/>
      <c r="U27" s="175">
        <f>IF(AND($X$3512&lt;&gt;" ",$X$3512&lt;&gt;0),IF(X27=$X$3512,1+COUNTIF(U$7:U26,"&gt;0"),0),0)</f>
        <v>0</v>
      </c>
      <c r="V27" s="178" t="s">
        <v>216</v>
      </c>
      <c r="W27" s="130"/>
      <c r="X27" s="131"/>
      <c r="Y27" s="131"/>
      <c r="Z27" s="206"/>
      <c r="AA27" s="194">
        <f t="shared" si="3"/>
        <v>0</v>
      </c>
      <c r="AB27" s="124" t="str">
        <f t="shared" si="4"/>
        <v/>
      </c>
      <c r="AC27" s="195" t="str">
        <f t="shared" si="5"/>
        <v/>
      </c>
      <c r="AD27" s="194" t="str">
        <f t="shared" si="7"/>
        <v/>
      </c>
      <c r="AE27" s="194">
        <f>IF(AD27="",0,IF(ISERROR(VLOOKUP(AD27,AD$7:AD26,1,FALSE)),1,0))</f>
        <v>0</v>
      </c>
      <c r="AF27" s="194"/>
    </row>
    <row r="28" spans="1:32" ht="16.5" customHeight="1">
      <c r="A28" s="48">
        <v>21</v>
      </c>
      <c r="B28" s="340"/>
      <c r="C28" s="341"/>
      <c r="D28" s="341"/>
      <c r="E28" s="342"/>
      <c r="F28" s="191">
        <f t="shared" ref="F28:Q37" si="10">SUMIF($AB$7:$AB$3506,CONCATENATE(F$3524,$B28),$Z$7:$Z$3506)</f>
        <v>0</v>
      </c>
      <c r="G28" s="192">
        <f t="shared" si="10"/>
        <v>0</v>
      </c>
      <c r="H28" s="192">
        <f t="shared" si="10"/>
        <v>0</v>
      </c>
      <c r="I28" s="192">
        <f t="shared" si="10"/>
        <v>0</v>
      </c>
      <c r="J28" s="192">
        <f t="shared" si="10"/>
        <v>0</v>
      </c>
      <c r="K28" s="192">
        <f t="shared" si="10"/>
        <v>0</v>
      </c>
      <c r="L28" s="192">
        <f t="shared" si="10"/>
        <v>0</v>
      </c>
      <c r="M28" s="192">
        <f t="shared" si="10"/>
        <v>0</v>
      </c>
      <c r="N28" s="192">
        <f t="shared" si="10"/>
        <v>0</v>
      </c>
      <c r="O28" s="192">
        <f t="shared" si="10"/>
        <v>0</v>
      </c>
      <c r="P28" s="192">
        <f t="shared" si="10"/>
        <v>0</v>
      </c>
      <c r="Q28" s="193">
        <f t="shared" si="10"/>
        <v>0</v>
      </c>
      <c r="R28" s="48"/>
      <c r="S28" s="210">
        <f t="shared" si="9"/>
        <v>0</v>
      </c>
      <c r="T28" s="48"/>
      <c r="U28" s="175">
        <f>IF(AND($X$3512&lt;&gt;" ",$X$3512&lt;&gt;0),IF(X28=$X$3512,1+COUNTIF(U$7:U27,"&gt;0"),0),0)</f>
        <v>0</v>
      </c>
      <c r="V28" s="178" t="s">
        <v>217</v>
      </c>
      <c r="W28" s="130"/>
      <c r="X28" s="131"/>
      <c r="Y28" s="131"/>
      <c r="Z28" s="206"/>
      <c r="AA28" s="194">
        <f t="shared" si="3"/>
        <v>0</v>
      </c>
      <c r="AB28" s="124" t="str">
        <f t="shared" si="4"/>
        <v/>
      </c>
      <c r="AC28" s="195" t="str">
        <f t="shared" si="5"/>
        <v/>
      </c>
      <c r="AD28" s="194" t="str">
        <f t="shared" si="7"/>
        <v/>
      </c>
      <c r="AE28" s="194">
        <f>IF(AD28="",0,IF(ISERROR(VLOOKUP(AD28,AD$7:AD27,1,FALSE)),1,0))</f>
        <v>0</v>
      </c>
      <c r="AF28" s="194"/>
    </row>
    <row r="29" spans="1:32" ht="16.5" customHeight="1">
      <c r="A29" s="48">
        <v>22</v>
      </c>
      <c r="B29" s="340"/>
      <c r="C29" s="341"/>
      <c r="D29" s="341"/>
      <c r="E29" s="342"/>
      <c r="F29" s="191">
        <f t="shared" si="10"/>
        <v>0</v>
      </c>
      <c r="G29" s="192">
        <f t="shared" si="10"/>
        <v>0</v>
      </c>
      <c r="H29" s="192">
        <f t="shared" si="10"/>
        <v>0</v>
      </c>
      <c r="I29" s="192">
        <f t="shared" si="10"/>
        <v>0</v>
      </c>
      <c r="J29" s="192">
        <f t="shared" si="10"/>
        <v>0</v>
      </c>
      <c r="K29" s="192">
        <f t="shared" si="10"/>
        <v>0</v>
      </c>
      <c r="L29" s="192">
        <f t="shared" si="10"/>
        <v>0</v>
      </c>
      <c r="M29" s="192">
        <f t="shared" si="10"/>
        <v>0</v>
      </c>
      <c r="N29" s="192">
        <f t="shared" si="10"/>
        <v>0</v>
      </c>
      <c r="O29" s="192">
        <f t="shared" si="10"/>
        <v>0</v>
      </c>
      <c r="P29" s="192">
        <f t="shared" si="10"/>
        <v>0</v>
      </c>
      <c r="Q29" s="193">
        <f t="shared" si="10"/>
        <v>0</v>
      </c>
      <c r="R29" s="48"/>
      <c r="S29" s="210">
        <f t="shared" si="9"/>
        <v>0</v>
      </c>
      <c r="T29" s="48"/>
      <c r="U29" s="175">
        <f>IF(AND($X$3512&lt;&gt;" ",$X$3512&lt;&gt;0),IF(X29=$X$3512,1+COUNTIF(U$7:U28,"&gt;0"),0),0)</f>
        <v>0</v>
      </c>
      <c r="V29" s="178" t="s">
        <v>218</v>
      </c>
      <c r="W29" s="130"/>
      <c r="X29" s="131"/>
      <c r="Y29" s="131"/>
      <c r="Z29" s="206"/>
      <c r="AA29" s="194">
        <f t="shared" si="3"/>
        <v>0</v>
      </c>
      <c r="AB29" s="124" t="str">
        <f t="shared" si="4"/>
        <v/>
      </c>
      <c r="AC29" s="195" t="str">
        <f t="shared" si="5"/>
        <v/>
      </c>
      <c r="AD29" s="194" t="str">
        <f t="shared" si="7"/>
        <v/>
      </c>
      <c r="AE29" s="194">
        <f>IF(AD29="",0,IF(ISERROR(VLOOKUP(AD29,AD$7:AD28,1,FALSE)),1,0))</f>
        <v>0</v>
      </c>
      <c r="AF29" s="194"/>
    </row>
    <row r="30" spans="1:32" ht="16.5" customHeight="1">
      <c r="A30" s="48">
        <v>23</v>
      </c>
      <c r="B30" s="340"/>
      <c r="C30" s="341"/>
      <c r="D30" s="341"/>
      <c r="E30" s="342"/>
      <c r="F30" s="191">
        <f t="shared" si="10"/>
        <v>0</v>
      </c>
      <c r="G30" s="192">
        <f t="shared" si="10"/>
        <v>0</v>
      </c>
      <c r="H30" s="192">
        <f t="shared" si="10"/>
        <v>0</v>
      </c>
      <c r="I30" s="192">
        <f t="shared" si="10"/>
        <v>0</v>
      </c>
      <c r="J30" s="192">
        <f t="shared" si="10"/>
        <v>0</v>
      </c>
      <c r="K30" s="192">
        <f t="shared" si="10"/>
        <v>0</v>
      </c>
      <c r="L30" s="192">
        <f t="shared" si="10"/>
        <v>0</v>
      </c>
      <c r="M30" s="192">
        <f t="shared" si="10"/>
        <v>0</v>
      </c>
      <c r="N30" s="192">
        <f t="shared" si="10"/>
        <v>0</v>
      </c>
      <c r="O30" s="192">
        <f t="shared" si="10"/>
        <v>0</v>
      </c>
      <c r="P30" s="192">
        <f t="shared" si="10"/>
        <v>0</v>
      </c>
      <c r="Q30" s="193">
        <f t="shared" si="10"/>
        <v>0</v>
      </c>
      <c r="R30" s="48"/>
      <c r="S30" s="210">
        <f t="shared" si="9"/>
        <v>0</v>
      </c>
      <c r="T30" s="48"/>
      <c r="U30" s="175">
        <f>IF(AND($X$3512&lt;&gt;" ",$X$3512&lt;&gt;0),IF(X30=$X$3512,1+COUNTIF(U$7:U29,"&gt;0"),0),0)</f>
        <v>0</v>
      </c>
      <c r="V30" s="178" t="s">
        <v>219</v>
      </c>
      <c r="W30" s="130"/>
      <c r="X30" s="131"/>
      <c r="Y30" s="131"/>
      <c r="Z30" s="206"/>
      <c r="AA30" s="194">
        <f t="shared" si="3"/>
        <v>0</v>
      </c>
      <c r="AB30" s="124" t="str">
        <f t="shared" si="4"/>
        <v/>
      </c>
      <c r="AC30" s="195" t="str">
        <f t="shared" si="5"/>
        <v/>
      </c>
      <c r="AD30" s="194" t="str">
        <f t="shared" si="7"/>
        <v/>
      </c>
      <c r="AE30" s="194">
        <f>IF(AD30="",0,IF(ISERROR(VLOOKUP(AD30,AD$7:AD29,1,FALSE)),1,0))</f>
        <v>0</v>
      </c>
      <c r="AF30" s="194"/>
    </row>
    <row r="31" spans="1:32" ht="16.5" customHeight="1">
      <c r="A31" s="48">
        <v>24</v>
      </c>
      <c r="B31" s="340"/>
      <c r="C31" s="341"/>
      <c r="D31" s="341"/>
      <c r="E31" s="342"/>
      <c r="F31" s="191">
        <f t="shared" si="10"/>
        <v>0</v>
      </c>
      <c r="G31" s="192">
        <f t="shared" si="10"/>
        <v>0</v>
      </c>
      <c r="H31" s="192">
        <f t="shared" si="10"/>
        <v>0</v>
      </c>
      <c r="I31" s="192">
        <f t="shared" si="10"/>
        <v>0</v>
      </c>
      <c r="J31" s="192">
        <f t="shared" si="10"/>
        <v>0</v>
      </c>
      <c r="K31" s="192">
        <f t="shared" si="10"/>
        <v>0</v>
      </c>
      <c r="L31" s="192">
        <f t="shared" si="10"/>
        <v>0</v>
      </c>
      <c r="M31" s="192">
        <f t="shared" si="10"/>
        <v>0</v>
      </c>
      <c r="N31" s="192">
        <f t="shared" si="10"/>
        <v>0</v>
      </c>
      <c r="O31" s="192">
        <f t="shared" si="10"/>
        <v>0</v>
      </c>
      <c r="P31" s="192">
        <f t="shared" si="10"/>
        <v>0</v>
      </c>
      <c r="Q31" s="193">
        <f t="shared" si="10"/>
        <v>0</v>
      </c>
      <c r="R31" s="48"/>
      <c r="S31" s="210">
        <f t="shared" si="9"/>
        <v>0</v>
      </c>
      <c r="T31" s="48"/>
      <c r="U31" s="175">
        <f>IF(AND($X$3512&lt;&gt;" ",$X$3512&lt;&gt;0),IF(X31=$X$3512,1+COUNTIF(U$7:U30,"&gt;0"),0),0)</f>
        <v>0</v>
      </c>
      <c r="V31" s="178" t="s">
        <v>220</v>
      </c>
      <c r="W31" s="130"/>
      <c r="X31" s="131"/>
      <c r="Y31" s="131"/>
      <c r="Z31" s="206"/>
      <c r="AA31" s="194">
        <f t="shared" si="3"/>
        <v>0</v>
      </c>
      <c r="AB31" s="124" t="str">
        <f t="shared" si="4"/>
        <v/>
      </c>
      <c r="AC31" s="195" t="str">
        <f t="shared" si="5"/>
        <v/>
      </c>
      <c r="AD31" s="194" t="str">
        <f t="shared" si="7"/>
        <v/>
      </c>
      <c r="AE31" s="194">
        <f>IF(AD31="",0,IF(ISERROR(VLOOKUP(AD31,AD$7:AD30,1,FALSE)),1,0))</f>
        <v>0</v>
      </c>
      <c r="AF31" s="194"/>
    </row>
    <row r="32" spans="1:32" ht="16.5" customHeight="1">
      <c r="A32" s="48">
        <v>25</v>
      </c>
      <c r="B32" s="340"/>
      <c r="C32" s="341"/>
      <c r="D32" s="341"/>
      <c r="E32" s="342"/>
      <c r="F32" s="191">
        <f t="shared" si="10"/>
        <v>0</v>
      </c>
      <c r="G32" s="192">
        <f t="shared" si="10"/>
        <v>0</v>
      </c>
      <c r="H32" s="192">
        <f t="shared" si="10"/>
        <v>0</v>
      </c>
      <c r="I32" s="192">
        <f t="shared" si="10"/>
        <v>0</v>
      </c>
      <c r="J32" s="192">
        <f t="shared" si="10"/>
        <v>0</v>
      </c>
      <c r="K32" s="192">
        <f t="shared" si="10"/>
        <v>0</v>
      </c>
      <c r="L32" s="192">
        <f t="shared" si="10"/>
        <v>0</v>
      </c>
      <c r="M32" s="192">
        <f t="shared" si="10"/>
        <v>0</v>
      </c>
      <c r="N32" s="192">
        <f t="shared" si="10"/>
        <v>0</v>
      </c>
      <c r="O32" s="192">
        <f t="shared" si="10"/>
        <v>0</v>
      </c>
      <c r="P32" s="192">
        <f t="shared" si="10"/>
        <v>0</v>
      </c>
      <c r="Q32" s="193">
        <f t="shared" si="10"/>
        <v>0</v>
      </c>
      <c r="R32" s="48"/>
      <c r="S32" s="210">
        <f t="shared" si="9"/>
        <v>0</v>
      </c>
      <c r="T32" s="48"/>
      <c r="U32" s="175">
        <f>IF(AND($X$3512&lt;&gt;" ",$X$3512&lt;&gt;0),IF(X32=$X$3512,1+COUNTIF(U$7:U31,"&gt;0"),0),0)</f>
        <v>0</v>
      </c>
      <c r="V32" s="178" t="s">
        <v>221</v>
      </c>
      <c r="W32" s="130"/>
      <c r="X32" s="131"/>
      <c r="Y32" s="131"/>
      <c r="Z32" s="206"/>
      <c r="AA32" s="194">
        <f t="shared" si="3"/>
        <v>0</v>
      </c>
      <c r="AB32" s="124" t="str">
        <f t="shared" si="4"/>
        <v/>
      </c>
      <c r="AC32" s="195" t="str">
        <f t="shared" si="5"/>
        <v/>
      </c>
      <c r="AD32" s="194" t="str">
        <f t="shared" si="7"/>
        <v/>
      </c>
      <c r="AE32" s="194">
        <f>IF(AD32="",0,IF(ISERROR(VLOOKUP(AD32,AD$7:AD31,1,FALSE)),1,0))</f>
        <v>0</v>
      </c>
      <c r="AF32" s="194"/>
    </row>
    <row r="33" spans="1:32" ht="16.5" customHeight="1">
      <c r="A33" s="48">
        <v>26</v>
      </c>
      <c r="B33" s="340"/>
      <c r="C33" s="341"/>
      <c r="D33" s="341"/>
      <c r="E33" s="342"/>
      <c r="F33" s="191">
        <f t="shared" si="10"/>
        <v>0</v>
      </c>
      <c r="G33" s="192">
        <f t="shared" si="10"/>
        <v>0</v>
      </c>
      <c r="H33" s="192">
        <f t="shared" si="10"/>
        <v>0</v>
      </c>
      <c r="I33" s="192">
        <f t="shared" si="10"/>
        <v>0</v>
      </c>
      <c r="J33" s="192">
        <f t="shared" si="10"/>
        <v>0</v>
      </c>
      <c r="K33" s="192">
        <f t="shared" si="10"/>
        <v>0</v>
      </c>
      <c r="L33" s="192">
        <f t="shared" si="10"/>
        <v>0</v>
      </c>
      <c r="M33" s="192">
        <f t="shared" si="10"/>
        <v>0</v>
      </c>
      <c r="N33" s="192">
        <f t="shared" si="10"/>
        <v>0</v>
      </c>
      <c r="O33" s="192">
        <f t="shared" si="10"/>
        <v>0</v>
      </c>
      <c r="P33" s="192">
        <f t="shared" si="10"/>
        <v>0</v>
      </c>
      <c r="Q33" s="193">
        <f t="shared" si="10"/>
        <v>0</v>
      </c>
      <c r="R33" s="48"/>
      <c r="S33" s="210">
        <f t="shared" si="9"/>
        <v>0</v>
      </c>
      <c r="T33" s="48"/>
      <c r="U33" s="175">
        <f>IF(AND($X$3512&lt;&gt;" ",$X$3512&lt;&gt;0),IF(X33=$X$3512,1+COUNTIF(U$7:U32,"&gt;0"),0),0)</f>
        <v>0</v>
      </c>
      <c r="V33" s="178" t="s">
        <v>222</v>
      </c>
      <c r="W33" s="130"/>
      <c r="X33" s="131"/>
      <c r="Y33" s="131"/>
      <c r="Z33" s="206"/>
      <c r="AA33" s="194">
        <f t="shared" si="3"/>
        <v>0</v>
      </c>
      <c r="AB33" s="124" t="str">
        <f t="shared" si="4"/>
        <v/>
      </c>
      <c r="AC33" s="195" t="str">
        <f t="shared" si="5"/>
        <v/>
      </c>
      <c r="AD33" s="194" t="str">
        <f t="shared" si="7"/>
        <v/>
      </c>
      <c r="AE33" s="194">
        <f>IF(AD33="",0,IF(ISERROR(VLOOKUP(AD33,AD$7:AD32,1,FALSE)),1,0))</f>
        <v>0</v>
      </c>
      <c r="AF33" s="194"/>
    </row>
    <row r="34" spans="1:32" ht="16.5" customHeight="1">
      <c r="A34" s="48">
        <v>27</v>
      </c>
      <c r="B34" s="340"/>
      <c r="C34" s="341"/>
      <c r="D34" s="341"/>
      <c r="E34" s="342"/>
      <c r="F34" s="191">
        <f t="shared" si="10"/>
        <v>0</v>
      </c>
      <c r="G34" s="192">
        <f t="shared" si="10"/>
        <v>0</v>
      </c>
      <c r="H34" s="192">
        <f t="shared" si="10"/>
        <v>0</v>
      </c>
      <c r="I34" s="192">
        <f t="shared" si="10"/>
        <v>0</v>
      </c>
      <c r="J34" s="192">
        <f t="shared" si="10"/>
        <v>0</v>
      </c>
      <c r="K34" s="192">
        <f t="shared" si="10"/>
        <v>0</v>
      </c>
      <c r="L34" s="192">
        <f t="shared" si="10"/>
        <v>0</v>
      </c>
      <c r="M34" s="192">
        <f t="shared" si="10"/>
        <v>0</v>
      </c>
      <c r="N34" s="192">
        <f t="shared" si="10"/>
        <v>0</v>
      </c>
      <c r="O34" s="192">
        <f t="shared" si="10"/>
        <v>0</v>
      </c>
      <c r="P34" s="192">
        <f t="shared" si="10"/>
        <v>0</v>
      </c>
      <c r="Q34" s="193">
        <f t="shared" si="10"/>
        <v>0</v>
      </c>
      <c r="R34" s="48"/>
      <c r="S34" s="210">
        <f t="shared" si="9"/>
        <v>0</v>
      </c>
      <c r="T34" s="48"/>
      <c r="U34" s="175">
        <f>IF(AND($X$3512&lt;&gt;" ",$X$3512&lt;&gt;0),IF(X34=$X$3512,1+COUNTIF(U$7:U33,"&gt;0"),0),0)</f>
        <v>0</v>
      </c>
      <c r="V34" s="178" t="s">
        <v>223</v>
      </c>
      <c r="W34" s="130"/>
      <c r="X34" s="131"/>
      <c r="Y34" s="131"/>
      <c r="Z34" s="206"/>
      <c r="AA34" s="194">
        <f t="shared" si="3"/>
        <v>0</v>
      </c>
      <c r="AB34" s="124" t="str">
        <f t="shared" si="4"/>
        <v/>
      </c>
      <c r="AC34" s="195" t="str">
        <f t="shared" si="5"/>
        <v/>
      </c>
      <c r="AD34" s="194" t="str">
        <f t="shared" si="7"/>
        <v/>
      </c>
      <c r="AE34" s="194">
        <f>IF(AD34="",0,IF(ISERROR(VLOOKUP(AD34,AD$7:AD33,1,FALSE)),1,0))</f>
        <v>0</v>
      </c>
      <c r="AF34" s="194"/>
    </row>
    <row r="35" spans="1:32" ht="16.5" customHeight="1">
      <c r="A35" s="48">
        <v>28</v>
      </c>
      <c r="B35" s="340"/>
      <c r="C35" s="341"/>
      <c r="D35" s="341"/>
      <c r="E35" s="342"/>
      <c r="F35" s="191">
        <f t="shared" si="10"/>
        <v>0</v>
      </c>
      <c r="G35" s="192">
        <f t="shared" si="10"/>
        <v>0</v>
      </c>
      <c r="H35" s="192">
        <f t="shared" si="10"/>
        <v>0</v>
      </c>
      <c r="I35" s="192">
        <f t="shared" si="10"/>
        <v>0</v>
      </c>
      <c r="J35" s="192">
        <f t="shared" si="10"/>
        <v>0</v>
      </c>
      <c r="K35" s="192">
        <f t="shared" si="10"/>
        <v>0</v>
      </c>
      <c r="L35" s="192">
        <f t="shared" si="10"/>
        <v>0</v>
      </c>
      <c r="M35" s="192">
        <f t="shared" si="10"/>
        <v>0</v>
      </c>
      <c r="N35" s="192">
        <f t="shared" si="10"/>
        <v>0</v>
      </c>
      <c r="O35" s="192">
        <f t="shared" si="10"/>
        <v>0</v>
      </c>
      <c r="P35" s="192">
        <f t="shared" si="10"/>
        <v>0</v>
      </c>
      <c r="Q35" s="193">
        <f t="shared" si="10"/>
        <v>0</v>
      </c>
      <c r="R35" s="48"/>
      <c r="S35" s="210">
        <f t="shared" si="9"/>
        <v>0</v>
      </c>
      <c r="T35" s="48"/>
      <c r="U35" s="175">
        <f>IF(AND($X$3512&lt;&gt;" ",$X$3512&lt;&gt;0),IF(X35=$X$3512,1+COUNTIF(U$7:U34,"&gt;0"),0),0)</f>
        <v>0</v>
      </c>
      <c r="V35" s="178" t="s">
        <v>224</v>
      </c>
      <c r="W35" s="130"/>
      <c r="X35" s="131"/>
      <c r="Y35" s="131"/>
      <c r="Z35" s="206"/>
      <c r="AA35" s="194">
        <f t="shared" si="3"/>
        <v>0</v>
      </c>
      <c r="AB35" s="124" t="str">
        <f t="shared" si="4"/>
        <v/>
      </c>
      <c r="AC35" s="195" t="str">
        <f t="shared" si="5"/>
        <v/>
      </c>
      <c r="AD35" s="194" t="str">
        <f t="shared" si="7"/>
        <v/>
      </c>
      <c r="AE35" s="194">
        <f>IF(AD35="",0,IF(ISERROR(VLOOKUP(AD35,AD$7:AD34,1,FALSE)),1,0))</f>
        <v>0</v>
      </c>
      <c r="AF35" s="194"/>
    </row>
    <row r="36" spans="1:32" ht="16.5" customHeight="1">
      <c r="A36" s="48">
        <v>29</v>
      </c>
      <c r="B36" s="340"/>
      <c r="C36" s="341"/>
      <c r="D36" s="341"/>
      <c r="E36" s="342"/>
      <c r="F36" s="191">
        <f t="shared" si="10"/>
        <v>0</v>
      </c>
      <c r="G36" s="192">
        <f t="shared" si="10"/>
        <v>0</v>
      </c>
      <c r="H36" s="192">
        <f t="shared" si="10"/>
        <v>0</v>
      </c>
      <c r="I36" s="192">
        <f t="shared" si="10"/>
        <v>0</v>
      </c>
      <c r="J36" s="192">
        <f t="shared" si="10"/>
        <v>0</v>
      </c>
      <c r="K36" s="192">
        <f t="shared" si="10"/>
        <v>0</v>
      </c>
      <c r="L36" s="192">
        <f t="shared" si="10"/>
        <v>0</v>
      </c>
      <c r="M36" s="192">
        <f t="shared" si="10"/>
        <v>0</v>
      </c>
      <c r="N36" s="192">
        <f t="shared" si="10"/>
        <v>0</v>
      </c>
      <c r="O36" s="192">
        <f t="shared" si="10"/>
        <v>0</v>
      </c>
      <c r="P36" s="192">
        <f t="shared" si="10"/>
        <v>0</v>
      </c>
      <c r="Q36" s="193">
        <f t="shared" si="10"/>
        <v>0</v>
      </c>
      <c r="R36" s="48"/>
      <c r="S36" s="210">
        <f t="shared" si="9"/>
        <v>0</v>
      </c>
      <c r="T36" s="48"/>
      <c r="U36" s="175">
        <f>IF(AND($X$3512&lt;&gt;" ",$X$3512&lt;&gt;0),IF(X36=$X$3512,1+COUNTIF(U$7:U35,"&gt;0"),0),0)</f>
        <v>0</v>
      </c>
      <c r="V36" s="178" t="s">
        <v>225</v>
      </c>
      <c r="W36" s="130"/>
      <c r="X36" s="131"/>
      <c r="Y36" s="131"/>
      <c r="Z36" s="206"/>
      <c r="AA36" s="194">
        <f t="shared" si="3"/>
        <v>0</v>
      </c>
      <c r="AB36" s="124" t="str">
        <f t="shared" si="4"/>
        <v/>
      </c>
      <c r="AC36" s="195" t="str">
        <f t="shared" si="5"/>
        <v/>
      </c>
      <c r="AD36" s="194" t="str">
        <f t="shared" si="7"/>
        <v/>
      </c>
      <c r="AE36" s="194">
        <f>IF(AD36="",0,IF(ISERROR(VLOOKUP(AD36,AD$7:AD35,1,FALSE)),1,0))</f>
        <v>0</v>
      </c>
      <c r="AF36" s="194"/>
    </row>
    <row r="37" spans="1:32" ht="16.5" customHeight="1">
      <c r="A37" s="48">
        <v>30</v>
      </c>
      <c r="B37" s="340"/>
      <c r="C37" s="341"/>
      <c r="D37" s="341"/>
      <c r="E37" s="342"/>
      <c r="F37" s="191">
        <f t="shared" si="10"/>
        <v>0</v>
      </c>
      <c r="G37" s="192">
        <f t="shared" si="10"/>
        <v>0</v>
      </c>
      <c r="H37" s="192">
        <f t="shared" si="10"/>
        <v>0</v>
      </c>
      <c r="I37" s="192">
        <f t="shared" si="10"/>
        <v>0</v>
      </c>
      <c r="J37" s="192">
        <f t="shared" si="10"/>
        <v>0</v>
      </c>
      <c r="K37" s="192">
        <f t="shared" si="10"/>
        <v>0</v>
      </c>
      <c r="L37" s="192">
        <f t="shared" si="10"/>
        <v>0</v>
      </c>
      <c r="M37" s="192">
        <f t="shared" si="10"/>
        <v>0</v>
      </c>
      <c r="N37" s="192">
        <f t="shared" si="10"/>
        <v>0</v>
      </c>
      <c r="O37" s="192">
        <f t="shared" si="10"/>
        <v>0</v>
      </c>
      <c r="P37" s="192">
        <f t="shared" si="10"/>
        <v>0</v>
      </c>
      <c r="Q37" s="193">
        <f t="shared" si="10"/>
        <v>0</v>
      </c>
      <c r="R37" s="48"/>
      <c r="S37" s="210">
        <f t="shared" si="9"/>
        <v>0</v>
      </c>
      <c r="T37" s="48"/>
      <c r="U37" s="175">
        <f>IF(AND($X$3512&lt;&gt;" ",$X$3512&lt;&gt;0),IF(X37=$X$3512,1+COUNTIF(U$7:U36,"&gt;0"),0),0)</f>
        <v>0</v>
      </c>
      <c r="V37" s="178" t="s">
        <v>226</v>
      </c>
      <c r="W37" s="130"/>
      <c r="X37" s="131"/>
      <c r="Y37" s="131"/>
      <c r="Z37" s="206"/>
      <c r="AA37" s="194">
        <f t="shared" si="3"/>
        <v>0</v>
      </c>
      <c r="AB37" s="124" t="str">
        <f t="shared" si="4"/>
        <v/>
      </c>
      <c r="AC37" s="195" t="str">
        <f t="shared" si="5"/>
        <v/>
      </c>
      <c r="AD37" s="194" t="str">
        <f t="shared" si="7"/>
        <v/>
      </c>
      <c r="AE37" s="194">
        <f>IF(AD37="",0,IF(ISERROR(VLOOKUP(AD37,AD$7:AD36,1,FALSE)),1,0))</f>
        <v>0</v>
      </c>
      <c r="AF37" s="194"/>
    </row>
    <row r="38" spans="1:32" ht="16.5" customHeight="1">
      <c r="A38" s="48">
        <v>31</v>
      </c>
      <c r="B38" s="340"/>
      <c r="C38" s="341"/>
      <c r="D38" s="341"/>
      <c r="E38" s="342"/>
      <c r="F38" s="191">
        <f t="shared" ref="F38:Q47" si="11">SUMIF($AB$7:$AB$3506,CONCATENATE(F$3524,$B38),$Z$7:$Z$3506)</f>
        <v>0</v>
      </c>
      <c r="G38" s="192">
        <f t="shared" si="11"/>
        <v>0</v>
      </c>
      <c r="H38" s="192">
        <f t="shared" si="11"/>
        <v>0</v>
      </c>
      <c r="I38" s="192">
        <f t="shared" si="11"/>
        <v>0</v>
      </c>
      <c r="J38" s="192">
        <f t="shared" si="11"/>
        <v>0</v>
      </c>
      <c r="K38" s="192">
        <f t="shared" si="11"/>
        <v>0</v>
      </c>
      <c r="L38" s="192">
        <f t="shared" si="11"/>
        <v>0</v>
      </c>
      <c r="M38" s="192">
        <f t="shared" si="11"/>
        <v>0</v>
      </c>
      <c r="N38" s="192">
        <f t="shared" si="11"/>
        <v>0</v>
      </c>
      <c r="O38" s="192">
        <f t="shared" si="11"/>
        <v>0</v>
      </c>
      <c r="P38" s="192">
        <f t="shared" si="11"/>
        <v>0</v>
      </c>
      <c r="Q38" s="193">
        <f t="shared" si="11"/>
        <v>0</v>
      </c>
      <c r="R38" s="48"/>
      <c r="S38" s="210">
        <f t="shared" si="9"/>
        <v>0</v>
      </c>
      <c r="T38" s="48"/>
      <c r="U38" s="175">
        <f>IF(AND($X$3512&lt;&gt;" ",$X$3512&lt;&gt;0),IF(X38=$X$3512,1+COUNTIF(U$7:U37,"&gt;0"),0),0)</f>
        <v>0</v>
      </c>
      <c r="V38" s="178" t="s">
        <v>227</v>
      </c>
      <c r="W38" s="130"/>
      <c r="X38" s="131"/>
      <c r="Y38" s="131"/>
      <c r="Z38" s="206"/>
      <c r="AA38" s="194">
        <f t="shared" si="3"/>
        <v>0</v>
      </c>
      <c r="AB38" s="124" t="str">
        <f t="shared" si="4"/>
        <v/>
      </c>
      <c r="AC38" s="195" t="str">
        <f t="shared" si="5"/>
        <v/>
      </c>
      <c r="AD38" s="194" t="str">
        <f t="shared" si="7"/>
        <v/>
      </c>
      <c r="AE38" s="194">
        <f>IF(AD38="",0,IF(ISERROR(VLOOKUP(AD38,AD$7:AD37,1,FALSE)),1,0))</f>
        <v>0</v>
      </c>
      <c r="AF38" s="194"/>
    </row>
    <row r="39" spans="1:32" ht="16.5" customHeight="1">
      <c r="A39" s="48">
        <v>32</v>
      </c>
      <c r="B39" s="340"/>
      <c r="C39" s="341"/>
      <c r="D39" s="341"/>
      <c r="E39" s="342"/>
      <c r="F39" s="191">
        <f t="shared" si="11"/>
        <v>0</v>
      </c>
      <c r="G39" s="192">
        <f t="shared" si="11"/>
        <v>0</v>
      </c>
      <c r="H39" s="192">
        <f t="shared" si="11"/>
        <v>0</v>
      </c>
      <c r="I39" s="192">
        <f t="shared" si="11"/>
        <v>0</v>
      </c>
      <c r="J39" s="192">
        <f t="shared" si="11"/>
        <v>0</v>
      </c>
      <c r="K39" s="192">
        <f t="shared" si="11"/>
        <v>0</v>
      </c>
      <c r="L39" s="192">
        <f t="shared" si="11"/>
        <v>0</v>
      </c>
      <c r="M39" s="192">
        <f t="shared" si="11"/>
        <v>0</v>
      </c>
      <c r="N39" s="192">
        <f t="shared" si="11"/>
        <v>0</v>
      </c>
      <c r="O39" s="192">
        <f t="shared" si="11"/>
        <v>0</v>
      </c>
      <c r="P39" s="192">
        <f t="shared" si="11"/>
        <v>0</v>
      </c>
      <c r="Q39" s="193">
        <f t="shared" si="11"/>
        <v>0</v>
      </c>
      <c r="R39" s="48"/>
      <c r="S39" s="210">
        <f t="shared" si="9"/>
        <v>0</v>
      </c>
      <c r="T39" s="48"/>
      <c r="U39" s="175">
        <f>IF(AND($X$3512&lt;&gt;" ",$X$3512&lt;&gt;0),IF(X39=$X$3512,1+COUNTIF(U$7:U38,"&gt;0"),0),0)</f>
        <v>0</v>
      </c>
      <c r="V39" s="178" t="s">
        <v>228</v>
      </c>
      <c r="W39" s="130"/>
      <c r="X39" s="131"/>
      <c r="Y39" s="131"/>
      <c r="Z39" s="206"/>
      <c r="AA39" s="194">
        <f t="shared" si="3"/>
        <v>0</v>
      </c>
      <c r="AB39" s="124" t="str">
        <f t="shared" si="4"/>
        <v/>
      </c>
      <c r="AC39" s="195" t="str">
        <f t="shared" si="5"/>
        <v/>
      </c>
      <c r="AD39" s="194" t="str">
        <f t="shared" si="7"/>
        <v/>
      </c>
      <c r="AE39" s="194">
        <f>IF(AD39="",0,IF(ISERROR(VLOOKUP(AD39,AD$7:AD38,1,FALSE)),1,0))</f>
        <v>0</v>
      </c>
      <c r="AF39" s="194"/>
    </row>
    <row r="40" spans="1:32" ht="16.5" customHeight="1">
      <c r="A40" s="48">
        <v>33</v>
      </c>
      <c r="B40" s="340"/>
      <c r="C40" s="341"/>
      <c r="D40" s="341"/>
      <c r="E40" s="342"/>
      <c r="F40" s="191">
        <f t="shared" si="11"/>
        <v>0</v>
      </c>
      <c r="G40" s="192">
        <f t="shared" si="11"/>
        <v>0</v>
      </c>
      <c r="H40" s="192">
        <f t="shared" si="11"/>
        <v>0</v>
      </c>
      <c r="I40" s="192">
        <f t="shared" si="11"/>
        <v>0</v>
      </c>
      <c r="J40" s="192">
        <f t="shared" si="11"/>
        <v>0</v>
      </c>
      <c r="K40" s="192">
        <f t="shared" si="11"/>
        <v>0</v>
      </c>
      <c r="L40" s="192">
        <f t="shared" si="11"/>
        <v>0</v>
      </c>
      <c r="M40" s="192">
        <f t="shared" si="11"/>
        <v>0</v>
      </c>
      <c r="N40" s="192">
        <f t="shared" si="11"/>
        <v>0</v>
      </c>
      <c r="O40" s="192">
        <f t="shared" si="11"/>
        <v>0</v>
      </c>
      <c r="P40" s="192">
        <f t="shared" si="11"/>
        <v>0</v>
      </c>
      <c r="Q40" s="193">
        <f t="shared" si="11"/>
        <v>0</v>
      </c>
      <c r="R40" s="48"/>
      <c r="S40" s="210">
        <f t="shared" si="9"/>
        <v>0</v>
      </c>
      <c r="T40" s="48"/>
      <c r="U40" s="175">
        <f>IF(AND($X$3512&lt;&gt;" ",$X$3512&lt;&gt;0),IF(X40=$X$3512,1+COUNTIF(U$7:U39,"&gt;0"),0),0)</f>
        <v>0</v>
      </c>
      <c r="V40" s="178" t="s">
        <v>229</v>
      </c>
      <c r="W40" s="130"/>
      <c r="X40" s="131"/>
      <c r="Y40" s="131"/>
      <c r="Z40" s="206"/>
      <c r="AA40" s="194">
        <f t="shared" si="3"/>
        <v>0</v>
      </c>
      <c r="AB40" s="124" t="str">
        <f t="shared" si="4"/>
        <v/>
      </c>
      <c r="AC40" s="195" t="str">
        <f t="shared" si="5"/>
        <v/>
      </c>
      <c r="AD40" s="194" t="str">
        <f t="shared" si="7"/>
        <v/>
      </c>
      <c r="AE40" s="194">
        <f>IF(AD40="",0,IF(ISERROR(VLOOKUP(AD40,AD$7:AD39,1,FALSE)),1,0))</f>
        <v>0</v>
      </c>
      <c r="AF40" s="194"/>
    </row>
    <row r="41" spans="1:32" ht="16.5" customHeight="1">
      <c r="A41" s="48">
        <v>34</v>
      </c>
      <c r="B41" s="340"/>
      <c r="C41" s="341"/>
      <c r="D41" s="341"/>
      <c r="E41" s="342"/>
      <c r="F41" s="191">
        <f t="shared" si="11"/>
        <v>0</v>
      </c>
      <c r="G41" s="192">
        <f t="shared" si="11"/>
        <v>0</v>
      </c>
      <c r="H41" s="192">
        <f t="shared" si="11"/>
        <v>0</v>
      </c>
      <c r="I41" s="192">
        <f t="shared" si="11"/>
        <v>0</v>
      </c>
      <c r="J41" s="192">
        <f t="shared" si="11"/>
        <v>0</v>
      </c>
      <c r="K41" s="192">
        <f t="shared" si="11"/>
        <v>0</v>
      </c>
      <c r="L41" s="192">
        <f t="shared" si="11"/>
        <v>0</v>
      </c>
      <c r="M41" s="192">
        <f t="shared" si="11"/>
        <v>0</v>
      </c>
      <c r="N41" s="192">
        <f t="shared" si="11"/>
        <v>0</v>
      </c>
      <c r="O41" s="192">
        <f t="shared" si="11"/>
        <v>0</v>
      </c>
      <c r="P41" s="192">
        <f t="shared" si="11"/>
        <v>0</v>
      </c>
      <c r="Q41" s="193">
        <f t="shared" si="11"/>
        <v>0</v>
      </c>
      <c r="R41" s="48"/>
      <c r="S41" s="210">
        <f t="shared" si="9"/>
        <v>0</v>
      </c>
      <c r="T41" s="48"/>
      <c r="U41" s="175">
        <f>IF(AND($X$3512&lt;&gt;" ",$X$3512&lt;&gt;0),IF(X41=$X$3512,1+COUNTIF(U$7:U40,"&gt;0"),0),0)</f>
        <v>0</v>
      </c>
      <c r="V41" s="178" t="s">
        <v>230</v>
      </c>
      <c r="W41" s="130"/>
      <c r="X41" s="131"/>
      <c r="Y41" s="131"/>
      <c r="Z41" s="206"/>
      <c r="AA41" s="194">
        <f t="shared" si="3"/>
        <v>0</v>
      </c>
      <c r="AB41" s="124" t="str">
        <f t="shared" si="4"/>
        <v/>
      </c>
      <c r="AC41" s="195" t="str">
        <f t="shared" si="5"/>
        <v/>
      </c>
      <c r="AD41" s="194" t="str">
        <f t="shared" si="7"/>
        <v/>
      </c>
      <c r="AE41" s="194">
        <f>IF(AD41="",0,IF(ISERROR(VLOOKUP(AD41,AD$7:AD40,1,FALSE)),1,0))</f>
        <v>0</v>
      </c>
      <c r="AF41" s="194"/>
    </row>
    <row r="42" spans="1:32" ht="16.5" customHeight="1">
      <c r="A42" s="48">
        <v>35</v>
      </c>
      <c r="B42" s="340"/>
      <c r="C42" s="341"/>
      <c r="D42" s="341"/>
      <c r="E42" s="342"/>
      <c r="F42" s="191">
        <f t="shared" si="11"/>
        <v>0</v>
      </c>
      <c r="G42" s="192">
        <f t="shared" si="11"/>
        <v>0</v>
      </c>
      <c r="H42" s="192">
        <f t="shared" si="11"/>
        <v>0</v>
      </c>
      <c r="I42" s="192">
        <f t="shared" si="11"/>
        <v>0</v>
      </c>
      <c r="J42" s="192">
        <f t="shared" si="11"/>
        <v>0</v>
      </c>
      <c r="K42" s="192">
        <f t="shared" si="11"/>
        <v>0</v>
      </c>
      <c r="L42" s="192">
        <f t="shared" si="11"/>
        <v>0</v>
      </c>
      <c r="M42" s="192">
        <f t="shared" si="11"/>
        <v>0</v>
      </c>
      <c r="N42" s="192">
        <f t="shared" si="11"/>
        <v>0</v>
      </c>
      <c r="O42" s="192">
        <f t="shared" si="11"/>
        <v>0</v>
      </c>
      <c r="P42" s="192">
        <f t="shared" si="11"/>
        <v>0</v>
      </c>
      <c r="Q42" s="193">
        <f t="shared" si="11"/>
        <v>0</v>
      </c>
      <c r="R42" s="48"/>
      <c r="S42" s="210">
        <f t="shared" si="9"/>
        <v>0</v>
      </c>
      <c r="T42" s="48"/>
      <c r="U42" s="175">
        <f>IF(AND($X$3512&lt;&gt;" ",$X$3512&lt;&gt;0),IF(X42=$X$3512,1+COUNTIF(U$7:U41,"&gt;0"),0),0)</f>
        <v>0</v>
      </c>
      <c r="V42" s="178" t="s">
        <v>231</v>
      </c>
      <c r="W42" s="130"/>
      <c r="X42" s="131"/>
      <c r="Y42" s="131"/>
      <c r="Z42" s="206"/>
      <c r="AA42" s="194">
        <f t="shared" si="3"/>
        <v>0</v>
      </c>
      <c r="AB42" s="124" t="str">
        <f t="shared" si="4"/>
        <v/>
      </c>
      <c r="AC42" s="195" t="str">
        <f t="shared" si="5"/>
        <v/>
      </c>
      <c r="AD42" s="194" t="str">
        <f t="shared" si="7"/>
        <v/>
      </c>
      <c r="AE42" s="194">
        <f>IF(AD42="",0,IF(ISERROR(VLOOKUP(AD42,AD$7:AD41,1,FALSE)),1,0))</f>
        <v>0</v>
      </c>
      <c r="AF42" s="194"/>
    </row>
    <row r="43" spans="1:32" ht="16.5" customHeight="1">
      <c r="A43" s="48">
        <v>36</v>
      </c>
      <c r="B43" s="340"/>
      <c r="C43" s="341"/>
      <c r="D43" s="341"/>
      <c r="E43" s="342"/>
      <c r="F43" s="191">
        <f t="shared" si="11"/>
        <v>0</v>
      </c>
      <c r="G43" s="192">
        <f t="shared" si="11"/>
        <v>0</v>
      </c>
      <c r="H43" s="192">
        <f t="shared" si="11"/>
        <v>0</v>
      </c>
      <c r="I43" s="192">
        <f t="shared" si="11"/>
        <v>0</v>
      </c>
      <c r="J43" s="192">
        <f t="shared" si="11"/>
        <v>0</v>
      </c>
      <c r="K43" s="192">
        <f t="shared" si="11"/>
        <v>0</v>
      </c>
      <c r="L43" s="192">
        <f t="shared" si="11"/>
        <v>0</v>
      </c>
      <c r="M43" s="192">
        <f t="shared" si="11"/>
        <v>0</v>
      </c>
      <c r="N43" s="192">
        <f t="shared" si="11"/>
        <v>0</v>
      </c>
      <c r="O43" s="192">
        <f t="shared" si="11"/>
        <v>0</v>
      </c>
      <c r="P43" s="192">
        <f t="shared" si="11"/>
        <v>0</v>
      </c>
      <c r="Q43" s="193">
        <f t="shared" si="11"/>
        <v>0</v>
      </c>
      <c r="R43" s="48"/>
      <c r="S43" s="210">
        <f t="shared" si="9"/>
        <v>0</v>
      </c>
      <c r="T43" s="48"/>
      <c r="U43" s="175">
        <f>IF(AND($X$3512&lt;&gt;" ",$X$3512&lt;&gt;0),IF(X43=$X$3512,1+COUNTIF(U$7:U42,"&gt;0"),0),0)</f>
        <v>0</v>
      </c>
      <c r="V43" s="178" t="s">
        <v>232</v>
      </c>
      <c r="W43" s="130"/>
      <c r="X43" s="131"/>
      <c r="Y43" s="131"/>
      <c r="Z43" s="206"/>
      <c r="AA43" s="194">
        <f t="shared" si="3"/>
        <v>0</v>
      </c>
      <c r="AB43" s="124" t="str">
        <f t="shared" si="4"/>
        <v/>
      </c>
      <c r="AC43" s="195" t="str">
        <f t="shared" si="5"/>
        <v/>
      </c>
      <c r="AD43" s="194" t="str">
        <f t="shared" si="7"/>
        <v/>
      </c>
      <c r="AE43" s="194">
        <f>IF(AD43="",0,IF(ISERROR(VLOOKUP(AD43,AD$7:AD42,1,FALSE)),1,0))</f>
        <v>0</v>
      </c>
      <c r="AF43" s="194"/>
    </row>
    <row r="44" spans="1:32" ht="16.5" customHeight="1">
      <c r="A44" s="48">
        <v>37</v>
      </c>
      <c r="B44" s="340"/>
      <c r="C44" s="341"/>
      <c r="D44" s="341"/>
      <c r="E44" s="342"/>
      <c r="F44" s="191">
        <f t="shared" si="11"/>
        <v>0</v>
      </c>
      <c r="G44" s="192">
        <f t="shared" si="11"/>
        <v>0</v>
      </c>
      <c r="H44" s="192">
        <f t="shared" si="11"/>
        <v>0</v>
      </c>
      <c r="I44" s="192">
        <f t="shared" si="11"/>
        <v>0</v>
      </c>
      <c r="J44" s="192">
        <f t="shared" si="11"/>
        <v>0</v>
      </c>
      <c r="K44" s="192">
        <f t="shared" si="11"/>
        <v>0</v>
      </c>
      <c r="L44" s="192">
        <f t="shared" si="11"/>
        <v>0</v>
      </c>
      <c r="M44" s="192">
        <f t="shared" si="11"/>
        <v>0</v>
      </c>
      <c r="N44" s="192">
        <f t="shared" si="11"/>
        <v>0</v>
      </c>
      <c r="O44" s="192">
        <f t="shared" si="11"/>
        <v>0</v>
      </c>
      <c r="P44" s="192">
        <f t="shared" si="11"/>
        <v>0</v>
      </c>
      <c r="Q44" s="193">
        <f t="shared" si="11"/>
        <v>0</v>
      </c>
      <c r="R44" s="48"/>
      <c r="S44" s="210">
        <f t="shared" si="9"/>
        <v>0</v>
      </c>
      <c r="T44" s="48"/>
      <c r="U44" s="175">
        <f>IF(AND($X$3512&lt;&gt;" ",$X$3512&lt;&gt;0),IF(X44=$X$3512,1+COUNTIF(U$7:U43,"&gt;0"),0),0)</f>
        <v>0</v>
      </c>
      <c r="V44" s="178" t="s">
        <v>233</v>
      </c>
      <c r="W44" s="130"/>
      <c r="X44" s="131"/>
      <c r="Y44" s="131"/>
      <c r="Z44" s="206"/>
      <c r="AA44" s="194">
        <f t="shared" si="3"/>
        <v>0</v>
      </c>
      <c r="AB44" s="124" t="str">
        <f t="shared" si="4"/>
        <v/>
      </c>
      <c r="AC44" s="195" t="str">
        <f t="shared" si="5"/>
        <v/>
      </c>
      <c r="AD44" s="194" t="str">
        <f t="shared" si="7"/>
        <v/>
      </c>
      <c r="AE44" s="194">
        <f>IF(AD44="",0,IF(ISERROR(VLOOKUP(AD44,AD$7:AD43,1,FALSE)),1,0))</f>
        <v>0</v>
      </c>
      <c r="AF44" s="194"/>
    </row>
    <row r="45" spans="1:32" ht="16.5" customHeight="1">
      <c r="A45" s="48">
        <v>38</v>
      </c>
      <c r="B45" s="340"/>
      <c r="C45" s="341"/>
      <c r="D45" s="341"/>
      <c r="E45" s="342"/>
      <c r="F45" s="191">
        <f t="shared" si="11"/>
        <v>0</v>
      </c>
      <c r="G45" s="192">
        <f t="shared" si="11"/>
        <v>0</v>
      </c>
      <c r="H45" s="192">
        <f t="shared" si="11"/>
        <v>0</v>
      </c>
      <c r="I45" s="192">
        <f t="shared" si="11"/>
        <v>0</v>
      </c>
      <c r="J45" s="192">
        <f t="shared" si="11"/>
        <v>0</v>
      </c>
      <c r="K45" s="192">
        <f t="shared" si="11"/>
        <v>0</v>
      </c>
      <c r="L45" s="192">
        <f t="shared" si="11"/>
        <v>0</v>
      </c>
      <c r="M45" s="192">
        <f t="shared" si="11"/>
        <v>0</v>
      </c>
      <c r="N45" s="192">
        <f t="shared" si="11"/>
        <v>0</v>
      </c>
      <c r="O45" s="192">
        <f t="shared" si="11"/>
        <v>0</v>
      </c>
      <c r="P45" s="192">
        <f t="shared" si="11"/>
        <v>0</v>
      </c>
      <c r="Q45" s="193">
        <f t="shared" si="11"/>
        <v>0</v>
      </c>
      <c r="R45" s="48"/>
      <c r="S45" s="210">
        <f t="shared" si="9"/>
        <v>0</v>
      </c>
      <c r="T45" s="48"/>
      <c r="U45" s="175">
        <f>IF(AND($X$3512&lt;&gt;" ",$X$3512&lt;&gt;0),IF(X45=$X$3512,1+COUNTIF(U$7:U44,"&gt;0"),0),0)</f>
        <v>0</v>
      </c>
      <c r="V45" s="178" t="s">
        <v>234</v>
      </c>
      <c r="W45" s="130"/>
      <c r="X45" s="131"/>
      <c r="Y45" s="131"/>
      <c r="Z45" s="206"/>
      <c r="AA45" s="194">
        <f t="shared" si="3"/>
        <v>0</v>
      </c>
      <c r="AB45" s="124" t="str">
        <f t="shared" si="4"/>
        <v/>
      </c>
      <c r="AC45" s="195" t="str">
        <f t="shared" si="5"/>
        <v/>
      </c>
      <c r="AD45" s="194" t="str">
        <f t="shared" si="7"/>
        <v/>
      </c>
      <c r="AE45" s="194">
        <f>IF(AD45="",0,IF(ISERROR(VLOOKUP(AD45,AD$7:AD44,1,FALSE)),1,0))</f>
        <v>0</v>
      </c>
      <c r="AF45" s="194"/>
    </row>
    <row r="46" spans="1:32" ht="16.5" customHeight="1">
      <c r="A46" s="48">
        <v>39</v>
      </c>
      <c r="B46" s="340"/>
      <c r="C46" s="341"/>
      <c r="D46" s="341"/>
      <c r="E46" s="342"/>
      <c r="F46" s="191">
        <f t="shared" si="11"/>
        <v>0</v>
      </c>
      <c r="G46" s="192">
        <f t="shared" si="11"/>
        <v>0</v>
      </c>
      <c r="H46" s="192">
        <f t="shared" si="11"/>
        <v>0</v>
      </c>
      <c r="I46" s="192">
        <f t="shared" si="11"/>
        <v>0</v>
      </c>
      <c r="J46" s="192">
        <f t="shared" si="11"/>
        <v>0</v>
      </c>
      <c r="K46" s="192">
        <f t="shared" si="11"/>
        <v>0</v>
      </c>
      <c r="L46" s="192">
        <f t="shared" si="11"/>
        <v>0</v>
      </c>
      <c r="M46" s="192">
        <f t="shared" si="11"/>
        <v>0</v>
      </c>
      <c r="N46" s="192">
        <f t="shared" si="11"/>
        <v>0</v>
      </c>
      <c r="O46" s="192">
        <f t="shared" si="11"/>
        <v>0</v>
      </c>
      <c r="P46" s="192">
        <f t="shared" si="11"/>
        <v>0</v>
      </c>
      <c r="Q46" s="193">
        <f t="shared" si="11"/>
        <v>0</v>
      </c>
      <c r="R46" s="48"/>
      <c r="S46" s="210">
        <f t="shared" si="9"/>
        <v>0</v>
      </c>
      <c r="T46" s="48"/>
      <c r="U46" s="175">
        <f>IF(AND($X$3512&lt;&gt;" ",$X$3512&lt;&gt;0),IF(X46=$X$3512,1+COUNTIF(U$7:U45,"&gt;0"),0),0)</f>
        <v>0</v>
      </c>
      <c r="V46" s="178" t="s">
        <v>235</v>
      </c>
      <c r="W46" s="130"/>
      <c r="X46" s="131"/>
      <c r="Y46" s="131"/>
      <c r="Z46" s="206"/>
      <c r="AA46" s="194">
        <f t="shared" si="3"/>
        <v>0</v>
      </c>
      <c r="AB46" s="124" t="str">
        <f t="shared" si="4"/>
        <v/>
      </c>
      <c r="AC46" s="195" t="str">
        <f t="shared" si="5"/>
        <v/>
      </c>
      <c r="AD46" s="194" t="str">
        <f t="shared" si="7"/>
        <v/>
      </c>
      <c r="AE46" s="194">
        <f>IF(AD46="",0,IF(ISERROR(VLOOKUP(AD46,AD$7:AD45,1,FALSE)),1,0))</f>
        <v>0</v>
      </c>
      <c r="AF46" s="194"/>
    </row>
    <row r="47" spans="1:32" ht="16.5" customHeight="1">
      <c r="A47" s="48">
        <v>40</v>
      </c>
      <c r="B47" s="340"/>
      <c r="C47" s="341"/>
      <c r="D47" s="341"/>
      <c r="E47" s="342"/>
      <c r="F47" s="191">
        <f t="shared" si="11"/>
        <v>0</v>
      </c>
      <c r="G47" s="192">
        <f t="shared" si="11"/>
        <v>0</v>
      </c>
      <c r="H47" s="192">
        <f t="shared" si="11"/>
        <v>0</v>
      </c>
      <c r="I47" s="192">
        <f t="shared" si="11"/>
        <v>0</v>
      </c>
      <c r="J47" s="192">
        <f t="shared" si="11"/>
        <v>0</v>
      </c>
      <c r="K47" s="192">
        <f t="shared" si="11"/>
        <v>0</v>
      </c>
      <c r="L47" s="192">
        <f t="shared" si="11"/>
        <v>0</v>
      </c>
      <c r="M47" s="192">
        <f t="shared" si="11"/>
        <v>0</v>
      </c>
      <c r="N47" s="192">
        <f t="shared" si="11"/>
        <v>0</v>
      </c>
      <c r="O47" s="192">
        <f t="shared" si="11"/>
        <v>0</v>
      </c>
      <c r="P47" s="192">
        <f t="shared" si="11"/>
        <v>0</v>
      </c>
      <c r="Q47" s="193">
        <f t="shared" si="11"/>
        <v>0</v>
      </c>
      <c r="R47" s="48"/>
      <c r="S47" s="210">
        <f t="shared" si="9"/>
        <v>0</v>
      </c>
      <c r="T47" s="48"/>
      <c r="U47" s="175">
        <f>IF(AND($X$3512&lt;&gt;" ",$X$3512&lt;&gt;0),IF(X47=$X$3512,1+COUNTIF(U$7:U46,"&gt;0"),0),0)</f>
        <v>0</v>
      </c>
      <c r="V47" s="178" t="s">
        <v>236</v>
      </c>
      <c r="W47" s="130"/>
      <c r="X47" s="131"/>
      <c r="Y47" s="131"/>
      <c r="Z47" s="206"/>
      <c r="AA47" s="194">
        <f t="shared" si="3"/>
        <v>0</v>
      </c>
      <c r="AB47" s="124" t="str">
        <f t="shared" si="4"/>
        <v/>
      </c>
      <c r="AC47" s="195" t="str">
        <f t="shared" si="5"/>
        <v/>
      </c>
      <c r="AD47" s="194" t="str">
        <f t="shared" si="7"/>
        <v/>
      </c>
      <c r="AE47" s="194">
        <f>IF(AD47="",0,IF(ISERROR(VLOOKUP(AD47,AD$7:AD46,1,FALSE)),1,0))</f>
        <v>0</v>
      </c>
      <c r="AF47" s="194"/>
    </row>
    <row r="48" spans="1:32" ht="16.5" customHeight="1">
      <c r="A48" s="48">
        <v>41</v>
      </c>
      <c r="B48" s="340"/>
      <c r="C48" s="341"/>
      <c r="D48" s="341"/>
      <c r="E48" s="342"/>
      <c r="F48" s="191">
        <f t="shared" ref="F48:Q57" si="12">SUMIF($AB$7:$AB$3506,CONCATENATE(F$3524,$B48),$Z$7:$Z$3506)</f>
        <v>0</v>
      </c>
      <c r="G48" s="192">
        <f t="shared" si="12"/>
        <v>0</v>
      </c>
      <c r="H48" s="192">
        <f t="shared" si="12"/>
        <v>0</v>
      </c>
      <c r="I48" s="192">
        <f t="shared" si="12"/>
        <v>0</v>
      </c>
      <c r="J48" s="192">
        <f t="shared" si="12"/>
        <v>0</v>
      </c>
      <c r="K48" s="192">
        <f t="shared" si="12"/>
        <v>0</v>
      </c>
      <c r="L48" s="192">
        <f t="shared" si="12"/>
        <v>0</v>
      </c>
      <c r="M48" s="192">
        <f t="shared" si="12"/>
        <v>0</v>
      </c>
      <c r="N48" s="192">
        <f t="shared" si="12"/>
        <v>0</v>
      </c>
      <c r="O48" s="192">
        <f t="shared" si="12"/>
        <v>0</v>
      </c>
      <c r="P48" s="192">
        <f t="shared" si="12"/>
        <v>0</v>
      </c>
      <c r="Q48" s="193">
        <f t="shared" si="12"/>
        <v>0</v>
      </c>
      <c r="R48" s="48"/>
      <c r="S48" s="210">
        <f t="shared" si="9"/>
        <v>0</v>
      </c>
      <c r="T48" s="48"/>
      <c r="U48" s="175">
        <f>IF(AND($X$3512&lt;&gt;" ",$X$3512&lt;&gt;0),IF(X48=$X$3512,1+COUNTIF(U$7:U47,"&gt;0"),0),0)</f>
        <v>0</v>
      </c>
      <c r="V48" s="178" t="s">
        <v>237</v>
      </c>
      <c r="W48" s="130"/>
      <c r="X48" s="131"/>
      <c r="Y48" s="131"/>
      <c r="Z48" s="206"/>
      <c r="AA48" s="194">
        <f t="shared" si="3"/>
        <v>0</v>
      </c>
      <c r="AB48" s="124" t="str">
        <f t="shared" si="4"/>
        <v/>
      </c>
      <c r="AC48" s="195" t="str">
        <f t="shared" si="5"/>
        <v/>
      </c>
      <c r="AD48" s="194" t="str">
        <f t="shared" si="7"/>
        <v/>
      </c>
      <c r="AE48" s="194">
        <f>IF(AD48="",0,IF(ISERROR(VLOOKUP(AD48,AD$7:AD47,1,FALSE)),1,0))</f>
        <v>0</v>
      </c>
      <c r="AF48" s="194"/>
    </row>
    <row r="49" spans="1:32" ht="16.5" customHeight="1">
      <c r="A49" s="48">
        <v>42</v>
      </c>
      <c r="B49" s="340"/>
      <c r="C49" s="341"/>
      <c r="D49" s="341"/>
      <c r="E49" s="342"/>
      <c r="F49" s="191">
        <f t="shared" si="12"/>
        <v>0</v>
      </c>
      <c r="G49" s="192">
        <f t="shared" si="12"/>
        <v>0</v>
      </c>
      <c r="H49" s="192">
        <f t="shared" si="12"/>
        <v>0</v>
      </c>
      <c r="I49" s="192">
        <f t="shared" si="12"/>
        <v>0</v>
      </c>
      <c r="J49" s="192">
        <f t="shared" si="12"/>
        <v>0</v>
      </c>
      <c r="K49" s="192">
        <f t="shared" si="12"/>
        <v>0</v>
      </c>
      <c r="L49" s="192">
        <f t="shared" si="12"/>
        <v>0</v>
      </c>
      <c r="M49" s="192">
        <f t="shared" si="12"/>
        <v>0</v>
      </c>
      <c r="N49" s="192">
        <f t="shared" si="12"/>
        <v>0</v>
      </c>
      <c r="O49" s="192">
        <f t="shared" si="12"/>
        <v>0</v>
      </c>
      <c r="P49" s="192">
        <f t="shared" si="12"/>
        <v>0</v>
      </c>
      <c r="Q49" s="193">
        <f t="shared" si="12"/>
        <v>0</v>
      </c>
      <c r="R49" s="48"/>
      <c r="S49" s="210">
        <f t="shared" si="9"/>
        <v>0</v>
      </c>
      <c r="T49" s="48"/>
      <c r="U49" s="175">
        <f>IF(AND($X$3512&lt;&gt;" ",$X$3512&lt;&gt;0),IF(X49=$X$3512,1+COUNTIF(U$7:U48,"&gt;0"),0),0)</f>
        <v>0</v>
      </c>
      <c r="V49" s="178" t="s">
        <v>238</v>
      </c>
      <c r="W49" s="130"/>
      <c r="X49" s="131"/>
      <c r="Y49" s="131"/>
      <c r="Z49" s="206"/>
      <c r="AA49" s="194">
        <f t="shared" si="3"/>
        <v>0</v>
      </c>
      <c r="AB49" s="124" t="str">
        <f t="shared" si="4"/>
        <v/>
      </c>
      <c r="AC49" s="195" t="str">
        <f t="shared" si="5"/>
        <v/>
      </c>
      <c r="AD49" s="194" t="str">
        <f t="shared" si="7"/>
        <v/>
      </c>
      <c r="AE49" s="194">
        <f>IF(AD49="",0,IF(ISERROR(VLOOKUP(AD49,AD$7:AD48,1,FALSE)),1,0))</f>
        <v>0</v>
      </c>
      <c r="AF49" s="194"/>
    </row>
    <row r="50" spans="1:32" ht="16.5" customHeight="1">
      <c r="A50" s="48">
        <v>43</v>
      </c>
      <c r="B50" s="340"/>
      <c r="C50" s="341"/>
      <c r="D50" s="341"/>
      <c r="E50" s="342"/>
      <c r="F50" s="191">
        <f t="shared" si="12"/>
        <v>0</v>
      </c>
      <c r="G50" s="192">
        <f t="shared" si="12"/>
        <v>0</v>
      </c>
      <c r="H50" s="192">
        <f t="shared" si="12"/>
        <v>0</v>
      </c>
      <c r="I50" s="192">
        <f t="shared" si="12"/>
        <v>0</v>
      </c>
      <c r="J50" s="192">
        <f t="shared" si="12"/>
        <v>0</v>
      </c>
      <c r="K50" s="192">
        <f t="shared" si="12"/>
        <v>0</v>
      </c>
      <c r="L50" s="192">
        <f t="shared" si="12"/>
        <v>0</v>
      </c>
      <c r="M50" s="192">
        <f t="shared" si="12"/>
        <v>0</v>
      </c>
      <c r="N50" s="192">
        <f t="shared" si="12"/>
        <v>0</v>
      </c>
      <c r="O50" s="192">
        <f t="shared" si="12"/>
        <v>0</v>
      </c>
      <c r="P50" s="192">
        <f t="shared" si="12"/>
        <v>0</v>
      </c>
      <c r="Q50" s="193">
        <f t="shared" si="12"/>
        <v>0</v>
      </c>
      <c r="R50" s="48"/>
      <c r="S50" s="210">
        <f t="shared" si="9"/>
        <v>0</v>
      </c>
      <c r="T50" s="48"/>
      <c r="U50" s="175">
        <f>IF(AND($X$3512&lt;&gt;" ",$X$3512&lt;&gt;0),IF(X50=$X$3512,1+COUNTIF(U$7:U49,"&gt;0"),0),0)</f>
        <v>0</v>
      </c>
      <c r="V50" s="178" t="s">
        <v>239</v>
      </c>
      <c r="W50" s="130"/>
      <c r="X50" s="131"/>
      <c r="Y50" s="131"/>
      <c r="Z50" s="206"/>
      <c r="AA50" s="194">
        <f t="shared" si="3"/>
        <v>0</v>
      </c>
      <c r="AB50" s="124" t="str">
        <f t="shared" si="4"/>
        <v/>
      </c>
      <c r="AC50" s="195" t="str">
        <f t="shared" si="5"/>
        <v/>
      </c>
      <c r="AD50" s="194" t="str">
        <f t="shared" si="7"/>
        <v/>
      </c>
      <c r="AE50" s="194">
        <f>IF(AD50="",0,IF(ISERROR(VLOOKUP(AD50,AD$7:AD49,1,FALSE)),1,0))</f>
        <v>0</v>
      </c>
      <c r="AF50" s="194"/>
    </row>
    <row r="51" spans="1:32" ht="16.5" customHeight="1">
      <c r="A51" s="48">
        <v>44</v>
      </c>
      <c r="B51" s="340"/>
      <c r="C51" s="341"/>
      <c r="D51" s="341"/>
      <c r="E51" s="342"/>
      <c r="F51" s="191">
        <f t="shared" si="12"/>
        <v>0</v>
      </c>
      <c r="G51" s="192">
        <f t="shared" si="12"/>
        <v>0</v>
      </c>
      <c r="H51" s="192">
        <f t="shared" si="12"/>
        <v>0</v>
      </c>
      <c r="I51" s="192">
        <f t="shared" si="12"/>
        <v>0</v>
      </c>
      <c r="J51" s="192">
        <f t="shared" si="12"/>
        <v>0</v>
      </c>
      <c r="K51" s="192">
        <f t="shared" si="12"/>
        <v>0</v>
      </c>
      <c r="L51" s="192">
        <f t="shared" si="12"/>
        <v>0</v>
      </c>
      <c r="M51" s="192">
        <f t="shared" si="12"/>
        <v>0</v>
      </c>
      <c r="N51" s="192">
        <f t="shared" si="12"/>
        <v>0</v>
      </c>
      <c r="O51" s="192">
        <f t="shared" si="12"/>
        <v>0</v>
      </c>
      <c r="P51" s="192">
        <f t="shared" si="12"/>
        <v>0</v>
      </c>
      <c r="Q51" s="193">
        <f t="shared" si="12"/>
        <v>0</v>
      </c>
      <c r="R51" s="48"/>
      <c r="S51" s="210">
        <f t="shared" si="9"/>
        <v>0</v>
      </c>
      <c r="T51" s="48"/>
      <c r="U51" s="175">
        <f>IF(AND($X$3512&lt;&gt;" ",$X$3512&lt;&gt;0),IF(X51=$X$3512,1+COUNTIF(U$7:U50,"&gt;0"),0),0)</f>
        <v>0</v>
      </c>
      <c r="V51" s="178" t="s">
        <v>240</v>
      </c>
      <c r="W51" s="130"/>
      <c r="X51" s="131"/>
      <c r="Y51" s="131"/>
      <c r="Z51" s="206"/>
      <c r="AA51" s="194">
        <f t="shared" si="3"/>
        <v>0</v>
      </c>
      <c r="AB51" s="124" t="str">
        <f t="shared" si="4"/>
        <v/>
      </c>
      <c r="AC51" s="195" t="str">
        <f t="shared" si="5"/>
        <v/>
      </c>
      <c r="AD51" s="194" t="str">
        <f t="shared" si="7"/>
        <v/>
      </c>
      <c r="AE51" s="194">
        <f>IF(AD51="",0,IF(ISERROR(VLOOKUP(AD51,AD$7:AD50,1,FALSE)),1,0))</f>
        <v>0</v>
      </c>
      <c r="AF51" s="194"/>
    </row>
    <row r="52" spans="1:32" ht="16.5" customHeight="1">
      <c r="A52" s="48">
        <v>45</v>
      </c>
      <c r="B52" s="340"/>
      <c r="C52" s="341"/>
      <c r="D52" s="341"/>
      <c r="E52" s="342"/>
      <c r="F52" s="191">
        <f t="shared" si="12"/>
        <v>0</v>
      </c>
      <c r="G52" s="192">
        <f t="shared" si="12"/>
        <v>0</v>
      </c>
      <c r="H52" s="192">
        <f t="shared" si="12"/>
        <v>0</v>
      </c>
      <c r="I52" s="192">
        <f t="shared" si="12"/>
        <v>0</v>
      </c>
      <c r="J52" s="192">
        <f t="shared" si="12"/>
        <v>0</v>
      </c>
      <c r="K52" s="192">
        <f t="shared" si="12"/>
        <v>0</v>
      </c>
      <c r="L52" s="192">
        <f t="shared" si="12"/>
        <v>0</v>
      </c>
      <c r="M52" s="192">
        <f t="shared" si="12"/>
        <v>0</v>
      </c>
      <c r="N52" s="192">
        <f t="shared" si="12"/>
        <v>0</v>
      </c>
      <c r="O52" s="192">
        <f t="shared" si="12"/>
        <v>0</v>
      </c>
      <c r="P52" s="192">
        <f t="shared" si="12"/>
        <v>0</v>
      </c>
      <c r="Q52" s="193">
        <f t="shared" si="12"/>
        <v>0</v>
      </c>
      <c r="R52" s="48"/>
      <c r="S52" s="210">
        <f t="shared" si="9"/>
        <v>0</v>
      </c>
      <c r="T52" s="48"/>
      <c r="U52" s="175">
        <f>IF(AND($X$3512&lt;&gt;" ",$X$3512&lt;&gt;0),IF(X52=$X$3512,1+COUNTIF(U$7:U51,"&gt;0"),0),0)</f>
        <v>0</v>
      </c>
      <c r="V52" s="178" t="s">
        <v>241</v>
      </c>
      <c r="W52" s="130"/>
      <c r="X52" s="131"/>
      <c r="Y52" s="131"/>
      <c r="Z52" s="206"/>
      <c r="AA52" s="194">
        <f t="shared" si="3"/>
        <v>0</v>
      </c>
      <c r="AB52" s="124" t="str">
        <f t="shared" si="4"/>
        <v/>
      </c>
      <c r="AC52" s="195" t="str">
        <f t="shared" si="5"/>
        <v/>
      </c>
      <c r="AD52" s="194" t="str">
        <f t="shared" si="7"/>
        <v/>
      </c>
      <c r="AE52" s="194">
        <f>IF(AD52="",0,IF(ISERROR(VLOOKUP(AD52,AD$7:AD51,1,FALSE)),1,0))</f>
        <v>0</v>
      </c>
      <c r="AF52" s="194"/>
    </row>
    <row r="53" spans="1:32" ht="16.5" customHeight="1">
      <c r="A53" s="48">
        <v>46</v>
      </c>
      <c r="B53" s="340"/>
      <c r="C53" s="341"/>
      <c r="D53" s="341"/>
      <c r="E53" s="342"/>
      <c r="F53" s="191">
        <f t="shared" si="12"/>
        <v>0</v>
      </c>
      <c r="G53" s="192">
        <f t="shared" si="12"/>
        <v>0</v>
      </c>
      <c r="H53" s="192">
        <f t="shared" si="12"/>
        <v>0</v>
      </c>
      <c r="I53" s="192">
        <f t="shared" si="12"/>
        <v>0</v>
      </c>
      <c r="J53" s="192">
        <f t="shared" si="12"/>
        <v>0</v>
      </c>
      <c r="K53" s="192">
        <f t="shared" si="12"/>
        <v>0</v>
      </c>
      <c r="L53" s="192">
        <f t="shared" si="12"/>
        <v>0</v>
      </c>
      <c r="M53" s="192">
        <f t="shared" si="12"/>
        <v>0</v>
      </c>
      <c r="N53" s="192">
        <f t="shared" si="12"/>
        <v>0</v>
      </c>
      <c r="O53" s="192">
        <f t="shared" si="12"/>
        <v>0</v>
      </c>
      <c r="P53" s="192">
        <f t="shared" si="12"/>
        <v>0</v>
      </c>
      <c r="Q53" s="193">
        <f t="shared" si="12"/>
        <v>0</v>
      </c>
      <c r="R53" s="48"/>
      <c r="S53" s="210">
        <f t="shared" si="9"/>
        <v>0</v>
      </c>
      <c r="T53" s="48"/>
      <c r="U53" s="175">
        <f>IF(AND($X$3512&lt;&gt;" ",$X$3512&lt;&gt;0),IF(X53=$X$3512,1+COUNTIF(U$7:U52,"&gt;0"),0),0)</f>
        <v>0</v>
      </c>
      <c r="V53" s="178" t="s">
        <v>242</v>
      </c>
      <c r="W53" s="130"/>
      <c r="X53" s="131"/>
      <c r="Y53" s="131"/>
      <c r="Z53" s="206"/>
      <c r="AA53" s="194">
        <f t="shared" si="3"/>
        <v>0</v>
      </c>
      <c r="AB53" s="124" t="str">
        <f t="shared" si="4"/>
        <v/>
      </c>
      <c r="AC53" s="195" t="str">
        <f t="shared" si="5"/>
        <v/>
      </c>
      <c r="AD53" s="194" t="str">
        <f t="shared" si="7"/>
        <v/>
      </c>
      <c r="AE53" s="194">
        <f>IF(AD53="",0,IF(ISERROR(VLOOKUP(AD53,AD$7:AD52,1,FALSE)),1,0))</f>
        <v>0</v>
      </c>
      <c r="AF53" s="194"/>
    </row>
    <row r="54" spans="1:32" ht="16.5" customHeight="1">
      <c r="A54" s="48">
        <v>47</v>
      </c>
      <c r="B54" s="340"/>
      <c r="C54" s="341"/>
      <c r="D54" s="341"/>
      <c r="E54" s="342"/>
      <c r="F54" s="191">
        <f t="shared" si="12"/>
        <v>0</v>
      </c>
      <c r="G54" s="192">
        <f t="shared" si="12"/>
        <v>0</v>
      </c>
      <c r="H54" s="192">
        <f t="shared" si="12"/>
        <v>0</v>
      </c>
      <c r="I54" s="192">
        <f t="shared" si="12"/>
        <v>0</v>
      </c>
      <c r="J54" s="192">
        <f t="shared" si="12"/>
        <v>0</v>
      </c>
      <c r="K54" s="192">
        <f t="shared" si="12"/>
        <v>0</v>
      </c>
      <c r="L54" s="192">
        <f t="shared" si="12"/>
        <v>0</v>
      </c>
      <c r="M54" s="192">
        <f t="shared" si="12"/>
        <v>0</v>
      </c>
      <c r="N54" s="192">
        <f t="shared" si="12"/>
        <v>0</v>
      </c>
      <c r="O54" s="192">
        <f t="shared" si="12"/>
        <v>0</v>
      </c>
      <c r="P54" s="192">
        <f t="shared" si="12"/>
        <v>0</v>
      </c>
      <c r="Q54" s="193">
        <f t="shared" si="12"/>
        <v>0</v>
      </c>
      <c r="R54" s="48"/>
      <c r="S54" s="210">
        <f t="shared" si="9"/>
        <v>0</v>
      </c>
      <c r="T54" s="48"/>
      <c r="U54" s="175">
        <f>IF(AND($X$3512&lt;&gt;" ",$X$3512&lt;&gt;0),IF(X54=$X$3512,1+COUNTIF(U$7:U53,"&gt;0"),0),0)</f>
        <v>0</v>
      </c>
      <c r="V54" s="178" t="s">
        <v>243</v>
      </c>
      <c r="W54" s="130"/>
      <c r="X54" s="131"/>
      <c r="Y54" s="131"/>
      <c r="Z54" s="206"/>
      <c r="AA54" s="194">
        <f t="shared" si="3"/>
        <v>0</v>
      </c>
      <c r="AB54" s="124" t="str">
        <f t="shared" si="4"/>
        <v/>
      </c>
      <c r="AC54" s="195" t="str">
        <f t="shared" si="5"/>
        <v/>
      </c>
      <c r="AD54" s="194" t="str">
        <f t="shared" si="7"/>
        <v/>
      </c>
      <c r="AE54" s="194">
        <f>IF(AD54="",0,IF(ISERROR(VLOOKUP(AD54,AD$7:AD53,1,FALSE)),1,0))</f>
        <v>0</v>
      </c>
      <c r="AF54" s="194"/>
    </row>
    <row r="55" spans="1:32" ht="16.5" customHeight="1">
      <c r="A55" s="48">
        <v>48</v>
      </c>
      <c r="B55" s="340"/>
      <c r="C55" s="341"/>
      <c r="D55" s="341"/>
      <c r="E55" s="342"/>
      <c r="F55" s="191">
        <f t="shared" si="12"/>
        <v>0</v>
      </c>
      <c r="G55" s="192">
        <f t="shared" si="12"/>
        <v>0</v>
      </c>
      <c r="H55" s="192">
        <f t="shared" si="12"/>
        <v>0</v>
      </c>
      <c r="I55" s="192">
        <f t="shared" si="12"/>
        <v>0</v>
      </c>
      <c r="J55" s="192">
        <f t="shared" si="12"/>
        <v>0</v>
      </c>
      <c r="K55" s="192">
        <f t="shared" si="12"/>
        <v>0</v>
      </c>
      <c r="L55" s="192">
        <f t="shared" si="12"/>
        <v>0</v>
      </c>
      <c r="M55" s="192">
        <f t="shared" si="12"/>
        <v>0</v>
      </c>
      <c r="N55" s="192">
        <f t="shared" si="12"/>
        <v>0</v>
      </c>
      <c r="O55" s="192">
        <f t="shared" si="12"/>
        <v>0</v>
      </c>
      <c r="P55" s="192">
        <f t="shared" si="12"/>
        <v>0</v>
      </c>
      <c r="Q55" s="193">
        <f t="shared" si="12"/>
        <v>0</v>
      </c>
      <c r="R55" s="48"/>
      <c r="S55" s="210">
        <f t="shared" si="9"/>
        <v>0</v>
      </c>
      <c r="T55" s="48"/>
      <c r="U55" s="175">
        <f>IF(AND($X$3512&lt;&gt;" ",$X$3512&lt;&gt;0),IF(X55=$X$3512,1+COUNTIF(U$7:U54,"&gt;0"),0),0)</f>
        <v>0</v>
      </c>
      <c r="V55" s="178" t="s">
        <v>244</v>
      </c>
      <c r="W55" s="130"/>
      <c r="X55" s="131"/>
      <c r="Y55" s="131"/>
      <c r="Z55" s="206"/>
      <c r="AA55" s="194">
        <f t="shared" si="3"/>
        <v>0</v>
      </c>
      <c r="AB55" s="124" t="str">
        <f t="shared" si="4"/>
        <v/>
      </c>
      <c r="AC55" s="195" t="str">
        <f t="shared" si="5"/>
        <v/>
      </c>
      <c r="AD55" s="194" t="str">
        <f t="shared" si="7"/>
        <v/>
      </c>
      <c r="AE55" s="194">
        <f>IF(AD55="",0,IF(ISERROR(VLOOKUP(AD55,AD$7:AD54,1,FALSE)),1,0))</f>
        <v>0</v>
      </c>
      <c r="AF55" s="194"/>
    </row>
    <row r="56" spans="1:32" ht="16.5" customHeight="1">
      <c r="A56" s="48">
        <v>49</v>
      </c>
      <c r="B56" s="340"/>
      <c r="C56" s="341"/>
      <c r="D56" s="341"/>
      <c r="E56" s="342"/>
      <c r="F56" s="191">
        <f t="shared" si="12"/>
        <v>0</v>
      </c>
      <c r="G56" s="192">
        <f t="shared" si="12"/>
        <v>0</v>
      </c>
      <c r="H56" s="192">
        <f t="shared" si="12"/>
        <v>0</v>
      </c>
      <c r="I56" s="192">
        <f t="shared" si="12"/>
        <v>0</v>
      </c>
      <c r="J56" s="192">
        <f t="shared" si="12"/>
        <v>0</v>
      </c>
      <c r="K56" s="192">
        <f t="shared" si="12"/>
        <v>0</v>
      </c>
      <c r="L56" s="192">
        <f t="shared" si="12"/>
        <v>0</v>
      </c>
      <c r="M56" s="192">
        <f t="shared" si="12"/>
        <v>0</v>
      </c>
      <c r="N56" s="192">
        <f t="shared" si="12"/>
        <v>0</v>
      </c>
      <c r="O56" s="192">
        <f t="shared" si="12"/>
        <v>0</v>
      </c>
      <c r="P56" s="192">
        <f t="shared" si="12"/>
        <v>0</v>
      </c>
      <c r="Q56" s="193">
        <f t="shared" si="12"/>
        <v>0</v>
      </c>
      <c r="R56" s="48"/>
      <c r="S56" s="210">
        <f t="shared" si="9"/>
        <v>0</v>
      </c>
      <c r="T56" s="48"/>
      <c r="U56" s="175">
        <f>IF(AND($X$3512&lt;&gt;" ",$X$3512&lt;&gt;0),IF(X56=$X$3512,1+COUNTIF(U$7:U55,"&gt;0"),0),0)</f>
        <v>0</v>
      </c>
      <c r="V56" s="178" t="s">
        <v>245</v>
      </c>
      <c r="W56" s="130"/>
      <c r="X56" s="131"/>
      <c r="Y56" s="131"/>
      <c r="Z56" s="206"/>
      <c r="AA56" s="194">
        <f t="shared" si="3"/>
        <v>0</v>
      </c>
      <c r="AB56" s="124" t="str">
        <f t="shared" si="4"/>
        <v/>
      </c>
      <c r="AC56" s="195" t="str">
        <f t="shared" si="5"/>
        <v/>
      </c>
      <c r="AD56" s="194" t="str">
        <f t="shared" si="7"/>
        <v/>
      </c>
      <c r="AE56" s="194">
        <f>IF(AD56="",0,IF(ISERROR(VLOOKUP(AD56,AD$7:AD55,1,FALSE)),1,0))</f>
        <v>0</v>
      </c>
      <c r="AF56" s="194"/>
    </row>
    <row r="57" spans="1:32" ht="16.5" customHeight="1">
      <c r="A57" s="48">
        <v>50</v>
      </c>
      <c r="B57" s="344" t="s">
        <v>5198</v>
      </c>
      <c r="C57" s="345"/>
      <c r="D57" s="345"/>
      <c r="E57" s="346"/>
      <c r="F57" s="187">
        <f t="shared" si="12"/>
        <v>0</v>
      </c>
      <c r="G57" s="188">
        <f t="shared" si="12"/>
        <v>0</v>
      </c>
      <c r="H57" s="188">
        <f t="shared" si="12"/>
        <v>0</v>
      </c>
      <c r="I57" s="188">
        <f t="shared" si="12"/>
        <v>0</v>
      </c>
      <c r="J57" s="188">
        <f t="shared" si="12"/>
        <v>0</v>
      </c>
      <c r="K57" s="188">
        <f t="shared" si="12"/>
        <v>0</v>
      </c>
      <c r="L57" s="188">
        <f t="shared" si="12"/>
        <v>0</v>
      </c>
      <c r="M57" s="188">
        <f t="shared" si="12"/>
        <v>0</v>
      </c>
      <c r="N57" s="188">
        <f t="shared" si="12"/>
        <v>0</v>
      </c>
      <c r="O57" s="188">
        <f t="shared" si="12"/>
        <v>0</v>
      </c>
      <c r="P57" s="188">
        <f t="shared" si="12"/>
        <v>0</v>
      </c>
      <c r="Q57" s="189">
        <f t="shared" si="12"/>
        <v>0</v>
      </c>
      <c r="R57" s="48"/>
      <c r="S57" s="198">
        <f t="shared" si="2"/>
        <v>0</v>
      </c>
      <c r="T57" s="48"/>
      <c r="U57" s="175">
        <f>IF(AND($X$3512&lt;&gt;" ",$X$3512&lt;&gt;0),IF(X57=$X$3512,1+COUNTIF(U$7:U56,"&gt;0"),0),0)</f>
        <v>0</v>
      </c>
      <c r="V57" s="178" t="s">
        <v>246</v>
      </c>
      <c r="W57" s="130"/>
      <c r="X57" s="131"/>
      <c r="Y57" s="131"/>
      <c r="Z57" s="206"/>
      <c r="AA57" s="194">
        <f t="shared" si="3"/>
        <v>0</v>
      </c>
      <c r="AB57" s="124" t="str">
        <f t="shared" si="4"/>
        <v/>
      </c>
      <c r="AC57" s="195" t="str">
        <f t="shared" si="5"/>
        <v/>
      </c>
      <c r="AD57" s="194" t="str">
        <f t="shared" si="7"/>
        <v/>
      </c>
      <c r="AE57" s="194">
        <f>IF(AD57="",0,IF(ISERROR(VLOOKUP(AD57,AD$7:AD56,1,FALSE)),1,0))</f>
        <v>0</v>
      </c>
      <c r="AF57" s="194"/>
    </row>
    <row r="58" spans="1:32" ht="16.5" customHeight="1">
      <c r="A58" s="3"/>
      <c r="B58" s="179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6"/>
      <c r="S58" s="125"/>
      <c r="T58" s="3"/>
      <c r="U58" s="175">
        <f>IF(AND($X$3512&lt;&gt;" ",$X$3512&lt;&gt;0),IF(X58=$X$3512,1+COUNTIF(U$7:U57,"&gt;0"),0),0)</f>
        <v>0</v>
      </c>
      <c r="V58" s="178" t="s">
        <v>247</v>
      </c>
      <c r="W58" s="130"/>
      <c r="X58" s="131"/>
      <c r="Y58" s="131"/>
      <c r="Z58" s="206"/>
      <c r="AA58" s="194">
        <f t="shared" si="3"/>
        <v>0</v>
      </c>
      <c r="AB58" s="124" t="str">
        <f t="shared" si="4"/>
        <v/>
      </c>
      <c r="AC58" s="195" t="str">
        <f t="shared" si="5"/>
        <v/>
      </c>
      <c r="AD58" s="194" t="str">
        <f t="shared" si="7"/>
        <v/>
      </c>
      <c r="AE58" s="194">
        <f>IF(AD58="",0,IF(ISERROR(VLOOKUP(AD58,AD$7:AD57,1,FALSE)),1,0))</f>
        <v>0</v>
      </c>
      <c r="AF58" s="194"/>
    </row>
    <row r="59" spans="1:32" ht="16.5" customHeight="1">
      <c r="A59" s="3"/>
      <c r="B59" s="69"/>
      <c r="C59" s="69"/>
      <c r="D59" s="69"/>
      <c r="E59" s="70" t="s">
        <v>150</v>
      </c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3"/>
      <c r="U59" s="175">
        <f>IF(AND($X$3512&lt;&gt;" ",$X$3512&lt;&gt;0),IF(X59=$X$3512,1+COUNTIF(U$7:U58,"&gt;0"),0),0)</f>
        <v>0</v>
      </c>
      <c r="V59" s="178" t="s">
        <v>248</v>
      </c>
      <c r="W59" s="130"/>
      <c r="X59" s="131"/>
      <c r="Y59" s="131"/>
      <c r="Z59" s="206"/>
      <c r="AA59" s="194">
        <f t="shared" si="3"/>
        <v>0</v>
      </c>
      <c r="AB59" s="124" t="str">
        <f t="shared" si="4"/>
        <v/>
      </c>
      <c r="AC59" s="195" t="str">
        <f t="shared" si="5"/>
        <v/>
      </c>
      <c r="AD59" s="194" t="str">
        <f t="shared" si="7"/>
        <v/>
      </c>
      <c r="AE59" s="194">
        <f>IF(AD59="",0,IF(ISERROR(VLOOKUP(AD59,AD$7:AD58,1,FALSE)),1,0))</f>
        <v>0</v>
      </c>
      <c r="AF59" s="194"/>
    </row>
    <row r="60" spans="1:32" ht="16.5" customHeight="1">
      <c r="A60" s="1"/>
      <c r="B60" s="69"/>
      <c r="C60" s="69"/>
      <c r="D60" s="69"/>
      <c r="E60" s="71"/>
      <c r="F60" s="72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1"/>
      <c r="U60" s="175">
        <f>IF(AND($X$3512&lt;&gt;" ",$X$3512&lt;&gt;0),IF(X60=$X$3512,1+COUNTIF(U$7:U59,"&gt;0"),0),0)</f>
        <v>0</v>
      </c>
      <c r="V60" s="178" t="s">
        <v>249</v>
      </c>
      <c r="W60" s="130"/>
      <c r="X60" s="131"/>
      <c r="Y60" s="131"/>
      <c r="Z60" s="206"/>
      <c r="AA60" s="194">
        <f t="shared" si="3"/>
        <v>0</v>
      </c>
      <c r="AB60" s="124" t="str">
        <f t="shared" si="4"/>
        <v/>
      </c>
      <c r="AC60" s="195" t="str">
        <f t="shared" si="5"/>
        <v/>
      </c>
      <c r="AD60" s="194" t="str">
        <f t="shared" si="7"/>
        <v/>
      </c>
      <c r="AE60" s="194">
        <f>IF(AD60="",0,IF(ISERROR(VLOOKUP(AD60,AD$7:AD59,1,FALSE)),1,0))</f>
        <v>0</v>
      </c>
      <c r="AF60" s="194"/>
    </row>
    <row r="61" spans="1:32" ht="16.5" customHeight="1">
      <c r="A61" s="1"/>
      <c r="B61" s="69"/>
      <c r="C61" s="69"/>
      <c r="D61" s="69"/>
      <c r="E61" s="164">
        <v>0.6</v>
      </c>
      <c r="F61" s="211">
        <f t="shared" ref="F61:Q61" si="13">IF(ISERROR($B$65),0,IF(OR(F3512=$E3512,F3512&gt;F3513),F3517,0))</f>
        <v>0</v>
      </c>
      <c r="G61" s="211">
        <f t="shared" si="13"/>
        <v>0</v>
      </c>
      <c r="H61" s="211">
        <f t="shared" si="13"/>
        <v>0</v>
      </c>
      <c r="I61" s="211">
        <f t="shared" si="13"/>
        <v>152.5</v>
      </c>
      <c r="J61" s="211">
        <f t="shared" si="13"/>
        <v>0</v>
      </c>
      <c r="K61" s="211">
        <f t="shared" si="13"/>
        <v>0</v>
      </c>
      <c r="L61" s="211">
        <f t="shared" si="13"/>
        <v>0</v>
      </c>
      <c r="M61" s="211">
        <f t="shared" si="13"/>
        <v>0</v>
      </c>
      <c r="N61" s="211">
        <f t="shared" si="13"/>
        <v>0</v>
      </c>
      <c r="O61" s="211">
        <f t="shared" si="13"/>
        <v>0</v>
      </c>
      <c r="P61" s="211">
        <f t="shared" si="13"/>
        <v>0</v>
      </c>
      <c r="Q61" s="211">
        <f t="shared" si="13"/>
        <v>0</v>
      </c>
      <c r="R61" s="69"/>
      <c r="S61" s="69"/>
      <c r="T61" s="1"/>
      <c r="U61" s="175">
        <f>IF(AND($X$3512&lt;&gt;" ",$X$3512&lt;&gt;0),IF(X61=$X$3512,1+COUNTIF(U$7:U60,"&gt;0"),0),0)</f>
        <v>0</v>
      </c>
      <c r="V61" s="178" t="s">
        <v>250</v>
      </c>
      <c r="W61" s="130"/>
      <c r="X61" s="131"/>
      <c r="Y61" s="131"/>
      <c r="Z61" s="206"/>
      <c r="AA61" s="194">
        <f t="shared" si="3"/>
        <v>0</v>
      </c>
      <c r="AB61" s="124" t="str">
        <f t="shared" si="4"/>
        <v/>
      </c>
      <c r="AC61" s="195" t="str">
        <f t="shared" si="5"/>
        <v/>
      </c>
      <c r="AD61" s="194" t="str">
        <f t="shared" si="7"/>
        <v/>
      </c>
      <c r="AE61" s="194">
        <f>IF(AD61="",0,IF(ISERROR(VLOOKUP(AD61,AD$7:AD60,1,FALSE)),1,0))</f>
        <v>0</v>
      </c>
      <c r="AF61" s="194"/>
    </row>
    <row r="62" spans="1:32" ht="16.5" customHeight="1">
      <c r="A62" s="1"/>
      <c r="B62" s="69"/>
      <c r="C62" s="69"/>
      <c r="D62" s="69"/>
      <c r="E62" s="164">
        <v>0.45</v>
      </c>
      <c r="F62" s="211">
        <f t="shared" ref="F62:Q62" si="14">IF(ISERROR($B$65),0,IF(F3513=F3514,0,F3513))</f>
        <v>92.5</v>
      </c>
      <c r="G62" s="211">
        <f t="shared" si="14"/>
        <v>0</v>
      </c>
      <c r="H62" s="211">
        <f t="shared" si="14"/>
        <v>0</v>
      </c>
      <c r="I62" s="211">
        <f t="shared" si="14"/>
        <v>133.875</v>
      </c>
      <c r="J62" s="211">
        <f t="shared" si="14"/>
        <v>0</v>
      </c>
      <c r="K62" s="211">
        <f t="shared" si="14"/>
        <v>0</v>
      </c>
      <c r="L62" s="211">
        <f t="shared" si="14"/>
        <v>0</v>
      </c>
      <c r="M62" s="211">
        <f t="shared" si="14"/>
        <v>0</v>
      </c>
      <c r="N62" s="211">
        <f t="shared" si="14"/>
        <v>0</v>
      </c>
      <c r="O62" s="211">
        <f t="shared" si="14"/>
        <v>0</v>
      </c>
      <c r="P62" s="211">
        <f t="shared" si="14"/>
        <v>0</v>
      </c>
      <c r="Q62" s="211">
        <f t="shared" si="14"/>
        <v>0</v>
      </c>
      <c r="R62" s="69"/>
      <c r="S62" s="69"/>
      <c r="T62" s="1"/>
      <c r="U62" s="175">
        <f>IF(AND($X$3512&lt;&gt;" ",$X$3512&lt;&gt;0),IF(X62=$X$3512,1+COUNTIF(U$7:U61,"&gt;0"),0),0)</f>
        <v>0</v>
      </c>
      <c r="V62" s="178" t="s">
        <v>251</v>
      </c>
      <c r="W62" s="130"/>
      <c r="X62" s="131"/>
      <c r="Y62" s="131"/>
      <c r="Z62" s="206"/>
      <c r="AA62" s="194">
        <f t="shared" si="3"/>
        <v>0</v>
      </c>
      <c r="AB62" s="124" t="str">
        <f t="shared" si="4"/>
        <v/>
      </c>
      <c r="AC62" s="195" t="str">
        <f t="shared" si="5"/>
        <v/>
      </c>
      <c r="AD62" s="194" t="str">
        <f t="shared" si="7"/>
        <v/>
      </c>
      <c r="AE62" s="194">
        <f>IF(AD62="",0,IF(ISERROR(VLOOKUP(AD62,AD$7:AD61,1,FALSE)),1,0))</f>
        <v>0</v>
      </c>
      <c r="AF62" s="194"/>
    </row>
    <row r="63" spans="1:32" ht="16.5" customHeight="1">
      <c r="A63" s="1"/>
      <c r="B63" s="69"/>
      <c r="C63" s="69"/>
      <c r="D63" s="69"/>
      <c r="E63" s="164">
        <v>0.3</v>
      </c>
      <c r="F63" s="211">
        <f t="shared" ref="F63:Q63" si="15">IF(ISERROR($B$65),0,IF(F3514=F3515,0,F3514))</f>
        <v>89.25</v>
      </c>
      <c r="G63" s="211">
        <f t="shared" si="15"/>
        <v>0</v>
      </c>
      <c r="H63" s="211">
        <f t="shared" si="15"/>
        <v>0</v>
      </c>
      <c r="I63" s="211">
        <f t="shared" si="15"/>
        <v>89.25</v>
      </c>
      <c r="J63" s="211">
        <f t="shared" si="15"/>
        <v>0</v>
      </c>
      <c r="K63" s="211">
        <f t="shared" si="15"/>
        <v>0</v>
      </c>
      <c r="L63" s="211">
        <f t="shared" si="15"/>
        <v>0</v>
      </c>
      <c r="M63" s="211">
        <f t="shared" si="15"/>
        <v>0</v>
      </c>
      <c r="N63" s="211">
        <f t="shared" si="15"/>
        <v>0</v>
      </c>
      <c r="O63" s="211">
        <f t="shared" si="15"/>
        <v>0</v>
      </c>
      <c r="P63" s="211">
        <f t="shared" si="15"/>
        <v>0</v>
      </c>
      <c r="Q63" s="211">
        <f t="shared" si="15"/>
        <v>0</v>
      </c>
      <c r="R63" s="69"/>
      <c r="S63" s="69"/>
      <c r="T63" s="1"/>
      <c r="U63" s="175">
        <f>IF(AND($X$3512&lt;&gt;" ",$X$3512&lt;&gt;0),IF(X63=$X$3512,1+COUNTIF(U$7:U62,"&gt;0"),0),0)</f>
        <v>0</v>
      </c>
      <c r="V63" s="178" t="s">
        <v>252</v>
      </c>
      <c r="W63" s="130"/>
      <c r="X63" s="131"/>
      <c r="Y63" s="131"/>
      <c r="Z63" s="206"/>
      <c r="AA63" s="194">
        <f t="shared" si="3"/>
        <v>0</v>
      </c>
      <c r="AB63" s="124" t="str">
        <f t="shared" si="4"/>
        <v/>
      </c>
      <c r="AC63" s="195" t="str">
        <f t="shared" si="5"/>
        <v/>
      </c>
      <c r="AD63" s="194" t="str">
        <f t="shared" si="7"/>
        <v/>
      </c>
      <c r="AE63" s="194">
        <f>IF(AD63="",0,IF(ISERROR(VLOOKUP(AD63,AD$7:AD62,1,FALSE)),1,0))</f>
        <v>0</v>
      </c>
      <c r="AF63" s="194"/>
    </row>
    <row r="64" spans="1:32" ht="16.5" customHeight="1">
      <c r="A64" s="1"/>
      <c r="B64" s="347" t="s">
        <v>70</v>
      </c>
      <c r="C64" s="347"/>
      <c r="D64" s="73"/>
      <c r="E64" s="164">
        <v>0.15</v>
      </c>
      <c r="F64" s="211">
        <f t="shared" ref="F64:Q64" si="16">IF(ISERROR($B$65),0,IF(F3515=F3516,0,F3515))</f>
        <v>44.625</v>
      </c>
      <c r="G64" s="211">
        <f t="shared" si="16"/>
        <v>0</v>
      </c>
      <c r="H64" s="211">
        <f t="shared" si="16"/>
        <v>0</v>
      </c>
      <c r="I64" s="211">
        <f t="shared" si="16"/>
        <v>44.625</v>
      </c>
      <c r="J64" s="211">
        <f t="shared" si="16"/>
        <v>0</v>
      </c>
      <c r="K64" s="211">
        <f t="shared" si="16"/>
        <v>0</v>
      </c>
      <c r="L64" s="211">
        <f t="shared" si="16"/>
        <v>0</v>
      </c>
      <c r="M64" s="211">
        <f t="shared" si="16"/>
        <v>0</v>
      </c>
      <c r="N64" s="211">
        <f t="shared" si="16"/>
        <v>0</v>
      </c>
      <c r="O64" s="211">
        <f t="shared" si="16"/>
        <v>0</v>
      </c>
      <c r="P64" s="211">
        <f t="shared" si="16"/>
        <v>0</v>
      </c>
      <c r="Q64" s="211">
        <f t="shared" si="16"/>
        <v>0</v>
      </c>
      <c r="R64" s="69"/>
      <c r="S64" s="69"/>
      <c r="T64" s="1"/>
      <c r="U64" s="175">
        <f>IF(AND($X$3512&lt;&gt;" ",$X$3512&lt;&gt;0),IF(X64=$X$3512,1+COUNTIF(U$7:U63,"&gt;0"),0),0)</f>
        <v>0</v>
      </c>
      <c r="V64" s="178" t="s">
        <v>253</v>
      </c>
      <c r="W64" s="130"/>
      <c r="X64" s="131"/>
      <c r="Y64" s="131"/>
      <c r="Z64" s="206"/>
      <c r="AA64" s="194">
        <f t="shared" si="3"/>
        <v>0</v>
      </c>
      <c r="AB64" s="124" t="str">
        <f t="shared" si="4"/>
        <v/>
      </c>
      <c r="AC64" s="195" t="str">
        <f t="shared" si="5"/>
        <v/>
      </c>
      <c r="AD64" s="194" t="str">
        <f t="shared" si="7"/>
        <v/>
      </c>
      <c r="AE64" s="194">
        <f>IF(AD64="",0,IF(ISERROR(VLOOKUP(AD64,AD$7:AD63,1,FALSE)),1,0))</f>
        <v>0</v>
      </c>
      <c r="AF64" s="194"/>
    </row>
    <row r="65" spans="1:32" ht="16.5" customHeight="1">
      <c r="A65" s="1"/>
      <c r="B65" s="349">
        <f>IF(S4=0,0,S4/C3515)</f>
        <v>297.5</v>
      </c>
      <c r="C65" s="350"/>
      <c r="D65" s="74"/>
      <c r="E65" s="165">
        <v>0.05</v>
      </c>
      <c r="F65" s="213">
        <f t="shared" ref="F65:Q65" si="17">IF(ISERROR($B$65),0,F3516)</f>
        <v>14.875</v>
      </c>
      <c r="G65" s="213">
        <f t="shared" si="17"/>
        <v>0</v>
      </c>
      <c r="H65" s="213">
        <f t="shared" si="17"/>
        <v>0</v>
      </c>
      <c r="I65" s="213">
        <f t="shared" si="17"/>
        <v>14.875</v>
      </c>
      <c r="J65" s="213">
        <f t="shared" si="17"/>
        <v>0</v>
      </c>
      <c r="K65" s="213">
        <f t="shared" si="17"/>
        <v>0</v>
      </c>
      <c r="L65" s="213">
        <f t="shared" si="17"/>
        <v>0</v>
      </c>
      <c r="M65" s="213">
        <f t="shared" si="17"/>
        <v>0</v>
      </c>
      <c r="N65" s="213">
        <f t="shared" si="17"/>
        <v>0</v>
      </c>
      <c r="O65" s="213">
        <f t="shared" si="17"/>
        <v>0</v>
      </c>
      <c r="P65" s="213">
        <f t="shared" si="17"/>
        <v>0</v>
      </c>
      <c r="Q65" s="213">
        <f t="shared" si="17"/>
        <v>0</v>
      </c>
      <c r="R65" s="75"/>
      <c r="S65" s="75"/>
      <c r="T65" s="1"/>
      <c r="U65" s="175">
        <f>IF(AND($X$3512&lt;&gt;" ",$X$3512&lt;&gt;0),IF(X65=$X$3512,1+COUNTIF(U$7:U64,"&gt;0"),0),0)</f>
        <v>0</v>
      </c>
      <c r="V65" s="178" t="s">
        <v>254</v>
      </c>
      <c r="W65" s="130"/>
      <c r="X65" s="131"/>
      <c r="Y65" s="131"/>
      <c r="Z65" s="206"/>
      <c r="AA65" s="194">
        <f t="shared" si="3"/>
        <v>0</v>
      </c>
      <c r="AB65" s="124" t="str">
        <f t="shared" si="4"/>
        <v/>
      </c>
      <c r="AC65" s="195" t="str">
        <f t="shared" si="5"/>
        <v/>
      </c>
      <c r="AD65" s="194" t="str">
        <f t="shared" si="7"/>
        <v/>
      </c>
      <c r="AE65" s="194">
        <f>IF(AD65="",0,IF(ISERROR(VLOOKUP(AD65,AD$7:AD64,1,FALSE)),1,0))</f>
        <v>0</v>
      </c>
      <c r="AF65" s="194"/>
    </row>
    <row r="66" spans="1:32" ht="16.5" customHeight="1">
      <c r="A66" s="1"/>
      <c r="B66" s="347" t="str">
        <f>CONCATENATE(C3516," ",C3515)</f>
        <v>Mesi rilevati:  4</v>
      </c>
      <c r="C66" s="347"/>
      <c r="D66" s="76"/>
      <c r="E66" s="77">
        <f>E65</f>
        <v>0.05</v>
      </c>
      <c r="F66" s="212">
        <f t="shared" ref="F66:Q66" si="18">F3518</f>
        <v>0</v>
      </c>
      <c r="G66" s="212">
        <f t="shared" si="18"/>
        <v>-14.875</v>
      </c>
      <c r="H66" s="212">
        <f t="shared" si="18"/>
        <v>-14.875</v>
      </c>
      <c r="I66" s="212">
        <f t="shared" si="18"/>
        <v>0</v>
      </c>
      <c r="J66" s="212">
        <f t="shared" si="18"/>
        <v>0</v>
      </c>
      <c r="K66" s="212">
        <f t="shared" si="18"/>
        <v>0</v>
      </c>
      <c r="L66" s="212">
        <f t="shared" si="18"/>
        <v>0</v>
      </c>
      <c r="M66" s="212">
        <f t="shared" si="18"/>
        <v>0</v>
      </c>
      <c r="N66" s="212">
        <f t="shared" si="18"/>
        <v>0</v>
      </c>
      <c r="O66" s="212">
        <f t="shared" si="18"/>
        <v>0</v>
      </c>
      <c r="P66" s="212">
        <f t="shared" si="18"/>
        <v>0</v>
      </c>
      <c r="Q66" s="212">
        <f t="shared" si="18"/>
        <v>0</v>
      </c>
      <c r="R66" s="69"/>
      <c r="S66" s="69"/>
      <c r="T66" s="1"/>
      <c r="U66" s="175">
        <f>IF(AND($X$3512&lt;&gt;" ",$X$3512&lt;&gt;0),IF(X66=$X$3512,1+COUNTIF(U$7:U65,"&gt;0"),0),0)</f>
        <v>0</v>
      </c>
      <c r="V66" s="178" t="s">
        <v>255</v>
      </c>
      <c r="W66" s="130"/>
      <c r="X66" s="131"/>
      <c r="Y66" s="131"/>
      <c r="Z66" s="206"/>
      <c r="AA66" s="194">
        <f t="shared" si="3"/>
        <v>0</v>
      </c>
      <c r="AB66" s="124" t="str">
        <f t="shared" si="4"/>
        <v/>
      </c>
      <c r="AC66" s="195" t="str">
        <f t="shared" si="5"/>
        <v/>
      </c>
      <c r="AD66" s="194" t="str">
        <f t="shared" si="7"/>
        <v/>
      </c>
      <c r="AE66" s="194">
        <f>IF(AD66="",0,IF(ISERROR(VLOOKUP(AD66,AD$7:AD65,1,FALSE)),1,0))</f>
        <v>0</v>
      </c>
      <c r="AF66" s="194"/>
    </row>
    <row r="67" spans="1:32" ht="16.5" customHeight="1">
      <c r="A67" s="1"/>
      <c r="B67" s="79"/>
      <c r="C67" s="69"/>
      <c r="D67" s="69"/>
      <c r="E67" s="80">
        <f>E64</f>
        <v>0.15</v>
      </c>
      <c r="F67" s="212">
        <f t="shared" ref="F67:Q67" si="19">IF(F3519=F3518,0,F3519)</f>
        <v>0</v>
      </c>
      <c r="G67" s="212">
        <f t="shared" si="19"/>
        <v>-44.625</v>
      </c>
      <c r="H67" s="212">
        <f t="shared" si="19"/>
        <v>-44.625</v>
      </c>
      <c r="I67" s="212">
        <f t="shared" si="19"/>
        <v>0</v>
      </c>
      <c r="J67" s="212">
        <f t="shared" si="19"/>
        <v>0</v>
      </c>
      <c r="K67" s="212">
        <f t="shared" si="19"/>
        <v>0</v>
      </c>
      <c r="L67" s="212">
        <f t="shared" si="19"/>
        <v>0</v>
      </c>
      <c r="M67" s="212">
        <f t="shared" si="19"/>
        <v>0</v>
      </c>
      <c r="N67" s="212">
        <f t="shared" si="19"/>
        <v>0</v>
      </c>
      <c r="O67" s="212">
        <f t="shared" si="19"/>
        <v>0</v>
      </c>
      <c r="P67" s="212">
        <f t="shared" si="19"/>
        <v>0</v>
      </c>
      <c r="Q67" s="212">
        <f t="shared" si="19"/>
        <v>0</v>
      </c>
      <c r="R67" s="69"/>
      <c r="S67" s="69"/>
      <c r="T67" s="1"/>
      <c r="U67" s="175">
        <f>IF(AND($X$3512&lt;&gt;" ",$X$3512&lt;&gt;0),IF(X67=$X$3512,1+COUNTIF(U$7:U66,"&gt;0"),0),0)</f>
        <v>0</v>
      </c>
      <c r="V67" s="178" t="s">
        <v>256</v>
      </c>
      <c r="W67" s="130"/>
      <c r="X67" s="131"/>
      <c r="Y67" s="131"/>
      <c r="Z67" s="206"/>
      <c r="AA67" s="194">
        <f t="shared" si="3"/>
        <v>0</v>
      </c>
      <c r="AB67" s="124" t="str">
        <f t="shared" si="4"/>
        <v/>
      </c>
      <c r="AC67" s="195" t="str">
        <f t="shared" si="5"/>
        <v/>
      </c>
      <c r="AD67" s="194" t="str">
        <f t="shared" si="7"/>
        <v/>
      </c>
      <c r="AE67" s="194">
        <f>IF(AD67="",0,IF(ISERROR(VLOOKUP(AD67,AD$7:AD66,1,FALSE)),1,0))</f>
        <v>0</v>
      </c>
      <c r="AF67" s="194"/>
    </row>
    <row r="68" spans="1:32" ht="16.5" customHeight="1">
      <c r="A68" s="1"/>
      <c r="B68" s="69"/>
      <c r="C68" s="69"/>
      <c r="D68" s="69"/>
      <c r="E68" s="80">
        <f>E63</f>
        <v>0.3</v>
      </c>
      <c r="F68" s="212">
        <f t="shared" ref="F68:Q68" si="20">IF(F3520=F3519,0,F3520)</f>
        <v>0</v>
      </c>
      <c r="G68" s="212">
        <f t="shared" si="20"/>
        <v>-47.5</v>
      </c>
      <c r="H68" s="212">
        <f t="shared" si="20"/>
        <v>-89.25</v>
      </c>
      <c r="I68" s="212">
        <f t="shared" si="20"/>
        <v>0</v>
      </c>
      <c r="J68" s="212">
        <f t="shared" si="20"/>
        <v>0</v>
      </c>
      <c r="K68" s="212">
        <f t="shared" si="20"/>
        <v>0</v>
      </c>
      <c r="L68" s="212">
        <f t="shared" si="20"/>
        <v>0</v>
      </c>
      <c r="M68" s="212">
        <f t="shared" si="20"/>
        <v>0</v>
      </c>
      <c r="N68" s="212">
        <f t="shared" si="20"/>
        <v>0</v>
      </c>
      <c r="O68" s="212">
        <f t="shared" si="20"/>
        <v>0</v>
      </c>
      <c r="P68" s="212">
        <f t="shared" si="20"/>
        <v>0</v>
      </c>
      <c r="Q68" s="212">
        <f t="shared" si="20"/>
        <v>0</v>
      </c>
      <c r="R68" s="69"/>
      <c r="S68" s="69"/>
      <c r="T68" s="1"/>
      <c r="U68" s="175">
        <f>IF(AND($X$3512&lt;&gt;" ",$X$3512&lt;&gt;0),IF(X68=$X$3512,1+COUNTIF(U$7:U67,"&gt;0"),0),0)</f>
        <v>0</v>
      </c>
      <c r="V68" s="178" t="s">
        <v>257</v>
      </c>
      <c r="W68" s="130"/>
      <c r="X68" s="131"/>
      <c r="Y68" s="131"/>
      <c r="Z68" s="206"/>
      <c r="AA68" s="194">
        <f t="shared" si="3"/>
        <v>0</v>
      </c>
      <c r="AB68" s="124" t="str">
        <f t="shared" si="4"/>
        <v/>
      </c>
      <c r="AC68" s="195" t="str">
        <f t="shared" si="5"/>
        <v/>
      </c>
      <c r="AD68" s="194" t="str">
        <f t="shared" si="7"/>
        <v/>
      </c>
      <c r="AE68" s="194">
        <f>IF(AD68="",0,IF(ISERROR(VLOOKUP(AD68,AD$7:AD67,1,FALSE)),1,0))</f>
        <v>0</v>
      </c>
      <c r="AF68" s="194"/>
    </row>
    <row r="69" spans="1:32" ht="16.5" customHeight="1">
      <c r="A69" s="1"/>
      <c r="B69" s="69"/>
      <c r="C69" s="69"/>
      <c r="D69" s="69"/>
      <c r="E69" s="80">
        <f>E62</f>
        <v>0.45</v>
      </c>
      <c r="F69" s="212">
        <f t="shared" ref="F69:Q69" si="21">IF(F3521=F3520,0,F3521)</f>
        <v>0</v>
      </c>
      <c r="G69" s="212">
        <f t="shared" si="21"/>
        <v>0</v>
      </c>
      <c r="H69" s="212">
        <f t="shared" si="21"/>
        <v>-133.875</v>
      </c>
      <c r="I69" s="212">
        <f t="shared" si="21"/>
        <v>0</v>
      </c>
      <c r="J69" s="212">
        <f t="shared" si="21"/>
        <v>0</v>
      </c>
      <c r="K69" s="212">
        <f t="shared" si="21"/>
        <v>0</v>
      </c>
      <c r="L69" s="212">
        <f t="shared" si="21"/>
        <v>0</v>
      </c>
      <c r="M69" s="212">
        <f t="shared" si="21"/>
        <v>0</v>
      </c>
      <c r="N69" s="212">
        <f t="shared" si="21"/>
        <v>0</v>
      </c>
      <c r="O69" s="212">
        <f t="shared" si="21"/>
        <v>0</v>
      </c>
      <c r="P69" s="212">
        <f t="shared" si="21"/>
        <v>0</v>
      </c>
      <c r="Q69" s="212">
        <f t="shared" si="21"/>
        <v>0</v>
      </c>
      <c r="R69" s="69"/>
      <c r="S69" s="69"/>
      <c r="T69" s="1"/>
      <c r="U69" s="175">
        <f>IF(AND($X$3512&lt;&gt;" ",$X$3512&lt;&gt;0),IF(X69=$X$3512,1+COUNTIF(U$7:U68,"&gt;0"),0),0)</f>
        <v>0</v>
      </c>
      <c r="V69" s="178" t="s">
        <v>258</v>
      </c>
      <c r="W69" s="130"/>
      <c r="X69" s="131"/>
      <c r="Y69" s="131"/>
      <c r="Z69" s="206"/>
      <c r="AA69" s="194">
        <f t="shared" si="3"/>
        <v>0</v>
      </c>
      <c r="AB69" s="124" t="str">
        <f t="shared" si="4"/>
        <v/>
      </c>
      <c r="AC69" s="195" t="str">
        <f t="shared" si="5"/>
        <v/>
      </c>
      <c r="AD69" s="194" t="str">
        <f t="shared" si="7"/>
        <v/>
      </c>
      <c r="AE69" s="194">
        <f>IF(AD69="",0,IF(ISERROR(VLOOKUP(AD69,AD$7:AD68,1,FALSE)),1,0))</f>
        <v>0</v>
      </c>
      <c r="AF69" s="194"/>
    </row>
    <row r="70" spans="1:32" ht="16.5" customHeight="1">
      <c r="A70" s="1"/>
      <c r="B70" s="69"/>
      <c r="C70" s="69"/>
      <c r="D70" s="69"/>
      <c r="E70" s="80">
        <f>E61</f>
        <v>0.6</v>
      </c>
      <c r="F70" s="212">
        <f t="shared" ref="F70:Q70" si="22">IF(ISERROR($B$65),0,IF(OR(F3522=$E3522,F3522&lt;F3521),F3517,0))</f>
        <v>0</v>
      </c>
      <c r="G70" s="212">
        <f t="shared" si="22"/>
        <v>0</v>
      </c>
      <c r="H70" s="212">
        <f t="shared" si="22"/>
        <v>-197.5</v>
      </c>
      <c r="I70" s="212">
        <f t="shared" si="22"/>
        <v>0</v>
      </c>
      <c r="J70" s="212">
        <f t="shared" si="22"/>
        <v>0</v>
      </c>
      <c r="K70" s="212">
        <f t="shared" si="22"/>
        <v>0</v>
      </c>
      <c r="L70" s="212">
        <f t="shared" si="22"/>
        <v>0</v>
      </c>
      <c r="M70" s="212">
        <f t="shared" si="22"/>
        <v>0</v>
      </c>
      <c r="N70" s="212">
        <f t="shared" si="22"/>
        <v>0</v>
      </c>
      <c r="O70" s="212">
        <f t="shared" si="22"/>
        <v>0</v>
      </c>
      <c r="P70" s="212">
        <f t="shared" si="22"/>
        <v>0</v>
      </c>
      <c r="Q70" s="212">
        <f t="shared" si="22"/>
        <v>0</v>
      </c>
      <c r="R70" s="69"/>
      <c r="S70" s="69"/>
      <c r="T70" s="1"/>
      <c r="U70" s="175">
        <f>IF(AND($X$3512&lt;&gt;" ",$X$3512&lt;&gt;0),IF(X70=$X$3512,1+COUNTIF(U$7:U69,"&gt;0"),0),0)</f>
        <v>0</v>
      </c>
      <c r="V70" s="178" t="s">
        <v>259</v>
      </c>
      <c r="W70" s="130"/>
      <c r="X70" s="131"/>
      <c r="Y70" s="131"/>
      <c r="Z70" s="206"/>
      <c r="AA70" s="194">
        <f t="shared" si="3"/>
        <v>0</v>
      </c>
      <c r="AB70" s="124" t="str">
        <f t="shared" si="4"/>
        <v/>
      </c>
      <c r="AC70" s="195" t="str">
        <f t="shared" si="5"/>
        <v/>
      </c>
      <c r="AD70" s="194" t="str">
        <f t="shared" si="7"/>
        <v/>
      </c>
      <c r="AE70" s="194">
        <f>IF(AD70="",0,IF(ISERROR(VLOOKUP(AD70,AD$7:AD69,1,FALSE)),1,0))</f>
        <v>0</v>
      </c>
      <c r="AF70" s="194"/>
    </row>
    <row r="71" spans="1:32" ht="16.5" customHeight="1">
      <c r="A71" s="1"/>
      <c r="B71" s="69"/>
      <c r="C71" s="69"/>
      <c r="D71" s="69"/>
      <c r="E71" s="81"/>
      <c r="F71" s="82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69"/>
      <c r="S71" s="69"/>
      <c r="T71" s="1"/>
      <c r="U71" s="175">
        <f>IF(AND($X$3512&lt;&gt;" ",$X$3512&lt;&gt;0),IF(X71=$X$3512,1+COUNTIF(U$7:U70,"&gt;0"),0),0)</f>
        <v>0</v>
      </c>
      <c r="V71" s="178" t="s">
        <v>260</v>
      </c>
      <c r="W71" s="130"/>
      <c r="X71" s="131"/>
      <c r="Y71" s="131"/>
      <c r="Z71" s="206"/>
      <c r="AA71" s="194">
        <f t="shared" si="3"/>
        <v>0</v>
      </c>
      <c r="AB71" s="124" t="str">
        <f t="shared" si="4"/>
        <v/>
      </c>
      <c r="AC71" s="195" t="str">
        <f t="shared" si="5"/>
        <v/>
      </c>
      <c r="AD71" s="194" t="str">
        <f t="shared" si="7"/>
        <v/>
      </c>
      <c r="AE71" s="194">
        <f>IF(AD71="",0,IF(ISERROR(VLOOKUP(AD71,AD$7:AD70,1,FALSE)),1,0))</f>
        <v>0</v>
      </c>
      <c r="AF71" s="194"/>
    </row>
    <row r="72" spans="1:32" ht="16.5" customHeight="1">
      <c r="A72" s="1"/>
      <c r="B72" s="69"/>
      <c r="C72" s="69"/>
      <c r="D72" s="69"/>
      <c r="E72" s="84" t="s">
        <v>149</v>
      </c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1"/>
      <c r="U72" s="175">
        <f>IF(AND($X$3512&lt;&gt;" ",$X$3512&lt;&gt;0),IF(X72=$X$3512,1+COUNTIF(U$7:U71,"&gt;0"),0),0)</f>
        <v>0</v>
      </c>
      <c r="V72" s="178" t="s">
        <v>261</v>
      </c>
      <c r="W72" s="130"/>
      <c r="X72" s="131"/>
      <c r="Y72" s="131"/>
      <c r="Z72" s="206"/>
      <c r="AA72" s="194">
        <f t="shared" ref="AA72:AA135" si="23">IF(ISBLANK(X72),0,VLOOKUP(X72,$B$8:$E$57,1,FALSE))</f>
        <v>0</v>
      </c>
      <c r="AB72" s="124" t="str">
        <f t="shared" ref="AB72:AB135" si="24">IF(W72&gt;0,CONCATENATE(MONTH(W72)&amp;X72),"")</f>
        <v/>
      </c>
      <c r="AC72" s="195" t="str">
        <f t="shared" ref="AC72:AC135" si="25">IF(OR(AND(Z72&lt;&gt;0,ISBLANK(X72)),ISERROR(AA72)),"ERR","")</f>
        <v/>
      </c>
      <c r="AD72" s="194" t="str">
        <f t="shared" si="7"/>
        <v/>
      </c>
      <c r="AE72" s="194">
        <f>IF(AD72="",0,IF(ISERROR(VLOOKUP(AD72,AD$7:AD71,1,FALSE)),1,0))</f>
        <v>0</v>
      </c>
      <c r="AF72" s="194"/>
    </row>
    <row r="73" spans="1:32" ht="16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75">
        <f>IF(AND($X$3512&lt;&gt;" ",$X$3512&lt;&gt;0),IF(X73=$X$3512,1+COUNTIF(U$7:U72,"&gt;0"),0),0)</f>
        <v>0</v>
      </c>
      <c r="V73" s="178" t="s">
        <v>262</v>
      </c>
      <c r="W73" s="130"/>
      <c r="X73" s="131"/>
      <c r="Y73" s="131"/>
      <c r="Z73" s="206"/>
      <c r="AA73" s="194">
        <f t="shared" si="23"/>
        <v>0</v>
      </c>
      <c r="AB73" s="124" t="str">
        <f t="shared" si="24"/>
        <v/>
      </c>
      <c r="AC73" s="195" t="str">
        <f t="shared" si="25"/>
        <v/>
      </c>
      <c r="AD73" s="194" t="str">
        <f t="shared" si="7"/>
        <v/>
      </c>
      <c r="AE73" s="194">
        <f>IF(AD73="",0,IF(ISERROR(VLOOKUP(AD73,AD$7:AD72,1,FALSE)),1,0))</f>
        <v>0</v>
      </c>
      <c r="AF73" s="194"/>
    </row>
    <row r="74" spans="1:32" ht="16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75">
        <f>IF(AND($X$3512&lt;&gt;" ",$X$3512&lt;&gt;0),IF(X74=$X$3512,1+COUNTIF(U$7:U73,"&gt;0"),0),0)</f>
        <v>0</v>
      </c>
      <c r="V74" s="178" t="s">
        <v>263</v>
      </c>
      <c r="W74" s="130"/>
      <c r="X74" s="131"/>
      <c r="Y74" s="131"/>
      <c r="Z74" s="206"/>
      <c r="AA74" s="194">
        <f t="shared" si="23"/>
        <v>0</v>
      </c>
      <c r="AB74" s="124" t="str">
        <f t="shared" si="24"/>
        <v/>
      </c>
      <c r="AC74" s="195" t="str">
        <f t="shared" si="25"/>
        <v/>
      </c>
      <c r="AD74" s="194" t="str">
        <f t="shared" ref="AD74:AD137" si="26">IF(W74&gt;0,CONCATENATE(MONTH(W74),"-",YEAR(W74)),"")</f>
        <v/>
      </c>
      <c r="AE74" s="194">
        <f>IF(AD74="",0,IF(ISERROR(VLOOKUP(AD74,AD$7:AD73,1,FALSE)),1,0))</f>
        <v>0</v>
      </c>
      <c r="AF74" s="194"/>
    </row>
    <row r="75" spans="1:32" ht="16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75">
        <f>IF(AND($X$3512&lt;&gt;" ",$X$3512&lt;&gt;0),IF(X75=$X$3512,1+COUNTIF(U$7:U74,"&gt;0"),0),0)</f>
        <v>0</v>
      </c>
      <c r="V75" s="178" t="s">
        <v>264</v>
      </c>
      <c r="W75" s="130"/>
      <c r="X75" s="131"/>
      <c r="Y75" s="131"/>
      <c r="Z75" s="206"/>
      <c r="AA75" s="194">
        <f t="shared" si="23"/>
        <v>0</v>
      </c>
      <c r="AB75" s="124" t="str">
        <f t="shared" si="24"/>
        <v/>
      </c>
      <c r="AC75" s="195" t="str">
        <f t="shared" si="25"/>
        <v/>
      </c>
      <c r="AD75" s="194" t="str">
        <f t="shared" si="26"/>
        <v/>
      </c>
      <c r="AE75" s="194">
        <f>IF(AD75="",0,IF(ISERROR(VLOOKUP(AD75,AD$7:AD74,1,FALSE)),1,0))</f>
        <v>0</v>
      </c>
      <c r="AF75" s="194"/>
    </row>
    <row r="76" spans="1:32" ht="16.5" customHeight="1">
      <c r="A76" s="1"/>
      <c r="B76" s="1"/>
      <c r="C76" s="1"/>
      <c r="D76" s="1"/>
      <c r="E76" s="1"/>
      <c r="F76" s="1"/>
      <c r="G76" s="1"/>
      <c r="H76" s="1"/>
      <c r="I76" s="58" t="s">
        <v>39</v>
      </c>
      <c r="J76" s="1"/>
      <c r="K76" s="1"/>
      <c r="L76" s="1"/>
      <c r="M76" s="222"/>
      <c r="N76" s="58"/>
      <c r="O76" s="58"/>
      <c r="P76" s="58"/>
      <c r="Q76" s="58"/>
      <c r="R76" s="58"/>
      <c r="S76" s="88"/>
      <c r="T76" s="1"/>
      <c r="U76" s="175">
        <f>IF(AND($X$3512&lt;&gt;" ",$X$3512&lt;&gt;0),IF(X76=$X$3512,1+COUNTIF(U$7:U75,"&gt;0"),0),0)</f>
        <v>0</v>
      </c>
      <c r="V76" s="178" t="s">
        <v>265</v>
      </c>
      <c r="W76" s="130"/>
      <c r="X76" s="131"/>
      <c r="Y76" s="131"/>
      <c r="Z76" s="206"/>
      <c r="AA76" s="194">
        <f t="shared" si="23"/>
        <v>0</v>
      </c>
      <c r="AB76" s="124" t="str">
        <f t="shared" si="24"/>
        <v/>
      </c>
      <c r="AC76" s="195" t="str">
        <f t="shared" si="25"/>
        <v/>
      </c>
      <c r="AD76" s="194" t="str">
        <f t="shared" si="26"/>
        <v/>
      </c>
      <c r="AE76" s="194">
        <f>IF(AD76="",0,IF(ISERROR(VLOOKUP(AD76,AD$7:AD75,1,FALSE)),1,0))</f>
        <v>0</v>
      </c>
      <c r="AF76" s="194"/>
    </row>
    <row r="77" spans="1:32" ht="16.5" customHeight="1">
      <c r="A77" s="1"/>
      <c r="B77" s="351" t="str">
        <f>CONCATENATE("www.marcopiccoli.it   -   ",Presentazione!$C$1)</f>
        <v>www.marcopiccoli.it   -   Bilancio Domestico 2.0</v>
      </c>
      <c r="C77" s="351"/>
      <c r="D77" s="351"/>
      <c r="E77" s="351"/>
      <c r="F77" s="351"/>
      <c r="G77" s="351"/>
      <c r="H77" s="351"/>
      <c r="I77" s="160" t="str">
        <f>Presentazione!$F$27</f>
        <v>Nome della persona o del nucleo</v>
      </c>
      <c r="J77" s="163"/>
      <c r="K77" s="163"/>
      <c r="L77" s="163"/>
      <c r="M77" s="222"/>
      <c r="N77" s="160"/>
      <c r="O77" s="352" t="str">
        <f>AB3</f>
        <v>ANNO: 2024</v>
      </c>
      <c r="P77" s="352"/>
      <c r="Q77" s="352"/>
      <c r="R77" s="352"/>
      <c r="S77" s="352"/>
      <c r="T77" s="1"/>
      <c r="U77" s="175">
        <f>IF(AND($X$3512&lt;&gt;" ",$X$3512&lt;&gt;0),IF(X77=$X$3512,1+COUNTIF(U$7:U76,"&gt;0"),0),0)</f>
        <v>0</v>
      </c>
      <c r="V77" s="178" t="s">
        <v>266</v>
      </c>
      <c r="W77" s="130"/>
      <c r="X77" s="131"/>
      <c r="Y77" s="131"/>
      <c r="Z77" s="206"/>
      <c r="AA77" s="194">
        <f t="shared" si="23"/>
        <v>0</v>
      </c>
      <c r="AB77" s="124" t="str">
        <f t="shared" si="24"/>
        <v/>
      </c>
      <c r="AC77" s="195" t="str">
        <f t="shared" si="25"/>
        <v/>
      </c>
      <c r="AD77" s="194" t="str">
        <f t="shared" si="26"/>
        <v/>
      </c>
      <c r="AE77" s="194">
        <f>IF(AD77="",0,IF(ISERROR(VLOOKUP(AD77,AD$7:AD76,1,FALSE)),1,0))</f>
        <v>0</v>
      </c>
      <c r="AF77" s="194"/>
    </row>
    <row r="78" spans="1:32" ht="16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75">
        <f>IF(AND($X$3512&lt;&gt;" ",$X$3512&lt;&gt;0),IF(X78=$X$3512,1+COUNTIF(U$7:U77,"&gt;0"),0),0)</f>
        <v>0</v>
      </c>
      <c r="V78" s="178" t="s">
        <v>267</v>
      </c>
      <c r="W78" s="130"/>
      <c r="X78" s="131"/>
      <c r="Y78" s="131"/>
      <c r="Z78" s="206"/>
      <c r="AA78" s="194">
        <f t="shared" si="23"/>
        <v>0</v>
      </c>
      <c r="AB78" s="124" t="str">
        <f t="shared" si="24"/>
        <v/>
      </c>
      <c r="AC78" s="195" t="str">
        <f t="shared" si="25"/>
        <v/>
      </c>
      <c r="AD78" s="194" t="str">
        <f t="shared" si="26"/>
        <v/>
      </c>
      <c r="AE78" s="194">
        <f>IF(AD78="",0,IF(ISERROR(VLOOKUP(AD78,AD$7:AD77,1,FALSE)),1,0))</f>
        <v>0</v>
      </c>
      <c r="AF78" s="194"/>
    </row>
    <row r="79" spans="1:32" ht="16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75">
        <f>IF(AND($X$3512&lt;&gt;" ",$X$3512&lt;&gt;0),IF(X79=$X$3512,1+COUNTIF(U$7:U78,"&gt;0"),0),0)</f>
        <v>0</v>
      </c>
      <c r="V79" s="178" t="s">
        <v>268</v>
      </c>
      <c r="W79" s="130"/>
      <c r="X79" s="131"/>
      <c r="Y79" s="131"/>
      <c r="Z79" s="206"/>
      <c r="AA79" s="194">
        <f t="shared" si="23"/>
        <v>0</v>
      </c>
      <c r="AB79" s="124" t="str">
        <f t="shared" si="24"/>
        <v/>
      </c>
      <c r="AC79" s="195" t="str">
        <f t="shared" si="25"/>
        <v/>
      </c>
      <c r="AD79" s="194" t="str">
        <f t="shared" si="26"/>
        <v/>
      </c>
      <c r="AE79" s="194">
        <f>IF(AD79="",0,IF(ISERROR(VLOOKUP(AD79,AD$7:AD78,1,FALSE)),1,0))</f>
        <v>0</v>
      </c>
      <c r="AF79" s="194"/>
    </row>
    <row r="80" spans="1:32" ht="16.5" customHeight="1">
      <c r="A80" s="1"/>
      <c r="B80" s="1"/>
      <c r="C80" s="1"/>
      <c r="D80" s="1"/>
      <c r="E80" s="348" t="s">
        <v>177</v>
      </c>
      <c r="F80" s="348"/>
      <c r="G80" s="348"/>
      <c r="H80" s="348"/>
      <c r="I80" s="348"/>
      <c r="J80" s="348"/>
      <c r="K80" s="348"/>
      <c r="L80" s="348"/>
      <c r="M80" s="348"/>
      <c r="N80" s="348"/>
      <c r="O80" s="1"/>
      <c r="P80" s="1"/>
      <c r="Q80" s="1"/>
      <c r="R80" s="1"/>
      <c r="S80" s="1"/>
      <c r="T80" s="1"/>
      <c r="U80" s="175">
        <f>IF(AND($X$3512&lt;&gt;" ",$X$3512&lt;&gt;0),IF(X80=$X$3512,1+COUNTIF(U$7:U79,"&gt;0"),0),0)</f>
        <v>0</v>
      </c>
      <c r="V80" s="178" t="s">
        <v>269</v>
      </c>
      <c r="W80" s="130"/>
      <c r="X80" s="131"/>
      <c r="Y80" s="131"/>
      <c r="Z80" s="206"/>
      <c r="AA80" s="194">
        <f t="shared" si="23"/>
        <v>0</v>
      </c>
      <c r="AB80" s="124" t="str">
        <f t="shared" si="24"/>
        <v/>
      </c>
      <c r="AC80" s="195" t="str">
        <f t="shared" si="25"/>
        <v/>
      </c>
      <c r="AD80" s="194" t="str">
        <f t="shared" si="26"/>
        <v/>
      </c>
      <c r="AE80" s="194">
        <f>IF(AD80="",0,IF(ISERROR(VLOOKUP(AD80,AD$7:AD79,1,FALSE)),1,0))</f>
        <v>0</v>
      </c>
      <c r="AF80" s="194"/>
    </row>
    <row r="81" spans="1:32" ht="16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75">
        <f>IF(AND($X$3512&lt;&gt;" ",$X$3512&lt;&gt;0),IF(X81=$X$3512,1+COUNTIF(U$7:U80,"&gt;0"),0),0)</f>
        <v>0</v>
      </c>
      <c r="V81" s="178" t="s">
        <v>270</v>
      </c>
      <c r="W81" s="130"/>
      <c r="X81" s="131"/>
      <c r="Y81" s="131"/>
      <c r="Z81" s="206"/>
      <c r="AA81" s="194">
        <f t="shared" si="23"/>
        <v>0</v>
      </c>
      <c r="AB81" s="124" t="str">
        <f t="shared" si="24"/>
        <v/>
      </c>
      <c r="AC81" s="195" t="str">
        <f t="shared" si="25"/>
        <v/>
      </c>
      <c r="AD81" s="194" t="str">
        <f t="shared" si="26"/>
        <v/>
      </c>
      <c r="AE81" s="194">
        <f>IF(AD81="",0,IF(ISERROR(VLOOKUP(AD81,AD$7:AD80,1,FALSE)),1,0))</f>
        <v>0</v>
      </c>
      <c r="AF81" s="194"/>
    </row>
    <row r="82" spans="1:32" ht="16.5" customHeight="1">
      <c r="A82" s="1"/>
      <c r="B82" s="1"/>
      <c r="C82" s="1"/>
      <c r="D82" s="222"/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1"/>
      <c r="Q82" s="1"/>
      <c r="R82" s="1"/>
      <c r="S82" s="1"/>
      <c r="T82" s="1"/>
      <c r="U82" s="175">
        <f>IF(AND($X$3512&lt;&gt;" ",$X$3512&lt;&gt;0),IF(X82=$X$3512,1+COUNTIF(U$7:U81,"&gt;0"),0),0)</f>
        <v>0</v>
      </c>
      <c r="V82" s="178" t="s">
        <v>271</v>
      </c>
      <c r="W82" s="130"/>
      <c r="X82" s="131"/>
      <c r="Y82" s="131"/>
      <c r="Z82" s="206"/>
      <c r="AA82" s="194">
        <f t="shared" si="23"/>
        <v>0</v>
      </c>
      <c r="AB82" s="124" t="str">
        <f t="shared" si="24"/>
        <v/>
      </c>
      <c r="AC82" s="195" t="str">
        <f t="shared" si="25"/>
        <v/>
      </c>
      <c r="AD82" s="194" t="str">
        <f t="shared" si="26"/>
        <v/>
      </c>
      <c r="AE82" s="194">
        <f>IF(AD82="",0,IF(ISERROR(VLOOKUP(AD82,AD$7:AD81,1,FALSE)),1,0))</f>
        <v>0</v>
      </c>
      <c r="AF82" s="194"/>
    </row>
    <row r="83" spans="1:32" ht="16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75">
        <f>IF(AND($X$3512&lt;&gt;" ",$X$3512&lt;&gt;0),IF(X83=$X$3512,1+COUNTIF(U$7:U82,"&gt;0"),0),0)</f>
        <v>0</v>
      </c>
      <c r="V83" s="178" t="s">
        <v>272</v>
      </c>
      <c r="W83" s="130"/>
      <c r="X83" s="131"/>
      <c r="Y83" s="131"/>
      <c r="Z83" s="206"/>
      <c r="AA83" s="194">
        <f t="shared" si="23"/>
        <v>0</v>
      </c>
      <c r="AB83" s="124" t="str">
        <f t="shared" si="24"/>
        <v/>
      </c>
      <c r="AC83" s="195" t="str">
        <f t="shared" si="25"/>
        <v/>
      </c>
      <c r="AD83" s="194" t="str">
        <f t="shared" si="26"/>
        <v/>
      </c>
      <c r="AE83" s="194">
        <f>IF(AD83="",0,IF(ISERROR(VLOOKUP(AD83,AD$7:AD82,1,FALSE)),1,0))</f>
        <v>0</v>
      </c>
      <c r="AF83" s="194"/>
    </row>
    <row r="84" spans="1:32" ht="16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75">
        <f>IF(AND($X$3512&lt;&gt;" ",$X$3512&lt;&gt;0),IF(X84=$X$3512,1+COUNTIF(U$7:U83,"&gt;0"),0),0)</f>
        <v>0</v>
      </c>
      <c r="V84" s="178" t="s">
        <v>273</v>
      </c>
      <c r="W84" s="130"/>
      <c r="X84" s="131"/>
      <c r="Y84" s="131"/>
      <c r="Z84" s="206"/>
      <c r="AA84" s="194">
        <f t="shared" si="23"/>
        <v>0</v>
      </c>
      <c r="AB84" s="124" t="str">
        <f t="shared" si="24"/>
        <v/>
      </c>
      <c r="AC84" s="195" t="str">
        <f t="shared" si="25"/>
        <v/>
      </c>
      <c r="AD84" s="194" t="str">
        <f t="shared" si="26"/>
        <v/>
      </c>
      <c r="AE84" s="194">
        <f>IF(AD84="",0,IF(ISERROR(VLOOKUP(AD84,AD$7:AD83,1,FALSE)),1,0))</f>
        <v>0</v>
      </c>
      <c r="AF84" s="194"/>
    </row>
    <row r="85" spans="1:32" ht="16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75">
        <f>IF(AND($X$3512&lt;&gt;" ",$X$3512&lt;&gt;0),IF(X85=$X$3512,1+COUNTIF(U$7:U84,"&gt;0"),0),0)</f>
        <v>0</v>
      </c>
      <c r="V85" s="178" t="s">
        <v>274</v>
      </c>
      <c r="W85" s="130"/>
      <c r="X85" s="131"/>
      <c r="Y85" s="131"/>
      <c r="Z85" s="206"/>
      <c r="AA85" s="194">
        <f t="shared" si="23"/>
        <v>0</v>
      </c>
      <c r="AB85" s="124" t="str">
        <f t="shared" si="24"/>
        <v/>
      </c>
      <c r="AC85" s="195" t="str">
        <f t="shared" si="25"/>
        <v/>
      </c>
      <c r="AD85" s="194" t="str">
        <f t="shared" si="26"/>
        <v/>
      </c>
      <c r="AE85" s="194">
        <f>IF(AD85="",0,IF(ISERROR(VLOOKUP(AD85,AD$7:AD84,1,FALSE)),1,0))</f>
        <v>0</v>
      </c>
      <c r="AF85" s="194"/>
    </row>
    <row r="86" spans="1:32" ht="16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75">
        <f>IF(AND($X$3512&lt;&gt;" ",$X$3512&lt;&gt;0),IF(X86=$X$3512,1+COUNTIF(U$7:U85,"&gt;0"),0),0)</f>
        <v>0</v>
      </c>
      <c r="V86" s="178" t="s">
        <v>275</v>
      </c>
      <c r="W86" s="130"/>
      <c r="X86" s="131"/>
      <c r="Y86" s="131"/>
      <c r="Z86" s="206"/>
      <c r="AA86" s="194">
        <f t="shared" si="23"/>
        <v>0</v>
      </c>
      <c r="AB86" s="124" t="str">
        <f t="shared" si="24"/>
        <v/>
      </c>
      <c r="AC86" s="195" t="str">
        <f t="shared" si="25"/>
        <v/>
      </c>
      <c r="AD86" s="194" t="str">
        <f t="shared" si="26"/>
        <v/>
      </c>
      <c r="AE86" s="194">
        <f>IF(AD86="",0,IF(ISERROR(VLOOKUP(AD86,AD$7:AD85,1,FALSE)),1,0))</f>
        <v>0</v>
      </c>
      <c r="AF86" s="194"/>
    </row>
    <row r="87" spans="1:32" ht="16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75">
        <f>IF(AND($X$3512&lt;&gt;" ",$X$3512&lt;&gt;0),IF(X87=$X$3512,1+COUNTIF(U$7:U86,"&gt;0"),0),0)</f>
        <v>0</v>
      </c>
      <c r="V87" s="178" t="s">
        <v>276</v>
      </c>
      <c r="W87" s="130"/>
      <c r="X87" s="131"/>
      <c r="Y87" s="131"/>
      <c r="Z87" s="206"/>
      <c r="AA87" s="194">
        <f t="shared" si="23"/>
        <v>0</v>
      </c>
      <c r="AB87" s="124" t="str">
        <f t="shared" si="24"/>
        <v/>
      </c>
      <c r="AC87" s="195" t="str">
        <f t="shared" si="25"/>
        <v/>
      </c>
      <c r="AD87" s="194" t="str">
        <f t="shared" si="26"/>
        <v/>
      </c>
      <c r="AE87" s="194">
        <f>IF(AD87="",0,IF(ISERROR(VLOOKUP(AD87,AD$7:AD86,1,FALSE)),1,0))</f>
        <v>0</v>
      </c>
      <c r="AF87" s="194"/>
    </row>
    <row r="88" spans="1:32" ht="16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75">
        <f>IF(AND($X$3512&lt;&gt;" ",$X$3512&lt;&gt;0),IF(X88=$X$3512,1+COUNTIF(U$7:U87,"&gt;0"),0),0)</f>
        <v>0</v>
      </c>
      <c r="V88" s="178" t="s">
        <v>277</v>
      </c>
      <c r="W88" s="130"/>
      <c r="X88" s="131"/>
      <c r="Y88" s="131"/>
      <c r="Z88" s="206"/>
      <c r="AA88" s="194">
        <f t="shared" si="23"/>
        <v>0</v>
      </c>
      <c r="AB88" s="124" t="str">
        <f t="shared" si="24"/>
        <v/>
      </c>
      <c r="AC88" s="195" t="str">
        <f t="shared" si="25"/>
        <v/>
      </c>
      <c r="AD88" s="194" t="str">
        <f t="shared" si="26"/>
        <v/>
      </c>
      <c r="AE88" s="194">
        <f>IF(AD88="",0,IF(ISERROR(VLOOKUP(AD88,AD$7:AD87,1,FALSE)),1,0))</f>
        <v>0</v>
      </c>
      <c r="AF88" s="194"/>
    </row>
    <row r="89" spans="1:32" ht="16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75">
        <f>IF(AND($X$3512&lt;&gt;" ",$X$3512&lt;&gt;0),IF(X89=$X$3512,1+COUNTIF(U$7:U88,"&gt;0"),0),0)</f>
        <v>0</v>
      </c>
      <c r="V89" s="178" t="s">
        <v>278</v>
      </c>
      <c r="W89" s="130"/>
      <c r="X89" s="131"/>
      <c r="Y89" s="131"/>
      <c r="Z89" s="206"/>
      <c r="AA89" s="194">
        <f t="shared" si="23"/>
        <v>0</v>
      </c>
      <c r="AB89" s="124" t="str">
        <f t="shared" si="24"/>
        <v/>
      </c>
      <c r="AC89" s="195" t="str">
        <f t="shared" si="25"/>
        <v/>
      </c>
      <c r="AD89" s="194" t="str">
        <f t="shared" si="26"/>
        <v/>
      </c>
      <c r="AE89" s="194">
        <f>IF(AD89="",0,IF(ISERROR(VLOOKUP(AD89,AD$7:AD88,1,FALSE)),1,0))</f>
        <v>0</v>
      </c>
      <c r="AF89" s="194"/>
    </row>
    <row r="90" spans="1:32" ht="16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75">
        <f>IF(AND($X$3512&lt;&gt;" ",$X$3512&lt;&gt;0),IF(X90=$X$3512,1+COUNTIF(U$7:U89,"&gt;0"),0),0)</f>
        <v>0</v>
      </c>
      <c r="V90" s="178" t="s">
        <v>279</v>
      </c>
      <c r="W90" s="130"/>
      <c r="X90" s="131"/>
      <c r="Y90" s="131"/>
      <c r="Z90" s="206"/>
      <c r="AA90" s="194">
        <f t="shared" si="23"/>
        <v>0</v>
      </c>
      <c r="AB90" s="124" t="str">
        <f t="shared" si="24"/>
        <v/>
      </c>
      <c r="AC90" s="195" t="str">
        <f t="shared" si="25"/>
        <v/>
      </c>
      <c r="AD90" s="194" t="str">
        <f t="shared" si="26"/>
        <v/>
      </c>
      <c r="AE90" s="194">
        <f>IF(AD90="",0,IF(ISERROR(VLOOKUP(AD90,AD$7:AD89,1,FALSE)),1,0))</f>
        <v>0</v>
      </c>
      <c r="AF90" s="194"/>
    </row>
    <row r="91" spans="1:32" ht="16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75">
        <f>IF(AND($X$3512&lt;&gt;" ",$X$3512&lt;&gt;0),IF(X91=$X$3512,1+COUNTIF(U$7:U90,"&gt;0"),0),0)</f>
        <v>0</v>
      </c>
      <c r="V91" s="178" t="s">
        <v>280</v>
      </c>
      <c r="W91" s="130"/>
      <c r="X91" s="131"/>
      <c r="Y91" s="131"/>
      <c r="Z91" s="206"/>
      <c r="AA91" s="194">
        <f t="shared" si="23"/>
        <v>0</v>
      </c>
      <c r="AB91" s="124" t="str">
        <f t="shared" si="24"/>
        <v/>
      </c>
      <c r="AC91" s="195" t="str">
        <f t="shared" si="25"/>
        <v/>
      </c>
      <c r="AD91" s="194" t="str">
        <f t="shared" si="26"/>
        <v/>
      </c>
      <c r="AE91" s="194">
        <f>IF(AD91="",0,IF(ISERROR(VLOOKUP(AD91,AD$7:AD90,1,FALSE)),1,0))</f>
        <v>0</v>
      </c>
      <c r="AF91" s="194"/>
    </row>
    <row r="92" spans="1:32" ht="16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75">
        <f>IF(AND($X$3512&lt;&gt;" ",$X$3512&lt;&gt;0),IF(X92=$X$3512,1+COUNTIF(U$7:U91,"&gt;0"),0),0)</f>
        <v>0</v>
      </c>
      <c r="V92" s="178" t="s">
        <v>281</v>
      </c>
      <c r="W92" s="130"/>
      <c r="X92" s="131"/>
      <c r="Y92" s="131"/>
      <c r="Z92" s="206"/>
      <c r="AA92" s="194">
        <f t="shared" si="23"/>
        <v>0</v>
      </c>
      <c r="AB92" s="124" t="str">
        <f t="shared" si="24"/>
        <v/>
      </c>
      <c r="AC92" s="195" t="str">
        <f t="shared" si="25"/>
        <v/>
      </c>
      <c r="AD92" s="194" t="str">
        <f t="shared" si="26"/>
        <v/>
      </c>
      <c r="AE92" s="194">
        <f>IF(AD92="",0,IF(ISERROR(VLOOKUP(AD92,AD$7:AD91,1,FALSE)),1,0))</f>
        <v>0</v>
      </c>
      <c r="AF92" s="194"/>
    </row>
    <row r="93" spans="1:32" ht="16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75">
        <f>IF(AND($X$3512&lt;&gt;" ",$X$3512&lt;&gt;0),IF(X93=$X$3512,1+COUNTIF(U$7:U92,"&gt;0"),0),0)</f>
        <v>0</v>
      </c>
      <c r="V93" s="178" t="s">
        <v>282</v>
      </c>
      <c r="W93" s="130"/>
      <c r="X93" s="131"/>
      <c r="Y93" s="131"/>
      <c r="Z93" s="206"/>
      <c r="AA93" s="194">
        <f t="shared" si="23"/>
        <v>0</v>
      </c>
      <c r="AB93" s="124" t="str">
        <f t="shared" si="24"/>
        <v/>
      </c>
      <c r="AC93" s="195" t="str">
        <f t="shared" si="25"/>
        <v/>
      </c>
      <c r="AD93" s="194" t="str">
        <f t="shared" si="26"/>
        <v/>
      </c>
      <c r="AE93" s="194">
        <f>IF(AD93="",0,IF(ISERROR(VLOOKUP(AD93,AD$7:AD92,1,FALSE)),1,0))</f>
        <v>0</v>
      </c>
      <c r="AF93" s="194"/>
    </row>
    <row r="94" spans="1:32" ht="16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75">
        <f>IF(AND($X$3512&lt;&gt;" ",$X$3512&lt;&gt;0),IF(X94=$X$3512,1+COUNTIF(U$7:U93,"&gt;0"),0),0)</f>
        <v>0</v>
      </c>
      <c r="V94" s="178" t="s">
        <v>283</v>
      </c>
      <c r="W94" s="130"/>
      <c r="X94" s="131"/>
      <c r="Y94" s="131"/>
      <c r="Z94" s="206"/>
      <c r="AA94" s="194">
        <f t="shared" si="23"/>
        <v>0</v>
      </c>
      <c r="AB94" s="124" t="str">
        <f t="shared" si="24"/>
        <v/>
      </c>
      <c r="AC94" s="195" t="str">
        <f t="shared" si="25"/>
        <v/>
      </c>
      <c r="AD94" s="194" t="str">
        <f t="shared" si="26"/>
        <v/>
      </c>
      <c r="AE94" s="194">
        <f>IF(AD94="",0,IF(ISERROR(VLOOKUP(AD94,AD$7:AD93,1,FALSE)),1,0))</f>
        <v>0</v>
      </c>
      <c r="AF94" s="194"/>
    </row>
    <row r="95" spans="1:32" ht="16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75">
        <f>IF(AND($X$3512&lt;&gt;" ",$X$3512&lt;&gt;0),IF(X95=$X$3512,1+COUNTIF(U$7:U94,"&gt;0"),0),0)</f>
        <v>0</v>
      </c>
      <c r="V95" s="178" t="s">
        <v>284</v>
      </c>
      <c r="W95" s="130"/>
      <c r="X95" s="131"/>
      <c r="Y95" s="131"/>
      <c r="Z95" s="206"/>
      <c r="AA95" s="194">
        <f t="shared" si="23"/>
        <v>0</v>
      </c>
      <c r="AB95" s="124" t="str">
        <f t="shared" si="24"/>
        <v/>
      </c>
      <c r="AC95" s="195" t="str">
        <f t="shared" si="25"/>
        <v/>
      </c>
      <c r="AD95" s="194" t="str">
        <f t="shared" si="26"/>
        <v/>
      </c>
      <c r="AE95" s="194">
        <f>IF(AD95="",0,IF(ISERROR(VLOOKUP(AD95,AD$7:AD94,1,FALSE)),1,0))</f>
        <v>0</v>
      </c>
      <c r="AF95" s="194"/>
    </row>
    <row r="96" spans="1:32" ht="16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75">
        <f>IF(AND($X$3512&lt;&gt;" ",$X$3512&lt;&gt;0),IF(X96=$X$3512,1+COUNTIF(U$7:U95,"&gt;0"),0),0)</f>
        <v>0</v>
      </c>
      <c r="V96" s="178" t="s">
        <v>285</v>
      </c>
      <c r="W96" s="130"/>
      <c r="X96" s="131"/>
      <c r="Y96" s="131"/>
      <c r="Z96" s="206"/>
      <c r="AA96" s="194">
        <f t="shared" si="23"/>
        <v>0</v>
      </c>
      <c r="AB96" s="124" t="str">
        <f t="shared" si="24"/>
        <v/>
      </c>
      <c r="AC96" s="195" t="str">
        <f t="shared" si="25"/>
        <v/>
      </c>
      <c r="AD96" s="194" t="str">
        <f t="shared" si="26"/>
        <v/>
      </c>
      <c r="AE96" s="194">
        <f>IF(AD96="",0,IF(ISERROR(VLOOKUP(AD96,AD$7:AD95,1,FALSE)),1,0))</f>
        <v>0</v>
      </c>
      <c r="AF96" s="194"/>
    </row>
    <row r="97" spans="1:32" ht="16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75">
        <f>IF(AND($X$3512&lt;&gt;" ",$X$3512&lt;&gt;0),IF(X97=$X$3512,1+COUNTIF(U$7:U96,"&gt;0"),0),0)</f>
        <v>0</v>
      </c>
      <c r="V97" s="178" t="s">
        <v>286</v>
      </c>
      <c r="W97" s="130"/>
      <c r="X97" s="131"/>
      <c r="Y97" s="131"/>
      <c r="Z97" s="206"/>
      <c r="AA97" s="194">
        <f t="shared" si="23"/>
        <v>0</v>
      </c>
      <c r="AB97" s="124" t="str">
        <f t="shared" si="24"/>
        <v/>
      </c>
      <c r="AC97" s="195" t="str">
        <f t="shared" si="25"/>
        <v/>
      </c>
      <c r="AD97" s="194" t="str">
        <f t="shared" si="26"/>
        <v/>
      </c>
      <c r="AE97" s="194">
        <f>IF(AD97="",0,IF(ISERROR(VLOOKUP(AD97,AD$7:AD96,1,FALSE)),1,0))</f>
        <v>0</v>
      </c>
      <c r="AF97" s="194"/>
    </row>
    <row r="98" spans="1:32" ht="16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75">
        <f>IF(AND($X$3512&lt;&gt;" ",$X$3512&lt;&gt;0),IF(X98=$X$3512,1+COUNTIF(U$7:U97,"&gt;0"),0),0)</f>
        <v>0</v>
      </c>
      <c r="V98" s="178" t="s">
        <v>287</v>
      </c>
      <c r="W98" s="130"/>
      <c r="X98" s="131"/>
      <c r="Y98" s="131"/>
      <c r="Z98" s="206"/>
      <c r="AA98" s="194">
        <f t="shared" si="23"/>
        <v>0</v>
      </c>
      <c r="AB98" s="124" t="str">
        <f t="shared" si="24"/>
        <v/>
      </c>
      <c r="AC98" s="195" t="str">
        <f t="shared" si="25"/>
        <v/>
      </c>
      <c r="AD98" s="194" t="str">
        <f t="shared" si="26"/>
        <v/>
      </c>
      <c r="AE98" s="194">
        <f>IF(AD98="",0,IF(ISERROR(VLOOKUP(AD98,AD$7:AD97,1,FALSE)),1,0))</f>
        <v>0</v>
      </c>
      <c r="AF98" s="194"/>
    </row>
    <row r="99" spans="1:32" ht="16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75">
        <f>IF(AND($X$3512&lt;&gt;" ",$X$3512&lt;&gt;0),IF(X99=$X$3512,1+COUNTIF(U$7:U98,"&gt;0"),0),0)</f>
        <v>0</v>
      </c>
      <c r="V99" s="178" t="s">
        <v>288</v>
      </c>
      <c r="W99" s="130"/>
      <c r="X99" s="131"/>
      <c r="Y99" s="131"/>
      <c r="Z99" s="206"/>
      <c r="AA99" s="194">
        <f t="shared" si="23"/>
        <v>0</v>
      </c>
      <c r="AB99" s="124" t="str">
        <f t="shared" si="24"/>
        <v/>
      </c>
      <c r="AC99" s="195" t="str">
        <f t="shared" si="25"/>
        <v/>
      </c>
      <c r="AD99" s="194" t="str">
        <f t="shared" si="26"/>
        <v/>
      </c>
      <c r="AE99" s="194">
        <f>IF(AD99="",0,IF(ISERROR(VLOOKUP(AD99,AD$7:AD98,1,FALSE)),1,0))</f>
        <v>0</v>
      </c>
      <c r="AF99" s="194"/>
    </row>
    <row r="100" spans="1:32" ht="16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75">
        <f>IF(AND($X$3512&lt;&gt;" ",$X$3512&lt;&gt;0),IF(X100=$X$3512,1+COUNTIF(U$7:U99,"&gt;0"),0),0)</f>
        <v>0</v>
      </c>
      <c r="V100" s="178" t="s">
        <v>289</v>
      </c>
      <c r="W100" s="130"/>
      <c r="X100" s="131"/>
      <c r="Y100" s="131"/>
      <c r="Z100" s="206"/>
      <c r="AA100" s="194">
        <f t="shared" si="23"/>
        <v>0</v>
      </c>
      <c r="AB100" s="124" t="str">
        <f t="shared" si="24"/>
        <v/>
      </c>
      <c r="AC100" s="195" t="str">
        <f t="shared" si="25"/>
        <v/>
      </c>
      <c r="AD100" s="194" t="str">
        <f t="shared" si="26"/>
        <v/>
      </c>
      <c r="AE100" s="194">
        <f>IF(AD100="",0,IF(ISERROR(VLOOKUP(AD100,AD$7:AD99,1,FALSE)),1,0))</f>
        <v>0</v>
      </c>
      <c r="AF100" s="194"/>
    </row>
    <row r="101" spans="1:32" ht="16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75">
        <f>IF(AND($X$3512&lt;&gt;" ",$X$3512&lt;&gt;0),IF(X101=$X$3512,1+COUNTIF(U$7:U100,"&gt;0"),0),0)</f>
        <v>0</v>
      </c>
      <c r="V101" s="178" t="s">
        <v>290</v>
      </c>
      <c r="W101" s="130"/>
      <c r="X101" s="131"/>
      <c r="Y101" s="131"/>
      <c r="Z101" s="206"/>
      <c r="AA101" s="194">
        <f t="shared" si="23"/>
        <v>0</v>
      </c>
      <c r="AB101" s="124" t="str">
        <f t="shared" si="24"/>
        <v/>
      </c>
      <c r="AC101" s="195" t="str">
        <f t="shared" si="25"/>
        <v/>
      </c>
      <c r="AD101" s="194" t="str">
        <f t="shared" si="26"/>
        <v/>
      </c>
      <c r="AE101" s="194">
        <f>IF(AD101="",0,IF(ISERROR(VLOOKUP(AD101,AD$7:AD100,1,FALSE)),1,0))</f>
        <v>0</v>
      </c>
      <c r="AF101" s="194"/>
    </row>
    <row r="102" spans="1:32" ht="16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75">
        <f>IF(AND($X$3512&lt;&gt;" ",$X$3512&lt;&gt;0),IF(X102=$X$3512,1+COUNTIF(U$7:U101,"&gt;0"),0),0)</f>
        <v>0</v>
      </c>
      <c r="V102" s="178" t="s">
        <v>291</v>
      </c>
      <c r="W102" s="130"/>
      <c r="X102" s="131"/>
      <c r="Y102" s="131"/>
      <c r="Z102" s="206"/>
      <c r="AA102" s="194">
        <f t="shared" si="23"/>
        <v>0</v>
      </c>
      <c r="AB102" s="124" t="str">
        <f t="shared" si="24"/>
        <v/>
      </c>
      <c r="AC102" s="195" t="str">
        <f t="shared" si="25"/>
        <v/>
      </c>
      <c r="AD102" s="194" t="str">
        <f t="shared" si="26"/>
        <v/>
      </c>
      <c r="AE102" s="194">
        <f>IF(AD102="",0,IF(ISERROR(VLOOKUP(AD102,AD$7:AD101,1,FALSE)),1,0))</f>
        <v>0</v>
      </c>
      <c r="AF102" s="194"/>
    </row>
    <row r="103" spans="1:32" ht="16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75">
        <f>IF(AND($X$3512&lt;&gt;" ",$X$3512&lt;&gt;0),IF(X103=$X$3512,1+COUNTIF(U$7:U102,"&gt;0"),0),0)</f>
        <v>0</v>
      </c>
      <c r="V103" s="178" t="s">
        <v>292</v>
      </c>
      <c r="W103" s="130"/>
      <c r="X103" s="131"/>
      <c r="Y103" s="131"/>
      <c r="Z103" s="206"/>
      <c r="AA103" s="194">
        <f t="shared" si="23"/>
        <v>0</v>
      </c>
      <c r="AB103" s="124" t="str">
        <f t="shared" si="24"/>
        <v/>
      </c>
      <c r="AC103" s="195" t="str">
        <f t="shared" si="25"/>
        <v/>
      </c>
      <c r="AD103" s="194" t="str">
        <f t="shared" si="26"/>
        <v/>
      </c>
      <c r="AE103" s="194">
        <f>IF(AD103="",0,IF(ISERROR(VLOOKUP(AD103,AD$7:AD102,1,FALSE)),1,0))</f>
        <v>0</v>
      </c>
      <c r="AF103" s="194"/>
    </row>
    <row r="104" spans="1:32" ht="16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75">
        <f>IF(AND($X$3512&lt;&gt;" ",$X$3512&lt;&gt;0),IF(X104=$X$3512,1+COUNTIF(U$7:U103,"&gt;0"),0),0)</f>
        <v>0</v>
      </c>
      <c r="V104" s="178" t="s">
        <v>293</v>
      </c>
      <c r="W104" s="130"/>
      <c r="X104" s="131"/>
      <c r="Y104" s="131"/>
      <c r="Z104" s="206"/>
      <c r="AA104" s="194">
        <f t="shared" si="23"/>
        <v>0</v>
      </c>
      <c r="AB104" s="124" t="str">
        <f t="shared" si="24"/>
        <v/>
      </c>
      <c r="AC104" s="195" t="str">
        <f t="shared" si="25"/>
        <v/>
      </c>
      <c r="AD104" s="194" t="str">
        <f t="shared" si="26"/>
        <v/>
      </c>
      <c r="AE104" s="194">
        <f>IF(AD104="",0,IF(ISERROR(VLOOKUP(AD104,AD$7:AD103,1,FALSE)),1,0))</f>
        <v>0</v>
      </c>
      <c r="AF104" s="194"/>
    </row>
    <row r="105" spans="1:32" ht="16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75">
        <f>IF(AND($X$3512&lt;&gt;" ",$X$3512&lt;&gt;0),IF(X105=$X$3512,1+COUNTIF(U$7:U104,"&gt;0"),0),0)</f>
        <v>0</v>
      </c>
      <c r="V105" s="178" t="s">
        <v>294</v>
      </c>
      <c r="W105" s="130"/>
      <c r="X105" s="131"/>
      <c r="Y105" s="131"/>
      <c r="Z105" s="206"/>
      <c r="AA105" s="194">
        <f t="shared" si="23"/>
        <v>0</v>
      </c>
      <c r="AB105" s="124" t="str">
        <f t="shared" si="24"/>
        <v/>
      </c>
      <c r="AC105" s="195" t="str">
        <f t="shared" si="25"/>
        <v/>
      </c>
      <c r="AD105" s="194" t="str">
        <f t="shared" si="26"/>
        <v/>
      </c>
      <c r="AE105" s="194">
        <f>IF(AD105="",0,IF(ISERROR(VLOOKUP(AD105,AD$7:AD104,1,FALSE)),1,0))</f>
        <v>0</v>
      </c>
      <c r="AF105" s="194"/>
    </row>
    <row r="106" spans="1:32" ht="16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75">
        <f>IF(AND($X$3512&lt;&gt;" ",$X$3512&lt;&gt;0),IF(X106=$X$3512,1+COUNTIF(U$7:U105,"&gt;0"),0),0)</f>
        <v>0</v>
      </c>
      <c r="V106" s="178" t="s">
        <v>295</v>
      </c>
      <c r="W106" s="130"/>
      <c r="X106" s="131"/>
      <c r="Y106" s="131"/>
      <c r="Z106" s="206"/>
      <c r="AA106" s="194">
        <f t="shared" si="23"/>
        <v>0</v>
      </c>
      <c r="AB106" s="124" t="str">
        <f t="shared" si="24"/>
        <v/>
      </c>
      <c r="AC106" s="195" t="str">
        <f t="shared" si="25"/>
        <v/>
      </c>
      <c r="AD106" s="194" t="str">
        <f t="shared" si="26"/>
        <v/>
      </c>
      <c r="AE106" s="194">
        <f>IF(AD106="",0,IF(ISERROR(VLOOKUP(AD106,AD$7:AD105,1,FALSE)),1,0))</f>
        <v>0</v>
      </c>
      <c r="AF106" s="194"/>
    </row>
    <row r="107" spans="1:32" ht="16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75">
        <f>IF(AND($X$3512&lt;&gt;" ",$X$3512&lt;&gt;0),IF(X107=$X$3512,1+COUNTIF(U$7:U106,"&gt;0"),0),0)</f>
        <v>0</v>
      </c>
      <c r="V107" s="178" t="s">
        <v>296</v>
      </c>
      <c r="W107" s="130"/>
      <c r="X107" s="131"/>
      <c r="Y107" s="131"/>
      <c r="Z107" s="206"/>
      <c r="AA107" s="194">
        <f t="shared" si="23"/>
        <v>0</v>
      </c>
      <c r="AB107" s="124" t="str">
        <f t="shared" si="24"/>
        <v/>
      </c>
      <c r="AC107" s="195" t="str">
        <f t="shared" si="25"/>
        <v/>
      </c>
      <c r="AD107" s="194" t="str">
        <f t="shared" si="26"/>
        <v/>
      </c>
      <c r="AE107" s="194">
        <f>IF(AD107="",0,IF(ISERROR(VLOOKUP(AD107,AD$7:AD106,1,FALSE)),1,0))</f>
        <v>0</v>
      </c>
      <c r="AF107" s="194"/>
    </row>
    <row r="108" spans="1:32" ht="16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75">
        <f>IF(AND($X$3512&lt;&gt;" ",$X$3512&lt;&gt;0),IF(X108=$X$3512,1+COUNTIF(U$7:U107,"&gt;0"),0),0)</f>
        <v>0</v>
      </c>
      <c r="V108" s="178" t="s">
        <v>297</v>
      </c>
      <c r="W108" s="130"/>
      <c r="X108" s="131"/>
      <c r="Y108" s="131"/>
      <c r="Z108" s="206"/>
      <c r="AA108" s="194">
        <f t="shared" si="23"/>
        <v>0</v>
      </c>
      <c r="AB108" s="124" t="str">
        <f t="shared" si="24"/>
        <v/>
      </c>
      <c r="AC108" s="195" t="str">
        <f t="shared" si="25"/>
        <v/>
      </c>
      <c r="AD108" s="194" t="str">
        <f t="shared" si="26"/>
        <v/>
      </c>
      <c r="AE108" s="194">
        <f>IF(AD108="",0,IF(ISERROR(VLOOKUP(AD108,AD$7:AD107,1,FALSE)),1,0))</f>
        <v>0</v>
      </c>
      <c r="AF108" s="194"/>
    </row>
    <row r="109" spans="1:32" ht="16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75">
        <f>IF(AND($X$3512&lt;&gt;" ",$X$3512&lt;&gt;0),IF(X109=$X$3512,1+COUNTIF(U$7:U108,"&gt;0"),0),0)</f>
        <v>0</v>
      </c>
      <c r="V109" s="178" t="s">
        <v>298</v>
      </c>
      <c r="W109" s="130"/>
      <c r="X109" s="131"/>
      <c r="Y109" s="131"/>
      <c r="Z109" s="206"/>
      <c r="AA109" s="194">
        <f t="shared" si="23"/>
        <v>0</v>
      </c>
      <c r="AB109" s="124" t="str">
        <f t="shared" si="24"/>
        <v/>
      </c>
      <c r="AC109" s="195" t="str">
        <f t="shared" si="25"/>
        <v/>
      </c>
      <c r="AD109" s="194" t="str">
        <f t="shared" si="26"/>
        <v/>
      </c>
      <c r="AE109" s="194">
        <f>IF(AD109="",0,IF(ISERROR(VLOOKUP(AD109,AD$7:AD108,1,FALSE)),1,0))</f>
        <v>0</v>
      </c>
      <c r="AF109" s="194"/>
    </row>
    <row r="110" spans="1:32" ht="16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75">
        <f>IF(AND($X$3512&lt;&gt;" ",$X$3512&lt;&gt;0),IF(X110=$X$3512,1+COUNTIF(U$7:U109,"&gt;0"),0),0)</f>
        <v>0</v>
      </c>
      <c r="V110" s="178" t="s">
        <v>299</v>
      </c>
      <c r="W110" s="130"/>
      <c r="X110" s="131"/>
      <c r="Y110" s="131"/>
      <c r="Z110" s="206"/>
      <c r="AA110" s="194">
        <f t="shared" si="23"/>
        <v>0</v>
      </c>
      <c r="AB110" s="124" t="str">
        <f t="shared" si="24"/>
        <v/>
      </c>
      <c r="AC110" s="195" t="str">
        <f t="shared" si="25"/>
        <v/>
      </c>
      <c r="AD110" s="194" t="str">
        <f t="shared" si="26"/>
        <v/>
      </c>
      <c r="AE110" s="194">
        <f>IF(AD110="",0,IF(ISERROR(VLOOKUP(AD110,AD$7:AD109,1,FALSE)),1,0))</f>
        <v>0</v>
      </c>
      <c r="AF110" s="194"/>
    </row>
    <row r="111" spans="1:32" ht="16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75">
        <f>IF(AND($X$3512&lt;&gt;" ",$X$3512&lt;&gt;0),IF(X111=$X$3512,1+COUNTIF(U$7:U110,"&gt;0"),0),0)</f>
        <v>0</v>
      </c>
      <c r="V111" s="178" t="s">
        <v>300</v>
      </c>
      <c r="W111" s="130"/>
      <c r="X111" s="131"/>
      <c r="Y111" s="131"/>
      <c r="Z111" s="206"/>
      <c r="AA111" s="194">
        <f t="shared" si="23"/>
        <v>0</v>
      </c>
      <c r="AB111" s="124" t="str">
        <f t="shared" si="24"/>
        <v/>
      </c>
      <c r="AC111" s="195" t="str">
        <f t="shared" si="25"/>
        <v/>
      </c>
      <c r="AD111" s="194" t="str">
        <f t="shared" si="26"/>
        <v/>
      </c>
      <c r="AE111" s="194">
        <f>IF(AD111="",0,IF(ISERROR(VLOOKUP(AD111,AD$7:AD110,1,FALSE)),1,0))</f>
        <v>0</v>
      </c>
      <c r="AF111" s="194"/>
    </row>
    <row r="112" spans="1:32" ht="16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75">
        <f>IF(AND($X$3512&lt;&gt;" ",$X$3512&lt;&gt;0),IF(X112=$X$3512,1+COUNTIF(U$7:U111,"&gt;0"),0),0)</f>
        <v>0</v>
      </c>
      <c r="V112" s="178" t="s">
        <v>301</v>
      </c>
      <c r="W112" s="130"/>
      <c r="X112" s="131"/>
      <c r="Y112" s="131"/>
      <c r="Z112" s="206"/>
      <c r="AA112" s="194">
        <f t="shared" si="23"/>
        <v>0</v>
      </c>
      <c r="AB112" s="124" t="str">
        <f t="shared" si="24"/>
        <v/>
      </c>
      <c r="AC112" s="195" t="str">
        <f t="shared" si="25"/>
        <v/>
      </c>
      <c r="AD112" s="194" t="str">
        <f t="shared" si="26"/>
        <v/>
      </c>
      <c r="AE112" s="194">
        <f>IF(AD112="",0,IF(ISERROR(VLOOKUP(AD112,AD$7:AD111,1,FALSE)),1,0))</f>
        <v>0</v>
      </c>
      <c r="AF112" s="194"/>
    </row>
    <row r="113" spans="1:32" ht="16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75">
        <f>IF(AND($X$3512&lt;&gt;" ",$X$3512&lt;&gt;0),IF(X113=$X$3512,1+COUNTIF(U$7:U112,"&gt;0"),0),0)</f>
        <v>0</v>
      </c>
      <c r="V113" s="178" t="s">
        <v>302</v>
      </c>
      <c r="W113" s="130"/>
      <c r="X113" s="131"/>
      <c r="Y113" s="131"/>
      <c r="Z113" s="206"/>
      <c r="AA113" s="194">
        <f t="shared" si="23"/>
        <v>0</v>
      </c>
      <c r="AB113" s="124" t="str">
        <f t="shared" si="24"/>
        <v/>
      </c>
      <c r="AC113" s="195" t="str">
        <f t="shared" si="25"/>
        <v/>
      </c>
      <c r="AD113" s="194" t="str">
        <f t="shared" si="26"/>
        <v/>
      </c>
      <c r="AE113" s="194">
        <f>IF(AD113="",0,IF(ISERROR(VLOOKUP(AD113,AD$7:AD112,1,FALSE)),1,0))</f>
        <v>0</v>
      </c>
      <c r="AF113" s="194"/>
    </row>
    <row r="114" spans="1:32" ht="16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75">
        <f>IF(AND($X$3512&lt;&gt;" ",$X$3512&lt;&gt;0),IF(X114=$X$3512,1+COUNTIF(U$7:U113,"&gt;0"),0),0)</f>
        <v>0</v>
      </c>
      <c r="V114" s="178" t="s">
        <v>303</v>
      </c>
      <c r="W114" s="130"/>
      <c r="X114" s="131"/>
      <c r="Y114" s="131"/>
      <c r="Z114" s="206"/>
      <c r="AA114" s="194">
        <f t="shared" si="23"/>
        <v>0</v>
      </c>
      <c r="AB114" s="124" t="str">
        <f t="shared" si="24"/>
        <v/>
      </c>
      <c r="AC114" s="195" t="str">
        <f t="shared" si="25"/>
        <v/>
      </c>
      <c r="AD114" s="194" t="str">
        <f t="shared" si="26"/>
        <v/>
      </c>
      <c r="AE114" s="194">
        <f>IF(AD114="",0,IF(ISERROR(VLOOKUP(AD114,AD$7:AD113,1,FALSE)),1,0))</f>
        <v>0</v>
      </c>
      <c r="AF114" s="194"/>
    </row>
    <row r="115" spans="1:32" ht="16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75">
        <f>IF(AND($X$3512&lt;&gt;" ",$X$3512&lt;&gt;0),IF(X115=$X$3512,1+COUNTIF(U$7:U114,"&gt;0"),0),0)</f>
        <v>0</v>
      </c>
      <c r="V115" s="178" t="s">
        <v>304</v>
      </c>
      <c r="W115" s="130"/>
      <c r="X115" s="131"/>
      <c r="Y115" s="131"/>
      <c r="Z115" s="206"/>
      <c r="AA115" s="194">
        <f t="shared" si="23"/>
        <v>0</v>
      </c>
      <c r="AB115" s="124" t="str">
        <f t="shared" si="24"/>
        <v/>
      </c>
      <c r="AC115" s="195" t="str">
        <f t="shared" si="25"/>
        <v/>
      </c>
      <c r="AD115" s="194" t="str">
        <f t="shared" si="26"/>
        <v/>
      </c>
      <c r="AE115" s="194">
        <f>IF(AD115="",0,IF(ISERROR(VLOOKUP(AD115,AD$7:AD114,1,FALSE)),1,0))</f>
        <v>0</v>
      </c>
      <c r="AF115" s="194"/>
    </row>
    <row r="116" spans="1:32" ht="16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75">
        <f>IF(AND($X$3512&lt;&gt;" ",$X$3512&lt;&gt;0),IF(X116=$X$3512,1+COUNTIF(U$7:U115,"&gt;0"),0),0)</f>
        <v>0</v>
      </c>
      <c r="V116" s="178" t="s">
        <v>305</v>
      </c>
      <c r="W116" s="130"/>
      <c r="X116" s="131"/>
      <c r="Y116" s="131"/>
      <c r="Z116" s="206"/>
      <c r="AA116" s="194">
        <f t="shared" si="23"/>
        <v>0</v>
      </c>
      <c r="AB116" s="124" t="str">
        <f t="shared" si="24"/>
        <v/>
      </c>
      <c r="AC116" s="195" t="str">
        <f t="shared" si="25"/>
        <v/>
      </c>
      <c r="AD116" s="194" t="str">
        <f t="shared" si="26"/>
        <v/>
      </c>
      <c r="AE116" s="194">
        <f>IF(AD116="",0,IF(ISERROR(VLOOKUP(AD116,AD$7:AD115,1,FALSE)),1,0))</f>
        <v>0</v>
      </c>
      <c r="AF116" s="194"/>
    </row>
    <row r="117" spans="1:32" ht="16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75">
        <f>IF(AND($X$3512&lt;&gt;" ",$X$3512&lt;&gt;0),IF(X117=$X$3512,1+COUNTIF(U$7:U116,"&gt;0"),0),0)</f>
        <v>0</v>
      </c>
      <c r="V117" s="178" t="s">
        <v>306</v>
      </c>
      <c r="W117" s="130"/>
      <c r="X117" s="131"/>
      <c r="Y117" s="131"/>
      <c r="Z117" s="206"/>
      <c r="AA117" s="194">
        <f t="shared" si="23"/>
        <v>0</v>
      </c>
      <c r="AB117" s="124" t="str">
        <f t="shared" si="24"/>
        <v/>
      </c>
      <c r="AC117" s="195" t="str">
        <f t="shared" si="25"/>
        <v/>
      </c>
      <c r="AD117" s="194" t="str">
        <f t="shared" si="26"/>
        <v/>
      </c>
      <c r="AE117" s="194">
        <f>IF(AD117="",0,IF(ISERROR(VLOOKUP(AD117,AD$7:AD116,1,FALSE)),1,0))</f>
        <v>0</v>
      </c>
      <c r="AF117" s="194"/>
    </row>
    <row r="118" spans="1:32" ht="16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75">
        <f>IF(AND($X$3512&lt;&gt;" ",$X$3512&lt;&gt;0),IF(X118=$X$3512,1+COUNTIF(U$7:U117,"&gt;0"),0),0)</f>
        <v>0</v>
      </c>
      <c r="V118" s="178" t="s">
        <v>307</v>
      </c>
      <c r="W118" s="130"/>
      <c r="X118" s="131"/>
      <c r="Y118" s="131"/>
      <c r="Z118" s="206"/>
      <c r="AA118" s="194">
        <f t="shared" si="23"/>
        <v>0</v>
      </c>
      <c r="AB118" s="124" t="str">
        <f t="shared" si="24"/>
        <v/>
      </c>
      <c r="AC118" s="195" t="str">
        <f t="shared" si="25"/>
        <v/>
      </c>
      <c r="AD118" s="194" t="str">
        <f t="shared" si="26"/>
        <v/>
      </c>
      <c r="AE118" s="194">
        <f>IF(AD118="",0,IF(ISERROR(VLOOKUP(AD118,AD$7:AD117,1,FALSE)),1,0))</f>
        <v>0</v>
      </c>
      <c r="AF118" s="194"/>
    </row>
    <row r="119" spans="1:32" ht="16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75">
        <f>IF(AND($X$3512&lt;&gt;" ",$X$3512&lt;&gt;0),IF(X119=$X$3512,1+COUNTIF(U$7:U118,"&gt;0"),0),0)</f>
        <v>0</v>
      </c>
      <c r="V119" s="178" t="s">
        <v>308</v>
      </c>
      <c r="W119" s="130"/>
      <c r="X119" s="131"/>
      <c r="Y119" s="131"/>
      <c r="Z119" s="206"/>
      <c r="AA119" s="194">
        <f t="shared" si="23"/>
        <v>0</v>
      </c>
      <c r="AB119" s="124" t="str">
        <f t="shared" si="24"/>
        <v/>
      </c>
      <c r="AC119" s="195" t="str">
        <f t="shared" si="25"/>
        <v/>
      </c>
      <c r="AD119" s="194" t="str">
        <f t="shared" si="26"/>
        <v/>
      </c>
      <c r="AE119" s="194">
        <f>IF(AD119="",0,IF(ISERROR(VLOOKUP(AD119,AD$7:AD118,1,FALSE)),1,0))</f>
        <v>0</v>
      </c>
      <c r="AF119" s="194"/>
    </row>
    <row r="120" spans="1:32" ht="16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75">
        <f>IF(AND($X$3512&lt;&gt;" ",$X$3512&lt;&gt;0),IF(X120=$X$3512,1+COUNTIF(U$7:U119,"&gt;0"),0),0)</f>
        <v>0</v>
      </c>
      <c r="V120" s="178" t="s">
        <v>309</v>
      </c>
      <c r="W120" s="130"/>
      <c r="X120" s="131"/>
      <c r="Y120" s="131"/>
      <c r="Z120" s="206"/>
      <c r="AA120" s="194">
        <f t="shared" si="23"/>
        <v>0</v>
      </c>
      <c r="AB120" s="124" t="str">
        <f t="shared" si="24"/>
        <v/>
      </c>
      <c r="AC120" s="195" t="str">
        <f t="shared" si="25"/>
        <v/>
      </c>
      <c r="AD120" s="194" t="str">
        <f t="shared" si="26"/>
        <v/>
      </c>
      <c r="AE120" s="194">
        <f>IF(AD120="",0,IF(ISERROR(VLOOKUP(AD120,AD$7:AD119,1,FALSE)),1,0))</f>
        <v>0</v>
      </c>
      <c r="AF120" s="194"/>
    </row>
    <row r="121" spans="1:32" ht="16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75">
        <f>IF(AND($X$3512&lt;&gt;" ",$X$3512&lt;&gt;0),IF(X121=$X$3512,1+COUNTIF(U$7:U120,"&gt;0"),0),0)</f>
        <v>0</v>
      </c>
      <c r="V121" s="178" t="s">
        <v>310</v>
      </c>
      <c r="W121" s="130"/>
      <c r="X121" s="131"/>
      <c r="Y121" s="131"/>
      <c r="Z121" s="206"/>
      <c r="AA121" s="194">
        <f t="shared" si="23"/>
        <v>0</v>
      </c>
      <c r="AB121" s="124" t="str">
        <f t="shared" si="24"/>
        <v/>
      </c>
      <c r="AC121" s="195" t="str">
        <f t="shared" si="25"/>
        <v/>
      </c>
      <c r="AD121" s="194" t="str">
        <f t="shared" si="26"/>
        <v/>
      </c>
      <c r="AE121" s="194">
        <f>IF(AD121="",0,IF(ISERROR(VLOOKUP(AD121,AD$7:AD120,1,FALSE)),1,0))</f>
        <v>0</v>
      </c>
      <c r="AF121" s="194"/>
    </row>
    <row r="122" spans="1:32" ht="16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75">
        <f>IF(AND($X$3512&lt;&gt;" ",$X$3512&lt;&gt;0),IF(X122=$X$3512,1+COUNTIF(U$7:U121,"&gt;0"),0),0)</f>
        <v>0</v>
      </c>
      <c r="V122" s="178" t="s">
        <v>311</v>
      </c>
      <c r="W122" s="130"/>
      <c r="X122" s="131"/>
      <c r="Y122" s="131"/>
      <c r="Z122" s="206"/>
      <c r="AA122" s="194">
        <f t="shared" si="23"/>
        <v>0</v>
      </c>
      <c r="AB122" s="124" t="str">
        <f t="shared" si="24"/>
        <v/>
      </c>
      <c r="AC122" s="195" t="str">
        <f t="shared" si="25"/>
        <v/>
      </c>
      <c r="AD122" s="194" t="str">
        <f t="shared" si="26"/>
        <v/>
      </c>
      <c r="AE122" s="194">
        <f>IF(AD122="",0,IF(ISERROR(VLOOKUP(AD122,AD$7:AD121,1,FALSE)),1,0))</f>
        <v>0</v>
      </c>
      <c r="AF122" s="194"/>
    </row>
    <row r="123" spans="1:32" ht="16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75">
        <f>IF(AND($X$3512&lt;&gt;" ",$X$3512&lt;&gt;0),IF(X123=$X$3512,1+COUNTIF(U$7:U122,"&gt;0"),0),0)</f>
        <v>0</v>
      </c>
      <c r="V123" s="178" t="s">
        <v>312</v>
      </c>
      <c r="W123" s="130"/>
      <c r="X123" s="131"/>
      <c r="Y123" s="131"/>
      <c r="Z123" s="206"/>
      <c r="AA123" s="194">
        <f t="shared" si="23"/>
        <v>0</v>
      </c>
      <c r="AB123" s="124" t="str">
        <f t="shared" si="24"/>
        <v/>
      </c>
      <c r="AC123" s="195" t="str">
        <f t="shared" si="25"/>
        <v/>
      </c>
      <c r="AD123" s="194" t="str">
        <f t="shared" si="26"/>
        <v/>
      </c>
      <c r="AE123" s="194">
        <f>IF(AD123="",0,IF(ISERROR(VLOOKUP(AD123,AD$7:AD122,1,FALSE)),1,0))</f>
        <v>0</v>
      </c>
      <c r="AF123" s="194"/>
    </row>
    <row r="124" spans="1:32" ht="16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75">
        <f>IF(AND($X$3512&lt;&gt;" ",$X$3512&lt;&gt;0),IF(X124=$X$3512,1+COUNTIF(U$7:U123,"&gt;0"),0),0)</f>
        <v>0</v>
      </c>
      <c r="V124" s="178" t="s">
        <v>313</v>
      </c>
      <c r="W124" s="130"/>
      <c r="X124" s="131"/>
      <c r="Y124" s="131"/>
      <c r="Z124" s="206"/>
      <c r="AA124" s="194">
        <f t="shared" si="23"/>
        <v>0</v>
      </c>
      <c r="AB124" s="124" t="str">
        <f t="shared" si="24"/>
        <v/>
      </c>
      <c r="AC124" s="195" t="str">
        <f t="shared" si="25"/>
        <v/>
      </c>
      <c r="AD124" s="194" t="str">
        <f t="shared" si="26"/>
        <v/>
      </c>
      <c r="AE124" s="194">
        <f>IF(AD124="",0,IF(ISERROR(VLOOKUP(AD124,AD$7:AD123,1,FALSE)),1,0))</f>
        <v>0</v>
      </c>
      <c r="AF124" s="194"/>
    </row>
    <row r="125" spans="1:32" ht="16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75">
        <f>IF(AND($X$3512&lt;&gt;" ",$X$3512&lt;&gt;0),IF(X125=$X$3512,1+COUNTIF(U$7:U124,"&gt;0"),0),0)</f>
        <v>0</v>
      </c>
      <c r="V125" s="178" t="s">
        <v>314</v>
      </c>
      <c r="W125" s="130"/>
      <c r="X125" s="131"/>
      <c r="Y125" s="131"/>
      <c r="Z125" s="206"/>
      <c r="AA125" s="194">
        <f t="shared" si="23"/>
        <v>0</v>
      </c>
      <c r="AB125" s="124" t="str">
        <f t="shared" si="24"/>
        <v/>
      </c>
      <c r="AC125" s="195" t="str">
        <f t="shared" si="25"/>
        <v/>
      </c>
      <c r="AD125" s="194" t="str">
        <f t="shared" si="26"/>
        <v/>
      </c>
      <c r="AE125" s="194">
        <f>IF(AD125="",0,IF(ISERROR(VLOOKUP(AD125,AD$7:AD124,1,FALSE)),1,0))</f>
        <v>0</v>
      </c>
      <c r="AF125" s="194"/>
    </row>
    <row r="126" spans="1:32" ht="16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75">
        <f>IF(AND($X$3512&lt;&gt;" ",$X$3512&lt;&gt;0),IF(X126=$X$3512,1+COUNTIF(U$7:U125,"&gt;0"),0),0)</f>
        <v>0</v>
      </c>
      <c r="V126" s="178" t="s">
        <v>315</v>
      </c>
      <c r="W126" s="130"/>
      <c r="X126" s="131"/>
      <c r="Y126" s="131"/>
      <c r="Z126" s="206"/>
      <c r="AA126" s="194">
        <f t="shared" si="23"/>
        <v>0</v>
      </c>
      <c r="AB126" s="124" t="str">
        <f t="shared" si="24"/>
        <v/>
      </c>
      <c r="AC126" s="195" t="str">
        <f t="shared" si="25"/>
        <v/>
      </c>
      <c r="AD126" s="194" t="str">
        <f t="shared" si="26"/>
        <v/>
      </c>
      <c r="AE126" s="194">
        <f>IF(AD126="",0,IF(ISERROR(VLOOKUP(AD126,AD$7:AD125,1,FALSE)),1,0))</f>
        <v>0</v>
      </c>
      <c r="AF126" s="194"/>
    </row>
    <row r="127" spans="1:32" ht="16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75">
        <f>IF(AND($X$3512&lt;&gt;" ",$X$3512&lt;&gt;0),IF(X127=$X$3512,1+COUNTIF(U$7:U126,"&gt;0"),0),0)</f>
        <v>0</v>
      </c>
      <c r="V127" s="178" t="s">
        <v>316</v>
      </c>
      <c r="W127" s="130"/>
      <c r="X127" s="131"/>
      <c r="Y127" s="131"/>
      <c r="Z127" s="206"/>
      <c r="AA127" s="194">
        <f t="shared" si="23"/>
        <v>0</v>
      </c>
      <c r="AB127" s="124" t="str">
        <f t="shared" si="24"/>
        <v/>
      </c>
      <c r="AC127" s="195" t="str">
        <f t="shared" si="25"/>
        <v/>
      </c>
      <c r="AD127" s="194" t="str">
        <f t="shared" si="26"/>
        <v/>
      </c>
      <c r="AE127" s="194">
        <f>IF(AD127="",0,IF(ISERROR(VLOOKUP(AD127,AD$7:AD126,1,FALSE)),1,0))</f>
        <v>0</v>
      </c>
      <c r="AF127" s="194"/>
    </row>
    <row r="128" spans="1:32" ht="16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75">
        <f>IF(AND($X$3512&lt;&gt;" ",$X$3512&lt;&gt;0),IF(X128=$X$3512,1+COUNTIF(U$7:U127,"&gt;0"),0),0)</f>
        <v>0</v>
      </c>
      <c r="V128" s="178" t="s">
        <v>317</v>
      </c>
      <c r="W128" s="130"/>
      <c r="X128" s="131"/>
      <c r="Y128" s="131"/>
      <c r="Z128" s="206"/>
      <c r="AA128" s="194">
        <f t="shared" si="23"/>
        <v>0</v>
      </c>
      <c r="AB128" s="124" t="str">
        <f t="shared" si="24"/>
        <v/>
      </c>
      <c r="AC128" s="195" t="str">
        <f t="shared" si="25"/>
        <v/>
      </c>
      <c r="AD128" s="194" t="str">
        <f t="shared" si="26"/>
        <v/>
      </c>
      <c r="AE128" s="194">
        <f>IF(AD128="",0,IF(ISERROR(VLOOKUP(AD128,AD$7:AD127,1,FALSE)),1,0))</f>
        <v>0</v>
      </c>
      <c r="AF128" s="194"/>
    </row>
    <row r="129" spans="1:32" ht="16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75">
        <f>IF(AND($X$3512&lt;&gt;" ",$X$3512&lt;&gt;0),IF(X129=$X$3512,1+COUNTIF(U$7:U128,"&gt;0"),0),0)</f>
        <v>0</v>
      </c>
      <c r="V129" s="178" t="s">
        <v>318</v>
      </c>
      <c r="W129" s="130"/>
      <c r="X129" s="131"/>
      <c r="Y129" s="131"/>
      <c r="Z129" s="206"/>
      <c r="AA129" s="194">
        <f t="shared" si="23"/>
        <v>0</v>
      </c>
      <c r="AB129" s="124" t="str">
        <f t="shared" si="24"/>
        <v/>
      </c>
      <c r="AC129" s="195" t="str">
        <f t="shared" si="25"/>
        <v/>
      </c>
      <c r="AD129" s="194" t="str">
        <f t="shared" si="26"/>
        <v/>
      </c>
      <c r="AE129" s="194">
        <f>IF(AD129="",0,IF(ISERROR(VLOOKUP(AD129,AD$7:AD128,1,FALSE)),1,0))</f>
        <v>0</v>
      </c>
      <c r="AF129" s="194"/>
    </row>
    <row r="130" spans="1:32" ht="16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75">
        <f>IF(AND($X$3512&lt;&gt;" ",$X$3512&lt;&gt;0),IF(X130=$X$3512,1+COUNTIF(U$7:U129,"&gt;0"),0),0)</f>
        <v>0</v>
      </c>
      <c r="V130" s="178" t="s">
        <v>319</v>
      </c>
      <c r="W130" s="130"/>
      <c r="X130" s="131"/>
      <c r="Y130" s="131"/>
      <c r="Z130" s="206"/>
      <c r="AA130" s="194">
        <f t="shared" si="23"/>
        <v>0</v>
      </c>
      <c r="AB130" s="124" t="str">
        <f t="shared" si="24"/>
        <v/>
      </c>
      <c r="AC130" s="195" t="str">
        <f t="shared" si="25"/>
        <v/>
      </c>
      <c r="AD130" s="194" t="str">
        <f t="shared" si="26"/>
        <v/>
      </c>
      <c r="AE130" s="194">
        <f>IF(AD130="",0,IF(ISERROR(VLOOKUP(AD130,AD$7:AD129,1,FALSE)),1,0))</f>
        <v>0</v>
      </c>
      <c r="AF130" s="194"/>
    </row>
    <row r="131" spans="1:32" ht="16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75">
        <f>IF(AND($X$3512&lt;&gt;" ",$X$3512&lt;&gt;0),IF(X131=$X$3512,1+COUNTIF(U$7:U130,"&gt;0"),0),0)</f>
        <v>0</v>
      </c>
      <c r="V131" s="178" t="s">
        <v>320</v>
      </c>
      <c r="W131" s="130"/>
      <c r="X131" s="131"/>
      <c r="Y131" s="131"/>
      <c r="Z131" s="206"/>
      <c r="AA131" s="194">
        <f t="shared" si="23"/>
        <v>0</v>
      </c>
      <c r="AB131" s="124" t="str">
        <f t="shared" si="24"/>
        <v/>
      </c>
      <c r="AC131" s="195" t="str">
        <f t="shared" si="25"/>
        <v/>
      </c>
      <c r="AD131" s="194" t="str">
        <f t="shared" si="26"/>
        <v/>
      </c>
      <c r="AE131" s="194">
        <f>IF(AD131="",0,IF(ISERROR(VLOOKUP(AD131,AD$7:AD130,1,FALSE)),1,0))</f>
        <v>0</v>
      </c>
      <c r="AF131" s="194"/>
    </row>
    <row r="132" spans="1:32" ht="16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75">
        <f>IF(AND($X$3512&lt;&gt;" ",$X$3512&lt;&gt;0),IF(X132=$X$3512,1+COUNTIF(U$7:U131,"&gt;0"),0),0)</f>
        <v>0</v>
      </c>
      <c r="V132" s="178" t="s">
        <v>321</v>
      </c>
      <c r="W132" s="130"/>
      <c r="X132" s="131"/>
      <c r="Y132" s="131"/>
      <c r="Z132" s="206"/>
      <c r="AA132" s="194">
        <f t="shared" si="23"/>
        <v>0</v>
      </c>
      <c r="AB132" s="124" t="str">
        <f t="shared" si="24"/>
        <v/>
      </c>
      <c r="AC132" s="195" t="str">
        <f t="shared" si="25"/>
        <v/>
      </c>
      <c r="AD132" s="194" t="str">
        <f t="shared" si="26"/>
        <v/>
      </c>
      <c r="AE132" s="194">
        <f>IF(AD132="",0,IF(ISERROR(VLOOKUP(AD132,AD$7:AD131,1,FALSE)),1,0))</f>
        <v>0</v>
      </c>
      <c r="AF132" s="194"/>
    </row>
    <row r="133" spans="1:32" ht="16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75">
        <f>IF(AND($X$3512&lt;&gt;" ",$X$3512&lt;&gt;0),IF(X133=$X$3512,1+COUNTIF(U$7:U132,"&gt;0"),0),0)</f>
        <v>0</v>
      </c>
      <c r="V133" s="178" t="s">
        <v>322</v>
      </c>
      <c r="W133" s="130"/>
      <c r="X133" s="131"/>
      <c r="Y133" s="131"/>
      <c r="Z133" s="206"/>
      <c r="AA133" s="194">
        <f t="shared" si="23"/>
        <v>0</v>
      </c>
      <c r="AB133" s="124" t="str">
        <f t="shared" si="24"/>
        <v/>
      </c>
      <c r="AC133" s="195" t="str">
        <f t="shared" si="25"/>
        <v/>
      </c>
      <c r="AD133" s="194" t="str">
        <f t="shared" si="26"/>
        <v/>
      </c>
      <c r="AE133" s="194">
        <f>IF(AD133="",0,IF(ISERROR(VLOOKUP(AD133,AD$7:AD132,1,FALSE)),1,0))</f>
        <v>0</v>
      </c>
      <c r="AF133" s="194"/>
    </row>
    <row r="134" spans="1:32" ht="16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75">
        <f>IF(AND($X$3512&lt;&gt;" ",$X$3512&lt;&gt;0),IF(X134=$X$3512,1+COUNTIF(U$7:U133,"&gt;0"),0),0)</f>
        <v>0</v>
      </c>
      <c r="V134" s="178" t="s">
        <v>323</v>
      </c>
      <c r="W134" s="130"/>
      <c r="X134" s="131"/>
      <c r="Y134" s="131"/>
      <c r="Z134" s="206"/>
      <c r="AA134" s="194">
        <f t="shared" si="23"/>
        <v>0</v>
      </c>
      <c r="AB134" s="124" t="str">
        <f t="shared" si="24"/>
        <v/>
      </c>
      <c r="AC134" s="195" t="str">
        <f t="shared" si="25"/>
        <v/>
      </c>
      <c r="AD134" s="194" t="str">
        <f t="shared" si="26"/>
        <v/>
      </c>
      <c r="AE134" s="194">
        <f>IF(AD134="",0,IF(ISERROR(VLOOKUP(AD134,AD$7:AD133,1,FALSE)),1,0))</f>
        <v>0</v>
      </c>
      <c r="AF134" s="194"/>
    </row>
    <row r="135" spans="1:32" ht="16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75">
        <f>IF(AND($X$3512&lt;&gt;" ",$X$3512&lt;&gt;0),IF(X135=$X$3512,1+COUNTIF(U$7:U134,"&gt;0"),0),0)</f>
        <v>0</v>
      </c>
      <c r="V135" s="178" t="s">
        <v>324</v>
      </c>
      <c r="W135" s="130"/>
      <c r="X135" s="131"/>
      <c r="Y135" s="131"/>
      <c r="Z135" s="206"/>
      <c r="AA135" s="194">
        <f t="shared" si="23"/>
        <v>0</v>
      </c>
      <c r="AB135" s="124" t="str">
        <f t="shared" si="24"/>
        <v/>
      </c>
      <c r="AC135" s="195" t="str">
        <f t="shared" si="25"/>
        <v/>
      </c>
      <c r="AD135" s="194" t="str">
        <f t="shared" si="26"/>
        <v/>
      </c>
      <c r="AE135" s="194">
        <f>IF(AD135="",0,IF(ISERROR(VLOOKUP(AD135,AD$7:AD134,1,FALSE)),1,0))</f>
        <v>0</v>
      </c>
      <c r="AF135" s="194"/>
    </row>
    <row r="136" spans="1:32" ht="16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75">
        <f>IF(AND($X$3512&lt;&gt;" ",$X$3512&lt;&gt;0),IF(X136=$X$3512,1+COUNTIF(U$7:U135,"&gt;0"),0),0)</f>
        <v>0</v>
      </c>
      <c r="V136" s="178" t="s">
        <v>325</v>
      </c>
      <c r="W136" s="130"/>
      <c r="X136" s="131"/>
      <c r="Y136" s="131"/>
      <c r="Z136" s="206"/>
      <c r="AA136" s="194">
        <f t="shared" ref="AA136:AA199" si="27">IF(ISBLANK(X136),0,VLOOKUP(X136,$B$8:$E$57,1,FALSE))</f>
        <v>0</v>
      </c>
      <c r="AB136" s="124" t="str">
        <f t="shared" ref="AB136:AB199" si="28">IF(W136&gt;0,CONCATENATE(MONTH(W136)&amp;X136),"")</f>
        <v/>
      </c>
      <c r="AC136" s="195" t="str">
        <f t="shared" ref="AC136:AC199" si="29">IF(OR(AND(Z136&lt;&gt;0,ISBLANK(X136)),ISERROR(AA136)),"ERR","")</f>
        <v/>
      </c>
      <c r="AD136" s="194" t="str">
        <f t="shared" si="26"/>
        <v/>
      </c>
      <c r="AE136" s="194">
        <f>IF(AD136="",0,IF(ISERROR(VLOOKUP(AD136,AD$7:AD135,1,FALSE)),1,0))</f>
        <v>0</v>
      </c>
      <c r="AF136" s="194"/>
    </row>
    <row r="137" spans="1:32" ht="16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75">
        <f>IF(AND($X$3512&lt;&gt;" ",$X$3512&lt;&gt;0),IF(X137=$X$3512,1+COUNTIF(U$7:U136,"&gt;0"),0),0)</f>
        <v>0</v>
      </c>
      <c r="V137" s="178" t="s">
        <v>326</v>
      </c>
      <c r="W137" s="130"/>
      <c r="X137" s="131"/>
      <c r="Y137" s="131"/>
      <c r="Z137" s="206"/>
      <c r="AA137" s="194">
        <f t="shared" si="27"/>
        <v>0</v>
      </c>
      <c r="AB137" s="124" t="str">
        <f t="shared" si="28"/>
        <v/>
      </c>
      <c r="AC137" s="195" t="str">
        <f t="shared" si="29"/>
        <v/>
      </c>
      <c r="AD137" s="194" t="str">
        <f t="shared" si="26"/>
        <v/>
      </c>
      <c r="AE137" s="194">
        <f>IF(AD137="",0,IF(ISERROR(VLOOKUP(AD137,AD$7:AD136,1,FALSE)),1,0))</f>
        <v>0</v>
      </c>
      <c r="AF137" s="194"/>
    </row>
    <row r="138" spans="1:32" ht="16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75">
        <f>IF(AND($X$3512&lt;&gt;" ",$X$3512&lt;&gt;0),IF(X138=$X$3512,1+COUNTIF(U$7:U137,"&gt;0"),0),0)</f>
        <v>0</v>
      </c>
      <c r="V138" s="178" t="s">
        <v>327</v>
      </c>
      <c r="W138" s="130"/>
      <c r="X138" s="131"/>
      <c r="Y138" s="131"/>
      <c r="Z138" s="206"/>
      <c r="AA138" s="194">
        <f t="shared" si="27"/>
        <v>0</v>
      </c>
      <c r="AB138" s="124" t="str">
        <f t="shared" si="28"/>
        <v/>
      </c>
      <c r="AC138" s="195" t="str">
        <f t="shared" si="29"/>
        <v/>
      </c>
      <c r="AD138" s="194" t="str">
        <f t="shared" ref="AD138:AD201" si="30">IF(W138&gt;0,CONCATENATE(MONTH(W138),"-",YEAR(W138)),"")</f>
        <v/>
      </c>
      <c r="AE138" s="194">
        <f>IF(AD138="",0,IF(ISERROR(VLOOKUP(AD138,AD$7:AD137,1,FALSE)),1,0))</f>
        <v>0</v>
      </c>
      <c r="AF138" s="194"/>
    </row>
    <row r="139" spans="1:32" ht="16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75">
        <f>IF(AND($X$3512&lt;&gt;" ",$X$3512&lt;&gt;0),IF(X139=$X$3512,1+COUNTIF(U$7:U138,"&gt;0"),0),0)</f>
        <v>0</v>
      </c>
      <c r="V139" s="178" t="s">
        <v>328</v>
      </c>
      <c r="W139" s="130"/>
      <c r="X139" s="131"/>
      <c r="Y139" s="131"/>
      <c r="Z139" s="206"/>
      <c r="AA139" s="194">
        <f t="shared" si="27"/>
        <v>0</v>
      </c>
      <c r="AB139" s="124" t="str">
        <f t="shared" si="28"/>
        <v/>
      </c>
      <c r="AC139" s="195" t="str">
        <f t="shared" si="29"/>
        <v/>
      </c>
      <c r="AD139" s="194" t="str">
        <f t="shared" si="30"/>
        <v/>
      </c>
      <c r="AE139" s="194">
        <f>IF(AD139="",0,IF(ISERROR(VLOOKUP(AD139,AD$7:AD138,1,FALSE)),1,0))</f>
        <v>0</v>
      </c>
      <c r="AF139" s="194"/>
    </row>
    <row r="140" spans="1:32" ht="16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75">
        <f>IF(AND($X$3512&lt;&gt;" ",$X$3512&lt;&gt;0),IF(X140=$X$3512,1+COUNTIF(U$7:U139,"&gt;0"),0),0)</f>
        <v>0</v>
      </c>
      <c r="V140" s="178" t="s">
        <v>329</v>
      </c>
      <c r="W140" s="130"/>
      <c r="X140" s="131"/>
      <c r="Y140" s="131"/>
      <c r="Z140" s="206"/>
      <c r="AA140" s="194">
        <f t="shared" si="27"/>
        <v>0</v>
      </c>
      <c r="AB140" s="124" t="str">
        <f t="shared" si="28"/>
        <v/>
      </c>
      <c r="AC140" s="195" t="str">
        <f t="shared" si="29"/>
        <v/>
      </c>
      <c r="AD140" s="194" t="str">
        <f t="shared" si="30"/>
        <v/>
      </c>
      <c r="AE140" s="194">
        <f>IF(AD140="",0,IF(ISERROR(VLOOKUP(AD140,AD$7:AD139,1,FALSE)),1,0))</f>
        <v>0</v>
      </c>
      <c r="AF140" s="194"/>
    </row>
    <row r="141" spans="1:32" ht="16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75">
        <f>IF(AND($X$3512&lt;&gt;" ",$X$3512&lt;&gt;0),IF(X141=$X$3512,1+COUNTIF(U$7:U140,"&gt;0"),0),0)</f>
        <v>0</v>
      </c>
      <c r="V141" s="178" t="s">
        <v>330</v>
      </c>
      <c r="W141" s="130"/>
      <c r="X141" s="131"/>
      <c r="Y141" s="131"/>
      <c r="Z141" s="206"/>
      <c r="AA141" s="194">
        <f t="shared" si="27"/>
        <v>0</v>
      </c>
      <c r="AB141" s="124" t="str">
        <f t="shared" si="28"/>
        <v/>
      </c>
      <c r="AC141" s="195" t="str">
        <f t="shared" si="29"/>
        <v/>
      </c>
      <c r="AD141" s="194" t="str">
        <f t="shared" si="30"/>
        <v/>
      </c>
      <c r="AE141" s="194">
        <f>IF(AD141="",0,IF(ISERROR(VLOOKUP(AD141,AD$7:AD140,1,FALSE)),1,0))</f>
        <v>0</v>
      </c>
      <c r="AF141" s="194"/>
    </row>
    <row r="142" spans="1:32" ht="16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75">
        <f>IF(AND($X$3512&lt;&gt;" ",$X$3512&lt;&gt;0),IF(X142=$X$3512,1+COUNTIF(U$7:U141,"&gt;0"),0),0)</f>
        <v>0</v>
      </c>
      <c r="V142" s="178" t="s">
        <v>331</v>
      </c>
      <c r="W142" s="130"/>
      <c r="X142" s="131"/>
      <c r="Y142" s="131"/>
      <c r="Z142" s="206"/>
      <c r="AA142" s="194">
        <f t="shared" si="27"/>
        <v>0</v>
      </c>
      <c r="AB142" s="124" t="str">
        <f t="shared" si="28"/>
        <v/>
      </c>
      <c r="AC142" s="195" t="str">
        <f t="shared" si="29"/>
        <v/>
      </c>
      <c r="AD142" s="194" t="str">
        <f t="shared" si="30"/>
        <v/>
      </c>
      <c r="AE142" s="194">
        <f>IF(AD142="",0,IF(ISERROR(VLOOKUP(AD142,AD$7:AD141,1,FALSE)),1,0))</f>
        <v>0</v>
      </c>
      <c r="AF142" s="194"/>
    </row>
    <row r="143" spans="1:32" ht="16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75">
        <f>IF(AND($X$3512&lt;&gt;" ",$X$3512&lt;&gt;0),IF(X143=$X$3512,1+COUNTIF(U$7:U142,"&gt;0"),0),0)</f>
        <v>0</v>
      </c>
      <c r="V143" s="178" t="s">
        <v>332</v>
      </c>
      <c r="W143" s="130"/>
      <c r="X143" s="131"/>
      <c r="Y143" s="131"/>
      <c r="Z143" s="206"/>
      <c r="AA143" s="194">
        <f t="shared" si="27"/>
        <v>0</v>
      </c>
      <c r="AB143" s="124" t="str">
        <f t="shared" si="28"/>
        <v/>
      </c>
      <c r="AC143" s="195" t="str">
        <f t="shared" si="29"/>
        <v/>
      </c>
      <c r="AD143" s="194" t="str">
        <f t="shared" si="30"/>
        <v/>
      </c>
      <c r="AE143" s="194">
        <f>IF(AD143="",0,IF(ISERROR(VLOOKUP(AD143,AD$7:AD142,1,FALSE)),1,0))</f>
        <v>0</v>
      </c>
      <c r="AF143" s="194"/>
    </row>
    <row r="144" spans="1:32" ht="16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75">
        <f>IF(AND($X$3512&lt;&gt;" ",$X$3512&lt;&gt;0),IF(X144=$X$3512,1+COUNTIF(U$7:U143,"&gt;0"),0),0)</f>
        <v>0</v>
      </c>
      <c r="V144" s="178" t="s">
        <v>333</v>
      </c>
      <c r="W144" s="130"/>
      <c r="X144" s="131"/>
      <c r="Y144" s="131"/>
      <c r="Z144" s="206"/>
      <c r="AA144" s="194">
        <f t="shared" si="27"/>
        <v>0</v>
      </c>
      <c r="AB144" s="124" t="str">
        <f t="shared" si="28"/>
        <v/>
      </c>
      <c r="AC144" s="195" t="str">
        <f t="shared" si="29"/>
        <v/>
      </c>
      <c r="AD144" s="194" t="str">
        <f t="shared" si="30"/>
        <v/>
      </c>
      <c r="AE144" s="194">
        <f>IF(AD144="",0,IF(ISERROR(VLOOKUP(AD144,AD$7:AD143,1,FALSE)),1,0))</f>
        <v>0</v>
      </c>
      <c r="AF144" s="194"/>
    </row>
    <row r="145" spans="1:32" ht="16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75">
        <f>IF(AND($X$3512&lt;&gt;" ",$X$3512&lt;&gt;0),IF(X145=$X$3512,1+COUNTIF(U$7:U144,"&gt;0"),0),0)</f>
        <v>0</v>
      </c>
      <c r="V145" s="178" t="s">
        <v>334</v>
      </c>
      <c r="W145" s="130"/>
      <c r="X145" s="131"/>
      <c r="Y145" s="131"/>
      <c r="Z145" s="206"/>
      <c r="AA145" s="194">
        <f t="shared" si="27"/>
        <v>0</v>
      </c>
      <c r="AB145" s="124" t="str">
        <f t="shared" si="28"/>
        <v/>
      </c>
      <c r="AC145" s="195" t="str">
        <f t="shared" si="29"/>
        <v/>
      </c>
      <c r="AD145" s="194" t="str">
        <f t="shared" si="30"/>
        <v/>
      </c>
      <c r="AE145" s="194">
        <f>IF(AD145="",0,IF(ISERROR(VLOOKUP(AD145,AD$7:AD144,1,FALSE)),1,0))</f>
        <v>0</v>
      </c>
      <c r="AF145" s="194"/>
    </row>
    <row r="146" spans="1:32" ht="16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75">
        <f>IF(AND($X$3512&lt;&gt;" ",$X$3512&lt;&gt;0),IF(X146=$X$3512,1+COUNTIF(U$7:U145,"&gt;0"),0),0)</f>
        <v>0</v>
      </c>
      <c r="V146" s="178" t="s">
        <v>335</v>
      </c>
      <c r="W146" s="130"/>
      <c r="X146" s="131"/>
      <c r="Y146" s="131"/>
      <c r="Z146" s="206"/>
      <c r="AA146" s="194">
        <f t="shared" si="27"/>
        <v>0</v>
      </c>
      <c r="AB146" s="124" t="str">
        <f t="shared" si="28"/>
        <v/>
      </c>
      <c r="AC146" s="195" t="str">
        <f t="shared" si="29"/>
        <v/>
      </c>
      <c r="AD146" s="194" t="str">
        <f t="shared" si="30"/>
        <v/>
      </c>
      <c r="AE146" s="194">
        <f>IF(AD146="",0,IF(ISERROR(VLOOKUP(AD146,AD$7:AD145,1,FALSE)),1,0))</f>
        <v>0</v>
      </c>
      <c r="AF146" s="194"/>
    </row>
    <row r="147" spans="1:32" ht="16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75">
        <f>IF(AND($X$3512&lt;&gt;" ",$X$3512&lt;&gt;0),IF(X147=$X$3512,1+COUNTIF(U$7:U146,"&gt;0"),0),0)</f>
        <v>0</v>
      </c>
      <c r="V147" s="178" t="s">
        <v>336</v>
      </c>
      <c r="W147" s="130"/>
      <c r="X147" s="131"/>
      <c r="Y147" s="131"/>
      <c r="Z147" s="206"/>
      <c r="AA147" s="194">
        <f t="shared" si="27"/>
        <v>0</v>
      </c>
      <c r="AB147" s="124" t="str">
        <f t="shared" si="28"/>
        <v/>
      </c>
      <c r="AC147" s="195" t="str">
        <f t="shared" si="29"/>
        <v/>
      </c>
      <c r="AD147" s="194" t="str">
        <f t="shared" si="30"/>
        <v/>
      </c>
      <c r="AE147" s="194">
        <f>IF(AD147="",0,IF(ISERROR(VLOOKUP(AD147,AD$7:AD146,1,FALSE)),1,0))</f>
        <v>0</v>
      </c>
      <c r="AF147" s="194"/>
    </row>
    <row r="148" spans="1:32" ht="16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75">
        <f>IF(AND($X$3512&lt;&gt;" ",$X$3512&lt;&gt;0),IF(X148=$X$3512,1+COUNTIF(U$7:U147,"&gt;0"),0),0)</f>
        <v>0</v>
      </c>
      <c r="V148" s="178" t="s">
        <v>337</v>
      </c>
      <c r="W148" s="130"/>
      <c r="X148" s="131"/>
      <c r="Y148" s="131"/>
      <c r="Z148" s="206"/>
      <c r="AA148" s="194">
        <f t="shared" si="27"/>
        <v>0</v>
      </c>
      <c r="AB148" s="124" t="str">
        <f t="shared" si="28"/>
        <v/>
      </c>
      <c r="AC148" s="195" t="str">
        <f t="shared" si="29"/>
        <v/>
      </c>
      <c r="AD148" s="194" t="str">
        <f t="shared" si="30"/>
        <v/>
      </c>
      <c r="AE148" s="194">
        <f>IF(AD148="",0,IF(ISERROR(VLOOKUP(AD148,AD$7:AD147,1,FALSE)),1,0))</f>
        <v>0</v>
      </c>
      <c r="AF148" s="194"/>
    </row>
    <row r="149" spans="1:32" ht="16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75">
        <f>IF(AND($X$3512&lt;&gt;" ",$X$3512&lt;&gt;0),IF(X149=$X$3512,1+COUNTIF(U$7:U148,"&gt;0"),0),0)</f>
        <v>0</v>
      </c>
      <c r="V149" s="178" t="s">
        <v>338</v>
      </c>
      <c r="W149" s="130"/>
      <c r="X149" s="131"/>
      <c r="Y149" s="131"/>
      <c r="Z149" s="206"/>
      <c r="AA149" s="194">
        <f t="shared" si="27"/>
        <v>0</v>
      </c>
      <c r="AB149" s="124" t="str">
        <f t="shared" si="28"/>
        <v/>
      </c>
      <c r="AC149" s="195" t="str">
        <f t="shared" si="29"/>
        <v/>
      </c>
      <c r="AD149" s="194" t="str">
        <f t="shared" si="30"/>
        <v/>
      </c>
      <c r="AE149" s="194">
        <f>IF(AD149="",0,IF(ISERROR(VLOOKUP(AD149,AD$7:AD148,1,FALSE)),1,0))</f>
        <v>0</v>
      </c>
      <c r="AF149" s="194"/>
    </row>
    <row r="150" spans="1:32" ht="16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75">
        <f>IF(AND($X$3512&lt;&gt;" ",$X$3512&lt;&gt;0),IF(X150=$X$3512,1+COUNTIF(U$7:U149,"&gt;0"),0),0)</f>
        <v>0</v>
      </c>
      <c r="V150" s="178" t="s">
        <v>339</v>
      </c>
      <c r="W150" s="130"/>
      <c r="X150" s="131"/>
      <c r="Y150" s="131"/>
      <c r="Z150" s="206"/>
      <c r="AA150" s="194">
        <f t="shared" si="27"/>
        <v>0</v>
      </c>
      <c r="AB150" s="124" t="str">
        <f t="shared" si="28"/>
        <v/>
      </c>
      <c r="AC150" s="195" t="str">
        <f t="shared" si="29"/>
        <v/>
      </c>
      <c r="AD150" s="194" t="str">
        <f t="shared" si="30"/>
        <v/>
      </c>
      <c r="AE150" s="194">
        <f>IF(AD150="",0,IF(ISERROR(VLOOKUP(AD150,AD$7:AD149,1,FALSE)),1,0))</f>
        <v>0</v>
      </c>
      <c r="AF150" s="194"/>
    </row>
    <row r="151" spans="1:32" ht="16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75">
        <f>IF(AND($X$3512&lt;&gt;" ",$X$3512&lt;&gt;0),IF(X151=$X$3512,1+COUNTIF(U$7:U150,"&gt;0"),0),0)</f>
        <v>0</v>
      </c>
      <c r="V151" s="178" t="s">
        <v>340</v>
      </c>
      <c r="W151" s="130"/>
      <c r="X151" s="131"/>
      <c r="Y151" s="131"/>
      <c r="Z151" s="206"/>
      <c r="AA151" s="194">
        <f t="shared" si="27"/>
        <v>0</v>
      </c>
      <c r="AB151" s="124" t="str">
        <f t="shared" si="28"/>
        <v/>
      </c>
      <c r="AC151" s="195" t="str">
        <f t="shared" si="29"/>
        <v/>
      </c>
      <c r="AD151" s="194" t="str">
        <f t="shared" si="30"/>
        <v/>
      </c>
      <c r="AE151" s="194">
        <f>IF(AD151="",0,IF(ISERROR(VLOOKUP(AD151,AD$7:AD150,1,FALSE)),1,0))</f>
        <v>0</v>
      </c>
      <c r="AF151" s="194"/>
    </row>
    <row r="152" spans="1:32" ht="16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75">
        <f>IF(AND($X$3512&lt;&gt;" ",$X$3512&lt;&gt;0),IF(X152=$X$3512,1+COUNTIF(U$7:U151,"&gt;0"),0),0)</f>
        <v>0</v>
      </c>
      <c r="V152" s="178" t="s">
        <v>341</v>
      </c>
      <c r="W152" s="130"/>
      <c r="X152" s="131"/>
      <c r="Y152" s="131"/>
      <c r="Z152" s="206"/>
      <c r="AA152" s="194">
        <f t="shared" si="27"/>
        <v>0</v>
      </c>
      <c r="AB152" s="124" t="str">
        <f t="shared" si="28"/>
        <v/>
      </c>
      <c r="AC152" s="195" t="str">
        <f t="shared" si="29"/>
        <v/>
      </c>
      <c r="AD152" s="194" t="str">
        <f t="shared" si="30"/>
        <v/>
      </c>
      <c r="AE152" s="194">
        <f>IF(AD152="",0,IF(ISERROR(VLOOKUP(AD152,AD$7:AD151,1,FALSE)),1,0))</f>
        <v>0</v>
      </c>
      <c r="AF152" s="194"/>
    </row>
    <row r="153" spans="1:32" ht="16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75">
        <f>IF(AND($X$3512&lt;&gt;" ",$X$3512&lt;&gt;0),IF(X153=$X$3512,1+COUNTIF(U$7:U152,"&gt;0"),0),0)</f>
        <v>0</v>
      </c>
      <c r="V153" s="178" t="s">
        <v>342</v>
      </c>
      <c r="W153" s="130"/>
      <c r="X153" s="131"/>
      <c r="Y153" s="131"/>
      <c r="Z153" s="206"/>
      <c r="AA153" s="194">
        <f t="shared" si="27"/>
        <v>0</v>
      </c>
      <c r="AB153" s="124" t="str">
        <f t="shared" si="28"/>
        <v/>
      </c>
      <c r="AC153" s="195" t="str">
        <f t="shared" si="29"/>
        <v/>
      </c>
      <c r="AD153" s="194" t="str">
        <f t="shared" si="30"/>
        <v/>
      </c>
      <c r="AE153" s="194">
        <f>IF(AD153="",0,IF(ISERROR(VLOOKUP(AD153,AD$7:AD152,1,FALSE)),1,0))</f>
        <v>0</v>
      </c>
      <c r="AF153" s="194"/>
    </row>
    <row r="154" spans="1:32" ht="16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75">
        <f>IF(AND($X$3512&lt;&gt;" ",$X$3512&lt;&gt;0),IF(X154=$X$3512,1+COUNTIF(U$7:U153,"&gt;0"),0),0)</f>
        <v>0</v>
      </c>
      <c r="V154" s="178" t="s">
        <v>343</v>
      </c>
      <c r="W154" s="130"/>
      <c r="X154" s="131"/>
      <c r="Y154" s="131"/>
      <c r="Z154" s="206"/>
      <c r="AA154" s="194">
        <f t="shared" si="27"/>
        <v>0</v>
      </c>
      <c r="AB154" s="124" t="str">
        <f t="shared" si="28"/>
        <v/>
      </c>
      <c r="AC154" s="195" t="str">
        <f t="shared" si="29"/>
        <v/>
      </c>
      <c r="AD154" s="194" t="str">
        <f t="shared" si="30"/>
        <v/>
      </c>
      <c r="AE154" s="194">
        <f>IF(AD154="",0,IF(ISERROR(VLOOKUP(AD154,AD$7:AD153,1,FALSE)),1,0))</f>
        <v>0</v>
      </c>
      <c r="AF154" s="194"/>
    </row>
    <row r="155" spans="1:32" ht="16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75">
        <f>IF(AND($X$3512&lt;&gt;" ",$X$3512&lt;&gt;0),IF(X155=$X$3512,1+COUNTIF(U$7:U154,"&gt;0"),0),0)</f>
        <v>0</v>
      </c>
      <c r="V155" s="178" t="s">
        <v>344</v>
      </c>
      <c r="W155" s="130"/>
      <c r="X155" s="131"/>
      <c r="Y155" s="131"/>
      <c r="Z155" s="206"/>
      <c r="AA155" s="194">
        <f t="shared" si="27"/>
        <v>0</v>
      </c>
      <c r="AB155" s="124" t="str">
        <f t="shared" si="28"/>
        <v/>
      </c>
      <c r="AC155" s="195" t="str">
        <f t="shared" si="29"/>
        <v/>
      </c>
      <c r="AD155" s="194" t="str">
        <f t="shared" si="30"/>
        <v/>
      </c>
      <c r="AE155" s="194">
        <f>IF(AD155="",0,IF(ISERROR(VLOOKUP(AD155,AD$7:AD154,1,FALSE)),1,0))</f>
        <v>0</v>
      </c>
      <c r="AF155" s="194"/>
    </row>
    <row r="156" spans="1:32" ht="16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75">
        <f>IF(AND($X$3512&lt;&gt;" ",$X$3512&lt;&gt;0),IF(X156=$X$3512,1+COUNTIF(U$7:U155,"&gt;0"),0),0)</f>
        <v>0</v>
      </c>
      <c r="V156" s="178" t="s">
        <v>345</v>
      </c>
      <c r="W156" s="130"/>
      <c r="X156" s="131"/>
      <c r="Y156" s="131"/>
      <c r="Z156" s="206"/>
      <c r="AA156" s="194">
        <f t="shared" si="27"/>
        <v>0</v>
      </c>
      <c r="AB156" s="124" t="str">
        <f t="shared" si="28"/>
        <v/>
      </c>
      <c r="AC156" s="195" t="str">
        <f t="shared" si="29"/>
        <v/>
      </c>
      <c r="AD156" s="194" t="str">
        <f t="shared" si="30"/>
        <v/>
      </c>
      <c r="AE156" s="194">
        <f>IF(AD156="",0,IF(ISERROR(VLOOKUP(AD156,AD$7:AD155,1,FALSE)),1,0))</f>
        <v>0</v>
      </c>
      <c r="AF156" s="194"/>
    </row>
    <row r="157" spans="1:32" ht="16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75">
        <f>IF(AND($X$3512&lt;&gt;" ",$X$3512&lt;&gt;0),IF(X157=$X$3512,1+COUNTIF(U$7:U156,"&gt;0"),0),0)</f>
        <v>0</v>
      </c>
      <c r="V157" s="178" t="s">
        <v>346</v>
      </c>
      <c r="W157" s="130"/>
      <c r="X157" s="131"/>
      <c r="Y157" s="131"/>
      <c r="Z157" s="206"/>
      <c r="AA157" s="194">
        <f t="shared" si="27"/>
        <v>0</v>
      </c>
      <c r="AB157" s="124" t="str">
        <f t="shared" si="28"/>
        <v/>
      </c>
      <c r="AC157" s="195" t="str">
        <f t="shared" si="29"/>
        <v/>
      </c>
      <c r="AD157" s="194" t="str">
        <f t="shared" si="30"/>
        <v/>
      </c>
      <c r="AE157" s="194">
        <f>IF(AD157="",0,IF(ISERROR(VLOOKUP(AD157,AD$7:AD156,1,FALSE)),1,0))</f>
        <v>0</v>
      </c>
      <c r="AF157" s="194"/>
    </row>
    <row r="158" spans="1:32" ht="16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75">
        <f>IF(AND($X$3512&lt;&gt;" ",$X$3512&lt;&gt;0),IF(X158=$X$3512,1+COUNTIF(U$7:U157,"&gt;0"),0),0)</f>
        <v>0</v>
      </c>
      <c r="V158" s="178" t="s">
        <v>347</v>
      </c>
      <c r="W158" s="130"/>
      <c r="X158" s="131"/>
      <c r="Y158" s="131"/>
      <c r="Z158" s="206"/>
      <c r="AA158" s="194">
        <f t="shared" si="27"/>
        <v>0</v>
      </c>
      <c r="AB158" s="124" t="str">
        <f t="shared" si="28"/>
        <v/>
      </c>
      <c r="AC158" s="195" t="str">
        <f t="shared" si="29"/>
        <v/>
      </c>
      <c r="AD158" s="194" t="str">
        <f t="shared" si="30"/>
        <v/>
      </c>
      <c r="AE158" s="194">
        <f>IF(AD158="",0,IF(ISERROR(VLOOKUP(AD158,AD$7:AD157,1,FALSE)),1,0))</f>
        <v>0</v>
      </c>
      <c r="AF158" s="194"/>
    </row>
    <row r="159" spans="1:32" ht="16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75">
        <f>IF(AND($X$3512&lt;&gt;" ",$X$3512&lt;&gt;0),IF(X159=$X$3512,1+COUNTIF(U$7:U158,"&gt;0"),0),0)</f>
        <v>0</v>
      </c>
      <c r="V159" s="178" t="s">
        <v>348</v>
      </c>
      <c r="W159" s="130"/>
      <c r="X159" s="131"/>
      <c r="Y159" s="131"/>
      <c r="Z159" s="206"/>
      <c r="AA159" s="194">
        <f t="shared" si="27"/>
        <v>0</v>
      </c>
      <c r="AB159" s="124" t="str">
        <f t="shared" si="28"/>
        <v/>
      </c>
      <c r="AC159" s="195" t="str">
        <f t="shared" si="29"/>
        <v/>
      </c>
      <c r="AD159" s="194" t="str">
        <f t="shared" si="30"/>
        <v/>
      </c>
      <c r="AE159" s="194">
        <f>IF(AD159="",0,IF(ISERROR(VLOOKUP(AD159,AD$7:AD158,1,FALSE)),1,0))</f>
        <v>0</v>
      </c>
      <c r="AF159" s="194"/>
    </row>
    <row r="160" spans="1:32" ht="16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75">
        <f>IF(AND($X$3512&lt;&gt;" ",$X$3512&lt;&gt;0),IF(X160=$X$3512,1+COUNTIF(U$7:U159,"&gt;0"),0),0)</f>
        <v>0</v>
      </c>
      <c r="V160" s="178" t="s">
        <v>349</v>
      </c>
      <c r="W160" s="130"/>
      <c r="X160" s="131"/>
      <c r="Y160" s="131"/>
      <c r="Z160" s="206"/>
      <c r="AA160" s="194">
        <f t="shared" si="27"/>
        <v>0</v>
      </c>
      <c r="AB160" s="124" t="str">
        <f t="shared" si="28"/>
        <v/>
      </c>
      <c r="AC160" s="195" t="str">
        <f t="shared" si="29"/>
        <v/>
      </c>
      <c r="AD160" s="194" t="str">
        <f t="shared" si="30"/>
        <v/>
      </c>
      <c r="AE160" s="194">
        <f>IF(AD160="",0,IF(ISERROR(VLOOKUP(AD160,AD$7:AD159,1,FALSE)),1,0))</f>
        <v>0</v>
      </c>
      <c r="AF160" s="194"/>
    </row>
    <row r="161" spans="1:32" ht="16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75">
        <f>IF(AND($X$3512&lt;&gt;" ",$X$3512&lt;&gt;0),IF(X161=$X$3512,1+COUNTIF(U$7:U160,"&gt;0"),0),0)</f>
        <v>0</v>
      </c>
      <c r="V161" s="178" t="s">
        <v>350</v>
      </c>
      <c r="W161" s="130"/>
      <c r="X161" s="131"/>
      <c r="Y161" s="131"/>
      <c r="Z161" s="206"/>
      <c r="AA161" s="194">
        <f t="shared" si="27"/>
        <v>0</v>
      </c>
      <c r="AB161" s="124" t="str">
        <f t="shared" si="28"/>
        <v/>
      </c>
      <c r="AC161" s="195" t="str">
        <f t="shared" si="29"/>
        <v/>
      </c>
      <c r="AD161" s="194" t="str">
        <f t="shared" si="30"/>
        <v/>
      </c>
      <c r="AE161" s="194">
        <f>IF(AD161="",0,IF(ISERROR(VLOOKUP(AD161,AD$7:AD160,1,FALSE)),1,0))</f>
        <v>0</v>
      </c>
      <c r="AF161" s="194"/>
    </row>
    <row r="162" spans="1:32" ht="16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75">
        <f>IF(AND($X$3512&lt;&gt;" ",$X$3512&lt;&gt;0),IF(X162=$X$3512,1+COUNTIF(U$7:U161,"&gt;0"),0),0)</f>
        <v>0</v>
      </c>
      <c r="V162" s="178" t="s">
        <v>351</v>
      </c>
      <c r="W162" s="130"/>
      <c r="X162" s="131"/>
      <c r="Y162" s="131"/>
      <c r="Z162" s="206"/>
      <c r="AA162" s="194">
        <f t="shared" si="27"/>
        <v>0</v>
      </c>
      <c r="AB162" s="124" t="str">
        <f t="shared" si="28"/>
        <v/>
      </c>
      <c r="AC162" s="195" t="str">
        <f t="shared" si="29"/>
        <v/>
      </c>
      <c r="AD162" s="194" t="str">
        <f t="shared" si="30"/>
        <v/>
      </c>
      <c r="AE162" s="194">
        <f>IF(AD162="",0,IF(ISERROR(VLOOKUP(AD162,AD$7:AD161,1,FALSE)),1,0))</f>
        <v>0</v>
      </c>
      <c r="AF162" s="194"/>
    </row>
    <row r="163" spans="1:32" ht="16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75">
        <f>IF(AND($X$3512&lt;&gt;" ",$X$3512&lt;&gt;0),IF(X163=$X$3512,1+COUNTIF(U$7:U162,"&gt;0"),0),0)</f>
        <v>0</v>
      </c>
      <c r="V163" s="178" t="s">
        <v>352</v>
      </c>
      <c r="W163" s="130"/>
      <c r="X163" s="131"/>
      <c r="Y163" s="131"/>
      <c r="Z163" s="206"/>
      <c r="AA163" s="194">
        <f t="shared" si="27"/>
        <v>0</v>
      </c>
      <c r="AB163" s="124" t="str">
        <f t="shared" si="28"/>
        <v/>
      </c>
      <c r="AC163" s="195" t="str">
        <f t="shared" si="29"/>
        <v/>
      </c>
      <c r="AD163" s="194" t="str">
        <f t="shared" si="30"/>
        <v/>
      </c>
      <c r="AE163" s="194">
        <f>IF(AD163="",0,IF(ISERROR(VLOOKUP(AD163,AD$7:AD162,1,FALSE)),1,0))</f>
        <v>0</v>
      </c>
      <c r="AF163" s="194"/>
    </row>
    <row r="164" spans="1:32" ht="16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75">
        <f>IF(AND($X$3512&lt;&gt;" ",$X$3512&lt;&gt;0),IF(X164=$X$3512,1+COUNTIF(U$7:U163,"&gt;0"),0),0)</f>
        <v>0</v>
      </c>
      <c r="V164" s="178" t="s">
        <v>353</v>
      </c>
      <c r="W164" s="130"/>
      <c r="X164" s="131"/>
      <c r="Y164" s="131"/>
      <c r="Z164" s="206"/>
      <c r="AA164" s="194">
        <f t="shared" si="27"/>
        <v>0</v>
      </c>
      <c r="AB164" s="124" t="str">
        <f t="shared" si="28"/>
        <v/>
      </c>
      <c r="AC164" s="195" t="str">
        <f t="shared" si="29"/>
        <v/>
      </c>
      <c r="AD164" s="194" t="str">
        <f t="shared" si="30"/>
        <v/>
      </c>
      <c r="AE164" s="194">
        <f>IF(AD164="",0,IF(ISERROR(VLOOKUP(AD164,AD$7:AD163,1,FALSE)),1,0))</f>
        <v>0</v>
      </c>
      <c r="AF164" s="194"/>
    </row>
    <row r="165" spans="1:32" ht="16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75">
        <f>IF(AND($X$3512&lt;&gt;" ",$X$3512&lt;&gt;0),IF(X165=$X$3512,1+COUNTIF(U$7:U164,"&gt;0"),0),0)</f>
        <v>0</v>
      </c>
      <c r="V165" s="178" t="s">
        <v>354</v>
      </c>
      <c r="W165" s="130"/>
      <c r="X165" s="131"/>
      <c r="Y165" s="131"/>
      <c r="Z165" s="206"/>
      <c r="AA165" s="194">
        <f t="shared" si="27"/>
        <v>0</v>
      </c>
      <c r="AB165" s="124" t="str">
        <f t="shared" si="28"/>
        <v/>
      </c>
      <c r="AC165" s="195" t="str">
        <f t="shared" si="29"/>
        <v/>
      </c>
      <c r="AD165" s="194" t="str">
        <f t="shared" si="30"/>
        <v/>
      </c>
      <c r="AE165" s="194">
        <f>IF(AD165="",0,IF(ISERROR(VLOOKUP(AD165,AD$7:AD164,1,FALSE)),1,0))</f>
        <v>0</v>
      </c>
      <c r="AF165" s="194"/>
    </row>
    <row r="166" spans="1:32" ht="16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75">
        <f>IF(AND($X$3512&lt;&gt;" ",$X$3512&lt;&gt;0),IF(X166=$X$3512,1+COUNTIF(U$7:U165,"&gt;0"),0),0)</f>
        <v>0</v>
      </c>
      <c r="V166" s="178" t="s">
        <v>355</v>
      </c>
      <c r="W166" s="130"/>
      <c r="X166" s="131"/>
      <c r="Y166" s="131"/>
      <c r="Z166" s="206"/>
      <c r="AA166" s="194">
        <f t="shared" si="27"/>
        <v>0</v>
      </c>
      <c r="AB166" s="124" t="str">
        <f t="shared" si="28"/>
        <v/>
      </c>
      <c r="AC166" s="195" t="str">
        <f t="shared" si="29"/>
        <v/>
      </c>
      <c r="AD166" s="194" t="str">
        <f t="shared" si="30"/>
        <v/>
      </c>
      <c r="AE166" s="194">
        <f>IF(AD166="",0,IF(ISERROR(VLOOKUP(AD166,AD$7:AD165,1,FALSE)),1,0))</f>
        <v>0</v>
      </c>
      <c r="AF166" s="194"/>
    </row>
    <row r="167" spans="1:32" ht="16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75">
        <f>IF(AND($X$3512&lt;&gt;" ",$X$3512&lt;&gt;0),IF(X167=$X$3512,1+COUNTIF(U$7:U166,"&gt;0"),0),0)</f>
        <v>0</v>
      </c>
      <c r="V167" s="178" t="s">
        <v>356</v>
      </c>
      <c r="W167" s="130"/>
      <c r="X167" s="131"/>
      <c r="Y167" s="131"/>
      <c r="Z167" s="206"/>
      <c r="AA167" s="194">
        <f t="shared" si="27"/>
        <v>0</v>
      </c>
      <c r="AB167" s="124" t="str">
        <f t="shared" si="28"/>
        <v/>
      </c>
      <c r="AC167" s="195" t="str">
        <f t="shared" si="29"/>
        <v/>
      </c>
      <c r="AD167" s="194" t="str">
        <f t="shared" si="30"/>
        <v/>
      </c>
      <c r="AE167" s="194">
        <f>IF(AD167="",0,IF(ISERROR(VLOOKUP(AD167,AD$7:AD166,1,FALSE)),1,0))</f>
        <v>0</v>
      </c>
      <c r="AF167" s="194"/>
    </row>
    <row r="168" spans="1:32" ht="16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75">
        <f>IF(AND($X$3512&lt;&gt;" ",$X$3512&lt;&gt;0),IF(X168=$X$3512,1+COUNTIF(U$7:U167,"&gt;0"),0),0)</f>
        <v>0</v>
      </c>
      <c r="V168" s="178" t="s">
        <v>357</v>
      </c>
      <c r="W168" s="130"/>
      <c r="X168" s="131"/>
      <c r="Y168" s="131"/>
      <c r="Z168" s="206"/>
      <c r="AA168" s="194">
        <f t="shared" si="27"/>
        <v>0</v>
      </c>
      <c r="AB168" s="124" t="str">
        <f t="shared" si="28"/>
        <v/>
      </c>
      <c r="AC168" s="195" t="str">
        <f t="shared" si="29"/>
        <v/>
      </c>
      <c r="AD168" s="194" t="str">
        <f t="shared" si="30"/>
        <v/>
      </c>
      <c r="AE168" s="194">
        <f>IF(AD168="",0,IF(ISERROR(VLOOKUP(AD168,AD$7:AD167,1,FALSE)),1,0))</f>
        <v>0</v>
      </c>
      <c r="AF168" s="194"/>
    </row>
    <row r="169" spans="1:32" ht="16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75">
        <f>IF(AND($X$3512&lt;&gt;" ",$X$3512&lt;&gt;0),IF(X169=$X$3512,1+COUNTIF(U$7:U168,"&gt;0"),0),0)</f>
        <v>0</v>
      </c>
      <c r="V169" s="178" t="s">
        <v>358</v>
      </c>
      <c r="W169" s="130"/>
      <c r="X169" s="131"/>
      <c r="Y169" s="131"/>
      <c r="Z169" s="206"/>
      <c r="AA169" s="194">
        <f t="shared" si="27"/>
        <v>0</v>
      </c>
      <c r="AB169" s="124" t="str">
        <f t="shared" si="28"/>
        <v/>
      </c>
      <c r="AC169" s="195" t="str">
        <f t="shared" si="29"/>
        <v/>
      </c>
      <c r="AD169" s="194" t="str">
        <f t="shared" si="30"/>
        <v/>
      </c>
      <c r="AE169" s="194">
        <f>IF(AD169="",0,IF(ISERROR(VLOOKUP(AD169,AD$7:AD168,1,FALSE)),1,0))</f>
        <v>0</v>
      </c>
      <c r="AF169" s="194"/>
    </row>
    <row r="170" spans="1:32" ht="16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75">
        <f>IF(AND($X$3512&lt;&gt;" ",$X$3512&lt;&gt;0),IF(X170=$X$3512,1+COUNTIF(U$7:U169,"&gt;0"),0),0)</f>
        <v>0</v>
      </c>
      <c r="V170" s="178" t="s">
        <v>359</v>
      </c>
      <c r="W170" s="130"/>
      <c r="X170" s="131"/>
      <c r="Y170" s="131"/>
      <c r="Z170" s="206"/>
      <c r="AA170" s="194">
        <f t="shared" si="27"/>
        <v>0</v>
      </c>
      <c r="AB170" s="124" t="str">
        <f t="shared" si="28"/>
        <v/>
      </c>
      <c r="AC170" s="195" t="str">
        <f t="shared" si="29"/>
        <v/>
      </c>
      <c r="AD170" s="194" t="str">
        <f t="shared" si="30"/>
        <v/>
      </c>
      <c r="AE170" s="194">
        <f>IF(AD170="",0,IF(ISERROR(VLOOKUP(AD170,AD$7:AD169,1,FALSE)),1,0))</f>
        <v>0</v>
      </c>
      <c r="AF170" s="194"/>
    </row>
    <row r="171" spans="1:32" ht="16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75">
        <f>IF(AND($X$3512&lt;&gt;" ",$X$3512&lt;&gt;0),IF(X171=$X$3512,1+COUNTIF(U$7:U170,"&gt;0"),0),0)</f>
        <v>0</v>
      </c>
      <c r="V171" s="178" t="s">
        <v>360</v>
      </c>
      <c r="W171" s="130"/>
      <c r="X171" s="131"/>
      <c r="Y171" s="131"/>
      <c r="Z171" s="206"/>
      <c r="AA171" s="194">
        <f t="shared" si="27"/>
        <v>0</v>
      </c>
      <c r="AB171" s="124" t="str">
        <f t="shared" si="28"/>
        <v/>
      </c>
      <c r="AC171" s="195" t="str">
        <f t="shared" si="29"/>
        <v/>
      </c>
      <c r="AD171" s="194" t="str">
        <f t="shared" si="30"/>
        <v/>
      </c>
      <c r="AE171" s="194">
        <f>IF(AD171="",0,IF(ISERROR(VLOOKUP(AD171,AD$7:AD170,1,FALSE)),1,0))</f>
        <v>0</v>
      </c>
      <c r="AF171" s="194"/>
    </row>
    <row r="172" spans="1:32" ht="16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75">
        <f>IF(AND($X$3512&lt;&gt;" ",$X$3512&lt;&gt;0),IF(X172=$X$3512,1+COUNTIF(U$7:U171,"&gt;0"),0),0)</f>
        <v>0</v>
      </c>
      <c r="V172" s="178" t="s">
        <v>361</v>
      </c>
      <c r="W172" s="130"/>
      <c r="X172" s="131"/>
      <c r="Y172" s="131"/>
      <c r="Z172" s="206"/>
      <c r="AA172" s="194">
        <f t="shared" si="27"/>
        <v>0</v>
      </c>
      <c r="AB172" s="124" t="str">
        <f t="shared" si="28"/>
        <v/>
      </c>
      <c r="AC172" s="195" t="str">
        <f t="shared" si="29"/>
        <v/>
      </c>
      <c r="AD172" s="194" t="str">
        <f t="shared" si="30"/>
        <v/>
      </c>
      <c r="AE172" s="194">
        <f>IF(AD172="",0,IF(ISERROR(VLOOKUP(AD172,AD$7:AD171,1,FALSE)),1,0))</f>
        <v>0</v>
      </c>
      <c r="AF172" s="194"/>
    </row>
    <row r="173" spans="1:32" ht="16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75">
        <f>IF(AND($X$3512&lt;&gt;" ",$X$3512&lt;&gt;0),IF(X173=$X$3512,1+COUNTIF(U$7:U172,"&gt;0"),0),0)</f>
        <v>0</v>
      </c>
      <c r="V173" s="178" t="s">
        <v>362</v>
      </c>
      <c r="W173" s="130"/>
      <c r="X173" s="131"/>
      <c r="Y173" s="131"/>
      <c r="Z173" s="206"/>
      <c r="AA173" s="194">
        <f t="shared" si="27"/>
        <v>0</v>
      </c>
      <c r="AB173" s="124" t="str">
        <f t="shared" si="28"/>
        <v/>
      </c>
      <c r="AC173" s="195" t="str">
        <f t="shared" si="29"/>
        <v/>
      </c>
      <c r="AD173" s="194" t="str">
        <f t="shared" si="30"/>
        <v/>
      </c>
      <c r="AE173" s="194">
        <f>IF(AD173="",0,IF(ISERROR(VLOOKUP(AD173,AD$7:AD172,1,FALSE)),1,0))</f>
        <v>0</v>
      </c>
      <c r="AF173" s="194"/>
    </row>
    <row r="174" spans="1:32" ht="16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75">
        <f>IF(AND($X$3512&lt;&gt;" ",$X$3512&lt;&gt;0),IF(X174=$X$3512,1+COUNTIF(U$7:U173,"&gt;0"),0),0)</f>
        <v>0</v>
      </c>
      <c r="V174" s="178" t="s">
        <v>363</v>
      </c>
      <c r="W174" s="130"/>
      <c r="X174" s="131"/>
      <c r="Y174" s="131"/>
      <c r="Z174" s="206"/>
      <c r="AA174" s="194">
        <f t="shared" si="27"/>
        <v>0</v>
      </c>
      <c r="AB174" s="124" t="str">
        <f t="shared" si="28"/>
        <v/>
      </c>
      <c r="AC174" s="195" t="str">
        <f t="shared" si="29"/>
        <v/>
      </c>
      <c r="AD174" s="194" t="str">
        <f t="shared" si="30"/>
        <v/>
      </c>
      <c r="AE174" s="194">
        <f>IF(AD174="",0,IF(ISERROR(VLOOKUP(AD174,AD$7:AD173,1,FALSE)),1,0))</f>
        <v>0</v>
      </c>
      <c r="AF174" s="194"/>
    </row>
    <row r="175" spans="1:32" ht="16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75">
        <f>IF(AND($X$3512&lt;&gt;" ",$X$3512&lt;&gt;0),IF(X175=$X$3512,1+COUNTIF(U$7:U174,"&gt;0"),0),0)</f>
        <v>0</v>
      </c>
      <c r="V175" s="178" t="s">
        <v>364</v>
      </c>
      <c r="W175" s="130"/>
      <c r="X175" s="131"/>
      <c r="Y175" s="131"/>
      <c r="Z175" s="206"/>
      <c r="AA175" s="194">
        <f t="shared" si="27"/>
        <v>0</v>
      </c>
      <c r="AB175" s="124" t="str">
        <f t="shared" si="28"/>
        <v/>
      </c>
      <c r="AC175" s="195" t="str">
        <f t="shared" si="29"/>
        <v/>
      </c>
      <c r="AD175" s="194" t="str">
        <f t="shared" si="30"/>
        <v/>
      </c>
      <c r="AE175" s="194">
        <f>IF(AD175="",0,IF(ISERROR(VLOOKUP(AD175,AD$7:AD174,1,FALSE)),1,0))</f>
        <v>0</v>
      </c>
      <c r="AF175" s="194"/>
    </row>
    <row r="176" spans="1:32" ht="16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75">
        <f>IF(AND($X$3512&lt;&gt;" ",$X$3512&lt;&gt;0),IF(X176=$X$3512,1+COUNTIF(U$7:U175,"&gt;0"),0),0)</f>
        <v>0</v>
      </c>
      <c r="V176" s="178" t="s">
        <v>365</v>
      </c>
      <c r="W176" s="130"/>
      <c r="X176" s="131"/>
      <c r="Y176" s="131"/>
      <c r="Z176" s="206"/>
      <c r="AA176" s="194">
        <f t="shared" si="27"/>
        <v>0</v>
      </c>
      <c r="AB176" s="124" t="str">
        <f t="shared" si="28"/>
        <v/>
      </c>
      <c r="AC176" s="195" t="str">
        <f t="shared" si="29"/>
        <v/>
      </c>
      <c r="AD176" s="194" t="str">
        <f t="shared" si="30"/>
        <v/>
      </c>
      <c r="AE176" s="194">
        <f>IF(AD176="",0,IF(ISERROR(VLOOKUP(AD176,AD$7:AD175,1,FALSE)),1,0))</f>
        <v>0</v>
      </c>
      <c r="AF176" s="194"/>
    </row>
    <row r="177" spans="1:32" ht="16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75">
        <f>IF(AND($X$3512&lt;&gt;" ",$X$3512&lt;&gt;0),IF(X177=$X$3512,1+COUNTIF(U$7:U176,"&gt;0"),0),0)</f>
        <v>0</v>
      </c>
      <c r="V177" s="178" t="s">
        <v>366</v>
      </c>
      <c r="W177" s="130"/>
      <c r="X177" s="131"/>
      <c r="Y177" s="131"/>
      <c r="Z177" s="206"/>
      <c r="AA177" s="194">
        <f t="shared" si="27"/>
        <v>0</v>
      </c>
      <c r="AB177" s="124" t="str">
        <f t="shared" si="28"/>
        <v/>
      </c>
      <c r="AC177" s="195" t="str">
        <f t="shared" si="29"/>
        <v/>
      </c>
      <c r="AD177" s="194" t="str">
        <f t="shared" si="30"/>
        <v/>
      </c>
      <c r="AE177" s="194">
        <f>IF(AD177="",0,IF(ISERROR(VLOOKUP(AD177,AD$7:AD176,1,FALSE)),1,0))</f>
        <v>0</v>
      </c>
      <c r="AF177" s="194"/>
    </row>
    <row r="178" spans="1:32" ht="16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75">
        <f>IF(AND($X$3512&lt;&gt;" ",$X$3512&lt;&gt;0),IF(X178=$X$3512,1+COUNTIF(U$7:U177,"&gt;0"),0),0)</f>
        <v>0</v>
      </c>
      <c r="V178" s="178" t="s">
        <v>367</v>
      </c>
      <c r="W178" s="130"/>
      <c r="X178" s="131"/>
      <c r="Y178" s="131"/>
      <c r="Z178" s="206"/>
      <c r="AA178" s="194">
        <f t="shared" si="27"/>
        <v>0</v>
      </c>
      <c r="AB178" s="124" t="str">
        <f t="shared" si="28"/>
        <v/>
      </c>
      <c r="AC178" s="195" t="str">
        <f t="shared" si="29"/>
        <v/>
      </c>
      <c r="AD178" s="194" t="str">
        <f t="shared" si="30"/>
        <v/>
      </c>
      <c r="AE178" s="194">
        <f>IF(AD178="",0,IF(ISERROR(VLOOKUP(AD178,AD$7:AD177,1,FALSE)),1,0))</f>
        <v>0</v>
      </c>
      <c r="AF178" s="194"/>
    </row>
    <row r="179" spans="1:32" ht="16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75">
        <f>IF(AND($X$3512&lt;&gt;" ",$X$3512&lt;&gt;0),IF(X179=$X$3512,1+COUNTIF(U$7:U178,"&gt;0"),0),0)</f>
        <v>0</v>
      </c>
      <c r="V179" s="178" t="s">
        <v>368</v>
      </c>
      <c r="W179" s="130"/>
      <c r="X179" s="131"/>
      <c r="Y179" s="131"/>
      <c r="Z179" s="206"/>
      <c r="AA179" s="194">
        <f t="shared" si="27"/>
        <v>0</v>
      </c>
      <c r="AB179" s="124" t="str">
        <f t="shared" si="28"/>
        <v/>
      </c>
      <c r="AC179" s="195" t="str">
        <f t="shared" si="29"/>
        <v/>
      </c>
      <c r="AD179" s="194" t="str">
        <f t="shared" si="30"/>
        <v/>
      </c>
      <c r="AE179" s="194">
        <f>IF(AD179="",0,IF(ISERROR(VLOOKUP(AD179,AD$7:AD178,1,FALSE)),1,0))</f>
        <v>0</v>
      </c>
      <c r="AF179" s="194"/>
    </row>
    <row r="180" spans="1:32" ht="16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75">
        <f>IF(AND($X$3512&lt;&gt;" ",$X$3512&lt;&gt;0),IF(X180=$X$3512,1+COUNTIF(U$7:U179,"&gt;0"),0),0)</f>
        <v>0</v>
      </c>
      <c r="V180" s="178" t="s">
        <v>369</v>
      </c>
      <c r="W180" s="130"/>
      <c r="X180" s="131"/>
      <c r="Y180" s="131"/>
      <c r="Z180" s="206"/>
      <c r="AA180" s="194">
        <f t="shared" si="27"/>
        <v>0</v>
      </c>
      <c r="AB180" s="124" t="str">
        <f t="shared" si="28"/>
        <v/>
      </c>
      <c r="AC180" s="195" t="str">
        <f t="shared" si="29"/>
        <v/>
      </c>
      <c r="AD180" s="194" t="str">
        <f t="shared" si="30"/>
        <v/>
      </c>
      <c r="AE180" s="194">
        <f>IF(AD180="",0,IF(ISERROR(VLOOKUP(AD180,AD$7:AD179,1,FALSE)),1,0))</f>
        <v>0</v>
      </c>
      <c r="AF180" s="194"/>
    </row>
    <row r="181" spans="1:32" ht="16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75">
        <f>IF(AND($X$3512&lt;&gt;" ",$X$3512&lt;&gt;0),IF(X181=$X$3512,1+COUNTIF(U$7:U180,"&gt;0"),0),0)</f>
        <v>0</v>
      </c>
      <c r="V181" s="178" t="s">
        <v>370</v>
      </c>
      <c r="W181" s="130"/>
      <c r="X181" s="131"/>
      <c r="Y181" s="131"/>
      <c r="Z181" s="206"/>
      <c r="AA181" s="194">
        <f t="shared" si="27"/>
        <v>0</v>
      </c>
      <c r="AB181" s="124" t="str">
        <f t="shared" si="28"/>
        <v/>
      </c>
      <c r="AC181" s="195" t="str">
        <f t="shared" si="29"/>
        <v/>
      </c>
      <c r="AD181" s="194" t="str">
        <f t="shared" si="30"/>
        <v/>
      </c>
      <c r="AE181" s="194">
        <f>IF(AD181="",0,IF(ISERROR(VLOOKUP(AD181,AD$7:AD180,1,FALSE)),1,0))</f>
        <v>0</v>
      </c>
      <c r="AF181" s="194"/>
    </row>
    <row r="182" spans="1:32" ht="16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75">
        <f>IF(AND($X$3512&lt;&gt;" ",$X$3512&lt;&gt;0),IF(X182=$X$3512,1+COUNTIF(U$7:U181,"&gt;0"),0),0)</f>
        <v>0</v>
      </c>
      <c r="V182" s="178" t="s">
        <v>371</v>
      </c>
      <c r="W182" s="130"/>
      <c r="X182" s="131"/>
      <c r="Y182" s="131"/>
      <c r="Z182" s="206"/>
      <c r="AA182" s="194">
        <f t="shared" si="27"/>
        <v>0</v>
      </c>
      <c r="AB182" s="124" t="str">
        <f t="shared" si="28"/>
        <v/>
      </c>
      <c r="AC182" s="195" t="str">
        <f t="shared" si="29"/>
        <v/>
      </c>
      <c r="AD182" s="194" t="str">
        <f t="shared" si="30"/>
        <v/>
      </c>
      <c r="AE182" s="194">
        <f>IF(AD182="",0,IF(ISERROR(VLOOKUP(AD182,AD$7:AD181,1,FALSE)),1,0))</f>
        <v>0</v>
      </c>
      <c r="AF182" s="194"/>
    </row>
    <row r="183" spans="1:32" ht="16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75">
        <f>IF(AND($X$3512&lt;&gt;" ",$X$3512&lt;&gt;0),IF(X183=$X$3512,1+COUNTIF(U$7:U182,"&gt;0"),0),0)</f>
        <v>0</v>
      </c>
      <c r="V183" s="178" t="s">
        <v>372</v>
      </c>
      <c r="W183" s="130"/>
      <c r="X183" s="131"/>
      <c r="Y183" s="131"/>
      <c r="Z183" s="206"/>
      <c r="AA183" s="194">
        <f t="shared" si="27"/>
        <v>0</v>
      </c>
      <c r="AB183" s="124" t="str">
        <f t="shared" si="28"/>
        <v/>
      </c>
      <c r="AC183" s="195" t="str">
        <f t="shared" si="29"/>
        <v/>
      </c>
      <c r="AD183" s="194" t="str">
        <f t="shared" si="30"/>
        <v/>
      </c>
      <c r="AE183" s="194">
        <f>IF(AD183="",0,IF(ISERROR(VLOOKUP(AD183,AD$7:AD182,1,FALSE)),1,0))</f>
        <v>0</v>
      </c>
      <c r="AF183" s="194"/>
    </row>
    <row r="184" spans="1:32" ht="16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75">
        <f>IF(AND($X$3512&lt;&gt;" ",$X$3512&lt;&gt;0),IF(X184=$X$3512,1+COUNTIF(U$7:U183,"&gt;0"),0),0)</f>
        <v>0</v>
      </c>
      <c r="V184" s="178" t="s">
        <v>373</v>
      </c>
      <c r="W184" s="130"/>
      <c r="X184" s="131"/>
      <c r="Y184" s="131"/>
      <c r="Z184" s="206"/>
      <c r="AA184" s="194">
        <f t="shared" si="27"/>
        <v>0</v>
      </c>
      <c r="AB184" s="124" t="str">
        <f t="shared" si="28"/>
        <v/>
      </c>
      <c r="AC184" s="195" t="str">
        <f t="shared" si="29"/>
        <v/>
      </c>
      <c r="AD184" s="194" t="str">
        <f t="shared" si="30"/>
        <v/>
      </c>
      <c r="AE184" s="194">
        <f>IF(AD184="",0,IF(ISERROR(VLOOKUP(AD184,AD$7:AD183,1,FALSE)),1,0))</f>
        <v>0</v>
      </c>
      <c r="AF184" s="194"/>
    </row>
    <row r="185" spans="1:32" ht="16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75">
        <f>IF(AND($X$3512&lt;&gt;" ",$X$3512&lt;&gt;0),IF(X185=$X$3512,1+COUNTIF(U$7:U184,"&gt;0"),0),0)</f>
        <v>0</v>
      </c>
      <c r="V185" s="178" t="s">
        <v>374</v>
      </c>
      <c r="W185" s="130"/>
      <c r="X185" s="131"/>
      <c r="Y185" s="131"/>
      <c r="Z185" s="206"/>
      <c r="AA185" s="194">
        <f t="shared" si="27"/>
        <v>0</v>
      </c>
      <c r="AB185" s="124" t="str">
        <f t="shared" si="28"/>
        <v/>
      </c>
      <c r="AC185" s="195" t="str">
        <f t="shared" si="29"/>
        <v/>
      </c>
      <c r="AD185" s="194" t="str">
        <f t="shared" si="30"/>
        <v/>
      </c>
      <c r="AE185" s="194">
        <f>IF(AD185="",0,IF(ISERROR(VLOOKUP(AD185,AD$7:AD184,1,FALSE)),1,0))</f>
        <v>0</v>
      </c>
      <c r="AF185" s="194"/>
    </row>
    <row r="186" spans="1:32" ht="16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75">
        <f>IF(AND($X$3512&lt;&gt;" ",$X$3512&lt;&gt;0),IF(X186=$X$3512,1+COUNTIF(U$7:U185,"&gt;0"),0),0)</f>
        <v>0</v>
      </c>
      <c r="V186" s="178" t="s">
        <v>375</v>
      </c>
      <c r="W186" s="130"/>
      <c r="X186" s="131"/>
      <c r="Y186" s="131"/>
      <c r="Z186" s="206"/>
      <c r="AA186" s="194">
        <f t="shared" si="27"/>
        <v>0</v>
      </c>
      <c r="AB186" s="124" t="str">
        <f t="shared" si="28"/>
        <v/>
      </c>
      <c r="AC186" s="195" t="str">
        <f t="shared" si="29"/>
        <v/>
      </c>
      <c r="AD186" s="194" t="str">
        <f t="shared" si="30"/>
        <v/>
      </c>
      <c r="AE186" s="194">
        <f>IF(AD186="",0,IF(ISERROR(VLOOKUP(AD186,AD$7:AD185,1,FALSE)),1,0))</f>
        <v>0</v>
      </c>
      <c r="AF186" s="194"/>
    </row>
    <row r="187" spans="1:32" ht="16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75">
        <f>IF(AND($X$3512&lt;&gt;" ",$X$3512&lt;&gt;0),IF(X187=$X$3512,1+COUNTIF(U$7:U186,"&gt;0"),0),0)</f>
        <v>0</v>
      </c>
      <c r="V187" s="178" t="s">
        <v>376</v>
      </c>
      <c r="W187" s="130"/>
      <c r="X187" s="131"/>
      <c r="Y187" s="131"/>
      <c r="Z187" s="206"/>
      <c r="AA187" s="194">
        <f t="shared" si="27"/>
        <v>0</v>
      </c>
      <c r="AB187" s="124" t="str">
        <f t="shared" si="28"/>
        <v/>
      </c>
      <c r="AC187" s="195" t="str">
        <f t="shared" si="29"/>
        <v/>
      </c>
      <c r="AD187" s="194" t="str">
        <f t="shared" si="30"/>
        <v/>
      </c>
      <c r="AE187" s="194">
        <f>IF(AD187="",0,IF(ISERROR(VLOOKUP(AD187,AD$7:AD186,1,FALSE)),1,0))</f>
        <v>0</v>
      </c>
      <c r="AF187" s="194"/>
    </row>
    <row r="188" spans="1:32" ht="16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75">
        <f>IF(AND($X$3512&lt;&gt;" ",$X$3512&lt;&gt;0),IF(X188=$X$3512,1+COUNTIF(U$7:U187,"&gt;0"),0),0)</f>
        <v>0</v>
      </c>
      <c r="V188" s="178" t="s">
        <v>377</v>
      </c>
      <c r="W188" s="130"/>
      <c r="X188" s="131"/>
      <c r="Y188" s="131"/>
      <c r="Z188" s="206"/>
      <c r="AA188" s="194">
        <f t="shared" si="27"/>
        <v>0</v>
      </c>
      <c r="AB188" s="124" t="str">
        <f t="shared" si="28"/>
        <v/>
      </c>
      <c r="AC188" s="195" t="str">
        <f t="shared" si="29"/>
        <v/>
      </c>
      <c r="AD188" s="194" t="str">
        <f t="shared" si="30"/>
        <v/>
      </c>
      <c r="AE188" s="194">
        <f>IF(AD188="",0,IF(ISERROR(VLOOKUP(AD188,AD$7:AD187,1,FALSE)),1,0))</f>
        <v>0</v>
      </c>
      <c r="AF188" s="194"/>
    </row>
    <row r="189" spans="1:32" ht="16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75">
        <f>IF(AND($X$3512&lt;&gt;" ",$X$3512&lt;&gt;0),IF(X189=$X$3512,1+COUNTIF(U$7:U188,"&gt;0"),0),0)</f>
        <v>0</v>
      </c>
      <c r="V189" s="178" t="s">
        <v>378</v>
      </c>
      <c r="W189" s="130"/>
      <c r="X189" s="131"/>
      <c r="Y189" s="131"/>
      <c r="Z189" s="206"/>
      <c r="AA189" s="194">
        <f t="shared" si="27"/>
        <v>0</v>
      </c>
      <c r="AB189" s="124" t="str">
        <f t="shared" si="28"/>
        <v/>
      </c>
      <c r="AC189" s="195" t="str">
        <f t="shared" si="29"/>
        <v/>
      </c>
      <c r="AD189" s="194" t="str">
        <f t="shared" si="30"/>
        <v/>
      </c>
      <c r="AE189" s="194">
        <f>IF(AD189="",0,IF(ISERROR(VLOOKUP(AD189,AD$7:AD188,1,FALSE)),1,0))</f>
        <v>0</v>
      </c>
      <c r="AF189" s="194"/>
    </row>
    <row r="190" spans="1:32" ht="16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75">
        <f>IF(AND($X$3512&lt;&gt;" ",$X$3512&lt;&gt;0),IF(X190=$X$3512,1+COUNTIF(U$7:U189,"&gt;0"),0),0)</f>
        <v>0</v>
      </c>
      <c r="V190" s="178" t="s">
        <v>379</v>
      </c>
      <c r="W190" s="130"/>
      <c r="X190" s="131"/>
      <c r="Y190" s="131"/>
      <c r="Z190" s="206"/>
      <c r="AA190" s="194">
        <f t="shared" si="27"/>
        <v>0</v>
      </c>
      <c r="AB190" s="124" t="str">
        <f t="shared" si="28"/>
        <v/>
      </c>
      <c r="AC190" s="195" t="str">
        <f t="shared" si="29"/>
        <v/>
      </c>
      <c r="AD190" s="194" t="str">
        <f t="shared" si="30"/>
        <v/>
      </c>
      <c r="AE190" s="194">
        <f>IF(AD190="",0,IF(ISERROR(VLOOKUP(AD190,AD$7:AD189,1,FALSE)),1,0))</f>
        <v>0</v>
      </c>
      <c r="AF190" s="194"/>
    </row>
    <row r="191" spans="1:32" ht="16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75">
        <f>IF(AND($X$3512&lt;&gt;" ",$X$3512&lt;&gt;0),IF(X191=$X$3512,1+COUNTIF(U$7:U190,"&gt;0"),0),0)</f>
        <v>0</v>
      </c>
      <c r="V191" s="178" t="s">
        <v>380</v>
      </c>
      <c r="W191" s="130"/>
      <c r="X191" s="131"/>
      <c r="Y191" s="131"/>
      <c r="Z191" s="206"/>
      <c r="AA191" s="194">
        <f t="shared" si="27"/>
        <v>0</v>
      </c>
      <c r="AB191" s="124" t="str">
        <f t="shared" si="28"/>
        <v/>
      </c>
      <c r="AC191" s="195" t="str">
        <f t="shared" si="29"/>
        <v/>
      </c>
      <c r="AD191" s="194" t="str">
        <f t="shared" si="30"/>
        <v/>
      </c>
      <c r="AE191" s="194">
        <f>IF(AD191="",0,IF(ISERROR(VLOOKUP(AD191,AD$7:AD190,1,FALSE)),1,0))</f>
        <v>0</v>
      </c>
      <c r="AF191" s="194"/>
    </row>
    <row r="192" spans="1:32" ht="16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75">
        <f>IF(AND($X$3512&lt;&gt;" ",$X$3512&lt;&gt;0),IF(X192=$X$3512,1+COUNTIF(U$7:U191,"&gt;0"),0),0)</f>
        <v>0</v>
      </c>
      <c r="V192" s="178" t="s">
        <v>381</v>
      </c>
      <c r="W192" s="130"/>
      <c r="X192" s="131"/>
      <c r="Y192" s="131"/>
      <c r="Z192" s="206"/>
      <c r="AA192" s="194">
        <f t="shared" si="27"/>
        <v>0</v>
      </c>
      <c r="AB192" s="124" t="str">
        <f t="shared" si="28"/>
        <v/>
      </c>
      <c r="AC192" s="195" t="str">
        <f t="shared" si="29"/>
        <v/>
      </c>
      <c r="AD192" s="194" t="str">
        <f t="shared" si="30"/>
        <v/>
      </c>
      <c r="AE192" s="194">
        <f>IF(AD192="",0,IF(ISERROR(VLOOKUP(AD192,AD$7:AD191,1,FALSE)),1,0))</f>
        <v>0</v>
      </c>
      <c r="AF192" s="194"/>
    </row>
    <row r="193" spans="1:32" ht="16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75">
        <f>IF(AND($X$3512&lt;&gt;" ",$X$3512&lt;&gt;0),IF(X193=$X$3512,1+COUNTIF(U$7:U192,"&gt;0"),0),0)</f>
        <v>0</v>
      </c>
      <c r="V193" s="178" t="s">
        <v>382</v>
      </c>
      <c r="W193" s="130"/>
      <c r="X193" s="131"/>
      <c r="Y193" s="131"/>
      <c r="Z193" s="206"/>
      <c r="AA193" s="194">
        <f t="shared" si="27"/>
        <v>0</v>
      </c>
      <c r="AB193" s="124" t="str">
        <f t="shared" si="28"/>
        <v/>
      </c>
      <c r="AC193" s="195" t="str">
        <f t="shared" si="29"/>
        <v/>
      </c>
      <c r="AD193" s="194" t="str">
        <f t="shared" si="30"/>
        <v/>
      </c>
      <c r="AE193" s="194">
        <f>IF(AD193="",0,IF(ISERROR(VLOOKUP(AD193,AD$7:AD192,1,FALSE)),1,0))</f>
        <v>0</v>
      </c>
      <c r="AF193" s="194"/>
    </row>
    <row r="194" spans="1:32" ht="16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75">
        <f>IF(AND($X$3512&lt;&gt;" ",$X$3512&lt;&gt;0),IF(X194=$X$3512,1+COUNTIF(U$7:U193,"&gt;0"),0),0)</f>
        <v>0</v>
      </c>
      <c r="V194" s="178" t="s">
        <v>383</v>
      </c>
      <c r="W194" s="130"/>
      <c r="X194" s="131"/>
      <c r="Y194" s="131"/>
      <c r="Z194" s="206"/>
      <c r="AA194" s="194">
        <f t="shared" si="27"/>
        <v>0</v>
      </c>
      <c r="AB194" s="124" t="str">
        <f t="shared" si="28"/>
        <v/>
      </c>
      <c r="AC194" s="195" t="str">
        <f t="shared" si="29"/>
        <v/>
      </c>
      <c r="AD194" s="194" t="str">
        <f t="shared" si="30"/>
        <v/>
      </c>
      <c r="AE194" s="194">
        <f>IF(AD194="",0,IF(ISERROR(VLOOKUP(AD194,AD$7:AD193,1,FALSE)),1,0))</f>
        <v>0</v>
      </c>
      <c r="AF194" s="194"/>
    </row>
    <row r="195" spans="1:32" ht="16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75">
        <f>IF(AND($X$3512&lt;&gt;" ",$X$3512&lt;&gt;0),IF(X195=$X$3512,1+COUNTIF(U$7:U194,"&gt;0"),0),0)</f>
        <v>0</v>
      </c>
      <c r="V195" s="178" t="s">
        <v>384</v>
      </c>
      <c r="W195" s="130"/>
      <c r="X195" s="131"/>
      <c r="Y195" s="131"/>
      <c r="Z195" s="206"/>
      <c r="AA195" s="194">
        <f t="shared" si="27"/>
        <v>0</v>
      </c>
      <c r="AB195" s="124" t="str">
        <f t="shared" si="28"/>
        <v/>
      </c>
      <c r="AC195" s="195" t="str">
        <f t="shared" si="29"/>
        <v/>
      </c>
      <c r="AD195" s="194" t="str">
        <f t="shared" si="30"/>
        <v/>
      </c>
      <c r="AE195" s="194">
        <f>IF(AD195="",0,IF(ISERROR(VLOOKUP(AD195,AD$7:AD194,1,FALSE)),1,0))</f>
        <v>0</v>
      </c>
      <c r="AF195" s="194"/>
    </row>
    <row r="196" spans="1:32" ht="16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75">
        <f>IF(AND($X$3512&lt;&gt;" ",$X$3512&lt;&gt;0),IF(X196=$X$3512,1+COUNTIF(U$7:U195,"&gt;0"),0),0)</f>
        <v>0</v>
      </c>
      <c r="V196" s="178" t="s">
        <v>385</v>
      </c>
      <c r="W196" s="130"/>
      <c r="X196" s="131"/>
      <c r="Y196" s="131"/>
      <c r="Z196" s="206"/>
      <c r="AA196" s="194">
        <f t="shared" si="27"/>
        <v>0</v>
      </c>
      <c r="AB196" s="124" t="str">
        <f t="shared" si="28"/>
        <v/>
      </c>
      <c r="AC196" s="195" t="str">
        <f t="shared" si="29"/>
        <v/>
      </c>
      <c r="AD196" s="194" t="str">
        <f t="shared" si="30"/>
        <v/>
      </c>
      <c r="AE196" s="194">
        <f>IF(AD196="",0,IF(ISERROR(VLOOKUP(AD196,AD$7:AD195,1,FALSE)),1,0))</f>
        <v>0</v>
      </c>
      <c r="AF196" s="194"/>
    </row>
    <row r="197" spans="1:32" ht="16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75">
        <f>IF(AND($X$3512&lt;&gt;" ",$X$3512&lt;&gt;0),IF(X197=$X$3512,1+COUNTIF(U$7:U196,"&gt;0"),0),0)</f>
        <v>0</v>
      </c>
      <c r="V197" s="178" t="s">
        <v>386</v>
      </c>
      <c r="W197" s="130"/>
      <c r="X197" s="131"/>
      <c r="Y197" s="131"/>
      <c r="Z197" s="206"/>
      <c r="AA197" s="194">
        <f t="shared" si="27"/>
        <v>0</v>
      </c>
      <c r="AB197" s="124" t="str">
        <f t="shared" si="28"/>
        <v/>
      </c>
      <c r="AC197" s="195" t="str">
        <f t="shared" si="29"/>
        <v/>
      </c>
      <c r="AD197" s="194" t="str">
        <f t="shared" si="30"/>
        <v/>
      </c>
      <c r="AE197" s="194">
        <f>IF(AD197="",0,IF(ISERROR(VLOOKUP(AD197,AD$7:AD196,1,FALSE)),1,0))</f>
        <v>0</v>
      </c>
      <c r="AF197" s="194"/>
    </row>
    <row r="198" spans="1:32" ht="16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75">
        <f>IF(AND($X$3512&lt;&gt;" ",$X$3512&lt;&gt;0),IF(X198=$X$3512,1+COUNTIF(U$7:U197,"&gt;0"),0),0)</f>
        <v>0</v>
      </c>
      <c r="V198" s="178" t="s">
        <v>387</v>
      </c>
      <c r="W198" s="130"/>
      <c r="X198" s="131"/>
      <c r="Y198" s="131"/>
      <c r="Z198" s="206"/>
      <c r="AA198" s="194">
        <f t="shared" si="27"/>
        <v>0</v>
      </c>
      <c r="AB198" s="124" t="str">
        <f t="shared" si="28"/>
        <v/>
      </c>
      <c r="AC198" s="195" t="str">
        <f t="shared" si="29"/>
        <v/>
      </c>
      <c r="AD198" s="194" t="str">
        <f t="shared" si="30"/>
        <v/>
      </c>
      <c r="AE198" s="194">
        <f>IF(AD198="",0,IF(ISERROR(VLOOKUP(AD198,AD$7:AD197,1,FALSE)),1,0))</f>
        <v>0</v>
      </c>
      <c r="AF198" s="194"/>
    </row>
    <row r="199" spans="1:32" ht="16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75">
        <f>IF(AND($X$3512&lt;&gt;" ",$X$3512&lt;&gt;0),IF(X199=$X$3512,1+COUNTIF(U$7:U198,"&gt;0"),0),0)</f>
        <v>0</v>
      </c>
      <c r="V199" s="178" t="s">
        <v>388</v>
      </c>
      <c r="W199" s="130"/>
      <c r="X199" s="131"/>
      <c r="Y199" s="131"/>
      <c r="Z199" s="206"/>
      <c r="AA199" s="194">
        <f t="shared" si="27"/>
        <v>0</v>
      </c>
      <c r="AB199" s="124" t="str">
        <f t="shared" si="28"/>
        <v/>
      </c>
      <c r="AC199" s="195" t="str">
        <f t="shared" si="29"/>
        <v/>
      </c>
      <c r="AD199" s="194" t="str">
        <f t="shared" si="30"/>
        <v/>
      </c>
      <c r="AE199" s="194">
        <f>IF(AD199="",0,IF(ISERROR(VLOOKUP(AD199,AD$7:AD198,1,FALSE)),1,0))</f>
        <v>0</v>
      </c>
      <c r="AF199" s="194"/>
    </row>
    <row r="200" spans="1:32" ht="16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75">
        <f>IF(AND($X$3512&lt;&gt;" ",$X$3512&lt;&gt;0),IF(X200=$X$3512,1+COUNTIF(U$7:U199,"&gt;0"),0),0)</f>
        <v>0</v>
      </c>
      <c r="V200" s="178" t="s">
        <v>389</v>
      </c>
      <c r="W200" s="130"/>
      <c r="X200" s="131"/>
      <c r="Y200" s="131"/>
      <c r="Z200" s="206"/>
      <c r="AA200" s="194">
        <f t="shared" ref="AA200:AA263" si="31">IF(ISBLANK(X200),0,VLOOKUP(X200,$B$8:$E$57,1,FALSE))</f>
        <v>0</v>
      </c>
      <c r="AB200" s="124" t="str">
        <f t="shared" ref="AB200:AB263" si="32">IF(W200&gt;0,CONCATENATE(MONTH(W200)&amp;X200),"")</f>
        <v/>
      </c>
      <c r="AC200" s="195" t="str">
        <f t="shared" ref="AC200:AC263" si="33">IF(OR(AND(Z200&lt;&gt;0,ISBLANK(X200)),ISERROR(AA200)),"ERR","")</f>
        <v/>
      </c>
      <c r="AD200" s="194" t="str">
        <f t="shared" si="30"/>
        <v/>
      </c>
      <c r="AE200" s="194">
        <f>IF(AD200="",0,IF(ISERROR(VLOOKUP(AD200,AD$7:AD199,1,FALSE)),1,0))</f>
        <v>0</v>
      </c>
      <c r="AF200" s="194"/>
    </row>
    <row r="201" spans="1:32" ht="16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75">
        <f>IF(AND($X$3512&lt;&gt;" ",$X$3512&lt;&gt;0),IF(X201=$X$3512,1+COUNTIF(U$7:U200,"&gt;0"),0),0)</f>
        <v>0</v>
      </c>
      <c r="V201" s="178" t="s">
        <v>390</v>
      </c>
      <c r="W201" s="130"/>
      <c r="X201" s="131"/>
      <c r="Y201" s="131"/>
      <c r="Z201" s="206"/>
      <c r="AA201" s="194">
        <f t="shared" si="31"/>
        <v>0</v>
      </c>
      <c r="AB201" s="124" t="str">
        <f t="shared" si="32"/>
        <v/>
      </c>
      <c r="AC201" s="195" t="str">
        <f t="shared" si="33"/>
        <v/>
      </c>
      <c r="AD201" s="194" t="str">
        <f t="shared" si="30"/>
        <v/>
      </c>
      <c r="AE201" s="194">
        <f>IF(AD201="",0,IF(ISERROR(VLOOKUP(AD201,AD$7:AD200,1,FALSE)),1,0))</f>
        <v>0</v>
      </c>
      <c r="AF201" s="194"/>
    </row>
    <row r="202" spans="1:32" ht="16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75">
        <f>IF(AND($X$3512&lt;&gt;" ",$X$3512&lt;&gt;0),IF(X202=$X$3512,1+COUNTIF(U$7:U201,"&gt;0"),0),0)</f>
        <v>0</v>
      </c>
      <c r="V202" s="178" t="s">
        <v>391</v>
      </c>
      <c r="W202" s="130"/>
      <c r="X202" s="131"/>
      <c r="Y202" s="131"/>
      <c r="Z202" s="206"/>
      <c r="AA202" s="194">
        <f t="shared" si="31"/>
        <v>0</v>
      </c>
      <c r="AB202" s="124" t="str">
        <f t="shared" si="32"/>
        <v/>
      </c>
      <c r="AC202" s="195" t="str">
        <f t="shared" si="33"/>
        <v/>
      </c>
      <c r="AD202" s="194" t="str">
        <f t="shared" ref="AD202:AD265" si="34">IF(W202&gt;0,CONCATENATE(MONTH(W202),"-",YEAR(W202)),"")</f>
        <v/>
      </c>
      <c r="AE202" s="194">
        <f>IF(AD202="",0,IF(ISERROR(VLOOKUP(AD202,AD$7:AD201,1,FALSE)),1,0))</f>
        <v>0</v>
      </c>
      <c r="AF202" s="194"/>
    </row>
    <row r="203" spans="1:32" ht="16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75">
        <f>IF(AND($X$3512&lt;&gt;" ",$X$3512&lt;&gt;0),IF(X203=$X$3512,1+COUNTIF(U$7:U202,"&gt;0"),0),0)</f>
        <v>0</v>
      </c>
      <c r="V203" s="178" t="s">
        <v>392</v>
      </c>
      <c r="W203" s="130"/>
      <c r="X203" s="131"/>
      <c r="Y203" s="131"/>
      <c r="Z203" s="206"/>
      <c r="AA203" s="194">
        <f t="shared" si="31"/>
        <v>0</v>
      </c>
      <c r="AB203" s="124" t="str">
        <f t="shared" si="32"/>
        <v/>
      </c>
      <c r="AC203" s="195" t="str">
        <f t="shared" si="33"/>
        <v/>
      </c>
      <c r="AD203" s="194" t="str">
        <f t="shared" si="34"/>
        <v/>
      </c>
      <c r="AE203" s="194">
        <f>IF(AD203="",0,IF(ISERROR(VLOOKUP(AD203,AD$7:AD202,1,FALSE)),1,0))</f>
        <v>0</v>
      </c>
      <c r="AF203" s="194"/>
    </row>
    <row r="204" spans="1:32" ht="16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75">
        <f>IF(AND($X$3512&lt;&gt;" ",$X$3512&lt;&gt;0),IF(X204=$X$3512,1+COUNTIF(U$7:U203,"&gt;0"),0),0)</f>
        <v>0</v>
      </c>
      <c r="V204" s="178" t="s">
        <v>393</v>
      </c>
      <c r="W204" s="130"/>
      <c r="X204" s="131"/>
      <c r="Y204" s="131"/>
      <c r="Z204" s="206"/>
      <c r="AA204" s="194">
        <f t="shared" si="31"/>
        <v>0</v>
      </c>
      <c r="AB204" s="124" t="str">
        <f t="shared" si="32"/>
        <v/>
      </c>
      <c r="AC204" s="195" t="str">
        <f t="shared" si="33"/>
        <v/>
      </c>
      <c r="AD204" s="194" t="str">
        <f t="shared" si="34"/>
        <v/>
      </c>
      <c r="AE204" s="194">
        <f>IF(AD204="",0,IF(ISERROR(VLOOKUP(AD204,AD$7:AD203,1,FALSE)),1,0))</f>
        <v>0</v>
      </c>
      <c r="AF204" s="194"/>
    </row>
    <row r="205" spans="1:32" ht="16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75">
        <f>IF(AND($X$3512&lt;&gt;" ",$X$3512&lt;&gt;0),IF(X205=$X$3512,1+COUNTIF(U$7:U204,"&gt;0"),0),0)</f>
        <v>0</v>
      </c>
      <c r="V205" s="178" t="s">
        <v>394</v>
      </c>
      <c r="W205" s="130"/>
      <c r="X205" s="131"/>
      <c r="Y205" s="131"/>
      <c r="Z205" s="206"/>
      <c r="AA205" s="194">
        <f t="shared" si="31"/>
        <v>0</v>
      </c>
      <c r="AB205" s="124" t="str">
        <f t="shared" si="32"/>
        <v/>
      </c>
      <c r="AC205" s="195" t="str">
        <f t="shared" si="33"/>
        <v/>
      </c>
      <c r="AD205" s="194" t="str">
        <f t="shared" si="34"/>
        <v/>
      </c>
      <c r="AE205" s="194">
        <f>IF(AD205="",0,IF(ISERROR(VLOOKUP(AD205,AD$7:AD204,1,FALSE)),1,0))</f>
        <v>0</v>
      </c>
      <c r="AF205" s="194"/>
    </row>
    <row r="206" spans="1:32" ht="16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75">
        <f>IF(AND($X$3512&lt;&gt;" ",$X$3512&lt;&gt;0),IF(X206=$X$3512,1+COUNTIF(U$7:U205,"&gt;0"),0),0)</f>
        <v>0</v>
      </c>
      <c r="V206" s="178" t="s">
        <v>395</v>
      </c>
      <c r="W206" s="130"/>
      <c r="X206" s="131"/>
      <c r="Y206" s="131"/>
      <c r="Z206" s="206"/>
      <c r="AA206" s="194">
        <f t="shared" si="31"/>
        <v>0</v>
      </c>
      <c r="AB206" s="124" t="str">
        <f t="shared" si="32"/>
        <v/>
      </c>
      <c r="AC206" s="195" t="str">
        <f t="shared" si="33"/>
        <v/>
      </c>
      <c r="AD206" s="194" t="str">
        <f t="shared" si="34"/>
        <v/>
      </c>
      <c r="AE206" s="194">
        <f>IF(AD206="",0,IF(ISERROR(VLOOKUP(AD206,AD$7:AD205,1,FALSE)),1,0))</f>
        <v>0</v>
      </c>
      <c r="AF206" s="194"/>
    </row>
    <row r="207" spans="1:32" ht="16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75">
        <f>IF(AND($X$3512&lt;&gt;" ",$X$3512&lt;&gt;0),IF(X207=$X$3512,1+COUNTIF(U$7:U206,"&gt;0"),0),0)</f>
        <v>0</v>
      </c>
      <c r="V207" s="178" t="s">
        <v>396</v>
      </c>
      <c r="W207" s="130"/>
      <c r="X207" s="131"/>
      <c r="Y207" s="131"/>
      <c r="Z207" s="206"/>
      <c r="AA207" s="194">
        <f t="shared" si="31"/>
        <v>0</v>
      </c>
      <c r="AB207" s="124" t="str">
        <f t="shared" si="32"/>
        <v/>
      </c>
      <c r="AC207" s="195" t="str">
        <f t="shared" si="33"/>
        <v/>
      </c>
      <c r="AD207" s="194" t="str">
        <f t="shared" si="34"/>
        <v/>
      </c>
      <c r="AE207" s="194">
        <f>IF(AD207="",0,IF(ISERROR(VLOOKUP(AD207,AD$7:AD206,1,FALSE)),1,0))</f>
        <v>0</v>
      </c>
      <c r="AF207" s="194"/>
    </row>
    <row r="208" spans="1:32" ht="16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75">
        <f>IF(AND($X$3512&lt;&gt;" ",$X$3512&lt;&gt;0),IF(X208=$X$3512,1+COUNTIF(U$7:U207,"&gt;0"),0),0)</f>
        <v>0</v>
      </c>
      <c r="V208" s="178" t="s">
        <v>397</v>
      </c>
      <c r="W208" s="130"/>
      <c r="X208" s="131"/>
      <c r="Y208" s="131"/>
      <c r="Z208" s="206"/>
      <c r="AA208" s="194">
        <f t="shared" si="31"/>
        <v>0</v>
      </c>
      <c r="AB208" s="124" t="str">
        <f t="shared" si="32"/>
        <v/>
      </c>
      <c r="AC208" s="195" t="str">
        <f t="shared" si="33"/>
        <v/>
      </c>
      <c r="AD208" s="194" t="str">
        <f t="shared" si="34"/>
        <v/>
      </c>
      <c r="AE208" s="194">
        <f>IF(AD208="",0,IF(ISERROR(VLOOKUP(AD208,AD$7:AD207,1,FALSE)),1,0))</f>
        <v>0</v>
      </c>
      <c r="AF208" s="194"/>
    </row>
    <row r="209" spans="1:32" ht="16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75">
        <f>IF(AND($X$3512&lt;&gt;" ",$X$3512&lt;&gt;0),IF(X209=$X$3512,1+COUNTIF(U$7:U208,"&gt;0"),0),0)</f>
        <v>0</v>
      </c>
      <c r="V209" s="178" t="s">
        <v>398</v>
      </c>
      <c r="W209" s="130"/>
      <c r="X209" s="131"/>
      <c r="Y209" s="131"/>
      <c r="Z209" s="206"/>
      <c r="AA209" s="194">
        <f t="shared" si="31"/>
        <v>0</v>
      </c>
      <c r="AB209" s="124" t="str">
        <f t="shared" si="32"/>
        <v/>
      </c>
      <c r="AC209" s="195" t="str">
        <f t="shared" si="33"/>
        <v/>
      </c>
      <c r="AD209" s="194" t="str">
        <f t="shared" si="34"/>
        <v/>
      </c>
      <c r="AE209" s="194">
        <f>IF(AD209="",0,IF(ISERROR(VLOOKUP(AD209,AD$7:AD208,1,FALSE)),1,0))</f>
        <v>0</v>
      </c>
      <c r="AF209" s="194"/>
    </row>
    <row r="210" spans="1:32" ht="16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75">
        <f>IF(AND($X$3512&lt;&gt;" ",$X$3512&lt;&gt;0),IF(X210=$X$3512,1+COUNTIF(U$7:U209,"&gt;0"),0),0)</f>
        <v>0</v>
      </c>
      <c r="V210" s="178" t="s">
        <v>399</v>
      </c>
      <c r="W210" s="130"/>
      <c r="X210" s="131"/>
      <c r="Y210" s="131"/>
      <c r="Z210" s="206"/>
      <c r="AA210" s="194">
        <f t="shared" si="31"/>
        <v>0</v>
      </c>
      <c r="AB210" s="124" t="str">
        <f t="shared" si="32"/>
        <v/>
      </c>
      <c r="AC210" s="195" t="str">
        <f t="shared" si="33"/>
        <v/>
      </c>
      <c r="AD210" s="194" t="str">
        <f t="shared" si="34"/>
        <v/>
      </c>
      <c r="AE210" s="194">
        <f>IF(AD210="",0,IF(ISERROR(VLOOKUP(AD210,AD$7:AD209,1,FALSE)),1,0))</f>
        <v>0</v>
      </c>
      <c r="AF210" s="194"/>
    </row>
    <row r="211" spans="1:32" ht="16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75">
        <f>IF(AND($X$3512&lt;&gt;" ",$X$3512&lt;&gt;0),IF(X211=$X$3512,1+COUNTIF(U$7:U210,"&gt;0"),0),0)</f>
        <v>0</v>
      </c>
      <c r="V211" s="178" t="s">
        <v>400</v>
      </c>
      <c r="W211" s="130"/>
      <c r="X211" s="131"/>
      <c r="Y211" s="131"/>
      <c r="Z211" s="206"/>
      <c r="AA211" s="194">
        <f t="shared" si="31"/>
        <v>0</v>
      </c>
      <c r="AB211" s="124" t="str">
        <f t="shared" si="32"/>
        <v/>
      </c>
      <c r="AC211" s="195" t="str">
        <f t="shared" si="33"/>
        <v/>
      </c>
      <c r="AD211" s="194" t="str">
        <f t="shared" si="34"/>
        <v/>
      </c>
      <c r="AE211" s="194">
        <f>IF(AD211="",0,IF(ISERROR(VLOOKUP(AD211,AD$7:AD210,1,FALSE)),1,0))</f>
        <v>0</v>
      </c>
      <c r="AF211" s="194"/>
    </row>
    <row r="212" spans="1:32" ht="16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75">
        <f>IF(AND($X$3512&lt;&gt;" ",$X$3512&lt;&gt;0),IF(X212=$X$3512,1+COUNTIF(U$7:U211,"&gt;0"),0),0)</f>
        <v>0</v>
      </c>
      <c r="V212" s="178" t="s">
        <v>401</v>
      </c>
      <c r="W212" s="130"/>
      <c r="X212" s="131"/>
      <c r="Y212" s="131"/>
      <c r="Z212" s="206"/>
      <c r="AA212" s="194">
        <f t="shared" si="31"/>
        <v>0</v>
      </c>
      <c r="AB212" s="124" t="str">
        <f t="shared" si="32"/>
        <v/>
      </c>
      <c r="AC212" s="195" t="str">
        <f t="shared" si="33"/>
        <v/>
      </c>
      <c r="AD212" s="194" t="str">
        <f t="shared" si="34"/>
        <v/>
      </c>
      <c r="AE212" s="194">
        <f>IF(AD212="",0,IF(ISERROR(VLOOKUP(AD212,AD$7:AD211,1,FALSE)),1,0))</f>
        <v>0</v>
      </c>
      <c r="AF212" s="194"/>
    </row>
    <row r="213" spans="1:32" ht="16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75">
        <f>IF(AND($X$3512&lt;&gt;" ",$X$3512&lt;&gt;0),IF(X213=$X$3512,1+COUNTIF(U$7:U212,"&gt;0"),0),0)</f>
        <v>0</v>
      </c>
      <c r="V213" s="178" t="s">
        <v>402</v>
      </c>
      <c r="W213" s="130"/>
      <c r="X213" s="131"/>
      <c r="Y213" s="131"/>
      <c r="Z213" s="206"/>
      <c r="AA213" s="194">
        <f t="shared" si="31"/>
        <v>0</v>
      </c>
      <c r="AB213" s="124" t="str">
        <f t="shared" si="32"/>
        <v/>
      </c>
      <c r="AC213" s="195" t="str">
        <f t="shared" si="33"/>
        <v/>
      </c>
      <c r="AD213" s="194" t="str">
        <f t="shared" si="34"/>
        <v/>
      </c>
      <c r="AE213" s="194">
        <f>IF(AD213="",0,IF(ISERROR(VLOOKUP(AD213,AD$7:AD212,1,FALSE)),1,0))</f>
        <v>0</v>
      </c>
      <c r="AF213" s="194"/>
    </row>
    <row r="214" spans="1:32" ht="16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75">
        <f>IF(AND($X$3512&lt;&gt;" ",$X$3512&lt;&gt;0),IF(X214=$X$3512,1+COUNTIF(U$7:U213,"&gt;0"),0),0)</f>
        <v>0</v>
      </c>
      <c r="V214" s="178" t="s">
        <v>403</v>
      </c>
      <c r="W214" s="130"/>
      <c r="X214" s="131"/>
      <c r="Y214" s="131"/>
      <c r="Z214" s="206"/>
      <c r="AA214" s="194">
        <f t="shared" si="31"/>
        <v>0</v>
      </c>
      <c r="AB214" s="124" t="str">
        <f t="shared" si="32"/>
        <v/>
      </c>
      <c r="AC214" s="195" t="str">
        <f t="shared" si="33"/>
        <v/>
      </c>
      <c r="AD214" s="194" t="str">
        <f t="shared" si="34"/>
        <v/>
      </c>
      <c r="AE214" s="194">
        <f>IF(AD214="",0,IF(ISERROR(VLOOKUP(AD214,AD$7:AD213,1,FALSE)),1,0))</f>
        <v>0</v>
      </c>
      <c r="AF214" s="194"/>
    </row>
    <row r="215" spans="1:32" ht="16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75">
        <f>IF(AND($X$3512&lt;&gt;" ",$X$3512&lt;&gt;0),IF(X215=$X$3512,1+COUNTIF(U$7:U214,"&gt;0"),0),0)</f>
        <v>0</v>
      </c>
      <c r="V215" s="178" t="s">
        <v>404</v>
      </c>
      <c r="W215" s="130"/>
      <c r="X215" s="131"/>
      <c r="Y215" s="131"/>
      <c r="Z215" s="206"/>
      <c r="AA215" s="194">
        <f t="shared" si="31"/>
        <v>0</v>
      </c>
      <c r="AB215" s="124" t="str">
        <f t="shared" si="32"/>
        <v/>
      </c>
      <c r="AC215" s="195" t="str">
        <f t="shared" si="33"/>
        <v/>
      </c>
      <c r="AD215" s="194" t="str">
        <f t="shared" si="34"/>
        <v/>
      </c>
      <c r="AE215" s="194">
        <f>IF(AD215="",0,IF(ISERROR(VLOOKUP(AD215,AD$7:AD214,1,FALSE)),1,0))</f>
        <v>0</v>
      </c>
      <c r="AF215" s="194"/>
    </row>
    <row r="216" spans="1:32" ht="16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75">
        <f>IF(AND($X$3512&lt;&gt;" ",$X$3512&lt;&gt;0),IF(X216=$X$3512,1+COUNTIF(U$7:U215,"&gt;0"),0),0)</f>
        <v>0</v>
      </c>
      <c r="V216" s="178" t="s">
        <v>405</v>
      </c>
      <c r="W216" s="130"/>
      <c r="X216" s="131"/>
      <c r="Y216" s="131"/>
      <c r="Z216" s="206"/>
      <c r="AA216" s="194">
        <f t="shared" si="31"/>
        <v>0</v>
      </c>
      <c r="AB216" s="124" t="str">
        <f t="shared" si="32"/>
        <v/>
      </c>
      <c r="AC216" s="195" t="str">
        <f t="shared" si="33"/>
        <v/>
      </c>
      <c r="AD216" s="194" t="str">
        <f t="shared" si="34"/>
        <v/>
      </c>
      <c r="AE216" s="194">
        <f>IF(AD216="",0,IF(ISERROR(VLOOKUP(AD216,AD$7:AD215,1,FALSE)),1,0))</f>
        <v>0</v>
      </c>
      <c r="AF216" s="194"/>
    </row>
    <row r="217" spans="1:32" ht="16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75">
        <f>IF(AND($X$3512&lt;&gt;" ",$X$3512&lt;&gt;0),IF(X217=$X$3512,1+COUNTIF(U$7:U216,"&gt;0"),0),0)</f>
        <v>0</v>
      </c>
      <c r="V217" s="178" t="s">
        <v>406</v>
      </c>
      <c r="W217" s="130"/>
      <c r="X217" s="131"/>
      <c r="Y217" s="131"/>
      <c r="Z217" s="206"/>
      <c r="AA217" s="194">
        <f t="shared" si="31"/>
        <v>0</v>
      </c>
      <c r="AB217" s="124" t="str">
        <f t="shared" si="32"/>
        <v/>
      </c>
      <c r="AC217" s="195" t="str">
        <f t="shared" si="33"/>
        <v/>
      </c>
      <c r="AD217" s="194" t="str">
        <f t="shared" si="34"/>
        <v/>
      </c>
      <c r="AE217" s="194">
        <f>IF(AD217="",0,IF(ISERROR(VLOOKUP(AD217,AD$7:AD216,1,FALSE)),1,0))</f>
        <v>0</v>
      </c>
      <c r="AF217" s="194"/>
    </row>
    <row r="218" spans="1:32" ht="16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75">
        <f>IF(AND($X$3512&lt;&gt;" ",$X$3512&lt;&gt;0),IF(X218=$X$3512,1+COUNTIF(U$7:U217,"&gt;0"),0),0)</f>
        <v>0</v>
      </c>
      <c r="V218" s="178" t="s">
        <v>407</v>
      </c>
      <c r="W218" s="130"/>
      <c r="X218" s="131"/>
      <c r="Y218" s="131"/>
      <c r="Z218" s="206"/>
      <c r="AA218" s="194">
        <f t="shared" si="31"/>
        <v>0</v>
      </c>
      <c r="AB218" s="124" t="str">
        <f t="shared" si="32"/>
        <v/>
      </c>
      <c r="AC218" s="195" t="str">
        <f t="shared" si="33"/>
        <v/>
      </c>
      <c r="AD218" s="194" t="str">
        <f t="shared" si="34"/>
        <v/>
      </c>
      <c r="AE218" s="194">
        <f>IF(AD218="",0,IF(ISERROR(VLOOKUP(AD218,AD$7:AD217,1,FALSE)),1,0))</f>
        <v>0</v>
      </c>
      <c r="AF218" s="194"/>
    </row>
    <row r="219" spans="1:32" ht="16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75">
        <f>IF(AND($X$3512&lt;&gt;" ",$X$3512&lt;&gt;0),IF(X219=$X$3512,1+COUNTIF(U$7:U218,"&gt;0"),0),0)</f>
        <v>0</v>
      </c>
      <c r="V219" s="178" t="s">
        <v>408</v>
      </c>
      <c r="W219" s="130"/>
      <c r="X219" s="131"/>
      <c r="Y219" s="131"/>
      <c r="Z219" s="206"/>
      <c r="AA219" s="194">
        <f t="shared" si="31"/>
        <v>0</v>
      </c>
      <c r="AB219" s="124" t="str">
        <f t="shared" si="32"/>
        <v/>
      </c>
      <c r="AC219" s="195" t="str">
        <f t="shared" si="33"/>
        <v/>
      </c>
      <c r="AD219" s="194" t="str">
        <f t="shared" si="34"/>
        <v/>
      </c>
      <c r="AE219" s="194">
        <f>IF(AD219="",0,IF(ISERROR(VLOOKUP(AD219,AD$7:AD218,1,FALSE)),1,0))</f>
        <v>0</v>
      </c>
      <c r="AF219" s="194"/>
    </row>
    <row r="220" spans="1:32" ht="16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75">
        <f>IF(AND($X$3512&lt;&gt;" ",$X$3512&lt;&gt;0),IF(X220=$X$3512,1+COUNTIF(U$7:U219,"&gt;0"),0),0)</f>
        <v>0</v>
      </c>
      <c r="V220" s="178" t="s">
        <v>409</v>
      </c>
      <c r="W220" s="130"/>
      <c r="X220" s="131"/>
      <c r="Y220" s="131"/>
      <c r="Z220" s="206"/>
      <c r="AA220" s="194">
        <f t="shared" si="31"/>
        <v>0</v>
      </c>
      <c r="AB220" s="124" t="str">
        <f t="shared" si="32"/>
        <v/>
      </c>
      <c r="AC220" s="195" t="str">
        <f t="shared" si="33"/>
        <v/>
      </c>
      <c r="AD220" s="194" t="str">
        <f t="shared" si="34"/>
        <v/>
      </c>
      <c r="AE220" s="194">
        <f>IF(AD220="",0,IF(ISERROR(VLOOKUP(AD220,AD$7:AD219,1,FALSE)),1,0))</f>
        <v>0</v>
      </c>
      <c r="AF220" s="194"/>
    </row>
    <row r="221" spans="1:32" ht="16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75">
        <f>IF(AND($X$3512&lt;&gt;" ",$X$3512&lt;&gt;0),IF(X221=$X$3512,1+COUNTIF(U$7:U220,"&gt;0"),0),0)</f>
        <v>0</v>
      </c>
      <c r="V221" s="178" t="s">
        <v>410</v>
      </c>
      <c r="W221" s="130"/>
      <c r="X221" s="131"/>
      <c r="Y221" s="131"/>
      <c r="Z221" s="206"/>
      <c r="AA221" s="194">
        <f t="shared" si="31"/>
        <v>0</v>
      </c>
      <c r="AB221" s="124" t="str">
        <f t="shared" si="32"/>
        <v/>
      </c>
      <c r="AC221" s="195" t="str">
        <f t="shared" si="33"/>
        <v/>
      </c>
      <c r="AD221" s="194" t="str">
        <f t="shared" si="34"/>
        <v/>
      </c>
      <c r="AE221" s="194">
        <f>IF(AD221="",0,IF(ISERROR(VLOOKUP(AD221,AD$7:AD220,1,FALSE)),1,0))</f>
        <v>0</v>
      </c>
      <c r="AF221" s="194"/>
    </row>
    <row r="222" spans="1:32" ht="16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75">
        <f>IF(AND($X$3512&lt;&gt;" ",$X$3512&lt;&gt;0),IF(X222=$X$3512,1+COUNTIF(U$7:U221,"&gt;0"),0),0)</f>
        <v>0</v>
      </c>
      <c r="V222" s="178" t="s">
        <v>411</v>
      </c>
      <c r="W222" s="130"/>
      <c r="X222" s="131"/>
      <c r="Y222" s="131"/>
      <c r="Z222" s="206"/>
      <c r="AA222" s="194">
        <f t="shared" si="31"/>
        <v>0</v>
      </c>
      <c r="AB222" s="124" t="str">
        <f t="shared" si="32"/>
        <v/>
      </c>
      <c r="AC222" s="195" t="str">
        <f t="shared" si="33"/>
        <v/>
      </c>
      <c r="AD222" s="194" t="str">
        <f t="shared" si="34"/>
        <v/>
      </c>
      <c r="AE222" s="194">
        <f>IF(AD222="",0,IF(ISERROR(VLOOKUP(AD222,AD$7:AD221,1,FALSE)),1,0))</f>
        <v>0</v>
      </c>
      <c r="AF222" s="194"/>
    </row>
    <row r="223" spans="1:32" ht="16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75">
        <f>IF(AND($X$3512&lt;&gt;" ",$X$3512&lt;&gt;0),IF(X223=$X$3512,1+COUNTIF(U$7:U222,"&gt;0"),0),0)</f>
        <v>0</v>
      </c>
      <c r="V223" s="178" t="s">
        <v>412</v>
      </c>
      <c r="W223" s="130"/>
      <c r="X223" s="131"/>
      <c r="Y223" s="131"/>
      <c r="Z223" s="206"/>
      <c r="AA223" s="194">
        <f t="shared" si="31"/>
        <v>0</v>
      </c>
      <c r="AB223" s="124" t="str">
        <f t="shared" si="32"/>
        <v/>
      </c>
      <c r="AC223" s="195" t="str">
        <f t="shared" si="33"/>
        <v/>
      </c>
      <c r="AD223" s="194" t="str">
        <f t="shared" si="34"/>
        <v/>
      </c>
      <c r="AE223" s="194">
        <f>IF(AD223="",0,IF(ISERROR(VLOOKUP(AD223,AD$7:AD222,1,FALSE)),1,0))</f>
        <v>0</v>
      </c>
      <c r="AF223" s="194"/>
    </row>
    <row r="224" spans="1:32" ht="16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75">
        <f>IF(AND($X$3512&lt;&gt;" ",$X$3512&lt;&gt;0),IF(X224=$X$3512,1+COUNTIF(U$7:U223,"&gt;0"),0),0)</f>
        <v>0</v>
      </c>
      <c r="V224" s="178" t="s">
        <v>413</v>
      </c>
      <c r="W224" s="130"/>
      <c r="X224" s="131"/>
      <c r="Y224" s="131"/>
      <c r="Z224" s="206"/>
      <c r="AA224" s="194">
        <f t="shared" si="31"/>
        <v>0</v>
      </c>
      <c r="AB224" s="124" t="str">
        <f t="shared" si="32"/>
        <v/>
      </c>
      <c r="AC224" s="195" t="str">
        <f t="shared" si="33"/>
        <v/>
      </c>
      <c r="AD224" s="194" t="str">
        <f t="shared" si="34"/>
        <v/>
      </c>
      <c r="AE224" s="194">
        <f>IF(AD224="",0,IF(ISERROR(VLOOKUP(AD224,AD$7:AD223,1,FALSE)),1,0))</f>
        <v>0</v>
      </c>
      <c r="AF224" s="194"/>
    </row>
    <row r="225" spans="1:32" ht="16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75">
        <f>IF(AND($X$3512&lt;&gt;" ",$X$3512&lt;&gt;0),IF(X225=$X$3512,1+COUNTIF(U$7:U224,"&gt;0"),0),0)</f>
        <v>0</v>
      </c>
      <c r="V225" s="178" t="s">
        <v>414</v>
      </c>
      <c r="W225" s="130"/>
      <c r="X225" s="131"/>
      <c r="Y225" s="131"/>
      <c r="Z225" s="206"/>
      <c r="AA225" s="194">
        <f t="shared" si="31"/>
        <v>0</v>
      </c>
      <c r="AB225" s="124" t="str">
        <f t="shared" si="32"/>
        <v/>
      </c>
      <c r="AC225" s="195" t="str">
        <f t="shared" si="33"/>
        <v/>
      </c>
      <c r="AD225" s="194" t="str">
        <f t="shared" si="34"/>
        <v/>
      </c>
      <c r="AE225" s="194">
        <f>IF(AD225="",0,IF(ISERROR(VLOOKUP(AD225,AD$7:AD224,1,FALSE)),1,0))</f>
        <v>0</v>
      </c>
      <c r="AF225" s="194"/>
    </row>
    <row r="226" spans="1:32" ht="16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75">
        <f>IF(AND($X$3512&lt;&gt;" ",$X$3512&lt;&gt;0),IF(X226=$X$3512,1+COUNTIF(U$7:U225,"&gt;0"),0),0)</f>
        <v>0</v>
      </c>
      <c r="V226" s="178" t="s">
        <v>415</v>
      </c>
      <c r="W226" s="130"/>
      <c r="X226" s="131"/>
      <c r="Y226" s="131"/>
      <c r="Z226" s="206"/>
      <c r="AA226" s="194">
        <f t="shared" si="31"/>
        <v>0</v>
      </c>
      <c r="AB226" s="124" t="str">
        <f t="shared" si="32"/>
        <v/>
      </c>
      <c r="AC226" s="195" t="str">
        <f t="shared" si="33"/>
        <v/>
      </c>
      <c r="AD226" s="194" t="str">
        <f t="shared" si="34"/>
        <v/>
      </c>
      <c r="AE226" s="194">
        <f>IF(AD226="",0,IF(ISERROR(VLOOKUP(AD226,AD$7:AD225,1,FALSE)),1,0))</f>
        <v>0</v>
      </c>
      <c r="AF226" s="194"/>
    </row>
    <row r="227" spans="1:32" ht="16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75">
        <f>IF(AND($X$3512&lt;&gt;" ",$X$3512&lt;&gt;0),IF(X227=$X$3512,1+COUNTIF(U$7:U226,"&gt;0"),0),0)</f>
        <v>0</v>
      </c>
      <c r="V227" s="178" t="s">
        <v>416</v>
      </c>
      <c r="W227" s="130"/>
      <c r="X227" s="131"/>
      <c r="Y227" s="131"/>
      <c r="Z227" s="206"/>
      <c r="AA227" s="194">
        <f t="shared" si="31"/>
        <v>0</v>
      </c>
      <c r="AB227" s="124" t="str">
        <f t="shared" si="32"/>
        <v/>
      </c>
      <c r="AC227" s="195" t="str">
        <f t="shared" si="33"/>
        <v/>
      </c>
      <c r="AD227" s="194" t="str">
        <f t="shared" si="34"/>
        <v/>
      </c>
      <c r="AE227" s="194">
        <f>IF(AD227="",0,IF(ISERROR(VLOOKUP(AD227,AD$7:AD226,1,FALSE)),1,0))</f>
        <v>0</v>
      </c>
      <c r="AF227" s="194"/>
    </row>
    <row r="228" spans="1:32" ht="16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75">
        <f>IF(AND($X$3512&lt;&gt;" ",$X$3512&lt;&gt;0),IF(X228=$X$3512,1+COUNTIF(U$7:U227,"&gt;0"),0),0)</f>
        <v>0</v>
      </c>
      <c r="V228" s="178" t="s">
        <v>417</v>
      </c>
      <c r="W228" s="130"/>
      <c r="X228" s="131"/>
      <c r="Y228" s="131"/>
      <c r="Z228" s="206"/>
      <c r="AA228" s="194">
        <f t="shared" si="31"/>
        <v>0</v>
      </c>
      <c r="AB228" s="124" t="str">
        <f t="shared" si="32"/>
        <v/>
      </c>
      <c r="AC228" s="195" t="str">
        <f t="shared" si="33"/>
        <v/>
      </c>
      <c r="AD228" s="194" t="str">
        <f t="shared" si="34"/>
        <v/>
      </c>
      <c r="AE228" s="194">
        <f>IF(AD228="",0,IF(ISERROR(VLOOKUP(AD228,AD$7:AD227,1,FALSE)),1,0))</f>
        <v>0</v>
      </c>
      <c r="AF228" s="194"/>
    </row>
    <row r="229" spans="1:32" ht="16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75">
        <f>IF(AND($X$3512&lt;&gt;" ",$X$3512&lt;&gt;0),IF(X229=$X$3512,1+COUNTIF(U$7:U228,"&gt;0"),0),0)</f>
        <v>0</v>
      </c>
      <c r="V229" s="178" t="s">
        <v>418</v>
      </c>
      <c r="W229" s="130"/>
      <c r="X229" s="131"/>
      <c r="Y229" s="131"/>
      <c r="Z229" s="206"/>
      <c r="AA229" s="194">
        <f t="shared" si="31"/>
        <v>0</v>
      </c>
      <c r="AB229" s="124" t="str">
        <f t="shared" si="32"/>
        <v/>
      </c>
      <c r="AC229" s="195" t="str">
        <f t="shared" si="33"/>
        <v/>
      </c>
      <c r="AD229" s="194" t="str">
        <f t="shared" si="34"/>
        <v/>
      </c>
      <c r="AE229" s="194">
        <f>IF(AD229="",0,IF(ISERROR(VLOOKUP(AD229,AD$7:AD228,1,FALSE)),1,0))</f>
        <v>0</v>
      </c>
      <c r="AF229" s="194"/>
    </row>
    <row r="230" spans="1:32" ht="16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75">
        <f>IF(AND($X$3512&lt;&gt;" ",$X$3512&lt;&gt;0),IF(X230=$X$3512,1+COUNTIF(U$7:U229,"&gt;0"),0),0)</f>
        <v>0</v>
      </c>
      <c r="V230" s="178" t="s">
        <v>419</v>
      </c>
      <c r="W230" s="130"/>
      <c r="X230" s="131"/>
      <c r="Y230" s="131"/>
      <c r="Z230" s="206"/>
      <c r="AA230" s="194">
        <f t="shared" si="31"/>
        <v>0</v>
      </c>
      <c r="AB230" s="124" t="str">
        <f t="shared" si="32"/>
        <v/>
      </c>
      <c r="AC230" s="195" t="str">
        <f t="shared" si="33"/>
        <v/>
      </c>
      <c r="AD230" s="194" t="str">
        <f t="shared" si="34"/>
        <v/>
      </c>
      <c r="AE230" s="194">
        <f>IF(AD230="",0,IF(ISERROR(VLOOKUP(AD230,AD$7:AD229,1,FALSE)),1,0))</f>
        <v>0</v>
      </c>
      <c r="AF230" s="194"/>
    </row>
    <row r="231" spans="1:32" ht="16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75">
        <f>IF(AND($X$3512&lt;&gt;" ",$X$3512&lt;&gt;0),IF(X231=$X$3512,1+COUNTIF(U$7:U230,"&gt;0"),0),0)</f>
        <v>0</v>
      </c>
      <c r="V231" s="178" t="s">
        <v>420</v>
      </c>
      <c r="W231" s="130"/>
      <c r="X231" s="131"/>
      <c r="Y231" s="131"/>
      <c r="Z231" s="206"/>
      <c r="AA231" s="194">
        <f t="shared" si="31"/>
        <v>0</v>
      </c>
      <c r="AB231" s="124" t="str">
        <f t="shared" si="32"/>
        <v/>
      </c>
      <c r="AC231" s="195" t="str">
        <f t="shared" si="33"/>
        <v/>
      </c>
      <c r="AD231" s="194" t="str">
        <f t="shared" si="34"/>
        <v/>
      </c>
      <c r="AE231" s="194">
        <f>IF(AD231="",0,IF(ISERROR(VLOOKUP(AD231,AD$7:AD230,1,FALSE)),1,0))</f>
        <v>0</v>
      </c>
      <c r="AF231" s="194"/>
    </row>
    <row r="232" spans="1:32" ht="16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75">
        <f>IF(AND($X$3512&lt;&gt;" ",$X$3512&lt;&gt;0),IF(X232=$X$3512,1+COUNTIF(U$7:U231,"&gt;0"),0),0)</f>
        <v>0</v>
      </c>
      <c r="V232" s="178" t="s">
        <v>421</v>
      </c>
      <c r="W232" s="130"/>
      <c r="X232" s="131"/>
      <c r="Y232" s="131"/>
      <c r="Z232" s="206"/>
      <c r="AA232" s="194">
        <f t="shared" si="31"/>
        <v>0</v>
      </c>
      <c r="AB232" s="124" t="str">
        <f t="shared" si="32"/>
        <v/>
      </c>
      <c r="AC232" s="195" t="str">
        <f t="shared" si="33"/>
        <v/>
      </c>
      <c r="AD232" s="194" t="str">
        <f t="shared" si="34"/>
        <v/>
      </c>
      <c r="AE232" s="194">
        <f>IF(AD232="",0,IF(ISERROR(VLOOKUP(AD232,AD$7:AD231,1,FALSE)),1,0))</f>
        <v>0</v>
      </c>
      <c r="AF232" s="194"/>
    </row>
    <row r="233" spans="1:32" ht="16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75">
        <f>IF(AND($X$3512&lt;&gt;" ",$X$3512&lt;&gt;0),IF(X233=$X$3512,1+COUNTIF(U$7:U232,"&gt;0"),0),0)</f>
        <v>0</v>
      </c>
      <c r="V233" s="178" t="s">
        <v>422</v>
      </c>
      <c r="W233" s="130"/>
      <c r="X233" s="131"/>
      <c r="Y233" s="131"/>
      <c r="Z233" s="206"/>
      <c r="AA233" s="194">
        <f t="shared" si="31"/>
        <v>0</v>
      </c>
      <c r="AB233" s="124" t="str">
        <f t="shared" si="32"/>
        <v/>
      </c>
      <c r="AC233" s="195" t="str">
        <f t="shared" si="33"/>
        <v/>
      </c>
      <c r="AD233" s="194" t="str">
        <f t="shared" si="34"/>
        <v/>
      </c>
      <c r="AE233" s="194">
        <f>IF(AD233="",0,IF(ISERROR(VLOOKUP(AD233,AD$7:AD232,1,FALSE)),1,0))</f>
        <v>0</v>
      </c>
      <c r="AF233" s="194"/>
    </row>
    <row r="234" spans="1:32" ht="16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75">
        <f>IF(AND($X$3512&lt;&gt;" ",$X$3512&lt;&gt;0),IF(X234=$X$3512,1+COUNTIF(U$7:U233,"&gt;0"),0),0)</f>
        <v>0</v>
      </c>
      <c r="V234" s="178" t="s">
        <v>423</v>
      </c>
      <c r="W234" s="130"/>
      <c r="X234" s="131"/>
      <c r="Y234" s="131"/>
      <c r="Z234" s="206"/>
      <c r="AA234" s="194">
        <f t="shared" si="31"/>
        <v>0</v>
      </c>
      <c r="AB234" s="124" t="str">
        <f t="shared" si="32"/>
        <v/>
      </c>
      <c r="AC234" s="195" t="str">
        <f t="shared" si="33"/>
        <v/>
      </c>
      <c r="AD234" s="194" t="str">
        <f t="shared" si="34"/>
        <v/>
      </c>
      <c r="AE234" s="194">
        <f>IF(AD234="",0,IF(ISERROR(VLOOKUP(AD234,AD$7:AD233,1,FALSE)),1,0))</f>
        <v>0</v>
      </c>
      <c r="AF234" s="194"/>
    </row>
    <row r="235" spans="1:32" ht="16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75">
        <f>IF(AND($X$3512&lt;&gt;" ",$X$3512&lt;&gt;0),IF(X235=$X$3512,1+COUNTIF(U$7:U234,"&gt;0"),0),0)</f>
        <v>0</v>
      </c>
      <c r="V235" s="178" t="s">
        <v>424</v>
      </c>
      <c r="W235" s="130"/>
      <c r="X235" s="131"/>
      <c r="Y235" s="131"/>
      <c r="Z235" s="206"/>
      <c r="AA235" s="194">
        <f t="shared" si="31"/>
        <v>0</v>
      </c>
      <c r="AB235" s="124" t="str">
        <f t="shared" si="32"/>
        <v/>
      </c>
      <c r="AC235" s="195" t="str">
        <f t="shared" si="33"/>
        <v/>
      </c>
      <c r="AD235" s="194" t="str">
        <f t="shared" si="34"/>
        <v/>
      </c>
      <c r="AE235" s="194">
        <f>IF(AD235="",0,IF(ISERROR(VLOOKUP(AD235,AD$7:AD234,1,FALSE)),1,0))</f>
        <v>0</v>
      </c>
      <c r="AF235" s="194"/>
    </row>
    <row r="236" spans="1:32" ht="16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75">
        <f>IF(AND($X$3512&lt;&gt;" ",$X$3512&lt;&gt;0),IF(X236=$X$3512,1+COUNTIF(U$7:U235,"&gt;0"),0),0)</f>
        <v>0</v>
      </c>
      <c r="V236" s="178" t="s">
        <v>425</v>
      </c>
      <c r="W236" s="130"/>
      <c r="X236" s="131"/>
      <c r="Y236" s="131"/>
      <c r="Z236" s="206"/>
      <c r="AA236" s="194">
        <f t="shared" si="31"/>
        <v>0</v>
      </c>
      <c r="AB236" s="124" t="str">
        <f t="shared" si="32"/>
        <v/>
      </c>
      <c r="AC236" s="195" t="str">
        <f t="shared" si="33"/>
        <v/>
      </c>
      <c r="AD236" s="194" t="str">
        <f t="shared" si="34"/>
        <v/>
      </c>
      <c r="AE236" s="194">
        <f>IF(AD236="",0,IF(ISERROR(VLOOKUP(AD236,AD$7:AD235,1,FALSE)),1,0))</f>
        <v>0</v>
      </c>
      <c r="AF236" s="194"/>
    </row>
    <row r="237" spans="1:32" ht="16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75">
        <f>IF(AND($X$3512&lt;&gt;" ",$X$3512&lt;&gt;0),IF(X237=$X$3512,1+COUNTIF(U$7:U236,"&gt;0"),0),0)</f>
        <v>0</v>
      </c>
      <c r="V237" s="178" t="s">
        <v>426</v>
      </c>
      <c r="W237" s="130"/>
      <c r="X237" s="131"/>
      <c r="Y237" s="131"/>
      <c r="Z237" s="206"/>
      <c r="AA237" s="194">
        <f t="shared" si="31"/>
        <v>0</v>
      </c>
      <c r="AB237" s="124" t="str">
        <f t="shared" si="32"/>
        <v/>
      </c>
      <c r="AC237" s="195" t="str">
        <f t="shared" si="33"/>
        <v/>
      </c>
      <c r="AD237" s="194" t="str">
        <f t="shared" si="34"/>
        <v/>
      </c>
      <c r="AE237" s="194">
        <f>IF(AD237="",0,IF(ISERROR(VLOOKUP(AD237,AD$7:AD236,1,FALSE)),1,0))</f>
        <v>0</v>
      </c>
      <c r="AF237" s="194"/>
    </row>
    <row r="238" spans="1:32" ht="16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75">
        <f>IF(AND($X$3512&lt;&gt;" ",$X$3512&lt;&gt;0),IF(X238=$X$3512,1+COUNTIF(U$7:U237,"&gt;0"),0),0)</f>
        <v>0</v>
      </c>
      <c r="V238" s="178" t="s">
        <v>427</v>
      </c>
      <c r="W238" s="130"/>
      <c r="X238" s="131"/>
      <c r="Y238" s="131"/>
      <c r="Z238" s="206"/>
      <c r="AA238" s="194">
        <f t="shared" si="31"/>
        <v>0</v>
      </c>
      <c r="AB238" s="124" t="str">
        <f t="shared" si="32"/>
        <v/>
      </c>
      <c r="AC238" s="195" t="str">
        <f t="shared" si="33"/>
        <v/>
      </c>
      <c r="AD238" s="194" t="str">
        <f t="shared" si="34"/>
        <v/>
      </c>
      <c r="AE238" s="194">
        <f>IF(AD238="",0,IF(ISERROR(VLOOKUP(AD238,AD$7:AD237,1,FALSE)),1,0))</f>
        <v>0</v>
      </c>
      <c r="AF238" s="194"/>
    </row>
    <row r="239" spans="1:32" ht="16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75">
        <f>IF(AND($X$3512&lt;&gt;" ",$X$3512&lt;&gt;0),IF(X239=$X$3512,1+COUNTIF(U$7:U238,"&gt;0"),0),0)</f>
        <v>0</v>
      </c>
      <c r="V239" s="178" t="s">
        <v>428</v>
      </c>
      <c r="W239" s="130"/>
      <c r="X239" s="131"/>
      <c r="Y239" s="131"/>
      <c r="Z239" s="206"/>
      <c r="AA239" s="194">
        <f t="shared" si="31"/>
        <v>0</v>
      </c>
      <c r="AB239" s="124" t="str">
        <f t="shared" si="32"/>
        <v/>
      </c>
      <c r="AC239" s="195" t="str">
        <f t="shared" si="33"/>
        <v/>
      </c>
      <c r="AD239" s="194" t="str">
        <f t="shared" si="34"/>
        <v/>
      </c>
      <c r="AE239" s="194">
        <f>IF(AD239="",0,IF(ISERROR(VLOOKUP(AD239,AD$7:AD238,1,FALSE)),1,0))</f>
        <v>0</v>
      </c>
      <c r="AF239" s="194"/>
    </row>
    <row r="240" spans="1:32" ht="16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75">
        <f>IF(AND($X$3512&lt;&gt;" ",$X$3512&lt;&gt;0),IF(X240=$X$3512,1+COUNTIF(U$7:U239,"&gt;0"),0),0)</f>
        <v>0</v>
      </c>
      <c r="V240" s="178" t="s">
        <v>429</v>
      </c>
      <c r="W240" s="130"/>
      <c r="X240" s="131"/>
      <c r="Y240" s="131"/>
      <c r="Z240" s="206"/>
      <c r="AA240" s="194">
        <f t="shared" si="31"/>
        <v>0</v>
      </c>
      <c r="AB240" s="124" t="str">
        <f t="shared" si="32"/>
        <v/>
      </c>
      <c r="AC240" s="195" t="str">
        <f t="shared" si="33"/>
        <v/>
      </c>
      <c r="AD240" s="194" t="str">
        <f t="shared" si="34"/>
        <v/>
      </c>
      <c r="AE240" s="194">
        <f>IF(AD240="",0,IF(ISERROR(VLOOKUP(AD240,AD$7:AD239,1,FALSE)),1,0))</f>
        <v>0</v>
      </c>
      <c r="AF240" s="194"/>
    </row>
    <row r="241" spans="1:32" ht="16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75">
        <f>IF(AND($X$3512&lt;&gt;" ",$X$3512&lt;&gt;0),IF(X241=$X$3512,1+COUNTIF(U$7:U240,"&gt;0"),0),0)</f>
        <v>0</v>
      </c>
      <c r="V241" s="178" t="s">
        <v>430</v>
      </c>
      <c r="W241" s="130"/>
      <c r="X241" s="131"/>
      <c r="Y241" s="131"/>
      <c r="Z241" s="206"/>
      <c r="AA241" s="194">
        <f t="shared" si="31"/>
        <v>0</v>
      </c>
      <c r="AB241" s="124" t="str">
        <f t="shared" si="32"/>
        <v/>
      </c>
      <c r="AC241" s="195" t="str">
        <f t="shared" si="33"/>
        <v/>
      </c>
      <c r="AD241" s="194" t="str">
        <f t="shared" si="34"/>
        <v/>
      </c>
      <c r="AE241" s="194">
        <f>IF(AD241="",0,IF(ISERROR(VLOOKUP(AD241,AD$7:AD240,1,FALSE)),1,0))</f>
        <v>0</v>
      </c>
      <c r="AF241" s="194"/>
    </row>
    <row r="242" spans="1:32" ht="16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75">
        <f>IF(AND($X$3512&lt;&gt;" ",$X$3512&lt;&gt;0),IF(X242=$X$3512,1+COUNTIF(U$7:U241,"&gt;0"),0),0)</f>
        <v>0</v>
      </c>
      <c r="V242" s="178" t="s">
        <v>431</v>
      </c>
      <c r="W242" s="130"/>
      <c r="X242" s="131"/>
      <c r="Y242" s="131"/>
      <c r="Z242" s="206"/>
      <c r="AA242" s="194">
        <f t="shared" si="31"/>
        <v>0</v>
      </c>
      <c r="AB242" s="124" t="str">
        <f t="shared" si="32"/>
        <v/>
      </c>
      <c r="AC242" s="195" t="str">
        <f t="shared" si="33"/>
        <v/>
      </c>
      <c r="AD242" s="194" t="str">
        <f t="shared" si="34"/>
        <v/>
      </c>
      <c r="AE242" s="194">
        <f>IF(AD242="",0,IF(ISERROR(VLOOKUP(AD242,AD$7:AD241,1,FALSE)),1,0))</f>
        <v>0</v>
      </c>
      <c r="AF242" s="194"/>
    </row>
    <row r="243" spans="1:32" ht="16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75">
        <f>IF(AND($X$3512&lt;&gt;" ",$X$3512&lt;&gt;0),IF(X243=$X$3512,1+COUNTIF(U$7:U242,"&gt;0"),0),0)</f>
        <v>0</v>
      </c>
      <c r="V243" s="178" t="s">
        <v>432</v>
      </c>
      <c r="W243" s="130"/>
      <c r="X243" s="131"/>
      <c r="Y243" s="131"/>
      <c r="Z243" s="206"/>
      <c r="AA243" s="194">
        <f t="shared" si="31"/>
        <v>0</v>
      </c>
      <c r="AB243" s="124" t="str">
        <f t="shared" si="32"/>
        <v/>
      </c>
      <c r="AC243" s="195" t="str">
        <f t="shared" si="33"/>
        <v/>
      </c>
      <c r="AD243" s="194" t="str">
        <f t="shared" si="34"/>
        <v/>
      </c>
      <c r="AE243" s="194">
        <f>IF(AD243="",0,IF(ISERROR(VLOOKUP(AD243,AD$7:AD242,1,FALSE)),1,0))</f>
        <v>0</v>
      </c>
      <c r="AF243" s="194"/>
    </row>
    <row r="244" spans="1:32" ht="16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75">
        <f>IF(AND($X$3512&lt;&gt;" ",$X$3512&lt;&gt;0),IF(X244=$X$3512,1+COUNTIF(U$7:U243,"&gt;0"),0),0)</f>
        <v>0</v>
      </c>
      <c r="V244" s="178" t="s">
        <v>433</v>
      </c>
      <c r="W244" s="130"/>
      <c r="X244" s="131"/>
      <c r="Y244" s="131"/>
      <c r="Z244" s="206"/>
      <c r="AA244" s="194">
        <f t="shared" si="31"/>
        <v>0</v>
      </c>
      <c r="AB244" s="124" t="str">
        <f t="shared" si="32"/>
        <v/>
      </c>
      <c r="AC244" s="195" t="str">
        <f t="shared" si="33"/>
        <v/>
      </c>
      <c r="AD244" s="194" t="str">
        <f t="shared" si="34"/>
        <v/>
      </c>
      <c r="AE244" s="194">
        <f>IF(AD244="",0,IF(ISERROR(VLOOKUP(AD244,AD$7:AD243,1,FALSE)),1,0))</f>
        <v>0</v>
      </c>
      <c r="AF244" s="194"/>
    </row>
    <row r="245" spans="1:32" ht="16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75">
        <f>IF(AND($X$3512&lt;&gt;" ",$X$3512&lt;&gt;0),IF(X245=$X$3512,1+COUNTIF(U$7:U244,"&gt;0"),0),0)</f>
        <v>0</v>
      </c>
      <c r="V245" s="178" t="s">
        <v>434</v>
      </c>
      <c r="W245" s="130"/>
      <c r="X245" s="131"/>
      <c r="Y245" s="131"/>
      <c r="Z245" s="206"/>
      <c r="AA245" s="194">
        <f t="shared" si="31"/>
        <v>0</v>
      </c>
      <c r="AB245" s="124" t="str">
        <f t="shared" si="32"/>
        <v/>
      </c>
      <c r="AC245" s="195" t="str">
        <f t="shared" si="33"/>
        <v/>
      </c>
      <c r="AD245" s="194" t="str">
        <f t="shared" si="34"/>
        <v/>
      </c>
      <c r="AE245" s="194">
        <f>IF(AD245="",0,IF(ISERROR(VLOOKUP(AD245,AD$7:AD244,1,FALSE)),1,0))</f>
        <v>0</v>
      </c>
      <c r="AF245" s="194"/>
    </row>
    <row r="246" spans="1:32" ht="16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75">
        <f>IF(AND($X$3512&lt;&gt;" ",$X$3512&lt;&gt;0),IF(X246=$X$3512,1+COUNTIF(U$7:U245,"&gt;0"),0),0)</f>
        <v>0</v>
      </c>
      <c r="V246" s="178" t="s">
        <v>435</v>
      </c>
      <c r="W246" s="130"/>
      <c r="X246" s="131"/>
      <c r="Y246" s="131"/>
      <c r="Z246" s="206"/>
      <c r="AA246" s="194">
        <f t="shared" si="31"/>
        <v>0</v>
      </c>
      <c r="AB246" s="124" t="str">
        <f t="shared" si="32"/>
        <v/>
      </c>
      <c r="AC246" s="195" t="str">
        <f t="shared" si="33"/>
        <v/>
      </c>
      <c r="AD246" s="194" t="str">
        <f t="shared" si="34"/>
        <v/>
      </c>
      <c r="AE246" s="194">
        <f>IF(AD246="",0,IF(ISERROR(VLOOKUP(AD246,AD$7:AD245,1,FALSE)),1,0))</f>
        <v>0</v>
      </c>
      <c r="AF246" s="194"/>
    </row>
    <row r="247" spans="1:32" ht="16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75">
        <f>IF(AND($X$3512&lt;&gt;" ",$X$3512&lt;&gt;0),IF(X247=$X$3512,1+COUNTIF(U$7:U246,"&gt;0"),0),0)</f>
        <v>0</v>
      </c>
      <c r="V247" s="178" t="s">
        <v>436</v>
      </c>
      <c r="W247" s="130"/>
      <c r="X247" s="131"/>
      <c r="Y247" s="131"/>
      <c r="Z247" s="206"/>
      <c r="AA247" s="194">
        <f t="shared" si="31"/>
        <v>0</v>
      </c>
      <c r="AB247" s="124" t="str">
        <f t="shared" si="32"/>
        <v/>
      </c>
      <c r="AC247" s="195" t="str">
        <f t="shared" si="33"/>
        <v/>
      </c>
      <c r="AD247" s="194" t="str">
        <f t="shared" si="34"/>
        <v/>
      </c>
      <c r="AE247" s="194">
        <f>IF(AD247="",0,IF(ISERROR(VLOOKUP(AD247,AD$7:AD246,1,FALSE)),1,0))</f>
        <v>0</v>
      </c>
      <c r="AF247" s="194"/>
    </row>
    <row r="248" spans="1:32" ht="16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75">
        <f>IF(AND($X$3512&lt;&gt;" ",$X$3512&lt;&gt;0),IF(X248=$X$3512,1+COUNTIF(U$7:U247,"&gt;0"),0),0)</f>
        <v>0</v>
      </c>
      <c r="V248" s="178" t="s">
        <v>437</v>
      </c>
      <c r="W248" s="130"/>
      <c r="X248" s="131"/>
      <c r="Y248" s="131"/>
      <c r="Z248" s="206"/>
      <c r="AA248" s="194">
        <f t="shared" si="31"/>
        <v>0</v>
      </c>
      <c r="AB248" s="124" t="str">
        <f t="shared" si="32"/>
        <v/>
      </c>
      <c r="AC248" s="195" t="str">
        <f t="shared" si="33"/>
        <v/>
      </c>
      <c r="AD248" s="194" t="str">
        <f t="shared" si="34"/>
        <v/>
      </c>
      <c r="AE248" s="194">
        <f>IF(AD248="",0,IF(ISERROR(VLOOKUP(AD248,AD$7:AD247,1,FALSE)),1,0))</f>
        <v>0</v>
      </c>
      <c r="AF248" s="194"/>
    </row>
    <row r="249" spans="1:32" ht="16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75">
        <f>IF(AND($X$3512&lt;&gt;" ",$X$3512&lt;&gt;0),IF(X249=$X$3512,1+COUNTIF(U$7:U248,"&gt;0"),0),0)</f>
        <v>0</v>
      </c>
      <c r="V249" s="178" t="s">
        <v>438</v>
      </c>
      <c r="W249" s="130"/>
      <c r="X249" s="131"/>
      <c r="Y249" s="131"/>
      <c r="Z249" s="206"/>
      <c r="AA249" s="194">
        <f t="shared" si="31"/>
        <v>0</v>
      </c>
      <c r="AB249" s="124" t="str">
        <f t="shared" si="32"/>
        <v/>
      </c>
      <c r="AC249" s="195" t="str">
        <f t="shared" si="33"/>
        <v/>
      </c>
      <c r="AD249" s="194" t="str">
        <f t="shared" si="34"/>
        <v/>
      </c>
      <c r="AE249" s="194">
        <f>IF(AD249="",0,IF(ISERROR(VLOOKUP(AD249,AD$7:AD248,1,FALSE)),1,0))</f>
        <v>0</v>
      </c>
      <c r="AF249" s="194"/>
    </row>
    <row r="250" spans="1:32" ht="16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75">
        <f>IF(AND($X$3512&lt;&gt;" ",$X$3512&lt;&gt;0),IF(X250=$X$3512,1+COUNTIF(U$7:U249,"&gt;0"),0),0)</f>
        <v>0</v>
      </c>
      <c r="V250" s="178" t="s">
        <v>439</v>
      </c>
      <c r="W250" s="130"/>
      <c r="X250" s="131"/>
      <c r="Y250" s="131"/>
      <c r="Z250" s="206"/>
      <c r="AA250" s="194">
        <f t="shared" si="31"/>
        <v>0</v>
      </c>
      <c r="AB250" s="124" t="str">
        <f t="shared" si="32"/>
        <v/>
      </c>
      <c r="AC250" s="195" t="str">
        <f t="shared" si="33"/>
        <v/>
      </c>
      <c r="AD250" s="194" t="str">
        <f t="shared" si="34"/>
        <v/>
      </c>
      <c r="AE250" s="194">
        <f>IF(AD250="",0,IF(ISERROR(VLOOKUP(AD250,AD$7:AD249,1,FALSE)),1,0))</f>
        <v>0</v>
      </c>
      <c r="AF250" s="194"/>
    </row>
    <row r="251" spans="1:32" ht="16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75">
        <f>IF(AND($X$3512&lt;&gt;" ",$X$3512&lt;&gt;0),IF(X251=$X$3512,1+COUNTIF(U$7:U250,"&gt;0"),0),0)</f>
        <v>0</v>
      </c>
      <c r="V251" s="178" t="s">
        <v>440</v>
      </c>
      <c r="W251" s="130"/>
      <c r="X251" s="131"/>
      <c r="Y251" s="131"/>
      <c r="Z251" s="206"/>
      <c r="AA251" s="194">
        <f t="shared" si="31"/>
        <v>0</v>
      </c>
      <c r="AB251" s="124" t="str">
        <f t="shared" si="32"/>
        <v/>
      </c>
      <c r="AC251" s="195" t="str">
        <f t="shared" si="33"/>
        <v/>
      </c>
      <c r="AD251" s="194" t="str">
        <f t="shared" si="34"/>
        <v/>
      </c>
      <c r="AE251" s="194">
        <f>IF(AD251="",0,IF(ISERROR(VLOOKUP(AD251,AD$7:AD250,1,FALSE)),1,0))</f>
        <v>0</v>
      </c>
      <c r="AF251" s="194"/>
    </row>
    <row r="252" spans="1:32" ht="16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75">
        <f>IF(AND($X$3512&lt;&gt;" ",$X$3512&lt;&gt;0),IF(X252=$X$3512,1+COUNTIF(U$7:U251,"&gt;0"),0),0)</f>
        <v>0</v>
      </c>
      <c r="V252" s="178" t="s">
        <v>441</v>
      </c>
      <c r="W252" s="130"/>
      <c r="X252" s="131"/>
      <c r="Y252" s="131"/>
      <c r="Z252" s="206"/>
      <c r="AA252" s="194">
        <f t="shared" si="31"/>
        <v>0</v>
      </c>
      <c r="AB252" s="124" t="str">
        <f t="shared" si="32"/>
        <v/>
      </c>
      <c r="AC252" s="195" t="str">
        <f t="shared" si="33"/>
        <v/>
      </c>
      <c r="AD252" s="194" t="str">
        <f t="shared" si="34"/>
        <v/>
      </c>
      <c r="AE252" s="194">
        <f>IF(AD252="",0,IF(ISERROR(VLOOKUP(AD252,AD$7:AD251,1,FALSE)),1,0))</f>
        <v>0</v>
      </c>
      <c r="AF252" s="194"/>
    </row>
    <row r="253" spans="1:32" ht="16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75">
        <f>IF(AND($X$3512&lt;&gt;" ",$X$3512&lt;&gt;0),IF(X253=$X$3512,1+COUNTIF(U$7:U252,"&gt;0"),0),0)</f>
        <v>0</v>
      </c>
      <c r="V253" s="178" t="s">
        <v>442</v>
      </c>
      <c r="W253" s="130"/>
      <c r="X253" s="131"/>
      <c r="Y253" s="131"/>
      <c r="Z253" s="206"/>
      <c r="AA253" s="194">
        <f t="shared" si="31"/>
        <v>0</v>
      </c>
      <c r="AB253" s="124" t="str">
        <f t="shared" si="32"/>
        <v/>
      </c>
      <c r="AC253" s="195" t="str">
        <f t="shared" si="33"/>
        <v/>
      </c>
      <c r="AD253" s="194" t="str">
        <f t="shared" si="34"/>
        <v/>
      </c>
      <c r="AE253" s="194">
        <f>IF(AD253="",0,IF(ISERROR(VLOOKUP(AD253,AD$7:AD252,1,FALSE)),1,0))</f>
        <v>0</v>
      </c>
      <c r="AF253" s="194"/>
    </row>
    <row r="254" spans="1:32" ht="16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75">
        <f>IF(AND($X$3512&lt;&gt;" ",$X$3512&lt;&gt;0),IF(X254=$X$3512,1+COUNTIF(U$7:U253,"&gt;0"),0),0)</f>
        <v>0</v>
      </c>
      <c r="V254" s="178" t="s">
        <v>443</v>
      </c>
      <c r="W254" s="130"/>
      <c r="X254" s="131"/>
      <c r="Y254" s="131"/>
      <c r="Z254" s="206"/>
      <c r="AA254" s="194">
        <f t="shared" si="31"/>
        <v>0</v>
      </c>
      <c r="AB254" s="124" t="str">
        <f t="shared" si="32"/>
        <v/>
      </c>
      <c r="AC254" s="195" t="str">
        <f t="shared" si="33"/>
        <v/>
      </c>
      <c r="AD254" s="194" t="str">
        <f t="shared" si="34"/>
        <v/>
      </c>
      <c r="AE254" s="194">
        <f>IF(AD254="",0,IF(ISERROR(VLOOKUP(AD254,AD$7:AD253,1,FALSE)),1,0))</f>
        <v>0</v>
      </c>
      <c r="AF254" s="194"/>
    </row>
    <row r="255" spans="1:32" ht="16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75">
        <f>IF(AND($X$3512&lt;&gt;" ",$X$3512&lt;&gt;0),IF(X255=$X$3512,1+COUNTIF(U$7:U254,"&gt;0"),0),0)</f>
        <v>0</v>
      </c>
      <c r="V255" s="178" t="s">
        <v>444</v>
      </c>
      <c r="W255" s="130"/>
      <c r="X255" s="131"/>
      <c r="Y255" s="131"/>
      <c r="Z255" s="206"/>
      <c r="AA255" s="194">
        <f t="shared" si="31"/>
        <v>0</v>
      </c>
      <c r="AB255" s="124" t="str">
        <f t="shared" si="32"/>
        <v/>
      </c>
      <c r="AC255" s="195" t="str">
        <f t="shared" si="33"/>
        <v/>
      </c>
      <c r="AD255" s="194" t="str">
        <f t="shared" si="34"/>
        <v/>
      </c>
      <c r="AE255" s="194">
        <f>IF(AD255="",0,IF(ISERROR(VLOOKUP(AD255,AD$7:AD254,1,FALSE)),1,0))</f>
        <v>0</v>
      </c>
      <c r="AF255" s="194"/>
    </row>
    <row r="256" spans="1:32" ht="16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75">
        <f>IF(AND($X$3512&lt;&gt;" ",$X$3512&lt;&gt;0),IF(X256=$X$3512,1+COUNTIF(U$7:U255,"&gt;0"),0),0)</f>
        <v>0</v>
      </c>
      <c r="V256" s="178" t="s">
        <v>445</v>
      </c>
      <c r="W256" s="130"/>
      <c r="X256" s="131"/>
      <c r="Y256" s="131"/>
      <c r="Z256" s="206"/>
      <c r="AA256" s="194">
        <f t="shared" si="31"/>
        <v>0</v>
      </c>
      <c r="AB256" s="124" t="str">
        <f t="shared" si="32"/>
        <v/>
      </c>
      <c r="AC256" s="195" t="str">
        <f t="shared" si="33"/>
        <v/>
      </c>
      <c r="AD256" s="194" t="str">
        <f t="shared" si="34"/>
        <v/>
      </c>
      <c r="AE256" s="194">
        <f>IF(AD256="",0,IF(ISERROR(VLOOKUP(AD256,AD$7:AD255,1,FALSE)),1,0))</f>
        <v>0</v>
      </c>
      <c r="AF256" s="194"/>
    </row>
    <row r="257" spans="1:32" ht="16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75">
        <f>IF(AND($X$3512&lt;&gt;" ",$X$3512&lt;&gt;0),IF(X257=$X$3512,1+COUNTIF(U$7:U256,"&gt;0"),0),0)</f>
        <v>0</v>
      </c>
      <c r="V257" s="178" t="s">
        <v>446</v>
      </c>
      <c r="W257" s="130"/>
      <c r="X257" s="131"/>
      <c r="Y257" s="131"/>
      <c r="Z257" s="206"/>
      <c r="AA257" s="194">
        <f t="shared" si="31"/>
        <v>0</v>
      </c>
      <c r="AB257" s="124" t="str">
        <f t="shared" si="32"/>
        <v/>
      </c>
      <c r="AC257" s="195" t="str">
        <f t="shared" si="33"/>
        <v/>
      </c>
      <c r="AD257" s="194" t="str">
        <f t="shared" si="34"/>
        <v/>
      </c>
      <c r="AE257" s="194">
        <f>IF(AD257="",0,IF(ISERROR(VLOOKUP(AD257,AD$7:AD256,1,FALSE)),1,0))</f>
        <v>0</v>
      </c>
      <c r="AF257" s="194"/>
    </row>
    <row r="258" spans="1:32" ht="16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75">
        <f>IF(AND($X$3512&lt;&gt;" ",$X$3512&lt;&gt;0),IF(X258=$X$3512,1+COUNTIF(U$7:U257,"&gt;0"),0),0)</f>
        <v>0</v>
      </c>
      <c r="V258" s="178" t="s">
        <v>447</v>
      </c>
      <c r="W258" s="130"/>
      <c r="X258" s="131"/>
      <c r="Y258" s="131"/>
      <c r="Z258" s="206"/>
      <c r="AA258" s="194">
        <f t="shared" si="31"/>
        <v>0</v>
      </c>
      <c r="AB258" s="124" t="str">
        <f t="shared" si="32"/>
        <v/>
      </c>
      <c r="AC258" s="195" t="str">
        <f t="shared" si="33"/>
        <v/>
      </c>
      <c r="AD258" s="194" t="str">
        <f t="shared" si="34"/>
        <v/>
      </c>
      <c r="AE258" s="194">
        <f>IF(AD258="",0,IF(ISERROR(VLOOKUP(AD258,AD$7:AD257,1,FALSE)),1,0))</f>
        <v>0</v>
      </c>
      <c r="AF258" s="194"/>
    </row>
    <row r="259" spans="1:32" ht="16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75">
        <f>IF(AND($X$3512&lt;&gt;" ",$X$3512&lt;&gt;0),IF(X259=$X$3512,1+COUNTIF(U$7:U258,"&gt;0"),0),0)</f>
        <v>0</v>
      </c>
      <c r="V259" s="178" t="s">
        <v>448</v>
      </c>
      <c r="W259" s="130"/>
      <c r="X259" s="131"/>
      <c r="Y259" s="131"/>
      <c r="Z259" s="206"/>
      <c r="AA259" s="194">
        <f t="shared" si="31"/>
        <v>0</v>
      </c>
      <c r="AB259" s="124" t="str">
        <f t="shared" si="32"/>
        <v/>
      </c>
      <c r="AC259" s="195" t="str">
        <f t="shared" si="33"/>
        <v/>
      </c>
      <c r="AD259" s="194" t="str">
        <f t="shared" si="34"/>
        <v/>
      </c>
      <c r="AE259" s="194">
        <f>IF(AD259="",0,IF(ISERROR(VLOOKUP(AD259,AD$7:AD258,1,FALSE)),1,0))</f>
        <v>0</v>
      </c>
      <c r="AF259" s="194"/>
    </row>
    <row r="260" spans="1:32" ht="16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75">
        <f>IF(AND($X$3512&lt;&gt;" ",$X$3512&lt;&gt;0),IF(X260=$X$3512,1+COUNTIF(U$7:U259,"&gt;0"),0),0)</f>
        <v>0</v>
      </c>
      <c r="V260" s="178" t="s">
        <v>449</v>
      </c>
      <c r="W260" s="130"/>
      <c r="X260" s="131"/>
      <c r="Y260" s="131"/>
      <c r="Z260" s="206"/>
      <c r="AA260" s="194">
        <f t="shared" si="31"/>
        <v>0</v>
      </c>
      <c r="AB260" s="124" t="str">
        <f t="shared" si="32"/>
        <v/>
      </c>
      <c r="AC260" s="195" t="str">
        <f t="shared" si="33"/>
        <v/>
      </c>
      <c r="AD260" s="194" t="str">
        <f t="shared" si="34"/>
        <v/>
      </c>
      <c r="AE260" s="194">
        <f>IF(AD260="",0,IF(ISERROR(VLOOKUP(AD260,AD$7:AD259,1,FALSE)),1,0))</f>
        <v>0</v>
      </c>
      <c r="AF260" s="194"/>
    </row>
    <row r="261" spans="1:32" ht="16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75">
        <f>IF(AND($X$3512&lt;&gt;" ",$X$3512&lt;&gt;0),IF(X261=$X$3512,1+COUNTIF(U$7:U260,"&gt;0"),0),0)</f>
        <v>0</v>
      </c>
      <c r="V261" s="178" t="s">
        <v>450</v>
      </c>
      <c r="W261" s="130"/>
      <c r="X261" s="131"/>
      <c r="Y261" s="131"/>
      <c r="Z261" s="206"/>
      <c r="AA261" s="194">
        <f t="shared" si="31"/>
        <v>0</v>
      </c>
      <c r="AB261" s="124" t="str">
        <f t="shared" si="32"/>
        <v/>
      </c>
      <c r="AC261" s="195" t="str">
        <f t="shared" si="33"/>
        <v/>
      </c>
      <c r="AD261" s="194" t="str">
        <f t="shared" si="34"/>
        <v/>
      </c>
      <c r="AE261" s="194">
        <f>IF(AD261="",0,IF(ISERROR(VLOOKUP(AD261,AD$7:AD260,1,FALSE)),1,0))</f>
        <v>0</v>
      </c>
      <c r="AF261" s="194"/>
    </row>
    <row r="262" spans="1:32" ht="16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75">
        <f>IF(AND($X$3512&lt;&gt;" ",$X$3512&lt;&gt;0),IF(X262=$X$3512,1+COUNTIF(U$7:U261,"&gt;0"),0),0)</f>
        <v>0</v>
      </c>
      <c r="V262" s="178" t="s">
        <v>451</v>
      </c>
      <c r="W262" s="130"/>
      <c r="X262" s="131"/>
      <c r="Y262" s="131"/>
      <c r="Z262" s="206"/>
      <c r="AA262" s="194">
        <f t="shared" si="31"/>
        <v>0</v>
      </c>
      <c r="AB262" s="124" t="str">
        <f t="shared" si="32"/>
        <v/>
      </c>
      <c r="AC262" s="195" t="str">
        <f t="shared" si="33"/>
        <v/>
      </c>
      <c r="AD262" s="194" t="str">
        <f t="shared" si="34"/>
        <v/>
      </c>
      <c r="AE262" s="194">
        <f>IF(AD262="",0,IF(ISERROR(VLOOKUP(AD262,AD$7:AD261,1,FALSE)),1,0))</f>
        <v>0</v>
      </c>
      <c r="AF262" s="194"/>
    </row>
    <row r="263" spans="1:32" ht="16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75">
        <f>IF(AND($X$3512&lt;&gt;" ",$X$3512&lt;&gt;0),IF(X263=$X$3512,1+COUNTIF(U$7:U262,"&gt;0"),0),0)</f>
        <v>0</v>
      </c>
      <c r="V263" s="178" t="s">
        <v>452</v>
      </c>
      <c r="W263" s="130"/>
      <c r="X263" s="131"/>
      <c r="Y263" s="131"/>
      <c r="Z263" s="206"/>
      <c r="AA263" s="194">
        <f t="shared" si="31"/>
        <v>0</v>
      </c>
      <c r="AB263" s="124" t="str">
        <f t="shared" si="32"/>
        <v/>
      </c>
      <c r="AC263" s="195" t="str">
        <f t="shared" si="33"/>
        <v/>
      </c>
      <c r="AD263" s="194" t="str">
        <f t="shared" si="34"/>
        <v/>
      </c>
      <c r="AE263" s="194">
        <f>IF(AD263="",0,IF(ISERROR(VLOOKUP(AD263,AD$7:AD262,1,FALSE)),1,0))</f>
        <v>0</v>
      </c>
      <c r="AF263" s="194"/>
    </row>
    <row r="264" spans="1:32" ht="16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75">
        <f>IF(AND($X$3512&lt;&gt;" ",$X$3512&lt;&gt;0),IF(X264=$X$3512,1+COUNTIF(U$7:U263,"&gt;0"),0),0)</f>
        <v>0</v>
      </c>
      <c r="V264" s="178" t="s">
        <v>453</v>
      </c>
      <c r="W264" s="130"/>
      <c r="X264" s="131"/>
      <c r="Y264" s="131"/>
      <c r="Z264" s="206"/>
      <c r="AA264" s="194">
        <f t="shared" ref="AA264:AA327" si="35">IF(ISBLANK(X264),0,VLOOKUP(X264,$B$8:$E$57,1,FALSE))</f>
        <v>0</v>
      </c>
      <c r="AB264" s="124" t="str">
        <f t="shared" ref="AB264:AB327" si="36">IF(W264&gt;0,CONCATENATE(MONTH(W264)&amp;X264),"")</f>
        <v/>
      </c>
      <c r="AC264" s="195" t="str">
        <f t="shared" ref="AC264:AC327" si="37">IF(OR(AND(Z264&lt;&gt;0,ISBLANK(X264)),ISERROR(AA264)),"ERR","")</f>
        <v/>
      </c>
      <c r="AD264" s="194" t="str">
        <f t="shared" si="34"/>
        <v/>
      </c>
      <c r="AE264" s="194">
        <f>IF(AD264="",0,IF(ISERROR(VLOOKUP(AD264,AD$7:AD263,1,FALSE)),1,0))</f>
        <v>0</v>
      </c>
      <c r="AF264" s="194"/>
    </row>
    <row r="265" spans="1:32" ht="16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75">
        <f>IF(AND($X$3512&lt;&gt;" ",$X$3512&lt;&gt;0),IF(X265=$X$3512,1+COUNTIF(U$7:U264,"&gt;0"),0),0)</f>
        <v>0</v>
      </c>
      <c r="V265" s="178" t="s">
        <v>454</v>
      </c>
      <c r="W265" s="130"/>
      <c r="X265" s="131"/>
      <c r="Y265" s="131"/>
      <c r="Z265" s="206"/>
      <c r="AA265" s="194">
        <f t="shared" si="35"/>
        <v>0</v>
      </c>
      <c r="AB265" s="124" t="str">
        <f t="shared" si="36"/>
        <v/>
      </c>
      <c r="AC265" s="195" t="str">
        <f t="shared" si="37"/>
        <v/>
      </c>
      <c r="AD265" s="194" t="str">
        <f t="shared" si="34"/>
        <v/>
      </c>
      <c r="AE265" s="194">
        <f>IF(AD265="",0,IF(ISERROR(VLOOKUP(AD265,AD$7:AD264,1,FALSE)),1,0))</f>
        <v>0</v>
      </c>
      <c r="AF265" s="194"/>
    </row>
    <row r="266" spans="1:32" ht="16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75">
        <f>IF(AND($X$3512&lt;&gt;" ",$X$3512&lt;&gt;0),IF(X266=$X$3512,1+COUNTIF(U$7:U265,"&gt;0"),0),0)</f>
        <v>0</v>
      </c>
      <c r="V266" s="178" t="s">
        <v>455</v>
      </c>
      <c r="W266" s="130"/>
      <c r="X266" s="131"/>
      <c r="Y266" s="131"/>
      <c r="Z266" s="206"/>
      <c r="AA266" s="194">
        <f t="shared" si="35"/>
        <v>0</v>
      </c>
      <c r="AB266" s="124" t="str">
        <f t="shared" si="36"/>
        <v/>
      </c>
      <c r="AC266" s="195" t="str">
        <f t="shared" si="37"/>
        <v/>
      </c>
      <c r="AD266" s="194" t="str">
        <f t="shared" ref="AD266:AD329" si="38">IF(W266&gt;0,CONCATENATE(MONTH(W266),"-",YEAR(W266)),"")</f>
        <v/>
      </c>
      <c r="AE266" s="194">
        <f>IF(AD266="",0,IF(ISERROR(VLOOKUP(AD266,AD$7:AD265,1,FALSE)),1,0))</f>
        <v>0</v>
      </c>
      <c r="AF266" s="194"/>
    </row>
    <row r="267" spans="1:32" ht="16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75">
        <f>IF(AND($X$3512&lt;&gt;" ",$X$3512&lt;&gt;0),IF(X267=$X$3512,1+COUNTIF(U$7:U266,"&gt;0"),0),0)</f>
        <v>0</v>
      </c>
      <c r="V267" s="178" t="s">
        <v>456</v>
      </c>
      <c r="W267" s="130"/>
      <c r="X267" s="131"/>
      <c r="Y267" s="131"/>
      <c r="Z267" s="206"/>
      <c r="AA267" s="194">
        <f t="shared" si="35"/>
        <v>0</v>
      </c>
      <c r="AB267" s="124" t="str">
        <f t="shared" si="36"/>
        <v/>
      </c>
      <c r="AC267" s="195" t="str">
        <f t="shared" si="37"/>
        <v/>
      </c>
      <c r="AD267" s="194" t="str">
        <f t="shared" si="38"/>
        <v/>
      </c>
      <c r="AE267" s="194">
        <f>IF(AD267="",0,IF(ISERROR(VLOOKUP(AD267,AD$7:AD266,1,FALSE)),1,0))</f>
        <v>0</v>
      </c>
      <c r="AF267" s="194"/>
    </row>
    <row r="268" spans="1:32" ht="16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75">
        <f>IF(AND($X$3512&lt;&gt;" ",$X$3512&lt;&gt;0),IF(X268=$X$3512,1+COUNTIF(U$7:U267,"&gt;0"),0),0)</f>
        <v>0</v>
      </c>
      <c r="V268" s="178" t="s">
        <v>457</v>
      </c>
      <c r="W268" s="130"/>
      <c r="X268" s="131"/>
      <c r="Y268" s="131"/>
      <c r="Z268" s="206"/>
      <c r="AA268" s="194">
        <f t="shared" si="35"/>
        <v>0</v>
      </c>
      <c r="AB268" s="124" t="str">
        <f t="shared" si="36"/>
        <v/>
      </c>
      <c r="AC268" s="195" t="str">
        <f t="shared" si="37"/>
        <v/>
      </c>
      <c r="AD268" s="194" t="str">
        <f t="shared" si="38"/>
        <v/>
      </c>
      <c r="AE268" s="194">
        <f>IF(AD268="",0,IF(ISERROR(VLOOKUP(AD268,AD$7:AD267,1,FALSE)),1,0))</f>
        <v>0</v>
      </c>
      <c r="AF268" s="194"/>
    </row>
    <row r="269" spans="1:32" ht="16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75">
        <f>IF(AND($X$3512&lt;&gt;" ",$X$3512&lt;&gt;0),IF(X269=$X$3512,1+COUNTIF(U$7:U268,"&gt;0"),0),0)</f>
        <v>0</v>
      </c>
      <c r="V269" s="178" t="s">
        <v>458</v>
      </c>
      <c r="W269" s="130"/>
      <c r="X269" s="131"/>
      <c r="Y269" s="131"/>
      <c r="Z269" s="206"/>
      <c r="AA269" s="194">
        <f t="shared" si="35"/>
        <v>0</v>
      </c>
      <c r="AB269" s="124" t="str">
        <f t="shared" si="36"/>
        <v/>
      </c>
      <c r="AC269" s="195" t="str">
        <f t="shared" si="37"/>
        <v/>
      </c>
      <c r="AD269" s="194" t="str">
        <f t="shared" si="38"/>
        <v/>
      </c>
      <c r="AE269" s="194">
        <f>IF(AD269="",0,IF(ISERROR(VLOOKUP(AD269,AD$7:AD268,1,FALSE)),1,0))</f>
        <v>0</v>
      </c>
      <c r="AF269" s="194"/>
    </row>
    <row r="270" spans="1:32" ht="16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75">
        <f>IF(AND($X$3512&lt;&gt;" ",$X$3512&lt;&gt;0),IF(X270=$X$3512,1+COUNTIF(U$7:U269,"&gt;0"),0),0)</f>
        <v>0</v>
      </c>
      <c r="V270" s="178" t="s">
        <v>459</v>
      </c>
      <c r="W270" s="130"/>
      <c r="X270" s="131"/>
      <c r="Y270" s="131"/>
      <c r="Z270" s="206"/>
      <c r="AA270" s="194">
        <f t="shared" si="35"/>
        <v>0</v>
      </c>
      <c r="AB270" s="124" t="str">
        <f t="shared" si="36"/>
        <v/>
      </c>
      <c r="AC270" s="195" t="str">
        <f t="shared" si="37"/>
        <v/>
      </c>
      <c r="AD270" s="194" t="str">
        <f t="shared" si="38"/>
        <v/>
      </c>
      <c r="AE270" s="194">
        <f>IF(AD270="",0,IF(ISERROR(VLOOKUP(AD270,AD$7:AD269,1,FALSE)),1,0))</f>
        <v>0</v>
      </c>
      <c r="AF270" s="194"/>
    </row>
    <row r="271" spans="1:32" ht="16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75">
        <f>IF(AND($X$3512&lt;&gt;" ",$X$3512&lt;&gt;0),IF(X271=$X$3512,1+COUNTIF(U$7:U270,"&gt;0"),0),0)</f>
        <v>0</v>
      </c>
      <c r="V271" s="178" t="s">
        <v>460</v>
      </c>
      <c r="W271" s="130"/>
      <c r="X271" s="131"/>
      <c r="Y271" s="131"/>
      <c r="Z271" s="206"/>
      <c r="AA271" s="194">
        <f t="shared" si="35"/>
        <v>0</v>
      </c>
      <c r="AB271" s="124" t="str">
        <f t="shared" si="36"/>
        <v/>
      </c>
      <c r="AC271" s="195" t="str">
        <f t="shared" si="37"/>
        <v/>
      </c>
      <c r="AD271" s="194" t="str">
        <f t="shared" si="38"/>
        <v/>
      </c>
      <c r="AE271" s="194">
        <f>IF(AD271="",0,IF(ISERROR(VLOOKUP(AD271,AD$7:AD270,1,FALSE)),1,0))</f>
        <v>0</v>
      </c>
      <c r="AF271" s="194"/>
    </row>
    <row r="272" spans="1:32" ht="16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75">
        <f>IF(AND($X$3512&lt;&gt;" ",$X$3512&lt;&gt;0),IF(X272=$X$3512,1+COUNTIF(U$7:U271,"&gt;0"),0),0)</f>
        <v>0</v>
      </c>
      <c r="V272" s="178" t="s">
        <v>461</v>
      </c>
      <c r="W272" s="130"/>
      <c r="X272" s="131"/>
      <c r="Y272" s="131"/>
      <c r="Z272" s="206"/>
      <c r="AA272" s="194">
        <f t="shared" si="35"/>
        <v>0</v>
      </c>
      <c r="AB272" s="124" t="str">
        <f t="shared" si="36"/>
        <v/>
      </c>
      <c r="AC272" s="195" t="str">
        <f t="shared" si="37"/>
        <v/>
      </c>
      <c r="AD272" s="194" t="str">
        <f t="shared" si="38"/>
        <v/>
      </c>
      <c r="AE272" s="194">
        <f>IF(AD272="",0,IF(ISERROR(VLOOKUP(AD272,AD$7:AD271,1,FALSE)),1,0))</f>
        <v>0</v>
      </c>
      <c r="AF272" s="194"/>
    </row>
    <row r="273" spans="1:32" ht="16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75">
        <f>IF(AND($X$3512&lt;&gt;" ",$X$3512&lt;&gt;0),IF(X273=$X$3512,1+COUNTIF(U$7:U272,"&gt;0"),0),0)</f>
        <v>0</v>
      </c>
      <c r="V273" s="178" t="s">
        <v>462</v>
      </c>
      <c r="W273" s="130"/>
      <c r="X273" s="131"/>
      <c r="Y273" s="131"/>
      <c r="Z273" s="206"/>
      <c r="AA273" s="194">
        <f t="shared" si="35"/>
        <v>0</v>
      </c>
      <c r="AB273" s="124" t="str">
        <f t="shared" si="36"/>
        <v/>
      </c>
      <c r="AC273" s="195" t="str">
        <f t="shared" si="37"/>
        <v/>
      </c>
      <c r="AD273" s="194" t="str">
        <f t="shared" si="38"/>
        <v/>
      </c>
      <c r="AE273" s="194">
        <f>IF(AD273="",0,IF(ISERROR(VLOOKUP(AD273,AD$7:AD272,1,FALSE)),1,0))</f>
        <v>0</v>
      </c>
      <c r="AF273" s="194"/>
    </row>
    <row r="274" spans="1:32" ht="16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75">
        <f>IF(AND($X$3512&lt;&gt;" ",$X$3512&lt;&gt;0),IF(X274=$X$3512,1+COUNTIF(U$7:U273,"&gt;0"),0),0)</f>
        <v>0</v>
      </c>
      <c r="V274" s="178" t="s">
        <v>463</v>
      </c>
      <c r="W274" s="130"/>
      <c r="X274" s="131"/>
      <c r="Y274" s="131"/>
      <c r="Z274" s="206"/>
      <c r="AA274" s="194">
        <f t="shared" si="35"/>
        <v>0</v>
      </c>
      <c r="AB274" s="124" t="str">
        <f t="shared" si="36"/>
        <v/>
      </c>
      <c r="AC274" s="195" t="str">
        <f t="shared" si="37"/>
        <v/>
      </c>
      <c r="AD274" s="194" t="str">
        <f t="shared" si="38"/>
        <v/>
      </c>
      <c r="AE274" s="194">
        <f>IF(AD274="",0,IF(ISERROR(VLOOKUP(AD274,AD$7:AD273,1,FALSE)),1,0))</f>
        <v>0</v>
      </c>
      <c r="AF274" s="194"/>
    </row>
    <row r="275" spans="1:32" ht="16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75">
        <f>IF(AND($X$3512&lt;&gt;" ",$X$3512&lt;&gt;0),IF(X275=$X$3512,1+COUNTIF(U$7:U274,"&gt;0"),0),0)</f>
        <v>0</v>
      </c>
      <c r="V275" s="178" t="s">
        <v>464</v>
      </c>
      <c r="W275" s="130"/>
      <c r="X275" s="131"/>
      <c r="Y275" s="131"/>
      <c r="Z275" s="206"/>
      <c r="AA275" s="194">
        <f t="shared" si="35"/>
        <v>0</v>
      </c>
      <c r="AB275" s="124" t="str">
        <f t="shared" si="36"/>
        <v/>
      </c>
      <c r="AC275" s="195" t="str">
        <f t="shared" si="37"/>
        <v/>
      </c>
      <c r="AD275" s="194" t="str">
        <f t="shared" si="38"/>
        <v/>
      </c>
      <c r="AE275" s="194">
        <f>IF(AD275="",0,IF(ISERROR(VLOOKUP(AD275,AD$7:AD274,1,FALSE)),1,0))</f>
        <v>0</v>
      </c>
      <c r="AF275" s="194"/>
    </row>
    <row r="276" spans="1:32" ht="16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75">
        <f>IF(AND($X$3512&lt;&gt;" ",$X$3512&lt;&gt;0),IF(X276=$X$3512,1+COUNTIF(U$7:U275,"&gt;0"),0),0)</f>
        <v>0</v>
      </c>
      <c r="V276" s="178" t="s">
        <v>465</v>
      </c>
      <c r="W276" s="130"/>
      <c r="X276" s="131"/>
      <c r="Y276" s="131"/>
      <c r="Z276" s="206"/>
      <c r="AA276" s="194">
        <f t="shared" si="35"/>
        <v>0</v>
      </c>
      <c r="AB276" s="124" t="str">
        <f t="shared" si="36"/>
        <v/>
      </c>
      <c r="AC276" s="195" t="str">
        <f t="shared" si="37"/>
        <v/>
      </c>
      <c r="AD276" s="194" t="str">
        <f t="shared" si="38"/>
        <v/>
      </c>
      <c r="AE276" s="194">
        <f>IF(AD276="",0,IF(ISERROR(VLOOKUP(AD276,AD$7:AD275,1,FALSE)),1,0))</f>
        <v>0</v>
      </c>
      <c r="AF276" s="194"/>
    </row>
    <row r="277" spans="1:32" ht="16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75">
        <f>IF(AND($X$3512&lt;&gt;" ",$X$3512&lt;&gt;0),IF(X277=$X$3512,1+COUNTIF(U$7:U276,"&gt;0"),0),0)</f>
        <v>0</v>
      </c>
      <c r="V277" s="178" t="s">
        <v>466</v>
      </c>
      <c r="W277" s="130"/>
      <c r="X277" s="131"/>
      <c r="Y277" s="131"/>
      <c r="Z277" s="206"/>
      <c r="AA277" s="194">
        <f t="shared" si="35"/>
        <v>0</v>
      </c>
      <c r="AB277" s="124" t="str">
        <f t="shared" si="36"/>
        <v/>
      </c>
      <c r="AC277" s="195" t="str">
        <f t="shared" si="37"/>
        <v/>
      </c>
      <c r="AD277" s="194" t="str">
        <f t="shared" si="38"/>
        <v/>
      </c>
      <c r="AE277" s="194">
        <f>IF(AD277="",0,IF(ISERROR(VLOOKUP(AD277,AD$7:AD276,1,FALSE)),1,0))</f>
        <v>0</v>
      </c>
      <c r="AF277" s="194"/>
    </row>
    <row r="278" spans="1:32" ht="16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75">
        <f>IF(AND($X$3512&lt;&gt;" ",$X$3512&lt;&gt;0),IF(X278=$X$3512,1+COUNTIF(U$7:U277,"&gt;0"),0),0)</f>
        <v>0</v>
      </c>
      <c r="V278" s="178" t="s">
        <v>467</v>
      </c>
      <c r="W278" s="130"/>
      <c r="X278" s="131"/>
      <c r="Y278" s="131"/>
      <c r="Z278" s="206"/>
      <c r="AA278" s="194">
        <f t="shared" si="35"/>
        <v>0</v>
      </c>
      <c r="AB278" s="124" t="str">
        <f t="shared" si="36"/>
        <v/>
      </c>
      <c r="AC278" s="195" t="str">
        <f t="shared" si="37"/>
        <v/>
      </c>
      <c r="AD278" s="194" t="str">
        <f t="shared" si="38"/>
        <v/>
      </c>
      <c r="AE278" s="194">
        <f>IF(AD278="",0,IF(ISERROR(VLOOKUP(AD278,AD$7:AD277,1,FALSE)),1,0))</f>
        <v>0</v>
      </c>
      <c r="AF278" s="194"/>
    </row>
    <row r="279" spans="1:32" ht="16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75">
        <f>IF(AND($X$3512&lt;&gt;" ",$X$3512&lt;&gt;0),IF(X279=$X$3512,1+COUNTIF(U$7:U278,"&gt;0"),0),0)</f>
        <v>0</v>
      </c>
      <c r="V279" s="178" t="s">
        <v>468</v>
      </c>
      <c r="W279" s="130"/>
      <c r="X279" s="131"/>
      <c r="Y279" s="131"/>
      <c r="Z279" s="206"/>
      <c r="AA279" s="194">
        <f t="shared" si="35"/>
        <v>0</v>
      </c>
      <c r="AB279" s="124" t="str">
        <f t="shared" si="36"/>
        <v/>
      </c>
      <c r="AC279" s="195" t="str">
        <f t="shared" si="37"/>
        <v/>
      </c>
      <c r="AD279" s="194" t="str">
        <f t="shared" si="38"/>
        <v/>
      </c>
      <c r="AE279" s="194">
        <f>IF(AD279="",0,IF(ISERROR(VLOOKUP(AD279,AD$7:AD278,1,FALSE)),1,0))</f>
        <v>0</v>
      </c>
      <c r="AF279" s="194"/>
    </row>
    <row r="280" spans="1:32" ht="16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75">
        <f>IF(AND($X$3512&lt;&gt;" ",$X$3512&lt;&gt;0),IF(X280=$X$3512,1+COUNTIF(U$7:U279,"&gt;0"),0),0)</f>
        <v>0</v>
      </c>
      <c r="V280" s="178" t="s">
        <v>469</v>
      </c>
      <c r="W280" s="130"/>
      <c r="X280" s="131"/>
      <c r="Y280" s="131"/>
      <c r="Z280" s="206"/>
      <c r="AA280" s="194">
        <f t="shared" si="35"/>
        <v>0</v>
      </c>
      <c r="AB280" s="124" t="str">
        <f t="shared" si="36"/>
        <v/>
      </c>
      <c r="AC280" s="195" t="str">
        <f t="shared" si="37"/>
        <v/>
      </c>
      <c r="AD280" s="194" t="str">
        <f t="shared" si="38"/>
        <v/>
      </c>
      <c r="AE280" s="194">
        <f>IF(AD280="",0,IF(ISERROR(VLOOKUP(AD280,AD$7:AD279,1,FALSE)),1,0))</f>
        <v>0</v>
      </c>
      <c r="AF280" s="194"/>
    </row>
    <row r="281" spans="1:32" ht="16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75">
        <f>IF(AND($X$3512&lt;&gt;" ",$X$3512&lt;&gt;0),IF(X281=$X$3512,1+COUNTIF(U$7:U280,"&gt;0"),0),0)</f>
        <v>0</v>
      </c>
      <c r="V281" s="178" t="s">
        <v>470</v>
      </c>
      <c r="W281" s="130"/>
      <c r="X281" s="131"/>
      <c r="Y281" s="131"/>
      <c r="Z281" s="206"/>
      <c r="AA281" s="194">
        <f t="shared" si="35"/>
        <v>0</v>
      </c>
      <c r="AB281" s="124" t="str">
        <f t="shared" si="36"/>
        <v/>
      </c>
      <c r="AC281" s="195" t="str">
        <f t="shared" si="37"/>
        <v/>
      </c>
      <c r="AD281" s="194" t="str">
        <f t="shared" si="38"/>
        <v/>
      </c>
      <c r="AE281" s="194">
        <f>IF(AD281="",0,IF(ISERROR(VLOOKUP(AD281,AD$7:AD280,1,FALSE)),1,0))</f>
        <v>0</v>
      </c>
      <c r="AF281" s="194"/>
    </row>
    <row r="282" spans="1:32" ht="16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75">
        <f>IF(AND($X$3512&lt;&gt;" ",$X$3512&lt;&gt;0),IF(X282=$X$3512,1+COUNTIF(U$7:U281,"&gt;0"),0),0)</f>
        <v>0</v>
      </c>
      <c r="V282" s="178" t="s">
        <v>471</v>
      </c>
      <c r="W282" s="130"/>
      <c r="X282" s="131"/>
      <c r="Y282" s="131"/>
      <c r="Z282" s="206"/>
      <c r="AA282" s="194">
        <f t="shared" si="35"/>
        <v>0</v>
      </c>
      <c r="AB282" s="124" t="str">
        <f t="shared" si="36"/>
        <v/>
      </c>
      <c r="AC282" s="195" t="str">
        <f t="shared" si="37"/>
        <v/>
      </c>
      <c r="AD282" s="194" t="str">
        <f t="shared" si="38"/>
        <v/>
      </c>
      <c r="AE282" s="194">
        <f>IF(AD282="",0,IF(ISERROR(VLOOKUP(AD282,AD$7:AD281,1,FALSE)),1,0))</f>
        <v>0</v>
      </c>
      <c r="AF282" s="194"/>
    </row>
    <row r="283" spans="1:32" ht="16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75">
        <f>IF(AND($X$3512&lt;&gt;" ",$X$3512&lt;&gt;0),IF(X283=$X$3512,1+COUNTIF(U$7:U282,"&gt;0"),0),0)</f>
        <v>0</v>
      </c>
      <c r="V283" s="178" t="s">
        <v>472</v>
      </c>
      <c r="W283" s="130"/>
      <c r="X283" s="131"/>
      <c r="Y283" s="131"/>
      <c r="Z283" s="206"/>
      <c r="AA283" s="194">
        <f t="shared" si="35"/>
        <v>0</v>
      </c>
      <c r="AB283" s="124" t="str">
        <f t="shared" si="36"/>
        <v/>
      </c>
      <c r="AC283" s="195" t="str">
        <f t="shared" si="37"/>
        <v/>
      </c>
      <c r="AD283" s="194" t="str">
        <f t="shared" si="38"/>
        <v/>
      </c>
      <c r="AE283" s="194">
        <f>IF(AD283="",0,IF(ISERROR(VLOOKUP(AD283,AD$7:AD282,1,FALSE)),1,0))</f>
        <v>0</v>
      </c>
      <c r="AF283" s="194"/>
    </row>
    <row r="284" spans="1:32" ht="16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75">
        <f>IF(AND($X$3512&lt;&gt;" ",$X$3512&lt;&gt;0),IF(X284=$X$3512,1+COUNTIF(U$7:U283,"&gt;0"),0),0)</f>
        <v>0</v>
      </c>
      <c r="V284" s="178" t="s">
        <v>473</v>
      </c>
      <c r="W284" s="130"/>
      <c r="X284" s="131"/>
      <c r="Y284" s="131"/>
      <c r="Z284" s="206"/>
      <c r="AA284" s="194">
        <f t="shared" si="35"/>
        <v>0</v>
      </c>
      <c r="AB284" s="124" t="str">
        <f t="shared" si="36"/>
        <v/>
      </c>
      <c r="AC284" s="195" t="str">
        <f t="shared" si="37"/>
        <v/>
      </c>
      <c r="AD284" s="194" t="str">
        <f t="shared" si="38"/>
        <v/>
      </c>
      <c r="AE284" s="194">
        <f>IF(AD284="",0,IF(ISERROR(VLOOKUP(AD284,AD$7:AD283,1,FALSE)),1,0))</f>
        <v>0</v>
      </c>
      <c r="AF284" s="194"/>
    </row>
    <row r="285" spans="1:32" ht="16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75">
        <f>IF(AND($X$3512&lt;&gt;" ",$X$3512&lt;&gt;0),IF(X285=$X$3512,1+COUNTIF(U$7:U284,"&gt;0"),0),0)</f>
        <v>0</v>
      </c>
      <c r="V285" s="178" t="s">
        <v>474</v>
      </c>
      <c r="W285" s="130"/>
      <c r="X285" s="131"/>
      <c r="Y285" s="131"/>
      <c r="Z285" s="206"/>
      <c r="AA285" s="194">
        <f t="shared" si="35"/>
        <v>0</v>
      </c>
      <c r="AB285" s="124" t="str">
        <f t="shared" si="36"/>
        <v/>
      </c>
      <c r="AC285" s="195" t="str">
        <f t="shared" si="37"/>
        <v/>
      </c>
      <c r="AD285" s="194" t="str">
        <f t="shared" si="38"/>
        <v/>
      </c>
      <c r="AE285" s="194">
        <f>IF(AD285="",0,IF(ISERROR(VLOOKUP(AD285,AD$7:AD284,1,FALSE)),1,0))</f>
        <v>0</v>
      </c>
      <c r="AF285" s="194"/>
    </row>
    <row r="286" spans="1:32" ht="16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75">
        <f>IF(AND($X$3512&lt;&gt;" ",$X$3512&lt;&gt;0),IF(X286=$X$3512,1+COUNTIF(U$7:U285,"&gt;0"),0),0)</f>
        <v>0</v>
      </c>
      <c r="V286" s="178" t="s">
        <v>475</v>
      </c>
      <c r="W286" s="130"/>
      <c r="X286" s="131"/>
      <c r="Y286" s="131"/>
      <c r="Z286" s="206"/>
      <c r="AA286" s="194">
        <f t="shared" si="35"/>
        <v>0</v>
      </c>
      <c r="AB286" s="124" t="str">
        <f t="shared" si="36"/>
        <v/>
      </c>
      <c r="AC286" s="195" t="str">
        <f t="shared" si="37"/>
        <v/>
      </c>
      <c r="AD286" s="194" t="str">
        <f t="shared" si="38"/>
        <v/>
      </c>
      <c r="AE286" s="194">
        <f>IF(AD286="",0,IF(ISERROR(VLOOKUP(AD286,AD$7:AD285,1,FALSE)),1,0))</f>
        <v>0</v>
      </c>
      <c r="AF286" s="194"/>
    </row>
    <row r="287" spans="1:32" ht="16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75">
        <f>IF(AND($X$3512&lt;&gt;" ",$X$3512&lt;&gt;0),IF(X287=$X$3512,1+COUNTIF(U$7:U286,"&gt;0"),0),0)</f>
        <v>0</v>
      </c>
      <c r="V287" s="178" t="s">
        <v>476</v>
      </c>
      <c r="W287" s="130"/>
      <c r="X287" s="131"/>
      <c r="Y287" s="131"/>
      <c r="Z287" s="206"/>
      <c r="AA287" s="194">
        <f t="shared" si="35"/>
        <v>0</v>
      </c>
      <c r="AB287" s="124" t="str">
        <f t="shared" si="36"/>
        <v/>
      </c>
      <c r="AC287" s="195" t="str">
        <f t="shared" si="37"/>
        <v/>
      </c>
      <c r="AD287" s="194" t="str">
        <f t="shared" si="38"/>
        <v/>
      </c>
      <c r="AE287" s="194">
        <f>IF(AD287="",0,IF(ISERROR(VLOOKUP(AD287,AD$7:AD286,1,FALSE)),1,0))</f>
        <v>0</v>
      </c>
      <c r="AF287" s="194"/>
    </row>
    <row r="288" spans="1:32" ht="16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75">
        <f>IF(AND($X$3512&lt;&gt;" ",$X$3512&lt;&gt;0),IF(X288=$X$3512,1+COUNTIF(U$7:U287,"&gt;0"),0),0)</f>
        <v>0</v>
      </c>
      <c r="V288" s="178" t="s">
        <v>477</v>
      </c>
      <c r="W288" s="130"/>
      <c r="X288" s="131"/>
      <c r="Y288" s="131"/>
      <c r="Z288" s="206"/>
      <c r="AA288" s="194">
        <f t="shared" si="35"/>
        <v>0</v>
      </c>
      <c r="AB288" s="124" t="str">
        <f t="shared" si="36"/>
        <v/>
      </c>
      <c r="AC288" s="195" t="str">
        <f t="shared" si="37"/>
        <v/>
      </c>
      <c r="AD288" s="194" t="str">
        <f t="shared" si="38"/>
        <v/>
      </c>
      <c r="AE288" s="194">
        <f>IF(AD288="",0,IF(ISERROR(VLOOKUP(AD288,AD$7:AD287,1,FALSE)),1,0))</f>
        <v>0</v>
      </c>
      <c r="AF288" s="194"/>
    </row>
    <row r="289" spans="1:32" ht="16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75">
        <f>IF(AND($X$3512&lt;&gt;" ",$X$3512&lt;&gt;0),IF(X289=$X$3512,1+COUNTIF(U$7:U288,"&gt;0"),0),0)</f>
        <v>0</v>
      </c>
      <c r="V289" s="178" t="s">
        <v>478</v>
      </c>
      <c r="W289" s="130"/>
      <c r="X289" s="131"/>
      <c r="Y289" s="131"/>
      <c r="Z289" s="206"/>
      <c r="AA289" s="194">
        <f t="shared" si="35"/>
        <v>0</v>
      </c>
      <c r="AB289" s="124" t="str">
        <f t="shared" si="36"/>
        <v/>
      </c>
      <c r="AC289" s="195" t="str">
        <f t="shared" si="37"/>
        <v/>
      </c>
      <c r="AD289" s="194" t="str">
        <f t="shared" si="38"/>
        <v/>
      </c>
      <c r="AE289" s="194">
        <f>IF(AD289="",0,IF(ISERROR(VLOOKUP(AD289,AD$7:AD288,1,FALSE)),1,0))</f>
        <v>0</v>
      </c>
      <c r="AF289" s="194"/>
    </row>
    <row r="290" spans="1:32" ht="16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75">
        <f>IF(AND($X$3512&lt;&gt;" ",$X$3512&lt;&gt;0),IF(X290=$X$3512,1+COUNTIF(U$7:U289,"&gt;0"),0),0)</f>
        <v>0</v>
      </c>
      <c r="V290" s="178" t="s">
        <v>479</v>
      </c>
      <c r="W290" s="130"/>
      <c r="X290" s="131"/>
      <c r="Y290" s="131"/>
      <c r="Z290" s="206"/>
      <c r="AA290" s="194">
        <f t="shared" si="35"/>
        <v>0</v>
      </c>
      <c r="AB290" s="124" t="str">
        <f t="shared" si="36"/>
        <v/>
      </c>
      <c r="AC290" s="195" t="str">
        <f t="shared" si="37"/>
        <v/>
      </c>
      <c r="AD290" s="194" t="str">
        <f t="shared" si="38"/>
        <v/>
      </c>
      <c r="AE290" s="194">
        <f>IF(AD290="",0,IF(ISERROR(VLOOKUP(AD290,AD$7:AD289,1,FALSE)),1,0))</f>
        <v>0</v>
      </c>
      <c r="AF290" s="194"/>
    </row>
    <row r="291" spans="1:32" ht="16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75">
        <f>IF(AND($X$3512&lt;&gt;" ",$X$3512&lt;&gt;0),IF(X291=$X$3512,1+COUNTIF(U$7:U290,"&gt;0"),0),0)</f>
        <v>0</v>
      </c>
      <c r="V291" s="178" t="s">
        <v>480</v>
      </c>
      <c r="W291" s="130"/>
      <c r="X291" s="131"/>
      <c r="Y291" s="131"/>
      <c r="Z291" s="206"/>
      <c r="AA291" s="194">
        <f t="shared" si="35"/>
        <v>0</v>
      </c>
      <c r="AB291" s="124" t="str">
        <f t="shared" si="36"/>
        <v/>
      </c>
      <c r="AC291" s="195" t="str">
        <f t="shared" si="37"/>
        <v/>
      </c>
      <c r="AD291" s="194" t="str">
        <f t="shared" si="38"/>
        <v/>
      </c>
      <c r="AE291" s="194">
        <f>IF(AD291="",0,IF(ISERROR(VLOOKUP(AD291,AD$7:AD290,1,FALSE)),1,0))</f>
        <v>0</v>
      </c>
      <c r="AF291" s="194"/>
    </row>
    <row r="292" spans="1:32" ht="16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75">
        <f>IF(AND($X$3512&lt;&gt;" ",$X$3512&lt;&gt;0),IF(X292=$X$3512,1+COUNTIF(U$7:U291,"&gt;0"),0),0)</f>
        <v>0</v>
      </c>
      <c r="V292" s="178" t="s">
        <v>481</v>
      </c>
      <c r="W292" s="130"/>
      <c r="X292" s="131"/>
      <c r="Y292" s="131"/>
      <c r="Z292" s="206"/>
      <c r="AA292" s="194">
        <f t="shared" si="35"/>
        <v>0</v>
      </c>
      <c r="AB292" s="124" t="str">
        <f t="shared" si="36"/>
        <v/>
      </c>
      <c r="AC292" s="195" t="str">
        <f t="shared" si="37"/>
        <v/>
      </c>
      <c r="AD292" s="194" t="str">
        <f t="shared" si="38"/>
        <v/>
      </c>
      <c r="AE292" s="194">
        <f>IF(AD292="",0,IF(ISERROR(VLOOKUP(AD292,AD$7:AD291,1,FALSE)),1,0))</f>
        <v>0</v>
      </c>
      <c r="AF292" s="194"/>
    </row>
    <row r="293" spans="1:32" ht="16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75">
        <f>IF(AND($X$3512&lt;&gt;" ",$X$3512&lt;&gt;0),IF(X293=$X$3512,1+COUNTIF(U$7:U292,"&gt;0"),0),0)</f>
        <v>0</v>
      </c>
      <c r="V293" s="178" t="s">
        <v>482</v>
      </c>
      <c r="W293" s="130"/>
      <c r="X293" s="131"/>
      <c r="Y293" s="131"/>
      <c r="Z293" s="206"/>
      <c r="AA293" s="194">
        <f t="shared" si="35"/>
        <v>0</v>
      </c>
      <c r="AB293" s="124" t="str">
        <f t="shared" si="36"/>
        <v/>
      </c>
      <c r="AC293" s="195" t="str">
        <f t="shared" si="37"/>
        <v/>
      </c>
      <c r="AD293" s="194" t="str">
        <f t="shared" si="38"/>
        <v/>
      </c>
      <c r="AE293" s="194">
        <f>IF(AD293="",0,IF(ISERROR(VLOOKUP(AD293,AD$7:AD292,1,FALSE)),1,0))</f>
        <v>0</v>
      </c>
      <c r="AF293" s="194"/>
    </row>
    <row r="294" spans="1:32" ht="16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75">
        <f>IF(AND($X$3512&lt;&gt;" ",$X$3512&lt;&gt;0),IF(X294=$X$3512,1+COUNTIF(U$7:U293,"&gt;0"),0),0)</f>
        <v>0</v>
      </c>
      <c r="V294" s="178" t="s">
        <v>483</v>
      </c>
      <c r="W294" s="130"/>
      <c r="X294" s="131"/>
      <c r="Y294" s="131"/>
      <c r="Z294" s="206"/>
      <c r="AA294" s="194">
        <f t="shared" si="35"/>
        <v>0</v>
      </c>
      <c r="AB294" s="124" t="str">
        <f t="shared" si="36"/>
        <v/>
      </c>
      <c r="AC294" s="195" t="str">
        <f t="shared" si="37"/>
        <v/>
      </c>
      <c r="AD294" s="194" t="str">
        <f t="shared" si="38"/>
        <v/>
      </c>
      <c r="AE294" s="194">
        <f>IF(AD294="",0,IF(ISERROR(VLOOKUP(AD294,AD$7:AD293,1,FALSE)),1,0))</f>
        <v>0</v>
      </c>
      <c r="AF294" s="194"/>
    </row>
    <row r="295" spans="1:32" ht="16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75">
        <f>IF(AND($X$3512&lt;&gt;" ",$X$3512&lt;&gt;0),IF(X295=$X$3512,1+COUNTIF(U$7:U294,"&gt;0"),0),0)</f>
        <v>0</v>
      </c>
      <c r="V295" s="178" t="s">
        <v>484</v>
      </c>
      <c r="W295" s="130"/>
      <c r="X295" s="131"/>
      <c r="Y295" s="131"/>
      <c r="Z295" s="206"/>
      <c r="AA295" s="194">
        <f t="shared" si="35"/>
        <v>0</v>
      </c>
      <c r="AB295" s="124" t="str">
        <f t="shared" si="36"/>
        <v/>
      </c>
      <c r="AC295" s="195" t="str">
        <f t="shared" si="37"/>
        <v/>
      </c>
      <c r="AD295" s="194" t="str">
        <f t="shared" si="38"/>
        <v/>
      </c>
      <c r="AE295" s="194">
        <f>IF(AD295="",0,IF(ISERROR(VLOOKUP(AD295,AD$7:AD294,1,FALSE)),1,0))</f>
        <v>0</v>
      </c>
      <c r="AF295" s="194"/>
    </row>
    <row r="296" spans="1:32" ht="16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75">
        <f>IF(AND($X$3512&lt;&gt;" ",$X$3512&lt;&gt;0),IF(X296=$X$3512,1+COUNTIF(U$7:U295,"&gt;0"),0),0)</f>
        <v>0</v>
      </c>
      <c r="V296" s="178" t="s">
        <v>485</v>
      </c>
      <c r="W296" s="130"/>
      <c r="X296" s="131"/>
      <c r="Y296" s="131"/>
      <c r="Z296" s="206"/>
      <c r="AA296" s="194">
        <f t="shared" si="35"/>
        <v>0</v>
      </c>
      <c r="AB296" s="124" t="str">
        <f t="shared" si="36"/>
        <v/>
      </c>
      <c r="AC296" s="195" t="str">
        <f t="shared" si="37"/>
        <v/>
      </c>
      <c r="AD296" s="194" t="str">
        <f t="shared" si="38"/>
        <v/>
      </c>
      <c r="AE296" s="194">
        <f>IF(AD296="",0,IF(ISERROR(VLOOKUP(AD296,AD$7:AD295,1,FALSE)),1,0))</f>
        <v>0</v>
      </c>
      <c r="AF296" s="194"/>
    </row>
    <row r="297" spans="1:32" ht="16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75">
        <f>IF(AND($X$3512&lt;&gt;" ",$X$3512&lt;&gt;0),IF(X297=$X$3512,1+COUNTIF(U$7:U296,"&gt;0"),0),0)</f>
        <v>0</v>
      </c>
      <c r="V297" s="178" t="s">
        <v>486</v>
      </c>
      <c r="W297" s="130"/>
      <c r="X297" s="131"/>
      <c r="Y297" s="131"/>
      <c r="Z297" s="206"/>
      <c r="AA297" s="194">
        <f t="shared" si="35"/>
        <v>0</v>
      </c>
      <c r="AB297" s="124" t="str">
        <f t="shared" si="36"/>
        <v/>
      </c>
      <c r="AC297" s="195" t="str">
        <f t="shared" si="37"/>
        <v/>
      </c>
      <c r="AD297" s="194" t="str">
        <f t="shared" si="38"/>
        <v/>
      </c>
      <c r="AE297" s="194">
        <f>IF(AD297="",0,IF(ISERROR(VLOOKUP(AD297,AD$7:AD296,1,FALSE)),1,0))</f>
        <v>0</v>
      </c>
      <c r="AF297" s="194"/>
    </row>
    <row r="298" spans="1:32" ht="16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75">
        <f>IF(AND($X$3512&lt;&gt;" ",$X$3512&lt;&gt;0),IF(X298=$X$3512,1+COUNTIF(U$7:U297,"&gt;0"),0),0)</f>
        <v>0</v>
      </c>
      <c r="V298" s="178" t="s">
        <v>487</v>
      </c>
      <c r="W298" s="130"/>
      <c r="X298" s="131"/>
      <c r="Y298" s="131"/>
      <c r="Z298" s="206"/>
      <c r="AA298" s="194">
        <f t="shared" si="35"/>
        <v>0</v>
      </c>
      <c r="AB298" s="124" t="str">
        <f t="shared" si="36"/>
        <v/>
      </c>
      <c r="AC298" s="195" t="str">
        <f t="shared" si="37"/>
        <v/>
      </c>
      <c r="AD298" s="194" t="str">
        <f t="shared" si="38"/>
        <v/>
      </c>
      <c r="AE298" s="194">
        <f>IF(AD298="",0,IF(ISERROR(VLOOKUP(AD298,AD$7:AD297,1,FALSE)),1,0))</f>
        <v>0</v>
      </c>
      <c r="AF298" s="194"/>
    </row>
    <row r="299" spans="1:32" ht="16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75">
        <f>IF(AND($X$3512&lt;&gt;" ",$X$3512&lt;&gt;0),IF(X299=$X$3512,1+COUNTIF(U$7:U298,"&gt;0"),0),0)</f>
        <v>0</v>
      </c>
      <c r="V299" s="178" t="s">
        <v>488</v>
      </c>
      <c r="W299" s="130"/>
      <c r="X299" s="131"/>
      <c r="Y299" s="131"/>
      <c r="Z299" s="206"/>
      <c r="AA299" s="194">
        <f t="shared" si="35"/>
        <v>0</v>
      </c>
      <c r="AB299" s="124" t="str">
        <f t="shared" si="36"/>
        <v/>
      </c>
      <c r="AC299" s="195" t="str">
        <f t="shared" si="37"/>
        <v/>
      </c>
      <c r="AD299" s="194" t="str">
        <f t="shared" si="38"/>
        <v/>
      </c>
      <c r="AE299" s="194">
        <f>IF(AD299="",0,IF(ISERROR(VLOOKUP(AD299,AD$7:AD298,1,FALSE)),1,0))</f>
        <v>0</v>
      </c>
      <c r="AF299" s="194"/>
    </row>
    <row r="300" spans="1:32" ht="16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75">
        <f>IF(AND($X$3512&lt;&gt;" ",$X$3512&lt;&gt;0),IF(X300=$X$3512,1+COUNTIF(U$7:U299,"&gt;0"),0),0)</f>
        <v>0</v>
      </c>
      <c r="V300" s="178" t="s">
        <v>489</v>
      </c>
      <c r="W300" s="130"/>
      <c r="X300" s="131"/>
      <c r="Y300" s="131"/>
      <c r="Z300" s="206"/>
      <c r="AA300" s="194">
        <f t="shared" si="35"/>
        <v>0</v>
      </c>
      <c r="AB300" s="124" t="str">
        <f t="shared" si="36"/>
        <v/>
      </c>
      <c r="AC300" s="195" t="str">
        <f t="shared" si="37"/>
        <v/>
      </c>
      <c r="AD300" s="194" t="str">
        <f t="shared" si="38"/>
        <v/>
      </c>
      <c r="AE300" s="194">
        <f>IF(AD300="",0,IF(ISERROR(VLOOKUP(AD300,AD$7:AD299,1,FALSE)),1,0))</f>
        <v>0</v>
      </c>
      <c r="AF300" s="194"/>
    </row>
    <row r="301" spans="1:32" ht="16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75">
        <f>IF(AND($X$3512&lt;&gt;" ",$X$3512&lt;&gt;0),IF(X301=$X$3512,1+COUNTIF(U$7:U300,"&gt;0"),0),0)</f>
        <v>0</v>
      </c>
      <c r="V301" s="178" t="s">
        <v>490</v>
      </c>
      <c r="W301" s="130"/>
      <c r="X301" s="131"/>
      <c r="Y301" s="131"/>
      <c r="Z301" s="206"/>
      <c r="AA301" s="194">
        <f t="shared" si="35"/>
        <v>0</v>
      </c>
      <c r="AB301" s="124" t="str">
        <f t="shared" si="36"/>
        <v/>
      </c>
      <c r="AC301" s="195" t="str">
        <f t="shared" si="37"/>
        <v/>
      </c>
      <c r="AD301" s="194" t="str">
        <f t="shared" si="38"/>
        <v/>
      </c>
      <c r="AE301" s="194">
        <f>IF(AD301="",0,IF(ISERROR(VLOOKUP(AD301,AD$7:AD300,1,FALSE)),1,0))</f>
        <v>0</v>
      </c>
      <c r="AF301" s="194"/>
    </row>
    <row r="302" spans="1:32" ht="16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75">
        <f>IF(AND($X$3512&lt;&gt;" ",$X$3512&lt;&gt;0),IF(X302=$X$3512,1+COUNTIF(U$7:U301,"&gt;0"),0),0)</f>
        <v>0</v>
      </c>
      <c r="V302" s="178" t="s">
        <v>491</v>
      </c>
      <c r="W302" s="130"/>
      <c r="X302" s="131"/>
      <c r="Y302" s="131"/>
      <c r="Z302" s="206"/>
      <c r="AA302" s="194">
        <f t="shared" si="35"/>
        <v>0</v>
      </c>
      <c r="AB302" s="124" t="str">
        <f t="shared" si="36"/>
        <v/>
      </c>
      <c r="AC302" s="195" t="str">
        <f t="shared" si="37"/>
        <v/>
      </c>
      <c r="AD302" s="194" t="str">
        <f t="shared" si="38"/>
        <v/>
      </c>
      <c r="AE302" s="194">
        <f>IF(AD302="",0,IF(ISERROR(VLOOKUP(AD302,AD$7:AD301,1,FALSE)),1,0))</f>
        <v>0</v>
      </c>
      <c r="AF302" s="194"/>
    </row>
    <row r="303" spans="1:32" ht="16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75">
        <f>IF(AND($X$3512&lt;&gt;" ",$X$3512&lt;&gt;0),IF(X303=$X$3512,1+COUNTIF(U$7:U302,"&gt;0"),0),0)</f>
        <v>0</v>
      </c>
      <c r="V303" s="178" t="s">
        <v>492</v>
      </c>
      <c r="W303" s="130"/>
      <c r="X303" s="131"/>
      <c r="Y303" s="131"/>
      <c r="Z303" s="206"/>
      <c r="AA303" s="194">
        <f t="shared" si="35"/>
        <v>0</v>
      </c>
      <c r="AB303" s="124" t="str">
        <f t="shared" si="36"/>
        <v/>
      </c>
      <c r="AC303" s="195" t="str">
        <f t="shared" si="37"/>
        <v/>
      </c>
      <c r="AD303" s="194" t="str">
        <f t="shared" si="38"/>
        <v/>
      </c>
      <c r="AE303" s="194">
        <f>IF(AD303="",0,IF(ISERROR(VLOOKUP(AD303,AD$7:AD302,1,FALSE)),1,0))</f>
        <v>0</v>
      </c>
      <c r="AF303" s="194"/>
    </row>
    <row r="304" spans="1:32" ht="16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75">
        <f>IF(AND($X$3512&lt;&gt;" ",$X$3512&lt;&gt;0),IF(X304=$X$3512,1+COUNTIF(U$7:U303,"&gt;0"),0),0)</f>
        <v>0</v>
      </c>
      <c r="V304" s="178" t="s">
        <v>493</v>
      </c>
      <c r="W304" s="130"/>
      <c r="X304" s="131"/>
      <c r="Y304" s="131"/>
      <c r="Z304" s="206"/>
      <c r="AA304" s="194">
        <f t="shared" si="35"/>
        <v>0</v>
      </c>
      <c r="AB304" s="124" t="str">
        <f t="shared" si="36"/>
        <v/>
      </c>
      <c r="AC304" s="195" t="str">
        <f t="shared" si="37"/>
        <v/>
      </c>
      <c r="AD304" s="194" t="str">
        <f t="shared" si="38"/>
        <v/>
      </c>
      <c r="AE304" s="194">
        <f>IF(AD304="",0,IF(ISERROR(VLOOKUP(AD304,AD$7:AD303,1,FALSE)),1,0))</f>
        <v>0</v>
      </c>
      <c r="AF304" s="194"/>
    </row>
    <row r="305" spans="1:32" ht="16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75">
        <f>IF(AND($X$3512&lt;&gt;" ",$X$3512&lt;&gt;0),IF(X305=$X$3512,1+COUNTIF(U$7:U304,"&gt;0"),0),0)</f>
        <v>0</v>
      </c>
      <c r="V305" s="178" t="s">
        <v>494</v>
      </c>
      <c r="W305" s="130"/>
      <c r="X305" s="131"/>
      <c r="Y305" s="131"/>
      <c r="Z305" s="206"/>
      <c r="AA305" s="194">
        <f t="shared" si="35"/>
        <v>0</v>
      </c>
      <c r="AB305" s="124" t="str">
        <f t="shared" si="36"/>
        <v/>
      </c>
      <c r="AC305" s="195" t="str">
        <f t="shared" si="37"/>
        <v/>
      </c>
      <c r="AD305" s="194" t="str">
        <f t="shared" si="38"/>
        <v/>
      </c>
      <c r="AE305" s="194">
        <f>IF(AD305="",0,IF(ISERROR(VLOOKUP(AD305,AD$7:AD304,1,FALSE)),1,0))</f>
        <v>0</v>
      </c>
      <c r="AF305" s="194"/>
    </row>
    <row r="306" spans="1:32" ht="16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75">
        <f>IF(AND($X$3512&lt;&gt;" ",$X$3512&lt;&gt;0),IF(X306=$X$3512,1+COUNTIF(U$7:U305,"&gt;0"),0),0)</f>
        <v>0</v>
      </c>
      <c r="V306" s="178" t="s">
        <v>495</v>
      </c>
      <c r="W306" s="130"/>
      <c r="X306" s="131"/>
      <c r="Y306" s="131"/>
      <c r="Z306" s="206"/>
      <c r="AA306" s="194">
        <f t="shared" si="35"/>
        <v>0</v>
      </c>
      <c r="AB306" s="124" t="str">
        <f t="shared" si="36"/>
        <v/>
      </c>
      <c r="AC306" s="195" t="str">
        <f t="shared" si="37"/>
        <v/>
      </c>
      <c r="AD306" s="194" t="str">
        <f t="shared" si="38"/>
        <v/>
      </c>
      <c r="AE306" s="194">
        <f>IF(AD306="",0,IF(ISERROR(VLOOKUP(AD306,AD$7:AD305,1,FALSE)),1,0))</f>
        <v>0</v>
      </c>
      <c r="AF306" s="194"/>
    </row>
    <row r="307" spans="1:32" ht="16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75">
        <f>IF(AND($X$3512&lt;&gt;" ",$X$3512&lt;&gt;0),IF(X307=$X$3512,1+COUNTIF(U$7:U306,"&gt;0"),0),0)</f>
        <v>0</v>
      </c>
      <c r="V307" s="178" t="s">
        <v>496</v>
      </c>
      <c r="W307" s="130"/>
      <c r="X307" s="131"/>
      <c r="Y307" s="131"/>
      <c r="Z307" s="206"/>
      <c r="AA307" s="194">
        <f t="shared" si="35"/>
        <v>0</v>
      </c>
      <c r="AB307" s="124" t="str">
        <f t="shared" si="36"/>
        <v/>
      </c>
      <c r="AC307" s="195" t="str">
        <f t="shared" si="37"/>
        <v/>
      </c>
      <c r="AD307" s="194" t="str">
        <f t="shared" si="38"/>
        <v/>
      </c>
      <c r="AE307" s="194">
        <f>IF(AD307="",0,IF(ISERROR(VLOOKUP(AD307,AD$7:AD306,1,FALSE)),1,0))</f>
        <v>0</v>
      </c>
      <c r="AF307" s="194"/>
    </row>
    <row r="308" spans="1:32" ht="16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75">
        <f>IF(AND($X$3512&lt;&gt;" ",$X$3512&lt;&gt;0),IF(X308=$X$3512,1+COUNTIF(U$7:U307,"&gt;0"),0),0)</f>
        <v>0</v>
      </c>
      <c r="V308" s="178" t="s">
        <v>497</v>
      </c>
      <c r="W308" s="130"/>
      <c r="X308" s="131"/>
      <c r="Y308" s="131"/>
      <c r="Z308" s="206"/>
      <c r="AA308" s="194">
        <f t="shared" si="35"/>
        <v>0</v>
      </c>
      <c r="AB308" s="124" t="str">
        <f t="shared" si="36"/>
        <v/>
      </c>
      <c r="AC308" s="195" t="str">
        <f t="shared" si="37"/>
        <v/>
      </c>
      <c r="AD308" s="194" t="str">
        <f t="shared" si="38"/>
        <v/>
      </c>
      <c r="AE308" s="194">
        <f>IF(AD308="",0,IF(ISERROR(VLOOKUP(AD308,AD$7:AD307,1,FALSE)),1,0))</f>
        <v>0</v>
      </c>
      <c r="AF308" s="194"/>
    </row>
    <row r="309" spans="1:32" ht="16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75">
        <f>IF(AND($X$3512&lt;&gt;" ",$X$3512&lt;&gt;0),IF(X309=$X$3512,1+COUNTIF(U$7:U308,"&gt;0"),0),0)</f>
        <v>0</v>
      </c>
      <c r="V309" s="178" t="s">
        <v>498</v>
      </c>
      <c r="W309" s="130"/>
      <c r="X309" s="131"/>
      <c r="Y309" s="131"/>
      <c r="Z309" s="206"/>
      <c r="AA309" s="194">
        <f t="shared" si="35"/>
        <v>0</v>
      </c>
      <c r="AB309" s="124" t="str">
        <f t="shared" si="36"/>
        <v/>
      </c>
      <c r="AC309" s="195" t="str">
        <f t="shared" si="37"/>
        <v/>
      </c>
      <c r="AD309" s="194" t="str">
        <f t="shared" si="38"/>
        <v/>
      </c>
      <c r="AE309" s="194">
        <f>IF(AD309="",0,IF(ISERROR(VLOOKUP(AD309,AD$7:AD308,1,FALSE)),1,0))</f>
        <v>0</v>
      </c>
      <c r="AF309" s="194"/>
    </row>
    <row r="310" spans="1:32" ht="16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75">
        <f>IF(AND($X$3512&lt;&gt;" ",$X$3512&lt;&gt;0),IF(X310=$X$3512,1+COUNTIF(U$7:U309,"&gt;0"),0),0)</f>
        <v>0</v>
      </c>
      <c r="V310" s="178" t="s">
        <v>499</v>
      </c>
      <c r="W310" s="130"/>
      <c r="X310" s="131"/>
      <c r="Y310" s="131"/>
      <c r="Z310" s="206"/>
      <c r="AA310" s="194">
        <f t="shared" si="35"/>
        <v>0</v>
      </c>
      <c r="AB310" s="124" t="str">
        <f t="shared" si="36"/>
        <v/>
      </c>
      <c r="AC310" s="195" t="str">
        <f t="shared" si="37"/>
        <v/>
      </c>
      <c r="AD310" s="194" t="str">
        <f t="shared" si="38"/>
        <v/>
      </c>
      <c r="AE310" s="194">
        <f>IF(AD310="",0,IF(ISERROR(VLOOKUP(AD310,AD$7:AD309,1,FALSE)),1,0))</f>
        <v>0</v>
      </c>
      <c r="AF310" s="194"/>
    </row>
    <row r="311" spans="1:32" ht="16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75">
        <f>IF(AND($X$3512&lt;&gt;" ",$X$3512&lt;&gt;0),IF(X311=$X$3512,1+COUNTIF(U$7:U310,"&gt;0"),0),0)</f>
        <v>0</v>
      </c>
      <c r="V311" s="178" t="s">
        <v>500</v>
      </c>
      <c r="W311" s="130"/>
      <c r="X311" s="131"/>
      <c r="Y311" s="131"/>
      <c r="Z311" s="206"/>
      <c r="AA311" s="194">
        <f t="shared" si="35"/>
        <v>0</v>
      </c>
      <c r="AB311" s="124" t="str">
        <f t="shared" si="36"/>
        <v/>
      </c>
      <c r="AC311" s="195" t="str">
        <f t="shared" si="37"/>
        <v/>
      </c>
      <c r="AD311" s="194" t="str">
        <f t="shared" si="38"/>
        <v/>
      </c>
      <c r="AE311" s="194">
        <f>IF(AD311="",0,IF(ISERROR(VLOOKUP(AD311,AD$7:AD310,1,FALSE)),1,0))</f>
        <v>0</v>
      </c>
      <c r="AF311" s="194"/>
    </row>
    <row r="312" spans="1:32" ht="16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75">
        <f>IF(AND($X$3512&lt;&gt;" ",$X$3512&lt;&gt;0),IF(X312=$X$3512,1+COUNTIF(U$7:U311,"&gt;0"),0),0)</f>
        <v>0</v>
      </c>
      <c r="V312" s="178" t="s">
        <v>501</v>
      </c>
      <c r="W312" s="130"/>
      <c r="X312" s="131"/>
      <c r="Y312" s="131"/>
      <c r="Z312" s="206"/>
      <c r="AA312" s="194">
        <f t="shared" si="35"/>
        <v>0</v>
      </c>
      <c r="AB312" s="124" t="str">
        <f t="shared" si="36"/>
        <v/>
      </c>
      <c r="AC312" s="195" t="str">
        <f t="shared" si="37"/>
        <v/>
      </c>
      <c r="AD312" s="194" t="str">
        <f t="shared" si="38"/>
        <v/>
      </c>
      <c r="AE312" s="194">
        <f>IF(AD312="",0,IF(ISERROR(VLOOKUP(AD312,AD$7:AD311,1,FALSE)),1,0))</f>
        <v>0</v>
      </c>
      <c r="AF312" s="194"/>
    </row>
    <row r="313" spans="1:32" ht="16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75">
        <f>IF(AND($X$3512&lt;&gt;" ",$X$3512&lt;&gt;0),IF(X313=$X$3512,1+COUNTIF(U$7:U312,"&gt;0"),0),0)</f>
        <v>0</v>
      </c>
      <c r="V313" s="178" t="s">
        <v>502</v>
      </c>
      <c r="W313" s="130"/>
      <c r="X313" s="131"/>
      <c r="Y313" s="131"/>
      <c r="Z313" s="206"/>
      <c r="AA313" s="194">
        <f t="shared" si="35"/>
        <v>0</v>
      </c>
      <c r="AB313" s="124" t="str">
        <f t="shared" si="36"/>
        <v/>
      </c>
      <c r="AC313" s="195" t="str">
        <f t="shared" si="37"/>
        <v/>
      </c>
      <c r="AD313" s="194" t="str">
        <f t="shared" si="38"/>
        <v/>
      </c>
      <c r="AE313" s="194">
        <f>IF(AD313="",0,IF(ISERROR(VLOOKUP(AD313,AD$7:AD312,1,FALSE)),1,0))</f>
        <v>0</v>
      </c>
      <c r="AF313" s="194"/>
    </row>
    <row r="314" spans="1:32" ht="16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75">
        <f>IF(AND($X$3512&lt;&gt;" ",$X$3512&lt;&gt;0),IF(X314=$X$3512,1+COUNTIF(U$7:U313,"&gt;0"),0),0)</f>
        <v>0</v>
      </c>
      <c r="V314" s="178" t="s">
        <v>503</v>
      </c>
      <c r="W314" s="130"/>
      <c r="X314" s="131"/>
      <c r="Y314" s="131"/>
      <c r="Z314" s="206"/>
      <c r="AA314" s="194">
        <f t="shared" si="35"/>
        <v>0</v>
      </c>
      <c r="AB314" s="124" t="str">
        <f t="shared" si="36"/>
        <v/>
      </c>
      <c r="AC314" s="195" t="str">
        <f t="shared" si="37"/>
        <v/>
      </c>
      <c r="AD314" s="194" t="str">
        <f t="shared" si="38"/>
        <v/>
      </c>
      <c r="AE314" s="194">
        <f>IF(AD314="",0,IF(ISERROR(VLOOKUP(AD314,AD$7:AD313,1,FALSE)),1,0))</f>
        <v>0</v>
      </c>
      <c r="AF314" s="194"/>
    </row>
    <row r="315" spans="1:32" ht="16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75">
        <f>IF(AND($X$3512&lt;&gt;" ",$X$3512&lt;&gt;0),IF(X315=$X$3512,1+COUNTIF(U$7:U314,"&gt;0"),0),0)</f>
        <v>0</v>
      </c>
      <c r="V315" s="178" t="s">
        <v>504</v>
      </c>
      <c r="W315" s="130"/>
      <c r="X315" s="131"/>
      <c r="Y315" s="131"/>
      <c r="Z315" s="206"/>
      <c r="AA315" s="194">
        <f t="shared" si="35"/>
        <v>0</v>
      </c>
      <c r="AB315" s="124" t="str">
        <f t="shared" si="36"/>
        <v/>
      </c>
      <c r="AC315" s="195" t="str">
        <f t="shared" si="37"/>
        <v/>
      </c>
      <c r="AD315" s="194" t="str">
        <f t="shared" si="38"/>
        <v/>
      </c>
      <c r="AE315" s="194">
        <f>IF(AD315="",0,IF(ISERROR(VLOOKUP(AD315,AD$7:AD314,1,FALSE)),1,0))</f>
        <v>0</v>
      </c>
      <c r="AF315" s="194"/>
    </row>
    <row r="316" spans="1:32" ht="16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75">
        <f>IF(AND($X$3512&lt;&gt;" ",$X$3512&lt;&gt;0),IF(X316=$X$3512,1+COUNTIF(U$7:U315,"&gt;0"),0),0)</f>
        <v>0</v>
      </c>
      <c r="V316" s="178" t="s">
        <v>505</v>
      </c>
      <c r="W316" s="130"/>
      <c r="X316" s="131"/>
      <c r="Y316" s="131"/>
      <c r="Z316" s="206"/>
      <c r="AA316" s="194">
        <f t="shared" si="35"/>
        <v>0</v>
      </c>
      <c r="AB316" s="124" t="str">
        <f t="shared" si="36"/>
        <v/>
      </c>
      <c r="AC316" s="195" t="str">
        <f t="shared" si="37"/>
        <v/>
      </c>
      <c r="AD316" s="194" t="str">
        <f t="shared" si="38"/>
        <v/>
      </c>
      <c r="AE316" s="194">
        <f>IF(AD316="",0,IF(ISERROR(VLOOKUP(AD316,AD$7:AD315,1,FALSE)),1,0))</f>
        <v>0</v>
      </c>
      <c r="AF316" s="194"/>
    </row>
    <row r="317" spans="1:32" ht="16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75">
        <f>IF(AND($X$3512&lt;&gt;" ",$X$3512&lt;&gt;0),IF(X317=$X$3512,1+COUNTIF(U$7:U316,"&gt;0"),0),0)</f>
        <v>0</v>
      </c>
      <c r="V317" s="178" t="s">
        <v>506</v>
      </c>
      <c r="W317" s="130"/>
      <c r="X317" s="131"/>
      <c r="Y317" s="131"/>
      <c r="Z317" s="206"/>
      <c r="AA317" s="194">
        <f t="shared" si="35"/>
        <v>0</v>
      </c>
      <c r="AB317" s="124" t="str">
        <f t="shared" si="36"/>
        <v/>
      </c>
      <c r="AC317" s="195" t="str">
        <f t="shared" si="37"/>
        <v/>
      </c>
      <c r="AD317" s="194" t="str">
        <f t="shared" si="38"/>
        <v/>
      </c>
      <c r="AE317" s="194">
        <f>IF(AD317="",0,IF(ISERROR(VLOOKUP(AD317,AD$7:AD316,1,FALSE)),1,0))</f>
        <v>0</v>
      </c>
      <c r="AF317" s="194"/>
    </row>
    <row r="318" spans="1:32" ht="16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75">
        <f>IF(AND($X$3512&lt;&gt;" ",$X$3512&lt;&gt;0),IF(X318=$X$3512,1+COUNTIF(U$7:U317,"&gt;0"),0),0)</f>
        <v>0</v>
      </c>
      <c r="V318" s="178" t="s">
        <v>507</v>
      </c>
      <c r="W318" s="130"/>
      <c r="X318" s="131"/>
      <c r="Y318" s="131"/>
      <c r="Z318" s="206"/>
      <c r="AA318" s="194">
        <f t="shared" si="35"/>
        <v>0</v>
      </c>
      <c r="AB318" s="124" t="str">
        <f t="shared" si="36"/>
        <v/>
      </c>
      <c r="AC318" s="195" t="str">
        <f t="shared" si="37"/>
        <v/>
      </c>
      <c r="AD318" s="194" t="str">
        <f t="shared" si="38"/>
        <v/>
      </c>
      <c r="AE318" s="194">
        <f>IF(AD318="",0,IF(ISERROR(VLOOKUP(AD318,AD$7:AD317,1,FALSE)),1,0))</f>
        <v>0</v>
      </c>
      <c r="AF318" s="194"/>
    </row>
    <row r="319" spans="1:32" ht="16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75">
        <f>IF(AND($X$3512&lt;&gt;" ",$X$3512&lt;&gt;0),IF(X319=$X$3512,1+COUNTIF(U$7:U318,"&gt;0"),0),0)</f>
        <v>0</v>
      </c>
      <c r="V319" s="178" t="s">
        <v>508</v>
      </c>
      <c r="W319" s="130"/>
      <c r="X319" s="131"/>
      <c r="Y319" s="131"/>
      <c r="Z319" s="206"/>
      <c r="AA319" s="194">
        <f t="shared" si="35"/>
        <v>0</v>
      </c>
      <c r="AB319" s="124" t="str">
        <f t="shared" si="36"/>
        <v/>
      </c>
      <c r="AC319" s="195" t="str">
        <f t="shared" si="37"/>
        <v/>
      </c>
      <c r="AD319" s="194" t="str">
        <f t="shared" si="38"/>
        <v/>
      </c>
      <c r="AE319" s="194">
        <f>IF(AD319="",0,IF(ISERROR(VLOOKUP(AD319,AD$7:AD318,1,FALSE)),1,0))</f>
        <v>0</v>
      </c>
      <c r="AF319" s="194"/>
    </row>
    <row r="320" spans="1:32" ht="16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75">
        <f>IF(AND($X$3512&lt;&gt;" ",$X$3512&lt;&gt;0),IF(X320=$X$3512,1+COUNTIF(U$7:U319,"&gt;0"),0),0)</f>
        <v>0</v>
      </c>
      <c r="V320" s="178" t="s">
        <v>509</v>
      </c>
      <c r="W320" s="130"/>
      <c r="X320" s="131"/>
      <c r="Y320" s="131"/>
      <c r="Z320" s="206"/>
      <c r="AA320" s="194">
        <f t="shared" si="35"/>
        <v>0</v>
      </c>
      <c r="AB320" s="124" t="str">
        <f t="shared" si="36"/>
        <v/>
      </c>
      <c r="AC320" s="195" t="str">
        <f t="shared" si="37"/>
        <v/>
      </c>
      <c r="AD320" s="194" t="str">
        <f t="shared" si="38"/>
        <v/>
      </c>
      <c r="AE320" s="194">
        <f>IF(AD320="",0,IF(ISERROR(VLOOKUP(AD320,AD$7:AD319,1,FALSE)),1,0))</f>
        <v>0</v>
      </c>
      <c r="AF320" s="194"/>
    </row>
    <row r="321" spans="1:32" ht="16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75">
        <f>IF(AND($X$3512&lt;&gt;" ",$X$3512&lt;&gt;0),IF(X321=$X$3512,1+COUNTIF(U$7:U320,"&gt;0"),0),0)</f>
        <v>0</v>
      </c>
      <c r="V321" s="178" t="s">
        <v>510</v>
      </c>
      <c r="W321" s="130"/>
      <c r="X321" s="131"/>
      <c r="Y321" s="131"/>
      <c r="Z321" s="206"/>
      <c r="AA321" s="194">
        <f t="shared" si="35"/>
        <v>0</v>
      </c>
      <c r="AB321" s="124" t="str">
        <f t="shared" si="36"/>
        <v/>
      </c>
      <c r="AC321" s="195" t="str">
        <f t="shared" si="37"/>
        <v/>
      </c>
      <c r="AD321" s="194" t="str">
        <f t="shared" si="38"/>
        <v/>
      </c>
      <c r="AE321" s="194">
        <f>IF(AD321="",0,IF(ISERROR(VLOOKUP(AD321,AD$7:AD320,1,FALSE)),1,0))</f>
        <v>0</v>
      </c>
      <c r="AF321" s="194"/>
    </row>
    <row r="322" spans="1:32" ht="16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75">
        <f>IF(AND($X$3512&lt;&gt;" ",$X$3512&lt;&gt;0),IF(X322=$X$3512,1+COUNTIF(U$7:U321,"&gt;0"),0),0)</f>
        <v>0</v>
      </c>
      <c r="V322" s="178" t="s">
        <v>511</v>
      </c>
      <c r="W322" s="130"/>
      <c r="X322" s="131"/>
      <c r="Y322" s="131"/>
      <c r="Z322" s="206"/>
      <c r="AA322" s="194">
        <f t="shared" si="35"/>
        <v>0</v>
      </c>
      <c r="AB322" s="124" t="str">
        <f t="shared" si="36"/>
        <v/>
      </c>
      <c r="AC322" s="195" t="str">
        <f t="shared" si="37"/>
        <v/>
      </c>
      <c r="AD322" s="194" t="str">
        <f t="shared" si="38"/>
        <v/>
      </c>
      <c r="AE322" s="194">
        <f>IF(AD322="",0,IF(ISERROR(VLOOKUP(AD322,AD$7:AD321,1,FALSE)),1,0))</f>
        <v>0</v>
      </c>
      <c r="AF322" s="194"/>
    </row>
    <row r="323" spans="1:32" ht="16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75">
        <f>IF(AND($X$3512&lt;&gt;" ",$X$3512&lt;&gt;0),IF(X323=$X$3512,1+COUNTIF(U$7:U322,"&gt;0"),0),0)</f>
        <v>0</v>
      </c>
      <c r="V323" s="178" t="s">
        <v>512</v>
      </c>
      <c r="W323" s="130"/>
      <c r="X323" s="131"/>
      <c r="Y323" s="131"/>
      <c r="Z323" s="206"/>
      <c r="AA323" s="194">
        <f t="shared" si="35"/>
        <v>0</v>
      </c>
      <c r="AB323" s="124" t="str">
        <f t="shared" si="36"/>
        <v/>
      </c>
      <c r="AC323" s="195" t="str">
        <f t="shared" si="37"/>
        <v/>
      </c>
      <c r="AD323" s="194" t="str">
        <f t="shared" si="38"/>
        <v/>
      </c>
      <c r="AE323" s="194">
        <f>IF(AD323="",0,IF(ISERROR(VLOOKUP(AD323,AD$7:AD322,1,FALSE)),1,0))</f>
        <v>0</v>
      </c>
      <c r="AF323" s="194"/>
    </row>
    <row r="324" spans="1:32" ht="16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75">
        <f>IF(AND($X$3512&lt;&gt;" ",$X$3512&lt;&gt;0),IF(X324=$X$3512,1+COUNTIF(U$7:U323,"&gt;0"),0),0)</f>
        <v>0</v>
      </c>
      <c r="V324" s="178" t="s">
        <v>513</v>
      </c>
      <c r="W324" s="130"/>
      <c r="X324" s="131"/>
      <c r="Y324" s="131"/>
      <c r="Z324" s="206"/>
      <c r="AA324" s="194">
        <f t="shared" si="35"/>
        <v>0</v>
      </c>
      <c r="AB324" s="124" t="str">
        <f t="shared" si="36"/>
        <v/>
      </c>
      <c r="AC324" s="195" t="str">
        <f t="shared" si="37"/>
        <v/>
      </c>
      <c r="AD324" s="194" t="str">
        <f t="shared" si="38"/>
        <v/>
      </c>
      <c r="AE324" s="194">
        <f>IF(AD324="",0,IF(ISERROR(VLOOKUP(AD324,AD$7:AD323,1,FALSE)),1,0))</f>
        <v>0</v>
      </c>
      <c r="AF324" s="194"/>
    </row>
    <row r="325" spans="1:32" ht="16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75">
        <f>IF(AND($X$3512&lt;&gt;" ",$X$3512&lt;&gt;0),IF(X325=$X$3512,1+COUNTIF(U$7:U324,"&gt;0"),0),0)</f>
        <v>0</v>
      </c>
      <c r="V325" s="178" t="s">
        <v>514</v>
      </c>
      <c r="W325" s="130"/>
      <c r="X325" s="131"/>
      <c r="Y325" s="131"/>
      <c r="Z325" s="206"/>
      <c r="AA325" s="194">
        <f t="shared" si="35"/>
        <v>0</v>
      </c>
      <c r="AB325" s="124" t="str">
        <f t="shared" si="36"/>
        <v/>
      </c>
      <c r="AC325" s="195" t="str">
        <f t="shared" si="37"/>
        <v/>
      </c>
      <c r="AD325" s="194" t="str">
        <f t="shared" si="38"/>
        <v/>
      </c>
      <c r="AE325" s="194">
        <f>IF(AD325="",0,IF(ISERROR(VLOOKUP(AD325,AD$7:AD324,1,FALSE)),1,0))</f>
        <v>0</v>
      </c>
      <c r="AF325" s="194"/>
    </row>
    <row r="326" spans="1:32" ht="16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75">
        <f>IF(AND($X$3512&lt;&gt;" ",$X$3512&lt;&gt;0),IF(X326=$X$3512,1+COUNTIF(U$7:U325,"&gt;0"),0),0)</f>
        <v>0</v>
      </c>
      <c r="V326" s="178" t="s">
        <v>515</v>
      </c>
      <c r="W326" s="130"/>
      <c r="X326" s="131"/>
      <c r="Y326" s="131"/>
      <c r="Z326" s="206"/>
      <c r="AA326" s="194">
        <f t="shared" si="35"/>
        <v>0</v>
      </c>
      <c r="AB326" s="124" t="str">
        <f t="shared" si="36"/>
        <v/>
      </c>
      <c r="AC326" s="195" t="str">
        <f t="shared" si="37"/>
        <v/>
      </c>
      <c r="AD326" s="194" t="str">
        <f t="shared" si="38"/>
        <v/>
      </c>
      <c r="AE326" s="194">
        <f>IF(AD326="",0,IF(ISERROR(VLOOKUP(AD326,AD$7:AD325,1,FALSE)),1,0))</f>
        <v>0</v>
      </c>
      <c r="AF326" s="194"/>
    </row>
    <row r="327" spans="1:32" ht="16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75">
        <f>IF(AND($X$3512&lt;&gt;" ",$X$3512&lt;&gt;0),IF(X327=$X$3512,1+COUNTIF(U$7:U326,"&gt;0"),0),0)</f>
        <v>0</v>
      </c>
      <c r="V327" s="178" t="s">
        <v>516</v>
      </c>
      <c r="W327" s="130"/>
      <c r="X327" s="131"/>
      <c r="Y327" s="131"/>
      <c r="Z327" s="206"/>
      <c r="AA327" s="194">
        <f t="shared" si="35"/>
        <v>0</v>
      </c>
      <c r="AB327" s="124" t="str">
        <f t="shared" si="36"/>
        <v/>
      </c>
      <c r="AC327" s="195" t="str">
        <f t="shared" si="37"/>
        <v/>
      </c>
      <c r="AD327" s="194" t="str">
        <f t="shared" si="38"/>
        <v/>
      </c>
      <c r="AE327" s="194">
        <f>IF(AD327="",0,IF(ISERROR(VLOOKUP(AD327,AD$7:AD326,1,FALSE)),1,0))</f>
        <v>0</v>
      </c>
      <c r="AF327" s="194"/>
    </row>
    <row r="328" spans="1:32" ht="16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75">
        <f>IF(AND($X$3512&lt;&gt;" ",$X$3512&lt;&gt;0),IF(X328=$X$3512,1+COUNTIF(U$7:U327,"&gt;0"),0),0)</f>
        <v>0</v>
      </c>
      <c r="V328" s="178" t="s">
        <v>517</v>
      </c>
      <c r="W328" s="130"/>
      <c r="X328" s="131"/>
      <c r="Y328" s="131"/>
      <c r="Z328" s="206"/>
      <c r="AA328" s="194">
        <f t="shared" ref="AA328:AA391" si="39">IF(ISBLANK(X328),0,VLOOKUP(X328,$B$8:$E$57,1,FALSE))</f>
        <v>0</v>
      </c>
      <c r="AB328" s="124" t="str">
        <f t="shared" ref="AB328:AB391" si="40">IF(W328&gt;0,CONCATENATE(MONTH(W328)&amp;X328),"")</f>
        <v/>
      </c>
      <c r="AC328" s="195" t="str">
        <f t="shared" ref="AC328:AC391" si="41">IF(OR(AND(Z328&lt;&gt;0,ISBLANK(X328)),ISERROR(AA328)),"ERR","")</f>
        <v/>
      </c>
      <c r="AD328" s="194" t="str">
        <f t="shared" si="38"/>
        <v/>
      </c>
      <c r="AE328" s="194">
        <f>IF(AD328="",0,IF(ISERROR(VLOOKUP(AD328,AD$7:AD327,1,FALSE)),1,0))</f>
        <v>0</v>
      </c>
      <c r="AF328" s="194"/>
    </row>
    <row r="329" spans="1:32" ht="16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75">
        <f>IF(AND($X$3512&lt;&gt;" ",$X$3512&lt;&gt;0),IF(X329=$X$3512,1+COUNTIF(U$7:U328,"&gt;0"),0),0)</f>
        <v>0</v>
      </c>
      <c r="V329" s="178" t="s">
        <v>518</v>
      </c>
      <c r="W329" s="130"/>
      <c r="X329" s="131"/>
      <c r="Y329" s="131"/>
      <c r="Z329" s="206"/>
      <c r="AA329" s="194">
        <f t="shared" si="39"/>
        <v>0</v>
      </c>
      <c r="AB329" s="124" t="str">
        <f t="shared" si="40"/>
        <v/>
      </c>
      <c r="AC329" s="195" t="str">
        <f t="shared" si="41"/>
        <v/>
      </c>
      <c r="AD329" s="194" t="str">
        <f t="shared" si="38"/>
        <v/>
      </c>
      <c r="AE329" s="194">
        <f>IF(AD329="",0,IF(ISERROR(VLOOKUP(AD329,AD$7:AD328,1,FALSE)),1,0))</f>
        <v>0</v>
      </c>
      <c r="AF329" s="194"/>
    </row>
    <row r="330" spans="1:32" ht="16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75">
        <f>IF(AND($X$3512&lt;&gt;" ",$X$3512&lt;&gt;0),IF(X330=$X$3512,1+COUNTIF(U$7:U329,"&gt;0"),0),0)</f>
        <v>0</v>
      </c>
      <c r="V330" s="178" t="s">
        <v>519</v>
      </c>
      <c r="W330" s="130"/>
      <c r="X330" s="131"/>
      <c r="Y330" s="131"/>
      <c r="Z330" s="206"/>
      <c r="AA330" s="194">
        <f t="shared" si="39"/>
        <v>0</v>
      </c>
      <c r="AB330" s="124" t="str">
        <f t="shared" si="40"/>
        <v/>
      </c>
      <c r="AC330" s="195" t="str">
        <f t="shared" si="41"/>
        <v/>
      </c>
      <c r="AD330" s="194" t="str">
        <f t="shared" ref="AD330:AD393" si="42">IF(W330&gt;0,CONCATENATE(MONTH(W330),"-",YEAR(W330)),"")</f>
        <v/>
      </c>
      <c r="AE330" s="194">
        <f>IF(AD330="",0,IF(ISERROR(VLOOKUP(AD330,AD$7:AD329,1,FALSE)),1,0))</f>
        <v>0</v>
      </c>
      <c r="AF330" s="194"/>
    </row>
    <row r="331" spans="1:32" ht="16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75">
        <f>IF(AND($X$3512&lt;&gt;" ",$X$3512&lt;&gt;0),IF(X331=$X$3512,1+COUNTIF(U$7:U330,"&gt;0"),0),0)</f>
        <v>0</v>
      </c>
      <c r="V331" s="178" t="s">
        <v>520</v>
      </c>
      <c r="W331" s="130"/>
      <c r="X331" s="131"/>
      <c r="Y331" s="131"/>
      <c r="Z331" s="206"/>
      <c r="AA331" s="194">
        <f t="shared" si="39"/>
        <v>0</v>
      </c>
      <c r="AB331" s="124" t="str">
        <f t="shared" si="40"/>
        <v/>
      </c>
      <c r="AC331" s="195" t="str">
        <f t="shared" si="41"/>
        <v/>
      </c>
      <c r="AD331" s="194" t="str">
        <f t="shared" si="42"/>
        <v/>
      </c>
      <c r="AE331" s="194">
        <f>IF(AD331="",0,IF(ISERROR(VLOOKUP(AD331,AD$7:AD330,1,FALSE)),1,0))</f>
        <v>0</v>
      </c>
      <c r="AF331" s="194"/>
    </row>
    <row r="332" spans="1:32" ht="16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75">
        <f>IF(AND($X$3512&lt;&gt;" ",$X$3512&lt;&gt;0),IF(X332=$X$3512,1+COUNTIF(U$7:U331,"&gt;0"),0),0)</f>
        <v>0</v>
      </c>
      <c r="V332" s="178" t="s">
        <v>521</v>
      </c>
      <c r="W332" s="130"/>
      <c r="X332" s="131"/>
      <c r="Y332" s="131"/>
      <c r="Z332" s="206"/>
      <c r="AA332" s="194">
        <f t="shared" si="39"/>
        <v>0</v>
      </c>
      <c r="AB332" s="124" t="str">
        <f t="shared" si="40"/>
        <v/>
      </c>
      <c r="AC332" s="195" t="str">
        <f t="shared" si="41"/>
        <v/>
      </c>
      <c r="AD332" s="194" t="str">
        <f t="shared" si="42"/>
        <v/>
      </c>
      <c r="AE332" s="194">
        <f>IF(AD332="",0,IF(ISERROR(VLOOKUP(AD332,AD$7:AD331,1,FALSE)),1,0))</f>
        <v>0</v>
      </c>
      <c r="AF332" s="194"/>
    </row>
    <row r="333" spans="1:32" ht="16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75">
        <f>IF(AND($X$3512&lt;&gt;" ",$X$3512&lt;&gt;0),IF(X333=$X$3512,1+COUNTIF(U$7:U332,"&gt;0"),0),0)</f>
        <v>0</v>
      </c>
      <c r="V333" s="178" t="s">
        <v>522</v>
      </c>
      <c r="W333" s="130"/>
      <c r="X333" s="131"/>
      <c r="Y333" s="131"/>
      <c r="Z333" s="206"/>
      <c r="AA333" s="194">
        <f t="shared" si="39"/>
        <v>0</v>
      </c>
      <c r="AB333" s="124" t="str">
        <f t="shared" si="40"/>
        <v/>
      </c>
      <c r="AC333" s="195" t="str">
        <f t="shared" si="41"/>
        <v/>
      </c>
      <c r="AD333" s="194" t="str">
        <f t="shared" si="42"/>
        <v/>
      </c>
      <c r="AE333" s="194">
        <f>IF(AD333="",0,IF(ISERROR(VLOOKUP(AD333,AD$7:AD332,1,FALSE)),1,0))</f>
        <v>0</v>
      </c>
      <c r="AF333" s="194"/>
    </row>
    <row r="334" spans="1:32" ht="16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75">
        <f>IF(AND($X$3512&lt;&gt;" ",$X$3512&lt;&gt;0),IF(X334=$X$3512,1+COUNTIF(U$7:U333,"&gt;0"),0),0)</f>
        <v>0</v>
      </c>
      <c r="V334" s="178" t="s">
        <v>523</v>
      </c>
      <c r="W334" s="130"/>
      <c r="X334" s="131"/>
      <c r="Y334" s="131"/>
      <c r="Z334" s="206"/>
      <c r="AA334" s="194">
        <f t="shared" si="39"/>
        <v>0</v>
      </c>
      <c r="AB334" s="124" t="str">
        <f t="shared" si="40"/>
        <v/>
      </c>
      <c r="AC334" s="195" t="str">
        <f t="shared" si="41"/>
        <v/>
      </c>
      <c r="AD334" s="194" t="str">
        <f t="shared" si="42"/>
        <v/>
      </c>
      <c r="AE334" s="194">
        <f>IF(AD334="",0,IF(ISERROR(VLOOKUP(AD334,AD$7:AD333,1,FALSE)),1,0))</f>
        <v>0</v>
      </c>
      <c r="AF334" s="194"/>
    </row>
    <row r="335" spans="1:32" ht="16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75">
        <f>IF(AND($X$3512&lt;&gt;" ",$X$3512&lt;&gt;0),IF(X335=$X$3512,1+COUNTIF(U$7:U334,"&gt;0"),0),0)</f>
        <v>0</v>
      </c>
      <c r="V335" s="178" t="s">
        <v>524</v>
      </c>
      <c r="W335" s="130"/>
      <c r="X335" s="131"/>
      <c r="Y335" s="131"/>
      <c r="Z335" s="206"/>
      <c r="AA335" s="194">
        <f t="shared" si="39"/>
        <v>0</v>
      </c>
      <c r="AB335" s="124" t="str">
        <f t="shared" si="40"/>
        <v/>
      </c>
      <c r="AC335" s="195" t="str">
        <f t="shared" si="41"/>
        <v/>
      </c>
      <c r="AD335" s="194" t="str">
        <f t="shared" si="42"/>
        <v/>
      </c>
      <c r="AE335" s="194">
        <f>IF(AD335="",0,IF(ISERROR(VLOOKUP(AD335,AD$7:AD334,1,FALSE)),1,0))</f>
        <v>0</v>
      </c>
      <c r="AF335" s="194"/>
    </row>
    <row r="336" spans="1:32" ht="16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75">
        <f>IF(AND($X$3512&lt;&gt;" ",$X$3512&lt;&gt;0),IF(X336=$X$3512,1+COUNTIF(U$7:U335,"&gt;0"),0),0)</f>
        <v>0</v>
      </c>
      <c r="V336" s="178" t="s">
        <v>525</v>
      </c>
      <c r="W336" s="130"/>
      <c r="X336" s="131"/>
      <c r="Y336" s="131"/>
      <c r="Z336" s="206"/>
      <c r="AA336" s="194">
        <f t="shared" si="39"/>
        <v>0</v>
      </c>
      <c r="AB336" s="124" t="str">
        <f t="shared" si="40"/>
        <v/>
      </c>
      <c r="AC336" s="195" t="str">
        <f t="shared" si="41"/>
        <v/>
      </c>
      <c r="AD336" s="194" t="str">
        <f t="shared" si="42"/>
        <v/>
      </c>
      <c r="AE336" s="194">
        <f>IF(AD336="",0,IF(ISERROR(VLOOKUP(AD336,AD$7:AD335,1,FALSE)),1,0))</f>
        <v>0</v>
      </c>
      <c r="AF336" s="194"/>
    </row>
    <row r="337" spans="1:32" ht="16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75">
        <f>IF(AND($X$3512&lt;&gt;" ",$X$3512&lt;&gt;0),IF(X337=$X$3512,1+COUNTIF(U$7:U336,"&gt;0"),0),0)</f>
        <v>0</v>
      </c>
      <c r="V337" s="178" t="s">
        <v>526</v>
      </c>
      <c r="W337" s="130"/>
      <c r="X337" s="131"/>
      <c r="Y337" s="131"/>
      <c r="Z337" s="206"/>
      <c r="AA337" s="194">
        <f t="shared" si="39"/>
        <v>0</v>
      </c>
      <c r="AB337" s="124" t="str">
        <f t="shared" si="40"/>
        <v/>
      </c>
      <c r="AC337" s="195" t="str">
        <f t="shared" si="41"/>
        <v/>
      </c>
      <c r="AD337" s="194" t="str">
        <f t="shared" si="42"/>
        <v/>
      </c>
      <c r="AE337" s="194">
        <f>IF(AD337="",0,IF(ISERROR(VLOOKUP(AD337,AD$7:AD336,1,FALSE)),1,0))</f>
        <v>0</v>
      </c>
      <c r="AF337" s="194"/>
    </row>
    <row r="338" spans="1:32" ht="16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75">
        <f>IF(AND($X$3512&lt;&gt;" ",$X$3512&lt;&gt;0),IF(X338=$X$3512,1+COUNTIF(U$7:U337,"&gt;0"),0),0)</f>
        <v>0</v>
      </c>
      <c r="V338" s="178" t="s">
        <v>527</v>
      </c>
      <c r="W338" s="130"/>
      <c r="X338" s="131"/>
      <c r="Y338" s="131"/>
      <c r="Z338" s="206"/>
      <c r="AA338" s="194">
        <f t="shared" si="39"/>
        <v>0</v>
      </c>
      <c r="AB338" s="124" t="str">
        <f t="shared" si="40"/>
        <v/>
      </c>
      <c r="AC338" s="195" t="str">
        <f t="shared" si="41"/>
        <v/>
      </c>
      <c r="AD338" s="194" t="str">
        <f t="shared" si="42"/>
        <v/>
      </c>
      <c r="AE338" s="194">
        <f>IF(AD338="",0,IF(ISERROR(VLOOKUP(AD338,AD$7:AD337,1,FALSE)),1,0))</f>
        <v>0</v>
      </c>
      <c r="AF338" s="194"/>
    </row>
    <row r="339" spans="1:32" ht="16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75">
        <f>IF(AND($X$3512&lt;&gt;" ",$X$3512&lt;&gt;0),IF(X339=$X$3512,1+COUNTIF(U$7:U338,"&gt;0"),0),0)</f>
        <v>0</v>
      </c>
      <c r="V339" s="178" t="s">
        <v>528</v>
      </c>
      <c r="W339" s="130"/>
      <c r="X339" s="131"/>
      <c r="Y339" s="131"/>
      <c r="Z339" s="206"/>
      <c r="AA339" s="194">
        <f t="shared" si="39"/>
        <v>0</v>
      </c>
      <c r="AB339" s="124" t="str">
        <f t="shared" si="40"/>
        <v/>
      </c>
      <c r="AC339" s="195" t="str">
        <f t="shared" si="41"/>
        <v/>
      </c>
      <c r="AD339" s="194" t="str">
        <f t="shared" si="42"/>
        <v/>
      </c>
      <c r="AE339" s="194">
        <f>IF(AD339="",0,IF(ISERROR(VLOOKUP(AD339,AD$7:AD338,1,FALSE)),1,0))</f>
        <v>0</v>
      </c>
      <c r="AF339" s="194"/>
    </row>
    <row r="340" spans="1:32" ht="16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75">
        <f>IF(AND($X$3512&lt;&gt;" ",$X$3512&lt;&gt;0),IF(X340=$X$3512,1+COUNTIF(U$7:U339,"&gt;0"),0),0)</f>
        <v>0</v>
      </c>
      <c r="V340" s="178" t="s">
        <v>529</v>
      </c>
      <c r="W340" s="130"/>
      <c r="X340" s="131"/>
      <c r="Y340" s="131"/>
      <c r="Z340" s="206"/>
      <c r="AA340" s="194">
        <f t="shared" si="39"/>
        <v>0</v>
      </c>
      <c r="AB340" s="124" t="str">
        <f t="shared" si="40"/>
        <v/>
      </c>
      <c r="AC340" s="195" t="str">
        <f t="shared" si="41"/>
        <v/>
      </c>
      <c r="AD340" s="194" t="str">
        <f t="shared" si="42"/>
        <v/>
      </c>
      <c r="AE340" s="194">
        <f>IF(AD340="",0,IF(ISERROR(VLOOKUP(AD340,AD$7:AD339,1,FALSE)),1,0))</f>
        <v>0</v>
      </c>
      <c r="AF340" s="194"/>
    </row>
    <row r="341" spans="1:32" ht="16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75">
        <f>IF(AND($X$3512&lt;&gt;" ",$X$3512&lt;&gt;0),IF(X341=$X$3512,1+COUNTIF(U$7:U340,"&gt;0"),0),0)</f>
        <v>0</v>
      </c>
      <c r="V341" s="178" t="s">
        <v>530</v>
      </c>
      <c r="W341" s="130"/>
      <c r="X341" s="131"/>
      <c r="Y341" s="131"/>
      <c r="Z341" s="206"/>
      <c r="AA341" s="194">
        <f t="shared" si="39"/>
        <v>0</v>
      </c>
      <c r="AB341" s="124" t="str">
        <f t="shared" si="40"/>
        <v/>
      </c>
      <c r="AC341" s="195" t="str">
        <f t="shared" si="41"/>
        <v/>
      </c>
      <c r="AD341" s="194" t="str">
        <f t="shared" si="42"/>
        <v/>
      </c>
      <c r="AE341" s="194">
        <f>IF(AD341="",0,IF(ISERROR(VLOOKUP(AD341,AD$7:AD340,1,FALSE)),1,0))</f>
        <v>0</v>
      </c>
      <c r="AF341" s="194"/>
    </row>
    <row r="342" spans="1:32" ht="16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75">
        <f>IF(AND($X$3512&lt;&gt;" ",$X$3512&lt;&gt;0),IF(X342=$X$3512,1+COUNTIF(U$7:U341,"&gt;0"),0),0)</f>
        <v>0</v>
      </c>
      <c r="V342" s="178" t="s">
        <v>531</v>
      </c>
      <c r="W342" s="130"/>
      <c r="X342" s="131"/>
      <c r="Y342" s="131"/>
      <c r="Z342" s="206"/>
      <c r="AA342" s="194">
        <f t="shared" si="39"/>
        <v>0</v>
      </c>
      <c r="AB342" s="124" t="str">
        <f t="shared" si="40"/>
        <v/>
      </c>
      <c r="AC342" s="195" t="str">
        <f t="shared" si="41"/>
        <v/>
      </c>
      <c r="AD342" s="194" t="str">
        <f t="shared" si="42"/>
        <v/>
      </c>
      <c r="AE342" s="194">
        <f>IF(AD342="",0,IF(ISERROR(VLOOKUP(AD342,AD$7:AD341,1,FALSE)),1,0))</f>
        <v>0</v>
      </c>
      <c r="AF342" s="194"/>
    </row>
    <row r="343" spans="1:32" ht="16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75">
        <f>IF(AND($X$3512&lt;&gt;" ",$X$3512&lt;&gt;0),IF(X343=$X$3512,1+COUNTIF(U$7:U342,"&gt;0"),0),0)</f>
        <v>0</v>
      </c>
      <c r="V343" s="178" t="s">
        <v>532</v>
      </c>
      <c r="W343" s="130"/>
      <c r="X343" s="131"/>
      <c r="Y343" s="131"/>
      <c r="Z343" s="206"/>
      <c r="AA343" s="194">
        <f t="shared" si="39"/>
        <v>0</v>
      </c>
      <c r="AB343" s="124" t="str">
        <f t="shared" si="40"/>
        <v/>
      </c>
      <c r="AC343" s="195" t="str">
        <f t="shared" si="41"/>
        <v/>
      </c>
      <c r="AD343" s="194" t="str">
        <f t="shared" si="42"/>
        <v/>
      </c>
      <c r="AE343" s="194">
        <f>IF(AD343="",0,IF(ISERROR(VLOOKUP(AD343,AD$7:AD342,1,FALSE)),1,0))</f>
        <v>0</v>
      </c>
      <c r="AF343" s="194"/>
    </row>
    <row r="344" spans="1:32" ht="16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75">
        <f>IF(AND($X$3512&lt;&gt;" ",$X$3512&lt;&gt;0),IF(X344=$X$3512,1+COUNTIF(U$7:U343,"&gt;0"),0),0)</f>
        <v>0</v>
      </c>
      <c r="V344" s="178" t="s">
        <v>533</v>
      </c>
      <c r="W344" s="130"/>
      <c r="X344" s="131"/>
      <c r="Y344" s="131"/>
      <c r="Z344" s="206"/>
      <c r="AA344" s="194">
        <f t="shared" si="39"/>
        <v>0</v>
      </c>
      <c r="AB344" s="124" t="str">
        <f t="shared" si="40"/>
        <v/>
      </c>
      <c r="AC344" s="195" t="str">
        <f t="shared" si="41"/>
        <v/>
      </c>
      <c r="AD344" s="194" t="str">
        <f t="shared" si="42"/>
        <v/>
      </c>
      <c r="AE344" s="194">
        <f>IF(AD344="",0,IF(ISERROR(VLOOKUP(AD344,AD$7:AD343,1,FALSE)),1,0))</f>
        <v>0</v>
      </c>
      <c r="AF344" s="194"/>
    </row>
    <row r="345" spans="1:32" ht="16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75">
        <f>IF(AND($X$3512&lt;&gt;" ",$X$3512&lt;&gt;0),IF(X345=$X$3512,1+COUNTIF(U$7:U344,"&gt;0"),0),0)</f>
        <v>0</v>
      </c>
      <c r="V345" s="178" t="s">
        <v>534</v>
      </c>
      <c r="W345" s="130"/>
      <c r="X345" s="131"/>
      <c r="Y345" s="131"/>
      <c r="Z345" s="206"/>
      <c r="AA345" s="194">
        <f t="shared" si="39"/>
        <v>0</v>
      </c>
      <c r="AB345" s="124" t="str">
        <f t="shared" si="40"/>
        <v/>
      </c>
      <c r="AC345" s="195" t="str">
        <f t="shared" si="41"/>
        <v/>
      </c>
      <c r="AD345" s="194" t="str">
        <f t="shared" si="42"/>
        <v/>
      </c>
      <c r="AE345" s="194">
        <f>IF(AD345="",0,IF(ISERROR(VLOOKUP(AD345,AD$7:AD344,1,FALSE)),1,0))</f>
        <v>0</v>
      </c>
      <c r="AF345" s="194"/>
    </row>
    <row r="346" spans="1:32" ht="16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75">
        <f>IF(AND($X$3512&lt;&gt;" ",$X$3512&lt;&gt;0),IF(X346=$X$3512,1+COUNTIF(U$7:U345,"&gt;0"),0),0)</f>
        <v>0</v>
      </c>
      <c r="V346" s="178" t="s">
        <v>535</v>
      </c>
      <c r="W346" s="130"/>
      <c r="X346" s="131"/>
      <c r="Y346" s="131"/>
      <c r="Z346" s="206"/>
      <c r="AA346" s="194">
        <f t="shared" si="39"/>
        <v>0</v>
      </c>
      <c r="AB346" s="124" t="str">
        <f t="shared" si="40"/>
        <v/>
      </c>
      <c r="AC346" s="195" t="str">
        <f t="shared" si="41"/>
        <v/>
      </c>
      <c r="AD346" s="194" t="str">
        <f t="shared" si="42"/>
        <v/>
      </c>
      <c r="AE346" s="194">
        <f>IF(AD346="",0,IF(ISERROR(VLOOKUP(AD346,AD$7:AD345,1,FALSE)),1,0))</f>
        <v>0</v>
      </c>
      <c r="AF346" s="194"/>
    </row>
    <row r="347" spans="1:32" ht="16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75">
        <f>IF(AND($X$3512&lt;&gt;" ",$X$3512&lt;&gt;0),IF(X347=$X$3512,1+COUNTIF(U$7:U346,"&gt;0"),0),0)</f>
        <v>0</v>
      </c>
      <c r="V347" s="178" t="s">
        <v>536</v>
      </c>
      <c r="W347" s="130"/>
      <c r="X347" s="131"/>
      <c r="Y347" s="131"/>
      <c r="Z347" s="206"/>
      <c r="AA347" s="194">
        <f t="shared" si="39"/>
        <v>0</v>
      </c>
      <c r="AB347" s="124" t="str">
        <f t="shared" si="40"/>
        <v/>
      </c>
      <c r="AC347" s="195" t="str">
        <f t="shared" si="41"/>
        <v/>
      </c>
      <c r="AD347" s="194" t="str">
        <f t="shared" si="42"/>
        <v/>
      </c>
      <c r="AE347" s="194">
        <f>IF(AD347="",0,IF(ISERROR(VLOOKUP(AD347,AD$7:AD346,1,FALSE)),1,0))</f>
        <v>0</v>
      </c>
      <c r="AF347" s="194"/>
    </row>
    <row r="348" spans="1:32" ht="16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75">
        <f>IF(AND($X$3512&lt;&gt;" ",$X$3512&lt;&gt;0),IF(X348=$X$3512,1+COUNTIF(U$7:U347,"&gt;0"),0),0)</f>
        <v>0</v>
      </c>
      <c r="V348" s="178" t="s">
        <v>537</v>
      </c>
      <c r="W348" s="130"/>
      <c r="X348" s="131"/>
      <c r="Y348" s="131"/>
      <c r="Z348" s="206"/>
      <c r="AA348" s="194">
        <f t="shared" si="39"/>
        <v>0</v>
      </c>
      <c r="AB348" s="124" t="str">
        <f t="shared" si="40"/>
        <v/>
      </c>
      <c r="AC348" s="195" t="str">
        <f t="shared" si="41"/>
        <v/>
      </c>
      <c r="AD348" s="194" t="str">
        <f t="shared" si="42"/>
        <v/>
      </c>
      <c r="AE348" s="194">
        <f>IF(AD348="",0,IF(ISERROR(VLOOKUP(AD348,AD$7:AD347,1,FALSE)),1,0))</f>
        <v>0</v>
      </c>
      <c r="AF348" s="194"/>
    </row>
    <row r="349" spans="1:32" ht="16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75">
        <f>IF(AND($X$3512&lt;&gt;" ",$X$3512&lt;&gt;0),IF(X349=$X$3512,1+COUNTIF(U$7:U348,"&gt;0"),0),0)</f>
        <v>0</v>
      </c>
      <c r="V349" s="178" t="s">
        <v>538</v>
      </c>
      <c r="W349" s="130"/>
      <c r="X349" s="131"/>
      <c r="Y349" s="131"/>
      <c r="Z349" s="206"/>
      <c r="AA349" s="194">
        <f t="shared" si="39"/>
        <v>0</v>
      </c>
      <c r="AB349" s="124" t="str">
        <f t="shared" si="40"/>
        <v/>
      </c>
      <c r="AC349" s="195" t="str">
        <f t="shared" si="41"/>
        <v/>
      </c>
      <c r="AD349" s="194" t="str">
        <f t="shared" si="42"/>
        <v/>
      </c>
      <c r="AE349" s="194">
        <f>IF(AD349="",0,IF(ISERROR(VLOOKUP(AD349,AD$7:AD348,1,FALSE)),1,0))</f>
        <v>0</v>
      </c>
      <c r="AF349" s="194"/>
    </row>
    <row r="350" spans="1:32" ht="16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75">
        <f>IF(AND($X$3512&lt;&gt;" ",$X$3512&lt;&gt;0),IF(X350=$X$3512,1+COUNTIF(U$7:U349,"&gt;0"),0),0)</f>
        <v>0</v>
      </c>
      <c r="V350" s="178" t="s">
        <v>539</v>
      </c>
      <c r="W350" s="130"/>
      <c r="X350" s="131"/>
      <c r="Y350" s="131"/>
      <c r="Z350" s="206"/>
      <c r="AA350" s="194">
        <f t="shared" si="39"/>
        <v>0</v>
      </c>
      <c r="AB350" s="124" t="str">
        <f t="shared" si="40"/>
        <v/>
      </c>
      <c r="AC350" s="195" t="str">
        <f t="shared" si="41"/>
        <v/>
      </c>
      <c r="AD350" s="194" t="str">
        <f t="shared" si="42"/>
        <v/>
      </c>
      <c r="AE350" s="194">
        <f>IF(AD350="",0,IF(ISERROR(VLOOKUP(AD350,AD$7:AD349,1,FALSE)),1,0))</f>
        <v>0</v>
      </c>
      <c r="AF350" s="194"/>
    </row>
    <row r="351" spans="1:32" ht="16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75">
        <f>IF(AND($X$3512&lt;&gt;" ",$X$3512&lt;&gt;0),IF(X351=$X$3512,1+COUNTIF(U$7:U350,"&gt;0"),0),0)</f>
        <v>0</v>
      </c>
      <c r="V351" s="178" t="s">
        <v>540</v>
      </c>
      <c r="W351" s="130"/>
      <c r="X351" s="131"/>
      <c r="Y351" s="131"/>
      <c r="Z351" s="206"/>
      <c r="AA351" s="194">
        <f t="shared" si="39"/>
        <v>0</v>
      </c>
      <c r="AB351" s="124" t="str">
        <f t="shared" si="40"/>
        <v/>
      </c>
      <c r="AC351" s="195" t="str">
        <f t="shared" si="41"/>
        <v/>
      </c>
      <c r="AD351" s="194" t="str">
        <f t="shared" si="42"/>
        <v/>
      </c>
      <c r="AE351" s="194">
        <f>IF(AD351="",0,IF(ISERROR(VLOOKUP(AD351,AD$7:AD350,1,FALSE)),1,0))</f>
        <v>0</v>
      </c>
      <c r="AF351" s="194"/>
    </row>
    <row r="352" spans="1:32" ht="16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75">
        <f>IF(AND($X$3512&lt;&gt;" ",$X$3512&lt;&gt;0),IF(X352=$X$3512,1+COUNTIF(U$7:U351,"&gt;0"),0),0)</f>
        <v>0</v>
      </c>
      <c r="V352" s="178" t="s">
        <v>541</v>
      </c>
      <c r="W352" s="130"/>
      <c r="X352" s="131"/>
      <c r="Y352" s="131"/>
      <c r="Z352" s="206"/>
      <c r="AA352" s="194">
        <f t="shared" si="39"/>
        <v>0</v>
      </c>
      <c r="AB352" s="124" t="str">
        <f t="shared" si="40"/>
        <v/>
      </c>
      <c r="AC352" s="195" t="str">
        <f t="shared" si="41"/>
        <v/>
      </c>
      <c r="AD352" s="194" t="str">
        <f t="shared" si="42"/>
        <v/>
      </c>
      <c r="AE352" s="194">
        <f>IF(AD352="",0,IF(ISERROR(VLOOKUP(AD352,AD$7:AD351,1,FALSE)),1,0))</f>
        <v>0</v>
      </c>
      <c r="AF352" s="194"/>
    </row>
    <row r="353" spans="1:32" ht="16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75">
        <f>IF(AND($X$3512&lt;&gt;" ",$X$3512&lt;&gt;0),IF(X353=$X$3512,1+COUNTIF(U$7:U352,"&gt;0"),0),0)</f>
        <v>0</v>
      </c>
      <c r="V353" s="178" t="s">
        <v>542</v>
      </c>
      <c r="W353" s="130"/>
      <c r="X353" s="131"/>
      <c r="Y353" s="131"/>
      <c r="Z353" s="206"/>
      <c r="AA353" s="194">
        <f t="shared" si="39"/>
        <v>0</v>
      </c>
      <c r="AB353" s="124" t="str">
        <f t="shared" si="40"/>
        <v/>
      </c>
      <c r="AC353" s="195" t="str">
        <f t="shared" si="41"/>
        <v/>
      </c>
      <c r="AD353" s="194" t="str">
        <f t="shared" si="42"/>
        <v/>
      </c>
      <c r="AE353" s="194">
        <f>IF(AD353="",0,IF(ISERROR(VLOOKUP(AD353,AD$7:AD352,1,FALSE)),1,0))</f>
        <v>0</v>
      </c>
      <c r="AF353" s="194"/>
    </row>
    <row r="354" spans="1:32" ht="16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75">
        <f>IF(AND($X$3512&lt;&gt;" ",$X$3512&lt;&gt;0),IF(X354=$X$3512,1+COUNTIF(U$7:U353,"&gt;0"),0),0)</f>
        <v>0</v>
      </c>
      <c r="V354" s="178" t="s">
        <v>543</v>
      </c>
      <c r="W354" s="130"/>
      <c r="X354" s="131"/>
      <c r="Y354" s="131"/>
      <c r="Z354" s="206"/>
      <c r="AA354" s="194">
        <f t="shared" si="39"/>
        <v>0</v>
      </c>
      <c r="AB354" s="124" t="str">
        <f t="shared" si="40"/>
        <v/>
      </c>
      <c r="AC354" s="195" t="str">
        <f t="shared" si="41"/>
        <v/>
      </c>
      <c r="AD354" s="194" t="str">
        <f t="shared" si="42"/>
        <v/>
      </c>
      <c r="AE354" s="194">
        <f>IF(AD354="",0,IF(ISERROR(VLOOKUP(AD354,AD$7:AD353,1,FALSE)),1,0))</f>
        <v>0</v>
      </c>
      <c r="AF354" s="194"/>
    </row>
    <row r="355" spans="1:32" ht="16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75">
        <f>IF(AND($X$3512&lt;&gt;" ",$X$3512&lt;&gt;0),IF(X355=$X$3512,1+COUNTIF(U$7:U354,"&gt;0"),0),0)</f>
        <v>0</v>
      </c>
      <c r="V355" s="178" t="s">
        <v>544</v>
      </c>
      <c r="W355" s="130"/>
      <c r="X355" s="131"/>
      <c r="Y355" s="131"/>
      <c r="Z355" s="206"/>
      <c r="AA355" s="194">
        <f t="shared" si="39"/>
        <v>0</v>
      </c>
      <c r="AB355" s="124" t="str">
        <f t="shared" si="40"/>
        <v/>
      </c>
      <c r="AC355" s="195" t="str">
        <f t="shared" si="41"/>
        <v/>
      </c>
      <c r="AD355" s="194" t="str">
        <f t="shared" si="42"/>
        <v/>
      </c>
      <c r="AE355" s="194">
        <f>IF(AD355="",0,IF(ISERROR(VLOOKUP(AD355,AD$7:AD354,1,FALSE)),1,0))</f>
        <v>0</v>
      </c>
      <c r="AF355" s="194"/>
    </row>
    <row r="356" spans="1:32" ht="16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75">
        <f>IF(AND($X$3512&lt;&gt;" ",$X$3512&lt;&gt;0),IF(X356=$X$3512,1+COUNTIF(U$7:U355,"&gt;0"),0),0)</f>
        <v>0</v>
      </c>
      <c r="V356" s="178" t="s">
        <v>545</v>
      </c>
      <c r="W356" s="130"/>
      <c r="X356" s="131"/>
      <c r="Y356" s="131"/>
      <c r="Z356" s="206"/>
      <c r="AA356" s="194">
        <f t="shared" si="39"/>
        <v>0</v>
      </c>
      <c r="AB356" s="124" t="str">
        <f t="shared" si="40"/>
        <v/>
      </c>
      <c r="AC356" s="195" t="str">
        <f t="shared" si="41"/>
        <v/>
      </c>
      <c r="AD356" s="194" t="str">
        <f t="shared" si="42"/>
        <v/>
      </c>
      <c r="AE356" s="194">
        <f>IF(AD356="",0,IF(ISERROR(VLOOKUP(AD356,AD$7:AD355,1,FALSE)),1,0))</f>
        <v>0</v>
      </c>
      <c r="AF356" s="194"/>
    </row>
    <row r="357" spans="1:32" ht="16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75">
        <f>IF(AND($X$3512&lt;&gt;" ",$X$3512&lt;&gt;0),IF(X357=$X$3512,1+COUNTIF(U$7:U356,"&gt;0"),0),0)</f>
        <v>0</v>
      </c>
      <c r="V357" s="178" t="s">
        <v>546</v>
      </c>
      <c r="W357" s="130"/>
      <c r="X357" s="131"/>
      <c r="Y357" s="131"/>
      <c r="Z357" s="206"/>
      <c r="AA357" s="194">
        <f t="shared" si="39"/>
        <v>0</v>
      </c>
      <c r="AB357" s="124" t="str">
        <f t="shared" si="40"/>
        <v/>
      </c>
      <c r="AC357" s="195" t="str">
        <f t="shared" si="41"/>
        <v/>
      </c>
      <c r="AD357" s="194" t="str">
        <f t="shared" si="42"/>
        <v/>
      </c>
      <c r="AE357" s="194">
        <f>IF(AD357="",0,IF(ISERROR(VLOOKUP(AD357,AD$7:AD356,1,FALSE)),1,0))</f>
        <v>0</v>
      </c>
      <c r="AF357" s="194"/>
    </row>
    <row r="358" spans="1:32" ht="16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75">
        <f>IF(AND($X$3512&lt;&gt;" ",$X$3512&lt;&gt;0),IF(X358=$X$3512,1+COUNTIF(U$7:U357,"&gt;0"),0),0)</f>
        <v>0</v>
      </c>
      <c r="V358" s="178" t="s">
        <v>547</v>
      </c>
      <c r="W358" s="130"/>
      <c r="X358" s="131"/>
      <c r="Y358" s="131"/>
      <c r="Z358" s="206"/>
      <c r="AA358" s="194">
        <f t="shared" si="39"/>
        <v>0</v>
      </c>
      <c r="AB358" s="124" t="str">
        <f t="shared" si="40"/>
        <v/>
      </c>
      <c r="AC358" s="195" t="str">
        <f t="shared" si="41"/>
        <v/>
      </c>
      <c r="AD358" s="194" t="str">
        <f t="shared" si="42"/>
        <v/>
      </c>
      <c r="AE358" s="194">
        <f>IF(AD358="",0,IF(ISERROR(VLOOKUP(AD358,AD$7:AD357,1,FALSE)),1,0))</f>
        <v>0</v>
      </c>
      <c r="AF358" s="194"/>
    </row>
    <row r="359" spans="1:32" ht="16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75">
        <f>IF(AND($X$3512&lt;&gt;" ",$X$3512&lt;&gt;0),IF(X359=$X$3512,1+COUNTIF(U$7:U358,"&gt;0"),0),0)</f>
        <v>0</v>
      </c>
      <c r="V359" s="178" t="s">
        <v>548</v>
      </c>
      <c r="W359" s="130"/>
      <c r="X359" s="131"/>
      <c r="Y359" s="131"/>
      <c r="Z359" s="206"/>
      <c r="AA359" s="194">
        <f t="shared" si="39"/>
        <v>0</v>
      </c>
      <c r="AB359" s="124" t="str">
        <f t="shared" si="40"/>
        <v/>
      </c>
      <c r="AC359" s="195" t="str">
        <f t="shared" si="41"/>
        <v/>
      </c>
      <c r="AD359" s="194" t="str">
        <f t="shared" si="42"/>
        <v/>
      </c>
      <c r="AE359" s="194">
        <f>IF(AD359="",0,IF(ISERROR(VLOOKUP(AD359,AD$7:AD358,1,FALSE)),1,0))</f>
        <v>0</v>
      </c>
      <c r="AF359" s="194"/>
    </row>
    <row r="360" spans="1:32" ht="16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75">
        <f>IF(AND($X$3512&lt;&gt;" ",$X$3512&lt;&gt;0),IF(X360=$X$3512,1+COUNTIF(U$7:U359,"&gt;0"),0),0)</f>
        <v>0</v>
      </c>
      <c r="V360" s="178" t="s">
        <v>549</v>
      </c>
      <c r="W360" s="130"/>
      <c r="X360" s="131"/>
      <c r="Y360" s="131"/>
      <c r="Z360" s="206"/>
      <c r="AA360" s="194">
        <f t="shared" si="39"/>
        <v>0</v>
      </c>
      <c r="AB360" s="124" t="str">
        <f t="shared" si="40"/>
        <v/>
      </c>
      <c r="AC360" s="195" t="str">
        <f t="shared" si="41"/>
        <v/>
      </c>
      <c r="AD360" s="194" t="str">
        <f t="shared" si="42"/>
        <v/>
      </c>
      <c r="AE360" s="194">
        <f>IF(AD360="",0,IF(ISERROR(VLOOKUP(AD360,AD$7:AD359,1,FALSE)),1,0))</f>
        <v>0</v>
      </c>
      <c r="AF360" s="194"/>
    </row>
    <row r="361" spans="1:32" ht="16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75">
        <f>IF(AND($X$3512&lt;&gt;" ",$X$3512&lt;&gt;0),IF(X361=$X$3512,1+COUNTIF(U$7:U360,"&gt;0"),0),0)</f>
        <v>0</v>
      </c>
      <c r="V361" s="178" t="s">
        <v>550</v>
      </c>
      <c r="W361" s="130"/>
      <c r="X361" s="131"/>
      <c r="Y361" s="131"/>
      <c r="Z361" s="206"/>
      <c r="AA361" s="194">
        <f t="shared" si="39"/>
        <v>0</v>
      </c>
      <c r="AB361" s="124" t="str">
        <f t="shared" si="40"/>
        <v/>
      </c>
      <c r="AC361" s="195" t="str">
        <f t="shared" si="41"/>
        <v/>
      </c>
      <c r="AD361" s="194" t="str">
        <f t="shared" si="42"/>
        <v/>
      </c>
      <c r="AE361" s="194">
        <f>IF(AD361="",0,IF(ISERROR(VLOOKUP(AD361,AD$7:AD360,1,FALSE)),1,0))</f>
        <v>0</v>
      </c>
      <c r="AF361" s="194"/>
    </row>
    <row r="362" spans="1:32" ht="16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75">
        <f>IF(AND($X$3512&lt;&gt;" ",$X$3512&lt;&gt;0),IF(X362=$X$3512,1+COUNTIF(U$7:U361,"&gt;0"),0),0)</f>
        <v>0</v>
      </c>
      <c r="V362" s="178" t="s">
        <v>551</v>
      </c>
      <c r="W362" s="130"/>
      <c r="X362" s="131"/>
      <c r="Y362" s="131"/>
      <c r="Z362" s="206"/>
      <c r="AA362" s="194">
        <f t="shared" si="39"/>
        <v>0</v>
      </c>
      <c r="AB362" s="124" t="str">
        <f t="shared" si="40"/>
        <v/>
      </c>
      <c r="AC362" s="195" t="str">
        <f t="shared" si="41"/>
        <v/>
      </c>
      <c r="AD362" s="194" t="str">
        <f t="shared" si="42"/>
        <v/>
      </c>
      <c r="AE362" s="194">
        <f>IF(AD362="",0,IF(ISERROR(VLOOKUP(AD362,AD$7:AD361,1,FALSE)),1,0))</f>
        <v>0</v>
      </c>
      <c r="AF362" s="194"/>
    </row>
    <row r="363" spans="1:32" ht="16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75">
        <f>IF(AND($X$3512&lt;&gt;" ",$X$3512&lt;&gt;0),IF(X363=$X$3512,1+COUNTIF(U$7:U362,"&gt;0"),0),0)</f>
        <v>0</v>
      </c>
      <c r="V363" s="178" t="s">
        <v>552</v>
      </c>
      <c r="W363" s="130"/>
      <c r="X363" s="131"/>
      <c r="Y363" s="131"/>
      <c r="Z363" s="206"/>
      <c r="AA363" s="194">
        <f t="shared" si="39"/>
        <v>0</v>
      </c>
      <c r="AB363" s="124" t="str">
        <f t="shared" si="40"/>
        <v/>
      </c>
      <c r="AC363" s="195" t="str">
        <f t="shared" si="41"/>
        <v/>
      </c>
      <c r="AD363" s="194" t="str">
        <f t="shared" si="42"/>
        <v/>
      </c>
      <c r="AE363" s="194">
        <f>IF(AD363="",0,IF(ISERROR(VLOOKUP(AD363,AD$7:AD362,1,FALSE)),1,0))</f>
        <v>0</v>
      </c>
      <c r="AF363" s="194"/>
    </row>
    <row r="364" spans="1:32" ht="16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75">
        <f>IF(AND($X$3512&lt;&gt;" ",$X$3512&lt;&gt;0),IF(X364=$X$3512,1+COUNTIF(U$7:U363,"&gt;0"),0),0)</f>
        <v>0</v>
      </c>
      <c r="V364" s="178" t="s">
        <v>553</v>
      </c>
      <c r="W364" s="130"/>
      <c r="X364" s="131"/>
      <c r="Y364" s="131"/>
      <c r="Z364" s="206"/>
      <c r="AA364" s="194">
        <f t="shared" si="39"/>
        <v>0</v>
      </c>
      <c r="AB364" s="124" t="str">
        <f t="shared" si="40"/>
        <v/>
      </c>
      <c r="AC364" s="195" t="str">
        <f t="shared" si="41"/>
        <v/>
      </c>
      <c r="AD364" s="194" t="str">
        <f t="shared" si="42"/>
        <v/>
      </c>
      <c r="AE364" s="194">
        <f>IF(AD364="",0,IF(ISERROR(VLOOKUP(AD364,AD$7:AD363,1,FALSE)),1,0))</f>
        <v>0</v>
      </c>
      <c r="AF364" s="194"/>
    </row>
    <row r="365" spans="1:32" ht="16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75">
        <f>IF(AND($X$3512&lt;&gt;" ",$X$3512&lt;&gt;0),IF(X365=$X$3512,1+COUNTIF(U$7:U364,"&gt;0"),0),0)</f>
        <v>0</v>
      </c>
      <c r="V365" s="178" t="s">
        <v>554</v>
      </c>
      <c r="W365" s="130"/>
      <c r="X365" s="131"/>
      <c r="Y365" s="131"/>
      <c r="Z365" s="206"/>
      <c r="AA365" s="194">
        <f t="shared" si="39"/>
        <v>0</v>
      </c>
      <c r="AB365" s="124" t="str">
        <f t="shared" si="40"/>
        <v/>
      </c>
      <c r="AC365" s="195" t="str">
        <f t="shared" si="41"/>
        <v/>
      </c>
      <c r="AD365" s="194" t="str">
        <f t="shared" si="42"/>
        <v/>
      </c>
      <c r="AE365" s="194">
        <f>IF(AD365="",0,IF(ISERROR(VLOOKUP(AD365,AD$7:AD364,1,FALSE)),1,0))</f>
        <v>0</v>
      </c>
      <c r="AF365" s="194"/>
    </row>
    <row r="366" spans="1:32" ht="16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75">
        <f>IF(AND($X$3512&lt;&gt;" ",$X$3512&lt;&gt;0),IF(X366=$X$3512,1+COUNTIF(U$7:U365,"&gt;0"),0),0)</f>
        <v>0</v>
      </c>
      <c r="V366" s="178" t="s">
        <v>555</v>
      </c>
      <c r="W366" s="130"/>
      <c r="X366" s="131"/>
      <c r="Y366" s="131"/>
      <c r="Z366" s="206"/>
      <c r="AA366" s="194">
        <f t="shared" si="39"/>
        <v>0</v>
      </c>
      <c r="AB366" s="124" t="str">
        <f t="shared" si="40"/>
        <v/>
      </c>
      <c r="AC366" s="195" t="str">
        <f t="shared" si="41"/>
        <v/>
      </c>
      <c r="AD366" s="194" t="str">
        <f t="shared" si="42"/>
        <v/>
      </c>
      <c r="AE366" s="194">
        <f>IF(AD366="",0,IF(ISERROR(VLOOKUP(AD366,AD$7:AD365,1,FALSE)),1,0))</f>
        <v>0</v>
      </c>
      <c r="AF366" s="194"/>
    </row>
    <row r="367" spans="1:32" ht="16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75">
        <f>IF(AND($X$3512&lt;&gt;" ",$X$3512&lt;&gt;0),IF(X367=$X$3512,1+COUNTIF(U$7:U366,"&gt;0"),0),0)</f>
        <v>0</v>
      </c>
      <c r="V367" s="178" t="s">
        <v>556</v>
      </c>
      <c r="W367" s="130"/>
      <c r="X367" s="131"/>
      <c r="Y367" s="131"/>
      <c r="Z367" s="206"/>
      <c r="AA367" s="194">
        <f t="shared" si="39"/>
        <v>0</v>
      </c>
      <c r="AB367" s="124" t="str">
        <f t="shared" si="40"/>
        <v/>
      </c>
      <c r="AC367" s="195" t="str">
        <f t="shared" si="41"/>
        <v/>
      </c>
      <c r="AD367" s="194" t="str">
        <f t="shared" si="42"/>
        <v/>
      </c>
      <c r="AE367" s="194">
        <f>IF(AD367="",0,IF(ISERROR(VLOOKUP(AD367,AD$7:AD366,1,FALSE)),1,0))</f>
        <v>0</v>
      </c>
      <c r="AF367" s="194"/>
    </row>
    <row r="368" spans="1:32" ht="16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75">
        <f>IF(AND($X$3512&lt;&gt;" ",$X$3512&lt;&gt;0),IF(X368=$X$3512,1+COUNTIF(U$7:U367,"&gt;0"),0),0)</f>
        <v>0</v>
      </c>
      <c r="V368" s="178" t="s">
        <v>557</v>
      </c>
      <c r="W368" s="130"/>
      <c r="X368" s="131"/>
      <c r="Y368" s="131"/>
      <c r="Z368" s="206"/>
      <c r="AA368" s="194">
        <f t="shared" si="39"/>
        <v>0</v>
      </c>
      <c r="AB368" s="124" t="str">
        <f t="shared" si="40"/>
        <v/>
      </c>
      <c r="AC368" s="195" t="str">
        <f t="shared" si="41"/>
        <v/>
      </c>
      <c r="AD368" s="194" t="str">
        <f t="shared" si="42"/>
        <v/>
      </c>
      <c r="AE368" s="194">
        <f>IF(AD368="",0,IF(ISERROR(VLOOKUP(AD368,AD$7:AD367,1,FALSE)),1,0))</f>
        <v>0</v>
      </c>
      <c r="AF368" s="194"/>
    </row>
    <row r="369" spans="1:32" ht="16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75">
        <f>IF(AND($X$3512&lt;&gt;" ",$X$3512&lt;&gt;0),IF(X369=$X$3512,1+COUNTIF(U$7:U368,"&gt;0"),0),0)</f>
        <v>0</v>
      </c>
      <c r="V369" s="178" t="s">
        <v>558</v>
      </c>
      <c r="W369" s="130"/>
      <c r="X369" s="131"/>
      <c r="Y369" s="131"/>
      <c r="Z369" s="206"/>
      <c r="AA369" s="194">
        <f t="shared" si="39"/>
        <v>0</v>
      </c>
      <c r="AB369" s="124" t="str">
        <f t="shared" si="40"/>
        <v/>
      </c>
      <c r="AC369" s="195" t="str">
        <f t="shared" si="41"/>
        <v/>
      </c>
      <c r="AD369" s="194" t="str">
        <f t="shared" si="42"/>
        <v/>
      </c>
      <c r="AE369" s="194">
        <f>IF(AD369="",0,IF(ISERROR(VLOOKUP(AD369,AD$7:AD368,1,FALSE)),1,0))</f>
        <v>0</v>
      </c>
      <c r="AF369" s="194"/>
    </row>
    <row r="370" spans="1:32" ht="16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75">
        <f>IF(AND($X$3512&lt;&gt;" ",$X$3512&lt;&gt;0),IF(X370=$X$3512,1+COUNTIF(U$7:U369,"&gt;0"),0),0)</f>
        <v>0</v>
      </c>
      <c r="V370" s="178" t="s">
        <v>559</v>
      </c>
      <c r="W370" s="130"/>
      <c r="X370" s="131"/>
      <c r="Y370" s="131"/>
      <c r="Z370" s="206"/>
      <c r="AA370" s="194">
        <f t="shared" si="39"/>
        <v>0</v>
      </c>
      <c r="AB370" s="124" t="str">
        <f t="shared" si="40"/>
        <v/>
      </c>
      <c r="AC370" s="195" t="str">
        <f t="shared" si="41"/>
        <v/>
      </c>
      <c r="AD370" s="194" t="str">
        <f t="shared" si="42"/>
        <v/>
      </c>
      <c r="AE370" s="194">
        <f>IF(AD370="",0,IF(ISERROR(VLOOKUP(AD370,AD$7:AD369,1,FALSE)),1,0))</f>
        <v>0</v>
      </c>
      <c r="AF370" s="194"/>
    </row>
    <row r="371" spans="1:32" ht="16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75">
        <f>IF(AND($X$3512&lt;&gt;" ",$X$3512&lt;&gt;0),IF(X371=$X$3512,1+COUNTIF(U$7:U370,"&gt;0"),0),0)</f>
        <v>0</v>
      </c>
      <c r="V371" s="178" t="s">
        <v>560</v>
      </c>
      <c r="W371" s="130"/>
      <c r="X371" s="131"/>
      <c r="Y371" s="131"/>
      <c r="Z371" s="206"/>
      <c r="AA371" s="194">
        <f t="shared" si="39"/>
        <v>0</v>
      </c>
      <c r="AB371" s="124" t="str">
        <f t="shared" si="40"/>
        <v/>
      </c>
      <c r="AC371" s="195" t="str">
        <f t="shared" si="41"/>
        <v/>
      </c>
      <c r="AD371" s="194" t="str">
        <f t="shared" si="42"/>
        <v/>
      </c>
      <c r="AE371" s="194">
        <f>IF(AD371="",0,IF(ISERROR(VLOOKUP(AD371,AD$7:AD370,1,FALSE)),1,0))</f>
        <v>0</v>
      </c>
      <c r="AF371" s="194"/>
    </row>
    <row r="372" spans="1:32" ht="16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75">
        <f>IF(AND($X$3512&lt;&gt;" ",$X$3512&lt;&gt;0),IF(X372=$X$3512,1+COUNTIF(U$7:U371,"&gt;0"),0),0)</f>
        <v>0</v>
      </c>
      <c r="V372" s="178" t="s">
        <v>561</v>
      </c>
      <c r="W372" s="130"/>
      <c r="X372" s="131"/>
      <c r="Y372" s="131"/>
      <c r="Z372" s="206"/>
      <c r="AA372" s="194">
        <f t="shared" si="39"/>
        <v>0</v>
      </c>
      <c r="AB372" s="124" t="str">
        <f t="shared" si="40"/>
        <v/>
      </c>
      <c r="AC372" s="195" t="str">
        <f t="shared" si="41"/>
        <v/>
      </c>
      <c r="AD372" s="194" t="str">
        <f t="shared" si="42"/>
        <v/>
      </c>
      <c r="AE372" s="194">
        <f>IF(AD372="",0,IF(ISERROR(VLOOKUP(AD372,AD$7:AD371,1,FALSE)),1,0))</f>
        <v>0</v>
      </c>
      <c r="AF372" s="194"/>
    </row>
    <row r="373" spans="1:32" ht="16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75">
        <f>IF(AND($X$3512&lt;&gt;" ",$X$3512&lt;&gt;0),IF(X373=$X$3512,1+COUNTIF(U$7:U372,"&gt;0"),0),0)</f>
        <v>0</v>
      </c>
      <c r="V373" s="178" t="s">
        <v>562</v>
      </c>
      <c r="W373" s="130"/>
      <c r="X373" s="131"/>
      <c r="Y373" s="131"/>
      <c r="Z373" s="206"/>
      <c r="AA373" s="194">
        <f t="shared" si="39"/>
        <v>0</v>
      </c>
      <c r="AB373" s="124" t="str">
        <f t="shared" si="40"/>
        <v/>
      </c>
      <c r="AC373" s="195" t="str">
        <f t="shared" si="41"/>
        <v/>
      </c>
      <c r="AD373" s="194" t="str">
        <f t="shared" si="42"/>
        <v/>
      </c>
      <c r="AE373" s="194">
        <f>IF(AD373="",0,IF(ISERROR(VLOOKUP(AD373,AD$7:AD372,1,FALSE)),1,0))</f>
        <v>0</v>
      </c>
      <c r="AF373" s="194"/>
    </row>
    <row r="374" spans="1:32" ht="16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75">
        <f>IF(AND($X$3512&lt;&gt;" ",$X$3512&lt;&gt;0),IF(X374=$X$3512,1+COUNTIF(U$7:U373,"&gt;0"),0),0)</f>
        <v>0</v>
      </c>
      <c r="V374" s="178" t="s">
        <v>563</v>
      </c>
      <c r="W374" s="130"/>
      <c r="X374" s="131"/>
      <c r="Y374" s="131"/>
      <c r="Z374" s="206"/>
      <c r="AA374" s="194">
        <f t="shared" si="39"/>
        <v>0</v>
      </c>
      <c r="AB374" s="124" t="str">
        <f t="shared" si="40"/>
        <v/>
      </c>
      <c r="AC374" s="195" t="str">
        <f t="shared" si="41"/>
        <v/>
      </c>
      <c r="AD374" s="194" t="str">
        <f t="shared" si="42"/>
        <v/>
      </c>
      <c r="AE374" s="194">
        <f>IF(AD374="",0,IF(ISERROR(VLOOKUP(AD374,AD$7:AD373,1,FALSE)),1,0))</f>
        <v>0</v>
      </c>
      <c r="AF374" s="194"/>
    </row>
    <row r="375" spans="1:32" ht="16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75">
        <f>IF(AND($X$3512&lt;&gt;" ",$X$3512&lt;&gt;0),IF(X375=$X$3512,1+COUNTIF(U$7:U374,"&gt;0"),0),0)</f>
        <v>0</v>
      </c>
      <c r="V375" s="178" t="s">
        <v>564</v>
      </c>
      <c r="W375" s="130"/>
      <c r="X375" s="131"/>
      <c r="Y375" s="131"/>
      <c r="Z375" s="206"/>
      <c r="AA375" s="194">
        <f t="shared" si="39"/>
        <v>0</v>
      </c>
      <c r="AB375" s="124" t="str">
        <f t="shared" si="40"/>
        <v/>
      </c>
      <c r="AC375" s="195" t="str">
        <f t="shared" si="41"/>
        <v/>
      </c>
      <c r="AD375" s="194" t="str">
        <f t="shared" si="42"/>
        <v/>
      </c>
      <c r="AE375" s="194">
        <f>IF(AD375="",0,IF(ISERROR(VLOOKUP(AD375,AD$7:AD374,1,FALSE)),1,0))</f>
        <v>0</v>
      </c>
      <c r="AF375" s="194"/>
    </row>
    <row r="376" spans="1:32" ht="16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75">
        <f>IF(AND($X$3512&lt;&gt;" ",$X$3512&lt;&gt;0),IF(X376=$X$3512,1+COUNTIF(U$7:U375,"&gt;0"),0),0)</f>
        <v>0</v>
      </c>
      <c r="V376" s="178" t="s">
        <v>565</v>
      </c>
      <c r="W376" s="130"/>
      <c r="X376" s="131"/>
      <c r="Y376" s="131"/>
      <c r="Z376" s="206"/>
      <c r="AA376" s="194">
        <f t="shared" si="39"/>
        <v>0</v>
      </c>
      <c r="AB376" s="124" t="str">
        <f t="shared" si="40"/>
        <v/>
      </c>
      <c r="AC376" s="195" t="str">
        <f t="shared" si="41"/>
        <v/>
      </c>
      <c r="AD376" s="194" t="str">
        <f t="shared" si="42"/>
        <v/>
      </c>
      <c r="AE376" s="194">
        <f>IF(AD376="",0,IF(ISERROR(VLOOKUP(AD376,AD$7:AD375,1,FALSE)),1,0))</f>
        <v>0</v>
      </c>
      <c r="AF376" s="194"/>
    </row>
    <row r="377" spans="1:32" ht="16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75">
        <f>IF(AND($X$3512&lt;&gt;" ",$X$3512&lt;&gt;0),IF(X377=$X$3512,1+COUNTIF(U$7:U376,"&gt;0"),0),0)</f>
        <v>0</v>
      </c>
      <c r="V377" s="178" t="s">
        <v>566</v>
      </c>
      <c r="W377" s="130"/>
      <c r="X377" s="131"/>
      <c r="Y377" s="131"/>
      <c r="Z377" s="206"/>
      <c r="AA377" s="194">
        <f t="shared" si="39"/>
        <v>0</v>
      </c>
      <c r="AB377" s="124" t="str">
        <f t="shared" si="40"/>
        <v/>
      </c>
      <c r="AC377" s="195" t="str">
        <f t="shared" si="41"/>
        <v/>
      </c>
      <c r="AD377" s="194" t="str">
        <f t="shared" si="42"/>
        <v/>
      </c>
      <c r="AE377" s="194">
        <f>IF(AD377="",0,IF(ISERROR(VLOOKUP(AD377,AD$7:AD376,1,FALSE)),1,0))</f>
        <v>0</v>
      </c>
      <c r="AF377" s="194"/>
    </row>
    <row r="378" spans="1:32" ht="16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75">
        <f>IF(AND($X$3512&lt;&gt;" ",$X$3512&lt;&gt;0),IF(X378=$X$3512,1+COUNTIF(U$7:U377,"&gt;0"),0),0)</f>
        <v>0</v>
      </c>
      <c r="V378" s="178" t="s">
        <v>567</v>
      </c>
      <c r="W378" s="130"/>
      <c r="X378" s="131"/>
      <c r="Y378" s="131"/>
      <c r="Z378" s="206"/>
      <c r="AA378" s="194">
        <f t="shared" si="39"/>
        <v>0</v>
      </c>
      <c r="AB378" s="124" t="str">
        <f t="shared" si="40"/>
        <v/>
      </c>
      <c r="AC378" s="195" t="str">
        <f t="shared" si="41"/>
        <v/>
      </c>
      <c r="AD378" s="194" t="str">
        <f t="shared" si="42"/>
        <v/>
      </c>
      <c r="AE378" s="194">
        <f>IF(AD378="",0,IF(ISERROR(VLOOKUP(AD378,AD$7:AD377,1,FALSE)),1,0))</f>
        <v>0</v>
      </c>
      <c r="AF378" s="194"/>
    </row>
    <row r="379" spans="1:32" ht="16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75">
        <f>IF(AND($X$3512&lt;&gt;" ",$X$3512&lt;&gt;0),IF(X379=$X$3512,1+COUNTIF(U$7:U378,"&gt;0"),0),0)</f>
        <v>0</v>
      </c>
      <c r="V379" s="178" t="s">
        <v>568</v>
      </c>
      <c r="W379" s="130"/>
      <c r="X379" s="131"/>
      <c r="Y379" s="131"/>
      <c r="Z379" s="206"/>
      <c r="AA379" s="194">
        <f t="shared" si="39"/>
        <v>0</v>
      </c>
      <c r="AB379" s="124" t="str">
        <f t="shared" si="40"/>
        <v/>
      </c>
      <c r="AC379" s="195" t="str">
        <f t="shared" si="41"/>
        <v/>
      </c>
      <c r="AD379" s="194" t="str">
        <f t="shared" si="42"/>
        <v/>
      </c>
      <c r="AE379" s="194">
        <f>IF(AD379="",0,IF(ISERROR(VLOOKUP(AD379,AD$7:AD378,1,FALSE)),1,0))</f>
        <v>0</v>
      </c>
      <c r="AF379" s="194"/>
    </row>
    <row r="380" spans="1:32" ht="16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75">
        <f>IF(AND($X$3512&lt;&gt;" ",$X$3512&lt;&gt;0),IF(X380=$X$3512,1+COUNTIF(U$7:U379,"&gt;0"),0),0)</f>
        <v>0</v>
      </c>
      <c r="V380" s="178" t="s">
        <v>569</v>
      </c>
      <c r="W380" s="130"/>
      <c r="X380" s="131"/>
      <c r="Y380" s="131"/>
      <c r="Z380" s="206"/>
      <c r="AA380" s="194">
        <f t="shared" si="39"/>
        <v>0</v>
      </c>
      <c r="AB380" s="124" t="str">
        <f t="shared" si="40"/>
        <v/>
      </c>
      <c r="AC380" s="195" t="str">
        <f t="shared" si="41"/>
        <v/>
      </c>
      <c r="AD380" s="194" t="str">
        <f t="shared" si="42"/>
        <v/>
      </c>
      <c r="AE380" s="194">
        <f>IF(AD380="",0,IF(ISERROR(VLOOKUP(AD380,AD$7:AD379,1,FALSE)),1,0))</f>
        <v>0</v>
      </c>
      <c r="AF380" s="194"/>
    </row>
    <row r="381" spans="1:32" ht="16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75">
        <f>IF(AND($X$3512&lt;&gt;" ",$X$3512&lt;&gt;0),IF(X381=$X$3512,1+COUNTIF(U$7:U380,"&gt;0"),0),0)</f>
        <v>0</v>
      </c>
      <c r="V381" s="178" t="s">
        <v>570</v>
      </c>
      <c r="W381" s="130"/>
      <c r="X381" s="131"/>
      <c r="Y381" s="131"/>
      <c r="Z381" s="206"/>
      <c r="AA381" s="194">
        <f t="shared" si="39"/>
        <v>0</v>
      </c>
      <c r="AB381" s="124" t="str">
        <f t="shared" si="40"/>
        <v/>
      </c>
      <c r="AC381" s="195" t="str">
        <f t="shared" si="41"/>
        <v/>
      </c>
      <c r="AD381" s="194" t="str">
        <f t="shared" si="42"/>
        <v/>
      </c>
      <c r="AE381" s="194">
        <f>IF(AD381="",0,IF(ISERROR(VLOOKUP(AD381,AD$7:AD380,1,FALSE)),1,0))</f>
        <v>0</v>
      </c>
      <c r="AF381" s="194"/>
    </row>
    <row r="382" spans="1:32" ht="16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75">
        <f>IF(AND($X$3512&lt;&gt;" ",$X$3512&lt;&gt;0),IF(X382=$X$3512,1+COUNTIF(U$7:U381,"&gt;0"),0),0)</f>
        <v>0</v>
      </c>
      <c r="V382" s="178" t="s">
        <v>571</v>
      </c>
      <c r="W382" s="130"/>
      <c r="X382" s="131"/>
      <c r="Y382" s="131"/>
      <c r="Z382" s="206"/>
      <c r="AA382" s="194">
        <f t="shared" si="39"/>
        <v>0</v>
      </c>
      <c r="AB382" s="124" t="str">
        <f t="shared" si="40"/>
        <v/>
      </c>
      <c r="AC382" s="195" t="str">
        <f t="shared" si="41"/>
        <v/>
      </c>
      <c r="AD382" s="194" t="str">
        <f t="shared" si="42"/>
        <v/>
      </c>
      <c r="AE382" s="194">
        <f>IF(AD382="",0,IF(ISERROR(VLOOKUP(AD382,AD$7:AD381,1,FALSE)),1,0))</f>
        <v>0</v>
      </c>
      <c r="AF382" s="194"/>
    </row>
    <row r="383" spans="1:32" ht="16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75">
        <f>IF(AND($X$3512&lt;&gt;" ",$X$3512&lt;&gt;0),IF(X383=$X$3512,1+COUNTIF(U$7:U382,"&gt;0"),0),0)</f>
        <v>0</v>
      </c>
      <c r="V383" s="178" t="s">
        <v>572</v>
      </c>
      <c r="W383" s="130"/>
      <c r="X383" s="131"/>
      <c r="Y383" s="131"/>
      <c r="Z383" s="206"/>
      <c r="AA383" s="194">
        <f t="shared" si="39"/>
        <v>0</v>
      </c>
      <c r="AB383" s="124" t="str">
        <f t="shared" si="40"/>
        <v/>
      </c>
      <c r="AC383" s="195" t="str">
        <f t="shared" si="41"/>
        <v/>
      </c>
      <c r="AD383" s="194" t="str">
        <f t="shared" si="42"/>
        <v/>
      </c>
      <c r="AE383" s="194">
        <f>IF(AD383="",0,IF(ISERROR(VLOOKUP(AD383,AD$7:AD382,1,FALSE)),1,0))</f>
        <v>0</v>
      </c>
      <c r="AF383" s="194"/>
    </row>
    <row r="384" spans="1:32" ht="16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75">
        <f>IF(AND($X$3512&lt;&gt;" ",$X$3512&lt;&gt;0),IF(X384=$X$3512,1+COUNTIF(U$7:U383,"&gt;0"),0),0)</f>
        <v>0</v>
      </c>
      <c r="V384" s="178" t="s">
        <v>573</v>
      </c>
      <c r="W384" s="130"/>
      <c r="X384" s="131"/>
      <c r="Y384" s="131"/>
      <c r="Z384" s="206"/>
      <c r="AA384" s="194">
        <f t="shared" si="39"/>
        <v>0</v>
      </c>
      <c r="AB384" s="124" t="str">
        <f t="shared" si="40"/>
        <v/>
      </c>
      <c r="AC384" s="195" t="str">
        <f t="shared" si="41"/>
        <v/>
      </c>
      <c r="AD384" s="194" t="str">
        <f t="shared" si="42"/>
        <v/>
      </c>
      <c r="AE384" s="194">
        <f>IF(AD384="",0,IF(ISERROR(VLOOKUP(AD384,AD$7:AD383,1,FALSE)),1,0))</f>
        <v>0</v>
      </c>
      <c r="AF384" s="194"/>
    </row>
    <row r="385" spans="1:32" ht="16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75">
        <f>IF(AND($X$3512&lt;&gt;" ",$X$3512&lt;&gt;0),IF(X385=$X$3512,1+COUNTIF(U$7:U384,"&gt;0"),0),0)</f>
        <v>0</v>
      </c>
      <c r="V385" s="178" t="s">
        <v>574</v>
      </c>
      <c r="W385" s="130"/>
      <c r="X385" s="131"/>
      <c r="Y385" s="131"/>
      <c r="Z385" s="206"/>
      <c r="AA385" s="194">
        <f t="shared" si="39"/>
        <v>0</v>
      </c>
      <c r="AB385" s="124" t="str">
        <f t="shared" si="40"/>
        <v/>
      </c>
      <c r="AC385" s="195" t="str">
        <f t="shared" si="41"/>
        <v/>
      </c>
      <c r="AD385" s="194" t="str">
        <f t="shared" si="42"/>
        <v/>
      </c>
      <c r="AE385" s="194">
        <f>IF(AD385="",0,IF(ISERROR(VLOOKUP(AD385,AD$7:AD384,1,FALSE)),1,0))</f>
        <v>0</v>
      </c>
      <c r="AF385" s="194"/>
    </row>
    <row r="386" spans="1:32" ht="16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75">
        <f>IF(AND($X$3512&lt;&gt;" ",$X$3512&lt;&gt;0),IF(X386=$X$3512,1+COUNTIF(U$7:U385,"&gt;0"),0),0)</f>
        <v>0</v>
      </c>
      <c r="V386" s="178" t="s">
        <v>575</v>
      </c>
      <c r="W386" s="130"/>
      <c r="X386" s="131"/>
      <c r="Y386" s="131"/>
      <c r="Z386" s="206"/>
      <c r="AA386" s="194">
        <f t="shared" si="39"/>
        <v>0</v>
      </c>
      <c r="AB386" s="124" t="str">
        <f t="shared" si="40"/>
        <v/>
      </c>
      <c r="AC386" s="195" t="str">
        <f t="shared" si="41"/>
        <v/>
      </c>
      <c r="AD386" s="194" t="str">
        <f t="shared" si="42"/>
        <v/>
      </c>
      <c r="AE386" s="194">
        <f>IF(AD386="",0,IF(ISERROR(VLOOKUP(AD386,AD$7:AD385,1,FALSE)),1,0))</f>
        <v>0</v>
      </c>
      <c r="AF386" s="194"/>
    </row>
    <row r="387" spans="1:32" ht="16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75">
        <f>IF(AND($X$3512&lt;&gt;" ",$X$3512&lt;&gt;0),IF(X387=$X$3512,1+COUNTIF(U$7:U386,"&gt;0"),0),0)</f>
        <v>0</v>
      </c>
      <c r="V387" s="178" t="s">
        <v>576</v>
      </c>
      <c r="W387" s="130"/>
      <c r="X387" s="131"/>
      <c r="Y387" s="131"/>
      <c r="Z387" s="206"/>
      <c r="AA387" s="194">
        <f t="shared" si="39"/>
        <v>0</v>
      </c>
      <c r="AB387" s="124" t="str">
        <f t="shared" si="40"/>
        <v/>
      </c>
      <c r="AC387" s="195" t="str">
        <f t="shared" si="41"/>
        <v/>
      </c>
      <c r="AD387" s="194" t="str">
        <f t="shared" si="42"/>
        <v/>
      </c>
      <c r="AE387" s="194">
        <f>IF(AD387="",0,IF(ISERROR(VLOOKUP(AD387,AD$7:AD386,1,FALSE)),1,0))</f>
        <v>0</v>
      </c>
      <c r="AF387" s="194"/>
    </row>
    <row r="388" spans="1:32" ht="16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75">
        <f>IF(AND($X$3512&lt;&gt;" ",$X$3512&lt;&gt;0),IF(X388=$X$3512,1+COUNTIF(U$7:U387,"&gt;0"),0),0)</f>
        <v>0</v>
      </c>
      <c r="V388" s="178" t="s">
        <v>577</v>
      </c>
      <c r="W388" s="130"/>
      <c r="X388" s="131"/>
      <c r="Y388" s="131"/>
      <c r="Z388" s="206"/>
      <c r="AA388" s="194">
        <f t="shared" si="39"/>
        <v>0</v>
      </c>
      <c r="AB388" s="124" t="str">
        <f t="shared" si="40"/>
        <v/>
      </c>
      <c r="AC388" s="195" t="str">
        <f t="shared" si="41"/>
        <v/>
      </c>
      <c r="AD388" s="194" t="str">
        <f t="shared" si="42"/>
        <v/>
      </c>
      <c r="AE388" s="194">
        <f>IF(AD388="",0,IF(ISERROR(VLOOKUP(AD388,AD$7:AD387,1,FALSE)),1,0))</f>
        <v>0</v>
      </c>
      <c r="AF388" s="194"/>
    </row>
    <row r="389" spans="1:32" ht="16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75">
        <f>IF(AND($X$3512&lt;&gt;" ",$X$3512&lt;&gt;0),IF(X389=$X$3512,1+COUNTIF(U$7:U388,"&gt;0"),0),0)</f>
        <v>0</v>
      </c>
      <c r="V389" s="178" t="s">
        <v>578</v>
      </c>
      <c r="W389" s="130"/>
      <c r="X389" s="131"/>
      <c r="Y389" s="131"/>
      <c r="Z389" s="206"/>
      <c r="AA389" s="194">
        <f t="shared" si="39"/>
        <v>0</v>
      </c>
      <c r="AB389" s="124" t="str">
        <f t="shared" si="40"/>
        <v/>
      </c>
      <c r="AC389" s="195" t="str">
        <f t="shared" si="41"/>
        <v/>
      </c>
      <c r="AD389" s="194" t="str">
        <f t="shared" si="42"/>
        <v/>
      </c>
      <c r="AE389" s="194">
        <f>IF(AD389="",0,IF(ISERROR(VLOOKUP(AD389,AD$7:AD388,1,FALSE)),1,0))</f>
        <v>0</v>
      </c>
      <c r="AF389" s="194"/>
    </row>
    <row r="390" spans="1:32" ht="16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75">
        <f>IF(AND($X$3512&lt;&gt;" ",$X$3512&lt;&gt;0),IF(X390=$X$3512,1+COUNTIF(U$7:U389,"&gt;0"),0),0)</f>
        <v>0</v>
      </c>
      <c r="V390" s="178" t="s">
        <v>579</v>
      </c>
      <c r="W390" s="130"/>
      <c r="X390" s="131"/>
      <c r="Y390" s="131"/>
      <c r="Z390" s="206"/>
      <c r="AA390" s="194">
        <f t="shared" si="39"/>
        <v>0</v>
      </c>
      <c r="AB390" s="124" t="str">
        <f t="shared" si="40"/>
        <v/>
      </c>
      <c r="AC390" s="195" t="str">
        <f t="shared" si="41"/>
        <v/>
      </c>
      <c r="AD390" s="194" t="str">
        <f t="shared" si="42"/>
        <v/>
      </c>
      <c r="AE390" s="194">
        <f>IF(AD390="",0,IF(ISERROR(VLOOKUP(AD390,AD$7:AD389,1,FALSE)),1,0))</f>
        <v>0</v>
      </c>
      <c r="AF390" s="194"/>
    </row>
    <row r="391" spans="1:32" ht="16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75">
        <f>IF(AND($X$3512&lt;&gt;" ",$X$3512&lt;&gt;0),IF(X391=$X$3512,1+COUNTIF(U$7:U390,"&gt;0"),0),0)</f>
        <v>0</v>
      </c>
      <c r="V391" s="178" t="s">
        <v>580</v>
      </c>
      <c r="W391" s="130"/>
      <c r="X391" s="131"/>
      <c r="Y391" s="131"/>
      <c r="Z391" s="206"/>
      <c r="AA391" s="194">
        <f t="shared" si="39"/>
        <v>0</v>
      </c>
      <c r="AB391" s="124" t="str">
        <f t="shared" si="40"/>
        <v/>
      </c>
      <c r="AC391" s="195" t="str">
        <f t="shared" si="41"/>
        <v/>
      </c>
      <c r="AD391" s="194" t="str">
        <f t="shared" si="42"/>
        <v/>
      </c>
      <c r="AE391" s="194">
        <f>IF(AD391="",0,IF(ISERROR(VLOOKUP(AD391,AD$7:AD390,1,FALSE)),1,0))</f>
        <v>0</v>
      </c>
      <c r="AF391" s="194"/>
    </row>
    <row r="392" spans="1:32" ht="16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75">
        <f>IF(AND($X$3512&lt;&gt;" ",$X$3512&lt;&gt;0),IF(X392=$X$3512,1+COUNTIF(U$7:U391,"&gt;0"),0),0)</f>
        <v>0</v>
      </c>
      <c r="V392" s="178" t="s">
        <v>581</v>
      </c>
      <c r="W392" s="130"/>
      <c r="X392" s="131"/>
      <c r="Y392" s="131"/>
      <c r="Z392" s="206"/>
      <c r="AA392" s="194">
        <f t="shared" ref="AA392:AA455" si="43">IF(ISBLANK(X392),0,VLOOKUP(X392,$B$8:$E$57,1,FALSE))</f>
        <v>0</v>
      </c>
      <c r="AB392" s="124" t="str">
        <f t="shared" ref="AB392:AB455" si="44">IF(W392&gt;0,CONCATENATE(MONTH(W392)&amp;X392),"")</f>
        <v/>
      </c>
      <c r="AC392" s="195" t="str">
        <f t="shared" ref="AC392:AC455" si="45">IF(OR(AND(Z392&lt;&gt;0,ISBLANK(X392)),ISERROR(AA392)),"ERR","")</f>
        <v/>
      </c>
      <c r="AD392" s="194" t="str">
        <f t="shared" si="42"/>
        <v/>
      </c>
      <c r="AE392" s="194">
        <f>IF(AD392="",0,IF(ISERROR(VLOOKUP(AD392,AD$7:AD391,1,FALSE)),1,0))</f>
        <v>0</v>
      </c>
      <c r="AF392" s="194"/>
    </row>
    <row r="393" spans="1:32" ht="16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75">
        <f>IF(AND($X$3512&lt;&gt;" ",$X$3512&lt;&gt;0),IF(X393=$X$3512,1+COUNTIF(U$7:U392,"&gt;0"),0),0)</f>
        <v>0</v>
      </c>
      <c r="V393" s="178" t="s">
        <v>582</v>
      </c>
      <c r="W393" s="130"/>
      <c r="X393" s="131"/>
      <c r="Y393" s="131"/>
      <c r="Z393" s="206"/>
      <c r="AA393" s="194">
        <f t="shared" si="43"/>
        <v>0</v>
      </c>
      <c r="AB393" s="124" t="str">
        <f t="shared" si="44"/>
        <v/>
      </c>
      <c r="AC393" s="195" t="str">
        <f t="shared" si="45"/>
        <v/>
      </c>
      <c r="AD393" s="194" t="str">
        <f t="shared" si="42"/>
        <v/>
      </c>
      <c r="AE393" s="194">
        <f>IF(AD393="",0,IF(ISERROR(VLOOKUP(AD393,AD$7:AD392,1,FALSE)),1,0))</f>
        <v>0</v>
      </c>
      <c r="AF393" s="194"/>
    </row>
    <row r="394" spans="1:32" ht="16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75">
        <f>IF(AND($X$3512&lt;&gt;" ",$X$3512&lt;&gt;0),IF(X394=$X$3512,1+COUNTIF(U$7:U393,"&gt;0"),0),0)</f>
        <v>0</v>
      </c>
      <c r="V394" s="178" t="s">
        <v>583</v>
      </c>
      <c r="W394" s="130"/>
      <c r="X394" s="131"/>
      <c r="Y394" s="131"/>
      <c r="Z394" s="206"/>
      <c r="AA394" s="194">
        <f t="shared" si="43"/>
        <v>0</v>
      </c>
      <c r="AB394" s="124" t="str">
        <f t="shared" si="44"/>
        <v/>
      </c>
      <c r="AC394" s="195" t="str">
        <f t="shared" si="45"/>
        <v/>
      </c>
      <c r="AD394" s="194" t="str">
        <f t="shared" ref="AD394:AD457" si="46">IF(W394&gt;0,CONCATENATE(MONTH(W394),"-",YEAR(W394)),"")</f>
        <v/>
      </c>
      <c r="AE394" s="194">
        <f>IF(AD394="",0,IF(ISERROR(VLOOKUP(AD394,AD$7:AD393,1,FALSE)),1,0))</f>
        <v>0</v>
      </c>
      <c r="AF394" s="194"/>
    </row>
    <row r="395" spans="1:32" ht="16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75">
        <f>IF(AND($X$3512&lt;&gt;" ",$X$3512&lt;&gt;0),IF(X395=$X$3512,1+COUNTIF(U$7:U394,"&gt;0"),0),0)</f>
        <v>0</v>
      </c>
      <c r="V395" s="178" t="s">
        <v>584</v>
      </c>
      <c r="W395" s="130"/>
      <c r="X395" s="131"/>
      <c r="Y395" s="131"/>
      <c r="Z395" s="206"/>
      <c r="AA395" s="194">
        <f t="shared" si="43"/>
        <v>0</v>
      </c>
      <c r="AB395" s="124" t="str">
        <f t="shared" si="44"/>
        <v/>
      </c>
      <c r="AC395" s="195" t="str">
        <f t="shared" si="45"/>
        <v/>
      </c>
      <c r="AD395" s="194" t="str">
        <f t="shared" si="46"/>
        <v/>
      </c>
      <c r="AE395" s="194">
        <f>IF(AD395="",0,IF(ISERROR(VLOOKUP(AD395,AD$7:AD394,1,FALSE)),1,0))</f>
        <v>0</v>
      </c>
      <c r="AF395" s="194"/>
    </row>
    <row r="396" spans="1:32" ht="16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75">
        <f>IF(AND($X$3512&lt;&gt;" ",$X$3512&lt;&gt;0),IF(X396=$X$3512,1+COUNTIF(U$7:U395,"&gt;0"),0),0)</f>
        <v>0</v>
      </c>
      <c r="V396" s="178" t="s">
        <v>585</v>
      </c>
      <c r="W396" s="130"/>
      <c r="X396" s="131"/>
      <c r="Y396" s="131"/>
      <c r="Z396" s="206"/>
      <c r="AA396" s="194">
        <f t="shared" si="43"/>
        <v>0</v>
      </c>
      <c r="AB396" s="124" t="str">
        <f t="shared" si="44"/>
        <v/>
      </c>
      <c r="AC396" s="195" t="str">
        <f t="shared" si="45"/>
        <v/>
      </c>
      <c r="AD396" s="194" t="str">
        <f t="shared" si="46"/>
        <v/>
      </c>
      <c r="AE396" s="194">
        <f>IF(AD396="",0,IF(ISERROR(VLOOKUP(AD396,AD$7:AD395,1,FALSE)),1,0))</f>
        <v>0</v>
      </c>
      <c r="AF396" s="194"/>
    </row>
    <row r="397" spans="1:32" ht="16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75">
        <f>IF(AND($X$3512&lt;&gt;" ",$X$3512&lt;&gt;0),IF(X397=$X$3512,1+COUNTIF(U$7:U396,"&gt;0"),0),0)</f>
        <v>0</v>
      </c>
      <c r="V397" s="178" t="s">
        <v>586</v>
      </c>
      <c r="W397" s="130"/>
      <c r="X397" s="131"/>
      <c r="Y397" s="131"/>
      <c r="Z397" s="206"/>
      <c r="AA397" s="194">
        <f t="shared" si="43"/>
        <v>0</v>
      </c>
      <c r="AB397" s="124" t="str">
        <f t="shared" si="44"/>
        <v/>
      </c>
      <c r="AC397" s="195" t="str">
        <f t="shared" si="45"/>
        <v/>
      </c>
      <c r="AD397" s="194" t="str">
        <f t="shared" si="46"/>
        <v/>
      </c>
      <c r="AE397" s="194">
        <f>IF(AD397="",0,IF(ISERROR(VLOOKUP(AD397,AD$7:AD396,1,FALSE)),1,0))</f>
        <v>0</v>
      </c>
      <c r="AF397" s="194"/>
    </row>
    <row r="398" spans="1:32" ht="16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75">
        <f>IF(AND($X$3512&lt;&gt;" ",$X$3512&lt;&gt;0),IF(X398=$X$3512,1+COUNTIF(U$7:U397,"&gt;0"),0),0)</f>
        <v>0</v>
      </c>
      <c r="V398" s="178" t="s">
        <v>587</v>
      </c>
      <c r="W398" s="130"/>
      <c r="X398" s="131"/>
      <c r="Y398" s="131"/>
      <c r="Z398" s="206"/>
      <c r="AA398" s="194">
        <f t="shared" si="43"/>
        <v>0</v>
      </c>
      <c r="AB398" s="124" t="str">
        <f t="shared" si="44"/>
        <v/>
      </c>
      <c r="AC398" s="195" t="str">
        <f t="shared" si="45"/>
        <v/>
      </c>
      <c r="AD398" s="194" t="str">
        <f t="shared" si="46"/>
        <v/>
      </c>
      <c r="AE398" s="194">
        <f>IF(AD398="",0,IF(ISERROR(VLOOKUP(AD398,AD$7:AD397,1,FALSE)),1,0))</f>
        <v>0</v>
      </c>
      <c r="AF398" s="194"/>
    </row>
    <row r="399" spans="1:32" ht="16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75">
        <f>IF(AND($X$3512&lt;&gt;" ",$X$3512&lt;&gt;0),IF(X399=$X$3512,1+COUNTIF(U$7:U398,"&gt;0"),0),0)</f>
        <v>0</v>
      </c>
      <c r="V399" s="178" t="s">
        <v>588</v>
      </c>
      <c r="W399" s="130"/>
      <c r="X399" s="131"/>
      <c r="Y399" s="131"/>
      <c r="Z399" s="206"/>
      <c r="AA399" s="194">
        <f t="shared" si="43"/>
        <v>0</v>
      </c>
      <c r="AB399" s="124" t="str">
        <f t="shared" si="44"/>
        <v/>
      </c>
      <c r="AC399" s="195" t="str">
        <f t="shared" si="45"/>
        <v/>
      </c>
      <c r="AD399" s="194" t="str">
        <f t="shared" si="46"/>
        <v/>
      </c>
      <c r="AE399" s="194">
        <f>IF(AD399="",0,IF(ISERROR(VLOOKUP(AD399,AD$7:AD398,1,FALSE)),1,0))</f>
        <v>0</v>
      </c>
      <c r="AF399" s="194"/>
    </row>
    <row r="400" spans="1:32" ht="16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75">
        <f>IF(AND($X$3512&lt;&gt;" ",$X$3512&lt;&gt;0),IF(X400=$X$3512,1+COUNTIF(U$7:U399,"&gt;0"),0),0)</f>
        <v>0</v>
      </c>
      <c r="V400" s="178" t="s">
        <v>589</v>
      </c>
      <c r="W400" s="130"/>
      <c r="X400" s="131"/>
      <c r="Y400" s="131"/>
      <c r="Z400" s="206"/>
      <c r="AA400" s="194">
        <f t="shared" si="43"/>
        <v>0</v>
      </c>
      <c r="AB400" s="124" t="str">
        <f t="shared" si="44"/>
        <v/>
      </c>
      <c r="AC400" s="195" t="str">
        <f t="shared" si="45"/>
        <v/>
      </c>
      <c r="AD400" s="194" t="str">
        <f t="shared" si="46"/>
        <v/>
      </c>
      <c r="AE400" s="194">
        <f>IF(AD400="",0,IF(ISERROR(VLOOKUP(AD400,AD$7:AD399,1,FALSE)),1,0))</f>
        <v>0</v>
      </c>
      <c r="AF400" s="194"/>
    </row>
    <row r="401" spans="1:32" ht="16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75">
        <f>IF(AND($X$3512&lt;&gt;" ",$X$3512&lt;&gt;0),IF(X401=$X$3512,1+COUNTIF(U$7:U400,"&gt;0"),0),0)</f>
        <v>0</v>
      </c>
      <c r="V401" s="178" t="s">
        <v>590</v>
      </c>
      <c r="W401" s="130"/>
      <c r="X401" s="131"/>
      <c r="Y401" s="131"/>
      <c r="Z401" s="206"/>
      <c r="AA401" s="194">
        <f t="shared" si="43"/>
        <v>0</v>
      </c>
      <c r="AB401" s="124" t="str">
        <f t="shared" si="44"/>
        <v/>
      </c>
      <c r="AC401" s="195" t="str">
        <f t="shared" si="45"/>
        <v/>
      </c>
      <c r="AD401" s="194" t="str">
        <f t="shared" si="46"/>
        <v/>
      </c>
      <c r="AE401" s="194">
        <f>IF(AD401="",0,IF(ISERROR(VLOOKUP(AD401,AD$7:AD400,1,FALSE)),1,0))</f>
        <v>0</v>
      </c>
      <c r="AF401" s="194"/>
    </row>
    <row r="402" spans="1:32" ht="16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75">
        <f>IF(AND($X$3512&lt;&gt;" ",$X$3512&lt;&gt;0),IF(X402=$X$3512,1+COUNTIF(U$7:U401,"&gt;0"),0),0)</f>
        <v>0</v>
      </c>
      <c r="V402" s="178" t="s">
        <v>591</v>
      </c>
      <c r="W402" s="130"/>
      <c r="X402" s="131"/>
      <c r="Y402" s="131"/>
      <c r="Z402" s="206"/>
      <c r="AA402" s="194">
        <f t="shared" si="43"/>
        <v>0</v>
      </c>
      <c r="AB402" s="124" t="str">
        <f t="shared" si="44"/>
        <v/>
      </c>
      <c r="AC402" s="195" t="str">
        <f t="shared" si="45"/>
        <v/>
      </c>
      <c r="AD402" s="194" t="str">
        <f t="shared" si="46"/>
        <v/>
      </c>
      <c r="AE402" s="194">
        <f>IF(AD402="",0,IF(ISERROR(VLOOKUP(AD402,AD$7:AD401,1,FALSE)),1,0))</f>
        <v>0</v>
      </c>
      <c r="AF402" s="194"/>
    </row>
    <row r="403" spans="1:32" ht="16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75">
        <f>IF(AND($X$3512&lt;&gt;" ",$X$3512&lt;&gt;0),IF(X403=$X$3512,1+COUNTIF(U$7:U402,"&gt;0"),0),0)</f>
        <v>0</v>
      </c>
      <c r="V403" s="178" t="s">
        <v>592</v>
      </c>
      <c r="W403" s="130"/>
      <c r="X403" s="131"/>
      <c r="Y403" s="131"/>
      <c r="Z403" s="206"/>
      <c r="AA403" s="194">
        <f t="shared" si="43"/>
        <v>0</v>
      </c>
      <c r="AB403" s="124" t="str">
        <f t="shared" si="44"/>
        <v/>
      </c>
      <c r="AC403" s="195" t="str">
        <f t="shared" si="45"/>
        <v/>
      </c>
      <c r="AD403" s="194" t="str">
        <f t="shared" si="46"/>
        <v/>
      </c>
      <c r="AE403" s="194">
        <f>IF(AD403="",0,IF(ISERROR(VLOOKUP(AD403,AD$7:AD402,1,FALSE)),1,0))</f>
        <v>0</v>
      </c>
      <c r="AF403" s="194"/>
    </row>
    <row r="404" spans="1:32" ht="16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75">
        <f>IF(AND($X$3512&lt;&gt;" ",$X$3512&lt;&gt;0),IF(X404=$X$3512,1+COUNTIF(U$7:U403,"&gt;0"),0),0)</f>
        <v>0</v>
      </c>
      <c r="V404" s="178" t="s">
        <v>593</v>
      </c>
      <c r="W404" s="130"/>
      <c r="X404" s="131"/>
      <c r="Y404" s="131"/>
      <c r="Z404" s="206"/>
      <c r="AA404" s="194">
        <f t="shared" si="43"/>
        <v>0</v>
      </c>
      <c r="AB404" s="124" t="str">
        <f t="shared" si="44"/>
        <v/>
      </c>
      <c r="AC404" s="195" t="str">
        <f t="shared" si="45"/>
        <v/>
      </c>
      <c r="AD404" s="194" t="str">
        <f t="shared" si="46"/>
        <v/>
      </c>
      <c r="AE404" s="194">
        <f>IF(AD404="",0,IF(ISERROR(VLOOKUP(AD404,AD$7:AD403,1,FALSE)),1,0))</f>
        <v>0</v>
      </c>
      <c r="AF404" s="194"/>
    </row>
    <row r="405" spans="1:32" ht="16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75">
        <f>IF(AND($X$3512&lt;&gt;" ",$X$3512&lt;&gt;0),IF(X405=$X$3512,1+COUNTIF(U$7:U404,"&gt;0"),0),0)</f>
        <v>0</v>
      </c>
      <c r="V405" s="178" t="s">
        <v>594</v>
      </c>
      <c r="W405" s="130"/>
      <c r="X405" s="131"/>
      <c r="Y405" s="131"/>
      <c r="Z405" s="206"/>
      <c r="AA405" s="194">
        <f t="shared" si="43"/>
        <v>0</v>
      </c>
      <c r="AB405" s="124" t="str">
        <f t="shared" si="44"/>
        <v/>
      </c>
      <c r="AC405" s="195" t="str">
        <f t="shared" si="45"/>
        <v/>
      </c>
      <c r="AD405" s="194" t="str">
        <f t="shared" si="46"/>
        <v/>
      </c>
      <c r="AE405" s="194">
        <f>IF(AD405="",0,IF(ISERROR(VLOOKUP(AD405,AD$7:AD404,1,FALSE)),1,0))</f>
        <v>0</v>
      </c>
      <c r="AF405" s="194"/>
    </row>
    <row r="406" spans="1:32" ht="16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75">
        <f>IF(AND($X$3512&lt;&gt;" ",$X$3512&lt;&gt;0),IF(X406=$X$3512,1+COUNTIF(U$7:U405,"&gt;0"),0),0)</f>
        <v>0</v>
      </c>
      <c r="V406" s="178" t="s">
        <v>595</v>
      </c>
      <c r="W406" s="130"/>
      <c r="X406" s="131"/>
      <c r="Y406" s="131"/>
      <c r="Z406" s="206"/>
      <c r="AA406" s="194">
        <f t="shared" si="43"/>
        <v>0</v>
      </c>
      <c r="AB406" s="124" t="str">
        <f t="shared" si="44"/>
        <v/>
      </c>
      <c r="AC406" s="195" t="str">
        <f t="shared" si="45"/>
        <v/>
      </c>
      <c r="AD406" s="194" t="str">
        <f t="shared" si="46"/>
        <v/>
      </c>
      <c r="AE406" s="194">
        <f>IF(AD406="",0,IF(ISERROR(VLOOKUP(AD406,AD$7:AD405,1,FALSE)),1,0))</f>
        <v>0</v>
      </c>
      <c r="AF406" s="194"/>
    </row>
    <row r="407" spans="1:32" ht="16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75">
        <f>IF(AND($X$3512&lt;&gt;" ",$X$3512&lt;&gt;0),IF(X407=$X$3512,1+COUNTIF(U$7:U406,"&gt;0"),0),0)</f>
        <v>0</v>
      </c>
      <c r="V407" s="178" t="s">
        <v>596</v>
      </c>
      <c r="W407" s="130"/>
      <c r="X407" s="131"/>
      <c r="Y407" s="131"/>
      <c r="Z407" s="206"/>
      <c r="AA407" s="194">
        <f t="shared" si="43"/>
        <v>0</v>
      </c>
      <c r="AB407" s="124" t="str">
        <f t="shared" si="44"/>
        <v/>
      </c>
      <c r="AC407" s="195" t="str">
        <f t="shared" si="45"/>
        <v/>
      </c>
      <c r="AD407" s="194" t="str">
        <f t="shared" si="46"/>
        <v/>
      </c>
      <c r="AE407" s="194">
        <f>IF(AD407="",0,IF(ISERROR(VLOOKUP(AD407,AD$7:AD406,1,FALSE)),1,0))</f>
        <v>0</v>
      </c>
      <c r="AF407" s="194"/>
    </row>
    <row r="408" spans="1:32" ht="16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75">
        <f>IF(AND($X$3512&lt;&gt;" ",$X$3512&lt;&gt;0),IF(X408=$X$3512,1+COUNTIF(U$7:U407,"&gt;0"),0),0)</f>
        <v>0</v>
      </c>
      <c r="V408" s="178" t="s">
        <v>597</v>
      </c>
      <c r="W408" s="130"/>
      <c r="X408" s="131"/>
      <c r="Y408" s="131"/>
      <c r="Z408" s="206"/>
      <c r="AA408" s="194">
        <f t="shared" si="43"/>
        <v>0</v>
      </c>
      <c r="AB408" s="124" t="str">
        <f t="shared" si="44"/>
        <v/>
      </c>
      <c r="AC408" s="195" t="str">
        <f t="shared" si="45"/>
        <v/>
      </c>
      <c r="AD408" s="194" t="str">
        <f t="shared" si="46"/>
        <v/>
      </c>
      <c r="AE408" s="194">
        <f>IF(AD408="",0,IF(ISERROR(VLOOKUP(AD408,AD$7:AD407,1,FALSE)),1,0))</f>
        <v>0</v>
      </c>
      <c r="AF408" s="194"/>
    </row>
    <row r="409" spans="1:32" ht="16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75">
        <f>IF(AND($X$3512&lt;&gt;" ",$X$3512&lt;&gt;0),IF(X409=$X$3512,1+COUNTIF(U$7:U408,"&gt;0"),0),0)</f>
        <v>0</v>
      </c>
      <c r="V409" s="178" t="s">
        <v>598</v>
      </c>
      <c r="W409" s="130"/>
      <c r="X409" s="131"/>
      <c r="Y409" s="131"/>
      <c r="Z409" s="206"/>
      <c r="AA409" s="194">
        <f t="shared" si="43"/>
        <v>0</v>
      </c>
      <c r="AB409" s="124" t="str">
        <f t="shared" si="44"/>
        <v/>
      </c>
      <c r="AC409" s="195" t="str">
        <f t="shared" si="45"/>
        <v/>
      </c>
      <c r="AD409" s="194" t="str">
        <f t="shared" si="46"/>
        <v/>
      </c>
      <c r="AE409" s="194">
        <f>IF(AD409="",0,IF(ISERROR(VLOOKUP(AD409,AD$7:AD408,1,FALSE)),1,0))</f>
        <v>0</v>
      </c>
      <c r="AF409" s="194"/>
    </row>
    <row r="410" spans="1:32" ht="16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75">
        <f>IF(AND($X$3512&lt;&gt;" ",$X$3512&lt;&gt;0),IF(X410=$X$3512,1+COUNTIF(U$7:U409,"&gt;0"),0),0)</f>
        <v>0</v>
      </c>
      <c r="V410" s="178" t="s">
        <v>599</v>
      </c>
      <c r="W410" s="130"/>
      <c r="X410" s="131"/>
      <c r="Y410" s="131"/>
      <c r="Z410" s="206"/>
      <c r="AA410" s="194">
        <f t="shared" si="43"/>
        <v>0</v>
      </c>
      <c r="AB410" s="124" t="str">
        <f t="shared" si="44"/>
        <v/>
      </c>
      <c r="AC410" s="195" t="str">
        <f t="shared" si="45"/>
        <v/>
      </c>
      <c r="AD410" s="194" t="str">
        <f t="shared" si="46"/>
        <v/>
      </c>
      <c r="AE410" s="194">
        <f>IF(AD410="",0,IF(ISERROR(VLOOKUP(AD410,AD$7:AD409,1,FALSE)),1,0))</f>
        <v>0</v>
      </c>
      <c r="AF410" s="194"/>
    </row>
    <row r="411" spans="1:32" ht="16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75">
        <f>IF(AND($X$3512&lt;&gt;" ",$X$3512&lt;&gt;0),IF(X411=$X$3512,1+COUNTIF(U$7:U410,"&gt;0"),0),0)</f>
        <v>0</v>
      </c>
      <c r="V411" s="178" t="s">
        <v>600</v>
      </c>
      <c r="W411" s="130"/>
      <c r="X411" s="131"/>
      <c r="Y411" s="131"/>
      <c r="Z411" s="206"/>
      <c r="AA411" s="194">
        <f t="shared" si="43"/>
        <v>0</v>
      </c>
      <c r="AB411" s="124" t="str">
        <f t="shared" si="44"/>
        <v/>
      </c>
      <c r="AC411" s="195" t="str">
        <f t="shared" si="45"/>
        <v/>
      </c>
      <c r="AD411" s="194" t="str">
        <f t="shared" si="46"/>
        <v/>
      </c>
      <c r="AE411" s="194">
        <f>IF(AD411="",0,IF(ISERROR(VLOOKUP(AD411,AD$7:AD410,1,FALSE)),1,0))</f>
        <v>0</v>
      </c>
      <c r="AF411" s="194"/>
    </row>
    <row r="412" spans="1:32" ht="16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75">
        <f>IF(AND($X$3512&lt;&gt;" ",$X$3512&lt;&gt;0),IF(X412=$X$3512,1+COUNTIF(U$7:U411,"&gt;0"),0),0)</f>
        <v>0</v>
      </c>
      <c r="V412" s="178" t="s">
        <v>601</v>
      </c>
      <c r="W412" s="130"/>
      <c r="X412" s="131"/>
      <c r="Y412" s="131"/>
      <c r="Z412" s="206"/>
      <c r="AA412" s="194">
        <f t="shared" si="43"/>
        <v>0</v>
      </c>
      <c r="AB412" s="124" t="str">
        <f t="shared" si="44"/>
        <v/>
      </c>
      <c r="AC412" s="195" t="str">
        <f t="shared" si="45"/>
        <v/>
      </c>
      <c r="AD412" s="194" t="str">
        <f t="shared" si="46"/>
        <v/>
      </c>
      <c r="AE412" s="194">
        <f>IF(AD412="",0,IF(ISERROR(VLOOKUP(AD412,AD$7:AD411,1,FALSE)),1,0))</f>
        <v>0</v>
      </c>
      <c r="AF412" s="194"/>
    </row>
    <row r="413" spans="1:32" ht="16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75">
        <f>IF(AND($X$3512&lt;&gt;" ",$X$3512&lt;&gt;0),IF(X413=$X$3512,1+COUNTIF(U$7:U412,"&gt;0"),0),0)</f>
        <v>0</v>
      </c>
      <c r="V413" s="178" t="s">
        <v>602</v>
      </c>
      <c r="W413" s="130"/>
      <c r="X413" s="131"/>
      <c r="Y413" s="131"/>
      <c r="Z413" s="206"/>
      <c r="AA413" s="194">
        <f t="shared" si="43"/>
        <v>0</v>
      </c>
      <c r="AB413" s="124" t="str">
        <f t="shared" si="44"/>
        <v/>
      </c>
      <c r="AC413" s="195" t="str">
        <f t="shared" si="45"/>
        <v/>
      </c>
      <c r="AD413" s="194" t="str">
        <f t="shared" si="46"/>
        <v/>
      </c>
      <c r="AE413" s="194">
        <f>IF(AD413="",0,IF(ISERROR(VLOOKUP(AD413,AD$7:AD412,1,FALSE)),1,0))</f>
        <v>0</v>
      </c>
      <c r="AF413" s="194"/>
    </row>
    <row r="414" spans="1:32" ht="16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75">
        <f>IF(AND($X$3512&lt;&gt;" ",$X$3512&lt;&gt;0),IF(X414=$X$3512,1+COUNTIF(U$7:U413,"&gt;0"),0),0)</f>
        <v>0</v>
      </c>
      <c r="V414" s="178" t="s">
        <v>603</v>
      </c>
      <c r="W414" s="130"/>
      <c r="X414" s="131"/>
      <c r="Y414" s="131"/>
      <c r="Z414" s="206"/>
      <c r="AA414" s="194">
        <f t="shared" si="43"/>
        <v>0</v>
      </c>
      <c r="AB414" s="124" t="str">
        <f t="shared" si="44"/>
        <v/>
      </c>
      <c r="AC414" s="195" t="str">
        <f t="shared" si="45"/>
        <v/>
      </c>
      <c r="AD414" s="194" t="str">
        <f t="shared" si="46"/>
        <v/>
      </c>
      <c r="AE414" s="194">
        <f>IF(AD414="",0,IF(ISERROR(VLOOKUP(AD414,AD$7:AD413,1,FALSE)),1,0))</f>
        <v>0</v>
      </c>
      <c r="AF414" s="194"/>
    </row>
    <row r="415" spans="1:32" ht="16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75">
        <f>IF(AND($X$3512&lt;&gt;" ",$X$3512&lt;&gt;0),IF(X415=$X$3512,1+COUNTIF(U$7:U414,"&gt;0"),0),0)</f>
        <v>0</v>
      </c>
      <c r="V415" s="178" t="s">
        <v>604</v>
      </c>
      <c r="W415" s="130"/>
      <c r="X415" s="131"/>
      <c r="Y415" s="131"/>
      <c r="Z415" s="206"/>
      <c r="AA415" s="194">
        <f t="shared" si="43"/>
        <v>0</v>
      </c>
      <c r="AB415" s="124" t="str">
        <f t="shared" si="44"/>
        <v/>
      </c>
      <c r="AC415" s="195" t="str">
        <f t="shared" si="45"/>
        <v/>
      </c>
      <c r="AD415" s="194" t="str">
        <f t="shared" si="46"/>
        <v/>
      </c>
      <c r="AE415" s="194">
        <f>IF(AD415="",0,IF(ISERROR(VLOOKUP(AD415,AD$7:AD414,1,FALSE)),1,0))</f>
        <v>0</v>
      </c>
      <c r="AF415" s="194"/>
    </row>
    <row r="416" spans="1:32" ht="16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75">
        <f>IF(AND($X$3512&lt;&gt;" ",$X$3512&lt;&gt;0),IF(X416=$X$3512,1+COUNTIF(U$7:U415,"&gt;0"),0),0)</f>
        <v>0</v>
      </c>
      <c r="V416" s="178" t="s">
        <v>605</v>
      </c>
      <c r="W416" s="130"/>
      <c r="X416" s="131"/>
      <c r="Y416" s="131"/>
      <c r="Z416" s="206"/>
      <c r="AA416" s="194">
        <f t="shared" si="43"/>
        <v>0</v>
      </c>
      <c r="AB416" s="124" t="str">
        <f t="shared" si="44"/>
        <v/>
      </c>
      <c r="AC416" s="195" t="str">
        <f t="shared" si="45"/>
        <v/>
      </c>
      <c r="AD416" s="194" t="str">
        <f t="shared" si="46"/>
        <v/>
      </c>
      <c r="AE416" s="194">
        <f>IF(AD416="",0,IF(ISERROR(VLOOKUP(AD416,AD$7:AD415,1,FALSE)),1,0))</f>
        <v>0</v>
      </c>
      <c r="AF416" s="194"/>
    </row>
    <row r="417" spans="1:32" ht="16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75">
        <f>IF(AND($X$3512&lt;&gt;" ",$X$3512&lt;&gt;0),IF(X417=$X$3512,1+COUNTIF(U$7:U416,"&gt;0"),0),0)</f>
        <v>0</v>
      </c>
      <c r="V417" s="178" t="s">
        <v>606</v>
      </c>
      <c r="W417" s="130"/>
      <c r="X417" s="131"/>
      <c r="Y417" s="131"/>
      <c r="Z417" s="206"/>
      <c r="AA417" s="194">
        <f t="shared" si="43"/>
        <v>0</v>
      </c>
      <c r="AB417" s="124" t="str">
        <f t="shared" si="44"/>
        <v/>
      </c>
      <c r="AC417" s="195" t="str">
        <f t="shared" si="45"/>
        <v/>
      </c>
      <c r="AD417" s="194" t="str">
        <f t="shared" si="46"/>
        <v/>
      </c>
      <c r="AE417" s="194">
        <f>IF(AD417="",0,IF(ISERROR(VLOOKUP(AD417,AD$7:AD416,1,FALSE)),1,0))</f>
        <v>0</v>
      </c>
      <c r="AF417" s="194"/>
    </row>
    <row r="418" spans="1:32" ht="16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75">
        <f>IF(AND($X$3512&lt;&gt;" ",$X$3512&lt;&gt;0),IF(X418=$X$3512,1+COUNTIF(U$7:U417,"&gt;0"),0),0)</f>
        <v>0</v>
      </c>
      <c r="V418" s="178" t="s">
        <v>607</v>
      </c>
      <c r="W418" s="130"/>
      <c r="X418" s="131"/>
      <c r="Y418" s="131"/>
      <c r="Z418" s="206"/>
      <c r="AA418" s="194">
        <f t="shared" si="43"/>
        <v>0</v>
      </c>
      <c r="AB418" s="124" t="str">
        <f t="shared" si="44"/>
        <v/>
      </c>
      <c r="AC418" s="195" t="str">
        <f t="shared" si="45"/>
        <v/>
      </c>
      <c r="AD418" s="194" t="str">
        <f t="shared" si="46"/>
        <v/>
      </c>
      <c r="AE418" s="194">
        <f>IF(AD418="",0,IF(ISERROR(VLOOKUP(AD418,AD$7:AD417,1,FALSE)),1,0))</f>
        <v>0</v>
      </c>
      <c r="AF418" s="194"/>
    </row>
    <row r="419" spans="1:32" ht="16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75">
        <f>IF(AND($X$3512&lt;&gt;" ",$X$3512&lt;&gt;0),IF(X419=$X$3512,1+COUNTIF(U$7:U418,"&gt;0"),0),0)</f>
        <v>0</v>
      </c>
      <c r="V419" s="178" t="s">
        <v>608</v>
      </c>
      <c r="W419" s="130"/>
      <c r="X419" s="131"/>
      <c r="Y419" s="131"/>
      <c r="Z419" s="206"/>
      <c r="AA419" s="194">
        <f t="shared" si="43"/>
        <v>0</v>
      </c>
      <c r="AB419" s="124" t="str">
        <f t="shared" si="44"/>
        <v/>
      </c>
      <c r="AC419" s="195" t="str">
        <f t="shared" si="45"/>
        <v/>
      </c>
      <c r="AD419" s="194" t="str">
        <f t="shared" si="46"/>
        <v/>
      </c>
      <c r="AE419" s="194">
        <f>IF(AD419="",0,IF(ISERROR(VLOOKUP(AD419,AD$7:AD418,1,FALSE)),1,0))</f>
        <v>0</v>
      </c>
      <c r="AF419" s="194"/>
    </row>
    <row r="420" spans="1:32" ht="16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75">
        <f>IF(AND($X$3512&lt;&gt;" ",$X$3512&lt;&gt;0),IF(X420=$X$3512,1+COUNTIF(U$7:U419,"&gt;0"),0),0)</f>
        <v>0</v>
      </c>
      <c r="V420" s="178" t="s">
        <v>609</v>
      </c>
      <c r="W420" s="130"/>
      <c r="X420" s="131"/>
      <c r="Y420" s="131"/>
      <c r="Z420" s="206"/>
      <c r="AA420" s="194">
        <f t="shared" si="43"/>
        <v>0</v>
      </c>
      <c r="AB420" s="124" t="str">
        <f t="shared" si="44"/>
        <v/>
      </c>
      <c r="AC420" s="195" t="str">
        <f t="shared" si="45"/>
        <v/>
      </c>
      <c r="AD420" s="194" t="str">
        <f t="shared" si="46"/>
        <v/>
      </c>
      <c r="AE420" s="194">
        <f>IF(AD420="",0,IF(ISERROR(VLOOKUP(AD420,AD$7:AD419,1,FALSE)),1,0))</f>
        <v>0</v>
      </c>
      <c r="AF420" s="194"/>
    </row>
    <row r="421" spans="1:32" ht="16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75">
        <f>IF(AND($X$3512&lt;&gt;" ",$X$3512&lt;&gt;0),IF(X421=$X$3512,1+COUNTIF(U$7:U420,"&gt;0"),0),0)</f>
        <v>0</v>
      </c>
      <c r="V421" s="178" t="s">
        <v>610</v>
      </c>
      <c r="W421" s="130"/>
      <c r="X421" s="131"/>
      <c r="Y421" s="131"/>
      <c r="Z421" s="206"/>
      <c r="AA421" s="194">
        <f t="shared" si="43"/>
        <v>0</v>
      </c>
      <c r="AB421" s="124" t="str">
        <f t="shared" si="44"/>
        <v/>
      </c>
      <c r="AC421" s="195" t="str">
        <f t="shared" si="45"/>
        <v/>
      </c>
      <c r="AD421" s="194" t="str">
        <f t="shared" si="46"/>
        <v/>
      </c>
      <c r="AE421" s="194">
        <f>IF(AD421="",0,IF(ISERROR(VLOOKUP(AD421,AD$7:AD420,1,FALSE)),1,0))</f>
        <v>0</v>
      </c>
      <c r="AF421" s="194"/>
    </row>
    <row r="422" spans="1:32" ht="16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75">
        <f>IF(AND($X$3512&lt;&gt;" ",$X$3512&lt;&gt;0),IF(X422=$X$3512,1+COUNTIF(U$7:U421,"&gt;0"),0),0)</f>
        <v>0</v>
      </c>
      <c r="V422" s="178" t="s">
        <v>611</v>
      </c>
      <c r="W422" s="130"/>
      <c r="X422" s="131"/>
      <c r="Y422" s="131"/>
      <c r="Z422" s="206"/>
      <c r="AA422" s="194">
        <f t="shared" si="43"/>
        <v>0</v>
      </c>
      <c r="AB422" s="124" t="str">
        <f t="shared" si="44"/>
        <v/>
      </c>
      <c r="AC422" s="195" t="str">
        <f t="shared" si="45"/>
        <v/>
      </c>
      <c r="AD422" s="194" t="str">
        <f t="shared" si="46"/>
        <v/>
      </c>
      <c r="AE422" s="194">
        <f>IF(AD422="",0,IF(ISERROR(VLOOKUP(AD422,AD$7:AD421,1,FALSE)),1,0))</f>
        <v>0</v>
      </c>
      <c r="AF422" s="194"/>
    </row>
    <row r="423" spans="1:32" ht="16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75">
        <f>IF(AND($X$3512&lt;&gt;" ",$X$3512&lt;&gt;0),IF(X423=$X$3512,1+COUNTIF(U$7:U422,"&gt;0"),0),0)</f>
        <v>0</v>
      </c>
      <c r="V423" s="178" t="s">
        <v>612</v>
      </c>
      <c r="W423" s="130"/>
      <c r="X423" s="131"/>
      <c r="Y423" s="131"/>
      <c r="Z423" s="206"/>
      <c r="AA423" s="194">
        <f t="shared" si="43"/>
        <v>0</v>
      </c>
      <c r="AB423" s="124" t="str">
        <f t="shared" si="44"/>
        <v/>
      </c>
      <c r="AC423" s="195" t="str">
        <f t="shared" si="45"/>
        <v/>
      </c>
      <c r="AD423" s="194" t="str">
        <f t="shared" si="46"/>
        <v/>
      </c>
      <c r="AE423" s="194">
        <f>IF(AD423="",0,IF(ISERROR(VLOOKUP(AD423,AD$7:AD422,1,FALSE)),1,0))</f>
        <v>0</v>
      </c>
      <c r="AF423" s="194"/>
    </row>
    <row r="424" spans="1:32" ht="16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75">
        <f>IF(AND($X$3512&lt;&gt;" ",$X$3512&lt;&gt;0),IF(X424=$X$3512,1+COUNTIF(U$7:U423,"&gt;0"),0),0)</f>
        <v>0</v>
      </c>
      <c r="V424" s="178" t="s">
        <v>613</v>
      </c>
      <c r="W424" s="130"/>
      <c r="X424" s="131"/>
      <c r="Y424" s="131"/>
      <c r="Z424" s="206"/>
      <c r="AA424" s="194">
        <f t="shared" si="43"/>
        <v>0</v>
      </c>
      <c r="AB424" s="124" t="str">
        <f t="shared" si="44"/>
        <v/>
      </c>
      <c r="AC424" s="195" t="str">
        <f t="shared" si="45"/>
        <v/>
      </c>
      <c r="AD424" s="194" t="str">
        <f t="shared" si="46"/>
        <v/>
      </c>
      <c r="AE424" s="194">
        <f>IF(AD424="",0,IF(ISERROR(VLOOKUP(AD424,AD$7:AD423,1,FALSE)),1,0))</f>
        <v>0</v>
      </c>
      <c r="AF424" s="194"/>
    </row>
    <row r="425" spans="1:32" ht="16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75">
        <f>IF(AND($X$3512&lt;&gt;" ",$X$3512&lt;&gt;0),IF(X425=$X$3512,1+COUNTIF(U$7:U424,"&gt;0"),0),0)</f>
        <v>0</v>
      </c>
      <c r="V425" s="178" t="s">
        <v>614</v>
      </c>
      <c r="W425" s="130"/>
      <c r="X425" s="131"/>
      <c r="Y425" s="131"/>
      <c r="Z425" s="206"/>
      <c r="AA425" s="194">
        <f t="shared" si="43"/>
        <v>0</v>
      </c>
      <c r="AB425" s="124" t="str">
        <f t="shared" si="44"/>
        <v/>
      </c>
      <c r="AC425" s="195" t="str">
        <f t="shared" si="45"/>
        <v/>
      </c>
      <c r="AD425" s="194" t="str">
        <f t="shared" si="46"/>
        <v/>
      </c>
      <c r="AE425" s="194">
        <f>IF(AD425="",0,IF(ISERROR(VLOOKUP(AD425,AD$7:AD424,1,FALSE)),1,0))</f>
        <v>0</v>
      </c>
      <c r="AF425" s="194"/>
    </row>
    <row r="426" spans="1:32" ht="16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75">
        <f>IF(AND($X$3512&lt;&gt;" ",$X$3512&lt;&gt;0),IF(X426=$X$3512,1+COUNTIF(U$7:U425,"&gt;0"),0),0)</f>
        <v>0</v>
      </c>
      <c r="V426" s="178" t="s">
        <v>615</v>
      </c>
      <c r="W426" s="130"/>
      <c r="X426" s="131"/>
      <c r="Y426" s="131"/>
      <c r="Z426" s="206"/>
      <c r="AA426" s="194">
        <f t="shared" si="43"/>
        <v>0</v>
      </c>
      <c r="AB426" s="124" t="str">
        <f t="shared" si="44"/>
        <v/>
      </c>
      <c r="AC426" s="195" t="str">
        <f t="shared" si="45"/>
        <v/>
      </c>
      <c r="AD426" s="194" t="str">
        <f t="shared" si="46"/>
        <v/>
      </c>
      <c r="AE426" s="194">
        <f>IF(AD426="",0,IF(ISERROR(VLOOKUP(AD426,AD$7:AD425,1,FALSE)),1,0))</f>
        <v>0</v>
      </c>
      <c r="AF426" s="194"/>
    </row>
    <row r="427" spans="1:32" ht="16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75">
        <f>IF(AND($X$3512&lt;&gt;" ",$X$3512&lt;&gt;0),IF(X427=$X$3512,1+COUNTIF(U$7:U426,"&gt;0"),0),0)</f>
        <v>0</v>
      </c>
      <c r="V427" s="178" t="s">
        <v>616</v>
      </c>
      <c r="W427" s="130"/>
      <c r="X427" s="131"/>
      <c r="Y427" s="131"/>
      <c r="Z427" s="206"/>
      <c r="AA427" s="194">
        <f t="shared" si="43"/>
        <v>0</v>
      </c>
      <c r="AB427" s="124" t="str">
        <f t="shared" si="44"/>
        <v/>
      </c>
      <c r="AC427" s="195" t="str">
        <f t="shared" si="45"/>
        <v/>
      </c>
      <c r="AD427" s="194" t="str">
        <f t="shared" si="46"/>
        <v/>
      </c>
      <c r="AE427" s="194">
        <f>IF(AD427="",0,IF(ISERROR(VLOOKUP(AD427,AD$7:AD426,1,FALSE)),1,0))</f>
        <v>0</v>
      </c>
      <c r="AF427" s="194"/>
    </row>
    <row r="428" spans="1:32" ht="16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75">
        <f>IF(AND($X$3512&lt;&gt;" ",$X$3512&lt;&gt;0),IF(X428=$X$3512,1+COUNTIF(U$7:U427,"&gt;0"),0),0)</f>
        <v>0</v>
      </c>
      <c r="V428" s="178" t="s">
        <v>617</v>
      </c>
      <c r="W428" s="130"/>
      <c r="X428" s="131"/>
      <c r="Y428" s="131"/>
      <c r="Z428" s="206"/>
      <c r="AA428" s="194">
        <f t="shared" si="43"/>
        <v>0</v>
      </c>
      <c r="AB428" s="124" t="str">
        <f t="shared" si="44"/>
        <v/>
      </c>
      <c r="AC428" s="195" t="str">
        <f t="shared" si="45"/>
        <v/>
      </c>
      <c r="AD428" s="194" t="str">
        <f t="shared" si="46"/>
        <v/>
      </c>
      <c r="AE428" s="194">
        <f>IF(AD428="",0,IF(ISERROR(VLOOKUP(AD428,AD$7:AD427,1,FALSE)),1,0))</f>
        <v>0</v>
      </c>
      <c r="AF428" s="194"/>
    </row>
    <row r="429" spans="1:32" ht="16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75">
        <f>IF(AND($X$3512&lt;&gt;" ",$X$3512&lt;&gt;0),IF(X429=$X$3512,1+COUNTIF(U$7:U428,"&gt;0"),0),0)</f>
        <v>0</v>
      </c>
      <c r="V429" s="178" t="s">
        <v>618</v>
      </c>
      <c r="W429" s="130"/>
      <c r="X429" s="131"/>
      <c r="Y429" s="131"/>
      <c r="Z429" s="206"/>
      <c r="AA429" s="194">
        <f t="shared" si="43"/>
        <v>0</v>
      </c>
      <c r="AB429" s="124" t="str">
        <f t="shared" si="44"/>
        <v/>
      </c>
      <c r="AC429" s="195" t="str">
        <f t="shared" si="45"/>
        <v/>
      </c>
      <c r="AD429" s="194" t="str">
        <f t="shared" si="46"/>
        <v/>
      </c>
      <c r="AE429" s="194">
        <f>IF(AD429="",0,IF(ISERROR(VLOOKUP(AD429,AD$7:AD428,1,FALSE)),1,0))</f>
        <v>0</v>
      </c>
      <c r="AF429" s="194"/>
    </row>
    <row r="430" spans="1:32" ht="16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75">
        <f>IF(AND($X$3512&lt;&gt;" ",$X$3512&lt;&gt;0),IF(X430=$X$3512,1+COUNTIF(U$7:U429,"&gt;0"),0),0)</f>
        <v>0</v>
      </c>
      <c r="V430" s="178" t="s">
        <v>619</v>
      </c>
      <c r="W430" s="130"/>
      <c r="X430" s="131"/>
      <c r="Y430" s="131"/>
      <c r="Z430" s="206"/>
      <c r="AA430" s="194">
        <f t="shared" si="43"/>
        <v>0</v>
      </c>
      <c r="AB430" s="124" t="str">
        <f t="shared" si="44"/>
        <v/>
      </c>
      <c r="AC430" s="195" t="str">
        <f t="shared" si="45"/>
        <v/>
      </c>
      <c r="AD430" s="194" t="str">
        <f t="shared" si="46"/>
        <v/>
      </c>
      <c r="AE430" s="194">
        <f>IF(AD430="",0,IF(ISERROR(VLOOKUP(AD430,AD$7:AD429,1,FALSE)),1,0))</f>
        <v>0</v>
      </c>
      <c r="AF430" s="194"/>
    </row>
    <row r="431" spans="1:32" ht="16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75">
        <f>IF(AND($X$3512&lt;&gt;" ",$X$3512&lt;&gt;0),IF(X431=$X$3512,1+COUNTIF(U$7:U430,"&gt;0"),0),0)</f>
        <v>0</v>
      </c>
      <c r="V431" s="178" t="s">
        <v>620</v>
      </c>
      <c r="W431" s="130"/>
      <c r="X431" s="131"/>
      <c r="Y431" s="131"/>
      <c r="Z431" s="206"/>
      <c r="AA431" s="194">
        <f t="shared" si="43"/>
        <v>0</v>
      </c>
      <c r="AB431" s="124" t="str">
        <f t="shared" si="44"/>
        <v/>
      </c>
      <c r="AC431" s="195" t="str">
        <f t="shared" si="45"/>
        <v/>
      </c>
      <c r="AD431" s="194" t="str">
        <f t="shared" si="46"/>
        <v/>
      </c>
      <c r="AE431" s="194">
        <f>IF(AD431="",0,IF(ISERROR(VLOOKUP(AD431,AD$7:AD430,1,FALSE)),1,0))</f>
        <v>0</v>
      </c>
      <c r="AF431" s="194"/>
    </row>
    <row r="432" spans="1:32" ht="16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75">
        <f>IF(AND($X$3512&lt;&gt;" ",$X$3512&lt;&gt;0),IF(X432=$X$3512,1+COUNTIF(U$7:U431,"&gt;0"),0),0)</f>
        <v>0</v>
      </c>
      <c r="V432" s="178" t="s">
        <v>621</v>
      </c>
      <c r="W432" s="130"/>
      <c r="X432" s="131"/>
      <c r="Y432" s="131"/>
      <c r="Z432" s="206"/>
      <c r="AA432" s="194">
        <f t="shared" si="43"/>
        <v>0</v>
      </c>
      <c r="AB432" s="124" t="str">
        <f t="shared" si="44"/>
        <v/>
      </c>
      <c r="AC432" s="195" t="str">
        <f t="shared" si="45"/>
        <v/>
      </c>
      <c r="AD432" s="194" t="str">
        <f t="shared" si="46"/>
        <v/>
      </c>
      <c r="AE432" s="194">
        <f>IF(AD432="",0,IF(ISERROR(VLOOKUP(AD432,AD$7:AD431,1,FALSE)),1,0))</f>
        <v>0</v>
      </c>
      <c r="AF432" s="194"/>
    </row>
    <row r="433" spans="1:32" ht="16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75">
        <f>IF(AND($X$3512&lt;&gt;" ",$X$3512&lt;&gt;0),IF(X433=$X$3512,1+COUNTIF(U$7:U432,"&gt;0"),0),0)</f>
        <v>0</v>
      </c>
      <c r="V433" s="178" t="s">
        <v>622</v>
      </c>
      <c r="W433" s="130"/>
      <c r="X433" s="131"/>
      <c r="Y433" s="131"/>
      <c r="Z433" s="206"/>
      <c r="AA433" s="194">
        <f t="shared" si="43"/>
        <v>0</v>
      </c>
      <c r="AB433" s="124" t="str">
        <f t="shared" si="44"/>
        <v/>
      </c>
      <c r="AC433" s="195" t="str">
        <f t="shared" si="45"/>
        <v/>
      </c>
      <c r="AD433" s="194" t="str">
        <f t="shared" si="46"/>
        <v/>
      </c>
      <c r="AE433" s="194">
        <f>IF(AD433="",0,IF(ISERROR(VLOOKUP(AD433,AD$7:AD432,1,FALSE)),1,0))</f>
        <v>0</v>
      </c>
      <c r="AF433" s="194"/>
    </row>
    <row r="434" spans="1:32" ht="16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75">
        <f>IF(AND($X$3512&lt;&gt;" ",$X$3512&lt;&gt;0),IF(X434=$X$3512,1+COUNTIF(U$7:U433,"&gt;0"),0),0)</f>
        <v>0</v>
      </c>
      <c r="V434" s="178" t="s">
        <v>623</v>
      </c>
      <c r="W434" s="130"/>
      <c r="X434" s="131"/>
      <c r="Y434" s="131"/>
      <c r="Z434" s="206"/>
      <c r="AA434" s="194">
        <f t="shared" si="43"/>
        <v>0</v>
      </c>
      <c r="AB434" s="124" t="str">
        <f t="shared" si="44"/>
        <v/>
      </c>
      <c r="AC434" s="195" t="str">
        <f t="shared" si="45"/>
        <v/>
      </c>
      <c r="AD434" s="194" t="str">
        <f t="shared" si="46"/>
        <v/>
      </c>
      <c r="AE434" s="194">
        <f>IF(AD434="",0,IF(ISERROR(VLOOKUP(AD434,AD$7:AD433,1,FALSE)),1,0))</f>
        <v>0</v>
      </c>
      <c r="AF434" s="194"/>
    </row>
    <row r="435" spans="1:32" ht="16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75">
        <f>IF(AND($X$3512&lt;&gt;" ",$X$3512&lt;&gt;0),IF(X435=$X$3512,1+COUNTIF(U$7:U434,"&gt;0"),0),0)</f>
        <v>0</v>
      </c>
      <c r="V435" s="178" t="s">
        <v>624</v>
      </c>
      <c r="W435" s="130"/>
      <c r="X435" s="131"/>
      <c r="Y435" s="131"/>
      <c r="Z435" s="206"/>
      <c r="AA435" s="194">
        <f t="shared" si="43"/>
        <v>0</v>
      </c>
      <c r="AB435" s="124" t="str">
        <f t="shared" si="44"/>
        <v/>
      </c>
      <c r="AC435" s="195" t="str">
        <f t="shared" si="45"/>
        <v/>
      </c>
      <c r="AD435" s="194" t="str">
        <f t="shared" si="46"/>
        <v/>
      </c>
      <c r="AE435" s="194">
        <f>IF(AD435="",0,IF(ISERROR(VLOOKUP(AD435,AD$7:AD434,1,FALSE)),1,0))</f>
        <v>0</v>
      </c>
      <c r="AF435" s="194"/>
    </row>
    <row r="436" spans="1:32" ht="16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75">
        <f>IF(AND($X$3512&lt;&gt;" ",$X$3512&lt;&gt;0),IF(X436=$X$3512,1+COUNTIF(U$7:U435,"&gt;0"),0),0)</f>
        <v>0</v>
      </c>
      <c r="V436" s="178" t="s">
        <v>625</v>
      </c>
      <c r="W436" s="130"/>
      <c r="X436" s="131"/>
      <c r="Y436" s="131"/>
      <c r="Z436" s="206"/>
      <c r="AA436" s="194">
        <f t="shared" si="43"/>
        <v>0</v>
      </c>
      <c r="AB436" s="124" t="str">
        <f t="shared" si="44"/>
        <v/>
      </c>
      <c r="AC436" s="195" t="str">
        <f t="shared" si="45"/>
        <v/>
      </c>
      <c r="AD436" s="194" t="str">
        <f t="shared" si="46"/>
        <v/>
      </c>
      <c r="AE436" s="194">
        <f>IF(AD436="",0,IF(ISERROR(VLOOKUP(AD436,AD$7:AD435,1,FALSE)),1,0))</f>
        <v>0</v>
      </c>
      <c r="AF436" s="194"/>
    </row>
    <row r="437" spans="1:32" ht="16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75">
        <f>IF(AND($X$3512&lt;&gt;" ",$X$3512&lt;&gt;0),IF(X437=$X$3512,1+COUNTIF(U$7:U436,"&gt;0"),0),0)</f>
        <v>0</v>
      </c>
      <c r="V437" s="178" t="s">
        <v>626</v>
      </c>
      <c r="W437" s="130"/>
      <c r="X437" s="131"/>
      <c r="Y437" s="131"/>
      <c r="Z437" s="206"/>
      <c r="AA437" s="194">
        <f t="shared" si="43"/>
        <v>0</v>
      </c>
      <c r="AB437" s="124" t="str">
        <f t="shared" si="44"/>
        <v/>
      </c>
      <c r="AC437" s="195" t="str">
        <f t="shared" si="45"/>
        <v/>
      </c>
      <c r="AD437" s="194" t="str">
        <f t="shared" si="46"/>
        <v/>
      </c>
      <c r="AE437" s="194">
        <f>IF(AD437="",0,IF(ISERROR(VLOOKUP(AD437,AD$7:AD436,1,FALSE)),1,0))</f>
        <v>0</v>
      </c>
      <c r="AF437" s="194"/>
    </row>
    <row r="438" spans="1:32" ht="16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75">
        <f>IF(AND($X$3512&lt;&gt;" ",$X$3512&lt;&gt;0),IF(X438=$X$3512,1+COUNTIF(U$7:U437,"&gt;0"),0),0)</f>
        <v>0</v>
      </c>
      <c r="V438" s="178" t="s">
        <v>627</v>
      </c>
      <c r="W438" s="130"/>
      <c r="X438" s="131"/>
      <c r="Y438" s="131"/>
      <c r="Z438" s="206"/>
      <c r="AA438" s="194">
        <f t="shared" si="43"/>
        <v>0</v>
      </c>
      <c r="AB438" s="124" t="str">
        <f t="shared" si="44"/>
        <v/>
      </c>
      <c r="AC438" s="195" t="str">
        <f t="shared" si="45"/>
        <v/>
      </c>
      <c r="AD438" s="194" t="str">
        <f t="shared" si="46"/>
        <v/>
      </c>
      <c r="AE438" s="194">
        <f>IF(AD438="",0,IF(ISERROR(VLOOKUP(AD438,AD$7:AD437,1,FALSE)),1,0))</f>
        <v>0</v>
      </c>
      <c r="AF438" s="194"/>
    </row>
    <row r="439" spans="1:32" ht="16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75">
        <f>IF(AND($X$3512&lt;&gt;" ",$X$3512&lt;&gt;0),IF(X439=$X$3512,1+COUNTIF(U$7:U438,"&gt;0"),0),0)</f>
        <v>0</v>
      </c>
      <c r="V439" s="178" t="s">
        <v>628</v>
      </c>
      <c r="W439" s="130"/>
      <c r="X439" s="131"/>
      <c r="Y439" s="131"/>
      <c r="Z439" s="206"/>
      <c r="AA439" s="194">
        <f t="shared" si="43"/>
        <v>0</v>
      </c>
      <c r="AB439" s="124" t="str">
        <f t="shared" si="44"/>
        <v/>
      </c>
      <c r="AC439" s="195" t="str">
        <f t="shared" si="45"/>
        <v/>
      </c>
      <c r="AD439" s="194" t="str">
        <f t="shared" si="46"/>
        <v/>
      </c>
      <c r="AE439" s="194">
        <f>IF(AD439="",0,IF(ISERROR(VLOOKUP(AD439,AD$7:AD438,1,FALSE)),1,0))</f>
        <v>0</v>
      </c>
      <c r="AF439" s="194"/>
    </row>
    <row r="440" spans="1:32" ht="16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75">
        <f>IF(AND($X$3512&lt;&gt;" ",$X$3512&lt;&gt;0),IF(X440=$X$3512,1+COUNTIF(U$7:U439,"&gt;0"),0),0)</f>
        <v>0</v>
      </c>
      <c r="V440" s="178" t="s">
        <v>629</v>
      </c>
      <c r="W440" s="130"/>
      <c r="X440" s="131"/>
      <c r="Y440" s="131"/>
      <c r="Z440" s="206"/>
      <c r="AA440" s="194">
        <f t="shared" si="43"/>
        <v>0</v>
      </c>
      <c r="AB440" s="124" t="str">
        <f t="shared" si="44"/>
        <v/>
      </c>
      <c r="AC440" s="195" t="str">
        <f t="shared" si="45"/>
        <v/>
      </c>
      <c r="AD440" s="194" t="str">
        <f t="shared" si="46"/>
        <v/>
      </c>
      <c r="AE440" s="194">
        <f>IF(AD440="",0,IF(ISERROR(VLOOKUP(AD440,AD$7:AD439,1,FALSE)),1,0))</f>
        <v>0</v>
      </c>
      <c r="AF440" s="194"/>
    </row>
    <row r="441" spans="1:32" ht="16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75">
        <f>IF(AND($X$3512&lt;&gt;" ",$X$3512&lt;&gt;0),IF(X441=$X$3512,1+COUNTIF(U$7:U440,"&gt;0"),0),0)</f>
        <v>0</v>
      </c>
      <c r="V441" s="178" t="s">
        <v>630</v>
      </c>
      <c r="W441" s="130"/>
      <c r="X441" s="131"/>
      <c r="Y441" s="131"/>
      <c r="Z441" s="206"/>
      <c r="AA441" s="194">
        <f t="shared" si="43"/>
        <v>0</v>
      </c>
      <c r="AB441" s="124" t="str">
        <f t="shared" si="44"/>
        <v/>
      </c>
      <c r="AC441" s="195" t="str">
        <f t="shared" si="45"/>
        <v/>
      </c>
      <c r="AD441" s="194" t="str">
        <f t="shared" si="46"/>
        <v/>
      </c>
      <c r="AE441" s="194">
        <f>IF(AD441="",0,IF(ISERROR(VLOOKUP(AD441,AD$7:AD440,1,FALSE)),1,0))</f>
        <v>0</v>
      </c>
      <c r="AF441" s="194"/>
    </row>
    <row r="442" spans="1:32" ht="16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75">
        <f>IF(AND($X$3512&lt;&gt;" ",$X$3512&lt;&gt;0),IF(X442=$X$3512,1+COUNTIF(U$7:U441,"&gt;0"),0),0)</f>
        <v>0</v>
      </c>
      <c r="V442" s="178" t="s">
        <v>631</v>
      </c>
      <c r="W442" s="130"/>
      <c r="X442" s="131"/>
      <c r="Y442" s="131"/>
      <c r="Z442" s="206"/>
      <c r="AA442" s="194">
        <f t="shared" si="43"/>
        <v>0</v>
      </c>
      <c r="AB442" s="124" t="str">
        <f t="shared" si="44"/>
        <v/>
      </c>
      <c r="AC442" s="195" t="str">
        <f t="shared" si="45"/>
        <v/>
      </c>
      <c r="AD442" s="194" t="str">
        <f t="shared" si="46"/>
        <v/>
      </c>
      <c r="AE442" s="194">
        <f>IF(AD442="",0,IF(ISERROR(VLOOKUP(AD442,AD$7:AD441,1,FALSE)),1,0))</f>
        <v>0</v>
      </c>
      <c r="AF442" s="194"/>
    </row>
    <row r="443" spans="1:32" ht="16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75">
        <f>IF(AND($X$3512&lt;&gt;" ",$X$3512&lt;&gt;0),IF(X443=$X$3512,1+COUNTIF(U$7:U442,"&gt;0"),0),0)</f>
        <v>0</v>
      </c>
      <c r="V443" s="178" t="s">
        <v>632</v>
      </c>
      <c r="W443" s="130"/>
      <c r="X443" s="131"/>
      <c r="Y443" s="131"/>
      <c r="Z443" s="206"/>
      <c r="AA443" s="194">
        <f t="shared" si="43"/>
        <v>0</v>
      </c>
      <c r="AB443" s="124" t="str">
        <f t="shared" si="44"/>
        <v/>
      </c>
      <c r="AC443" s="195" t="str">
        <f t="shared" si="45"/>
        <v/>
      </c>
      <c r="AD443" s="194" t="str">
        <f t="shared" si="46"/>
        <v/>
      </c>
      <c r="AE443" s="194">
        <f>IF(AD443="",0,IF(ISERROR(VLOOKUP(AD443,AD$7:AD442,1,FALSE)),1,0))</f>
        <v>0</v>
      </c>
      <c r="AF443" s="194"/>
    </row>
    <row r="444" spans="1:32" ht="16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75">
        <f>IF(AND($X$3512&lt;&gt;" ",$X$3512&lt;&gt;0),IF(X444=$X$3512,1+COUNTIF(U$7:U443,"&gt;0"),0),0)</f>
        <v>0</v>
      </c>
      <c r="V444" s="178" t="s">
        <v>633</v>
      </c>
      <c r="W444" s="130"/>
      <c r="X444" s="131"/>
      <c r="Y444" s="131"/>
      <c r="Z444" s="206"/>
      <c r="AA444" s="194">
        <f t="shared" si="43"/>
        <v>0</v>
      </c>
      <c r="AB444" s="124" t="str">
        <f t="shared" si="44"/>
        <v/>
      </c>
      <c r="AC444" s="195" t="str">
        <f t="shared" si="45"/>
        <v/>
      </c>
      <c r="AD444" s="194" t="str">
        <f t="shared" si="46"/>
        <v/>
      </c>
      <c r="AE444" s="194">
        <f>IF(AD444="",0,IF(ISERROR(VLOOKUP(AD444,AD$7:AD443,1,FALSE)),1,0))</f>
        <v>0</v>
      </c>
      <c r="AF444" s="194"/>
    </row>
    <row r="445" spans="1:32" ht="16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75">
        <f>IF(AND($X$3512&lt;&gt;" ",$X$3512&lt;&gt;0),IF(X445=$X$3512,1+COUNTIF(U$7:U444,"&gt;0"),0),0)</f>
        <v>0</v>
      </c>
      <c r="V445" s="178" t="s">
        <v>634</v>
      </c>
      <c r="W445" s="130"/>
      <c r="X445" s="131"/>
      <c r="Y445" s="131"/>
      <c r="Z445" s="206"/>
      <c r="AA445" s="194">
        <f t="shared" si="43"/>
        <v>0</v>
      </c>
      <c r="AB445" s="124" t="str">
        <f t="shared" si="44"/>
        <v/>
      </c>
      <c r="AC445" s="195" t="str">
        <f t="shared" si="45"/>
        <v/>
      </c>
      <c r="AD445" s="194" t="str">
        <f t="shared" si="46"/>
        <v/>
      </c>
      <c r="AE445" s="194">
        <f>IF(AD445="",0,IF(ISERROR(VLOOKUP(AD445,AD$7:AD444,1,FALSE)),1,0))</f>
        <v>0</v>
      </c>
      <c r="AF445" s="194"/>
    </row>
    <row r="446" spans="1:32" ht="16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75">
        <f>IF(AND($X$3512&lt;&gt;" ",$X$3512&lt;&gt;0),IF(X446=$X$3512,1+COUNTIF(U$7:U445,"&gt;0"),0),0)</f>
        <v>0</v>
      </c>
      <c r="V446" s="178" t="s">
        <v>635</v>
      </c>
      <c r="W446" s="130"/>
      <c r="X446" s="131"/>
      <c r="Y446" s="131"/>
      <c r="Z446" s="206"/>
      <c r="AA446" s="194">
        <f t="shared" si="43"/>
        <v>0</v>
      </c>
      <c r="AB446" s="124" t="str">
        <f t="shared" si="44"/>
        <v/>
      </c>
      <c r="AC446" s="195" t="str">
        <f t="shared" si="45"/>
        <v/>
      </c>
      <c r="AD446" s="194" t="str">
        <f t="shared" si="46"/>
        <v/>
      </c>
      <c r="AE446" s="194">
        <f>IF(AD446="",0,IF(ISERROR(VLOOKUP(AD446,AD$7:AD445,1,FALSE)),1,0))</f>
        <v>0</v>
      </c>
      <c r="AF446" s="194"/>
    </row>
    <row r="447" spans="1:32" ht="16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75">
        <f>IF(AND($X$3512&lt;&gt;" ",$X$3512&lt;&gt;0),IF(X447=$X$3512,1+COUNTIF(U$7:U446,"&gt;0"),0),0)</f>
        <v>0</v>
      </c>
      <c r="V447" s="178" t="s">
        <v>636</v>
      </c>
      <c r="W447" s="130"/>
      <c r="X447" s="131"/>
      <c r="Y447" s="131"/>
      <c r="Z447" s="206"/>
      <c r="AA447" s="194">
        <f t="shared" si="43"/>
        <v>0</v>
      </c>
      <c r="AB447" s="124" t="str">
        <f t="shared" si="44"/>
        <v/>
      </c>
      <c r="AC447" s="195" t="str">
        <f t="shared" si="45"/>
        <v/>
      </c>
      <c r="AD447" s="194" t="str">
        <f t="shared" si="46"/>
        <v/>
      </c>
      <c r="AE447" s="194">
        <f>IF(AD447="",0,IF(ISERROR(VLOOKUP(AD447,AD$7:AD446,1,FALSE)),1,0))</f>
        <v>0</v>
      </c>
      <c r="AF447" s="194"/>
    </row>
    <row r="448" spans="1:32" ht="16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75">
        <f>IF(AND($X$3512&lt;&gt;" ",$X$3512&lt;&gt;0),IF(X448=$X$3512,1+COUNTIF(U$7:U447,"&gt;0"),0),0)</f>
        <v>0</v>
      </c>
      <c r="V448" s="178" t="s">
        <v>637</v>
      </c>
      <c r="W448" s="130"/>
      <c r="X448" s="131"/>
      <c r="Y448" s="131"/>
      <c r="Z448" s="206"/>
      <c r="AA448" s="194">
        <f t="shared" si="43"/>
        <v>0</v>
      </c>
      <c r="AB448" s="124" t="str">
        <f t="shared" si="44"/>
        <v/>
      </c>
      <c r="AC448" s="195" t="str">
        <f t="shared" si="45"/>
        <v/>
      </c>
      <c r="AD448" s="194" t="str">
        <f t="shared" si="46"/>
        <v/>
      </c>
      <c r="AE448" s="194">
        <f>IF(AD448="",0,IF(ISERROR(VLOOKUP(AD448,AD$7:AD447,1,FALSE)),1,0))</f>
        <v>0</v>
      </c>
      <c r="AF448" s="194"/>
    </row>
    <row r="449" spans="1:32" ht="16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75">
        <f>IF(AND($X$3512&lt;&gt;" ",$X$3512&lt;&gt;0),IF(X449=$X$3512,1+COUNTIF(U$7:U448,"&gt;0"),0),0)</f>
        <v>0</v>
      </c>
      <c r="V449" s="178" t="s">
        <v>638</v>
      </c>
      <c r="W449" s="130"/>
      <c r="X449" s="131"/>
      <c r="Y449" s="131"/>
      <c r="Z449" s="206"/>
      <c r="AA449" s="194">
        <f t="shared" si="43"/>
        <v>0</v>
      </c>
      <c r="AB449" s="124" t="str">
        <f t="shared" si="44"/>
        <v/>
      </c>
      <c r="AC449" s="195" t="str">
        <f t="shared" si="45"/>
        <v/>
      </c>
      <c r="AD449" s="194" t="str">
        <f t="shared" si="46"/>
        <v/>
      </c>
      <c r="AE449" s="194">
        <f>IF(AD449="",0,IF(ISERROR(VLOOKUP(AD449,AD$7:AD448,1,FALSE)),1,0))</f>
        <v>0</v>
      </c>
      <c r="AF449" s="194"/>
    </row>
    <row r="450" spans="1:32" ht="16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75">
        <f>IF(AND($X$3512&lt;&gt;" ",$X$3512&lt;&gt;0),IF(X450=$X$3512,1+COUNTIF(U$7:U449,"&gt;0"),0),0)</f>
        <v>0</v>
      </c>
      <c r="V450" s="178" t="s">
        <v>639</v>
      </c>
      <c r="W450" s="130"/>
      <c r="X450" s="131"/>
      <c r="Y450" s="131"/>
      <c r="Z450" s="206"/>
      <c r="AA450" s="194">
        <f t="shared" si="43"/>
        <v>0</v>
      </c>
      <c r="AB450" s="124" t="str">
        <f t="shared" si="44"/>
        <v/>
      </c>
      <c r="AC450" s="195" t="str">
        <f t="shared" si="45"/>
        <v/>
      </c>
      <c r="AD450" s="194" t="str">
        <f t="shared" si="46"/>
        <v/>
      </c>
      <c r="AE450" s="194">
        <f>IF(AD450="",0,IF(ISERROR(VLOOKUP(AD450,AD$7:AD449,1,FALSE)),1,0))</f>
        <v>0</v>
      </c>
      <c r="AF450" s="194"/>
    </row>
    <row r="451" spans="1:32" ht="16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75">
        <f>IF(AND($X$3512&lt;&gt;" ",$X$3512&lt;&gt;0),IF(X451=$X$3512,1+COUNTIF(U$7:U450,"&gt;0"),0),0)</f>
        <v>0</v>
      </c>
      <c r="V451" s="178" t="s">
        <v>640</v>
      </c>
      <c r="W451" s="130"/>
      <c r="X451" s="131"/>
      <c r="Y451" s="131"/>
      <c r="Z451" s="206"/>
      <c r="AA451" s="194">
        <f t="shared" si="43"/>
        <v>0</v>
      </c>
      <c r="AB451" s="124" t="str">
        <f t="shared" si="44"/>
        <v/>
      </c>
      <c r="AC451" s="195" t="str">
        <f t="shared" si="45"/>
        <v/>
      </c>
      <c r="AD451" s="194" t="str">
        <f t="shared" si="46"/>
        <v/>
      </c>
      <c r="AE451" s="194">
        <f>IF(AD451="",0,IF(ISERROR(VLOOKUP(AD451,AD$7:AD450,1,FALSE)),1,0))</f>
        <v>0</v>
      </c>
      <c r="AF451" s="194"/>
    </row>
    <row r="452" spans="1:32" ht="16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75">
        <f>IF(AND($X$3512&lt;&gt;" ",$X$3512&lt;&gt;0),IF(X452=$X$3512,1+COUNTIF(U$7:U451,"&gt;0"),0),0)</f>
        <v>0</v>
      </c>
      <c r="V452" s="178" t="s">
        <v>641</v>
      </c>
      <c r="W452" s="130"/>
      <c r="X452" s="131"/>
      <c r="Y452" s="131"/>
      <c r="Z452" s="206"/>
      <c r="AA452" s="194">
        <f t="shared" si="43"/>
        <v>0</v>
      </c>
      <c r="AB452" s="124" t="str">
        <f t="shared" si="44"/>
        <v/>
      </c>
      <c r="AC452" s="195" t="str">
        <f t="shared" si="45"/>
        <v/>
      </c>
      <c r="AD452" s="194" t="str">
        <f t="shared" si="46"/>
        <v/>
      </c>
      <c r="AE452" s="194">
        <f>IF(AD452="",0,IF(ISERROR(VLOOKUP(AD452,AD$7:AD451,1,FALSE)),1,0))</f>
        <v>0</v>
      </c>
      <c r="AF452" s="194"/>
    </row>
    <row r="453" spans="1:32" ht="16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75">
        <f>IF(AND($X$3512&lt;&gt;" ",$X$3512&lt;&gt;0),IF(X453=$X$3512,1+COUNTIF(U$7:U452,"&gt;0"),0),0)</f>
        <v>0</v>
      </c>
      <c r="V453" s="178" t="s">
        <v>642</v>
      </c>
      <c r="W453" s="130"/>
      <c r="X453" s="131"/>
      <c r="Y453" s="131"/>
      <c r="Z453" s="206"/>
      <c r="AA453" s="194">
        <f t="shared" si="43"/>
        <v>0</v>
      </c>
      <c r="AB453" s="124" t="str">
        <f t="shared" si="44"/>
        <v/>
      </c>
      <c r="AC453" s="195" t="str">
        <f t="shared" si="45"/>
        <v/>
      </c>
      <c r="AD453" s="194" t="str">
        <f t="shared" si="46"/>
        <v/>
      </c>
      <c r="AE453" s="194">
        <f>IF(AD453="",0,IF(ISERROR(VLOOKUP(AD453,AD$7:AD452,1,FALSE)),1,0))</f>
        <v>0</v>
      </c>
      <c r="AF453" s="194"/>
    </row>
    <row r="454" spans="1:32" ht="16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75">
        <f>IF(AND($X$3512&lt;&gt;" ",$X$3512&lt;&gt;0),IF(X454=$X$3512,1+COUNTIF(U$7:U453,"&gt;0"),0),0)</f>
        <v>0</v>
      </c>
      <c r="V454" s="178" t="s">
        <v>643</v>
      </c>
      <c r="W454" s="130"/>
      <c r="X454" s="131"/>
      <c r="Y454" s="131"/>
      <c r="Z454" s="206"/>
      <c r="AA454" s="194">
        <f t="shared" si="43"/>
        <v>0</v>
      </c>
      <c r="AB454" s="124" t="str">
        <f t="shared" si="44"/>
        <v/>
      </c>
      <c r="AC454" s="195" t="str">
        <f t="shared" si="45"/>
        <v/>
      </c>
      <c r="AD454" s="194" t="str">
        <f t="shared" si="46"/>
        <v/>
      </c>
      <c r="AE454" s="194">
        <f>IF(AD454="",0,IF(ISERROR(VLOOKUP(AD454,AD$7:AD453,1,FALSE)),1,0))</f>
        <v>0</v>
      </c>
      <c r="AF454" s="194"/>
    </row>
    <row r="455" spans="1:32" ht="16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75">
        <f>IF(AND($X$3512&lt;&gt;" ",$X$3512&lt;&gt;0),IF(X455=$X$3512,1+COUNTIF(U$7:U454,"&gt;0"),0),0)</f>
        <v>0</v>
      </c>
      <c r="V455" s="178" t="s">
        <v>644</v>
      </c>
      <c r="W455" s="130"/>
      <c r="X455" s="131"/>
      <c r="Y455" s="131"/>
      <c r="Z455" s="206"/>
      <c r="AA455" s="194">
        <f t="shared" si="43"/>
        <v>0</v>
      </c>
      <c r="AB455" s="124" t="str">
        <f t="shared" si="44"/>
        <v/>
      </c>
      <c r="AC455" s="195" t="str">
        <f t="shared" si="45"/>
        <v/>
      </c>
      <c r="AD455" s="194" t="str">
        <f t="shared" si="46"/>
        <v/>
      </c>
      <c r="AE455" s="194">
        <f>IF(AD455="",0,IF(ISERROR(VLOOKUP(AD455,AD$7:AD454,1,FALSE)),1,0))</f>
        <v>0</v>
      </c>
      <c r="AF455" s="194"/>
    </row>
    <row r="456" spans="1:32" ht="16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75">
        <f>IF(AND($X$3512&lt;&gt;" ",$X$3512&lt;&gt;0),IF(X456=$X$3512,1+COUNTIF(U$7:U455,"&gt;0"),0),0)</f>
        <v>0</v>
      </c>
      <c r="V456" s="178" t="s">
        <v>645</v>
      </c>
      <c r="W456" s="130"/>
      <c r="X456" s="131"/>
      <c r="Y456" s="131"/>
      <c r="Z456" s="206"/>
      <c r="AA456" s="194">
        <f t="shared" ref="AA456:AA519" si="47">IF(ISBLANK(X456),0,VLOOKUP(X456,$B$8:$E$57,1,FALSE))</f>
        <v>0</v>
      </c>
      <c r="AB456" s="124" t="str">
        <f t="shared" ref="AB456:AB519" si="48">IF(W456&gt;0,CONCATENATE(MONTH(W456)&amp;X456),"")</f>
        <v/>
      </c>
      <c r="AC456" s="195" t="str">
        <f t="shared" ref="AC456:AC519" si="49">IF(OR(AND(Z456&lt;&gt;0,ISBLANK(X456)),ISERROR(AA456)),"ERR","")</f>
        <v/>
      </c>
      <c r="AD456" s="194" t="str">
        <f t="shared" si="46"/>
        <v/>
      </c>
      <c r="AE456" s="194">
        <f>IF(AD456="",0,IF(ISERROR(VLOOKUP(AD456,AD$7:AD455,1,FALSE)),1,0))</f>
        <v>0</v>
      </c>
      <c r="AF456" s="194"/>
    </row>
    <row r="457" spans="1:32" ht="16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75">
        <f>IF(AND($X$3512&lt;&gt;" ",$X$3512&lt;&gt;0),IF(X457=$X$3512,1+COUNTIF(U$7:U456,"&gt;0"),0),0)</f>
        <v>0</v>
      </c>
      <c r="V457" s="178" t="s">
        <v>646</v>
      </c>
      <c r="W457" s="130"/>
      <c r="X457" s="131"/>
      <c r="Y457" s="131"/>
      <c r="Z457" s="206"/>
      <c r="AA457" s="194">
        <f t="shared" si="47"/>
        <v>0</v>
      </c>
      <c r="AB457" s="124" t="str">
        <f t="shared" si="48"/>
        <v/>
      </c>
      <c r="AC457" s="195" t="str">
        <f t="shared" si="49"/>
        <v/>
      </c>
      <c r="AD457" s="194" t="str">
        <f t="shared" si="46"/>
        <v/>
      </c>
      <c r="AE457" s="194">
        <f>IF(AD457="",0,IF(ISERROR(VLOOKUP(AD457,AD$7:AD456,1,FALSE)),1,0))</f>
        <v>0</v>
      </c>
      <c r="AF457" s="194"/>
    </row>
    <row r="458" spans="1:32" ht="16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75">
        <f>IF(AND($X$3512&lt;&gt;" ",$X$3512&lt;&gt;0),IF(X458=$X$3512,1+COUNTIF(U$7:U457,"&gt;0"),0),0)</f>
        <v>0</v>
      </c>
      <c r="V458" s="178" t="s">
        <v>647</v>
      </c>
      <c r="W458" s="130"/>
      <c r="X458" s="131"/>
      <c r="Y458" s="131"/>
      <c r="Z458" s="206"/>
      <c r="AA458" s="194">
        <f t="shared" si="47"/>
        <v>0</v>
      </c>
      <c r="AB458" s="124" t="str">
        <f t="shared" si="48"/>
        <v/>
      </c>
      <c r="AC458" s="195" t="str">
        <f t="shared" si="49"/>
        <v/>
      </c>
      <c r="AD458" s="194" t="str">
        <f t="shared" ref="AD458:AD521" si="50">IF(W458&gt;0,CONCATENATE(MONTH(W458),"-",YEAR(W458)),"")</f>
        <v/>
      </c>
      <c r="AE458" s="194">
        <f>IF(AD458="",0,IF(ISERROR(VLOOKUP(AD458,AD$7:AD457,1,FALSE)),1,0))</f>
        <v>0</v>
      </c>
      <c r="AF458" s="194"/>
    </row>
    <row r="459" spans="1:32" ht="16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75">
        <f>IF(AND($X$3512&lt;&gt;" ",$X$3512&lt;&gt;0),IF(X459=$X$3512,1+COUNTIF(U$7:U458,"&gt;0"),0),0)</f>
        <v>0</v>
      </c>
      <c r="V459" s="178" t="s">
        <v>648</v>
      </c>
      <c r="W459" s="130"/>
      <c r="X459" s="131"/>
      <c r="Y459" s="131"/>
      <c r="Z459" s="206"/>
      <c r="AA459" s="194">
        <f t="shared" si="47"/>
        <v>0</v>
      </c>
      <c r="AB459" s="124" t="str">
        <f t="shared" si="48"/>
        <v/>
      </c>
      <c r="AC459" s="195" t="str">
        <f t="shared" si="49"/>
        <v/>
      </c>
      <c r="AD459" s="194" t="str">
        <f t="shared" si="50"/>
        <v/>
      </c>
      <c r="AE459" s="194">
        <f>IF(AD459="",0,IF(ISERROR(VLOOKUP(AD459,AD$7:AD458,1,FALSE)),1,0))</f>
        <v>0</v>
      </c>
      <c r="AF459" s="194"/>
    </row>
    <row r="460" spans="1:32" ht="16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75">
        <f>IF(AND($X$3512&lt;&gt;" ",$X$3512&lt;&gt;0),IF(X460=$X$3512,1+COUNTIF(U$7:U459,"&gt;0"),0),0)</f>
        <v>0</v>
      </c>
      <c r="V460" s="178" t="s">
        <v>649</v>
      </c>
      <c r="W460" s="130"/>
      <c r="X460" s="131"/>
      <c r="Y460" s="131"/>
      <c r="Z460" s="206"/>
      <c r="AA460" s="194">
        <f t="shared" si="47"/>
        <v>0</v>
      </c>
      <c r="AB460" s="124" t="str">
        <f t="shared" si="48"/>
        <v/>
      </c>
      <c r="AC460" s="195" t="str">
        <f t="shared" si="49"/>
        <v/>
      </c>
      <c r="AD460" s="194" t="str">
        <f t="shared" si="50"/>
        <v/>
      </c>
      <c r="AE460" s="194">
        <f>IF(AD460="",0,IF(ISERROR(VLOOKUP(AD460,AD$7:AD459,1,FALSE)),1,0))</f>
        <v>0</v>
      </c>
      <c r="AF460" s="194"/>
    </row>
    <row r="461" spans="1:32" ht="16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75">
        <f>IF(AND($X$3512&lt;&gt;" ",$X$3512&lt;&gt;0),IF(X461=$X$3512,1+COUNTIF(U$7:U460,"&gt;0"),0),0)</f>
        <v>0</v>
      </c>
      <c r="V461" s="178" t="s">
        <v>650</v>
      </c>
      <c r="W461" s="130"/>
      <c r="X461" s="131"/>
      <c r="Y461" s="131"/>
      <c r="Z461" s="206"/>
      <c r="AA461" s="194">
        <f t="shared" si="47"/>
        <v>0</v>
      </c>
      <c r="AB461" s="124" t="str">
        <f t="shared" si="48"/>
        <v/>
      </c>
      <c r="AC461" s="195" t="str">
        <f t="shared" si="49"/>
        <v/>
      </c>
      <c r="AD461" s="194" t="str">
        <f t="shared" si="50"/>
        <v/>
      </c>
      <c r="AE461" s="194">
        <f>IF(AD461="",0,IF(ISERROR(VLOOKUP(AD461,AD$7:AD460,1,FALSE)),1,0))</f>
        <v>0</v>
      </c>
      <c r="AF461" s="194"/>
    </row>
    <row r="462" spans="1:32" ht="16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75">
        <f>IF(AND($X$3512&lt;&gt;" ",$X$3512&lt;&gt;0),IF(X462=$X$3512,1+COUNTIF(U$7:U461,"&gt;0"),0),0)</f>
        <v>0</v>
      </c>
      <c r="V462" s="178" t="s">
        <v>651</v>
      </c>
      <c r="W462" s="130"/>
      <c r="X462" s="131"/>
      <c r="Y462" s="131"/>
      <c r="Z462" s="206"/>
      <c r="AA462" s="194">
        <f t="shared" si="47"/>
        <v>0</v>
      </c>
      <c r="AB462" s="124" t="str">
        <f t="shared" si="48"/>
        <v/>
      </c>
      <c r="AC462" s="195" t="str">
        <f t="shared" si="49"/>
        <v/>
      </c>
      <c r="AD462" s="194" t="str">
        <f t="shared" si="50"/>
        <v/>
      </c>
      <c r="AE462" s="194">
        <f>IF(AD462="",0,IF(ISERROR(VLOOKUP(AD462,AD$7:AD461,1,FALSE)),1,0))</f>
        <v>0</v>
      </c>
      <c r="AF462" s="194"/>
    </row>
    <row r="463" spans="1:32" ht="16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75">
        <f>IF(AND($X$3512&lt;&gt;" ",$X$3512&lt;&gt;0),IF(X463=$X$3512,1+COUNTIF(U$7:U462,"&gt;0"),0),0)</f>
        <v>0</v>
      </c>
      <c r="V463" s="178" t="s">
        <v>652</v>
      </c>
      <c r="W463" s="130"/>
      <c r="X463" s="131"/>
      <c r="Y463" s="131"/>
      <c r="Z463" s="206"/>
      <c r="AA463" s="194">
        <f t="shared" si="47"/>
        <v>0</v>
      </c>
      <c r="AB463" s="124" t="str">
        <f t="shared" si="48"/>
        <v/>
      </c>
      <c r="AC463" s="195" t="str">
        <f t="shared" si="49"/>
        <v/>
      </c>
      <c r="AD463" s="194" t="str">
        <f t="shared" si="50"/>
        <v/>
      </c>
      <c r="AE463" s="194">
        <f>IF(AD463="",0,IF(ISERROR(VLOOKUP(AD463,AD$7:AD462,1,FALSE)),1,0))</f>
        <v>0</v>
      </c>
      <c r="AF463" s="194"/>
    </row>
    <row r="464" spans="1:32" ht="16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75">
        <f>IF(AND($X$3512&lt;&gt;" ",$X$3512&lt;&gt;0),IF(X464=$X$3512,1+COUNTIF(U$7:U463,"&gt;0"),0),0)</f>
        <v>0</v>
      </c>
      <c r="V464" s="178" t="s">
        <v>653</v>
      </c>
      <c r="W464" s="130"/>
      <c r="X464" s="131"/>
      <c r="Y464" s="131"/>
      <c r="Z464" s="206"/>
      <c r="AA464" s="194">
        <f t="shared" si="47"/>
        <v>0</v>
      </c>
      <c r="AB464" s="124" t="str">
        <f t="shared" si="48"/>
        <v/>
      </c>
      <c r="AC464" s="195" t="str">
        <f t="shared" si="49"/>
        <v/>
      </c>
      <c r="AD464" s="194" t="str">
        <f t="shared" si="50"/>
        <v/>
      </c>
      <c r="AE464" s="194">
        <f>IF(AD464="",0,IF(ISERROR(VLOOKUP(AD464,AD$7:AD463,1,FALSE)),1,0))</f>
        <v>0</v>
      </c>
      <c r="AF464" s="194"/>
    </row>
    <row r="465" spans="1:32" ht="16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75">
        <f>IF(AND($X$3512&lt;&gt;" ",$X$3512&lt;&gt;0),IF(X465=$X$3512,1+COUNTIF(U$7:U464,"&gt;0"),0),0)</f>
        <v>0</v>
      </c>
      <c r="V465" s="178" t="s">
        <v>654</v>
      </c>
      <c r="W465" s="130"/>
      <c r="X465" s="131"/>
      <c r="Y465" s="131"/>
      <c r="Z465" s="206"/>
      <c r="AA465" s="194">
        <f t="shared" si="47"/>
        <v>0</v>
      </c>
      <c r="AB465" s="124" t="str">
        <f t="shared" si="48"/>
        <v/>
      </c>
      <c r="AC465" s="195" t="str">
        <f t="shared" si="49"/>
        <v/>
      </c>
      <c r="AD465" s="194" t="str">
        <f t="shared" si="50"/>
        <v/>
      </c>
      <c r="AE465" s="194">
        <f>IF(AD465="",0,IF(ISERROR(VLOOKUP(AD465,AD$7:AD464,1,FALSE)),1,0))</f>
        <v>0</v>
      </c>
      <c r="AF465" s="194"/>
    </row>
    <row r="466" spans="1:32" ht="16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75">
        <f>IF(AND($X$3512&lt;&gt;" ",$X$3512&lt;&gt;0),IF(X466=$X$3512,1+COUNTIF(U$7:U465,"&gt;0"),0),0)</f>
        <v>0</v>
      </c>
      <c r="V466" s="178" t="s">
        <v>655</v>
      </c>
      <c r="W466" s="130"/>
      <c r="X466" s="131"/>
      <c r="Y466" s="131"/>
      <c r="Z466" s="206"/>
      <c r="AA466" s="194">
        <f t="shared" si="47"/>
        <v>0</v>
      </c>
      <c r="AB466" s="124" t="str">
        <f t="shared" si="48"/>
        <v/>
      </c>
      <c r="AC466" s="195" t="str">
        <f t="shared" si="49"/>
        <v/>
      </c>
      <c r="AD466" s="194" t="str">
        <f t="shared" si="50"/>
        <v/>
      </c>
      <c r="AE466" s="194">
        <f>IF(AD466="",0,IF(ISERROR(VLOOKUP(AD466,AD$7:AD465,1,FALSE)),1,0))</f>
        <v>0</v>
      </c>
      <c r="AF466" s="194"/>
    </row>
    <row r="467" spans="1:32" ht="16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75">
        <f>IF(AND($X$3512&lt;&gt;" ",$X$3512&lt;&gt;0),IF(X467=$X$3512,1+COUNTIF(U$7:U466,"&gt;0"),0),0)</f>
        <v>0</v>
      </c>
      <c r="V467" s="178" t="s">
        <v>656</v>
      </c>
      <c r="W467" s="130"/>
      <c r="X467" s="131"/>
      <c r="Y467" s="131"/>
      <c r="Z467" s="206"/>
      <c r="AA467" s="194">
        <f t="shared" si="47"/>
        <v>0</v>
      </c>
      <c r="AB467" s="124" t="str">
        <f t="shared" si="48"/>
        <v/>
      </c>
      <c r="AC467" s="195" t="str">
        <f t="shared" si="49"/>
        <v/>
      </c>
      <c r="AD467" s="194" t="str">
        <f t="shared" si="50"/>
        <v/>
      </c>
      <c r="AE467" s="194">
        <f>IF(AD467="",0,IF(ISERROR(VLOOKUP(AD467,AD$7:AD466,1,FALSE)),1,0))</f>
        <v>0</v>
      </c>
      <c r="AF467" s="194"/>
    </row>
    <row r="468" spans="1:32" ht="16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75">
        <f>IF(AND($X$3512&lt;&gt;" ",$X$3512&lt;&gt;0),IF(X468=$X$3512,1+COUNTIF(U$7:U467,"&gt;0"),0),0)</f>
        <v>0</v>
      </c>
      <c r="V468" s="178" t="s">
        <v>657</v>
      </c>
      <c r="W468" s="130"/>
      <c r="X468" s="131"/>
      <c r="Y468" s="131"/>
      <c r="Z468" s="206"/>
      <c r="AA468" s="194">
        <f t="shared" si="47"/>
        <v>0</v>
      </c>
      <c r="AB468" s="124" t="str">
        <f t="shared" si="48"/>
        <v/>
      </c>
      <c r="AC468" s="195" t="str">
        <f t="shared" si="49"/>
        <v/>
      </c>
      <c r="AD468" s="194" t="str">
        <f t="shared" si="50"/>
        <v/>
      </c>
      <c r="AE468" s="194">
        <f>IF(AD468="",0,IF(ISERROR(VLOOKUP(AD468,AD$7:AD467,1,FALSE)),1,0))</f>
        <v>0</v>
      </c>
      <c r="AF468" s="194"/>
    </row>
    <row r="469" spans="1:32" ht="16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75">
        <f>IF(AND($X$3512&lt;&gt;" ",$X$3512&lt;&gt;0),IF(X469=$X$3512,1+COUNTIF(U$7:U468,"&gt;0"),0),0)</f>
        <v>0</v>
      </c>
      <c r="V469" s="178" t="s">
        <v>658</v>
      </c>
      <c r="W469" s="130"/>
      <c r="X469" s="131"/>
      <c r="Y469" s="131"/>
      <c r="Z469" s="206"/>
      <c r="AA469" s="194">
        <f t="shared" si="47"/>
        <v>0</v>
      </c>
      <c r="AB469" s="124" t="str">
        <f t="shared" si="48"/>
        <v/>
      </c>
      <c r="AC469" s="195" t="str">
        <f t="shared" si="49"/>
        <v/>
      </c>
      <c r="AD469" s="194" t="str">
        <f t="shared" si="50"/>
        <v/>
      </c>
      <c r="AE469" s="194">
        <f>IF(AD469="",0,IF(ISERROR(VLOOKUP(AD469,AD$7:AD468,1,FALSE)),1,0))</f>
        <v>0</v>
      </c>
      <c r="AF469" s="194"/>
    </row>
    <row r="470" spans="1:32" ht="16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75">
        <f>IF(AND($X$3512&lt;&gt;" ",$X$3512&lt;&gt;0),IF(X470=$X$3512,1+COUNTIF(U$7:U469,"&gt;0"),0),0)</f>
        <v>0</v>
      </c>
      <c r="V470" s="178" t="s">
        <v>659</v>
      </c>
      <c r="W470" s="130"/>
      <c r="X470" s="131"/>
      <c r="Y470" s="131"/>
      <c r="Z470" s="206"/>
      <c r="AA470" s="194">
        <f t="shared" si="47"/>
        <v>0</v>
      </c>
      <c r="AB470" s="124" t="str">
        <f t="shared" si="48"/>
        <v/>
      </c>
      <c r="AC470" s="195" t="str">
        <f t="shared" si="49"/>
        <v/>
      </c>
      <c r="AD470" s="194" t="str">
        <f t="shared" si="50"/>
        <v/>
      </c>
      <c r="AE470" s="194">
        <f>IF(AD470="",0,IF(ISERROR(VLOOKUP(AD470,AD$7:AD469,1,FALSE)),1,0))</f>
        <v>0</v>
      </c>
      <c r="AF470" s="194"/>
    </row>
    <row r="471" spans="1:32" ht="16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75">
        <f>IF(AND($X$3512&lt;&gt;" ",$X$3512&lt;&gt;0),IF(X471=$X$3512,1+COUNTIF(U$7:U470,"&gt;0"),0),0)</f>
        <v>0</v>
      </c>
      <c r="V471" s="178" t="s">
        <v>660</v>
      </c>
      <c r="W471" s="130"/>
      <c r="X471" s="131"/>
      <c r="Y471" s="131"/>
      <c r="Z471" s="206"/>
      <c r="AA471" s="194">
        <f t="shared" si="47"/>
        <v>0</v>
      </c>
      <c r="AB471" s="124" t="str">
        <f t="shared" si="48"/>
        <v/>
      </c>
      <c r="AC471" s="195" t="str">
        <f t="shared" si="49"/>
        <v/>
      </c>
      <c r="AD471" s="194" t="str">
        <f t="shared" si="50"/>
        <v/>
      </c>
      <c r="AE471" s="194">
        <f>IF(AD471="",0,IF(ISERROR(VLOOKUP(AD471,AD$7:AD470,1,FALSE)),1,0))</f>
        <v>0</v>
      </c>
      <c r="AF471" s="194"/>
    </row>
    <row r="472" spans="1:32" ht="16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75">
        <f>IF(AND($X$3512&lt;&gt;" ",$X$3512&lt;&gt;0),IF(X472=$X$3512,1+COUNTIF(U$7:U471,"&gt;0"),0),0)</f>
        <v>0</v>
      </c>
      <c r="V472" s="178" t="s">
        <v>661</v>
      </c>
      <c r="W472" s="130"/>
      <c r="X472" s="131"/>
      <c r="Y472" s="131"/>
      <c r="Z472" s="206"/>
      <c r="AA472" s="194">
        <f t="shared" si="47"/>
        <v>0</v>
      </c>
      <c r="AB472" s="124" t="str">
        <f t="shared" si="48"/>
        <v/>
      </c>
      <c r="AC472" s="195" t="str">
        <f t="shared" si="49"/>
        <v/>
      </c>
      <c r="AD472" s="194" t="str">
        <f t="shared" si="50"/>
        <v/>
      </c>
      <c r="AE472" s="194">
        <f>IF(AD472="",0,IF(ISERROR(VLOOKUP(AD472,AD$7:AD471,1,FALSE)),1,0))</f>
        <v>0</v>
      </c>
      <c r="AF472" s="194"/>
    </row>
    <row r="473" spans="1:32" ht="16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75">
        <f>IF(AND($X$3512&lt;&gt;" ",$X$3512&lt;&gt;0),IF(X473=$X$3512,1+COUNTIF(U$7:U472,"&gt;0"),0),0)</f>
        <v>0</v>
      </c>
      <c r="V473" s="178" t="s">
        <v>662</v>
      </c>
      <c r="W473" s="130"/>
      <c r="X473" s="131"/>
      <c r="Y473" s="131"/>
      <c r="Z473" s="206"/>
      <c r="AA473" s="194">
        <f t="shared" si="47"/>
        <v>0</v>
      </c>
      <c r="AB473" s="124" t="str">
        <f t="shared" si="48"/>
        <v/>
      </c>
      <c r="AC473" s="195" t="str">
        <f t="shared" si="49"/>
        <v/>
      </c>
      <c r="AD473" s="194" t="str">
        <f t="shared" si="50"/>
        <v/>
      </c>
      <c r="AE473" s="194">
        <f>IF(AD473="",0,IF(ISERROR(VLOOKUP(AD473,AD$7:AD472,1,FALSE)),1,0))</f>
        <v>0</v>
      </c>
      <c r="AF473" s="194"/>
    </row>
    <row r="474" spans="1:32" ht="16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75">
        <f>IF(AND($X$3512&lt;&gt;" ",$X$3512&lt;&gt;0),IF(X474=$X$3512,1+COUNTIF(U$7:U473,"&gt;0"),0),0)</f>
        <v>0</v>
      </c>
      <c r="V474" s="178" t="s">
        <v>663</v>
      </c>
      <c r="W474" s="130"/>
      <c r="X474" s="131"/>
      <c r="Y474" s="131"/>
      <c r="Z474" s="206"/>
      <c r="AA474" s="194">
        <f t="shared" si="47"/>
        <v>0</v>
      </c>
      <c r="AB474" s="124" t="str">
        <f t="shared" si="48"/>
        <v/>
      </c>
      <c r="AC474" s="195" t="str">
        <f t="shared" si="49"/>
        <v/>
      </c>
      <c r="AD474" s="194" t="str">
        <f t="shared" si="50"/>
        <v/>
      </c>
      <c r="AE474" s="194">
        <f>IF(AD474="",0,IF(ISERROR(VLOOKUP(AD474,AD$7:AD473,1,FALSE)),1,0))</f>
        <v>0</v>
      </c>
      <c r="AF474" s="194"/>
    </row>
    <row r="475" spans="1:32" ht="16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75">
        <f>IF(AND($X$3512&lt;&gt;" ",$X$3512&lt;&gt;0),IF(X475=$X$3512,1+COUNTIF(U$7:U474,"&gt;0"),0),0)</f>
        <v>0</v>
      </c>
      <c r="V475" s="178" t="s">
        <v>664</v>
      </c>
      <c r="W475" s="130"/>
      <c r="X475" s="131"/>
      <c r="Y475" s="131"/>
      <c r="Z475" s="206"/>
      <c r="AA475" s="194">
        <f t="shared" si="47"/>
        <v>0</v>
      </c>
      <c r="AB475" s="124" t="str">
        <f t="shared" si="48"/>
        <v/>
      </c>
      <c r="AC475" s="195" t="str">
        <f t="shared" si="49"/>
        <v/>
      </c>
      <c r="AD475" s="194" t="str">
        <f t="shared" si="50"/>
        <v/>
      </c>
      <c r="AE475" s="194">
        <f>IF(AD475="",0,IF(ISERROR(VLOOKUP(AD475,AD$7:AD474,1,FALSE)),1,0))</f>
        <v>0</v>
      </c>
      <c r="AF475" s="194"/>
    </row>
    <row r="476" spans="1:32" ht="16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75">
        <f>IF(AND($X$3512&lt;&gt;" ",$X$3512&lt;&gt;0),IF(X476=$X$3512,1+COUNTIF(U$7:U475,"&gt;0"),0),0)</f>
        <v>0</v>
      </c>
      <c r="V476" s="178" t="s">
        <v>665</v>
      </c>
      <c r="W476" s="130"/>
      <c r="X476" s="131"/>
      <c r="Y476" s="131"/>
      <c r="Z476" s="206"/>
      <c r="AA476" s="194">
        <f t="shared" si="47"/>
        <v>0</v>
      </c>
      <c r="AB476" s="124" t="str">
        <f t="shared" si="48"/>
        <v/>
      </c>
      <c r="AC476" s="195" t="str">
        <f t="shared" si="49"/>
        <v/>
      </c>
      <c r="AD476" s="194" t="str">
        <f t="shared" si="50"/>
        <v/>
      </c>
      <c r="AE476" s="194">
        <f>IF(AD476="",0,IF(ISERROR(VLOOKUP(AD476,AD$7:AD475,1,FALSE)),1,0))</f>
        <v>0</v>
      </c>
      <c r="AF476" s="194"/>
    </row>
    <row r="477" spans="1:32" ht="16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75">
        <f>IF(AND($X$3512&lt;&gt;" ",$X$3512&lt;&gt;0),IF(X477=$X$3512,1+COUNTIF(U$7:U476,"&gt;0"),0),0)</f>
        <v>0</v>
      </c>
      <c r="V477" s="178" t="s">
        <v>666</v>
      </c>
      <c r="W477" s="130"/>
      <c r="X477" s="131"/>
      <c r="Y477" s="131"/>
      <c r="Z477" s="206"/>
      <c r="AA477" s="194">
        <f t="shared" si="47"/>
        <v>0</v>
      </c>
      <c r="AB477" s="124" t="str">
        <f t="shared" si="48"/>
        <v/>
      </c>
      <c r="AC477" s="195" t="str">
        <f t="shared" si="49"/>
        <v/>
      </c>
      <c r="AD477" s="194" t="str">
        <f t="shared" si="50"/>
        <v/>
      </c>
      <c r="AE477" s="194">
        <f>IF(AD477="",0,IF(ISERROR(VLOOKUP(AD477,AD$7:AD476,1,FALSE)),1,0))</f>
        <v>0</v>
      </c>
      <c r="AF477" s="194"/>
    </row>
    <row r="478" spans="1:32" ht="16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75">
        <f>IF(AND($X$3512&lt;&gt;" ",$X$3512&lt;&gt;0),IF(X478=$X$3512,1+COUNTIF(U$7:U477,"&gt;0"),0),0)</f>
        <v>0</v>
      </c>
      <c r="V478" s="178" t="s">
        <v>667</v>
      </c>
      <c r="W478" s="130"/>
      <c r="X478" s="131"/>
      <c r="Y478" s="131"/>
      <c r="Z478" s="206"/>
      <c r="AA478" s="194">
        <f t="shared" si="47"/>
        <v>0</v>
      </c>
      <c r="AB478" s="124" t="str">
        <f t="shared" si="48"/>
        <v/>
      </c>
      <c r="AC478" s="195" t="str">
        <f t="shared" si="49"/>
        <v/>
      </c>
      <c r="AD478" s="194" t="str">
        <f t="shared" si="50"/>
        <v/>
      </c>
      <c r="AE478" s="194">
        <f>IF(AD478="",0,IF(ISERROR(VLOOKUP(AD478,AD$7:AD477,1,FALSE)),1,0))</f>
        <v>0</v>
      </c>
      <c r="AF478" s="194"/>
    </row>
    <row r="479" spans="1:32" ht="16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75">
        <f>IF(AND($X$3512&lt;&gt;" ",$X$3512&lt;&gt;0),IF(X479=$X$3512,1+COUNTIF(U$7:U478,"&gt;0"),0),0)</f>
        <v>0</v>
      </c>
      <c r="V479" s="178" t="s">
        <v>668</v>
      </c>
      <c r="W479" s="130"/>
      <c r="X479" s="131"/>
      <c r="Y479" s="131"/>
      <c r="Z479" s="206"/>
      <c r="AA479" s="194">
        <f t="shared" si="47"/>
        <v>0</v>
      </c>
      <c r="AB479" s="124" t="str">
        <f t="shared" si="48"/>
        <v/>
      </c>
      <c r="AC479" s="195" t="str">
        <f t="shared" si="49"/>
        <v/>
      </c>
      <c r="AD479" s="194" t="str">
        <f t="shared" si="50"/>
        <v/>
      </c>
      <c r="AE479" s="194">
        <f>IF(AD479="",0,IF(ISERROR(VLOOKUP(AD479,AD$7:AD478,1,FALSE)),1,0))</f>
        <v>0</v>
      </c>
      <c r="AF479" s="194"/>
    </row>
    <row r="480" spans="1:32" ht="16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75">
        <f>IF(AND($X$3512&lt;&gt;" ",$X$3512&lt;&gt;0),IF(X480=$X$3512,1+COUNTIF(U$7:U479,"&gt;0"),0),0)</f>
        <v>0</v>
      </c>
      <c r="V480" s="178" t="s">
        <v>669</v>
      </c>
      <c r="W480" s="130"/>
      <c r="X480" s="131"/>
      <c r="Y480" s="131"/>
      <c r="Z480" s="206"/>
      <c r="AA480" s="194">
        <f t="shared" si="47"/>
        <v>0</v>
      </c>
      <c r="AB480" s="124" t="str">
        <f t="shared" si="48"/>
        <v/>
      </c>
      <c r="AC480" s="195" t="str">
        <f t="shared" si="49"/>
        <v/>
      </c>
      <c r="AD480" s="194" t="str">
        <f t="shared" si="50"/>
        <v/>
      </c>
      <c r="AE480" s="194">
        <f>IF(AD480="",0,IF(ISERROR(VLOOKUP(AD480,AD$7:AD479,1,FALSE)),1,0))</f>
        <v>0</v>
      </c>
      <c r="AF480" s="194"/>
    </row>
    <row r="481" spans="1:32" ht="16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75">
        <f>IF(AND($X$3512&lt;&gt;" ",$X$3512&lt;&gt;0),IF(X481=$X$3512,1+COUNTIF(U$7:U480,"&gt;0"),0),0)</f>
        <v>0</v>
      </c>
      <c r="V481" s="178" t="s">
        <v>670</v>
      </c>
      <c r="W481" s="130"/>
      <c r="X481" s="131"/>
      <c r="Y481" s="131"/>
      <c r="Z481" s="206"/>
      <c r="AA481" s="194">
        <f t="shared" si="47"/>
        <v>0</v>
      </c>
      <c r="AB481" s="124" t="str">
        <f t="shared" si="48"/>
        <v/>
      </c>
      <c r="AC481" s="195" t="str">
        <f t="shared" si="49"/>
        <v/>
      </c>
      <c r="AD481" s="194" t="str">
        <f t="shared" si="50"/>
        <v/>
      </c>
      <c r="AE481" s="194">
        <f>IF(AD481="",0,IF(ISERROR(VLOOKUP(AD481,AD$7:AD480,1,FALSE)),1,0))</f>
        <v>0</v>
      </c>
      <c r="AF481" s="194"/>
    </row>
    <row r="482" spans="1:32" ht="16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75">
        <f>IF(AND($X$3512&lt;&gt;" ",$X$3512&lt;&gt;0),IF(X482=$X$3512,1+COUNTIF(U$7:U481,"&gt;0"),0),0)</f>
        <v>0</v>
      </c>
      <c r="V482" s="178" t="s">
        <v>671</v>
      </c>
      <c r="W482" s="130"/>
      <c r="X482" s="131"/>
      <c r="Y482" s="131"/>
      <c r="Z482" s="206"/>
      <c r="AA482" s="194">
        <f t="shared" si="47"/>
        <v>0</v>
      </c>
      <c r="AB482" s="124" t="str">
        <f t="shared" si="48"/>
        <v/>
      </c>
      <c r="AC482" s="195" t="str">
        <f t="shared" si="49"/>
        <v/>
      </c>
      <c r="AD482" s="194" t="str">
        <f t="shared" si="50"/>
        <v/>
      </c>
      <c r="AE482" s="194">
        <f>IF(AD482="",0,IF(ISERROR(VLOOKUP(AD482,AD$7:AD481,1,FALSE)),1,0))</f>
        <v>0</v>
      </c>
      <c r="AF482" s="194"/>
    </row>
    <row r="483" spans="1:32" ht="16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75">
        <f>IF(AND($X$3512&lt;&gt;" ",$X$3512&lt;&gt;0),IF(X483=$X$3512,1+COUNTIF(U$7:U482,"&gt;0"),0),0)</f>
        <v>0</v>
      </c>
      <c r="V483" s="178" t="s">
        <v>672</v>
      </c>
      <c r="W483" s="130"/>
      <c r="X483" s="131"/>
      <c r="Y483" s="131"/>
      <c r="Z483" s="206"/>
      <c r="AA483" s="194">
        <f t="shared" si="47"/>
        <v>0</v>
      </c>
      <c r="AB483" s="124" t="str">
        <f t="shared" si="48"/>
        <v/>
      </c>
      <c r="AC483" s="195" t="str">
        <f t="shared" si="49"/>
        <v/>
      </c>
      <c r="AD483" s="194" t="str">
        <f t="shared" si="50"/>
        <v/>
      </c>
      <c r="AE483" s="194">
        <f>IF(AD483="",0,IF(ISERROR(VLOOKUP(AD483,AD$7:AD482,1,FALSE)),1,0))</f>
        <v>0</v>
      </c>
      <c r="AF483" s="194"/>
    </row>
    <row r="484" spans="1:32" ht="16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75">
        <f>IF(AND($X$3512&lt;&gt;" ",$X$3512&lt;&gt;0),IF(X484=$X$3512,1+COUNTIF(U$7:U483,"&gt;0"),0),0)</f>
        <v>0</v>
      </c>
      <c r="V484" s="178" t="s">
        <v>673</v>
      </c>
      <c r="W484" s="130"/>
      <c r="X484" s="131"/>
      <c r="Y484" s="131"/>
      <c r="Z484" s="206"/>
      <c r="AA484" s="194">
        <f t="shared" si="47"/>
        <v>0</v>
      </c>
      <c r="AB484" s="124" t="str">
        <f t="shared" si="48"/>
        <v/>
      </c>
      <c r="AC484" s="195" t="str">
        <f t="shared" si="49"/>
        <v/>
      </c>
      <c r="AD484" s="194" t="str">
        <f t="shared" si="50"/>
        <v/>
      </c>
      <c r="AE484" s="194">
        <f>IF(AD484="",0,IF(ISERROR(VLOOKUP(AD484,AD$7:AD483,1,FALSE)),1,0))</f>
        <v>0</v>
      </c>
      <c r="AF484" s="194"/>
    </row>
    <row r="485" spans="1:32" ht="16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75">
        <f>IF(AND($X$3512&lt;&gt;" ",$X$3512&lt;&gt;0),IF(X485=$X$3512,1+COUNTIF(U$7:U484,"&gt;0"),0),0)</f>
        <v>0</v>
      </c>
      <c r="V485" s="178" t="s">
        <v>674</v>
      </c>
      <c r="W485" s="130"/>
      <c r="X485" s="131"/>
      <c r="Y485" s="131"/>
      <c r="Z485" s="206"/>
      <c r="AA485" s="194">
        <f t="shared" si="47"/>
        <v>0</v>
      </c>
      <c r="AB485" s="124" t="str">
        <f t="shared" si="48"/>
        <v/>
      </c>
      <c r="AC485" s="195" t="str">
        <f t="shared" si="49"/>
        <v/>
      </c>
      <c r="AD485" s="194" t="str">
        <f t="shared" si="50"/>
        <v/>
      </c>
      <c r="AE485" s="194">
        <f>IF(AD485="",0,IF(ISERROR(VLOOKUP(AD485,AD$7:AD484,1,FALSE)),1,0))</f>
        <v>0</v>
      </c>
      <c r="AF485" s="194"/>
    </row>
    <row r="486" spans="1:32" ht="16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75">
        <f>IF(AND($X$3512&lt;&gt;" ",$X$3512&lt;&gt;0),IF(X486=$X$3512,1+COUNTIF(U$7:U485,"&gt;0"),0),0)</f>
        <v>0</v>
      </c>
      <c r="V486" s="178" t="s">
        <v>675</v>
      </c>
      <c r="W486" s="130"/>
      <c r="X486" s="131"/>
      <c r="Y486" s="131"/>
      <c r="Z486" s="206"/>
      <c r="AA486" s="194">
        <f t="shared" si="47"/>
        <v>0</v>
      </c>
      <c r="AB486" s="124" t="str">
        <f t="shared" si="48"/>
        <v/>
      </c>
      <c r="AC486" s="195" t="str">
        <f t="shared" si="49"/>
        <v/>
      </c>
      <c r="AD486" s="194" t="str">
        <f t="shared" si="50"/>
        <v/>
      </c>
      <c r="AE486" s="194">
        <f>IF(AD486="",0,IF(ISERROR(VLOOKUP(AD486,AD$7:AD485,1,FALSE)),1,0))</f>
        <v>0</v>
      </c>
      <c r="AF486" s="194"/>
    </row>
    <row r="487" spans="1:32" ht="16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75">
        <f>IF(AND($X$3512&lt;&gt;" ",$X$3512&lt;&gt;0),IF(X487=$X$3512,1+COUNTIF(U$7:U486,"&gt;0"),0),0)</f>
        <v>0</v>
      </c>
      <c r="V487" s="178" t="s">
        <v>676</v>
      </c>
      <c r="W487" s="130"/>
      <c r="X487" s="131"/>
      <c r="Y487" s="131"/>
      <c r="Z487" s="206"/>
      <c r="AA487" s="194">
        <f t="shared" si="47"/>
        <v>0</v>
      </c>
      <c r="AB487" s="124" t="str">
        <f t="shared" si="48"/>
        <v/>
      </c>
      <c r="AC487" s="195" t="str">
        <f t="shared" si="49"/>
        <v/>
      </c>
      <c r="AD487" s="194" t="str">
        <f t="shared" si="50"/>
        <v/>
      </c>
      <c r="AE487" s="194">
        <f>IF(AD487="",0,IF(ISERROR(VLOOKUP(AD487,AD$7:AD486,1,FALSE)),1,0))</f>
        <v>0</v>
      </c>
      <c r="AF487" s="194"/>
    </row>
    <row r="488" spans="1:32" ht="16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75">
        <f>IF(AND($X$3512&lt;&gt;" ",$X$3512&lt;&gt;0),IF(X488=$X$3512,1+COUNTIF(U$7:U487,"&gt;0"),0),0)</f>
        <v>0</v>
      </c>
      <c r="V488" s="178" t="s">
        <v>677</v>
      </c>
      <c r="W488" s="130"/>
      <c r="X488" s="131"/>
      <c r="Y488" s="131"/>
      <c r="Z488" s="206"/>
      <c r="AA488" s="194">
        <f t="shared" si="47"/>
        <v>0</v>
      </c>
      <c r="AB488" s="124" t="str">
        <f t="shared" si="48"/>
        <v/>
      </c>
      <c r="AC488" s="195" t="str">
        <f t="shared" si="49"/>
        <v/>
      </c>
      <c r="AD488" s="194" t="str">
        <f t="shared" si="50"/>
        <v/>
      </c>
      <c r="AE488" s="194">
        <f>IF(AD488="",0,IF(ISERROR(VLOOKUP(AD488,AD$7:AD487,1,FALSE)),1,0))</f>
        <v>0</v>
      </c>
      <c r="AF488" s="194"/>
    </row>
    <row r="489" spans="1:32" ht="16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75">
        <f>IF(AND($X$3512&lt;&gt;" ",$X$3512&lt;&gt;0),IF(X489=$X$3512,1+COUNTIF(U$7:U488,"&gt;0"),0),0)</f>
        <v>0</v>
      </c>
      <c r="V489" s="178" t="s">
        <v>678</v>
      </c>
      <c r="W489" s="130"/>
      <c r="X489" s="131"/>
      <c r="Y489" s="131"/>
      <c r="Z489" s="206"/>
      <c r="AA489" s="194">
        <f t="shared" si="47"/>
        <v>0</v>
      </c>
      <c r="AB489" s="124" t="str">
        <f t="shared" si="48"/>
        <v/>
      </c>
      <c r="AC489" s="195" t="str">
        <f t="shared" si="49"/>
        <v/>
      </c>
      <c r="AD489" s="194" t="str">
        <f t="shared" si="50"/>
        <v/>
      </c>
      <c r="AE489" s="194">
        <f>IF(AD489="",0,IF(ISERROR(VLOOKUP(AD489,AD$7:AD488,1,FALSE)),1,0))</f>
        <v>0</v>
      </c>
      <c r="AF489" s="194"/>
    </row>
    <row r="490" spans="1:32" ht="16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75">
        <f>IF(AND($X$3512&lt;&gt;" ",$X$3512&lt;&gt;0),IF(X490=$X$3512,1+COUNTIF(U$7:U489,"&gt;0"),0),0)</f>
        <v>0</v>
      </c>
      <c r="V490" s="178" t="s">
        <v>679</v>
      </c>
      <c r="W490" s="130"/>
      <c r="X490" s="131"/>
      <c r="Y490" s="131"/>
      <c r="Z490" s="206"/>
      <c r="AA490" s="194">
        <f t="shared" si="47"/>
        <v>0</v>
      </c>
      <c r="AB490" s="124" t="str">
        <f t="shared" si="48"/>
        <v/>
      </c>
      <c r="AC490" s="195" t="str">
        <f t="shared" si="49"/>
        <v/>
      </c>
      <c r="AD490" s="194" t="str">
        <f t="shared" si="50"/>
        <v/>
      </c>
      <c r="AE490" s="194">
        <f>IF(AD490="",0,IF(ISERROR(VLOOKUP(AD490,AD$7:AD489,1,FALSE)),1,0))</f>
        <v>0</v>
      </c>
      <c r="AF490" s="194"/>
    </row>
    <row r="491" spans="1:32" ht="16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75">
        <f>IF(AND($X$3512&lt;&gt;" ",$X$3512&lt;&gt;0),IF(X491=$X$3512,1+COUNTIF(U$7:U490,"&gt;0"),0),0)</f>
        <v>0</v>
      </c>
      <c r="V491" s="178" t="s">
        <v>680</v>
      </c>
      <c r="W491" s="130"/>
      <c r="X491" s="131"/>
      <c r="Y491" s="131"/>
      <c r="Z491" s="206"/>
      <c r="AA491" s="194">
        <f t="shared" si="47"/>
        <v>0</v>
      </c>
      <c r="AB491" s="124" t="str">
        <f t="shared" si="48"/>
        <v/>
      </c>
      <c r="AC491" s="195" t="str">
        <f t="shared" si="49"/>
        <v/>
      </c>
      <c r="AD491" s="194" t="str">
        <f t="shared" si="50"/>
        <v/>
      </c>
      <c r="AE491" s="194">
        <f>IF(AD491="",0,IF(ISERROR(VLOOKUP(AD491,AD$7:AD490,1,FALSE)),1,0))</f>
        <v>0</v>
      </c>
      <c r="AF491" s="194"/>
    </row>
    <row r="492" spans="1:32" ht="16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75">
        <f>IF(AND($X$3512&lt;&gt;" ",$X$3512&lt;&gt;0),IF(X492=$X$3512,1+COUNTIF(U$7:U491,"&gt;0"),0),0)</f>
        <v>0</v>
      </c>
      <c r="V492" s="178" t="s">
        <v>681</v>
      </c>
      <c r="W492" s="130"/>
      <c r="X492" s="131"/>
      <c r="Y492" s="131"/>
      <c r="Z492" s="206"/>
      <c r="AA492" s="194">
        <f t="shared" si="47"/>
        <v>0</v>
      </c>
      <c r="AB492" s="124" t="str">
        <f t="shared" si="48"/>
        <v/>
      </c>
      <c r="AC492" s="195" t="str">
        <f t="shared" si="49"/>
        <v/>
      </c>
      <c r="AD492" s="194" t="str">
        <f t="shared" si="50"/>
        <v/>
      </c>
      <c r="AE492" s="194">
        <f>IF(AD492="",0,IF(ISERROR(VLOOKUP(AD492,AD$7:AD491,1,FALSE)),1,0))</f>
        <v>0</v>
      </c>
      <c r="AF492" s="194"/>
    </row>
    <row r="493" spans="1:32" ht="16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75">
        <f>IF(AND($X$3512&lt;&gt;" ",$X$3512&lt;&gt;0),IF(X493=$X$3512,1+COUNTIF(U$7:U492,"&gt;0"),0),0)</f>
        <v>0</v>
      </c>
      <c r="V493" s="178" t="s">
        <v>682</v>
      </c>
      <c r="W493" s="130"/>
      <c r="X493" s="131"/>
      <c r="Y493" s="131"/>
      <c r="Z493" s="206"/>
      <c r="AA493" s="194">
        <f t="shared" si="47"/>
        <v>0</v>
      </c>
      <c r="AB493" s="124" t="str">
        <f t="shared" si="48"/>
        <v/>
      </c>
      <c r="AC493" s="195" t="str">
        <f t="shared" si="49"/>
        <v/>
      </c>
      <c r="AD493" s="194" t="str">
        <f t="shared" si="50"/>
        <v/>
      </c>
      <c r="AE493" s="194">
        <f>IF(AD493="",0,IF(ISERROR(VLOOKUP(AD493,AD$7:AD492,1,FALSE)),1,0))</f>
        <v>0</v>
      </c>
      <c r="AF493" s="194"/>
    </row>
    <row r="494" spans="1:32" ht="16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75">
        <f>IF(AND($X$3512&lt;&gt;" ",$X$3512&lt;&gt;0),IF(X494=$X$3512,1+COUNTIF(U$7:U493,"&gt;0"),0),0)</f>
        <v>0</v>
      </c>
      <c r="V494" s="178" t="s">
        <v>683</v>
      </c>
      <c r="W494" s="130"/>
      <c r="X494" s="131"/>
      <c r="Y494" s="131"/>
      <c r="Z494" s="206"/>
      <c r="AA494" s="194">
        <f t="shared" si="47"/>
        <v>0</v>
      </c>
      <c r="AB494" s="124" t="str">
        <f t="shared" si="48"/>
        <v/>
      </c>
      <c r="AC494" s="195" t="str">
        <f t="shared" si="49"/>
        <v/>
      </c>
      <c r="AD494" s="194" t="str">
        <f t="shared" si="50"/>
        <v/>
      </c>
      <c r="AE494" s="194">
        <f>IF(AD494="",0,IF(ISERROR(VLOOKUP(AD494,AD$7:AD493,1,FALSE)),1,0))</f>
        <v>0</v>
      </c>
      <c r="AF494" s="194"/>
    </row>
    <row r="495" spans="1:32" ht="16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75">
        <f>IF(AND($X$3512&lt;&gt;" ",$X$3512&lt;&gt;0),IF(X495=$X$3512,1+COUNTIF(U$7:U494,"&gt;0"),0),0)</f>
        <v>0</v>
      </c>
      <c r="V495" s="178" t="s">
        <v>684</v>
      </c>
      <c r="W495" s="130"/>
      <c r="X495" s="131"/>
      <c r="Y495" s="131"/>
      <c r="Z495" s="206"/>
      <c r="AA495" s="194">
        <f t="shared" si="47"/>
        <v>0</v>
      </c>
      <c r="AB495" s="124" t="str">
        <f t="shared" si="48"/>
        <v/>
      </c>
      <c r="AC495" s="195" t="str">
        <f t="shared" si="49"/>
        <v/>
      </c>
      <c r="AD495" s="194" t="str">
        <f t="shared" si="50"/>
        <v/>
      </c>
      <c r="AE495" s="194">
        <f>IF(AD495="",0,IF(ISERROR(VLOOKUP(AD495,AD$7:AD494,1,FALSE)),1,0))</f>
        <v>0</v>
      </c>
      <c r="AF495" s="194"/>
    </row>
    <row r="496" spans="1:32" ht="16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75">
        <f>IF(AND($X$3512&lt;&gt;" ",$X$3512&lt;&gt;0),IF(X496=$X$3512,1+COUNTIF(U$7:U495,"&gt;0"),0),0)</f>
        <v>0</v>
      </c>
      <c r="V496" s="178" t="s">
        <v>685</v>
      </c>
      <c r="W496" s="130"/>
      <c r="X496" s="131"/>
      <c r="Y496" s="131"/>
      <c r="Z496" s="206"/>
      <c r="AA496" s="194">
        <f t="shared" si="47"/>
        <v>0</v>
      </c>
      <c r="AB496" s="124" t="str">
        <f t="shared" si="48"/>
        <v/>
      </c>
      <c r="AC496" s="195" t="str">
        <f t="shared" si="49"/>
        <v/>
      </c>
      <c r="AD496" s="194" t="str">
        <f t="shared" si="50"/>
        <v/>
      </c>
      <c r="AE496" s="194">
        <f>IF(AD496="",0,IF(ISERROR(VLOOKUP(AD496,AD$7:AD495,1,FALSE)),1,0))</f>
        <v>0</v>
      </c>
      <c r="AF496" s="194"/>
    </row>
    <row r="497" spans="1:32" ht="16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75">
        <f>IF(AND($X$3512&lt;&gt;" ",$X$3512&lt;&gt;0),IF(X497=$X$3512,1+COUNTIF(U$7:U496,"&gt;0"),0),0)</f>
        <v>0</v>
      </c>
      <c r="V497" s="178" t="s">
        <v>686</v>
      </c>
      <c r="W497" s="130"/>
      <c r="X497" s="131"/>
      <c r="Y497" s="131"/>
      <c r="Z497" s="206"/>
      <c r="AA497" s="194">
        <f t="shared" si="47"/>
        <v>0</v>
      </c>
      <c r="AB497" s="124" t="str">
        <f t="shared" si="48"/>
        <v/>
      </c>
      <c r="AC497" s="195" t="str">
        <f t="shared" si="49"/>
        <v/>
      </c>
      <c r="AD497" s="194" t="str">
        <f t="shared" si="50"/>
        <v/>
      </c>
      <c r="AE497" s="194">
        <f>IF(AD497="",0,IF(ISERROR(VLOOKUP(AD497,AD$7:AD496,1,FALSE)),1,0))</f>
        <v>0</v>
      </c>
      <c r="AF497" s="194"/>
    </row>
    <row r="498" spans="1:32" ht="16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75">
        <f>IF(AND($X$3512&lt;&gt;" ",$X$3512&lt;&gt;0),IF(X498=$X$3512,1+COUNTIF(U$7:U497,"&gt;0"),0),0)</f>
        <v>0</v>
      </c>
      <c r="V498" s="178" t="s">
        <v>687</v>
      </c>
      <c r="W498" s="130"/>
      <c r="X498" s="131"/>
      <c r="Y498" s="131"/>
      <c r="Z498" s="206"/>
      <c r="AA498" s="194">
        <f t="shared" si="47"/>
        <v>0</v>
      </c>
      <c r="AB498" s="124" t="str">
        <f t="shared" si="48"/>
        <v/>
      </c>
      <c r="AC498" s="195" t="str">
        <f t="shared" si="49"/>
        <v/>
      </c>
      <c r="AD498" s="194" t="str">
        <f t="shared" si="50"/>
        <v/>
      </c>
      <c r="AE498" s="194">
        <f>IF(AD498="",0,IF(ISERROR(VLOOKUP(AD498,AD$7:AD497,1,FALSE)),1,0))</f>
        <v>0</v>
      </c>
      <c r="AF498" s="194"/>
    </row>
    <row r="499" spans="1:32" ht="16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75">
        <f>IF(AND($X$3512&lt;&gt;" ",$X$3512&lt;&gt;0),IF(X499=$X$3512,1+COUNTIF(U$7:U498,"&gt;0"),0),0)</f>
        <v>0</v>
      </c>
      <c r="V499" s="178" t="s">
        <v>688</v>
      </c>
      <c r="W499" s="130"/>
      <c r="X499" s="131"/>
      <c r="Y499" s="131"/>
      <c r="Z499" s="206"/>
      <c r="AA499" s="194">
        <f t="shared" si="47"/>
        <v>0</v>
      </c>
      <c r="AB499" s="124" t="str">
        <f t="shared" si="48"/>
        <v/>
      </c>
      <c r="AC499" s="195" t="str">
        <f t="shared" si="49"/>
        <v/>
      </c>
      <c r="AD499" s="194" t="str">
        <f t="shared" si="50"/>
        <v/>
      </c>
      <c r="AE499" s="194">
        <f>IF(AD499="",0,IF(ISERROR(VLOOKUP(AD499,AD$7:AD498,1,FALSE)),1,0))</f>
        <v>0</v>
      </c>
      <c r="AF499" s="194"/>
    </row>
    <row r="500" spans="1:32" ht="16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75">
        <f>IF(AND($X$3512&lt;&gt;" ",$X$3512&lt;&gt;0),IF(X500=$X$3512,1+COUNTIF(U$7:U499,"&gt;0"),0),0)</f>
        <v>0</v>
      </c>
      <c r="V500" s="178" t="s">
        <v>689</v>
      </c>
      <c r="W500" s="130"/>
      <c r="X500" s="131"/>
      <c r="Y500" s="131"/>
      <c r="Z500" s="206"/>
      <c r="AA500" s="194">
        <f t="shared" si="47"/>
        <v>0</v>
      </c>
      <c r="AB500" s="124" t="str">
        <f t="shared" si="48"/>
        <v/>
      </c>
      <c r="AC500" s="195" t="str">
        <f t="shared" si="49"/>
        <v/>
      </c>
      <c r="AD500" s="194" t="str">
        <f t="shared" si="50"/>
        <v/>
      </c>
      <c r="AE500" s="194">
        <f>IF(AD500="",0,IF(ISERROR(VLOOKUP(AD500,AD$7:AD499,1,FALSE)),1,0))</f>
        <v>0</v>
      </c>
      <c r="AF500" s="194"/>
    </row>
    <row r="501" spans="1:32" ht="16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75">
        <f>IF(AND($X$3512&lt;&gt;" ",$X$3512&lt;&gt;0),IF(X501=$X$3512,1+COUNTIF(U$7:U500,"&gt;0"),0),0)</f>
        <v>0</v>
      </c>
      <c r="V501" s="178" t="s">
        <v>690</v>
      </c>
      <c r="W501" s="130"/>
      <c r="X501" s="131"/>
      <c r="Y501" s="131"/>
      <c r="Z501" s="206"/>
      <c r="AA501" s="194">
        <f t="shared" si="47"/>
        <v>0</v>
      </c>
      <c r="AB501" s="124" t="str">
        <f t="shared" si="48"/>
        <v/>
      </c>
      <c r="AC501" s="195" t="str">
        <f t="shared" si="49"/>
        <v/>
      </c>
      <c r="AD501" s="194" t="str">
        <f t="shared" si="50"/>
        <v/>
      </c>
      <c r="AE501" s="194">
        <f>IF(AD501="",0,IF(ISERROR(VLOOKUP(AD501,AD$7:AD500,1,FALSE)),1,0))</f>
        <v>0</v>
      </c>
      <c r="AF501" s="194"/>
    </row>
    <row r="502" spans="1:32" ht="16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75">
        <f>IF(AND($X$3512&lt;&gt;" ",$X$3512&lt;&gt;0),IF(X502=$X$3512,1+COUNTIF(U$7:U501,"&gt;0"),0),0)</f>
        <v>0</v>
      </c>
      <c r="V502" s="178" t="s">
        <v>691</v>
      </c>
      <c r="W502" s="130"/>
      <c r="X502" s="131"/>
      <c r="Y502" s="131"/>
      <c r="Z502" s="206"/>
      <c r="AA502" s="194">
        <f t="shared" si="47"/>
        <v>0</v>
      </c>
      <c r="AB502" s="124" t="str">
        <f t="shared" si="48"/>
        <v/>
      </c>
      <c r="AC502" s="195" t="str">
        <f t="shared" si="49"/>
        <v/>
      </c>
      <c r="AD502" s="194" t="str">
        <f t="shared" si="50"/>
        <v/>
      </c>
      <c r="AE502" s="194">
        <f>IF(AD502="",0,IF(ISERROR(VLOOKUP(AD502,AD$7:AD501,1,FALSE)),1,0))</f>
        <v>0</v>
      </c>
      <c r="AF502" s="194"/>
    </row>
    <row r="503" spans="1:32" ht="16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75">
        <f>IF(AND($X$3512&lt;&gt;" ",$X$3512&lt;&gt;0),IF(X503=$X$3512,1+COUNTIF(U$7:U502,"&gt;0"),0),0)</f>
        <v>0</v>
      </c>
      <c r="V503" s="178" t="s">
        <v>692</v>
      </c>
      <c r="W503" s="130"/>
      <c r="X503" s="131"/>
      <c r="Y503" s="131"/>
      <c r="Z503" s="206"/>
      <c r="AA503" s="194">
        <f t="shared" si="47"/>
        <v>0</v>
      </c>
      <c r="AB503" s="124" t="str">
        <f t="shared" si="48"/>
        <v/>
      </c>
      <c r="AC503" s="195" t="str">
        <f t="shared" si="49"/>
        <v/>
      </c>
      <c r="AD503" s="194" t="str">
        <f t="shared" si="50"/>
        <v/>
      </c>
      <c r="AE503" s="194">
        <f>IF(AD503="",0,IF(ISERROR(VLOOKUP(AD503,AD$7:AD502,1,FALSE)),1,0))</f>
        <v>0</v>
      </c>
      <c r="AF503" s="194"/>
    </row>
    <row r="504" spans="1:32" ht="16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75">
        <f>IF(AND($X$3512&lt;&gt;" ",$X$3512&lt;&gt;0),IF(X504=$X$3512,1+COUNTIF(U$7:U503,"&gt;0"),0),0)</f>
        <v>0</v>
      </c>
      <c r="V504" s="178" t="s">
        <v>693</v>
      </c>
      <c r="W504" s="130"/>
      <c r="X504" s="131"/>
      <c r="Y504" s="131"/>
      <c r="Z504" s="206"/>
      <c r="AA504" s="194">
        <f t="shared" si="47"/>
        <v>0</v>
      </c>
      <c r="AB504" s="124" t="str">
        <f t="shared" si="48"/>
        <v/>
      </c>
      <c r="AC504" s="195" t="str">
        <f t="shared" si="49"/>
        <v/>
      </c>
      <c r="AD504" s="194" t="str">
        <f t="shared" si="50"/>
        <v/>
      </c>
      <c r="AE504" s="194">
        <f>IF(AD504="",0,IF(ISERROR(VLOOKUP(AD504,AD$7:AD503,1,FALSE)),1,0))</f>
        <v>0</v>
      </c>
      <c r="AF504" s="194"/>
    </row>
    <row r="505" spans="1:32" ht="16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75">
        <f>IF(AND($X$3512&lt;&gt;" ",$X$3512&lt;&gt;0),IF(X505=$X$3512,1+COUNTIF(U$7:U504,"&gt;0"),0),0)</f>
        <v>0</v>
      </c>
      <c r="V505" s="178" t="s">
        <v>694</v>
      </c>
      <c r="W505" s="130"/>
      <c r="X505" s="131"/>
      <c r="Y505" s="131"/>
      <c r="Z505" s="206"/>
      <c r="AA505" s="194">
        <f t="shared" si="47"/>
        <v>0</v>
      </c>
      <c r="AB505" s="124" t="str">
        <f t="shared" si="48"/>
        <v/>
      </c>
      <c r="AC505" s="195" t="str">
        <f t="shared" si="49"/>
        <v/>
      </c>
      <c r="AD505" s="194" t="str">
        <f t="shared" si="50"/>
        <v/>
      </c>
      <c r="AE505" s="194">
        <f>IF(AD505="",0,IF(ISERROR(VLOOKUP(AD505,AD$7:AD504,1,FALSE)),1,0))</f>
        <v>0</v>
      </c>
      <c r="AF505" s="194"/>
    </row>
    <row r="506" spans="1:32" ht="16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75">
        <f>IF(AND($X$3512&lt;&gt;" ",$X$3512&lt;&gt;0),IF(X506=$X$3512,1+COUNTIF(U$7:U505,"&gt;0"),0),0)</f>
        <v>0</v>
      </c>
      <c r="V506" s="178" t="s">
        <v>695</v>
      </c>
      <c r="W506" s="130"/>
      <c r="X506" s="131"/>
      <c r="Y506" s="131"/>
      <c r="Z506" s="206"/>
      <c r="AA506" s="194">
        <f t="shared" si="47"/>
        <v>0</v>
      </c>
      <c r="AB506" s="124" t="str">
        <f t="shared" si="48"/>
        <v/>
      </c>
      <c r="AC506" s="195" t="str">
        <f t="shared" si="49"/>
        <v/>
      </c>
      <c r="AD506" s="194" t="str">
        <f t="shared" si="50"/>
        <v/>
      </c>
      <c r="AE506" s="194">
        <f>IF(AD506="",0,IF(ISERROR(VLOOKUP(AD506,AD$7:AD505,1,FALSE)),1,0))</f>
        <v>0</v>
      </c>
      <c r="AF506" s="194"/>
    </row>
    <row r="507" spans="1:32" ht="16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75">
        <f>IF(AND($X$3512&lt;&gt;" ",$X$3512&lt;&gt;0),IF(X507=$X$3512,1+COUNTIF(U$7:U506,"&gt;0"),0),0)</f>
        <v>0</v>
      </c>
      <c r="V507" s="178" t="s">
        <v>696</v>
      </c>
      <c r="W507" s="130"/>
      <c r="X507" s="131"/>
      <c r="Y507" s="131"/>
      <c r="Z507" s="206"/>
      <c r="AA507" s="194">
        <f t="shared" si="47"/>
        <v>0</v>
      </c>
      <c r="AB507" s="124" t="str">
        <f t="shared" si="48"/>
        <v/>
      </c>
      <c r="AC507" s="195" t="str">
        <f t="shared" si="49"/>
        <v/>
      </c>
      <c r="AD507" s="194" t="str">
        <f t="shared" si="50"/>
        <v/>
      </c>
      <c r="AE507" s="194">
        <f>IF(AD507="",0,IF(ISERROR(VLOOKUP(AD507,AD$7:AD506,1,FALSE)),1,0))</f>
        <v>0</v>
      </c>
      <c r="AF507" s="194"/>
    </row>
    <row r="508" spans="1:32" ht="16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75">
        <f>IF(AND($X$3512&lt;&gt;" ",$X$3512&lt;&gt;0),IF(X508=$X$3512,1+COUNTIF(U$7:U507,"&gt;0"),0),0)</f>
        <v>0</v>
      </c>
      <c r="V508" s="178" t="s">
        <v>697</v>
      </c>
      <c r="W508" s="130"/>
      <c r="X508" s="131"/>
      <c r="Y508" s="131"/>
      <c r="Z508" s="206"/>
      <c r="AA508" s="194">
        <f t="shared" si="47"/>
        <v>0</v>
      </c>
      <c r="AB508" s="124" t="str">
        <f t="shared" si="48"/>
        <v/>
      </c>
      <c r="AC508" s="195" t="str">
        <f t="shared" si="49"/>
        <v/>
      </c>
      <c r="AD508" s="194" t="str">
        <f t="shared" si="50"/>
        <v/>
      </c>
      <c r="AE508" s="194">
        <f>IF(AD508="",0,IF(ISERROR(VLOOKUP(AD508,AD$7:AD507,1,FALSE)),1,0))</f>
        <v>0</v>
      </c>
      <c r="AF508" s="194"/>
    </row>
    <row r="509" spans="1:32" ht="16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75">
        <f>IF(AND($X$3512&lt;&gt;" ",$X$3512&lt;&gt;0),IF(X509=$X$3512,1+COUNTIF(U$7:U508,"&gt;0"),0),0)</f>
        <v>0</v>
      </c>
      <c r="V509" s="178" t="s">
        <v>698</v>
      </c>
      <c r="W509" s="130"/>
      <c r="X509" s="131"/>
      <c r="Y509" s="131"/>
      <c r="Z509" s="206"/>
      <c r="AA509" s="194">
        <f t="shared" si="47"/>
        <v>0</v>
      </c>
      <c r="AB509" s="124" t="str">
        <f t="shared" si="48"/>
        <v/>
      </c>
      <c r="AC509" s="195" t="str">
        <f t="shared" si="49"/>
        <v/>
      </c>
      <c r="AD509" s="194" t="str">
        <f t="shared" si="50"/>
        <v/>
      </c>
      <c r="AE509" s="194">
        <f>IF(AD509="",0,IF(ISERROR(VLOOKUP(AD509,AD$7:AD508,1,FALSE)),1,0))</f>
        <v>0</v>
      </c>
      <c r="AF509" s="194"/>
    </row>
    <row r="510" spans="1:32" ht="16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75">
        <f>IF(AND($X$3512&lt;&gt;" ",$X$3512&lt;&gt;0),IF(X510=$X$3512,1+COUNTIF(U$7:U509,"&gt;0"),0),0)</f>
        <v>0</v>
      </c>
      <c r="V510" s="178" t="s">
        <v>699</v>
      </c>
      <c r="W510" s="130"/>
      <c r="X510" s="131"/>
      <c r="Y510" s="131"/>
      <c r="Z510" s="206"/>
      <c r="AA510" s="194">
        <f t="shared" si="47"/>
        <v>0</v>
      </c>
      <c r="AB510" s="124" t="str">
        <f t="shared" si="48"/>
        <v/>
      </c>
      <c r="AC510" s="195" t="str">
        <f t="shared" si="49"/>
        <v/>
      </c>
      <c r="AD510" s="194" t="str">
        <f t="shared" si="50"/>
        <v/>
      </c>
      <c r="AE510" s="194">
        <f>IF(AD510="",0,IF(ISERROR(VLOOKUP(AD510,AD$7:AD509,1,FALSE)),1,0))</f>
        <v>0</v>
      </c>
      <c r="AF510" s="194"/>
    </row>
    <row r="511" spans="1:32" ht="16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75">
        <f>IF(AND($X$3512&lt;&gt;" ",$X$3512&lt;&gt;0),IF(X511=$X$3512,1+COUNTIF(U$7:U510,"&gt;0"),0),0)</f>
        <v>0</v>
      </c>
      <c r="V511" s="178" t="s">
        <v>700</v>
      </c>
      <c r="W511" s="130"/>
      <c r="X511" s="131"/>
      <c r="Y511" s="131"/>
      <c r="Z511" s="206"/>
      <c r="AA511" s="194">
        <f t="shared" si="47"/>
        <v>0</v>
      </c>
      <c r="AB511" s="124" t="str">
        <f t="shared" si="48"/>
        <v/>
      </c>
      <c r="AC511" s="195" t="str">
        <f t="shared" si="49"/>
        <v/>
      </c>
      <c r="AD511" s="194" t="str">
        <f t="shared" si="50"/>
        <v/>
      </c>
      <c r="AE511" s="194">
        <f>IF(AD511="",0,IF(ISERROR(VLOOKUP(AD511,AD$7:AD510,1,FALSE)),1,0))</f>
        <v>0</v>
      </c>
      <c r="AF511" s="194"/>
    </row>
    <row r="512" spans="1:32" ht="16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75">
        <f>IF(AND($X$3512&lt;&gt;" ",$X$3512&lt;&gt;0),IF(X512=$X$3512,1+COUNTIF(U$7:U511,"&gt;0"),0),0)</f>
        <v>0</v>
      </c>
      <c r="V512" s="178" t="s">
        <v>701</v>
      </c>
      <c r="W512" s="130"/>
      <c r="X512" s="131"/>
      <c r="Y512" s="131"/>
      <c r="Z512" s="206"/>
      <c r="AA512" s="194">
        <f t="shared" si="47"/>
        <v>0</v>
      </c>
      <c r="AB512" s="124" t="str">
        <f t="shared" si="48"/>
        <v/>
      </c>
      <c r="AC512" s="195" t="str">
        <f t="shared" si="49"/>
        <v/>
      </c>
      <c r="AD512" s="194" t="str">
        <f t="shared" si="50"/>
        <v/>
      </c>
      <c r="AE512" s="194">
        <f>IF(AD512="",0,IF(ISERROR(VLOOKUP(AD512,AD$7:AD511,1,FALSE)),1,0))</f>
        <v>0</v>
      </c>
      <c r="AF512" s="194"/>
    </row>
    <row r="513" spans="1:32" ht="16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75">
        <f>IF(AND($X$3512&lt;&gt;" ",$X$3512&lt;&gt;0),IF(X513=$X$3512,1+COUNTIF(U$7:U512,"&gt;0"),0),0)</f>
        <v>0</v>
      </c>
      <c r="V513" s="178" t="s">
        <v>702</v>
      </c>
      <c r="W513" s="130"/>
      <c r="X513" s="131"/>
      <c r="Y513" s="131"/>
      <c r="Z513" s="206"/>
      <c r="AA513" s="194">
        <f t="shared" si="47"/>
        <v>0</v>
      </c>
      <c r="AB513" s="124" t="str">
        <f t="shared" si="48"/>
        <v/>
      </c>
      <c r="AC513" s="195" t="str">
        <f t="shared" si="49"/>
        <v/>
      </c>
      <c r="AD513" s="194" t="str">
        <f t="shared" si="50"/>
        <v/>
      </c>
      <c r="AE513" s="194">
        <f>IF(AD513="",0,IF(ISERROR(VLOOKUP(AD513,AD$7:AD512,1,FALSE)),1,0))</f>
        <v>0</v>
      </c>
      <c r="AF513" s="194"/>
    </row>
    <row r="514" spans="1:32" ht="16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75">
        <f>IF(AND($X$3512&lt;&gt;" ",$X$3512&lt;&gt;0),IF(X514=$X$3512,1+COUNTIF(U$7:U513,"&gt;0"),0),0)</f>
        <v>0</v>
      </c>
      <c r="V514" s="178" t="s">
        <v>703</v>
      </c>
      <c r="W514" s="130"/>
      <c r="X514" s="131"/>
      <c r="Y514" s="131"/>
      <c r="Z514" s="206"/>
      <c r="AA514" s="194">
        <f t="shared" si="47"/>
        <v>0</v>
      </c>
      <c r="AB514" s="124" t="str">
        <f t="shared" si="48"/>
        <v/>
      </c>
      <c r="AC514" s="195" t="str">
        <f t="shared" si="49"/>
        <v/>
      </c>
      <c r="AD514" s="194" t="str">
        <f t="shared" si="50"/>
        <v/>
      </c>
      <c r="AE514" s="194">
        <f>IF(AD514="",0,IF(ISERROR(VLOOKUP(AD514,AD$7:AD513,1,FALSE)),1,0))</f>
        <v>0</v>
      </c>
      <c r="AF514" s="194"/>
    </row>
    <row r="515" spans="1:32" ht="16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75">
        <f>IF(AND($X$3512&lt;&gt;" ",$X$3512&lt;&gt;0),IF(X515=$X$3512,1+COUNTIF(U$7:U514,"&gt;0"),0),0)</f>
        <v>0</v>
      </c>
      <c r="V515" s="178" t="s">
        <v>704</v>
      </c>
      <c r="W515" s="130"/>
      <c r="X515" s="131"/>
      <c r="Y515" s="131"/>
      <c r="Z515" s="206"/>
      <c r="AA515" s="194">
        <f t="shared" si="47"/>
        <v>0</v>
      </c>
      <c r="AB515" s="124" t="str">
        <f t="shared" si="48"/>
        <v/>
      </c>
      <c r="AC515" s="195" t="str">
        <f t="shared" si="49"/>
        <v/>
      </c>
      <c r="AD515" s="194" t="str">
        <f t="shared" si="50"/>
        <v/>
      </c>
      <c r="AE515" s="194">
        <f>IF(AD515="",0,IF(ISERROR(VLOOKUP(AD515,AD$7:AD514,1,FALSE)),1,0))</f>
        <v>0</v>
      </c>
      <c r="AF515" s="194"/>
    </row>
    <row r="516" spans="1:32" ht="16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75">
        <f>IF(AND($X$3512&lt;&gt;" ",$X$3512&lt;&gt;0),IF(X516=$X$3512,1+COUNTIF(U$7:U515,"&gt;0"),0),0)</f>
        <v>0</v>
      </c>
      <c r="V516" s="178" t="s">
        <v>705</v>
      </c>
      <c r="W516" s="130"/>
      <c r="X516" s="131"/>
      <c r="Y516" s="131"/>
      <c r="Z516" s="206"/>
      <c r="AA516" s="194">
        <f t="shared" si="47"/>
        <v>0</v>
      </c>
      <c r="AB516" s="124" t="str">
        <f t="shared" si="48"/>
        <v/>
      </c>
      <c r="AC516" s="195" t="str">
        <f t="shared" si="49"/>
        <v/>
      </c>
      <c r="AD516" s="194" t="str">
        <f t="shared" si="50"/>
        <v/>
      </c>
      <c r="AE516" s="194">
        <f>IF(AD516="",0,IF(ISERROR(VLOOKUP(AD516,AD$7:AD515,1,FALSE)),1,0))</f>
        <v>0</v>
      </c>
      <c r="AF516" s="194"/>
    </row>
    <row r="517" spans="1:32" ht="16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75">
        <f>IF(AND($X$3512&lt;&gt;" ",$X$3512&lt;&gt;0),IF(X517=$X$3512,1+COUNTIF(U$7:U516,"&gt;0"),0),0)</f>
        <v>0</v>
      </c>
      <c r="V517" s="178" t="s">
        <v>706</v>
      </c>
      <c r="W517" s="130"/>
      <c r="X517" s="131"/>
      <c r="Y517" s="131"/>
      <c r="Z517" s="206"/>
      <c r="AA517" s="194">
        <f t="shared" si="47"/>
        <v>0</v>
      </c>
      <c r="AB517" s="124" t="str">
        <f t="shared" si="48"/>
        <v/>
      </c>
      <c r="AC517" s="195" t="str">
        <f t="shared" si="49"/>
        <v/>
      </c>
      <c r="AD517" s="194" t="str">
        <f t="shared" si="50"/>
        <v/>
      </c>
      <c r="AE517" s="194">
        <f>IF(AD517="",0,IF(ISERROR(VLOOKUP(AD517,AD$7:AD516,1,FALSE)),1,0))</f>
        <v>0</v>
      </c>
      <c r="AF517" s="194"/>
    </row>
    <row r="518" spans="1:32" ht="16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75">
        <f>IF(AND($X$3512&lt;&gt;" ",$X$3512&lt;&gt;0),IF(X518=$X$3512,1+COUNTIF(U$7:U517,"&gt;0"),0),0)</f>
        <v>0</v>
      </c>
      <c r="V518" s="178" t="s">
        <v>707</v>
      </c>
      <c r="W518" s="130"/>
      <c r="X518" s="131"/>
      <c r="Y518" s="131"/>
      <c r="Z518" s="206"/>
      <c r="AA518" s="194">
        <f t="shared" si="47"/>
        <v>0</v>
      </c>
      <c r="AB518" s="124" t="str">
        <f t="shared" si="48"/>
        <v/>
      </c>
      <c r="AC518" s="195" t="str">
        <f t="shared" si="49"/>
        <v/>
      </c>
      <c r="AD518" s="194" t="str">
        <f t="shared" si="50"/>
        <v/>
      </c>
      <c r="AE518" s="194">
        <f>IF(AD518="",0,IF(ISERROR(VLOOKUP(AD518,AD$7:AD517,1,FALSE)),1,0))</f>
        <v>0</v>
      </c>
      <c r="AF518" s="194"/>
    </row>
    <row r="519" spans="1:32" ht="16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75">
        <f>IF(AND($X$3512&lt;&gt;" ",$X$3512&lt;&gt;0),IF(X519=$X$3512,1+COUNTIF(U$7:U518,"&gt;0"),0),0)</f>
        <v>0</v>
      </c>
      <c r="V519" s="178" t="s">
        <v>708</v>
      </c>
      <c r="W519" s="130"/>
      <c r="X519" s="131"/>
      <c r="Y519" s="131"/>
      <c r="Z519" s="206"/>
      <c r="AA519" s="194">
        <f t="shared" si="47"/>
        <v>0</v>
      </c>
      <c r="AB519" s="124" t="str">
        <f t="shared" si="48"/>
        <v/>
      </c>
      <c r="AC519" s="195" t="str">
        <f t="shared" si="49"/>
        <v/>
      </c>
      <c r="AD519" s="194" t="str">
        <f t="shared" si="50"/>
        <v/>
      </c>
      <c r="AE519" s="194">
        <f>IF(AD519="",0,IF(ISERROR(VLOOKUP(AD519,AD$7:AD518,1,FALSE)),1,0))</f>
        <v>0</v>
      </c>
      <c r="AF519" s="194"/>
    </row>
    <row r="520" spans="1:32" ht="16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75">
        <f>IF(AND($X$3512&lt;&gt;" ",$X$3512&lt;&gt;0),IF(X520=$X$3512,1+COUNTIF(U$7:U519,"&gt;0"),0),0)</f>
        <v>0</v>
      </c>
      <c r="V520" s="178" t="s">
        <v>709</v>
      </c>
      <c r="W520" s="130"/>
      <c r="X520" s="131"/>
      <c r="Y520" s="131"/>
      <c r="Z520" s="206"/>
      <c r="AA520" s="194">
        <f t="shared" ref="AA520:AA583" si="51">IF(ISBLANK(X520),0,VLOOKUP(X520,$B$8:$E$57,1,FALSE))</f>
        <v>0</v>
      </c>
      <c r="AB520" s="124" t="str">
        <f t="shared" ref="AB520:AB583" si="52">IF(W520&gt;0,CONCATENATE(MONTH(W520)&amp;X520),"")</f>
        <v/>
      </c>
      <c r="AC520" s="195" t="str">
        <f t="shared" ref="AC520:AC583" si="53">IF(OR(AND(Z520&lt;&gt;0,ISBLANK(X520)),ISERROR(AA520)),"ERR","")</f>
        <v/>
      </c>
      <c r="AD520" s="194" t="str">
        <f t="shared" si="50"/>
        <v/>
      </c>
      <c r="AE520" s="194">
        <f>IF(AD520="",0,IF(ISERROR(VLOOKUP(AD520,AD$7:AD519,1,FALSE)),1,0))</f>
        <v>0</v>
      </c>
      <c r="AF520" s="194"/>
    </row>
    <row r="521" spans="1:32" ht="16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75">
        <f>IF(AND($X$3512&lt;&gt;" ",$X$3512&lt;&gt;0),IF(X521=$X$3512,1+COUNTIF(U$7:U520,"&gt;0"),0),0)</f>
        <v>0</v>
      </c>
      <c r="V521" s="178" t="s">
        <v>710</v>
      </c>
      <c r="W521" s="130"/>
      <c r="X521" s="131"/>
      <c r="Y521" s="131"/>
      <c r="Z521" s="206"/>
      <c r="AA521" s="194">
        <f t="shared" si="51"/>
        <v>0</v>
      </c>
      <c r="AB521" s="124" t="str">
        <f t="shared" si="52"/>
        <v/>
      </c>
      <c r="AC521" s="195" t="str">
        <f t="shared" si="53"/>
        <v/>
      </c>
      <c r="AD521" s="194" t="str">
        <f t="shared" si="50"/>
        <v/>
      </c>
      <c r="AE521" s="194">
        <f>IF(AD521="",0,IF(ISERROR(VLOOKUP(AD521,AD$7:AD520,1,FALSE)),1,0))</f>
        <v>0</v>
      </c>
      <c r="AF521" s="194"/>
    </row>
    <row r="522" spans="1:32" ht="16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75">
        <f>IF(AND($X$3512&lt;&gt;" ",$X$3512&lt;&gt;0),IF(X522=$X$3512,1+COUNTIF(U$7:U521,"&gt;0"),0),0)</f>
        <v>0</v>
      </c>
      <c r="V522" s="178" t="s">
        <v>711</v>
      </c>
      <c r="W522" s="130"/>
      <c r="X522" s="131"/>
      <c r="Y522" s="131"/>
      <c r="Z522" s="206"/>
      <c r="AA522" s="194">
        <f t="shared" si="51"/>
        <v>0</v>
      </c>
      <c r="AB522" s="124" t="str">
        <f t="shared" si="52"/>
        <v/>
      </c>
      <c r="AC522" s="195" t="str">
        <f t="shared" si="53"/>
        <v/>
      </c>
      <c r="AD522" s="194" t="str">
        <f t="shared" ref="AD522:AD585" si="54">IF(W522&gt;0,CONCATENATE(MONTH(W522),"-",YEAR(W522)),"")</f>
        <v/>
      </c>
      <c r="AE522" s="194">
        <f>IF(AD522="",0,IF(ISERROR(VLOOKUP(AD522,AD$7:AD521,1,FALSE)),1,0))</f>
        <v>0</v>
      </c>
      <c r="AF522" s="194"/>
    </row>
    <row r="523" spans="1:32" ht="16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75">
        <f>IF(AND($X$3512&lt;&gt;" ",$X$3512&lt;&gt;0),IF(X523=$X$3512,1+COUNTIF(U$7:U522,"&gt;0"),0),0)</f>
        <v>0</v>
      </c>
      <c r="V523" s="178" t="s">
        <v>712</v>
      </c>
      <c r="W523" s="130"/>
      <c r="X523" s="131"/>
      <c r="Y523" s="131"/>
      <c r="Z523" s="206"/>
      <c r="AA523" s="194">
        <f t="shared" si="51"/>
        <v>0</v>
      </c>
      <c r="AB523" s="124" t="str">
        <f t="shared" si="52"/>
        <v/>
      </c>
      <c r="AC523" s="195" t="str">
        <f t="shared" si="53"/>
        <v/>
      </c>
      <c r="AD523" s="194" t="str">
        <f t="shared" si="54"/>
        <v/>
      </c>
      <c r="AE523" s="194">
        <f>IF(AD523="",0,IF(ISERROR(VLOOKUP(AD523,AD$7:AD522,1,FALSE)),1,0))</f>
        <v>0</v>
      </c>
      <c r="AF523" s="194"/>
    </row>
    <row r="524" spans="1:32" ht="16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75">
        <f>IF(AND($X$3512&lt;&gt;" ",$X$3512&lt;&gt;0),IF(X524=$X$3512,1+COUNTIF(U$7:U523,"&gt;0"),0),0)</f>
        <v>0</v>
      </c>
      <c r="V524" s="178" t="s">
        <v>713</v>
      </c>
      <c r="W524" s="130"/>
      <c r="X524" s="131"/>
      <c r="Y524" s="131"/>
      <c r="Z524" s="206"/>
      <c r="AA524" s="194">
        <f t="shared" si="51"/>
        <v>0</v>
      </c>
      <c r="AB524" s="124" t="str">
        <f t="shared" si="52"/>
        <v/>
      </c>
      <c r="AC524" s="195" t="str">
        <f t="shared" si="53"/>
        <v/>
      </c>
      <c r="AD524" s="194" t="str">
        <f t="shared" si="54"/>
        <v/>
      </c>
      <c r="AE524" s="194">
        <f>IF(AD524="",0,IF(ISERROR(VLOOKUP(AD524,AD$7:AD523,1,FALSE)),1,0))</f>
        <v>0</v>
      </c>
      <c r="AF524" s="194"/>
    </row>
    <row r="525" spans="1:32" ht="16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75">
        <f>IF(AND($X$3512&lt;&gt;" ",$X$3512&lt;&gt;0),IF(X525=$X$3512,1+COUNTIF(U$7:U524,"&gt;0"),0),0)</f>
        <v>0</v>
      </c>
      <c r="V525" s="178" t="s">
        <v>714</v>
      </c>
      <c r="W525" s="130"/>
      <c r="X525" s="131"/>
      <c r="Y525" s="131"/>
      <c r="Z525" s="206"/>
      <c r="AA525" s="194">
        <f t="shared" si="51"/>
        <v>0</v>
      </c>
      <c r="AB525" s="124" t="str">
        <f t="shared" si="52"/>
        <v/>
      </c>
      <c r="AC525" s="195" t="str">
        <f t="shared" si="53"/>
        <v/>
      </c>
      <c r="AD525" s="194" t="str">
        <f t="shared" si="54"/>
        <v/>
      </c>
      <c r="AE525" s="194">
        <f>IF(AD525="",0,IF(ISERROR(VLOOKUP(AD525,AD$7:AD524,1,FALSE)),1,0))</f>
        <v>0</v>
      </c>
      <c r="AF525" s="194"/>
    </row>
    <row r="526" spans="1:32" ht="16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75">
        <f>IF(AND($X$3512&lt;&gt;" ",$X$3512&lt;&gt;0),IF(X526=$X$3512,1+COUNTIF(U$7:U525,"&gt;0"),0),0)</f>
        <v>0</v>
      </c>
      <c r="V526" s="178" t="s">
        <v>715</v>
      </c>
      <c r="W526" s="130"/>
      <c r="X526" s="131"/>
      <c r="Y526" s="131"/>
      <c r="Z526" s="206"/>
      <c r="AA526" s="194">
        <f t="shared" si="51"/>
        <v>0</v>
      </c>
      <c r="AB526" s="124" t="str">
        <f t="shared" si="52"/>
        <v/>
      </c>
      <c r="AC526" s="195" t="str">
        <f t="shared" si="53"/>
        <v/>
      </c>
      <c r="AD526" s="194" t="str">
        <f t="shared" si="54"/>
        <v/>
      </c>
      <c r="AE526" s="194">
        <f>IF(AD526="",0,IF(ISERROR(VLOOKUP(AD526,AD$7:AD525,1,FALSE)),1,0))</f>
        <v>0</v>
      </c>
      <c r="AF526" s="194"/>
    </row>
    <row r="527" spans="1:32" ht="16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75">
        <f>IF(AND($X$3512&lt;&gt;" ",$X$3512&lt;&gt;0),IF(X527=$X$3512,1+COUNTIF(U$7:U526,"&gt;0"),0),0)</f>
        <v>0</v>
      </c>
      <c r="V527" s="178" t="s">
        <v>716</v>
      </c>
      <c r="W527" s="130"/>
      <c r="X527" s="131"/>
      <c r="Y527" s="131"/>
      <c r="Z527" s="206"/>
      <c r="AA527" s="194">
        <f t="shared" si="51"/>
        <v>0</v>
      </c>
      <c r="AB527" s="124" t="str">
        <f t="shared" si="52"/>
        <v/>
      </c>
      <c r="AC527" s="195" t="str">
        <f t="shared" si="53"/>
        <v/>
      </c>
      <c r="AD527" s="194" t="str">
        <f t="shared" si="54"/>
        <v/>
      </c>
      <c r="AE527" s="194">
        <f>IF(AD527="",0,IF(ISERROR(VLOOKUP(AD527,AD$7:AD526,1,FALSE)),1,0))</f>
        <v>0</v>
      </c>
      <c r="AF527" s="194"/>
    </row>
    <row r="528" spans="1:32" ht="16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75">
        <f>IF(AND($X$3512&lt;&gt;" ",$X$3512&lt;&gt;0),IF(X528=$X$3512,1+COUNTIF(U$7:U527,"&gt;0"),0),0)</f>
        <v>0</v>
      </c>
      <c r="V528" s="178" t="s">
        <v>717</v>
      </c>
      <c r="W528" s="130"/>
      <c r="X528" s="131"/>
      <c r="Y528" s="131"/>
      <c r="Z528" s="206"/>
      <c r="AA528" s="194">
        <f t="shared" si="51"/>
        <v>0</v>
      </c>
      <c r="AB528" s="124" t="str">
        <f t="shared" si="52"/>
        <v/>
      </c>
      <c r="AC528" s="195" t="str">
        <f t="shared" si="53"/>
        <v/>
      </c>
      <c r="AD528" s="194" t="str">
        <f t="shared" si="54"/>
        <v/>
      </c>
      <c r="AE528" s="194">
        <f>IF(AD528="",0,IF(ISERROR(VLOOKUP(AD528,AD$7:AD527,1,FALSE)),1,0))</f>
        <v>0</v>
      </c>
      <c r="AF528" s="194"/>
    </row>
    <row r="529" spans="1:32" ht="16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75">
        <f>IF(AND($X$3512&lt;&gt;" ",$X$3512&lt;&gt;0),IF(X529=$X$3512,1+COUNTIF(U$7:U528,"&gt;0"),0),0)</f>
        <v>0</v>
      </c>
      <c r="V529" s="178" t="s">
        <v>718</v>
      </c>
      <c r="W529" s="130"/>
      <c r="X529" s="131"/>
      <c r="Y529" s="131"/>
      <c r="Z529" s="206"/>
      <c r="AA529" s="194">
        <f t="shared" si="51"/>
        <v>0</v>
      </c>
      <c r="AB529" s="124" t="str">
        <f t="shared" si="52"/>
        <v/>
      </c>
      <c r="AC529" s="195" t="str">
        <f t="shared" si="53"/>
        <v/>
      </c>
      <c r="AD529" s="194" t="str">
        <f t="shared" si="54"/>
        <v/>
      </c>
      <c r="AE529" s="194">
        <f>IF(AD529="",0,IF(ISERROR(VLOOKUP(AD529,AD$7:AD528,1,FALSE)),1,0))</f>
        <v>0</v>
      </c>
      <c r="AF529" s="194"/>
    </row>
    <row r="530" spans="1:32" ht="16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75">
        <f>IF(AND($X$3512&lt;&gt;" ",$X$3512&lt;&gt;0),IF(X530=$X$3512,1+COUNTIF(U$7:U529,"&gt;0"),0),0)</f>
        <v>0</v>
      </c>
      <c r="V530" s="178" t="s">
        <v>719</v>
      </c>
      <c r="W530" s="130"/>
      <c r="X530" s="131"/>
      <c r="Y530" s="131"/>
      <c r="Z530" s="206"/>
      <c r="AA530" s="194">
        <f t="shared" si="51"/>
        <v>0</v>
      </c>
      <c r="AB530" s="124" t="str">
        <f t="shared" si="52"/>
        <v/>
      </c>
      <c r="AC530" s="195" t="str">
        <f t="shared" si="53"/>
        <v/>
      </c>
      <c r="AD530" s="194" t="str">
        <f t="shared" si="54"/>
        <v/>
      </c>
      <c r="AE530" s="194">
        <f>IF(AD530="",0,IF(ISERROR(VLOOKUP(AD530,AD$7:AD529,1,FALSE)),1,0))</f>
        <v>0</v>
      </c>
      <c r="AF530" s="194"/>
    </row>
    <row r="531" spans="1:32" ht="16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75">
        <f>IF(AND($X$3512&lt;&gt;" ",$X$3512&lt;&gt;0),IF(X531=$X$3512,1+COUNTIF(U$7:U530,"&gt;0"),0),0)</f>
        <v>0</v>
      </c>
      <c r="V531" s="178" t="s">
        <v>720</v>
      </c>
      <c r="W531" s="130"/>
      <c r="X531" s="131"/>
      <c r="Y531" s="131"/>
      <c r="Z531" s="206"/>
      <c r="AA531" s="194">
        <f t="shared" si="51"/>
        <v>0</v>
      </c>
      <c r="AB531" s="124" t="str">
        <f t="shared" si="52"/>
        <v/>
      </c>
      <c r="AC531" s="195" t="str">
        <f t="shared" si="53"/>
        <v/>
      </c>
      <c r="AD531" s="194" t="str">
        <f t="shared" si="54"/>
        <v/>
      </c>
      <c r="AE531" s="194">
        <f>IF(AD531="",0,IF(ISERROR(VLOOKUP(AD531,AD$7:AD530,1,FALSE)),1,0))</f>
        <v>0</v>
      </c>
      <c r="AF531" s="194"/>
    </row>
    <row r="532" spans="1:32" ht="16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75">
        <f>IF(AND($X$3512&lt;&gt;" ",$X$3512&lt;&gt;0),IF(X532=$X$3512,1+COUNTIF(U$7:U531,"&gt;0"),0),0)</f>
        <v>0</v>
      </c>
      <c r="V532" s="178" t="s">
        <v>721</v>
      </c>
      <c r="W532" s="130"/>
      <c r="X532" s="131"/>
      <c r="Y532" s="131"/>
      <c r="Z532" s="206"/>
      <c r="AA532" s="194">
        <f t="shared" si="51"/>
        <v>0</v>
      </c>
      <c r="AB532" s="124" t="str">
        <f t="shared" si="52"/>
        <v/>
      </c>
      <c r="AC532" s="195" t="str">
        <f t="shared" si="53"/>
        <v/>
      </c>
      <c r="AD532" s="194" t="str">
        <f t="shared" si="54"/>
        <v/>
      </c>
      <c r="AE532" s="194">
        <f>IF(AD532="",0,IF(ISERROR(VLOOKUP(AD532,AD$7:AD531,1,FALSE)),1,0))</f>
        <v>0</v>
      </c>
      <c r="AF532" s="194"/>
    </row>
    <row r="533" spans="1:32" ht="16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75">
        <f>IF(AND($X$3512&lt;&gt;" ",$X$3512&lt;&gt;0),IF(X533=$X$3512,1+COUNTIF(U$7:U532,"&gt;0"),0),0)</f>
        <v>0</v>
      </c>
      <c r="V533" s="178" t="s">
        <v>722</v>
      </c>
      <c r="W533" s="130"/>
      <c r="X533" s="131"/>
      <c r="Y533" s="131"/>
      <c r="Z533" s="206"/>
      <c r="AA533" s="194">
        <f t="shared" si="51"/>
        <v>0</v>
      </c>
      <c r="AB533" s="124" t="str">
        <f t="shared" si="52"/>
        <v/>
      </c>
      <c r="AC533" s="195" t="str">
        <f t="shared" si="53"/>
        <v/>
      </c>
      <c r="AD533" s="194" t="str">
        <f t="shared" si="54"/>
        <v/>
      </c>
      <c r="AE533" s="194">
        <f>IF(AD533="",0,IF(ISERROR(VLOOKUP(AD533,AD$7:AD532,1,FALSE)),1,0))</f>
        <v>0</v>
      </c>
      <c r="AF533" s="194"/>
    </row>
    <row r="534" spans="1:32" ht="16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75">
        <f>IF(AND($X$3512&lt;&gt;" ",$X$3512&lt;&gt;0),IF(X534=$X$3512,1+COUNTIF(U$7:U533,"&gt;0"),0),0)</f>
        <v>0</v>
      </c>
      <c r="V534" s="178" t="s">
        <v>723</v>
      </c>
      <c r="W534" s="130"/>
      <c r="X534" s="131"/>
      <c r="Y534" s="131"/>
      <c r="Z534" s="206"/>
      <c r="AA534" s="194">
        <f t="shared" si="51"/>
        <v>0</v>
      </c>
      <c r="AB534" s="124" t="str">
        <f t="shared" si="52"/>
        <v/>
      </c>
      <c r="AC534" s="195" t="str">
        <f t="shared" si="53"/>
        <v/>
      </c>
      <c r="AD534" s="194" t="str">
        <f t="shared" si="54"/>
        <v/>
      </c>
      <c r="AE534" s="194">
        <f>IF(AD534="",0,IF(ISERROR(VLOOKUP(AD534,AD$7:AD533,1,FALSE)),1,0))</f>
        <v>0</v>
      </c>
      <c r="AF534" s="194"/>
    </row>
    <row r="535" spans="1:32" ht="16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75">
        <f>IF(AND($X$3512&lt;&gt;" ",$X$3512&lt;&gt;0),IF(X535=$X$3512,1+COUNTIF(U$7:U534,"&gt;0"),0),0)</f>
        <v>0</v>
      </c>
      <c r="V535" s="178" t="s">
        <v>724</v>
      </c>
      <c r="W535" s="130"/>
      <c r="X535" s="131"/>
      <c r="Y535" s="131"/>
      <c r="Z535" s="206"/>
      <c r="AA535" s="194">
        <f t="shared" si="51"/>
        <v>0</v>
      </c>
      <c r="AB535" s="124" t="str">
        <f t="shared" si="52"/>
        <v/>
      </c>
      <c r="AC535" s="195" t="str">
        <f t="shared" si="53"/>
        <v/>
      </c>
      <c r="AD535" s="194" t="str">
        <f t="shared" si="54"/>
        <v/>
      </c>
      <c r="AE535" s="194">
        <f>IF(AD535="",0,IF(ISERROR(VLOOKUP(AD535,AD$7:AD534,1,FALSE)),1,0))</f>
        <v>0</v>
      </c>
      <c r="AF535" s="194"/>
    </row>
    <row r="536" spans="1:32" ht="16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75">
        <f>IF(AND($X$3512&lt;&gt;" ",$X$3512&lt;&gt;0),IF(X536=$X$3512,1+COUNTIF(U$7:U535,"&gt;0"),0),0)</f>
        <v>0</v>
      </c>
      <c r="V536" s="178" t="s">
        <v>725</v>
      </c>
      <c r="W536" s="130"/>
      <c r="X536" s="131"/>
      <c r="Y536" s="131"/>
      <c r="Z536" s="206"/>
      <c r="AA536" s="194">
        <f t="shared" si="51"/>
        <v>0</v>
      </c>
      <c r="AB536" s="124" t="str">
        <f t="shared" si="52"/>
        <v/>
      </c>
      <c r="AC536" s="195" t="str">
        <f t="shared" si="53"/>
        <v/>
      </c>
      <c r="AD536" s="194" t="str">
        <f t="shared" si="54"/>
        <v/>
      </c>
      <c r="AE536" s="194">
        <f>IF(AD536="",0,IF(ISERROR(VLOOKUP(AD536,AD$7:AD535,1,FALSE)),1,0))</f>
        <v>0</v>
      </c>
      <c r="AF536" s="194"/>
    </row>
    <row r="537" spans="1:32" ht="16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75">
        <f>IF(AND($X$3512&lt;&gt;" ",$X$3512&lt;&gt;0),IF(X537=$X$3512,1+COUNTIF(U$7:U536,"&gt;0"),0),0)</f>
        <v>0</v>
      </c>
      <c r="V537" s="178" t="s">
        <v>726</v>
      </c>
      <c r="W537" s="130"/>
      <c r="X537" s="131"/>
      <c r="Y537" s="131"/>
      <c r="Z537" s="206"/>
      <c r="AA537" s="194">
        <f t="shared" si="51"/>
        <v>0</v>
      </c>
      <c r="AB537" s="124" t="str">
        <f t="shared" si="52"/>
        <v/>
      </c>
      <c r="AC537" s="195" t="str">
        <f t="shared" si="53"/>
        <v/>
      </c>
      <c r="AD537" s="194" t="str">
        <f t="shared" si="54"/>
        <v/>
      </c>
      <c r="AE537" s="194">
        <f>IF(AD537="",0,IF(ISERROR(VLOOKUP(AD537,AD$7:AD536,1,FALSE)),1,0))</f>
        <v>0</v>
      </c>
      <c r="AF537" s="194"/>
    </row>
    <row r="538" spans="1:32" ht="16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75">
        <f>IF(AND($X$3512&lt;&gt;" ",$X$3512&lt;&gt;0),IF(X538=$X$3512,1+COUNTIF(U$7:U537,"&gt;0"),0),0)</f>
        <v>0</v>
      </c>
      <c r="V538" s="178" t="s">
        <v>727</v>
      </c>
      <c r="W538" s="130"/>
      <c r="X538" s="131"/>
      <c r="Y538" s="131"/>
      <c r="Z538" s="206"/>
      <c r="AA538" s="194">
        <f t="shared" si="51"/>
        <v>0</v>
      </c>
      <c r="AB538" s="124" t="str">
        <f t="shared" si="52"/>
        <v/>
      </c>
      <c r="AC538" s="195" t="str">
        <f t="shared" si="53"/>
        <v/>
      </c>
      <c r="AD538" s="194" t="str">
        <f t="shared" si="54"/>
        <v/>
      </c>
      <c r="AE538" s="194">
        <f>IF(AD538="",0,IF(ISERROR(VLOOKUP(AD538,AD$7:AD537,1,FALSE)),1,0))</f>
        <v>0</v>
      </c>
      <c r="AF538" s="194"/>
    </row>
    <row r="539" spans="1:32" ht="16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75">
        <f>IF(AND($X$3512&lt;&gt;" ",$X$3512&lt;&gt;0),IF(X539=$X$3512,1+COUNTIF(U$7:U538,"&gt;0"),0),0)</f>
        <v>0</v>
      </c>
      <c r="V539" s="178" t="s">
        <v>728</v>
      </c>
      <c r="W539" s="130"/>
      <c r="X539" s="131"/>
      <c r="Y539" s="131"/>
      <c r="Z539" s="206"/>
      <c r="AA539" s="194">
        <f t="shared" si="51"/>
        <v>0</v>
      </c>
      <c r="AB539" s="124" t="str">
        <f t="shared" si="52"/>
        <v/>
      </c>
      <c r="AC539" s="195" t="str">
        <f t="shared" si="53"/>
        <v/>
      </c>
      <c r="AD539" s="194" t="str">
        <f t="shared" si="54"/>
        <v/>
      </c>
      <c r="AE539" s="194">
        <f>IF(AD539="",0,IF(ISERROR(VLOOKUP(AD539,AD$7:AD538,1,FALSE)),1,0))</f>
        <v>0</v>
      </c>
      <c r="AF539" s="194"/>
    </row>
    <row r="540" spans="1:32" ht="16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75">
        <f>IF(AND($X$3512&lt;&gt;" ",$X$3512&lt;&gt;0),IF(X540=$X$3512,1+COUNTIF(U$7:U539,"&gt;0"),0),0)</f>
        <v>0</v>
      </c>
      <c r="V540" s="178" t="s">
        <v>729</v>
      </c>
      <c r="W540" s="130"/>
      <c r="X540" s="131"/>
      <c r="Y540" s="131"/>
      <c r="Z540" s="206"/>
      <c r="AA540" s="194">
        <f t="shared" si="51"/>
        <v>0</v>
      </c>
      <c r="AB540" s="124" t="str">
        <f t="shared" si="52"/>
        <v/>
      </c>
      <c r="AC540" s="195" t="str">
        <f t="shared" si="53"/>
        <v/>
      </c>
      <c r="AD540" s="194" t="str">
        <f t="shared" si="54"/>
        <v/>
      </c>
      <c r="AE540" s="194">
        <f>IF(AD540="",0,IF(ISERROR(VLOOKUP(AD540,AD$7:AD539,1,FALSE)),1,0))</f>
        <v>0</v>
      </c>
      <c r="AF540" s="194"/>
    </row>
    <row r="541" spans="1:32" ht="16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75">
        <f>IF(AND($X$3512&lt;&gt;" ",$X$3512&lt;&gt;0),IF(X541=$X$3512,1+COUNTIF(U$7:U540,"&gt;0"),0),0)</f>
        <v>0</v>
      </c>
      <c r="V541" s="178" t="s">
        <v>730</v>
      </c>
      <c r="W541" s="130"/>
      <c r="X541" s="131"/>
      <c r="Y541" s="131"/>
      <c r="Z541" s="206"/>
      <c r="AA541" s="194">
        <f t="shared" si="51"/>
        <v>0</v>
      </c>
      <c r="AB541" s="124" t="str">
        <f t="shared" si="52"/>
        <v/>
      </c>
      <c r="AC541" s="195" t="str">
        <f t="shared" si="53"/>
        <v/>
      </c>
      <c r="AD541" s="194" t="str">
        <f t="shared" si="54"/>
        <v/>
      </c>
      <c r="AE541" s="194">
        <f>IF(AD541="",0,IF(ISERROR(VLOOKUP(AD541,AD$7:AD540,1,FALSE)),1,0))</f>
        <v>0</v>
      </c>
      <c r="AF541" s="194"/>
    </row>
    <row r="542" spans="1:32" ht="16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75">
        <f>IF(AND($X$3512&lt;&gt;" ",$X$3512&lt;&gt;0),IF(X542=$X$3512,1+COUNTIF(U$7:U541,"&gt;0"),0),0)</f>
        <v>0</v>
      </c>
      <c r="V542" s="178" t="s">
        <v>731</v>
      </c>
      <c r="W542" s="130"/>
      <c r="X542" s="131"/>
      <c r="Y542" s="131"/>
      <c r="Z542" s="206"/>
      <c r="AA542" s="194">
        <f t="shared" si="51"/>
        <v>0</v>
      </c>
      <c r="AB542" s="124" t="str">
        <f t="shared" si="52"/>
        <v/>
      </c>
      <c r="AC542" s="195" t="str">
        <f t="shared" si="53"/>
        <v/>
      </c>
      <c r="AD542" s="194" t="str">
        <f t="shared" si="54"/>
        <v/>
      </c>
      <c r="AE542" s="194">
        <f>IF(AD542="",0,IF(ISERROR(VLOOKUP(AD542,AD$7:AD541,1,FALSE)),1,0))</f>
        <v>0</v>
      </c>
      <c r="AF542" s="194"/>
    </row>
    <row r="543" spans="1:32" ht="16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75">
        <f>IF(AND($X$3512&lt;&gt;" ",$X$3512&lt;&gt;0),IF(X543=$X$3512,1+COUNTIF(U$7:U542,"&gt;0"),0),0)</f>
        <v>0</v>
      </c>
      <c r="V543" s="178" t="s">
        <v>732</v>
      </c>
      <c r="W543" s="130"/>
      <c r="X543" s="131"/>
      <c r="Y543" s="131"/>
      <c r="Z543" s="206"/>
      <c r="AA543" s="194">
        <f t="shared" si="51"/>
        <v>0</v>
      </c>
      <c r="AB543" s="124" t="str">
        <f t="shared" si="52"/>
        <v/>
      </c>
      <c r="AC543" s="195" t="str">
        <f t="shared" si="53"/>
        <v/>
      </c>
      <c r="AD543" s="194" t="str">
        <f t="shared" si="54"/>
        <v/>
      </c>
      <c r="AE543" s="194">
        <f>IF(AD543="",0,IF(ISERROR(VLOOKUP(AD543,AD$7:AD542,1,FALSE)),1,0))</f>
        <v>0</v>
      </c>
      <c r="AF543" s="194"/>
    </row>
    <row r="544" spans="1:32" ht="16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75">
        <f>IF(AND($X$3512&lt;&gt;" ",$X$3512&lt;&gt;0),IF(X544=$X$3512,1+COUNTIF(U$7:U543,"&gt;0"),0),0)</f>
        <v>0</v>
      </c>
      <c r="V544" s="178" t="s">
        <v>733</v>
      </c>
      <c r="W544" s="130"/>
      <c r="X544" s="131"/>
      <c r="Y544" s="131"/>
      <c r="Z544" s="206"/>
      <c r="AA544" s="194">
        <f t="shared" si="51"/>
        <v>0</v>
      </c>
      <c r="AB544" s="124" t="str">
        <f t="shared" si="52"/>
        <v/>
      </c>
      <c r="AC544" s="195" t="str">
        <f t="shared" si="53"/>
        <v/>
      </c>
      <c r="AD544" s="194" t="str">
        <f t="shared" si="54"/>
        <v/>
      </c>
      <c r="AE544" s="194">
        <f>IF(AD544="",0,IF(ISERROR(VLOOKUP(AD544,AD$7:AD543,1,FALSE)),1,0))</f>
        <v>0</v>
      </c>
      <c r="AF544" s="194"/>
    </row>
    <row r="545" spans="1:32" ht="16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75">
        <f>IF(AND($X$3512&lt;&gt;" ",$X$3512&lt;&gt;0),IF(X545=$X$3512,1+COUNTIF(U$7:U544,"&gt;0"),0),0)</f>
        <v>0</v>
      </c>
      <c r="V545" s="178" t="s">
        <v>734</v>
      </c>
      <c r="W545" s="130"/>
      <c r="X545" s="131"/>
      <c r="Y545" s="131"/>
      <c r="Z545" s="206"/>
      <c r="AA545" s="194">
        <f t="shared" si="51"/>
        <v>0</v>
      </c>
      <c r="AB545" s="124" t="str">
        <f t="shared" si="52"/>
        <v/>
      </c>
      <c r="AC545" s="195" t="str">
        <f t="shared" si="53"/>
        <v/>
      </c>
      <c r="AD545" s="194" t="str">
        <f t="shared" si="54"/>
        <v/>
      </c>
      <c r="AE545" s="194">
        <f>IF(AD545="",0,IF(ISERROR(VLOOKUP(AD545,AD$7:AD544,1,FALSE)),1,0))</f>
        <v>0</v>
      </c>
      <c r="AF545" s="194"/>
    </row>
    <row r="546" spans="1:32" ht="16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75">
        <f>IF(AND($X$3512&lt;&gt;" ",$X$3512&lt;&gt;0),IF(X546=$X$3512,1+COUNTIF(U$7:U545,"&gt;0"),0),0)</f>
        <v>0</v>
      </c>
      <c r="V546" s="178" t="s">
        <v>735</v>
      </c>
      <c r="W546" s="130"/>
      <c r="X546" s="131"/>
      <c r="Y546" s="131"/>
      <c r="Z546" s="206"/>
      <c r="AA546" s="194">
        <f t="shared" si="51"/>
        <v>0</v>
      </c>
      <c r="AB546" s="124" t="str">
        <f t="shared" si="52"/>
        <v/>
      </c>
      <c r="AC546" s="195" t="str">
        <f t="shared" si="53"/>
        <v/>
      </c>
      <c r="AD546" s="194" t="str">
        <f t="shared" si="54"/>
        <v/>
      </c>
      <c r="AE546" s="194">
        <f>IF(AD546="",0,IF(ISERROR(VLOOKUP(AD546,AD$7:AD545,1,FALSE)),1,0))</f>
        <v>0</v>
      </c>
      <c r="AF546" s="194"/>
    </row>
    <row r="547" spans="1:32" ht="16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75">
        <f>IF(AND($X$3512&lt;&gt;" ",$X$3512&lt;&gt;0),IF(X547=$X$3512,1+COUNTIF(U$7:U546,"&gt;0"),0),0)</f>
        <v>0</v>
      </c>
      <c r="V547" s="178" t="s">
        <v>736</v>
      </c>
      <c r="W547" s="130"/>
      <c r="X547" s="131"/>
      <c r="Y547" s="131"/>
      <c r="Z547" s="206"/>
      <c r="AA547" s="194">
        <f t="shared" si="51"/>
        <v>0</v>
      </c>
      <c r="AB547" s="124" t="str">
        <f t="shared" si="52"/>
        <v/>
      </c>
      <c r="AC547" s="195" t="str">
        <f t="shared" si="53"/>
        <v/>
      </c>
      <c r="AD547" s="194" t="str">
        <f t="shared" si="54"/>
        <v/>
      </c>
      <c r="AE547" s="194">
        <f>IF(AD547="",0,IF(ISERROR(VLOOKUP(AD547,AD$7:AD546,1,FALSE)),1,0))</f>
        <v>0</v>
      </c>
      <c r="AF547" s="194"/>
    </row>
    <row r="548" spans="1:32" ht="16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75">
        <f>IF(AND($X$3512&lt;&gt;" ",$X$3512&lt;&gt;0),IF(X548=$X$3512,1+COUNTIF(U$7:U547,"&gt;0"),0),0)</f>
        <v>0</v>
      </c>
      <c r="V548" s="178" t="s">
        <v>737</v>
      </c>
      <c r="W548" s="130"/>
      <c r="X548" s="131"/>
      <c r="Y548" s="131"/>
      <c r="Z548" s="206"/>
      <c r="AA548" s="194">
        <f t="shared" si="51"/>
        <v>0</v>
      </c>
      <c r="AB548" s="124" t="str">
        <f t="shared" si="52"/>
        <v/>
      </c>
      <c r="AC548" s="195" t="str">
        <f t="shared" si="53"/>
        <v/>
      </c>
      <c r="AD548" s="194" t="str">
        <f t="shared" si="54"/>
        <v/>
      </c>
      <c r="AE548" s="194">
        <f>IF(AD548="",0,IF(ISERROR(VLOOKUP(AD548,AD$7:AD547,1,FALSE)),1,0))</f>
        <v>0</v>
      </c>
      <c r="AF548" s="194"/>
    </row>
    <row r="549" spans="1:32" ht="16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75">
        <f>IF(AND($X$3512&lt;&gt;" ",$X$3512&lt;&gt;0),IF(X549=$X$3512,1+COUNTIF(U$7:U548,"&gt;0"),0),0)</f>
        <v>0</v>
      </c>
      <c r="V549" s="178" t="s">
        <v>738</v>
      </c>
      <c r="W549" s="130"/>
      <c r="X549" s="131"/>
      <c r="Y549" s="131"/>
      <c r="Z549" s="206"/>
      <c r="AA549" s="194">
        <f t="shared" si="51"/>
        <v>0</v>
      </c>
      <c r="AB549" s="124" t="str">
        <f t="shared" si="52"/>
        <v/>
      </c>
      <c r="AC549" s="195" t="str">
        <f t="shared" si="53"/>
        <v/>
      </c>
      <c r="AD549" s="194" t="str">
        <f t="shared" si="54"/>
        <v/>
      </c>
      <c r="AE549" s="194">
        <f>IF(AD549="",0,IF(ISERROR(VLOOKUP(AD549,AD$7:AD548,1,FALSE)),1,0))</f>
        <v>0</v>
      </c>
      <c r="AF549" s="194"/>
    </row>
    <row r="550" spans="1:32" ht="16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75">
        <f>IF(AND($X$3512&lt;&gt;" ",$X$3512&lt;&gt;0),IF(X550=$X$3512,1+COUNTIF(U$7:U549,"&gt;0"),0),0)</f>
        <v>0</v>
      </c>
      <c r="V550" s="178" t="s">
        <v>739</v>
      </c>
      <c r="W550" s="130"/>
      <c r="X550" s="131"/>
      <c r="Y550" s="131"/>
      <c r="Z550" s="206"/>
      <c r="AA550" s="194">
        <f t="shared" si="51"/>
        <v>0</v>
      </c>
      <c r="AB550" s="124" t="str">
        <f t="shared" si="52"/>
        <v/>
      </c>
      <c r="AC550" s="195" t="str">
        <f t="shared" si="53"/>
        <v/>
      </c>
      <c r="AD550" s="194" t="str">
        <f t="shared" si="54"/>
        <v/>
      </c>
      <c r="AE550" s="194">
        <f>IF(AD550="",0,IF(ISERROR(VLOOKUP(AD550,AD$7:AD549,1,FALSE)),1,0))</f>
        <v>0</v>
      </c>
      <c r="AF550" s="194"/>
    </row>
    <row r="551" spans="1:32" ht="16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75">
        <f>IF(AND($X$3512&lt;&gt;" ",$X$3512&lt;&gt;0),IF(X551=$X$3512,1+COUNTIF(U$7:U550,"&gt;0"),0),0)</f>
        <v>0</v>
      </c>
      <c r="V551" s="178" t="s">
        <v>740</v>
      </c>
      <c r="W551" s="130"/>
      <c r="X551" s="131"/>
      <c r="Y551" s="131"/>
      <c r="Z551" s="206"/>
      <c r="AA551" s="194">
        <f t="shared" si="51"/>
        <v>0</v>
      </c>
      <c r="AB551" s="124" t="str">
        <f t="shared" si="52"/>
        <v/>
      </c>
      <c r="AC551" s="195" t="str">
        <f t="shared" si="53"/>
        <v/>
      </c>
      <c r="AD551" s="194" t="str">
        <f t="shared" si="54"/>
        <v/>
      </c>
      <c r="AE551" s="194">
        <f>IF(AD551="",0,IF(ISERROR(VLOOKUP(AD551,AD$7:AD550,1,FALSE)),1,0))</f>
        <v>0</v>
      </c>
      <c r="AF551" s="194"/>
    </row>
    <row r="552" spans="1:32" ht="16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75">
        <f>IF(AND($X$3512&lt;&gt;" ",$X$3512&lt;&gt;0),IF(X552=$X$3512,1+COUNTIF(U$7:U551,"&gt;0"),0),0)</f>
        <v>0</v>
      </c>
      <c r="V552" s="178" t="s">
        <v>741</v>
      </c>
      <c r="W552" s="130"/>
      <c r="X552" s="131"/>
      <c r="Y552" s="131"/>
      <c r="Z552" s="206"/>
      <c r="AA552" s="194">
        <f t="shared" si="51"/>
        <v>0</v>
      </c>
      <c r="AB552" s="124" t="str">
        <f t="shared" si="52"/>
        <v/>
      </c>
      <c r="AC552" s="195" t="str">
        <f t="shared" si="53"/>
        <v/>
      </c>
      <c r="AD552" s="194" t="str">
        <f t="shared" si="54"/>
        <v/>
      </c>
      <c r="AE552" s="194">
        <f>IF(AD552="",0,IF(ISERROR(VLOOKUP(AD552,AD$7:AD551,1,FALSE)),1,0))</f>
        <v>0</v>
      </c>
      <c r="AF552" s="194"/>
    </row>
    <row r="553" spans="1:32" ht="16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75">
        <f>IF(AND($X$3512&lt;&gt;" ",$X$3512&lt;&gt;0),IF(X553=$X$3512,1+COUNTIF(U$7:U552,"&gt;0"),0),0)</f>
        <v>0</v>
      </c>
      <c r="V553" s="178" t="s">
        <v>742</v>
      </c>
      <c r="W553" s="130"/>
      <c r="X553" s="131"/>
      <c r="Y553" s="131"/>
      <c r="Z553" s="206"/>
      <c r="AA553" s="194">
        <f t="shared" si="51"/>
        <v>0</v>
      </c>
      <c r="AB553" s="124" t="str">
        <f t="shared" si="52"/>
        <v/>
      </c>
      <c r="AC553" s="195" t="str">
        <f t="shared" si="53"/>
        <v/>
      </c>
      <c r="AD553" s="194" t="str">
        <f t="shared" si="54"/>
        <v/>
      </c>
      <c r="AE553" s="194">
        <f>IF(AD553="",0,IF(ISERROR(VLOOKUP(AD553,AD$7:AD552,1,FALSE)),1,0))</f>
        <v>0</v>
      </c>
      <c r="AF553" s="194"/>
    </row>
    <row r="554" spans="1:32" ht="16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75">
        <f>IF(AND($X$3512&lt;&gt;" ",$X$3512&lt;&gt;0),IF(X554=$X$3512,1+COUNTIF(U$7:U553,"&gt;0"),0),0)</f>
        <v>0</v>
      </c>
      <c r="V554" s="178" t="s">
        <v>743</v>
      </c>
      <c r="W554" s="130"/>
      <c r="X554" s="131"/>
      <c r="Y554" s="131"/>
      <c r="Z554" s="206"/>
      <c r="AA554" s="194">
        <f t="shared" si="51"/>
        <v>0</v>
      </c>
      <c r="AB554" s="124" t="str">
        <f t="shared" si="52"/>
        <v/>
      </c>
      <c r="AC554" s="195" t="str">
        <f t="shared" si="53"/>
        <v/>
      </c>
      <c r="AD554" s="194" t="str">
        <f t="shared" si="54"/>
        <v/>
      </c>
      <c r="AE554" s="194">
        <f>IF(AD554="",0,IF(ISERROR(VLOOKUP(AD554,AD$7:AD553,1,FALSE)),1,0))</f>
        <v>0</v>
      </c>
      <c r="AF554" s="194"/>
    </row>
    <row r="555" spans="1:32" ht="16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75">
        <f>IF(AND($X$3512&lt;&gt;" ",$X$3512&lt;&gt;0),IF(X555=$X$3512,1+COUNTIF(U$7:U554,"&gt;0"),0),0)</f>
        <v>0</v>
      </c>
      <c r="V555" s="178" t="s">
        <v>744</v>
      </c>
      <c r="W555" s="130"/>
      <c r="X555" s="131"/>
      <c r="Y555" s="131"/>
      <c r="Z555" s="206"/>
      <c r="AA555" s="194">
        <f t="shared" si="51"/>
        <v>0</v>
      </c>
      <c r="AB555" s="124" t="str">
        <f t="shared" si="52"/>
        <v/>
      </c>
      <c r="AC555" s="195" t="str">
        <f t="shared" si="53"/>
        <v/>
      </c>
      <c r="AD555" s="194" t="str">
        <f t="shared" si="54"/>
        <v/>
      </c>
      <c r="AE555" s="194">
        <f>IF(AD555="",0,IF(ISERROR(VLOOKUP(AD555,AD$7:AD554,1,FALSE)),1,0))</f>
        <v>0</v>
      </c>
      <c r="AF555" s="194"/>
    </row>
    <row r="556" spans="1:32" ht="16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75">
        <f>IF(AND($X$3512&lt;&gt;" ",$X$3512&lt;&gt;0),IF(X556=$X$3512,1+COUNTIF(U$7:U555,"&gt;0"),0),0)</f>
        <v>0</v>
      </c>
      <c r="V556" s="178" t="s">
        <v>745</v>
      </c>
      <c r="W556" s="130"/>
      <c r="X556" s="131"/>
      <c r="Y556" s="131"/>
      <c r="Z556" s="206"/>
      <c r="AA556" s="194">
        <f t="shared" si="51"/>
        <v>0</v>
      </c>
      <c r="AB556" s="124" t="str">
        <f t="shared" si="52"/>
        <v/>
      </c>
      <c r="AC556" s="195" t="str">
        <f t="shared" si="53"/>
        <v/>
      </c>
      <c r="AD556" s="194" t="str">
        <f t="shared" si="54"/>
        <v/>
      </c>
      <c r="AE556" s="194">
        <f>IF(AD556="",0,IF(ISERROR(VLOOKUP(AD556,AD$7:AD555,1,FALSE)),1,0))</f>
        <v>0</v>
      </c>
      <c r="AF556" s="194"/>
    </row>
    <row r="557" spans="1:32" ht="16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75">
        <f>IF(AND($X$3512&lt;&gt;" ",$X$3512&lt;&gt;0),IF(X557=$X$3512,1+COUNTIF(U$7:U556,"&gt;0"),0),0)</f>
        <v>0</v>
      </c>
      <c r="V557" s="178" t="s">
        <v>746</v>
      </c>
      <c r="W557" s="130"/>
      <c r="X557" s="131"/>
      <c r="Y557" s="131"/>
      <c r="Z557" s="206"/>
      <c r="AA557" s="194">
        <f t="shared" si="51"/>
        <v>0</v>
      </c>
      <c r="AB557" s="124" t="str">
        <f t="shared" si="52"/>
        <v/>
      </c>
      <c r="AC557" s="195" t="str">
        <f t="shared" si="53"/>
        <v/>
      </c>
      <c r="AD557" s="194" t="str">
        <f t="shared" si="54"/>
        <v/>
      </c>
      <c r="AE557" s="194">
        <f>IF(AD557="",0,IF(ISERROR(VLOOKUP(AD557,AD$7:AD556,1,FALSE)),1,0))</f>
        <v>0</v>
      </c>
      <c r="AF557" s="194"/>
    </row>
    <row r="558" spans="1:32" ht="16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75">
        <f>IF(AND($X$3512&lt;&gt;" ",$X$3512&lt;&gt;0),IF(X558=$X$3512,1+COUNTIF(U$7:U557,"&gt;0"),0),0)</f>
        <v>0</v>
      </c>
      <c r="V558" s="178" t="s">
        <v>747</v>
      </c>
      <c r="W558" s="130"/>
      <c r="X558" s="131"/>
      <c r="Y558" s="131"/>
      <c r="Z558" s="206"/>
      <c r="AA558" s="194">
        <f t="shared" si="51"/>
        <v>0</v>
      </c>
      <c r="AB558" s="124" t="str">
        <f t="shared" si="52"/>
        <v/>
      </c>
      <c r="AC558" s="195" t="str">
        <f t="shared" si="53"/>
        <v/>
      </c>
      <c r="AD558" s="194" t="str">
        <f t="shared" si="54"/>
        <v/>
      </c>
      <c r="AE558" s="194">
        <f>IF(AD558="",0,IF(ISERROR(VLOOKUP(AD558,AD$7:AD557,1,FALSE)),1,0))</f>
        <v>0</v>
      </c>
      <c r="AF558" s="194"/>
    </row>
    <row r="559" spans="1:32" ht="16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75">
        <f>IF(AND($X$3512&lt;&gt;" ",$X$3512&lt;&gt;0),IF(X559=$X$3512,1+COUNTIF(U$7:U558,"&gt;0"),0),0)</f>
        <v>0</v>
      </c>
      <c r="V559" s="178" t="s">
        <v>748</v>
      </c>
      <c r="W559" s="130"/>
      <c r="X559" s="131"/>
      <c r="Y559" s="131"/>
      <c r="Z559" s="206"/>
      <c r="AA559" s="194">
        <f t="shared" si="51"/>
        <v>0</v>
      </c>
      <c r="AB559" s="124" t="str">
        <f t="shared" si="52"/>
        <v/>
      </c>
      <c r="AC559" s="195" t="str">
        <f t="shared" si="53"/>
        <v/>
      </c>
      <c r="AD559" s="194" t="str">
        <f t="shared" si="54"/>
        <v/>
      </c>
      <c r="AE559" s="194">
        <f>IF(AD559="",0,IF(ISERROR(VLOOKUP(AD559,AD$7:AD558,1,FALSE)),1,0))</f>
        <v>0</v>
      </c>
      <c r="AF559" s="194"/>
    </row>
    <row r="560" spans="1:32" ht="16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75">
        <f>IF(AND($X$3512&lt;&gt;" ",$X$3512&lt;&gt;0),IF(X560=$X$3512,1+COUNTIF(U$7:U559,"&gt;0"),0),0)</f>
        <v>0</v>
      </c>
      <c r="V560" s="178" t="s">
        <v>749</v>
      </c>
      <c r="W560" s="130"/>
      <c r="X560" s="131"/>
      <c r="Y560" s="131"/>
      <c r="Z560" s="206"/>
      <c r="AA560" s="194">
        <f t="shared" si="51"/>
        <v>0</v>
      </c>
      <c r="AB560" s="124" t="str">
        <f t="shared" si="52"/>
        <v/>
      </c>
      <c r="AC560" s="195" t="str">
        <f t="shared" si="53"/>
        <v/>
      </c>
      <c r="AD560" s="194" t="str">
        <f t="shared" si="54"/>
        <v/>
      </c>
      <c r="AE560" s="194">
        <f>IF(AD560="",0,IF(ISERROR(VLOOKUP(AD560,AD$7:AD559,1,FALSE)),1,0))</f>
        <v>0</v>
      </c>
      <c r="AF560" s="194"/>
    </row>
    <row r="561" spans="1:32" ht="16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75">
        <f>IF(AND($X$3512&lt;&gt;" ",$X$3512&lt;&gt;0),IF(X561=$X$3512,1+COUNTIF(U$7:U560,"&gt;0"),0),0)</f>
        <v>0</v>
      </c>
      <c r="V561" s="178" t="s">
        <v>750</v>
      </c>
      <c r="W561" s="130"/>
      <c r="X561" s="131"/>
      <c r="Y561" s="131"/>
      <c r="Z561" s="206"/>
      <c r="AA561" s="194">
        <f t="shared" si="51"/>
        <v>0</v>
      </c>
      <c r="AB561" s="124" t="str">
        <f t="shared" si="52"/>
        <v/>
      </c>
      <c r="AC561" s="195" t="str">
        <f t="shared" si="53"/>
        <v/>
      </c>
      <c r="AD561" s="194" t="str">
        <f t="shared" si="54"/>
        <v/>
      </c>
      <c r="AE561" s="194">
        <f>IF(AD561="",0,IF(ISERROR(VLOOKUP(AD561,AD$7:AD560,1,FALSE)),1,0))</f>
        <v>0</v>
      </c>
      <c r="AF561" s="194"/>
    </row>
    <row r="562" spans="1:32" ht="16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75">
        <f>IF(AND($X$3512&lt;&gt;" ",$X$3512&lt;&gt;0),IF(X562=$X$3512,1+COUNTIF(U$7:U561,"&gt;0"),0),0)</f>
        <v>0</v>
      </c>
      <c r="V562" s="178" t="s">
        <v>751</v>
      </c>
      <c r="W562" s="130"/>
      <c r="X562" s="131"/>
      <c r="Y562" s="131"/>
      <c r="Z562" s="206"/>
      <c r="AA562" s="194">
        <f t="shared" si="51"/>
        <v>0</v>
      </c>
      <c r="AB562" s="124" t="str">
        <f t="shared" si="52"/>
        <v/>
      </c>
      <c r="AC562" s="195" t="str">
        <f t="shared" si="53"/>
        <v/>
      </c>
      <c r="AD562" s="194" t="str">
        <f t="shared" si="54"/>
        <v/>
      </c>
      <c r="AE562" s="194">
        <f>IF(AD562="",0,IF(ISERROR(VLOOKUP(AD562,AD$7:AD561,1,FALSE)),1,0))</f>
        <v>0</v>
      </c>
      <c r="AF562" s="194"/>
    </row>
    <row r="563" spans="1:32" ht="16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75">
        <f>IF(AND($X$3512&lt;&gt;" ",$X$3512&lt;&gt;0),IF(X563=$X$3512,1+COUNTIF(U$7:U562,"&gt;0"),0),0)</f>
        <v>0</v>
      </c>
      <c r="V563" s="178" t="s">
        <v>752</v>
      </c>
      <c r="W563" s="130"/>
      <c r="X563" s="131"/>
      <c r="Y563" s="131"/>
      <c r="Z563" s="206"/>
      <c r="AA563" s="194">
        <f t="shared" si="51"/>
        <v>0</v>
      </c>
      <c r="AB563" s="124" t="str">
        <f t="shared" si="52"/>
        <v/>
      </c>
      <c r="AC563" s="195" t="str">
        <f t="shared" si="53"/>
        <v/>
      </c>
      <c r="AD563" s="194" t="str">
        <f t="shared" si="54"/>
        <v/>
      </c>
      <c r="AE563" s="194">
        <f>IF(AD563="",0,IF(ISERROR(VLOOKUP(AD563,AD$7:AD562,1,FALSE)),1,0))</f>
        <v>0</v>
      </c>
      <c r="AF563" s="194"/>
    </row>
    <row r="564" spans="1:32" ht="16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75">
        <f>IF(AND($X$3512&lt;&gt;" ",$X$3512&lt;&gt;0),IF(X564=$X$3512,1+COUNTIF(U$7:U563,"&gt;0"),0),0)</f>
        <v>0</v>
      </c>
      <c r="V564" s="178" t="s">
        <v>753</v>
      </c>
      <c r="W564" s="130"/>
      <c r="X564" s="131"/>
      <c r="Y564" s="131"/>
      <c r="Z564" s="206"/>
      <c r="AA564" s="194">
        <f t="shared" si="51"/>
        <v>0</v>
      </c>
      <c r="AB564" s="124" t="str">
        <f t="shared" si="52"/>
        <v/>
      </c>
      <c r="AC564" s="195" t="str">
        <f t="shared" si="53"/>
        <v/>
      </c>
      <c r="AD564" s="194" t="str">
        <f t="shared" si="54"/>
        <v/>
      </c>
      <c r="AE564" s="194">
        <f>IF(AD564="",0,IF(ISERROR(VLOOKUP(AD564,AD$7:AD563,1,FALSE)),1,0))</f>
        <v>0</v>
      </c>
      <c r="AF564" s="194"/>
    </row>
    <row r="565" spans="1:32" ht="16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75">
        <f>IF(AND($X$3512&lt;&gt;" ",$X$3512&lt;&gt;0),IF(X565=$X$3512,1+COUNTIF(U$7:U564,"&gt;0"),0),0)</f>
        <v>0</v>
      </c>
      <c r="V565" s="178" t="s">
        <v>754</v>
      </c>
      <c r="W565" s="130"/>
      <c r="X565" s="131"/>
      <c r="Y565" s="131"/>
      <c r="Z565" s="206"/>
      <c r="AA565" s="194">
        <f t="shared" si="51"/>
        <v>0</v>
      </c>
      <c r="AB565" s="124" t="str">
        <f t="shared" si="52"/>
        <v/>
      </c>
      <c r="AC565" s="195" t="str">
        <f t="shared" si="53"/>
        <v/>
      </c>
      <c r="AD565" s="194" t="str">
        <f t="shared" si="54"/>
        <v/>
      </c>
      <c r="AE565" s="194">
        <f>IF(AD565="",0,IF(ISERROR(VLOOKUP(AD565,AD$7:AD564,1,FALSE)),1,0))</f>
        <v>0</v>
      </c>
      <c r="AF565" s="194"/>
    </row>
    <row r="566" spans="1:32" ht="16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75">
        <f>IF(AND($X$3512&lt;&gt;" ",$X$3512&lt;&gt;0),IF(X566=$X$3512,1+COUNTIF(U$7:U565,"&gt;0"),0),0)</f>
        <v>0</v>
      </c>
      <c r="V566" s="178" t="s">
        <v>755</v>
      </c>
      <c r="W566" s="130"/>
      <c r="X566" s="131"/>
      <c r="Y566" s="131"/>
      <c r="Z566" s="206"/>
      <c r="AA566" s="194">
        <f t="shared" si="51"/>
        <v>0</v>
      </c>
      <c r="AB566" s="124" t="str">
        <f t="shared" si="52"/>
        <v/>
      </c>
      <c r="AC566" s="195" t="str">
        <f t="shared" si="53"/>
        <v/>
      </c>
      <c r="AD566" s="194" t="str">
        <f t="shared" si="54"/>
        <v/>
      </c>
      <c r="AE566" s="194">
        <f>IF(AD566="",0,IF(ISERROR(VLOOKUP(AD566,AD$7:AD565,1,FALSE)),1,0))</f>
        <v>0</v>
      </c>
      <c r="AF566" s="194"/>
    </row>
    <row r="567" spans="1:32" ht="16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75">
        <f>IF(AND($X$3512&lt;&gt;" ",$X$3512&lt;&gt;0),IF(X567=$X$3512,1+COUNTIF(U$7:U566,"&gt;0"),0),0)</f>
        <v>0</v>
      </c>
      <c r="V567" s="178" t="s">
        <v>756</v>
      </c>
      <c r="W567" s="130"/>
      <c r="X567" s="131"/>
      <c r="Y567" s="131"/>
      <c r="Z567" s="206"/>
      <c r="AA567" s="194">
        <f t="shared" si="51"/>
        <v>0</v>
      </c>
      <c r="AB567" s="124" t="str">
        <f t="shared" si="52"/>
        <v/>
      </c>
      <c r="AC567" s="195" t="str">
        <f t="shared" si="53"/>
        <v/>
      </c>
      <c r="AD567" s="194" t="str">
        <f t="shared" si="54"/>
        <v/>
      </c>
      <c r="AE567" s="194">
        <f>IF(AD567="",0,IF(ISERROR(VLOOKUP(AD567,AD$7:AD566,1,FALSE)),1,0))</f>
        <v>0</v>
      </c>
      <c r="AF567" s="194"/>
    </row>
    <row r="568" spans="1:32" ht="16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75">
        <f>IF(AND($X$3512&lt;&gt;" ",$X$3512&lt;&gt;0),IF(X568=$X$3512,1+COUNTIF(U$7:U567,"&gt;0"),0),0)</f>
        <v>0</v>
      </c>
      <c r="V568" s="178" t="s">
        <v>757</v>
      </c>
      <c r="W568" s="130"/>
      <c r="X568" s="131"/>
      <c r="Y568" s="131"/>
      <c r="Z568" s="206"/>
      <c r="AA568" s="194">
        <f t="shared" si="51"/>
        <v>0</v>
      </c>
      <c r="AB568" s="124" t="str">
        <f t="shared" si="52"/>
        <v/>
      </c>
      <c r="AC568" s="195" t="str">
        <f t="shared" si="53"/>
        <v/>
      </c>
      <c r="AD568" s="194" t="str">
        <f t="shared" si="54"/>
        <v/>
      </c>
      <c r="AE568" s="194">
        <f>IF(AD568="",0,IF(ISERROR(VLOOKUP(AD568,AD$7:AD567,1,FALSE)),1,0))</f>
        <v>0</v>
      </c>
      <c r="AF568" s="194"/>
    </row>
    <row r="569" spans="1:32" ht="16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75">
        <f>IF(AND($X$3512&lt;&gt;" ",$X$3512&lt;&gt;0),IF(X569=$X$3512,1+COUNTIF(U$7:U568,"&gt;0"),0),0)</f>
        <v>0</v>
      </c>
      <c r="V569" s="178" t="s">
        <v>758</v>
      </c>
      <c r="W569" s="130"/>
      <c r="X569" s="131"/>
      <c r="Y569" s="131"/>
      <c r="Z569" s="206"/>
      <c r="AA569" s="194">
        <f t="shared" si="51"/>
        <v>0</v>
      </c>
      <c r="AB569" s="124" t="str">
        <f t="shared" si="52"/>
        <v/>
      </c>
      <c r="AC569" s="195" t="str">
        <f t="shared" si="53"/>
        <v/>
      </c>
      <c r="AD569" s="194" t="str">
        <f t="shared" si="54"/>
        <v/>
      </c>
      <c r="AE569" s="194">
        <f>IF(AD569="",0,IF(ISERROR(VLOOKUP(AD569,AD$7:AD568,1,FALSE)),1,0))</f>
        <v>0</v>
      </c>
      <c r="AF569" s="194"/>
    </row>
    <row r="570" spans="1:32" ht="16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75">
        <f>IF(AND($X$3512&lt;&gt;" ",$X$3512&lt;&gt;0),IF(X570=$X$3512,1+COUNTIF(U$7:U569,"&gt;0"),0),0)</f>
        <v>0</v>
      </c>
      <c r="V570" s="178" t="s">
        <v>759</v>
      </c>
      <c r="W570" s="130"/>
      <c r="X570" s="131"/>
      <c r="Y570" s="131"/>
      <c r="Z570" s="206"/>
      <c r="AA570" s="194">
        <f t="shared" si="51"/>
        <v>0</v>
      </c>
      <c r="AB570" s="124" t="str">
        <f t="shared" si="52"/>
        <v/>
      </c>
      <c r="AC570" s="195" t="str">
        <f t="shared" si="53"/>
        <v/>
      </c>
      <c r="AD570" s="194" t="str">
        <f t="shared" si="54"/>
        <v/>
      </c>
      <c r="AE570" s="194">
        <f>IF(AD570="",0,IF(ISERROR(VLOOKUP(AD570,AD$7:AD569,1,FALSE)),1,0))</f>
        <v>0</v>
      </c>
      <c r="AF570" s="194"/>
    </row>
    <row r="571" spans="1:32" ht="16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75">
        <f>IF(AND($X$3512&lt;&gt;" ",$X$3512&lt;&gt;0),IF(X571=$X$3512,1+COUNTIF(U$7:U570,"&gt;0"),0),0)</f>
        <v>0</v>
      </c>
      <c r="V571" s="178" t="s">
        <v>760</v>
      </c>
      <c r="W571" s="130"/>
      <c r="X571" s="131"/>
      <c r="Y571" s="131"/>
      <c r="Z571" s="206"/>
      <c r="AA571" s="194">
        <f t="shared" si="51"/>
        <v>0</v>
      </c>
      <c r="AB571" s="124" t="str">
        <f t="shared" si="52"/>
        <v/>
      </c>
      <c r="AC571" s="195" t="str">
        <f t="shared" si="53"/>
        <v/>
      </c>
      <c r="AD571" s="194" t="str">
        <f t="shared" si="54"/>
        <v/>
      </c>
      <c r="AE571" s="194">
        <f>IF(AD571="",0,IF(ISERROR(VLOOKUP(AD571,AD$7:AD570,1,FALSE)),1,0))</f>
        <v>0</v>
      </c>
      <c r="AF571" s="194"/>
    </row>
    <row r="572" spans="1:32" ht="16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75">
        <f>IF(AND($X$3512&lt;&gt;" ",$X$3512&lt;&gt;0),IF(X572=$X$3512,1+COUNTIF(U$7:U571,"&gt;0"),0),0)</f>
        <v>0</v>
      </c>
      <c r="V572" s="178" t="s">
        <v>761</v>
      </c>
      <c r="W572" s="130"/>
      <c r="X572" s="131"/>
      <c r="Y572" s="131"/>
      <c r="Z572" s="206"/>
      <c r="AA572" s="194">
        <f t="shared" si="51"/>
        <v>0</v>
      </c>
      <c r="AB572" s="124" t="str">
        <f t="shared" si="52"/>
        <v/>
      </c>
      <c r="AC572" s="195" t="str">
        <f t="shared" si="53"/>
        <v/>
      </c>
      <c r="AD572" s="194" t="str">
        <f t="shared" si="54"/>
        <v/>
      </c>
      <c r="AE572" s="194">
        <f>IF(AD572="",0,IF(ISERROR(VLOOKUP(AD572,AD$7:AD571,1,FALSE)),1,0))</f>
        <v>0</v>
      </c>
      <c r="AF572" s="194"/>
    </row>
    <row r="573" spans="1:32" ht="16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75">
        <f>IF(AND($X$3512&lt;&gt;" ",$X$3512&lt;&gt;0),IF(X573=$X$3512,1+COUNTIF(U$7:U572,"&gt;0"),0),0)</f>
        <v>0</v>
      </c>
      <c r="V573" s="178" t="s">
        <v>762</v>
      </c>
      <c r="W573" s="130"/>
      <c r="X573" s="131"/>
      <c r="Y573" s="131"/>
      <c r="Z573" s="206"/>
      <c r="AA573" s="194">
        <f t="shared" si="51"/>
        <v>0</v>
      </c>
      <c r="AB573" s="124" t="str">
        <f t="shared" si="52"/>
        <v/>
      </c>
      <c r="AC573" s="195" t="str">
        <f t="shared" si="53"/>
        <v/>
      </c>
      <c r="AD573" s="194" t="str">
        <f t="shared" si="54"/>
        <v/>
      </c>
      <c r="AE573" s="194">
        <f>IF(AD573="",0,IF(ISERROR(VLOOKUP(AD573,AD$7:AD572,1,FALSE)),1,0))</f>
        <v>0</v>
      </c>
      <c r="AF573" s="194"/>
    </row>
    <row r="574" spans="1:32" ht="16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75">
        <f>IF(AND($X$3512&lt;&gt;" ",$X$3512&lt;&gt;0),IF(X574=$X$3512,1+COUNTIF(U$7:U573,"&gt;0"),0),0)</f>
        <v>0</v>
      </c>
      <c r="V574" s="178" t="s">
        <v>763</v>
      </c>
      <c r="W574" s="130"/>
      <c r="X574" s="131"/>
      <c r="Y574" s="131"/>
      <c r="Z574" s="206"/>
      <c r="AA574" s="194">
        <f t="shared" si="51"/>
        <v>0</v>
      </c>
      <c r="AB574" s="124" t="str">
        <f t="shared" si="52"/>
        <v/>
      </c>
      <c r="AC574" s="195" t="str">
        <f t="shared" si="53"/>
        <v/>
      </c>
      <c r="AD574" s="194" t="str">
        <f t="shared" si="54"/>
        <v/>
      </c>
      <c r="AE574" s="194">
        <f>IF(AD574="",0,IF(ISERROR(VLOOKUP(AD574,AD$7:AD573,1,FALSE)),1,0))</f>
        <v>0</v>
      </c>
      <c r="AF574" s="194"/>
    </row>
    <row r="575" spans="1:32" ht="16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75">
        <f>IF(AND($X$3512&lt;&gt;" ",$X$3512&lt;&gt;0),IF(X575=$X$3512,1+COUNTIF(U$7:U574,"&gt;0"),0),0)</f>
        <v>0</v>
      </c>
      <c r="V575" s="178" t="s">
        <v>764</v>
      </c>
      <c r="W575" s="130"/>
      <c r="X575" s="131"/>
      <c r="Y575" s="131"/>
      <c r="Z575" s="206"/>
      <c r="AA575" s="194">
        <f t="shared" si="51"/>
        <v>0</v>
      </c>
      <c r="AB575" s="124" t="str">
        <f t="shared" si="52"/>
        <v/>
      </c>
      <c r="AC575" s="195" t="str">
        <f t="shared" si="53"/>
        <v/>
      </c>
      <c r="AD575" s="194" t="str">
        <f t="shared" si="54"/>
        <v/>
      </c>
      <c r="AE575" s="194">
        <f>IF(AD575="",0,IF(ISERROR(VLOOKUP(AD575,AD$7:AD574,1,FALSE)),1,0))</f>
        <v>0</v>
      </c>
      <c r="AF575" s="194"/>
    </row>
    <row r="576" spans="1:32" ht="16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75">
        <f>IF(AND($X$3512&lt;&gt;" ",$X$3512&lt;&gt;0),IF(X576=$X$3512,1+COUNTIF(U$7:U575,"&gt;0"),0),0)</f>
        <v>0</v>
      </c>
      <c r="V576" s="178" t="s">
        <v>765</v>
      </c>
      <c r="W576" s="130"/>
      <c r="X576" s="131"/>
      <c r="Y576" s="131"/>
      <c r="Z576" s="206"/>
      <c r="AA576" s="194">
        <f t="shared" si="51"/>
        <v>0</v>
      </c>
      <c r="AB576" s="124" t="str">
        <f t="shared" si="52"/>
        <v/>
      </c>
      <c r="AC576" s="195" t="str">
        <f t="shared" si="53"/>
        <v/>
      </c>
      <c r="AD576" s="194" t="str">
        <f t="shared" si="54"/>
        <v/>
      </c>
      <c r="AE576" s="194">
        <f>IF(AD576="",0,IF(ISERROR(VLOOKUP(AD576,AD$7:AD575,1,FALSE)),1,0))</f>
        <v>0</v>
      </c>
      <c r="AF576" s="194"/>
    </row>
    <row r="577" spans="1:32" ht="16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75">
        <f>IF(AND($X$3512&lt;&gt;" ",$X$3512&lt;&gt;0),IF(X577=$X$3512,1+COUNTIF(U$7:U576,"&gt;0"),0),0)</f>
        <v>0</v>
      </c>
      <c r="V577" s="178" t="s">
        <v>766</v>
      </c>
      <c r="W577" s="130"/>
      <c r="X577" s="131"/>
      <c r="Y577" s="131"/>
      <c r="Z577" s="206"/>
      <c r="AA577" s="194">
        <f t="shared" si="51"/>
        <v>0</v>
      </c>
      <c r="AB577" s="124" t="str">
        <f t="shared" si="52"/>
        <v/>
      </c>
      <c r="AC577" s="195" t="str">
        <f t="shared" si="53"/>
        <v/>
      </c>
      <c r="AD577" s="194" t="str">
        <f t="shared" si="54"/>
        <v/>
      </c>
      <c r="AE577" s="194">
        <f>IF(AD577="",0,IF(ISERROR(VLOOKUP(AD577,AD$7:AD576,1,FALSE)),1,0))</f>
        <v>0</v>
      </c>
      <c r="AF577" s="194"/>
    </row>
    <row r="578" spans="1:32" ht="16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75">
        <f>IF(AND($X$3512&lt;&gt;" ",$X$3512&lt;&gt;0),IF(X578=$X$3512,1+COUNTIF(U$7:U577,"&gt;0"),0),0)</f>
        <v>0</v>
      </c>
      <c r="V578" s="178" t="s">
        <v>767</v>
      </c>
      <c r="W578" s="130"/>
      <c r="X578" s="131"/>
      <c r="Y578" s="131"/>
      <c r="Z578" s="206"/>
      <c r="AA578" s="194">
        <f t="shared" si="51"/>
        <v>0</v>
      </c>
      <c r="AB578" s="124" t="str">
        <f t="shared" si="52"/>
        <v/>
      </c>
      <c r="AC578" s="195" t="str">
        <f t="shared" si="53"/>
        <v/>
      </c>
      <c r="AD578" s="194" t="str">
        <f t="shared" si="54"/>
        <v/>
      </c>
      <c r="AE578" s="194">
        <f>IF(AD578="",0,IF(ISERROR(VLOOKUP(AD578,AD$7:AD577,1,FALSE)),1,0))</f>
        <v>0</v>
      </c>
      <c r="AF578" s="194"/>
    </row>
    <row r="579" spans="1:32" ht="16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75">
        <f>IF(AND($X$3512&lt;&gt;" ",$X$3512&lt;&gt;0),IF(X579=$X$3512,1+COUNTIF(U$7:U578,"&gt;0"),0),0)</f>
        <v>0</v>
      </c>
      <c r="V579" s="178" t="s">
        <v>768</v>
      </c>
      <c r="W579" s="130"/>
      <c r="X579" s="131"/>
      <c r="Y579" s="131"/>
      <c r="Z579" s="206"/>
      <c r="AA579" s="194">
        <f t="shared" si="51"/>
        <v>0</v>
      </c>
      <c r="AB579" s="124" t="str">
        <f t="shared" si="52"/>
        <v/>
      </c>
      <c r="AC579" s="195" t="str">
        <f t="shared" si="53"/>
        <v/>
      </c>
      <c r="AD579" s="194" t="str">
        <f t="shared" si="54"/>
        <v/>
      </c>
      <c r="AE579" s="194">
        <f>IF(AD579="",0,IF(ISERROR(VLOOKUP(AD579,AD$7:AD578,1,FALSE)),1,0))</f>
        <v>0</v>
      </c>
      <c r="AF579" s="194"/>
    </row>
    <row r="580" spans="1:32" ht="16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75">
        <f>IF(AND($X$3512&lt;&gt;" ",$X$3512&lt;&gt;0),IF(X580=$X$3512,1+COUNTIF(U$7:U579,"&gt;0"),0),0)</f>
        <v>0</v>
      </c>
      <c r="V580" s="178" t="s">
        <v>769</v>
      </c>
      <c r="W580" s="130"/>
      <c r="X580" s="131"/>
      <c r="Y580" s="131"/>
      <c r="Z580" s="206"/>
      <c r="AA580" s="194">
        <f t="shared" si="51"/>
        <v>0</v>
      </c>
      <c r="AB580" s="124" t="str">
        <f t="shared" si="52"/>
        <v/>
      </c>
      <c r="AC580" s="195" t="str">
        <f t="shared" si="53"/>
        <v/>
      </c>
      <c r="AD580" s="194" t="str">
        <f t="shared" si="54"/>
        <v/>
      </c>
      <c r="AE580" s="194">
        <f>IF(AD580="",0,IF(ISERROR(VLOOKUP(AD580,AD$7:AD579,1,FALSE)),1,0))</f>
        <v>0</v>
      </c>
      <c r="AF580" s="194"/>
    </row>
    <row r="581" spans="1:32" ht="16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75">
        <f>IF(AND($X$3512&lt;&gt;" ",$X$3512&lt;&gt;0),IF(X581=$X$3512,1+COUNTIF(U$7:U580,"&gt;0"),0),0)</f>
        <v>0</v>
      </c>
      <c r="V581" s="178" t="s">
        <v>770</v>
      </c>
      <c r="W581" s="130"/>
      <c r="X581" s="131"/>
      <c r="Y581" s="131"/>
      <c r="Z581" s="206"/>
      <c r="AA581" s="194">
        <f t="shared" si="51"/>
        <v>0</v>
      </c>
      <c r="AB581" s="124" t="str">
        <f t="shared" si="52"/>
        <v/>
      </c>
      <c r="AC581" s="195" t="str">
        <f t="shared" si="53"/>
        <v/>
      </c>
      <c r="AD581" s="194" t="str">
        <f t="shared" si="54"/>
        <v/>
      </c>
      <c r="AE581" s="194">
        <f>IF(AD581="",0,IF(ISERROR(VLOOKUP(AD581,AD$7:AD580,1,FALSE)),1,0))</f>
        <v>0</v>
      </c>
      <c r="AF581" s="194"/>
    </row>
    <row r="582" spans="1:32" ht="16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75">
        <f>IF(AND($X$3512&lt;&gt;" ",$X$3512&lt;&gt;0),IF(X582=$X$3512,1+COUNTIF(U$7:U581,"&gt;0"),0),0)</f>
        <v>0</v>
      </c>
      <c r="V582" s="178" t="s">
        <v>771</v>
      </c>
      <c r="W582" s="130"/>
      <c r="X582" s="131"/>
      <c r="Y582" s="131"/>
      <c r="Z582" s="206"/>
      <c r="AA582" s="194">
        <f t="shared" si="51"/>
        <v>0</v>
      </c>
      <c r="AB582" s="124" t="str">
        <f t="shared" si="52"/>
        <v/>
      </c>
      <c r="AC582" s="195" t="str">
        <f t="shared" si="53"/>
        <v/>
      </c>
      <c r="AD582" s="194" t="str">
        <f t="shared" si="54"/>
        <v/>
      </c>
      <c r="AE582" s="194">
        <f>IF(AD582="",0,IF(ISERROR(VLOOKUP(AD582,AD$7:AD581,1,FALSE)),1,0))</f>
        <v>0</v>
      </c>
      <c r="AF582" s="194"/>
    </row>
    <row r="583" spans="1:32" ht="16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75">
        <f>IF(AND($X$3512&lt;&gt;" ",$X$3512&lt;&gt;0),IF(X583=$X$3512,1+COUNTIF(U$7:U582,"&gt;0"),0),0)</f>
        <v>0</v>
      </c>
      <c r="V583" s="178" t="s">
        <v>772</v>
      </c>
      <c r="W583" s="130"/>
      <c r="X583" s="131"/>
      <c r="Y583" s="131"/>
      <c r="Z583" s="206"/>
      <c r="AA583" s="194">
        <f t="shared" si="51"/>
        <v>0</v>
      </c>
      <c r="AB583" s="124" t="str">
        <f t="shared" si="52"/>
        <v/>
      </c>
      <c r="AC583" s="195" t="str">
        <f t="shared" si="53"/>
        <v/>
      </c>
      <c r="AD583" s="194" t="str">
        <f t="shared" si="54"/>
        <v/>
      </c>
      <c r="AE583" s="194">
        <f>IF(AD583="",0,IF(ISERROR(VLOOKUP(AD583,AD$7:AD582,1,FALSE)),1,0))</f>
        <v>0</v>
      </c>
      <c r="AF583" s="194"/>
    </row>
    <row r="584" spans="1:32" ht="16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75">
        <f>IF(AND($X$3512&lt;&gt;" ",$X$3512&lt;&gt;0),IF(X584=$X$3512,1+COUNTIF(U$7:U583,"&gt;0"),0),0)</f>
        <v>0</v>
      </c>
      <c r="V584" s="178" t="s">
        <v>773</v>
      </c>
      <c r="W584" s="130"/>
      <c r="X584" s="131"/>
      <c r="Y584" s="131"/>
      <c r="Z584" s="206"/>
      <c r="AA584" s="194">
        <f t="shared" ref="AA584:AA647" si="55">IF(ISBLANK(X584),0,VLOOKUP(X584,$B$8:$E$57,1,FALSE))</f>
        <v>0</v>
      </c>
      <c r="AB584" s="124" t="str">
        <f t="shared" ref="AB584:AB647" si="56">IF(W584&gt;0,CONCATENATE(MONTH(W584)&amp;X584),"")</f>
        <v/>
      </c>
      <c r="AC584" s="195" t="str">
        <f t="shared" ref="AC584:AC647" si="57">IF(OR(AND(Z584&lt;&gt;0,ISBLANK(X584)),ISERROR(AA584)),"ERR","")</f>
        <v/>
      </c>
      <c r="AD584" s="194" t="str">
        <f t="shared" si="54"/>
        <v/>
      </c>
      <c r="AE584" s="194">
        <f>IF(AD584="",0,IF(ISERROR(VLOOKUP(AD584,AD$7:AD583,1,FALSE)),1,0))</f>
        <v>0</v>
      </c>
      <c r="AF584" s="194"/>
    </row>
    <row r="585" spans="1:32" ht="16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75">
        <f>IF(AND($X$3512&lt;&gt;" ",$X$3512&lt;&gt;0),IF(X585=$X$3512,1+COUNTIF(U$7:U584,"&gt;0"),0),0)</f>
        <v>0</v>
      </c>
      <c r="V585" s="178" t="s">
        <v>774</v>
      </c>
      <c r="W585" s="130"/>
      <c r="X585" s="131"/>
      <c r="Y585" s="131"/>
      <c r="Z585" s="206"/>
      <c r="AA585" s="194">
        <f t="shared" si="55"/>
        <v>0</v>
      </c>
      <c r="AB585" s="124" t="str">
        <f t="shared" si="56"/>
        <v/>
      </c>
      <c r="AC585" s="195" t="str">
        <f t="shared" si="57"/>
        <v/>
      </c>
      <c r="AD585" s="194" t="str">
        <f t="shared" si="54"/>
        <v/>
      </c>
      <c r="AE585" s="194">
        <f>IF(AD585="",0,IF(ISERROR(VLOOKUP(AD585,AD$7:AD584,1,FALSE)),1,0))</f>
        <v>0</v>
      </c>
      <c r="AF585" s="194"/>
    </row>
    <row r="586" spans="1:32" ht="16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75">
        <f>IF(AND($X$3512&lt;&gt;" ",$X$3512&lt;&gt;0),IF(X586=$X$3512,1+COUNTIF(U$7:U585,"&gt;0"),0),0)</f>
        <v>0</v>
      </c>
      <c r="V586" s="178" t="s">
        <v>775</v>
      </c>
      <c r="W586" s="130"/>
      <c r="X586" s="131"/>
      <c r="Y586" s="131"/>
      <c r="Z586" s="206"/>
      <c r="AA586" s="194">
        <f t="shared" si="55"/>
        <v>0</v>
      </c>
      <c r="AB586" s="124" t="str">
        <f t="shared" si="56"/>
        <v/>
      </c>
      <c r="AC586" s="195" t="str">
        <f t="shared" si="57"/>
        <v/>
      </c>
      <c r="AD586" s="194" t="str">
        <f t="shared" ref="AD586:AD649" si="58">IF(W586&gt;0,CONCATENATE(MONTH(W586),"-",YEAR(W586)),"")</f>
        <v/>
      </c>
      <c r="AE586" s="194">
        <f>IF(AD586="",0,IF(ISERROR(VLOOKUP(AD586,AD$7:AD585,1,FALSE)),1,0))</f>
        <v>0</v>
      </c>
      <c r="AF586" s="194"/>
    </row>
    <row r="587" spans="1:32" ht="16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75">
        <f>IF(AND($X$3512&lt;&gt;" ",$X$3512&lt;&gt;0),IF(X587=$X$3512,1+COUNTIF(U$7:U586,"&gt;0"),0),0)</f>
        <v>0</v>
      </c>
      <c r="V587" s="178" t="s">
        <v>776</v>
      </c>
      <c r="W587" s="130"/>
      <c r="X587" s="131"/>
      <c r="Y587" s="131"/>
      <c r="Z587" s="206"/>
      <c r="AA587" s="194">
        <f t="shared" si="55"/>
        <v>0</v>
      </c>
      <c r="AB587" s="124" t="str">
        <f t="shared" si="56"/>
        <v/>
      </c>
      <c r="AC587" s="195" t="str">
        <f t="shared" si="57"/>
        <v/>
      </c>
      <c r="AD587" s="194" t="str">
        <f t="shared" si="58"/>
        <v/>
      </c>
      <c r="AE587" s="194">
        <f>IF(AD587="",0,IF(ISERROR(VLOOKUP(AD587,AD$7:AD586,1,FALSE)),1,0))</f>
        <v>0</v>
      </c>
      <c r="AF587" s="194"/>
    </row>
    <row r="588" spans="1:32" ht="16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75">
        <f>IF(AND($X$3512&lt;&gt;" ",$X$3512&lt;&gt;0),IF(X588=$X$3512,1+COUNTIF(U$7:U587,"&gt;0"),0),0)</f>
        <v>0</v>
      </c>
      <c r="V588" s="178" t="s">
        <v>777</v>
      </c>
      <c r="W588" s="130"/>
      <c r="X588" s="131"/>
      <c r="Y588" s="131"/>
      <c r="Z588" s="206"/>
      <c r="AA588" s="194">
        <f t="shared" si="55"/>
        <v>0</v>
      </c>
      <c r="AB588" s="124" t="str">
        <f t="shared" si="56"/>
        <v/>
      </c>
      <c r="AC588" s="195" t="str">
        <f t="shared" si="57"/>
        <v/>
      </c>
      <c r="AD588" s="194" t="str">
        <f t="shared" si="58"/>
        <v/>
      </c>
      <c r="AE588" s="194">
        <f>IF(AD588="",0,IF(ISERROR(VLOOKUP(AD588,AD$7:AD587,1,FALSE)),1,0))</f>
        <v>0</v>
      </c>
      <c r="AF588" s="194"/>
    </row>
    <row r="589" spans="1:32" ht="16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75">
        <f>IF(AND($X$3512&lt;&gt;" ",$X$3512&lt;&gt;0),IF(X589=$X$3512,1+COUNTIF(U$7:U588,"&gt;0"),0),0)</f>
        <v>0</v>
      </c>
      <c r="V589" s="178" t="s">
        <v>778</v>
      </c>
      <c r="W589" s="130"/>
      <c r="X589" s="131"/>
      <c r="Y589" s="131"/>
      <c r="Z589" s="206"/>
      <c r="AA589" s="194">
        <f t="shared" si="55"/>
        <v>0</v>
      </c>
      <c r="AB589" s="124" t="str">
        <f t="shared" si="56"/>
        <v/>
      </c>
      <c r="AC589" s="195" t="str">
        <f t="shared" si="57"/>
        <v/>
      </c>
      <c r="AD589" s="194" t="str">
        <f t="shared" si="58"/>
        <v/>
      </c>
      <c r="AE589" s="194">
        <f>IF(AD589="",0,IF(ISERROR(VLOOKUP(AD589,AD$7:AD588,1,FALSE)),1,0))</f>
        <v>0</v>
      </c>
      <c r="AF589" s="194"/>
    </row>
    <row r="590" spans="1:32" ht="16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75">
        <f>IF(AND($X$3512&lt;&gt;" ",$X$3512&lt;&gt;0),IF(X590=$X$3512,1+COUNTIF(U$7:U589,"&gt;0"),0),0)</f>
        <v>0</v>
      </c>
      <c r="V590" s="178" t="s">
        <v>779</v>
      </c>
      <c r="W590" s="130"/>
      <c r="X590" s="131"/>
      <c r="Y590" s="131"/>
      <c r="Z590" s="206"/>
      <c r="AA590" s="194">
        <f t="shared" si="55"/>
        <v>0</v>
      </c>
      <c r="AB590" s="124" t="str">
        <f t="shared" si="56"/>
        <v/>
      </c>
      <c r="AC590" s="195" t="str">
        <f t="shared" si="57"/>
        <v/>
      </c>
      <c r="AD590" s="194" t="str">
        <f t="shared" si="58"/>
        <v/>
      </c>
      <c r="AE590" s="194">
        <f>IF(AD590="",0,IF(ISERROR(VLOOKUP(AD590,AD$7:AD589,1,FALSE)),1,0))</f>
        <v>0</v>
      </c>
      <c r="AF590" s="194"/>
    </row>
    <row r="591" spans="1:32" ht="16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75">
        <f>IF(AND($X$3512&lt;&gt;" ",$X$3512&lt;&gt;0),IF(X591=$X$3512,1+COUNTIF(U$7:U590,"&gt;0"),0),0)</f>
        <v>0</v>
      </c>
      <c r="V591" s="178" t="s">
        <v>780</v>
      </c>
      <c r="W591" s="130"/>
      <c r="X591" s="131"/>
      <c r="Y591" s="131"/>
      <c r="Z591" s="206"/>
      <c r="AA591" s="194">
        <f t="shared" si="55"/>
        <v>0</v>
      </c>
      <c r="AB591" s="124" t="str">
        <f t="shared" si="56"/>
        <v/>
      </c>
      <c r="AC591" s="195" t="str">
        <f t="shared" si="57"/>
        <v/>
      </c>
      <c r="AD591" s="194" t="str">
        <f t="shared" si="58"/>
        <v/>
      </c>
      <c r="AE591" s="194">
        <f>IF(AD591="",0,IF(ISERROR(VLOOKUP(AD591,AD$7:AD590,1,FALSE)),1,0))</f>
        <v>0</v>
      </c>
      <c r="AF591" s="194"/>
    </row>
    <row r="592" spans="1:32" ht="16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75">
        <f>IF(AND($X$3512&lt;&gt;" ",$X$3512&lt;&gt;0),IF(X592=$X$3512,1+COUNTIF(U$7:U591,"&gt;0"),0),0)</f>
        <v>0</v>
      </c>
      <c r="V592" s="178" t="s">
        <v>781</v>
      </c>
      <c r="W592" s="130"/>
      <c r="X592" s="131"/>
      <c r="Y592" s="131"/>
      <c r="Z592" s="206"/>
      <c r="AA592" s="194">
        <f t="shared" si="55"/>
        <v>0</v>
      </c>
      <c r="AB592" s="124" t="str">
        <f t="shared" si="56"/>
        <v/>
      </c>
      <c r="AC592" s="195" t="str">
        <f t="shared" si="57"/>
        <v/>
      </c>
      <c r="AD592" s="194" t="str">
        <f t="shared" si="58"/>
        <v/>
      </c>
      <c r="AE592" s="194">
        <f>IF(AD592="",0,IF(ISERROR(VLOOKUP(AD592,AD$7:AD591,1,FALSE)),1,0))</f>
        <v>0</v>
      </c>
      <c r="AF592" s="194"/>
    </row>
    <row r="593" spans="1:32" ht="16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75">
        <f>IF(AND($X$3512&lt;&gt;" ",$X$3512&lt;&gt;0),IF(X593=$X$3512,1+COUNTIF(U$7:U592,"&gt;0"),0),0)</f>
        <v>0</v>
      </c>
      <c r="V593" s="178" t="s">
        <v>782</v>
      </c>
      <c r="W593" s="130"/>
      <c r="X593" s="131"/>
      <c r="Y593" s="131"/>
      <c r="Z593" s="206"/>
      <c r="AA593" s="194">
        <f t="shared" si="55"/>
        <v>0</v>
      </c>
      <c r="AB593" s="124" t="str">
        <f t="shared" si="56"/>
        <v/>
      </c>
      <c r="AC593" s="195" t="str">
        <f t="shared" si="57"/>
        <v/>
      </c>
      <c r="AD593" s="194" t="str">
        <f t="shared" si="58"/>
        <v/>
      </c>
      <c r="AE593" s="194">
        <f>IF(AD593="",0,IF(ISERROR(VLOOKUP(AD593,AD$7:AD592,1,FALSE)),1,0))</f>
        <v>0</v>
      </c>
      <c r="AF593" s="194"/>
    </row>
    <row r="594" spans="1:32" ht="16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75">
        <f>IF(AND($X$3512&lt;&gt;" ",$X$3512&lt;&gt;0),IF(X594=$X$3512,1+COUNTIF(U$7:U593,"&gt;0"),0),0)</f>
        <v>0</v>
      </c>
      <c r="V594" s="178" t="s">
        <v>783</v>
      </c>
      <c r="W594" s="130"/>
      <c r="X594" s="131"/>
      <c r="Y594" s="131"/>
      <c r="Z594" s="206"/>
      <c r="AA594" s="194">
        <f t="shared" si="55"/>
        <v>0</v>
      </c>
      <c r="AB594" s="124" t="str">
        <f t="shared" si="56"/>
        <v/>
      </c>
      <c r="AC594" s="195" t="str">
        <f t="shared" si="57"/>
        <v/>
      </c>
      <c r="AD594" s="194" t="str">
        <f t="shared" si="58"/>
        <v/>
      </c>
      <c r="AE594" s="194">
        <f>IF(AD594="",0,IF(ISERROR(VLOOKUP(AD594,AD$7:AD593,1,FALSE)),1,0))</f>
        <v>0</v>
      </c>
      <c r="AF594" s="194"/>
    </row>
    <row r="595" spans="1:32" ht="16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75">
        <f>IF(AND($X$3512&lt;&gt;" ",$X$3512&lt;&gt;0),IF(X595=$X$3512,1+COUNTIF(U$7:U594,"&gt;0"),0),0)</f>
        <v>0</v>
      </c>
      <c r="V595" s="178" t="s">
        <v>784</v>
      </c>
      <c r="W595" s="130"/>
      <c r="X595" s="131"/>
      <c r="Y595" s="131"/>
      <c r="Z595" s="206"/>
      <c r="AA595" s="194">
        <f t="shared" si="55"/>
        <v>0</v>
      </c>
      <c r="AB595" s="124" t="str">
        <f t="shared" si="56"/>
        <v/>
      </c>
      <c r="AC595" s="195" t="str">
        <f t="shared" si="57"/>
        <v/>
      </c>
      <c r="AD595" s="194" t="str">
        <f t="shared" si="58"/>
        <v/>
      </c>
      <c r="AE595" s="194">
        <f>IF(AD595="",0,IF(ISERROR(VLOOKUP(AD595,AD$7:AD594,1,FALSE)),1,0))</f>
        <v>0</v>
      </c>
      <c r="AF595" s="194"/>
    </row>
    <row r="596" spans="1:32" ht="16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75">
        <f>IF(AND($X$3512&lt;&gt;" ",$X$3512&lt;&gt;0),IF(X596=$X$3512,1+COUNTIF(U$7:U595,"&gt;0"),0),0)</f>
        <v>0</v>
      </c>
      <c r="V596" s="178" t="s">
        <v>785</v>
      </c>
      <c r="W596" s="130"/>
      <c r="X596" s="131"/>
      <c r="Y596" s="131"/>
      <c r="Z596" s="206"/>
      <c r="AA596" s="194">
        <f t="shared" si="55"/>
        <v>0</v>
      </c>
      <c r="AB596" s="124" t="str">
        <f t="shared" si="56"/>
        <v/>
      </c>
      <c r="AC596" s="195" t="str">
        <f t="shared" si="57"/>
        <v/>
      </c>
      <c r="AD596" s="194" t="str">
        <f t="shared" si="58"/>
        <v/>
      </c>
      <c r="AE596" s="194">
        <f>IF(AD596="",0,IF(ISERROR(VLOOKUP(AD596,AD$7:AD595,1,FALSE)),1,0))</f>
        <v>0</v>
      </c>
      <c r="AF596" s="194"/>
    </row>
    <row r="597" spans="1:32" ht="16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75">
        <f>IF(AND($X$3512&lt;&gt;" ",$X$3512&lt;&gt;0),IF(X597=$X$3512,1+COUNTIF(U$7:U596,"&gt;0"),0),0)</f>
        <v>0</v>
      </c>
      <c r="V597" s="178" t="s">
        <v>786</v>
      </c>
      <c r="W597" s="130"/>
      <c r="X597" s="131"/>
      <c r="Y597" s="131"/>
      <c r="Z597" s="206"/>
      <c r="AA597" s="194">
        <f t="shared" si="55"/>
        <v>0</v>
      </c>
      <c r="AB597" s="124" t="str">
        <f t="shared" si="56"/>
        <v/>
      </c>
      <c r="AC597" s="195" t="str">
        <f t="shared" si="57"/>
        <v/>
      </c>
      <c r="AD597" s="194" t="str">
        <f t="shared" si="58"/>
        <v/>
      </c>
      <c r="AE597" s="194">
        <f>IF(AD597="",0,IF(ISERROR(VLOOKUP(AD597,AD$7:AD596,1,FALSE)),1,0))</f>
        <v>0</v>
      </c>
      <c r="AF597" s="194"/>
    </row>
    <row r="598" spans="1:32" ht="16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75">
        <f>IF(AND($X$3512&lt;&gt;" ",$X$3512&lt;&gt;0),IF(X598=$X$3512,1+COUNTIF(U$7:U597,"&gt;0"),0),0)</f>
        <v>0</v>
      </c>
      <c r="V598" s="178" t="s">
        <v>787</v>
      </c>
      <c r="W598" s="130"/>
      <c r="X598" s="131"/>
      <c r="Y598" s="131"/>
      <c r="Z598" s="206"/>
      <c r="AA598" s="194">
        <f t="shared" si="55"/>
        <v>0</v>
      </c>
      <c r="AB598" s="124" t="str">
        <f t="shared" si="56"/>
        <v/>
      </c>
      <c r="AC598" s="195" t="str">
        <f t="shared" si="57"/>
        <v/>
      </c>
      <c r="AD598" s="194" t="str">
        <f t="shared" si="58"/>
        <v/>
      </c>
      <c r="AE598" s="194">
        <f>IF(AD598="",0,IF(ISERROR(VLOOKUP(AD598,AD$7:AD597,1,FALSE)),1,0))</f>
        <v>0</v>
      </c>
      <c r="AF598" s="194"/>
    </row>
    <row r="599" spans="1:32" ht="16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75">
        <f>IF(AND($X$3512&lt;&gt;" ",$X$3512&lt;&gt;0),IF(X599=$X$3512,1+COUNTIF(U$7:U598,"&gt;0"),0),0)</f>
        <v>0</v>
      </c>
      <c r="V599" s="178" t="s">
        <v>788</v>
      </c>
      <c r="W599" s="130"/>
      <c r="X599" s="131"/>
      <c r="Y599" s="131"/>
      <c r="Z599" s="206"/>
      <c r="AA599" s="194">
        <f t="shared" si="55"/>
        <v>0</v>
      </c>
      <c r="AB599" s="124" t="str">
        <f t="shared" si="56"/>
        <v/>
      </c>
      <c r="AC599" s="195" t="str">
        <f t="shared" si="57"/>
        <v/>
      </c>
      <c r="AD599" s="194" t="str">
        <f t="shared" si="58"/>
        <v/>
      </c>
      <c r="AE599" s="194">
        <f>IF(AD599="",0,IF(ISERROR(VLOOKUP(AD599,AD$7:AD598,1,FALSE)),1,0))</f>
        <v>0</v>
      </c>
      <c r="AF599" s="194"/>
    </row>
    <row r="600" spans="1:32" ht="16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75">
        <f>IF(AND($X$3512&lt;&gt;" ",$X$3512&lt;&gt;0),IF(X600=$X$3512,1+COUNTIF(U$7:U599,"&gt;0"),0),0)</f>
        <v>0</v>
      </c>
      <c r="V600" s="178" t="s">
        <v>789</v>
      </c>
      <c r="W600" s="130"/>
      <c r="X600" s="131"/>
      <c r="Y600" s="131"/>
      <c r="Z600" s="206"/>
      <c r="AA600" s="194">
        <f t="shared" si="55"/>
        <v>0</v>
      </c>
      <c r="AB600" s="124" t="str">
        <f t="shared" si="56"/>
        <v/>
      </c>
      <c r="AC600" s="195" t="str">
        <f t="shared" si="57"/>
        <v/>
      </c>
      <c r="AD600" s="194" t="str">
        <f t="shared" si="58"/>
        <v/>
      </c>
      <c r="AE600" s="194">
        <f>IF(AD600="",0,IF(ISERROR(VLOOKUP(AD600,AD$7:AD599,1,FALSE)),1,0))</f>
        <v>0</v>
      </c>
      <c r="AF600" s="194"/>
    </row>
    <row r="601" spans="1:32" ht="16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75">
        <f>IF(AND($X$3512&lt;&gt;" ",$X$3512&lt;&gt;0),IF(X601=$X$3512,1+COUNTIF(U$7:U600,"&gt;0"),0),0)</f>
        <v>0</v>
      </c>
      <c r="V601" s="178" t="s">
        <v>790</v>
      </c>
      <c r="W601" s="130"/>
      <c r="X601" s="131"/>
      <c r="Y601" s="131"/>
      <c r="Z601" s="206"/>
      <c r="AA601" s="194">
        <f t="shared" si="55"/>
        <v>0</v>
      </c>
      <c r="AB601" s="124" t="str">
        <f t="shared" si="56"/>
        <v/>
      </c>
      <c r="AC601" s="195" t="str">
        <f t="shared" si="57"/>
        <v/>
      </c>
      <c r="AD601" s="194" t="str">
        <f t="shared" si="58"/>
        <v/>
      </c>
      <c r="AE601" s="194">
        <f>IF(AD601="",0,IF(ISERROR(VLOOKUP(AD601,AD$7:AD600,1,FALSE)),1,0))</f>
        <v>0</v>
      </c>
      <c r="AF601" s="194"/>
    </row>
    <row r="602" spans="1:32" ht="16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75">
        <f>IF(AND($X$3512&lt;&gt;" ",$X$3512&lt;&gt;0),IF(X602=$X$3512,1+COUNTIF(U$7:U601,"&gt;0"),0),0)</f>
        <v>0</v>
      </c>
      <c r="V602" s="178" t="s">
        <v>791</v>
      </c>
      <c r="W602" s="130"/>
      <c r="X602" s="131"/>
      <c r="Y602" s="131"/>
      <c r="Z602" s="206"/>
      <c r="AA602" s="194">
        <f t="shared" si="55"/>
        <v>0</v>
      </c>
      <c r="AB602" s="124" t="str">
        <f t="shared" si="56"/>
        <v/>
      </c>
      <c r="AC602" s="195" t="str">
        <f t="shared" si="57"/>
        <v/>
      </c>
      <c r="AD602" s="194" t="str">
        <f t="shared" si="58"/>
        <v/>
      </c>
      <c r="AE602" s="194">
        <f>IF(AD602="",0,IF(ISERROR(VLOOKUP(AD602,AD$7:AD601,1,FALSE)),1,0))</f>
        <v>0</v>
      </c>
      <c r="AF602" s="194"/>
    </row>
    <row r="603" spans="1:32" ht="16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75">
        <f>IF(AND($X$3512&lt;&gt;" ",$X$3512&lt;&gt;0),IF(X603=$X$3512,1+COUNTIF(U$7:U602,"&gt;0"),0),0)</f>
        <v>0</v>
      </c>
      <c r="V603" s="178" t="s">
        <v>792</v>
      </c>
      <c r="W603" s="130"/>
      <c r="X603" s="131"/>
      <c r="Y603" s="131"/>
      <c r="Z603" s="206"/>
      <c r="AA603" s="194">
        <f t="shared" si="55"/>
        <v>0</v>
      </c>
      <c r="AB603" s="124" t="str">
        <f t="shared" si="56"/>
        <v/>
      </c>
      <c r="AC603" s="195" t="str">
        <f t="shared" si="57"/>
        <v/>
      </c>
      <c r="AD603" s="194" t="str">
        <f t="shared" si="58"/>
        <v/>
      </c>
      <c r="AE603" s="194">
        <f>IF(AD603="",0,IF(ISERROR(VLOOKUP(AD603,AD$7:AD602,1,FALSE)),1,0))</f>
        <v>0</v>
      </c>
      <c r="AF603" s="194"/>
    </row>
    <row r="604" spans="1:32" ht="16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75">
        <f>IF(AND($X$3512&lt;&gt;" ",$X$3512&lt;&gt;0),IF(X604=$X$3512,1+COUNTIF(U$7:U603,"&gt;0"),0),0)</f>
        <v>0</v>
      </c>
      <c r="V604" s="178" t="s">
        <v>793</v>
      </c>
      <c r="W604" s="130"/>
      <c r="X604" s="131"/>
      <c r="Y604" s="131"/>
      <c r="Z604" s="206"/>
      <c r="AA604" s="194">
        <f t="shared" si="55"/>
        <v>0</v>
      </c>
      <c r="AB604" s="124" t="str">
        <f t="shared" si="56"/>
        <v/>
      </c>
      <c r="AC604" s="195" t="str">
        <f t="shared" si="57"/>
        <v/>
      </c>
      <c r="AD604" s="194" t="str">
        <f t="shared" si="58"/>
        <v/>
      </c>
      <c r="AE604" s="194">
        <f>IF(AD604="",0,IF(ISERROR(VLOOKUP(AD604,AD$7:AD603,1,FALSE)),1,0))</f>
        <v>0</v>
      </c>
      <c r="AF604" s="194"/>
    </row>
    <row r="605" spans="1:32" ht="16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75">
        <f>IF(AND($X$3512&lt;&gt;" ",$X$3512&lt;&gt;0),IF(X605=$X$3512,1+COUNTIF(U$7:U604,"&gt;0"),0),0)</f>
        <v>0</v>
      </c>
      <c r="V605" s="178" t="s">
        <v>794</v>
      </c>
      <c r="W605" s="130"/>
      <c r="X605" s="131"/>
      <c r="Y605" s="131"/>
      <c r="Z605" s="206"/>
      <c r="AA605" s="194">
        <f t="shared" si="55"/>
        <v>0</v>
      </c>
      <c r="AB605" s="124" t="str">
        <f t="shared" si="56"/>
        <v/>
      </c>
      <c r="AC605" s="195" t="str">
        <f t="shared" si="57"/>
        <v/>
      </c>
      <c r="AD605" s="194" t="str">
        <f t="shared" si="58"/>
        <v/>
      </c>
      <c r="AE605" s="194">
        <f>IF(AD605="",0,IF(ISERROR(VLOOKUP(AD605,AD$7:AD604,1,FALSE)),1,0))</f>
        <v>0</v>
      </c>
      <c r="AF605" s="194"/>
    </row>
    <row r="606" spans="1:32" ht="16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75">
        <f>IF(AND($X$3512&lt;&gt;" ",$X$3512&lt;&gt;0),IF(X606=$X$3512,1+COUNTIF(U$7:U605,"&gt;0"),0),0)</f>
        <v>0</v>
      </c>
      <c r="V606" s="178" t="s">
        <v>795</v>
      </c>
      <c r="W606" s="130"/>
      <c r="X606" s="131"/>
      <c r="Y606" s="131"/>
      <c r="Z606" s="206"/>
      <c r="AA606" s="194">
        <f t="shared" si="55"/>
        <v>0</v>
      </c>
      <c r="AB606" s="124" t="str">
        <f t="shared" si="56"/>
        <v/>
      </c>
      <c r="AC606" s="195" t="str">
        <f t="shared" si="57"/>
        <v/>
      </c>
      <c r="AD606" s="194" t="str">
        <f t="shared" si="58"/>
        <v/>
      </c>
      <c r="AE606" s="194">
        <f>IF(AD606="",0,IF(ISERROR(VLOOKUP(AD606,AD$7:AD605,1,FALSE)),1,0))</f>
        <v>0</v>
      </c>
      <c r="AF606" s="194"/>
    </row>
    <row r="607" spans="1:32" ht="16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75">
        <f>IF(AND($X$3512&lt;&gt;" ",$X$3512&lt;&gt;0),IF(X607=$X$3512,1+COUNTIF(U$7:U606,"&gt;0"),0),0)</f>
        <v>0</v>
      </c>
      <c r="V607" s="178" t="s">
        <v>796</v>
      </c>
      <c r="W607" s="130"/>
      <c r="X607" s="131"/>
      <c r="Y607" s="131"/>
      <c r="Z607" s="206"/>
      <c r="AA607" s="194">
        <f t="shared" si="55"/>
        <v>0</v>
      </c>
      <c r="AB607" s="124" t="str">
        <f t="shared" si="56"/>
        <v/>
      </c>
      <c r="AC607" s="195" t="str">
        <f t="shared" si="57"/>
        <v/>
      </c>
      <c r="AD607" s="194" t="str">
        <f t="shared" si="58"/>
        <v/>
      </c>
      <c r="AE607" s="194">
        <f>IF(AD607="",0,IF(ISERROR(VLOOKUP(AD607,AD$7:AD606,1,FALSE)),1,0))</f>
        <v>0</v>
      </c>
      <c r="AF607" s="194"/>
    </row>
    <row r="608" spans="1:32" ht="16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75">
        <f>IF(AND($X$3512&lt;&gt;" ",$X$3512&lt;&gt;0),IF(X608=$X$3512,1+COUNTIF(U$7:U607,"&gt;0"),0),0)</f>
        <v>0</v>
      </c>
      <c r="V608" s="178" t="s">
        <v>797</v>
      </c>
      <c r="W608" s="130"/>
      <c r="X608" s="131"/>
      <c r="Y608" s="131"/>
      <c r="Z608" s="206"/>
      <c r="AA608" s="194">
        <f t="shared" si="55"/>
        <v>0</v>
      </c>
      <c r="AB608" s="124" t="str">
        <f t="shared" si="56"/>
        <v/>
      </c>
      <c r="AC608" s="195" t="str">
        <f t="shared" si="57"/>
        <v/>
      </c>
      <c r="AD608" s="194" t="str">
        <f t="shared" si="58"/>
        <v/>
      </c>
      <c r="AE608" s="194">
        <f>IF(AD608="",0,IF(ISERROR(VLOOKUP(AD608,AD$7:AD607,1,FALSE)),1,0))</f>
        <v>0</v>
      </c>
      <c r="AF608" s="194"/>
    </row>
    <row r="609" spans="1:32" ht="16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75">
        <f>IF(AND($X$3512&lt;&gt;" ",$X$3512&lt;&gt;0),IF(X609=$X$3512,1+COUNTIF(U$7:U608,"&gt;0"),0),0)</f>
        <v>0</v>
      </c>
      <c r="V609" s="178" t="s">
        <v>798</v>
      </c>
      <c r="W609" s="130"/>
      <c r="X609" s="131"/>
      <c r="Y609" s="131"/>
      <c r="Z609" s="206"/>
      <c r="AA609" s="194">
        <f t="shared" si="55"/>
        <v>0</v>
      </c>
      <c r="AB609" s="124" t="str">
        <f t="shared" si="56"/>
        <v/>
      </c>
      <c r="AC609" s="195" t="str">
        <f t="shared" si="57"/>
        <v/>
      </c>
      <c r="AD609" s="194" t="str">
        <f t="shared" si="58"/>
        <v/>
      </c>
      <c r="AE609" s="194">
        <f>IF(AD609="",0,IF(ISERROR(VLOOKUP(AD609,AD$7:AD608,1,FALSE)),1,0))</f>
        <v>0</v>
      </c>
      <c r="AF609" s="194"/>
    </row>
    <row r="610" spans="1:32" ht="16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75">
        <f>IF(AND($X$3512&lt;&gt;" ",$X$3512&lt;&gt;0),IF(X610=$X$3512,1+COUNTIF(U$7:U609,"&gt;0"),0),0)</f>
        <v>0</v>
      </c>
      <c r="V610" s="178" t="s">
        <v>799</v>
      </c>
      <c r="W610" s="130"/>
      <c r="X610" s="131"/>
      <c r="Y610" s="131"/>
      <c r="Z610" s="206"/>
      <c r="AA610" s="194">
        <f t="shared" si="55"/>
        <v>0</v>
      </c>
      <c r="AB610" s="124" t="str">
        <f t="shared" si="56"/>
        <v/>
      </c>
      <c r="AC610" s="195" t="str">
        <f t="shared" si="57"/>
        <v/>
      </c>
      <c r="AD610" s="194" t="str">
        <f t="shared" si="58"/>
        <v/>
      </c>
      <c r="AE610" s="194">
        <f>IF(AD610="",0,IF(ISERROR(VLOOKUP(AD610,AD$7:AD609,1,FALSE)),1,0))</f>
        <v>0</v>
      </c>
      <c r="AF610" s="194"/>
    </row>
    <row r="611" spans="1:32" ht="16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75">
        <f>IF(AND($X$3512&lt;&gt;" ",$X$3512&lt;&gt;0),IF(X611=$X$3512,1+COUNTIF(U$7:U610,"&gt;0"),0),0)</f>
        <v>0</v>
      </c>
      <c r="V611" s="178" t="s">
        <v>800</v>
      </c>
      <c r="W611" s="130"/>
      <c r="X611" s="131"/>
      <c r="Y611" s="131"/>
      <c r="Z611" s="206"/>
      <c r="AA611" s="194">
        <f t="shared" si="55"/>
        <v>0</v>
      </c>
      <c r="AB611" s="124" t="str">
        <f t="shared" si="56"/>
        <v/>
      </c>
      <c r="AC611" s="195" t="str">
        <f t="shared" si="57"/>
        <v/>
      </c>
      <c r="AD611" s="194" t="str">
        <f t="shared" si="58"/>
        <v/>
      </c>
      <c r="AE611" s="194">
        <f>IF(AD611="",0,IF(ISERROR(VLOOKUP(AD611,AD$7:AD610,1,FALSE)),1,0))</f>
        <v>0</v>
      </c>
      <c r="AF611" s="194"/>
    </row>
    <row r="612" spans="1:32" ht="16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75">
        <f>IF(AND($X$3512&lt;&gt;" ",$X$3512&lt;&gt;0),IF(X612=$X$3512,1+COUNTIF(U$7:U611,"&gt;0"),0),0)</f>
        <v>0</v>
      </c>
      <c r="V612" s="178" t="s">
        <v>801</v>
      </c>
      <c r="W612" s="130"/>
      <c r="X612" s="131"/>
      <c r="Y612" s="131"/>
      <c r="Z612" s="206"/>
      <c r="AA612" s="194">
        <f t="shared" si="55"/>
        <v>0</v>
      </c>
      <c r="AB612" s="124" t="str">
        <f t="shared" si="56"/>
        <v/>
      </c>
      <c r="AC612" s="195" t="str">
        <f t="shared" si="57"/>
        <v/>
      </c>
      <c r="AD612" s="194" t="str">
        <f t="shared" si="58"/>
        <v/>
      </c>
      <c r="AE612" s="194">
        <f>IF(AD612="",0,IF(ISERROR(VLOOKUP(AD612,AD$7:AD611,1,FALSE)),1,0))</f>
        <v>0</v>
      </c>
      <c r="AF612" s="194"/>
    </row>
    <row r="613" spans="1:32" ht="16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75">
        <f>IF(AND($X$3512&lt;&gt;" ",$X$3512&lt;&gt;0),IF(X613=$X$3512,1+COUNTIF(U$7:U612,"&gt;0"),0),0)</f>
        <v>0</v>
      </c>
      <c r="V613" s="178" t="s">
        <v>802</v>
      </c>
      <c r="W613" s="130"/>
      <c r="X613" s="131"/>
      <c r="Y613" s="131"/>
      <c r="Z613" s="206"/>
      <c r="AA613" s="194">
        <f t="shared" si="55"/>
        <v>0</v>
      </c>
      <c r="AB613" s="124" t="str">
        <f t="shared" si="56"/>
        <v/>
      </c>
      <c r="AC613" s="195" t="str">
        <f t="shared" si="57"/>
        <v/>
      </c>
      <c r="AD613" s="194" t="str">
        <f t="shared" si="58"/>
        <v/>
      </c>
      <c r="AE613" s="194">
        <f>IF(AD613="",0,IF(ISERROR(VLOOKUP(AD613,AD$7:AD612,1,FALSE)),1,0))</f>
        <v>0</v>
      </c>
      <c r="AF613" s="194"/>
    </row>
    <row r="614" spans="1:32" ht="16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75">
        <f>IF(AND($X$3512&lt;&gt;" ",$X$3512&lt;&gt;0),IF(X614=$X$3512,1+COUNTIF(U$7:U613,"&gt;0"),0),0)</f>
        <v>0</v>
      </c>
      <c r="V614" s="178" t="s">
        <v>803</v>
      </c>
      <c r="W614" s="130"/>
      <c r="X614" s="131"/>
      <c r="Y614" s="131"/>
      <c r="Z614" s="206"/>
      <c r="AA614" s="194">
        <f t="shared" si="55"/>
        <v>0</v>
      </c>
      <c r="AB614" s="124" t="str">
        <f t="shared" si="56"/>
        <v/>
      </c>
      <c r="AC614" s="195" t="str">
        <f t="shared" si="57"/>
        <v/>
      </c>
      <c r="AD614" s="194" t="str">
        <f t="shared" si="58"/>
        <v/>
      </c>
      <c r="AE614" s="194">
        <f>IF(AD614="",0,IF(ISERROR(VLOOKUP(AD614,AD$7:AD613,1,FALSE)),1,0))</f>
        <v>0</v>
      </c>
      <c r="AF614" s="194"/>
    </row>
    <row r="615" spans="1:32" ht="16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75">
        <f>IF(AND($X$3512&lt;&gt;" ",$X$3512&lt;&gt;0),IF(X615=$X$3512,1+COUNTIF(U$7:U614,"&gt;0"),0),0)</f>
        <v>0</v>
      </c>
      <c r="V615" s="178" t="s">
        <v>804</v>
      </c>
      <c r="W615" s="130"/>
      <c r="X615" s="131"/>
      <c r="Y615" s="131"/>
      <c r="Z615" s="206"/>
      <c r="AA615" s="194">
        <f t="shared" si="55"/>
        <v>0</v>
      </c>
      <c r="AB615" s="124" t="str">
        <f t="shared" si="56"/>
        <v/>
      </c>
      <c r="AC615" s="195" t="str">
        <f t="shared" si="57"/>
        <v/>
      </c>
      <c r="AD615" s="194" t="str">
        <f t="shared" si="58"/>
        <v/>
      </c>
      <c r="AE615" s="194">
        <f>IF(AD615="",0,IF(ISERROR(VLOOKUP(AD615,AD$7:AD614,1,FALSE)),1,0))</f>
        <v>0</v>
      </c>
      <c r="AF615" s="194"/>
    </row>
    <row r="616" spans="1:32" ht="16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75">
        <f>IF(AND($X$3512&lt;&gt;" ",$X$3512&lt;&gt;0),IF(X616=$X$3512,1+COUNTIF(U$7:U615,"&gt;0"),0),0)</f>
        <v>0</v>
      </c>
      <c r="V616" s="178" t="s">
        <v>805</v>
      </c>
      <c r="W616" s="130"/>
      <c r="X616" s="131"/>
      <c r="Y616" s="131"/>
      <c r="Z616" s="206"/>
      <c r="AA616" s="194">
        <f t="shared" si="55"/>
        <v>0</v>
      </c>
      <c r="AB616" s="124" t="str">
        <f t="shared" si="56"/>
        <v/>
      </c>
      <c r="AC616" s="195" t="str">
        <f t="shared" si="57"/>
        <v/>
      </c>
      <c r="AD616" s="194" t="str">
        <f t="shared" si="58"/>
        <v/>
      </c>
      <c r="AE616" s="194">
        <f>IF(AD616="",0,IF(ISERROR(VLOOKUP(AD616,AD$7:AD615,1,FALSE)),1,0))</f>
        <v>0</v>
      </c>
      <c r="AF616" s="194"/>
    </row>
    <row r="617" spans="1:32" ht="16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75">
        <f>IF(AND($X$3512&lt;&gt;" ",$X$3512&lt;&gt;0),IF(X617=$X$3512,1+COUNTIF(U$7:U616,"&gt;0"),0),0)</f>
        <v>0</v>
      </c>
      <c r="V617" s="178" t="s">
        <v>806</v>
      </c>
      <c r="W617" s="130"/>
      <c r="X617" s="131"/>
      <c r="Y617" s="131"/>
      <c r="Z617" s="206"/>
      <c r="AA617" s="194">
        <f t="shared" si="55"/>
        <v>0</v>
      </c>
      <c r="AB617" s="124" t="str">
        <f t="shared" si="56"/>
        <v/>
      </c>
      <c r="AC617" s="195" t="str">
        <f t="shared" si="57"/>
        <v/>
      </c>
      <c r="AD617" s="194" t="str">
        <f t="shared" si="58"/>
        <v/>
      </c>
      <c r="AE617" s="194">
        <f>IF(AD617="",0,IF(ISERROR(VLOOKUP(AD617,AD$7:AD616,1,FALSE)),1,0))</f>
        <v>0</v>
      </c>
      <c r="AF617" s="194"/>
    </row>
    <row r="618" spans="1:32" ht="16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75">
        <f>IF(AND($X$3512&lt;&gt;" ",$X$3512&lt;&gt;0),IF(X618=$X$3512,1+COUNTIF(U$7:U617,"&gt;0"),0),0)</f>
        <v>0</v>
      </c>
      <c r="V618" s="178" t="s">
        <v>807</v>
      </c>
      <c r="W618" s="130"/>
      <c r="X618" s="131"/>
      <c r="Y618" s="131"/>
      <c r="Z618" s="206"/>
      <c r="AA618" s="194">
        <f t="shared" si="55"/>
        <v>0</v>
      </c>
      <c r="AB618" s="124" t="str">
        <f t="shared" si="56"/>
        <v/>
      </c>
      <c r="AC618" s="195" t="str">
        <f t="shared" si="57"/>
        <v/>
      </c>
      <c r="AD618" s="194" t="str">
        <f t="shared" si="58"/>
        <v/>
      </c>
      <c r="AE618" s="194">
        <f>IF(AD618="",0,IF(ISERROR(VLOOKUP(AD618,AD$7:AD617,1,FALSE)),1,0))</f>
        <v>0</v>
      </c>
      <c r="AF618" s="194"/>
    </row>
    <row r="619" spans="1:32" ht="16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75">
        <f>IF(AND($X$3512&lt;&gt;" ",$X$3512&lt;&gt;0),IF(X619=$X$3512,1+COUNTIF(U$7:U618,"&gt;0"),0),0)</f>
        <v>0</v>
      </c>
      <c r="V619" s="178" t="s">
        <v>808</v>
      </c>
      <c r="W619" s="130"/>
      <c r="X619" s="131"/>
      <c r="Y619" s="131"/>
      <c r="Z619" s="206"/>
      <c r="AA619" s="194">
        <f t="shared" si="55"/>
        <v>0</v>
      </c>
      <c r="AB619" s="124" t="str">
        <f t="shared" si="56"/>
        <v/>
      </c>
      <c r="AC619" s="195" t="str">
        <f t="shared" si="57"/>
        <v/>
      </c>
      <c r="AD619" s="194" t="str">
        <f t="shared" si="58"/>
        <v/>
      </c>
      <c r="AE619" s="194">
        <f>IF(AD619="",0,IF(ISERROR(VLOOKUP(AD619,AD$7:AD618,1,FALSE)),1,0))</f>
        <v>0</v>
      </c>
      <c r="AF619" s="194"/>
    </row>
    <row r="620" spans="1:32" ht="16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75">
        <f>IF(AND($X$3512&lt;&gt;" ",$X$3512&lt;&gt;0),IF(X620=$X$3512,1+COUNTIF(U$7:U619,"&gt;0"),0),0)</f>
        <v>0</v>
      </c>
      <c r="V620" s="178" t="s">
        <v>809</v>
      </c>
      <c r="W620" s="130"/>
      <c r="X620" s="131"/>
      <c r="Y620" s="131"/>
      <c r="Z620" s="206"/>
      <c r="AA620" s="194">
        <f t="shared" si="55"/>
        <v>0</v>
      </c>
      <c r="AB620" s="124" t="str">
        <f t="shared" si="56"/>
        <v/>
      </c>
      <c r="AC620" s="195" t="str">
        <f t="shared" si="57"/>
        <v/>
      </c>
      <c r="AD620" s="194" t="str">
        <f t="shared" si="58"/>
        <v/>
      </c>
      <c r="AE620" s="194">
        <f>IF(AD620="",0,IF(ISERROR(VLOOKUP(AD620,AD$7:AD619,1,FALSE)),1,0))</f>
        <v>0</v>
      </c>
      <c r="AF620" s="194"/>
    </row>
    <row r="621" spans="1:32" ht="16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75">
        <f>IF(AND($X$3512&lt;&gt;" ",$X$3512&lt;&gt;0),IF(X621=$X$3512,1+COUNTIF(U$7:U620,"&gt;0"),0),0)</f>
        <v>0</v>
      </c>
      <c r="V621" s="178" t="s">
        <v>810</v>
      </c>
      <c r="W621" s="130"/>
      <c r="X621" s="131"/>
      <c r="Y621" s="131"/>
      <c r="Z621" s="206"/>
      <c r="AA621" s="194">
        <f t="shared" si="55"/>
        <v>0</v>
      </c>
      <c r="AB621" s="124" t="str">
        <f t="shared" si="56"/>
        <v/>
      </c>
      <c r="AC621" s="195" t="str">
        <f t="shared" si="57"/>
        <v/>
      </c>
      <c r="AD621" s="194" t="str">
        <f t="shared" si="58"/>
        <v/>
      </c>
      <c r="AE621" s="194">
        <f>IF(AD621="",0,IF(ISERROR(VLOOKUP(AD621,AD$7:AD620,1,FALSE)),1,0))</f>
        <v>0</v>
      </c>
      <c r="AF621" s="194"/>
    </row>
    <row r="622" spans="1:32" ht="16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75">
        <f>IF(AND($X$3512&lt;&gt;" ",$X$3512&lt;&gt;0),IF(X622=$X$3512,1+COUNTIF(U$7:U621,"&gt;0"),0),0)</f>
        <v>0</v>
      </c>
      <c r="V622" s="178" t="s">
        <v>811</v>
      </c>
      <c r="W622" s="130"/>
      <c r="X622" s="131"/>
      <c r="Y622" s="131"/>
      <c r="Z622" s="206"/>
      <c r="AA622" s="194">
        <f t="shared" si="55"/>
        <v>0</v>
      </c>
      <c r="AB622" s="124" t="str">
        <f t="shared" si="56"/>
        <v/>
      </c>
      <c r="AC622" s="195" t="str">
        <f t="shared" si="57"/>
        <v/>
      </c>
      <c r="AD622" s="194" t="str">
        <f t="shared" si="58"/>
        <v/>
      </c>
      <c r="AE622" s="194">
        <f>IF(AD622="",0,IF(ISERROR(VLOOKUP(AD622,AD$7:AD621,1,FALSE)),1,0))</f>
        <v>0</v>
      </c>
      <c r="AF622" s="194"/>
    </row>
    <row r="623" spans="1:32" ht="16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75">
        <f>IF(AND($X$3512&lt;&gt;" ",$X$3512&lt;&gt;0),IF(X623=$X$3512,1+COUNTIF(U$7:U622,"&gt;0"),0),0)</f>
        <v>0</v>
      </c>
      <c r="V623" s="178" t="s">
        <v>812</v>
      </c>
      <c r="W623" s="130"/>
      <c r="X623" s="131"/>
      <c r="Y623" s="131"/>
      <c r="Z623" s="206"/>
      <c r="AA623" s="194">
        <f t="shared" si="55"/>
        <v>0</v>
      </c>
      <c r="AB623" s="124" t="str">
        <f t="shared" si="56"/>
        <v/>
      </c>
      <c r="AC623" s="195" t="str">
        <f t="shared" si="57"/>
        <v/>
      </c>
      <c r="AD623" s="194" t="str">
        <f t="shared" si="58"/>
        <v/>
      </c>
      <c r="AE623" s="194">
        <f>IF(AD623="",0,IF(ISERROR(VLOOKUP(AD623,AD$7:AD622,1,FALSE)),1,0))</f>
        <v>0</v>
      </c>
      <c r="AF623" s="194"/>
    </row>
    <row r="624" spans="1:32" ht="16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75">
        <f>IF(AND($X$3512&lt;&gt;" ",$X$3512&lt;&gt;0),IF(X624=$X$3512,1+COUNTIF(U$7:U623,"&gt;0"),0),0)</f>
        <v>0</v>
      </c>
      <c r="V624" s="178" t="s">
        <v>813</v>
      </c>
      <c r="W624" s="130"/>
      <c r="X624" s="131"/>
      <c r="Y624" s="131"/>
      <c r="Z624" s="206"/>
      <c r="AA624" s="194">
        <f t="shared" si="55"/>
        <v>0</v>
      </c>
      <c r="AB624" s="124" t="str">
        <f t="shared" si="56"/>
        <v/>
      </c>
      <c r="AC624" s="195" t="str">
        <f t="shared" si="57"/>
        <v/>
      </c>
      <c r="AD624" s="194" t="str">
        <f t="shared" si="58"/>
        <v/>
      </c>
      <c r="AE624" s="194">
        <f>IF(AD624="",0,IF(ISERROR(VLOOKUP(AD624,AD$7:AD623,1,FALSE)),1,0))</f>
        <v>0</v>
      </c>
      <c r="AF624" s="194"/>
    </row>
    <row r="625" spans="1:32" ht="16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75">
        <f>IF(AND($X$3512&lt;&gt;" ",$X$3512&lt;&gt;0),IF(X625=$X$3512,1+COUNTIF(U$7:U624,"&gt;0"),0),0)</f>
        <v>0</v>
      </c>
      <c r="V625" s="178" t="s">
        <v>814</v>
      </c>
      <c r="W625" s="130"/>
      <c r="X625" s="131"/>
      <c r="Y625" s="131"/>
      <c r="Z625" s="206"/>
      <c r="AA625" s="194">
        <f t="shared" si="55"/>
        <v>0</v>
      </c>
      <c r="AB625" s="124" t="str">
        <f t="shared" si="56"/>
        <v/>
      </c>
      <c r="AC625" s="195" t="str">
        <f t="shared" si="57"/>
        <v/>
      </c>
      <c r="AD625" s="194" t="str">
        <f t="shared" si="58"/>
        <v/>
      </c>
      <c r="AE625" s="194">
        <f>IF(AD625="",0,IF(ISERROR(VLOOKUP(AD625,AD$7:AD624,1,FALSE)),1,0))</f>
        <v>0</v>
      </c>
      <c r="AF625" s="194"/>
    </row>
    <row r="626" spans="1:32" ht="16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75">
        <f>IF(AND($X$3512&lt;&gt;" ",$X$3512&lt;&gt;0),IF(X626=$X$3512,1+COUNTIF(U$7:U625,"&gt;0"),0),0)</f>
        <v>0</v>
      </c>
      <c r="V626" s="178" t="s">
        <v>815</v>
      </c>
      <c r="W626" s="130"/>
      <c r="X626" s="131"/>
      <c r="Y626" s="131"/>
      <c r="Z626" s="206"/>
      <c r="AA626" s="194">
        <f t="shared" si="55"/>
        <v>0</v>
      </c>
      <c r="AB626" s="124" t="str">
        <f t="shared" si="56"/>
        <v/>
      </c>
      <c r="AC626" s="195" t="str">
        <f t="shared" si="57"/>
        <v/>
      </c>
      <c r="AD626" s="194" t="str">
        <f t="shared" si="58"/>
        <v/>
      </c>
      <c r="AE626" s="194">
        <f>IF(AD626="",0,IF(ISERROR(VLOOKUP(AD626,AD$7:AD625,1,FALSE)),1,0))</f>
        <v>0</v>
      </c>
      <c r="AF626" s="194"/>
    </row>
    <row r="627" spans="1:32" ht="16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75">
        <f>IF(AND($X$3512&lt;&gt;" ",$X$3512&lt;&gt;0),IF(X627=$X$3512,1+COUNTIF(U$7:U626,"&gt;0"),0),0)</f>
        <v>0</v>
      </c>
      <c r="V627" s="178" t="s">
        <v>816</v>
      </c>
      <c r="W627" s="130"/>
      <c r="X627" s="131"/>
      <c r="Y627" s="131"/>
      <c r="Z627" s="206"/>
      <c r="AA627" s="194">
        <f t="shared" si="55"/>
        <v>0</v>
      </c>
      <c r="AB627" s="124" t="str">
        <f t="shared" si="56"/>
        <v/>
      </c>
      <c r="AC627" s="195" t="str">
        <f t="shared" si="57"/>
        <v/>
      </c>
      <c r="AD627" s="194" t="str">
        <f t="shared" si="58"/>
        <v/>
      </c>
      <c r="AE627" s="194">
        <f>IF(AD627="",0,IF(ISERROR(VLOOKUP(AD627,AD$7:AD626,1,FALSE)),1,0))</f>
        <v>0</v>
      </c>
      <c r="AF627" s="194"/>
    </row>
    <row r="628" spans="1:32" ht="16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75">
        <f>IF(AND($X$3512&lt;&gt;" ",$X$3512&lt;&gt;0),IF(X628=$X$3512,1+COUNTIF(U$7:U627,"&gt;0"),0),0)</f>
        <v>0</v>
      </c>
      <c r="V628" s="178" t="s">
        <v>817</v>
      </c>
      <c r="W628" s="130"/>
      <c r="X628" s="131"/>
      <c r="Y628" s="131"/>
      <c r="Z628" s="206"/>
      <c r="AA628" s="194">
        <f t="shared" si="55"/>
        <v>0</v>
      </c>
      <c r="AB628" s="124" t="str">
        <f t="shared" si="56"/>
        <v/>
      </c>
      <c r="AC628" s="195" t="str">
        <f t="shared" si="57"/>
        <v/>
      </c>
      <c r="AD628" s="194" t="str">
        <f t="shared" si="58"/>
        <v/>
      </c>
      <c r="AE628" s="194">
        <f>IF(AD628="",0,IF(ISERROR(VLOOKUP(AD628,AD$7:AD627,1,FALSE)),1,0))</f>
        <v>0</v>
      </c>
      <c r="AF628" s="194"/>
    </row>
    <row r="629" spans="1:32" ht="16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75">
        <f>IF(AND($X$3512&lt;&gt;" ",$X$3512&lt;&gt;0),IF(X629=$X$3512,1+COUNTIF(U$7:U628,"&gt;0"),0),0)</f>
        <v>0</v>
      </c>
      <c r="V629" s="178" t="s">
        <v>818</v>
      </c>
      <c r="W629" s="130"/>
      <c r="X629" s="131"/>
      <c r="Y629" s="131"/>
      <c r="Z629" s="206"/>
      <c r="AA629" s="194">
        <f t="shared" si="55"/>
        <v>0</v>
      </c>
      <c r="AB629" s="124" t="str">
        <f t="shared" si="56"/>
        <v/>
      </c>
      <c r="AC629" s="195" t="str">
        <f t="shared" si="57"/>
        <v/>
      </c>
      <c r="AD629" s="194" t="str">
        <f t="shared" si="58"/>
        <v/>
      </c>
      <c r="AE629" s="194">
        <f>IF(AD629="",0,IF(ISERROR(VLOOKUP(AD629,AD$7:AD628,1,FALSE)),1,0))</f>
        <v>0</v>
      </c>
      <c r="AF629" s="194"/>
    </row>
    <row r="630" spans="1:32" ht="16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75">
        <f>IF(AND($X$3512&lt;&gt;" ",$X$3512&lt;&gt;0),IF(X630=$X$3512,1+COUNTIF(U$7:U629,"&gt;0"),0),0)</f>
        <v>0</v>
      </c>
      <c r="V630" s="178" t="s">
        <v>819</v>
      </c>
      <c r="W630" s="130"/>
      <c r="X630" s="131"/>
      <c r="Y630" s="131"/>
      <c r="Z630" s="206"/>
      <c r="AA630" s="194">
        <f t="shared" si="55"/>
        <v>0</v>
      </c>
      <c r="AB630" s="124" t="str">
        <f t="shared" si="56"/>
        <v/>
      </c>
      <c r="AC630" s="195" t="str">
        <f t="shared" si="57"/>
        <v/>
      </c>
      <c r="AD630" s="194" t="str">
        <f t="shared" si="58"/>
        <v/>
      </c>
      <c r="AE630" s="194">
        <f>IF(AD630="",0,IF(ISERROR(VLOOKUP(AD630,AD$7:AD629,1,FALSE)),1,0))</f>
        <v>0</v>
      </c>
      <c r="AF630" s="194"/>
    </row>
    <row r="631" spans="1:32" ht="16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75">
        <f>IF(AND($X$3512&lt;&gt;" ",$X$3512&lt;&gt;0),IF(X631=$X$3512,1+COUNTIF(U$7:U630,"&gt;0"),0),0)</f>
        <v>0</v>
      </c>
      <c r="V631" s="178" t="s">
        <v>820</v>
      </c>
      <c r="W631" s="130"/>
      <c r="X631" s="131"/>
      <c r="Y631" s="131"/>
      <c r="Z631" s="206"/>
      <c r="AA631" s="194">
        <f t="shared" si="55"/>
        <v>0</v>
      </c>
      <c r="AB631" s="124" t="str">
        <f t="shared" si="56"/>
        <v/>
      </c>
      <c r="AC631" s="195" t="str">
        <f t="shared" si="57"/>
        <v/>
      </c>
      <c r="AD631" s="194" t="str">
        <f t="shared" si="58"/>
        <v/>
      </c>
      <c r="AE631" s="194">
        <f>IF(AD631="",0,IF(ISERROR(VLOOKUP(AD631,AD$7:AD630,1,FALSE)),1,0))</f>
        <v>0</v>
      </c>
      <c r="AF631" s="194"/>
    </row>
    <row r="632" spans="1:32" ht="16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75">
        <f>IF(AND($X$3512&lt;&gt;" ",$X$3512&lt;&gt;0),IF(X632=$X$3512,1+COUNTIF(U$7:U631,"&gt;0"),0),0)</f>
        <v>0</v>
      </c>
      <c r="V632" s="178" t="s">
        <v>821</v>
      </c>
      <c r="W632" s="130"/>
      <c r="X632" s="131"/>
      <c r="Y632" s="131"/>
      <c r="Z632" s="206"/>
      <c r="AA632" s="194">
        <f t="shared" si="55"/>
        <v>0</v>
      </c>
      <c r="AB632" s="124" t="str">
        <f t="shared" si="56"/>
        <v/>
      </c>
      <c r="AC632" s="195" t="str">
        <f t="shared" si="57"/>
        <v/>
      </c>
      <c r="AD632" s="194" t="str">
        <f t="shared" si="58"/>
        <v/>
      </c>
      <c r="AE632" s="194">
        <f>IF(AD632="",0,IF(ISERROR(VLOOKUP(AD632,AD$7:AD631,1,FALSE)),1,0))</f>
        <v>0</v>
      </c>
      <c r="AF632" s="194"/>
    </row>
    <row r="633" spans="1:32" ht="16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75">
        <f>IF(AND($X$3512&lt;&gt;" ",$X$3512&lt;&gt;0),IF(X633=$X$3512,1+COUNTIF(U$7:U632,"&gt;0"),0),0)</f>
        <v>0</v>
      </c>
      <c r="V633" s="178" t="s">
        <v>822</v>
      </c>
      <c r="W633" s="130"/>
      <c r="X633" s="131"/>
      <c r="Y633" s="131"/>
      <c r="Z633" s="206"/>
      <c r="AA633" s="194">
        <f t="shared" si="55"/>
        <v>0</v>
      </c>
      <c r="AB633" s="124" t="str">
        <f t="shared" si="56"/>
        <v/>
      </c>
      <c r="AC633" s="195" t="str">
        <f t="shared" si="57"/>
        <v/>
      </c>
      <c r="AD633" s="194" t="str">
        <f t="shared" si="58"/>
        <v/>
      </c>
      <c r="AE633" s="194">
        <f>IF(AD633="",0,IF(ISERROR(VLOOKUP(AD633,AD$7:AD632,1,FALSE)),1,0))</f>
        <v>0</v>
      </c>
      <c r="AF633" s="194"/>
    </row>
    <row r="634" spans="1:32" ht="16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75">
        <f>IF(AND($X$3512&lt;&gt;" ",$X$3512&lt;&gt;0),IF(X634=$X$3512,1+COUNTIF(U$7:U633,"&gt;0"),0),0)</f>
        <v>0</v>
      </c>
      <c r="V634" s="178" t="s">
        <v>823</v>
      </c>
      <c r="W634" s="130"/>
      <c r="X634" s="131"/>
      <c r="Y634" s="131"/>
      <c r="Z634" s="206"/>
      <c r="AA634" s="194">
        <f t="shared" si="55"/>
        <v>0</v>
      </c>
      <c r="AB634" s="124" t="str">
        <f t="shared" si="56"/>
        <v/>
      </c>
      <c r="AC634" s="195" t="str">
        <f t="shared" si="57"/>
        <v/>
      </c>
      <c r="AD634" s="194" t="str">
        <f t="shared" si="58"/>
        <v/>
      </c>
      <c r="AE634" s="194">
        <f>IF(AD634="",0,IF(ISERROR(VLOOKUP(AD634,AD$7:AD633,1,FALSE)),1,0))</f>
        <v>0</v>
      </c>
      <c r="AF634" s="194"/>
    </row>
    <row r="635" spans="1:32" ht="16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75">
        <f>IF(AND($X$3512&lt;&gt;" ",$X$3512&lt;&gt;0),IF(X635=$X$3512,1+COUNTIF(U$7:U634,"&gt;0"),0),0)</f>
        <v>0</v>
      </c>
      <c r="V635" s="178" t="s">
        <v>824</v>
      </c>
      <c r="W635" s="130"/>
      <c r="X635" s="131"/>
      <c r="Y635" s="131"/>
      <c r="Z635" s="206"/>
      <c r="AA635" s="194">
        <f t="shared" si="55"/>
        <v>0</v>
      </c>
      <c r="AB635" s="124" t="str">
        <f t="shared" si="56"/>
        <v/>
      </c>
      <c r="AC635" s="195" t="str">
        <f t="shared" si="57"/>
        <v/>
      </c>
      <c r="AD635" s="194" t="str">
        <f t="shared" si="58"/>
        <v/>
      </c>
      <c r="AE635" s="194">
        <f>IF(AD635="",0,IF(ISERROR(VLOOKUP(AD635,AD$7:AD634,1,FALSE)),1,0))</f>
        <v>0</v>
      </c>
      <c r="AF635" s="194"/>
    </row>
    <row r="636" spans="1:32" ht="16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75">
        <f>IF(AND($X$3512&lt;&gt;" ",$X$3512&lt;&gt;0),IF(X636=$X$3512,1+COUNTIF(U$7:U635,"&gt;0"),0),0)</f>
        <v>0</v>
      </c>
      <c r="V636" s="178" t="s">
        <v>825</v>
      </c>
      <c r="W636" s="130"/>
      <c r="X636" s="131"/>
      <c r="Y636" s="131"/>
      <c r="Z636" s="206"/>
      <c r="AA636" s="194">
        <f t="shared" si="55"/>
        <v>0</v>
      </c>
      <c r="AB636" s="124" t="str">
        <f t="shared" si="56"/>
        <v/>
      </c>
      <c r="AC636" s="195" t="str">
        <f t="shared" si="57"/>
        <v/>
      </c>
      <c r="AD636" s="194" t="str">
        <f t="shared" si="58"/>
        <v/>
      </c>
      <c r="AE636" s="194">
        <f>IF(AD636="",0,IF(ISERROR(VLOOKUP(AD636,AD$7:AD635,1,FALSE)),1,0))</f>
        <v>0</v>
      </c>
      <c r="AF636" s="194"/>
    </row>
    <row r="637" spans="1:32" ht="16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75">
        <f>IF(AND($X$3512&lt;&gt;" ",$X$3512&lt;&gt;0),IF(X637=$X$3512,1+COUNTIF(U$7:U636,"&gt;0"),0),0)</f>
        <v>0</v>
      </c>
      <c r="V637" s="178" t="s">
        <v>826</v>
      </c>
      <c r="W637" s="130"/>
      <c r="X637" s="131"/>
      <c r="Y637" s="131"/>
      <c r="Z637" s="206"/>
      <c r="AA637" s="194">
        <f t="shared" si="55"/>
        <v>0</v>
      </c>
      <c r="AB637" s="124" t="str">
        <f t="shared" si="56"/>
        <v/>
      </c>
      <c r="AC637" s="195" t="str">
        <f t="shared" si="57"/>
        <v/>
      </c>
      <c r="AD637" s="194" t="str">
        <f t="shared" si="58"/>
        <v/>
      </c>
      <c r="AE637" s="194">
        <f>IF(AD637="",0,IF(ISERROR(VLOOKUP(AD637,AD$7:AD636,1,FALSE)),1,0))</f>
        <v>0</v>
      </c>
      <c r="AF637" s="194"/>
    </row>
    <row r="638" spans="1:32" ht="16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75">
        <f>IF(AND($X$3512&lt;&gt;" ",$X$3512&lt;&gt;0),IF(X638=$X$3512,1+COUNTIF(U$7:U637,"&gt;0"),0),0)</f>
        <v>0</v>
      </c>
      <c r="V638" s="178" t="s">
        <v>827</v>
      </c>
      <c r="W638" s="130"/>
      <c r="X638" s="131"/>
      <c r="Y638" s="131"/>
      <c r="Z638" s="206"/>
      <c r="AA638" s="194">
        <f t="shared" si="55"/>
        <v>0</v>
      </c>
      <c r="AB638" s="124" t="str">
        <f t="shared" si="56"/>
        <v/>
      </c>
      <c r="AC638" s="195" t="str">
        <f t="shared" si="57"/>
        <v/>
      </c>
      <c r="AD638" s="194" t="str">
        <f t="shared" si="58"/>
        <v/>
      </c>
      <c r="AE638" s="194">
        <f>IF(AD638="",0,IF(ISERROR(VLOOKUP(AD638,AD$7:AD637,1,FALSE)),1,0))</f>
        <v>0</v>
      </c>
      <c r="AF638" s="194"/>
    </row>
    <row r="639" spans="1:32" ht="16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75">
        <f>IF(AND($X$3512&lt;&gt;" ",$X$3512&lt;&gt;0),IF(X639=$X$3512,1+COUNTIF(U$7:U638,"&gt;0"),0),0)</f>
        <v>0</v>
      </c>
      <c r="V639" s="178" t="s">
        <v>828</v>
      </c>
      <c r="W639" s="130"/>
      <c r="X639" s="131"/>
      <c r="Y639" s="131"/>
      <c r="Z639" s="206"/>
      <c r="AA639" s="194">
        <f t="shared" si="55"/>
        <v>0</v>
      </c>
      <c r="AB639" s="124" t="str">
        <f t="shared" si="56"/>
        <v/>
      </c>
      <c r="AC639" s="195" t="str">
        <f t="shared" si="57"/>
        <v/>
      </c>
      <c r="AD639" s="194" t="str">
        <f t="shared" si="58"/>
        <v/>
      </c>
      <c r="AE639" s="194">
        <f>IF(AD639="",0,IF(ISERROR(VLOOKUP(AD639,AD$7:AD638,1,FALSE)),1,0))</f>
        <v>0</v>
      </c>
      <c r="AF639" s="194"/>
    </row>
    <row r="640" spans="1:32" ht="16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75">
        <f>IF(AND($X$3512&lt;&gt;" ",$X$3512&lt;&gt;0),IF(X640=$X$3512,1+COUNTIF(U$7:U639,"&gt;0"),0),0)</f>
        <v>0</v>
      </c>
      <c r="V640" s="178" t="s">
        <v>829</v>
      </c>
      <c r="W640" s="130"/>
      <c r="X640" s="131"/>
      <c r="Y640" s="131"/>
      <c r="Z640" s="206"/>
      <c r="AA640" s="194">
        <f t="shared" si="55"/>
        <v>0</v>
      </c>
      <c r="AB640" s="124" t="str">
        <f t="shared" si="56"/>
        <v/>
      </c>
      <c r="AC640" s="195" t="str">
        <f t="shared" si="57"/>
        <v/>
      </c>
      <c r="AD640" s="194" t="str">
        <f t="shared" si="58"/>
        <v/>
      </c>
      <c r="AE640" s="194">
        <f>IF(AD640="",0,IF(ISERROR(VLOOKUP(AD640,AD$7:AD639,1,FALSE)),1,0))</f>
        <v>0</v>
      </c>
      <c r="AF640" s="194"/>
    </row>
    <row r="641" spans="1:32" ht="16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75">
        <f>IF(AND($X$3512&lt;&gt;" ",$X$3512&lt;&gt;0),IF(X641=$X$3512,1+COUNTIF(U$7:U640,"&gt;0"),0),0)</f>
        <v>0</v>
      </c>
      <c r="V641" s="178" t="s">
        <v>830</v>
      </c>
      <c r="W641" s="130"/>
      <c r="X641" s="131"/>
      <c r="Y641" s="131"/>
      <c r="Z641" s="206"/>
      <c r="AA641" s="194">
        <f t="shared" si="55"/>
        <v>0</v>
      </c>
      <c r="AB641" s="124" t="str">
        <f t="shared" si="56"/>
        <v/>
      </c>
      <c r="AC641" s="195" t="str">
        <f t="shared" si="57"/>
        <v/>
      </c>
      <c r="AD641" s="194" t="str">
        <f t="shared" si="58"/>
        <v/>
      </c>
      <c r="AE641" s="194">
        <f>IF(AD641="",0,IF(ISERROR(VLOOKUP(AD641,AD$7:AD640,1,FALSE)),1,0))</f>
        <v>0</v>
      </c>
      <c r="AF641" s="194"/>
    </row>
    <row r="642" spans="1:32" ht="16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75">
        <f>IF(AND($X$3512&lt;&gt;" ",$X$3512&lt;&gt;0),IF(X642=$X$3512,1+COUNTIF(U$7:U641,"&gt;0"),0),0)</f>
        <v>0</v>
      </c>
      <c r="V642" s="178" t="s">
        <v>831</v>
      </c>
      <c r="W642" s="130"/>
      <c r="X642" s="131"/>
      <c r="Y642" s="131"/>
      <c r="Z642" s="206"/>
      <c r="AA642" s="194">
        <f t="shared" si="55"/>
        <v>0</v>
      </c>
      <c r="AB642" s="124" t="str">
        <f t="shared" si="56"/>
        <v/>
      </c>
      <c r="AC642" s="195" t="str">
        <f t="shared" si="57"/>
        <v/>
      </c>
      <c r="AD642" s="194" t="str">
        <f t="shared" si="58"/>
        <v/>
      </c>
      <c r="AE642" s="194">
        <f>IF(AD642="",0,IF(ISERROR(VLOOKUP(AD642,AD$7:AD641,1,FALSE)),1,0))</f>
        <v>0</v>
      </c>
      <c r="AF642" s="194"/>
    </row>
    <row r="643" spans="1:32" ht="16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75">
        <f>IF(AND($X$3512&lt;&gt;" ",$X$3512&lt;&gt;0),IF(X643=$X$3512,1+COUNTIF(U$7:U642,"&gt;0"),0),0)</f>
        <v>0</v>
      </c>
      <c r="V643" s="178" t="s">
        <v>832</v>
      </c>
      <c r="W643" s="130"/>
      <c r="X643" s="131"/>
      <c r="Y643" s="131"/>
      <c r="Z643" s="206"/>
      <c r="AA643" s="194">
        <f t="shared" si="55"/>
        <v>0</v>
      </c>
      <c r="AB643" s="124" t="str">
        <f t="shared" si="56"/>
        <v/>
      </c>
      <c r="AC643" s="195" t="str">
        <f t="shared" si="57"/>
        <v/>
      </c>
      <c r="AD643" s="194" t="str">
        <f t="shared" si="58"/>
        <v/>
      </c>
      <c r="AE643" s="194">
        <f>IF(AD643="",0,IF(ISERROR(VLOOKUP(AD643,AD$7:AD642,1,FALSE)),1,0))</f>
        <v>0</v>
      </c>
      <c r="AF643" s="194"/>
    </row>
    <row r="644" spans="1:32" ht="16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75">
        <f>IF(AND($X$3512&lt;&gt;" ",$X$3512&lt;&gt;0),IF(X644=$X$3512,1+COUNTIF(U$7:U643,"&gt;0"),0),0)</f>
        <v>0</v>
      </c>
      <c r="V644" s="178" t="s">
        <v>833</v>
      </c>
      <c r="W644" s="130"/>
      <c r="X644" s="131"/>
      <c r="Y644" s="131"/>
      <c r="Z644" s="206"/>
      <c r="AA644" s="194">
        <f t="shared" si="55"/>
        <v>0</v>
      </c>
      <c r="AB644" s="124" t="str">
        <f t="shared" si="56"/>
        <v/>
      </c>
      <c r="AC644" s="195" t="str">
        <f t="shared" si="57"/>
        <v/>
      </c>
      <c r="AD644" s="194" t="str">
        <f t="shared" si="58"/>
        <v/>
      </c>
      <c r="AE644" s="194">
        <f>IF(AD644="",0,IF(ISERROR(VLOOKUP(AD644,AD$7:AD643,1,FALSE)),1,0))</f>
        <v>0</v>
      </c>
      <c r="AF644" s="194"/>
    </row>
    <row r="645" spans="1:32" ht="16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75">
        <f>IF(AND($X$3512&lt;&gt;" ",$X$3512&lt;&gt;0),IF(X645=$X$3512,1+COUNTIF(U$7:U644,"&gt;0"),0),0)</f>
        <v>0</v>
      </c>
      <c r="V645" s="178" t="s">
        <v>834</v>
      </c>
      <c r="W645" s="130"/>
      <c r="X645" s="131"/>
      <c r="Y645" s="131"/>
      <c r="Z645" s="206"/>
      <c r="AA645" s="194">
        <f t="shared" si="55"/>
        <v>0</v>
      </c>
      <c r="AB645" s="124" t="str">
        <f t="shared" si="56"/>
        <v/>
      </c>
      <c r="AC645" s="195" t="str">
        <f t="shared" si="57"/>
        <v/>
      </c>
      <c r="AD645" s="194" t="str">
        <f t="shared" si="58"/>
        <v/>
      </c>
      <c r="AE645" s="194">
        <f>IF(AD645="",0,IF(ISERROR(VLOOKUP(AD645,AD$7:AD644,1,FALSE)),1,0))</f>
        <v>0</v>
      </c>
      <c r="AF645" s="194"/>
    </row>
    <row r="646" spans="1:32" ht="16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75">
        <f>IF(AND($X$3512&lt;&gt;" ",$X$3512&lt;&gt;0),IF(X646=$X$3512,1+COUNTIF(U$7:U645,"&gt;0"),0),0)</f>
        <v>0</v>
      </c>
      <c r="V646" s="178" t="s">
        <v>835</v>
      </c>
      <c r="W646" s="130"/>
      <c r="X646" s="131"/>
      <c r="Y646" s="131"/>
      <c r="Z646" s="206"/>
      <c r="AA646" s="194">
        <f t="shared" si="55"/>
        <v>0</v>
      </c>
      <c r="AB646" s="124" t="str">
        <f t="shared" si="56"/>
        <v/>
      </c>
      <c r="AC646" s="195" t="str">
        <f t="shared" si="57"/>
        <v/>
      </c>
      <c r="AD646" s="194" t="str">
        <f t="shared" si="58"/>
        <v/>
      </c>
      <c r="AE646" s="194">
        <f>IF(AD646="",0,IF(ISERROR(VLOOKUP(AD646,AD$7:AD645,1,FALSE)),1,0))</f>
        <v>0</v>
      </c>
      <c r="AF646" s="194"/>
    </row>
    <row r="647" spans="1:32" ht="16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75">
        <f>IF(AND($X$3512&lt;&gt;" ",$X$3512&lt;&gt;0),IF(X647=$X$3512,1+COUNTIF(U$7:U646,"&gt;0"),0),0)</f>
        <v>0</v>
      </c>
      <c r="V647" s="178" t="s">
        <v>836</v>
      </c>
      <c r="W647" s="130"/>
      <c r="X647" s="131"/>
      <c r="Y647" s="131"/>
      <c r="Z647" s="206"/>
      <c r="AA647" s="194">
        <f t="shared" si="55"/>
        <v>0</v>
      </c>
      <c r="AB647" s="124" t="str">
        <f t="shared" si="56"/>
        <v/>
      </c>
      <c r="AC647" s="195" t="str">
        <f t="shared" si="57"/>
        <v/>
      </c>
      <c r="AD647" s="194" t="str">
        <f t="shared" si="58"/>
        <v/>
      </c>
      <c r="AE647" s="194">
        <f>IF(AD647="",0,IF(ISERROR(VLOOKUP(AD647,AD$7:AD646,1,FALSE)),1,0))</f>
        <v>0</v>
      </c>
      <c r="AF647" s="194"/>
    </row>
    <row r="648" spans="1:32" ht="16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75">
        <f>IF(AND($X$3512&lt;&gt;" ",$X$3512&lt;&gt;0),IF(X648=$X$3512,1+COUNTIF(U$7:U647,"&gt;0"),0),0)</f>
        <v>0</v>
      </c>
      <c r="V648" s="178" t="s">
        <v>837</v>
      </c>
      <c r="W648" s="130"/>
      <c r="X648" s="131"/>
      <c r="Y648" s="131"/>
      <c r="Z648" s="206"/>
      <c r="AA648" s="194">
        <f t="shared" ref="AA648:AA711" si="59">IF(ISBLANK(X648),0,VLOOKUP(X648,$B$8:$E$57,1,FALSE))</f>
        <v>0</v>
      </c>
      <c r="AB648" s="124" t="str">
        <f t="shared" ref="AB648:AB711" si="60">IF(W648&gt;0,CONCATENATE(MONTH(W648)&amp;X648),"")</f>
        <v/>
      </c>
      <c r="AC648" s="195" t="str">
        <f t="shared" ref="AC648:AC711" si="61">IF(OR(AND(Z648&lt;&gt;0,ISBLANK(X648)),ISERROR(AA648)),"ERR","")</f>
        <v/>
      </c>
      <c r="AD648" s="194" t="str">
        <f t="shared" si="58"/>
        <v/>
      </c>
      <c r="AE648" s="194">
        <f>IF(AD648="",0,IF(ISERROR(VLOOKUP(AD648,AD$7:AD647,1,FALSE)),1,0))</f>
        <v>0</v>
      </c>
      <c r="AF648" s="194"/>
    </row>
    <row r="649" spans="1:32" ht="16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75">
        <f>IF(AND($X$3512&lt;&gt;" ",$X$3512&lt;&gt;0),IF(X649=$X$3512,1+COUNTIF(U$7:U648,"&gt;0"),0),0)</f>
        <v>0</v>
      </c>
      <c r="V649" s="178" t="s">
        <v>838</v>
      </c>
      <c r="W649" s="130"/>
      <c r="X649" s="131"/>
      <c r="Y649" s="131"/>
      <c r="Z649" s="206"/>
      <c r="AA649" s="194">
        <f t="shared" si="59"/>
        <v>0</v>
      </c>
      <c r="AB649" s="124" t="str">
        <f t="shared" si="60"/>
        <v/>
      </c>
      <c r="AC649" s="195" t="str">
        <f t="shared" si="61"/>
        <v/>
      </c>
      <c r="AD649" s="194" t="str">
        <f t="shared" si="58"/>
        <v/>
      </c>
      <c r="AE649" s="194">
        <f>IF(AD649="",0,IF(ISERROR(VLOOKUP(AD649,AD$7:AD648,1,FALSE)),1,0))</f>
        <v>0</v>
      </c>
      <c r="AF649" s="194"/>
    </row>
    <row r="650" spans="1:32" ht="16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75">
        <f>IF(AND($X$3512&lt;&gt;" ",$X$3512&lt;&gt;0),IF(X650=$X$3512,1+COUNTIF(U$7:U649,"&gt;0"),0),0)</f>
        <v>0</v>
      </c>
      <c r="V650" s="178" t="s">
        <v>839</v>
      </c>
      <c r="W650" s="130"/>
      <c r="X650" s="131"/>
      <c r="Y650" s="131"/>
      <c r="Z650" s="206"/>
      <c r="AA650" s="194">
        <f t="shared" si="59"/>
        <v>0</v>
      </c>
      <c r="AB650" s="124" t="str">
        <f t="shared" si="60"/>
        <v/>
      </c>
      <c r="AC650" s="195" t="str">
        <f t="shared" si="61"/>
        <v/>
      </c>
      <c r="AD650" s="194" t="str">
        <f t="shared" ref="AD650:AD713" si="62">IF(W650&gt;0,CONCATENATE(MONTH(W650),"-",YEAR(W650)),"")</f>
        <v/>
      </c>
      <c r="AE650" s="194">
        <f>IF(AD650="",0,IF(ISERROR(VLOOKUP(AD650,AD$7:AD649,1,FALSE)),1,0))</f>
        <v>0</v>
      </c>
      <c r="AF650" s="194"/>
    </row>
    <row r="651" spans="1:32" ht="16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75">
        <f>IF(AND($X$3512&lt;&gt;" ",$X$3512&lt;&gt;0),IF(X651=$X$3512,1+COUNTIF(U$7:U650,"&gt;0"),0),0)</f>
        <v>0</v>
      </c>
      <c r="V651" s="178" t="s">
        <v>840</v>
      </c>
      <c r="W651" s="130"/>
      <c r="X651" s="131"/>
      <c r="Y651" s="131"/>
      <c r="Z651" s="206"/>
      <c r="AA651" s="194">
        <f t="shared" si="59"/>
        <v>0</v>
      </c>
      <c r="AB651" s="124" t="str">
        <f t="shared" si="60"/>
        <v/>
      </c>
      <c r="AC651" s="195" t="str">
        <f t="shared" si="61"/>
        <v/>
      </c>
      <c r="AD651" s="194" t="str">
        <f t="shared" si="62"/>
        <v/>
      </c>
      <c r="AE651" s="194">
        <f>IF(AD651="",0,IF(ISERROR(VLOOKUP(AD651,AD$7:AD650,1,FALSE)),1,0))</f>
        <v>0</v>
      </c>
      <c r="AF651" s="194"/>
    </row>
    <row r="652" spans="1:32" ht="16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75">
        <f>IF(AND($X$3512&lt;&gt;" ",$X$3512&lt;&gt;0),IF(X652=$X$3512,1+COUNTIF(U$7:U651,"&gt;0"),0),0)</f>
        <v>0</v>
      </c>
      <c r="V652" s="178" t="s">
        <v>841</v>
      </c>
      <c r="W652" s="130"/>
      <c r="X652" s="131"/>
      <c r="Y652" s="131"/>
      <c r="Z652" s="206"/>
      <c r="AA652" s="194">
        <f t="shared" si="59"/>
        <v>0</v>
      </c>
      <c r="AB652" s="124" t="str">
        <f t="shared" si="60"/>
        <v/>
      </c>
      <c r="AC652" s="195" t="str">
        <f t="shared" si="61"/>
        <v/>
      </c>
      <c r="AD652" s="194" t="str">
        <f t="shared" si="62"/>
        <v/>
      </c>
      <c r="AE652" s="194">
        <f>IF(AD652="",0,IF(ISERROR(VLOOKUP(AD652,AD$7:AD651,1,FALSE)),1,0))</f>
        <v>0</v>
      </c>
      <c r="AF652" s="194"/>
    </row>
    <row r="653" spans="1:32" ht="16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75">
        <f>IF(AND($X$3512&lt;&gt;" ",$X$3512&lt;&gt;0),IF(X653=$X$3512,1+COUNTIF(U$7:U652,"&gt;0"),0),0)</f>
        <v>0</v>
      </c>
      <c r="V653" s="178" t="s">
        <v>842</v>
      </c>
      <c r="W653" s="130"/>
      <c r="X653" s="131"/>
      <c r="Y653" s="131"/>
      <c r="Z653" s="206"/>
      <c r="AA653" s="194">
        <f t="shared" si="59"/>
        <v>0</v>
      </c>
      <c r="AB653" s="124" t="str">
        <f t="shared" si="60"/>
        <v/>
      </c>
      <c r="AC653" s="195" t="str">
        <f t="shared" si="61"/>
        <v/>
      </c>
      <c r="AD653" s="194" t="str">
        <f t="shared" si="62"/>
        <v/>
      </c>
      <c r="AE653" s="194">
        <f>IF(AD653="",0,IF(ISERROR(VLOOKUP(AD653,AD$7:AD652,1,FALSE)),1,0))</f>
        <v>0</v>
      </c>
      <c r="AF653" s="194"/>
    </row>
    <row r="654" spans="1:32" ht="16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75">
        <f>IF(AND($X$3512&lt;&gt;" ",$X$3512&lt;&gt;0),IF(X654=$X$3512,1+COUNTIF(U$7:U653,"&gt;0"),0),0)</f>
        <v>0</v>
      </c>
      <c r="V654" s="178" t="s">
        <v>843</v>
      </c>
      <c r="W654" s="130"/>
      <c r="X654" s="131"/>
      <c r="Y654" s="131"/>
      <c r="Z654" s="206"/>
      <c r="AA654" s="194">
        <f t="shared" si="59"/>
        <v>0</v>
      </c>
      <c r="AB654" s="124" t="str">
        <f t="shared" si="60"/>
        <v/>
      </c>
      <c r="AC654" s="195" t="str">
        <f t="shared" si="61"/>
        <v/>
      </c>
      <c r="AD654" s="194" t="str">
        <f t="shared" si="62"/>
        <v/>
      </c>
      <c r="AE654" s="194">
        <f>IF(AD654="",0,IF(ISERROR(VLOOKUP(AD654,AD$7:AD653,1,FALSE)),1,0))</f>
        <v>0</v>
      </c>
      <c r="AF654" s="194"/>
    </row>
    <row r="655" spans="1:32" ht="16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75">
        <f>IF(AND($X$3512&lt;&gt;" ",$X$3512&lt;&gt;0),IF(X655=$X$3512,1+COUNTIF(U$7:U654,"&gt;0"),0),0)</f>
        <v>0</v>
      </c>
      <c r="V655" s="178" t="s">
        <v>844</v>
      </c>
      <c r="W655" s="130"/>
      <c r="X655" s="131"/>
      <c r="Y655" s="131"/>
      <c r="Z655" s="206"/>
      <c r="AA655" s="194">
        <f t="shared" si="59"/>
        <v>0</v>
      </c>
      <c r="AB655" s="124" t="str">
        <f t="shared" si="60"/>
        <v/>
      </c>
      <c r="AC655" s="195" t="str">
        <f t="shared" si="61"/>
        <v/>
      </c>
      <c r="AD655" s="194" t="str">
        <f t="shared" si="62"/>
        <v/>
      </c>
      <c r="AE655" s="194">
        <f>IF(AD655="",0,IF(ISERROR(VLOOKUP(AD655,AD$7:AD654,1,FALSE)),1,0))</f>
        <v>0</v>
      </c>
      <c r="AF655" s="194"/>
    </row>
    <row r="656" spans="1:32" ht="16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75">
        <f>IF(AND($X$3512&lt;&gt;" ",$X$3512&lt;&gt;0),IF(X656=$X$3512,1+COUNTIF(U$7:U655,"&gt;0"),0),0)</f>
        <v>0</v>
      </c>
      <c r="V656" s="178" t="s">
        <v>845</v>
      </c>
      <c r="W656" s="130"/>
      <c r="X656" s="131"/>
      <c r="Y656" s="131"/>
      <c r="Z656" s="206"/>
      <c r="AA656" s="194">
        <f t="shared" si="59"/>
        <v>0</v>
      </c>
      <c r="AB656" s="124" t="str">
        <f t="shared" si="60"/>
        <v/>
      </c>
      <c r="AC656" s="195" t="str">
        <f t="shared" si="61"/>
        <v/>
      </c>
      <c r="AD656" s="194" t="str">
        <f t="shared" si="62"/>
        <v/>
      </c>
      <c r="AE656" s="194">
        <f>IF(AD656="",0,IF(ISERROR(VLOOKUP(AD656,AD$7:AD655,1,FALSE)),1,0))</f>
        <v>0</v>
      </c>
      <c r="AF656" s="194"/>
    </row>
    <row r="657" spans="1:32" ht="16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75">
        <f>IF(AND($X$3512&lt;&gt;" ",$X$3512&lt;&gt;0),IF(X657=$X$3512,1+COUNTIF(U$7:U656,"&gt;0"),0),0)</f>
        <v>0</v>
      </c>
      <c r="V657" s="178" t="s">
        <v>846</v>
      </c>
      <c r="W657" s="130"/>
      <c r="X657" s="131"/>
      <c r="Y657" s="131"/>
      <c r="Z657" s="206"/>
      <c r="AA657" s="194">
        <f t="shared" si="59"/>
        <v>0</v>
      </c>
      <c r="AB657" s="124" t="str">
        <f t="shared" si="60"/>
        <v/>
      </c>
      <c r="AC657" s="195" t="str">
        <f t="shared" si="61"/>
        <v/>
      </c>
      <c r="AD657" s="194" t="str">
        <f t="shared" si="62"/>
        <v/>
      </c>
      <c r="AE657" s="194">
        <f>IF(AD657="",0,IF(ISERROR(VLOOKUP(AD657,AD$7:AD656,1,FALSE)),1,0))</f>
        <v>0</v>
      </c>
      <c r="AF657" s="194"/>
    </row>
    <row r="658" spans="1:32" ht="16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75">
        <f>IF(AND($X$3512&lt;&gt;" ",$X$3512&lt;&gt;0),IF(X658=$X$3512,1+COUNTIF(U$7:U657,"&gt;0"),0),0)</f>
        <v>0</v>
      </c>
      <c r="V658" s="178" t="s">
        <v>847</v>
      </c>
      <c r="W658" s="130"/>
      <c r="X658" s="131"/>
      <c r="Y658" s="131"/>
      <c r="Z658" s="206"/>
      <c r="AA658" s="194">
        <f t="shared" si="59"/>
        <v>0</v>
      </c>
      <c r="AB658" s="124" t="str">
        <f t="shared" si="60"/>
        <v/>
      </c>
      <c r="AC658" s="195" t="str">
        <f t="shared" si="61"/>
        <v/>
      </c>
      <c r="AD658" s="194" t="str">
        <f t="shared" si="62"/>
        <v/>
      </c>
      <c r="AE658" s="194">
        <f>IF(AD658="",0,IF(ISERROR(VLOOKUP(AD658,AD$7:AD657,1,FALSE)),1,0))</f>
        <v>0</v>
      </c>
      <c r="AF658" s="194"/>
    </row>
    <row r="659" spans="1:32" ht="16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75">
        <f>IF(AND($X$3512&lt;&gt;" ",$X$3512&lt;&gt;0),IF(X659=$X$3512,1+COUNTIF(U$7:U658,"&gt;0"),0),0)</f>
        <v>0</v>
      </c>
      <c r="V659" s="178" t="s">
        <v>848</v>
      </c>
      <c r="W659" s="130"/>
      <c r="X659" s="131"/>
      <c r="Y659" s="131"/>
      <c r="Z659" s="206"/>
      <c r="AA659" s="194">
        <f t="shared" si="59"/>
        <v>0</v>
      </c>
      <c r="AB659" s="124" t="str">
        <f t="shared" si="60"/>
        <v/>
      </c>
      <c r="AC659" s="195" t="str">
        <f t="shared" si="61"/>
        <v/>
      </c>
      <c r="AD659" s="194" t="str">
        <f t="shared" si="62"/>
        <v/>
      </c>
      <c r="AE659" s="194">
        <f>IF(AD659="",0,IF(ISERROR(VLOOKUP(AD659,AD$7:AD658,1,FALSE)),1,0))</f>
        <v>0</v>
      </c>
      <c r="AF659" s="194"/>
    </row>
    <row r="660" spans="1:32" ht="16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75">
        <f>IF(AND($X$3512&lt;&gt;" ",$X$3512&lt;&gt;0),IF(X660=$X$3512,1+COUNTIF(U$7:U659,"&gt;0"),0),0)</f>
        <v>0</v>
      </c>
      <c r="V660" s="178" t="s">
        <v>849</v>
      </c>
      <c r="W660" s="130"/>
      <c r="X660" s="131"/>
      <c r="Y660" s="131"/>
      <c r="Z660" s="206"/>
      <c r="AA660" s="194">
        <f t="shared" si="59"/>
        <v>0</v>
      </c>
      <c r="AB660" s="124" t="str">
        <f t="shared" si="60"/>
        <v/>
      </c>
      <c r="AC660" s="195" t="str">
        <f t="shared" si="61"/>
        <v/>
      </c>
      <c r="AD660" s="194" t="str">
        <f t="shared" si="62"/>
        <v/>
      </c>
      <c r="AE660" s="194">
        <f>IF(AD660="",0,IF(ISERROR(VLOOKUP(AD660,AD$7:AD659,1,FALSE)),1,0))</f>
        <v>0</v>
      </c>
      <c r="AF660" s="194"/>
    </row>
    <row r="661" spans="1:32" ht="16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75">
        <f>IF(AND($X$3512&lt;&gt;" ",$X$3512&lt;&gt;0),IF(X661=$X$3512,1+COUNTIF(U$7:U660,"&gt;0"),0),0)</f>
        <v>0</v>
      </c>
      <c r="V661" s="178" t="s">
        <v>850</v>
      </c>
      <c r="W661" s="130"/>
      <c r="X661" s="131"/>
      <c r="Y661" s="131"/>
      <c r="Z661" s="206"/>
      <c r="AA661" s="194">
        <f t="shared" si="59"/>
        <v>0</v>
      </c>
      <c r="AB661" s="124" t="str">
        <f t="shared" si="60"/>
        <v/>
      </c>
      <c r="AC661" s="195" t="str">
        <f t="shared" si="61"/>
        <v/>
      </c>
      <c r="AD661" s="194" t="str">
        <f t="shared" si="62"/>
        <v/>
      </c>
      <c r="AE661" s="194">
        <f>IF(AD661="",0,IF(ISERROR(VLOOKUP(AD661,AD$7:AD660,1,FALSE)),1,0))</f>
        <v>0</v>
      </c>
      <c r="AF661" s="194"/>
    </row>
    <row r="662" spans="1:32" ht="16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75">
        <f>IF(AND($X$3512&lt;&gt;" ",$X$3512&lt;&gt;0),IF(X662=$X$3512,1+COUNTIF(U$7:U661,"&gt;0"),0),0)</f>
        <v>0</v>
      </c>
      <c r="V662" s="178" t="s">
        <v>851</v>
      </c>
      <c r="W662" s="130"/>
      <c r="X662" s="131"/>
      <c r="Y662" s="131"/>
      <c r="Z662" s="206"/>
      <c r="AA662" s="194">
        <f t="shared" si="59"/>
        <v>0</v>
      </c>
      <c r="AB662" s="124" t="str">
        <f t="shared" si="60"/>
        <v/>
      </c>
      <c r="AC662" s="195" t="str">
        <f t="shared" si="61"/>
        <v/>
      </c>
      <c r="AD662" s="194" t="str">
        <f t="shared" si="62"/>
        <v/>
      </c>
      <c r="AE662" s="194">
        <f>IF(AD662="",0,IF(ISERROR(VLOOKUP(AD662,AD$7:AD661,1,FALSE)),1,0))</f>
        <v>0</v>
      </c>
      <c r="AF662" s="194"/>
    </row>
    <row r="663" spans="1:32" ht="16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75">
        <f>IF(AND($X$3512&lt;&gt;" ",$X$3512&lt;&gt;0),IF(X663=$X$3512,1+COUNTIF(U$7:U662,"&gt;0"),0),0)</f>
        <v>0</v>
      </c>
      <c r="V663" s="178" t="s">
        <v>852</v>
      </c>
      <c r="W663" s="130"/>
      <c r="X663" s="131"/>
      <c r="Y663" s="131"/>
      <c r="Z663" s="206"/>
      <c r="AA663" s="194">
        <f t="shared" si="59"/>
        <v>0</v>
      </c>
      <c r="AB663" s="124" t="str">
        <f t="shared" si="60"/>
        <v/>
      </c>
      <c r="AC663" s="195" t="str">
        <f t="shared" si="61"/>
        <v/>
      </c>
      <c r="AD663" s="194" t="str">
        <f t="shared" si="62"/>
        <v/>
      </c>
      <c r="AE663" s="194">
        <f>IF(AD663="",0,IF(ISERROR(VLOOKUP(AD663,AD$7:AD662,1,FALSE)),1,0))</f>
        <v>0</v>
      </c>
      <c r="AF663" s="194"/>
    </row>
    <row r="664" spans="1:32" ht="16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75">
        <f>IF(AND($X$3512&lt;&gt;" ",$X$3512&lt;&gt;0),IF(X664=$X$3512,1+COUNTIF(U$7:U663,"&gt;0"),0),0)</f>
        <v>0</v>
      </c>
      <c r="V664" s="178" t="s">
        <v>853</v>
      </c>
      <c r="W664" s="130"/>
      <c r="X664" s="131"/>
      <c r="Y664" s="131"/>
      <c r="Z664" s="206"/>
      <c r="AA664" s="194">
        <f t="shared" si="59"/>
        <v>0</v>
      </c>
      <c r="AB664" s="124" t="str">
        <f t="shared" si="60"/>
        <v/>
      </c>
      <c r="AC664" s="195" t="str">
        <f t="shared" si="61"/>
        <v/>
      </c>
      <c r="AD664" s="194" t="str">
        <f t="shared" si="62"/>
        <v/>
      </c>
      <c r="AE664" s="194">
        <f>IF(AD664="",0,IF(ISERROR(VLOOKUP(AD664,AD$7:AD663,1,FALSE)),1,0))</f>
        <v>0</v>
      </c>
      <c r="AF664" s="194"/>
    </row>
    <row r="665" spans="1:32" ht="16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75">
        <f>IF(AND($X$3512&lt;&gt;" ",$X$3512&lt;&gt;0),IF(X665=$X$3512,1+COUNTIF(U$7:U664,"&gt;0"),0),0)</f>
        <v>0</v>
      </c>
      <c r="V665" s="178" t="s">
        <v>854</v>
      </c>
      <c r="W665" s="130"/>
      <c r="X665" s="131"/>
      <c r="Y665" s="131"/>
      <c r="Z665" s="206"/>
      <c r="AA665" s="194">
        <f t="shared" si="59"/>
        <v>0</v>
      </c>
      <c r="AB665" s="124" t="str">
        <f t="shared" si="60"/>
        <v/>
      </c>
      <c r="AC665" s="195" t="str">
        <f t="shared" si="61"/>
        <v/>
      </c>
      <c r="AD665" s="194" t="str">
        <f t="shared" si="62"/>
        <v/>
      </c>
      <c r="AE665" s="194">
        <f>IF(AD665="",0,IF(ISERROR(VLOOKUP(AD665,AD$7:AD664,1,FALSE)),1,0))</f>
        <v>0</v>
      </c>
      <c r="AF665" s="194"/>
    </row>
    <row r="666" spans="1:32" ht="16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75">
        <f>IF(AND($X$3512&lt;&gt;" ",$X$3512&lt;&gt;0),IF(X666=$X$3512,1+COUNTIF(U$7:U665,"&gt;0"),0),0)</f>
        <v>0</v>
      </c>
      <c r="V666" s="178" t="s">
        <v>855</v>
      </c>
      <c r="W666" s="130"/>
      <c r="X666" s="131"/>
      <c r="Y666" s="131"/>
      <c r="Z666" s="206"/>
      <c r="AA666" s="194">
        <f t="shared" si="59"/>
        <v>0</v>
      </c>
      <c r="AB666" s="124" t="str">
        <f t="shared" si="60"/>
        <v/>
      </c>
      <c r="AC666" s="195" t="str">
        <f t="shared" si="61"/>
        <v/>
      </c>
      <c r="AD666" s="194" t="str">
        <f t="shared" si="62"/>
        <v/>
      </c>
      <c r="AE666" s="194">
        <f>IF(AD666="",0,IF(ISERROR(VLOOKUP(AD666,AD$7:AD665,1,FALSE)),1,0))</f>
        <v>0</v>
      </c>
      <c r="AF666" s="194"/>
    </row>
    <row r="667" spans="1:32" ht="16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75">
        <f>IF(AND($X$3512&lt;&gt;" ",$X$3512&lt;&gt;0),IF(X667=$X$3512,1+COUNTIF(U$7:U666,"&gt;0"),0),0)</f>
        <v>0</v>
      </c>
      <c r="V667" s="178" t="s">
        <v>856</v>
      </c>
      <c r="W667" s="130"/>
      <c r="X667" s="131"/>
      <c r="Y667" s="131"/>
      <c r="Z667" s="206"/>
      <c r="AA667" s="194">
        <f t="shared" si="59"/>
        <v>0</v>
      </c>
      <c r="AB667" s="124" t="str">
        <f t="shared" si="60"/>
        <v/>
      </c>
      <c r="AC667" s="195" t="str">
        <f t="shared" si="61"/>
        <v/>
      </c>
      <c r="AD667" s="194" t="str">
        <f t="shared" si="62"/>
        <v/>
      </c>
      <c r="AE667" s="194">
        <f>IF(AD667="",0,IF(ISERROR(VLOOKUP(AD667,AD$7:AD666,1,FALSE)),1,0))</f>
        <v>0</v>
      </c>
      <c r="AF667" s="194"/>
    </row>
    <row r="668" spans="1:32" ht="16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75">
        <f>IF(AND($X$3512&lt;&gt;" ",$X$3512&lt;&gt;0),IF(X668=$X$3512,1+COUNTIF(U$7:U667,"&gt;0"),0),0)</f>
        <v>0</v>
      </c>
      <c r="V668" s="178" t="s">
        <v>857</v>
      </c>
      <c r="W668" s="130"/>
      <c r="X668" s="131"/>
      <c r="Y668" s="131"/>
      <c r="Z668" s="206"/>
      <c r="AA668" s="194">
        <f t="shared" si="59"/>
        <v>0</v>
      </c>
      <c r="AB668" s="124" t="str">
        <f t="shared" si="60"/>
        <v/>
      </c>
      <c r="AC668" s="195" t="str">
        <f t="shared" si="61"/>
        <v/>
      </c>
      <c r="AD668" s="194" t="str">
        <f t="shared" si="62"/>
        <v/>
      </c>
      <c r="AE668" s="194">
        <f>IF(AD668="",0,IF(ISERROR(VLOOKUP(AD668,AD$7:AD667,1,FALSE)),1,0))</f>
        <v>0</v>
      </c>
      <c r="AF668" s="194"/>
    </row>
    <row r="669" spans="1:32" ht="16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75">
        <f>IF(AND($X$3512&lt;&gt;" ",$X$3512&lt;&gt;0),IF(X669=$X$3512,1+COUNTIF(U$7:U668,"&gt;0"),0),0)</f>
        <v>0</v>
      </c>
      <c r="V669" s="178" t="s">
        <v>858</v>
      </c>
      <c r="W669" s="130"/>
      <c r="X669" s="131"/>
      <c r="Y669" s="131"/>
      <c r="Z669" s="206"/>
      <c r="AA669" s="194">
        <f t="shared" si="59"/>
        <v>0</v>
      </c>
      <c r="AB669" s="124" t="str">
        <f t="shared" si="60"/>
        <v/>
      </c>
      <c r="AC669" s="195" t="str">
        <f t="shared" si="61"/>
        <v/>
      </c>
      <c r="AD669" s="194" t="str">
        <f t="shared" si="62"/>
        <v/>
      </c>
      <c r="AE669" s="194">
        <f>IF(AD669="",0,IF(ISERROR(VLOOKUP(AD669,AD$7:AD668,1,FALSE)),1,0))</f>
        <v>0</v>
      </c>
      <c r="AF669" s="194"/>
    </row>
    <row r="670" spans="1:32" ht="16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75">
        <f>IF(AND($X$3512&lt;&gt;" ",$X$3512&lt;&gt;0),IF(X670=$X$3512,1+COUNTIF(U$7:U669,"&gt;0"),0),0)</f>
        <v>0</v>
      </c>
      <c r="V670" s="178" t="s">
        <v>859</v>
      </c>
      <c r="W670" s="130"/>
      <c r="X670" s="131"/>
      <c r="Y670" s="131"/>
      <c r="Z670" s="206"/>
      <c r="AA670" s="194">
        <f t="shared" si="59"/>
        <v>0</v>
      </c>
      <c r="AB670" s="124" t="str">
        <f t="shared" si="60"/>
        <v/>
      </c>
      <c r="AC670" s="195" t="str">
        <f t="shared" si="61"/>
        <v/>
      </c>
      <c r="AD670" s="194" t="str">
        <f t="shared" si="62"/>
        <v/>
      </c>
      <c r="AE670" s="194">
        <f>IF(AD670="",0,IF(ISERROR(VLOOKUP(AD670,AD$7:AD669,1,FALSE)),1,0))</f>
        <v>0</v>
      </c>
      <c r="AF670" s="194"/>
    </row>
    <row r="671" spans="1:32" ht="16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75">
        <f>IF(AND($X$3512&lt;&gt;" ",$X$3512&lt;&gt;0),IF(X671=$X$3512,1+COUNTIF(U$7:U670,"&gt;0"),0),0)</f>
        <v>0</v>
      </c>
      <c r="V671" s="178" t="s">
        <v>860</v>
      </c>
      <c r="W671" s="130"/>
      <c r="X671" s="131"/>
      <c r="Y671" s="131"/>
      <c r="Z671" s="206"/>
      <c r="AA671" s="194">
        <f t="shared" si="59"/>
        <v>0</v>
      </c>
      <c r="AB671" s="124" t="str">
        <f t="shared" si="60"/>
        <v/>
      </c>
      <c r="AC671" s="195" t="str">
        <f t="shared" si="61"/>
        <v/>
      </c>
      <c r="AD671" s="194" t="str">
        <f t="shared" si="62"/>
        <v/>
      </c>
      <c r="AE671" s="194">
        <f>IF(AD671="",0,IF(ISERROR(VLOOKUP(AD671,AD$7:AD670,1,FALSE)),1,0))</f>
        <v>0</v>
      </c>
      <c r="AF671" s="194"/>
    </row>
    <row r="672" spans="1:32" ht="16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75">
        <f>IF(AND($X$3512&lt;&gt;" ",$X$3512&lt;&gt;0),IF(X672=$X$3512,1+COUNTIF(U$7:U671,"&gt;0"),0),0)</f>
        <v>0</v>
      </c>
      <c r="V672" s="178" t="s">
        <v>861</v>
      </c>
      <c r="W672" s="130"/>
      <c r="X672" s="131"/>
      <c r="Y672" s="131"/>
      <c r="Z672" s="206"/>
      <c r="AA672" s="194">
        <f t="shared" si="59"/>
        <v>0</v>
      </c>
      <c r="AB672" s="124" t="str">
        <f t="shared" si="60"/>
        <v/>
      </c>
      <c r="AC672" s="195" t="str">
        <f t="shared" si="61"/>
        <v/>
      </c>
      <c r="AD672" s="194" t="str">
        <f t="shared" si="62"/>
        <v/>
      </c>
      <c r="AE672" s="194">
        <f>IF(AD672="",0,IF(ISERROR(VLOOKUP(AD672,AD$7:AD671,1,FALSE)),1,0))</f>
        <v>0</v>
      </c>
      <c r="AF672" s="194"/>
    </row>
    <row r="673" spans="1:32" ht="16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75">
        <f>IF(AND($X$3512&lt;&gt;" ",$X$3512&lt;&gt;0),IF(X673=$X$3512,1+COUNTIF(U$7:U672,"&gt;0"),0),0)</f>
        <v>0</v>
      </c>
      <c r="V673" s="178" t="s">
        <v>862</v>
      </c>
      <c r="W673" s="130"/>
      <c r="X673" s="131"/>
      <c r="Y673" s="131"/>
      <c r="Z673" s="206"/>
      <c r="AA673" s="194">
        <f t="shared" si="59"/>
        <v>0</v>
      </c>
      <c r="AB673" s="124" t="str">
        <f t="shared" si="60"/>
        <v/>
      </c>
      <c r="AC673" s="195" t="str">
        <f t="shared" si="61"/>
        <v/>
      </c>
      <c r="AD673" s="194" t="str">
        <f t="shared" si="62"/>
        <v/>
      </c>
      <c r="AE673" s="194">
        <f>IF(AD673="",0,IF(ISERROR(VLOOKUP(AD673,AD$7:AD672,1,FALSE)),1,0))</f>
        <v>0</v>
      </c>
      <c r="AF673" s="194"/>
    </row>
    <row r="674" spans="1:32" ht="16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75">
        <f>IF(AND($X$3512&lt;&gt;" ",$X$3512&lt;&gt;0),IF(X674=$X$3512,1+COUNTIF(U$7:U673,"&gt;0"),0),0)</f>
        <v>0</v>
      </c>
      <c r="V674" s="178" t="s">
        <v>863</v>
      </c>
      <c r="W674" s="130"/>
      <c r="X674" s="131"/>
      <c r="Y674" s="131"/>
      <c r="Z674" s="206"/>
      <c r="AA674" s="194">
        <f t="shared" si="59"/>
        <v>0</v>
      </c>
      <c r="AB674" s="124" t="str">
        <f t="shared" si="60"/>
        <v/>
      </c>
      <c r="AC674" s="195" t="str">
        <f t="shared" si="61"/>
        <v/>
      </c>
      <c r="AD674" s="194" t="str">
        <f t="shared" si="62"/>
        <v/>
      </c>
      <c r="AE674" s="194">
        <f>IF(AD674="",0,IF(ISERROR(VLOOKUP(AD674,AD$7:AD673,1,FALSE)),1,0))</f>
        <v>0</v>
      </c>
      <c r="AF674" s="194"/>
    </row>
    <row r="675" spans="1:32" ht="16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75">
        <f>IF(AND($X$3512&lt;&gt;" ",$X$3512&lt;&gt;0),IF(X675=$X$3512,1+COUNTIF(U$7:U674,"&gt;0"),0),0)</f>
        <v>0</v>
      </c>
      <c r="V675" s="178" t="s">
        <v>864</v>
      </c>
      <c r="W675" s="130"/>
      <c r="X675" s="131"/>
      <c r="Y675" s="131"/>
      <c r="Z675" s="206"/>
      <c r="AA675" s="194">
        <f t="shared" si="59"/>
        <v>0</v>
      </c>
      <c r="AB675" s="124" t="str">
        <f t="shared" si="60"/>
        <v/>
      </c>
      <c r="AC675" s="195" t="str">
        <f t="shared" si="61"/>
        <v/>
      </c>
      <c r="AD675" s="194" t="str">
        <f t="shared" si="62"/>
        <v/>
      </c>
      <c r="AE675" s="194">
        <f>IF(AD675="",0,IF(ISERROR(VLOOKUP(AD675,AD$7:AD674,1,FALSE)),1,0))</f>
        <v>0</v>
      </c>
      <c r="AF675" s="194"/>
    </row>
    <row r="676" spans="1:32" ht="16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75">
        <f>IF(AND($X$3512&lt;&gt;" ",$X$3512&lt;&gt;0),IF(X676=$X$3512,1+COUNTIF(U$7:U675,"&gt;0"),0),0)</f>
        <v>0</v>
      </c>
      <c r="V676" s="178" t="s">
        <v>865</v>
      </c>
      <c r="W676" s="130"/>
      <c r="X676" s="131"/>
      <c r="Y676" s="131"/>
      <c r="Z676" s="206"/>
      <c r="AA676" s="194">
        <f t="shared" si="59"/>
        <v>0</v>
      </c>
      <c r="AB676" s="124" t="str">
        <f t="shared" si="60"/>
        <v/>
      </c>
      <c r="AC676" s="195" t="str">
        <f t="shared" si="61"/>
        <v/>
      </c>
      <c r="AD676" s="194" t="str">
        <f t="shared" si="62"/>
        <v/>
      </c>
      <c r="AE676" s="194">
        <f>IF(AD676="",0,IF(ISERROR(VLOOKUP(AD676,AD$7:AD675,1,FALSE)),1,0))</f>
        <v>0</v>
      </c>
      <c r="AF676" s="194"/>
    </row>
    <row r="677" spans="1:32" ht="16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75">
        <f>IF(AND($X$3512&lt;&gt;" ",$X$3512&lt;&gt;0),IF(X677=$X$3512,1+COUNTIF(U$7:U676,"&gt;0"),0),0)</f>
        <v>0</v>
      </c>
      <c r="V677" s="178" t="s">
        <v>866</v>
      </c>
      <c r="W677" s="130"/>
      <c r="X677" s="131"/>
      <c r="Y677" s="131"/>
      <c r="Z677" s="206"/>
      <c r="AA677" s="194">
        <f t="shared" si="59"/>
        <v>0</v>
      </c>
      <c r="AB677" s="124" t="str">
        <f t="shared" si="60"/>
        <v/>
      </c>
      <c r="AC677" s="195" t="str">
        <f t="shared" si="61"/>
        <v/>
      </c>
      <c r="AD677" s="194" t="str">
        <f t="shared" si="62"/>
        <v/>
      </c>
      <c r="AE677" s="194">
        <f>IF(AD677="",0,IF(ISERROR(VLOOKUP(AD677,AD$7:AD676,1,FALSE)),1,0))</f>
        <v>0</v>
      </c>
      <c r="AF677" s="194"/>
    </row>
    <row r="678" spans="1:32" ht="16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75">
        <f>IF(AND($X$3512&lt;&gt;" ",$X$3512&lt;&gt;0),IF(X678=$X$3512,1+COUNTIF(U$7:U677,"&gt;0"),0),0)</f>
        <v>0</v>
      </c>
      <c r="V678" s="178" t="s">
        <v>867</v>
      </c>
      <c r="W678" s="130"/>
      <c r="X678" s="131"/>
      <c r="Y678" s="131"/>
      <c r="Z678" s="206"/>
      <c r="AA678" s="194">
        <f t="shared" si="59"/>
        <v>0</v>
      </c>
      <c r="AB678" s="124" t="str">
        <f t="shared" si="60"/>
        <v/>
      </c>
      <c r="AC678" s="195" t="str">
        <f t="shared" si="61"/>
        <v/>
      </c>
      <c r="AD678" s="194" t="str">
        <f t="shared" si="62"/>
        <v/>
      </c>
      <c r="AE678" s="194">
        <f>IF(AD678="",0,IF(ISERROR(VLOOKUP(AD678,AD$7:AD677,1,FALSE)),1,0))</f>
        <v>0</v>
      </c>
      <c r="AF678" s="194"/>
    </row>
    <row r="679" spans="1:32" ht="16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75">
        <f>IF(AND($X$3512&lt;&gt;" ",$X$3512&lt;&gt;0),IF(X679=$X$3512,1+COUNTIF(U$7:U678,"&gt;0"),0),0)</f>
        <v>0</v>
      </c>
      <c r="V679" s="178" t="s">
        <v>868</v>
      </c>
      <c r="W679" s="130"/>
      <c r="X679" s="131"/>
      <c r="Y679" s="131"/>
      <c r="Z679" s="206"/>
      <c r="AA679" s="194">
        <f t="shared" si="59"/>
        <v>0</v>
      </c>
      <c r="AB679" s="124" t="str">
        <f t="shared" si="60"/>
        <v/>
      </c>
      <c r="AC679" s="195" t="str">
        <f t="shared" si="61"/>
        <v/>
      </c>
      <c r="AD679" s="194" t="str">
        <f t="shared" si="62"/>
        <v/>
      </c>
      <c r="AE679" s="194">
        <f>IF(AD679="",0,IF(ISERROR(VLOOKUP(AD679,AD$7:AD678,1,FALSE)),1,0))</f>
        <v>0</v>
      </c>
      <c r="AF679" s="194"/>
    </row>
    <row r="680" spans="1:32" ht="16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75">
        <f>IF(AND($X$3512&lt;&gt;" ",$X$3512&lt;&gt;0),IF(X680=$X$3512,1+COUNTIF(U$7:U679,"&gt;0"),0),0)</f>
        <v>0</v>
      </c>
      <c r="V680" s="178" t="s">
        <v>869</v>
      </c>
      <c r="W680" s="130"/>
      <c r="X680" s="131"/>
      <c r="Y680" s="131"/>
      <c r="Z680" s="206"/>
      <c r="AA680" s="194">
        <f t="shared" si="59"/>
        <v>0</v>
      </c>
      <c r="AB680" s="124" t="str">
        <f t="shared" si="60"/>
        <v/>
      </c>
      <c r="AC680" s="195" t="str">
        <f t="shared" si="61"/>
        <v/>
      </c>
      <c r="AD680" s="194" t="str">
        <f t="shared" si="62"/>
        <v/>
      </c>
      <c r="AE680" s="194">
        <f>IF(AD680="",0,IF(ISERROR(VLOOKUP(AD680,AD$7:AD679,1,FALSE)),1,0))</f>
        <v>0</v>
      </c>
      <c r="AF680" s="194"/>
    </row>
    <row r="681" spans="1:32" ht="16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75">
        <f>IF(AND($X$3512&lt;&gt;" ",$X$3512&lt;&gt;0),IF(X681=$X$3512,1+COUNTIF(U$7:U680,"&gt;0"),0),0)</f>
        <v>0</v>
      </c>
      <c r="V681" s="178" t="s">
        <v>870</v>
      </c>
      <c r="W681" s="130"/>
      <c r="X681" s="131"/>
      <c r="Y681" s="131"/>
      <c r="Z681" s="206"/>
      <c r="AA681" s="194">
        <f t="shared" si="59"/>
        <v>0</v>
      </c>
      <c r="AB681" s="124" t="str">
        <f t="shared" si="60"/>
        <v/>
      </c>
      <c r="AC681" s="195" t="str">
        <f t="shared" si="61"/>
        <v/>
      </c>
      <c r="AD681" s="194" t="str">
        <f t="shared" si="62"/>
        <v/>
      </c>
      <c r="AE681" s="194">
        <f>IF(AD681="",0,IF(ISERROR(VLOOKUP(AD681,AD$7:AD680,1,FALSE)),1,0))</f>
        <v>0</v>
      </c>
      <c r="AF681" s="194"/>
    </row>
    <row r="682" spans="1:32" ht="16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75">
        <f>IF(AND($X$3512&lt;&gt;" ",$X$3512&lt;&gt;0),IF(X682=$X$3512,1+COUNTIF(U$7:U681,"&gt;0"),0),0)</f>
        <v>0</v>
      </c>
      <c r="V682" s="178" t="s">
        <v>871</v>
      </c>
      <c r="W682" s="130"/>
      <c r="X682" s="131"/>
      <c r="Y682" s="131"/>
      <c r="Z682" s="206"/>
      <c r="AA682" s="194">
        <f t="shared" si="59"/>
        <v>0</v>
      </c>
      <c r="AB682" s="124" t="str">
        <f t="shared" si="60"/>
        <v/>
      </c>
      <c r="AC682" s="195" t="str">
        <f t="shared" si="61"/>
        <v/>
      </c>
      <c r="AD682" s="194" t="str">
        <f t="shared" si="62"/>
        <v/>
      </c>
      <c r="AE682" s="194">
        <f>IF(AD682="",0,IF(ISERROR(VLOOKUP(AD682,AD$7:AD681,1,FALSE)),1,0))</f>
        <v>0</v>
      </c>
      <c r="AF682" s="194"/>
    </row>
    <row r="683" spans="1:32" ht="16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75">
        <f>IF(AND($X$3512&lt;&gt;" ",$X$3512&lt;&gt;0),IF(X683=$X$3512,1+COUNTIF(U$7:U682,"&gt;0"),0),0)</f>
        <v>0</v>
      </c>
      <c r="V683" s="178" t="s">
        <v>872</v>
      </c>
      <c r="W683" s="130"/>
      <c r="X683" s="131"/>
      <c r="Y683" s="131"/>
      <c r="Z683" s="206"/>
      <c r="AA683" s="194">
        <f t="shared" si="59"/>
        <v>0</v>
      </c>
      <c r="AB683" s="124" t="str">
        <f t="shared" si="60"/>
        <v/>
      </c>
      <c r="AC683" s="195" t="str">
        <f t="shared" si="61"/>
        <v/>
      </c>
      <c r="AD683" s="194" t="str">
        <f t="shared" si="62"/>
        <v/>
      </c>
      <c r="AE683" s="194">
        <f>IF(AD683="",0,IF(ISERROR(VLOOKUP(AD683,AD$7:AD682,1,FALSE)),1,0))</f>
        <v>0</v>
      </c>
      <c r="AF683" s="194"/>
    </row>
    <row r="684" spans="1:32" ht="16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75">
        <f>IF(AND($X$3512&lt;&gt;" ",$X$3512&lt;&gt;0),IF(X684=$X$3512,1+COUNTIF(U$7:U683,"&gt;0"),0),0)</f>
        <v>0</v>
      </c>
      <c r="V684" s="178" t="s">
        <v>873</v>
      </c>
      <c r="W684" s="130"/>
      <c r="X684" s="131"/>
      <c r="Y684" s="131"/>
      <c r="Z684" s="206"/>
      <c r="AA684" s="194">
        <f t="shared" si="59"/>
        <v>0</v>
      </c>
      <c r="AB684" s="124" t="str">
        <f t="shared" si="60"/>
        <v/>
      </c>
      <c r="AC684" s="195" t="str">
        <f t="shared" si="61"/>
        <v/>
      </c>
      <c r="AD684" s="194" t="str">
        <f t="shared" si="62"/>
        <v/>
      </c>
      <c r="AE684" s="194">
        <f>IF(AD684="",0,IF(ISERROR(VLOOKUP(AD684,AD$7:AD683,1,FALSE)),1,0))</f>
        <v>0</v>
      </c>
      <c r="AF684" s="194"/>
    </row>
    <row r="685" spans="1:32" ht="16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75">
        <f>IF(AND($X$3512&lt;&gt;" ",$X$3512&lt;&gt;0),IF(X685=$X$3512,1+COUNTIF(U$7:U684,"&gt;0"),0),0)</f>
        <v>0</v>
      </c>
      <c r="V685" s="178" t="s">
        <v>874</v>
      </c>
      <c r="W685" s="130"/>
      <c r="X685" s="131"/>
      <c r="Y685" s="131"/>
      <c r="Z685" s="206"/>
      <c r="AA685" s="194">
        <f t="shared" si="59"/>
        <v>0</v>
      </c>
      <c r="AB685" s="124" t="str">
        <f t="shared" si="60"/>
        <v/>
      </c>
      <c r="AC685" s="195" t="str">
        <f t="shared" si="61"/>
        <v/>
      </c>
      <c r="AD685" s="194" t="str">
        <f t="shared" si="62"/>
        <v/>
      </c>
      <c r="AE685" s="194">
        <f>IF(AD685="",0,IF(ISERROR(VLOOKUP(AD685,AD$7:AD684,1,FALSE)),1,0))</f>
        <v>0</v>
      </c>
      <c r="AF685" s="194"/>
    </row>
    <row r="686" spans="1:32" ht="16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75">
        <f>IF(AND($X$3512&lt;&gt;" ",$X$3512&lt;&gt;0),IF(X686=$X$3512,1+COUNTIF(U$7:U685,"&gt;0"),0),0)</f>
        <v>0</v>
      </c>
      <c r="V686" s="178" t="s">
        <v>875</v>
      </c>
      <c r="W686" s="130"/>
      <c r="X686" s="131"/>
      <c r="Y686" s="131"/>
      <c r="Z686" s="206"/>
      <c r="AA686" s="194">
        <f t="shared" si="59"/>
        <v>0</v>
      </c>
      <c r="AB686" s="124" t="str">
        <f t="shared" si="60"/>
        <v/>
      </c>
      <c r="AC686" s="195" t="str">
        <f t="shared" si="61"/>
        <v/>
      </c>
      <c r="AD686" s="194" t="str">
        <f t="shared" si="62"/>
        <v/>
      </c>
      <c r="AE686" s="194">
        <f>IF(AD686="",0,IF(ISERROR(VLOOKUP(AD686,AD$7:AD685,1,FALSE)),1,0))</f>
        <v>0</v>
      </c>
      <c r="AF686" s="194"/>
    </row>
    <row r="687" spans="1:32" ht="16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75">
        <f>IF(AND($X$3512&lt;&gt;" ",$X$3512&lt;&gt;0),IF(X687=$X$3512,1+COUNTIF(U$7:U686,"&gt;0"),0),0)</f>
        <v>0</v>
      </c>
      <c r="V687" s="178" t="s">
        <v>876</v>
      </c>
      <c r="W687" s="130"/>
      <c r="X687" s="131"/>
      <c r="Y687" s="131"/>
      <c r="Z687" s="206"/>
      <c r="AA687" s="194">
        <f t="shared" si="59"/>
        <v>0</v>
      </c>
      <c r="AB687" s="124" t="str">
        <f t="shared" si="60"/>
        <v/>
      </c>
      <c r="AC687" s="195" t="str">
        <f t="shared" si="61"/>
        <v/>
      </c>
      <c r="AD687" s="194" t="str">
        <f t="shared" si="62"/>
        <v/>
      </c>
      <c r="AE687" s="194">
        <f>IF(AD687="",0,IF(ISERROR(VLOOKUP(AD687,AD$7:AD686,1,FALSE)),1,0))</f>
        <v>0</v>
      </c>
      <c r="AF687" s="194"/>
    </row>
    <row r="688" spans="1:32" ht="16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75">
        <f>IF(AND($X$3512&lt;&gt;" ",$X$3512&lt;&gt;0),IF(X688=$X$3512,1+COUNTIF(U$7:U687,"&gt;0"),0),0)</f>
        <v>0</v>
      </c>
      <c r="V688" s="178" t="s">
        <v>877</v>
      </c>
      <c r="W688" s="130"/>
      <c r="X688" s="131"/>
      <c r="Y688" s="131"/>
      <c r="Z688" s="206"/>
      <c r="AA688" s="194">
        <f t="shared" si="59"/>
        <v>0</v>
      </c>
      <c r="AB688" s="124" t="str">
        <f t="shared" si="60"/>
        <v/>
      </c>
      <c r="AC688" s="195" t="str">
        <f t="shared" si="61"/>
        <v/>
      </c>
      <c r="AD688" s="194" t="str">
        <f t="shared" si="62"/>
        <v/>
      </c>
      <c r="AE688" s="194">
        <f>IF(AD688="",0,IF(ISERROR(VLOOKUP(AD688,AD$7:AD687,1,FALSE)),1,0))</f>
        <v>0</v>
      </c>
      <c r="AF688" s="194"/>
    </row>
    <row r="689" spans="1:32" ht="16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75">
        <f>IF(AND($X$3512&lt;&gt;" ",$X$3512&lt;&gt;0),IF(X689=$X$3512,1+COUNTIF(U$7:U688,"&gt;0"),0),0)</f>
        <v>0</v>
      </c>
      <c r="V689" s="178" t="s">
        <v>878</v>
      </c>
      <c r="W689" s="130"/>
      <c r="X689" s="131"/>
      <c r="Y689" s="131"/>
      <c r="Z689" s="206"/>
      <c r="AA689" s="194">
        <f t="shared" si="59"/>
        <v>0</v>
      </c>
      <c r="AB689" s="124" t="str">
        <f t="shared" si="60"/>
        <v/>
      </c>
      <c r="AC689" s="195" t="str">
        <f t="shared" si="61"/>
        <v/>
      </c>
      <c r="AD689" s="194" t="str">
        <f t="shared" si="62"/>
        <v/>
      </c>
      <c r="AE689" s="194">
        <f>IF(AD689="",0,IF(ISERROR(VLOOKUP(AD689,AD$7:AD688,1,FALSE)),1,0))</f>
        <v>0</v>
      </c>
      <c r="AF689" s="194"/>
    </row>
    <row r="690" spans="1:32" ht="16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75">
        <f>IF(AND($X$3512&lt;&gt;" ",$X$3512&lt;&gt;0),IF(X690=$X$3512,1+COUNTIF(U$7:U689,"&gt;0"),0),0)</f>
        <v>0</v>
      </c>
      <c r="V690" s="178" t="s">
        <v>879</v>
      </c>
      <c r="W690" s="130"/>
      <c r="X690" s="131"/>
      <c r="Y690" s="131"/>
      <c r="Z690" s="206"/>
      <c r="AA690" s="194">
        <f t="shared" si="59"/>
        <v>0</v>
      </c>
      <c r="AB690" s="124" t="str">
        <f t="shared" si="60"/>
        <v/>
      </c>
      <c r="AC690" s="195" t="str">
        <f t="shared" si="61"/>
        <v/>
      </c>
      <c r="AD690" s="194" t="str">
        <f t="shared" si="62"/>
        <v/>
      </c>
      <c r="AE690" s="194">
        <f>IF(AD690="",0,IF(ISERROR(VLOOKUP(AD690,AD$7:AD689,1,FALSE)),1,0))</f>
        <v>0</v>
      </c>
      <c r="AF690" s="194"/>
    </row>
    <row r="691" spans="1:32" ht="16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75">
        <f>IF(AND($X$3512&lt;&gt;" ",$X$3512&lt;&gt;0),IF(X691=$X$3512,1+COUNTIF(U$7:U690,"&gt;0"),0),0)</f>
        <v>0</v>
      </c>
      <c r="V691" s="178" t="s">
        <v>880</v>
      </c>
      <c r="W691" s="130"/>
      <c r="X691" s="131"/>
      <c r="Y691" s="131"/>
      <c r="Z691" s="206"/>
      <c r="AA691" s="194">
        <f t="shared" si="59"/>
        <v>0</v>
      </c>
      <c r="AB691" s="124" t="str">
        <f t="shared" si="60"/>
        <v/>
      </c>
      <c r="AC691" s="195" t="str">
        <f t="shared" si="61"/>
        <v/>
      </c>
      <c r="AD691" s="194" t="str">
        <f t="shared" si="62"/>
        <v/>
      </c>
      <c r="AE691" s="194">
        <f>IF(AD691="",0,IF(ISERROR(VLOOKUP(AD691,AD$7:AD690,1,FALSE)),1,0))</f>
        <v>0</v>
      </c>
      <c r="AF691" s="194"/>
    </row>
    <row r="692" spans="1:32" ht="16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75">
        <f>IF(AND($X$3512&lt;&gt;" ",$X$3512&lt;&gt;0),IF(X692=$X$3512,1+COUNTIF(U$7:U691,"&gt;0"),0),0)</f>
        <v>0</v>
      </c>
      <c r="V692" s="178" t="s">
        <v>881</v>
      </c>
      <c r="W692" s="130"/>
      <c r="X692" s="131"/>
      <c r="Y692" s="131"/>
      <c r="Z692" s="206"/>
      <c r="AA692" s="194">
        <f t="shared" si="59"/>
        <v>0</v>
      </c>
      <c r="AB692" s="124" t="str">
        <f t="shared" si="60"/>
        <v/>
      </c>
      <c r="AC692" s="195" t="str">
        <f t="shared" si="61"/>
        <v/>
      </c>
      <c r="AD692" s="194" t="str">
        <f t="shared" si="62"/>
        <v/>
      </c>
      <c r="AE692" s="194">
        <f>IF(AD692="",0,IF(ISERROR(VLOOKUP(AD692,AD$7:AD691,1,FALSE)),1,0))</f>
        <v>0</v>
      </c>
      <c r="AF692" s="194"/>
    </row>
    <row r="693" spans="1:32" ht="16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75">
        <f>IF(AND($X$3512&lt;&gt;" ",$X$3512&lt;&gt;0),IF(X693=$X$3512,1+COUNTIF(U$7:U692,"&gt;0"),0),0)</f>
        <v>0</v>
      </c>
      <c r="V693" s="178" t="s">
        <v>882</v>
      </c>
      <c r="W693" s="130"/>
      <c r="X693" s="131"/>
      <c r="Y693" s="131"/>
      <c r="Z693" s="206"/>
      <c r="AA693" s="194">
        <f t="shared" si="59"/>
        <v>0</v>
      </c>
      <c r="AB693" s="124" t="str">
        <f t="shared" si="60"/>
        <v/>
      </c>
      <c r="AC693" s="195" t="str">
        <f t="shared" si="61"/>
        <v/>
      </c>
      <c r="AD693" s="194" t="str">
        <f t="shared" si="62"/>
        <v/>
      </c>
      <c r="AE693" s="194">
        <f>IF(AD693="",0,IF(ISERROR(VLOOKUP(AD693,AD$7:AD692,1,FALSE)),1,0))</f>
        <v>0</v>
      </c>
      <c r="AF693" s="194"/>
    </row>
    <row r="694" spans="1:32" ht="16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75">
        <f>IF(AND($X$3512&lt;&gt;" ",$X$3512&lt;&gt;0),IF(X694=$X$3512,1+COUNTIF(U$7:U693,"&gt;0"),0),0)</f>
        <v>0</v>
      </c>
      <c r="V694" s="178" t="s">
        <v>883</v>
      </c>
      <c r="W694" s="130"/>
      <c r="X694" s="131"/>
      <c r="Y694" s="131"/>
      <c r="Z694" s="206"/>
      <c r="AA694" s="194">
        <f t="shared" si="59"/>
        <v>0</v>
      </c>
      <c r="AB694" s="124" t="str">
        <f t="shared" si="60"/>
        <v/>
      </c>
      <c r="AC694" s="195" t="str">
        <f t="shared" si="61"/>
        <v/>
      </c>
      <c r="AD694" s="194" t="str">
        <f t="shared" si="62"/>
        <v/>
      </c>
      <c r="AE694" s="194">
        <f>IF(AD694="",0,IF(ISERROR(VLOOKUP(AD694,AD$7:AD693,1,FALSE)),1,0))</f>
        <v>0</v>
      </c>
      <c r="AF694" s="194"/>
    </row>
    <row r="695" spans="1:32" ht="16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75">
        <f>IF(AND($X$3512&lt;&gt;" ",$X$3512&lt;&gt;0),IF(X695=$X$3512,1+COUNTIF(U$7:U694,"&gt;0"),0),0)</f>
        <v>0</v>
      </c>
      <c r="V695" s="178" t="s">
        <v>884</v>
      </c>
      <c r="W695" s="130"/>
      <c r="X695" s="131"/>
      <c r="Y695" s="131"/>
      <c r="Z695" s="206"/>
      <c r="AA695" s="194">
        <f t="shared" si="59"/>
        <v>0</v>
      </c>
      <c r="AB695" s="124" t="str">
        <f t="shared" si="60"/>
        <v/>
      </c>
      <c r="AC695" s="195" t="str">
        <f t="shared" si="61"/>
        <v/>
      </c>
      <c r="AD695" s="194" t="str">
        <f t="shared" si="62"/>
        <v/>
      </c>
      <c r="AE695" s="194">
        <f>IF(AD695="",0,IF(ISERROR(VLOOKUP(AD695,AD$7:AD694,1,FALSE)),1,0))</f>
        <v>0</v>
      </c>
      <c r="AF695" s="194"/>
    </row>
    <row r="696" spans="1:32" ht="16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75">
        <f>IF(AND($X$3512&lt;&gt;" ",$X$3512&lt;&gt;0),IF(X696=$X$3512,1+COUNTIF(U$7:U695,"&gt;0"),0),0)</f>
        <v>0</v>
      </c>
      <c r="V696" s="178" t="s">
        <v>885</v>
      </c>
      <c r="W696" s="130"/>
      <c r="X696" s="131"/>
      <c r="Y696" s="131"/>
      <c r="Z696" s="206"/>
      <c r="AA696" s="194">
        <f t="shared" si="59"/>
        <v>0</v>
      </c>
      <c r="AB696" s="124" t="str">
        <f t="shared" si="60"/>
        <v/>
      </c>
      <c r="AC696" s="195" t="str">
        <f t="shared" si="61"/>
        <v/>
      </c>
      <c r="AD696" s="194" t="str">
        <f t="shared" si="62"/>
        <v/>
      </c>
      <c r="AE696" s="194">
        <f>IF(AD696="",0,IF(ISERROR(VLOOKUP(AD696,AD$7:AD695,1,FALSE)),1,0))</f>
        <v>0</v>
      </c>
      <c r="AF696" s="194"/>
    </row>
    <row r="697" spans="1:32" ht="16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75">
        <f>IF(AND($X$3512&lt;&gt;" ",$X$3512&lt;&gt;0),IF(X697=$X$3512,1+COUNTIF(U$7:U696,"&gt;0"),0),0)</f>
        <v>0</v>
      </c>
      <c r="V697" s="178" t="s">
        <v>886</v>
      </c>
      <c r="W697" s="130"/>
      <c r="X697" s="131"/>
      <c r="Y697" s="131"/>
      <c r="Z697" s="206"/>
      <c r="AA697" s="194">
        <f t="shared" si="59"/>
        <v>0</v>
      </c>
      <c r="AB697" s="124" t="str">
        <f t="shared" si="60"/>
        <v/>
      </c>
      <c r="AC697" s="195" t="str">
        <f t="shared" si="61"/>
        <v/>
      </c>
      <c r="AD697" s="194" t="str">
        <f t="shared" si="62"/>
        <v/>
      </c>
      <c r="AE697" s="194">
        <f>IF(AD697="",0,IF(ISERROR(VLOOKUP(AD697,AD$7:AD696,1,FALSE)),1,0))</f>
        <v>0</v>
      </c>
      <c r="AF697" s="194"/>
    </row>
    <row r="698" spans="1:32" ht="16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75">
        <f>IF(AND($X$3512&lt;&gt;" ",$X$3512&lt;&gt;0),IF(X698=$X$3512,1+COUNTIF(U$7:U697,"&gt;0"),0),0)</f>
        <v>0</v>
      </c>
      <c r="V698" s="178" t="s">
        <v>887</v>
      </c>
      <c r="W698" s="130"/>
      <c r="X698" s="131"/>
      <c r="Y698" s="131"/>
      <c r="Z698" s="206"/>
      <c r="AA698" s="194">
        <f t="shared" si="59"/>
        <v>0</v>
      </c>
      <c r="AB698" s="124" t="str">
        <f t="shared" si="60"/>
        <v/>
      </c>
      <c r="AC698" s="195" t="str">
        <f t="shared" si="61"/>
        <v/>
      </c>
      <c r="AD698" s="194" t="str">
        <f t="shared" si="62"/>
        <v/>
      </c>
      <c r="AE698" s="194">
        <f>IF(AD698="",0,IF(ISERROR(VLOOKUP(AD698,AD$7:AD697,1,FALSE)),1,0))</f>
        <v>0</v>
      </c>
      <c r="AF698" s="194"/>
    </row>
    <row r="699" spans="1:32" ht="16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75">
        <f>IF(AND($X$3512&lt;&gt;" ",$X$3512&lt;&gt;0),IF(X699=$X$3512,1+COUNTIF(U$7:U698,"&gt;0"),0),0)</f>
        <v>0</v>
      </c>
      <c r="V699" s="178" t="s">
        <v>888</v>
      </c>
      <c r="W699" s="130"/>
      <c r="X699" s="131"/>
      <c r="Y699" s="131"/>
      <c r="Z699" s="206"/>
      <c r="AA699" s="194">
        <f t="shared" si="59"/>
        <v>0</v>
      </c>
      <c r="AB699" s="124" t="str">
        <f t="shared" si="60"/>
        <v/>
      </c>
      <c r="AC699" s="195" t="str">
        <f t="shared" si="61"/>
        <v/>
      </c>
      <c r="AD699" s="194" t="str">
        <f t="shared" si="62"/>
        <v/>
      </c>
      <c r="AE699" s="194">
        <f>IF(AD699="",0,IF(ISERROR(VLOOKUP(AD699,AD$7:AD698,1,FALSE)),1,0))</f>
        <v>0</v>
      </c>
      <c r="AF699" s="194"/>
    </row>
    <row r="700" spans="1:32" ht="16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75">
        <f>IF(AND($X$3512&lt;&gt;" ",$X$3512&lt;&gt;0),IF(X700=$X$3512,1+COUNTIF(U$7:U699,"&gt;0"),0),0)</f>
        <v>0</v>
      </c>
      <c r="V700" s="178" t="s">
        <v>889</v>
      </c>
      <c r="W700" s="130"/>
      <c r="X700" s="131"/>
      <c r="Y700" s="131"/>
      <c r="Z700" s="206"/>
      <c r="AA700" s="194">
        <f t="shared" si="59"/>
        <v>0</v>
      </c>
      <c r="AB700" s="124" t="str">
        <f t="shared" si="60"/>
        <v/>
      </c>
      <c r="AC700" s="195" t="str">
        <f t="shared" si="61"/>
        <v/>
      </c>
      <c r="AD700" s="194" t="str">
        <f t="shared" si="62"/>
        <v/>
      </c>
      <c r="AE700" s="194">
        <f>IF(AD700="",0,IF(ISERROR(VLOOKUP(AD700,AD$7:AD699,1,FALSE)),1,0))</f>
        <v>0</v>
      </c>
      <c r="AF700" s="194"/>
    </row>
    <row r="701" spans="1:32" ht="16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75">
        <f>IF(AND($X$3512&lt;&gt;" ",$X$3512&lt;&gt;0),IF(X701=$X$3512,1+COUNTIF(U$7:U700,"&gt;0"),0),0)</f>
        <v>0</v>
      </c>
      <c r="V701" s="178" t="s">
        <v>890</v>
      </c>
      <c r="W701" s="130"/>
      <c r="X701" s="131"/>
      <c r="Y701" s="131"/>
      <c r="Z701" s="206"/>
      <c r="AA701" s="194">
        <f t="shared" si="59"/>
        <v>0</v>
      </c>
      <c r="AB701" s="124" t="str">
        <f t="shared" si="60"/>
        <v/>
      </c>
      <c r="AC701" s="195" t="str">
        <f t="shared" si="61"/>
        <v/>
      </c>
      <c r="AD701" s="194" t="str">
        <f t="shared" si="62"/>
        <v/>
      </c>
      <c r="AE701" s="194">
        <f>IF(AD701="",0,IF(ISERROR(VLOOKUP(AD701,AD$7:AD700,1,FALSE)),1,0))</f>
        <v>0</v>
      </c>
      <c r="AF701" s="194"/>
    </row>
    <row r="702" spans="1:32" ht="16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75">
        <f>IF(AND($X$3512&lt;&gt;" ",$X$3512&lt;&gt;0),IF(X702=$X$3512,1+COUNTIF(U$7:U701,"&gt;0"),0),0)</f>
        <v>0</v>
      </c>
      <c r="V702" s="178" t="s">
        <v>891</v>
      </c>
      <c r="W702" s="130"/>
      <c r="X702" s="131"/>
      <c r="Y702" s="131"/>
      <c r="Z702" s="206"/>
      <c r="AA702" s="194">
        <f t="shared" si="59"/>
        <v>0</v>
      </c>
      <c r="AB702" s="124" t="str">
        <f t="shared" si="60"/>
        <v/>
      </c>
      <c r="AC702" s="195" t="str">
        <f t="shared" si="61"/>
        <v/>
      </c>
      <c r="AD702" s="194" t="str">
        <f t="shared" si="62"/>
        <v/>
      </c>
      <c r="AE702" s="194">
        <f>IF(AD702="",0,IF(ISERROR(VLOOKUP(AD702,AD$7:AD701,1,FALSE)),1,0))</f>
        <v>0</v>
      </c>
      <c r="AF702" s="194"/>
    </row>
    <row r="703" spans="1:32" ht="16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75">
        <f>IF(AND($X$3512&lt;&gt;" ",$X$3512&lt;&gt;0),IF(X703=$X$3512,1+COUNTIF(U$7:U702,"&gt;0"),0),0)</f>
        <v>0</v>
      </c>
      <c r="V703" s="178" t="s">
        <v>892</v>
      </c>
      <c r="W703" s="130"/>
      <c r="X703" s="131"/>
      <c r="Y703" s="131"/>
      <c r="Z703" s="206"/>
      <c r="AA703" s="194">
        <f t="shared" si="59"/>
        <v>0</v>
      </c>
      <c r="AB703" s="124" t="str">
        <f t="shared" si="60"/>
        <v/>
      </c>
      <c r="AC703" s="195" t="str">
        <f t="shared" si="61"/>
        <v/>
      </c>
      <c r="AD703" s="194" t="str">
        <f t="shared" si="62"/>
        <v/>
      </c>
      <c r="AE703" s="194">
        <f>IF(AD703="",0,IF(ISERROR(VLOOKUP(AD703,AD$7:AD702,1,FALSE)),1,0))</f>
        <v>0</v>
      </c>
      <c r="AF703" s="194"/>
    </row>
    <row r="704" spans="1:32" ht="16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75">
        <f>IF(AND($X$3512&lt;&gt;" ",$X$3512&lt;&gt;0),IF(X704=$X$3512,1+COUNTIF(U$7:U703,"&gt;0"),0),0)</f>
        <v>0</v>
      </c>
      <c r="V704" s="178" t="s">
        <v>893</v>
      </c>
      <c r="W704" s="130"/>
      <c r="X704" s="131"/>
      <c r="Y704" s="131"/>
      <c r="Z704" s="206"/>
      <c r="AA704" s="194">
        <f t="shared" si="59"/>
        <v>0</v>
      </c>
      <c r="AB704" s="124" t="str">
        <f t="shared" si="60"/>
        <v/>
      </c>
      <c r="AC704" s="195" t="str">
        <f t="shared" si="61"/>
        <v/>
      </c>
      <c r="AD704" s="194" t="str">
        <f t="shared" si="62"/>
        <v/>
      </c>
      <c r="AE704" s="194">
        <f>IF(AD704="",0,IF(ISERROR(VLOOKUP(AD704,AD$7:AD703,1,FALSE)),1,0))</f>
        <v>0</v>
      </c>
      <c r="AF704" s="194"/>
    </row>
    <row r="705" spans="1:32" ht="16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75">
        <f>IF(AND($X$3512&lt;&gt;" ",$X$3512&lt;&gt;0),IF(X705=$X$3512,1+COUNTIF(U$7:U704,"&gt;0"),0),0)</f>
        <v>0</v>
      </c>
      <c r="V705" s="178" t="s">
        <v>894</v>
      </c>
      <c r="W705" s="130"/>
      <c r="X705" s="131"/>
      <c r="Y705" s="131"/>
      <c r="Z705" s="206"/>
      <c r="AA705" s="194">
        <f t="shared" si="59"/>
        <v>0</v>
      </c>
      <c r="AB705" s="124" t="str">
        <f t="shared" si="60"/>
        <v/>
      </c>
      <c r="AC705" s="195" t="str">
        <f t="shared" si="61"/>
        <v/>
      </c>
      <c r="AD705" s="194" t="str">
        <f t="shared" si="62"/>
        <v/>
      </c>
      <c r="AE705" s="194">
        <f>IF(AD705="",0,IF(ISERROR(VLOOKUP(AD705,AD$7:AD704,1,FALSE)),1,0))</f>
        <v>0</v>
      </c>
      <c r="AF705" s="194"/>
    </row>
    <row r="706" spans="1:32" ht="16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75">
        <f>IF(AND($X$3512&lt;&gt;" ",$X$3512&lt;&gt;0),IF(X706=$X$3512,1+COUNTIF(U$7:U705,"&gt;0"),0),0)</f>
        <v>0</v>
      </c>
      <c r="V706" s="178" t="s">
        <v>895</v>
      </c>
      <c r="W706" s="130"/>
      <c r="X706" s="131"/>
      <c r="Y706" s="131"/>
      <c r="Z706" s="206"/>
      <c r="AA706" s="194">
        <f t="shared" si="59"/>
        <v>0</v>
      </c>
      <c r="AB706" s="124" t="str">
        <f t="shared" si="60"/>
        <v/>
      </c>
      <c r="AC706" s="195" t="str">
        <f t="shared" si="61"/>
        <v/>
      </c>
      <c r="AD706" s="194" t="str">
        <f t="shared" si="62"/>
        <v/>
      </c>
      <c r="AE706" s="194">
        <f>IF(AD706="",0,IF(ISERROR(VLOOKUP(AD706,AD$7:AD705,1,FALSE)),1,0))</f>
        <v>0</v>
      </c>
      <c r="AF706" s="194"/>
    </row>
    <row r="707" spans="1:32" ht="16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75">
        <f>IF(AND($X$3512&lt;&gt;" ",$X$3512&lt;&gt;0),IF(X707=$X$3512,1+COUNTIF(U$7:U706,"&gt;0"),0),0)</f>
        <v>0</v>
      </c>
      <c r="V707" s="178" t="s">
        <v>896</v>
      </c>
      <c r="W707" s="130"/>
      <c r="X707" s="131"/>
      <c r="Y707" s="131"/>
      <c r="Z707" s="206"/>
      <c r="AA707" s="194">
        <f t="shared" si="59"/>
        <v>0</v>
      </c>
      <c r="AB707" s="124" t="str">
        <f t="shared" si="60"/>
        <v/>
      </c>
      <c r="AC707" s="195" t="str">
        <f t="shared" si="61"/>
        <v/>
      </c>
      <c r="AD707" s="194" t="str">
        <f t="shared" si="62"/>
        <v/>
      </c>
      <c r="AE707" s="194">
        <f>IF(AD707="",0,IF(ISERROR(VLOOKUP(AD707,AD$7:AD706,1,FALSE)),1,0))</f>
        <v>0</v>
      </c>
      <c r="AF707" s="194"/>
    </row>
    <row r="708" spans="1:32" ht="16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75">
        <f>IF(AND($X$3512&lt;&gt;" ",$X$3512&lt;&gt;0),IF(X708=$X$3512,1+COUNTIF(U$7:U707,"&gt;0"),0),0)</f>
        <v>0</v>
      </c>
      <c r="V708" s="178" t="s">
        <v>897</v>
      </c>
      <c r="W708" s="130"/>
      <c r="X708" s="131"/>
      <c r="Y708" s="131"/>
      <c r="Z708" s="206"/>
      <c r="AA708" s="194">
        <f t="shared" si="59"/>
        <v>0</v>
      </c>
      <c r="AB708" s="124" t="str">
        <f t="shared" si="60"/>
        <v/>
      </c>
      <c r="AC708" s="195" t="str">
        <f t="shared" si="61"/>
        <v/>
      </c>
      <c r="AD708" s="194" t="str">
        <f t="shared" si="62"/>
        <v/>
      </c>
      <c r="AE708" s="194">
        <f>IF(AD708="",0,IF(ISERROR(VLOOKUP(AD708,AD$7:AD707,1,FALSE)),1,0))</f>
        <v>0</v>
      </c>
      <c r="AF708" s="194"/>
    </row>
    <row r="709" spans="1:32" ht="16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75">
        <f>IF(AND($X$3512&lt;&gt;" ",$X$3512&lt;&gt;0),IF(X709=$X$3512,1+COUNTIF(U$7:U708,"&gt;0"),0),0)</f>
        <v>0</v>
      </c>
      <c r="V709" s="178" t="s">
        <v>898</v>
      </c>
      <c r="W709" s="130"/>
      <c r="X709" s="131"/>
      <c r="Y709" s="131"/>
      <c r="Z709" s="206"/>
      <c r="AA709" s="194">
        <f t="shared" si="59"/>
        <v>0</v>
      </c>
      <c r="AB709" s="124" t="str">
        <f t="shared" si="60"/>
        <v/>
      </c>
      <c r="AC709" s="195" t="str">
        <f t="shared" si="61"/>
        <v/>
      </c>
      <c r="AD709" s="194" t="str">
        <f t="shared" si="62"/>
        <v/>
      </c>
      <c r="AE709" s="194">
        <f>IF(AD709="",0,IF(ISERROR(VLOOKUP(AD709,AD$7:AD708,1,FALSE)),1,0))</f>
        <v>0</v>
      </c>
      <c r="AF709" s="194"/>
    </row>
    <row r="710" spans="1:32" ht="16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75">
        <f>IF(AND($X$3512&lt;&gt;" ",$X$3512&lt;&gt;0),IF(X710=$X$3512,1+COUNTIF(U$7:U709,"&gt;0"),0),0)</f>
        <v>0</v>
      </c>
      <c r="V710" s="178" t="s">
        <v>899</v>
      </c>
      <c r="W710" s="130"/>
      <c r="X710" s="131"/>
      <c r="Y710" s="131"/>
      <c r="Z710" s="206"/>
      <c r="AA710" s="194">
        <f t="shared" si="59"/>
        <v>0</v>
      </c>
      <c r="AB710" s="124" t="str">
        <f t="shared" si="60"/>
        <v/>
      </c>
      <c r="AC710" s="195" t="str">
        <f t="shared" si="61"/>
        <v/>
      </c>
      <c r="AD710" s="194" t="str">
        <f t="shared" si="62"/>
        <v/>
      </c>
      <c r="AE710" s="194">
        <f>IF(AD710="",0,IF(ISERROR(VLOOKUP(AD710,AD$7:AD709,1,FALSE)),1,0))</f>
        <v>0</v>
      </c>
      <c r="AF710" s="194"/>
    </row>
    <row r="711" spans="1:32" ht="16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75">
        <f>IF(AND($X$3512&lt;&gt;" ",$X$3512&lt;&gt;0),IF(X711=$X$3512,1+COUNTIF(U$7:U710,"&gt;0"),0),0)</f>
        <v>0</v>
      </c>
      <c r="V711" s="178" t="s">
        <v>900</v>
      </c>
      <c r="W711" s="130"/>
      <c r="X711" s="131"/>
      <c r="Y711" s="131"/>
      <c r="Z711" s="206"/>
      <c r="AA711" s="194">
        <f t="shared" si="59"/>
        <v>0</v>
      </c>
      <c r="AB711" s="124" t="str">
        <f t="shared" si="60"/>
        <v/>
      </c>
      <c r="AC711" s="195" t="str">
        <f t="shared" si="61"/>
        <v/>
      </c>
      <c r="AD711" s="194" t="str">
        <f t="shared" si="62"/>
        <v/>
      </c>
      <c r="AE711" s="194">
        <f>IF(AD711="",0,IF(ISERROR(VLOOKUP(AD711,AD$7:AD710,1,FALSE)),1,0))</f>
        <v>0</v>
      </c>
      <c r="AF711" s="194"/>
    </row>
    <row r="712" spans="1:32" ht="16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75">
        <f>IF(AND($X$3512&lt;&gt;" ",$X$3512&lt;&gt;0),IF(X712=$X$3512,1+COUNTIF(U$7:U711,"&gt;0"),0),0)</f>
        <v>0</v>
      </c>
      <c r="V712" s="178" t="s">
        <v>901</v>
      </c>
      <c r="W712" s="130"/>
      <c r="X712" s="131"/>
      <c r="Y712" s="131"/>
      <c r="Z712" s="206"/>
      <c r="AA712" s="194">
        <f t="shared" ref="AA712:AA775" si="63">IF(ISBLANK(X712),0,VLOOKUP(X712,$B$8:$E$57,1,FALSE))</f>
        <v>0</v>
      </c>
      <c r="AB712" s="124" t="str">
        <f t="shared" ref="AB712:AB775" si="64">IF(W712&gt;0,CONCATENATE(MONTH(W712)&amp;X712),"")</f>
        <v/>
      </c>
      <c r="AC712" s="195" t="str">
        <f t="shared" ref="AC712:AC775" si="65">IF(OR(AND(Z712&lt;&gt;0,ISBLANK(X712)),ISERROR(AA712)),"ERR","")</f>
        <v/>
      </c>
      <c r="AD712" s="194" t="str">
        <f t="shared" si="62"/>
        <v/>
      </c>
      <c r="AE712" s="194">
        <f>IF(AD712="",0,IF(ISERROR(VLOOKUP(AD712,AD$7:AD711,1,FALSE)),1,0))</f>
        <v>0</v>
      </c>
      <c r="AF712" s="194"/>
    </row>
    <row r="713" spans="1:32" ht="16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75">
        <f>IF(AND($X$3512&lt;&gt;" ",$X$3512&lt;&gt;0),IF(X713=$X$3512,1+COUNTIF(U$7:U712,"&gt;0"),0),0)</f>
        <v>0</v>
      </c>
      <c r="V713" s="178" t="s">
        <v>902</v>
      </c>
      <c r="W713" s="130"/>
      <c r="X713" s="131"/>
      <c r="Y713" s="131"/>
      <c r="Z713" s="206"/>
      <c r="AA713" s="194">
        <f t="shared" si="63"/>
        <v>0</v>
      </c>
      <c r="AB713" s="124" t="str">
        <f t="shared" si="64"/>
        <v/>
      </c>
      <c r="AC713" s="195" t="str">
        <f t="shared" si="65"/>
        <v/>
      </c>
      <c r="AD713" s="194" t="str">
        <f t="shared" si="62"/>
        <v/>
      </c>
      <c r="AE713" s="194">
        <f>IF(AD713="",0,IF(ISERROR(VLOOKUP(AD713,AD$7:AD712,1,FALSE)),1,0))</f>
        <v>0</v>
      </c>
      <c r="AF713" s="194"/>
    </row>
    <row r="714" spans="1:32" ht="16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75">
        <f>IF(AND($X$3512&lt;&gt;" ",$X$3512&lt;&gt;0),IF(X714=$X$3512,1+COUNTIF(U$7:U713,"&gt;0"),0),0)</f>
        <v>0</v>
      </c>
      <c r="V714" s="178" t="s">
        <v>903</v>
      </c>
      <c r="W714" s="130"/>
      <c r="X714" s="131"/>
      <c r="Y714" s="131"/>
      <c r="Z714" s="206"/>
      <c r="AA714" s="194">
        <f t="shared" si="63"/>
        <v>0</v>
      </c>
      <c r="AB714" s="124" t="str">
        <f t="shared" si="64"/>
        <v/>
      </c>
      <c r="AC714" s="195" t="str">
        <f t="shared" si="65"/>
        <v/>
      </c>
      <c r="AD714" s="194" t="str">
        <f t="shared" ref="AD714:AD777" si="66">IF(W714&gt;0,CONCATENATE(MONTH(W714),"-",YEAR(W714)),"")</f>
        <v/>
      </c>
      <c r="AE714" s="194">
        <f>IF(AD714="",0,IF(ISERROR(VLOOKUP(AD714,AD$7:AD713,1,FALSE)),1,0))</f>
        <v>0</v>
      </c>
      <c r="AF714" s="194"/>
    </row>
    <row r="715" spans="1:32" ht="16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75">
        <f>IF(AND($X$3512&lt;&gt;" ",$X$3512&lt;&gt;0),IF(X715=$X$3512,1+COUNTIF(U$7:U714,"&gt;0"),0),0)</f>
        <v>0</v>
      </c>
      <c r="V715" s="178" t="s">
        <v>904</v>
      </c>
      <c r="W715" s="130"/>
      <c r="X715" s="131"/>
      <c r="Y715" s="131"/>
      <c r="Z715" s="206"/>
      <c r="AA715" s="194">
        <f t="shared" si="63"/>
        <v>0</v>
      </c>
      <c r="AB715" s="124" t="str">
        <f t="shared" si="64"/>
        <v/>
      </c>
      <c r="AC715" s="195" t="str">
        <f t="shared" si="65"/>
        <v/>
      </c>
      <c r="AD715" s="194" t="str">
        <f t="shared" si="66"/>
        <v/>
      </c>
      <c r="AE715" s="194">
        <f>IF(AD715="",0,IF(ISERROR(VLOOKUP(AD715,AD$7:AD714,1,FALSE)),1,0))</f>
        <v>0</v>
      </c>
      <c r="AF715" s="194"/>
    </row>
    <row r="716" spans="1:32" ht="16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75">
        <f>IF(AND($X$3512&lt;&gt;" ",$X$3512&lt;&gt;0),IF(X716=$X$3512,1+COUNTIF(U$7:U715,"&gt;0"),0),0)</f>
        <v>0</v>
      </c>
      <c r="V716" s="178" t="s">
        <v>905</v>
      </c>
      <c r="W716" s="130"/>
      <c r="X716" s="131"/>
      <c r="Y716" s="131"/>
      <c r="Z716" s="206"/>
      <c r="AA716" s="194">
        <f t="shared" si="63"/>
        <v>0</v>
      </c>
      <c r="AB716" s="124" t="str">
        <f t="shared" si="64"/>
        <v/>
      </c>
      <c r="AC716" s="195" t="str">
        <f t="shared" si="65"/>
        <v/>
      </c>
      <c r="AD716" s="194" t="str">
        <f t="shared" si="66"/>
        <v/>
      </c>
      <c r="AE716" s="194">
        <f>IF(AD716="",0,IF(ISERROR(VLOOKUP(AD716,AD$7:AD715,1,FALSE)),1,0))</f>
        <v>0</v>
      </c>
      <c r="AF716" s="194"/>
    </row>
    <row r="717" spans="1:32" ht="16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75">
        <f>IF(AND($X$3512&lt;&gt;" ",$X$3512&lt;&gt;0),IF(X717=$X$3512,1+COUNTIF(U$7:U716,"&gt;0"),0),0)</f>
        <v>0</v>
      </c>
      <c r="V717" s="178" t="s">
        <v>906</v>
      </c>
      <c r="W717" s="130"/>
      <c r="X717" s="131"/>
      <c r="Y717" s="131"/>
      <c r="Z717" s="206"/>
      <c r="AA717" s="194">
        <f t="shared" si="63"/>
        <v>0</v>
      </c>
      <c r="AB717" s="124" t="str">
        <f t="shared" si="64"/>
        <v/>
      </c>
      <c r="AC717" s="195" t="str">
        <f t="shared" si="65"/>
        <v/>
      </c>
      <c r="AD717" s="194" t="str">
        <f t="shared" si="66"/>
        <v/>
      </c>
      <c r="AE717" s="194">
        <f>IF(AD717="",0,IF(ISERROR(VLOOKUP(AD717,AD$7:AD716,1,FALSE)),1,0))</f>
        <v>0</v>
      </c>
      <c r="AF717" s="194"/>
    </row>
    <row r="718" spans="1:32" ht="16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75">
        <f>IF(AND($X$3512&lt;&gt;" ",$X$3512&lt;&gt;0),IF(X718=$X$3512,1+COUNTIF(U$7:U717,"&gt;0"),0),0)</f>
        <v>0</v>
      </c>
      <c r="V718" s="178" t="s">
        <v>907</v>
      </c>
      <c r="W718" s="130"/>
      <c r="X718" s="131"/>
      <c r="Y718" s="131"/>
      <c r="Z718" s="206"/>
      <c r="AA718" s="194">
        <f t="shared" si="63"/>
        <v>0</v>
      </c>
      <c r="AB718" s="124" t="str">
        <f t="shared" si="64"/>
        <v/>
      </c>
      <c r="AC718" s="195" t="str">
        <f t="shared" si="65"/>
        <v/>
      </c>
      <c r="AD718" s="194" t="str">
        <f t="shared" si="66"/>
        <v/>
      </c>
      <c r="AE718" s="194">
        <f>IF(AD718="",0,IF(ISERROR(VLOOKUP(AD718,AD$7:AD717,1,FALSE)),1,0))</f>
        <v>0</v>
      </c>
      <c r="AF718" s="194"/>
    </row>
    <row r="719" spans="1:32" ht="16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75">
        <f>IF(AND($X$3512&lt;&gt;" ",$X$3512&lt;&gt;0),IF(X719=$X$3512,1+COUNTIF(U$7:U718,"&gt;0"),0),0)</f>
        <v>0</v>
      </c>
      <c r="V719" s="178" t="s">
        <v>908</v>
      </c>
      <c r="W719" s="130"/>
      <c r="X719" s="131"/>
      <c r="Y719" s="131"/>
      <c r="Z719" s="206"/>
      <c r="AA719" s="194">
        <f t="shared" si="63"/>
        <v>0</v>
      </c>
      <c r="AB719" s="124" t="str">
        <f t="shared" si="64"/>
        <v/>
      </c>
      <c r="AC719" s="195" t="str">
        <f t="shared" si="65"/>
        <v/>
      </c>
      <c r="AD719" s="194" t="str">
        <f t="shared" si="66"/>
        <v/>
      </c>
      <c r="AE719" s="194">
        <f>IF(AD719="",0,IF(ISERROR(VLOOKUP(AD719,AD$7:AD718,1,FALSE)),1,0))</f>
        <v>0</v>
      </c>
      <c r="AF719" s="194"/>
    </row>
    <row r="720" spans="1:32" ht="16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75">
        <f>IF(AND($X$3512&lt;&gt;" ",$X$3512&lt;&gt;0),IF(X720=$X$3512,1+COUNTIF(U$7:U719,"&gt;0"),0),0)</f>
        <v>0</v>
      </c>
      <c r="V720" s="178" t="s">
        <v>909</v>
      </c>
      <c r="W720" s="130"/>
      <c r="X720" s="131"/>
      <c r="Y720" s="131"/>
      <c r="Z720" s="206"/>
      <c r="AA720" s="194">
        <f t="shared" si="63"/>
        <v>0</v>
      </c>
      <c r="AB720" s="124" t="str">
        <f t="shared" si="64"/>
        <v/>
      </c>
      <c r="AC720" s="195" t="str">
        <f t="shared" si="65"/>
        <v/>
      </c>
      <c r="AD720" s="194" t="str">
        <f t="shared" si="66"/>
        <v/>
      </c>
      <c r="AE720" s="194">
        <f>IF(AD720="",0,IF(ISERROR(VLOOKUP(AD720,AD$7:AD719,1,FALSE)),1,0))</f>
        <v>0</v>
      </c>
      <c r="AF720" s="194"/>
    </row>
    <row r="721" spans="1:32" ht="16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75">
        <f>IF(AND($X$3512&lt;&gt;" ",$X$3512&lt;&gt;0),IF(X721=$X$3512,1+COUNTIF(U$7:U720,"&gt;0"),0),0)</f>
        <v>0</v>
      </c>
      <c r="V721" s="178" t="s">
        <v>910</v>
      </c>
      <c r="W721" s="130"/>
      <c r="X721" s="131"/>
      <c r="Y721" s="131"/>
      <c r="Z721" s="206"/>
      <c r="AA721" s="194">
        <f t="shared" si="63"/>
        <v>0</v>
      </c>
      <c r="AB721" s="124" t="str">
        <f t="shared" si="64"/>
        <v/>
      </c>
      <c r="AC721" s="195" t="str">
        <f t="shared" si="65"/>
        <v/>
      </c>
      <c r="AD721" s="194" t="str">
        <f t="shared" si="66"/>
        <v/>
      </c>
      <c r="AE721" s="194">
        <f>IF(AD721="",0,IF(ISERROR(VLOOKUP(AD721,AD$7:AD720,1,FALSE)),1,0))</f>
        <v>0</v>
      </c>
      <c r="AF721" s="194"/>
    </row>
    <row r="722" spans="1:32" ht="16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75">
        <f>IF(AND($X$3512&lt;&gt;" ",$X$3512&lt;&gt;0),IF(X722=$X$3512,1+COUNTIF(U$7:U721,"&gt;0"),0),0)</f>
        <v>0</v>
      </c>
      <c r="V722" s="178" t="s">
        <v>911</v>
      </c>
      <c r="W722" s="130"/>
      <c r="X722" s="131"/>
      <c r="Y722" s="131"/>
      <c r="Z722" s="206"/>
      <c r="AA722" s="194">
        <f t="shared" si="63"/>
        <v>0</v>
      </c>
      <c r="AB722" s="124" t="str">
        <f t="shared" si="64"/>
        <v/>
      </c>
      <c r="AC722" s="195" t="str">
        <f t="shared" si="65"/>
        <v/>
      </c>
      <c r="AD722" s="194" t="str">
        <f t="shared" si="66"/>
        <v/>
      </c>
      <c r="AE722" s="194">
        <f>IF(AD722="",0,IF(ISERROR(VLOOKUP(AD722,AD$7:AD721,1,FALSE)),1,0))</f>
        <v>0</v>
      </c>
      <c r="AF722" s="194"/>
    </row>
    <row r="723" spans="1:32" ht="16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75">
        <f>IF(AND($X$3512&lt;&gt;" ",$X$3512&lt;&gt;0),IF(X723=$X$3512,1+COUNTIF(U$7:U722,"&gt;0"),0),0)</f>
        <v>0</v>
      </c>
      <c r="V723" s="178" t="s">
        <v>912</v>
      </c>
      <c r="W723" s="130"/>
      <c r="X723" s="131"/>
      <c r="Y723" s="131"/>
      <c r="Z723" s="206"/>
      <c r="AA723" s="194">
        <f t="shared" si="63"/>
        <v>0</v>
      </c>
      <c r="AB723" s="124" t="str">
        <f t="shared" si="64"/>
        <v/>
      </c>
      <c r="AC723" s="195" t="str">
        <f t="shared" si="65"/>
        <v/>
      </c>
      <c r="AD723" s="194" t="str">
        <f t="shared" si="66"/>
        <v/>
      </c>
      <c r="AE723" s="194">
        <f>IF(AD723="",0,IF(ISERROR(VLOOKUP(AD723,AD$7:AD722,1,FALSE)),1,0))</f>
        <v>0</v>
      </c>
      <c r="AF723" s="194"/>
    </row>
    <row r="724" spans="1:32" ht="16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75">
        <f>IF(AND($X$3512&lt;&gt;" ",$X$3512&lt;&gt;0),IF(X724=$X$3512,1+COUNTIF(U$7:U723,"&gt;0"),0),0)</f>
        <v>0</v>
      </c>
      <c r="V724" s="178" t="s">
        <v>913</v>
      </c>
      <c r="W724" s="130"/>
      <c r="X724" s="131"/>
      <c r="Y724" s="131"/>
      <c r="Z724" s="206"/>
      <c r="AA724" s="194">
        <f t="shared" si="63"/>
        <v>0</v>
      </c>
      <c r="AB724" s="124" t="str">
        <f t="shared" si="64"/>
        <v/>
      </c>
      <c r="AC724" s="195" t="str">
        <f t="shared" si="65"/>
        <v/>
      </c>
      <c r="AD724" s="194" t="str">
        <f t="shared" si="66"/>
        <v/>
      </c>
      <c r="AE724" s="194">
        <f>IF(AD724="",0,IF(ISERROR(VLOOKUP(AD724,AD$7:AD723,1,FALSE)),1,0))</f>
        <v>0</v>
      </c>
      <c r="AF724" s="194"/>
    </row>
    <row r="725" spans="1:32" ht="16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75">
        <f>IF(AND($X$3512&lt;&gt;" ",$X$3512&lt;&gt;0),IF(X725=$X$3512,1+COUNTIF(U$7:U724,"&gt;0"),0),0)</f>
        <v>0</v>
      </c>
      <c r="V725" s="178" t="s">
        <v>914</v>
      </c>
      <c r="W725" s="130"/>
      <c r="X725" s="131"/>
      <c r="Y725" s="131"/>
      <c r="Z725" s="206"/>
      <c r="AA725" s="194">
        <f t="shared" si="63"/>
        <v>0</v>
      </c>
      <c r="AB725" s="124" t="str">
        <f t="shared" si="64"/>
        <v/>
      </c>
      <c r="AC725" s="195" t="str">
        <f t="shared" si="65"/>
        <v/>
      </c>
      <c r="AD725" s="194" t="str">
        <f t="shared" si="66"/>
        <v/>
      </c>
      <c r="AE725" s="194">
        <f>IF(AD725="",0,IF(ISERROR(VLOOKUP(AD725,AD$7:AD724,1,FALSE)),1,0))</f>
        <v>0</v>
      </c>
      <c r="AF725" s="194"/>
    </row>
    <row r="726" spans="1:32" ht="16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75">
        <f>IF(AND($X$3512&lt;&gt;" ",$X$3512&lt;&gt;0),IF(X726=$X$3512,1+COUNTIF(U$7:U725,"&gt;0"),0),0)</f>
        <v>0</v>
      </c>
      <c r="V726" s="178" t="s">
        <v>915</v>
      </c>
      <c r="W726" s="130"/>
      <c r="X726" s="131"/>
      <c r="Y726" s="131"/>
      <c r="Z726" s="206"/>
      <c r="AA726" s="194">
        <f t="shared" si="63"/>
        <v>0</v>
      </c>
      <c r="AB726" s="124" t="str">
        <f t="shared" si="64"/>
        <v/>
      </c>
      <c r="AC726" s="195" t="str">
        <f t="shared" si="65"/>
        <v/>
      </c>
      <c r="AD726" s="194" t="str">
        <f t="shared" si="66"/>
        <v/>
      </c>
      <c r="AE726" s="194">
        <f>IF(AD726="",0,IF(ISERROR(VLOOKUP(AD726,AD$7:AD725,1,FALSE)),1,0))</f>
        <v>0</v>
      </c>
      <c r="AF726" s="194"/>
    </row>
    <row r="727" spans="1:32" ht="16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75">
        <f>IF(AND($X$3512&lt;&gt;" ",$X$3512&lt;&gt;0),IF(X727=$X$3512,1+COUNTIF(U$7:U726,"&gt;0"),0),0)</f>
        <v>0</v>
      </c>
      <c r="V727" s="178" t="s">
        <v>916</v>
      </c>
      <c r="W727" s="130"/>
      <c r="X727" s="131"/>
      <c r="Y727" s="131"/>
      <c r="Z727" s="206"/>
      <c r="AA727" s="194">
        <f t="shared" si="63"/>
        <v>0</v>
      </c>
      <c r="AB727" s="124" t="str">
        <f t="shared" si="64"/>
        <v/>
      </c>
      <c r="AC727" s="195" t="str">
        <f t="shared" si="65"/>
        <v/>
      </c>
      <c r="AD727" s="194" t="str">
        <f t="shared" si="66"/>
        <v/>
      </c>
      <c r="AE727" s="194">
        <f>IF(AD727="",0,IF(ISERROR(VLOOKUP(AD727,AD$7:AD726,1,FALSE)),1,0))</f>
        <v>0</v>
      </c>
      <c r="AF727" s="194"/>
    </row>
    <row r="728" spans="1:32" ht="16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75">
        <f>IF(AND($X$3512&lt;&gt;" ",$X$3512&lt;&gt;0),IF(X728=$X$3512,1+COUNTIF(U$7:U727,"&gt;0"),0),0)</f>
        <v>0</v>
      </c>
      <c r="V728" s="178" t="s">
        <v>917</v>
      </c>
      <c r="W728" s="130"/>
      <c r="X728" s="131"/>
      <c r="Y728" s="131"/>
      <c r="Z728" s="206"/>
      <c r="AA728" s="194">
        <f t="shared" si="63"/>
        <v>0</v>
      </c>
      <c r="AB728" s="124" t="str">
        <f t="shared" si="64"/>
        <v/>
      </c>
      <c r="AC728" s="195" t="str">
        <f t="shared" si="65"/>
        <v/>
      </c>
      <c r="AD728" s="194" t="str">
        <f t="shared" si="66"/>
        <v/>
      </c>
      <c r="AE728" s="194">
        <f>IF(AD728="",0,IF(ISERROR(VLOOKUP(AD728,AD$7:AD727,1,FALSE)),1,0))</f>
        <v>0</v>
      </c>
      <c r="AF728" s="194"/>
    </row>
    <row r="729" spans="1:32" ht="16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75">
        <f>IF(AND($X$3512&lt;&gt;" ",$X$3512&lt;&gt;0),IF(X729=$X$3512,1+COUNTIF(U$7:U728,"&gt;0"),0),0)</f>
        <v>0</v>
      </c>
      <c r="V729" s="178" t="s">
        <v>918</v>
      </c>
      <c r="W729" s="130"/>
      <c r="X729" s="131"/>
      <c r="Y729" s="131"/>
      <c r="Z729" s="206"/>
      <c r="AA729" s="194">
        <f t="shared" si="63"/>
        <v>0</v>
      </c>
      <c r="AB729" s="124" t="str">
        <f t="shared" si="64"/>
        <v/>
      </c>
      <c r="AC729" s="195" t="str">
        <f t="shared" si="65"/>
        <v/>
      </c>
      <c r="AD729" s="194" t="str">
        <f t="shared" si="66"/>
        <v/>
      </c>
      <c r="AE729" s="194">
        <f>IF(AD729="",0,IF(ISERROR(VLOOKUP(AD729,AD$7:AD728,1,FALSE)),1,0))</f>
        <v>0</v>
      </c>
      <c r="AF729" s="194"/>
    </row>
    <row r="730" spans="1:32" ht="16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75">
        <f>IF(AND($X$3512&lt;&gt;" ",$X$3512&lt;&gt;0),IF(X730=$X$3512,1+COUNTIF(U$7:U729,"&gt;0"),0),0)</f>
        <v>0</v>
      </c>
      <c r="V730" s="178" t="s">
        <v>919</v>
      </c>
      <c r="W730" s="130"/>
      <c r="X730" s="131"/>
      <c r="Y730" s="131"/>
      <c r="Z730" s="206"/>
      <c r="AA730" s="194">
        <f t="shared" si="63"/>
        <v>0</v>
      </c>
      <c r="AB730" s="124" t="str">
        <f t="shared" si="64"/>
        <v/>
      </c>
      <c r="AC730" s="195" t="str">
        <f t="shared" si="65"/>
        <v/>
      </c>
      <c r="AD730" s="194" t="str">
        <f t="shared" si="66"/>
        <v/>
      </c>
      <c r="AE730" s="194">
        <f>IF(AD730="",0,IF(ISERROR(VLOOKUP(AD730,AD$7:AD729,1,FALSE)),1,0))</f>
        <v>0</v>
      </c>
      <c r="AF730" s="194"/>
    </row>
    <row r="731" spans="1:32" ht="16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75">
        <f>IF(AND($X$3512&lt;&gt;" ",$X$3512&lt;&gt;0),IF(X731=$X$3512,1+COUNTIF(U$7:U730,"&gt;0"),0),0)</f>
        <v>0</v>
      </c>
      <c r="V731" s="178" t="s">
        <v>920</v>
      </c>
      <c r="W731" s="130"/>
      <c r="X731" s="131"/>
      <c r="Y731" s="131"/>
      <c r="Z731" s="206"/>
      <c r="AA731" s="194">
        <f t="shared" si="63"/>
        <v>0</v>
      </c>
      <c r="AB731" s="124" t="str">
        <f t="shared" si="64"/>
        <v/>
      </c>
      <c r="AC731" s="195" t="str">
        <f t="shared" si="65"/>
        <v/>
      </c>
      <c r="AD731" s="194" t="str">
        <f t="shared" si="66"/>
        <v/>
      </c>
      <c r="AE731" s="194">
        <f>IF(AD731="",0,IF(ISERROR(VLOOKUP(AD731,AD$7:AD730,1,FALSE)),1,0))</f>
        <v>0</v>
      </c>
      <c r="AF731" s="194"/>
    </row>
    <row r="732" spans="1:32" ht="16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75">
        <f>IF(AND($X$3512&lt;&gt;" ",$X$3512&lt;&gt;0),IF(X732=$X$3512,1+COUNTIF(U$7:U731,"&gt;0"),0),0)</f>
        <v>0</v>
      </c>
      <c r="V732" s="178" t="s">
        <v>921</v>
      </c>
      <c r="W732" s="130"/>
      <c r="X732" s="131"/>
      <c r="Y732" s="131"/>
      <c r="Z732" s="206"/>
      <c r="AA732" s="194">
        <f t="shared" si="63"/>
        <v>0</v>
      </c>
      <c r="AB732" s="124" t="str">
        <f t="shared" si="64"/>
        <v/>
      </c>
      <c r="AC732" s="195" t="str">
        <f t="shared" si="65"/>
        <v/>
      </c>
      <c r="AD732" s="194" t="str">
        <f t="shared" si="66"/>
        <v/>
      </c>
      <c r="AE732" s="194">
        <f>IF(AD732="",0,IF(ISERROR(VLOOKUP(AD732,AD$7:AD731,1,FALSE)),1,0))</f>
        <v>0</v>
      </c>
      <c r="AF732" s="194"/>
    </row>
    <row r="733" spans="1:32" ht="16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75">
        <f>IF(AND($X$3512&lt;&gt;" ",$X$3512&lt;&gt;0),IF(X733=$X$3512,1+COUNTIF(U$7:U732,"&gt;0"),0),0)</f>
        <v>0</v>
      </c>
      <c r="V733" s="178" t="s">
        <v>922</v>
      </c>
      <c r="W733" s="130"/>
      <c r="X733" s="131"/>
      <c r="Y733" s="131"/>
      <c r="Z733" s="206"/>
      <c r="AA733" s="194">
        <f t="shared" si="63"/>
        <v>0</v>
      </c>
      <c r="AB733" s="124" t="str">
        <f t="shared" si="64"/>
        <v/>
      </c>
      <c r="AC733" s="195" t="str">
        <f t="shared" si="65"/>
        <v/>
      </c>
      <c r="AD733" s="194" t="str">
        <f t="shared" si="66"/>
        <v/>
      </c>
      <c r="AE733" s="194">
        <f>IF(AD733="",0,IF(ISERROR(VLOOKUP(AD733,AD$7:AD732,1,FALSE)),1,0))</f>
        <v>0</v>
      </c>
      <c r="AF733" s="194"/>
    </row>
    <row r="734" spans="1:32" ht="16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75">
        <f>IF(AND($X$3512&lt;&gt;" ",$X$3512&lt;&gt;0),IF(X734=$X$3512,1+COUNTIF(U$7:U733,"&gt;0"),0),0)</f>
        <v>0</v>
      </c>
      <c r="V734" s="178" t="s">
        <v>923</v>
      </c>
      <c r="W734" s="130"/>
      <c r="X734" s="131"/>
      <c r="Y734" s="131"/>
      <c r="Z734" s="206"/>
      <c r="AA734" s="194">
        <f t="shared" si="63"/>
        <v>0</v>
      </c>
      <c r="AB734" s="124" t="str">
        <f t="shared" si="64"/>
        <v/>
      </c>
      <c r="AC734" s="195" t="str">
        <f t="shared" si="65"/>
        <v/>
      </c>
      <c r="AD734" s="194" t="str">
        <f t="shared" si="66"/>
        <v/>
      </c>
      <c r="AE734" s="194">
        <f>IF(AD734="",0,IF(ISERROR(VLOOKUP(AD734,AD$7:AD733,1,FALSE)),1,0))</f>
        <v>0</v>
      </c>
      <c r="AF734" s="194"/>
    </row>
    <row r="735" spans="1:32" ht="16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75">
        <f>IF(AND($X$3512&lt;&gt;" ",$X$3512&lt;&gt;0),IF(X735=$X$3512,1+COUNTIF(U$7:U734,"&gt;0"),0),0)</f>
        <v>0</v>
      </c>
      <c r="V735" s="178" t="s">
        <v>924</v>
      </c>
      <c r="W735" s="130"/>
      <c r="X735" s="131"/>
      <c r="Y735" s="131"/>
      <c r="Z735" s="206"/>
      <c r="AA735" s="194">
        <f t="shared" si="63"/>
        <v>0</v>
      </c>
      <c r="AB735" s="124" t="str">
        <f t="shared" si="64"/>
        <v/>
      </c>
      <c r="AC735" s="195" t="str">
        <f t="shared" si="65"/>
        <v/>
      </c>
      <c r="AD735" s="194" t="str">
        <f t="shared" si="66"/>
        <v/>
      </c>
      <c r="AE735" s="194">
        <f>IF(AD735="",0,IF(ISERROR(VLOOKUP(AD735,AD$7:AD734,1,FALSE)),1,0))</f>
        <v>0</v>
      </c>
      <c r="AF735" s="194"/>
    </row>
    <row r="736" spans="1:32" ht="16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75">
        <f>IF(AND($X$3512&lt;&gt;" ",$X$3512&lt;&gt;0),IF(X736=$X$3512,1+COUNTIF(U$7:U735,"&gt;0"),0),0)</f>
        <v>0</v>
      </c>
      <c r="V736" s="178" t="s">
        <v>925</v>
      </c>
      <c r="W736" s="130"/>
      <c r="X736" s="131"/>
      <c r="Y736" s="131"/>
      <c r="Z736" s="206"/>
      <c r="AA736" s="194">
        <f t="shared" si="63"/>
        <v>0</v>
      </c>
      <c r="AB736" s="124" t="str">
        <f t="shared" si="64"/>
        <v/>
      </c>
      <c r="AC736" s="195" t="str">
        <f t="shared" si="65"/>
        <v/>
      </c>
      <c r="AD736" s="194" t="str">
        <f t="shared" si="66"/>
        <v/>
      </c>
      <c r="AE736" s="194">
        <f>IF(AD736="",0,IF(ISERROR(VLOOKUP(AD736,AD$7:AD735,1,FALSE)),1,0))</f>
        <v>0</v>
      </c>
      <c r="AF736" s="194"/>
    </row>
    <row r="737" spans="1:32" ht="16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75">
        <f>IF(AND($X$3512&lt;&gt;" ",$X$3512&lt;&gt;0),IF(X737=$X$3512,1+COUNTIF(U$7:U736,"&gt;0"),0),0)</f>
        <v>0</v>
      </c>
      <c r="V737" s="178" t="s">
        <v>926</v>
      </c>
      <c r="W737" s="130"/>
      <c r="X737" s="131"/>
      <c r="Y737" s="131"/>
      <c r="Z737" s="206"/>
      <c r="AA737" s="194">
        <f t="shared" si="63"/>
        <v>0</v>
      </c>
      <c r="AB737" s="124" t="str">
        <f t="shared" si="64"/>
        <v/>
      </c>
      <c r="AC737" s="195" t="str">
        <f t="shared" si="65"/>
        <v/>
      </c>
      <c r="AD737" s="194" t="str">
        <f t="shared" si="66"/>
        <v/>
      </c>
      <c r="AE737" s="194">
        <f>IF(AD737="",0,IF(ISERROR(VLOOKUP(AD737,AD$7:AD736,1,FALSE)),1,0))</f>
        <v>0</v>
      </c>
      <c r="AF737" s="194"/>
    </row>
    <row r="738" spans="1:32" ht="16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75">
        <f>IF(AND($X$3512&lt;&gt;" ",$X$3512&lt;&gt;0),IF(X738=$X$3512,1+COUNTIF(U$7:U737,"&gt;0"),0),0)</f>
        <v>0</v>
      </c>
      <c r="V738" s="178" t="s">
        <v>927</v>
      </c>
      <c r="W738" s="130"/>
      <c r="X738" s="131"/>
      <c r="Y738" s="131"/>
      <c r="Z738" s="206"/>
      <c r="AA738" s="194">
        <f t="shared" si="63"/>
        <v>0</v>
      </c>
      <c r="AB738" s="124" t="str">
        <f t="shared" si="64"/>
        <v/>
      </c>
      <c r="AC738" s="195" t="str">
        <f t="shared" si="65"/>
        <v/>
      </c>
      <c r="AD738" s="194" t="str">
        <f t="shared" si="66"/>
        <v/>
      </c>
      <c r="AE738" s="194">
        <f>IF(AD738="",0,IF(ISERROR(VLOOKUP(AD738,AD$7:AD737,1,FALSE)),1,0))</f>
        <v>0</v>
      </c>
      <c r="AF738" s="194"/>
    </row>
    <row r="739" spans="1:32" ht="16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75">
        <f>IF(AND($X$3512&lt;&gt;" ",$X$3512&lt;&gt;0),IF(X739=$X$3512,1+COUNTIF(U$7:U738,"&gt;0"),0),0)</f>
        <v>0</v>
      </c>
      <c r="V739" s="178" t="s">
        <v>928</v>
      </c>
      <c r="W739" s="130"/>
      <c r="X739" s="131"/>
      <c r="Y739" s="131"/>
      <c r="Z739" s="206"/>
      <c r="AA739" s="194">
        <f t="shared" si="63"/>
        <v>0</v>
      </c>
      <c r="AB739" s="124" t="str">
        <f t="shared" si="64"/>
        <v/>
      </c>
      <c r="AC739" s="195" t="str">
        <f t="shared" si="65"/>
        <v/>
      </c>
      <c r="AD739" s="194" t="str">
        <f t="shared" si="66"/>
        <v/>
      </c>
      <c r="AE739" s="194">
        <f>IF(AD739="",0,IF(ISERROR(VLOOKUP(AD739,AD$7:AD738,1,FALSE)),1,0))</f>
        <v>0</v>
      </c>
      <c r="AF739" s="194"/>
    </row>
    <row r="740" spans="1:32" ht="16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75">
        <f>IF(AND($X$3512&lt;&gt;" ",$X$3512&lt;&gt;0),IF(X740=$X$3512,1+COUNTIF(U$7:U739,"&gt;0"),0),0)</f>
        <v>0</v>
      </c>
      <c r="V740" s="178" t="s">
        <v>929</v>
      </c>
      <c r="W740" s="130"/>
      <c r="X740" s="131"/>
      <c r="Y740" s="131"/>
      <c r="Z740" s="206"/>
      <c r="AA740" s="194">
        <f t="shared" si="63"/>
        <v>0</v>
      </c>
      <c r="AB740" s="124" t="str">
        <f t="shared" si="64"/>
        <v/>
      </c>
      <c r="AC740" s="195" t="str">
        <f t="shared" si="65"/>
        <v/>
      </c>
      <c r="AD740" s="194" t="str">
        <f t="shared" si="66"/>
        <v/>
      </c>
      <c r="AE740" s="194">
        <f>IF(AD740="",0,IF(ISERROR(VLOOKUP(AD740,AD$7:AD739,1,FALSE)),1,0))</f>
        <v>0</v>
      </c>
      <c r="AF740" s="194"/>
    </row>
    <row r="741" spans="1:32" ht="16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75">
        <f>IF(AND($X$3512&lt;&gt;" ",$X$3512&lt;&gt;0),IF(X741=$X$3512,1+COUNTIF(U$7:U740,"&gt;0"),0),0)</f>
        <v>0</v>
      </c>
      <c r="V741" s="178" t="s">
        <v>930</v>
      </c>
      <c r="W741" s="130"/>
      <c r="X741" s="131"/>
      <c r="Y741" s="131"/>
      <c r="Z741" s="206"/>
      <c r="AA741" s="194">
        <f t="shared" si="63"/>
        <v>0</v>
      </c>
      <c r="AB741" s="124" t="str">
        <f t="shared" si="64"/>
        <v/>
      </c>
      <c r="AC741" s="195" t="str">
        <f t="shared" si="65"/>
        <v/>
      </c>
      <c r="AD741" s="194" t="str">
        <f t="shared" si="66"/>
        <v/>
      </c>
      <c r="AE741" s="194">
        <f>IF(AD741="",0,IF(ISERROR(VLOOKUP(AD741,AD$7:AD740,1,FALSE)),1,0))</f>
        <v>0</v>
      </c>
      <c r="AF741" s="194"/>
    </row>
    <row r="742" spans="1:32" ht="16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75">
        <f>IF(AND($X$3512&lt;&gt;" ",$X$3512&lt;&gt;0),IF(X742=$X$3512,1+COUNTIF(U$7:U741,"&gt;0"),0),0)</f>
        <v>0</v>
      </c>
      <c r="V742" s="178" t="s">
        <v>931</v>
      </c>
      <c r="W742" s="130"/>
      <c r="X742" s="131"/>
      <c r="Y742" s="131"/>
      <c r="Z742" s="206"/>
      <c r="AA742" s="194">
        <f t="shared" si="63"/>
        <v>0</v>
      </c>
      <c r="AB742" s="124" t="str">
        <f t="shared" si="64"/>
        <v/>
      </c>
      <c r="AC742" s="195" t="str">
        <f t="shared" si="65"/>
        <v/>
      </c>
      <c r="AD742" s="194" t="str">
        <f t="shared" si="66"/>
        <v/>
      </c>
      <c r="AE742" s="194">
        <f>IF(AD742="",0,IF(ISERROR(VLOOKUP(AD742,AD$7:AD741,1,FALSE)),1,0))</f>
        <v>0</v>
      </c>
      <c r="AF742" s="194"/>
    </row>
    <row r="743" spans="1:32" ht="16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75">
        <f>IF(AND($X$3512&lt;&gt;" ",$X$3512&lt;&gt;0),IF(X743=$X$3512,1+COUNTIF(U$7:U742,"&gt;0"),0),0)</f>
        <v>0</v>
      </c>
      <c r="V743" s="178" t="s">
        <v>932</v>
      </c>
      <c r="W743" s="130"/>
      <c r="X743" s="131"/>
      <c r="Y743" s="131"/>
      <c r="Z743" s="206"/>
      <c r="AA743" s="194">
        <f t="shared" si="63"/>
        <v>0</v>
      </c>
      <c r="AB743" s="124" t="str">
        <f t="shared" si="64"/>
        <v/>
      </c>
      <c r="AC743" s="195" t="str">
        <f t="shared" si="65"/>
        <v/>
      </c>
      <c r="AD743" s="194" t="str">
        <f t="shared" si="66"/>
        <v/>
      </c>
      <c r="AE743" s="194">
        <f>IF(AD743="",0,IF(ISERROR(VLOOKUP(AD743,AD$7:AD742,1,FALSE)),1,0))</f>
        <v>0</v>
      </c>
      <c r="AF743" s="194"/>
    </row>
    <row r="744" spans="1:32" ht="16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75">
        <f>IF(AND($X$3512&lt;&gt;" ",$X$3512&lt;&gt;0),IF(X744=$X$3512,1+COUNTIF(U$7:U743,"&gt;0"),0),0)</f>
        <v>0</v>
      </c>
      <c r="V744" s="178" t="s">
        <v>933</v>
      </c>
      <c r="W744" s="130"/>
      <c r="X744" s="131"/>
      <c r="Y744" s="131"/>
      <c r="Z744" s="206"/>
      <c r="AA744" s="194">
        <f t="shared" si="63"/>
        <v>0</v>
      </c>
      <c r="AB744" s="124" t="str">
        <f t="shared" si="64"/>
        <v/>
      </c>
      <c r="AC744" s="195" t="str">
        <f t="shared" si="65"/>
        <v/>
      </c>
      <c r="AD744" s="194" t="str">
        <f t="shared" si="66"/>
        <v/>
      </c>
      <c r="AE744" s="194">
        <f>IF(AD744="",0,IF(ISERROR(VLOOKUP(AD744,AD$7:AD743,1,FALSE)),1,0))</f>
        <v>0</v>
      </c>
      <c r="AF744" s="194"/>
    </row>
    <row r="745" spans="1:32" ht="16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75">
        <f>IF(AND($X$3512&lt;&gt;" ",$X$3512&lt;&gt;0),IF(X745=$X$3512,1+COUNTIF(U$7:U744,"&gt;0"),0),0)</f>
        <v>0</v>
      </c>
      <c r="V745" s="178" t="s">
        <v>934</v>
      </c>
      <c r="W745" s="130"/>
      <c r="X745" s="131"/>
      <c r="Y745" s="131"/>
      <c r="Z745" s="206"/>
      <c r="AA745" s="194">
        <f t="shared" si="63"/>
        <v>0</v>
      </c>
      <c r="AB745" s="124" t="str">
        <f t="shared" si="64"/>
        <v/>
      </c>
      <c r="AC745" s="195" t="str">
        <f t="shared" si="65"/>
        <v/>
      </c>
      <c r="AD745" s="194" t="str">
        <f t="shared" si="66"/>
        <v/>
      </c>
      <c r="AE745" s="194">
        <f>IF(AD745="",0,IF(ISERROR(VLOOKUP(AD745,AD$7:AD744,1,FALSE)),1,0))</f>
        <v>0</v>
      </c>
      <c r="AF745" s="194"/>
    </row>
    <row r="746" spans="1:32" ht="16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75">
        <f>IF(AND($X$3512&lt;&gt;" ",$X$3512&lt;&gt;0),IF(X746=$X$3512,1+COUNTIF(U$7:U745,"&gt;0"),0),0)</f>
        <v>0</v>
      </c>
      <c r="V746" s="178" t="s">
        <v>935</v>
      </c>
      <c r="W746" s="130"/>
      <c r="X746" s="131"/>
      <c r="Y746" s="131"/>
      <c r="Z746" s="206"/>
      <c r="AA746" s="194">
        <f t="shared" si="63"/>
        <v>0</v>
      </c>
      <c r="AB746" s="124" t="str">
        <f t="shared" si="64"/>
        <v/>
      </c>
      <c r="AC746" s="195" t="str">
        <f t="shared" si="65"/>
        <v/>
      </c>
      <c r="AD746" s="194" t="str">
        <f t="shared" si="66"/>
        <v/>
      </c>
      <c r="AE746" s="194">
        <f>IF(AD746="",0,IF(ISERROR(VLOOKUP(AD746,AD$7:AD745,1,FALSE)),1,0))</f>
        <v>0</v>
      </c>
      <c r="AF746" s="194"/>
    </row>
    <row r="747" spans="1:32" ht="16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75">
        <f>IF(AND($X$3512&lt;&gt;" ",$X$3512&lt;&gt;0),IF(X747=$X$3512,1+COUNTIF(U$7:U746,"&gt;0"),0),0)</f>
        <v>0</v>
      </c>
      <c r="V747" s="178" t="s">
        <v>936</v>
      </c>
      <c r="W747" s="130"/>
      <c r="X747" s="131"/>
      <c r="Y747" s="131"/>
      <c r="Z747" s="206"/>
      <c r="AA747" s="194">
        <f t="shared" si="63"/>
        <v>0</v>
      </c>
      <c r="AB747" s="124" t="str">
        <f t="shared" si="64"/>
        <v/>
      </c>
      <c r="AC747" s="195" t="str">
        <f t="shared" si="65"/>
        <v/>
      </c>
      <c r="AD747" s="194" t="str">
        <f t="shared" si="66"/>
        <v/>
      </c>
      <c r="AE747" s="194">
        <f>IF(AD747="",0,IF(ISERROR(VLOOKUP(AD747,AD$7:AD746,1,FALSE)),1,0))</f>
        <v>0</v>
      </c>
      <c r="AF747" s="194"/>
    </row>
    <row r="748" spans="1:32" ht="16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75">
        <f>IF(AND($X$3512&lt;&gt;" ",$X$3512&lt;&gt;0),IF(X748=$X$3512,1+COUNTIF(U$7:U747,"&gt;0"),0),0)</f>
        <v>0</v>
      </c>
      <c r="V748" s="178" t="s">
        <v>937</v>
      </c>
      <c r="W748" s="130"/>
      <c r="X748" s="131"/>
      <c r="Y748" s="131"/>
      <c r="Z748" s="206"/>
      <c r="AA748" s="194">
        <f t="shared" si="63"/>
        <v>0</v>
      </c>
      <c r="AB748" s="124" t="str">
        <f t="shared" si="64"/>
        <v/>
      </c>
      <c r="AC748" s="195" t="str">
        <f t="shared" si="65"/>
        <v/>
      </c>
      <c r="AD748" s="194" t="str">
        <f t="shared" si="66"/>
        <v/>
      </c>
      <c r="AE748" s="194">
        <f>IF(AD748="",0,IF(ISERROR(VLOOKUP(AD748,AD$7:AD747,1,FALSE)),1,0))</f>
        <v>0</v>
      </c>
      <c r="AF748" s="194"/>
    </row>
    <row r="749" spans="1:32" ht="16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75">
        <f>IF(AND($X$3512&lt;&gt;" ",$X$3512&lt;&gt;0),IF(X749=$X$3512,1+COUNTIF(U$7:U748,"&gt;0"),0),0)</f>
        <v>0</v>
      </c>
      <c r="V749" s="178" t="s">
        <v>938</v>
      </c>
      <c r="W749" s="130"/>
      <c r="X749" s="131"/>
      <c r="Y749" s="131"/>
      <c r="Z749" s="206"/>
      <c r="AA749" s="194">
        <f t="shared" si="63"/>
        <v>0</v>
      </c>
      <c r="AB749" s="124" t="str">
        <f t="shared" si="64"/>
        <v/>
      </c>
      <c r="AC749" s="195" t="str">
        <f t="shared" si="65"/>
        <v/>
      </c>
      <c r="AD749" s="194" t="str">
        <f t="shared" si="66"/>
        <v/>
      </c>
      <c r="AE749" s="194">
        <f>IF(AD749="",0,IF(ISERROR(VLOOKUP(AD749,AD$7:AD748,1,FALSE)),1,0))</f>
        <v>0</v>
      </c>
      <c r="AF749" s="194"/>
    </row>
    <row r="750" spans="1:32" ht="16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75">
        <f>IF(AND($X$3512&lt;&gt;" ",$X$3512&lt;&gt;0),IF(X750=$X$3512,1+COUNTIF(U$7:U749,"&gt;0"),0),0)</f>
        <v>0</v>
      </c>
      <c r="V750" s="178" t="s">
        <v>939</v>
      </c>
      <c r="W750" s="130"/>
      <c r="X750" s="131"/>
      <c r="Y750" s="131"/>
      <c r="Z750" s="206"/>
      <c r="AA750" s="194">
        <f t="shared" si="63"/>
        <v>0</v>
      </c>
      <c r="AB750" s="124" t="str">
        <f t="shared" si="64"/>
        <v/>
      </c>
      <c r="AC750" s="195" t="str">
        <f t="shared" si="65"/>
        <v/>
      </c>
      <c r="AD750" s="194" t="str">
        <f t="shared" si="66"/>
        <v/>
      </c>
      <c r="AE750" s="194">
        <f>IF(AD750="",0,IF(ISERROR(VLOOKUP(AD750,AD$7:AD749,1,FALSE)),1,0))</f>
        <v>0</v>
      </c>
      <c r="AF750" s="194"/>
    </row>
    <row r="751" spans="1:32" ht="16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75">
        <f>IF(AND($X$3512&lt;&gt;" ",$X$3512&lt;&gt;0),IF(X751=$X$3512,1+COUNTIF(U$7:U750,"&gt;0"),0),0)</f>
        <v>0</v>
      </c>
      <c r="V751" s="178" t="s">
        <v>940</v>
      </c>
      <c r="W751" s="130"/>
      <c r="X751" s="131"/>
      <c r="Y751" s="131"/>
      <c r="Z751" s="206"/>
      <c r="AA751" s="194">
        <f t="shared" si="63"/>
        <v>0</v>
      </c>
      <c r="AB751" s="124" t="str">
        <f t="shared" si="64"/>
        <v/>
      </c>
      <c r="AC751" s="195" t="str">
        <f t="shared" si="65"/>
        <v/>
      </c>
      <c r="AD751" s="194" t="str">
        <f t="shared" si="66"/>
        <v/>
      </c>
      <c r="AE751" s="194">
        <f>IF(AD751="",0,IF(ISERROR(VLOOKUP(AD751,AD$7:AD750,1,FALSE)),1,0))</f>
        <v>0</v>
      </c>
      <c r="AF751" s="194"/>
    </row>
    <row r="752" spans="1:32" ht="16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75">
        <f>IF(AND($X$3512&lt;&gt;" ",$X$3512&lt;&gt;0),IF(X752=$X$3512,1+COUNTIF(U$7:U751,"&gt;0"),0),0)</f>
        <v>0</v>
      </c>
      <c r="V752" s="178" t="s">
        <v>941</v>
      </c>
      <c r="W752" s="130"/>
      <c r="X752" s="131"/>
      <c r="Y752" s="131"/>
      <c r="Z752" s="206"/>
      <c r="AA752" s="194">
        <f t="shared" si="63"/>
        <v>0</v>
      </c>
      <c r="AB752" s="124" t="str">
        <f t="shared" si="64"/>
        <v/>
      </c>
      <c r="AC752" s="195" t="str">
        <f t="shared" si="65"/>
        <v/>
      </c>
      <c r="AD752" s="194" t="str">
        <f t="shared" si="66"/>
        <v/>
      </c>
      <c r="AE752" s="194">
        <f>IF(AD752="",0,IF(ISERROR(VLOOKUP(AD752,AD$7:AD751,1,FALSE)),1,0))</f>
        <v>0</v>
      </c>
      <c r="AF752" s="194"/>
    </row>
    <row r="753" spans="1:32" ht="16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75">
        <f>IF(AND($X$3512&lt;&gt;" ",$X$3512&lt;&gt;0),IF(X753=$X$3512,1+COUNTIF(U$7:U752,"&gt;0"),0),0)</f>
        <v>0</v>
      </c>
      <c r="V753" s="178" t="s">
        <v>942</v>
      </c>
      <c r="W753" s="130"/>
      <c r="X753" s="131"/>
      <c r="Y753" s="131"/>
      <c r="Z753" s="206"/>
      <c r="AA753" s="194">
        <f t="shared" si="63"/>
        <v>0</v>
      </c>
      <c r="AB753" s="124" t="str">
        <f t="shared" si="64"/>
        <v/>
      </c>
      <c r="AC753" s="195" t="str">
        <f t="shared" si="65"/>
        <v/>
      </c>
      <c r="AD753" s="194" t="str">
        <f t="shared" si="66"/>
        <v/>
      </c>
      <c r="AE753" s="194">
        <f>IF(AD753="",0,IF(ISERROR(VLOOKUP(AD753,AD$7:AD752,1,FALSE)),1,0))</f>
        <v>0</v>
      </c>
      <c r="AF753" s="194"/>
    </row>
    <row r="754" spans="1:32" ht="16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75">
        <f>IF(AND($X$3512&lt;&gt;" ",$X$3512&lt;&gt;0),IF(X754=$X$3512,1+COUNTIF(U$7:U753,"&gt;0"),0),0)</f>
        <v>0</v>
      </c>
      <c r="V754" s="178" t="s">
        <v>943</v>
      </c>
      <c r="W754" s="130"/>
      <c r="X754" s="131"/>
      <c r="Y754" s="131"/>
      <c r="Z754" s="206"/>
      <c r="AA754" s="194">
        <f t="shared" si="63"/>
        <v>0</v>
      </c>
      <c r="AB754" s="124" t="str">
        <f t="shared" si="64"/>
        <v/>
      </c>
      <c r="AC754" s="195" t="str">
        <f t="shared" si="65"/>
        <v/>
      </c>
      <c r="AD754" s="194" t="str">
        <f t="shared" si="66"/>
        <v/>
      </c>
      <c r="AE754" s="194">
        <f>IF(AD754="",0,IF(ISERROR(VLOOKUP(AD754,AD$7:AD753,1,FALSE)),1,0))</f>
        <v>0</v>
      </c>
      <c r="AF754" s="194"/>
    </row>
    <row r="755" spans="1:32" ht="16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75">
        <f>IF(AND($X$3512&lt;&gt;" ",$X$3512&lt;&gt;0),IF(X755=$X$3512,1+COUNTIF(U$7:U754,"&gt;0"),0),0)</f>
        <v>0</v>
      </c>
      <c r="V755" s="178" t="s">
        <v>944</v>
      </c>
      <c r="W755" s="130"/>
      <c r="X755" s="131"/>
      <c r="Y755" s="131"/>
      <c r="Z755" s="206"/>
      <c r="AA755" s="194">
        <f t="shared" si="63"/>
        <v>0</v>
      </c>
      <c r="AB755" s="124" t="str">
        <f t="shared" si="64"/>
        <v/>
      </c>
      <c r="AC755" s="195" t="str">
        <f t="shared" si="65"/>
        <v/>
      </c>
      <c r="AD755" s="194" t="str">
        <f t="shared" si="66"/>
        <v/>
      </c>
      <c r="AE755" s="194">
        <f>IF(AD755="",0,IF(ISERROR(VLOOKUP(AD755,AD$7:AD754,1,FALSE)),1,0))</f>
        <v>0</v>
      </c>
      <c r="AF755" s="194"/>
    </row>
    <row r="756" spans="1:32" ht="16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75">
        <f>IF(AND($X$3512&lt;&gt;" ",$X$3512&lt;&gt;0),IF(X756=$X$3512,1+COUNTIF(U$7:U755,"&gt;0"),0),0)</f>
        <v>0</v>
      </c>
      <c r="V756" s="178" t="s">
        <v>945</v>
      </c>
      <c r="W756" s="130"/>
      <c r="X756" s="131"/>
      <c r="Y756" s="131"/>
      <c r="Z756" s="206"/>
      <c r="AA756" s="194">
        <f t="shared" si="63"/>
        <v>0</v>
      </c>
      <c r="AB756" s="124" t="str">
        <f t="shared" si="64"/>
        <v/>
      </c>
      <c r="AC756" s="195" t="str">
        <f t="shared" si="65"/>
        <v/>
      </c>
      <c r="AD756" s="194" t="str">
        <f t="shared" si="66"/>
        <v/>
      </c>
      <c r="AE756" s="194">
        <f>IF(AD756="",0,IF(ISERROR(VLOOKUP(AD756,AD$7:AD755,1,FALSE)),1,0))</f>
        <v>0</v>
      </c>
      <c r="AF756" s="194"/>
    </row>
    <row r="757" spans="1:32" ht="16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75">
        <f>IF(AND($X$3512&lt;&gt;" ",$X$3512&lt;&gt;0),IF(X757=$X$3512,1+COUNTIF(U$7:U756,"&gt;0"),0),0)</f>
        <v>0</v>
      </c>
      <c r="V757" s="178" t="s">
        <v>946</v>
      </c>
      <c r="W757" s="130"/>
      <c r="X757" s="131"/>
      <c r="Y757" s="131"/>
      <c r="Z757" s="206"/>
      <c r="AA757" s="194">
        <f t="shared" si="63"/>
        <v>0</v>
      </c>
      <c r="AB757" s="124" t="str">
        <f t="shared" si="64"/>
        <v/>
      </c>
      <c r="AC757" s="195" t="str">
        <f t="shared" si="65"/>
        <v/>
      </c>
      <c r="AD757" s="194" t="str">
        <f t="shared" si="66"/>
        <v/>
      </c>
      <c r="AE757" s="194">
        <f>IF(AD757="",0,IF(ISERROR(VLOOKUP(AD757,AD$7:AD756,1,FALSE)),1,0))</f>
        <v>0</v>
      </c>
      <c r="AF757" s="194"/>
    </row>
    <row r="758" spans="1:32" ht="16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75">
        <f>IF(AND($X$3512&lt;&gt;" ",$X$3512&lt;&gt;0),IF(X758=$X$3512,1+COUNTIF(U$7:U757,"&gt;0"),0),0)</f>
        <v>0</v>
      </c>
      <c r="V758" s="178" t="s">
        <v>947</v>
      </c>
      <c r="W758" s="130"/>
      <c r="X758" s="131"/>
      <c r="Y758" s="131"/>
      <c r="Z758" s="206"/>
      <c r="AA758" s="194">
        <f t="shared" si="63"/>
        <v>0</v>
      </c>
      <c r="AB758" s="124" t="str">
        <f t="shared" si="64"/>
        <v/>
      </c>
      <c r="AC758" s="195" t="str">
        <f t="shared" si="65"/>
        <v/>
      </c>
      <c r="AD758" s="194" t="str">
        <f t="shared" si="66"/>
        <v/>
      </c>
      <c r="AE758" s="194">
        <f>IF(AD758="",0,IF(ISERROR(VLOOKUP(AD758,AD$7:AD757,1,FALSE)),1,0))</f>
        <v>0</v>
      </c>
      <c r="AF758" s="194"/>
    </row>
    <row r="759" spans="1:32" ht="16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75">
        <f>IF(AND($X$3512&lt;&gt;" ",$X$3512&lt;&gt;0),IF(X759=$X$3512,1+COUNTIF(U$7:U758,"&gt;0"),0),0)</f>
        <v>0</v>
      </c>
      <c r="V759" s="178" t="s">
        <v>948</v>
      </c>
      <c r="W759" s="130"/>
      <c r="X759" s="131"/>
      <c r="Y759" s="131"/>
      <c r="Z759" s="206"/>
      <c r="AA759" s="194">
        <f t="shared" si="63"/>
        <v>0</v>
      </c>
      <c r="AB759" s="124" t="str">
        <f t="shared" si="64"/>
        <v/>
      </c>
      <c r="AC759" s="195" t="str">
        <f t="shared" si="65"/>
        <v/>
      </c>
      <c r="AD759" s="194" t="str">
        <f t="shared" si="66"/>
        <v/>
      </c>
      <c r="AE759" s="194">
        <f>IF(AD759="",0,IF(ISERROR(VLOOKUP(AD759,AD$7:AD758,1,FALSE)),1,0))</f>
        <v>0</v>
      </c>
      <c r="AF759" s="194"/>
    </row>
    <row r="760" spans="1:32" ht="16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75">
        <f>IF(AND($X$3512&lt;&gt;" ",$X$3512&lt;&gt;0),IF(X760=$X$3512,1+COUNTIF(U$7:U759,"&gt;0"),0),0)</f>
        <v>0</v>
      </c>
      <c r="V760" s="178" t="s">
        <v>949</v>
      </c>
      <c r="W760" s="130"/>
      <c r="X760" s="131"/>
      <c r="Y760" s="131"/>
      <c r="Z760" s="206"/>
      <c r="AA760" s="194">
        <f t="shared" si="63"/>
        <v>0</v>
      </c>
      <c r="AB760" s="124" t="str">
        <f t="shared" si="64"/>
        <v/>
      </c>
      <c r="AC760" s="195" t="str">
        <f t="shared" si="65"/>
        <v/>
      </c>
      <c r="AD760" s="194" t="str">
        <f t="shared" si="66"/>
        <v/>
      </c>
      <c r="AE760" s="194">
        <f>IF(AD760="",0,IF(ISERROR(VLOOKUP(AD760,AD$7:AD759,1,FALSE)),1,0))</f>
        <v>0</v>
      </c>
      <c r="AF760" s="194"/>
    </row>
    <row r="761" spans="1:32" ht="16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75">
        <f>IF(AND($X$3512&lt;&gt;" ",$X$3512&lt;&gt;0),IF(X761=$X$3512,1+COUNTIF(U$7:U760,"&gt;0"),0),0)</f>
        <v>0</v>
      </c>
      <c r="V761" s="178" t="s">
        <v>950</v>
      </c>
      <c r="W761" s="130"/>
      <c r="X761" s="131"/>
      <c r="Y761" s="131"/>
      <c r="Z761" s="206"/>
      <c r="AA761" s="194">
        <f t="shared" si="63"/>
        <v>0</v>
      </c>
      <c r="AB761" s="124" t="str">
        <f t="shared" si="64"/>
        <v/>
      </c>
      <c r="AC761" s="195" t="str">
        <f t="shared" si="65"/>
        <v/>
      </c>
      <c r="AD761" s="194" t="str">
        <f t="shared" si="66"/>
        <v/>
      </c>
      <c r="AE761" s="194">
        <f>IF(AD761="",0,IF(ISERROR(VLOOKUP(AD761,AD$7:AD760,1,FALSE)),1,0))</f>
        <v>0</v>
      </c>
      <c r="AF761" s="194"/>
    </row>
    <row r="762" spans="1:32" ht="16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75">
        <f>IF(AND($X$3512&lt;&gt;" ",$X$3512&lt;&gt;0),IF(X762=$X$3512,1+COUNTIF(U$7:U761,"&gt;0"),0),0)</f>
        <v>0</v>
      </c>
      <c r="V762" s="178" t="s">
        <v>951</v>
      </c>
      <c r="W762" s="130"/>
      <c r="X762" s="131"/>
      <c r="Y762" s="131"/>
      <c r="Z762" s="206"/>
      <c r="AA762" s="194">
        <f t="shared" si="63"/>
        <v>0</v>
      </c>
      <c r="AB762" s="124" t="str">
        <f t="shared" si="64"/>
        <v/>
      </c>
      <c r="AC762" s="195" t="str">
        <f t="shared" si="65"/>
        <v/>
      </c>
      <c r="AD762" s="194" t="str">
        <f t="shared" si="66"/>
        <v/>
      </c>
      <c r="AE762" s="194">
        <f>IF(AD762="",0,IF(ISERROR(VLOOKUP(AD762,AD$7:AD761,1,FALSE)),1,0))</f>
        <v>0</v>
      </c>
      <c r="AF762" s="194"/>
    </row>
    <row r="763" spans="1:32" ht="16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75">
        <f>IF(AND($X$3512&lt;&gt;" ",$X$3512&lt;&gt;0),IF(X763=$X$3512,1+COUNTIF(U$7:U762,"&gt;0"),0),0)</f>
        <v>0</v>
      </c>
      <c r="V763" s="178" t="s">
        <v>952</v>
      </c>
      <c r="W763" s="130"/>
      <c r="X763" s="131"/>
      <c r="Y763" s="131"/>
      <c r="Z763" s="206"/>
      <c r="AA763" s="194">
        <f t="shared" si="63"/>
        <v>0</v>
      </c>
      <c r="AB763" s="124" t="str">
        <f t="shared" si="64"/>
        <v/>
      </c>
      <c r="AC763" s="195" t="str">
        <f t="shared" si="65"/>
        <v/>
      </c>
      <c r="AD763" s="194" t="str">
        <f t="shared" si="66"/>
        <v/>
      </c>
      <c r="AE763" s="194">
        <f>IF(AD763="",0,IF(ISERROR(VLOOKUP(AD763,AD$7:AD762,1,FALSE)),1,0))</f>
        <v>0</v>
      </c>
      <c r="AF763" s="194"/>
    </row>
    <row r="764" spans="1:32" ht="16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75">
        <f>IF(AND($X$3512&lt;&gt;" ",$X$3512&lt;&gt;0),IF(X764=$X$3512,1+COUNTIF(U$7:U763,"&gt;0"),0),0)</f>
        <v>0</v>
      </c>
      <c r="V764" s="178" t="s">
        <v>953</v>
      </c>
      <c r="W764" s="130"/>
      <c r="X764" s="131"/>
      <c r="Y764" s="131"/>
      <c r="Z764" s="206"/>
      <c r="AA764" s="194">
        <f t="shared" si="63"/>
        <v>0</v>
      </c>
      <c r="AB764" s="124" t="str">
        <f t="shared" si="64"/>
        <v/>
      </c>
      <c r="AC764" s="195" t="str">
        <f t="shared" si="65"/>
        <v/>
      </c>
      <c r="AD764" s="194" t="str">
        <f t="shared" si="66"/>
        <v/>
      </c>
      <c r="AE764" s="194">
        <f>IF(AD764="",0,IF(ISERROR(VLOOKUP(AD764,AD$7:AD763,1,FALSE)),1,0))</f>
        <v>0</v>
      </c>
      <c r="AF764" s="194"/>
    </row>
    <row r="765" spans="1:32" ht="16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75">
        <f>IF(AND($X$3512&lt;&gt;" ",$X$3512&lt;&gt;0),IF(X765=$X$3512,1+COUNTIF(U$7:U764,"&gt;0"),0),0)</f>
        <v>0</v>
      </c>
      <c r="V765" s="178" t="s">
        <v>954</v>
      </c>
      <c r="W765" s="130"/>
      <c r="X765" s="131"/>
      <c r="Y765" s="131"/>
      <c r="Z765" s="206"/>
      <c r="AA765" s="194">
        <f t="shared" si="63"/>
        <v>0</v>
      </c>
      <c r="AB765" s="124" t="str">
        <f t="shared" si="64"/>
        <v/>
      </c>
      <c r="AC765" s="195" t="str">
        <f t="shared" si="65"/>
        <v/>
      </c>
      <c r="AD765" s="194" t="str">
        <f t="shared" si="66"/>
        <v/>
      </c>
      <c r="AE765" s="194">
        <f>IF(AD765="",0,IF(ISERROR(VLOOKUP(AD765,AD$7:AD764,1,FALSE)),1,0))</f>
        <v>0</v>
      </c>
      <c r="AF765" s="194"/>
    </row>
    <row r="766" spans="1:32" ht="16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75">
        <f>IF(AND($X$3512&lt;&gt;" ",$X$3512&lt;&gt;0),IF(X766=$X$3512,1+COUNTIF(U$7:U765,"&gt;0"),0),0)</f>
        <v>0</v>
      </c>
      <c r="V766" s="178" t="s">
        <v>955</v>
      </c>
      <c r="W766" s="130"/>
      <c r="X766" s="131"/>
      <c r="Y766" s="131"/>
      <c r="Z766" s="206"/>
      <c r="AA766" s="194">
        <f t="shared" si="63"/>
        <v>0</v>
      </c>
      <c r="AB766" s="124" t="str">
        <f t="shared" si="64"/>
        <v/>
      </c>
      <c r="AC766" s="195" t="str">
        <f t="shared" si="65"/>
        <v/>
      </c>
      <c r="AD766" s="194" t="str">
        <f t="shared" si="66"/>
        <v/>
      </c>
      <c r="AE766" s="194">
        <f>IF(AD766="",0,IF(ISERROR(VLOOKUP(AD766,AD$7:AD765,1,FALSE)),1,0))</f>
        <v>0</v>
      </c>
      <c r="AF766" s="194"/>
    </row>
    <row r="767" spans="1:32" ht="16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75">
        <f>IF(AND($X$3512&lt;&gt;" ",$X$3512&lt;&gt;0),IF(X767=$X$3512,1+COUNTIF(U$7:U766,"&gt;0"),0),0)</f>
        <v>0</v>
      </c>
      <c r="V767" s="178" t="s">
        <v>956</v>
      </c>
      <c r="W767" s="130"/>
      <c r="X767" s="131"/>
      <c r="Y767" s="131"/>
      <c r="Z767" s="206"/>
      <c r="AA767" s="194">
        <f t="shared" si="63"/>
        <v>0</v>
      </c>
      <c r="AB767" s="124" t="str">
        <f t="shared" si="64"/>
        <v/>
      </c>
      <c r="AC767" s="195" t="str">
        <f t="shared" si="65"/>
        <v/>
      </c>
      <c r="AD767" s="194" t="str">
        <f t="shared" si="66"/>
        <v/>
      </c>
      <c r="AE767" s="194">
        <f>IF(AD767="",0,IF(ISERROR(VLOOKUP(AD767,AD$7:AD766,1,FALSE)),1,0))</f>
        <v>0</v>
      </c>
      <c r="AF767" s="194"/>
    </row>
    <row r="768" spans="1:32" ht="16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75">
        <f>IF(AND($X$3512&lt;&gt;" ",$X$3512&lt;&gt;0),IF(X768=$X$3512,1+COUNTIF(U$7:U767,"&gt;0"),0),0)</f>
        <v>0</v>
      </c>
      <c r="V768" s="178" t="s">
        <v>957</v>
      </c>
      <c r="W768" s="130"/>
      <c r="X768" s="131"/>
      <c r="Y768" s="131"/>
      <c r="Z768" s="206"/>
      <c r="AA768" s="194">
        <f t="shared" si="63"/>
        <v>0</v>
      </c>
      <c r="AB768" s="124" t="str">
        <f t="shared" si="64"/>
        <v/>
      </c>
      <c r="AC768" s="195" t="str">
        <f t="shared" si="65"/>
        <v/>
      </c>
      <c r="AD768" s="194" t="str">
        <f t="shared" si="66"/>
        <v/>
      </c>
      <c r="AE768" s="194">
        <f>IF(AD768="",0,IF(ISERROR(VLOOKUP(AD768,AD$7:AD767,1,FALSE)),1,0))</f>
        <v>0</v>
      </c>
      <c r="AF768" s="194"/>
    </row>
    <row r="769" spans="1:32" ht="16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75">
        <f>IF(AND($X$3512&lt;&gt;" ",$X$3512&lt;&gt;0),IF(X769=$X$3512,1+COUNTIF(U$7:U768,"&gt;0"),0),0)</f>
        <v>0</v>
      </c>
      <c r="V769" s="178" t="s">
        <v>958</v>
      </c>
      <c r="W769" s="130"/>
      <c r="X769" s="131"/>
      <c r="Y769" s="131"/>
      <c r="Z769" s="206"/>
      <c r="AA769" s="194">
        <f t="shared" si="63"/>
        <v>0</v>
      </c>
      <c r="AB769" s="124" t="str">
        <f t="shared" si="64"/>
        <v/>
      </c>
      <c r="AC769" s="195" t="str">
        <f t="shared" si="65"/>
        <v/>
      </c>
      <c r="AD769" s="194" t="str">
        <f t="shared" si="66"/>
        <v/>
      </c>
      <c r="AE769" s="194">
        <f>IF(AD769="",0,IF(ISERROR(VLOOKUP(AD769,AD$7:AD768,1,FALSE)),1,0))</f>
        <v>0</v>
      </c>
      <c r="AF769" s="194"/>
    </row>
    <row r="770" spans="1:32" ht="16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75">
        <f>IF(AND($X$3512&lt;&gt;" ",$X$3512&lt;&gt;0),IF(X770=$X$3512,1+COUNTIF(U$7:U769,"&gt;0"),0),0)</f>
        <v>0</v>
      </c>
      <c r="V770" s="178" t="s">
        <v>959</v>
      </c>
      <c r="W770" s="130"/>
      <c r="X770" s="131"/>
      <c r="Y770" s="131"/>
      <c r="Z770" s="206"/>
      <c r="AA770" s="194">
        <f t="shared" si="63"/>
        <v>0</v>
      </c>
      <c r="AB770" s="124" t="str">
        <f t="shared" si="64"/>
        <v/>
      </c>
      <c r="AC770" s="195" t="str">
        <f t="shared" si="65"/>
        <v/>
      </c>
      <c r="AD770" s="194" t="str">
        <f t="shared" si="66"/>
        <v/>
      </c>
      <c r="AE770" s="194">
        <f>IF(AD770="",0,IF(ISERROR(VLOOKUP(AD770,AD$7:AD769,1,FALSE)),1,0))</f>
        <v>0</v>
      </c>
      <c r="AF770" s="194"/>
    </row>
    <row r="771" spans="1:32" ht="16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75">
        <f>IF(AND($X$3512&lt;&gt;" ",$X$3512&lt;&gt;0),IF(X771=$X$3512,1+COUNTIF(U$7:U770,"&gt;0"),0),0)</f>
        <v>0</v>
      </c>
      <c r="V771" s="178" t="s">
        <v>960</v>
      </c>
      <c r="W771" s="130"/>
      <c r="X771" s="131"/>
      <c r="Y771" s="131"/>
      <c r="Z771" s="206"/>
      <c r="AA771" s="194">
        <f t="shared" si="63"/>
        <v>0</v>
      </c>
      <c r="AB771" s="124" t="str">
        <f t="shared" si="64"/>
        <v/>
      </c>
      <c r="AC771" s="195" t="str">
        <f t="shared" si="65"/>
        <v/>
      </c>
      <c r="AD771" s="194" t="str">
        <f t="shared" si="66"/>
        <v/>
      </c>
      <c r="AE771" s="194">
        <f>IF(AD771="",0,IF(ISERROR(VLOOKUP(AD771,AD$7:AD770,1,FALSE)),1,0))</f>
        <v>0</v>
      </c>
      <c r="AF771" s="194"/>
    </row>
    <row r="772" spans="1:32" ht="16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75">
        <f>IF(AND($X$3512&lt;&gt;" ",$X$3512&lt;&gt;0),IF(X772=$X$3512,1+COUNTIF(U$7:U771,"&gt;0"),0),0)</f>
        <v>0</v>
      </c>
      <c r="V772" s="178" t="s">
        <v>961</v>
      </c>
      <c r="W772" s="130"/>
      <c r="X772" s="131"/>
      <c r="Y772" s="131"/>
      <c r="Z772" s="206"/>
      <c r="AA772" s="194">
        <f t="shared" si="63"/>
        <v>0</v>
      </c>
      <c r="AB772" s="124" t="str">
        <f t="shared" si="64"/>
        <v/>
      </c>
      <c r="AC772" s="195" t="str">
        <f t="shared" si="65"/>
        <v/>
      </c>
      <c r="AD772" s="194" t="str">
        <f t="shared" si="66"/>
        <v/>
      </c>
      <c r="AE772" s="194">
        <f>IF(AD772="",0,IF(ISERROR(VLOOKUP(AD772,AD$7:AD771,1,FALSE)),1,0))</f>
        <v>0</v>
      </c>
      <c r="AF772" s="194"/>
    </row>
    <row r="773" spans="1:32" ht="16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75">
        <f>IF(AND($X$3512&lt;&gt;" ",$X$3512&lt;&gt;0),IF(X773=$X$3512,1+COUNTIF(U$7:U772,"&gt;0"),0),0)</f>
        <v>0</v>
      </c>
      <c r="V773" s="178" t="s">
        <v>962</v>
      </c>
      <c r="W773" s="130"/>
      <c r="X773" s="131"/>
      <c r="Y773" s="131"/>
      <c r="Z773" s="206"/>
      <c r="AA773" s="194">
        <f t="shared" si="63"/>
        <v>0</v>
      </c>
      <c r="AB773" s="124" t="str">
        <f t="shared" si="64"/>
        <v/>
      </c>
      <c r="AC773" s="195" t="str">
        <f t="shared" si="65"/>
        <v/>
      </c>
      <c r="AD773" s="194" t="str">
        <f t="shared" si="66"/>
        <v/>
      </c>
      <c r="AE773" s="194">
        <f>IF(AD773="",0,IF(ISERROR(VLOOKUP(AD773,AD$7:AD772,1,FALSE)),1,0))</f>
        <v>0</v>
      </c>
      <c r="AF773" s="194"/>
    </row>
    <row r="774" spans="1:32" ht="16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75">
        <f>IF(AND($X$3512&lt;&gt;" ",$X$3512&lt;&gt;0),IF(X774=$X$3512,1+COUNTIF(U$7:U773,"&gt;0"),0),0)</f>
        <v>0</v>
      </c>
      <c r="V774" s="178" t="s">
        <v>963</v>
      </c>
      <c r="W774" s="130"/>
      <c r="X774" s="131"/>
      <c r="Y774" s="131"/>
      <c r="Z774" s="206"/>
      <c r="AA774" s="194">
        <f t="shared" si="63"/>
        <v>0</v>
      </c>
      <c r="AB774" s="124" t="str">
        <f t="shared" si="64"/>
        <v/>
      </c>
      <c r="AC774" s="195" t="str">
        <f t="shared" si="65"/>
        <v/>
      </c>
      <c r="AD774" s="194" t="str">
        <f t="shared" si="66"/>
        <v/>
      </c>
      <c r="AE774" s="194">
        <f>IF(AD774="",0,IF(ISERROR(VLOOKUP(AD774,AD$7:AD773,1,FALSE)),1,0))</f>
        <v>0</v>
      </c>
      <c r="AF774" s="194"/>
    </row>
    <row r="775" spans="1:32" ht="16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75">
        <f>IF(AND($X$3512&lt;&gt;" ",$X$3512&lt;&gt;0),IF(X775=$X$3512,1+COUNTIF(U$7:U774,"&gt;0"),0),0)</f>
        <v>0</v>
      </c>
      <c r="V775" s="178" t="s">
        <v>964</v>
      </c>
      <c r="W775" s="130"/>
      <c r="X775" s="131"/>
      <c r="Y775" s="131"/>
      <c r="Z775" s="206"/>
      <c r="AA775" s="194">
        <f t="shared" si="63"/>
        <v>0</v>
      </c>
      <c r="AB775" s="124" t="str">
        <f t="shared" si="64"/>
        <v/>
      </c>
      <c r="AC775" s="195" t="str">
        <f t="shared" si="65"/>
        <v/>
      </c>
      <c r="AD775" s="194" t="str">
        <f t="shared" si="66"/>
        <v/>
      </c>
      <c r="AE775" s="194">
        <f>IF(AD775="",0,IF(ISERROR(VLOOKUP(AD775,AD$7:AD774,1,FALSE)),1,0))</f>
        <v>0</v>
      </c>
      <c r="AF775" s="194"/>
    </row>
    <row r="776" spans="1:32" ht="16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75">
        <f>IF(AND($X$3512&lt;&gt;" ",$X$3512&lt;&gt;0),IF(X776=$X$3512,1+COUNTIF(U$7:U775,"&gt;0"),0),0)</f>
        <v>0</v>
      </c>
      <c r="V776" s="178" t="s">
        <v>965</v>
      </c>
      <c r="W776" s="130"/>
      <c r="X776" s="131"/>
      <c r="Y776" s="131"/>
      <c r="Z776" s="206"/>
      <c r="AA776" s="194">
        <f t="shared" ref="AA776:AA839" si="67">IF(ISBLANK(X776),0,VLOOKUP(X776,$B$8:$E$57,1,FALSE))</f>
        <v>0</v>
      </c>
      <c r="AB776" s="124" t="str">
        <f t="shared" ref="AB776:AB839" si="68">IF(W776&gt;0,CONCATENATE(MONTH(W776)&amp;X776),"")</f>
        <v/>
      </c>
      <c r="AC776" s="195" t="str">
        <f t="shared" ref="AC776:AC839" si="69">IF(OR(AND(Z776&lt;&gt;0,ISBLANK(X776)),ISERROR(AA776)),"ERR","")</f>
        <v/>
      </c>
      <c r="AD776" s="194" t="str">
        <f t="shared" si="66"/>
        <v/>
      </c>
      <c r="AE776" s="194">
        <f>IF(AD776="",0,IF(ISERROR(VLOOKUP(AD776,AD$7:AD775,1,FALSE)),1,0))</f>
        <v>0</v>
      </c>
      <c r="AF776" s="194"/>
    </row>
    <row r="777" spans="1:32" ht="16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75">
        <f>IF(AND($X$3512&lt;&gt;" ",$X$3512&lt;&gt;0),IF(X777=$X$3512,1+COUNTIF(U$7:U776,"&gt;0"),0),0)</f>
        <v>0</v>
      </c>
      <c r="V777" s="178" t="s">
        <v>966</v>
      </c>
      <c r="W777" s="130"/>
      <c r="X777" s="131"/>
      <c r="Y777" s="131"/>
      <c r="Z777" s="206"/>
      <c r="AA777" s="194">
        <f t="shared" si="67"/>
        <v>0</v>
      </c>
      <c r="AB777" s="124" t="str">
        <f t="shared" si="68"/>
        <v/>
      </c>
      <c r="AC777" s="195" t="str">
        <f t="shared" si="69"/>
        <v/>
      </c>
      <c r="AD777" s="194" t="str">
        <f t="shared" si="66"/>
        <v/>
      </c>
      <c r="AE777" s="194">
        <f>IF(AD777="",0,IF(ISERROR(VLOOKUP(AD777,AD$7:AD776,1,FALSE)),1,0))</f>
        <v>0</v>
      </c>
      <c r="AF777" s="194"/>
    </row>
    <row r="778" spans="1:32" ht="16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75">
        <f>IF(AND($X$3512&lt;&gt;" ",$X$3512&lt;&gt;0),IF(X778=$X$3512,1+COUNTIF(U$7:U777,"&gt;0"),0),0)</f>
        <v>0</v>
      </c>
      <c r="V778" s="178" t="s">
        <v>967</v>
      </c>
      <c r="W778" s="130"/>
      <c r="X778" s="131"/>
      <c r="Y778" s="131"/>
      <c r="Z778" s="206"/>
      <c r="AA778" s="194">
        <f t="shared" si="67"/>
        <v>0</v>
      </c>
      <c r="AB778" s="124" t="str">
        <f t="shared" si="68"/>
        <v/>
      </c>
      <c r="AC778" s="195" t="str">
        <f t="shared" si="69"/>
        <v/>
      </c>
      <c r="AD778" s="194" t="str">
        <f t="shared" ref="AD778:AD841" si="70">IF(W778&gt;0,CONCATENATE(MONTH(W778),"-",YEAR(W778)),"")</f>
        <v/>
      </c>
      <c r="AE778" s="194">
        <f>IF(AD778="",0,IF(ISERROR(VLOOKUP(AD778,AD$7:AD777,1,FALSE)),1,0))</f>
        <v>0</v>
      </c>
      <c r="AF778" s="194"/>
    </row>
    <row r="779" spans="1:32" ht="16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75">
        <f>IF(AND($X$3512&lt;&gt;" ",$X$3512&lt;&gt;0),IF(X779=$X$3512,1+COUNTIF(U$7:U778,"&gt;0"),0),0)</f>
        <v>0</v>
      </c>
      <c r="V779" s="178" t="s">
        <v>968</v>
      </c>
      <c r="W779" s="130"/>
      <c r="X779" s="131"/>
      <c r="Y779" s="131"/>
      <c r="Z779" s="206"/>
      <c r="AA779" s="194">
        <f t="shared" si="67"/>
        <v>0</v>
      </c>
      <c r="AB779" s="124" t="str">
        <f t="shared" si="68"/>
        <v/>
      </c>
      <c r="AC779" s="195" t="str">
        <f t="shared" si="69"/>
        <v/>
      </c>
      <c r="AD779" s="194" t="str">
        <f t="shared" si="70"/>
        <v/>
      </c>
      <c r="AE779" s="194">
        <f>IF(AD779="",0,IF(ISERROR(VLOOKUP(AD779,AD$7:AD778,1,FALSE)),1,0))</f>
        <v>0</v>
      </c>
      <c r="AF779" s="194"/>
    </row>
    <row r="780" spans="1:32" ht="16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75">
        <f>IF(AND($X$3512&lt;&gt;" ",$X$3512&lt;&gt;0),IF(X780=$X$3512,1+COUNTIF(U$7:U779,"&gt;0"),0),0)</f>
        <v>0</v>
      </c>
      <c r="V780" s="178" t="s">
        <v>969</v>
      </c>
      <c r="W780" s="130"/>
      <c r="X780" s="131"/>
      <c r="Y780" s="131"/>
      <c r="Z780" s="206"/>
      <c r="AA780" s="194">
        <f t="shared" si="67"/>
        <v>0</v>
      </c>
      <c r="AB780" s="124" t="str">
        <f t="shared" si="68"/>
        <v/>
      </c>
      <c r="AC780" s="195" t="str">
        <f t="shared" si="69"/>
        <v/>
      </c>
      <c r="AD780" s="194" t="str">
        <f t="shared" si="70"/>
        <v/>
      </c>
      <c r="AE780" s="194">
        <f>IF(AD780="",0,IF(ISERROR(VLOOKUP(AD780,AD$7:AD779,1,FALSE)),1,0))</f>
        <v>0</v>
      </c>
      <c r="AF780" s="194"/>
    </row>
    <row r="781" spans="1:32" ht="16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75">
        <f>IF(AND($X$3512&lt;&gt;" ",$X$3512&lt;&gt;0),IF(X781=$X$3512,1+COUNTIF(U$7:U780,"&gt;0"),0),0)</f>
        <v>0</v>
      </c>
      <c r="V781" s="178" t="s">
        <v>970</v>
      </c>
      <c r="W781" s="130"/>
      <c r="X781" s="131"/>
      <c r="Y781" s="131"/>
      <c r="Z781" s="206"/>
      <c r="AA781" s="194">
        <f t="shared" si="67"/>
        <v>0</v>
      </c>
      <c r="AB781" s="124" t="str">
        <f t="shared" si="68"/>
        <v/>
      </c>
      <c r="AC781" s="195" t="str">
        <f t="shared" si="69"/>
        <v/>
      </c>
      <c r="AD781" s="194" t="str">
        <f t="shared" si="70"/>
        <v/>
      </c>
      <c r="AE781" s="194">
        <f>IF(AD781="",0,IF(ISERROR(VLOOKUP(AD781,AD$7:AD780,1,FALSE)),1,0))</f>
        <v>0</v>
      </c>
      <c r="AF781" s="194"/>
    </row>
    <row r="782" spans="1:32" ht="16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75">
        <f>IF(AND($X$3512&lt;&gt;" ",$X$3512&lt;&gt;0),IF(X782=$X$3512,1+COUNTIF(U$7:U781,"&gt;0"),0),0)</f>
        <v>0</v>
      </c>
      <c r="V782" s="178" t="s">
        <v>971</v>
      </c>
      <c r="W782" s="130"/>
      <c r="X782" s="131"/>
      <c r="Y782" s="131"/>
      <c r="Z782" s="206"/>
      <c r="AA782" s="194">
        <f t="shared" si="67"/>
        <v>0</v>
      </c>
      <c r="AB782" s="124" t="str">
        <f t="shared" si="68"/>
        <v/>
      </c>
      <c r="AC782" s="195" t="str">
        <f t="shared" si="69"/>
        <v/>
      </c>
      <c r="AD782" s="194" t="str">
        <f t="shared" si="70"/>
        <v/>
      </c>
      <c r="AE782" s="194">
        <f>IF(AD782="",0,IF(ISERROR(VLOOKUP(AD782,AD$7:AD781,1,FALSE)),1,0))</f>
        <v>0</v>
      </c>
      <c r="AF782" s="194"/>
    </row>
    <row r="783" spans="1:32" ht="16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75">
        <f>IF(AND($X$3512&lt;&gt;" ",$X$3512&lt;&gt;0),IF(X783=$X$3512,1+COUNTIF(U$7:U782,"&gt;0"),0),0)</f>
        <v>0</v>
      </c>
      <c r="V783" s="178" t="s">
        <v>972</v>
      </c>
      <c r="W783" s="130"/>
      <c r="X783" s="131"/>
      <c r="Y783" s="131"/>
      <c r="Z783" s="206"/>
      <c r="AA783" s="194">
        <f t="shared" si="67"/>
        <v>0</v>
      </c>
      <c r="AB783" s="124" t="str">
        <f t="shared" si="68"/>
        <v/>
      </c>
      <c r="AC783" s="195" t="str">
        <f t="shared" si="69"/>
        <v/>
      </c>
      <c r="AD783" s="194" t="str">
        <f t="shared" si="70"/>
        <v/>
      </c>
      <c r="AE783" s="194">
        <f>IF(AD783="",0,IF(ISERROR(VLOOKUP(AD783,AD$7:AD782,1,FALSE)),1,0))</f>
        <v>0</v>
      </c>
      <c r="AF783" s="194"/>
    </row>
    <row r="784" spans="1:32" ht="16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75">
        <f>IF(AND($X$3512&lt;&gt;" ",$X$3512&lt;&gt;0),IF(X784=$X$3512,1+COUNTIF(U$7:U783,"&gt;0"),0),0)</f>
        <v>0</v>
      </c>
      <c r="V784" s="178" t="s">
        <v>973</v>
      </c>
      <c r="W784" s="130"/>
      <c r="X784" s="131"/>
      <c r="Y784" s="131"/>
      <c r="Z784" s="206"/>
      <c r="AA784" s="194">
        <f t="shared" si="67"/>
        <v>0</v>
      </c>
      <c r="AB784" s="124" t="str">
        <f t="shared" si="68"/>
        <v/>
      </c>
      <c r="AC784" s="195" t="str">
        <f t="shared" si="69"/>
        <v/>
      </c>
      <c r="AD784" s="194" t="str">
        <f t="shared" si="70"/>
        <v/>
      </c>
      <c r="AE784" s="194">
        <f>IF(AD784="",0,IF(ISERROR(VLOOKUP(AD784,AD$7:AD783,1,FALSE)),1,0))</f>
        <v>0</v>
      </c>
      <c r="AF784" s="194"/>
    </row>
    <row r="785" spans="1:32" ht="16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75">
        <f>IF(AND($X$3512&lt;&gt;" ",$X$3512&lt;&gt;0),IF(X785=$X$3512,1+COUNTIF(U$7:U784,"&gt;0"),0),0)</f>
        <v>0</v>
      </c>
      <c r="V785" s="178" t="s">
        <v>974</v>
      </c>
      <c r="W785" s="130"/>
      <c r="X785" s="131"/>
      <c r="Y785" s="131"/>
      <c r="Z785" s="206"/>
      <c r="AA785" s="194">
        <f t="shared" si="67"/>
        <v>0</v>
      </c>
      <c r="AB785" s="124" t="str">
        <f t="shared" si="68"/>
        <v/>
      </c>
      <c r="AC785" s="195" t="str">
        <f t="shared" si="69"/>
        <v/>
      </c>
      <c r="AD785" s="194" t="str">
        <f t="shared" si="70"/>
        <v/>
      </c>
      <c r="AE785" s="194">
        <f>IF(AD785="",0,IF(ISERROR(VLOOKUP(AD785,AD$7:AD784,1,FALSE)),1,0))</f>
        <v>0</v>
      </c>
      <c r="AF785" s="194"/>
    </row>
    <row r="786" spans="1:32" ht="16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75">
        <f>IF(AND($X$3512&lt;&gt;" ",$X$3512&lt;&gt;0),IF(X786=$X$3512,1+COUNTIF(U$7:U785,"&gt;0"),0),0)</f>
        <v>0</v>
      </c>
      <c r="V786" s="178" t="s">
        <v>975</v>
      </c>
      <c r="W786" s="130"/>
      <c r="X786" s="131"/>
      <c r="Y786" s="131"/>
      <c r="Z786" s="206"/>
      <c r="AA786" s="194">
        <f t="shared" si="67"/>
        <v>0</v>
      </c>
      <c r="AB786" s="124" t="str">
        <f t="shared" si="68"/>
        <v/>
      </c>
      <c r="AC786" s="195" t="str">
        <f t="shared" si="69"/>
        <v/>
      </c>
      <c r="AD786" s="194" t="str">
        <f t="shared" si="70"/>
        <v/>
      </c>
      <c r="AE786" s="194">
        <f>IF(AD786="",0,IF(ISERROR(VLOOKUP(AD786,AD$7:AD785,1,FALSE)),1,0))</f>
        <v>0</v>
      </c>
      <c r="AF786" s="194"/>
    </row>
    <row r="787" spans="1:32" ht="16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75">
        <f>IF(AND($X$3512&lt;&gt;" ",$X$3512&lt;&gt;0),IF(X787=$X$3512,1+COUNTIF(U$7:U786,"&gt;0"),0),0)</f>
        <v>0</v>
      </c>
      <c r="V787" s="178" t="s">
        <v>976</v>
      </c>
      <c r="W787" s="130"/>
      <c r="X787" s="131"/>
      <c r="Y787" s="131"/>
      <c r="Z787" s="206"/>
      <c r="AA787" s="194">
        <f t="shared" si="67"/>
        <v>0</v>
      </c>
      <c r="AB787" s="124" t="str">
        <f t="shared" si="68"/>
        <v/>
      </c>
      <c r="AC787" s="195" t="str">
        <f t="shared" si="69"/>
        <v/>
      </c>
      <c r="AD787" s="194" t="str">
        <f t="shared" si="70"/>
        <v/>
      </c>
      <c r="AE787" s="194">
        <f>IF(AD787="",0,IF(ISERROR(VLOOKUP(AD787,AD$7:AD786,1,FALSE)),1,0))</f>
        <v>0</v>
      </c>
      <c r="AF787" s="194"/>
    </row>
    <row r="788" spans="1:32" ht="16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75">
        <f>IF(AND($X$3512&lt;&gt;" ",$X$3512&lt;&gt;0),IF(X788=$X$3512,1+COUNTIF(U$7:U787,"&gt;0"),0),0)</f>
        <v>0</v>
      </c>
      <c r="V788" s="178" t="s">
        <v>977</v>
      </c>
      <c r="W788" s="130"/>
      <c r="X788" s="131"/>
      <c r="Y788" s="131"/>
      <c r="Z788" s="206"/>
      <c r="AA788" s="194">
        <f t="shared" si="67"/>
        <v>0</v>
      </c>
      <c r="AB788" s="124" t="str">
        <f t="shared" si="68"/>
        <v/>
      </c>
      <c r="AC788" s="195" t="str">
        <f t="shared" si="69"/>
        <v/>
      </c>
      <c r="AD788" s="194" t="str">
        <f t="shared" si="70"/>
        <v/>
      </c>
      <c r="AE788" s="194">
        <f>IF(AD788="",0,IF(ISERROR(VLOOKUP(AD788,AD$7:AD787,1,FALSE)),1,0))</f>
        <v>0</v>
      </c>
      <c r="AF788" s="194"/>
    </row>
    <row r="789" spans="1:32" ht="16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75">
        <f>IF(AND($X$3512&lt;&gt;" ",$X$3512&lt;&gt;0),IF(X789=$X$3512,1+COUNTIF(U$7:U788,"&gt;0"),0),0)</f>
        <v>0</v>
      </c>
      <c r="V789" s="178" t="s">
        <v>978</v>
      </c>
      <c r="W789" s="130"/>
      <c r="X789" s="131"/>
      <c r="Y789" s="131"/>
      <c r="Z789" s="206"/>
      <c r="AA789" s="194">
        <f t="shared" si="67"/>
        <v>0</v>
      </c>
      <c r="AB789" s="124" t="str">
        <f t="shared" si="68"/>
        <v/>
      </c>
      <c r="AC789" s="195" t="str">
        <f t="shared" si="69"/>
        <v/>
      </c>
      <c r="AD789" s="194" t="str">
        <f t="shared" si="70"/>
        <v/>
      </c>
      <c r="AE789" s="194">
        <f>IF(AD789="",0,IF(ISERROR(VLOOKUP(AD789,AD$7:AD788,1,FALSE)),1,0))</f>
        <v>0</v>
      </c>
      <c r="AF789" s="194"/>
    </row>
    <row r="790" spans="1:32" ht="16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75">
        <f>IF(AND($X$3512&lt;&gt;" ",$X$3512&lt;&gt;0),IF(X790=$X$3512,1+COUNTIF(U$7:U789,"&gt;0"),0),0)</f>
        <v>0</v>
      </c>
      <c r="V790" s="178" t="s">
        <v>979</v>
      </c>
      <c r="W790" s="130"/>
      <c r="X790" s="131"/>
      <c r="Y790" s="131"/>
      <c r="Z790" s="206"/>
      <c r="AA790" s="194">
        <f t="shared" si="67"/>
        <v>0</v>
      </c>
      <c r="AB790" s="124" t="str">
        <f t="shared" si="68"/>
        <v/>
      </c>
      <c r="AC790" s="195" t="str">
        <f t="shared" si="69"/>
        <v/>
      </c>
      <c r="AD790" s="194" t="str">
        <f t="shared" si="70"/>
        <v/>
      </c>
      <c r="AE790" s="194">
        <f>IF(AD790="",0,IF(ISERROR(VLOOKUP(AD790,AD$7:AD789,1,FALSE)),1,0))</f>
        <v>0</v>
      </c>
      <c r="AF790" s="194"/>
    </row>
    <row r="791" spans="1:32" ht="16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75">
        <f>IF(AND($X$3512&lt;&gt;" ",$X$3512&lt;&gt;0),IF(X791=$X$3512,1+COUNTIF(U$7:U790,"&gt;0"),0),0)</f>
        <v>0</v>
      </c>
      <c r="V791" s="178" t="s">
        <v>980</v>
      </c>
      <c r="W791" s="130"/>
      <c r="X791" s="131"/>
      <c r="Y791" s="131"/>
      <c r="Z791" s="206"/>
      <c r="AA791" s="194">
        <f t="shared" si="67"/>
        <v>0</v>
      </c>
      <c r="AB791" s="124" t="str">
        <f t="shared" si="68"/>
        <v/>
      </c>
      <c r="AC791" s="195" t="str">
        <f t="shared" si="69"/>
        <v/>
      </c>
      <c r="AD791" s="194" t="str">
        <f t="shared" si="70"/>
        <v/>
      </c>
      <c r="AE791" s="194">
        <f>IF(AD791="",0,IF(ISERROR(VLOOKUP(AD791,AD$7:AD790,1,FALSE)),1,0))</f>
        <v>0</v>
      </c>
      <c r="AF791" s="194"/>
    </row>
    <row r="792" spans="1:32" ht="16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75">
        <f>IF(AND($X$3512&lt;&gt;" ",$X$3512&lt;&gt;0),IF(X792=$X$3512,1+COUNTIF(U$7:U791,"&gt;0"),0),0)</f>
        <v>0</v>
      </c>
      <c r="V792" s="178" t="s">
        <v>981</v>
      </c>
      <c r="W792" s="130"/>
      <c r="X792" s="131"/>
      <c r="Y792" s="131"/>
      <c r="Z792" s="206"/>
      <c r="AA792" s="194">
        <f t="shared" si="67"/>
        <v>0</v>
      </c>
      <c r="AB792" s="124" t="str">
        <f t="shared" si="68"/>
        <v/>
      </c>
      <c r="AC792" s="195" t="str">
        <f t="shared" si="69"/>
        <v/>
      </c>
      <c r="AD792" s="194" t="str">
        <f t="shared" si="70"/>
        <v/>
      </c>
      <c r="AE792" s="194">
        <f>IF(AD792="",0,IF(ISERROR(VLOOKUP(AD792,AD$7:AD791,1,FALSE)),1,0))</f>
        <v>0</v>
      </c>
      <c r="AF792" s="194"/>
    </row>
    <row r="793" spans="1:32" ht="16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75">
        <f>IF(AND($X$3512&lt;&gt;" ",$X$3512&lt;&gt;0),IF(X793=$X$3512,1+COUNTIF(U$7:U792,"&gt;0"),0),0)</f>
        <v>0</v>
      </c>
      <c r="V793" s="178" t="s">
        <v>982</v>
      </c>
      <c r="W793" s="130"/>
      <c r="X793" s="131"/>
      <c r="Y793" s="131"/>
      <c r="Z793" s="206"/>
      <c r="AA793" s="194">
        <f t="shared" si="67"/>
        <v>0</v>
      </c>
      <c r="AB793" s="124" t="str">
        <f t="shared" si="68"/>
        <v/>
      </c>
      <c r="AC793" s="195" t="str">
        <f t="shared" si="69"/>
        <v/>
      </c>
      <c r="AD793" s="194" t="str">
        <f t="shared" si="70"/>
        <v/>
      </c>
      <c r="AE793" s="194">
        <f>IF(AD793="",0,IF(ISERROR(VLOOKUP(AD793,AD$7:AD792,1,FALSE)),1,0))</f>
        <v>0</v>
      </c>
      <c r="AF793" s="194"/>
    </row>
    <row r="794" spans="1:32" ht="16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75">
        <f>IF(AND($X$3512&lt;&gt;" ",$X$3512&lt;&gt;0),IF(X794=$X$3512,1+COUNTIF(U$7:U793,"&gt;0"),0),0)</f>
        <v>0</v>
      </c>
      <c r="V794" s="178" t="s">
        <v>983</v>
      </c>
      <c r="W794" s="130"/>
      <c r="X794" s="131"/>
      <c r="Y794" s="131"/>
      <c r="Z794" s="206"/>
      <c r="AA794" s="194">
        <f t="shared" si="67"/>
        <v>0</v>
      </c>
      <c r="AB794" s="124" t="str">
        <f t="shared" si="68"/>
        <v/>
      </c>
      <c r="AC794" s="195" t="str">
        <f t="shared" si="69"/>
        <v/>
      </c>
      <c r="AD794" s="194" t="str">
        <f t="shared" si="70"/>
        <v/>
      </c>
      <c r="AE794" s="194">
        <f>IF(AD794="",0,IF(ISERROR(VLOOKUP(AD794,AD$7:AD793,1,FALSE)),1,0))</f>
        <v>0</v>
      </c>
      <c r="AF794" s="194"/>
    </row>
    <row r="795" spans="1:32" ht="16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75">
        <f>IF(AND($X$3512&lt;&gt;" ",$X$3512&lt;&gt;0),IF(X795=$X$3512,1+COUNTIF(U$7:U794,"&gt;0"),0),0)</f>
        <v>0</v>
      </c>
      <c r="V795" s="178" t="s">
        <v>984</v>
      </c>
      <c r="W795" s="130"/>
      <c r="X795" s="131"/>
      <c r="Y795" s="131"/>
      <c r="Z795" s="206"/>
      <c r="AA795" s="194">
        <f t="shared" si="67"/>
        <v>0</v>
      </c>
      <c r="AB795" s="124" t="str">
        <f t="shared" si="68"/>
        <v/>
      </c>
      <c r="AC795" s="195" t="str">
        <f t="shared" si="69"/>
        <v/>
      </c>
      <c r="AD795" s="194" t="str">
        <f t="shared" si="70"/>
        <v/>
      </c>
      <c r="AE795" s="194">
        <f>IF(AD795="",0,IF(ISERROR(VLOOKUP(AD795,AD$7:AD794,1,FALSE)),1,0))</f>
        <v>0</v>
      </c>
      <c r="AF795" s="194"/>
    </row>
    <row r="796" spans="1:32" ht="16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75">
        <f>IF(AND($X$3512&lt;&gt;" ",$X$3512&lt;&gt;0),IF(X796=$X$3512,1+COUNTIF(U$7:U795,"&gt;0"),0),0)</f>
        <v>0</v>
      </c>
      <c r="V796" s="178" t="s">
        <v>985</v>
      </c>
      <c r="W796" s="130"/>
      <c r="X796" s="131"/>
      <c r="Y796" s="131"/>
      <c r="Z796" s="206"/>
      <c r="AA796" s="194">
        <f t="shared" si="67"/>
        <v>0</v>
      </c>
      <c r="AB796" s="124" t="str">
        <f t="shared" si="68"/>
        <v/>
      </c>
      <c r="AC796" s="195" t="str">
        <f t="shared" si="69"/>
        <v/>
      </c>
      <c r="AD796" s="194" t="str">
        <f t="shared" si="70"/>
        <v/>
      </c>
      <c r="AE796" s="194">
        <f>IF(AD796="",0,IF(ISERROR(VLOOKUP(AD796,AD$7:AD795,1,FALSE)),1,0))</f>
        <v>0</v>
      </c>
      <c r="AF796" s="194"/>
    </row>
    <row r="797" spans="1:32" ht="16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75">
        <f>IF(AND($X$3512&lt;&gt;" ",$X$3512&lt;&gt;0),IF(X797=$X$3512,1+COUNTIF(U$7:U796,"&gt;0"),0),0)</f>
        <v>0</v>
      </c>
      <c r="V797" s="178" t="s">
        <v>986</v>
      </c>
      <c r="W797" s="130"/>
      <c r="X797" s="131"/>
      <c r="Y797" s="131"/>
      <c r="Z797" s="206"/>
      <c r="AA797" s="194">
        <f t="shared" si="67"/>
        <v>0</v>
      </c>
      <c r="AB797" s="124" t="str">
        <f t="shared" si="68"/>
        <v/>
      </c>
      <c r="AC797" s="195" t="str">
        <f t="shared" si="69"/>
        <v/>
      </c>
      <c r="AD797" s="194" t="str">
        <f t="shared" si="70"/>
        <v/>
      </c>
      <c r="AE797" s="194">
        <f>IF(AD797="",0,IF(ISERROR(VLOOKUP(AD797,AD$7:AD796,1,FALSE)),1,0))</f>
        <v>0</v>
      </c>
      <c r="AF797" s="194"/>
    </row>
    <row r="798" spans="1:32" ht="16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75">
        <f>IF(AND($X$3512&lt;&gt;" ",$X$3512&lt;&gt;0),IF(X798=$X$3512,1+COUNTIF(U$7:U797,"&gt;0"),0),0)</f>
        <v>0</v>
      </c>
      <c r="V798" s="178" t="s">
        <v>987</v>
      </c>
      <c r="W798" s="130"/>
      <c r="X798" s="131"/>
      <c r="Y798" s="131"/>
      <c r="Z798" s="206"/>
      <c r="AA798" s="194">
        <f t="shared" si="67"/>
        <v>0</v>
      </c>
      <c r="AB798" s="124" t="str">
        <f t="shared" si="68"/>
        <v/>
      </c>
      <c r="AC798" s="195" t="str">
        <f t="shared" si="69"/>
        <v/>
      </c>
      <c r="AD798" s="194" t="str">
        <f t="shared" si="70"/>
        <v/>
      </c>
      <c r="AE798" s="194">
        <f>IF(AD798="",0,IF(ISERROR(VLOOKUP(AD798,AD$7:AD797,1,FALSE)),1,0))</f>
        <v>0</v>
      </c>
      <c r="AF798" s="194"/>
    </row>
    <row r="799" spans="1:32" ht="16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75">
        <f>IF(AND($X$3512&lt;&gt;" ",$X$3512&lt;&gt;0),IF(X799=$X$3512,1+COUNTIF(U$7:U798,"&gt;0"),0),0)</f>
        <v>0</v>
      </c>
      <c r="V799" s="178" t="s">
        <v>988</v>
      </c>
      <c r="W799" s="130"/>
      <c r="X799" s="131"/>
      <c r="Y799" s="131"/>
      <c r="Z799" s="206"/>
      <c r="AA799" s="194">
        <f t="shared" si="67"/>
        <v>0</v>
      </c>
      <c r="AB799" s="124" t="str">
        <f t="shared" si="68"/>
        <v/>
      </c>
      <c r="AC799" s="195" t="str">
        <f t="shared" si="69"/>
        <v/>
      </c>
      <c r="AD799" s="194" t="str">
        <f t="shared" si="70"/>
        <v/>
      </c>
      <c r="AE799" s="194">
        <f>IF(AD799="",0,IF(ISERROR(VLOOKUP(AD799,AD$7:AD798,1,FALSE)),1,0))</f>
        <v>0</v>
      </c>
      <c r="AF799" s="194"/>
    </row>
    <row r="800" spans="1:32" ht="16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75">
        <f>IF(AND($X$3512&lt;&gt;" ",$X$3512&lt;&gt;0),IF(X800=$X$3512,1+COUNTIF(U$7:U799,"&gt;0"),0),0)</f>
        <v>0</v>
      </c>
      <c r="V800" s="178" t="s">
        <v>989</v>
      </c>
      <c r="W800" s="130"/>
      <c r="X800" s="131"/>
      <c r="Y800" s="131"/>
      <c r="Z800" s="206"/>
      <c r="AA800" s="194">
        <f t="shared" si="67"/>
        <v>0</v>
      </c>
      <c r="AB800" s="124" t="str">
        <f t="shared" si="68"/>
        <v/>
      </c>
      <c r="AC800" s="195" t="str">
        <f t="shared" si="69"/>
        <v/>
      </c>
      <c r="AD800" s="194" t="str">
        <f t="shared" si="70"/>
        <v/>
      </c>
      <c r="AE800" s="194">
        <f>IF(AD800="",0,IF(ISERROR(VLOOKUP(AD800,AD$7:AD799,1,FALSE)),1,0))</f>
        <v>0</v>
      </c>
      <c r="AF800" s="194"/>
    </row>
    <row r="801" spans="1:32" ht="16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75">
        <f>IF(AND($X$3512&lt;&gt;" ",$X$3512&lt;&gt;0),IF(X801=$X$3512,1+COUNTIF(U$7:U800,"&gt;0"),0),0)</f>
        <v>0</v>
      </c>
      <c r="V801" s="178" t="s">
        <v>990</v>
      </c>
      <c r="W801" s="130"/>
      <c r="X801" s="131"/>
      <c r="Y801" s="131"/>
      <c r="Z801" s="206"/>
      <c r="AA801" s="194">
        <f t="shared" si="67"/>
        <v>0</v>
      </c>
      <c r="AB801" s="124" t="str">
        <f t="shared" si="68"/>
        <v/>
      </c>
      <c r="AC801" s="195" t="str">
        <f t="shared" si="69"/>
        <v/>
      </c>
      <c r="AD801" s="194" t="str">
        <f t="shared" si="70"/>
        <v/>
      </c>
      <c r="AE801" s="194">
        <f>IF(AD801="",0,IF(ISERROR(VLOOKUP(AD801,AD$7:AD800,1,FALSE)),1,0))</f>
        <v>0</v>
      </c>
      <c r="AF801" s="194"/>
    </row>
    <row r="802" spans="1:32" ht="16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75">
        <f>IF(AND($X$3512&lt;&gt;" ",$X$3512&lt;&gt;0),IF(X802=$X$3512,1+COUNTIF(U$7:U801,"&gt;0"),0),0)</f>
        <v>0</v>
      </c>
      <c r="V802" s="178" t="s">
        <v>991</v>
      </c>
      <c r="W802" s="130"/>
      <c r="X802" s="131"/>
      <c r="Y802" s="131"/>
      <c r="Z802" s="206"/>
      <c r="AA802" s="194">
        <f t="shared" si="67"/>
        <v>0</v>
      </c>
      <c r="AB802" s="124" t="str">
        <f t="shared" si="68"/>
        <v/>
      </c>
      <c r="AC802" s="195" t="str">
        <f t="shared" si="69"/>
        <v/>
      </c>
      <c r="AD802" s="194" t="str">
        <f t="shared" si="70"/>
        <v/>
      </c>
      <c r="AE802" s="194">
        <f>IF(AD802="",0,IF(ISERROR(VLOOKUP(AD802,AD$7:AD801,1,FALSE)),1,0))</f>
        <v>0</v>
      </c>
      <c r="AF802" s="194"/>
    </row>
    <row r="803" spans="1:32" ht="16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75">
        <f>IF(AND($X$3512&lt;&gt;" ",$X$3512&lt;&gt;0),IF(X803=$X$3512,1+COUNTIF(U$7:U802,"&gt;0"),0),0)</f>
        <v>0</v>
      </c>
      <c r="V803" s="178" t="s">
        <v>992</v>
      </c>
      <c r="W803" s="130"/>
      <c r="X803" s="131"/>
      <c r="Y803" s="131"/>
      <c r="Z803" s="206"/>
      <c r="AA803" s="194">
        <f t="shared" si="67"/>
        <v>0</v>
      </c>
      <c r="AB803" s="124" t="str">
        <f t="shared" si="68"/>
        <v/>
      </c>
      <c r="AC803" s="195" t="str">
        <f t="shared" si="69"/>
        <v/>
      </c>
      <c r="AD803" s="194" t="str">
        <f t="shared" si="70"/>
        <v/>
      </c>
      <c r="AE803" s="194">
        <f>IF(AD803="",0,IF(ISERROR(VLOOKUP(AD803,AD$7:AD802,1,FALSE)),1,0))</f>
        <v>0</v>
      </c>
      <c r="AF803" s="194"/>
    </row>
    <row r="804" spans="1:32" ht="16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75">
        <f>IF(AND($X$3512&lt;&gt;" ",$X$3512&lt;&gt;0),IF(X804=$X$3512,1+COUNTIF(U$7:U803,"&gt;0"),0),0)</f>
        <v>0</v>
      </c>
      <c r="V804" s="178" t="s">
        <v>993</v>
      </c>
      <c r="W804" s="130"/>
      <c r="X804" s="131"/>
      <c r="Y804" s="131"/>
      <c r="Z804" s="206"/>
      <c r="AA804" s="194">
        <f t="shared" si="67"/>
        <v>0</v>
      </c>
      <c r="AB804" s="124" t="str">
        <f t="shared" si="68"/>
        <v/>
      </c>
      <c r="AC804" s="195" t="str">
        <f t="shared" si="69"/>
        <v/>
      </c>
      <c r="AD804" s="194" t="str">
        <f t="shared" si="70"/>
        <v/>
      </c>
      <c r="AE804" s="194">
        <f>IF(AD804="",0,IF(ISERROR(VLOOKUP(AD804,AD$7:AD803,1,FALSE)),1,0))</f>
        <v>0</v>
      </c>
      <c r="AF804" s="194"/>
    </row>
    <row r="805" spans="1:32" ht="16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75">
        <f>IF(AND($X$3512&lt;&gt;" ",$X$3512&lt;&gt;0),IF(X805=$X$3512,1+COUNTIF(U$7:U804,"&gt;0"),0),0)</f>
        <v>0</v>
      </c>
      <c r="V805" s="178" t="s">
        <v>994</v>
      </c>
      <c r="W805" s="130"/>
      <c r="X805" s="131"/>
      <c r="Y805" s="131"/>
      <c r="Z805" s="206"/>
      <c r="AA805" s="194">
        <f t="shared" si="67"/>
        <v>0</v>
      </c>
      <c r="AB805" s="124" t="str">
        <f t="shared" si="68"/>
        <v/>
      </c>
      <c r="AC805" s="195" t="str">
        <f t="shared" si="69"/>
        <v/>
      </c>
      <c r="AD805" s="194" t="str">
        <f t="shared" si="70"/>
        <v/>
      </c>
      <c r="AE805" s="194">
        <f>IF(AD805="",0,IF(ISERROR(VLOOKUP(AD805,AD$7:AD804,1,FALSE)),1,0))</f>
        <v>0</v>
      </c>
      <c r="AF805" s="194"/>
    </row>
    <row r="806" spans="1:32" ht="16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75">
        <f>IF(AND($X$3512&lt;&gt;" ",$X$3512&lt;&gt;0),IF(X806=$X$3512,1+COUNTIF(U$7:U805,"&gt;0"),0),0)</f>
        <v>0</v>
      </c>
      <c r="V806" s="178" t="s">
        <v>995</v>
      </c>
      <c r="W806" s="130"/>
      <c r="X806" s="131"/>
      <c r="Y806" s="131"/>
      <c r="Z806" s="206"/>
      <c r="AA806" s="194">
        <f t="shared" si="67"/>
        <v>0</v>
      </c>
      <c r="AB806" s="124" t="str">
        <f t="shared" si="68"/>
        <v/>
      </c>
      <c r="AC806" s="195" t="str">
        <f t="shared" si="69"/>
        <v/>
      </c>
      <c r="AD806" s="194" t="str">
        <f t="shared" si="70"/>
        <v/>
      </c>
      <c r="AE806" s="194">
        <f>IF(AD806="",0,IF(ISERROR(VLOOKUP(AD806,AD$7:AD805,1,FALSE)),1,0))</f>
        <v>0</v>
      </c>
      <c r="AF806" s="194"/>
    </row>
    <row r="807" spans="1:32" ht="16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75">
        <f>IF(AND($X$3512&lt;&gt;" ",$X$3512&lt;&gt;0),IF(X807=$X$3512,1+COUNTIF(U$7:U806,"&gt;0"),0),0)</f>
        <v>0</v>
      </c>
      <c r="V807" s="178" t="s">
        <v>996</v>
      </c>
      <c r="W807" s="130"/>
      <c r="X807" s="131"/>
      <c r="Y807" s="131"/>
      <c r="Z807" s="206"/>
      <c r="AA807" s="194">
        <f t="shared" si="67"/>
        <v>0</v>
      </c>
      <c r="AB807" s="124" t="str">
        <f t="shared" si="68"/>
        <v/>
      </c>
      <c r="AC807" s="195" t="str">
        <f t="shared" si="69"/>
        <v/>
      </c>
      <c r="AD807" s="194" t="str">
        <f t="shared" si="70"/>
        <v/>
      </c>
      <c r="AE807" s="194">
        <f>IF(AD807="",0,IF(ISERROR(VLOOKUP(AD807,AD$7:AD806,1,FALSE)),1,0))</f>
        <v>0</v>
      </c>
      <c r="AF807" s="194"/>
    </row>
    <row r="808" spans="1:32" ht="16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75">
        <f>IF(AND($X$3512&lt;&gt;" ",$X$3512&lt;&gt;0),IF(X808=$X$3512,1+COUNTIF(U$7:U807,"&gt;0"),0),0)</f>
        <v>0</v>
      </c>
      <c r="V808" s="178" t="s">
        <v>997</v>
      </c>
      <c r="W808" s="130"/>
      <c r="X808" s="131"/>
      <c r="Y808" s="131"/>
      <c r="Z808" s="206"/>
      <c r="AA808" s="194">
        <f t="shared" si="67"/>
        <v>0</v>
      </c>
      <c r="AB808" s="124" t="str">
        <f t="shared" si="68"/>
        <v/>
      </c>
      <c r="AC808" s="195" t="str">
        <f t="shared" si="69"/>
        <v/>
      </c>
      <c r="AD808" s="194" t="str">
        <f t="shared" si="70"/>
        <v/>
      </c>
      <c r="AE808" s="194">
        <f>IF(AD808="",0,IF(ISERROR(VLOOKUP(AD808,AD$7:AD807,1,FALSE)),1,0))</f>
        <v>0</v>
      </c>
      <c r="AF808" s="194"/>
    </row>
    <row r="809" spans="1:32" ht="16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75">
        <f>IF(AND($X$3512&lt;&gt;" ",$X$3512&lt;&gt;0),IF(X809=$X$3512,1+COUNTIF(U$7:U808,"&gt;0"),0),0)</f>
        <v>0</v>
      </c>
      <c r="V809" s="178" t="s">
        <v>998</v>
      </c>
      <c r="W809" s="130"/>
      <c r="X809" s="131"/>
      <c r="Y809" s="131"/>
      <c r="Z809" s="206"/>
      <c r="AA809" s="194">
        <f t="shared" si="67"/>
        <v>0</v>
      </c>
      <c r="AB809" s="124" t="str">
        <f t="shared" si="68"/>
        <v/>
      </c>
      <c r="AC809" s="195" t="str">
        <f t="shared" si="69"/>
        <v/>
      </c>
      <c r="AD809" s="194" t="str">
        <f t="shared" si="70"/>
        <v/>
      </c>
      <c r="AE809" s="194">
        <f>IF(AD809="",0,IF(ISERROR(VLOOKUP(AD809,AD$7:AD808,1,FALSE)),1,0))</f>
        <v>0</v>
      </c>
      <c r="AF809" s="194"/>
    </row>
    <row r="810" spans="1:32" ht="16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75">
        <f>IF(AND($X$3512&lt;&gt;" ",$X$3512&lt;&gt;0),IF(X810=$X$3512,1+COUNTIF(U$7:U809,"&gt;0"),0),0)</f>
        <v>0</v>
      </c>
      <c r="V810" s="178" t="s">
        <v>999</v>
      </c>
      <c r="W810" s="130"/>
      <c r="X810" s="131"/>
      <c r="Y810" s="131"/>
      <c r="Z810" s="206"/>
      <c r="AA810" s="194">
        <f t="shared" si="67"/>
        <v>0</v>
      </c>
      <c r="AB810" s="124" t="str">
        <f t="shared" si="68"/>
        <v/>
      </c>
      <c r="AC810" s="195" t="str">
        <f t="shared" si="69"/>
        <v/>
      </c>
      <c r="AD810" s="194" t="str">
        <f t="shared" si="70"/>
        <v/>
      </c>
      <c r="AE810" s="194">
        <f>IF(AD810="",0,IF(ISERROR(VLOOKUP(AD810,AD$7:AD809,1,FALSE)),1,0))</f>
        <v>0</v>
      </c>
      <c r="AF810" s="194"/>
    </row>
    <row r="811" spans="1:32" ht="16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75">
        <f>IF(AND($X$3512&lt;&gt;" ",$X$3512&lt;&gt;0),IF(X811=$X$3512,1+COUNTIF(U$7:U810,"&gt;0"),0),0)</f>
        <v>0</v>
      </c>
      <c r="V811" s="178" t="s">
        <v>1000</v>
      </c>
      <c r="W811" s="130"/>
      <c r="X811" s="131"/>
      <c r="Y811" s="131"/>
      <c r="Z811" s="206"/>
      <c r="AA811" s="194">
        <f t="shared" si="67"/>
        <v>0</v>
      </c>
      <c r="AB811" s="124" t="str">
        <f t="shared" si="68"/>
        <v/>
      </c>
      <c r="AC811" s="195" t="str">
        <f t="shared" si="69"/>
        <v/>
      </c>
      <c r="AD811" s="194" t="str">
        <f t="shared" si="70"/>
        <v/>
      </c>
      <c r="AE811" s="194">
        <f>IF(AD811="",0,IF(ISERROR(VLOOKUP(AD811,AD$7:AD810,1,FALSE)),1,0))</f>
        <v>0</v>
      </c>
      <c r="AF811" s="194"/>
    </row>
    <row r="812" spans="1:32" ht="16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75">
        <f>IF(AND($X$3512&lt;&gt;" ",$X$3512&lt;&gt;0),IF(X812=$X$3512,1+COUNTIF(U$7:U811,"&gt;0"),0),0)</f>
        <v>0</v>
      </c>
      <c r="V812" s="178" t="s">
        <v>1001</v>
      </c>
      <c r="W812" s="130"/>
      <c r="X812" s="131"/>
      <c r="Y812" s="131"/>
      <c r="Z812" s="206"/>
      <c r="AA812" s="194">
        <f t="shared" si="67"/>
        <v>0</v>
      </c>
      <c r="AB812" s="124" t="str">
        <f t="shared" si="68"/>
        <v/>
      </c>
      <c r="AC812" s="195" t="str">
        <f t="shared" si="69"/>
        <v/>
      </c>
      <c r="AD812" s="194" t="str">
        <f t="shared" si="70"/>
        <v/>
      </c>
      <c r="AE812" s="194">
        <f>IF(AD812="",0,IF(ISERROR(VLOOKUP(AD812,AD$7:AD811,1,FALSE)),1,0))</f>
        <v>0</v>
      </c>
      <c r="AF812" s="194"/>
    </row>
    <row r="813" spans="1:32" ht="16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75">
        <f>IF(AND($X$3512&lt;&gt;" ",$X$3512&lt;&gt;0),IF(X813=$X$3512,1+COUNTIF(U$7:U812,"&gt;0"),0),0)</f>
        <v>0</v>
      </c>
      <c r="V813" s="178" t="s">
        <v>1002</v>
      </c>
      <c r="W813" s="130"/>
      <c r="X813" s="131"/>
      <c r="Y813" s="131"/>
      <c r="Z813" s="206"/>
      <c r="AA813" s="194">
        <f t="shared" si="67"/>
        <v>0</v>
      </c>
      <c r="AB813" s="124" t="str">
        <f t="shared" si="68"/>
        <v/>
      </c>
      <c r="AC813" s="195" t="str">
        <f t="shared" si="69"/>
        <v/>
      </c>
      <c r="AD813" s="194" t="str">
        <f t="shared" si="70"/>
        <v/>
      </c>
      <c r="AE813" s="194">
        <f>IF(AD813="",0,IF(ISERROR(VLOOKUP(AD813,AD$7:AD812,1,FALSE)),1,0))</f>
        <v>0</v>
      </c>
      <c r="AF813" s="194"/>
    </row>
    <row r="814" spans="1:32" ht="16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75">
        <f>IF(AND($X$3512&lt;&gt;" ",$X$3512&lt;&gt;0),IF(X814=$X$3512,1+COUNTIF(U$7:U813,"&gt;0"),0),0)</f>
        <v>0</v>
      </c>
      <c r="V814" s="178" t="s">
        <v>1003</v>
      </c>
      <c r="W814" s="130"/>
      <c r="X814" s="131"/>
      <c r="Y814" s="131"/>
      <c r="Z814" s="206"/>
      <c r="AA814" s="194">
        <f t="shared" si="67"/>
        <v>0</v>
      </c>
      <c r="AB814" s="124" t="str">
        <f t="shared" si="68"/>
        <v/>
      </c>
      <c r="AC814" s="195" t="str">
        <f t="shared" si="69"/>
        <v/>
      </c>
      <c r="AD814" s="194" t="str">
        <f t="shared" si="70"/>
        <v/>
      </c>
      <c r="AE814" s="194">
        <f>IF(AD814="",0,IF(ISERROR(VLOOKUP(AD814,AD$7:AD813,1,FALSE)),1,0))</f>
        <v>0</v>
      </c>
      <c r="AF814" s="194"/>
    </row>
    <row r="815" spans="1:32" ht="16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75">
        <f>IF(AND($X$3512&lt;&gt;" ",$X$3512&lt;&gt;0),IF(X815=$X$3512,1+COUNTIF(U$7:U814,"&gt;0"),0),0)</f>
        <v>0</v>
      </c>
      <c r="V815" s="178" t="s">
        <v>1004</v>
      </c>
      <c r="W815" s="130"/>
      <c r="X815" s="131"/>
      <c r="Y815" s="131"/>
      <c r="Z815" s="206"/>
      <c r="AA815" s="194">
        <f t="shared" si="67"/>
        <v>0</v>
      </c>
      <c r="AB815" s="124" t="str">
        <f t="shared" si="68"/>
        <v/>
      </c>
      <c r="AC815" s="195" t="str">
        <f t="shared" si="69"/>
        <v/>
      </c>
      <c r="AD815" s="194" t="str">
        <f t="shared" si="70"/>
        <v/>
      </c>
      <c r="AE815" s="194">
        <f>IF(AD815="",0,IF(ISERROR(VLOOKUP(AD815,AD$7:AD814,1,FALSE)),1,0))</f>
        <v>0</v>
      </c>
      <c r="AF815" s="194"/>
    </row>
    <row r="816" spans="1:32" ht="16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75">
        <f>IF(AND($X$3512&lt;&gt;" ",$X$3512&lt;&gt;0),IF(X816=$X$3512,1+COUNTIF(U$7:U815,"&gt;0"),0),0)</f>
        <v>0</v>
      </c>
      <c r="V816" s="178" t="s">
        <v>1005</v>
      </c>
      <c r="W816" s="130"/>
      <c r="X816" s="131"/>
      <c r="Y816" s="131"/>
      <c r="Z816" s="206"/>
      <c r="AA816" s="194">
        <f t="shared" si="67"/>
        <v>0</v>
      </c>
      <c r="AB816" s="124" t="str">
        <f t="shared" si="68"/>
        <v/>
      </c>
      <c r="AC816" s="195" t="str">
        <f t="shared" si="69"/>
        <v/>
      </c>
      <c r="AD816" s="194" t="str">
        <f t="shared" si="70"/>
        <v/>
      </c>
      <c r="AE816" s="194">
        <f>IF(AD816="",0,IF(ISERROR(VLOOKUP(AD816,AD$7:AD815,1,FALSE)),1,0))</f>
        <v>0</v>
      </c>
      <c r="AF816" s="194"/>
    </row>
    <row r="817" spans="1:32" ht="16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75">
        <f>IF(AND($X$3512&lt;&gt;" ",$X$3512&lt;&gt;0),IF(X817=$X$3512,1+COUNTIF(U$7:U816,"&gt;0"),0),0)</f>
        <v>0</v>
      </c>
      <c r="V817" s="178" t="s">
        <v>1006</v>
      </c>
      <c r="W817" s="130"/>
      <c r="X817" s="131"/>
      <c r="Y817" s="131"/>
      <c r="Z817" s="206"/>
      <c r="AA817" s="194">
        <f t="shared" si="67"/>
        <v>0</v>
      </c>
      <c r="AB817" s="124" t="str">
        <f t="shared" si="68"/>
        <v/>
      </c>
      <c r="AC817" s="195" t="str">
        <f t="shared" si="69"/>
        <v/>
      </c>
      <c r="AD817" s="194" t="str">
        <f t="shared" si="70"/>
        <v/>
      </c>
      <c r="AE817" s="194">
        <f>IF(AD817="",0,IF(ISERROR(VLOOKUP(AD817,AD$7:AD816,1,FALSE)),1,0))</f>
        <v>0</v>
      </c>
      <c r="AF817" s="194"/>
    </row>
    <row r="818" spans="1:32" ht="16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75">
        <f>IF(AND($X$3512&lt;&gt;" ",$X$3512&lt;&gt;0),IF(X818=$X$3512,1+COUNTIF(U$7:U817,"&gt;0"),0),0)</f>
        <v>0</v>
      </c>
      <c r="V818" s="178" t="s">
        <v>1007</v>
      </c>
      <c r="W818" s="130"/>
      <c r="X818" s="131"/>
      <c r="Y818" s="131"/>
      <c r="Z818" s="206"/>
      <c r="AA818" s="194">
        <f t="shared" si="67"/>
        <v>0</v>
      </c>
      <c r="AB818" s="124" t="str">
        <f t="shared" si="68"/>
        <v/>
      </c>
      <c r="AC818" s="195" t="str">
        <f t="shared" si="69"/>
        <v/>
      </c>
      <c r="AD818" s="194" t="str">
        <f t="shared" si="70"/>
        <v/>
      </c>
      <c r="AE818" s="194">
        <f>IF(AD818="",0,IF(ISERROR(VLOOKUP(AD818,AD$7:AD817,1,FALSE)),1,0))</f>
        <v>0</v>
      </c>
      <c r="AF818" s="194"/>
    </row>
    <row r="819" spans="1:32" ht="16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75">
        <f>IF(AND($X$3512&lt;&gt;" ",$X$3512&lt;&gt;0),IF(X819=$X$3512,1+COUNTIF(U$7:U818,"&gt;0"),0),0)</f>
        <v>0</v>
      </c>
      <c r="V819" s="178" t="s">
        <v>1008</v>
      </c>
      <c r="W819" s="130"/>
      <c r="X819" s="131"/>
      <c r="Y819" s="131"/>
      <c r="Z819" s="206"/>
      <c r="AA819" s="194">
        <f t="shared" si="67"/>
        <v>0</v>
      </c>
      <c r="AB819" s="124" t="str">
        <f t="shared" si="68"/>
        <v/>
      </c>
      <c r="AC819" s="195" t="str">
        <f t="shared" si="69"/>
        <v/>
      </c>
      <c r="AD819" s="194" t="str">
        <f t="shared" si="70"/>
        <v/>
      </c>
      <c r="AE819" s="194">
        <f>IF(AD819="",0,IF(ISERROR(VLOOKUP(AD819,AD$7:AD818,1,FALSE)),1,0))</f>
        <v>0</v>
      </c>
      <c r="AF819" s="194"/>
    </row>
    <row r="820" spans="1:32" ht="16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75">
        <f>IF(AND($X$3512&lt;&gt;" ",$X$3512&lt;&gt;0),IF(X820=$X$3512,1+COUNTIF(U$7:U819,"&gt;0"),0),0)</f>
        <v>0</v>
      </c>
      <c r="V820" s="178" t="s">
        <v>1009</v>
      </c>
      <c r="W820" s="130"/>
      <c r="X820" s="131"/>
      <c r="Y820" s="131"/>
      <c r="Z820" s="206"/>
      <c r="AA820" s="194">
        <f t="shared" si="67"/>
        <v>0</v>
      </c>
      <c r="AB820" s="124" t="str">
        <f t="shared" si="68"/>
        <v/>
      </c>
      <c r="AC820" s="195" t="str">
        <f t="shared" si="69"/>
        <v/>
      </c>
      <c r="AD820" s="194" t="str">
        <f t="shared" si="70"/>
        <v/>
      </c>
      <c r="AE820" s="194">
        <f>IF(AD820="",0,IF(ISERROR(VLOOKUP(AD820,AD$7:AD819,1,FALSE)),1,0))</f>
        <v>0</v>
      </c>
      <c r="AF820" s="194"/>
    </row>
    <row r="821" spans="1:32" ht="16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75">
        <f>IF(AND($X$3512&lt;&gt;" ",$X$3512&lt;&gt;0),IF(X821=$X$3512,1+COUNTIF(U$7:U820,"&gt;0"),0),0)</f>
        <v>0</v>
      </c>
      <c r="V821" s="178" t="s">
        <v>1010</v>
      </c>
      <c r="W821" s="130"/>
      <c r="X821" s="131"/>
      <c r="Y821" s="131"/>
      <c r="Z821" s="206"/>
      <c r="AA821" s="194">
        <f t="shared" si="67"/>
        <v>0</v>
      </c>
      <c r="AB821" s="124" t="str">
        <f t="shared" si="68"/>
        <v/>
      </c>
      <c r="AC821" s="195" t="str">
        <f t="shared" si="69"/>
        <v/>
      </c>
      <c r="AD821" s="194" t="str">
        <f t="shared" si="70"/>
        <v/>
      </c>
      <c r="AE821" s="194">
        <f>IF(AD821="",0,IF(ISERROR(VLOOKUP(AD821,AD$7:AD820,1,FALSE)),1,0))</f>
        <v>0</v>
      </c>
      <c r="AF821" s="194"/>
    </row>
    <row r="822" spans="1:32" ht="16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75">
        <f>IF(AND($X$3512&lt;&gt;" ",$X$3512&lt;&gt;0),IF(X822=$X$3512,1+COUNTIF(U$7:U821,"&gt;0"),0),0)</f>
        <v>0</v>
      </c>
      <c r="V822" s="178" t="s">
        <v>1011</v>
      </c>
      <c r="W822" s="130"/>
      <c r="X822" s="131"/>
      <c r="Y822" s="131"/>
      <c r="Z822" s="206"/>
      <c r="AA822" s="194">
        <f t="shared" si="67"/>
        <v>0</v>
      </c>
      <c r="AB822" s="124" t="str">
        <f t="shared" si="68"/>
        <v/>
      </c>
      <c r="AC822" s="195" t="str">
        <f t="shared" si="69"/>
        <v/>
      </c>
      <c r="AD822" s="194" t="str">
        <f t="shared" si="70"/>
        <v/>
      </c>
      <c r="AE822" s="194">
        <f>IF(AD822="",0,IF(ISERROR(VLOOKUP(AD822,AD$7:AD821,1,FALSE)),1,0))</f>
        <v>0</v>
      </c>
      <c r="AF822" s="194"/>
    </row>
    <row r="823" spans="1:32" ht="16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75">
        <f>IF(AND($X$3512&lt;&gt;" ",$X$3512&lt;&gt;0),IF(X823=$X$3512,1+COUNTIF(U$7:U822,"&gt;0"),0),0)</f>
        <v>0</v>
      </c>
      <c r="V823" s="178" t="s">
        <v>1012</v>
      </c>
      <c r="W823" s="130"/>
      <c r="X823" s="131"/>
      <c r="Y823" s="131"/>
      <c r="Z823" s="206"/>
      <c r="AA823" s="194">
        <f t="shared" si="67"/>
        <v>0</v>
      </c>
      <c r="AB823" s="124" t="str">
        <f t="shared" si="68"/>
        <v/>
      </c>
      <c r="AC823" s="195" t="str">
        <f t="shared" si="69"/>
        <v/>
      </c>
      <c r="AD823" s="194" t="str">
        <f t="shared" si="70"/>
        <v/>
      </c>
      <c r="AE823" s="194">
        <f>IF(AD823="",0,IF(ISERROR(VLOOKUP(AD823,AD$7:AD822,1,FALSE)),1,0))</f>
        <v>0</v>
      </c>
      <c r="AF823" s="194"/>
    </row>
    <row r="824" spans="1:32" ht="16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75">
        <f>IF(AND($X$3512&lt;&gt;" ",$X$3512&lt;&gt;0),IF(X824=$X$3512,1+COUNTIF(U$7:U823,"&gt;0"),0),0)</f>
        <v>0</v>
      </c>
      <c r="V824" s="178" t="s">
        <v>1013</v>
      </c>
      <c r="W824" s="130"/>
      <c r="X824" s="131"/>
      <c r="Y824" s="131"/>
      <c r="Z824" s="206"/>
      <c r="AA824" s="194">
        <f t="shared" si="67"/>
        <v>0</v>
      </c>
      <c r="AB824" s="124" t="str">
        <f t="shared" si="68"/>
        <v/>
      </c>
      <c r="AC824" s="195" t="str">
        <f t="shared" si="69"/>
        <v/>
      </c>
      <c r="AD824" s="194" t="str">
        <f t="shared" si="70"/>
        <v/>
      </c>
      <c r="AE824" s="194">
        <f>IF(AD824="",0,IF(ISERROR(VLOOKUP(AD824,AD$7:AD823,1,FALSE)),1,0))</f>
        <v>0</v>
      </c>
      <c r="AF824" s="194"/>
    </row>
    <row r="825" spans="1:32" ht="16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75">
        <f>IF(AND($X$3512&lt;&gt;" ",$X$3512&lt;&gt;0),IF(X825=$X$3512,1+COUNTIF(U$7:U824,"&gt;0"),0),0)</f>
        <v>0</v>
      </c>
      <c r="V825" s="178" t="s">
        <v>1014</v>
      </c>
      <c r="W825" s="130"/>
      <c r="X825" s="131"/>
      <c r="Y825" s="131"/>
      <c r="Z825" s="206"/>
      <c r="AA825" s="194">
        <f t="shared" si="67"/>
        <v>0</v>
      </c>
      <c r="AB825" s="124" t="str">
        <f t="shared" si="68"/>
        <v/>
      </c>
      <c r="AC825" s="195" t="str">
        <f t="shared" si="69"/>
        <v/>
      </c>
      <c r="AD825" s="194" t="str">
        <f t="shared" si="70"/>
        <v/>
      </c>
      <c r="AE825" s="194">
        <f>IF(AD825="",0,IF(ISERROR(VLOOKUP(AD825,AD$7:AD824,1,FALSE)),1,0))</f>
        <v>0</v>
      </c>
      <c r="AF825" s="194"/>
    </row>
    <row r="826" spans="1:32" ht="16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75">
        <f>IF(AND($X$3512&lt;&gt;" ",$X$3512&lt;&gt;0),IF(X826=$X$3512,1+COUNTIF(U$7:U825,"&gt;0"),0),0)</f>
        <v>0</v>
      </c>
      <c r="V826" s="178" t="s">
        <v>1015</v>
      </c>
      <c r="W826" s="130"/>
      <c r="X826" s="131"/>
      <c r="Y826" s="131"/>
      <c r="Z826" s="206"/>
      <c r="AA826" s="194">
        <f t="shared" si="67"/>
        <v>0</v>
      </c>
      <c r="AB826" s="124" t="str">
        <f t="shared" si="68"/>
        <v/>
      </c>
      <c r="AC826" s="195" t="str">
        <f t="shared" si="69"/>
        <v/>
      </c>
      <c r="AD826" s="194" t="str">
        <f t="shared" si="70"/>
        <v/>
      </c>
      <c r="AE826" s="194">
        <f>IF(AD826="",0,IF(ISERROR(VLOOKUP(AD826,AD$7:AD825,1,FALSE)),1,0))</f>
        <v>0</v>
      </c>
      <c r="AF826" s="194"/>
    </row>
    <row r="827" spans="1:32" ht="16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75">
        <f>IF(AND($X$3512&lt;&gt;" ",$X$3512&lt;&gt;0),IF(X827=$X$3512,1+COUNTIF(U$7:U826,"&gt;0"),0),0)</f>
        <v>0</v>
      </c>
      <c r="V827" s="178" t="s">
        <v>1016</v>
      </c>
      <c r="W827" s="130"/>
      <c r="X827" s="131"/>
      <c r="Y827" s="131"/>
      <c r="Z827" s="206"/>
      <c r="AA827" s="194">
        <f t="shared" si="67"/>
        <v>0</v>
      </c>
      <c r="AB827" s="124" t="str">
        <f t="shared" si="68"/>
        <v/>
      </c>
      <c r="AC827" s="195" t="str">
        <f t="shared" si="69"/>
        <v/>
      </c>
      <c r="AD827" s="194" t="str">
        <f t="shared" si="70"/>
        <v/>
      </c>
      <c r="AE827" s="194">
        <f>IF(AD827="",0,IF(ISERROR(VLOOKUP(AD827,AD$7:AD826,1,FALSE)),1,0))</f>
        <v>0</v>
      </c>
      <c r="AF827" s="194"/>
    </row>
    <row r="828" spans="1:32" ht="16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75">
        <f>IF(AND($X$3512&lt;&gt;" ",$X$3512&lt;&gt;0),IF(X828=$X$3512,1+COUNTIF(U$7:U827,"&gt;0"),0),0)</f>
        <v>0</v>
      </c>
      <c r="V828" s="178" t="s">
        <v>1017</v>
      </c>
      <c r="W828" s="130"/>
      <c r="X828" s="131"/>
      <c r="Y828" s="131"/>
      <c r="Z828" s="206"/>
      <c r="AA828" s="194">
        <f t="shared" si="67"/>
        <v>0</v>
      </c>
      <c r="AB828" s="124" t="str">
        <f t="shared" si="68"/>
        <v/>
      </c>
      <c r="AC828" s="195" t="str">
        <f t="shared" si="69"/>
        <v/>
      </c>
      <c r="AD828" s="194" t="str">
        <f t="shared" si="70"/>
        <v/>
      </c>
      <c r="AE828" s="194">
        <f>IF(AD828="",0,IF(ISERROR(VLOOKUP(AD828,AD$7:AD827,1,FALSE)),1,0))</f>
        <v>0</v>
      </c>
      <c r="AF828" s="194"/>
    </row>
    <row r="829" spans="1:32" ht="16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75">
        <f>IF(AND($X$3512&lt;&gt;" ",$X$3512&lt;&gt;0),IF(X829=$X$3512,1+COUNTIF(U$7:U828,"&gt;0"),0),0)</f>
        <v>0</v>
      </c>
      <c r="V829" s="178" t="s">
        <v>1018</v>
      </c>
      <c r="W829" s="130"/>
      <c r="X829" s="131"/>
      <c r="Y829" s="131"/>
      <c r="Z829" s="206"/>
      <c r="AA829" s="194">
        <f t="shared" si="67"/>
        <v>0</v>
      </c>
      <c r="AB829" s="124" t="str">
        <f t="shared" si="68"/>
        <v/>
      </c>
      <c r="AC829" s="195" t="str">
        <f t="shared" si="69"/>
        <v/>
      </c>
      <c r="AD829" s="194" t="str">
        <f t="shared" si="70"/>
        <v/>
      </c>
      <c r="AE829" s="194">
        <f>IF(AD829="",0,IF(ISERROR(VLOOKUP(AD829,AD$7:AD828,1,FALSE)),1,0))</f>
        <v>0</v>
      </c>
      <c r="AF829" s="194"/>
    </row>
    <row r="830" spans="1:32" ht="16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75">
        <f>IF(AND($X$3512&lt;&gt;" ",$X$3512&lt;&gt;0),IF(X830=$X$3512,1+COUNTIF(U$7:U829,"&gt;0"),0),0)</f>
        <v>0</v>
      </c>
      <c r="V830" s="178" t="s">
        <v>1019</v>
      </c>
      <c r="W830" s="130"/>
      <c r="X830" s="131"/>
      <c r="Y830" s="131"/>
      <c r="Z830" s="206"/>
      <c r="AA830" s="194">
        <f t="shared" si="67"/>
        <v>0</v>
      </c>
      <c r="AB830" s="124" t="str">
        <f t="shared" si="68"/>
        <v/>
      </c>
      <c r="AC830" s="195" t="str">
        <f t="shared" si="69"/>
        <v/>
      </c>
      <c r="AD830" s="194" t="str">
        <f t="shared" si="70"/>
        <v/>
      </c>
      <c r="AE830" s="194">
        <f>IF(AD830="",0,IF(ISERROR(VLOOKUP(AD830,AD$7:AD829,1,FALSE)),1,0))</f>
        <v>0</v>
      </c>
      <c r="AF830" s="194"/>
    </row>
    <row r="831" spans="1:32" ht="16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75">
        <f>IF(AND($X$3512&lt;&gt;" ",$X$3512&lt;&gt;0),IF(X831=$X$3512,1+COUNTIF(U$7:U830,"&gt;0"),0),0)</f>
        <v>0</v>
      </c>
      <c r="V831" s="178" t="s">
        <v>1020</v>
      </c>
      <c r="W831" s="130"/>
      <c r="X831" s="131"/>
      <c r="Y831" s="131"/>
      <c r="Z831" s="206"/>
      <c r="AA831" s="194">
        <f t="shared" si="67"/>
        <v>0</v>
      </c>
      <c r="AB831" s="124" t="str">
        <f t="shared" si="68"/>
        <v/>
      </c>
      <c r="AC831" s="195" t="str">
        <f t="shared" si="69"/>
        <v/>
      </c>
      <c r="AD831" s="194" t="str">
        <f t="shared" si="70"/>
        <v/>
      </c>
      <c r="AE831" s="194">
        <f>IF(AD831="",0,IF(ISERROR(VLOOKUP(AD831,AD$7:AD830,1,FALSE)),1,0))</f>
        <v>0</v>
      </c>
      <c r="AF831" s="194"/>
    </row>
    <row r="832" spans="1:32" ht="16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75">
        <f>IF(AND($X$3512&lt;&gt;" ",$X$3512&lt;&gt;0),IF(X832=$X$3512,1+COUNTIF(U$7:U831,"&gt;0"),0),0)</f>
        <v>0</v>
      </c>
      <c r="V832" s="178" t="s">
        <v>1021</v>
      </c>
      <c r="W832" s="130"/>
      <c r="X832" s="131"/>
      <c r="Y832" s="131"/>
      <c r="Z832" s="206"/>
      <c r="AA832" s="194">
        <f t="shared" si="67"/>
        <v>0</v>
      </c>
      <c r="AB832" s="124" t="str">
        <f t="shared" si="68"/>
        <v/>
      </c>
      <c r="AC832" s="195" t="str">
        <f t="shared" si="69"/>
        <v/>
      </c>
      <c r="AD832" s="194" t="str">
        <f t="shared" si="70"/>
        <v/>
      </c>
      <c r="AE832" s="194">
        <f>IF(AD832="",0,IF(ISERROR(VLOOKUP(AD832,AD$7:AD831,1,FALSE)),1,0))</f>
        <v>0</v>
      </c>
      <c r="AF832" s="194"/>
    </row>
    <row r="833" spans="1:32" ht="16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75">
        <f>IF(AND($X$3512&lt;&gt;" ",$X$3512&lt;&gt;0),IF(X833=$X$3512,1+COUNTIF(U$7:U832,"&gt;0"),0),0)</f>
        <v>0</v>
      </c>
      <c r="V833" s="178" t="s">
        <v>1022</v>
      </c>
      <c r="W833" s="130"/>
      <c r="X833" s="131"/>
      <c r="Y833" s="131"/>
      <c r="Z833" s="206"/>
      <c r="AA833" s="194">
        <f t="shared" si="67"/>
        <v>0</v>
      </c>
      <c r="AB833" s="124" t="str">
        <f t="shared" si="68"/>
        <v/>
      </c>
      <c r="AC833" s="195" t="str">
        <f t="shared" si="69"/>
        <v/>
      </c>
      <c r="AD833" s="194" t="str">
        <f t="shared" si="70"/>
        <v/>
      </c>
      <c r="AE833" s="194">
        <f>IF(AD833="",0,IF(ISERROR(VLOOKUP(AD833,AD$7:AD832,1,FALSE)),1,0))</f>
        <v>0</v>
      </c>
      <c r="AF833" s="194"/>
    </row>
    <row r="834" spans="1:32" ht="16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75">
        <f>IF(AND($X$3512&lt;&gt;" ",$X$3512&lt;&gt;0),IF(X834=$X$3512,1+COUNTIF(U$7:U833,"&gt;0"),0),0)</f>
        <v>0</v>
      </c>
      <c r="V834" s="178" t="s">
        <v>1023</v>
      </c>
      <c r="W834" s="130"/>
      <c r="X834" s="131"/>
      <c r="Y834" s="131"/>
      <c r="Z834" s="206"/>
      <c r="AA834" s="194">
        <f t="shared" si="67"/>
        <v>0</v>
      </c>
      <c r="AB834" s="124" t="str">
        <f t="shared" si="68"/>
        <v/>
      </c>
      <c r="AC834" s="195" t="str">
        <f t="shared" si="69"/>
        <v/>
      </c>
      <c r="AD834" s="194" t="str">
        <f t="shared" si="70"/>
        <v/>
      </c>
      <c r="AE834" s="194">
        <f>IF(AD834="",0,IF(ISERROR(VLOOKUP(AD834,AD$7:AD833,1,FALSE)),1,0))</f>
        <v>0</v>
      </c>
      <c r="AF834" s="194"/>
    </row>
    <row r="835" spans="1:32" ht="16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75">
        <f>IF(AND($X$3512&lt;&gt;" ",$X$3512&lt;&gt;0),IF(X835=$X$3512,1+COUNTIF(U$7:U834,"&gt;0"),0),0)</f>
        <v>0</v>
      </c>
      <c r="V835" s="178" t="s">
        <v>1024</v>
      </c>
      <c r="W835" s="130"/>
      <c r="X835" s="131"/>
      <c r="Y835" s="131"/>
      <c r="Z835" s="206"/>
      <c r="AA835" s="194">
        <f t="shared" si="67"/>
        <v>0</v>
      </c>
      <c r="AB835" s="124" t="str">
        <f t="shared" si="68"/>
        <v/>
      </c>
      <c r="AC835" s="195" t="str">
        <f t="shared" si="69"/>
        <v/>
      </c>
      <c r="AD835" s="194" t="str">
        <f t="shared" si="70"/>
        <v/>
      </c>
      <c r="AE835" s="194">
        <f>IF(AD835="",0,IF(ISERROR(VLOOKUP(AD835,AD$7:AD834,1,FALSE)),1,0))</f>
        <v>0</v>
      </c>
      <c r="AF835" s="194"/>
    </row>
    <row r="836" spans="1:32" ht="16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75">
        <f>IF(AND($X$3512&lt;&gt;" ",$X$3512&lt;&gt;0),IF(X836=$X$3512,1+COUNTIF(U$7:U835,"&gt;0"),0),0)</f>
        <v>0</v>
      </c>
      <c r="V836" s="178" t="s">
        <v>1025</v>
      </c>
      <c r="W836" s="130"/>
      <c r="X836" s="131"/>
      <c r="Y836" s="131"/>
      <c r="Z836" s="206"/>
      <c r="AA836" s="194">
        <f t="shared" si="67"/>
        <v>0</v>
      </c>
      <c r="AB836" s="124" t="str">
        <f t="shared" si="68"/>
        <v/>
      </c>
      <c r="AC836" s="195" t="str">
        <f t="shared" si="69"/>
        <v/>
      </c>
      <c r="AD836" s="194" t="str">
        <f t="shared" si="70"/>
        <v/>
      </c>
      <c r="AE836" s="194">
        <f>IF(AD836="",0,IF(ISERROR(VLOOKUP(AD836,AD$7:AD835,1,FALSE)),1,0))</f>
        <v>0</v>
      </c>
      <c r="AF836" s="194"/>
    </row>
    <row r="837" spans="1:32" ht="16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75">
        <f>IF(AND($X$3512&lt;&gt;" ",$X$3512&lt;&gt;0),IF(X837=$X$3512,1+COUNTIF(U$7:U836,"&gt;0"),0),0)</f>
        <v>0</v>
      </c>
      <c r="V837" s="178" t="s">
        <v>1026</v>
      </c>
      <c r="W837" s="130"/>
      <c r="X837" s="131"/>
      <c r="Y837" s="131"/>
      <c r="Z837" s="206"/>
      <c r="AA837" s="194">
        <f t="shared" si="67"/>
        <v>0</v>
      </c>
      <c r="AB837" s="124" t="str">
        <f t="shared" si="68"/>
        <v/>
      </c>
      <c r="AC837" s="195" t="str">
        <f t="shared" si="69"/>
        <v/>
      </c>
      <c r="AD837" s="194" t="str">
        <f t="shared" si="70"/>
        <v/>
      </c>
      <c r="AE837" s="194">
        <f>IF(AD837="",0,IF(ISERROR(VLOOKUP(AD837,AD$7:AD836,1,FALSE)),1,0))</f>
        <v>0</v>
      </c>
      <c r="AF837" s="194"/>
    </row>
    <row r="838" spans="1:32" ht="16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75">
        <f>IF(AND($X$3512&lt;&gt;" ",$X$3512&lt;&gt;0),IF(X838=$X$3512,1+COUNTIF(U$7:U837,"&gt;0"),0),0)</f>
        <v>0</v>
      </c>
      <c r="V838" s="178" t="s">
        <v>1027</v>
      </c>
      <c r="W838" s="130"/>
      <c r="X838" s="131"/>
      <c r="Y838" s="131"/>
      <c r="Z838" s="206"/>
      <c r="AA838" s="194">
        <f t="shared" si="67"/>
        <v>0</v>
      </c>
      <c r="AB838" s="124" t="str">
        <f t="shared" si="68"/>
        <v/>
      </c>
      <c r="AC838" s="195" t="str">
        <f t="shared" si="69"/>
        <v/>
      </c>
      <c r="AD838" s="194" t="str">
        <f t="shared" si="70"/>
        <v/>
      </c>
      <c r="AE838" s="194">
        <f>IF(AD838="",0,IF(ISERROR(VLOOKUP(AD838,AD$7:AD837,1,FALSE)),1,0))</f>
        <v>0</v>
      </c>
      <c r="AF838" s="194"/>
    </row>
    <row r="839" spans="1:32" ht="16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75">
        <f>IF(AND($X$3512&lt;&gt;" ",$X$3512&lt;&gt;0),IF(X839=$X$3512,1+COUNTIF(U$7:U838,"&gt;0"),0),0)</f>
        <v>0</v>
      </c>
      <c r="V839" s="178" t="s">
        <v>1028</v>
      </c>
      <c r="W839" s="130"/>
      <c r="X839" s="131"/>
      <c r="Y839" s="131"/>
      <c r="Z839" s="206"/>
      <c r="AA839" s="194">
        <f t="shared" si="67"/>
        <v>0</v>
      </c>
      <c r="AB839" s="124" t="str">
        <f t="shared" si="68"/>
        <v/>
      </c>
      <c r="AC839" s="195" t="str">
        <f t="shared" si="69"/>
        <v/>
      </c>
      <c r="AD839" s="194" t="str">
        <f t="shared" si="70"/>
        <v/>
      </c>
      <c r="AE839" s="194">
        <f>IF(AD839="",0,IF(ISERROR(VLOOKUP(AD839,AD$7:AD838,1,FALSE)),1,0))</f>
        <v>0</v>
      </c>
      <c r="AF839" s="194"/>
    </row>
    <row r="840" spans="1:32" ht="16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75">
        <f>IF(AND($X$3512&lt;&gt;" ",$X$3512&lt;&gt;0),IF(X840=$X$3512,1+COUNTIF(U$7:U839,"&gt;0"),0),0)</f>
        <v>0</v>
      </c>
      <c r="V840" s="178" t="s">
        <v>1029</v>
      </c>
      <c r="W840" s="130"/>
      <c r="X840" s="131"/>
      <c r="Y840" s="131"/>
      <c r="Z840" s="206"/>
      <c r="AA840" s="194">
        <f t="shared" ref="AA840:AA903" si="71">IF(ISBLANK(X840),0,VLOOKUP(X840,$B$8:$E$57,1,FALSE))</f>
        <v>0</v>
      </c>
      <c r="AB840" s="124" t="str">
        <f t="shared" ref="AB840:AB903" si="72">IF(W840&gt;0,CONCATENATE(MONTH(W840)&amp;X840),"")</f>
        <v/>
      </c>
      <c r="AC840" s="195" t="str">
        <f t="shared" ref="AC840:AC903" si="73">IF(OR(AND(Z840&lt;&gt;0,ISBLANK(X840)),ISERROR(AA840)),"ERR","")</f>
        <v/>
      </c>
      <c r="AD840" s="194" t="str">
        <f t="shared" si="70"/>
        <v/>
      </c>
      <c r="AE840" s="194">
        <f>IF(AD840="",0,IF(ISERROR(VLOOKUP(AD840,AD$7:AD839,1,FALSE)),1,0))</f>
        <v>0</v>
      </c>
      <c r="AF840" s="194"/>
    </row>
    <row r="841" spans="1:32" ht="16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75">
        <f>IF(AND($X$3512&lt;&gt;" ",$X$3512&lt;&gt;0),IF(X841=$X$3512,1+COUNTIF(U$7:U840,"&gt;0"),0),0)</f>
        <v>0</v>
      </c>
      <c r="V841" s="178" t="s">
        <v>1030</v>
      </c>
      <c r="W841" s="130"/>
      <c r="X841" s="131"/>
      <c r="Y841" s="131"/>
      <c r="Z841" s="206"/>
      <c r="AA841" s="194">
        <f t="shared" si="71"/>
        <v>0</v>
      </c>
      <c r="AB841" s="124" t="str">
        <f t="shared" si="72"/>
        <v/>
      </c>
      <c r="AC841" s="195" t="str">
        <f t="shared" si="73"/>
        <v/>
      </c>
      <c r="AD841" s="194" t="str">
        <f t="shared" si="70"/>
        <v/>
      </c>
      <c r="AE841" s="194">
        <f>IF(AD841="",0,IF(ISERROR(VLOOKUP(AD841,AD$7:AD840,1,FALSE)),1,0))</f>
        <v>0</v>
      </c>
      <c r="AF841" s="194"/>
    </row>
    <row r="842" spans="1:32" ht="16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75">
        <f>IF(AND($X$3512&lt;&gt;" ",$X$3512&lt;&gt;0),IF(X842=$X$3512,1+COUNTIF(U$7:U841,"&gt;0"),0),0)</f>
        <v>0</v>
      </c>
      <c r="V842" s="178" t="s">
        <v>1031</v>
      </c>
      <c r="W842" s="130"/>
      <c r="X842" s="131"/>
      <c r="Y842" s="131"/>
      <c r="Z842" s="206"/>
      <c r="AA842" s="194">
        <f t="shared" si="71"/>
        <v>0</v>
      </c>
      <c r="AB842" s="124" t="str">
        <f t="shared" si="72"/>
        <v/>
      </c>
      <c r="AC842" s="195" t="str">
        <f t="shared" si="73"/>
        <v/>
      </c>
      <c r="AD842" s="194" t="str">
        <f t="shared" ref="AD842:AD905" si="74">IF(W842&gt;0,CONCATENATE(MONTH(W842),"-",YEAR(W842)),"")</f>
        <v/>
      </c>
      <c r="AE842" s="194">
        <f>IF(AD842="",0,IF(ISERROR(VLOOKUP(AD842,AD$7:AD841,1,FALSE)),1,0))</f>
        <v>0</v>
      </c>
      <c r="AF842" s="194"/>
    </row>
    <row r="843" spans="1:32" ht="16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75">
        <f>IF(AND($X$3512&lt;&gt;" ",$X$3512&lt;&gt;0),IF(X843=$X$3512,1+COUNTIF(U$7:U842,"&gt;0"),0),0)</f>
        <v>0</v>
      </c>
      <c r="V843" s="178" t="s">
        <v>1032</v>
      </c>
      <c r="W843" s="130"/>
      <c r="X843" s="131"/>
      <c r="Y843" s="131"/>
      <c r="Z843" s="206"/>
      <c r="AA843" s="194">
        <f t="shared" si="71"/>
        <v>0</v>
      </c>
      <c r="AB843" s="124" t="str">
        <f t="shared" si="72"/>
        <v/>
      </c>
      <c r="AC843" s="195" t="str">
        <f t="shared" si="73"/>
        <v/>
      </c>
      <c r="AD843" s="194" t="str">
        <f t="shared" si="74"/>
        <v/>
      </c>
      <c r="AE843" s="194">
        <f>IF(AD843="",0,IF(ISERROR(VLOOKUP(AD843,AD$7:AD842,1,FALSE)),1,0))</f>
        <v>0</v>
      </c>
      <c r="AF843" s="194"/>
    </row>
    <row r="844" spans="1:32" ht="16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75">
        <f>IF(AND($X$3512&lt;&gt;" ",$X$3512&lt;&gt;0),IF(X844=$X$3512,1+COUNTIF(U$7:U843,"&gt;0"),0),0)</f>
        <v>0</v>
      </c>
      <c r="V844" s="178" t="s">
        <v>1033</v>
      </c>
      <c r="W844" s="130"/>
      <c r="X844" s="131"/>
      <c r="Y844" s="131"/>
      <c r="Z844" s="206"/>
      <c r="AA844" s="194">
        <f t="shared" si="71"/>
        <v>0</v>
      </c>
      <c r="AB844" s="124" t="str">
        <f t="shared" si="72"/>
        <v/>
      </c>
      <c r="AC844" s="195" t="str">
        <f t="shared" si="73"/>
        <v/>
      </c>
      <c r="AD844" s="194" t="str">
        <f t="shared" si="74"/>
        <v/>
      </c>
      <c r="AE844" s="194">
        <f>IF(AD844="",0,IF(ISERROR(VLOOKUP(AD844,AD$7:AD843,1,FALSE)),1,0))</f>
        <v>0</v>
      </c>
      <c r="AF844" s="194"/>
    </row>
    <row r="845" spans="1:32" ht="16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75">
        <f>IF(AND($X$3512&lt;&gt;" ",$X$3512&lt;&gt;0),IF(X845=$X$3512,1+COUNTIF(U$7:U844,"&gt;0"),0),0)</f>
        <v>0</v>
      </c>
      <c r="V845" s="178" t="s">
        <v>1034</v>
      </c>
      <c r="W845" s="130"/>
      <c r="X845" s="131"/>
      <c r="Y845" s="131"/>
      <c r="Z845" s="206"/>
      <c r="AA845" s="194">
        <f t="shared" si="71"/>
        <v>0</v>
      </c>
      <c r="AB845" s="124" t="str">
        <f t="shared" si="72"/>
        <v/>
      </c>
      <c r="AC845" s="195" t="str">
        <f t="shared" si="73"/>
        <v/>
      </c>
      <c r="AD845" s="194" t="str">
        <f t="shared" si="74"/>
        <v/>
      </c>
      <c r="AE845" s="194">
        <f>IF(AD845="",0,IF(ISERROR(VLOOKUP(AD845,AD$7:AD844,1,FALSE)),1,0))</f>
        <v>0</v>
      </c>
      <c r="AF845" s="194"/>
    </row>
    <row r="846" spans="1:32" ht="16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75">
        <f>IF(AND($X$3512&lt;&gt;" ",$X$3512&lt;&gt;0),IF(X846=$X$3512,1+COUNTIF(U$7:U845,"&gt;0"),0),0)</f>
        <v>0</v>
      </c>
      <c r="V846" s="178" t="s">
        <v>1035</v>
      </c>
      <c r="W846" s="130"/>
      <c r="X846" s="131"/>
      <c r="Y846" s="131"/>
      <c r="Z846" s="206"/>
      <c r="AA846" s="194">
        <f t="shared" si="71"/>
        <v>0</v>
      </c>
      <c r="AB846" s="124" t="str">
        <f t="shared" si="72"/>
        <v/>
      </c>
      <c r="AC846" s="195" t="str">
        <f t="shared" si="73"/>
        <v/>
      </c>
      <c r="AD846" s="194" t="str">
        <f t="shared" si="74"/>
        <v/>
      </c>
      <c r="AE846" s="194">
        <f>IF(AD846="",0,IF(ISERROR(VLOOKUP(AD846,AD$7:AD845,1,FALSE)),1,0))</f>
        <v>0</v>
      </c>
      <c r="AF846" s="194"/>
    </row>
    <row r="847" spans="1:32" ht="16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75">
        <f>IF(AND($X$3512&lt;&gt;" ",$X$3512&lt;&gt;0),IF(X847=$X$3512,1+COUNTIF(U$7:U846,"&gt;0"),0),0)</f>
        <v>0</v>
      </c>
      <c r="V847" s="178" t="s">
        <v>1036</v>
      </c>
      <c r="W847" s="130"/>
      <c r="X847" s="131"/>
      <c r="Y847" s="131"/>
      <c r="Z847" s="206"/>
      <c r="AA847" s="194">
        <f t="shared" si="71"/>
        <v>0</v>
      </c>
      <c r="AB847" s="124" t="str">
        <f t="shared" si="72"/>
        <v/>
      </c>
      <c r="AC847" s="195" t="str">
        <f t="shared" si="73"/>
        <v/>
      </c>
      <c r="AD847" s="194" t="str">
        <f t="shared" si="74"/>
        <v/>
      </c>
      <c r="AE847" s="194">
        <f>IF(AD847="",0,IF(ISERROR(VLOOKUP(AD847,AD$7:AD846,1,FALSE)),1,0))</f>
        <v>0</v>
      </c>
      <c r="AF847" s="194"/>
    </row>
    <row r="848" spans="1:32" ht="16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75">
        <f>IF(AND($X$3512&lt;&gt;" ",$X$3512&lt;&gt;0),IF(X848=$X$3512,1+COUNTIF(U$7:U847,"&gt;0"),0),0)</f>
        <v>0</v>
      </c>
      <c r="V848" s="178" t="s">
        <v>1037</v>
      </c>
      <c r="W848" s="130"/>
      <c r="X848" s="131"/>
      <c r="Y848" s="131"/>
      <c r="Z848" s="206"/>
      <c r="AA848" s="194">
        <f t="shared" si="71"/>
        <v>0</v>
      </c>
      <c r="AB848" s="124" t="str">
        <f t="shared" si="72"/>
        <v/>
      </c>
      <c r="AC848" s="195" t="str">
        <f t="shared" si="73"/>
        <v/>
      </c>
      <c r="AD848" s="194" t="str">
        <f t="shared" si="74"/>
        <v/>
      </c>
      <c r="AE848" s="194">
        <f>IF(AD848="",0,IF(ISERROR(VLOOKUP(AD848,AD$7:AD847,1,FALSE)),1,0))</f>
        <v>0</v>
      </c>
      <c r="AF848" s="194"/>
    </row>
    <row r="849" spans="1:32" ht="16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75">
        <f>IF(AND($X$3512&lt;&gt;" ",$X$3512&lt;&gt;0),IF(X849=$X$3512,1+COUNTIF(U$7:U848,"&gt;0"),0),0)</f>
        <v>0</v>
      </c>
      <c r="V849" s="178" t="s">
        <v>1038</v>
      </c>
      <c r="W849" s="130"/>
      <c r="X849" s="131"/>
      <c r="Y849" s="131"/>
      <c r="Z849" s="206"/>
      <c r="AA849" s="194">
        <f t="shared" si="71"/>
        <v>0</v>
      </c>
      <c r="AB849" s="124" t="str">
        <f t="shared" si="72"/>
        <v/>
      </c>
      <c r="AC849" s="195" t="str">
        <f t="shared" si="73"/>
        <v/>
      </c>
      <c r="AD849" s="194" t="str">
        <f t="shared" si="74"/>
        <v/>
      </c>
      <c r="AE849" s="194">
        <f>IF(AD849="",0,IF(ISERROR(VLOOKUP(AD849,AD$7:AD848,1,FALSE)),1,0))</f>
        <v>0</v>
      </c>
      <c r="AF849" s="194"/>
    </row>
    <row r="850" spans="1:32" ht="16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75">
        <f>IF(AND($X$3512&lt;&gt;" ",$X$3512&lt;&gt;0),IF(X850=$X$3512,1+COUNTIF(U$7:U849,"&gt;0"),0),0)</f>
        <v>0</v>
      </c>
      <c r="V850" s="178" t="s">
        <v>1039</v>
      </c>
      <c r="W850" s="130"/>
      <c r="X850" s="131"/>
      <c r="Y850" s="131"/>
      <c r="Z850" s="206"/>
      <c r="AA850" s="194">
        <f t="shared" si="71"/>
        <v>0</v>
      </c>
      <c r="AB850" s="124" t="str">
        <f t="shared" si="72"/>
        <v/>
      </c>
      <c r="AC850" s="195" t="str">
        <f t="shared" si="73"/>
        <v/>
      </c>
      <c r="AD850" s="194" t="str">
        <f t="shared" si="74"/>
        <v/>
      </c>
      <c r="AE850" s="194">
        <f>IF(AD850="",0,IF(ISERROR(VLOOKUP(AD850,AD$7:AD849,1,FALSE)),1,0))</f>
        <v>0</v>
      </c>
      <c r="AF850" s="194"/>
    </row>
    <row r="851" spans="1:32" ht="16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75">
        <f>IF(AND($X$3512&lt;&gt;" ",$X$3512&lt;&gt;0),IF(X851=$X$3512,1+COUNTIF(U$7:U850,"&gt;0"),0),0)</f>
        <v>0</v>
      </c>
      <c r="V851" s="178" t="s">
        <v>1040</v>
      </c>
      <c r="W851" s="130"/>
      <c r="X851" s="131"/>
      <c r="Y851" s="131"/>
      <c r="Z851" s="206"/>
      <c r="AA851" s="194">
        <f t="shared" si="71"/>
        <v>0</v>
      </c>
      <c r="AB851" s="124" t="str">
        <f t="shared" si="72"/>
        <v/>
      </c>
      <c r="AC851" s="195" t="str">
        <f t="shared" si="73"/>
        <v/>
      </c>
      <c r="AD851" s="194" t="str">
        <f t="shared" si="74"/>
        <v/>
      </c>
      <c r="AE851" s="194">
        <f>IF(AD851="",0,IF(ISERROR(VLOOKUP(AD851,AD$7:AD850,1,FALSE)),1,0))</f>
        <v>0</v>
      </c>
      <c r="AF851" s="194"/>
    </row>
    <row r="852" spans="1:32" ht="16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75">
        <f>IF(AND($X$3512&lt;&gt;" ",$X$3512&lt;&gt;0),IF(X852=$X$3512,1+COUNTIF(U$7:U851,"&gt;0"),0),0)</f>
        <v>0</v>
      </c>
      <c r="V852" s="178" t="s">
        <v>1041</v>
      </c>
      <c r="W852" s="130"/>
      <c r="X852" s="131"/>
      <c r="Y852" s="131"/>
      <c r="Z852" s="206"/>
      <c r="AA852" s="194">
        <f t="shared" si="71"/>
        <v>0</v>
      </c>
      <c r="AB852" s="124" t="str">
        <f t="shared" si="72"/>
        <v/>
      </c>
      <c r="AC852" s="195" t="str">
        <f t="shared" si="73"/>
        <v/>
      </c>
      <c r="AD852" s="194" t="str">
        <f t="shared" si="74"/>
        <v/>
      </c>
      <c r="AE852" s="194">
        <f>IF(AD852="",0,IF(ISERROR(VLOOKUP(AD852,AD$7:AD851,1,FALSE)),1,0))</f>
        <v>0</v>
      </c>
      <c r="AF852" s="194"/>
    </row>
    <row r="853" spans="1:32" ht="16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75">
        <f>IF(AND($X$3512&lt;&gt;" ",$X$3512&lt;&gt;0),IF(X853=$X$3512,1+COUNTIF(U$7:U852,"&gt;0"),0),0)</f>
        <v>0</v>
      </c>
      <c r="V853" s="178" t="s">
        <v>1042</v>
      </c>
      <c r="W853" s="130"/>
      <c r="X853" s="131"/>
      <c r="Y853" s="131"/>
      <c r="Z853" s="206"/>
      <c r="AA853" s="194">
        <f t="shared" si="71"/>
        <v>0</v>
      </c>
      <c r="AB853" s="124" t="str">
        <f t="shared" si="72"/>
        <v/>
      </c>
      <c r="AC853" s="195" t="str">
        <f t="shared" si="73"/>
        <v/>
      </c>
      <c r="AD853" s="194" t="str">
        <f t="shared" si="74"/>
        <v/>
      </c>
      <c r="AE853" s="194">
        <f>IF(AD853="",0,IF(ISERROR(VLOOKUP(AD853,AD$7:AD852,1,FALSE)),1,0))</f>
        <v>0</v>
      </c>
      <c r="AF853" s="194"/>
    </row>
    <row r="854" spans="1:32" ht="16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75">
        <f>IF(AND($X$3512&lt;&gt;" ",$X$3512&lt;&gt;0),IF(X854=$X$3512,1+COUNTIF(U$7:U853,"&gt;0"),0),0)</f>
        <v>0</v>
      </c>
      <c r="V854" s="178" t="s">
        <v>1043</v>
      </c>
      <c r="W854" s="130"/>
      <c r="X854" s="131"/>
      <c r="Y854" s="131"/>
      <c r="Z854" s="206"/>
      <c r="AA854" s="194">
        <f t="shared" si="71"/>
        <v>0</v>
      </c>
      <c r="AB854" s="124" t="str">
        <f t="shared" si="72"/>
        <v/>
      </c>
      <c r="AC854" s="195" t="str">
        <f t="shared" si="73"/>
        <v/>
      </c>
      <c r="AD854" s="194" t="str">
        <f t="shared" si="74"/>
        <v/>
      </c>
      <c r="AE854" s="194">
        <f>IF(AD854="",0,IF(ISERROR(VLOOKUP(AD854,AD$7:AD853,1,FALSE)),1,0))</f>
        <v>0</v>
      </c>
      <c r="AF854" s="194"/>
    </row>
    <row r="855" spans="1:32" ht="16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75">
        <f>IF(AND($X$3512&lt;&gt;" ",$X$3512&lt;&gt;0),IF(X855=$X$3512,1+COUNTIF(U$7:U854,"&gt;0"),0),0)</f>
        <v>0</v>
      </c>
      <c r="V855" s="178" t="s">
        <v>1044</v>
      </c>
      <c r="W855" s="130"/>
      <c r="X855" s="131"/>
      <c r="Y855" s="131"/>
      <c r="Z855" s="206"/>
      <c r="AA855" s="194">
        <f t="shared" si="71"/>
        <v>0</v>
      </c>
      <c r="AB855" s="124" t="str">
        <f t="shared" si="72"/>
        <v/>
      </c>
      <c r="AC855" s="195" t="str">
        <f t="shared" si="73"/>
        <v/>
      </c>
      <c r="AD855" s="194" t="str">
        <f t="shared" si="74"/>
        <v/>
      </c>
      <c r="AE855" s="194">
        <f>IF(AD855="",0,IF(ISERROR(VLOOKUP(AD855,AD$7:AD854,1,FALSE)),1,0))</f>
        <v>0</v>
      </c>
      <c r="AF855" s="194"/>
    </row>
    <row r="856" spans="1:32" ht="16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75">
        <f>IF(AND($X$3512&lt;&gt;" ",$X$3512&lt;&gt;0),IF(X856=$X$3512,1+COUNTIF(U$7:U855,"&gt;0"),0),0)</f>
        <v>0</v>
      </c>
      <c r="V856" s="178" t="s">
        <v>1045</v>
      </c>
      <c r="W856" s="130"/>
      <c r="X856" s="131"/>
      <c r="Y856" s="131"/>
      <c r="Z856" s="206"/>
      <c r="AA856" s="194">
        <f t="shared" si="71"/>
        <v>0</v>
      </c>
      <c r="AB856" s="124" t="str">
        <f t="shared" si="72"/>
        <v/>
      </c>
      <c r="AC856" s="195" t="str">
        <f t="shared" si="73"/>
        <v/>
      </c>
      <c r="AD856" s="194" t="str">
        <f t="shared" si="74"/>
        <v/>
      </c>
      <c r="AE856" s="194">
        <f>IF(AD856="",0,IF(ISERROR(VLOOKUP(AD856,AD$7:AD855,1,FALSE)),1,0))</f>
        <v>0</v>
      </c>
      <c r="AF856" s="194"/>
    </row>
    <row r="857" spans="1:32" ht="16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75">
        <f>IF(AND($X$3512&lt;&gt;" ",$X$3512&lt;&gt;0),IF(X857=$X$3512,1+COUNTIF(U$7:U856,"&gt;0"),0),0)</f>
        <v>0</v>
      </c>
      <c r="V857" s="178" t="s">
        <v>1046</v>
      </c>
      <c r="W857" s="130"/>
      <c r="X857" s="131"/>
      <c r="Y857" s="131"/>
      <c r="Z857" s="206"/>
      <c r="AA857" s="194">
        <f t="shared" si="71"/>
        <v>0</v>
      </c>
      <c r="AB857" s="124" t="str">
        <f t="shared" si="72"/>
        <v/>
      </c>
      <c r="AC857" s="195" t="str">
        <f t="shared" si="73"/>
        <v/>
      </c>
      <c r="AD857" s="194" t="str">
        <f t="shared" si="74"/>
        <v/>
      </c>
      <c r="AE857" s="194">
        <f>IF(AD857="",0,IF(ISERROR(VLOOKUP(AD857,AD$7:AD856,1,FALSE)),1,0))</f>
        <v>0</v>
      </c>
      <c r="AF857" s="194"/>
    </row>
    <row r="858" spans="1:32" ht="16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75">
        <f>IF(AND($X$3512&lt;&gt;" ",$X$3512&lt;&gt;0),IF(X858=$X$3512,1+COUNTIF(U$7:U857,"&gt;0"),0),0)</f>
        <v>0</v>
      </c>
      <c r="V858" s="178" t="s">
        <v>1047</v>
      </c>
      <c r="W858" s="130"/>
      <c r="X858" s="131"/>
      <c r="Y858" s="131"/>
      <c r="Z858" s="206"/>
      <c r="AA858" s="194">
        <f t="shared" si="71"/>
        <v>0</v>
      </c>
      <c r="AB858" s="124" t="str">
        <f t="shared" si="72"/>
        <v/>
      </c>
      <c r="AC858" s="195" t="str">
        <f t="shared" si="73"/>
        <v/>
      </c>
      <c r="AD858" s="194" t="str">
        <f t="shared" si="74"/>
        <v/>
      </c>
      <c r="AE858" s="194">
        <f>IF(AD858="",0,IF(ISERROR(VLOOKUP(AD858,AD$7:AD857,1,FALSE)),1,0))</f>
        <v>0</v>
      </c>
      <c r="AF858" s="194"/>
    </row>
    <row r="859" spans="1:32" ht="16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75">
        <f>IF(AND($X$3512&lt;&gt;" ",$X$3512&lt;&gt;0),IF(X859=$X$3512,1+COUNTIF(U$7:U858,"&gt;0"),0),0)</f>
        <v>0</v>
      </c>
      <c r="V859" s="178" t="s">
        <v>1048</v>
      </c>
      <c r="W859" s="130"/>
      <c r="X859" s="131"/>
      <c r="Y859" s="131"/>
      <c r="Z859" s="206"/>
      <c r="AA859" s="194">
        <f t="shared" si="71"/>
        <v>0</v>
      </c>
      <c r="AB859" s="124" t="str">
        <f t="shared" si="72"/>
        <v/>
      </c>
      <c r="AC859" s="195" t="str">
        <f t="shared" si="73"/>
        <v/>
      </c>
      <c r="AD859" s="194" t="str">
        <f t="shared" si="74"/>
        <v/>
      </c>
      <c r="AE859" s="194">
        <f>IF(AD859="",0,IF(ISERROR(VLOOKUP(AD859,AD$7:AD858,1,FALSE)),1,0))</f>
        <v>0</v>
      </c>
      <c r="AF859" s="194"/>
    </row>
    <row r="860" spans="1:32" ht="16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75">
        <f>IF(AND($X$3512&lt;&gt;" ",$X$3512&lt;&gt;0),IF(X860=$X$3512,1+COUNTIF(U$7:U859,"&gt;0"),0),0)</f>
        <v>0</v>
      </c>
      <c r="V860" s="178" t="s">
        <v>1049</v>
      </c>
      <c r="W860" s="130"/>
      <c r="X860" s="131"/>
      <c r="Y860" s="131"/>
      <c r="Z860" s="206"/>
      <c r="AA860" s="194">
        <f t="shared" si="71"/>
        <v>0</v>
      </c>
      <c r="AB860" s="124" t="str">
        <f t="shared" si="72"/>
        <v/>
      </c>
      <c r="AC860" s="195" t="str">
        <f t="shared" si="73"/>
        <v/>
      </c>
      <c r="AD860" s="194" t="str">
        <f t="shared" si="74"/>
        <v/>
      </c>
      <c r="AE860" s="194">
        <f>IF(AD860="",0,IF(ISERROR(VLOOKUP(AD860,AD$7:AD859,1,FALSE)),1,0))</f>
        <v>0</v>
      </c>
      <c r="AF860" s="194"/>
    </row>
    <row r="861" spans="1:32" ht="16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75">
        <f>IF(AND($X$3512&lt;&gt;" ",$X$3512&lt;&gt;0),IF(X861=$X$3512,1+COUNTIF(U$7:U860,"&gt;0"),0),0)</f>
        <v>0</v>
      </c>
      <c r="V861" s="178" t="s">
        <v>1050</v>
      </c>
      <c r="W861" s="130"/>
      <c r="X861" s="131"/>
      <c r="Y861" s="131"/>
      <c r="Z861" s="206"/>
      <c r="AA861" s="194">
        <f t="shared" si="71"/>
        <v>0</v>
      </c>
      <c r="AB861" s="124" t="str">
        <f t="shared" si="72"/>
        <v/>
      </c>
      <c r="AC861" s="195" t="str">
        <f t="shared" si="73"/>
        <v/>
      </c>
      <c r="AD861" s="194" t="str">
        <f t="shared" si="74"/>
        <v/>
      </c>
      <c r="AE861" s="194">
        <f>IF(AD861="",0,IF(ISERROR(VLOOKUP(AD861,AD$7:AD860,1,FALSE)),1,0))</f>
        <v>0</v>
      </c>
      <c r="AF861" s="194"/>
    </row>
    <row r="862" spans="1:32" ht="16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75">
        <f>IF(AND($X$3512&lt;&gt;" ",$X$3512&lt;&gt;0),IF(X862=$X$3512,1+COUNTIF(U$7:U861,"&gt;0"),0),0)</f>
        <v>0</v>
      </c>
      <c r="V862" s="178" t="s">
        <v>1051</v>
      </c>
      <c r="W862" s="130"/>
      <c r="X862" s="131"/>
      <c r="Y862" s="131"/>
      <c r="Z862" s="206"/>
      <c r="AA862" s="194">
        <f t="shared" si="71"/>
        <v>0</v>
      </c>
      <c r="AB862" s="124" t="str">
        <f t="shared" si="72"/>
        <v/>
      </c>
      <c r="AC862" s="195" t="str">
        <f t="shared" si="73"/>
        <v/>
      </c>
      <c r="AD862" s="194" t="str">
        <f t="shared" si="74"/>
        <v/>
      </c>
      <c r="AE862" s="194">
        <f>IF(AD862="",0,IF(ISERROR(VLOOKUP(AD862,AD$7:AD861,1,FALSE)),1,0))</f>
        <v>0</v>
      </c>
      <c r="AF862" s="194"/>
    </row>
    <row r="863" spans="1:32" ht="16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75">
        <f>IF(AND($X$3512&lt;&gt;" ",$X$3512&lt;&gt;0),IF(X863=$X$3512,1+COUNTIF(U$7:U862,"&gt;0"),0),0)</f>
        <v>0</v>
      </c>
      <c r="V863" s="178" t="s">
        <v>1052</v>
      </c>
      <c r="W863" s="130"/>
      <c r="X863" s="131"/>
      <c r="Y863" s="131"/>
      <c r="Z863" s="206"/>
      <c r="AA863" s="194">
        <f t="shared" si="71"/>
        <v>0</v>
      </c>
      <c r="AB863" s="124" t="str">
        <f t="shared" si="72"/>
        <v/>
      </c>
      <c r="AC863" s="195" t="str">
        <f t="shared" si="73"/>
        <v/>
      </c>
      <c r="AD863" s="194" t="str">
        <f t="shared" si="74"/>
        <v/>
      </c>
      <c r="AE863" s="194">
        <f>IF(AD863="",0,IF(ISERROR(VLOOKUP(AD863,AD$7:AD862,1,FALSE)),1,0))</f>
        <v>0</v>
      </c>
      <c r="AF863" s="194"/>
    </row>
    <row r="864" spans="1:32" ht="16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75">
        <f>IF(AND($X$3512&lt;&gt;" ",$X$3512&lt;&gt;0),IF(X864=$X$3512,1+COUNTIF(U$7:U863,"&gt;0"),0),0)</f>
        <v>0</v>
      </c>
      <c r="V864" s="178" t="s">
        <v>1053</v>
      </c>
      <c r="W864" s="130"/>
      <c r="X864" s="131"/>
      <c r="Y864" s="131"/>
      <c r="Z864" s="206"/>
      <c r="AA864" s="194">
        <f t="shared" si="71"/>
        <v>0</v>
      </c>
      <c r="AB864" s="124" t="str">
        <f t="shared" si="72"/>
        <v/>
      </c>
      <c r="AC864" s="195" t="str">
        <f t="shared" si="73"/>
        <v/>
      </c>
      <c r="AD864" s="194" t="str">
        <f t="shared" si="74"/>
        <v/>
      </c>
      <c r="AE864" s="194">
        <f>IF(AD864="",0,IF(ISERROR(VLOOKUP(AD864,AD$7:AD863,1,FALSE)),1,0))</f>
        <v>0</v>
      </c>
      <c r="AF864" s="194"/>
    </row>
    <row r="865" spans="1:32" ht="16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75">
        <f>IF(AND($X$3512&lt;&gt;" ",$X$3512&lt;&gt;0),IF(X865=$X$3512,1+COUNTIF(U$7:U864,"&gt;0"),0),0)</f>
        <v>0</v>
      </c>
      <c r="V865" s="178" t="s">
        <v>1054</v>
      </c>
      <c r="W865" s="130"/>
      <c r="X865" s="131"/>
      <c r="Y865" s="131"/>
      <c r="Z865" s="206"/>
      <c r="AA865" s="194">
        <f t="shared" si="71"/>
        <v>0</v>
      </c>
      <c r="AB865" s="124" t="str">
        <f t="shared" si="72"/>
        <v/>
      </c>
      <c r="AC865" s="195" t="str">
        <f t="shared" si="73"/>
        <v/>
      </c>
      <c r="AD865" s="194" t="str">
        <f t="shared" si="74"/>
        <v/>
      </c>
      <c r="AE865" s="194">
        <f>IF(AD865="",0,IF(ISERROR(VLOOKUP(AD865,AD$7:AD864,1,FALSE)),1,0))</f>
        <v>0</v>
      </c>
      <c r="AF865" s="194"/>
    </row>
    <row r="866" spans="1:32" ht="16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75">
        <f>IF(AND($X$3512&lt;&gt;" ",$X$3512&lt;&gt;0),IF(X866=$X$3512,1+COUNTIF(U$7:U865,"&gt;0"),0),0)</f>
        <v>0</v>
      </c>
      <c r="V866" s="178" t="s">
        <v>1055</v>
      </c>
      <c r="W866" s="130"/>
      <c r="X866" s="131"/>
      <c r="Y866" s="131"/>
      <c r="Z866" s="206"/>
      <c r="AA866" s="194">
        <f t="shared" si="71"/>
        <v>0</v>
      </c>
      <c r="AB866" s="124" t="str">
        <f t="shared" si="72"/>
        <v/>
      </c>
      <c r="AC866" s="195" t="str">
        <f t="shared" si="73"/>
        <v/>
      </c>
      <c r="AD866" s="194" t="str">
        <f t="shared" si="74"/>
        <v/>
      </c>
      <c r="AE866" s="194">
        <f>IF(AD866="",0,IF(ISERROR(VLOOKUP(AD866,AD$7:AD865,1,FALSE)),1,0))</f>
        <v>0</v>
      </c>
      <c r="AF866" s="194"/>
    </row>
    <row r="867" spans="1:32" ht="16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75">
        <f>IF(AND($X$3512&lt;&gt;" ",$X$3512&lt;&gt;0),IF(X867=$X$3512,1+COUNTIF(U$7:U866,"&gt;0"),0),0)</f>
        <v>0</v>
      </c>
      <c r="V867" s="178" t="s">
        <v>1056</v>
      </c>
      <c r="W867" s="130"/>
      <c r="X867" s="131"/>
      <c r="Y867" s="131"/>
      <c r="Z867" s="206"/>
      <c r="AA867" s="194">
        <f t="shared" si="71"/>
        <v>0</v>
      </c>
      <c r="AB867" s="124" t="str">
        <f t="shared" si="72"/>
        <v/>
      </c>
      <c r="AC867" s="195" t="str">
        <f t="shared" si="73"/>
        <v/>
      </c>
      <c r="AD867" s="194" t="str">
        <f t="shared" si="74"/>
        <v/>
      </c>
      <c r="AE867" s="194">
        <f>IF(AD867="",0,IF(ISERROR(VLOOKUP(AD867,AD$7:AD866,1,FALSE)),1,0))</f>
        <v>0</v>
      </c>
      <c r="AF867" s="194"/>
    </row>
    <row r="868" spans="1:32" ht="16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75">
        <f>IF(AND($X$3512&lt;&gt;" ",$X$3512&lt;&gt;0),IF(X868=$X$3512,1+COUNTIF(U$7:U867,"&gt;0"),0),0)</f>
        <v>0</v>
      </c>
      <c r="V868" s="178" t="s">
        <v>1057</v>
      </c>
      <c r="W868" s="130"/>
      <c r="X868" s="131"/>
      <c r="Y868" s="131"/>
      <c r="Z868" s="206"/>
      <c r="AA868" s="194">
        <f t="shared" si="71"/>
        <v>0</v>
      </c>
      <c r="AB868" s="124" t="str">
        <f t="shared" si="72"/>
        <v/>
      </c>
      <c r="AC868" s="195" t="str">
        <f t="shared" si="73"/>
        <v/>
      </c>
      <c r="AD868" s="194" t="str">
        <f t="shared" si="74"/>
        <v/>
      </c>
      <c r="AE868" s="194">
        <f>IF(AD868="",0,IF(ISERROR(VLOOKUP(AD868,AD$7:AD867,1,FALSE)),1,0))</f>
        <v>0</v>
      </c>
      <c r="AF868" s="194"/>
    </row>
    <row r="869" spans="1:32" ht="16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75">
        <f>IF(AND($X$3512&lt;&gt;" ",$X$3512&lt;&gt;0),IF(X869=$X$3512,1+COUNTIF(U$7:U868,"&gt;0"),0),0)</f>
        <v>0</v>
      </c>
      <c r="V869" s="178" t="s">
        <v>1058</v>
      </c>
      <c r="W869" s="130"/>
      <c r="X869" s="131"/>
      <c r="Y869" s="131"/>
      <c r="Z869" s="206"/>
      <c r="AA869" s="194">
        <f t="shared" si="71"/>
        <v>0</v>
      </c>
      <c r="AB869" s="124" t="str">
        <f t="shared" si="72"/>
        <v/>
      </c>
      <c r="AC869" s="195" t="str">
        <f t="shared" si="73"/>
        <v/>
      </c>
      <c r="AD869" s="194" t="str">
        <f t="shared" si="74"/>
        <v/>
      </c>
      <c r="AE869" s="194">
        <f>IF(AD869="",0,IF(ISERROR(VLOOKUP(AD869,AD$7:AD868,1,FALSE)),1,0))</f>
        <v>0</v>
      </c>
      <c r="AF869" s="194"/>
    </row>
    <row r="870" spans="1:32" ht="16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75">
        <f>IF(AND($X$3512&lt;&gt;" ",$X$3512&lt;&gt;0),IF(X870=$X$3512,1+COUNTIF(U$7:U869,"&gt;0"),0),0)</f>
        <v>0</v>
      </c>
      <c r="V870" s="178" t="s">
        <v>1059</v>
      </c>
      <c r="W870" s="130"/>
      <c r="X870" s="131"/>
      <c r="Y870" s="131"/>
      <c r="Z870" s="206"/>
      <c r="AA870" s="194">
        <f t="shared" si="71"/>
        <v>0</v>
      </c>
      <c r="AB870" s="124" t="str">
        <f t="shared" si="72"/>
        <v/>
      </c>
      <c r="AC870" s="195" t="str">
        <f t="shared" si="73"/>
        <v/>
      </c>
      <c r="AD870" s="194" t="str">
        <f t="shared" si="74"/>
        <v/>
      </c>
      <c r="AE870" s="194">
        <f>IF(AD870="",0,IF(ISERROR(VLOOKUP(AD870,AD$7:AD869,1,FALSE)),1,0))</f>
        <v>0</v>
      </c>
      <c r="AF870" s="194"/>
    </row>
    <row r="871" spans="1:32" ht="16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75">
        <f>IF(AND($X$3512&lt;&gt;" ",$X$3512&lt;&gt;0),IF(X871=$X$3512,1+COUNTIF(U$7:U870,"&gt;0"),0),0)</f>
        <v>0</v>
      </c>
      <c r="V871" s="178" t="s">
        <v>1060</v>
      </c>
      <c r="W871" s="130"/>
      <c r="X871" s="131"/>
      <c r="Y871" s="131"/>
      <c r="Z871" s="206"/>
      <c r="AA871" s="194">
        <f t="shared" si="71"/>
        <v>0</v>
      </c>
      <c r="AB871" s="124" t="str">
        <f t="shared" si="72"/>
        <v/>
      </c>
      <c r="AC871" s="195" t="str">
        <f t="shared" si="73"/>
        <v/>
      </c>
      <c r="AD871" s="194" t="str">
        <f t="shared" si="74"/>
        <v/>
      </c>
      <c r="AE871" s="194">
        <f>IF(AD871="",0,IF(ISERROR(VLOOKUP(AD871,AD$7:AD870,1,FALSE)),1,0))</f>
        <v>0</v>
      </c>
      <c r="AF871" s="194"/>
    </row>
    <row r="872" spans="1:32" ht="16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75">
        <f>IF(AND($X$3512&lt;&gt;" ",$X$3512&lt;&gt;0),IF(X872=$X$3512,1+COUNTIF(U$7:U871,"&gt;0"),0),0)</f>
        <v>0</v>
      </c>
      <c r="V872" s="178" t="s">
        <v>1061</v>
      </c>
      <c r="W872" s="130"/>
      <c r="X872" s="131"/>
      <c r="Y872" s="131"/>
      <c r="Z872" s="206"/>
      <c r="AA872" s="194">
        <f t="shared" si="71"/>
        <v>0</v>
      </c>
      <c r="AB872" s="124" t="str">
        <f t="shared" si="72"/>
        <v/>
      </c>
      <c r="AC872" s="195" t="str">
        <f t="shared" si="73"/>
        <v/>
      </c>
      <c r="AD872" s="194" t="str">
        <f t="shared" si="74"/>
        <v/>
      </c>
      <c r="AE872" s="194">
        <f>IF(AD872="",0,IF(ISERROR(VLOOKUP(AD872,AD$7:AD871,1,FALSE)),1,0))</f>
        <v>0</v>
      </c>
      <c r="AF872" s="194"/>
    </row>
    <row r="873" spans="1:32" ht="16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75">
        <f>IF(AND($X$3512&lt;&gt;" ",$X$3512&lt;&gt;0),IF(X873=$X$3512,1+COUNTIF(U$7:U872,"&gt;0"),0),0)</f>
        <v>0</v>
      </c>
      <c r="V873" s="178" t="s">
        <v>1062</v>
      </c>
      <c r="W873" s="130"/>
      <c r="X873" s="131"/>
      <c r="Y873" s="131"/>
      <c r="Z873" s="206"/>
      <c r="AA873" s="194">
        <f t="shared" si="71"/>
        <v>0</v>
      </c>
      <c r="AB873" s="124" t="str">
        <f t="shared" si="72"/>
        <v/>
      </c>
      <c r="AC873" s="195" t="str">
        <f t="shared" si="73"/>
        <v/>
      </c>
      <c r="AD873" s="194" t="str">
        <f t="shared" si="74"/>
        <v/>
      </c>
      <c r="AE873" s="194">
        <f>IF(AD873="",0,IF(ISERROR(VLOOKUP(AD873,AD$7:AD872,1,FALSE)),1,0))</f>
        <v>0</v>
      </c>
      <c r="AF873" s="194"/>
    </row>
    <row r="874" spans="1:32" ht="16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75">
        <f>IF(AND($X$3512&lt;&gt;" ",$X$3512&lt;&gt;0),IF(X874=$X$3512,1+COUNTIF(U$7:U873,"&gt;0"),0),0)</f>
        <v>0</v>
      </c>
      <c r="V874" s="178" t="s">
        <v>1063</v>
      </c>
      <c r="W874" s="130"/>
      <c r="X874" s="131"/>
      <c r="Y874" s="131"/>
      <c r="Z874" s="206"/>
      <c r="AA874" s="194">
        <f t="shared" si="71"/>
        <v>0</v>
      </c>
      <c r="AB874" s="124" t="str">
        <f t="shared" si="72"/>
        <v/>
      </c>
      <c r="AC874" s="195" t="str">
        <f t="shared" si="73"/>
        <v/>
      </c>
      <c r="AD874" s="194" t="str">
        <f t="shared" si="74"/>
        <v/>
      </c>
      <c r="AE874" s="194">
        <f>IF(AD874="",0,IF(ISERROR(VLOOKUP(AD874,AD$7:AD873,1,FALSE)),1,0))</f>
        <v>0</v>
      </c>
      <c r="AF874" s="194"/>
    </row>
    <row r="875" spans="1:32" ht="16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75">
        <f>IF(AND($X$3512&lt;&gt;" ",$X$3512&lt;&gt;0),IF(X875=$X$3512,1+COUNTIF(U$7:U874,"&gt;0"),0),0)</f>
        <v>0</v>
      </c>
      <c r="V875" s="178" t="s">
        <v>1064</v>
      </c>
      <c r="W875" s="130"/>
      <c r="X875" s="131"/>
      <c r="Y875" s="131"/>
      <c r="Z875" s="206"/>
      <c r="AA875" s="194">
        <f t="shared" si="71"/>
        <v>0</v>
      </c>
      <c r="AB875" s="124" t="str">
        <f t="shared" si="72"/>
        <v/>
      </c>
      <c r="AC875" s="195" t="str">
        <f t="shared" si="73"/>
        <v/>
      </c>
      <c r="AD875" s="194" t="str">
        <f t="shared" si="74"/>
        <v/>
      </c>
      <c r="AE875" s="194">
        <f>IF(AD875="",0,IF(ISERROR(VLOOKUP(AD875,AD$7:AD874,1,FALSE)),1,0))</f>
        <v>0</v>
      </c>
      <c r="AF875" s="194"/>
    </row>
    <row r="876" spans="1:32" ht="16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75">
        <f>IF(AND($X$3512&lt;&gt;" ",$X$3512&lt;&gt;0),IF(X876=$X$3512,1+COUNTIF(U$7:U875,"&gt;0"),0),0)</f>
        <v>0</v>
      </c>
      <c r="V876" s="178" t="s">
        <v>1065</v>
      </c>
      <c r="W876" s="130"/>
      <c r="X876" s="131"/>
      <c r="Y876" s="131"/>
      <c r="Z876" s="206"/>
      <c r="AA876" s="194">
        <f t="shared" si="71"/>
        <v>0</v>
      </c>
      <c r="AB876" s="124" t="str">
        <f t="shared" si="72"/>
        <v/>
      </c>
      <c r="AC876" s="195" t="str">
        <f t="shared" si="73"/>
        <v/>
      </c>
      <c r="AD876" s="194" t="str">
        <f t="shared" si="74"/>
        <v/>
      </c>
      <c r="AE876" s="194">
        <f>IF(AD876="",0,IF(ISERROR(VLOOKUP(AD876,AD$7:AD875,1,FALSE)),1,0))</f>
        <v>0</v>
      </c>
      <c r="AF876" s="194"/>
    </row>
    <row r="877" spans="1:32" ht="16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75">
        <f>IF(AND($X$3512&lt;&gt;" ",$X$3512&lt;&gt;0),IF(X877=$X$3512,1+COUNTIF(U$7:U876,"&gt;0"),0),0)</f>
        <v>0</v>
      </c>
      <c r="V877" s="178" t="s">
        <v>1066</v>
      </c>
      <c r="W877" s="130"/>
      <c r="X877" s="131"/>
      <c r="Y877" s="131"/>
      <c r="Z877" s="206"/>
      <c r="AA877" s="194">
        <f t="shared" si="71"/>
        <v>0</v>
      </c>
      <c r="AB877" s="124" t="str">
        <f t="shared" si="72"/>
        <v/>
      </c>
      <c r="AC877" s="195" t="str">
        <f t="shared" si="73"/>
        <v/>
      </c>
      <c r="AD877" s="194" t="str">
        <f t="shared" si="74"/>
        <v/>
      </c>
      <c r="AE877" s="194">
        <f>IF(AD877="",0,IF(ISERROR(VLOOKUP(AD877,AD$7:AD876,1,FALSE)),1,0))</f>
        <v>0</v>
      </c>
      <c r="AF877" s="194"/>
    </row>
    <row r="878" spans="1:32" ht="16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75">
        <f>IF(AND($X$3512&lt;&gt;" ",$X$3512&lt;&gt;0),IF(X878=$X$3512,1+COUNTIF(U$7:U877,"&gt;0"),0),0)</f>
        <v>0</v>
      </c>
      <c r="V878" s="178" t="s">
        <v>1067</v>
      </c>
      <c r="W878" s="130"/>
      <c r="X878" s="131"/>
      <c r="Y878" s="131"/>
      <c r="Z878" s="206"/>
      <c r="AA878" s="194">
        <f t="shared" si="71"/>
        <v>0</v>
      </c>
      <c r="AB878" s="124" t="str">
        <f t="shared" si="72"/>
        <v/>
      </c>
      <c r="AC878" s="195" t="str">
        <f t="shared" si="73"/>
        <v/>
      </c>
      <c r="AD878" s="194" t="str">
        <f t="shared" si="74"/>
        <v/>
      </c>
      <c r="AE878" s="194">
        <f>IF(AD878="",0,IF(ISERROR(VLOOKUP(AD878,AD$7:AD877,1,FALSE)),1,0))</f>
        <v>0</v>
      </c>
      <c r="AF878" s="194"/>
    </row>
    <row r="879" spans="1:32" ht="16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75">
        <f>IF(AND($X$3512&lt;&gt;" ",$X$3512&lt;&gt;0),IF(X879=$X$3512,1+COUNTIF(U$7:U878,"&gt;0"),0),0)</f>
        <v>0</v>
      </c>
      <c r="V879" s="178" t="s">
        <v>1068</v>
      </c>
      <c r="W879" s="130"/>
      <c r="X879" s="131"/>
      <c r="Y879" s="131"/>
      <c r="Z879" s="206"/>
      <c r="AA879" s="194">
        <f t="shared" si="71"/>
        <v>0</v>
      </c>
      <c r="AB879" s="124" t="str">
        <f t="shared" si="72"/>
        <v/>
      </c>
      <c r="AC879" s="195" t="str">
        <f t="shared" si="73"/>
        <v/>
      </c>
      <c r="AD879" s="194" t="str">
        <f t="shared" si="74"/>
        <v/>
      </c>
      <c r="AE879" s="194">
        <f>IF(AD879="",0,IF(ISERROR(VLOOKUP(AD879,AD$7:AD878,1,FALSE)),1,0))</f>
        <v>0</v>
      </c>
      <c r="AF879" s="194"/>
    </row>
    <row r="880" spans="1:32" ht="16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75">
        <f>IF(AND($X$3512&lt;&gt;" ",$X$3512&lt;&gt;0),IF(X880=$X$3512,1+COUNTIF(U$7:U879,"&gt;0"),0),0)</f>
        <v>0</v>
      </c>
      <c r="V880" s="178" t="s">
        <v>1069</v>
      </c>
      <c r="W880" s="130"/>
      <c r="X880" s="131"/>
      <c r="Y880" s="131"/>
      <c r="Z880" s="206"/>
      <c r="AA880" s="194">
        <f t="shared" si="71"/>
        <v>0</v>
      </c>
      <c r="AB880" s="124" t="str">
        <f t="shared" si="72"/>
        <v/>
      </c>
      <c r="AC880" s="195" t="str">
        <f t="shared" si="73"/>
        <v/>
      </c>
      <c r="AD880" s="194" t="str">
        <f t="shared" si="74"/>
        <v/>
      </c>
      <c r="AE880" s="194">
        <f>IF(AD880="",0,IF(ISERROR(VLOOKUP(AD880,AD$7:AD879,1,FALSE)),1,0))</f>
        <v>0</v>
      </c>
      <c r="AF880" s="194"/>
    </row>
    <row r="881" spans="1:32" ht="16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75">
        <f>IF(AND($X$3512&lt;&gt;" ",$X$3512&lt;&gt;0),IF(X881=$X$3512,1+COUNTIF(U$7:U880,"&gt;0"),0),0)</f>
        <v>0</v>
      </c>
      <c r="V881" s="178" t="s">
        <v>1070</v>
      </c>
      <c r="W881" s="130"/>
      <c r="X881" s="131"/>
      <c r="Y881" s="131"/>
      <c r="Z881" s="206"/>
      <c r="AA881" s="194">
        <f t="shared" si="71"/>
        <v>0</v>
      </c>
      <c r="AB881" s="124" t="str">
        <f t="shared" si="72"/>
        <v/>
      </c>
      <c r="AC881" s="195" t="str">
        <f t="shared" si="73"/>
        <v/>
      </c>
      <c r="AD881" s="194" t="str">
        <f t="shared" si="74"/>
        <v/>
      </c>
      <c r="AE881" s="194">
        <f>IF(AD881="",0,IF(ISERROR(VLOOKUP(AD881,AD$7:AD880,1,FALSE)),1,0))</f>
        <v>0</v>
      </c>
      <c r="AF881" s="194"/>
    </row>
    <row r="882" spans="1:32" ht="16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75">
        <f>IF(AND($X$3512&lt;&gt;" ",$X$3512&lt;&gt;0),IF(X882=$X$3512,1+COUNTIF(U$7:U881,"&gt;0"),0),0)</f>
        <v>0</v>
      </c>
      <c r="V882" s="178" t="s">
        <v>1071</v>
      </c>
      <c r="W882" s="130"/>
      <c r="X882" s="131"/>
      <c r="Y882" s="131"/>
      <c r="Z882" s="206"/>
      <c r="AA882" s="194">
        <f t="shared" si="71"/>
        <v>0</v>
      </c>
      <c r="AB882" s="124" t="str">
        <f t="shared" si="72"/>
        <v/>
      </c>
      <c r="AC882" s="195" t="str">
        <f t="shared" si="73"/>
        <v/>
      </c>
      <c r="AD882" s="194" t="str">
        <f t="shared" si="74"/>
        <v/>
      </c>
      <c r="AE882" s="194">
        <f>IF(AD882="",0,IF(ISERROR(VLOOKUP(AD882,AD$7:AD881,1,FALSE)),1,0))</f>
        <v>0</v>
      </c>
      <c r="AF882" s="194"/>
    </row>
    <row r="883" spans="1:32" ht="16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75">
        <f>IF(AND($X$3512&lt;&gt;" ",$X$3512&lt;&gt;0),IF(X883=$X$3512,1+COUNTIF(U$7:U882,"&gt;0"),0),0)</f>
        <v>0</v>
      </c>
      <c r="V883" s="178" t="s">
        <v>1072</v>
      </c>
      <c r="W883" s="130"/>
      <c r="X883" s="131"/>
      <c r="Y883" s="131"/>
      <c r="Z883" s="206"/>
      <c r="AA883" s="194">
        <f t="shared" si="71"/>
        <v>0</v>
      </c>
      <c r="AB883" s="124" t="str">
        <f t="shared" si="72"/>
        <v/>
      </c>
      <c r="AC883" s="195" t="str">
        <f t="shared" si="73"/>
        <v/>
      </c>
      <c r="AD883" s="194" t="str">
        <f t="shared" si="74"/>
        <v/>
      </c>
      <c r="AE883" s="194">
        <f>IF(AD883="",0,IF(ISERROR(VLOOKUP(AD883,AD$7:AD882,1,FALSE)),1,0))</f>
        <v>0</v>
      </c>
      <c r="AF883" s="194"/>
    </row>
    <row r="884" spans="1:32" ht="16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75">
        <f>IF(AND($X$3512&lt;&gt;" ",$X$3512&lt;&gt;0),IF(X884=$X$3512,1+COUNTIF(U$7:U883,"&gt;0"),0),0)</f>
        <v>0</v>
      </c>
      <c r="V884" s="178" t="s">
        <v>1073</v>
      </c>
      <c r="W884" s="130"/>
      <c r="X884" s="131"/>
      <c r="Y884" s="131"/>
      <c r="Z884" s="206"/>
      <c r="AA884" s="194">
        <f t="shared" si="71"/>
        <v>0</v>
      </c>
      <c r="AB884" s="124" t="str">
        <f t="shared" si="72"/>
        <v/>
      </c>
      <c r="AC884" s="195" t="str">
        <f t="shared" si="73"/>
        <v/>
      </c>
      <c r="AD884" s="194" t="str">
        <f t="shared" si="74"/>
        <v/>
      </c>
      <c r="AE884" s="194">
        <f>IF(AD884="",0,IF(ISERROR(VLOOKUP(AD884,AD$7:AD883,1,FALSE)),1,0))</f>
        <v>0</v>
      </c>
      <c r="AF884" s="194"/>
    </row>
    <row r="885" spans="1:32" ht="16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75">
        <f>IF(AND($X$3512&lt;&gt;" ",$X$3512&lt;&gt;0),IF(X885=$X$3512,1+COUNTIF(U$7:U884,"&gt;0"),0),0)</f>
        <v>0</v>
      </c>
      <c r="V885" s="178" t="s">
        <v>1074</v>
      </c>
      <c r="W885" s="130"/>
      <c r="X885" s="131"/>
      <c r="Y885" s="131"/>
      <c r="Z885" s="206"/>
      <c r="AA885" s="194">
        <f t="shared" si="71"/>
        <v>0</v>
      </c>
      <c r="AB885" s="124" t="str">
        <f t="shared" si="72"/>
        <v/>
      </c>
      <c r="AC885" s="195" t="str">
        <f t="shared" si="73"/>
        <v/>
      </c>
      <c r="AD885" s="194" t="str">
        <f t="shared" si="74"/>
        <v/>
      </c>
      <c r="AE885" s="194">
        <f>IF(AD885="",0,IF(ISERROR(VLOOKUP(AD885,AD$7:AD884,1,FALSE)),1,0))</f>
        <v>0</v>
      </c>
      <c r="AF885" s="194"/>
    </row>
    <row r="886" spans="1:32" ht="16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75">
        <f>IF(AND($X$3512&lt;&gt;" ",$X$3512&lt;&gt;0),IF(X886=$X$3512,1+COUNTIF(U$7:U885,"&gt;0"),0),0)</f>
        <v>0</v>
      </c>
      <c r="V886" s="178" t="s">
        <v>1075</v>
      </c>
      <c r="W886" s="130"/>
      <c r="X886" s="131"/>
      <c r="Y886" s="131"/>
      <c r="Z886" s="206"/>
      <c r="AA886" s="194">
        <f t="shared" si="71"/>
        <v>0</v>
      </c>
      <c r="AB886" s="124" t="str">
        <f t="shared" si="72"/>
        <v/>
      </c>
      <c r="AC886" s="195" t="str">
        <f t="shared" si="73"/>
        <v/>
      </c>
      <c r="AD886" s="194" t="str">
        <f t="shared" si="74"/>
        <v/>
      </c>
      <c r="AE886" s="194">
        <f>IF(AD886="",0,IF(ISERROR(VLOOKUP(AD886,AD$7:AD885,1,FALSE)),1,0))</f>
        <v>0</v>
      </c>
      <c r="AF886" s="194"/>
    </row>
    <row r="887" spans="1:32" ht="16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75">
        <f>IF(AND($X$3512&lt;&gt;" ",$X$3512&lt;&gt;0),IF(X887=$X$3512,1+COUNTIF(U$7:U886,"&gt;0"),0),0)</f>
        <v>0</v>
      </c>
      <c r="V887" s="178" t="s">
        <v>1076</v>
      </c>
      <c r="W887" s="130"/>
      <c r="X887" s="131"/>
      <c r="Y887" s="131"/>
      <c r="Z887" s="206"/>
      <c r="AA887" s="194">
        <f t="shared" si="71"/>
        <v>0</v>
      </c>
      <c r="AB887" s="124" t="str">
        <f t="shared" si="72"/>
        <v/>
      </c>
      <c r="AC887" s="195" t="str">
        <f t="shared" si="73"/>
        <v/>
      </c>
      <c r="AD887" s="194" t="str">
        <f t="shared" si="74"/>
        <v/>
      </c>
      <c r="AE887" s="194">
        <f>IF(AD887="",0,IF(ISERROR(VLOOKUP(AD887,AD$7:AD886,1,FALSE)),1,0))</f>
        <v>0</v>
      </c>
      <c r="AF887" s="194"/>
    </row>
    <row r="888" spans="1:32" ht="16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75">
        <f>IF(AND($X$3512&lt;&gt;" ",$X$3512&lt;&gt;0),IF(X888=$X$3512,1+COUNTIF(U$7:U887,"&gt;0"),0),0)</f>
        <v>0</v>
      </c>
      <c r="V888" s="178" t="s">
        <v>1077</v>
      </c>
      <c r="W888" s="130"/>
      <c r="X888" s="131"/>
      <c r="Y888" s="131"/>
      <c r="Z888" s="206"/>
      <c r="AA888" s="194">
        <f t="shared" si="71"/>
        <v>0</v>
      </c>
      <c r="AB888" s="124" t="str">
        <f t="shared" si="72"/>
        <v/>
      </c>
      <c r="AC888" s="195" t="str">
        <f t="shared" si="73"/>
        <v/>
      </c>
      <c r="AD888" s="194" t="str">
        <f t="shared" si="74"/>
        <v/>
      </c>
      <c r="AE888" s="194">
        <f>IF(AD888="",0,IF(ISERROR(VLOOKUP(AD888,AD$7:AD887,1,FALSE)),1,0))</f>
        <v>0</v>
      </c>
      <c r="AF888" s="194"/>
    </row>
    <row r="889" spans="1:32" ht="16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75">
        <f>IF(AND($X$3512&lt;&gt;" ",$X$3512&lt;&gt;0),IF(X889=$X$3512,1+COUNTIF(U$7:U888,"&gt;0"),0),0)</f>
        <v>0</v>
      </c>
      <c r="V889" s="178" t="s">
        <v>1078</v>
      </c>
      <c r="W889" s="130"/>
      <c r="X889" s="131"/>
      <c r="Y889" s="131"/>
      <c r="Z889" s="206"/>
      <c r="AA889" s="194">
        <f t="shared" si="71"/>
        <v>0</v>
      </c>
      <c r="AB889" s="124" t="str">
        <f t="shared" si="72"/>
        <v/>
      </c>
      <c r="AC889" s="195" t="str">
        <f t="shared" si="73"/>
        <v/>
      </c>
      <c r="AD889" s="194" t="str">
        <f t="shared" si="74"/>
        <v/>
      </c>
      <c r="AE889" s="194">
        <f>IF(AD889="",0,IF(ISERROR(VLOOKUP(AD889,AD$7:AD888,1,FALSE)),1,0))</f>
        <v>0</v>
      </c>
      <c r="AF889" s="194"/>
    </row>
    <row r="890" spans="1:32" ht="16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75">
        <f>IF(AND($X$3512&lt;&gt;" ",$X$3512&lt;&gt;0),IF(X890=$X$3512,1+COUNTIF(U$7:U889,"&gt;0"),0),0)</f>
        <v>0</v>
      </c>
      <c r="V890" s="178" t="s">
        <v>1079</v>
      </c>
      <c r="W890" s="130"/>
      <c r="X890" s="131"/>
      <c r="Y890" s="131"/>
      <c r="Z890" s="206"/>
      <c r="AA890" s="194">
        <f t="shared" si="71"/>
        <v>0</v>
      </c>
      <c r="AB890" s="124" t="str">
        <f t="shared" si="72"/>
        <v/>
      </c>
      <c r="AC890" s="195" t="str">
        <f t="shared" si="73"/>
        <v/>
      </c>
      <c r="AD890" s="194" t="str">
        <f t="shared" si="74"/>
        <v/>
      </c>
      <c r="AE890" s="194">
        <f>IF(AD890="",0,IF(ISERROR(VLOOKUP(AD890,AD$7:AD889,1,FALSE)),1,0))</f>
        <v>0</v>
      </c>
      <c r="AF890" s="194"/>
    </row>
    <row r="891" spans="1:32" ht="16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75">
        <f>IF(AND($X$3512&lt;&gt;" ",$X$3512&lt;&gt;0),IF(X891=$X$3512,1+COUNTIF(U$7:U890,"&gt;0"),0),0)</f>
        <v>0</v>
      </c>
      <c r="V891" s="178" t="s">
        <v>1080</v>
      </c>
      <c r="W891" s="130"/>
      <c r="X891" s="131"/>
      <c r="Y891" s="131"/>
      <c r="Z891" s="206"/>
      <c r="AA891" s="194">
        <f t="shared" si="71"/>
        <v>0</v>
      </c>
      <c r="AB891" s="124" t="str">
        <f t="shared" si="72"/>
        <v/>
      </c>
      <c r="AC891" s="195" t="str">
        <f t="shared" si="73"/>
        <v/>
      </c>
      <c r="AD891" s="194" t="str">
        <f t="shared" si="74"/>
        <v/>
      </c>
      <c r="AE891" s="194">
        <f>IF(AD891="",0,IF(ISERROR(VLOOKUP(AD891,AD$7:AD890,1,FALSE)),1,0))</f>
        <v>0</v>
      </c>
      <c r="AF891" s="194"/>
    </row>
    <row r="892" spans="1:32" ht="16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75">
        <f>IF(AND($X$3512&lt;&gt;" ",$X$3512&lt;&gt;0),IF(X892=$X$3512,1+COUNTIF(U$7:U891,"&gt;0"),0),0)</f>
        <v>0</v>
      </c>
      <c r="V892" s="178" t="s">
        <v>1081</v>
      </c>
      <c r="W892" s="130"/>
      <c r="X892" s="131"/>
      <c r="Y892" s="131"/>
      <c r="Z892" s="206"/>
      <c r="AA892" s="194">
        <f t="shared" si="71"/>
        <v>0</v>
      </c>
      <c r="AB892" s="124" t="str">
        <f t="shared" si="72"/>
        <v/>
      </c>
      <c r="AC892" s="195" t="str">
        <f t="shared" si="73"/>
        <v/>
      </c>
      <c r="AD892" s="194" t="str">
        <f t="shared" si="74"/>
        <v/>
      </c>
      <c r="AE892" s="194">
        <f>IF(AD892="",0,IF(ISERROR(VLOOKUP(AD892,AD$7:AD891,1,FALSE)),1,0))</f>
        <v>0</v>
      </c>
      <c r="AF892" s="194"/>
    </row>
    <row r="893" spans="1:32" ht="16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75">
        <f>IF(AND($X$3512&lt;&gt;" ",$X$3512&lt;&gt;0),IF(X893=$X$3512,1+COUNTIF(U$7:U892,"&gt;0"),0),0)</f>
        <v>0</v>
      </c>
      <c r="V893" s="178" t="s">
        <v>1082</v>
      </c>
      <c r="W893" s="130"/>
      <c r="X893" s="131"/>
      <c r="Y893" s="131"/>
      <c r="Z893" s="206"/>
      <c r="AA893" s="194">
        <f t="shared" si="71"/>
        <v>0</v>
      </c>
      <c r="AB893" s="124" t="str">
        <f t="shared" si="72"/>
        <v/>
      </c>
      <c r="AC893" s="195" t="str">
        <f t="shared" si="73"/>
        <v/>
      </c>
      <c r="AD893" s="194" t="str">
        <f t="shared" si="74"/>
        <v/>
      </c>
      <c r="AE893" s="194">
        <f>IF(AD893="",0,IF(ISERROR(VLOOKUP(AD893,AD$7:AD892,1,FALSE)),1,0))</f>
        <v>0</v>
      </c>
      <c r="AF893" s="194"/>
    </row>
    <row r="894" spans="1:32" ht="16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75">
        <f>IF(AND($X$3512&lt;&gt;" ",$X$3512&lt;&gt;0),IF(X894=$X$3512,1+COUNTIF(U$7:U893,"&gt;0"),0),0)</f>
        <v>0</v>
      </c>
      <c r="V894" s="178" t="s">
        <v>1083</v>
      </c>
      <c r="W894" s="130"/>
      <c r="X894" s="131"/>
      <c r="Y894" s="131"/>
      <c r="Z894" s="206"/>
      <c r="AA894" s="194">
        <f t="shared" si="71"/>
        <v>0</v>
      </c>
      <c r="AB894" s="124" t="str">
        <f t="shared" si="72"/>
        <v/>
      </c>
      <c r="AC894" s="195" t="str">
        <f t="shared" si="73"/>
        <v/>
      </c>
      <c r="AD894" s="194" t="str">
        <f t="shared" si="74"/>
        <v/>
      </c>
      <c r="AE894" s="194">
        <f>IF(AD894="",0,IF(ISERROR(VLOOKUP(AD894,AD$7:AD893,1,FALSE)),1,0))</f>
        <v>0</v>
      </c>
      <c r="AF894" s="194"/>
    </row>
    <row r="895" spans="1:32" ht="16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75">
        <f>IF(AND($X$3512&lt;&gt;" ",$X$3512&lt;&gt;0),IF(X895=$X$3512,1+COUNTIF(U$7:U894,"&gt;0"),0),0)</f>
        <v>0</v>
      </c>
      <c r="V895" s="178" t="s">
        <v>1084</v>
      </c>
      <c r="W895" s="130"/>
      <c r="X895" s="131"/>
      <c r="Y895" s="131"/>
      <c r="Z895" s="206"/>
      <c r="AA895" s="194">
        <f t="shared" si="71"/>
        <v>0</v>
      </c>
      <c r="AB895" s="124" t="str">
        <f t="shared" si="72"/>
        <v/>
      </c>
      <c r="AC895" s="195" t="str">
        <f t="shared" si="73"/>
        <v/>
      </c>
      <c r="AD895" s="194" t="str">
        <f t="shared" si="74"/>
        <v/>
      </c>
      <c r="AE895" s="194">
        <f>IF(AD895="",0,IF(ISERROR(VLOOKUP(AD895,AD$7:AD894,1,FALSE)),1,0))</f>
        <v>0</v>
      </c>
      <c r="AF895" s="194"/>
    </row>
    <row r="896" spans="1:32" ht="16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75">
        <f>IF(AND($X$3512&lt;&gt;" ",$X$3512&lt;&gt;0),IF(X896=$X$3512,1+COUNTIF(U$7:U895,"&gt;0"),0),0)</f>
        <v>0</v>
      </c>
      <c r="V896" s="178" t="s">
        <v>1085</v>
      </c>
      <c r="W896" s="130"/>
      <c r="X896" s="131"/>
      <c r="Y896" s="131"/>
      <c r="Z896" s="206"/>
      <c r="AA896" s="194">
        <f t="shared" si="71"/>
        <v>0</v>
      </c>
      <c r="AB896" s="124" t="str">
        <f t="shared" si="72"/>
        <v/>
      </c>
      <c r="AC896" s="195" t="str">
        <f t="shared" si="73"/>
        <v/>
      </c>
      <c r="AD896" s="194" t="str">
        <f t="shared" si="74"/>
        <v/>
      </c>
      <c r="AE896" s="194">
        <f>IF(AD896="",0,IF(ISERROR(VLOOKUP(AD896,AD$7:AD895,1,FALSE)),1,0))</f>
        <v>0</v>
      </c>
      <c r="AF896" s="194"/>
    </row>
    <row r="897" spans="1:32" ht="16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75">
        <f>IF(AND($X$3512&lt;&gt;" ",$X$3512&lt;&gt;0),IF(X897=$X$3512,1+COUNTIF(U$7:U896,"&gt;0"),0),0)</f>
        <v>0</v>
      </c>
      <c r="V897" s="178" t="s">
        <v>1086</v>
      </c>
      <c r="W897" s="130"/>
      <c r="X897" s="131"/>
      <c r="Y897" s="131"/>
      <c r="Z897" s="206"/>
      <c r="AA897" s="194">
        <f t="shared" si="71"/>
        <v>0</v>
      </c>
      <c r="AB897" s="124" t="str">
        <f t="shared" si="72"/>
        <v/>
      </c>
      <c r="AC897" s="195" t="str">
        <f t="shared" si="73"/>
        <v/>
      </c>
      <c r="AD897" s="194" t="str">
        <f t="shared" si="74"/>
        <v/>
      </c>
      <c r="AE897" s="194">
        <f>IF(AD897="",0,IF(ISERROR(VLOOKUP(AD897,AD$7:AD896,1,FALSE)),1,0))</f>
        <v>0</v>
      </c>
      <c r="AF897" s="194"/>
    </row>
    <row r="898" spans="1:32" ht="16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75">
        <f>IF(AND($X$3512&lt;&gt;" ",$X$3512&lt;&gt;0),IF(X898=$X$3512,1+COUNTIF(U$7:U897,"&gt;0"),0),0)</f>
        <v>0</v>
      </c>
      <c r="V898" s="178" t="s">
        <v>1087</v>
      </c>
      <c r="W898" s="130"/>
      <c r="X898" s="131"/>
      <c r="Y898" s="131"/>
      <c r="Z898" s="206"/>
      <c r="AA898" s="194">
        <f t="shared" si="71"/>
        <v>0</v>
      </c>
      <c r="AB898" s="124" t="str">
        <f t="shared" si="72"/>
        <v/>
      </c>
      <c r="AC898" s="195" t="str">
        <f t="shared" si="73"/>
        <v/>
      </c>
      <c r="AD898" s="194" t="str">
        <f t="shared" si="74"/>
        <v/>
      </c>
      <c r="AE898" s="194">
        <f>IF(AD898="",0,IF(ISERROR(VLOOKUP(AD898,AD$7:AD897,1,FALSE)),1,0))</f>
        <v>0</v>
      </c>
      <c r="AF898" s="194"/>
    </row>
    <row r="899" spans="1:32" ht="16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75">
        <f>IF(AND($X$3512&lt;&gt;" ",$X$3512&lt;&gt;0),IF(X899=$X$3512,1+COUNTIF(U$7:U898,"&gt;0"),0),0)</f>
        <v>0</v>
      </c>
      <c r="V899" s="178" t="s">
        <v>1088</v>
      </c>
      <c r="W899" s="130"/>
      <c r="X899" s="131"/>
      <c r="Y899" s="131"/>
      <c r="Z899" s="206"/>
      <c r="AA899" s="194">
        <f t="shared" si="71"/>
        <v>0</v>
      </c>
      <c r="AB899" s="124" t="str">
        <f t="shared" si="72"/>
        <v/>
      </c>
      <c r="AC899" s="195" t="str">
        <f t="shared" si="73"/>
        <v/>
      </c>
      <c r="AD899" s="194" t="str">
        <f t="shared" si="74"/>
        <v/>
      </c>
      <c r="AE899" s="194">
        <f>IF(AD899="",0,IF(ISERROR(VLOOKUP(AD899,AD$7:AD898,1,FALSE)),1,0))</f>
        <v>0</v>
      </c>
      <c r="AF899" s="194"/>
    </row>
    <row r="900" spans="1:32" ht="16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75">
        <f>IF(AND($X$3512&lt;&gt;" ",$X$3512&lt;&gt;0),IF(X900=$X$3512,1+COUNTIF(U$7:U899,"&gt;0"),0),0)</f>
        <v>0</v>
      </c>
      <c r="V900" s="178" t="s">
        <v>1089</v>
      </c>
      <c r="W900" s="130"/>
      <c r="X900" s="131"/>
      <c r="Y900" s="131"/>
      <c r="Z900" s="206"/>
      <c r="AA900" s="194">
        <f t="shared" si="71"/>
        <v>0</v>
      </c>
      <c r="AB900" s="124" t="str">
        <f t="shared" si="72"/>
        <v/>
      </c>
      <c r="AC900" s="195" t="str">
        <f t="shared" si="73"/>
        <v/>
      </c>
      <c r="AD900" s="194" t="str">
        <f t="shared" si="74"/>
        <v/>
      </c>
      <c r="AE900" s="194">
        <f>IF(AD900="",0,IF(ISERROR(VLOOKUP(AD900,AD$7:AD899,1,FALSE)),1,0))</f>
        <v>0</v>
      </c>
      <c r="AF900" s="194"/>
    </row>
    <row r="901" spans="1:32" ht="16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75">
        <f>IF(AND($X$3512&lt;&gt;" ",$X$3512&lt;&gt;0),IF(X901=$X$3512,1+COUNTIF(U$7:U900,"&gt;0"),0),0)</f>
        <v>0</v>
      </c>
      <c r="V901" s="178" t="s">
        <v>1090</v>
      </c>
      <c r="W901" s="130"/>
      <c r="X901" s="131"/>
      <c r="Y901" s="131"/>
      <c r="Z901" s="206"/>
      <c r="AA901" s="194">
        <f t="shared" si="71"/>
        <v>0</v>
      </c>
      <c r="AB901" s="124" t="str">
        <f t="shared" si="72"/>
        <v/>
      </c>
      <c r="AC901" s="195" t="str">
        <f t="shared" si="73"/>
        <v/>
      </c>
      <c r="AD901" s="194" t="str">
        <f t="shared" si="74"/>
        <v/>
      </c>
      <c r="AE901" s="194">
        <f>IF(AD901="",0,IF(ISERROR(VLOOKUP(AD901,AD$7:AD900,1,FALSE)),1,0))</f>
        <v>0</v>
      </c>
      <c r="AF901" s="194"/>
    </row>
    <row r="902" spans="1:32" ht="16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75">
        <f>IF(AND($X$3512&lt;&gt;" ",$X$3512&lt;&gt;0),IF(X902=$X$3512,1+COUNTIF(U$7:U901,"&gt;0"),0),0)</f>
        <v>0</v>
      </c>
      <c r="V902" s="178" t="s">
        <v>1091</v>
      </c>
      <c r="W902" s="130"/>
      <c r="X902" s="131"/>
      <c r="Y902" s="131"/>
      <c r="Z902" s="206"/>
      <c r="AA902" s="194">
        <f t="shared" si="71"/>
        <v>0</v>
      </c>
      <c r="AB902" s="124" t="str">
        <f t="shared" si="72"/>
        <v/>
      </c>
      <c r="AC902" s="195" t="str">
        <f t="shared" si="73"/>
        <v/>
      </c>
      <c r="AD902" s="194" t="str">
        <f t="shared" si="74"/>
        <v/>
      </c>
      <c r="AE902" s="194">
        <f>IF(AD902="",0,IF(ISERROR(VLOOKUP(AD902,AD$7:AD901,1,FALSE)),1,0))</f>
        <v>0</v>
      </c>
      <c r="AF902" s="194"/>
    </row>
    <row r="903" spans="1:32" ht="16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75">
        <f>IF(AND($X$3512&lt;&gt;" ",$X$3512&lt;&gt;0),IF(X903=$X$3512,1+COUNTIF(U$7:U902,"&gt;0"),0),0)</f>
        <v>0</v>
      </c>
      <c r="V903" s="178" t="s">
        <v>1092</v>
      </c>
      <c r="W903" s="130"/>
      <c r="X903" s="131"/>
      <c r="Y903" s="131"/>
      <c r="Z903" s="206"/>
      <c r="AA903" s="194">
        <f t="shared" si="71"/>
        <v>0</v>
      </c>
      <c r="AB903" s="124" t="str">
        <f t="shared" si="72"/>
        <v/>
      </c>
      <c r="AC903" s="195" t="str">
        <f t="shared" si="73"/>
        <v/>
      </c>
      <c r="AD903" s="194" t="str">
        <f t="shared" si="74"/>
        <v/>
      </c>
      <c r="AE903" s="194">
        <f>IF(AD903="",0,IF(ISERROR(VLOOKUP(AD903,AD$7:AD902,1,FALSE)),1,0))</f>
        <v>0</v>
      </c>
      <c r="AF903" s="194"/>
    </row>
    <row r="904" spans="1:32" ht="16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75">
        <f>IF(AND($X$3512&lt;&gt;" ",$X$3512&lt;&gt;0),IF(X904=$X$3512,1+COUNTIF(U$7:U903,"&gt;0"),0),0)</f>
        <v>0</v>
      </c>
      <c r="V904" s="178" t="s">
        <v>1093</v>
      </c>
      <c r="W904" s="130"/>
      <c r="X904" s="131"/>
      <c r="Y904" s="131"/>
      <c r="Z904" s="206"/>
      <c r="AA904" s="194">
        <f t="shared" ref="AA904:AA967" si="75">IF(ISBLANK(X904),0,VLOOKUP(X904,$B$8:$E$57,1,FALSE))</f>
        <v>0</v>
      </c>
      <c r="AB904" s="124" t="str">
        <f t="shared" ref="AB904:AB967" si="76">IF(W904&gt;0,CONCATENATE(MONTH(W904)&amp;X904),"")</f>
        <v/>
      </c>
      <c r="AC904" s="195" t="str">
        <f t="shared" ref="AC904:AC967" si="77">IF(OR(AND(Z904&lt;&gt;0,ISBLANK(X904)),ISERROR(AA904)),"ERR","")</f>
        <v/>
      </c>
      <c r="AD904" s="194" t="str">
        <f t="shared" si="74"/>
        <v/>
      </c>
      <c r="AE904" s="194">
        <f>IF(AD904="",0,IF(ISERROR(VLOOKUP(AD904,AD$7:AD903,1,FALSE)),1,0))</f>
        <v>0</v>
      </c>
      <c r="AF904" s="194"/>
    </row>
    <row r="905" spans="1:32" ht="16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75">
        <f>IF(AND($X$3512&lt;&gt;" ",$X$3512&lt;&gt;0),IF(X905=$X$3512,1+COUNTIF(U$7:U904,"&gt;0"),0),0)</f>
        <v>0</v>
      </c>
      <c r="V905" s="178" t="s">
        <v>1094</v>
      </c>
      <c r="W905" s="130"/>
      <c r="X905" s="131"/>
      <c r="Y905" s="131"/>
      <c r="Z905" s="206"/>
      <c r="AA905" s="194">
        <f t="shared" si="75"/>
        <v>0</v>
      </c>
      <c r="AB905" s="124" t="str">
        <f t="shared" si="76"/>
        <v/>
      </c>
      <c r="AC905" s="195" t="str">
        <f t="shared" si="77"/>
        <v/>
      </c>
      <c r="AD905" s="194" t="str">
        <f t="shared" si="74"/>
        <v/>
      </c>
      <c r="AE905" s="194">
        <f>IF(AD905="",0,IF(ISERROR(VLOOKUP(AD905,AD$7:AD904,1,FALSE)),1,0))</f>
        <v>0</v>
      </c>
      <c r="AF905" s="194"/>
    </row>
    <row r="906" spans="1:32" ht="16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75">
        <f>IF(AND($X$3512&lt;&gt;" ",$X$3512&lt;&gt;0),IF(X906=$X$3512,1+COUNTIF(U$7:U905,"&gt;0"),0),0)</f>
        <v>0</v>
      </c>
      <c r="V906" s="178" t="s">
        <v>1095</v>
      </c>
      <c r="W906" s="130"/>
      <c r="X906" s="131"/>
      <c r="Y906" s="131"/>
      <c r="Z906" s="206"/>
      <c r="AA906" s="194">
        <f t="shared" si="75"/>
        <v>0</v>
      </c>
      <c r="AB906" s="124" t="str">
        <f t="shared" si="76"/>
        <v/>
      </c>
      <c r="AC906" s="195" t="str">
        <f t="shared" si="77"/>
        <v/>
      </c>
      <c r="AD906" s="194" t="str">
        <f t="shared" ref="AD906:AD969" si="78">IF(W906&gt;0,CONCATENATE(MONTH(W906),"-",YEAR(W906)),"")</f>
        <v/>
      </c>
      <c r="AE906" s="194">
        <f>IF(AD906="",0,IF(ISERROR(VLOOKUP(AD906,AD$7:AD905,1,FALSE)),1,0))</f>
        <v>0</v>
      </c>
      <c r="AF906" s="194"/>
    </row>
    <row r="907" spans="1:32" ht="16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75">
        <f>IF(AND($X$3512&lt;&gt;" ",$X$3512&lt;&gt;0),IF(X907=$X$3512,1+COUNTIF(U$7:U906,"&gt;0"),0),0)</f>
        <v>0</v>
      </c>
      <c r="V907" s="178" t="s">
        <v>1096</v>
      </c>
      <c r="W907" s="130"/>
      <c r="X907" s="131"/>
      <c r="Y907" s="131"/>
      <c r="Z907" s="206"/>
      <c r="AA907" s="194">
        <f t="shared" si="75"/>
        <v>0</v>
      </c>
      <c r="AB907" s="124" t="str">
        <f t="shared" si="76"/>
        <v/>
      </c>
      <c r="AC907" s="195" t="str">
        <f t="shared" si="77"/>
        <v/>
      </c>
      <c r="AD907" s="194" t="str">
        <f t="shared" si="78"/>
        <v/>
      </c>
      <c r="AE907" s="194">
        <f>IF(AD907="",0,IF(ISERROR(VLOOKUP(AD907,AD$7:AD906,1,FALSE)),1,0))</f>
        <v>0</v>
      </c>
      <c r="AF907" s="194"/>
    </row>
    <row r="908" spans="1:32" ht="16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75">
        <f>IF(AND($X$3512&lt;&gt;" ",$X$3512&lt;&gt;0),IF(X908=$X$3512,1+COUNTIF(U$7:U907,"&gt;0"),0),0)</f>
        <v>0</v>
      </c>
      <c r="V908" s="178" t="s">
        <v>1097</v>
      </c>
      <c r="W908" s="130"/>
      <c r="X908" s="131"/>
      <c r="Y908" s="131"/>
      <c r="Z908" s="206"/>
      <c r="AA908" s="194">
        <f t="shared" si="75"/>
        <v>0</v>
      </c>
      <c r="AB908" s="124" t="str">
        <f t="shared" si="76"/>
        <v/>
      </c>
      <c r="AC908" s="195" t="str">
        <f t="shared" si="77"/>
        <v/>
      </c>
      <c r="AD908" s="194" t="str">
        <f t="shared" si="78"/>
        <v/>
      </c>
      <c r="AE908" s="194">
        <f>IF(AD908="",0,IF(ISERROR(VLOOKUP(AD908,AD$7:AD907,1,FALSE)),1,0))</f>
        <v>0</v>
      </c>
      <c r="AF908" s="194"/>
    </row>
    <row r="909" spans="1:32" ht="16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75">
        <f>IF(AND($X$3512&lt;&gt;" ",$X$3512&lt;&gt;0),IF(X909=$X$3512,1+COUNTIF(U$7:U908,"&gt;0"),0),0)</f>
        <v>0</v>
      </c>
      <c r="V909" s="178" t="s">
        <v>1098</v>
      </c>
      <c r="W909" s="130"/>
      <c r="X909" s="131"/>
      <c r="Y909" s="131"/>
      <c r="Z909" s="206"/>
      <c r="AA909" s="194">
        <f t="shared" si="75"/>
        <v>0</v>
      </c>
      <c r="AB909" s="124" t="str">
        <f t="shared" si="76"/>
        <v/>
      </c>
      <c r="AC909" s="195" t="str">
        <f t="shared" si="77"/>
        <v/>
      </c>
      <c r="AD909" s="194" t="str">
        <f t="shared" si="78"/>
        <v/>
      </c>
      <c r="AE909" s="194">
        <f>IF(AD909="",0,IF(ISERROR(VLOOKUP(AD909,AD$7:AD908,1,FALSE)),1,0))</f>
        <v>0</v>
      </c>
      <c r="AF909" s="194"/>
    </row>
    <row r="910" spans="1:32" ht="16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75">
        <f>IF(AND($X$3512&lt;&gt;" ",$X$3512&lt;&gt;0),IF(X910=$X$3512,1+COUNTIF(U$7:U909,"&gt;0"),0),0)</f>
        <v>0</v>
      </c>
      <c r="V910" s="178" t="s">
        <v>1099</v>
      </c>
      <c r="W910" s="130"/>
      <c r="X910" s="131"/>
      <c r="Y910" s="131"/>
      <c r="Z910" s="206"/>
      <c r="AA910" s="194">
        <f t="shared" si="75"/>
        <v>0</v>
      </c>
      <c r="AB910" s="124" t="str">
        <f t="shared" si="76"/>
        <v/>
      </c>
      <c r="AC910" s="195" t="str">
        <f t="shared" si="77"/>
        <v/>
      </c>
      <c r="AD910" s="194" t="str">
        <f t="shared" si="78"/>
        <v/>
      </c>
      <c r="AE910" s="194">
        <f>IF(AD910="",0,IF(ISERROR(VLOOKUP(AD910,AD$7:AD909,1,FALSE)),1,0))</f>
        <v>0</v>
      </c>
      <c r="AF910" s="194"/>
    </row>
    <row r="911" spans="1:32" ht="16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75">
        <f>IF(AND($X$3512&lt;&gt;" ",$X$3512&lt;&gt;0),IF(X911=$X$3512,1+COUNTIF(U$7:U910,"&gt;0"),0),0)</f>
        <v>0</v>
      </c>
      <c r="V911" s="178" t="s">
        <v>1100</v>
      </c>
      <c r="W911" s="130"/>
      <c r="X911" s="131"/>
      <c r="Y911" s="131"/>
      <c r="Z911" s="206"/>
      <c r="AA911" s="194">
        <f t="shared" si="75"/>
        <v>0</v>
      </c>
      <c r="AB911" s="124" t="str">
        <f t="shared" si="76"/>
        <v/>
      </c>
      <c r="AC911" s="195" t="str">
        <f t="shared" si="77"/>
        <v/>
      </c>
      <c r="AD911" s="194" t="str">
        <f t="shared" si="78"/>
        <v/>
      </c>
      <c r="AE911" s="194">
        <f>IF(AD911="",0,IF(ISERROR(VLOOKUP(AD911,AD$7:AD910,1,FALSE)),1,0))</f>
        <v>0</v>
      </c>
      <c r="AF911" s="194"/>
    </row>
    <row r="912" spans="1:32" ht="16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75">
        <f>IF(AND($X$3512&lt;&gt;" ",$X$3512&lt;&gt;0),IF(X912=$X$3512,1+COUNTIF(U$7:U911,"&gt;0"),0),0)</f>
        <v>0</v>
      </c>
      <c r="V912" s="178" t="s">
        <v>1101</v>
      </c>
      <c r="W912" s="130"/>
      <c r="X912" s="131"/>
      <c r="Y912" s="131"/>
      <c r="Z912" s="206"/>
      <c r="AA912" s="194">
        <f t="shared" si="75"/>
        <v>0</v>
      </c>
      <c r="AB912" s="124" t="str">
        <f t="shared" si="76"/>
        <v/>
      </c>
      <c r="AC912" s="195" t="str">
        <f t="shared" si="77"/>
        <v/>
      </c>
      <c r="AD912" s="194" t="str">
        <f t="shared" si="78"/>
        <v/>
      </c>
      <c r="AE912" s="194">
        <f>IF(AD912="",0,IF(ISERROR(VLOOKUP(AD912,AD$7:AD911,1,FALSE)),1,0))</f>
        <v>0</v>
      </c>
      <c r="AF912" s="194"/>
    </row>
    <row r="913" spans="1:32" ht="16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75">
        <f>IF(AND($X$3512&lt;&gt;" ",$X$3512&lt;&gt;0),IF(X913=$X$3512,1+COUNTIF(U$7:U912,"&gt;0"),0),0)</f>
        <v>0</v>
      </c>
      <c r="V913" s="178" t="s">
        <v>1102</v>
      </c>
      <c r="W913" s="130"/>
      <c r="X913" s="131"/>
      <c r="Y913" s="131"/>
      <c r="Z913" s="206"/>
      <c r="AA913" s="194">
        <f t="shared" si="75"/>
        <v>0</v>
      </c>
      <c r="AB913" s="124" t="str">
        <f t="shared" si="76"/>
        <v/>
      </c>
      <c r="AC913" s="195" t="str">
        <f t="shared" si="77"/>
        <v/>
      </c>
      <c r="AD913" s="194" t="str">
        <f t="shared" si="78"/>
        <v/>
      </c>
      <c r="AE913" s="194">
        <f>IF(AD913="",0,IF(ISERROR(VLOOKUP(AD913,AD$7:AD912,1,FALSE)),1,0))</f>
        <v>0</v>
      </c>
      <c r="AF913" s="194"/>
    </row>
    <row r="914" spans="1:32" ht="16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75">
        <f>IF(AND($X$3512&lt;&gt;" ",$X$3512&lt;&gt;0),IF(X914=$X$3512,1+COUNTIF(U$7:U913,"&gt;0"),0),0)</f>
        <v>0</v>
      </c>
      <c r="V914" s="178" t="s">
        <v>1103</v>
      </c>
      <c r="W914" s="130"/>
      <c r="X914" s="131"/>
      <c r="Y914" s="131"/>
      <c r="Z914" s="206"/>
      <c r="AA914" s="194">
        <f t="shared" si="75"/>
        <v>0</v>
      </c>
      <c r="AB914" s="124" t="str">
        <f t="shared" si="76"/>
        <v/>
      </c>
      <c r="AC914" s="195" t="str">
        <f t="shared" si="77"/>
        <v/>
      </c>
      <c r="AD914" s="194" t="str">
        <f t="shared" si="78"/>
        <v/>
      </c>
      <c r="AE914" s="194">
        <f>IF(AD914="",0,IF(ISERROR(VLOOKUP(AD914,AD$7:AD913,1,FALSE)),1,0))</f>
        <v>0</v>
      </c>
      <c r="AF914" s="194"/>
    </row>
    <row r="915" spans="1:32" ht="16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75">
        <f>IF(AND($X$3512&lt;&gt;" ",$X$3512&lt;&gt;0),IF(X915=$X$3512,1+COUNTIF(U$7:U914,"&gt;0"),0),0)</f>
        <v>0</v>
      </c>
      <c r="V915" s="178" t="s">
        <v>1104</v>
      </c>
      <c r="W915" s="130"/>
      <c r="X915" s="131"/>
      <c r="Y915" s="131"/>
      <c r="Z915" s="206"/>
      <c r="AA915" s="194">
        <f t="shared" si="75"/>
        <v>0</v>
      </c>
      <c r="AB915" s="124" t="str">
        <f t="shared" si="76"/>
        <v/>
      </c>
      <c r="AC915" s="195" t="str">
        <f t="shared" si="77"/>
        <v/>
      </c>
      <c r="AD915" s="194" t="str">
        <f t="shared" si="78"/>
        <v/>
      </c>
      <c r="AE915" s="194">
        <f>IF(AD915="",0,IF(ISERROR(VLOOKUP(AD915,AD$7:AD914,1,FALSE)),1,0))</f>
        <v>0</v>
      </c>
      <c r="AF915" s="194"/>
    </row>
    <row r="916" spans="1:32" ht="16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75">
        <f>IF(AND($X$3512&lt;&gt;" ",$X$3512&lt;&gt;0),IF(X916=$X$3512,1+COUNTIF(U$7:U915,"&gt;0"),0),0)</f>
        <v>0</v>
      </c>
      <c r="V916" s="178" t="s">
        <v>1105</v>
      </c>
      <c r="W916" s="130"/>
      <c r="X916" s="131"/>
      <c r="Y916" s="131"/>
      <c r="Z916" s="206"/>
      <c r="AA916" s="194">
        <f t="shared" si="75"/>
        <v>0</v>
      </c>
      <c r="AB916" s="124" t="str">
        <f t="shared" si="76"/>
        <v/>
      </c>
      <c r="AC916" s="195" t="str">
        <f t="shared" si="77"/>
        <v/>
      </c>
      <c r="AD916" s="194" t="str">
        <f t="shared" si="78"/>
        <v/>
      </c>
      <c r="AE916" s="194">
        <f>IF(AD916="",0,IF(ISERROR(VLOOKUP(AD916,AD$7:AD915,1,FALSE)),1,0))</f>
        <v>0</v>
      </c>
      <c r="AF916" s="194"/>
    </row>
    <row r="917" spans="1:32" ht="16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75">
        <f>IF(AND($X$3512&lt;&gt;" ",$X$3512&lt;&gt;0),IF(X917=$X$3512,1+COUNTIF(U$7:U916,"&gt;0"),0),0)</f>
        <v>0</v>
      </c>
      <c r="V917" s="178" t="s">
        <v>1106</v>
      </c>
      <c r="W917" s="130"/>
      <c r="X917" s="131"/>
      <c r="Y917" s="131"/>
      <c r="Z917" s="206"/>
      <c r="AA917" s="194">
        <f t="shared" si="75"/>
        <v>0</v>
      </c>
      <c r="AB917" s="124" t="str">
        <f t="shared" si="76"/>
        <v/>
      </c>
      <c r="AC917" s="195" t="str">
        <f t="shared" si="77"/>
        <v/>
      </c>
      <c r="AD917" s="194" t="str">
        <f t="shared" si="78"/>
        <v/>
      </c>
      <c r="AE917" s="194">
        <f>IF(AD917="",0,IF(ISERROR(VLOOKUP(AD917,AD$7:AD916,1,FALSE)),1,0))</f>
        <v>0</v>
      </c>
      <c r="AF917" s="194"/>
    </row>
    <row r="918" spans="1:32" ht="16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75">
        <f>IF(AND($X$3512&lt;&gt;" ",$X$3512&lt;&gt;0),IF(X918=$X$3512,1+COUNTIF(U$7:U917,"&gt;0"),0),0)</f>
        <v>0</v>
      </c>
      <c r="V918" s="178" t="s">
        <v>1107</v>
      </c>
      <c r="W918" s="130"/>
      <c r="X918" s="131"/>
      <c r="Y918" s="131"/>
      <c r="Z918" s="206"/>
      <c r="AA918" s="194">
        <f t="shared" si="75"/>
        <v>0</v>
      </c>
      <c r="AB918" s="124" t="str">
        <f t="shared" si="76"/>
        <v/>
      </c>
      <c r="AC918" s="195" t="str">
        <f t="shared" si="77"/>
        <v/>
      </c>
      <c r="AD918" s="194" t="str">
        <f t="shared" si="78"/>
        <v/>
      </c>
      <c r="AE918" s="194">
        <f>IF(AD918="",0,IF(ISERROR(VLOOKUP(AD918,AD$7:AD917,1,FALSE)),1,0))</f>
        <v>0</v>
      </c>
      <c r="AF918" s="194"/>
    </row>
    <row r="919" spans="1:32" ht="16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75">
        <f>IF(AND($X$3512&lt;&gt;" ",$X$3512&lt;&gt;0),IF(X919=$X$3512,1+COUNTIF(U$7:U918,"&gt;0"),0),0)</f>
        <v>0</v>
      </c>
      <c r="V919" s="178" t="s">
        <v>1108</v>
      </c>
      <c r="W919" s="130"/>
      <c r="X919" s="131"/>
      <c r="Y919" s="131"/>
      <c r="Z919" s="206"/>
      <c r="AA919" s="194">
        <f t="shared" si="75"/>
        <v>0</v>
      </c>
      <c r="AB919" s="124" t="str">
        <f t="shared" si="76"/>
        <v/>
      </c>
      <c r="AC919" s="195" t="str">
        <f t="shared" si="77"/>
        <v/>
      </c>
      <c r="AD919" s="194" t="str">
        <f t="shared" si="78"/>
        <v/>
      </c>
      <c r="AE919" s="194">
        <f>IF(AD919="",0,IF(ISERROR(VLOOKUP(AD919,AD$7:AD918,1,FALSE)),1,0))</f>
        <v>0</v>
      </c>
      <c r="AF919" s="194"/>
    </row>
    <row r="920" spans="1:32" ht="16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75">
        <f>IF(AND($X$3512&lt;&gt;" ",$X$3512&lt;&gt;0),IF(X920=$X$3512,1+COUNTIF(U$7:U919,"&gt;0"),0),0)</f>
        <v>0</v>
      </c>
      <c r="V920" s="178" t="s">
        <v>1109</v>
      </c>
      <c r="W920" s="130"/>
      <c r="X920" s="131"/>
      <c r="Y920" s="131"/>
      <c r="Z920" s="206"/>
      <c r="AA920" s="194">
        <f t="shared" si="75"/>
        <v>0</v>
      </c>
      <c r="AB920" s="124" t="str">
        <f t="shared" si="76"/>
        <v/>
      </c>
      <c r="AC920" s="195" t="str">
        <f t="shared" si="77"/>
        <v/>
      </c>
      <c r="AD920" s="194" t="str">
        <f t="shared" si="78"/>
        <v/>
      </c>
      <c r="AE920" s="194">
        <f>IF(AD920="",0,IF(ISERROR(VLOOKUP(AD920,AD$7:AD919,1,FALSE)),1,0))</f>
        <v>0</v>
      </c>
      <c r="AF920" s="194"/>
    </row>
    <row r="921" spans="1:32" ht="16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75">
        <f>IF(AND($X$3512&lt;&gt;" ",$X$3512&lt;&gt;0),IF(X921=$X$3512,1+COUNTIF(U$7:U920,"&gt;0"),0),0)</f>
        <v>0</v>
      </c>
      <c r="V921" s="178" t="s">
        <v>1110</v>
      </c>
      <c r="W921" s="130"/>
      <c r="X921" s="131"/>
      <c r="Y921" s="131"/>
      <c r="Z921" s="206"/>
      <c r="AA921" s="194">
        <f t="shared" si="75"/>
        <v>0</v>
      </c>
      <c r="AB921" s="124" t="str">
        <f t="shared" si="76"/>
        <v/>
      </c>
      <c r="AC921" s="195" t="str">
        <f t="shared" si="77"/>
        <v/>
      </c>
      <c r="AD921" s="194" t="str">
        <f t="shared" si="78"/>
        <v/>
      </c>
      <c r="AE921" s="194">
        <f>IF(AD921="",0,IF(ISERROR(VLOOKUP(AD921,AD$7:AD920,1,FALSE)),1,0))</f>
        <v>0</v>
      </c>
      <c r="AF921" s="194"/>
    </row>
    <row r="922" spans="1:32" ht="16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75">
        <f>IF(AND($X$3512&lt;&gt;" ",$X$3512&lt;&gt;0),IF(X922=$X$3512,1+COUNTIF(U$7:U921,"&gt;0"),0),0)</f>
        <v>0</v>
      </c>
      <c r="V922" s="178" t="s">
        <v>1111</v>
      </c>
      <c r="W922" s="130"/>
      <c r="X922" s="131"/>
      <c r="Y922" s="131"/>
      <c r="Z922" s="206"/>
      <c r="AA922" s="194">
        <f t="shared" si="75"/>
        <v>0</v>
      </c>
      <c r="AB922" s="124" t="str">
        <f t="shared" si="76"/>
        <v/>
      </c>
      <c r="AC922" s="195" t="str">
        <f t="shared" si="77"/>
        <v/>
      </c>
      <c r="AD922" s="194" t="str">
        <f t="shared" si="78"/>
        <v/>
      </c>
      <c r="AE922" s="194">
        <f>IF(AD922="",0,IF(ISERROR(VLOOKUP(AD922,AD$7:AD921,1,FALSE)),1,0))</f>
        <v>0</v>
      </c>
      <c r="AF922" s="194"/>
    </row>
    <row r="923" spans="1:32" ht="16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75">
        <f>IF(AND($X$3512&lt;&gt;" ",$X$3512&lt;&gt;0),IF(X923=$X$3512,1+COUNTIF(U$7:U922,"&gt;0"),0),0)</f>
        <v>0</v>
      </c>
      <c r="V923" s="178" t="s">
        <v>1112</v>
      </c>
      <c r="W923" s="130"/>
      <c r="X923" s="131"/>
      <c r="Y923" s="131"/>
      <c r="Z923" s="206"/>
      <c r="AA923" s="194">
        <f t="shared" si="75"/>
        <v>0</v>
      </c>
      <c r="AB923" s="124" t="str">
        <f t="shared" si="76"/>
        <v/>
      </c>
      <c r="AC923" s="195" t="str">
        <f t="shared" si="77"/>
        <v/>
      </c>
      <c r="AD923" s="194" t="str">
        <f t="shared" si="78"/>
        <v/>
      </c>
      <c r="AE923" s="194">
        <f>IF(AD923="",0,IF(ISERROR(VLOOKUP(AD923,AD$7:AD922,1,FALSE)),1,0))</f>
        <v>0</v>
      </c>
      <c r="AF923" s="194"/>
    </row>
    <row r="924" spans="1:32" ht="16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75">
        <f>IF(AND($X$3512&lt;&gt;" ",$X$3512&lt;&gt;0),IF(X924=$X$3512,1+COUNTIF(U$7:U923,"&gt;0"),0),0)</f>
        <v>0</v>
      </c>
      <c r="V924" s="178" t="s">
        <v>1113</v>
      </c>
      <c r="W924" s="130"/>
      <c r="X924" s="131"/>
      <c r="Y924" s="131"/>
      <c r="Z924" s="206"/>
      <c r="AA924" s="194">
        <f t="shared" si="75"/>
        <v>0</v>
      </c>
      <c r="AB924" s="124" t="str">
        <f t="shared" si="76"/>
        <v/>
      </c>
      <c r="AC924" s="195" t="str">
        <f t="shared" si="77"/>
        <v/>
      </c>
      <c r="AD924" s="194" t="str">
        <f t="shared" si="78"/>
        <v/>
      </c>
      <c r="AE924" s="194">
        <f>IF(AD924="",0,IF(ISERROR(VLOOKUP(AD924,AD$7:AD923,1,FALSE)),1,0))</f>
        <v>0</v>
      </c>
      <c r="AF924" s="194"/>
    </row>
    <row r="925" spans="1:32" ht="16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75">
        <f>IF(AND($X$3512&lt;&gt;" ",$X$3512&lt;&gt;0),IF(X925=$X$3512,1+COUNTIF(U$7:U924,"&gt;0"),0),0)</f>
        <v>0</v>
      </c>
      <c r="V925" s="178" t="s">
        <v>1114</v>
      </c>
      <c r="W925" s="130"/>
      <c r="X925" s="131"/>
      <c r="Y925" s="131"/>
      <c r="Z925" s="206"/>
      <c r="AA925" s="194">
        <f t="shared" si="75"/>
        <v>0</v>
      </c>
      <c r="AB925" s="124" t="str">
        <f t="shared" si="76"/>
        <v/>
      </c>
      <c r="AC925" s="195" t="str">
        <f t="shared" si="77"/>
        <v/>
      </c>
      <c r="AD925" s="194" t="str">
        <f t="shared" si="78"/>
        <v/>
      </c>
      <c r="AE925" s="194">
        <f>IF(AD925="",0,IF(ISERROR(VLOOKUP(AD925,AD$7:AD924,1,FALSE)),1,0))</f>
        <v>0</v>
      </c>
      <c r="AF925" s="194"/>
    </row>
    <row r="926" spans="1:32" ht="16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75">
        <f>IF(AND($X$3512&lt;&gt;" ",$X$3512&lt;&gt;0),IF(X926=$X$3512,1+COUNTIF(U$7:U925,"&gt;0"),0),0)</f>
        <v>0</v>
      </c>
      <c r="V926" s="178" t="s">
        <v>1115</v>
      </c>
      <c r="W926" s="130"/>
      <c r="X926" s="131"/>
      <c r="Y926" s="131"/>
      <c r="Z926" s="206"/>
      <c r="AA926" s="194">
        <f t="shared" si="75"/>
        <v>0</v>
      </c>
      <c r="AB926" s="124" t="str">
        <f t="shared" si="76"/>
        <v/>
      </c>
      <c r="AC926" s="195" t="str">
        <f t="shared" si="77"/>
        <v/>
      </c>
      <c r="AD926" s="194" t="str">
        <f t="shared" si="78"/>
        <v/>
      </c>
      <c r="AE926" s="194">
        <f>IF(AD926="",0,IF(ISERROR(VLOOKUP(AD926,AD$7:AD925,1,FALSE)),1,0))</f>
        <v>0</v>
      </c>
      <c r="AF926" s="194"/>
    </row>
    <row r="927" spans="1:32" ht="16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75">
        <f>IF(AND($X$3512&lt;&gt;" ",$X$3512&lt;&gt;0),IF(X927=$X$3512,1+COUNTIF(U$7:U926,"&gt;0"),0),0)</f>
        <v>0</v>
      </c>
      <c r="V927" s="178" t="s">
        <v>1116</v>
      </c>
      <c r="W927" s="130"/>
      <c r="X927" s="131"/>
      <c r="Y927" s="131"/>
      <c r="Z927" s="206"/>
      <c r="AA927" s="194">
        <f t="shared" si="75"/>
        <v>0</v>
      </c>
      <c r="AB927" s="124" t="str">
        <f t="shared" si="76"/>
        <v/>
      </c>
      <c r="AC927" s="195" t="str">
        <f t="shared" si="77"/>
        <v/>
      </c>
      <c r="AD927" s="194" t="str">
        <f t="shared" si="78"/>
        <v/>
      </c>
      <c r="AE927" s="194">
        <f>IF(AD927="",0,IF(ISERROR(VLOOKUP(AD927,AD$7:AD926,1,FALSE)),1,0))</f>
        <v>0</v>
      </c>
      <c r="AF927" s="194"/>
    </row>
    <row r="928" spans="1:32" ht="16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75">
        <f>IF(AND($X$3512&lt;&gt;" ",$X$3512&lt;&gt;0),IF(X928=$X$3512,1+COUNTIF(U$7:U927,"&gt;0"),0),0)</f>
        <v>0</v>
      </c>
      <c r="V928" s="178" t="s">
        <v>1117</v>
      </c>
      <c r="W928" s="130"/>
      <c r="X928" s="131"/>
      <c r="Y928" s="131"/>
      <c r="Z928" s="206"/>
      <c r="AA928" s="194">
        <f t="shared" si="75"/>
        <v>0</v>
      </c>
      <c r="AB928" s="124" t="str">
        <f t="shared" si="76"/>
        <v/>
      </c>
      <c r="AC928" s="195" t="str">
        <f t="shared" si="77"/>
        <v/>
      </c>
      <c r="AD928" s="194" t="str">
        <f t="shared" si="78"/>
        <v/>
      </c>
      <c r="AE928" s="194">
        <f>IF(AD928="",0,IF(ISERROR(VLOOKUP(AD928,AD$7:AD927,1,FALSE)),1,0))</f>
        <v>0</v>
      </c>
      <c r="AF928" s="194"/>
    </row>
    <row r="929" spans="1:32" ht="16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75">
        <f>IF(AND($X$3512&lt;&gt;" ",$X$3512&lt;&gt;0),IF(X929=$X$3512,1+COUNTIF(U$7:U928,"&gt;0"),0),0)</f>
        <v>0</v>
      </c>
      <c r="V929" s="178" t="s">
        <v>1118</v>
      </c>
      <c r="W929" s="130"/>
      <c r="X929" s="131"/>
      <c r="Y929" s="131"/>
      <c r="Z929" s="206"/>
      <c r="AA929" s="194">
        <f t="shared" si="75"/>
        <v>0</v>
      </c>
      <c r="AB929" s="124" t="str">
        <f t="shared" si="76"/>
        <v/>
      </c>
      <c r="AC929" s="195" t="str">
        <f t="shared" si="77"/>
        <v/>
      </c>
      <c r="AD929" s="194" t="str">
        <f t="shared" si="78"/>
        <v/>
      </c>
      <c r="AE929" s="194">
        <f>IF(AD929="",0,IF(ISERROR(VLOOKUP(AD929,AD$7:AD928,1,FALSE)),1,0))</f>
        <v>0</v>
      </c>
      <c r="AF929" s="194"/>
    </row>
    <row r="930" spans="1:32" ht="16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75">
        <f>IF(AND($X$3512&lt;&gt;" ",$X$3512&lt;&gt;0),IF(X930=$X$3512,1+COUNTIF(U$7:U929,"&gt;0"),0),0)</f>
        <v>0</v>
      </c>
      <c r="V930" s="178" t="s">
        <v>1119</v>
      </c>
      <c r="W930" s="130"/>
      <c r="X930" s="131"/>
      <c r="Y930" s="131"/>
      <c r="Z930" s="206"/>
      <c r="AA930" s="194">
        <f t="shared" si="75"/>
        <v>0</v>
      </c>
      <c r="AB930" s="124" t="str">
        <f t="shared" si="76"/>
        <v/>
      </c>
      <c r="AC930" s="195" t="str">
        <f t="shared" si="77"/>
        <v/>
      </c>
      <c r="AD930" s="194" t="str">
        <f t="shared" si="78"/>
        <v/>
      </c>
      <c r="AE930" s="194">
        <f>IF(AD930="",0,IF(ISERROR(VLOOKUP(AD930,AD$7:AD929,1,FALSE)),1,0))</f>
        <v>0</v>
      </c>
      <c r="AF930" s="194"/>
    </row>
    <row r="931" spans="1:32" ht="16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75">
        <f>IF(AND($X$3512&lt;&gt;" ",$X$3512&lt;&gt;0),IF(X931=$X$3512,1+COUNTIF(U$7:U930,"&gt;0"),0),0)</f>
        <v>0</v>
      </c>
      <c r="V931" s="178" t="s">
        <v>1120</v>
      </c>
      <c r="W931" s="130"/>
      <c r="X931" s="131"/>
      <c r="Y931" s="131"/>
      <c r="Z931" s="206"/>
      <c r="AA931" s="194">
        <f t="shared" si="75"/>
        <v>0</v>
      </c>
      <c r="AB931" s="124" t="str">
        <f t="shared" si="76"/>
        <v/>
      </c>
      <c r="AC931" s="195" t="str">
        <f t="shared" si="77"/>
        <v/>
      </c>
      <c r="AD931" s="194" t="str">
        <f t="shared" si="78"/>
        <v/>
      </c>
      <c r="AE931" s="194">
        <f>IF(AD931="",0,IF(ISERROR(VLOOKUP(AD931,AD$7:AD930,1,FALSE)),1,0))</f>
        <v>0</v>
      </c>
      <c r="AF931" s="194"/>
    </row>
    <row r="932" spans="1:32" ht="16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75">
        <f>IF(AND($X$3512&lt;&gt;" ",$X$3512&lt;&gt;0),IF(X932=$X$3512,1+COUNTIF(U$7:U931,"&gt;0"),0),0)</f>
        <v>0</v>
      </c>
      <c r="V932" s="178" t="s">
        <v>1121</v>
      </c>
      <c r="W932" s="130"/>
      <c r="X932" s="131"/>
      <c r="Y932" s="131"/>
      <c r="Z932" s="206"/>
      <c r="AA932" s="194">
        <f t="shared" si="75"/>
        <v>0</v>
      </c>
      <c r="AB932" s="124" t="str">
        <f t="shared" si="76"/>
        <v/>
      </c>
      <c r="AC932" s="195" t="str">
        <f t="shared" si="77"/>
        <v/>
      </c>
      <c r="AD932" s="194" t="str">
        <f t="shared" si="78"/>
        <v/>
      </c>
      <c r="AE932" s="194">
        <f>IF(AD932="",0,IF(ISERROR(VLOOKUP(AD932,AD$7:AD931,1,FALSE)),1,0))</f>
        <v>0</v>
      </c>
      <c r="AF932" s="194"/>
    </row>
    <row r="933" spans="1:32" ht="16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75">
        <f>IF(AND($X$3512&lt;&gt;" ",$X$3512&lt;&gt;0),IF(X933=$X$3512,1+COUNTIF(U$7:U932,"&gt;0"),0),0)</f>
        <v>0</v>
      </c>
      <c r="V933" s="178" t="s">
        <v>1122</v>
      </c>
      <c r="W933" s="130"/>
      <c r="X933" s="131"/>
      <c r="Y933" s="131"/>
      <c r="Z933" s="206"/>
      <c r="AA933" s="194">
        <f t="shared" si="75"/>
        <v>0</v>
      </c>
      <c r="AB933" s="124" t="str">
        <f t="shared" si="76"/>
        <v/>
      </c>
      <c r="AC933" s="195" t="str">
        <f t="shared" si="77"/>
        <v/>
      </c>
      <c r="AD933" s="194" t="str">
        <f t="shared" si="78"/>
        <v/>
      </c>
      <c r="AE933" s="194">
        <f>IF(AD933="",0,IF(ISERROR(VLOOKUP(AD933,AD$7:AD932,1,FALSE)),1,0))</f>
        <v>0</v>
      </c>
      <c r="AF933" s="194"/>
    </row>
    <row r="934" spans="1:32" ht="16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75">
        <f>IF(AND($X$3512&lt;&gt;" ",$X$3512&lt;&gt;0),IF(X934=$X$3512,1+COUNTIF(U$7:U933,"&gt;0"),0),0)</f>
        <v>0</v>
      </c>
      <c r="V934" s="178" t="s">
        <v>1123</v>
      </c>
      <c r="W934" s="130"/>
      <c r="X934" s="131"/>
      <c r="Y934" s="131"/>
      <c r="Z934" s="206"/>
      <c r="AA934" s="194">
        <f t="shared" si="75"/>
        <v>0</v>
      </c>
      <c r="AB934" s="124" t="str">
        <f t="shared" si="76"/>
        <v/>
      </c>
      <c r="AC934" s="195" t="str">
        <f t="shared" si="77"/>
        <v/>
      </c>
      <c r="AD934" s="194" t="str">
        <f t="shared" si="78"/>
        <v/>
      </c>
      <c r="AE934" s="194">
        <f>IF(AD934="",0,IF(ISERROR(VLOOKUP(AD934,AD$7:AD933,1,FALSE)),1,0))</f>
        <v>0</v>
      </c>
      <c r="AF934" s="194"/>
    </row>
    <row r="935" spans="1:32" ht="16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75">
        <f>IF(AND($X$3512&lt;&gt;" ",$X$3512&lt;&gt;0),IF(X935=$X$3512,1+COUNTIF(U$7:U934,"&gt;0"),0),0)</f>
        <v>0</v>
      </c>
      <c r="V935" s="178" t="s">
        <v>1124</v>
      </c>
      <c r="W935" s="130"/>
      <c r="X935" s="131"/>
      <c r="Y935" s="131"/>
      <c r="Z935" s="206"/>
      <c r="AA935" s="194">
        <f t="shared" si="75"/>
        <v>0</v>
      </c>
      <c r="AB935" s="124" t="str">
        <f t="shared" si="76"/>
        <v/>
      </c>
      <c r="AC935" s="195" t="str">
        <f t="shared" si="77"/>
        <v/>
      </c>
      <c r="AD935" s="194" t="str">
        <f t="shared" si="78"/>
        <v/>
      </c>
      <c r="AE935" s="194">
        <f>IF(AD935="",0,IF(ISERROR(VLOOKUP(AD935,AD$7:AD934,1,FALSE)),1,0))</f>
        <v>0</v>
      </c>
      <c r="AF935" s="194"/>
    </row>
    <row r="936" spans="1:32" ht="16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75">
        <f>IF(AND($X$3512&lt;&gt;" ",$X$3512&lt;&gt;0),IF(X936=$X$3512,1+COUNTIF(U$7:U935,"&gt;0"),0),0)</f>
        <v>0</v>
      </c>
      <c r="V936" s="178" t="s">
        <v>1125</v>
      </c>
      <c r="W936" s="130"/>
      <c r="X936" s="131"/>
      <c r="Y936" s="131"/>
      <c r="Z936" s="206"/>
      <c r="AA936" s="194">
        <f t="shared" si="75"/>
        <v>0</v>
      </c>
      <c r="AB936" s="124" t="str">
        <f t="shared" si="76"/>
        <v/>
      </c>
      <c r="AC936" s="195" t="str">
        <f t="shared" si="77"/>
        <v/>
      </c>
      <c r="AD936" s="194" t="str">
        <f t="shared" si="78"/>
        <v/>
      </c>
      <c r="AE936" s="194">
        <f>IF(AD936="",0,IF(ISERROR(VLOOKUP(AD936,AD$7:AD935,1,FALSE)),1,0))</f>
        <v>0</v>
      </c>
      <c r="AF936" s="194"/>
    </row>
    <row r="937" spans="1:32" ht="16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75">
        <f>IF(AND($X$3512&lt;&gt;" ",$X$3512&lt;&gt;0),IF(X937=$X$3512,1+COUNTIF(U$7:U936,"&gt;0"),0),0)</f>
        <v>0</v>
      </c>
      <c r="V937" s="178" t="s">
        <v>1126</v>
      </c>
      <c r="W937" s="130"/>
      <c r="X937" s="131"/>
      <c r="Y937" s="131"/>
      <c r="Z937" s="206"/>
      <c r="AA937" s="194">
        <f t="shared" si="75"/>
        <v>0</v>
      </c>
      <c r="AB937" s="124" t="str">
        <f t="shared" si="76"/>
        <v/>
      </c>
      <c r="AC937" s="195" t="str">
        <f t="shared" si="77"/>
        <v/>
      </c>
      <c r="AD937" s="194" t="str">
        <f t="shared" si="78"/>
        <v/>
      </c>
      <c r="AE937" s="194">
        <f>IF(AD937="",0,IF(ISERROR(VLOOKUP(AD937,AD$7:AD936,1,FALSE)),1,0))</f>
        <v>0</v>
      </c>
      <c r="AF937" s="194"/>
    </row>
    <row r="938" spans="1:32" ht="16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75">
        <f>IF(AND($X$3512&lt;&gt;" ",$X$3512&lt;&gt;0),IF(X938=$X$3512,1+COUNTIF(U$7:U937,"&gt;0"),0),0)</f>
        <v>0</v>
      </c>
      <c r="V938" s="178" t="s">
        <v>1127</v>
      </c>
      <c r="W938" s="130"/>
      <c r="X938" s="131"/>
      <c r="Y938" s="131"/>
      <c r="Z938" s="206"/>
      <c r="AA938" s="194">
        <f t="shared" si="75"/>
        <v>0</v>
      </c>
      <c r="AB938" s="124" t="str">
        <f t="shared" si="76"/>
        <v/>
      </c>
      <c r="AC938" s="195" t="str">
        <f t="shared" si="77"/>
        <v/>
      </c>
      <c r="AD938" s="194" t="str">
        <f t="shared" si="78"/>
        <v/>
      </c>
      <c r="AE938" s="194">
        <f>IF(AD938="",0,IF(ISERROR(VLOOKUP(AD938,AD$7:AD937,1,FALSE)),1,0))</f>
        <v>0</v>
      </c>
      <c r="AF938" s="194"/>
    </row>
    <row r="939" spans="1:32" ht="16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75">
        <f>IF(AND($X$3512&lt;&gt;" ",$X$3512&lt;&gt;0),IF(X939=$X$3512,1+COUNTIF(U$7:U938,"&gt;0"),0),0)</f>
        <v>0</v>
      </c>
      <c r="V939" s="178" t="s">
        <v>1128</v>
      </c>
      <c r="W939" s="130"/>
      <c r="X939" s="131"/>
      <c r="Y939" s="131"/>
      <c r="Z939" s="206"/>
      <c r="AA939" s="194">
        <f t="shared" si="75"/>
        <v>0</v>
      </c>
      <c r="AB939" s="124" t="str">
        <f t="shared" si="76"/>
        <v/>
      </c>
      <c r="AC939" s="195" t="str">
        <f t="shared" si="77"/>
        <v/>
      </c>
      <c r="AD939" s="194" t="str">
        <f t="shared" si="78"/>
        <v/>
      </c>
      <c r="AE939" s="194">
        <f>IF(AD939="",0,IF(ISERROR(VLOOKUP(AD939,AD$7:AD938,1,FALSE)),1,0))</f>
        <v>0</v>
      </c>
      <c r="AF939" s="194"/>
    </row>
    <row r="940" spans="1:32" ht="16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75">
        <f>IF(AND($X$3512&lt;&gt;" ",$X$3512&lt;&gt;0),IF(X940=$X$3512,1+COUNTIF(U$7:U939,"&gt;0"),0),0)</f>
        <v>0</v>
      </c>
      <c r="V940" s="178" t="s">
        <v>1129</v>
      </c>
      <c r="W940" s="130"/>
      <c r="X940" s="131"/>
      <c r="Y940" s="131"/>
      <c r="Z940" s="206"/>
      <c r="AA940" s="194">
        <f t="shared" si="75"/>
        <v>0</v>
      </c>
      <c r="AB940" s="124" t="str">
        <f t="shared" si="76"/>
        <v/>
      </c>
      <c r="AC940" s="195" t="str">
        <f t="shared" si="77"/>
        <v/>
      </c>
      <c r="AD940" s="194" t="str">
        <f t="shared" si="78"/>
        <v/>
      </c>
      <c r="AE940" s="194">
        <f>IF(AD940="",0,IF(ISERROR(VLOOKUP(AD940,AD$7:AD939,1,FALSE)),1,0))</f>
        <v>0</v>
      </c>
      <c r="AF940" s="194"/>
    </row>
    <row r="941" spans="1:32" ht="16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75">
        <f>IF(AND($X$3512&lt;&gt;" ",$X$3512&lt;&gt;0),IF(X941=$X$3512,1+COUNTIF(U$7:U940,"&gt;0"),0),0)</f>
        <v>0</v>
      </c>
      <c r="V941" s="178" t="s">
        <v>1130</v>
      </c>
      <c r="W941" s="130"/>
      <c r="X941" s="131"/>
      <c r="Y941" s="131"/>
      <c r="Z941" s="206"/>
      <c r="AA941" s="194">
        <f t="shared" si="75"/>
        <v>0</v>
      </c>
      <c r="AB941" s="124" t="str">
        <f t="shared" si="76"/>
        <v/>
      </c>
      <c r="AC941" s="195" t="str">
        <f t="shared" si="77"/>
        <v/>
      </c>
      <c r="AD941" s="194" t="str">
        <f t="shared" si="78"/>
        <v/>
      </c>
      <c r="AE941" s="194">
        <f>IF(AD941="",0,IF(ISERROR(VLOOKUP(AD941,AD$7:AD940,1,FALSE)),1,0))</f>
        <v>0</v>
      </c>
      <c r="AF941" s="194"/>
    </row>
    <row r="942" spans="1:32" ht="16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75">
        <f>IF(AND($X$3512&lt;&gt;" ",$X$3512&lt;&gt;0),IF(X942=$X$3512,1+COUNTIF(U$7:U941,"&gt;0"),0),0)</f>
        <v>0</v>
      </c>
      <c r="V942" s="178" t="s">
        <v>1131</v>
      </c>
      <c r="W942" s="130"/>
      <c r="X942" s="131"/>
      <c r="Y942" s="131"/>
      <c r="Z942" s="206"/>
      <c r="AA942" s="194">
        <f t="shared" si="75"/>
        <v>0</v>
      </c>
      <c r="AB942" s="124" t="str">
        <f t="shared" si="76"/>
        <v/>
      </c>
      <c r="AC942" s="195" t="str">
        <f t="shared" si="77"/>
        <v/>
      </c>
      <c r="AD942" s="194" t="str">
        <f t="shared" si="78"/>
        <v/>
      </c>
      <c r="AE942" s="194">
        <f>IF(AD942="",0,IF(ISERROR(VLOOKUP(AD942,AD$7:AD941,1,FALSE)),1,0))</f>
        <v>0</v>
      </c>
      <c r="AF942" s="194"/>
    </row>
    <row r="943" spans="1:32" ht="16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75">
        <f>IF(AND($X$3512&lt;&gt;" ",$X$3512&lt;&gt;0),IF(X943=$X$3512,1+COUNTIF(U$7:U942,"&gt;0"),0),0)</f>
        <v>0</v>
      </c>
      <c r="V943" s="178" t="s">
        <v>1132</v>
      </c>
      <c r="W943" s="130"/>
      <c r="X943" s="131"/>
      <c r="Y943" s="131"/>
      <c r="Z943" s="206"/>
      <c r="AA943" s="194">
        <f t="shared" si="75"/>
        <v>0</v>
      </c>
      <c r="AB943" s="124" t="str">
        <f t="shared" si="76"/>
        <v/>
      </c>
      <c r="AC943" s="195" t="str">
        <f t="shared" si="77"/>
        <v/>
      </c>
      <c r="AD943" s="194" t="str">
        <f t="shared" si="78"/>
        <v/>
      </c>
      <c r="AE943" s="194">
        <f>IF(AD943="",0,IF(ISERROR(VLOOKUP(AD943,AD$7:AD942,1,FALSE)),1,0))</f>
        <v>0</v>
      </c>
      <c r="AF943" s="194"/>
    </row>
    <row r="944" spans="1:32" ht="16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75">
        <f>IF(AND($X$3512&lt;&gt;" ",$X$3512&lt;&gt;0),IF(X944=$X$3512,1+COUNTIF(U$7:U943,"&gt;0"),0),0)</f>
        <v>0</v>
      </c>
      <c r="V944" s="178" t="s">
        <v>1133</v>
      </c>
      <c r="W944" s="130"/>
      <c r="X944" s="131"/>
      <c r="Y944" s="131"/>
      <c r="Z944" s="206"/>
      <c r="AA944" s="194">
        <f t="shared" si="75"/>
        <v>0</v>
      </c>
      <c r="AB944" s="124" t="str">
        <f t="shared" si="76"/>
        <v/>
      </c>
      <c r="AC944" s="195" t="str">
        <f t="shared" si="77"/>
        <v/>
      </c>
      <c r="AD944" s="194" t="str">
        <f t="shared" si="78"/>
        <v/>
      </c>
      <c r="AE944" s="194">
        <f>IF(AD944="",0,IF(ISERROR(VLOOKUP(AD944,AD$7:AD943,1,FALSE)),1,0))</f>
        <v>0</v>
      </c>
      <c r="AF944" s="194"/>
    </row>
    <row r="945" spans="1:32" ht="16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75">
        <f>IF(AND($X$3512&lt;&gt;" ",$X$3512&lt;&gt;0),IF(X945=$X$3512,1+COUNTIF(U$7:U944,"&gt;0"),0),0)</f>
        <v>0</v>
      </c>
      <c r="V945" s="178" t="s">
        <v>1134</v>
      </c>
      <c r="W945" s="130"/>
      <c r="X945" s="131"/>
      <c r="Y945" s="131"/>
      <c r="Z945" s="206"/>
      <c r="AA945" s="194">
        <f t="shared" si="75"/>
        <v>0</v>
      </c>
      <c r="AB945" s="124" t="str">
        <f t="shared" si="76"/>
        <v/>
      </c>
      <c r="AC945" s="195" t="str">
        <f t="shared" si="77"/>
        <v/>
      </c>
      <c r="AD945" s="194" t="str">
        <f t="shared" si="78"/>
        <v/>
      </c>
      <c r="AE945" s="194">
        <f>IF(AD945="",0,IF(ISERROR(VLOOKUP(AD945,AD$7:AD944,1,FALSE)),1,0))</f>
        <v>0</v>
      </c>
      <c r="AF945" s="194"/>
    </row>
    <row r="946" spans="1:32" ht="16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75">
        <f>IF(AND($X$3512&lt;&gt;" ",$X$3512&lt;&gt;0),IF(X946=$X$3512,1+COUNTIF(U$7:U945,"&gt;0"),0),0)</f>
        <v>0</v>
      </c>
      <c r="V946" s="178" t="s">
        <v>1135</v>
      </c>
      <c r="W946" s="130"/>
      <c r="X946" s="131"/>
      <c r="Y946" s="131"/>
      <c r="Z946" s="206"/>
      <c r="AA946" s="194">
        <f t="shared" si="75"/>
        <v>0</v>
      </c>
      <c r="AB946" s="124" t="str">
        <f t="shared" si="76"/>
        <v/>
      </c>
      <c r="AC946" s="195" t="str">
        <f t="shared" si="77"/>
        <v/>
      </c>
      <c r="AD946" s="194" t="str">
        <f t="shared" si="78"/>
        <v/>
      </c>
      <c r="AE946" s="194">
        <f>IF(AD946="",0,IF(ISERROR(VLOOKUP(AD946,AD$7:AD945,1,FALSE)),1,0))</f>
        <v>0</v>
      </c>
      <c r="AF946" s="194"/>
    </row>
    <row r="947" spans="1:32" ht="16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75">
        <f>IF(AND($X$3512&lt;&gt;" ",$X$3512&lt;&gt;0),IF(X947=$X$3512,1+COUNTIF(U$7:U946,"&gt;0"),0),0)</f>
        <v>0</v>
      </c>
      <c r="V947" s="178" t="s">
        <v>1136</v>
      </c>
      <c r="W947" s="130"/>
      <c r="X947" s="131"/>
      <c r="Y947" s="131"/>
      <c r="Z947" s="206"/>
      <c r="AA947" s="194">
        <f t="shared" si="75"/>
        <v>0</v>
      </c>
      <c r="AB947" s="124" t="str">
        <f t="shared" si="76"/>
        <v/>
      </c>
      <c r="AC947" s="195" t="str">
        <f t="shared" si="77"/>
        <v/>
      </c>
      <c r="AD947" s="194" t="str">
        <f t="shared" si="78"/>
        <v/>
      </c>
      <c r="AE947" s="194">
        <f>IF(AD947="",0,IF(ISERROR(VLOOKUP(AD947,AD$7:AD946,1,FALSE)),1,0))</f>
        <v>0</v>
      </c>
      <c r="AF947" s="194"/>
    </row>
    <row r="948" spans="1:32" ht="16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75">
        <f>IF(AND($X$3512&lt;&gt;" ",$X$3512&lt;&gt;0),IF(X948=$X$3512,1+COUNTIF(U$7:U947,"&gt;0"),0),0)</f>
        <v>0</v>
      </c>
      <c r="V948" s="178" t="s">
        <v>1137</v>
      </c>
      <c r="W948" s="130"/>
      <c r="X948" s="131"/>
      <c r="Y948" s="131"/>
      <c r="Z948" s="206"/>
      <c r="AA948" s="194">
        <f t="shared" si="75"/>
        <v>0</v>
      </c>
      <c r="AB948" s="124" t="str">
        <f t="shared" si="76"/>
        <v/>
      </c>
      <c r="AC948" s="195" t="str">
        <f t="shared" si="77"/>
        <v/>
      </c>
      <c r="AD948" s="194" t="str">
        <f t="shared" si="78"/>
        <v/>
      </c>
      <c r="AE948" s="194">
        <f>IF(AD948="",0,IF(ISERROR(VLOOKUP(AD948,AD$7:AD947,1,FALSE)),1,0))</f>
        <v>0</v>
      </c>
      <c r="AF948" s="194"/>
    </row>
    <row r="949" spans="1:32" ht="16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75">
        <f>IF(AND($X$3512&lt;&gt;" ",$X$3512&lt;&gt;0),IF(X949=$X$3512,1+COUNTIF(U$7:U948,"&gt;0"),0),0)</f>
        <v>0</v>
      </c>
      <c r="V949" s="178" t="s">
        <v>1138</v>
      </c>
      <c r="W949" s="130"/>
      <c r="X949" s="131"/>
      <c r="Y949" s="131"/>
      <c r="Z949" s="206"/>
      <c r="AA949" s="194">
        <f t="shared" si="75"/>
        <v>0</v>
      </c>
      <c r="AB949" s="124" t="str">
        <f t="shared" si="76"/>
        <v/>
      </c>
      <c r="AC949" s="195" t="str">
        <f t="shared" si="77"/>
        <v/>
      </c>
      <c r="AD949" s="194" t="str">
        <f t="shared" si="78"/>
        <v/>
      </c>
      <c r="AE949" s="194">
        <f>IF(AD949="",0,IF(ISERROR(VLOOKUP(AD949,AD$7:AD948,1,FALSE)),1,0))</f>
        <v>0</v>
      </c>
      <c r="AF949" s="194"/>
    </row>
    <row r="950" spans="1:32" ht="16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75">
        <f>IF(AND($X$3512&lt;&gt;" ",$X$3512&lt;&gt;0),IF(X950=$X$3512,1+COUNTIF(U$7:U949,"&gt;0"),0),0)</f>
        <v>0</v>
      </c>
      <c r="V950" s="178" t="s">
        <v>1139</v>
      </c>
      <c r="W950" s="130"/>
      <c r="X950" s="131"/>
      <c r="Y950" s="131"/>
      <c r="Z950" s="206"/>
      <c r="AA950" s="194">
        <f t="shared" si="75"/>
        <v>0</v>
      </c>
      <c r="AB950" s="124" t="str">
        <f t="shared" si="76"/>
        <v/>
      </c>
      <c r="AC950" s="195" t="str">
        <f t="shared" si="77"/>
        <v/>
      </c>
      <c r="AD950" s="194" t="str">
        <f t="shared" si="78"/>
        <v/>
      </c>
      <c r="AE950" s="194">
        <f>IF(AD950="",0,IF(ISERROR(VLOOKUP(AD950,AD$7:AD949,1,FALSE)),1,0))</f>
        <v>0</v>
      </c>
      <c r="AF950" s="194"/>
    </row>
    <row r="951" spans="1:32" ht="16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75">
        <f>IF(AND($X$3512&lt;&gt;" ",$X$3512&lt;&gt;0),IF(X951=$X$3512,1+COUNTIF(U$7:U950,"&gt;0"),0),0)</f>
        <v>0</v>
      </c>
      <c r="V951" s="178" t="s">
        <v>1140</v>
      </c>
      <c r="W951" s="130"/>
      <c r="X951" s="131"/>
      <c r="Y951" s="131"/>
      <c r="Z951" s="206"/>
      <c r="AA951" s="194">
        <f t="shared" si="75"/>
        <v>0</v>
      </c>
      <c r="AB951" s="124" t="str">
        <f t="shared" si="76"/>
        <v/>
      </c>
      <c r="AC951" s="195" t="str">
        <f t="shared" si="77"/>
        <v/>
      </c>
      <c r="AD951" s="194" t="str">
        <f t="shared" si="78"/>
        <v/>
      </c>
      <c r="AE951" s="194">
        <f>IF(AD951="",0,IF(ISERROR(VLOOKUP(AD951,AD$7:AD950,1,FALSE)),1,0))</f>
        <v>0</v>
      </c>
      <c r="AF951" s="194"/>
    </row>
    <row r="952" spans="1:32" ht="16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75">
        <f>IF(AND($X$3512&lt;&gt;" ",$X$3512&lt;&gt;0),IF(X952=$X$3512,1+COUNTIF(U$7:U951,"&gt;0"),0),0)</f>
        <v>0</v>
      </c>
      <c r="V952" s="178" t="s">
        <v>1141</v>
      </c>
      <c r="W952" s="130"/>
      <c r="X952" s="131"/>
      <c r="Y952" s="131"/>
      <c r="Z952" s="206"/>
      <c r="AA952" s="194">
        <f t="shared" si="75"/>
        <v>0</v>
      </c>
      <c r="AB952" s="124" t="str">
        <f t="shared" si="76"/>
        <v/>
      </c>
      <c r="AC952" s="195" t="str">
        <f t="shared" si="77"/>
        <v/>
      </c>
      <c r="AD952" s="194" t="str">
        <f t="shared" si="78"/>
        <v/>
      </c>
      <c r="AE952" s="194">
        <f>IF(AD952="",0,IF(ISERROR(VLOOKUP(AD952,AD$7:AD951,1,FALSE)),1,0))</f>
        <v>0</v>
      </c>
      <c r="AF952" s="194"/>
    </row>
    <row r="953" spans="1:32" ht="16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75">
        <f>IF(AND($X$3512&lt;&gt;" ",$X$3512&lt;&gt;0),IF(X953=$X$3512,1+COUNTIF(U$7:U952,"&gt;0"),0),0)</f>
        <v>0</v>
      </c>
      <c r="V953" s="178" t="s">
        <v>1142</v>
      </c>
      <c r="W953" s="130"/>
      <c r="X953" s="131"/>
      <c r="Y953" s="131"/>
      <c r="Z953" s="206"/>
      <c r="AA953" s="194">
        <f t="shared" si="75"/>
        <v>0</v>
      </c>
      <c r="AB953" s="124" t="str">
        <f t="shared" si="76"/>
        <v/>
      </c>
      <c r="AC953" s="195" t="str">
        <f t="shared" si="77"/>
        <v/>
      </c>
      <c r="AD953" s="194" t="str">
        <f t="shared" si="78"/>
        <v/>
      </c>
      <c r="AE953" s="194">
        <f>IF(AD953="",0,IF(ISERROR(VLOOKUP(AD953,AD$7:AD952,1,FALSE)),1,0))</f>
        <v>0</v>
      </c>
      <c r="AF953" s="194"/>
    </row>
    <row r="954" spans="1:32" ht="16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75">
        <f>IF(AND($X$3512&lt;&gt;" ",$X$3512&lt;&gt;0),IF(X954=$X$3512,1+COUNTIF(U$7:U953,"&gt;0"),0),0)</f>
        <v>0</v>
      </c>
      <c r="V954" s="178" t="s">
        <v>1143</v>
      </c>
      <c r="W954" s="130"/>
      <c r="X954" s="131"/>
      <c r="Y954" s="131"/>
      <c r="Z954" s="206"/>
      <c r="AA954" s="194">
        <f t="shared" si="75"/>
        <v>0</v>
      </c>
      <c r="AB954" s="124" t="str">
        <f t="shared" si="76"/>
        <v/>
      </c>
      <c r="AC954" s="195" t="str">
        <f t="shared" si="77"/>
        <v/>
      </c>
      <c r="AD954" s="194" t="str">
        <f t="shared" si="78"/>
        <v/>
      </c>
      <c r="AE954" s="194">
        <f>IF(AD954="",0,IF(ISERROR(VLOOKUP(AD954,AD$7:AD953,1,FALSE)),1,0))</f>
        <v>0</v>
      </c>
      <c r="AF954" s="194"/>
    </row>
    <row r="955" spans="1:32" ht="16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75">
        <f>IF(AND($X$3512&lt;&gt;" ",$X$3512&lt;&gt;0),IF(X955=$X$3512,1+COUNTIF(U$7:U954,"&gt;0"),0),0)</f>
        <v>0</v>
      </c>
      <c r="V955" s="178" t="s">
        <v>1144</v>
      </c>
      <c r="W955" s="130"/>
      <c r="X955" s="131"/>
      <c r="Y955" s="131"/>
      <c r="Z955" s="206"/>
      <c r="AA955" s="194">
        <f t="shared" si="75"/>
        <v>0</v>
      </c>
      <c r="AB955" s="124" t="str">
        <f t="shared" si="76"/>
        <v/>
      </c>
      <c r="AC955" s="195" t="str">
        <f t="shared" si="77"/>
        <v/>
      </c>
      <c r="AD955" s="194" t="str">
        <f t="shared" si="78"/>
        <v/>
      </c>
      <c r="AE955" s="194">
        <f>IF(AD955="",0,IF(ISERROR(VLOOKUP(AD955,AD$7:AD954,1,FALSE)),1,0))</f>
        <v>0</v>
      </c>
      <c r="AF955" s="194"/>
    </row>
    <row r="956" spans="1:32" ht="16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75">
        <f>IF(AND($X$3512&lt;&gt;" ",$X$3512&lt;&gt;0),IF(X956=$X$3512,1+COUNTIF(U$7:U955,"&gt;0"),0),0)</f>
        <v>0</v>
      </c>
      <c r="V956" s="178" t="s">
        <v>1145</v>
      </c>
      <c r="W956" s="130"/>
      <c r="X956" s="131"/>
      <c r="Y956" s="131"/>
      <c r="Z956" s="206"/>
      <c r="AA956" s="194">
        <f t="shared" si="75"/>
        <v>0</v>
      </c>
      <c r="AB956" s="124" t="str">
        <f t="shared" si="76"/>
        <v/>
      </c>
      <c r="AC956" s="195" t="str">
        <f t="shared" si="77"/>
        <v/>
      </c>
      <c r="AD956" s="194" t="str">
        <f t="shared" si="78"/>
        <v/>
      </c>
      <c r="AE956" s="194">
        <f>IF(AD956="",0,IF(ISERROR(VLOOKUP(AD956,AD$7:AD955,1,FALSE)),1,0))</f>
        <v>0</v>
      </c>
      <c r="AF956" s="194"/>
    </row>
    <row r="957" spans="1:32" ht="16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75">
        <f>IF(AND($X$3512&lt;&gt;" ",$X$3512&lt;&gt;0),IF(X957=$X$3512,1+COUNTIF(U$7:U956,"&gt;0"),0),0)</f>
        <v>0</v>
      </c>
      <c r="V957" s="178" t="s">
        <v>1146</v>
      </c>
      <c r="W957" s="130"/>
      <c r="X957" s="131"/>
      <c r="Y957" s="131"/>
      <c r="Z957" s="206"/>
      <c r="AA957" s="194">
        <f t="shared" si="75"/>
        <v>0</v>
      </c>
      <c r="AB957" s="124" t="str">
        <f t="shared" si="76"/>
        <v/>
      </c>
      <c r="AC957" s="195" t="str">
        <f t="shared" si="77"/>
        <v/>
      </c>
      <c r="AD957" s="194" t="str">
        <f t="shared" si="78"/>
        <v/>
      </c>
      <c r="AE957" s="194">
        <f>IF(AD957="",0,IF(ISERROR(VLOOKUP(AD957,AD$7:AD956,1,FALSE)),1,0))</f>
        <v>0</v>
      </c>
      <c r="AF957" s="194"/>
    </row>
    <row r="958" spans="1:32" ht="16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75">
        <f>IF(AND($X$3512&lt;&gt;" ",$X$3512&lt;&gt;0),IF(X958=$X$3512,1+COUNTIF(U$7:U957,"&gt;0"),0),0)</f>
        <v>0</v>
      </c>
      <c r="V958" s="178" t="s">
        <v>1147</v>
      </c>
      <c r="W958" s="130"/>
      <c r="X958" s="131"/>
      <c r="Y958" s="131"/>
      <c r="Z958" s="206"/>
      <c r="AA958" s="194">
        <f t="shared" si="75"/>
        <v>0</v>
      </c>
      <c r="AB958" s="124" t="str">
        <f t="shared" si="76"/>
        <v/>
      </c>
      <c r="AC958" s="195" t="str">
        <f t="shared" si="77"/>
        <v/>
      </c>
      <c r="AD958" s="194" t="str">
        <f t="shared" si="78"/>
        <v/>
      </c>
      <c r="AE958" s="194">
        <f>IF(AD958="",0,IF(ISERROR(VLOOKUP(AD958,AD$7:AD957,1,FALSE)),1,0))</f>
        <v>0</v>
      </c>
      <c r="AF958" s="194"/>
    </row>
    <row r="959" spans="1:32" ht="16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75">
        <f>IF(AND($X$3512&lt;&gt;" ",$X$3512&lt;&gt;0),IF(X959=$X$3512,1+COUNTIF(U$7:U958,"&gt;0"),0),0)</f>
        <v>0</v>
      </c>
      <c r="V959" s="178" t="s">
        <v>1148</v>
      </c>
      <c r="W959" s="130"/>
      <c r="X959" s="131"/>
      <c r="Y959" s="131"/>
      <c r="Z959" s="206"/>
      <c r="AA959" s="194">
        <f t="shared" si="75"/>
        <v>0</v>
      </c>
      <c r="AB959" s="124" t="str">
        <f t="shared" si="76"/>
        <v/>
      </c>
      <c r="AC959" s="195" t="str">
        <f t="shared" si="77"/>
        <v/>
      </c>
      <c r="AD959" s="194" t="str">
        <f t="shared" si="78"/>
        <v/>
      </c>
      <c r="AE959" s="194">
        <f>IF(AD959="",0,IF(ISERROR(VLOOKUP(AD959,AD$7:AD958,1,FALSE)),1,0))</f>
        <v>0</v>
      </c>
      <c r="AF959" s="194"/>
    </row>
    <row r="960" spans="1:32" ht="16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75">
        <f>IF(AND($X$3512&lt;&gt;" ",$X$3512&lt;&gt;0),IF(X960=$X$3512,1+COUNTIF(U$7:U959,"&gt;0"),0),0)</f>
        <v>0</v>
      </c>
      <c r="V960" s="178" t="s">
        <v>1149</v>
      </c>
      <c r="W960" s="130"/>
      <c r="X960" s="131"/>
      <c r="Y960" s="131"/>
      <c r="Z960" s="206"/>
      <c r="AA960" s="194">
        <f t="shared" si="75"/>
        <v>0</v>
      </c>
      <c r="AB960" s="124" t="str">
        <f t="shared" si="76"/>
        <v/>
      </c>
      <c r="AC960" s="195" t="str">
        <f t="shared" si="77"/>
        <v/>
      </c>
      <c r="AD960" s="194" t="str">
        <f t="shared" si="78"/>
        <v/>
      </c>
      <c r="AE960" s="194">
        <f>IF(AD960="",0,IF(ISERROR(VLOOKUP(AD960,AD$7:AD959,1,FALSE)),1,0))</f>
        <v>0</v>
      </c>
      <c r="AF960" s="194"/>
    </row>
    <row r="961" spans="1:32" ht="16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75">
        <f>IF(AND($X$3512&lt;&gt;" ",$X$3512&lt;&gt;0),IF(X961=$X$3512,1+COUNTIF(U$7:U960,"&gt;0"),0),0)</f>
        <v>0</v>
      </c>
      <c r="V961" s="178" t="s">
        <v>1150</v>
      </c>
      <c r="W961" s="130"/>
      <c r="X961" s="131"/>
      <c r="Y961" s="131"/>
      <c r="Z961" s="206"/>
      <c r="AA961" s="194">
        <f t="shared" si="75"/>
        <v>0</v>
      </c>
      <c r="AB961" s="124" t="str">
        <f t="shared" si="76"/>
        <v/>
      </c>
      <c r="AC961" s="195" t="str">
        <f t="shared" si="77"/>
        <v/>
      </c>
      <c r="AD961" s="194" t="str">
        <f t="shared" si="78"/>
        <v/>
      </c>
      <c r="AE961" s="194">
        <f>IF(AD961="",0,IF(ISERROR(VLOOKUP(AD961,AD$7:AD960,1,FALSE)),1,0))</f>
        <v>0</v>
      </c>
      <c r="AF961" s="194"/>
    </row>
    <row r="962" spans="1:32" ht="16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75">
        <f>IF(AND($X$3512&lt;&gt;" ",$X$3512&lt;&gt;0),IF(X962=$X$3512,1+COUNTIF(U$7:U961,"&gt;0"),0),0)</f>
        <v>0</v>
      </c>
      <c r="V962" s="178" t="s">
        <v>1151</v>
      </c>
      <c r="W962" s="130"/>
      <c r="X962" s="131"/>
      <c r="Y962" s="131"/>
      <c r="Z962" s="206"/>
      <c r="AA962" s="194">
        <f t="shared" si="75"/>
        <v>0</v>
      </c>
      <c r="AB962" s="124" t="str">
        <f t="shared" si="76"/>
        <v/>
      </c>
      <c r="AC962" s="195" t="str">
        <f t="shared" si="77"/>
        <v/>
      </c>
      <c r="AD962" s="194" t="str">
        <f t="shared" si="78"/>
        <v/>
      </c>
      <c r="AE962" s="194">
        <f>IF(AD962="",0,IF(ISERROR(VLOOKUP(AD962,AD$7:AD961,1,FALSE)),1,0))</f>
        <v>0</v>
      </c>
      <c r="AF962" s="194"/>
    </row>
    <row r="963" spans="1:32" ht="16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75">
        <f>IF(AND($X$3512&lt;&gt;" ",$X$3512&lt;&gt;0),IF(X963=$X$3512,1+COUNTIF(U$7:U962,"&gt;0"),0),0)</f>
        <v>0</v>
      </c>
      <c r="V963" s="178" t="s">
        <v>1152</v>
      </c>
      <c r="W963" s="130"/>
      <c r="X963" s="131"/>
      <c r="Y963" s="131"/>
      <c r="Z963" s="206"/>
      <c r="AA963" s="194">
        <f t="shared" si="75"/>
        <v>0</v>
      </c>
      <c r="AB963" s="124" t="str">
        <f t="shared" si="76"/>
        <v/>
      </c>
      <c r="AC963" s="195" t="str">
        <f t="shared" si="77"/>
        <v/>
      </c>
      <c r="AD963" s="194" t="str">
        <f t="shared" si="78"/>
        <v/>
      </c>
      <c r="AE963" s="194">
        <f>IF(AD963="",0,IF(ISERROR(VLOOKUP(AD963,AD$7:AD962,1,FALSE)),1,0))</f>
        <v>0</v>
      </c>
      <c r="AF963" s="194"/>
    </row>
    <row r="964" spans="1:32" ht="16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75">
        <f>IF(AND($X$3512&lt;&gt;" ",$X$3512&lt;&gt;0),IF(X964=$X$3512,1+COUNTIF(U$7:U963,"&gt;0"),0),0)</f>
        <v>0</v>
      </c>
      <c r="V964" s="178" t="s">
        <v>1153</v>
      </c>
      <c r="W964" s="130"/>
      <c r="X964" s="131"/>
      <c r="Y964" s="131"/>
      <c r="Z964" s="206"/>
      <c r="AA964" s="194">
        <f t="shared" si="75"/>
        <v>0</v>
      </c>
      <c r="AB964" s="124" t="str">
        <f t="shared" si="76"/>
        <v/>
      </c>
      <c r="AC964" s="195" t="str">
        <f t="shared" si="77"/>
        <v/>
      </c>
      <c r="AD964" s="194" t="str">
        <f t="shared" si="78"/>
        <v/>
      </c>
      <c r="AE964" s="194">
        <f>IF(AD964="",0,IF(ISERROR(VLOOKUP(AD964,AD$7:AD963,1,FALSE)),1,0))</f>
        <v>0</v>
      </c>
      <c r="AF964" s="194"/>
    </row>
    <row r="965" spans="1:32" ht="16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75">
        <f>IF(AND($X$3512&lt;&gt;" ",$X$3512&lt;&gt;0),IF(X965=$X$3512,1+COUNTIF(U$7:U964,"&gt;0"),0),0)</f>
        <v>0</v>
      </c>
      <c r="V965" s="178" t="s">
        <v>1154</v>
      </c>
      <c r="W965" s="130"/>
      <c r="X965" s="131"/>
      <c r="Y965" s="131"/>
      <c r="Z965" s="206"/>
      <c r="AA965" s="194">
        <f t="shared" si="75"/>
        <v>0</v>
      </c>
      <c r="AB965" s="124" t="str">
        <f t="shared" si="76"/>
        <v/>
      </c>
      <c r="AC965" s="195" t="str">
        <f t="shared" si="77"/>
        <v/>
      </c>
      <c r="AD965" s="194" t="str">
        <f t="shared" si="78"/>
        <v/>
      </c>
      <c r="AE965" s="194">
        <f>IF(AD965="",0,IF(ISERROR(VLOOKUP(AD965,AD$7:AD964,1,FALSE)),1,0))</f>
        <v>0</v>
      </c>
      <c r="AF965" s="194"/>
    </row>
    <row r="966" spans="1:32" ht="16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75">
        <f>IF(AND($X$3512&lt;&gt;" ",$X$3512&lt;&gt;0),IF(X966=$X$3512,1+COUNTIF(U$7:U965,"&gt;0"),0),0)</f>
        <v>0</v>
      </c>
      <c r="V966" s="178" t="s">
        <v>1155</v>
      </c>
      <c r="W966" s="130"/>
      <c r="X966" s="131"/>
      <c r="Y966" s="131"/>
      <c r="Z966" s="206"/>
      <c r="AA966" s="194">
        <f t="shared" si="75"/>
        <v>0</v>
      </c>
      <c r="AB966" s="124" t="str">
        <f t="shared" si="76"/>
        <v/>
      </c>
      <c r="AC966" s="195" t="str">
        <f t="shared" si="77"/>
        <v/>
      </c>
      <c r="AD966" s="194" t="str">
        <f t="shared" si="78"/>
        <v/>
      </c>
      <c r="AE966" s="194">
        <f>IF(AD966="",0,IF(ISERROR(VLOOKUP(AD966,AD$7:AD965,1,FALSE)),1,0))</f>
        <v>0</v>
      </c>
      <c r="AF966" s="194"/>
    </row>
    <row r="967" spans="1:32" ht="16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75">
        <f>IF(AND($X$3512&lt;&gt;" ",$X$3512&lt;&gt;0),IF(X967=$X$3512,1+COUNTIF(U$7:U966,"&gt;0"),0),0)</f>
        <v>0</v>
      </c>
      <c r="V967" s="178" t="s">
        <v>1156</v>
      </c>
      <c r="W967" s="130"/>
      <c r="X967" s="131"/>
      <c r="Y967" s="131"/>
      <c r="Z967" s="206"/>
      <c r="AA967" s="194">
        <f t="shared" si="75"/>
        <v>0</v>
      </c>
      <c r="AB967" s="124" t="str">
        <f t="shared" si="76"/>
        <v/>
      </c>
      <c r="AC967" s="195" t="str">
        <f t="shared" si="77"/>
        <v/>
      </c>
      <c r="AD967" s="194" t="str">
        <f t="shared" si="78"/>
        <v/>
      </c>
      <c r="AE967" s="194">
        <f>IF(AD967="",0,IF(ISERROR(VLOOKUP(AD967,AD$7:AD966,1,FALSE)),1,0))</f>
        <v>0</v>
      </c>
      <c r="AF967" s="194"/>
    </row>
    <row r="968" spans="1:32" ht="16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75">
        <f>IF(AND($X$3512&lt;&gt;" ",$X$3512&lt;&gt;0),IF(X968=$X$3512,1+COUNTIF(U$7:U967,"&gt;0"),0),0)</f>
        <v>0</v>
      </c>
      <c r="V968" s="178" t="s">
        <v>1157</v>
      </c>
      <c r="W968" s="130"/>
      <c r="X968" s="131"/>
      <c r="Y968" s="131"/>
      <c r="Z968" s="206"/>
      <c r="AA968" s="194">
        <f t="shared" ref="AA968:AA1031" si="79">IF(ISBLANK(X968),0,VLOOKUP(X968,$B$8:$E$57,1,FALSE))</f>
        <v>0</v>
      </c>
      <c r="AB968" s="124" t="str">
        <f t="shared" ref="AB968:AB1031" si="80">IF(W968&gt;0,CONCATENATE(MONTH(W968)&amp;X968),"")</f>
        <v/>
      </c>
      <c r="AC968" s="195" t="str">
        <f t="shared" ref="AC968:AC1031" si="81">IF(OR(AND(Z968&lt;&gt;0,ISBLANK(X968)),ISERROR(AA968)),"ERR","")</f>
        <v/>
      </c>
      <c r="AD968" s="194" t="str">
        <f t="shared" si="78"/>
        <v/>
      </c>
      <c r="AE968" s="194">
        <f>IF(AD968="",0,IF(ISERROR(VLOOKUP(AD968,AD$7:AD967,1,FALSE)),1,0))</f>
        <v>0</v>
      </c>
      <c r="AF968" s="194"/>
    </row>
    <row r="969" spans="1:32" ht="16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75">
        <f>IF(AND($X$3512&lt;&gt;" ",$X$3512&lt;&gt;0),IF(X969=$X$3512,1+COUNTIF(U$7:U968,"&gt;0"),0),0)</f>
        <v>0</v>
      </c>
      <c r="V969" s="178" t="s">
        <v>1158</v>
      </c>
      <c r="W969" s="130"/>
      <c r="X969" s="131"/>
      <c r="Y969" s="131"/>
      <c r="Z969" s="206"/>
      <c r="AA969" s="194">
        <f t="shared" si="79"/>
        <v>0</v>
      </c>
      <c r="AB969" s="124" t="str">
        <f t="shared" si="80"/>
        <v/>
      </c>
      <c r="AC969" s="195" t="str">
        <f t="shared" si="81"/>
        <v/>
      </c>
      <c r="AD969" s="194" t="str">
        <f t="shared" si="78"/>
        <v/>
      </c>
      <c r="AE969" s="194">
        <f>IF(AD969="",0,IF(ISERROR(VLOOKUP(AD969,AD$7:AD968,1,FALSE)),1,0))</f>
        <v>0</v>
      </c>
      <c r="AF969" s="194"/>
    </row>
    <row r="970" spans="1:32" ht="16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75">
        <f>IF(AND($X$3512&lt;&gt;" ",$X$3512&lt;&gt;0),IF(X970=$X$3512,1+COUNTIF(U$7:U969,"&gt;0"),0),0)</f>
        <v>0</v>
      </c>
      <c r="V970" s="178" t="s">
        <v>1159</v>
      </c>
      <c r="W970" s="130"/>
      <c r="X970" s="131"/>
      <c r="Y970" s="131"/>
      <c r="Z970" s="206"/>
      <c r="AA970" s="194">
        <f t="shared" si="79"/>
        <v>0</v>
      </c>
      <c r="AB970" s="124" t="str">
        <f t="shared" si="80"/>
        <v/>
      </c>
      <c r="AC970" s="195" t="str">
        <f t="shared" si="81"/>
        <v/>
      </c>
      <c r="AD970" s="194" t="str">
        <f t="shared" ref="AD970:AD1033" si="82">IF(W970&gt;0,CONCATENATE(MONTH(W970),"-",YEAR(W970)),"")</f>
        <v/>
      </c>
      <c r="AE970" s="194">
        <f>IF(AD970="",0,IF(ISERROR(VLOOKUP(AD970,AD$7:AD969,1,FALSE)),1,0))</f>
        <v>0</v>
      </c>
      <c r="AF970" s="194"/>
    </row>
    <row r="971" spans="1:32" ht="16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75">
        <f>IF(AND($X$3512&lt;&gt;" ",$X$3512&lt;&gt;0),IF(X971=$X$3512,1+COUNTIF(U$7:U970,"&gt;0"),0),0)</f>
        <v>0</v>
      </c>
      <c r="V971" s="178" t="s">
        <v>1160</v>
      </c>
      <c r="W971" s="130"/>
      <c r="X971" s="131"/>
      <c r="Y971" s="131"/>
      <c r="Z971" s="206"/>
      <c r="AA971" s="194">
        <f t="shared" si="79"/>
        <v>0</v>
      </c>
      <c r="AB971" s="124" t="str">
        <f t="shared" si="80"/>
        <v/>
      </c>
      <c r="AC971" s="195" t="str">
        <f t="shared" si="81"/>
        <v/>
      </c>
      <c r="AD971" s="194" t="str">
        <f t="shared" si="82"/>
        <v/>
      </c>
      <c r="AE971" s="194">
        <f>IF(AD971="",0,IF(ISERROR(VLOOKUP(AD971,AD$7:AD970,1,FALSE)),1,0))</f>
        <v>0</v>
      </c>
      <c r="AF971" s="194"/>
    </row>
    <row r="972" spans="1:32" ht="16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75">
        <f>IF(AND($X$3512&lt;&gt;" ",$X$3512&lt;&gt;0),IF(X972=$X$3512,1+COUNTIF(U$7:U971,"&gt;0"),0),0)</f>
        <v>0</v>
      </c>
      <c r="V972" s="178" t="s">
        <v>1161</v>
      </c>
      <c r="W972" s="130"/>
      <c r="X972" s="131"/>
      <c r="Y972" s="131"/>
      <c r="Z972" s="206"/>
      <c r="AA972" s="194">
        <f t="shared" si="79"/>
        <v>0</v>
      </c>
      <c r="AB972" s="124" t="str">
        <f t="shared" si="80"/>
        <v/>
      </c>
      <c r="AC972" s="195" t="str">
        <f t="shared" si="81"/>
        <v/>
      </c>
      <c r="AD972" s="194" t="str">
        <f t="shared" si="82"/>
        <v/>
      </c>
      <c r="AE972" s="194">
        <f>IF(AD972="",0,IF(ISERROR(VLOOKUP(AD972,AD$7:AD971,1,FALSE)),1,0))</f>
        <v>0</v>
      </c>
      <c r="AF972" s="194"/>
    </row>
    <row r="973" spans="1:32" ht="16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75">
        <f>IF(AND($X$3512&lt;&gt;" ",$X$3512&lt;&gt;0),IF(X973=$X$3512,1+COUNTIF(U$7:U972,"&gt;0"),0),0)</f>
        <v>0</v>
      </c>
      <c r="V973" s="178" t="s">
        <v>1162</v>
      </c>
      <c r="W973" s="130"/>
      <c r="X973" s="131"/>
      <c r="Y973" s="131"/>
      <c r="Z973" s="206"/>
      <c r="AA973" s="194">
        <f t="shared" si="79"/>
        <v>0</v>
      </c>
      <c r="AB973" s="124" t="str">
        <f t="shared" si="80"/>
        <v/>
      </c>
      <c r="AC973" s="195" t="str">
        <f t="shared" si="81"/>
        <v/>
      </c>
      <c r="AD973" s="194" t="str">
        <f t="shared" si="82"/>
        <v/>
      </c>
      <c r="AE973" s="194">
        <f>IF(AD973="",0,IF(ISERROR(VLOOKUP(AD973,AD$7:AD972,1,FALSE)),1,0))</f>
        <v>0</v>
      </c>
      <c r="AF973" s="194"/>
    </row>
    <row r="974" spans="1:32" ht="16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75">
        <f>IF(AND($X$3512&lt;&gt;" ",$X$3512&lt;&gt;0),IF(X974=$X$3512,1+COUNTIF(U$7:U973,"&gt;0"),0),0)</f>
        <v>0</v>
      </c>
      <c r="V974" s="178" t="s">
        <v>1163</v>
      </c>
      <c r="W974" s="130"/>
      <c r="X974" s="131"/>
      <c r="Y974" s="131"/>
      <c r="Z974" s="206"/>
      <c r="AA974" s="194">
        <f t="shared" si="79"/>
        <v>0</v>
      </c>
      <c r="AB974" s="124" t="str">
        <f t="shared" si="80"/>
        <v/>
      </c>
      <c r="AC974" s="195" t="str">
        <f t="shared" si="81"/>
        <v/>
      </c>
      <c r="AD974" s="194" t="str">
        <f t="shared" si="82"/>
        <v/>
      </c>
      <c r="AE974" s="194">
        <f>IF(AD974="",0,IF(ISERROR(VLOOKUP(AD974,AD$7:AD973,1,FALSE)),1,0))</f>
        <v>0</v>
      </c>
      <c r="AF974" s="194"/>
    </row>
    <row r="975" spans="1:32" ht="16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75">
        <f>IF(AND($X$3512&lt;&gt;" ",$X$3512&lt;&gt;0),IF(X975=$X$3512,1+COUNTIF(U$7:U974,"&gt;0"),0),0)</f>
        <v>0</v>
      </c>
      <c r="V975" s="178" t="s">
        <v>1164</v>
      </c>
      <c r="W975" s="130"/>
      <c r="X975" s="131"/>
      <c r="Y975" s="131"/>
      <c r="Z975" s="206"/>
      <c r="AA975" s="194">
        <f t="shared" si="79"/>
        <v>0</v>
      </c>
      <c r="AB975" s="124" t="str">
        <f t="shared" si="80"/>
        <v/>
      </c>
      <c r="AC975" s="195" t="str">
        <f t="shared" si="81"/>
        <v/>
      </c>
      <c r="AD975" s="194" t="str">
        <f t="shared" si="82"/>
        <v/>
      </c>
      <c r="AE975" s="194">
        <f>IF(AD975="",0,IF(ISERROR(VLOOKUP(AD975,AD$7:AD974,1,FALSE)),1,0))</f>
        <v>0</v>
      </c>
      <c r="AF975" s="194"/>
    </row>
    <row r="976" spans="1:32" ht="16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75">
        <f>IF(AND($X$3512&lt;&gt;" ",$X$3512&lt;&gt;0),IF(X976=$X$3512,1+COUNTIF(U$7:U975,"&gt;0"),0),0)</f>
        <v>0</v>
      </c>
      <c r="V976" s="178" t="s">
        <v>1165</v>
      </c>
      <c r="W976" s="130"/>
      <c r="X976" s="131"/>
      <c r="Y976" s="131"/>
      <c r="Z976" s="206"/>
      <c r="AA976" s="194">
        <f t="shared" si="79"/>
        <v>0</v>
      </c>
      <c r="AB976" s="124" t="str">
        <f t="shared" si="80"/>
        <v/>
      </c>
      <c r="AC976" s="195" t="str">
        <f t="shared" si="81"/>
        <v/>
      </c>
      <c r="AD976" s="194" t="str">
        <f t="shared" si="82"/>
        <v/>
      </c>
      <c r="AE976" s="194">
        <f>IF(AD976="",0,IF(ISERROR(VLOOKUP(AD976,AD$7:AD975,1,FALSE)),1,0))</f>
        <v>0</v>
      </c>
      <c r="AF976" s="194"/>
    </row>
    <row r="977" spans="1:32" ht="16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75">
        <f>IF(AND($X$3512&lt;&gt;" ",$X$3512&lt;&gt;0),IF(X977=$X$3512,1+COUNTIF(U$7:U976,"&gt;0"),0),0)</f>
        <v>0</v>
      </c>
      <c r="V977" s="178" t="s">
        <v>1166</v>
      </c>
      <c r="W977" s="130"/>
      <c r="X977" s="131"/>
      <c r="Y977" s="131"/>
      <c r="Z977" s="206"/>
      <c r="AA977" s="194">
        <f t="shared" si="79"/>
        <v>0</v>
      </c>
      <c r="AB977" s="124" t="str">
        <f t="shared" si="80"/>
        <v/>
      </c>
      <c r="AC977" s="195" t="str">
        <f t="shared" si="81"/>
        <v/>
      </c>
      <c r="AD977" s="194" t="str">
        <f t="shared" si="82"/>
        <v/>
      </c>
      <c r="AE977" s="194">
        <f>IF(AD977="",0,IF(ISERROR(VLOOKUP(AD977,AD$7:AD976,1,FALSE)),1,0))</f>
        <v>0</v>
      </c>
      <c r="AF977" s="194"/>
    </row>
    <row r="978" spans="1:32" ht="16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75">
        <f>IF(AND($X$3512&lt;&gt;" ",$X$3512&lt;&gt;0),IF(X978=$X$3512,1+COUNTIF(U$7:U977,"&gt;0"),0),0)</f>
        <v>0</v>
      </c>
      <c r="V978" s="178" t="s">
        <v>1167</v>
      </c>
      <c r="W978" s="130"/>
      <c r="X978" s="131"/>
      <c r="Y978" s="131"/>
      <c r="Z978" s="206"/>
      <c r="AA978" s="194">
        <f t="shared" si="79"/>
        <v>0</v>
      </c>
      <c r="AB978" s="124" t="str">
        <f t="shared" si="80"/>
        <v/>
      </c>
      <c r="AC978" s="195" t="str">
        <f t="shared" si="81"/>
        <v/>
      </c>
      <c r="AD978" s="194" t="str">
        <f t="shared" si="82"/>
        <v/>
      </c>
      <c r="AE978" s="194">
        <f>IF(AD978="",0,IF(ISERROR(VLOOKUP(AD978,AD$7:AD977,1,FALSE)),1,0))</f>
        <v>0</v>
      </c>
      <c r="AF978" s="194"/>
    </row>
    <row r="979" spans="1:32" ht="16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75">
        <f>IF(AND($X$3512&lt;&gt;" ",$X$3512&lt;&gt;0),IF(X979=$X$3512,1+COUNTIF(U$7:U978,"&gt;0"),0),0)</f>
        <v>0</v>
      </c>
      <c r="V979" s="178" t="s">
        <v>1168</v>
      </c>
      <c r="W979" s="130"/>
      <c r="X979" s="131"/>
      <c r="Y979" s="131"/>
      <c r="Z979" s="206"/>
      <c r="AA979" s="194">
        <f t="shared" si="79"/>
        <v>0</v>
      </c>
      <c r="AB979" s="124" t="str">
        <f t="shared" si="80"/>
        <v/>
      </c>
      <c r="AC979" s="195" t="str">
        <f t="shared" si="81"/>
        <v/>
      </c>
      <c r="AD979" s="194" t="str">
        <f t="shared" si="82"/>
        <v/>
      </c>
      <c r="AE979" s="194">
        <f>IF(AD979="",0,IF(ISERROR(VLOOKUP(AD979,AD$7:AD978,1,FALSE)),1,0))</f>
        <v>0</v>
      </c>
      <c r="AF979" s="194"/>
    </row>
    <row r="980" spans="1:32" ht="16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75">
        <f>IF(AND($X$3512&lt;&gt;" ",$X$3512&lt;&gt;0),IF(X980=$X$3512,1+COUNTIF(U$7:U979,"&gt;0"),0),0)</f>
        <v>0</v>
      </c>
      <c r="V980" s="178" t="s">
        <v>1169</v>
      </c>
      <c r="W980" s="130"/>
      <c r="X980" s="131"/>
      <c r="Y980" s="131"/>
      <c r="Z980" s="206"/>
      <c r="AA980" s="194">
        <f t="shared" si="79"/>
        <v>0</v>
      </c>
      <c r="AB980" s="124" t="str">
        <f t="shared" si="80"/>
        <v/>
      </c>
      <c r="AC980" s="195" t="str">
        <f t="shared" si="81"/>
        <v/>
      </c>
      <c r="AD980" s="194" t="str">
        <f t="shared" si="82"/>
        <v/>
      </c>
      <c r="AE980" s="194">
        <f>IF(AD980="",0,IF(ISERROR(VLOOKUP(AD980,AD$7:AD979,1,FALSE)),1,0))</f>
        <v>0</v>
      </c>
      <c r="AF980" s="194"/>
    </row>
    <row r="981" spans="1:32" ht="16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75">
        <f>IF(AND($X$3512&lt;&gt;" ",$X$3512&lt;&gt;0),IF(X981=$X$3512,1+COUNTIF(U$7:U980,"&gt;0"),0),0)</f>
        <v>0</v>
      </c>
      <c r="V981" s="178" t="s">
        <v>1170</v>
      </c>
      <c r="W981" s="130"/>
      <c r="X981" s="131"/>
      <c r="Y981" s="131"/>
      <c r="Z981" s="206"/>
      <c r="AA981" s="194">
        <f t="shared" si="79"/>
        <v>0</v>
      </c>
      <c r="AB981" s="124" t="str">
        <f t="shared" si="80"/>
        <v/>
      </c>
      <c r="AC981" s="195" t="str">
        <f t="shared" si="81"/>
        <v/>
      </c>
      <c r="AD981" s="194" t="str">
        <f t="shared" si="82"/>
        <v/>
      </c>
      <c r="AE981" s="194">
        <f>IF(AD981="",0,IF(ISERROR(VLOOKUP(AD981,AD$7:AD980,1,FALSE)),1,0))</f>
        <v>0</v>
      </c>
      <c r="AF981" s="194"/>
    </row>
    <row r="982" spans="1:32" ht="16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75">
        <f>IF(AND($X$3512&lt;&gt;" ",$X$3512&lt;&gt;0),IF(X982=$X$3512,1+COUNTIF(U$7:U981,"&gt;0"),0),0)</f>
        <v>0</v>
      </c>
      <c r="V982" s="178" t="s">
        <v>1171</v>
      </c>
      <c r="W982" s="130"/>
      <c r="X982" s="131"/>
      <c r="Y982" s="131"/>
      <c r="Z982" s="206"/>
      <c r="AA982" s="194">
        <f t="shared" si="79"/>
        <v>0</v>
      </c>
      <c r="AB982" s="124" t="str">
        <f t="shared" si="80"/>
        <v/>
      </c>
      <c r="AC982" s="195" t="str">
        <f t="shared" si="81"/>
        <v/>
      </c>
      <c r="AD982" s="194" t="str">
        <f t="shared" si="82"/>
        <v/>
      </c>
      <c r="AE982" s="194">
        <f>IF(AD982="",0,IF(ISERROR(VLOOKUP(AD982,AD$7:AD981,1,FALSE)),1,0))</f>
        <v>0</v>
      </c>
      <c r="AF982" s="194"/>
    </row>
    <row r="983" spans="1:32" ht="16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75">
        <f>IF(AND($X$3512&lt;&gt;" ",$X$3512&lt;&gt;0),IF(X983=$X$3512,1+COUNTIF(U$7:U982,"&gt;0"),0),0)</f>
        <v>0</v>
      </c>
      <c r="V983" s="178" t="s">
        <v>1172</v>
      </c>
      <c r="W983" s="130"/>
      <c r="X983" s="131"/>
      <c r="Y983" s="131"/>
      <c r="Z983" s="206"/>
      <c r="AA983" s="194">
        <f t="shared" si="79"/>
        <v>0</v>
      </c>
      <c r="AB983" s="124" t="str">
        <f t="shared" si="80"/>
        <v/>
      </c>
      <c r="AC983" s="195" t="str">
        <f t="shared" si="81"/>
        <v/>
      </c>
      <c r="AD983" s="194" t="str">
        <f t="shared" si="82"/>
        <v/>
      </c>
      <c r="AE983" s="194">
        <f>IF(AD983="",0,IF(ISERROR(VLOOKUP(AD983,AD$7:AD982,1,FALSE)),1,0))</f>
        <v>0</v>
      </c>
      <c r="AF983" s="194"/>
    </row>
    <row r="984" spans="1:32" ht="16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75">
        <f>IF(AND($X$3512&lt;&gt;" ",$X$3512&lt;&gt;0),IF(X984=$X$3512,1+COUNTIF(U$7:U983,"&gt;0"),0),0)</f>
        <v>0</v>
      </c>
      <c r="V984" s="178" t="s">
        <v>1173</v>
      </c>
      <c r="W984" s="130"/>
      <c r="X984" s="131"/>
      <c r="Y984" s="131"/>
      <c r="Z984" s="206"/>
      <c r="AA984" s="194">
        <f t="shared" si="79"/>
        <v>0</v>
      </c>
      <c r="AB984" s="124" t="str">
        <f t="shared" si="80"/>
        <v/>
      </c>
      <c r="AC984" s="195" t="str">
        <f t="shared" si="81"/>
        <v/>
      </c>
      <c r="AD984" s="194" t="str">
        <f t="shared" si="82"/>
        <v/>
      </c>
      <c r="AE984" s="194">
        <f>IF(AD984="",0,IF(ISERROR(VLOOKUP(AD984,AD$7:AD983,1,FALSE)),1,0))</f>
        <v>0</v>
      </c>
      <c r="AF984" s="194"/>
    </row>
    <row r="985" spans="1:32" ht="16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75">
        <f>IF(AND($X$3512&lt;&gt;" ",$X$3512&lt;&gt;0),IF(X985=$X$3512,1+COUNTIF(U$7:U984,"&gt;0"),0),0)</f>
        <v>0</v>
      </c>
      <c r="V985" s="178" t="s">
        <v>1174</v>
      </c>
      <c r="W985" s="130"/>
      <c r="X985" s="131"/>
      <c r="Y985" s="131"/>
      <c r="Z985" s="206"/>
      <c r="AA985" s="194">
        <f t="shared" si="79"/>
        <v>0</v>
      </c>
      <c r="AB985" s="124" t="str">
        <f t="shared" si="80"/>
        <v/>
      </c>
      <c r="AC985" s="195" t="str">
        <f t="shared" si="81"/>
        <v/>
      </c>
      <c r="AD985" s="194" t="str">
        <f t="shared" si="82"/>
        <v/>
      </c>
      <c r="AE985" s="194">
        <f>IF(AD985="",0,IF(ISERROR(VLOOKUP(AD985,AD$7:AD984,1,FALSE)),1,0))</f>
        <v>0</v>
      </c>
      <c r="AF985" s="194"/>
    </row>
    <row r="986" spans="1:32" ht="16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75">
        <f>IF(AND($X$3512&lt;&gt;" ",$X$3512&lt;&gt;0),IF(X986=$X$3512,1+COUNTIF(U$7:U985,"&gt;0"),0),0)</f>
        <v>0</v>
      </c>
      <c r="V986" s="178" t="s">
        <v>1175</v>
      </c>
      <c r="W986" s="130"/>
      <c r="X986" s="131"/>
      <c r="Y986" s="131"/>
      <c r="Z986" s="206"/>
      <c r="AA986" s="194">
        <f t="shared" si="79"/>
        <v>0</v>
      </c>
      <c r="AB986" s="124" t="str">
        <f t="shared" si="80"/>
        <v/>
      </c>
      <c r="AC986" s="195" t="str">
        <f t="shared" si="81"/>
        <v/>
      </c>
      <c r="AD986" s="194" t="str">
        <f t="shared" si="82"/>
        <v/>
      </c>
      <c r="AE986" s="194">
        <f>IF(AD986="",0,IF(ISERROR(VLOOKUP(AD986,AD$7:AD985,1,FALSE)),1,0))</f>
        <v>0</v>
      </c>
      <c r="AF986" s="194"/>
    </row>
    <row r="987" spans="1:32" ht="16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75">
        <f>IF(AND($X$3512&lt;&gt;" ",$X$3512&lt;&gt;0),IF(X987=$X$3512,1+COUNTIF(U$7:U986,"&gt;0"),0),0)</f>
        <v>0</v>
      </c>
      <c r="V987" s="178" t="s">
        <v>1176</v>
      </c>
      <c r="W987" s="130"/>
      <c r="X987" s="131"/>
      <c r="Y987" s="131"/>
      <c r="Z987" s="206"/>
      <c r="AA987" s="194">
        <f t="shared" si="79"/>
        <v>0</v>
      </c>
      <c r="AB987" s="124" t="str">
        <f t="shared" si="80"/>
        <v/>
      </c>
      <c r="AC987" s="195" t="str">
        <f t="shared" si="81"/>
        <v/>
      </c>
      <c r="AD987" s="194" t="str">
        <f t="shared" si="82"/>
        <v/>
      </c>
      <c r="AE987" s="194">
        <f>IF(AD987="",0,IF(ISERROR(VLOOKUP(AD987,AD$7:AD986,1,FALSE)),1,0))</f>
        <v>0</v>
      </c>
      <c r="AF987" s="194"/>
    </row>
    <row r="988" spans="1:32" ht="16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75">
        <f>IF(AND($X$3512&lt;&gt;" ",$X$3512&lt;&gt;0),IF(X988=$X$3512,1+COUNTIF(U$7:U987,"&gt;0"),0),0)</f>
        <v>0</v>
      </c>
      <c r="V988" s="178" t="s">
        <v>1177</v>
      </c>
      <c r="W988" s="130"/>
      <c r="X988" s="131"/>
      <c r="Y988" s="131"/>
      <c r="Z988" s="206"/>
      <c r="AA988" s="194">
        <f t="shared" si="79"/>
        <v>0</v>
      </c>
      <c r="AB988" s="124" t="str">
        <f t="shared" si="80"/>
        <v/>
      </c>
      <c r="AC988" s="195" t="str">
        <f t="shared" si="81"/>
        <v/>
      </c>
      <c r="AD988" s="194" t="str">
        <f t="shared" si="82"/>
        <v/>
      </c>
      <c r="AE988" s="194">
        <f>IF(AD988="",0,IF(ISERROR(VLOOKUP(AD988,AD$7:AD987,1,FALSE)),1,0))</f>
        <v>0</v>
      </c>
      <c r="AF988" s="194"/>
    </row>
    <row r="989" spans="1:32" ht="16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75">
        <f>IF(AND($X$3512&lt;&gt;" ",$X$3512&lt;&gt;0),IF(X989=$X$3512,1+COUNTIF(U$7:U988,"&gt;0"),0),0)</f>
        <v>0</v>
      </c>
      <c r="V989" s="178" t="s">
        <v>1178</v>
      </c>
      <c r="W989" s="130"/>
      <c r="X989" s="131"/>
      <c r="Y989" s="131"/>
      <c r="Z989" s="206"/>
      <c r="AA989" s="194">
        <f t="shared" si="79"/>
        <v>0</v>
      </c>
      <c r="AB989" s="124" t="str">
        <f t="shared" si="80"/>
        <v/>
      </c>
      <c r="AC989" s="195" t="str">
        <f t="shared" si="81"/>
        <v/>
      </c>
      <c r="AD989" s="194" t="str">
        <f t="shared" si="82"/>
        <v/>
      </c>
      <c r="AE989" s="194">
        <f>IF(AD989="",0,IF(ISERROR(VLOOKUP(AD989,AD$7:AD988,1,FALSE)),1,0))</f>
        <v>0</v>
      </c>
      <c r="AF989" s="194"/>
    </row>
    <row r="990" spans="1:32" ht="16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75">
        <f>IF(AND($X$3512&lt;&gt;" ",$X$3512&lt;&gt;0),IF(X990=$X$3512,1+COUNTIF(U$7:U989,"&gt;0"),0),0)</f>
        <v>0</v>
      </c>
      <c r="V990" s="178" t="s">
        <v>1179</v>
      </c>
      <c r="W990" s="130"/>
      <c r="X990" s="131"/>
      <c r="Y990" s="131"/>
      <c r="Z990" s="206"/>
      <c r="AA990" s="194">
        <f t="shared" si="79"/>
        <v>0</v>
      </c>
      <c r="AB990" s="124" t="str">
        <f t="shared" si="80"/>
        <v/>
      </c>
      <c r="AC990" s="195" t="str">
        <f t="shared" si="81"/>
        <v/>
      </c>
      <c r="AD990" s="194" t="str">
        <f t="shared" si="82"/>
        <v/>
      </c>
      <c r="AE990" s="194">
        <f>IF(AD990="",0,IF(ISERROR(VLOOKUP(AD990,AD$7:AD989,1,FALSE)),1,0))</f>
        <v>0</v>
      </c>
      <c r="AF990" s="194"/>
    </row>
    <row r="991" spans="1:32" ht="16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75">
        <f>IF(AND($X$3512&lt;&gt;" ",$X$3512&lt;&gt;0),IF(X991=$X$3512,1+COUNTIF(U$7:U990,"&gt;0"),0),0)</f>
        <v>0</v>
      </c>
      <c r="V991" s="178" t="s">
        <v>1180</v>
      </c>
      <c r="W991" s="130"/>
      <c r="X991" s="131"/>
      <c r="Y991" s="131"/>
      <c r="Z991" s="206"/>
      <c r="AA991" s="194">
        <f t="shared" si="79"/>
        <v>0</v>
      </c>
      <c r="AB991" s="124" t="str">
        <f t="shared" si="80"/>
        <v/>
      </c>
      <c r="AC991" s="195" t="str">
        <f t="shared" si="81"/>
        <v/>
      </c>
      <c r="AD991" s="194" t="str">
        <f t="shared" si="82"/>
        <v/>
      </c>
      <c r="AE991" s="194">
        <f>IF(AD991="",0,IF(ISERROR(VLOOKUP(AD991,AD$7:AD990,1,FALSE)),1,0))</f>
        <v>0</v>
      </c>
      <c r="AF991" s="194"/>
    </row>
    <row r="992" spans="1:32" ht="16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75">
        <f>IF(AND($X$3512&lt;&gt;" ",$X$3512&lt;&gt;0),IF(X992=$X$3512,1+COUNTIF(U$7:U991,"&gt;0"),0),0)</f>
        <v>0</v>
      </c>
      <c r="V992" s="178" t="s">
        <v>1181</v>
      </c>
      <c r="W992" s="130"/>
      <c r="X992" s="131"/>
      <c r="Y992" s="131"/>
      <c r="Z992" s="206"/>
      <c r="AA992" s="194">
        <f t="shared" si="79"/>
        <v>0</v>
      </c>
      <c r="AB992" s="124" t="str">
        <f t="shared" si="80"/>
        <v/>
      </c>
      <c r="AC992" s="195" t="str">
        <f t="shared" si="81"/>
        <v/>
      </c>
      <c r="AD992" s="194" t="str">
        <f t="shared" si="82"/>
        <v/>
      </c>
      <c r="AE992" s="194">
        <f>IF(AD992="",0,IF(ISERROR(VLOOKUP(AD992,AD$7:AD991,1,FALSE)),1,0))</f>
        <v>0</v>
      </c>
      <c r="AF992" s="194"/>
    </row>
    <row r="993" spans="1:32" ht="16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75">
        <f>IF(AND($X$3512&lt;&gt;" ",$X$3512&lt;&gt;0),IF(X993=$X$3512,1+COUNTIF(U$7:U992,"&gt;0"),0),0)</f>
        <v>0</v>
      </c>
      <c r="V993" s="178" t="s">
        <v>1182</v>
      </c>
      <c r="W993" s="130"/>
      <c r="X993" s="131"/>
      <c r="Y993" s="131"/>
      <c r="Z993" s="206"/>
      <c r="AA993" s="194">
        <f t="shared" si="79"/>
        <v>0</v>
      </c>
      <c r="AB993" s="124" t="str">
        <f t="shared" si="80"/>
        <v/>
      </c>
      <c r="AC993" s="195" t="str">
        <f t="shared" si="81"/>
        <v/>
      </c>
      <c r="AD993" s="194" t="str">
        <f t="shared" si="82"/>
        <v/>
      </c>
      <c r="AE993" s="194">
        <f>IF(AD993="",0,IF(ISERROR(VLOOKUP(AD993,AD$7:AD992,1,FALSE)),1,0))</f>
        <v>0</v>
      </c>
      <c r="AF993" s="194"/>
    </row>
    <row r="994" spans="1:32" ht="16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75">
        <f>IF(AND($X$3512&lt;&gt;" ",$X$3512&lt;&gt;0),IF(X994=$X$3512,1+COUNTIF(U$7:U993,"&gt;0"),0),0)</f>
        <v>0</v>
      </c>
      <c r="V994" s="178" t="s">
        <v>1183</v>
      </c>
      <c r="W994" s="130"/>
      <c r="X994" s="131"/>
      <c r="Y994" s="131"/>
      <c r="Z994" s="206"/>
      <c r="AA994" s="194">
        <f t="shared" si="79"/>
        <v>0</v>
      </c>
      <c r="AB994" s="124" t="str">
        <f t="shared" si="80"/>
        <v/>
      </c>
      <c r="AC994" s="195" t="str">
        <f t="shared" si="81"/>
        <v/>
      </c>
      <c r="AD994" s="194" t="str">
        <f t="shared" si="82"/>
        <v/>
      </c>
      <c r="AE994" s="194">
        <f>IF(AD994="",0,IF(ISERROR(VLOOKUP(AD994,AD$7:AD993,1,FALSE)),1,0))</f>
        <v>0</v>
      </c>
      <c r="AF994" s="194"/>
    </row>
    <row r="995" spans="1:32" ht="16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75">
        <f>IF(AND($X$3512&lt;&gt;" ",$X$3512&lt;&gt;0),IF(X995=$X$3512,1+COUNTIF(U$7:U994,"&gt;0"),0),0)</f>
        <v>0</v>
      </c>
      <c r="V995" s="178" t="s">
        <v>1184</v>
      </c>
      <c r="W995" s="130"/>
      <c r="X995" s="131"/>
      <c r="Y995" s="131"/>
      <c r="Z995" s="206"/>
      <c r="AA995" s="194">
        <f t="shared" si="79"/>
        <v>0</v>
      </c>
      <c r="AB995" s="124" t="str">
        <f t="shared" si="80"/>
        <v/>
      </c>
      <c r="AC995" s="195" t="str">
        <f t="shared" si="81"/>
        <v/>
      </c>
      <c r="AD995" s="194" t="str">
        <f t="shared" si="82"/>
        <v/>
      </c>
      <c r="AE995" s="194">
        <f>IF(AD995="",0,IF(ISERROR(VLOOKUP(AD995,AD$7:AD994,1,FALSE)),1,0))</f>
        <v>0</v>
      </c>
      <c r="AF995" s="194"/>
    </row>
    <row r="996" spans="1:32" ht="16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75">
        <f>IF(AND($X$3512&lt;&gt;" ",$X$3512&lt;&gt;0),IF(X996=$X$3512,1+COUNTIF(U$7:U995,"&gt;0"),0),0)</f>
        <v>0</v>
      </c>
      <c r="V996" s="178" t="s">
        <v>1185</v>
      </c>
      <c r="W996" s="130"/>
      <c r="X996" s="131"/>
      <c r="Y996" s="131"/>
      <c r="Z996" s="206"/>
      <c r="AA996" s="194">
        <f t="shared" si="79"/>
        <v>0</v>
      </c>
      <c r="AB996" s="124" t="str">
        <f t="shared" si="80"/>
        <v/>
      </c>
      <c r="AC996" s="195" t="str">
        <f t="shared" si="81"/>
        <v/>
      </c>
      <c r="AD996" s="194" t="str">
        <f t="shared" si="82"/>
        <v/>
      </c>
      <c r="AE996" s="194">
        <f>IF(AD996="",0,IF(ISERROR(VLOOKUP(AD996,AD$7:AD995,1,FALSE)),1,0))</f>
        <v>0</v>
      </c>
      <c r="AF996" s="194"/>
    </row>
    <row r="997" spans="1:32" ht="16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75">
        <f>IF(AND($X$3512&lt;&gt;" ",$X$3512&lt;&gt;0),IF(X997=$X$3512,1+COUNTIF(U$7:U996,"&gt;0"),0),0)</f>
        <v>0</v>
      </c>
      <c r="V997" s="178" t="s">
        <v>1186</v>
      </c>
      <c r="W997" s="130"/>
      <c r="X997" s="131"/>
      <c r="Y997" s="131"/>
      <c r="Z997" s="206"/>
      <c r="AA997" s="194">
        <f t="shared" si="79"/>
        <v>0</v>
      </c>
      <c r="AB997" s="124" t="str">
        <f t="shared" si="80"/>
        <v/>
      </c>
      <c r="AC997" s="195" t="str">
        <f t="shared" si="81"/>
        <v/>
      </c>
      <c r="AD997" s="194" t="str">
        <f t="shared" si="82"/>
        <v/>
      </c>
      <c r="AE997" s="194">
        <f>IF(AD997="",0,IF(ISERROR(VLOOKUP(AD997,AD$7:AD996,1,FALSE)),1,0))</f>
        <v>0</v>
      </c>
      <c r="AF997" s="194"/>
    </row>
    <row r="998" spans="1:32" ht="16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75">
        <f>IF(AND($X$3512&lt;&gt;" ",$X$3512&lt;&gt;0),IF(X998=$X$3512,1+COUNTIF(U$7:U997,"&gt;0"),0),0)</f>
        <v>0</v>
      </c>
      <c r="V998" s="178" t="s">
        <v>1187</v>
      </c>
      <c r="W998" s="130"/>
      <c r="X998" s="131"/>
      <c r="Y998" s="131"/>
      <c r="Z998" s="206"/>
      <c r="AA998" s="194">
        <f t="shared" si="79"/>
        <v>0</v>
      </c>
      <c r="AB998" s="124" t="str">
        <f t="shared" si="80"/>
        <v/>
      </c>
      <c r="AC998" s="195" t="str">
        <f t="shared" si="81"/>
        <v/>
      </c>
      <c r="AD998" s="194" t="str">
        <f t="shared" si="82"/>
        <v/>
      </c>
      <c r="AE998" s="194">
        <f>IF(AD998="",0,IF(ISERROR(VLOOKUP(AD998,AD$7:AD997,1,FALSE)),1,0))</f>
        <v>0</v>
      </c>
      <c r="AF998" s="194"/>
    </row>
    <row r="999" spans="1:32" ht="16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75">
        <f>IF(AND($X$3512&lt;&gt;" ",$X$3512&lt;&gt;0),IF(X999=$X$3512,1+COUNTIF(U$7:U998,"&gt;0"),0),0)</f>
        <v>0</v>
      </c>
      <c r="V999" s="178" t="s">
        <v>1188</v>
      </c>
      <c r="W999" s="130"/>
      <c r="X999" s="131"/>
      <c r="Y999" s="131"/>
      <c r="Z999" s="206"/>
      <c r="AA999" s="194">
        <f t="shared" si="79"/>
        <v>0</v>
      </c>
      <c r="AB999" s="124" t="str">
        <f t="shared" si="80"/>
        <v/>
      </c>
      <c r="AC999" s="195" t="str">
        <f t="shared" si="81"/>
        <v/>
      </c>
      <c r="AD999" s="194" t="str">
        <f t="shared" si="82"/>
        <v/>
      </c>
      <c r="AE999" s="194">
        <f>IF(AD999="",0,IF(ISERROR(VLOOKUP(AD999,AD$7:AD998,1,FALSE)),1,0))</f>
        <v>0</v>
      </c>
      <c r="AF999" s="194"/>
    </row>
    <row r="1000" spans="1:32" ht="16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75">
        <f>IF(AND($X$3512&lt;&gt;" ",$X$3512&lt;&gt;0),IF(X1000=$X$3512,1+COUNTIF(U$7:U999,"&gt;0"),0),0)</f>
        <v>0</v>
      </c>
      <c r="V1000" s="178" t="s">
        <v>1189</v>
      </c>
      <c r="W1000" s="130"/>
      <c r="X1000" s="131"/>
      <c r="Y1000" s="131"/>
      <c r="Z1000" s="206"/>
      <c r="AA1000" s="194">
        <f t="shared" si="79"/>
        <v>0</v>
      </c>
      <c r="AB1000" s="124" t="str">
        <f t="shared" si="80"/>
        <v/>
      </c>
      <c r="AC1000" s="195" t="str">
        <f t="shared" si="81"/>
        <v/>
      </c>
      <c r="AD1000" s="194" t="str">
        <f t="shared" si="82"/>
        <v/>
      </c>
      <c r="AE1000" s="194">
        <f>IF(AD1000="",0,IF(ISERROR(VLOOKUP(AD1000,AD$7:AD999,1,FALSE)),1,0))</f>
        <v>0</v>
      </c>
      <c r="AF1000" s="194"/>
    </row>
    <row r="1001" spans="1:32" ht="16.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75">
        <f>IF(AND($X$3512&lt;&gt;" ",$X$3512&lt;&gt;0),IF(X1001=$X$3512,1+COUNTIF(U$7:U1000,"&gt;0"),0),0)</f>
        <v>0</v>
      </c>
      <c r="V1001" s="178" t="s">
        <v>1190</v>
      </c>
      <c r="W1001" s="130"/>
      <c r="X1001" s="131"/>
      <c r="Y1001" s="131"/>
      <c r="Z1001" s="206"/>
      <c r="AA1001" s="194">
        <f t="shared" si="79"/>
        <v>0</v>
      </c>
      <c r="AB1001" s="124" t="str">
        <f t="shared" si="80"/>
        <v/>
      </c>
      <c r="AC1001" s="195" t="str">
        <f t="shared" si="81"/>
        <v/>
      </c>
      <c r="AD1001" s="194" t="str">
        <f t="shared" si="82"/>
        <v/>
      </c>
      <c r="AE1001" s="194">
        <f>IF(AD1001="",0,IF(ISERROR(VLOOKUP(AD1001,AD$7:AD1000,1,FALSE)),1,0))</f>
        <v>0</v>
      </c>
      <c r="AF1001" s="194"/>
    </row>
    <row r="1002" spans="1:32" ht="16.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75">
        <f>IF(AND($X$3512&lt;&gt;" ",$X$3512&lt;&gt;0),IF(X1002=$X$3512,1+COUNTIF(U$7:U1001,"&gt;0"),0),0)</f>
        <v>0</v>
      </c>
      <c r="V1002" s="178" t="s">
        <v>1191</v>
      </c>
      <c r="W1002" s="130"/>
      <c r="X1002" s="131"/>
      <c r="Y1002" s="131"/>
      <c r="Z1002" s="206"/>
      <c r="AA1002" s="194">
        <f t="shared" si="79"/>
        <v>0</v>
      </c>
      <c r="AB1002" s="124" t="str">
        <f t="shared" si="80"/>
        <v/>
      </c>
      <c r="AC1002" s="195" t="str">
        <f t="shared" si="81"/>
        <v/>
      </c>
      <c r="AD1002" s="194" t="str">
        <f t="shared" si="82"/>
        <v/>
      </c>
      <c r="AE1002" s="194">
        <f>IF(AD1002="",0,IF(ISERROR(VLOOKUP(AD1002,AD$7:AD1001,1,FALSE)),1,0))</f>
        <v>0</v>
      </c>
      <c r="AF1002" s="194"/>
    </row>
    <row r="1003" spans="1:32" ht="16.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75">
        <f>IF(AND($X$3512&lt;&gt;" ",$X$3512&lt;&gt;0),IF(X1003=$X$3512,1+COUNTIF(U$7:U1002,"&gt;0"),0),0)</f>
        <v>0</v>
      </c>
      <c r="V1003" s="178" t="s">
        <v>1192</v>
      </c>
      <c r="W1003" s="130"/>
      <c r="X1003" s="131"/>
      <c r="Y1003" s="131"/>
      <c r="Z1003" s="206"/>
      <c r="AA1003" s="194">
        <f t="shared" si="79"/>
        <v>0</v>
      </c>
      <c r="AB1003" s="124" t="str">
        <f t="shared" si="80"/>
        <v/>
      </c>
      <c r="AC1003" s="195" t="str">
        <f t="shared" si="81"/>
        <v/>
      </c>
      <c r="AD1003" s="194" t="str">
        <f t="shared" si="82"/>
        <v/>
      </c>
      <c r="AE1003" s="194">
        <f>IF(AD1003="",0,IF(ISERROR(VLOOKUP(AD1003,AD$7:AD1002,1,FALSE)),1,0))</f>
        <v>0</v>
      </c>
      <c r="AF1003" s="194"/>
    </row>
    <row r="1004" spans="1:32" ht="16.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75">
        <f>IF(AND($X$3512&lt;&gt;" ",$X$3512&lt;&gt;0),IF(X1004=$X$3512,1+COUNTIF(U$7:U1003,"&gt;0"),0),0)</f>
        <v>0</v>
      </c>
      <c r="V1004" s="178" t="s">
        <v>1193</v>
      </c>
      <c r="W1004" s="130"/>
      <c r="X1004" s="131"/>
      <c r="Y1004" s="131"/>
      <c r="Z1004" s="206"/>
      <c r="AA1004" s="194">
        <f t="shared" si="79"/>
        <v>0</v>
      </c>
      <c r="AB1004" s="124" t="str">
        <f t="shared" si="80"/>
        <v/>
      </c>
      <c r="AC1004" s="195" t="str">
        <f t="shared" si="81"/>
        <v/>
      </c>
      <c r="AD1004" s="194" t="str">
        <f t="shared" si="82"/>
        <v/>
      </c>
      <c r="AE1004" s="194">
        <f>IF(AD1004="",0,IF(ISERROR(VLOOKUP(AD1004,AD$7:AD1003,1,FALSE)),1,0))</f>
        <v>0</v>
      </c>
      <c r="AF1004" s="194"/>
    </row>
    <row r="1005" spans="1:32" ht="16.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75">
        <f>IF(AND($X$3512&lt;&gt;" ",$X$3512&lt;&gt;0),IF(X1005=$X$3512,1+COUNTIF(U$7:U1004,"&gt;0"),0),0)</f>
        <v>0</v>
      </c>
      <c r="V1005" s="178" t="s">
        <v>1194</v>
      </c>
      <c r="W1005" s="130"/>
      <c r="X1005" s="131"/>
      <c r="Y1005" s="131"/>
      <c r="Z1005" s="206"/>
      <c r="AA1005" s="194">
        <f t="shared" si="79"/>
        <v>0</v>
      </c>
      <c r="AB1005" s="124" t="str">
        <f t="shared" si="80"/>
        <v/>
      </c>
      <c r="AC1005" s="195" t="str">
        <f t="shared" si="81"/>
        <v/>
      </c>
      <c r="AD1005" s="194" t="str">
        <f t="shared" si="82"/>
        <v/>
      </c>
      <c r="AE1005" s="194">
        <f>IF(AD1005="",0,IF(ISERROR(VLOOKUP(AD1005,AD$7:AD1004,1,FALSE)),1,0))</f>
        <v>0</v>
      </c>
      <c r="AF1005" s="194"/>
    </row>
    <row r="1006" spans="1:32" ht="16.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75">
        <f>IF(AND($X$3512&lt;&gt;" ",$X$3512&lt;&gt;0),IF(X1006=$X$3512,1+COUNTIF(U$7:U1005,"&gt;0"),0),0)</f>
        <v>0</v>
      </c>
      <c r="V1006" s="178" t="s">
        <v>1195</v>
      </c>
      <c r="W1006" s="130"/>
      <c r="X1006" s="131"/>
      <c r="Y1006" s="131"/>
      <c r="Z1006" s="206"/>
      <c r="AA1006" s="194">
        <f t="shared" si="79"/>
        <v>0</v>
      </c>
      <c r="AB1006" s="124" t="str">
        <f t="shared" si="80"/>
        <v/>
      </c>
      <c r="AC1006" s="195" t="str">
        <f t="shared" si="81"/>
        <v/>
      </c>
      <c r="AD1006" s="194" t="str">
        <f t="shared" si="82"/>
        <v/>
      </c>
      <c r="AE1006" s="194">
        <f>IF(AD1006="",0,IF(ISERROR(VLOOKUP(AD1006,AD$7:AD1005,1,FALSE)),1,0))</f>
        <v>0</v>
      </c>
      <c r="AF1006" s="194"/>
    </row>
    <row r="1007" spans="1:32" ht="16.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75">
        <f>IF(AND($X$3512&lt;&gt;" ",$X$3512&lt;&gt;0),IF(X1007=$X$3512,1+COUNTIF(U$7:U1006,"&gt;0"),0),0)</f>
        <v>0</v>
      </c>
      <c r="V1007" s="178" t="s">
        <v>1196</v>
      </c>
      <c r="W1007" s="130"/>
      <c r="X1007" s="131"/>
      <c r="Y1007" s="131"/>
      <c r="Z1007" s="206"/>
      <c r="AA1007" s="194">
        <f t="shared" si="79"/>
        <v>0</v>
      </c>
      <c r="AB1007" s="124" t="str">
        <f t="shared" si="80"/>
        <v/>
      </c>
      <c r="AC1007" s="195" t="str">
        <f t="shared" si="81"/>
        <v/>
      </c>
      <c r="AD1007" s="194" t="str">
        <f t="shared" si="82"/>
        <v/>
      </c>
      <c r="AE1007" s="194">
        <f>IF(AD1007="",0,IF(ISERROR(VLOOKUP(AD1007,AD$7:AD1006,1,FALSE)),1,0))</f>
        <v>0</v>
      </c>
      <c r="AF1007" s="194"/>
    </row>
    <row r="1008" spans="1:32" ht="16.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75">
        <f>IF(AND($X$3512&lt;&gt;" ",$X$3512&lt;&gt;0),IF(X1008=$X$3512,1+COUNTIF(U$7:U1007,"&gt;0"),0),0)</f>
        <v>0</v>
      </c>
      <c r="V1008" s="178" t="s">
        <v>1197</v>
      </c>
      <c r="W1008" s="130"/>
      <c r="X1008" s="131"/>
      <c r="Y1008" s="131"/>
      <c r="Z1008" s="206"/>
      <c r="AA1008" s="194">
        <f t="shared" si="79"/>
        <v>0</v>
      </c>
      <c r="AB1008" s="124" t="str">
        <f t="shared" si="80"/>
        <v/>
      </c>
      <c r="AC1008" s="195" t="str">
        <f t="shared" si="81"/>
        <v/>
      </c>
      <c r="AD1008" s="194" t="str">
        <f t="shared" si="82"/>
        <v/>
      </c>
      <c r="AE1008" s="194">
        <f>IF(AD1008="",0,IF(ISERROR(VLOOKUP(AD1008,AD$7:AD1007,1,FALSE)),1,0))</f>
        <v>0</v>
      </c>
      <c r="AF1008" s="194"/>
    </row>
    <row r="1009" spans="1:32" ht="16.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75">
        <f>IF(AND($X$3512&lt;&gt;" ",$X$3512&lt;&gt;0),IF(X1009=$X$3512,1+COUNTIF(U$7:U1008,"&gt;0"),0),0)</f>
        <v>0</v>
      </c>
      <c r="V1009" s="178" t="s">
        <v>1198</v>
      </c>
      <c r="W1009" s="130"/>
      <c r="X1009" s="131"/>
      <c r="Y1009" s="131"/>
      <c r="Z1009" s="206"/>
      <c r="AA1009" s="194">
        <f t="shared" si="79"/>
        <v>0</v>
      </c>
      <c r="AB1009" s="124" t="str">
        <f t="shared" si="80"/>
        <v/>
      </c>
      <c r="AC1009" s="195" t="str">
        <f t="shared" si="81"/>
        <v/>
      </c>
      <c r="AD1009" s="194" t="str">
        <f t="shared" si="82"/>
        <v/>
      </c>
      <c r="AE1009" s="194">
        <f>IF(AD1009="",0,IF(ISERROR(VLOOKUP(AD1009,AD$7:AD1008,1,FALSE)),1,0))</f>
        <v>0</v>
      </c>
      <c r="AF1009" s="194"/>
    </row>
    <row r="1010" spans="1:32" ht="16.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75">
        <f>IF(AND($X$3512&lt;&gt;" ",$X$3512&lt;&gt;0),IF(X1010=$X$3512,1+COUNTIF(U$7:U1009,"&gt;0"),0),0)</f>
        <v>0</v>
      </c>
      <c r="V1010" s="178" t="s">
        <v>1199</v>
      </c>
      <c r="W1010" s="130"/>
      <c r="X1010" s="131"/>
      <c r="Y1010" s="131"/>
      <c r="Z1010" s="206"/>
      <c r="AA1010" s="194">
        <f t="shared" si="79"/>
        <v>0</v>
      </c>
      <c r="AB1010" s="124" t="str">
        <f t="shared" si="80"/>
        <v/>
      </c>
      <c r="AC1010" s="195" t="str">
        <f t="shared" si="81"/>
        <v/>
      </c>
      <c r="AD1010" s="194" t="str">
        <f t="shared" si="82"/>
        <v/>
      </c>
      <c r="AE1010" s="194">
        <f>IF(AD1010="",0,IF(ISERROR(VLOOKUP(AD1010,AD$7:AD1009,1,FALSE)),1,0))</f>
        <v>0</v>
      </c>
      <c r="AF1010" s="194"/>
    </row>
    <row r="1011" spans="1:32" ht="16.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75">
        <f>IF(AND($X$3512&lt;&gt;" ",$X$3512&lt;&gt;0),IF(X1011=$X$3512,1+COUNTIF(U$7:U1010,"&gt;0"),0),0)</f>
        <v>0</v>
      </c>
      <c r="V1011" s="178" t="s">
        <v>1200</v>
      </c>
      <c r="W1011" s="130"/>
      <c r="X1011" s="131"/>
      <c r="Y1011" s="131"/>
      <c r="Z1011" s="206"/>
      <c r="AA1011" s="194">
        <f t="shared" si="79"/>
        <v>0</v>
      </c>
      <c r="AB1011" s="124" t="str">
        <f t="shared" si="80"/>
        <v/>
      </c>
      <c r="AC1011" s="195" t="str">
        <f t="shared" si="81"/>
        <v/>
      </c>
      <c r="AD1011" s="194" t="str">
        <f t="shared" si="82"/>
        <v/>
      </c>
      <c r="AE1011" s="194">
        <f>IF(AD1011="",0,IF(ISERROR(VLOOKUP(AD1011,AD$7:AD1010,1,FALSE)),1,0))</f>
        <v>0</v>
      </c>
      <c r="AF1011" s="194"/>
    </row>
    <row r="1012" spans="1:32" ht="16.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75">
        <f>IF(AND($X$3512&lt;&gt;" ",$X$3512&lt;&gt;0),IF(X1012=$X$3512,1+COUNTIF(U$7:U1011,"&gt;0"),0),0)</f>
        <v>0</v>
      </c>
      <c r="V1012" s="178" t="s">
        <v>1201</v>
      </c>
      <c r="W1012" s="130"/>
      <c r="X1012" s="131"/>
      <c r="Y1012" s="131"/>
      <c r="Z1012" s="206"/>
      <c r="AA1012" s="194">
        <f t="shared" si="79"/>
        <v>0</v>
      </c>
      <c r="AB1012" s="124" t="str">
        <f t="shared" si="80"/>
        <v/>
      </c>
      <c r="AC1012" s="195" t="str">
        <f t="shared" si="81"/>
        <v/>
      </c>
      <c r="AD1012" s="194" t="str">
        <f t="shared" si="82"/>
        <v/>
      </c>
      <c r="AE1012" s="194">
        <f>IF(AD1012="",0,IF(ISERROR(VLOOKUP(AD1012,AD$7:AD1011,1,FALSE)),1,0))</f>
        <v>0</v>
      </c>
      <c r="AF1012" s="194"/>
    </row>
    <row r="1013" spans="1:32" ht="16.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75">
        <f>IF(AND($X$3512&lt;&gt;" ",$X$3512&lt;&gt;0),IF(X1013=$X$3512,1+COUNTIF(U$7:U1012,"&gt;0"),0),0)</f>
        <v>0</v>
      </c>
      <c r="V1013" s="178" t="s">
        <v>1202</v>
      </c>
      <c r="W1013" s="130"/>
      <c r="X1013" s="131"/>
      <c r="Y1013" s="131"/>
      <c r="Z1013" s="206"/>
      <c r="AA1013" s="194">
        <f t="shared" si="79"/>
        <v>0</v>
      </c>
      <c r="AB1013" s="124" t="str">
        <f t="shared" si="80"/>
        <v/>
      </c>
      <c r="AC1013" s="195" t="str">
        <f t="shared" si="81"/>
        <v/>
      </c>
      <c r="AD1013" s="194" t="str">
        <f t="shared" si="82"/>
        <v/>
      </c>
      <c r="AE1013" s="194">
        <f>IF(AD1013="",0,IF(ISERROR(VLOOKUP(AD1013,AD$7:AD1012,1,FALSE)),1,0))</f>
        <v>0</v>
      </c>
      <c r="AF1013" s="194"/>
    </row>
    <row r="1014" spans="1:32" ht="16.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75">
        <f>IF(AND($X$3512&lt;&gt;" ",$X$3512&lt;&gt;0),IF(X1014=$X$3512,1+COUNTIF(U$7:U1013,"&gt;0"),0),0)</f>
        <v>0</v>
      </c>
      <c r="V1014" s="178" t="s">
        <v>1203</v>
      </c>
      <c r="W1014" s="130"/>
      <c r="X1014" s="131"/>
      <c r="Y1014" s="131"/>
      <c r="Z1014" s="206"/>
      <c r="AA1014" s="194">
        <f t="shared" si="79"/>
        <v>0</v>
      </c>
      <c r="AB1014" s="124" t="str">
        <f t="shared" si="80"/>
        <v/>
      </c>
      <c r="AC1014" s="195" t="str">
        <f t="shared" si="81"/>
        <v/>
      </c>
      <c r="AD1014" s="194" t="str">
        <f t="shared" si="82"/>
        <v/>
      </c>
      <c r="AE1014" s="194">
        <f>IF(AD1014="",0,IF(ISERROR(VLOOKUP(AD1014,AD$7:AD1013,1,FALSE)),1,0))</f>
        <v>0</v>
      </c>
      <c r="AF1014" s="194"/>
    </row>
    <row r="1015" spans="1:32" ht="16.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75">
        <f>IF(AND($X$3512&lt;&gt;" ",$X$3512&lt;&gt;0),IF(X1015=$X$3512,1+COUNTIF(U$7:U1014,"&gt;0"),0),0)</f>
        <v>0</v>
      </c>
      <c r="V1015" s="178" t="s">
        <v>1204</v>
      </c>
      <c r="W1015" s="130"/>
      <c r="X1015" s="131"/>
      <c r="Y1015" s="131"/>
      <c r="Z1015" s="206"/>
      <c r="AA1015" s="194">
        <f t="shared" si="79"/>
        <v>0</v>
      </c>
      <c r="AB1015" s="124" t="str">
        <f t="shared" si="80"/>
        <v/>
      </c>
      <c r="AC1015" s="195" t="str">
        <f t="shared" si="81"/>
        <v/>
      </c>
      <c r="AD1015" s="194" t="str">
        <f t="shared" si="82"/>
        <v/>
      </c>
      <c r="AE1015" s="194">
        <f>IF(AD1015="",0,IF(ISERROR(VLOOKUP(AD1015,AD$7:AD1014,1,FALSE)),1,0))</f>
        <v>0</v>
      </c>
      <c r="AF1015" s="194"/>
    </row>
    <row r="1016" spans="1:32" ht="16.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75">
        <f>IF(AND($X$3512&lt;&gt;" ",$X$3512&lt;&gt;0),IF(X1016=$X$3512,1+COUNTIF(U$7:U1015,"&gt;0"),0),0)</f>
        <v>0</v>
      </c>
      <c r="V1016" s="178" t="s">
        <v>1205</v>
      </c>
      <c r="W1016" s="130"/>
      <c r="X1016" s="131"/>
      <c r="Y1016" s="131"/>
      <c r="Z1016" s="206"/>
      <c r="AA1016" s="194">
        <f t="shared" si="79"/>
        <v>0</v>
      </c>
      <c r="AB1016" s="124" t="str">
        <f t="shared" si="80"/>
        <v/>
      </c>
      <c r="AC1016" s="195" t="str">
        <f t="shared" si="81"/>
        <v/>
      </c>
      <c r="AD1016" s="194" t="str">
        <f t="shared" si="82"/>
        <v/>
      </c>
      <c r="AE1016" s="194">
        <f>IF(AD1016="",0,IF(ISERROR(VLOOKUP(AD1016,AD$7:AD1015,1,FALSE)),1,0))</f>
        <v>0</v>
      </c>
      <c r="AF1016" s="194"/>
    </row>
    <row r="1017" spans="1:32" ht="16.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75">
        <f>IF(AND($X$3512&lt;&gt;" ",$X$3512&lt;&gt;0),IF(X1017=$X$3512,1+COUNTIF(U$7:U1016,"&gt;0"),0),0)</f>
        <v>0</v>
      </c>
      <c r="V1017" s="178" t="s">
        <v>1206</v>
      </c>
      <c r="W1017" s="130"/>
      <c r="X1017" s="131"/>
      <c r="Y1017" s="131"/>
      <c r="Z1017" s="206"/>
      <c r="AA1017" s="194">
        <f t="shared" si="79"/>
        <v>0</v>
      </c>
      <c r="AB1017" s="124" t="str">
        <f t="shared" si="80"/>
        <v/>
      </c>
      <c r="AC1017" s="195" t="str">
        <f t="shared" si="81"/>
        <v/>
      </c>
      <c r="AD1017" s="194" t="str">
        <f t="shared" si="82"/>
        <v/>
      </c>
      <c r="AE1017" s="194">
        <f>IF(AD1017="",0,IF(ISERROR(VLOOKUP(AD1017,AD$7:AD1016,1,FALSE)),1,0))</f>
        <v>0</v>
      </c>
      <c r="AF1017" s="194"/>
    </row>
    <row r="1018" spans="1:32" ht="16.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75">
        <f>IF(AND($X$3512&lt;&gt;" ",$X$3512&lt;&gt;0),IF(X1018=$X$3512,1+COUNTIF(U$7:U1017,"&gt;0"),0),0)</f>
        <v>0</v>
      </c>
      <c r="V1018" s="178" t="s">
        <v>1207</v>
      </c>
      <c r="W1018" s="130"/>
      <c r="X1018" s="131"/>
      <c r="Y1018" s="131"/>
      <c r="Z1018" s="206"/>
      <c r="AA1018" s="194">
        <f t="shared" si="79"/>
        <v>0</v>
      </c>
      <c r="AB1018" s="124" t="str">
        <f t="shared" si="80"/>
        <v/>
      </c>
      <c r="AC1018" s="195" t="str">
        <f t="shared" si="81"/>
        <v/>
      </c>
      <c r="AD1018" s="194" t="str">
        <f t="shared" si="82"/>
        <v/>
      </c>
      <c r="AE1018" s="194">
        <f>IF(AD1018="",0,IF(ISERROR(VLOOKUP(AD1018,AD$7:AD1017,1,FALSE)),1,0))</f>
        <v>0</v>
      </c>
      <c r="AF1018" s="194"/>
    </row>
    <row r="1019" spans="1:32" ht="16.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75">
        <f>IF(AND($X$3512&lt;&gt;" ",$X$3512&lt;&gt;0),IF(X1019=$X$3512,1+COUNTIF(U$7:U1018,"&gt;0"),0),0)</f>
        <v>0</v>
      </c>
      <c r="V1019" s="178" t="s">
        <v>1208</v>
      </c>
      <c r="W1019" s="130"/>
      <c r="X1019" s="131"/>
      <c r="Y1019" s="131"/>
      <c r="Z1019" s="206"/>
      <c r="AA1019" s="194">
        <f t="shared" si="79"/>
        <v>0</v>
      </c>
      <c r="AB1019" s="124" t="str">
        <f t="shared" si="80"/>
        <v/>
      </c>
      <c r="AC1019" s="195" t="str">
        <f t="shared" si="81"/>
        <v/>
      </c>
      <c r="AD1019" s="194" t="str">
        <f t="shared" si="82"/>
        <v/>
      </c>
      <c r="AE1019" s="194">
        <f>IF(AD1019="",0,IF(ISERROR(VLOOKUP(AD1019,AD$7:AD1018,1,FALSE)),1,0))</f>
        <v>0</v>
      </c>
      <c r="AF1019" s="194"/>
    </row>
    <row r="1020" spans="1:32" ht="16.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75">
        <f>IF(AND($X$3512&lt;&gt;" ",$X$3512&lt;&gt;0),IF(X1020=$X$3512,1+COUNTIF(U$7:U1019,"&gt;0"),0),0)</f>
        <v>0</v>
      </c>
      <c r="V1020" s="178" t="s">
        <v>1209</v>
      </c>
      <c r="W1020" s="130"/>
      <c r="X1020" s="131"/>
      <c r="Y1020" s="131"/>
      <c r="Z1020" s="206"/>
      <c r="AA1020" s="194">
        <f t="shared" si="79"/>
        <v>0</v>
      </c>
      <c r="AB1020" s="124" t="str">
        <f t="shared" si="80"/>
        <v/>
      </c>
      <c r="AC1020" s="195" t="str">
        <f t="shared" si="81"/>
        <v/>
      </c>
      <c r="AD1020" s="194" t="str">
        <f t="shared" si="82"/>
        <v/>
      </c>
      <c r="AE1020" s="194">
        <f>IF(AD1020="",0,IF(ISERROR(VLOOKUP(AD1020,AD$7:AD1019,1,FALSE)),1,0))</f>
        <v>0</v>
      </c>
      <c r="AF1020" s="194"/>
    </row>
    <row r="1021" spans="1:32" ht="16.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75">
        <f>IF(AND($X$3512&lt;&gt;" ",$X$3512&lt;&gt;0),IF(X1021=$X$3512,1+COUNTIF(U$7:U1020,"&gt;0"),0),0)</f>
        <v>0</v>
      </c>
      <c r="V1021" s="178" t="s">
        <v>1210</v>
      </c>
      <c r="W1021" s="130"/>
      <c r="X1021" s="131"/>
      <c r="Y1021" s="131"/>
      <c r="Z1021" s="206"/>
      <c r="AA1021" s="194">
        <f t="shared" si="79"/>
        <v>0</v>
      </c>
      <c r="AB1021" s="124" t="str">
        <f t="shared" si="80"/>
        <v/>
      </c>
      <c r="AC1021" s="195" t="str">
        <f t="shared" si="81"/>
        <v/>
      </c>
      <c r="AD1021" s="194" t="str">
        <f t="shared" si="82"/>
        <v/>
      </c>
      <c r="AE1021" s="194">
        <f>IF(AD1021="",0,IF(ISERROR(VLOOKUP(AD1021,AD$7:AD1020,1,FALSE)),1,0))</f>
        <v>0</v>
      </c>
      <c r="AF1021" s="194"/>
    </row>
    <row r="1022" spans="1:32" ht="16.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75">
        <f>IF(AND($X$3512&lt;&gt;" ",$X$3512&lt;&gt;0),IF(X1022=$X$3512,1+COUNTIF(U$7:U1021,"&gt;0"),0),0)</f>
        <v>0</v>
      </c>
      <c r="V1022" s="178" t="s">
        <v>1211</v>
      </c>
      <c r="W1022" s="130"/>
      <c r="X1022" s="131"/>
      <c r="Y1022" s="131"/>
      <c r="Z1022" s="206"/>
      <c r="AA1022" s="194">
        <f t="shared" si="79"/>
        <v>0</v>
      </c>
      <c r="AB1022" s="124" t="str">
        <f t="shared" si="80"/>
        <v/>
      </c>
      <c r="AC1022" s="195" t="str">
        <f t="shared" si="81"/>
        <v/>
      </c>
      <c r="AD1022" s="194" t="str">
        <f t="shared" si="82"/>
        <v/>
      </c>
      <c r="AE1022" s="194">
        <f>IF(AD1022="",0,IF(ISERROR(VLOOKUP(AD1022,AD$7:AD1021,1,FALSE)),1,0))</f>
        <v>0</v>
      </c>
      <c r="AF1022" s="194"/>
    </row>
    <row r="1023" spans="1:32" ht="16.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75">
        <f>IF(AND($X$3512&lt;&gt;" ",$X$3512&lt;&gt;0),IF(X1023=$X$3512,1+COUNTIF(U$7:U1022,"&gt;0"),0),0)</f>
        <v>0</v>
      </c>
      <c r="V1023" s="178" t="s">
        <v>1212</v>
      </c>
      <c r="W1023" s="130"/>
      <c r="X1023" s="131"/>
      <c r="Y1023" s="131"/>
      <c r="Z1023" s="206"/>
      <c r="AA1023" s="194">
        <f t="shared" si="79"/>
        <v>0</v>
      </c>
      <c r="AB1023" s="124" t="str">
        <f t="shared" si="80"/>
        <v/>
      </c>
      <c r="AC1023" s="195" t="str">
        <f t="shared" si="81"/>
        <v/>
      </c>
      <c r="AD1023" s="194" t="str">
        <f t="shared" si="82"/>
        <v/>
      </c>
      <c r="AE1023" s="194">
        <f>IF(AD1023="",0,IF(ISERROR(VLOOKUP(AD1023,AD$7:AD1022,1,FALSE)),1,0))</f>
        <v>0</v>
      </c>
      <c r="AF1023" s="194"/>
    </row>
    <row r="1024" spans="1:32" ht="16.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75">
        <f>IF(AND($X$3512&lt;&gt;" ",$X$3512&lt;&gt;0),IF(X1024=$X$3512,1+COUNTIF(U$7:U1023,"&gt;0"),0),0)</f>
        <v>0</v>
      </c>
      <c r="V1024" s="178" t="s">
        <v>1213</v>
      </c>
      <c r="W1024" s="130"/>
      <c r="X1024" s="131"/>
      <c r="Y1024" s="131"/>
      <c r="Z1024" s="206"/>
      <c r="AA1024" s="194">
        <f t="shared" si="79"/>
        <v>0</v>
      </c>
      <c r="AB1024" s="124" t="str">
        <f t="shared" si="80"/>
        <v/>
      </c>
      <c r="AC1024" s="195" t="str">
        <f t="shared" si="81"/>
        <v/>
      </c>
      <c r="AD1024" s="194" t="str">
        <f t="shared" si="82"/>
        <v/>
      </c>
      <c r="AE1024" s="194">
        <f>IF(AD1024="",0,IF(ISERROR(VLOOKUP(AD1024,AD$7:AD1023,1,FALSE)),1,0))</f>
        <v>0</v>
      </c>
      <c r="AF1024" s="194"/>
    </row>
    <row r="1025" spans="1:32" ht="16.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75">
        <f>IF(AND($X$3512&lt;&gt;" ",$X$3512&lt;&gt;0),IF(X1025=$X$3512,1+COUNTIF(U$7:U1024,"&gt;0"),0),0)</f>
        <v>0</v>
      </c>
      <c r="V1025" s="178" t="s">
        <v>1214</v>
      </c>
      <c r="W1025" s="130"/>
      <c r="X1025" s="131"/>
      <c r="Y1025" s="131"/>
      <c r="Z1025" s="206"/>
      <c r="AA1025" s="194">
        <f t="shared" si="79"/>
        <v>0</v>
      </c>
      <c r="AB1025" s="124" t="str">
        <f t="shared" si="80"/>
        <v/>
      </c>
      <c r="AC1025" s="195" t="str">
        <f t="shared" si="81"/>
        <v/>
      </c>
      <c r="AD1025" s="194" t="str">
        <f t="shared" si="82"/>
        <v/>
      </c>
      <c r="AE1025" s="194">
        <f>IF(AD1025="",0,IF(ISERROR(VLOOKUP(AD1025,AD$7:AD1024,1,FALSE)),1,0))</f>
        <v>0</v>
      </c>
      <c r="AF1025" s="194"/>
    </row>
    <row r="1026" spans="1:32" ht="16.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75">
        <f>IF(AND($X$3512&lt;&gt;" ",$X$3512&lt;&gt;0),IF(X1026=$X$3512,1+COUNTIF(U$7:U1025,"&gt;0"),0),0)</f>
        <v>0</v>
      </c>
      <c r="V1026" s="178" t="s">
        <v>1215</v>
      </c>
      <c r="W1026" s="130"/>
      <c r="X1026" s="131"/>
      <c r="Y1026" s="131"/>
      <c r="Z1026" s="206"/>
      <c r="AA1026" s="194">
        <f t="shared" si="79"/>
        <v>0</v>
      </c>
      <c r="AB1026" s="124" t="str">
        <f t="shared" si="80"/>
        <v/>
      </c>
      <c r="AC1026" s="195" t="str">
        <f t="shared" si="81"/>
        <v/>
      </c>
      <c r="AD1026" s="194" t="str">
        <f t="shared" si="82"/>
        <v/>
      </c>
      <c r="AE1026" s="194">
        <f>IF(AD1026="",0,IF(ISERROR(VLOOKUP(AD1026,AD$7:AD1025,1,FALSE)),1,0))</f>
        <v>0</v>
      </c>
      <c r="AF1026" s="194"/>
    </row>
    <row r="1027" spans="1:32" ht="16.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75">
        <f>IF(AND($X$3512&lt;&gt;" ",$X$3512&lt;&gt;0),IF(X1027=$X$3512,1+COUNTIF(U$7:U1026,"&gt;0"),0),0)</f>
        <v>0</v>
      </c>
      <c r="V1027" s="178" t="s">
        <v>1216</v>
      </c>
      <c r="W1027" s="130"/>
      <c r="X1027" s="131"/>
      <c r="Y1027" s="131"/>
      <c r="Z1027" s="206"/>
      <c r="AA1027" s="194">
        <f t="shared" si="79"/>
        <v>0</v>
      </c>
      <c r="AB1027" s="124" t="str">
        <f t="shared" si="80"/>
        <v/>
      </c>
      <c r="AC1027" s="195" t="str">
        <f t="shared" si="81"/>
        <v/>
      </c>
      <c r="AD1027" s="194" t="str">
        <f t="shared" si="82"/>
        <v/>
      </c>
      <c r="AE1027" s="194">
        <f>IF(AD1027="",0,IF(ISERROR(VLOOKUP(AD1027,AD$7:AD1026,1,FALSE)),1,0))</f>
        <v>0</v>
      </c>
      <c r="AF1027" s="194"/>
    </row>
    <row r="1028" spans="1:32" ht="16.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75">
        <f>IF(AND($X$3512&lt;&gt;" ",$X$3512&lt;&gt;0),IF(X1028=$X$3512,1+COUNTIF(U$7:U1027,"&gt;0"),0),0)</f>
        <v>0</v>
      </c>
      <c r="V1028" s="178" t="s">
        <v>1217</v>
      </c>
      <c r="W1028" s="130"/>
      <c r="X1028" s="131"/>
      <c r="Y1028" s="131"/>
      <c r="Z1028" s="206"/>
      <c r="AA1028" s="194">
        <f t="shared" si="79"/>
        <v>0</v>
      </c>
      <c r="AB1028" s="124" t="str">
        <f t="shared" si="80"/>
        <v/>
      </c>
      <c r="AC1028" s="195" t="str">
        <f t="shared" si="81"/>
        <v/>
      </c>
      <c r="AD1028" s="194" t="str">
        <f t="shared" si="82"/>
        <v/>
      </c>
      <c r="AE1028" s="194">
        <f>IF(AD1028="",0,IF(ISERROR(VLOOKUP(AD1028,AD$7:AD1027,1,FALSE)),1,0))</f>
        <v>0</v>
      </c>
      <c r="AF1028" s="194"/>
    </row>
    <row r="1029" spans="1:32" ht="16.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75">
        <f>IF(AND($X$3512&lt;&gt;" ",$X$3512&lt;&gt;0),IF(X1029=$X$3512,1+COUNTIF(U$7:U1028,"&gt;0"),0),0)</f>
        <v>0</v>
      </c>
      <c r="V1029" s="178" t="s">
        <v>1218</v>
      </c>
      <c r="W1029" s="130"/>
      <c r="X1029" s="131"/>
      <c r="Y1029" s="131"/>
      <c r="Z1029" s="206"/>
      <c r="AA1029" s="194">
        <f t="shared" si="79"/>
        <v>0</v>
      </c>
      <c r="AB1029" s="124" t="str">
        <f t="shared" si="80"/>
        <v/>
      </c>
      <c r="AC1029" s="195" t="str">
        <f t="shared" si="81"/>
        <v/>
      </c>
      <c r="AD1029" s="194" t="str">
        <f t="shared" si="82"/>
        <v/>
      </c>
      <c r="AE1029" s="194">
        <f>IF(AD1029="",0,IF(ISERROR(VLOOKUP(AD1029,AD$7:AD1028,1,FALSE)),1,0))</f>
        <v>0</v>
      </c>
      <c r="AF1029" s="194"/>
    </row>
    <row r="1030" spans="1:32" ht="16.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75">
        <f>IF(AND($X$3512&lt;&gt;" ",$X$3512&lt;&gt;0),IF(X1030=$X$3512,1+COUNTIF(U$7:U1029,"&gt;0"),0),0)</f>
        <v>0</v>
      </c>
      <c r="V1030" s="178" t="s">
        <v>1219</v>
      </c>
      <c r="W1030" s="130"/>
      <c r="X1030" s="131"/>
      <c r="Y1030" s="131"/>
      <c r="Z1030" s="206"/>
      <c r="AA1030" s="194">
        <f t="shared" si="79"/>
        <v>0</v>
      </c>
      <c r="AB1030" s="124" t="str">
        <f t="shared" si="80"/>
        <v/>
      </c>
      <c r="AC1030" s="195" t="str">
        <f t="shared" si="81"/>
        <v/>
      </c>
      <c r="AD1030" s="194" t="str">
        <f t="shared" si="82"/>
        <v/>
      </c>
      <c r="AE1030" s="194">
        <f>IF(AD1030="",0,IF(ISERROR(VLOOKUP(AD1030,AD$7:AD1029,1,FALSE)),1,0))</f>
        <v>0</v>
      </c>
      <c r="AF1030" s="194"/>
    </row>
    <row r="1031" spans="1:32" ht="16.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75">
        <f>IF(AND($X$3512&lt;&gt;" ",$X$3512&lt;&gt;0),IF(X1031=$X$3512,1+COUNTIF(U$7:U1030,"&gt;0"),0),0)</f>
        <v>0</v>
      </c>
      <c r="V1031" s="178" t="s">
        <v>1220</v>
      </c>
      <c r="W1031" s="130"/>
      <c r="X1031" s="131"/>
      <c r="Y1031" s="131"/>
      <c r="Z1031" s="206"/>
      <c r="AA1031" s="194">
        <f t="shared" si="79"/>
        <v>0</v>
      </c>
      <c r="AB1031" s="124" t="str">
        <f t="shared" si="80"/>
        <v/>
      </c>
      <c r="AC1031" s="195" t="str">
        <f t="shared" si="81"/>
        <v/>
      </c>
      <c r="AD1031" s="194" t="str">
        <f t="shared" si="82"/>
        <v/>
      </c>
      <c r="AE1031" s="194">
        <f>IF(AD1031="",0,IF(ISERROR(VLOOKUP(AD1031,AD$7:AD1030,1,FALSE)),1,0))</f>
        <v>0</v>
      </c>
      <c r="AF1031" s="194"/>
    </row>
    <row r="1032" spans="1:32" ht="16.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75">
        <f>IF(AND($X$3512&lt;&gt;" ",$X$3512&lt;&gt;0),IF(X1032=$X$3512,1+COUNTIF(U$7:U1031,"&gt;0"),0),0)</f>
        <v>0</v>
      </c>
      <c r="V1032" s="178" t="s">
        <v>1221</v>
      </c>
      <c r="W1032" s="130"/>
      <c r="X1032" s="131"/>
      <c r="Y1032" s="131"/>
      <c r="Z1032" s="206"/>
      <c r="AA1032" s="194">
        <f t="shared" ref="AA1032:AA1095" si="83">IF(ISBLANK(X1032),0,VLOOKUP(X1032,$B$8:$E$57,1,FALSE))</f>
        <v>0</v>
      </c>
      <c r="AB1032" s="124" t="str">
        <f t="shared" ref="AB1032:AB1095" si="84">IF(W1032&gt;0,CONCATENATE(MONTH(W1032)&amp;X1032),"")</f>
        <v/>
      </c>
      <c r="AC1032" s="195" t="str">
        <f t="shared" ref="AC1032:AC1095" si="85">IF(OR(AND(Z1032&lt;&gt;0,ISBLANK(X1032)),ISERROR(AA1032)),"ERR","")</f>
        <v/>
      </c>
      <c r="AD1032" s="194" t="str">
        <f t="shared" si="82"/>
        <v/>
      </c>
      <c r="AE1032" s="194">
        <f>IF(AD1032="",0,IF(ISERROR(VLOOKUP(AD1032,AD$7:AD1031,1,FALSE)),1,0))</f>
        <v>0</v>
      </c>
      <c r="AF1032" s="194"/>
    </row>
    <row r="1033" spans="1:32" ht="16.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75">
        <f>IF(AND($X$3512&lt;&gt;" ",$X$3512&lt;&gt;0),IF(X1033=$X$3512,1+COUNTIF(U$7:U1032,"&gt;0"),0),0)</f>
        <v>0</v>
      </c>
      <c r="V1033" s="178" t="s">
        <v>1222</v>
      </c>
      <c r="W1033" s="130"/>
      <c r="X1033" s="131"/>
      <c r="Y1033" s="131"/>
      <c r="Z1033" s="206"/>
      <c r="AA1033" s="194">
        <f t="shared" si="83"/>
        <v>0</v>
      </c>
      <c r="AB1033" s="124" t="str">
        <f t="shared" si="84"/>
        <v/>
      </c>
      <c r="AC1033" s="195" t="str">
        <f t="shared" si="85"/>
        <v/>
      </c>
      <c r="AD1033" s="194" t="str">
        <f t="shared" si="82"/>
        <v/>
      </c>
      <c r="AE1033" s="194">
        <f>IF(AD1033="",0,IF(ISERROR(VLOOKUP(AD1033,AD$7:AD1032,1,FALSE)),1,0))</f>
        <v>0</v>
      </c>
      <c r="AF1033" s="194"/>
    </row>
    <row r="1034" spans="1:32" ht="16.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75">
        <f>IF(AND($X$3512&lt;&gt;" ",$X$3512&lt;&gt;0),IF(X1034=$X$3512,1+COUNTIF(U$7:U1033,"&gt;0"),0),0)</f>
        <v>0</v>
      </c>
      <c r="V1034" s="178" t="s">
        <v>1223</v>
      </c>
      <c r="W1034" s="130"/>
      <c r="X1034" s="131"/>
      <c r="Y1034" s="131"/>
      <c r="Z1034" s="206"/>
      <c r="AA1034" s="194">
        <f t="shared" si="83"/>
        <v>0</v>
      </c>
      <c r="AB1034" s="124" t="str">
        <f t="shared" si="84"/>
        <v/>
      </c>
      <c r="AC1034" s="195" t="str">
        <f t="shared" si="85"/>
        <v/>
      </c>
      <c r="AD1034" s="194" t="str">
        <f t="shared" ref="AD1034:AD1097" si="86">IF(W1034&gt;0,CONCATENATE(MONTH(W1034),"-",YEAR(W1034)),"")</f>
        <v/>
      </c>
      <c r="AE1034" s="194">
        <f>IF(AD1034="",0,IF(ISERROR(VLOOKUP(AD1034,AD$7:AD1033,1,FALSE)),1,0))</f>
        <v>0</v>
      </c>
      <c r="AF1034" s="194"/>
    </row>
    <row r="1035" spans="1:32" ht="16.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75">
        <f>IF(AND($X$3512&lt;&gt;" ",$X$3512&lt;&gt;0),IF(X1035=$X$3512,1+COUNTIF(U$7:U1034,"&gt;0"),0),0)</f>
        <v>0</v>
      </c>
      <c r="V1035" s="178" t="s">
        <v>1224</v>
      </c>
      <c r="W1035" s="130"/>
      <c r="X1035" s="131"/>
      <c r="Y1035" s="131"/>
      <c r="Z1035" s="206"/>
      <c r="AA1035" s="194">
        <f t="shared" si="83"/>
        <v>0</v>
      </c>
      <c r="AB1035" s="124" t="str">
        <f t="shared" si="84"/>
        <v/>
      </c>
      <c r="AC1035" s="195" t="str">
        <f t="shared" si="85"/>
        <v/>
      </c>
      <c r="AD1035" s="194" t="str">
        <f t="shared" si="86"/>
        <v/>
      </c>
      <c r="AE1035" s="194">
        <f>IF(AD1035="",0,IF(ISERROR(VLOOKUP(AD1035,AD$7:AD1034,1,FALSE)),1,0))</f>
        <v>0</v>
      </c>
      <c r="AF1035" s="194"/>
    </row>
    <row r="1036" spans="1:32" ht="16.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75">
        <f>IF(AND($X$3512&lt;&gt;" ",$X$3512&lt;&gt;0),IF(X1036=$X$3512,1+COUNTIF(U$7:U1035,"&gt;0"),0),0)</f>
        <v>0</v>
      </c>
      <c r="V1036" s="178" t="s">
        <v>1225</v>
      </c>
      <c r="W1036" s="130"/>
      <c r="X1036" s="131"/>
      <c r="Y1036" s="131"/>
      <c r="Z1036" s="206"/>
      <c r="AA1036" s="194">
        <f t="shared" si="83"/>
        <v>0</v>
      </c>
      <c r="AB1036" s="124" t="str">
        <f t="shared" si="84"/>
        <v/>
      </c>
      <c r="AC1036" s="195" t="str">
        <f t="shared" si="85"/>
        <v/>
      </c>
      <c r="AD1036" s="194" t="str">
        <f t="shared" si="86"/>
        <v/>
      </c>
      <c r="AE1036" s="194">
        <f>IF(AD1036="",0,IF(ISERROR(VLOOKUP(AD1036,AD$7:AD1035,1,FALSE)),1,0))</f>
        <v>0</v>
      </c>
      <c r="AF1036" s="194"/>
    </row>
    <row r="1037" spans="1:32" ht="16.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75">
        <f>IF(AND($X$3512&lt;&gt;" ",$X$3512&lt;&gt;0),IF(X1037=$X$3512,1+COUNTIF(U$7:U1036,"&gt;0"),0),0)</f>
        <v>0</v>
      </c>
      <c r="V1037" s="178" t="s">
        <v>1226</v>
      </c>
      <c r="W1037" s="130"/>
      <c r="X1037" s="131"/>
      <c r="Y1037" s="131"/>
      <c r="Z1037" s="206"/>
      <c r="AA1037" s="194">
        <f t="shared" si="83"/>
        <v>0</v>
      </c>
      <c r="AB1037" s="124" t="str">
        <f t="shared" si="84"/>
        <v/>
      </c>
      <c r="AC1037" s="195" t="str">
        <f t="shared" si="85"/>
        <v/>
      </c>
      <c r="AD1037" s="194" t="str">
        <f t="shared" si="86"/>
        <v/>
      </c>
      <c r="AE1037" s="194">
        <f>IF(AD1037="",0,IF(ISERROR(VLOOKUP(AD1037,AD$7:AD1036,1,FALSE)),1,0))</f>
        <v>0</v>
      </c>
      <c r="AF1037" s="194"/>
    </row>
    <row r="1038" spans="1:32" ht="16.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75">
        <f>IF(AND($X$3512&lt;&gt;" ",$X$3512&lt;&gt;0),IF(X1038=$X$3512,1+COUNTIF(U$7:U1037,"&gt;0"),0),0)</f>
        <v>0</v>
      </c>
      <c r="V1038" s="178" t="s">
        <v>1227</v>
      </c>
      <c r="W1038" s="130"/>
      <c r="X1038" s="131"/>
      <c r="Y1038" s="131"/>
      <c r="Z1038" s="206"/>
      <c r="AA1038" s="194">
        <f t="shared" si="83"/>
        <v>0</v>
      </c>
      <c r="AB1038" s="124" t="str">
        <f t="shared" si="84"/>
        <v/>
      </c>
      <c r="AC1038" s="195" t="str">
        <f t="shared" si="85"/>
        <v/>
      </c>
      <c r="AD1038" s="194" t="str">
        <f t="shared" si="86"/>
        <v/>
      </c>
      <c r="AE1038" s="194">
        <f>IF(AD1038="",0,IF(ISERROR(VLOOKUP(AD1038,AD$7:AD1037,1,FALSE)),1,0))</f>
        <v>0</v>
      </c>
      <c r="AF1038" s="194"/>
    </row>
    <row r="1039" spans="1:32" ht="16.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75">
        <f>IF(AND($X$3512&lt;&gt;" ",$X$3512&lt;&gt;0),IF(X1039=$X$3512,1+COUNTIF(U$7:U1038,"&gt;0"),0),0)</f>
        <v>0</v>
      </c>
      <c r="V1039" s="178" t="s">
        <v>1228</v>
      </c>
      <c r="W1039" s="130"/>
      <c r="X1039" s="131"/>
      <c r="Y1039" s="131"/>
      <c r="Z1039" s="206"/>
      <c r="AA1039" s="194">
        <f t="shared" si="83"/>
        <v>0</v>
      </c>
      <c r="AB1039" s="124" t="str">
        <f t="shared" si="84"/>
        <v/>
      </c>
      <c r="AC1039" s="195" t="str">
        <f t="shared" si="85"/>
        <v/>
      </c>
      <c r="AD1039" s="194" t="str">
        <f t="shared" si="86"/>
        <v/>
      </c>
      <c r="AE1039" s="194">
        <f>IF(AD1039="",0,IF(ISERROR(VLOOKUP(AD1039,AD$7:AD1038,1,FALSE)),1,0))</f>
        <v>0</v>
      </c>
      <c r="AF1039" s="194"/>
    </row>
    <row r="1040" spans="1:32" ht="16.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75">
        <f>IF(AND($X$3512&lt;&gt;" ",$X$3512&lt;&gt;0),IF(X1040=$X$3512,1+COUNTIF(U$7:U1039,"&gt;0"),0),0)</f>
        <v>0</v>
      </c>
      <c r="V1040" s="178" t="s">
        <v>1229</v>
      </c>
      <c r="W1040" s="130"/>
      <c r="X1040" s="131"/>
      <c r="Y1040" s="131"/>
      <c r="Z1040" s="206"/>
      <c r="AA1040" s="194">
        <f t="shared" si="83"/>
        <v>0</v>
      </c>
      <c r="AB1040" s="124" t="str">
        <f t="shared" si="84"/>
        <v/>
      </c>
      <c r="AC1040" s="195" t="str">
        <f t="shared" si="85"/>
        <v/>
      </c>
      <c r="AD1040" s="194" t="str">
        <f t="shared" si="86"/>
        <v/>
      </c>
      <c r="AE1040" s="194">
        <f>IF(AD1040="",0,IF(ISERROR(VLOOKUP(AD1040,AD$7:AD1039,1,FALSE)),1,0))</f>
        <v>0</v>
      </c>
      <c r="AF1040" s="194"/>
    </row>
    <row r="1041" spans="1:32" ht="16.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75">
        <f>IF(AND($X$3512&lt;&gt;" ",$X$3512&lt;&gt;0),IF(X1041=$X$3512,1+COUNTIF(U$7:U1040,"&gt;0"),0),0)</f>
        <v>0</v>
      </c>
      <c r="V1041" s="178" t="s">
        <v>1230</v>
      </c>
      <c r="W1041" s="130"/>
      <c r="X1041" s="131"/>
      <c r="Y1041" s="131"/>
      <c r="Z1041" s="206"/>
      <c r="AA1041" s="194">
        <f t="shared" si="83"/>
        <v>0</v>
      </c>
      <c r="AB1041" s="124" t="str">
        <f t="shared" si="84"/>
        <v/>
      </c>
      <c r="AC1041" s="195" t="str">
        <f t="shared" si="85"/>
        <v/>
      </c>
      <c r="AD1041" s="194" t="str">
        <f t="shared" si="86"/>
        <v/>
      </c>
      <c r="AE1041" s="194">
        <f>IF(AD1041="",0,IF(ISERROR(VLOOKUP(AD1041,AD$7:AD1040,1,FALSE)),1,0))</f>
        <v>0</v>
      </c>
      <c r="AF1041" s="194"/>
    </row>
    <row r="1042" spans="1:32" ht="16.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75">
        <f>IF(AND($X$3512&lt;&gt;" ",$X$3512&lt;&gt;0),IF(X1042=$X$3512,1+COUNTIF(U$7:U1041,"&gt;0"),0),0)</f>
        <v>0</v>
      </c>
      <c r="V1042" s="178" t="s">
        <v>1231</v>
      </c>
      <c r="W1042" s="130"/>
      <c r="X1042" s="131"/>
      <c r="Y1042" s="131"/>
      <c r="Z1042" s="206"/>
      <c r="AA1042" s="194">
        <f t="shared" si="83"/>
        <v>0</v>
      </c>
      <c r="AB1042" s="124" t="str">
        <f t="shared" si="84"/>
        <v/>
      </c>
      <c r="AC1042" s="195" t="str">
        <f t="shared" si="85"/>
        <v/>
      </c>
      <c r="AD1042" s="194" t="str">
        <f t="shared" si="86"/>
        <v/>
      </c>
      <c r="AE1042" s="194">
        <f>IF(AD1042="",0,IF(ISERROR(VLOOKUP(AD1042,AD$7:AD1041,1,FALSE)),1,0))</f>
        <v>0</v>
      </c>
      <c r="AF1042" s="194"/>
    </row>
    <row r="1043" spans="1:32" ht="16.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75">
        <f>IF(AND($X$3512&lt;&gt;" ",$X$3512&lt;&gt;0),IF(X1043=$X$3512,1+COUNTIF(U$7:U1042,"&gt;0"),0),0)</f>
        <v>0</v>
      </c>
      <c r="V1043" s="178" t="s">
        <v>1232</v>
      </c>
      <c r="W1043" s="130"/>
      <c r="X1043" s="131"/>
      <c r="Y1043" s="131"/>
      <c r="Z1043" s="206"/>
      <c r="AA1043" s="194">
        <f t="shared" si="83"/>
        <v>0</v>
      </c>
      <c r="AB1043" s="124" t="str">
        <f t="shared" si="84"/>
        <v/>
      </c>
      <c r="AC1043" s="195" t="str">
        <f t="shared" si="85"/>
        <v/>
      </c>
      <c r="AD1043" s="194" t="str">
        <f t="shared" si="86"/>
        <v/>
      </c>
      <c r="AE1043" s="194">
        <f>IF(AD1043="",0,IF(ISERROR(VLOOKUP(AD1043,AD$7:AD1042,1,FALSE)),1,0))</f>
        <v>0</v>
      </c>
      <c r="AF1043" s="194"/>
    </row>
    <row r="1044" spans="1:32" ht="16.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75">
        <f>IF(AND($X$3512&lt;&gt;" ",$X$3512&lt;&gt;0),IF(X1044=$X$3512,1+COUNTIF(U$7:U1043,"&gt;0"),0),0)</f>
        <v>0</v>
      </c>
      <c r="V1044" s="178" t="s">
        <v>1233</v>
      </c>
      <c r="W1044" s="130"/>
      <c r="X1044" s="131"/>
      <c r="Y1044" s="131"/>
      <c r="Z1044" s="206"/>
      <c r="AA1044" s="194">
        <f t="shared" si="83"/>
        <v>0</v>
      </c>
      <c r="AB1044" s="124" t="str">
        <f t="shared" si="84"/>
        <v/>
      </c>
      <c r="AC1044" s="195" t="str">
        <f t="shared" si="85"/>
        <v/>
      </c>
      <c r="AD1044" s="194" t="str">
        <f t="shared" si="86"/>
        <v/>
      </c>
      <c r="AE1044" s="194">
        <f>IF(AD1044="",0,IF(ISERROR(VLOOKUP(AD1044,AD$7:AD1043,1,FALSE)),1,0))</f>
        <v>0</v>
      </c>
      <c r="AF1044" s="194"/>
    </row>
    <row r="1045" spans="1:32" ht="16.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75">
        <f>IF(AND($X$3512&lt;&gt;" ",$X$3512&lt;&gt;0),IF(X1045=$X$3512,1+COUNTIF(U$7:U1044,"&gt;0"),0),0)</f>
        <v>0</v>
      </c>
      <c r="V1045" s="178" t="s">
        <v>1234</v>
      </c>
      <c r="W1045" s="130"/>
      <c r="X1045" s="131"/>
      <c r="Y1045" s="131"/>
      <c r="Z1045" s="206"/>
      <c r="AA1045" s="194">
        <f t="shared" si="83"/>
        <v>0</v>
      </c>
      <c r="AB1045" s="124" t="str">
        <f t="shared" si="84"/>
        <v/>
      </c>
      <c r="AC1045" s="195" t="str">
        <f t="shared" si="85"/>
        <v/>
      </c>
      <c r="AD1045" s="194" t="str">
        <f t="shared" si="86"/>
        <v/>
      </c>
      <c r="AE1045" s="194">
        <f>IF(AD1045="",0,IF(ISERROR(VLOOKUP(AD1045,AD$7:AD1044,1,FALSE)),1,0))</f>
        <v>0</v>
      </c>
      <c r="AF1045" s="194"/>
    </row>
    <row r="1046" spans="1:32" ht="16.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75">
        <f>IF(AND($X$3512&lt;&gt;" ",$X$3512&lt;&gt;0),IF(X1046=$X$3512,1+COUNTIF(U$7:U1045,"&gt;0"),0),0)</f>
        <v>0</v>
      </c>
      <c r="V1046" s="178" t="s">
        <v>1235</v>
      </c>
      <c r="W1046" s="130"/>
      <c r="X1046" s="131"/>
      <c r="Y1046" s="131"/>
      <c r="Z1046" s="206"/>
      <c r="AA1046" s="194">
        <f t="shared" si="83"/>
        <v>0</v>
      </c>
      <c r="AB1046" s="124" t="str">
        <f t="shared" si="84"/>
        <v/>
      </c>
      <c r="AC1046" s="195" t="str">
        <f t="shared" si="85"/>
        <v/>
      </c>
      <c r="AD1046" s="194" t="str">
        <f t="shared" si="86"/>
        <v/>
      </c>
      <c r="AE1046" s="194">
        <f>IF(AD1046="",0,IF(ISERROR(VLOOKUP(AD1046,AD$7:AD1045,1,FALSE)),1,0))</f>
        <v>0</v>
      </c>
      <c r="AF1046" s="194"/>
    </row>
    <row r="1047" spans="1:32" ht="16.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75">
        <f>IF(AND($X$3512&lt;&gt;" ",$X$3512&lt;&gt;0),IF(X1047=$X$3512,1+COUNTIF(U$7:U1046,"&gt;0"),0),0)</f>
        <v>0</v>
      </c>
      <c r="V1047" s="178" t="s">
        <v>1236</v>
      </c>
      <c r="W1047" s="130"/>
      <c r="X1047" s="131"/>
      <c r="Y1047" s="131"/>
      <c r="Z1047" s="206"/>
      <c r="AA1047" s="194">
        <f t="shared" si="83"/>
        <v>0</v>
      </c>
      <c r="AB1047" s="124" t="str">
        <f t="shared" si="84"/>
        <v/>
      </c>
      <c r="AC1047" s="195" t="str">
        <f t="shared" si="85"/>
        <v/>
      </c>
      <c r="AD1047" s="194" t="str">
        <f t="shared" si="86"/>
        <v/>
      </c>
      <c r="AE1047" s="194">
        <f>IF(AD1047="",0,IF(ISERROR(VLOOKUP(AD1047,AD$7:AD1046,1,FALSE)),1,0))</f>
        <v>0</v>
      </c>
      <c r="AF1047" s="194"/>
    </row>
    <row r="1048" spans="1:32" ht="16.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75">
        <f>IF(AND($X$3512&lt;&gt;" ",$X$3512&lt;&gt;0),IF(X1048=$X$3512,1+COUNTIF(U$7:U1047,"&gt;0"),0),0)</f>
        <v>0</v>
      </c>
      <c r="V1048" s="178" t="s">
        <v>1237</v>
      </c>
      <c r="W1048" s="130"/>
      <c r="X1048" s="131"/>
      <c r="Y1048" s="131"/>
      <c r="Z1048" s="206"/>
      <c r="AA1048" s="194">
        <f t="shared" si="83"/>
        <v>0</v>
      </c>
      <c r="AB1048" s="124" t="str">
        <f t="shared" si="84"/>
        <v/>
      </c>
      <c r="AC1048" s="195" t="str">
        <f t="shared" si="85"/>
        <v/>
      </c>
      <c r="AD1048" s="194" t="str">
        <f t="shared" si="86"/>
        <v/>
      </c>
      <c r="AE1048" s="194">
        <f>IF(AD1048="",0,IF(ISERROR(VLOOKUP(AD1048,AD$7:AD1047,1,FALSE)),1,0))</f>
        <v>0</v>
      </c>
      <c r="AF1048" s="194"/>
    </row>
    <row r="1049" spans="1:32" ht="16.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75">
        <f>IF(AND($X$3512&lt;&gt;" ",$X$3512&lt;&gt;0),IF(X1049=$X$3512,1+COUNTIF(U$7:U1048,"&gt;0"),0),0)</f>
        <v>0</v>
      </c>
      <c r="V1049" s="178" t="s">
        <v>1238</v>
      </c>
      <c r="W1049" s="130"/>
      <c r="X1049" s="131"/>
      <c r="Y1049" s="131"/>
      <c r="Z1049" s="206"/>
      <c r="AA1049" s="194">
        <f t="shared" si="83"/>
        <v>0</v>
      </c>
      <c r="AB1049" s="124" t="str">
        <f t="shared" si="84"/>
        <v/>
      </c>
      <c r="AC1049" s="195" t="str">
        <f t="shared" si="85"/>
        <v/>
      </c>
      <c r="AD1049" s="194" t="str">
        <f t="shared" si="86"/>
        <v/>
      </c>
      <c r="AE1049" s="194">
        <f>IF(AD1049="",0,IF(ISERROR(VLOOKUP(AD1049,AD$7:AD1048,1,FALSE)),1,0))</f>
        <v>0</v>
      </c>
      <c r="AF1049" s="194"/>
    </row>
    <row r="1050" spans="1:32" ht="16.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75">
        <f>IF(AND($X$3512&lt;&gt;" ",$X$3512&lt;&gt;0),IF(X1050=$X$3512,1+COUNTIF(U$7:U1049,"&gt;0"),0),0)</f>
        <v>0</v>
      </c>
      <c r="V1050" s="178" t="s">
        <v>1239</v>
      </c>
      <c r="W1050" s="130"/>
      <c r="X1050" s="131"/>
      <c r="Y1050" s="131"/>
      <c r="Z1050" s="206"/>
      <c r="AA1050" s="194">
        <f t="shared" si="83"/>
        <v>0</v>
      </c>
      <c r="AB1050" s="124" t="str">
        <f t="shared" si="84"/>
        <v/>
      </c>
      <c r="AC1050" s="195" t="str">
        <f t="shared" si="85"/>
        <v/>
      </c>
      <c r="AD1050" s="194" t="str">
        <f t="shared" si="86"/>
        <v/>
      </c>
      <c r="AE1050" s="194">
        <f>IF(AD1050="",0,IF(ISERROR(VLOOKUP(AD1050,AD$7:AD1049,1,FALSE)),1,0))</f>
        <v>0</v>
      </c>
      <c r="AF1050" s="194"/>
    </row>
    <row r="1051" spans="1:32" ht="16.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75">
        <f>IF(AND($X$3512&lt;&gt;" ",$X$3512&lt;&gt;0),IF(X1051=$X$3512,1+COUNTIF(U$7:U1050,"&gt;0"),0),0)</f>
        <v>0</v>
      </c>
      <c r="V1051" s="178" t="s">
        <v>1240</v>
      </c>
      <c r="W1051" s="130"/>
      <c r="X1051" s="131"/>
      <c r="Y1051" s="131"/>
      <c r="Z1051" s="206"/>
      <c r="AA1051" s="194">
        <f t="shared" si="83"/>
        <v>0</v>
      </c>
      <c r="AB1051" s="124" t="str">
        <f t="shared" si="84"/>
        <v/>
      </c>
      <c r="AC1051" s="195" t="str">
        <f t="shared" si="85"/>
        <v/>
      </c>
      <c r="AD1051" s="194" t="str">
        <f t="shared" si="86"/>
        <v/>
      </c>
      <c r="AE1051" s="194">
        <f>IF(AD1051="",0,IF(ISERROR(VLOOKUP(AD1051,AD$7:AD1050,1,FALSE)),1,0))</f>
        <v>0</v>
      </c>
      <c r="AF1051" s="194"/>
    </row>
    <row r="1052" spans="1:32" ht="16.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75">
        <f>IF(AND($X$3512&lt;&gt;" ",$X$3512&lt;&gt;0),IF(X1052=$X$3512,1+COUNTIF(U$7:U1051,"&gt;0"),0),0)</f>
        <v>0</v>
      </c>
      <c r="V1052" s="178" t="s">
        <v>1241</v>
      </c>
      <c r="W1052" s="130"/>
      <c r="X1052" s="131"/>
      <c r="Y1052" s="131"/>
      <c r="Z1052" s="206"/>
      <c r="AA1052" s="194">
        <f t="shared" si="83"/>
        <v>0</v>
      </c>
      <c r="AB1052" s="124" t="str">
        <f t="shared" si="84"/>
        <v/>
      </c>
      <c r="AC1052" s="195" t="str">
        <f t="shared" si="85"/>
        <v/>
      </c>
      <c r="AD1052" s="194" t="str">
        <f t="shared" si="86"/>
        <v/>
      </c>
      <c r="AE1052" s="194">
        <f>IF(AD1052="",0,IF(ISERROR(VLOOKUP(AD1052,AD$7:AD1051,1,FALSE)),1,0))</f>
        <v>0</v>
      </c>
      <c r="AF1052" s="194"/>
    </row>
    <row r="1053" spans="1:32" ht="16.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75">
        <f>IF(AND($X$3512&lt;&gt;" ",$X$3512&lt;&gt;0),IF(X1053=$X$3512,1+COUNTIF(U$7:U1052,"&gt;0"),0),0)</f>
        <v>0</v>
      </c>
      <c r="V1053" s="178" t="s">
        <v>1242</v>
      </c>
      <c r="W1053" s="130"/>
      <c r="X1053" s="131"/>
      <c r="Y1053" s="131"/>
      <c r="Z1053" s="206"/>
      <c r="AA1053" s="194">
        <f t="shared" si="83"/>
        <v>0</v>
      </c>
      <c r="AB1053" s="124" t="str">
        <f t="shared" si="84"/>
        <v/>
      </c>
      <c r="AC1053" s="195" t="str">
        <f t="shared" si="85"/>
        <v/>
      </c>
      <c r="AD1053" s="194" t="str">
        <f t="shared" si="86"/>
        <v/>
      </c>
      <c r="AE1053" s="194">
        <f>IF(AD1053="",0,IF(ISERROR(VLOOKUP(AD1053,AD$7:AD1052,1,FALSE)),1,0))</f>
        <v>0</v>
      </c>
      <c r="AF1053" s="194"/>
    </row>
    <row r="1054" spans="1:32" ht="16.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75">
        <f>IF(AND($X$3512&lt;&gt;" ",$X$3512&lt;&gt;0),IF(X1054=$X$3512,1+COUNTIF(U$7:U1053,"&gt;0"),0),0)</f>
        <v>0</v>
      </c>
      <c r="V1054" s="178" t="s">
        <v>1243</v>
      </c>
      <c r="W1054" s="130"/>
      <c r="X1054" s="131"/>
      <c r="Y1054" s="131"/>
      <c r="Z1054" s="206"/>
      <c r="AA1054" s="194">
        <f t="shared" si="83"/>
        <v>0</v>
      </c>
      <c r="AB1054" s="124" t="str">
        <f t="shared" si="84"/>
        <v/>
      </c>
      <c r="AC1054" s="195" t="str">
        <f t="shared" si="85"/>
        <v/>
      </c>
      <c r="AD1054" s="194" t="str">
        <f t="shared" si="86"/>
        <v/>
      </c>
      <c r="AE1054" s="194">
        <f>IF(AD1054="",0,IF(ISERROR(VLOOKUP(AD1054,AD$7:AD1053,1,FALSE)),1,0))</f>
        <v>0</v>
      </c>
      <c r="AF1054" s="194"/>
    </row>
    <row r="1055" spans="1:32" ht="16.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75">
        <f>IF(AND($X$3512&lt;&gt;" ",$X$3512&lt;&gt;0),IF(X1055=$X$3512,1+COUNTIF(U$7:U1054,"&gt;0"),0),0)</f>
        <v>0</v>
      </c>
      <c r="V1055" s="178" t="s">
        <v>1244</v>
      </c>
      <c r="W1055" s="130"/>
      <c r="X1055" s="131"/>
      <c r="Y1055" s="131"/>
      <c r="Z1055" s="206"/>
      <c r="AA1055" s="194">
        <f t="shared" si="83"/>
        <v>0</v>
      </c>
      <c r="AB1055" s="124" t="str">
        <f t="shared" si="84"/>
        <v/>
      </c>
      <c r="AC1055" s="195" t="str">
        <f t="shared" si="85"/>
        <v/>
      </c>
      <c r="AD1055" s="194" t="str">
        <f t="shared" si="86"/>
        <v/>
      </c>
      <c r="AE1055" s="194">
        <f>IF(AD1055="",0,IF(ISERROR(VLOOKUP(AD1055,AD$7:AD1054,1,FALSE)),1,0))</f>
        <v>0</v>
      </c>
      <c r="AF1055" s="194"/>
    </row>
    <row r="1056" spans="1:32" ht="16.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75">
        <f>IF(AND($X$3512&lt;&gt;" ",$X$3512&lt;&gt;0),IF(X1056=$X$3512,1+COUNTIF(U$7:U1055,"&gt;0"),0),0)</f>
        <v>0</v>
      </c>
      <c r="V1056" s="178" t="s">
        <v>1245</v>
      </c>
      <c r="W1056" s="130"/>
      <c r="X1056" s="131"/>
      <c r="Y1056" s="131"/>
      <c r="Z1056" s="206"/>
      <c r="AA1056" s="194">
        <f t="shared" si="83"/>
        <v>0</v>
      </c>
      <c r="AB1056" s="124" t="str">
        <f t="shared" si="84"/>
        <v/>
      </c>
      <c r="AC1056" s="195" t="str">
        <f t="shared" si="85"/>
        <v/>
      </c>
      <c r="AD1056" s="194" t="str">
        <f t="shared" si="86"/>
        <v/>
      </c>
      <c r="AE1056" s="194">
        <f>IF(AD1056="",0,IF(ISERROR(VLOOKUP(AD1056,AD$7:AD1055,1,FALSE)),1,0))</f>
        <v>0</v>
      </c>
      <c r="AF1056" s="194"/>
    </row>
    <row r="1057" spans="1:32" ht="16.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75">
        <f>IF(AND($X$3512&lt;&gt;" ",$X$3512&lt;&gt;0),IF(X1057=$X$3512,1+COUNTIF(U$7:U1056,"&gt;0"),0),0)</f>
        <v>0</v>
      </c>
      <c r="V1057" s="178" t="s">
        <v>1246</v>
      </c>
      <c r="W1057" s="130"/>
      <c r="X1057" s="131"/>
      <c r="Y1057" s="131"/>
      <c r="Z1057" s="206"/>
      <c r="AA1057" s="194">
        <f t="shared" si="83"/>
        <v>0</v>
      </c>
      <c r="AB1057" s="124" t="str">
        <f t="shared" si="84"/>
        <v/>
      </c>
      <c r="AC1057" s="195" t="str">
        <f t="shared" si="85"/>
        <v/>
      </c>
      <c r="AD1057" s="194" t="str">
        <f t="shared" si="86"/>
        <v/>
      </c>
      <c r="AE1057" s="194">
        <f>IF(AD1057="",0,IF(ISERROR(VLOOKUP(AD1057,AD$7:AD1056,1,FALSE)),1,0))</f>
        <v>0</v>
      </c>
      <c r="AF1057" s="194"/>
    </row>
    <row r="1058" spans="1:32" ht="16.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75">
        <f>IF(AND($X$3512&lt;&gt;" ",$X$3512&lt;&gt;0),IF(X1058=$X$3512,1+COUNTIF(U$7:U1057,"&gt;0"),0),0)</f>
        <v>0</v>
      </c>
      <c r="V1058" s="178" t="s">
        <v>1247</v>
      </c>
      <c r="W1058" s="130"/>
      <c r="X1058" s="131"/>
      <c r="Y1058" s="131"/>
      <c r="Z1058" s="206"/>
      <c r="AA1058" s="194">
        <f t="shared" si="83"/>
        <v>0</v>
      </c>
      <c r="AB1058" s="124" t="str">
        <f t="shared" si="84"/>
        <v/>
      </c>
      <c r="AC1058" s="195" t="str">
        <f t="shared" si="85"/>
        <v/>
      </c>
      <c r="AD1058" s="194" t="str">
        <f t="shared" si="86"/>
        <v/>
      </c>
      <c r="AE1058" s="194">
        <f>IF(AD1058="",0,IF(ISERROR(VLOOKUP(AD1058,AD$7:AD1057,1,FALSE)),1,0))</f>
        <v>0</v>
      </c>
      <c r="AF1058" s="194"/>
    </row>
    <row r="1059" spans="1:32" ht="16.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75">
        <f>IF(AND($X$3512&lt;&gt;" ",$X$3512&lt;&gt;0),IF(X1059=$X$3512,1+COUNTIF(U$7:U1058,"&gt;0"),0),0)</f>
        <v>0</v>
      </c>
      <c r="V1059" s="178" t="s">
        <v>1248</v>
      </c>
      <c r="W1059" s="130"/>
      <c r="X1059" s="131"/>
      <c r="Y1059" s="131"/>
      <c r="Z1059" s="206"/>
      <c r="AA1059" s="194">
        <f t="shared" si="83"/>
        <v>0</v>
      </c>
      <c r="AB1059" s="124" t="str">
        <f t="shared" si="84"/>
        <v/>
      </c>
      <c r="AC1059" s="195" t="str">
        <f t="shared" si="85"/>
        <v/>
      </c>
      <c r="AD1059" s="194" t="str">
        <f t="shared" si="86"/>
        <v/>
      </c>
      <c r="AE1059" s="194">
        <f>IF(AD1059="",0,IF(ISERROR(VLOOKUP(AD1059,AD$7:AD1058,1,FALSE)),1,0))</f>
        <v>0</v>
      </c>
      <c r="AF1059" s="194"/>
    </row>
    <row r="1060" spans="1:32" ht="16.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75">
        <f>IF(AND($X$3512&lt;&gt;" ",$X$3512&lt;&gt;0),IF(X1060=$X$3512,1+COUNTIF(U$7:U1059,"&gt;0"),0),0)</f>
        <v>0</v>
      </c>
      <c r="V1060" s="178" t="s">
        <v>1249</v>
      </c>
      <c r="W1060" s="130"/>
      <c r="X1060" s="131"/>
      <c r="Y1060" s="131"/>
      <c r="Z1060" s="206"/>
      <c r="AA1060" s="194">
        <f t="shared" si="83"/>
        <v>0</v>
      </c>
      <c r="AB1060" s="124" t="str">
        <f t="shared" si="84"/>
        <v/>
      </c>
      <c r="AC1060" s="195" t="str">
        <f t="shared" si="85"/>
        <v/>
      </c>
      <c r="AD1060" s="194" t="str">
        <f t="shared" si="86"/>
        <v/>
      </c>
      <c r="AE1060" s="194">
        <f>IF(AD1060="",0,IF(ISERROR(VLOOKUP(AD1060,AD$7:AD1059,1,FALSE)),1,0))</f>
        <v>0</v>
      </c>
      <c r="AF1060" s="194"/>
    </row>
    <row r="1061" spans="1:32" ht="16.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75">
        <f>IF(AND($X$3512&lt;&gt;" ",$X$3512&lt;&gt;0),IF(X1061=$X$3512,1+COUNTIF(U$7:U1060,"&gt;0"),0),0)</f>
        <v>0</v>
      </c>
      <c r="V1061" s="178" t="s">
        <v>1250</v>
      </c>
      <c r="W1061" s="130"/>
      <c r="X1061" s="131"/>
      <c r="Y1061" s="131"/>
      <c r="Z1061" s="206"/>
      <c r="AA1061" s="194">
        <f t="shared" si="83"/>
        <v>0</v>
      </c>
      <c r="AB1061" s="124" t="str">
        <f t="shared" si="84"/>
        <v/>
      </c>
      <c r="AC1061" s="195" t="str">
        <f t="shared" si="85"/>
        <v/>
      </c>
      <c r="AD1061" s="194" t="str">
        <f t="shared" si="86"/>
        <v/>
      </c>
      <c r="AE1061" s="194">
        <f>IF(AD1061="",0,IF(ISERROR(VLOOKUP(AD1061,AD$7:AD1060,1,FALSE)),1,0))</f>
        <v>0</v>
      </c>
      <c r="AF1061" s="194"/>
    </row>
    <row r="1062" spans="1:32" ht="16.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75">
        <f>IF(AND($X$3512&lt;&gt;" ",$X$3512&lt;&gt;0),IF(X1062=$X$3512,1+COUNTIF(U$7:U1061,"&gt;0"),0),0)</f>
        <v>0</v>
      </c>
      <c r="V1062" s="178" t="s">
        <v>1251</v>
      </c>
      <c r="W1062" s="130"/>
      <c r="X1062" s="131"/>
      <c r="Y1062" s="131"/>
      <c r="Z1062" s="206"/>
      <c r="AA1062" s="194">
        <f t="shared" si="83"/>
        <v>0</v>
      </c>
      <c r="AB1062" s="124" t="str">
        <f t="shared" si="84"/>
        <v/>
      </c>
      <c r="AC1062" s="195" t="str">
        <f t="shared" si="85"/>
        <v/>
      </c>
      <c r="AD1062" s="194" t="str">
        <f t="shared" si="86"/>
        <v/>
      </c>
      <c r="AE1062" s="194">
        <f>IF(AD1062="",0,IF(ISERROR(VLOOKUP(AD1062,AD$7:AD1061,1,FALSE)),1,0))</f>
        <v>0</v>
      </c>
      <c r="AF1062" s="194"/>
    </row>
    <row r="1063" spans="1:32" ht="16.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75">
        <f>IF(AND($X$3512&lt;&gt;" ",$X$3512&lt;&gt;0),IF(X1063=$X$3512,1+COUNTIF(U$7:U1062,"&gt;0"),0),0)</f>
        <v>0</v>
      </c>
      <c r="V1063" s="178" t="s">
        <v>1252</v>
      </c>
      <c r="W1063" s="130"/>
      <c r="X1063" s="131"/>
      <c r="Y1063" s="131"/>
      <c r="Z1063" s="206"/>
      <c r="AA1063" s="194">
        <f t="shared" si="83"/>
        <v>0</v>
      </c>
      <c r="AB1063" s="124" t="str">
        <f t="shared" si="84"/>
        <v/>
      </c>
      <c r="AC1063" s="195" t="str">
        <f t="shared" si="85"/>
        <v/>
      </c>
      <c r="AD1063" s="194" t="str">
        <f t="shared" si="86"/>
        <v/>
      </c>
      <c r="AE1063" s="194">
        <f>IF(AD1063="",0,IF(ISERROR(VLOOKUP(AD1063,AD$7:AD1062,1,FALSE)),1,0))</f>
        <v>0</v>
      </c>
      <c r="AF1063" s="194"/>
    </row>
    <row r="1064" spans="1:32" ht="16.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75">
        <f>IF(AND($X$3512&lt;&gt;" ",$X$3512&lt;&gt;0),IF(X1064=$X$3512,1+COUNTIF(U$7:U1063,"&gt;0"),0),0)</f>
        <v>0</v>
      </c>
      <c r="V1064" s="178" t="s">
        <v>1253</v>
      </c>
      <c r="W1064" s="130"/>
      <c r="X1064" s="131"/>
      <c r="Y1064" s="131"/>
      <c r="Z1064" s="206"/>
      <c r="AA1064" s="194">
        <f t="shared" si="83"/>
        <v>0</v>
      </c>
      <c r="AB1064" s="124" t="str">
        <f t="shared" si="84"/>
        <v/>
      </c>
      <c r="AC1064" s="195" t="str">
        <f t="shared" si="85"/>
        <v/>
      </c>
      <c r="AD1064" s="194" t="str">
        <f t="shared" si="86"/>
        <v/>
      </c>
      <c r="AE1064" s="194">
        <f>IF(AD1064="",0,IF(ISERROR(VLOOKUP(AD1064,AD$7:AD1063,1,FALSE)),1,0))</f>
        <v>0</v>
      </c>
      <c r="AF1064" s="194"/>
    </row>
    <row r="1065" spans="1:32" ht="16.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75">
        <f>IF(AND($X$3512&lt;&gt;" ",$X$3512&lt;&gt;0),IF(X1065=$X$3512,1+COUNTIF(U$7:U1064,"&gt;0"),0),0)</f>
        <v>0</v>
      </c>
      <c r="V1065" s="178" t="s">
        <v>1254</v>
      </c>
      <c r="W1065" s="130"/>
      <c r="X1065" s="131"/>
      <c r="Y1065" s="131"/>
      <c r="Z1065" s="206"/>
      <c r="AA1065" s="194">
        <f t="shared" si="83"/>
        <v>0</v>
      </c>
      <c r="AB1065" s="124" t="str">
        <f t="shared" si="84"/>
        <v/>
      </c>
      <c r="AC1065" s="195" t="str">
        <f t="shared" si="85"/>
        <v/>
      </c>
      <c r="AD1065" s="194" t="str">
        <f t="shared" si="86"/>
        <v/>
      </c>
      <c r="AE1065" s="194">
        <f>IF(AD1065="",0,IF(ISERROR(VLOOKUP(AD1065,AD$7:AD1064,1,FALSE)),1,0))</f>
        <v>0</v>
      </c>
      <c r="AF1065" s="194"/>
    </row>
    <row r="1066" spans="1:32" ht="16.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75">
        <f>IF(AND($X$3512&lt;&gt;" ",$X$3512&lt;&gt;0),IF(X1066=$X$3512,1+COUNTIF(U$7:U1065,"&gt;0"),0),0)</f>
        <v>0</v>
      </c>
      <c r="V1066" s="178" t="s">
        <v>1255</v>
      </c>
      <c r="W1066" s="130"/>
      <c r="X1066" s="131"/>
      <c r="Y1066" s="131"/>
      <c r="Z1066" s="206"/>
      <c r="AA1066" s="194">
        <f t="shared" si="83"/>
        <v>0</v>
      </c>
      <c r="AB1066" s="124" t="str">
        <f t="shared" si="84"/>
        <v/>
      </c>
      <c r="AC1066" s="195" t="str">
        <f t="shared" si="85"/>
        <v/>
      </c>
      <c r="AD1066" s="194" t="str">
        <f t="shared" si="86"/>
        <v/>
      </c>
      <c r="AE1066" s="194">
        <f>IF(AD1066="",0,IF(ISERROR(VLOOKUP(AD1066,AD$7:AD1065,1,FALSE)),1,0))</f>
        <v>0</v>
      </c>
      <c r="AF1066" s="194"/>
    </row>
    <row r="1067" spans="1:32" ht="16.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75">
        <f>IF(AND($X$3512&lt;&gt;" ",$X$3512&lt;&gt;0),IF(X1067=$X$3512,1+COUNTIF(U$7:U1066,"&gt;0"),0),0)</f>
        <v>0</v>
      </c>
      <c r="V1067" s="178" t="s">
        <v>1256</v>
      </c>
      <c r="W1067" s="130"/>
      <c r="X1067" s="131"/>
      <c r="Y1067" s="131"/>
      <c r="Z1067" s="206"/>
      <c r="AA1067" s="194">
        <f t="shared" si="83"/>
        <v>0</v>
      </c>
      <c r="AB1067" s="124" t="str">
        <f t="shared" si="84"/>
        <v/>
      </c>
      <c r="AC1067" s="195" t="str">
        <f t="shared" si="85"/>
        <v/>
      </c>
      <c r="AD1067" s="194" t="str">
        <f t="shared" si="86"/>
        <v/>
      </c>
      <c r="AE1067" s="194">
        <f>IF(AD1067="",0,IF(ISERROR(VLOOKUP(AD1067,AD$7:AD1066,1,FALSE)),1,0))</f>
        <v>0</v>
      </c>
      <c r="AF1067" s="194"/>
    </row>
    <row r="1068" spans="1:32" ht="16.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75">
        <f>IF(AND($X$3512&lt;&gt;" ",$X$3512&lt;&gt;0),IF(X1068=$X$3512,1+COUNTIF(U$7:U1067,"&gt;0"),0),0)</f>
        <v>0</v>
      </c>
      <c r="V1068" s="178" t="s">
        <v>1257</v>
      </c>
      <c r="W1068" s="130"/>
      <c r="X1068" s="131"/>
      <c r="Y1068" s="131"/>
      <c r="Z1068" s="206"/>
      <c r="AA1068" s="194">
        <f t="shared" si="83"/>
        <v>0</v>
      </c>
      <c r="AB1068" s="124" t="str">
        <f t="shared" si="84"/>
        <v/>
      </c>
      <c r="AC1068" s="195" t="str">
        <f t="shared" si="85"/>
        <v/>
      </c>
      <c r="AD1068" s="194" t="str">
        <f t="shared" si="86"/>
        <v/>
      </c>
      <c r="AE1068" s="194">
        <f>IF(AD1068="",0,IF(ISERROR(VLOOKUP(AD1068,AD$7:AD1067,1,FALSE)),1,0))</f>
        <v>0</v>
      </c>
      <c r="AF1068" s="194"/>
    </row>
    <row r="1069" spans="1:32" ht="16.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75">
        <f>IF(AND($X$3512&lt;&gt;" ",$X$3512&lt;&gt;0),IF(X1069=$X$3512,1+COUNTIF(U$7:U1068,"&gt;0"),0),0)</f>
        <v>0</v>
      </c>
      <c r="V1069" s="178" t="s">
        <v>1258</v>
      </c>
      <c r="W1069" s="130"/>
      <c r="X1069" s="131"/>
      <c r="Y1069" s="131"/>
      <c r="Z1069" s="206"/>
      <c r="AA1069" s="194">
        <f t="shared" si="83"/>
        <v>0</v>
      </c>
      <c r="AB1069" s="124" t="str">
        <f t="shared" si="84"/>
        <v/>
      </c>
      <c r="AC1069" s="195" t="str">
        <f t="shared" si="85"/>
        <v/>
      </c>
      <c r="AD1069" s="194" t="str">
        <f t="shared" si="86"/>
        <v/>
      </c>
      <c r="AE1069" s="194">
        <f>IF(AD1069="",0,IF(ISERROR(VLOOKUP(AD1069,AD$7:AD1068,1,FALSE)),1,0))</f>
        <v>0</v>
      </c>
      <c r="AF1069" s="194"/>
    </row>
    <row r="1070" spans="1:32" ht="16.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75">
        <f>IF(AND($X$3512&lt;&gt;" ",$X$3512&lt;&gt;0),IF(X1070=$X$3512,1+COUNTIF(U$7:U1069,"&gt;0"),0),0)</f>
        <v>0</v>
      </c>
      <c r="V1070" s="178" t="s">
        <v>1259</v>
      </c>
      <c r="W1070" s="130"/>
      <c r="X1070" s="131"/>
      <c r="Y1070" s="131"/>
      <c r="Z1070" s="206"/>
      <c r="AA1070" s="194">
        <f t="shared" si="83"/>
        <v>0</v>
      </c>
      <c r="AB1070" s="124" t="str">
        <f t="shared" si="84"/>
        <v/>
      </c>
      <c r="AC1070" s="195" t="str">
        <f t="shared" si="85"/>
        <v/>
      </c>
      <c r="AD1070" s="194" t="str">
        <f t="shared" si="86"/>
        <v/>
      </c>
      <c r="AE1070" s="194">
        <f>IF(AD1070="",0,IF(ISERROR(VLOOKUP(AD1070,AD$7:AD1069,1,FALSE)),1,0))</f>
        <v>0</v>
      </c>
      <c r="AF1070" s="194"/>
    </row>
    <row r="1071" spans="1:32" ht="16.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75">
        <f>IF(AND($X$3512&lt;&gt;" ",$X$3512&lt;&gt;0),IF(X1071=$X$3512,1+COUNTIF(U$7:U1070,"&gt;0"),0),0)</f>
        <v>0</v>
      </c>
      <c r="V1071" s="178" t="s">
        <v>1260</v>
      </c>
      <c r="W1071" s="130"/>
      <c r="X1071" s="131"/>
      <c r="Y1071" s="131"/>
      <c r="Z1071" s="206"/>
      <c r="AA1071" s="194">
        <f t="shared" si="83"/>
        <v>0</v>
      </c>
      <c r="AB1071" s="124" t="str">
        <f t="shared" si="84"/>
        <v/>
      </c>
      <c r="AC1071" s="195" t="str">
        <f t="shared" si="85"/>
        <v/>
      </c>
      <c r="AD1071" s="194" t="str">
        <f t="shared" si="86"/>
        <v/>
      </c>
      <c r="AE1071" s="194">
        <f>IF(AD1071="",0,IF(ISERROR(VLOOKUP(AD1071,AD$7:AD1070,1,FALSE)),1,0))</f>
        <v>0</v>
      </c>
      <c r="AF1071" s="194"/>
    </row>
    <row r="1072" spans="1:32" ht="16.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75">
        <f>IF(AND($X$3512&lt;&gt;" ",$X$3512&lt;&gt;0),IF(X1072=$X$3512,1+COUNTIF(U$7:U1071,"&gt;0"),0),0)</f>
        <v>0</v>
      </c>
      <c r="V1072" s="178" t="s">
        <v>1261</v>
      </c>
      <c r="W1072" s="130"/>
      <c r="X1072" s="131"/>
      <c r="Y1072" s="131"/>
      <c r="Z1072" s="206"/>
      <c r="AA1072" s="194">
        <f t="shared" si="83"/>
        <v>0</v>
      </c>
      <c r="AB1072" s="124" t="str">
        <f t="shared" si="84"/>
        <v/>
      </c>
      <c r="AC1072" s="195" t="str">
        <f t="shared" si="85"/>
        <v/>
      </c>
      <c r="AD1072" s="194" t="str">
        <f t="shared" si="86"/>
        <v/>
      </c>
      <c r="AE1072" s="194">
        <f>IF(AD1072="",0,IF(ISERROR(VLOOKUP(AD1072,AD$7:AD1071,1,FALSE)),1,0))</f>
        <v>0</v>
      </c>
      <c r="AF1072" s="194"/>
    </row>
    <row r="1073" spans="1:32" ht="16.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75">
        <f>IF(AND($X$3512&lt;&gt;" ",$X$3512&lt;&gt;0),IF(X1073=$X$3512,1+COUNTIF(U$7:U1072,"&gt;0"),0),0)</f>
        <v>0</v>
      </c>
      <c r="V1073" s="178" t="s">
        <v>1262</v>
      </c>
      <c r="W1073" s="130"/>
      <c r="X1073" s="131"/>
      <c r="Y1073" s="131"/>
      <c r="Z1073" s="206"/>
      <c r="AA1073" s="194">
        <f t="shared" si="83"/>
        <v>0</v>
      </c>
      <c r="AB1073" s="124" t="str">
        <f t="shared" si="84"/>
        <v/>
      </c>
      <c r="AC1073" s="195" t="str">
        <f t="shared" si="85"/>
        <v/>
      </c>
      <c r="AD1073" s="194" t="str">
        <f t="shared" si="86"/>
        <v/>
      </c>
      <c r="AE1073" s="194">
        <f>IF(AD1073="",0,IF(ISERROR(VLOOKUP(AD1073,AD$7:AD1072,1,FALSE)),1,0))</f>
        <v>0</v>
      </c>
      <c r="AF1073" s="194"/>
    </row>
    <row r="1074" spans="1:32" ht="16.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75">
        <f>IF(AND($X$3512&lt;&gt;" ",$X$3512&lt;&gt;0),IF(X1074=$X$3512,1+COUNTIF(U$7:U1073,"&gt;0"),0),0)</f>
        <v>0</v>
      </c>
      <c r="V1074" s="178" t="s">
        <v>1263</v>
      </c>
      <c r="W1074" s="130"/>
      <c r="X1074" s="131"/>
      <c r="Y1074" s="131"/>
      <c r="Z1074" s="206"/>
      <c r="AA1074" s="194">
        <f t="shared" si="83"/>
        <v>0</v>
      </c>
      <c r="AB1074" s="124" t="str">
        <f t="shared" si="84"/>
        <v/>
      </c>
      <c r="AC1074" s="195" t="str">
        <f t="shared" si="85"/>
        <v/>
      </c>
      <c r="AD1074" s="194" t="str">
        <f t="shared" si="86"/>
        <v/>
      </c>
      <c r="AE1074" s="194">
        <f>IF(AD1074="",0,IF(ISERROR(VLOOKUP(AD1074,AD$7:AD1073,1,FALSE)),1,0))</f>
        <v>0</v>
      </c>
      <c r="AF1074" s="194"/>
    </row>
    <row r="1075" spans="1:32" ht="16.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75">
        <f>IF(AND($X$3512&lt;&gt;" ",$X$3512&lt;&gt;0),IF(X1075=$X$3512,1+COUNTIF(U$7:U1074,"&gt;0"),0),0)</f>
        <v>0</v>
      </c>
      <c r="V1075" s="178" t="s">
        <v>1264</v>
      </c>
      <c r="W1075" s="130"/>
      <c r="X1075" s="131"/>
      <c r="Y1075" s="131"/>
      <c r="Z1075" s="206"/>
      <c r="AA1075" s="194">
        <f t="shared" si="83"/>
        <v>0</v>
      </c>
      <c r="AB1075" s="124" t="str">
        <f t="shared" si="84"/>
        <v/>
      </c>
      <c r="AC1075" s="195" t="str">
        <f t="shared" si="85"/>
        <v/>
      </c>
      <c r="AD1075" s="194" t="str">
        <f t="shared" si="86"/>
        <v/>
      </c>
      <c r="AE1075" s="194">
        <f>IF(AD1075="",0,IF(ISERROR(VLOOKUP(AD1075,AD$7:AD1074,1,FALSE)),1,0))</f>
        <v>0</v>
      </c>
      <c r="AF1075" s="194"/>
    </row>
    <row r="1076" spans="1:32" ht="16.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75">
        <f>IF(AND($X$3512&lt;&gt;" ",$X$3512&lt;&gt;0),IF(X1076=$X$3512,1+COUNTIF(U$7:U1075,"&gt;0"),0),0)</f>
        <v>0</v>
      </c>
      <c r="V1076" s="178" t="s">
        <v>1265</v>
      </c>
      <c r="W1076" s="130"/>
      <c r="X1076" s="131"/>
      <c r="Y1076" s="131"/>
      <c r="Z1076" s="206"/>
      <c r="AA1076" s="194">
        <f t="shared" si="83"/>
        <v>0</v>
      </c>
      <c r="AB1076" s="124" t="str">
        <f t="shared" si="84"/>
        <v/>
      </c>
      <c r="AC1076" s="195" t="str">
        <f t="shared" si="85"/>
        <v/>
      </c>
      <c r="AD1076" s="194" t="str">
        <f t="shared" si="86"/>
        <v/>
      </c>
      <c r="AE1076" s="194">
        <f>IF(AD1076="",0,IF(ISERROR(VLOOKUP(AD1076,AD$7:AD1075,1,FALSE)),1,0))</f>
        <v>0</v>
      </c>
      <c r="AF1076" s="194"/>
    </row>
    <row r="1077" spans="1:32" ht="16.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75">
        <f>IF(AND($X$3512&lt;&gt;" ",$X$3512&lt;&gt;0),IF(X1077=$X$3512,1+COUNTIF(U$7:U1076,"&gt;0"),0),0)</f>
        <v>0</v>
      </c>
      <c r="V1077" s="178" t="s">
        <v>1266</v>
      </c>
      <c r="W1077" s="130"/>
      <c r="X1077" s="131"/>
      <c r="Y1077" s="131"/>
      <c r="Z1077" s="206"/>
      <c r="AA1077" s="194">
        <f t="shared" si="83"/>
        <v>0</v>
      </c>
      <c r="AB1077" s="124" t="str">
        <f t="shared" si="84"/>
        <v/>
      </c>
      <c r="AC1077" s="195" t="str">
        <f t="shared" si="85"/>
        <v/>
      </c>
      <c r="AD1077" s="194" t="str">
        <f t="shared" si="86"/>
        <v/>
      </c>
      <c r="AE1077" s="194">
        <f>IF(AD1077="",0,IF(ISERROR(VLOOKUP(AD1077,AD$7:AD1076,1,FALSE)),1,0))</f>
        <v>0</v>
      </c>
      <c r="AF1077" s="194"/>
    </row>
    <row r="1078" spans="1:32" ht="16.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75">
        <f>IF(AND($X$3512&lt;&gt;" ",$X$3512&lt;&gt;0),IF(X1078=$X$3512,1+COUNTIF(U$7:U1077,"&gt;0"),0),0)</f>
        <v>0</v>
      </c>
      <c r="V1078" s="178" t="s">
        <v>1267</v>
      </c>
      <c r="W1078" s="130"/>
      <c r="X1078" s="131"/>
      <c r="Y1078" s="131"/>
      <c r="Z1078" s="206"/>
      <c r="AA1078" s="194">
        <f t="shared" si="83"/>
        <v>0</v>
      </c>
      <c r="AB1078" s="124" t="str">
        <f t="shared" si="84"/>
        <v/>
      </c>
      <c r="AC1078" s="195" t="str">
        <f t="shared" si="85"/>
        <v/>
      </c>
      <c r="AD1078" s="194" t="str">
        <f t="shared" si="86"/>
        <v/>
      </c>
      <c r="AE1078" s="194">
        <f>IF(AD1078="",0,IF(ISERROR(VLOOKUP(AD1078,AD$7:AD1077,1,FALSE)),1,0))</f>
        <v>0</v>
      </c>
      <c r="AF1078" s="194"/>
    </row>
    <row r="1079" spans="1:32" ht="16.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75">
        <f>IF(AND($X$3512&lt;&gt;" ",$X$3512&lt;&gt;0),IF(X1079=$X$3512,1+COUNTIF(U$7:U1078,"&gt;0"),0),0)</f>
        <v>0</v>
      </c>
      <c r="V1079" s="178" t="s">
        <v>1268</v>
      </c>
      <c r="W1079" s="130"/>
      <c r="X1079" s="131"/>
      <c r="Y1079" s="131"/>
      <c r="Z1079" s="206"/>
      <c r="AA1079" s="194">
        <f t="shared" si="83"/>
        <v>0</v>
      </c>
      <c r="AB1079" s="124" t="str">
        <f t="shared" si="84"/>
        <v/>
      </c>
      <c r="AC1079" s="195" t="str">
        <f t="shared" si="85"/>
        <v/>
      </c>
      <c r="AD1079" s="194" t="str">
        <f t="shared" si="86"/>
        <v/>
      </c>
      <c r="AE1079" s="194">
        <f>IF(AD1079="",0,IF(ISERROR(VLOOKUP(AD1079,AD$7:AD1078,1,FALSE)),1,0))</f>
        <v>0</v>
      </c>
      <c r="AF1079" s="194"/>
    </row>
    <row r="1080" spans="1:32" ht="16.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75">
        <f>IF(AND($X$3512&lt;&gt;" ",$X$3512&lt;&gt;0),IF(X1080=$X$3512,1+COUNTIF(U$7:U1079,"&gt;0"),0),0)</f>
        <v>0</v>
      </c>
      <c r="V1080" s="178" t="s">
        <v>1269</v>
      </c>
      <c r="W1080" s="130"/>
      <c r="X1080" s="131"/>
      <c r="Y1080" s="131"/>
      <c r="Z1080" s="206"/>
      <c r="AA1080" s="194">
        <f t="shared" si="83"/>
        <v>0</v>
      </c>
      <c r="AB1080" s="124" t="str">
        <f t="shared" si="84"/>
        <v/>
      </c>
      <c r="AC1080" s="195" t="str">
        <f t="shared" si="85"/>
        <v/>
      </c>
      <c r="AD1080" s="194" t="str">
        <f t="shared" si="86"/>
        <v/>
      </c>
      <c r="AE1080" s="194">
        <f>IF(AD1080="",0,IF(ISERROR(VLOOKUP(AD1080,AD$7:AD1079,1,FALSE)),1,0))</f>
        <v>0</v>
      </c>
      <c r="AF1080" s="194"/>
    </row>
    <row r="1081" spans="1:32" ht="16.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75">
        <f>IF(AND($X$3512&lt;&gt;" ",$X$3512&lt;&gt;0),IF(X1081=$X$3512,1+COUNTIF(U$7:U1080,"&gt;0"),0),0)</f>
        <v>0</v>
      </c>
      <c r="V1081" s="178" t="s">
        <v>1270</v>
      </c>
      <c r="W1081" s="130"/>
      <c r="X1081" s="131"/>
      <c r="Y1081" s="131"/>
      <c r="Z1081" s="206"/>
      <c r="AA1081" s="194">
        <f t="shared" si="83"/>
        <v>0</v>
      </c>
      <c r="AB1081" s="124" t="str">
        <f t="shared" si="84"/>
        <v/>
      </c>
      <c r="AC1081" s="195" t="str">
        <f t="shared" si="85"/>
        <v/>
      </c>
      <c r="AD1081" s="194" t="str">
        <f t="shared" si="86"/>
        <v/>
      </c>
      <c r="AE1081" s="194">
        <f>IF(AD1081="",0,IF(ISERROR(VLOOKUP(AD1081,AD$7:AD1080,1,FALSE)),1,0))</f>
        <v>0</v>
      </c>
      <c r="AF1081" s="194"/>
    </row>
    <row r="1082" spans="1:32" ht="16.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75">
        <f>IF(AND($X$3512&lt;&gt;" ",$X$3512&lt;&gt;0),IF(X1082=$X$3512,1+COUNTIF(U$7:U1081,"&gt;0"),0),0)</f>
        <v>0</v>
      </c>
      <c r="V1082" s="178" t="s">
        <v>1271</v>
      </c>
      <c r="W1082" s="130"/>
      <c r="X1082" s="131"/>
      <c r="Y1082" s="131"/>
      <c r="Z1082" s="206"/>
      <c r="AA1082" s="194">
        <f t="shared" si="83"/>
        <v>0</v>
      </c>
      <c r="AB1082" s="124" t="str">
        <f t="shared" si="84"/>
        <v/>
      </c>
      <c r="AC1082" s="195" t="str">
        <f t="shared" si="85"/>
        <v/>
      </c>
      <c r="AD1082" s="194" t="str">
        <f t="shared" si="86"/>
        <v/>
      </c>
      <c r="AE1082" s="194">
        <f>IF(AD1082="",0,IF(ISERROR(VLOOKUP(AD1082,AD$7:AD1081,1,FALSE)),1,0))</f>
        <v>0</v>
      </c>
      <c r="AF1082" s="194"/>
    </row>
    <row r="1083" spans="1:32" ht="16.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75">
        <f>IF(AND($X$3512&lt;&gt;" ",$X$3512&lt;&gt;0),IF(X1083=$X$3512,1+COUNTIF(U$7:U1082,"&gt;0"),0),0)</f>
        <v>0</v>
      </c>
      <c r="V1083" s="178" t="s">
        <v>1272</v>
      </c>
      <c r="W1083" s="130"/>
      <c r="X1083" s="131"/>
      <c r="Y1083" s="131"/>
      <c r="Z1083" s="206"/>
      <c r="AA1083" s="194">
        <f t="shared" si="83"/>
        <v>0</v>
      </c>
      <c r="AB1083" s="124" t="str">
        <f t="shared" si="84"/>
        <v/>
      </c>
      <c r="AC1083" s="195" t="str">
        <f t="shared" si="85"/>
        <v/>
      </c>
      <c r="AD1083" s="194" t="str">
        <f t="shared" si="86"/>
        <v/>
      </c>
      <c r="AE1083" s="194">
        <f>IF(AD1083="",0,IF(ISERROR(VLOOKUP(AD1083,AD$7:AD1082,1,FALSE)),1,0))</f>
        <v>0</v>
      </c>
      <c r="AF1083" s="194"/>
    </row>
    <row r="1084" spans="1:32" ht="16.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75">
        <f>IF(AND($X$3512&lt;&gt;" ",$X$3512&lt;&gt;0),IF(X1084=$X$3512,1+COUNTIF(U$7:U1083,"&gt;0"),0),0)</f>
        <v>0</v>
      </c>
      <c r="V1084" s="178" t="s">
        <v>1273</v>
      </c>
      <c r="W1084" s="130"/>
      <c r="X1084" s="131"/>
      <c r="Y1084" s="131"/>
      <c r="Z1084" s="206"/>
      <c r="AA1084" s="194">
        <f t="shared" si="83"/>
        <v>0</v>
      </c>
      <c r="AB1084" s="124" t="str">
        <f t="shared" si="84"/>
        <v/>
      </c>
      <c r="AC1084" s="195" t="str">
        <f t="shared" si="85"/>
        <v/>
      </c>
      <c r="AD1084" s="194" t="str">
        <f t="shared" si="86"/>
        <v/>
      </c>
      <c r="AE1084" s="194">
        <f>IF(AD1084="",0,IF(ISERROR(VLOOKUP(AD1084,AD$7:AD1083,1,FALSE)),1,0))</f>
        <v>0</v>
      </c>
      <c r="AF1084" s="194"/>
    </row>
    <row r="1085" spans="1:32" ht="16.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75">
        <f>IF(AND($X$3512&lt;&gt;" ",$X$3512&lt;&gt;0),IF(X1085=$X$3512,1+COUNTIF(U$7:U1084,"&gt;0"),0),0)</f>
        <v>0</v>
      </c>
      <c r="V1085" s="178" t="s">
        <v>1274</v>
      </c>
      <c r="W1085" s="130"/>
      <c r="X1085" s="131"/>
      <c r="Y1085" s="131"/>
      <c r="Z1085" s="206"/>
      <c r="AA1085" s="194">
        <f t="shared" si="83"/>
        <v>0</v>
      </c>
      <c r="AB1085" s="124" t="str">
        <f t="shared" si="84"/>
        <v/>
      </c>
      <c r="AC1085" s="195" t="str">
        <f t="shared" si="85"/>
        <v/>
      </c>
      <c r="AD1085" s="194" t="str">
        <f t="shared" si="86"/>
        <v/>
      </c>
      <c r="AE1085" s="194">
        <f>IF(AD1085="",0,IF(ISERROR(VLOOKUP(AD1085,AD$7:AD1084,1,FALSE)),1,0))</f>
        <v>0</v>
      </c>
      <c r="AF1085" s="194"/>
    </row>
    <row r="1086" spans="1:32" ht="16.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75">
        <f>IF(AND($X$3512&lt;&gt;" ",$X$3512&lt;&gt;0),IF(X1086=$X$3512,1+COUNTIF(U$7:U1085,"&gt;0"),0),0)</f>
        <v>0</v>
      </c>
      <c r="V1086" s="178" t="s">
        <v>1275</v>
      </c>
      <c r="W1086" s="130"/>
      <c r="X1086" s="131"/>
      <c r="Y1086" s="131"/>
      <c r="Z1086" s="206"/>
      <c r="AA1086" s="194">
        <f t="shared" si="83"/>
        <v>0</v>
      </c>
      <c r="AB1086" s="124" t="str">
        <f t="shared" si="84"/>
        <v/>
      </c>
      <c r="AC1086" s="195" t="str">
        <f t="shared" si="85"/>
        <v/>
      </c>
      <c r="AD1086" s="194" t="str">
        <f t="shared" si="86"/>
        <v/>
      </c>
      <c r="AE1086" s="194">
        <f>IF(AD1086="",0,IF(ISERROR(VLOOKUP(AD1086,AD$7:AD1085,1,FALSE)),1,0))</f>
        <v>0</v>
      </c>
      <c r="AF1086" s="194"/>
    </row>
    <row r="1087" spans="1:32" ht="16.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75">
        <f>IF(AND($X$3512&lt;&gt;" ",$X$3512&lt;&gt;0),IF(X1087=$X$3512,1+COUNTIF(U$7:U1086,"&gt;0"),0),0)</f>
        <v>0</v>
      </c>
      <c r="V1087" s="178" t="s">
        <v>1276</v>
      </c>
      <c r="W1087" s="130"/>
      <c r="X1087" s="131"/>
      <c r="Y1087" s="131"/>
      <c r="Z1087" s="206"/>
      <c r="AA1087" s="194">
        <f t="shared" si="83"/>
        <v>0</v>
      </c>
      <c r="AB1087" s="124" t="str">
        <f t="shared" si="84"/>
        <v/>
      </c>
      <c r="AC1087" s="195" t="str">
        <f t="shared" si="85"/>
        <v/>
      </c>
      <c r="AD1087" s="194" t="str">
        <f t="shared" si="86"/>
        <v/>
      </c>
      <c r="AE1087" s="194">
        <f>IF(AD1087="",0,IF(ISERROR(VLOOKUP(AD1087,AD$7:AD1086,1,FALSE)),1,0))</f>
        <v>0</v>
      </c>
      <c r="AF1087" s="194"/>
    </row>
    <row r="1088" spans="1:32" ht="16.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75">
        <f>IF(AND($X$3512&lt;&gt;" ",$X$3512&lt;&gt;0),IF(X1088=$X$3512,1+COUNTIF(U$7:U1087,"&gt;0"),0),0)</f>
        <v>0</v>
      </c>
      <c r="V1088" s="178" t="s">
        <v>1277</v>
      </c>
      <c r="W1088" s="130"/>
      <c r="X1088" s="131"/>
      <c r="Y1088" s="131"/>
      <c r="Z1088" s="206"/>
      <c r="AA1088" s="194">
        <f t="shared" si="83"/>
        <v>0</v>
      </c>
      <c r="AB1088" s="124" t="str">
        <f t="shared" si="84"/>
        <v/>
      </c>
      <c r="AC1088" s="195" t="str">
        <f t="shared" si="85"/>
        <v/>
      </c>
      <c r="AD1088" s="194" t="str">
        <f t="shared" si="86"/>
        <v/>
      </c>
      <c r="AE1088" s="194">
        <f>IF(AD1088="",0,IF(ISERROR(VLOOKUP(AD1088,AD$7:AD1087,1,FALSE)),1,0))</f>
        <v>0</v>
      </c>
      <c r="AF1088" s="194"/>
    </row>
    <row r="1089" spans="1:32" ht="16.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75">
        <f>IF(AND($X$3512&lt;&gt;" ",$X$3512&lt;&gt;0),IF(X1089=$X$3512,1+COUNTIF(U$7:U1088,"&gt;0"),0),0)</f>
        <v>0</v>
      </c>
      <c r="V1089" s="178" t="s">
        <v>1278</v>
      </c>
      <c r="W1089" s="130"/>
      <c r="X1089" s="131"/>
      <c r="Y1089" s="131"/>
      <c r="Z1089" s="206"/>
      <c r="AA1089" s="194">
        <f t="shared" si="83"/>
        <v>0</v>
      </c>
      <c r="AB1089" s="124" t="str">
        <f t="shared" si="84"/>
        <v/>
      </c>
      <c r="AC1089" s="195" t="str">
        <f t="shared" si="85"/>
        <v/>
      </c>
      <c r="AD1089" s="194" t="str">
        <f t="shared" si="86"/>
        <v/>
      </c>
      <c r="AE1089" s="194">
        <f>IF(AD1089="",0,IF(ISERROR(VLOOKUP(AD1089,AD$7:AD1088,1,FALSE)),1,0))</f>
        <v>0</v>
      </c>
      <c r="AF1089" s="194"/>
    </row>
    <row r="1090" spans="1:32" ht="16.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75">
        <f>IF(AND($X$3512&lt;&gt;" ",$X$3512&lt;&gt;0),IF(X1090=$X$3512,1+COUNTIF(U$7:U1089,"&gt;0"),0),0)</f>
        <v>0</v>
      </c>
      <c r="V1090" s="178" t="s">
        <v>1279</v>
      </c>
      <c r="W1090" s="130"/>
      <c r="X1090" s="131"/>
      <c r="Y1090" s="131"/>
      <c r="Z1090" s="206"/>
      <c r="AA1090" s="194">
        <f t="shared" si="83"/>
        <v>0</v>
      </c>
      <c r="AB1090" s="124" t="str">
        <f t="shared" si="84"/>
        <v/>
      </c>
      <c r="AC1090" s="195" t="str">
        <f t="shared" si="85"/>
        <v/>
      </c>
      <c r="AD1090" s="194" t="str">
        <f t="shared" si="86"/>
        <v/>
      </c>
      <c r="AE1090" s="194">
        <f>IF(AD1090="",0,IF(ISERROR(VLOOKUP(AD1090,AD$7:AD1089,1,FALSE)),1,0))</f>
        <v>0</v>
      </c>
      <c r="AF1090" s="194"/>
    </row>
    <row r="1091" spans="1:32" ht="16.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75">
        <f>IF(AND($X$3512&lt;&gt;" ",$X$3512&lt;&gt;0),IF(X1091=$X$3512,1+COUNTIF(U$7:U1090,"&gt;0"),0),0)</f>
        <v>0</v>
      </c>
      <c r="V1091" s="178" t="s">
        <v>1280</v>
      </c>
      <c r="W1091" s="130"/>
      <c r="X1091" s="131"/>
      <c r="Y1091" s="131"/>
      <c r="Z1091" s="206"/>
      <c r="AA1091" s="194">
        <f t="shared" si="83"/>
        <v>0</v>
      </c>
      <c r="AB1091" s="124" t="str">
        <f t="shared" si="84"/>
        <v/>
      </c>
      <c r="AC1091" s="195" t="str">
        <f t="shared" si="85"/>
        <v/>
      </c>
      <c r="AD1091" s="194" t="str">
        <f t="shared" si="86"/>
        <v/>
      </c>
      <c r="AE1091" s="194">
        <f>IF(AD1091="",0,IF(ISERROR(VLOOKUP(AD1091,AD$7:AD1090,1,FALSE)),1,0))</f>
        <v>0</v>
      </c>
      <c r="AF1091" s="194"/>
    </row>
    <row r="1092" spans="1:32" ht="16.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75">
        <f>IF(AND($X$3512&lt;&gt;" ",$X$3512&lt;&gt;0),IF(X1092=$X$3512,1+COUNTIF(U$7:U1091,"&gt;0"),0),0)</f>
        <v>0</v>
      </c>
      <c r="V1092" s="178" t="s">
        <v>1281</v>
      </c>
      <c r="W1092" s="130"/>
      <c r="X1092" s="131"/>
      <c r="Y1092" s="131"/>
      <c r="Z1092" s="206"/>
      <c r="AA1092" s="194">
        <f t="shared" si="83"/>
        <v>0</v>
      </c>
      <c r="AB1092" s="124" t="str">
        <f t="shared" si="84"/>
        <v/>
      </c>
      <c r="AC1092" s="195" t="str">
        <f t="shared" si="85"/>
        <v/>
      </c>
      <c r="AD1092" s="194" t="str">
        <f t="shared" si="86"/>
        <v/>
      </c>
      <c r="AE1092" s="194">
        <f>IF(AD1092="",0,IF(ISERROR(VLOOKUP(AD1092,AD$7:AD1091,1,FALSE)),1,0))</f>
        <v>0</v>
      </c>
      <c r="AF1092" s="194"/>
    </row>
    <row r="1093" spans="1:32" ht="16.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75">
        <f>IF(AND($X$3512&lt;&gt;" ",$X$3512&lt;&gt;0),IF(X1093=$X$3512,1+COUNTIF(U$7:U1092,"&gt;0"),0),0)</f>
        <v>0</v>
      </c>
      <c r="V1093" s="178" t="s">
        <v>1282</v>
      </c>
      <c r="W1093" s="130"/>
      <c r="X1093" s="131"/>
      <c r="Y1093" s="131"/>
      <c r="Z1093" s="206"/>
      <c r="AA1093" s="194">
        <f t="shared" si="83"/>
        <v>0</v>
      </c>
      <c r="AB1093" s="124" t="str">
        <f t="shared" si="84"/>
        <v/>
      </c>
      <c r="AC1093" s="195" t="str">
        <f t="shared" si="85"/>
        <v/>
      </c>
      <c r="AD1093" s="194" t="str">
        <f t="shared" si="86"/>
        <v/>
      </c>
      <c r="AE1093" s="194">
        <f>IF(AD1093="",0,IF(ISERROR(VLOOKUP(AD1093,AD$7:AD1092,1,FALSE)),1,0))</f>
        <v>0</v>
      </c>
      <c r="AF1093" s="194"/>
    </row>
    <row r="1094" spans="1:32" ht="16.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75">
        <f>IF(AND($X$3512&lt;&gt;" ",$X$3512&lt;&gt;0),IF(X1094=$X$3512,1+COUNTIF(U$7:U1093,"&gt;0"),0),0)</f>
        <v>0</v>
      </c>
      <c r="V1094" s="178" t="s">
        <v>1283</v>
      </c>
      <c r="W1094" s="130"/>
      <c r="X1094" s="131"/>
      <c r="Y1094" s="131"/>
      <c r="Z1094" s="206"/>
      <c r="AA1094" s="194">
        <f t="shared" si="83"/>
        <v>0</v>
      </c>
      <c r="AB1094" s="124" t="str">
        <f t="shared" si="84"/>
        <v/>
      </c>
      <c r="AC1094" s="195" t="str">
        <f t="shared" si="85"/>
        <v/>
      </c>
      <c r="AD1094" s="194" t="str">
        <f t="shared" si="86"/>
        <v/>
      </c>
      <c r="AE1094" s="194">
        <f>IF(AD1094="",0,IF(ISERROR(VLOOKUP(AD1094,AD$7:AD1093,1,FALSE)),1,0))</f>
        <v>0</v>
      </c>
      <c r="AF1094" s="194"/>
    </row>
    <row r="1095" spans="1:32" ht="16.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75">
        <f>IF(AND($X$3512&lt;&gt;" ",$X$3512&lt;&gt;0),IF(X1095=$X$3512,1+COUNTIF(U$7:U1094,"&gt;0"),0),0)</f>
        <v>0</v>
      </c>
      <c r="V1095" s="178" t="s">
        <v>1284</v>
      </c>
      <c r="W1095" s="130"/>
      <c r="X1095" s="131"/>
      <c r="Y1095" s="131"/>
      <c r="Z1095" s="206"/>
      <c r="AA1095" s="194">
        <f t="shared" si="83"/>
        <v>0</v>
      </c>
      <c r="AB1095" s="124" t="str">
        <f t="shared" si="84"/>
        <v/>
      </c>
      <c r="AC1095" s="195" t="str">
        <f t="shared" si="85"/>
        <v/>
      </c>
      <c r="AD1095" s="194" t="str">
        <f t="shared" si="86"/>
        <v/>
      </c>
      <c r="AE1095" s="194">
        <f>IF(AD1095="",0,IF(ISERROR(VLOOKUP(AD1095,AD$7:AD1094,1,FALSE)),1,0))</f>
        <v>0</v>
      </c>
      <c r="AF1095" s="194"/>
    </row>
    <row r="1096" spans="1:32" ht="16.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75">
        <f>IF(AND($X$3512&lt;&gt;" ",$X$3512&lt;&gt;0),IF(X1096=$X$3512,1+COUNTIF(U$7:U1095,"&gt;0"),0),0)</f>
        <v>0</v>
      </c>
      <c r="V1096" s="178" t="s">
        <v>1285</v>
      </c>
      <c r="W1096" s="130"/>
      <c r="X1096" s="131"/>
      <c r="Y1096" s="131"/>
      <c r="Z1096" s="206"/>
      <c r="AA1096" s="194">
        <f t="shared" ref="AA1096:AA1159" si="87">IF(ISBLANK(X1096),0,VLOOKUP(X1096,$B$8:$E$57,1,FALSE))</f>
        <v>0</v>
      </c>
      <c r="AB1096" s="124" t="str">
        <f t="shared" ref="AB1096:AB1159" si="88">IF(W1096&gt;0,CONCATENATE(MONTH(W1096)&amp;X1096),"")</f>
        <v/>
      </c>
      <c r="AC1096" s="195" t="str">
        <f t="shared" ref="AC1096:AC1159" si="89">IF(OR(AND(Z1096&lt;&gt;0,ISBLANK(X1096)),ISERROR(AA1096)),"ERR","")</f>
        <v/>
      </c>
      <c r="AD1096" s="194" t="str">
        <f t="shared" si="86"/>
        <v/>
      </c>
      <c r="AE1096" s="194">
        <f>IF(AD1096="",0,IF(ISERROR(VLOOKUP(AD1096,AD$7:AD1095,1,FALSE)),1,0))</f>
        <v>0</v>
      </c>
      <c r="AF1096" s="194"/>
    </row>
    <row r="1097" spans="1:32" ht="16.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75">
        <f>IF(AND($X$3512&lt;&gt;" ",$X$3512&lt;&gt;0),IF(X1097=$X$3512,1+COUNTIF(U$7:U1096,"&gt;0"),0),0)</f>
        <v>0</v>
      </c>
      <c r="V1097" s="178" t="s">
        <v>1286</v>
      </c>
      <c r="W1097" s="130"/>
      <c r="X1097" s="131"/>
      <c r="Y1097" s="131"/>
      <c r="Z1097" s="206"/>
      <c r="AA1097" s="194">
        <f t="shared" si="87"/>
        <v>0</v>
      </c>
      <c r="AB1097" s="124" t="str">
        <f t="shared" si="88"/>
        <v/>
      </c>
      <c r="AC1097" s="195" t="str">
        <f t="shared" si="89"/>
        <v/>
      </c>
      <c r="AD1097" s="194" t="str">
        <f t="shared" si="86"/>
        <v/>
      </c>
      <c r="AE1097" s="194">
        <f>IF(AD1097="",0,IF(ISERROR(VLOOKUP(AD1097,AD$7:AD1096,1,FALSE)),1,0))</f>
        <v>0</v>
      </c>
      <c r="AF1097" s="194"/>
    </row>
    <row r="1098" spans="1:32" ht="16.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75">
        <f>IF(AND($X$3512&lt;&gt;" ",$X$3512&lt;&gt;0),IF(X1098=$X$3512,1+COUNTIF(U$7:U1097,"&gt;0"),0),0)</f>
        <v>0</v>
      </c>
      <c r="V1098" s="178" t="s">
        <v>1287</v>
      </c>
      <c r="W1098" s="130"/>
      <c r="X1098" s="131"/>
      <c r="Y1098" s="131"/>
      <c r="Z1098" s="206"/>
      <c r="AA1098" s="194">
        <f t="shared" si="87"/>
        <v>0</v>
      </c>
      <c r="AB1098" s="124" t="str">
        <f t="shared" si="88"/>
        <v/>
      </c>
      <c r="AC1098" s="195" t="str">
        <f t="shared" si="89"/>
        <v/>
      </c>
      <c r="AD1098" s="194" t="str">
        <f t="shared" ref="AD1098:AD1161" si="90">IF(W1098&gt;0,CONCATENATE(MONTH(W1098),"-",YEAR(W1098)),"")</f>
        <v/>
      </c>
      <c r="AE1098" s="194">
        <f>IF(AD1098="",0,IF(ISERROR(VLOOKUP(AD1098,AD$7:AD1097,1,FALSE)),1,0))</f>
        <v>0</v>
      </c>
      <c r="AF1098" s="194"/>
    </row>
    <row r="1099" spans="1:32" ht="16.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75">
        <f>IF(AND($X$3512&lt;&gt;" ",$X$3512&lt;&gt;0),IF(X1099=$X$3512,1+COUNTIF(U$7:U1098,"&gt;0"),0),0)</f>
        <v>0</v>
      </c>
      <c r="V1099" s="178" t="s">
        <v>1288</v>
      </c>
      <c r="W1099" s="130"/>
      <c r="X1099" s="131"/>
      <c r="Y1099" s="131"/>
      <c r="Z1099" s="206"/>
      <c r="AA1099" s="194">
        <f t="shared" si="87"/>
        <v>0</v>
      </c>
      <c r="AB1099" s="124" t="str">
        <f t="shared" si="88"/>
        <v/>
      </c>
      <c r="AC1099" s="195" t="str">
        <f t="shared" si="89"/>
        <v/>
      </c>
      <c r="AD1099" s="194" t="str">
        <f t="shared" si="90"/>
        <v/>
      </c>
      <c r="AE1099" s="194">
        <f>IF(AD1099="",0,IF(ISERROR(VLOOKUP(AD1099,AD$7:AD1098,1,FALSE)),1,0))</f>
        <v>0</v>
      </c>
      <c r="AF1099" s="194"/>
    </row>
    <row r="1100" spans="1:32" ht="16.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75">
        <f>IF(AND($X$3512&lt;&gt;" ",$X$3512&lt;&gt;0),IF(X1100=$X$3512,1+COUNTIF(U$7:U1099,"&gt;0"),0),0)</f>
        <v>0</v>
      </c>
      <c r="V1100" s="178" t="s">
        <v>1289</v>
      </c>
      <c r="W1100" s="130"/>
      <c r="X1100" s="131"/>
      <c r="Y1100" s="131"/>
      <c r="Z1100" s="206"/>
      <c r="AA1100" s="194">
        <f t="shared" si="87"/>
        <v>0</v>
      </c>
      <c r="AB1100" s="124" t="str">
        <f t="shared" si="88"/>
        <v/>
      </c>
      <c r="AC1100" s="195" t="str">
        <f t="shared" si="89"/>
        <v/>
      </c>
      <c r="AD1100" s="194" t="str">
        <f t="shared" si="90"/>
        <v/>
      </c>
      <c r="AE1100" s="194">
        <f>IF(AD1100="",0,IF(ISERROR(VLOOKUP(AD1100,AD$7:AD1099,1,FALSE)),1,0))</f>
        <v>0</v>
      </c>
      <c r="AF1100" s="194"/>
    </row>
    <row r="1101" spans="1:32" ht="16.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75">
        <f>IF(AND($X$3512&lt;&gt;" ",$X$3512&lt;&gt;0),IF(X1101=$X$3512,1+COUNTIF(U$7:U1100,"&gt;0"),0),0)</f>
        <v>0</v>
      </c>
      <c r="V1101" s="178" t="s">
        <v>1290</v>
      </c>
      <c r="W1101" s="130"/>
      <c r="X1101" s="131"/>
      <c r="Y1101" s="131"/>
      <c r="Z1101" s="206"/>
      <c r="AA1101" s="194">
        <f t="shared" si="87"/>
        <v>0</v>
      </c>
      <c r="AB1101" s="124" t="str">
        <f t="shared" si="88"/>
        <v/>
      </c>
      <c r="AC1101" s="195" t="str">
        <f t="shared" si="89"/>
        <v/>
      </c>
      <c r="AD1101" s="194" t="str">
        <f t="shared" si="90"/>
        <v/>
      </c>
      <c r="AE1101" s="194">
        <f>IF(AD1101="",0,IF(ISERROR(VLOOKUP(AD1101,AD$7:AD1100,1,FALSE)),1,0))</f>
        <v>0</v>
      </c>
      <c r="AF1101" s="194"/>
    </row>
    <row r="1102" spans="1:32" ht="16.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75">
        <f>IF(AND($X$3512&lt;&gt;" ",$X$3512&lt;&gt;0),IF(X1102=$X$3512,1+COUNTIF(U$7:U1101,"&gt;0"),0),0)</f>
        <v>0</v>
      </c>
      <c r="V1102" s="178" t="s">
        <v>1291</v>
      </c>
      <c r="W1102" s="130"/>
      <c r="X1102" s="131"/>
      <c r="Y1102" s="131"/>
      <c r="Z1102" s="206"/>
      <c r="AA1102" s="194">
        <f t="shared" si="87"/>
        <v>0</v>
      </c>
      <c r="AB1102" s="124" t="str">
        <f t="shared" si="88"/>
        <v/>
      </c>
      <c r="AC1102" s="195" t="str">
        <f t="shared" si="89"/>
        <v/>
      </c>
      <c r="AD1102" s="194" t="str">
        <f t="shared" si="90"/>
        <v/>
      </c>
      <c r="AE1102" s="194">
        <f>IF(AD1102="",0,IF(ISERROR(VLOOKUP(AD1102,AD$7:AD1101,1,FALSE)),1,0))</f>
        <v>0</v>
      </c>
      <c r="AF1102" s="194"/>
    </row>
    <row r="1103" spans="1:32" ht="16.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75">
        <f>IF(AND($X$3512&lt;&gt;" ",$X$3512&lt;&gt;0),IF(X1103=$X$3512,1+COUNTIF(U$7:U1102,"&gt;0"),0),0)</f>
        <v>0</v>
      </c>
      <c r="V1103" s="178" t="s">
        <v>1292</v>
      </c>
      <c r="W1103" s="130"/>
      <c r="X1103" s="131"/>
      <c r="Y1103" s="131"/>
      <c r="Z1103" s="206"/>
      <c r="AA1103" s="194">
        <f t="shared" si="87"/>
        <v>0</v>
      </c>
      <c r="AB1103" s="124" t="str">
        <f t="shared" si="88"/>
        <v/>
      </c>
      <c r="AC1103" s="195" t="str">
        <f t="shared" si="89"/>
        <v/>
      </c>
      <c r="AD1103" s="194" t="str">
        <f t="shared" si="90"/>
        <v/>
      </c>
      <c r="AE1103" s="194">
        <f>IF(AD1103="",0,IF(ISERROR(VLOOKUP(AD1103,AD$7:AD1102,1,FALSE)),1,0))</f>
        <v>0</v>
      </c>
      <c r="AF1103" s="194"/>
    </row>
    <row r="1104" spans="1:32" ht="16.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75">
        <f>IF(AND($X$3512&lt;&gt;" ",$X$3512&lt;&gt;0),IF(X1104=$X$3512,1+COUNTIF(U$7:U1103,"&gt;0"),0),0)</f>
        <v>0</v>
      </c>
      <c r="V1104" s="178" t="s">
        <v>1293</v>
      </c>
      <c r="W1104" s="130"/>
      <c r="X1104" s="131"/>
      <c r="Y1104" s="131"/>
      <c r="Z1104" s="206"/>
      <c r="AA1104" s="194">
        <f t="shared" si="87"/>
        <v>0</v>
      </c>
      <c r="AB1104" s="124" t="str">
        <f t="shared" si="88"/>
        <v/>
      </c>
      <c r="AC1104" s="195" t="str">
        <f t="shared" si="89"/>
        <v/>
      </c>
      <c r="AD1104" s="194" t="str">
        <f t="shared" si="90"/>
        <v/>
      </c>
      <c r="AE1104" s="194">
        <f>IF(AD1104="",0,IF(ISERROR(VLOOKUP(AD1104,AD$7:AD1103,1,FALSE)),1,0))</f>
        <v>0</v>
      </c>
      <c r="AF1104" s="194"/>
    </row>
    <row r="1105" spans="1:32" ht="16.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75">
        <f>IF(AND($X$3512&lt;&gt;" ",$X$3512&lt;&gt;0),IF(X1105=$X$3512,1+COUNTIF(U$7:U1104,"&gt;0"),0),0)</f>
        <v>0</v>
      </c>
      <c r="V1105" s="178" t="s">
        <v>1294</v>
      </c>
      <c r="W1105" s="130"/>
      <c r="X1105" s="131"/>
      <c r="Y1105" s="131"/>
      <c r="Z1105" s="206"/>
      <c r="AA1105" s="194">
        <f t="shared" si="87"/>
        <v>0</v>
      </c>
      <c r="AB1105" s="124" t="str">
        <f t="shared" si="88"/>
        <v/>
      </c>
      <c r="AC1105" s="195" t="str">
        <f t="shared" si="89"/>
        <v/>
      </c>
      <c r="AD1105" s="194" t="str">
        <f t="shared" si="90"/>
        <v/>
      </c>
      <c r="AE1105" s="194">
        <f>IF(AD1105="",0,IF(ISERROR(VLOOKUP(AD1105,AD$7:AD1104,1,FALSE)),1,0))</f>
        <v>0</v>
      </c>
      <c r="AF1105" s="194"/>
    </row>
    <row r="1106" spans="1:32" ht="16.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75">
        <f>IF(AND($X$3512&lt;&gt;" ",$X$3512&lt;&gt;0),IF(X1106=$X$3512,1+COUNTIF(U$7:U1105,"&gt;0"),0),0)</f>
        <v>0</v>
      </c>
      <c r="V1106" s="178" t="s">
        <v>1295</v>
      </c>
      <c r="W1106" s="130"/>
      <c r="X1106" s="131"/>
      <c r="Y1106" s="131"/>
      <c r="Z1106" s="206"/>
      <c r="AA1106" s="194">
        <f t="shared" si="87"/>
        <v>0</v>
      </c>
      <c r="AB1106" s="124" t="str">
        <f t="shared" si="88"/>
        <v/>
      </c>
      <c r="AC1106" s="195" t="str">
        <f t="shared" si="89"/>
        <v/>
      </c>
      <c r="AD1106" s="194" t="str">
        <f t="shared" si="90"/>
        <v/>
      </c>
      <c r="AE1106" s="194">
        <f>IF(AD1106="",0,IF(ISERROR(VLOOKUP(AD1106,AD$7:AD1105,1,FALSE)),1,0))</f>
        <v>0</v>
      </c>
      <c r="AF1106" s="194"/>
    </row>
    <row r="1107" spans="1:32" ht="16.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75">
        <f>IF(AND($X$3512&lt;&gt;" ",$X$3512&lt;&gt;0),IF(X1107=$X$3512,1+COUNTIF(U$7:U1106,"&gt;0"),0),0)</f>
        <v>0</v>
      </c>
      <c r="V1107" s="178" t="s">
        <v>1296</v>
      </c>
      <c r="W1107" s="130"/>
      <c r="X1107" s="131"/>
      <c r="Y1107" s="131"/>
      <c r="Z1107" s="206"/>
      <c r="AA1107" s="194">
        <f t="shared" si="87"/>
        <v>0</v>
      </c>
      <c r="AB1107" s="124" t="str">
        <f t="shared" si="88"/>
        <v/>
      </c>
      <c r="AC1107" s="195" t="str">
        <f t="shared" si="89"/>
        <v/>
      </c>
      <c r="AD1107" s="194" t="str">
        <f t="shared" si="90"/>
        <v/>
      </c>
      <c r="AE1107" s="194">
        <f>IF(AD1107="",0,IF(ISERROR(VLOOKUP(AD1107,AD$7:AD1106,1,FALSE)),1,0))</f>
        <v>0</v>
      </c>
      <c r="AF1107" s="194"/>
    </row>
    <row r="1108" spans="1:32" ht="16.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75">
        <f>IF(AND($X$3512&lt;&gt;" ",$X$3512&lt;&gt;0),IF(X1108=$X$3512,1+COUNTIF(U$7:U1107,"&gt;0"),0),0)</f>
        <v>0</v>
      </c>
      <c r="V1108" s="178" t="s">
        <v>1297</v>
      </c>
      <c r="W1108" s="130"/>
      <c r="X1108" s="131"/>
      <c r="Y1108" s="131"/>
      <c r="Z1108" s="206"/>
      <c r="AA1108" s="194">
        <f t="shared" si="87"/>
        <v>0</v>
      </c>
      <c r="AB1108" s="124" t="str">
        <f t="shared" si="88"/>
        <v/>
      </c>
      <c r="AC1108" s="195" t="str">
        <f t="shared" si="89"/>
        <v/>
      </c>
      <c r="AD1108" s="194" t="str">
        <f t="shared" si="90"/>
        <v/>
      </c>
      <c r="AE1108" s="194">
        <f>IF(AD1108="",0,IF(ISERROR(VLOOKUP(AD1108,AD$7:AD1107,1,FALSE)),1,0))</f>
        <v>0</v>
      </c>
      <c r="AF1108" s="194"/>
    </row>
    <row r="1109" spans="1:32" ht="16.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75">
        <f>IF(AND($X$3512&lt;&gt;" ",$X$3512&lt;&gt;0),IF(X1109=$X$3512,1+COUNTIF(U$7:U1108,"&gt;0"),0),0)</f>
        <v>0</v>
      </c>
      <c r="V1109" s="178" t="s">
        <v>1298</v>
      </c>
      <c r="W1109" s="130"/>
      <c r="X1109" s="131"/>
      <c r="Y1109" s="131"/>
      <c r="Z1109" s="206"/>
      <c r="AA1109" s="194">
        <f t="shared" si="87"/>
        <v>0</v>
      </c>
      <c r="AB1109" s="124" t="str">
        <f t="shared" si="88"/>
        <v/>
      </c>
      <c r="AC1109" s="195" t="str">
        <f t="shared" si="89"/>
        <v/>
      </c>
      <c r="AD1109" s="194" t="str">
        <f t="shared" si="90"/>
        <v/>
      </c>
      <c r="AE1109" s="194">
        <f>IF(AD1109="",0,IF(ISERROR(VLOOKUP(AD1109,AD$7:AD1108,1,FALSE)),1,0))</f>
        <v>0</v>
      </c>
      <c r="AF1109" s="194"/>
    </row>
    <row r="1110" spans="1:32" ht="16.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75">
        <f>IF(AND($X$3512&lt;&gt;" ",$X$3512&lt;&gt;0),IF(X1110=$X$3512,1+COUNTIF(U$7:U1109,"&gt;0"),0),0)</f>
        <v>0</v>
      </c>
      <c r="V1110" s="178" t="s">
        <v>1299</v>
      </c>
      <c r="W1110" s="130"/>
      <c r="X1110" s="131"/>
      <c r="Y1110" s="131"/>
      <c r="Z1110" s="206"/>
      <c r="AA1110" s="194">
        <f t="shared" si="87"/>
        <v>0</v>
      </c>
      <c r="AB1110" s="124" t="str">
        <f t="shared" si="88"/>
        <v/>
      </c>
      <c r="AC1110" s="195" t="str">
        <f t="shared" si="89"/>
        <v/>
      </c>
      <c r="AD1110" s="194" t="str">
        <f t="shared" si="90"/>
        <v/>
      </c>
      <c r="AE1110" s="194">
        <f>IF(AD1110="",0,IF(ISERROR(VLOOKUP(AD1110,AD$7:AD1109,1,FALSE)),1,0))</f>
        <v>0</v>
      </c>
      <c r="AF1110" s="194"/>
    </row>
    <row r="1111" spans="1:32" ht="16.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75">
        <f>IF(AND($X$3512&lt;&gt;" ",$X$3512&lt;&gt;0),IF(X1111=$X$3512,1+COUNTIF(U$7:U1110,"&gt;0"),0),0)</f>
        <v>0</v>
      </c>
      <c r="V1111" s="178" t="s">
        <v>1300</v>
      </c>
      <c r="W1111" s="130"/>
      <c r="X1111" s="131"/>
      <c r="Y1111" s="131"/>
      <c r="Z1111" s="206"/>
      <c r="AA1111" s="194">
        <f t="shared" si="87"/>
        <v>0</v>
      </c>
      <c r="AB1111" s="124" t="str">
        <f t="shared" si="88"/>
        <v/>
      </c>
      <c r="AC1111" s="195" t="str">
        <f t="shared" si="89"/>
        <v/>
      </c>
      <c r="AD1111" s="194" t="str">
        <f t="shared" si="90"/>
        <v/>
      </c>
      <c r="AE1111" s="194">
        <f>IF(AD1111="",0,IF(ISERROR(VLOOKUP(AD1111,AD$7:AD1110,1,FALSE)),1,0))</f>
        <v>0</v>
      </c>
      <c r="AF1111" s="194"/>
    </row>
    <row r="1112" spans="1:32" ht="16.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75">
        <f>IF(AND($X$3512&lt;&gt;" ",$X$3512&lt;&gt;0),IF(X1112=$X$3512,1+COUNTIF(U$7:U1111,"&gt;0"),0),0)</f>
        <v>0</v>
      </c>
      <c r="V1112" s="178" t="s">
        <v>1301</v>
      </c>
      <c r="W1112" s="130"/>
      <c r="X1112" s="131"/>
      <c r="Y1112" s="131"/>
      <c r="Z1112" s="206"/>
      <c r="AA1112" s="194">
        <f t="shared" si="87"/>
        <v>0</v>
      </c>
      <c r="AB1112" s="124" t="str">
        <f t="shared" si="88"/>
        <v/>
      </c>
      <c r="AC1112" s="195" t="str">
        <f t="shared" si="89"/>
        <v/>
      </c>
      <c r="AD1112" s="194" t="str">
        <f t="shared" si="90"/>
        <v/>
      </c>
      <c r="AE1112" s="194">
        <f>IF(AD1112="",0,IF(ISERROR(VLOOKUP(AD1112,AD$7:AD1111,1,FALSE)),1,0))</f>
        <v>0</v>
      </c>
      <c r="AF1112" s="194"/>
    </row>
    <row r="1113" spans="1:32" ht="16.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75">
        <f>IF(AND($X$3512&lt;&gt;" ",$X$3512&lt;&gt;0),IF(X1113=$X$3512,1+COUNTIF(U$7:U1112,"&gt;0"),0),0)</f>
        <v>0</v>
      </c>
      <c r="V1113" s="178" t="s">
        <v>1302</v>
      </c>
      <c r="W1113" s="130"/>
      <c r="X1113" s="131"/>
      <c r="Y1113" s="131"/>
      <c r="Z1113" s="206"/>
      <c r="AA1113" s="194">
        <f t="shared" si="87"/>
        <v>0</v>
      </c>
      <c r="AB1113" s="124" t="str">
        <f t="shared" si="88"/>
        <v/>
      </c>
      <c r="AC1113" s="195" t="str">
        <f t="shared" si="89"/>
        <v/>
      </c>
      <c r="AD1113" s="194" t="str">
        <f t="shared" si="90"/>
        <v/>
      </c>
      <c r="AE1113" s="194">
        <f>IF(AD1113="",0,IF(ISERROR(VLOOKUP(AD1113,AD$7:AD1112,1,FALSE)),1,0))</f>
        <v>0</v>
      </c>
      <c r="AF1113" s="194"/>
    </row>
    <row r="1114" spans="1:32" ht="16.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75">
        <f>IF(AND($X$3512&lt;&gt;" ",$X$3512&lt;&gt;0),IF(X1114=$X$3512,1+COUNTIF(U$7:U1113,"&gt;0"),0),0)</f>
        <v>0</v>
      </c>
      <c r="V1114" s="178" t="s">
        <v>1303</v>
      </c>
      <c r="W1114" s="130"/>
      <c r="X1114" s="131"/>
      <c r="Y1114" s="131"/>
      <c r="Z1114" s="206"/>
      <c r="AA1114" s="194">
        <f t="shared" si="87"/>
        <v>0</v>
      </c>
      <c r="AB1114" s="124" t="str">
        <f t="shared" si="88"/>
        <v/>
      </c>
      <c r="AC1114" s="195" t="str">
        <f t="shared" si="89"/>
        <v/>
      </c>
      <c r="AD1114" s="194" t="str">
        <f t="shared" si="90"/>
        <v/>
      </c>
      <c r="AE1114" s="194">
        <f>IF(AD1114="",0,IF(ISERROR(VLOOKUP(AD1114,AD$7:AD1113,1,FALSE)),1,0))</f>
        <v>0</v>
      </c>
      <c r="AF1114" s="194"/>
    </row>
    <row r="1115" spans="1:32" ht="16.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75">
        <f>IF(AND($X$3512&lt;&gt;" ",$X$3512&lt;&gt;0),IF(X1115=$X$3512,1+COUNTIF(U$7:U1114,"&gt;0"),0),0)</f>
        <v>0</v>
      </c>
      <c r="V1115" s="178" t="s">
        <v>1304</v>
      </c>
      <c r="W1115" s="130"/>
      <c r="X1115" s="131"/>
      <c r="Y1115" s="131"/>
      <c r="Z1115" s="206"/>
      <c r="AA1115" s="194">
        <f t="shared" si="87"/>
        <v>0</v>
      </c>
      <c r="AB1115" s="124" t="str">
        <f t="shared" si="88"/>
        <v/>
      </c>
      <c r="AC1115" s="195" t="str">
        <f t="shared" si="89"/>
        <v/>
      </c>
      <c r="AD1115" s="194" t="str">
        <f t="shared" si="90"/>
        <v/>
      </c>
      <c r="AE1115" s="194">
        <f>IF(AD1115="",0,IF(ISERROR(VLOOKUP(AD1115,AD$7:AD1114,1,FALSE)),1,0))</f>
        <v>0</v>
      </c>
      <c r="AF1115" s="194"/>
    </row>
    <row r="1116" spans="1:32" ht="16.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75">
        <f>IF(AND($X$3512&lt;&gt;" ",$X$3512&lt;&gt;0),IF(X1116=$X$3512,1+COUNTIF(U$7:U1115,"&gt;0"),0),0)</f>
        <v>0</v>
      </c>
      <c r="V1116" s="178" t="s">
        <v>1305</v>
      </c>
      <c r="W1116" s="130"/>
      <c r="X1116" s="131"/>
      <c r="Y1116" s="131"/>
      <c r="Z1116" s="206"/>
      <c r="AA1116" s="194">
        <f t="shared" si="87"/>
        <v>0</v>
      </c>
      <c r="AB1116" s="124" t="str">
        <f t="shared" si="88"/>
        <v/>
      </c>
      <c r="AC1116" s="195" t="str">
        <f t="shared" si="89"/>
        <v/>
      </c>
      <c r="AD1116" s="194" t="str">
        <f t="shared" si="90"/>
        <v/>
      </c>
      <c r="AE1116" s="194">
        <f>IF(AD1116="",0,IF(ISERROR(VLOOKUP(AD1116,AD$7:AD1115,1,FALSE)),1,0))</f>
        <v>0</v>
      </c>
      <c r="AF1116" s="194"/>
    </row>
    <row r="1117" spans="1:32" ht="16.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75">
        <f>IF(AND($X$3512&lt;&gt;" ",$X$3512&lt;&gt;0),IF(X1117=$X$3512,1+COUNTIF(U$7:U1116,"&gt;0"),0),0)</f>
        <v>0</v>
      </c>
      <c r="V1117" s="178" t="s">
        <v>1306</v>
      </c>
      <c r="W1117" s="130"/>
      <c r="X1117" s="131"/>
      <c r="Y1117" s="131"/>
      <c r="Z1117" s="206"/>
      <c r="AA1117" s="194">
        <f t="shared" si="87"/>
        <v>0</v>
      </c>
      <c r="AB1117" s="124" t="str">
        <f t="shared" si="88"/>
        <v/>
      </c>
      <c r="AC1117" s="195" t="str">
        <f t="shared" si="89"/>
        <v/>
      </c>
      <c r="AD1117" s="194" t="str">
        <f t="shared" si="90"/>
        <v/>
      </c>
      <c r="AE1117" s="194">
        <f>IF(AD1117="",0,IF(ISERROR(VLOOKUP(AD1117,AD$7:AD1116,1,FALSE)),1,0))</f>
        <v>0</v>
      </c>
      <c r="AF1117" s="194"/>
    </row>
    <row r="1118" spans="1:32" ht="16.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75">
        <f>IF(AND($X$3512&lt;&gt;" ",$X$3512&lt;&gt;0),IF(X1118=$X$3512,1+COUNTIF(U$7:U1117,"&gt;0"),0),0)</f>
        <v>0</v>
      </c>
      <c r="V1118" s="178" t="s">
        <v>1307</v>
      </c>
      <c r="W1118" s="130"/>
      <c r="X1118" s="131"/>
      <c r="Y1118" s="131"/>
      <c r="Z1118" s="206"/>
      <c r="AA1118" s="194">
        <f t="shared" si="87"/>
        <v>0</v>
      </c>
      <c r="AB1118" s="124" t="str">
        <f t="shared" si="88"/>
        <v/>
      </c>
      <c r="AC1118" s="195" t="str">
        <f t="shared" si="89"/>
        <v/>
      </c>
      <c r="AD1118" s="194" t="str">
        <f t="shared" si="90"/>
        <v/>
      </c>
      <c r="AE1118" s="194">
        <f>IF(AD1118="",0,IF(ISERROR(VLOOKUP(AD1118,AD$7:AD1117,1,FALSE)),1,0))</f>
        <v>0</v>
      </c>
      <c r="AF1118" s="194"/>
    </row>
    <row r="1119" spans="1:32" ht="16.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75">
        <f>IF(AND($X$3512&lt;&gt;" ",$X$3512&lt;&gt;0),IF(X1119=$X$3512,1+COUNTIF(U$7:U1118,"&gt;0"),0),0)</f>
        <v>0</v>
      </c>
      <c r="V1119" s="178" t="s">
        <v>1308</v>
      </c>
      <c r="W1119" s="130"/>
      <c r="X1119" s="131"/>
      <c r="Y1119" s="131"/>
      <c r="Z1119" s="206"/>
      <c r="AA1119" s="194">
        <f t="shared" si="87"/>
        <v>0</v>
      </c>
      <c r="AB1119" s="124" t="str">
        <f t="shared" si="88"/>
        <v/>
      </c>
      <c r="AC1119" s="195" t="str">
        <f t="shared" si="89"/>
        <v/>
      </c>
      <c r="AD1119" s="194" t="str">
        <f t="shared" si="90"/>
        <v/>
      </c>
      <c r="AE1119" s="194">
        <f>IF(AD1119="",0,IF(ISERROR(VLOOKUP(AD1119,AD$7:AD1118,1,FALSE)),1,0))</f>
        <v>0</v>
      </c>
      <c r="AF1119" s="194"/>
    </row>
    <row r="1120" spans="1:32" ht="16.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75">
        <f>IF(AND($X$3512&lt;&gt;" ",$X$3512&lt;&gt;0),IF(X1120=$X$3512,1+COUNTIF(U$7:U1119,"&gt;0"),0),0)</f>
        <v>0</v>
      </c>
      <c r="V1120" s="178" t="s">
        <v>1309</v>
      </c>
      <c r="W1120" s="130"/>
      <c r="X1120" s="131"/>
      <c r="Y1120" s="131"/>
      <c r="Z1120" s="206"/>
      <c r="AA1120" s="194">
        <f t="shared" si="87"/>
        <v>0</v>
      </c>
      <c r="AB1120" s="124" t="str">
        <f t="shared" si="88"/>
        <v/>
      </c>
      <c r="AC1120" s="195" t="str">
        <f t="shared" si="89"/>
        <v/>
      </c>
      <c r="AD1120" s="194" t="str">
        <f t="shared" si="90"/>
        <v/>
      </c>
      <c r="AE1120" s="194">
        <f>IF(AD1120="",0,IF(ISERROR(VLOOKUP(AD1120,AD$7:AD1119,1,FALSE)),1,0))</f>
        <v>0</v>
      </c>
      <c r="AF1120" s="194"/>
    </row>
    <row r="1121" spans="1:32" ht="16.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75">
        <f>IF(AND($X$3512&lt;&gt;" ",$X$3512&lt;&gt;0),IF(X1121=$X$3512,1+COUNTIF(U$7:U1120,"&gt;0"),0),0)</f>
        <v>0</v>
      </c>
      <c r="V1121" s="178" t="s">
        <v>1310</v>
      </c>
      <c r="W1121" s="130"/>
      <c r="X1121" s="131"/>
      <c r="Y1121" s="131"/>
      <c r="Z1121" s="206"/>
      <c r="AA1121" s="194">
        <f t="shared" si="87"/>
        <v>0</v>
      </c>
      <c r="AB1121" s="124" t="str">
        <f t="shared" si="88"/>
        <v/>
      </c>
      <c r="AC1121" s="195" t="str">
        <f t="shared" si="89"/>
        <v/>
      </c>
      <c r="AD1121" s="194" t="str">
        <f t="shared" si="90"/>
        <v/>
      </c>
      <c r="AE1121" s="194">
        <f>IF(AD1121="",0,IF(ISERROR(VLOOKUP(AD1121,AD$7:AD1120,1,FALSE)),1,0))</f>
        <v>0</v>
      </c>
      <c r="AF1121" s="194"/>
    </row>
    <row r="1122" spans="1:32" ht="16.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75">
        <f>IF(AND($X$3512&lt;&gt;" ",$X$3512&lt;&gt;0),IF(X1122=$X$3512,1+COUNTIF(U$7:U1121,"&gt;0"),0),0)</f>
        <v>0</v>
      </c>
      <c r="V1122" s="178" t="s">
        <v>1311</v>
      </c>
      <c r="W1122" s="130"/>
      <c r="X1122" s="131"/>
      <c r="Y1122" s="131"/>
      <c r="Z1122" s="206"/>
      <c r="AA1122" s="194">
        <f t="shared" si="87"/>
        <v>0</v>
      </c>
      <c r="AB1122" s="124" t="str">
        <f t="shared" si="88"/>
        <v/>
      </c>
      <c r="AC1122" s="195" t="str">
        <f t="shared" si="89"/>
        <v/>
      </c>
      <c r="AD1122" s="194" t="str">
        <f t="shared" si="90"/>
        <v/>
      </c>
      <c r="AE1122" s="194">
        <f>IF(AD1122="",0,IF(ISERROR(VLOOKUP(AD1122,AD$7:AD1121,1,FALSE)),1,0))</f>
        <v>0</v>
      </c>
      <c r="AF1122" s="194"/>
    </row>
    <row r="1123" spans="1:32" ht="16.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75">
        <f>IF(AND($X$3512&lt;&gt;" ",$X$3512&lt;&gt;0),IF(X1123=$X$3512,1+COUNTIF(U$7:U1122,"&gt;0"),0),0)</f>
        <v>0</v>
      </c>
      <c r="V1123" s="178" t="s">
        <v>1312</v>
      </c>
      <c r="W1123" s="130"/>
      <c r="X1123" s="131"/>
      <c r="Y1123" s="131"/>
      <c r="Z1123" s="206"/>
      <c r="AA1123" s="194">
        <f t="shared" si="87"/>
        <v>0</v>
      </c>
      <c r="AB1123" s="124" t="str">
        <f t="shared" si="88"/>
        <v/>
      </c>
      <c r="AC1123" s="195" t="str">
        <f t="shared" si="89"/>
        <v/>
      </c>
      <c r="AD1123" s="194" t="str">
        <f t="shared" si="90"/>
        <v/>
      </c>
      <c r="AE1123" s="194">
        <f>IF(AD1123="",0,IF(ISERROR(VLOOKUP(AD1123,AD$7:AD1122,1,FALSE)),1,0))</f>
        <v>0</v>
      </c>
      <c r="AF1123" s="194"/>
    </row>
    <row r="1124" spans="1:32" ht="16.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75">
        <f>IF(AND($X$3512&lt;&gt;" ",$X$3512&lt;&gt;0),IF(X1124=$X$3512,1+COUNTIF(U$7:U1123,"&gt;0"),0),0)</f>
        <v>0</v>
      </c>
      <c r="V1124" s="178" t="s">
        <v>1313</v>
      </c>
      <c r="W1124" s="130"/>
      <c r="X1124" s="131"/>
      <c r="Y1124" s="131"/>
      <c r="Z1124" s="206"/>
      <c r="AA1124" s="194">
        <f t="shared" si="87"/>
        <v>0</v>
      </c>
      <c r="AB1124" s="124" t="str">
        <f t="shared" si="88"/>
        <v/>
      </c>
      <c r="AC1124" s="195" t="str">
        <f t="shared" si="89"/>
        <v/>
      </c>
      <c r="AD1124" s="194" t="str">
        <f t="shared" si="90"/>
        <v/>
      </c>
      <c r="AE1124" s="194">
        <f>IF(AD1124="",0,IF(ISERROR(VLOOKUP(AD1124,AD$7:AD1123,1,FALSE)),1,0))</f>
        <v>0</v>
      </c>
      <c r="AF1124" s="194"/>
    </row>
    <row r="1125" spans="1:32" ht="16.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75">
        <f>IF(AND($X$3512&lt;&gt;" ",$X$3512&lt;&gt;0),IF(X1125=$X$3512,1+COUNTIF(U$7:U1124,"&gt;0"),0),0)</f>
        <v>0</v>
      </c>
      <c r="V1125" s="178" t="s">
        <v>1314</v>
      </c>
      <c r="W1125" s="130"/>
      <c r="X1125" s="131"/>
      <c r="Y1125" s="131"/>
      <c r="Z1125" s="206"/>
      <c r="AA1125" s="194">
        <f t="shared" si="87"/>
        <v>0</v>
      </c>
      <c r="AB1125" s="124" t="str">
        <f t="shared" si="88"/>
        <v/>
      </c>
      <c r="AC1125" s="195" t="str">
        <f t="shared" si="89"/>
        <v/>
      </c>
      <c r="AD1125" s="194" t="str">
        <f t="shared" si="90"/>
        <v/>
      </c>
      <c r="AE1125" s="194">
        <f>IF(AD1125="",0,IF(ISERROR(VLOOKUP(AD1125,AD$7:AD1124,1,FALSE)),1,0))</f>
        <v>0</v>
      </c>
      <c r="AF1125" s="194"/>
    </row>
    <row r="1126" spans="1:32" ht="16.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75">
        <f>IF(AND($X$3512&lt;&gt;" ",$X$3512&lt;&gt;0),IF(X1126=$X$3512,1+COUNTIF(U$7:U1125,"&gt;0"),0),0)</f>
        <v>0</v>
      </c>
      <c r="V1126" s="178" t="s">
        <v>1315</v>
      </c>
      <c r="W1126" s="130"/>
      <c r="X1126" s="131"/>
      <c r="Y1126" s="131"/>
      <c r="Z1126" s="206"/>
      <c r="AA1126" s="194">
        <f t="shared" si="87"/>
        <v>0</v>
      </c>
      <c r="AB1126" s="124" t="str">
        <f t="shared" si="88"/>
        <v/>
      </c>
      <c r="AC1126" s="195" t="str">
        <f t="shared" si="89"/>
        <v/>
      </c>
      <c r="AD1126" s="194" t="str">
        <f t="shared" si="90"/>
        <v/>
      </c>
      <c r="AE1126" s="194">
        <f>IF(AD1126="",0,IF(ISERROR(VLOOKUP(AD1126,AD$7:AD1125,1,FALSE)),1,0))</f>
        <v>0</v>
      </c>
      <c r="AF1126" s="194"/>
    </row>
    <row r="1127" spans="1:32" ht="16.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75">
        <f>IF(AND($X$3512&lt;&gt;" ",$X$3512&lt;&gt;0),IF(X1127=$X$3512,1+COUNTIF(U$7:U1126,"&gt;0"),0),0)</f>
        <v>0</v>
      </c>
      <c r="V1127" s="178" t="s">
        <v>1316</v>
      </c>
      <c r="W1127" s="130"/>
      <c r="X1127" s="131"/>
      <c r="Y1127" s="131"/>
      <c r="Z1127" s="206"/>
      <c r="AA1127" s="194">
        <f t="shared" si="87"/>
        <v>0</v>
      </c>
      <c r="AB1127" s="124" t="str">
        <f t="shared" si="88"/>
        <v/>
      </c>
      <c r="AC1127" s="195" t="str">
        <f t="shared" si="89"/>
        <v/>
      </c>
      <c r="AD1127" s="194" t="str">
        <f t="shared" si="90"/>
        <v/>
      </c>
      <c r="AE1127" s="194">
        <f>IF(AD1127="",0,IF(ISERROR(VLOOKUP(AD1127,AD$7:AD1126,1,FALSE)),1,0))</f>
        <v>0</v>
      </c>
      <c r="AF1127" s="194"/>
    </row>
    <row r="1128" spans="1:32" ht="16.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75">
        <f>IF(AND($X$3512&lt;&gt;" ",$X$3512&lt;&gt;0),IF(X1128=$X$3512,1+COUNTIF(U$7:U1127,"&gt;0"),0),0)</f>
        <v>0</v>
      </c>
      <c r="V1128" s="178" t="s">
        <v>1317</v>
      </c>
      <c r="W1128" s="130"/>
      <c r="X1128" s="131"/>
      <c r="Y1128" s="131"/>
      <c r="Z1128" s="206"/>
      <c r="AA1128" s="194">
        <f t="shared" si="87"/>
        <v>0</v>
      </c>
      <c r="AB1128" s="124" t="str">
        <f t="shared" si="88"/>
        <v/>
      </c>
      <c r="AC1128" s="195" t="str">
        <f t="shared" si="89"/>
        <v/>
      </c>
      <c r="AD1128" s="194" t="str">
        <f t="shared" si="90"/>
        <v/>
      </c>
      <c r="AE1128" s="194">
        <f>IF(AD1128="",0,IF(ISERROR(VLOOKUP(AD1128,AD$7:AD1127,1,FALSE)),1,0))</f>
        <v>0</v>
      </c>
      <c r="AF1128" s="194"/>
    </row>
    <row r="1129" spans="1:32" ht="16.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75">
        <f>IF(AND($X$3512&lt;&gt;" ",$X$3512&lt;&gt;0),IF(X1129=$X$3512,1+COUNTIF(U$7:U1128,"&gt;0"),0),0)</f>
        <v>0</v>
      </c>
      <c r="V1129" s="178" t="s">
        <v>1318</v>
      </c>
      <c r="W1129" s="130"/>
      <c r="X1129" s="131"/>
      <c r="Y1129" s="131"/>
      <c r="Z1129" s="206"/>
      <c r="AA1129" s="194">
        <f t="shared" si="87"/>
        <v>0</v>
      </c>
      <c r="AB1129" s="124" t="str">
        <f t="shared" si="88"/>
        <v/>
      </c>
      <c r="AC1129" s="195" t="str">
        <f t="shared" si="89"/>
        <v/>
      </c>
      <c r="AD1129" s="194" t="str">
        <f t="shared" si="90"/>
        <v/>
      </c>
      <c r="AE1129" s="194">
        <f>IF(AD1129="",0,IF(ISERROR(VLOOKUP(AD1129,AD$7:AD1128,1,FALSE)),1,0))</f>
        <v>0</v>
      </c>
      <c r="AF1129" s="194"/>
    </row>
    <row r="1130" spans="1:32" ht="16.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75">
        <f>IF(AND($X$3512&lt;&gt;" ",$X$3512&lt;&gt;0),IF(X1130=$X$3512,1+COUNTIF(U$7:U1129,"&gt;0"),0),0)</f>
        <v>0</v>
      </c>
      <c r="V1130" s="178" t="s">
        <v>1319</v>
      </c>
      <c r="W1130" s="130"/>
      <c r="X1130" s="131"/>
      <c r="Y1130" s="131"/>
      <c r="Z1130" s="206"/>
      <c r="AA1130" s="194">
        <f t="shared" si="87"/>
        <v>0</v>
      </c>
      <c r="AB1130" s="124" t="str">
        <f t="shared" si="88"/>
        <v/>
      </c>
      <c r="AC1130" s="195" t="str">
        <f t="shared" si="89"/>
        <v/>
      </c>
      <c r="AD1130" s="194" t="str">
        <f t="shared" si="90"/>
        <v/>
      </c>
      <c r="AE1130" s="194">
        <f>IF(AD1130="",0,IF(ISERROR(VLOOKUP(AD1130,AD$7:AD1129,1,FALSE)),1,0))</f>
        <v>0</v>
      </c>
      <c r="AF1130" s="194"/>
    </row>
    <row r="1131" spans="1:32" ht="16.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75">
        <f>IF(AND($X$3512&lt;&gt;" ",$X$3512&lt;&gt;0),IF(X1131=$X$3512,1+COUNTIF(U$7:U1130,"&gt;0"),0),0)</f>
        <v>0</v>
      </c>
      <c r="V1131" s="178" t="s">
        <v>1320</v>
      </c>
      <c r="W1131" s="130"/>
      <c r="X1131" s="131"/>
      <c r="Y1131" s="131"/>
      <c r="Z1131" s="206"/>
      <c r="AA1131" s="194">
        <f t="shared" si="87"/>
        <v>0</v>
      </c>
      <c r="AB1131" s="124" t="str">
        <f t="shared" si="88"/>
        <v/>
      </c>
      <c r="AC1131" s="195" t="str">
        <f t="shared" si="89"/>
        <v/>
      </c>
      <c r="AD1131" s="194" t="str">
        <f t="shared" si="90"/>
        <v/>
      </c>
      <c r="AE1131" s="194">
        <f>IF(AD1131="",0,IF(ISERROR(VLOOKUP(AD1131,AD$7:AD1130,1,FALSE)),1,0))</f>
        <v>0</v>
      </c>
      <c r="AF1131" s="194"/>
    </row>
    <row r="1132" spans="1:32" ht="16.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75">
        <f>IF(AND($X$3512&lt;&gt;" ",$X$3512&lt;&gt;0),IF(X1132=$X$3512,1+COUNTIF(U$7:U1131,"&gt;0"),0),0)</f>
        <v>0</v>
      </c>
      <c r="V1132" s="178" t="s">
        <v>1321</v>
      </c>
      <c r="W1132" s="130"/>
      <c r="X1132" s="131"/>
      <c r="Y1132" s="131"/>
      <c r="Z1132" s="206"/>
      <c r="AA1132" s="194">
        <f t="shared" si="87"/>
        <v>0</v>
      </c>
      <c r="AB1132" s="124" t="str">
        <f t="shared" si="88"/>
        <v/>
      </c>
      <c r="AC1132" s="195" t="str">
        <f t="shared" si="89"/>
        <v/>
      </c>
      <c r="AD1132" s="194" t="str">
        <f t="shared" si="90"/>
        <v/>
      </c>
      <c r="AE1132" s="194">
        <f>IF(AD1132="",0,IF(ISERROR(VLOOKUP(AD1132,AD$7:AD1131,1,FALSE)),1,0))</f>
        <v>0</v>
      </c>
      <c r="AF1132" s="194"/>
    </row>
    <row r="1133" spans="1:32" ht="16.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75">
        <f>IF(AND($X$3512&lt;&gt;" ",$X$3512&lt;&gt;0),IF(X1133=$X$3512,1+COUNTIF(U$7:U1132,"&gt;0"),0),0)</f>
        <v>0</v>
      </c>
      <c r="V1133" s="178" t="s">
        <v>1322</v>
      </c>
      <c r="W1133" s="130"/>
      <c r="X1133" s="131"/>
      <c r="Y1133" s="131"/>
      <c r="Z1133" s="206"/>
      <c r="AA1133" s="194">
        <f t="shared" si="87"/>
        <v>0</v>
      </c>
      <c r="AB1133" s="124" t="str">
        <f t="shared" si="88"/>
        <v/>
      </c>
      <c r="AC1133" s="195" t="str">
        <f t="shared" si="89"/>
        <v/>
      </c>
      <c r="AD1133" s="194" t="str">
        <f t="shared" si="90"/>
        <v/>
      </c>
      <c r="AE1133" s="194">
        <f>IF(AD1133="",0,IF(ISERROR(VLOOKUP(AD1133,AD$7:AD1132,1,FALSE)),1,0))</f>
        <v>0</v>
      </c>
      <c r="AF1133" s="194"/>
    </row>
    <row r="1134" spans="1:32" ht="16.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75">
        <f>IF(AND($X$3512&lt;&gt;" ",$X$3512&lt;&gt;0),IF(X1134=$X$3512,1+COUNTIF(U$7:U1133,"&gt;0"),0),0)</f>
        <v>0</v>
      </c>
      <c r="V1134" s="178" t="s">
        <v>1323</v>
      </c>
      <c r="W1134" s="130"/>
      <c r="X1134" s="131"/>
      <c r="Y1134" s="131"/>
      <c r="Z1134" s="206"/>
      <c r="AA1134" s="194">
        <f t="shared" si="87"/>
        <v>0</v>
      </c>
      <c r="AB1134" s="124" t="str">
        <f t="shared" si="88"/>
        <v/>
      </c>
      <c r="AC1134" s="195" t="str">
        <f t="shared" si="89"/>
        <v/>
      </c>
      <c r="AD1134" s="194" t="str">
        <f t="shared" si="90"/>
        <v/>
      </c>
      <c r="AE1134" s="194">
        <f>IF(AD1134="",0,IF(ISERROR(VLOOKUP(AD1134,AD$7:AD1133,1,FALSE)),1,0))</f>
        <v>0</v>
      </c>
      <c r="AF1134" s="194"/>
    </row>
    <row r="1135" spans="1:32" ht="16.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75">
        <f>IF(AND($X$3512&lt;&gt;" ",$X$3512&lt;&gt;0),IF(X1135=$X$3512,1+COUNTIF(U$7:U1134,"&gt;0"),0),0)</f>
        <v>0</v>
      </c>
      <c r="V1135" s="178" t="s">
        <v>1324</v>
      </c>
      <c r="W1135" s="130"/>
      <c r="X1135" s="131"/>
      <c r="Y1135" s="131"/>
      <c r="Z1135" s="206"/>
      <c r="AA1135" s="194">
        <f t="shared" si="87"/>
        <v>0</v>
      </c>
      <c r="AB1135" s="124" t="str">
        <f t="shared" si="88"/>
        <v/>
      </c>
      <c r="AC1135" s="195" t="str">
        <f t="shared" si="89"/>
        <v/>
      </c>
      <c r="AD1135" s="194" t="str">
        <f t="shared" si="90"/>
        <v/>
      </c>
      <c r="AE1135" s="194">
        <f>IF(AD1135="",0,IF(ISERROR(VLOOKUP(AD1135,AD$7:AD1134,1,FALSE)),1,0))</f>
        <v>0</v>
      </c>
      <c r="AF1135" s="194"/>
    </row>
    <row r="1136" spans="1:32" ht="16.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75">
        <f>IF(AND($X$3512&lt;&gt;" ",$X$3512&lt;&gt;0),IF(X1136=$X$3512,1+COUNTIF(U$7:U1135,"&gt;0"),0),0)</f>
        <v>0</v>
      </c>
      <c r="V1136" s="178" t="s">
        <v>1325</v>
      </c>
      <c r="W1136" s="130"/>
      <c r="X1136" s="131"/>
      <c r="Y1136" s="131"/>
      <c r="Z1136" s="206"/>
      <c r="AA1136" s="194">
        <f t="shared" si="87"/>
        <v>0</v>
      </c>
      <c r="AB1136" s="124" t="str">
        <f t="shared" si="88"/>
        <v/>
      </c>
      <c r="AC1136" s="195" t="str">
        <f t="shared" si="89"/>
        <v/>
      </c>
      <c r="AD1136" s="194" t="str">
        <f t="shared" si="90"/>
        <v/>
      </c>
      <c r="AE1136" s="194">
        <f>IF(AD1136="",0,IF(ISERROR(VLOOKUP(AD1136,AD$7:AD1135,1,FALSE)),1,0))</f>
        <v>0</v>
      </c>
      <c r="AF1136" s="194"/>
    </row>
    <row r="1137" spans="1:32" ht="16.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75">
        <f>IF(AND($X$3512&lt;&gt;" ",$X$3512&lt;&gt;0),IF(X1137=$X$3512,1+COUNTIF(U$7:U1136,"&gt;0"),0),0)</f>
        <v>0</v>
      </c>
      <c r="V1137" s="178" t="s">
        <v>1326</v>
      </c>
      <c r="W1137" s="130"/>
      <c r="X1137" s="131"/>
      <c r="Y1137" s="131"/>
      <c r="Z1137" s="206"/>
      <c r="AA1137" s="194">
        <f t="shared" si="87"/>
        <v>0</v>
      </c>
      <c r="AB1137" s="124" t="str">
        <f t="shared" si="88"/>
        <v/>
      </c>
      <c r="AC1137" s="195" t="str">
        <f t="shared" si="89"/>
        <v/>
      </c>
      <c r="AD1137" s="194" t="str">
        <f t="shared" si="90"/>
        <v/>
      </c>
      <c r="AE1137" s="194">
        <f>IF(AD1137="",0,IF(ISERROR(VLOOKUP(AD1137,AD$7:AD1136,1,FALSE)),1,0))</f>
        <v>0</v>
      </c>
      <c r="AF1137" s="194"/>
    </row>
    <row r="1138" spans="1:32" ht="16.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75">
        <f>IF(AND($X$3512&lt;&gt;" ",$X$3512&lt;&gt;0),IF(X1138=$X$3512,1+COUNTIF(U$7:U1137,"&gt;0"),0),0)</f>
        <v>0</v>
      </c>
      <c r="V1138" s="178" t="s">
        <v>1327</v>
      </c>
      <c r="W1138" s="130"/>
      <c r="X1138" s="131"/>
      <c r="Y1138" s="131"/>
      <c r="Z1138" s="206"/>
      <c r="AA1138" s="194">
        <f t="shared" si="87"/>
        <v>0</v>
      </c>
      <c r="AB1138" s="124" t="str">
        <f t="shared" si="88"/>
        <v/>
      </c>
      <c r="AC1138" s="195" t="str">
        <f t="shared" si="89"/>
        <v/>
      </c>
      <c r="AD1138" s="194" t="str">
        <f t="shared" si="90"/>
        <v/>
      </c>
      <c r="AE1138" s="194">
        <f>IF(AD1138="",0,IF(ISERROR(VLOOKUP(AD1138,AD$7:AD1137,1,FALSE)),1,0))</f>
        <v>0</v>
      </c>
      <c r="AF1138" s="194"/>
    </row>
    <row r="1139" spans="1:32" ht="16.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75">
        <f>IF(AND($X$3512&lt;&gt;" ",$X$3512&lt;&gt;0),IF(X1139=$X$3512,1+COUNTIF(U$7:U1138,"&gt;0"),0),0)</f>
        <v>0</v>
      </c>
      <c r="V1139" s="178" t="s">
        <v>1328</v>
      </c>
      <c r="W1139" s="130"/>
      <c r="X1139" s="131"/>
      <c r="Y1139" s="131"/>
      <c r="Z1139" s="206"/>
      <c r="AA1139" s="194">
        <f t="shared" si="87"/>
        <v>0</v>
      </c>
      <c r="AB1139" s="124" t="str">
        <f t="shared" si="88"/>
        <v/>
      </c>
      <c r="AC1139" s="195" t="str">
        <f t="shared" si="89"/>
        <v/>
      </c>
      <c r="AD1139" s="194" t="str">
        <f t="shared" si="90"/>
        <v/>
      </c>
      <c r="AE1139" s="194">
        <f>IF(AD1139="",0,IF(ISERROR(VLOOKUP(AD1139,AD$7:AD1138,1,FALSE)),1,0))</f>
        <v>0</v>
      </c>
      <c r="AF1139" s="194"/>
    </row>
    <row r="1140" spans="1:32" ht="16.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75">
        <f>IF(AND($X$3512&lt;&gt;" ",$X$3512&lt;&gt;0),IF(X1140=$X$3512,1+COUNTIF(U$7:U1139,"&gt;0"),0),0)</f>
        <v>0</v>
      </c>
      <c r="V1140" s="178" t="s">
        <v>1329</v>
      </c>
      <c r="W1140" s="130"/>
      <c r="X1140" s="131"/>
      <c r="Y1140" s="131"/>
      <c r="Z1140" s="206"/>
      <c r="AA1140" s="194">
        <f t="shared" si="87"/>
        <v>0</v>
      </c>
      <c r="AB1140" s="124" t="str">
        <f t="shared" si="88"/>
        <v/>
      </c>
      <c r="AC1140" s="195" t="str">
        <f t="shared" si="89"/>
        <v/>
      </c>
      <c r="AD1140" s="194" t="str">
        <f t="shared" si="90"/>
        <v/>
      </c>
      <c r="AE1140" s="194">
        <f>IF(AD1140="",0,IF(ISERROR(VLOOKUP(AD1140,AD$7:AD1139,1,FALSE)),1,0))</f>
        <v>0</v>
      </c>
      <c r="AF1140" s="194"/>
    </row>
    <row r="1141" spans="1:32" ht="16.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75">
        <f>IF(AND($X$3512&lt;&gt;" ",$X$3512&lt;&gt;0),IF(X1141=$X$3512,1+COUNTIF(U$7:U1140,"&gt;0"),0),0)</f>
        <v>0</v>
      </c>
      <c r="V1141" s="178" t="s">
        <v>1330</v>
      </c>
      <c r="W1141" s="130"/>
      <c r="X1141" s="131"/>
      <c r="Y1141" s="131"/>
      <c r="Z1141" s="206"/>
      <c r="AA1141" s="194">
        <f t="shared" si="87"/>
        <v>0</v>
      </c>
      <c r="AB1141" s="124" t="str">
        <f t="shared" si="88"/>
        <v/>
      </c>
      <c r="AC1141" s="195" t="str">
        <f t="shared" si="89"/>
        <v/>
      </c>
      <c r="AD1141" s="194" t="str">
        <f t="shared" si="90"/>
        <v/>
      </c>
      <c r="AE1141" s="194">
        <f>IF(AD1141="",0,IF(ISERROR(VLOOKUP(AD1141,AD$7:AD1140,1,FALSE)),1,0))</f>
        <v>0</v>
      </c>
      <c r="AF1141" s="194"/>
    </row>
    <row r="1142" spans="1:32" ht="16.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75">
        <f>IF(AND($X$3512&lt;&gt;" ",$X$3512&lt;&gt;0),IF(X1142=$X$3512,1+COUNTIF(U$7:U1141,"&gt;0"),0),0)</f>
        <v>0</v>
      </c>
      <c r="V1142" s="178" t="s">
        <v>1331</v>
      </c>
      <c r="W1142" s="130"/>
      <c r="X1142" s="131"/>
      <c r="Y1142" s="131"/>
      <c r="Z1142" s="206"/>
      <c r="AA1142" s="194">
        <f t="shared" si="87"/>
        <v>0</v>
      </c>
      <c r="AB1142" s="124" t="str">
        <f t="shared" si="88"/>
        <v/>
      </c>
      <c r="AC1142" s="195" t="str">
        <f t="shared" si="89"/>
        <v/>
      </c>
      <c r="AD1142" s="194" t="str">
        <f t="shared" si="90"/>
        <v/>
      </c>
      <c r="AE1142" s="194">
        <f>IF(AD1142="",0,IF(ISERROR(VLOOKUP(AD1142,AD$7:AD1141,1,FALSE)),1,0))</f>
        <v>0</v>
      </c>
      <c r="AF1142" s="194"/>
    </row>
    <row r="1143" spans="1:32" ht="16.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75">
        <f>IF(AND($X$3512&lt;&gt;" ",$X$3512&lt;&gt;0),IF(X1143=$X$3512,1+COUNTIF(U$7:U1142,"&gt;0"),0),0)</f>
        <v>0</v>
      </c>
      <c r="V1143" s="178" t="s">
        <v>1332</v>
      </c>
      <c r="W1143" s="130"/>
      <c r="X1143" s="131"/>
      <c r="Y1143" s="131"/>
      <c r="Z1143" s="206"/>
      <c r="AA1143" s="194">
        <f t="shared" si="87"/>
        <v>0</v>
      </c>
      <c r="AB1143" s="124" t="str">
        <f t="shared" si="88"/>
        <v/>
      </c>
      <c r="AC1143" s="195" t="str">
        <f t="shared" si="89"/>
        <v/>
      </c>
      <c r="AD1143" s="194" t="str">
        <f t="shared" si="90"/>
        <v/>
      </c>
      <c r="AE1143" s="194">
        <f>IF(AD1143="",0,IF(ISERROR(VLOOKUP(AD1143,AD$7:AD1142,1,FALSE)),1,0))</f>
        <v>0</v>
      </c>
      <c r="AF1143" s="194"/>
    </row>
    <row r="1144" spans="1:32" ht="16.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75">
        <f>IF(AND($X$3512&lt;&gt;" ",$X$3512&lt;&gt;0),IF(X1144=$X$3512,1+COUNTIF(U$7:U1143,"&gt;0"),0),0)</f>
        <v>0</v>
      </c>
      <c r="V1144" s="178" t="s">
        <v>1333</v>
      </c>
      <c r="W1144" s="130"/>
      <c r="X1144" s="131"/>
      <c r="Y1144" s="131"/>
      <c r="Z1144" s="206"/>
      <c r="AA1144" s="194">
        <f t="shared" si="87"/>
        <v>0</v>
      </c>
      <c r="AB1144" s="124" t="str">
        <f t="shared" si="88"/>
        <v/>
      </c>
      <c r="AC1144" s="195" t="str">
        <f t="shared" si="89"/>
        <v/>
      </c>
      <c r="AD1144" s="194" t="str">
        <f t="shared" si="90"/>
        <v/>
      </c>
      <c r="AE1144" s="194">
        <f>IF(AD1144="",0,IF(ISERROR(VLOOKUP(AD1144,AD$7:AD1143,1,FALSE)),1,0))</f>
        <v>0</v>
      </c>
      <c r="AF1144" s="194"/>
    </row>
    <row r="1145" spans="1:32" ht="16.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75">
        <f>IF(AND($X$3512&lt;&gt;" ",$X$3512&lt;&gt;0),IF(X1145=$X$3512,1+COUNTIF(U$7:U1144,"&gt;0"),0),0)</f>
        <v>0</v>
      </c>
      <c r="V1145" s="178" t="s">
        <v>1334</v>
      </c>
      <c r="W1145" s="130"/>
      <c r="X1145" s="131"/>
      <c r="Y1145" s="131"/>
      <c r="Z1145" s="206"/>
      <c r="AA1145" s="194">
        <f t="shared" si="87"/>
        <v>0</v>
      </c>
      <c r="AB1145" s="124" t="str">
        <f t="shared" si="88"/>
        <v/>
      </c>
      <c r="AC1145" s="195" t="str">
        <f t="shared" si="89"/>
        <v/>
      </c>
      <c r="AD1145" s="194" t="str">
        <f t="shared" si="90"/>
        <v/>
      </c>
      <c r="AE1145" s="194">
        <f>IF(AD1145="",0,IF(ISERROR(VLOOKUP(AD1145,AD$7:AD1144,1,FALSE)),1,0))</f>
        <v>0</v>
      </c>
      <c r="AF1145" s="194"/>
    </row>
    <row r="1146" spans="1:32" ht="16.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75">
        <f>IF(AND($X$3512&lt;&gt;" ",$X$3512&lt;&gt;0),IF(X1146=$X$3512,1+COUNTIF(U$7:U1145,"&gt;0"),0),0)</f>
        <v>0</v>
      </c>
      <c r="V1146" s="178" t="s">
        <v>1335</v>
      </c>
      <c r="W1146" s="130"/>
      <c r="X1146" s="131"/>
      <c r="Y1146" s="131"/>
      <c r="Z1146" s="206"/>
      <c r="AA1146" s="194">
        <f t="shared" si="87"/>
        <v>0</v>
      </c>
      <c r="AB1146" s="124" t="str">
        <f t="shared" si="88"/>
        <v/>
      </c>
      <c r="AC1146" s="195" t="str">
        <f t="shared" si="89"/>
        <v/>
      </c>
      <c r="AD1146" s="194" t="str">
        <f t="shared" si="90"/>
        <v/>
      </c>
      <c r="AE1146" s="194">
        <f>IF(AD1146="",0,IF(ISERROR(VLOOKUP(AD1146,AD$7:AD1145,1,FALSE)),1,0))</f>
        <v>0</v>
      </c>
      <c r="AF1146" s="194"/>
    </row>
    <row r="1147" spans="1:32" ht="16.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75">
        <f>IF(AND($X$3512&lt;&gt;" ",$X$3512&lt;&gt;0),IF(X1147=$X$3512,1+COUNTIF(U$7:U1146,"&gt;0"),0),0)</f>
        <v>0</v>
      </c>
      <c r="V1147" s="178" t="s">
        <v>1336</v>
      </c>
      <c r="W1147" s="130"/>
      <c r="X1147" s="131"/>
      <c r="Y1147" s="131"/>
      <c r="Z1147" s="206"/>
      <c r="AA1147" s="194">
        <f t="shared" si="87"/>
        <v>0</v>
      </c>
      <c r="AB1147" s="124" t="str">
        <f t="shared" si="88"/>
        <v/>
      </c>
      <c r="AC1147" s="195" t="str">
        <f t="shared" si="89"/>
        <v/>
      </c>
      <c r="AD1147" s="194" t="str">
        <f t="shared" si="90"/>
        <v/>
      </c>
      <c r="AE1147" s="194">
        <f>IF(AD1147="",0,IF(ISERROR(VLOOKUP(AD1147,AD$7:AD1146,1,FALSE)),1,0))</f>
        <v>0</v>
      </c>
      <c r="AF1147" s="194"/>
    </row>
    <row r="1148" spans="1:32" ht="16.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75">
        <f>IF(AND($X$3512&lt;&gt;" ",$X$3512&lt;&gt;0),IF(X1148=$X$3512,1+COUNTIF(U$7:U1147,"&gt;0"),0),0)</f>
        <v>0</v>
      </c>
      <c r="V1148" s="178" t="s">
        <v>1337</v>
      </c>
      <c r="W1148" s="130"/>
      <c r="X1148" s="131"/>
      <c r="Y1148" s="131"/>
      <c r="Z1148" s="206"/>
      <c r="AA1148" s="194">
        <f t="shared" si="87"/>
        <v>0</v>
      </c>
      <c r="AB1148" s="124" t="str">
        <f t="shared" si="88"/>
        <v/>
      </c>
      <c r="AC1148" s="195" t="str">
        <f t="shared" si="89"/>
        <v/>
      </c>
      <c r="AD1148" s="194" t="str">
        <f t="shared" si="90"/>
        <v/>
      </c>
      <c r="AE1148" s="194">
        <f>IF(AD1148="",0,IF(ISERROR(VLOOKUP(AD1148,AD$7:AD1147,1,FALSE)),1,0))</f>
        <v>0</v>
      </c>
      <c r="AF1148" s="194"/>
    </row>
    <row r="1149" spans="1:32" ht="16.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75">
        <f>IF(AND($X$3512&lt;&gt;" ",$X$3512&lt;&gt;0),IF(X1149=$X$3512,1+COUNTIF(U$7:U1148,"&gt;0"),0),0)</f>
        <v>0</v>
      </c>
      <c r="V1149" s="178" t="s">
        <v>1338</v>
      </c>
      <c r="W1149" s="130"/>
      <c r="X1149" s="131"/>
      <c r="Y1149" s="131"/>
      <c r="Z1149" s="206"/>
      <c r="AA1149" s="194">
        <f t="shared" si="87"/>
        <v>0</v>
      </c>
      <c r="AB1149" s="124" t="str">
        <f t="shared" si="88"/>
        <v/>
      </c>
      <c r="AC1149" s="195" t="str">
        <f t="shared" si="89"/>
        <v/>
      </c>
      <c r="AD1149" s="194" t="str">
        <f t="shared" si="90"/>
        <v/>
      </c>
      <c r="AE1149" s="194">
        <f>IF(AD1149="",0,IF(ISERROR(VLOOKUP(AD1149,AD$7:AD1148,1,FALSE)),1,0))</f>
        <v>0</v>
      </c>
      <c r="AF1149" s="194"/>
    </row>
    <row r="1150" spans="1:32" ht="16.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75">
        <f>IF(AND($X$3512&lt;&gt;" ",$X$3512&lt;&gt;0),IF(X1150=$X$3512,1+COUNTIF(U$7:U1149,"&gt;0"),0),0)</f>
        <v>0</v>
      </c>
      <c r="V1150" s="178" t="s">
        <v>1339</v>
      </c>
      <c r="W1150" s="130"/>
      <c r="X1150" s="131"/>
      <c r="Y1150" s="131"/>
      <c r="Z1150" s="206"/>
      <c r="AA1150" s="194">
        <f t="shared" si="87"/>
        <v>0</v>
      </c>
      <c r="AB1150" s="124" t="str">
        <f t="shared" si="88"/>
        <v/>
      </c>
      <c r="AC1150" s="195" t="str">
        <f t="shared" si="89"/>
        <v/>
      </c>
      <c r="AD1150" s="194" t="str">
        <f t="shared" si="90"/>
        <v/>
      </c>
      <c r="AE1150" s="194">
        <f>IF(AD1150="",0,IF(ISERROR(VLOOKUP(AD1150,AD$7:AD1149,1,FALSE)),1,0))</f>
        <v>0</v>
      </c>
      <c r="AF1150" s="194"/>
    </row>
    <row r="1151" spans="1:32" ht="16.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75">
        <f>IF(AND($X$3512&lt;&gt;" ",$X$3512&lt;&gt;0),IF(X1151=$X$3512,1+COUNTIF(U$7:U1150,"&gt;0"),0),0)</f>
        <v>0</v>
      </c>
      <c r="V1151" s="178" t="s">
        <v>1340</v>
      </c>
      <c r="W1151" s="130"/>
      <c r="X1151" s="131"/>
      <c r="Y1151" s="131"/>
      <c r="Z1151" s="206"/>
      <c r="AA1151" s="194">
        <f t="shared" si="87"/>
        <v>0</v>
      </c>
      <c r="AB1151" s="124" t="str">
        <f t="shared" si="88"/>
        <v/>
      </c>
      <c r="AC1151" s="195" t="str">
        <f t="shared" si="89"/>
        <v/>
      </c>
      <c r="AD1151" s="194" t="str">
        <f t="shared" si="90"/>
        <v/>
      </c>
      <c r="AE1151" s="194">
        <f>IF(AD1151="",0,IF(ISERROR(VLOOKUP(AD1151,AD$7:AD1150,1,FALSE)),1,0))</f>
        <v>0</v>
      </c>
      <c r="AF1151" s="194"/>
    </row>
    <row r="1152" spans="1:32" ht="16.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75">
        <f>IF(AND($X$3512&lt;&gt;" ",$X$3512&lt;&gt;0),IF(X1152=$X$3512,1+COUNTIF(U$7:U1151,"&gt;0"),0),0)</f>
        <v>0</v>
      </c>
      <c r="V1152" s="178" t="s">
        <v>1341</v>
      </c>
      <c r="W1152" s="130"/>
      <c r="X1152" s="131"/>
      <c r="Y1152" s="131"/>
      <c r="Z1152" s="206"/>
      <c r="AA1152" s="194">
        <f t="shared" si="87"/>
        <v>0</v>
      </c>
      <c r="AB1152" s="124" t="str">
        <f t="shared" si="88"/>
        <v/>
      </c>
      <c r="AC1152" s="195" t="str">
        <f t="shared" si="89"/>
        <v/>
      </c>
      <c r="AD1152" s="194" t="str">
        <f t="shared" si="90"/>
        <v/>
      </c>
      <c r="AE1152" s="194">
        <f>IF(AD1152="",0,IF(ISERROR(VLOOKUP(AD1152,AD$7:AD1151,1,FALSE)),1,0))</f>
        <v>0</v>
      </c>
      <c r="AF1152" s="194"/>
    </row>
    <row r="1153" spans="1:32" ht="16.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75">
        <f>IF(AND($X$3512&lt;&gt;" ",$X$3512&lt;&gt;0),IF(X1153=$X$3512,1+COUNTIF(U$7:U1152,"&gt;0"),0),0)</f>
        <v>0</v>
      </c>
      <c r="V1153" s="178" t="s">
        <v>1342</v>
      </c>
      <c r="W1153" s="130"/>
      <c r="X1153" s="131"/>
      <c r="Y1153" s="131"/>
      <c r="Z1153" s="206"/>
      <c r="AA1153" s="194">
        <f t="shared" si="87"/>
        <v>0</v>
      </c>
      <c r="AB1153" s="124" t="str">
        <f t="shared" si="88"/>
        <v/>
      </c>
      <c r="AC1153" s="195" t="str">
        <f t="shared" si="89"/>
        <v/>
      </c>
      <c r="AD1153" s="194" t="str">
        <f t="shared" si="90"/>
        <v/>
      </c>
      <c r="AE1153" s="194">
        <f>IF(AD1153="",0,IF(ISERROR(VLOOKUP(AD1153,AD$7:AD1152,1,FALSE)),1,0))</f>
        <v>0</v>
      </c>
      <c r="AF1153" s="194"/>
    </row>
    <row r="1154" spans="1:32" ht="16.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75">
        <f>IF(AND($X$3512&lt;&gt;" ",$X$3512&lt;&gt;0),IF(X1154=$X$3512,1+COUNTIF(U$7:U1153,"&gt;0"),0),0)</f>
        <v>0</v>
      </c>
      <c r="V1154" s="178" t="s">
        <v>1343</v>
      </c>
      <c r="W1154" s="130"/>
      <c r="X1154" s="131"/>
      <c r="Y1154" s="131"/>
      <c r="Z1154" s="206"/>
      <c r="AA1154" s="194">
        <f t="shared" si="87"/>
        <v>0</v>
      </c>
      <c r="AB1154" s="124" t="str">
        <f t="shared" si="88"/>
        <v/>
      </c>
      <c r="AC1154" s="195" t="str">
        <f t="shared" si="89"/>
        <v/>
      </c>
      <c r="AD1154" s="194" t="str">
        <f t="shared" si="90"/>
        <v/>
      </c>
      <c r="AE1154" s="194">
        <f>IF(AD1154="",0,IF(ISERROR(VLOOKUP(AD1154,AD$7:AD1153,1,FALSE)),1,0))</f>
        <v>0</v>
      </c>
      <c r="AF1154" s="194"/>
    </row>
    <row r="1155" spans="1:32" ht="16.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75">
        <f>IF(AND($X$3512&lt;&gt;" ",$X$3512&lt;&gt;0),IF(X1155=$X$3512,1+COUNTIF(U$7:U1154,"&gt;0"),0),0)</f>
        <v>0</v>
      </c>
      <c r="V1155" s="178" t="s">
        <v>1344</v>
      </c>
      <c r="W1155" s="130"/>
      <c r="X1155" s="131"/>
      <c r="Y1155" s="131"/>
      <c r="Z1155" s="206"/>
      <c r="AA1155" s="194">
        <f t="shared" si="87"/>
        <v>0</v>
      </c>
      <c r="AB1155" s="124" t="str">
        <f t="shared" si="88"/>
        <v/>
      </c>
      <c r="AC1155" s="195" t="str">
        <f t="shared" si="89"/>
        <v/>
      </c>
      <c r="AD1155" s="194" t="str">
        <f t="shared" si="90"/>
        <v/>
      </c>
      <c r="AE1155" s="194">
        <f>IF(AD1155="",0,IF(ISERROR(VLOOKUP(AD1155,AD$7:AD1154,1,FALSE)),1,0))</f>
        <v>0</v>
      </c>
      <c r="AF1155" s="194"/>
    </row>
    <row r="1156" spans="1:32" ht="16.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75">
        <f>IF(AND($X$3512&lt;&gt;" ",$X$3512&lt;&gt;0),IF(X1156=$X$3512,1+COUNTIF(U$7:U1155,"&gt;0"),0),0)</f>
        <v>0</v>
      </c>
      <c r="V1156" s="178" t="s">
        <v>1345</v>
      </c>
      <c r="W1156" s="130"/>
      <c r="X1156" s="131"/>
      <c r="Y1156" s="131"/>
      <c r="Z1156" s="206"/>
      <c r="AA1156" s="194">
        <f t="shared" si="87"/>
        <v>0</v>
      </c>
      <c r="AB1156" s="124" t="str">
        <f t="shared" si="88"/>
        <v/>
      </c>
      <c r="AC1156" s="195" t="str">
        <f t="shared" si="89"/>
        <v/>
      </c>
      <c r="AD1156" s="194" t="str">
        <f t="shared" si="90"/>
        <v/>
      </c>
      <c r="AE1156" s="194">
        <f>IF(AD1156="",0,IF(ISERROR(VLOOKUP(AD1156,AD$7:AD1155,1,FALSE)),1,0))</f>
        <v>0</v>
      </c>
      <c r="AF1156" s="194"/>
    </row>
    <row r="1157" spans="1:32" ht="16.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75">
        <f>IF(AND($X$3512&lt;&gt;" ",$X$3512&lt;&gt;0),IF(X1157=$X$3512,1+COUNTIF(U$7:U1156,"&gt;0"),0),0)</f>
        <v>0</v>
      </c>
      <c r="V1157" s="178" t="s">
        <v>1346</v>
      </c>
      <c r="W1157" s="130"/>
      <c r="X1157" s="131"/>
      <c r="Y1157" s="131"/>
      <c r="Z1157" s="206"/>
      <c r="AA1157" s="194">
        <f t="shared" si="87"/>
        <v>0</v>
      </c>
      <c r="AB1157" s="124" t="str">
        <f t="shared" si="88"/>
        <v/>
      </c>
      <c r="AC1157" s="195" t="str">
        <f t="shared" si="89"/>
        <v/>
      </c>
      <c r="AD1157" s="194" t="str">
        <f t="shared" si="90"/>
        <v/>
      </c>
      <c r="AE1157" s="194">
        <f>IF(AD1157="",0,IF(ISERROR(VLOOKUP(AD1157,AD$7:AD1156,1,FALSE)),1,0))</f>
        <v>0</v>
      </c>
      <c r="AF1157" s="194"/>
    </row>
    <row r="1158" spans="1:32" ht="16.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75">
        <f>IF(AND($X$3512&lt;&gt;" ",$X$3512&lt;&gt;0),IF(X1158=$X$3512,1+COUNTIF(U$7:U1157,"&gt;0"),0),0)</f>
        <v>0</v>
      </c>
      <c r="V1158" s="178" t="s">
        <v>1347</v>
      </c>
      <c r="W1158" s="130"/>
      <c r="X1158" s="131"/>
      <c r="Y1158" s="131"/>
      <c r="Z1158" s="206"/>
      <c r="AA1158" s="194">
        <f t="shared" si="87"/>
        <v>0</v>
      </c>
      <c r="AB1158" s="124" t="str">
        <f t="shared" si="88"/>
        <v/>
      </c>
      <c r="AC1158" s="195" t="str">
        <f t="shared" si="89"/>
        <v/>
      </c>
      <c r="AD1158" s="194" t="str">
        <f t="shared" si="90"/>
        <v/>
      </c>
      <c r="AE1158" s="194">
        <f>IF(AD1158="",0,IF(ISERROR(VLOOKUP(AD1158,AD$7:AD1157,1,FALSE)),1,0))</f>
        <v>0</v>
      </c>
      <c r="AF1158" s="194"/>
    </row>
    <row r="1159" spans="1:32" ht="16.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75">
        <f>IF(AND($X$3512&lt;&gt;" ",$X$3512&lt;&gt;0),IF(X1159=$X$3512,1+COUNTIF(U$7:U1158,"&gt;0"),0),0)</f>
        <v>0</v>
      </c>
      <c r="V1159" s="178" t="s">
        <v>1348</v>
      </c>
      <c r="W1159" s="130"/>
      <c r="X1159" s="131"/>
      <c r="Y1159" s="131"/>
      <c r="Z1159" s="206"/>
      <c r="AA1159" s="194">
        <f t="shared" si="87"/>
        <v>0</v>
      </c>
      <c r="AB1159" s="124" t="str">
        <f t="shared" si="88"/>
        <v/>
      </c>
      <c r="AC1159" s="195" t="str">
        <f t="shared" si="89"/>
        <v/>
      </c>
      <c r="AD1159" s="194" t="str">
        <f t="shared" si="90"/>
        <v/>
      </c>
      <c r="AE1159" s="194">
        <f>IF(AD1159="",0,IF(ISERROR(VLOOKUP(AD1159,AD$7:AD1158,1,FALSE)),1,0))</f>
        <v>0</v>
      </c>
      <c r="AF1159" s="194"/>
    </row>
    <row r="1160" spans="1:32" ht="16.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75">
        <f>IF(AND($X$3512&lt;&gt;" ",$X$3512&lt;&gt;0),IF(X1160=$X$3512,1+COUNTIF(U$7:U1159,"&gt;0"),0),0)</f>
        <v>0</v>
      </c>
      <c r="V1160" s="178" t="s">
        <v>1349</v>
      </c>
      <c r="W1160" s="130"/>
      <c r="X1160" s="131"/>
      <c r="Y1160" s="131"/>
      <c r="Z1160" s="206"/>
      <c r="AA1160" s="194">
        <f t="shared" ref="AA1160:AA1223" si="91">IF(ISBLANK(X1160),0,VLOOKUP(X1160,$B$8:$E$57,1,FALSE))</f>
        <v>0</v>
      </c>
      <c r="AB1160" s="124" t="str">
        <f t="shared" ref="AB1160:AB1223" si="92">IF(W1160&gt;0,CONCATENATE(MONTH(W1160)&amp;X1160),"")</f>
        <v/>
      </c>
      <c r="AC1160" s="195" t="str">
        <f t="shared" ref="AC1160:AC1223" si="93">IF(OR(AND(Z1160&lt;&gt;0,ISBLANK(X1160)),ISERROR(AA1160)),"ERR","")</f>
        <v/>
      </c>
      <c r="AD1160" s="194" t="str">
        <f t="shared" si="90"/>
        <v/>
      </c>
      <c r="AE1160" s="194">
        <f>IF(AD1160="",0,IF(ISERROR(VLOOKUP(AD1160,AD$7:AD1159,1,FALSE)),1,0))</f>
        <v>0</v>
      </c>
      <c r="AF1160" s="194"/>
    </row>
    <row r="1161" spans="1:32" ht="16.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75">
        <f>IF(AND($X$3512&lt;&gt;" ",$X$3512&lt;&gt;0),IF(X1161=$X$3512,1+COUNTIF(U$7:U1160,"&gt;0"),0),0)</f>
        <v>0</v>
      </c>
      <c r="V1161" s="178" t="s">
        <v>1350</v>
      </c>
      <c r="W1161" s="130"/>
      <c r="X1161" s="131"/>
      <c r="Y1161" s="131"/>
      <c r="Z1161" s="206"/>
      <c r="AA1161" s="194">
        <f t="shared" si="91"/>
        <v>0</v>
      </c>
      <c r="AB1161" s="124" t="str">
        <f t="shared" si="92"/>
        <v/>
      </c>
      <c r="AC1161" s="195" t="str">
        <f t="shared" si="93"/>
        <v/>
      </c>
      <c r="AD1161" s="194" t="str">
        <f t="shared" si="90"/>
        <v/>
      </c>
      <c r="AE1161" s="194">
        <f>IF(AD1161="",0,IF(ISERROR(VLOOKUP(AD1161,AD$7:AD1160,1,FALSE)),1,0))</f>
        <v>0</v>
      </c>
      <c r="AF1161" s="194"/>
    </row>
    <row r="1162" spans="1:32" ht="16.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75">
        <f>IF(AND($X$3512&lt;&gt;" ",$X$3512&lt;&gt;0),IF(X1162=$X$3512,1+COUNTIF(U$7:U1161,"&gt;0"),0),0)</f>
        <v>0</v>
      </c>
      <c r="V1162" s="178" t="s">
        <v>1351</v>
      </c>
      <c r="W1162" s="130"/>
      <c r="X1162" s="131"/>
      <c r="Y1162" s="131"/>
      <c r="Z1162" s="206"/>
      <c r="AA1162" s="194">
        <f t="shared" si="91"/>
        <v>0</v>
      </c>
      <c r="AB1162" s="124" t="str">
        <f t="shared" si="92"/>
        <v/>
      </c>
      <c r="AC1162" s="195" t="str">
        <f t="shared" si="93"/>
        <v/>
      </c>
      <c r="AD1162" s="194" t="str">
        <f t="shared" ref="AD1162:AD1225" si="94">IF(W1162&gt;0,CONCATENATE(MONTH(W1162),"-",YEAR(W1162)),"")</f>
        <v/>
      </c>
      <c r="AE1162" s="194">
        <f>IF(AD1162="",0,IF(ISERROR(VLOOKUP(AD1162,AD$7:AD1161,1,FALSE)),1,0))</f>
        <v>0</v>
      </c>
      <c r="AF1162" s="194"/>
    </row>
    <row r="1163" spans="1:32" ht="16.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75">
        <f>IF(AND($X$3512&lt;&gt;" ",$X$3512&lt;&gt;0),IF(X1163=$X$3512,1+COUNTIF(U$7:U1162,"&gt;0"),0),0)</f>
        <v>0</v>
      </c>
      <c r="V1163" s="178" t="s">
        <v>1352</v>
      </c>
      <c r="W1163" s="130"/>
      <c r="X1163" s="131"/>
      <c r="Y1163" s="131"/>
      <c r="Z1163" s="206"/>
      <c r="AA1163" s="194">
        <f t="shared" si="91"/>
        <v>0</v>
      </c>
      <c r="AB1163" s="124" t="str">
        <f t="shared" si="92"/>
        <v/>
      </c>
      <c r="AC1163" s="195" t="str">
        <f t="shared" si="93"/>
        <v/>
      </c>
      <c r="AD1163" s="194" t="str">
        <f t="shared" si="94"/>
        <v/>
      </c>
      <c r="AE1163" s="194">
        <f>IF(AD1163="",0,IF(ISERROR(VLOOKUP(AD1163,AD$7:AD1162,1,FALSE)),1,0))</f>
        <v>0</v>
      </c>
      <c r="AF1163" s="194"/>
    </row>
    <row r="1164" spans="1:32" ht="16.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75">
        <f>IF(AND($X$3512&lt;&gt;" ",$X$3512&lt;&gt;0),IF(X1164=$X$3512,1+COUNTIF(U$7:U1163,"&gt;0"),0),0)</f>
        <v>0</v>
      </c>
      <c r="V1164" s="178" t="s">
        <v>1353</v>
      </c>
      <c r="W1164" s="130"/>
      <c r="X1164" s="131"/>
      <c r="Y1164" s="131"/>
      <c r="Z1164" s="206"/>
      <c r="AA1164" s="194">
        <f t="shared" si="91"/>
        <v>0</v>
      </c>
      <c r="AB1164" s="124" t="str">
        <f t="shared" si="92"/>
        <v/>
      </c>
      <c r="AC1164" s="195" t="str">
        <f t="shared" si="93"/>
        <v/>
      </c>
      <c r="AD1164" s="194" t="str">
        <f t="shared" si="94"/>
        <v/>
      </c>
      <c r="AE1164" s="194">
        <f>IF(AD1164="",0,IF(ISERROR(VLOOKUP(AD1164,AD$7:AD1163,1,FALSE)),1,0))</f>
        <v>0</v>
      </c>
      <c r="AF1164" s="194"/>
    </row>
    <row r="1165" spans="1:32" ht="16.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75">
        <f>IF(AND($X$3512&lt;&gt;" ",$X$3512&lt;&gt;0),IF(X1165=$X$3512,1+COUNTIF(U$7:U1164,"&gt;0"),0),0)</f>
        <v>0</v>
      </c>
      <c r="V1165" s="178" t="s">
        <v>1354</v>
      </c>
      <c r="W1165" s="130"/>
      <c r="X1165" s="131"/>
      <c r="Y1165" s="131"/>
      <c r="Z1165" s="206"/>
      <c r="AA1165" s="194">
        <f t="shared" si="91"/>
        <v>0</v>
      </c>
      <c r="AB1165" s="124" t="str">
        <f t="shared" si="92"/>
        <v/>
      </c>
      <c r="AC1165" s="195" t="str">
        <f t="shared" si="93"/>
        <v/>
      </c>
      <c r="AD1165" s="194" t="str">
        <f t="shared" si="94"/>
        <v/>
      </c>
      <c r="AE1165" s="194">
        <f>IF(AD1165="",0,IF(ISERROR(VLOOKUP(AD1165,AD$7:AD1164,1,FALSE)),1,0))</f>
        <v>0</v>
      </c>
      <c r="AF1165" s="194"/>
    </row>
    <row r="1166" spans="1:32" ht="16.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75">
        <f>IF(AND($X$3512&lt;&gt;" ",$X$3512&lt;&gt;0),IF(X1166=$X$3512,1+COUNTIF(U$7:U1165,"&gt;0"),0),0)</f>
        <v>0</v>
      </c>
      <c r="V1166" s="178" t="s">
        <v>1355</v>
      </c>
      <c r="W1166" s="130"/>
      <c r="X1166" s="131"/>
      <c r="Y1166" s="131"/>
      <c r="Z1166" s="206"/>
      <c r="AA1166" s="194">
        <f t="shared" si="91"/>
        <v>0</v>
      </c>
      <c r="AB1166" s="124" t="str">
        <f t="shared" si="92"/>
        <v/>
      </c>
      <c r="AC1166" s="195" t="str">
        <f t="shared" si="93"/>
        <v/>
      </c>
      <c r="AD1166" s="194" t="str">
        <f t="shared" si="94"/>
        <v/>
      </c>
      <c r="AE1166" s="194">
        <f>IF(AD1166="",0,IF(ISERROR(VLOOKUP(AD1166,AD$7:AD1165,1,FALSE)),1,0))</f>
        <v>0</v>
      </c>
      <c r="AF1166" s="194"/>
    </row>
    <row r="1167" spans="1:32" ht="16.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75">
        <f>IF(AND($X$3512&lt;&gt;" ",$X$3512&lt;&gt;0),IF(X1167=$X$3512,1+COUNTIF(U$7:U1166,"&gt;0"),0),0)</f>
        <v>0</v>
      </c>
      <c r="V1167" s="178" t="s">
        <v>1356</v>
      </c>
      <c r="W1167" s="130"/>
      <c r="X1167" s="131"/>
      <c r="Y1167" s="131"/>
      <c r="Z1167" s="206"/>
      <c r="AA1167" s="194">
        <f t="shared" si="91"/>
        <v>0</v>
      </c>
      <c r="AB1167" s="124" t="str">
        <f t="shared" si="92"/>
        <v/>
      </c>
      <c r="AC1167" s="195" t="str">
        <f t="shared" si="93"/>
        <v/>
      </c>
      <c r="AD1167" s="194" t="str">
        <f t="shared" si="94"/>
        <v/>
      </c>
      <c r="AE1167" s="194">
        <f>IF(AD1167="",0,IF(ISERROR(VLOOKUP(AD1167,AD$7:AD1166,1,FALSE)),1,0))</f>
        <v>0</v>
      </c>
      <c r="AF1167" s="194"/>
    </row>
    <row r="1168" spans="1:32" ht="16.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75">
        <f>IF(AND($X$3512&lt;&gt;" ",$X$3512&lt;&gt;0),IF(X1168=$X$3512,1+COUNTIF(U$7:U1167,"&gt;0"),0),0)</f>
        <v>0</v>
      </c>
      <c r="V1168" s="178" t="s">
        <v>1357</v>
      </c>
      <c r="W1168" s="130"/>
      <c r="X1168" s="131"/>
      <c r="Y1168" s="131"/>
      <c r="Z1168" s="206"/>
      <c r="AA1168" s="194">
        <f t="shared" si="91"/>
        <v>0</v>
      </c>
      <c r="AB1168" s="124" t="str">
        <f t="shared" si="92"/>
        <v/>
      </c>
      <c r="AC1168" s="195" t="str">
        <f t="shared" si="93"/>
        <v/>
      </c>
      <c r="AD1168" s="194" t="str">
        <f t="shared" si="94"/>
        <v/>
      </c>
      <c r="AE1168" s="194">
        <f>IF(AD1168="",0,IF(ISERROR(VLOOKUP(AD1168,AD$7:AD1167,1,FALSE)),1,0))</f>
        <v>0</v>
      </c>
      <c r="AF1168" s="194"/>
    </row>
    <row r="1169" spans="1:32" ht="16.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75">
        <f>IF(AND($X$3512&lt;&gt;" ",$X$3512&lt;&gt;0),IF(X1169=$X$3512,1+COUNTIF(U$7:U1168,"&gt;0"),0),0)</f>
        <v>0</v>
      </c>
      <c r="V1169" s="178" t="s">
        <v>1358</v>
      </c>
      <c r="W1169" s="130"/>
      <c r="X1169" s="131"/>
      <c r="Y1169" s="131"/>
      <c r="Z1169" s="206"/>
      <c r="AA1169" s="194">
        <f t="shared" si="91"/>
        <v>0</v>
      </c>
      <c r="AB1169" s="124" t="str">
        <f t="shared" si="92"/>
        <v/>
      </c>
      <c r="AC1169" s="195" t="str">
        <f t="shared" si="93"/>
        <v/>
      </c>
      <c r="AD1169" s="194" t="str">
        <f t="shared" si="94"/>
        <v/>
      </c>
      <c r="AE1169" s="194">
        <f>IF(AD1169="",0,IF(ISERROR(VLOOKUP(AD1169,AD$7:AD1168,1,FALSE)),1,0))</f>
        <v>0</v>
      </c>
      <c r="AF1169" s="194"/>
    </row>
    <row r="1170" spans="1:32" ht="16.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75">
        <f>IF(AND($X$3512&lt;&gt;" ",$X$3512&lt;&gt;0),IF(X1170=$X$3512,1+COUNTIF(U$7:U1169,"&gt;0"),0),0)</f>
        <v>0</v>
      </c>
      <c r="V1170" s="178" t="s">
        <v>1359</v>
      </c>
      <c r="W1170" s="130"/>
      <c r="X1170" s="131"/>
      <c r="Y1170" s="131"/>
      <c r="Z1170" s="206"/>
      <c r="AA1170" s="194">
        <f t="shared" si="91"/>
        <v>0</v>
      </c>
      <c r="AB1170" s="124" t="str">
        <f t="shared" si="92"/>
        <v/>
      </c>
      <c r="AC1170" s="195" t="str">
        <f t="shared" si="93"/>
        <v/>
      </c>
      <c r="AD1170" s="194" t="str">
        <f t="shared" si="94"/>
        <v/>
      </c>
      <c r="AE1170" s="194">
        <f>IF(AD1170="",0,IF(ISERROR(VLOOKUP(AD1170,AD$7:AD1169,1,FALSE)),1,0))</f>
        <v>0</v>
      </c>
      <c r="AF1170" s="194"/>
    </row>
    <row r="1171" spans="1:32" ht="16.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75">
        <f>IF(AND($X$3512&lt;&gt;" ",$X$3512&lt;&gt;0),IF(X1171=$X$3512,1+COUNTIF(U$7:U1170,"&gt;0"),0),0)</f>
        <v>0</v>
      </c>
      <c r="V1171" s="178" t="s">
        <v>1360</v>
      </c>
      <c r="W1171" s="130"/>
      <c r="X1171" s="131"/>
      <c r="Y1171" s="131"/>
      <c r="Z1171" s="206"/>
      <c r="AA1171" s="194">
        <f t="shared" si="91"/>
        <v>0</v>
      </c>
      <c r="AB1171" s="124" t="str">
        <f t="shared" si="92"/>
        <v/>
      </c>
      <c r="AC1171" s="195" t="str">
        <f t="shared" si="93"/>
        <v/>
      </c>
      <c r="AD1171" s="194" t="str">
        <f t="shared" si="94"/>
        <v/>
      </c>
      <c r="AE1171" s="194">
        <f>IF(AD1171="",0,IF(ISERROR(VLOOKUP(AD1171,AD$7:AD1170,1,FALSE)),1,0))</f>
        <v>0</v>
      </c>
      <c r="AF1171" s="194"/>
    </row>
    <row r="1172" spans="1:32" ht="16.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75">
        <f>IF(AND($X$3512&lt;&gt;" ",$X$3512&lt;&gt;0),IF(X1172=$X$3512,1+COUNTIF(U$7:U1171,"&gt;0"),0),0)</f>
        <v>0</v>
      </c>
      <c r="V1172" s="178" t="s">
        <v>1361</v>
      </c>
      <c r="W1172" s="130"/>
      <c r="X1172" s="131"/>
      <c r="Y1172" s="131"/>
      <c r="Z1172" s="206"/>
      <c r="AA1172" s="194">
        <f t="shared" si="91"/>
        <v>0</v>
      </c>
      <c r="AB1172" s="124" t="str">
        <f t="shared" si="92"/>
        <v/>
      </c>
      <c r="AC1172" s="195" t="str">
        <f t="shared" si="93"/>
        <v/>
      </c>
      <c r="AD1172" s="194" t="str">
        <f t="shared" si="94"/>
        <v/>
      </c>
      <c r="AE1172" s="194">
        <f>IF(AD1172="",0,IF(ISERROR(VLOOKUP(AD1172,AD$7:AD1171,1,FALSE)),1,0))</f>
        <v>0</v>
      </c>
      <c r="AF1172" s="194"/>
    </row>
    <row r="1173" spans="1:32" ht="16.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75">
        <f>IF(AND($X$3512&lt;&gt;" ",$X$3512&lt;&gt;0),IF(X1173=$X$3512,1+COUNTIF(U$7:U1172,"&gt;0"),0),0)</f>
        <v>0</v>
      </c>
      <c r="V1173" s="178" t="s">
        <v>1362</v>
      </c>
      <c r="W1173" s="130"/>
      <c r="X1173" s="131"/>
      <c r="Y1173" s="131"/>
      <c r="Z1173" s="206"/>
      <c r="AA1173" s="194">
        <f t="shared" si="91"/>
        <v>0</v>
      </c>
      <c r="AB1173" s="124" t="str">
        <f t="shared" si="92"/>
        <v/>
      </c>
      <c r="AC1173" s="195" t="str">
        <f t="shared" si="93"/>
        <v/>
      </c>
      <c r="AD1173" s="194" t="str">
        <f t="shared" si="94"/>
        <v/>
      </c>
      <c r="AE1173" s="194">
        <f>IF(AD1173="",0,IF(ISERROR(VLOOKUP(AD1173,AD$7:AD1172,1,FALSE)),1,0))</f>
        <v>0</v>
      </c>
      <c r="AF1173" s="194"/>
    </row>
    <row r="1174" spans="1:32" ht="16.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75">
        <f>IF(AND($X$3512&lt;&gt;" ",$X$3512&lt;&gt;0),IF(X1174=$X$3512,1+COUNTIF(U$7:U1173,"&gt;0"),0),0)</f>
        <v>0</v>
      </c>
      <c r="V1174" s="178" t="s">
        <v>1363</v>
      </c>
      <c r="W1174" s="130"/>
      <c r="X1174" s="131"/>
      <c r="Y1174" s="131"/>
      <c r="Z1174" s="206"/>
      <c r="AA1174" s="194">
        <f t="shared" si="91"/>
        <v>0</v>
      </c>
      <c r="AB1174" s="124" t="str">
        <f t="shared" si="92"/>
        <v/>
      </c>
      <c r="AC1174" s="195" t="str">
        <f t="shared" si="93"/>
        <v/>
      </c>
      <c r="AD1174" s="194" t="str">
        <f t="shared" si="94"/>
        <v/>
      </c>
      <c r="AE1174" s="194">
        <f>IF(AD1174="",0,IF(ISERROR(VLOOKUP(AD1174,AD$7:AD1173,1,FALSE)),1,0))</f>
        <v>0</v>
      </c>
      <c r="AF1174" s="194"/>
    </row>
    <row r="1175" spans="1:32" ht="16.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75">
        <f>IF(AND($X$3512&lt;&gt;" ",$X$3512&lt;&gt;0),IF(X1175=$X$3512,1+COUNTIF(U$7:U1174,"&gt;0"),0),0)</f>
        <v>0</v>
      </c>
      <c r="V1175" s="178" t="s">
        <v>1364</v>
      </c>
      <c r="W1175" s="130"/>
      <c r="X1175" s="131"/>
      <c r="Y1175" s="131"/>
      <c r="Z1175" s="206"/>
      <c r="AA1175" s="194">
        <f t="shared" si="91"/>
        <v>0</v>
      </c>
      <c r="AB1175" s="124" t="str">
        <f t="shared" si="92"/>
        <v/>
      </c>
      <c r="AC1175" s="195" t="str">
        <f t="shared" si="93"/>
        <v/>
      </c>
      <c r="AD1175" s="194" t="str">
        <f t="shared" si="94"/>
        <v/>
      </c>
      <c r="AE1175" s="194">
        <f>IF(AD1175="",0,IF(ISERROR(VLOOKUP(AD1175,AD$7:AD1174,1,FALSE)),1,0))</f>
        <v>0</v>
      </c>
      <c r="AF1175" s="194"/>
    </row>
    <row r="1176" spans="1:32" ht="16.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75">
        <f>IF(AND($X$3512&lt;&gt;" ",$X$3512&lt;&gt;0),IF(X1176=$X$3512,1+COUNTIF(U$7:U1175,"&gt;0"),0),0)</f>
        <v>0</v>
      </c>
      <c r="V1176" s="178" t="s">
        <v>1365</v>
      </c>
      <c r="W1176" s="130"/>
      <c r="X1176" s="131"/>
      <c r="Y1176" s="131"/>
      <c r="Z1176" s="206"/>
      <c r="AA1176" s="194">
        <f t="shared" si="91"/>
        <v>0</v>
      </c>
      <c r="AB1176" s="124" t="str">
        <f t="shared" si="92"/>
        <v/>
      </c>
      <c r="AC1176" s="195" t="str">
        <f t="shared" si="93"/>
        <v/>
      </c>
      <c r="AD1176" s="194" t="str">
        <f t="shared" si="94"/>
        <v/>
      </c>
      <c r="AE1176" s="194">
        <f>IF(AD1176="",0,IF(ISERROR(VLOOKUP(AD1176,AD$7:AD1175,1,FALSE)),1,0))</f>
        <v>0</v>
      </c>
      <c r="AF1176" s="194"/>
    </row>
    <row r="1177" spans="1:32" ht="16.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75">
        <f>IF(AND($X$3512&lt;&gt;" ",$X$3512&lt;&gt;0),IF(X1177=$X$3512,1+COUNTIF(U$7:U1176,"&gt;0"),0),0)</f>
        <v>0</v>
      </c>
      <c r="V1177" s="178" t="s">
        <v>1366</v>
      </c>
      <c r="W1177" s="130"/>
      <c r="X1177" s="131"/>
      <c r="Y1177" s="131"/>
      <c r="Z1177" s="206"/>
      <c r="AA1177" s="194">
        <f t="shared" si="91"/>
        <v>0</v>
      </c>
      <c r="AB1177" s="124" t="str">
        <f t="shared" si="92"/>
        <v/>
      </c>
      <c r="AC1177" s="195" t="str">
        <f t="shared" si="93"/>
        <v/>
      </c>
      <c r="AD1177" s="194" t="str">
        <f t="shared" si="94"/>
        <v/>
      </c>
      <c r="AE1177" s="194">
        <f>IF(AD1177="",0,IF(ISERROR(VLOOKUP(AD1177,AD$7:AD1176,1,FALSE)),1,0))</f>
        <v>0</v>
      </c>
      <c r="AF1177" s="194"/>
    </row>
    <row r="1178" spans="1:32" ht="16.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75">
        <f>IF(AND($X$3512&lt;&gt;" ",$X$3512&lt;&gt;0),IF(X1178=$X$3512,1+COUNTIF(U$7:U1177,"&gt;0"),0),0)</f>
        <v>0</v>
      </c>
      <c r="V1178" s="178" t="s">
        <v>1367</v>
      </c>
      <c r="W1178" s="130"/>
      <c r="X1178" s="131"/>
      <c r="Y1178" s="131"/>
      <c r="Z1178" s="206"/>
      <c r="AA1178" s="194">
        <f t="shared" si="91"/>
        <v>0</v>
      </c>
      <c r="AB1178" s="124" t="str">
        <f t="shared" si="92"/>
        <v/>
      </c>
      <c r="AC1178" s="195" t="str">
        <f t="shared" si="93"/>
        <v/>
      </c>
      <c r="AD1178" s="194" t="str">
        <f t="shared" si="94"/>
        <v/>
      </c>
      <c r="AE1178" s="194">
        <f>IF(AD1178="",0,IF(ISERROR(VLOOKUP(AD1178,AD$7:AD1177,1,FALSE)),1,0))</f>
        <v>0</v>
      </c>
      <c r="AF1178" s="194"/>
    </row>
    <row r="1179" spans="1:32" ht="16.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75">
        <f>IF(AND($X$3512&lt;&gt;" ",$X$3512&lt;&gt;0),IF(X1179=$X$3512,1+COUNTIF(U$7:U1178,"&gt;0"),0),0)</f>
        <v>0</v>
      </c>
      <c r="V1179" s="178" t="s">
        <v>1368</v>
      </c>
      <c r="W1179" s="130"/>
      <c r="X1179" s="131"/>
      <c r="Y1179" s="131"/>
      <c r="Z1179" s="206"/>
      <c r="AA1179" s="194">
        <f t="shared" si="91"/>
        <v>0</v>
      </c>
      <c r="AB1179" s="124" t="str">
        <f t="shared" si="92"/>
        <v/>
      </c>
      <c r="AC1179" s="195" t="str">
        <f t="shared" si="93"/>
        <v/>
      </c>
      <c r="AD1179" s="194" t="str">
        <f t="shared" si="94"/>
        <v/>
      </c>
      <c r="AE1179" s="194">
        <f>IF(AD1179="",0,IF(ISERROR(VLOOKUP(AD1179,AD$7:AD1178,1,FALSE)),1,0))</f>
        <v>0</v>
      </c>
      <c r="AF1179" s="194"/>
    </row>
    <row r="1180" spans="1:32" ht="16.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75">
        <f>IF(AND($X$3512&lt;&gt;" ",$X$3512&lt;&gt;0),IF(X1180=$X$3512,1+COUNTIF(U$7:U1179,"&gt;0"),0),0)</f>
        <v>0</v>
      </c>
      <c r="V1180" s="178" t="s">
        <v>1369</v>
      </c>
      <c r="W1180" s="130"/>
      <c r="X1180" s="131"/>
      <c r="Y1180" s="131"/>
      <c r="Z1180" s="206"/>
      <c r="AA1180" s="194">
        <f t="shared" si="91"/>
        <v>0</v>
      </c>
      <c r="AB1180" s="124" t="str">
        <f t="shared" si="92"/>
        <v/>
      </c>
      <c r="AC1180" s="195" t="str">
        <f t="shared" si="93"/>
        <v/>
      </c>
      <c r="AD1180" s="194" t="str">
        <f t="shared" si="94"/>
        <v/>
      </c>
      <c r="AE1180" s="194">
        <f>IF(AD1180="",0,IF(ISERROR(VLOOKUP(AD1180,AD$7:AD1179,1,FALSE)),1,0))</f>
        <v>0</v>
      </c>
      <c r="AF1180" s="194"/>
    </row>
    <row r="1181" spans="1:32" ht="16.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75">
        <f>IF(AND($X$3512&lt;&gt;" ",$X$3512&lt;&gt;0),IF(X1181=$X$3512,1+COUNTIF(U$7:U1180,"&gt;0"),0),0)</f>
        <v>0</v>
      </c>
      <c r="V1181" s="178" t="s">
        <v>1370</v>
      </c>
      <c r="W1181" s="130"/>
      <c r="X1181" s="131"/>
      <c r="Y1181" s="131"/>
      <c r="Z1181" s="206"/>
      <c r="AA1181" s="194">
        <f t="shared" si="91"/>
        <v>0</v>
      </c>
      <c r="AB1181" s="124" t="str">
        <f t="shared" si="92"/>
        <v/>
      </c>
      <c r="AC1181" s="195" t="str">
        <f t="shared" si="93"/>
        <v/>
      </c>
      <c r="AD1181" s="194" t="str">
        <f t="shared" si="94"/>
        <v/>
      </c>
      <c r="AE1181" s="194">
        <f>IF(AD1181="",0,IF(ISERROR(VLOOKUP(AD1181,AD$7:AD1180,1,FALSE)),1,0))</f>
        <v>0</v>
      </c>
      <c r="AF1181" s="194"/>
    </row>
    <row r="1182" spans="1:32" ht="16.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75">
        <f>IF(AND($X$3512&lt;&gt;" ",$X$3512&lt;&gt;0),IF(X1182=$X$3512,1+COUNTIF(U$7:U1181,"&gt;0"),0),0)</f>
        <v>0</v>
      </c>
      <c r="V1182" s="178" t="s">
        <v>1371</v>
      </c>
      <c r="W1182" s="130"/>
      <c r="X1182" s="131"/>
      <c r="Y1182" s="131"/>
      <c r="Z1182" s="206"/>
      <c r="AA1182" s="194">
        <f t="shared" si="91"/>
        <v>0</v>
      </c>
      <c r="AB1182" s="124" t="str">
        <f t="shared" si="92"/>
        <v/>
      </c>
      <c r="AC1182" s="195" t="str">
        <f t="shared" si="93"/>
        <v/>
      </c>
      <c r="AD1182" s="194" t="str">
        <f t="shared" si="94"/>
        <v/>
      </c>
      <c r="AE1182" s="194">
        <f>IF(AD1182="",0,IF(ISERROR(VLOOKUP(AD1182,AD$7:AD1181,1,FALSE)),1,0))</f>
        <v>0</v>
      </c>
      <c r="AF1182" s="194"/>
    </row>
    <row r="1183" spans="1:32" ht="16.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75">
        <f>IF(AND($X$3512&lt;&gt;" ",$X$3512&lt;&gt;0),IF(X1183=$X$3512,1+COUNTIF(U$7:U1182,"&gt;0"),0),0)</f>
        <v>0</v>
      </c>
      <c r="V1183" s="178" t="s">
        <v>1372</v>
      </c>
      <c r="W1183" s="130"/>
      <c r="X1183" s="131"/>
      <c r="Y1183" s="131"/>
      <c r="Z1183" s="206"/>
      <c r="AA1183" s="194">
        <f t="shared" si="91"/>
        <v>0</v>
      </c>
      <c r="AB1183" s="124" t="str">
        <f t="shared" si="92"/>
        <v/>
      </c>
      <c r="AC1183" s="195" t="str">
        <f t="shared" si="93"/>
        <v/>
      </c>
      <c r="AD1183" s="194" t="str">
        <f t="shared" si="94"/>
        <v/>
      </c>
      <c r="AE1183" s="194">
        <f>IF(AD1183="",0,IF(ISERROR(VLOOKUP(AD1183,AD$7:AD1182,1,FALSE)),1,0))</f>
        <v>0</v>
      </c>
      <c r="AF1183" s="194"/>
    </row>
    <row r="1184" spans="1:32" ht="16.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75">
        <f>IF(AND($X$3512&lt;&gt;" ",$X$3512&lt;&gt;0),IF(X1184=$X$3512,1+COUNTIF(U$7:U1183,"&gt;0"),0),0)</f>
        <v>0</v>
      </c>
      <c r="V1184" s="178" t="s">
        <v>1373</v>
      </c>
      <c r="W1184" s="130"/>
      <c r="X1184" s="131"/>
      <c r="Y1184" s="131"/>
      <c r="Z1184" s="206"/>
      <c r="AA1184" s="194">
        <f t="shared" si="91"/>
        <v>0</v>
      </c>
      <c r="AB1184" s="124" t="str">
        <f t="shared" si="92"/>
        <v/>
      </c>
      <c r="AC1184" s="195" t="str">
        <f t="shared" si="93"/>
        <v/>
      </c>
      <c r="AD1184" s="194" t="str">
        <f t="shared" si="94"/>
        <v/>
      </c>
      <c r="AE1184" s="194">
        <f>IF(AD1184="",0,IF(ISERROR(VLOOKUP(AD1184,AD$7:AD1183,1,FALSE)),1,0))</f>
        <v>0</v>
      </c>
      <c r="AF1184" s="194"/>
    </row>
    <row r="1185" spans="1:32" ht="16.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75">
        <f>IF(AND($X$3512&lt;&gt;" ",$X$3512&lt;&gt;0),IF(X1185=$X$3512,1+COUNTIF(U$7:U1184,"&gt;0"),0),0)</f>
        <v>0</v>
      </c>
      <c r="V1185" s="178" t="s">
        <v>1374</v>
      </c>
      <c r="W1185" s="130"/>
      <c r="X1185" s="131"/>
      <c r="Y1185" s="131"/>
      <c r="Z1185" s="206"/>
      <c r="AA1185" s="194">
        <f t="shared" si="91"/>
        <v>0</v>
      </c>
      <c r="AB1185" s="124" t="str">
        <f t="shared" si="92"/>
        <v/>
      </c>
      <c r="AC1185" s="195" t="str">
        <f t="shared" si="93"/>
        <v/>
      </c>
      <c r="AD1185" s="194" t="str">
        <f t="shared" si="94"/>
        <v/>
      </c>
      <c r="AE1185" s="194">
        <f>IF(AD1185="",0,IF(ISERROR(VLOOKUP(AD1185,AD$7:AD1184,1,FALSE)),1,0))</f>
        <v>0</v>
      </c>
      <c r="AF1185" s="194"/>
    </row>
    <row r="1186" spans="1:32" ht="16.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75">
        <f>IF(AND($X$3512&lt;&gt;" ",$X$3512&lt;&gt;0),IF(X1186=$X$3512,1+COUNTIF(U$7:U1185,"&gt;0"),0),0)</f>
        <v>0</v>
      </c>
      <c r="V1186" s="178" t="s">
        <v>1375</v>
      </c>
      <c r="W1186" s="130"/>
      <c r="X1186" s="131"/>
      <c r="Y1186" s="131"/>
      <c r="Z1186" s="206"/>
      <c r="AA1186" s="194">
        <f t="shared" si="91"/>
        <v>0</v>
      </c>
      <c r="AB1186" s="124" t="str">
        <f t="shared" si="92"/>
        <v/>
      </c>
      <c r="AC1186" s="195" t="str">
        <f t="shared" si="93"/>
        <v/>
      </c>
      <c r="AD1186" s="194" t="str">
        <f t="shared" si="94"/>
        <v/>
      </c>
      <c r="AE1186" s="194">
        <f>IF(AD1186="",0,IF(ISERROR(VLOOKUP(AD1186,AD$7:AD1185,1,FALSE)),1,0))</f>
        <v>0</v>
      </c>
      <c r="AF1186" s="194"/>
    </row>
    <row r="1187" spans="1:32" ht="16.5" customHeight="1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75">
        <f>IF(AND($X$3512&lt;&gt;" ",$X$3512&lt;&gt;0),IF(X1187=$X$3512,1+COUNTIF(U$7:U1186,"&gt;0"),0),0)</f>
        <v>0</v>
      </c>
      <c r="V1187" s="178" t="s">
        <v>1376</v>
      </c>
      <c r="W1187" s="130"/>
      <c r="X1187" s="131"/>
      <c r="Y1187" s="131"/>
      <c r="Z1187" s="206"/>
      <c r="AA1187" s="194">
        <f t="shared" si="91"/>
        <v>0</v>
      </c>
      <c r="AB1187" s="124" t="str">
        <f t="shared" si="92"/>
        <v/>
      </c>
      <c r="AC1187" s="195" t="str">
        <f t="shared" si="93"/>
        <v/>
      </c>
      <c r="AD1187" s="194" t="str">
        <f t="shared" si="94"/>
        <v/>
      </c>
      <c r="AE1187" s="194">
        <f>IF(AD1187="",0,IF(ISERROR(VLOOKUP(AD1187,AD$7:AD1186,1,FALSE)),1,0))</f>
        <v>0</v>
      </c>
      <c r="AF1187" s="194"/>
    </row>
    <row r="1188" spans="1:32" ht="16.5" customHeight="1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75">
        <f>IF(AND($X$3512&lt;&gt;" ",$X$3512&lt;&gt;0),IF(X1188=$X$3512,1+COUNTIF(U$7:U1187,"&gt;0"),0),0)</f>
        <v>0</v>
      </c>
      <c r="V1188" s="178" t="s">
        <v>1377</v>
      </c>
      <c r="W1188" s="130"/>
      <c r="X1188" s="131"/>
      <c r="Y1188" s="131"/>
      <c r="Z1188" s="206"/>
      <c r="AA1188" s="194">
        <f t="shared" si="91"/>
        <v>0</v>
      </c>
      <c r="AB1188" s="124" t="str">
        <f t="shared" si="92"/>
        <v/>
      </c>
      <c r="AC1188" s="195" t="str">
        <f t="shared" si="93"/>
        <v/>
      </c>
      <c r="AD1188" s="194" t="str">
        <f t="shared" si="94"/>
        <v/>
      </c>
      <c r="AE1188" s="194">
        <f>IF(AD1188="",0,IF(ISERROR(VLOOKUP(AD1188,AD$7:AD1187,1,FALSE)),1,0))</f>
        <v>0</v>
      </c>
      <c r="AF1188" s="194"/>
    </row>
    <row r="1189" spans="1:32" ht="16.5" customHeight="1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75">
        <f>IF(AND($X$3512&lt;&gt;" ",$X$3512&lt;&gt;0),IF(X1189=$X$3512,1+COUNTIF(U$7:U1188,"&gt;0"),0),0)</f>
        <v>0</v>
      </c>
      <c r="V1189" s="178" t="s">
        <v>1378</v>
      </c>
      <c r="W1189" s="130"/>
      <c r="X1189" s="131"/>
      <c r="Y1189" s="131"/>
      <c r="Z1189" s="206"/>
      <c r="AA1189" s="194">
        <f t="shared" si="91"/>
        <v>0</v>
      </c>
      <c r="AB1189" s="124" t="str">
        <f t="shared" si="92"/>
        <v/>
      </c>
      <c r="AC1189" s="195" t="str">
        <f t="shared" si="93"/>
        <v/>
      </c>
      <c r="AD1189" s="194" t="str">
        <f t="shared" si="94"/>
        <v/>
      </c>
      <c r="AE1189" s="194">
        <f>IF(AD1189="",0,IF(ISERROR(VLOOKUP(AD1189,AD$7:AD1188,1,FALSE)),1,0))</f>
        <v>0</v>
      </c>
      <c r="AF1189" s="194"/>
    </row>
    <row r="1190" spans="1:32" ht="16.5" customHeight="1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75">
        <f>IF(AND($X$3512&lt;&gt;" ",$X$3512&lt;&gt;0),IF(X1190=$X$3512,1+COUNTIF(U$7:U1189,"&gt;0"),0),0)</f>
        <v>0</v>
      </c>
      <c r="V1190" s="178" t="s">
        <v>1379</v>
      </c>
      <c r="W1190" s="130"/>
      <c r="X1190" s="131"/>
      <c r="Y1190" s="131"/>
      <c r="Z1190" s="206"/>
      <c r="AA1190" s="194">
        <f t="shared" si="91"/>
        <v>0</v>
      </c>
      <c r="AB1190" s="124" t="str">
        <f t="shared" si="92"/>
        <v/>
      </c>
      <c r="AC1190" s="195" t="str">
        <f t="shared" si="93"/>
        <v/>
      </c>
      <c r="AD1190" s="194" t="str">
        <f t="shared" si="94"/>
        <v/>
      </c>
      <c r="AE1190" s="194">
        <f>IF(AD1190="",0,IF(ISERROR(VLOOKUP(AD1190,AD$7:AD1189,1,FALSE)),1,0))</f>
        <v>0</v>
      </c>
      <c r="AF1190" s="194"/>
    </row>
    <row r="1191" spans="1:32" ht="16.5" customHeight="1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75">
        <f>IF(AND($X$3512&lt;&gt;" ",$X$3512&lt;&gt;0),IF(X1191=$X$3512,1+COUNTIF(U$7:U1190,"&gt;0"),0),0)</f>
        <v>0</v>
      </c>
      <c r="V1191" s="178" t="s">
        <v>1380</v>
      </c>
      <c r="W1191" s="130"/>
      <c r="X1191" s="131"/>
      <c r="Y1191" s="131"/>
      <c r="Z1191" s="206"/>
      <c r="AA1191" s="194">
        <f t="shared" si="91"/>
        <v>0</v>
      </c>
      <c r="AB1191" s="124" t="str">
        <f t="shared" si="92"/>
        <v/>
      </c>
      <c r="AC1191" s="195" t="str">
        <f t="shared" si="93"/>
        <v/>
      </c>
      <c r="AD1191" s="194" t="str">
        <f t="shared" si="94"/>
        <v/>
      </c>
      <c r="AE1191" s="194">
        <f>IF(AD1191="",0,IF(ISERROR(VLOOKUP(AD1191,AD$7:AD1190,1,FALSE)),1,0))</f>
        <v>0</v>
      </c>
      <c r="AF1191" s="194"/>
    </row>
    <row r="1192" spans="1:32" ht="16.5" customHeight="1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75">
        <f>IF(AND($X$3512&lt;&gt;" ",$X$3512&lt;&gt;0),IF(X1192=$X$3512,1+COUNTIF(U$7:U1191,"&gt;0"),0),0)</f>
        <v>0</v>
      </c>
      <c r="V1192" s="178" t="s">
        <v>1381</v>
      </c>
      <c r="W1192" s="130"/>
      <c r="X1192" s="131"/>
      <c r="Y1192" s="131"/>
      <c r="Z1192" s="206"/>
      <c r="AA1192" s="194">
        <f t="shared" si="91"/>
        <v>0</v>
      </c>
      <c r="AB1192" s="124" t="str">
        <f t="shared" si="92"/>
        <v/>
      </c>
      <c r="AC1192" s="195" t="str">
        <f t="shared" si="93"/>
        <v/>
      </c>
      <c r="AD1192" s="194" t="str">
        <f t="shared" si="94"/>
        <v/>
      </c>
      <c r="AE1192" s="194">
        <f>IF(AD1192="",0,IF(ISERROR(VLOOKUP(AD1192,AD$7:AD1191,1,FALSE)),1,0))</f>
        <v>0</v>
      </c>
      <c r="AF1192" s="194"/>
    </row>
    <row r="1193" spans="1:32" ht="16.5" customHeight="1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75">
        <f>IF(AND($X$3512&lt;&gt;" ",$X$3512&lt;&gt;0),IF(X1193=$X$3512,1+COUNTIF(U$7:U1192,"&gt;0"),0),0)</f>
        <v>0</v>
      </c>
      <c r="V1193" s="178" t="s">
        <v>1382</v>
      </c>
      <c r="W1193" s="130"/>
      <c r="X1193" s="131"/>
      <c r="Y1193" s="131"/>
      <c r="Z1193" s="206"/>
      <c r="AA1193" s="194">
        <f t="shared" si="91"/>
        <v>0</v>
      </c>
      <c r="AB1193" s="124" t="str">
        <f t="shared" si="92"/>
        <v/>
      </c>
      <c r="AC1193" s="195" t="str">
        <f t="shared" si="93"/>
        <v/>
      </c>
      <c r="AD1193" s="194" t="str">
        <f t="shared" si="94"/>
        <v/>
      </c>
      <c r="AE1193" s="194">
        <f>IF(AD1193="",0,IF(ISERROR(VLOOKUP(AD1193,AD$7:AD1192,1,FALSE)),1,0))</f>
        <v>0</v>
      </c>
      <c r="AF1193" s="194"/>
    </row>
    <row r="1194" spans="1:32" ht="16.5" customHeight="1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75">
        <f>IF(AND($X$3512&lt;&gt;" ",$X$3512&lt;&gt;0),IF(X1194=$X$3512,1+COUNTIF(U$7:U1193,"&gt;0"),0),0)</f>
        <v>0</v>
      </c>
      <c r="V1194" s="178" t="s">
        <v>1383</v>
      </c>
      <c r="W1194" s="130"/>
      <c r="X1194" s="131"/>
      <c r="Y1194" s="131"/>
      <c r="Z1194" s="206"/>
      <c r="AA1194" s="194">
        <f t="shared" si="91"/>
        <v>0</v>
      </c>
      <c r="AB1194" s="124" t="str">
        <f t="shared" si="92"/>
        <v/>
      </c>
      <c r="AC1194" s="195" t="str">
        <f t="shared" si="93"/>
        <v/>
      </c>
      <c r="AD1194" s="194" t="str">
        <f t="shared" si="94"/>
        <v/>
      </c>
      <c r="AE1194" s="194">
        <f>IF(AD1194="",0,IF(ISERROR(VLOOKUP(AD1194,AD$7:AD1193,1,FALSE)),1,0))</f>
        <v>0</v>
      </c>
      <c r="AF1194" s="194"/>
    </row>
    <row r="1195" spans="1:32" ht="16.5" customHeight="1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75">
        <f>IF(AND($X$3512&lt;&gt;" ",$X$3512&lt;&gt;0),IF(X1195=$X$3512,1+COUNTIF(U$7:U1194,"&gt;0"),0),0)</f>
        <v>0</v>
      </c>
      <c r="V1195" s="178" t="s">
        <v>1384</v>
      </c>
      <c r="W1195" s="130"/>
      <c r="X1195" s="131"/>
      <c r="Y1195" s="131"/>
      <c r="Z1195" s="206"/>
      <c r="AA1195" s="194">
        <f t="shared" si="91"/>
        <v>0</v>
      </c>
      <c r="AB1195" s="124" t="str">
        <f t="shared" si="92"/>
        <v/>
      </c>
      <c r="AC1195" s="195" t="str">
        <f t="shared" si="93"/>
        <v/>
      </c>
      <c r="AD1195" s="194" t="str">
        <f t="shared" si="94"/>
        <v/>
      </c>
      <c r="AE1195" s="194">
        <f>IF(AD1195="",0,IF(ISERROR(VLOOKUP(AD1195,AD$7:AD1194,1,FALSE)),1,0))</f>
        <v>0</v>
      </c>
      <c r="AF1195" s="194"/>
    </row>
    <row r="1196" spans="1:32" ht="16.5" customHeight="1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75">
        <f>IF(AND($X$3512&lt;&gt;" ",$X$3512&lt;&gt;0),IF(X1196=$X$3512,1+COUNTIF(U$7:U1195,"&gt;0"),0),0)</f>
        <v>0</v>
      </c>
      <c r="V1196" s="178" t="s">
        <v>1385</v>
      </c>
      <c r="W1196" s="130"/>
      <c r="X1196" s="131"/>
      <c r="Y1196" s="131"/>
      <c r="Z1196" s="206"/>
      <c r="AA1196" s="194">
        <f t="shared" si="91"/>
        <v>0</v>
      </c>
      <c r="AB1196" s="124" t="str">
        <f t="shared" si="92"/>
        <v/>
      </c>
      <c r="AC1196" s="195" t="str">
        <f t="shared" si="93"/>
        <v/>
      </c>
      <c r="AD1196" s="194" t="str">
        <f t="shared" si="94"/>
        <v/>
      </c>
      <c r="AE1196" s="194">
        <f>IF(AD1196="",0,IF(ISERROR(VLOOKUP(AD1196,AD$7:AD1195,1,FALSE)),1,0))</f>
        <v>0</v>
      </c>
      <c r="AF1196" s="194"/>
    </row>
    <row r="1197" spans="1:32" ht="16.5" customHeight="1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75">
        <f>IF(AND($X$3512&lt;&gt;" ",$X$3512&lt;&gt;0),IF(X1197=$X$3512,1+COUNTIF(U$7:U1196,"&gt;0"),0),0)</f>
        <v>0</v>
      </c>
      <c r="V1197" s="178" t="s">
        <v>1386</v>
      </c>
      <c r="W1197" s="130"/>
      <c r="X1197" s="131"/>
      <c r="Y1197" s="131"/>
      <c r="Z1197" s="206"/>
      <c r="AA1197" s="194">
        <f t="shared" si="91"/>
        <v>0</v>
      </c>
      <c r="AB1197" s="124" t="str">
        <f t="shared" si="92"/>
        <v/>
      </c>
      <c r="AC1197" s="195" t="str">
        <f t="shared" si="93"/>
        <v/>
      </c>
      <c r="AD1197" s="194" t="str">
        <f t="shared" si="94"/>
        <v/>
      </c>
      <c r="AE1197" s="194">
        <f>IF(AD1197="",0,IF(ISERROR(VLOOKUP(AD1197,AD$7:AD1196,1,FALSE)),1,0))</f>
        <v>0</v>
      </c>
      <c r="AF1197" s="194"/>
    </row>
    <row r="1198" spans="1:32" ht="16.5" customHeight="1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75">
        <f>IF(AND($X$3512&lt;&gt;" ",$X$3512&lt;&gt;0),IF(X1198=$X$3512,1+COUNTIF(U$7:U1197,"&gt;0"),0),0)</f>
        <v>0</v>
      </c>
      <c r="V1198" s="178" t="s">
        <v>1387</v>
      </c>
      <c r="W1198" s="130"/>
      <c r="X1198" s="131"/>
      <c r="Y1198" s="131"/>
      <c r="Z1198" s="206"/>
      <c r="AA1198" s="194">
        <f t="shared" si="91"/>
        <v>0</v>
      </c>
      <c r="AB1198" s="124" t="str">
        <f t="shared" si="92"/>
        <v/>
      </c>
      <c r="AC1198" s="195" t="str">
        <f t="shared" si="93"/>
        <v/>
      </c>
      <c r="AD1198" s="194" t="str">
        <f t="shared" si="94"/>
        <v/>
      </c>
      <c r="AE1198" s="194">
        <f>IF(AD1198="",0,IF(ISERROR(VLOOKUP(AD1198,AD$7:AD1197,1,FALSE)),1,0))</f>
        <v>0</v>
      </c>
      <c r="AF1198" s="194"/>
    </row>
    <row r="1199" spans="1:32" ht="16.5" customHeight="1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75">
        <f>IF(AND($X$3512&lt;&gt;" ",$X$3512&lt;&gt;0),IF(X1199=$X$3512,1+COUNTIF(U$7:U1198,"&gt;0"),0),0)</f>
        <v>0</v>
      </c>
      <c r="V1199" s="178" t="s">
        <v>1388</v>
      </c>
      <c r="W1199" s="130"/>
      <c r="X1199" s="131"/>
      <c r="Y1199" s="131"/>
      <c r="Z1199" s="206"/>
      <c r="AA1199" s="194">
        <f t="shared" si="91"/>
        <v>0</v>
      </c>
      <c r="AB1199" s="124" t="str">
        <f t="shared" si="92"/>
        <v/>
      </c>
      <c r="AC1199" s="195" t="str">
        <f t="shared" si="93"/>
        <v/>
      </c>
      <c r="AD1199" s="194" t="str">
        <f t="shared" si="94"/>
        <v/>
      </c>
      <c r="AE1199" s="194">
        <f>IF(AD1199="",0,IF(ISERROR(VLOOKUP(AD1199,AD$7:AD1198,1,FALSE)),1,0))</f>
        <v>0</v>
      </c>
      <c r="AF1199" s="194"/>
    </row>
    <row r="1200" spans="1:32" ht="16.5" customHeight="1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75">
        <f>IF(AND($X$3512&lt;&gt;" ",$X$3512&lt;&gt;0),IF(X1200=$X$3512,1+COUNTIF(U$7:U1199,"&gt;0"),0),0)</f>
        <v>0</v>
      </c>
      <c r="V1200" s="178" t="s">
        <v>1389</v>
      </c>
      <c r="W1200" s="130"/>
      <c r="X1200" s="131"/>
      <c r="Y1200" s="131"/>
      <c r="Z1200" s="206"/>
      <c r="AA1200" s="194">
        <f t="shared" si="91"/>
        <v>0</v>
      </c>
      <c r="AB1200" s="124" t="str">
        <f t="shared" si="92"/>
        <v/>
      </c>
      <c r="AC1200" s="195" t="str">
        <f t="shared" si="93"/>
        <v/>
      </c>
      <c r="AD1200" s="194" t="str">
        <f t="shared" si="94"/>
        <v/>
      </c>
      <c r="AE1200" s="194">
        <f>IF(AD1200="",0,IF(ISERROR(VLOOKUP(AD1200,AD$7:AD1199,1,FALSE)),1,0))</f>
        <v>0</v>
      </c>
      <c r="AF1200" s="194"/>
    </row>
    <row r="1201" spans="1:32" ht="16.5" customHeight="1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75">
        <f>IF(AND($X$3512&lt;&gt;" ",$X$3512&lt;&gt;0),IF(X1201=$X$3512,1+COUNTIF(U$7:U1200,"&gt;0"),0),0)</f>
        <v>0</v>
      </c>
      <c r="V1201" s="178" t="s">
        <v>1390</v>
      </c>
      <c r="W1201" s="130"/>
      <c r="X1201" s="131"/>
      <c r="Y1201" s="131"/>
      <c r="Z1201" s="206"/>
      <c r="AA1201" s="194">
        <f t="shared" si="91"/>
        <v>0</v>
      </c>
      <c r="AB1201" s="124" t="str">
        <f t="shared" si="92"/>
        <v/>
      </c>
      <c r="AC1201" s="195" t="str">
        <f t="shared" si="93"/>
        <v/>
      </c>
      <c r="AD1201" s="194" t="str">
        <f t="shared" si="94"/>
        <v/>
      </c>
      <c r="AE1201" s="194">
        <f>IF(AD1201="",0,IF(ISERROR(VLOOKUP(AD1201,AD$7:AD1200,1,FALSE)),1,0))</f>
        <v>0</v>
      </c>
      <c r="AF1201" s="194"/>
    </row>
    <row r="1202" spans="1:32" ht="16.5" customHeight="1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75">
        <f>IF(AND($X$3512&lt;&gt;" ",$X$3512&lt;&gt;0),IF(X1202=$X$3512,1+COUNTIF(U$7:U1201,"&gt;0"),0),0)</f>
        <v>0</v>
      </c>
      <c r="V1202" s="178" t="s">
        <v>1391</v>
      </c>
      <c r="W1202" s="130"/>
      <c r="X1202" s="131"/>
      <c r="Y1202" s="131"/>
      <c r="Z1202" s="206"/>
      <c r="AA1202" s="194">
        <f t="shared" si="91"/>
        <v>0</v>
      </c>
      <c r="AB1202" s="124" t="str">
        <f t="shared" si="92"/>
        <v/>
      </c>
      <c r="AC1202" s="195" t="str">
        <f t="shared" si="93"/>
        <v/>
      </c>
      <c r="AD1202" s="194" t="str">
        <f t="shared" si="94"/>
        <v/>
      </c>
      <c r="AE1202" s="194">
        <f>IF(AD1202="",0,IF(ISERROR(VLOOKUP(AD1202,AD$7:AD1201,1,FALSE)),1,0))</f>
        <v>0</v>
      </c>
      <c r="AF1202" s="194"/>
    </row>
    <row r="1203" spans="1:32" ht="16.5" customHeight="1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75">
        <f>IF(AND($X$3512&lt;&gt;" ",$X$3512&lt;&gt;0),IF(X1203=$X$3512,1+COUNTIF(U$7:U1202,"&gt;0"),0),0)</f>
        <v>0</v>
      </c>
      <c r="V1203" s="178" t="s">
        <v>1392</v>
      </c>
      <c r="W1203" s="130"/>
      <c r="X1203" s="131"/>
      <c r="Y1203" s="131"/>
      <c r="Z1203" s="206"/>
      <c r="AA1203" s="194">
        <f t="shared" si="91"/>
        <v>0</v>
      </c>
      <c r="AB1203" s="124" t="str">
        <f t="shared" si="92"/>
        <v/>
      </c>
      <c r="AC1203" s="195" t="str">
        <f t="shared" si="93"/>
        <v/>
      </c>
      <c r="AD1203" s="194" t="str">
        <f t="shared" si="94"/>
        <v/>
      </c>
      <c r="AE1203" s="194">
        <f>IF(AD1203="",0,IF(ISERROR(VLOOKUP(AD1203,AD$7:AD1202,1,FALSE)),1,0))</f>
        <v>0</v>
      </c>
      <c r="AF1203" s="194"/>
    </row>
    <row r="1204" spans="1:32" ht="16.5" customHeight="1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75">
        <f>IF(AND($X$3512&lt;&gt;" ",$X$3512&lt;&gt;0),IF(X1204=$X$3512,1+COUNTIF(U$7:U1203,"&gt;0"),0),0)</f>
        <v>0</v>
      </c>
      <c r="V1204" s="178" t="s">
        <v>1393</v>
      </c>
      <c r="W1204" s="130"/>
      <c r="X1204" s="131"/>
      <c r="Y1204" s="131"/>
      <c r="Z1204" s="206"/>
      <c r="AA1204" s="194">
        <f t="shared" si="91"/>
        <v>0</v>
      </c>
      <c r="AB1204" s="124" t="str">
        <f t="shared" si="92"/>
        <v/>
      </c>
      <c r="AC1204" s="195" t="str">
        <f t="shared" si="93"/>
        <v/>
      </c>
      <c r="AD1204" s="194" t="str">
        <f t="shared" si="94"/>
        <v/>
      </c>
      <c r="AE1204" s="194">
        <f>IF(AD1204="",0,IF(ISERROR(VLOOKUP(AD1204,AD$7:AD1203,1,FALSE)),1,0))</f>
        <v>0</v>
      </c>
      <c r="AF1204" s="194"/>
    </row>
    <row r="1205" spans="1:32" ht="16.5" customHeight="1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75">
        <f>IF(AND($X$3512&lt;&gt;" ",$X$3512&lt;&gt;0),IF(X1205=$X$3512,1+COUNTIF(U$7:U1204,"&gt;0"),0),0)</f>
        <v>0</v>
      </c>
      <c r="V1205" s="178" t="s">
        <v>1394</v>
      </c>
      <c r="W1205" s="130"/>
      <c r="X1205" s="131"/>
      <c r="Y1205" s="131"/>
      <c r="Z1205" s="206"/>
      <c r="AA1205" s="194">
        <f t="shared" si="91"/>
        <v>0</v>
      </c>
      <c r="AB1205" s="124" t="str">
        <f t="shared" si="92"/>
        <v/>
      </c>
      <c r="AC1205" s="195" t="str">
        <f t="shared" si="93"/>
        <v/>
      </c>
      <c r="AD1205" s="194" t="str">
        <f t="shared" si="94"/>
        <v/>
      </c>
      <c r="AE1205" s="194">
        <f>IF(AD1205="",0,IF(ISERROR(VLOOKUP(AD1205,AD$7:AD1204,1,FALSE)),1,0))</f>
        <v>0</v>
      </c>
      <c r="AF1205" s="194"/>
    </row>
    <row r="1206" spans="1:32" ht="16.5" customHeight="1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75">
        <f>IF(AND($X$3512&lt;&gt;" ",$X$3512&lt;&gt;0),IF(X1206=$X$3512,1+COUNTIF(U$7:U1205,"&gt;0"),0),0)</f>
        <v>0</v>
      </c>
      <c r="V1206" s="178" t="s">
        <v>1395</v>
      </c>
      <c r="W1206" s="130"/>
      <c r="X1206" s="131"/>
      <c r="Y1206" s="131"/>
      <c r="Z1206" s="206"/>
      <c r="AA1206" s="194">
        <f t="shared" si="91"/>
        <v>0</v>
      </c>
      <c r="AB1206" s="124" t="str">
        <f t="shared" si="92"/>
        <v/>
      </c>
      <c r="AC1206" s="195" t="str">
        <f t="shared" si="93"/>
        <v/>
      </c>
      <c r="AD1206" s="194" t="str">
        <f t="shared" si="94"/>
        <v/>
      </c>
      <c r="AE1206" s="194">
        <f>IF(AD1206="",0,IF(ISERROR(VLOOKUP(AD1206,AD$7:AD1205,1,FALSE)),1,0))</f>
        <v>0</v>
      </c>
      <c r="AF1206" s="194"/>
    </row>
    <row r="1207" spans="1:32" ht="16.5" customHeight="1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75">
        <f>IF(AND($X$3512&lt;&gt;" ",$X$3512&lt;&gt;0),IF(X1207=$X$3512,1+COUNTIF(U$7:U1206,"&gt;0"),0),0)</f>
        <v>0</v>
      </c>
      <c r="V1207" s="178" t="s">
        <v>1396</v>
      </c>
      <c r="W1207" s="130"/>
      <c r="X1207" s="131"/>
      <c r="Y1207" s="131"/>
      <c r="Z1207" s="206"/>
      <c r="AA1207" s="194">
        <f t="shared" si="91"/>
        <v>0</v>
      </c>
      <c r="AB1207" s="124" t="str">
        <f t="shared" si="92"/>
        <v/>
      </c>
      <c r="AC1207" s="195" t="str">
        <f t="shared" si="93"/>
        <v/>
      </c>
      <c r="AD1207" s="194" t="str">
        <f t="shared" si="94"/>
        <v/>
      </c>
      <c r="AE1207" s="194">
        <f>IF(AD1207="",0,IF(ISERROR(VLOOKUP(AD1207,AD$7:AD1206,1,FALSE)),1,0))</f>
        <v>0</v>
      </c>
      <c r="AF1207" s="194"/>
    </row>
    <row r="1208" spans="1:32" ht="16.5" customHeight="1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75">
        <f>IF(AND($X$3512&lt;&gt;" ",$X$3512&lt;&gt;0),IF(X1208=$X$3512,1+COUNTIF(U$7:U1207,"&gt;0"),0),0)</f>
        <v>0</v>
      </c>
      <c r="V1208" s="178" t="s">
        <v>1397</v>
      </c>
      <c r="W1208" s="130"/>
      <c r="X1208" s="131"/>
      <c r="Y1208" s="131"/>
      <c r="Z1208" s="206"/>
      <c r="AA1208" s="194">
        <f t="shared" si="91"/>
        <v>0</v>
      </c>
      <c r="AB1208" s="124" t="str">
        <f t="shared" si="92"/>
        <v/>
      </c>
      <c r="AC1208" s="195" t="str">
        <f t="shared" si="93"/>
        <v/>
      </c>
      <c r="AD1208" s="194" t="str">
        <f t="shared" si="94"/>
        <v/>
      </c>
      <c r="AE1208" s="194">
        <f>IF(AD1208="",0,IF(ISERROR(VLOOKUP(AD1208,AD$7:AD1207,1,FALSE)),1,0))</f>
        <v>0</v>
      </c>
      <c r="AF1208" s="194"/>
    </row>
    <row r="1209" spans="1:32" ht="16.5" customHeight="1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75">
        <f>IF(AND($X$3512&lt;&gt;" ",$X$3512&lt;&gt;0),IF(X1209=$X$3512,1+COUNTIF(U$7:U1208,"&gt;0"),0),0)</f>
        <v>0</v>
      </c>
      <c r="V1209" s="178" t="s">
        <v>1398</v>
      </c>
      <c r="W1209" s="130"/>
      <c r="X1209" s="131"/>
      <c r="Y1209" s="131"/>
      <c r="Z1209" s="206"/>
      <c r="AA1209" s="194">
        <f t="shared" si="91"/>
        <v>0</v>
      </c>
      <c r="AB1209" s="124" t="str">
        <f t="shared" si="92"/>
        <v/>
      </c>
      <c r="AC1209" s="195" t="str">
        <f t="shared" si="93"/>
        <v/>
      </c>
      <c r="AD1209" s="194" t="str">
        <f t="shared" si="94"/>
        <v/>
      </c>
      <c r="AE1209" s="194">
        <f>IF(AD1209="",0,IF(ISERROR(VLOOKUP(AD1209,AD$7:AD1208,1,FALSE)),1,0))</f>
        <v>0</v>
      </c>
      <c r="AF1209" s="194"/>
    </row>
    <row r="1210" spans="1:32" ht="16.5" customHeight="1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75">
        <f>IF(AND($X$3512&lt;&gt;" ",$X$3512&lt;&gt;0),IF(X1210=$X$3512,1+COUNTIF(U$7:U1209,"&gt;0"),0),0)</f>
        <v>0</v>
      </c>
      <c r="V1210" s="178" t="s">
        <v>1399</v>
      </c>
      <c r="W1210" s="130"/>
      <c r="X1210" s="131"/>
      <c r="Y1210" s="131"/>
      <c r="Z1210" s="206"/>
      <c r="AA1210" s="194">
        <f t="shared" si="91"/>
        <v>0</v>
      </c>
      <c r="AB1210" s="124" t="str">
        <f t="shared" si="92"/>
        <v/>
      </c>
      <c r="AC1210" s="195" t="str">
        <f t="shared" si="93"/>
        <v/>
      </c>
      <c r="AD1210" s="194" t="str">
        <f t="shared" si="94"/>
        <v/>
      </c>
      <c r="AE1210" s="194">
        <f>IF(AD1210="",0,IF(ISERROR(VLOOKUP(AD1210,AD$7:AD1209,1,FALSE)),1,0))</f>
        <v>0</v>
      </c>
      <c r="AF1210" s="194"/>
    </row>
    <row r="1211" spans="1:32" ht="16.5" customHeight="1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75">
        <f>IF(AND($X$3512&lt;&gt;" ",$X$3512&lt;&gt;0),IF(X1211=$X$3512,1+COUNTIF(U$7:U1210,"&gt;0"),0),0)</f>
        <v>0</v>
      </c>
      <c r="V1211" s="178" t="s">
        <v>1400</v>
      </c>
      <c r="W1211" s="130"/>
      <c r="X1211" s="131"/>
      <c r="Y1211" s="131"/>
      <c r="Z1211" s="206"/>
      <c r="AA1211" s="194">
        <f t="shared" si="91"/>
        <v>0</v>
      </c>
      <c r="AB1211" s="124" t="str">
        <f t="shared" si="92"/>
        <v/>
      </c>
      <c r="AC1211" s="195" t="str">
        <f t="shared" si="93"/>
        <v/>
      </c>
      <c r="AD1211" s="194" t="str">
        <f t="shared" si="94"/>
        <v/>
      </c>
      <c r="AE1211" s="194">
        <f>IF(AD1211="",0,IF(ISERROR(VLOOKUP(AD1211,AD$7:AD1210,1,FALSE)),1,0))</f>
        <v>0</v>
      </c>
      <c r="AF1211" s="194"/>
    </row>
    <row r="1212" spans="1:32" ht="16.5" customHeight="1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75">
        <f>IF(AND($X$3512&lt;&gt;" ",$X$3512&lt;&gt;0),IF(X1212=$X$3512,1+COUNTIF(U$7:U1211,"&gt;0"),0),0)</f>
        <v>0</v>
      </c>
      <c r="V1212" s="178" t="s">
        <v>1401</v>
      </c>
      <c r="W1212" s="130"/>
      <c r="X1212" s="131"/>
      <c r="Y1212" s="131"/>
      <c r="Z1212" s="206"/>
      <c r="AA1212" s="194">
        <f t="shared" si="91"/>
        <v>0</v>
      </c>
      <c r="AB1212" s="124" t="str">
        <f t="shared" si="92"/>
        <v/>
      </c>
      <c r="AC1212" s="195" t="str">
        <f t="shared" si="93"/>
        <v/>
      </c>
      <c r="AD1212" s="194" t="str">
        <f t="shared" si="94"/>
        <v/>
      </c>
      <c r="AE1212" s="194">
        <f>IF(AD1212="",0,IF(ISERROR(VLOOKUP(AD1212,AD$7:AD1211,1,FALSE)),1,0))</f>
        <v>0</v>
      </c>
      <c r="AF1212" s="194"/>
    </row>
    <row r="1213" spans="1:32" ht="16.5" customHeight="1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75">
        <f>IF(AND($X$3512&lt;&gt;" ",$X$3512&lt;&gt;0),IF(X1213=$X$3512,1+COUNTIF(U$7:U1212,"&gt;0"),0),0)</f>
        <v>0</v>
      </c>
      <c r="V1213" s="178" t="s">
        <v>1402</v>
      </c>
      <c r="W1213" s="130"/>
      <c r="X1213" s="131"/>
      <c r="Y1213" s="131"/>
      <c r="Z1213" s="206"/>
      <c r="AA1213" s="194">
        <f t="shared" si="91"/>
        <v>0</v>
      </c>
      <c r="AB1213" s="124" t="str">
        <f t="shared" si="92"/>
        <v/>
      </c>
      <c r="AC1213" s="195" t="str">
        <f t="shared" si="93"/>
        <v/>
      </c>
      <c r="AD1213" s="194" t="str">
        <f t="shared" si="94"/>
        <v/>
      </c>
      <c r="AE1213" s="194">
        <f>IF(AD1213="",0,IF(ISERROR(VLOOKUP(AD1213,AD$7:AD1212,1,FALSE)),1,0))</f>
        <v>0</v>
      </c>
      <c r="AF1213" s="194"/>
    </row>
    <row r="1214" spans="1:32" ht="16.5" customHeight="1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75">
        <f>IF(AND($X$3512&lt;&gt;" ",$X$3512&lt;&gt;0),IF(X1214=$X$3512,1+COUNTIF(U$7:U1213,"&gt;0"),0),0)</f>
        <v>0</v>
      </c>
      <c r="V1214" s="178" t="s">
        <v>1403</v>
      </c>
      <c r="W1214" s="130"/>
      <c r="X1214" s="131"/>
      <c r="Y1214" s="131"/>
      <c r="Z1214" s="206"/>
      <c r="AA1214" s="194">
        <f t="shared" si="91"/>
        <v>0</v>
      </c>
      <c r="AB1214" s="124" t="str">
        <f t="shared" si="92"/>
        <v/>
      </c>
      <c r="AC1214" s="195" t="str">
        <f t="shared" si="93"/>
        <v/>
      </c>
      <c r="AD1214" s="194" t="str">
        <f t="shared" si="94"/>
        <v/>
      </c>
      <c r="AE1214" s="194">
        <f>IF(AD1214="",0,IF(ISERROR(VLOOKUP(AD1214,AD$7:AD1213,1,FALSE)),1,0))</f>
        <v>0</v>
      </c>
      <c r="AF1214" s="194"/>
    </row>
    <row r="1215" spans="1:32" ht="16.5" customHeight="1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75">
        <f>IF(AND($X$3512&lt;&gt;" ",$X$3512&lt;&gt;0),IF(X1215=$X$3512,1+COUNTIF(U$7:U1214,"&gt;0"),0),0)</f>
        <v>0</v>
      </c>
      <c r="V1215" s="178" t="s">
        <v>1404</v>
      </c>
      <c r="W1215" s="130"/>
      <c r="X1215" s="131"/>
      <c r="Y1215" s="131"/>
      <c r="Z1215" s="206"/>
      <c r="AA1215" s="194">
        <f t="shared" si="91"/>
        <v>0</v>
      </c>
      <c r="AB1215" s="124" t="str">
        <f t="shared" si="92"/>
        <v/>
      </c>
      <c r="AC1215" s="195" t="str">
        <f t="shared" si="93"/>
        <v/>
      </c>
      <c r="AD1215" s="194" t="str">
        <f t="shared" si="94"/>
        <v/>
      </c>
      <c r="AE1215" s="194">
        <f>IF(AD1215="",0,IF(ISERROR(VLOOKUP(AD1215,AD$7:AD1214,1,FALSE)),1,0))</f>
        <v>0</v>
      </c>
      <c r="AF1215" s="194"/>
    </row>
    <row r="1216" spans="1:32" ht="16.5" customHeight="1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75">
        <f>IF(AND($X$3512&lt;&gt;" ",$X$3512&lt;&gt;0),IF(X1216=$X$3512,1+COUNTIF(U$7:U1215,"&gt;0"),0),0)</f>
        <v>0</v>
      </c>
      <c r="V1216" s="178" t="s">
        <v>1405</v>
      </c>
      <c r="W1216" s="130"/>
      <c r="X1216" s="131"/>
      <c r="Y1216" s="131"/>
      <c r="Z1216" s="206"/>
      <c r="AA1216" s="194">
        <f t="shared" si="91"/>
        <v>0</v>
      </c>
      <c r="AB1216" s="124" t="str">
        <f t="shared" si="92"/>
        <v/>
      </c>
      <c r="AC1216" s="195" t="str">
        <f t="shared" si="93"/>
        <v/>
      </c>
      <c r="AD1216" s="194" t="str">
        <f t="shared" si="94"/>
        <v/>
      </c>
      <c r="AE1216" s="194">
        <f>IF(AD1216="",0,IF(ISERROR(VLOOKUP(AD1216,AD$7:AD1215,1,FALSE)),1,0))</f>
        <v>0</v>
      </c>
      <c r="AF1216" s="194"/>
    </row>
    <row r="1217" spans="1:32" ht="16.5" customHeight="1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75">
        <f>IF(AND($X$3512&lt;&gt;" ",$X$3512&lt;&gt;0),IF(X1217=$X$3512,1+COUNTIF(U$7:U1216,"&gt;0"),0),0)</f>
        <v>0</v>
      </c>
      <c r="V1217" s="178" t="s">
        <v>1406</v>
      </c>
      <c r="W1217" s="130"/>
      <c r="X1217" s="131"/>
      <c r="Y1217" s="131"/>
      <c r="Z1217" s="206"/>
      <c r="AA1217" s="194">
        <f t="shared" si="91"/>
        <v>0</v>
      </c>
      <c r="AB1217" s="124" t="str">
        <f t="shared" si="92"/>
        <v/>
      </c>
      <c r="AC1217" s="195" t="str">
        <f t="shared" si="93"/>
        <v/>
      </c>
      <c r="AD1217" s="194" t="str">
        <f t="shared" si="94"/>
        <v/>
      </c>
      <c r="AE1217" s="194">
        <f>IF(AD1217="",0,IF(ISERROR(VLOOKUP(AD1217,AD$7:AD1216,1,FALSE)),1,0))</f>
        <v>0</v>
      </c>
      <c r="AF1217" s="194"/>
    </row>
    <row r="1218" spans="1:32" ht="16.5" customHeight="1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75">
        <f>IF(AND($X$3512&lt;&gt;" ",$X$3512&lt;&gt;0),IF(X1218=$X$3512,1+COUNTIF(U$7:U1217,"&gt;0"),0),0)</f>
        <v>0</v>
      </c>
      <c r="V1218" s="178" t="s">
        <v>1407</v>
      </c>
      <c r="W1218" s="130"/>
      <c r="X1218" s="131"/>
      <c r="Y1218" s="131"/>
      <c r="Z1218" s="206"/>
      <c r="AA1218" s="194">
        <f t="shared" si="91"/>
        <v>0</v>
      </c>
      <c r="AB1218" s="124" t="str">
        <f t="shared" si="92"/>
        <v/>
      </c>
      <c r="AC1218" s="195" t="str">
        <f t="shared" si="93"/>
        <v/>
      </c>
      <c r="AD1218" s="194" t="str">
        <f t="shared" si="94"/>
        <v/>
      </c>
      <c r="AE1218" s="194">
        <f>IF(AD1218="",0,IF(ISERROR(VLOOKUP(AD1218,AD$7:AD1217,1,FALSE)),1,0))</f>
        <v>0</v>
      </c>
      <c r="AF1218" s="194"/>
    </row>
    <row r="1219" spans="1:32" ht="16.5" customHeight="1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75">
        <f>IF(AND($X$3512&lt;&gt;" ",$X$3512&lt;&gt;0),IF(X1219=$X$3512,1+COUNTIF(U$7:U1218,"&gt;0"),0),0)</f>
        <v>0</v>
      </c>
      <c r="V1219" s="178" t="s">
        <v>1408</v>
      </c>
      <c r="W1219" s="130"/>
      <c r="X1219" s="131"/>
      <c r="Y1219" s="131"/>
      <c r="Z1219" s="206"/>
      <c r="AA1219" s="194">
        <f t="shared" si="91"/>
        <v>0</v>
      </c>
      <c r="AB1219" s="124" t="str">
        <f t="shared" si="92"/>
        <v/>
      </c>
      <c r="AC1219" s="195" t="str">
        <f t="shared" si="93"/>
        <v/>
      </c>
      <c r="AD1219" s="194" t="str">
        <f t="shared" si="94"/>
        <v/>
      </c>
      <c r="AE1219" s="194">
        <f>IF(AD1219="",0,IF(ISERROR(VLOOKUP(AD1219,AD$7:AD1218,1,FALSE)),1,0))</f>
        <v>0</v>
      </c>
      <c r="AF1219" s="194"/>
    </row>
    <row r="1220" spans="1:32" ht="16.5" customHeight="1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75">
        <f>IF(AND($X$3512&lt;&gt;" ",$X$3512&lt;&gt;0),IF(X1220=$X$3512,1+COUNTIF(U$7:U1219,"&gt;0"),0),0)</f>
        <v>0</v>
      </c>
      <c r="V1220" s="178" t="s">
        <v>1409</v>
      </c>
      <c r="W1220" s="130"/>
      <c r="X1220" s="131"/>
      <c r="Y1220" s="131"/>
      <c r="Z1220" s="206"/>
      <c r="AA1220" s="194">
        <f t="shared" si="91"/>
        <v>0</v>
      </c>
      <c r="AB1220" s="124" t="str">
        <f t="shared" si="92"/>
        <v/>
      </c>
      <c r="AC1220" s="195" t="str">
        <f t="shared" si="93"/>
        <v/>
      </c>
      <c r="AD1220" s="194" t="str">
        <f t="shared" si="94"/>
        <v/>
      </c>
      <c r="AE1220" s="194">
        <f>IF(AD1220="",0,IF(ISERROR(VLOOKUP(AD1220,AD$7:AD1219,1,FALSE)),1,0))</f>
        <v>0</v>
      </c>
      <c r="AF1220" s="194"/>
    </row>
    <row r="1221" spans="1:32" ht="16.5" customHeight="1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75">
        <f>IF(AND($X$3512&lt;&gt;" ",$X$3512&lt;&gt;0),IF(X1221=$X$3512,1+COUNTIF(U$7:U1220,"&gt;0"),0),0)</f>
        <v>0</v>
      </c>
      <c r="V1221" s="178" t="s">
        <v>1410</v>
      </c>
      <c r="W1221" s="130"/>
      <c r="X1221" s="131"/>
      <c r="Y1221" s="131"/>
      <c r="Z1221" s="206"/>
      <c r="AA1221" s="194">
        <f t="shared" si="91"/>
        <v>0</v>
      </c>
      <c r="AB1221" s="124" t="str">
        <f t="shared" si="92"/>
        <v/>
      </c>
      <c r="AC1221" s="195" t="str">
        <f t="shared" si="93"/>
        <v/>
      </c>
      <c r="AD1221" s="194" t="str">
        <f t="shared" si="94"/>
        <v/>
      </c>
      <c r="AE1221" s="194">
        <f>IF(AD1221="",0,IF(ISERROR(VLOOKUP(AD1221,AD$7:AD1220,1,FALSE)),1,0))</f>
        <v>0</v>
      </c>
      <c r="AF1221" s="194"/>
    </row>
    <row r="1222" spans="1:32" ht="16.5" customHeight="1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75">
        <f>IF(AND($X$3512&lt;&gt;" ",$X$3512&lt;&gt;0),IF(X1222=$X$3512,1+COUNTIF(U$7:U1221,"&gt;0"),0),0)</f>
        <v>0</v>
      </c>
      <c r="V1222" s="178" t="s">
        <v>1411</v>
      </c>
      <c r="W1222" s="130"/>
      <c r="X1222" s="131"/>
      <c r="Y1222" s="131"/>
      <c r="Z1222" s="206"/>
      <c r="AA1222" s="194">
        <f t="shared" si="91"/>
        <v>0</v>
      </c>
      <c r="AB1222" s="124" t="str">
        <f t="shared" si="92"/>
        <v/>
      </c>
      <c r="AC1222" s="195" t="str">
        <f t="shared" si="93"/>
        <v/>
      </c>
      <c r="AD1222" s="194" t="str">
        <f t="shared" si="94"/>
        <v/>
      </c>
      <c r="AE1222" s="194">
        <f>IF(AD1222="",0,IF(ISERROR(VLOOKUP(AD1222,AD$7:AD1221,1,FALSE)),1,0))</f>
        <v>0</v>
      </c>
      <c r="AF1222" s="194"/>
    </row>
    <row r="1223" spans="1:32" ht="16.5" customHeight="1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75">
        <f>IF(AND($X$3512&lt;&gt;" ",$X$3512&lt;&gt;0),IF(X1223=$X$3512,1+COUNTIF(U$7:U1222,"&gt;0"),0),0)</f>
        <v>0</v>
      </c>
      <c r="V1223" s="178" t="s">
        <v>1412</v>
      </c>
      <c r="W1223" s="130"/>
      <c r="X1223" s="131"/>
      <c r="Y1223" s="131"/>
      <c r="Z1223" s="206"/>
      <c r="AA1223" s="194">
        <f t="shared" si="91"/>
        <v>0</v>
      </c>
      <c r="AB1223" s="124" t="str">
        <f t="shared" si="92"/>
        <v/>
      </c>
      <c r="AC1223" s="195" t="str">
        <f t="shared" si="93"/>
        <v/>
      </c>
      <c r="AD1223" s="194" t="str">
        <f t="shared" si="94"/>
        <v/>
      </c>
      <c r="AE1223" s="194">
        <f>IF(AD1223="",0,IF(ISERROR(VLOOKUP(AD1223,AD$7:AD1222,1,FALSE)),1,0))</f>
        <v>0</v>
      </c>
      <c r="AF1223" s="194"/>
    </row>
    <row r="1224" spans="1:32" ht="16.5" customHeight="1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75">
        <f>IF(AND($X$3512&lt;&gt;" ",$X$3512&lt;&gt;0),IF(X1224=$X$3512,1+COUNTIF(U$7:U1223,"&gt;0"),0),0)</f>
        <v>0</v>
      </c>
      <c r="V1224" s="178" t="s">
        <v>1413</v>
      </c>
      <c r="W1224" s="130"/>
      <c r="X1224" s="131"/>
      <c r="Y1224" s="131"/>
      <c r="Z1224" s="206"/>
      <c r="AA1224" s="194">
        <f t="shared" ref="AA1224:AA1287" si="95">IF(ISBLANK(X1224),0,VLOOKUP(X1224,$B$8:$E$57,1,FALSE))</f>
        <v>0</v>
      </c>
      <c r="AB1224" s="124" t="str">
        <f t="shared" ref="AB1224:AB1287" si="96">IF(W1224&gt;0,CONCATENATE(MONTH(W1224)&amp;X1224),"")</f>
        <v/>
      </c>
      <c r="AC1224" s="195" t="str">
        <f t="shared" ref="AC1224:AC1287" si="97">IF(OR(AND(Z1224&lt;&gt;0,ISBLANK(X1224)),ISERROR(AA1224)),"ERR","")</f>
        <v/>
      </c>
      <c r="AD1224" s="194" t="str">
        <f t="shared" si="94"/>
        <v/>
      </c>
      <c r="AE1224" s="194">
        <f>IF(AD1224="",0,IF(ISERROR(VLOOKUP(AD1224,AD$7:AD1223,1,FALSE)),1,0))</f>
        <v>0</v>
      </c>
      <c r="AF1224" s="194"/>
    </row>
    <row r="1225" spans="1:32" ht="16.5" customHeight="1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75">
        <f>IF(AND($X$3512&lt;&gt;" ",$X$3512&lt;&gt;0),IF(X1225=$X$3512,1+COUNTIF(U$7:U1224,"&gt;0"),0),0)</f>
        <v>0</v>
      </c>
      <c r="V1225" s="178" t="s">
        <v>1414</v>
      </c>
      <c r="W1225" s="130"/>
      <c r="X1225" s="131"/>
      <c r="Y1225" s="131"/>
      <c r="Z1225" s="206"/>
      <c r="AA1225" s="194">
        <f t="shared" si="95"/>
        <v>0</v>
      </c>
      <c r="AB1225" s="124" t="str">
        <f t="shared" si="96"/>
        <v/>
      </c>
      <c r="AC1225" s="195" t="str">
        <f t="shared" si="97"/>
        <v/>
      </c>
      <c r="AD1225" s="194" t="str">
        <f t="shared" si="94"/>
        <v/>
      </c>
      <c r="AE1225" s="194">
        <f>IF(AD1225="",0,IF(ISERROR(VLOOKUP(AD1225,AD$7:AD1224,1,FALSE)),1,0))</f>
        <v>0</v>
      </c>
      <c r="AF1225" s="194"/>
    </row>
    <row r="1226" spans="1:32" ht="16.5" customHeight="1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75">
        <f>IF(AND($X$3512&lt;&gt;" ",$X$3512&lt;&gt;0),IF(X1226=$X$3512,1+COUNTIF(U$7:U1225,"&gt;0"),0),0)</f>
        <v>0</v>
      </c>
      <c r="V1226" s="178" t="s">
        <v>1415</v>
      </c>
      <c r="W1226" s="130"/>
      <c r="X1226" s="131"/>
      <c r="Y1226" s="131"/>
      <c r="Z1226" s="206"/>
      <c r="AA1226" s="194">
        <f t="shared" si="95"/>
        <v>0</v>
      </c>
      <c r="AB1226" s="124" t="str">
        <f t="shared" si="96"/>
        <v/>
      </c>
      <c r="AC1226" s="195" t="str">
        <f t="shared" si="97"/>
        <v/>
      </c>
      <c r="AD1226" s="194" t="str">
        <f t="shared" ref="AD1226:AD1289" si="98">IF(W1226&gt;0,CONCATENATE(MONTH(W1226),"-",YEAR(W1226)),"")</f>
        <v/>
      </c>
      <c r="AE1226" s="194">
        <f>IF(AD1226="",0,IF(ISERROR(VLOOKUP(AD1226,AD$7:AD1225,1,FALSE)),1,0))</f>
        <v>0</v>
      </c>
      <c r="AF1226" s="194"/>
    </row>
    <row r="1227" spans="1:32" ht="16.5" customHeight="1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75">
        <f>IF(AND($X$3512&lt;&gt;" ",$X$3512&lt;&gt;0),IF(X1227=$X$3512,1+COUNTIF(U$7:U1226,"&gt;0"),0),0)</f>
        <v>0</v>
      </c>
      <c r="V1227" s="178" t="s">
        <v>1416</v>
      </c>
      <c r="W1227" s="130"/>
      <c r="X1227" s="131"/>
      <c r="Y1227" s="131"/>
      <c r="Z1227" s="206"/>
      <c r="AA1227" s="194">
        <f t="shared" si="95"/>
        <v>0</v>
      </c>
      <c r="AB1227" s="124" t="str">
        <f t="shared" si="96"/>
        <v/>
      </c>
      <c r="AC1227" s="195" t="str">
        <f t="shared" si="97"/>
        <v/>
      </c>
      <c r="AD1227" s="194" t="str">
        <f t="shared" si="98"/>
        <v/>
      </c>
      <c r="AE1227" s="194">
        <f>IF(AD1227="",0,IF(ISERROR(VLOOKUP(AD1227,AD$7:AD1226,1,FALSE)),1,0))</f>
        <v>0</v>
      </c>
      <c r="AF1227" s="194"/>
    </row>
    <row r="1228" spans="1:32" ht="16.5" customHeight="1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75">
        <f>IF(AND($X$3512&lt;&gt;" ",$X$3512&lt;&gt;0),IF(X1228=$X$3512,1+COUNTIF(U$7:U1227,"&gt;0"),0),0)</f>
        <v>0</v>
      </c>
      <c r="V1228" s="178" t="s">
        <v>1417</v>
      </c>
      <c r="W1228" s="130"/>
      <c r="X1228" s="131"/>
      <c r="Y1228" s="131"/>
      <c r="Z1228" s="206"/>
      <c r="AA1228" s="194">
        <f t="shared" si="95"/>
        <v>0</v>
      </c>
      <c r="AB1228" s="124" t="str">
        <f t="shared" si="96"/>
        <v/>
      </c>
      <c r="AC1228" s="195" t="str">
        <f t="shared" si="97"/>
        <v/>
      </c>
      <c r="AD1228" s="194" t="str">
        <f t="shared" si="98"/>
        <v/>
      </c>
      <c r="AE1228" s="194">
        <f>IF(AD1228="",0,IF(ISERROR(VLOOKUP(AD1228,AD$7:AD1227,1,FALSE)),1,0))</f>
        <v>0</v>
      </c>
      <c r="AF1228" s="194"/>
    </row>
    <row r="1229" spans="1:32" ht="16.5" customHeight="1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75">
        <f>IF(AND($X$3512&lt;&gt;" ",$X$3512&lt;&gt;0),IF(X1229=$X$3512,1+COUNTIF(U$7:U1228,"&gt;0"),0),0)</f>
        <v>0</v>
      </c>
      <c r="V1229" s="178" t="s">
        <v>1418</v>
      </c>
      <c r="W1229" s="130"/>
      <c r="X1229" s="131"/>
      <c r="Y1229" s="131"/>
      <c r="Z1229" s="206"/>
      <c r="AA1229" s="194">
        <f t="shared" si="95"/>
        <v>0</v>
      </c>
      <c r="AB1229" s="124" t="str">
        <f t="shared" si="96"/>
        <v/>
      </c>
      <c r="AC1229" s="195" t="str">
        <f t="shared" si="97"/>
        <v/>
      </c>
      <c r="AD1229" s="194" t="str">
        <f t="shared" si="98"/>
        <v/>
      </c>
      <c r="AE1229" s="194">
        <f>IF(AD1229="",0,IF(ISERROR(VLOOKUP(AD1229,AD$7:AD1228,1,FALSE)),1,0))</f>
        <v>0</v>
      </c>
      <c r="AF1229" s="194"/>
    </row>
    <row r="1230" spans="1:32" ht="16.5" customHeight="1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75">
        <f>IF(AND($X$3512&lt;&gt;" ",$X$3512&lt;&gt;0),IF(X1230=$X$3512,1+COUNTIF(U$7:U1229,"&gt;0"),0),0)</f>
        <v>0</v>
      </c>
      <c r="V1230" s="178" t="s">
        <v>1419</v>
      </c>
      <c r="W1230" s="130"/>
      <c r="X1230" s="131"/>
      <c r="Y1230" s="131"/>
      <c r="Z1230" s="206"/>
      <c r="AA1230" s="194">
        <f t="shared" si="95"/>
        <v>0</v>
      </c>
      <c r="AB1230" s="124" t="str">
        <f t="shared" si="96"/>
        <v/>
      </c>
      <c r="AC1230" s="195" t="str">
        <f t="shared" si="97"/>
        <v/>
      </c>
      <c r="AD1230" s="194" t="str">
        <f t="shared" si="98"/>
        <v/>
      </c>
      <c r="AE1230" s="194">
        <f>IF(AD1230="",0,IF(ISERROR(VLOOKUP(AD1230,AD$7:AD1229,1,FALSE)),1,0))</f>
        <v>0</v>
      </c>
      <c r="AF1230" s="194"/>
    </row>
    <row r="1231" spans="1:32" ht="16.5" customHeight="1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75">
        <f>IF(AND($X$3512&lt;&gt;" ",$X$3512&lt;&gt;0),IF(X1231=$X$3512,1+COUNTIF(U$7:U1230,"&gt;0"),0),0)</f>
        <v>0</v>
      </c>
      <c r="V1231" s="178" t="s">
        <v>1420</v>
      </c>
      <c r="W1231" s="130"/>
      <c r="X1231" s="131"/>
      <c r="Y1231" s="131"/>
      <c r="Z1231" s="206"/>
      <c r="AA1231" s="194">
        <f t="shared" si="95"/>
        <v>0</v>
      </c>
      <c r="AB1231" s="124" t="str">
        <f t="shared" si="96"/>
        <v/>
      </c>
      <c r="AC1231" s="195" t="str">
        <f t="shared" si="97"/>
        <v/>
      </c>
      <c r="AD1231" s="194" t="str">
        <f t="shared" si="98"/>
        <v/>
      </c>
      <c r="AE1231" s="194">
        <f>IF(AD1231="",0,IF(ISERROR(VLOOKUP(AD1231,AD$7:AD1230,1,FALSE)),1,0))</f>
        <v>0</v>
      </c>
      <c r="AF1231" s="194"/>
    </row>
    <row r="1232" spans="1:32" ht="16.5" customHeight="1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75">
        <f>IF(AND($X$3512&lt;&gt;" ",$X$3512&lt;&gt;0),IF(X1232=$X$3512,1+COUNTIF(U$7:U1231,"&gt;0"),0),0)</f>
        <v>0</v>
      </c>
      <c r="V1232" s="178" t="s">
        <v>1421</v>
      </c>
      <c r="W1232" s="130"/>
      <c r="X1232" s="131"/>
      <c r="Y1232" s="131"/>
      <c r="Z1232" s="206"/>
      <c r="AA1232" s="194">
        <f t="shared" si="95"/>
        <v>0</v>
      </c>
      <c r="AB1232" s="124" t="str">
        <f t="shared" si="96"/>
        <v/>
      </c>
      <c r="AC1232" s="195" t="str">
        <f t="shared" si="97"/>
        <v/>
      </c>
      <c r="AD1232" s="194" t="str">
        <f t="shared" si="98"/>
        <v/>
      </c>
      <c r="AE1232" s="194">
        <f>IF(AD1232="",0,IF(ISERROR(VLOOKUP(AD1232,AD$7:AD1231,1,FALSE)),1,0))</f>
        <v>0</v>
      </c>
      <c r="AF1232" s="194"/>
    </row>
    <row r="1233" spans="1:32" ht="16.5" customHeight="1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75">
        <f>IF(AND($X$3512&lt;&gt;" ",$X$3512&lt;&gt;0),IF(X1233=$X$3512,1+COUNTIF(U$7:U1232,"&gt;0"),0),0)</f>
        <v>0</v>
      </c>
      <c r="V1233" s="178" t="s">
        <v>1422</v>
      </c>
      <c r="W1233" s="130"/>
      <c r="X1233" s="131"/>
      <c r="Y1233" s="131"/>
      <c r="Z1233" s="206"/>
      <c r="AA1233" s="194">
        <f t="shared" si="95"/>
        <v>0</v>
      </c>
      <c r="AB1233" s="124" t="str">
        <f t="shared" si="96"/>
        <v/>
      </c>
      <c r="AC1233" s="195" t="str">
        <f t="shared" si="97"/>
        <v/>
      </c>
      <c r="AD1233" s="194" t="str">
        <f t="shared" si="98"/>
        <v/>
      </c>
      <c r="AE1233" s="194">
        <f>IF(AD1233="",0,IF(ISERROR(VLOOKUP(AD1233,AD$7:AD1232,1,FALSE)),1,0))</f>
        <v>0</v>
      </c>
      <c r="AF1233" s="194"/>
    </row>
    <row r="1234" spans="1:32" ht="16.5" customHeight="1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75">
        <f>IF(AND($X$3512&lt;&gt;" ",$X$3512&lt;&gt;0),IF(X1234=$X$3512,1+COUNTIF(U$7:U1233,"&gt;0"),0),0)</f>
        <v>0</v>
      </c>
      <c r="V1234" s="178" t="s">
        <v>1423</v>
      </c>
      <c r="W1234" s="130"/>
      <c r="X1234" s="131"/>
      <c r="Y1234" s="131"/>
      <c r="Z1234" s="206"/>
      <c r="AA1234" s="194">
        <f t="shared" si="95"/>
        <v>0</v>
      </c>
      <c r="AB1234" s="124" t="str">
        <f t="shared" si="96"/>
        <v/>
      </c>
      <c r="AC1234" s="195" t="str">
        <f t="shared" si="97"/>
        <v/>
      </c>
      <c r="AD1234" s="194" t="str">
        <f t="shared" si="98"/>
        <v/>
      </c>
      <c r="AE1234" s="194">
        <f>IF(AD1234="",0,IF(ISERROR(VLOOKUP(AD1234,AD$7:AD1233,1,FALSE)),1,0))</f>
        <v>0</v>
      </c>
      <c r="AF1234" s="194"/>
    </row>
    <row r="1235" spans="1:32" ht="16.5" customHeight="1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75">
        <f>IF(AND($X$3512&lt;&gt;" ",$X$3512&lt;&gt;0),IF(X1235=$X$3512,1+COUNTIF(U$7:U1234,"&gt;0"),0),0)</f>
        <v>0</v>
      </c>
      <c r="V1235" s="178" t="s">
        <v>1424</v>
      </c>
      <c r="W1235" s="130"/>
      <c r="X1235" s="131"/>
      <c r="Y1235" s="131"/>
      <c r="Z1235" s="206"/>
      <c r="AA1235" s="194">
        <f t="shared" si="95"/>
        <v>0</v>
      </c>
      <c r="AB1235" s="124" t="str">
        <f t="shared" si="96"/>
        <v/>
      </c>
      <c r="AC1235" s="195" t="str">
        <f t="shared" si="97"/>
        <v/>
      </c>
      <c r="AD1235" s="194" t="str">
        <f t="shared" si="98"/>
        <v/>
      </c>
      <c r="AE1235" s="194">
        <f>IF(AD1235="",0,IF(ISERROR(VLOOKUP(AD1235,AD$7:AD1234,1,FALSE)),1,0))</f>
        <v>0</v>
      </c>
      <c r="AF1235" s="194"/>
    </row>
    <row r="1236" spans="1:32" ht="16.5" customHeight="1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75">
        <f>IF(AND($X$3512&lt;&gt;" ",$X$3512&lt;&gt;0),IF(X1236=$X$3512,1+COUNTIF(U$7:U1235,"&gt;0"),0),0)</f>
        <v>0</v>
      </c>
      <c r="V1236" s="178" t="s">
        <v>1425</v>
      </c>
      <c r="W1236" s="130"/>
      <c r="X1236" s="131"/>
      <c r="Y1236" s="131"/>
      <c r="Z1236" s="206"/>
      <c r="AA1236" s="194">
        <f t="shared" si="95"/>
        <v>0</v>
      </c>
      <c r="AB1236" s="124" t="str">
        <f t="shared" si="96"/>
        <v/>
      </c>
      <c r="AC1236" s="195" t="str">
        <f t="shared" si="97"/>
        <v/>
      </c>
      <c r="AD1236" s="194" t="str">
        <f t="shared" si="98"/>
        <v/>
      </c>
      <c r="AE1236" s="194">
        <f>IF(AD1236="",0,IF(ISERROR(VLOOKUP(AD1236,AD$7:AD1235,1,FALSE)),1,0))</f>
        <v>0</v>
      </c>
      <c r="AF1236" s="194"/>
    </row>
    <row r="1237" spans="1:32" ht="16.5" customHeight="1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75">
        <f>IF(AND($X$3512&lt;&gt;" ",$X$3512&lt;&gt;0),IF(X1237=$X$3512,1+COUNTIF(U$7:U1236,"&gt;0"),0),0)</f>
        <v>0</v>
      </c>
      <c r="V1237" s="178" t="s">
        <v>1426</v>
      </c>
      <c r="W1237" s="130"/>
      <c r="X1237" s="131"/>
      <c r="Y1237" s="131"/>
      <c r="Z1237" s="206"/>
      <c r="AA1237" s="194">
        <f t="shared" si="95"/>
        <v>0</v>
      </c>
      <c r="AB1237" s="124" t="str">
        <f t="shared" si="96"/>
        <v/>
      </c>
      <c r="AC1237" s="195" t="str">
        <f t="shared" si="97"/>
        <v/>
      </c>
      <c r="AD1237" s="194" t="str">
        <f t="shared" si="98"/>
        <v/>
      </c>
      <c r="AE1237" s="194">
        <f>IF(AD1237="",0,IF(ISERROR(VLOOKUP(AD1237,AD$7:AD1236,1,FALSE)),1,0))</f>
        <v>0</v>
      </c>
      <c r="AF1237" s="194"/>
    </row>
    <row r="1238" spans="1:32" ht="16.5" customHeight="1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75">
        <f>IF(AND($X$3512&lt;&gt;" ",$X$3512&lt;&gt;0),IF(X1238=$X$3512,1+COUNTIF(U$7:U1237,"&gt;0"),0),0)</f>
        <v>0</v>
      </c>
      <c r="V1238" s="178" t="s">
        <v>1427</v>
      </c>
      <c r="W1238" s="130"/>
      <c r="X1238" s="131"/>
      <c r="Y1238" s="131"/>
      <c r="Z1238" s="206"/>
      <c r="AA1238" s="194">
        <f t="shared" si="95"/>
        <v>0</v>
      </c>
      <c r="AB1238" s="124" t="str">
        <f t="shared" si="96"/>
        <v/>
      </c>
      <c r="AC1238" s="195" t="str">
        <f t="shared" si="97"/>
        <v/>
      </c>
      <c r="AD1238" s="194" t="str">
        <f t="shared" si="98"/>
        <v/>
      </c>
      <c r="AE1238" s="194">
        <f>IF(AD1238="",0,IF(ISERROR(VLOOKUP(AD1238,AD$7:AD1237,1,FALSE)),1,0))</f>
        <v>0</v>
      </c>
      <c r="AF1238" s="194"/>
    </row>
    <row r="1239" spans="1:32" ht="16.5" customHeight="1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75">
        <f>IF(AND($X$3512&lt;&gt;" ",$X$3512&lt;&gt;0),IF(X1239=$X$3512,1+COUNTIF(U$7:U1238,"&gt;0"),0),0)</f>
        <v>0</v>
      </c>
      <c r="V1239" s="178" t="s">
        <v>1428</v>
      </c>
      <c r="W1239" s="130"/>
      <c r="X1239" s="131"/>
      <c r="Y1239" s="131"/>
      <c r="Z1239" s="206"/>
      <c r="AA1239" s="194">
        <f t="shared" si="95"/>
        <v>0</v>
      </c>
      <c r="AB1239" s="124" t="str">
        <f t="shared" si="96"/>
        <v/>
      </c>
      <c r="AC1239" s="195" t="str">
        <f t="shared" si="97"/>
        <v/>
      </c>
      <c r="AD1239" s="194" t="str">
        <f t="shared" si="98"/>
        <v/>
      </c>
      <c r="AE1239" s="194">
        <f>IF(AD1239="",0,IF(ISERROR(VLOOKUP(AD1239,AD$7:AD1238,1,FALSE)),1,0))</f>
        <v>0</v>
      </c>
      <c r="AF1239" s="194"/>
    </row>
    <row r="1240" spans="1:32" ht="16.5" customHeight="1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75">
        <f>IF(AND($X$3512&lt;&gt;" ",$X$3512&lt;&gt;0),IF(X1240=$X$3512,1+COUNTIF(U$7:U1239,"&gt;0"),0),0)</f>
        <v>0</v>
      </c>
      <c r="V1240" s="178" t="s">
        <v>1429</v>
      </c>
      <c r="W1240" s="130"/>
      <c r="X1240" s="131"/>
      <c r="Y1240" s="131"/>
      <c r="Z1240" s="206"/>
      <c r="AA1240" s="194">
        <f t="shared" si="95"/>
        <v>0</v>
      </c>
      <c r="AB1240" s="124" t="str">
        <f t="shared" si="96"/>
        <v/>
      </c>
      <c r="AC1240" s="195" t="str">
        <f t="shared" si="97"/>
        <v/>
      </c>
      <c r="AD1240" s="194" t="str">
        <f t="shared" si="98"/>
        <v/>
      </c>
      <c r="AE1240" s="194">
        <f>IF(AD1240="",0,IF(ISERROR(VLOOKUP(AD1240,AD$7:AD1239,1,FALSE)),1,0))</f>
        <v>0</v>
      </c>
      <c r="AF1240" s="194"/>
    </row>
    <row r="1241" spans="1:32" ht="16.5" customHeight="1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75">
        <f>IF(AND($X$3512&lt;&gt;" ",$X$3512&lt;&gt;0),IF(X1241=$X$3512,1+COUNTIF(U$7:U1240,"&gt;0"),0),0)</f>
        <v>0</v>
      </c>
      <c r="V1241" s="178" t="s">
        <v>1430</v>
      </c>
      <c r="W1241" s="130"/>
      <c r="X1241" s="131"/>
      <c r="Y1241" s="131"/>
      <c r="Z1241" s="206"/>
      <c r="AA1241" s="194">
        <f t="shared" si="95"/>
        <v>0</v>
      </c>
      <c r="AB1241" s="124" t="str">
        <f t="shared" si="96"/>
        <v/>
      </c>
      <c r="AC1241" s="195" t="str">
        <f t="shared" si="97"/>
        <v/>
      </c>
      <c r="AD1241" s="194" t="str">
        <f t="shared" si="98"/>
        <v/>
      </c>
      <c r="AE1241" s="194">
        <f>IF(AD1241="",0,IF(ISERROR(VLOOKUP(AD1241,AD$7:AD1240,1,FALSE)),1,0))</f>
        <v>0</v>
      </c>
      <c r="AF1241" s="194"/>
    </row>
    <row r="1242" spans="1:32" ht="16.5" customHeight="1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75">
        <f>IF(AND($X$3512&lt;&gt;" ",$X$3512&lt;&gt;0),IF(X1242=$X$3512,1+COUNTIF(U$7:U1241,"&gt;0"),0),0)</f>
        <v>0</v>
      </c>
      <c r="V1242" s="178" t="s">
        <v>1431</v>
      </c>
      <c r="W1242" s="130"/>
      <c r="X1242" s="131"/>
      <c r="Y1242" s="131"/>
      <c r="Z1242" s="206"/>
      <c r="AA1242" s="194">
        <f t="shared" si="95"/>
        <v>0</v>
      </c>
      <c r="AB1242" s="124" t="str">
        <f t="shared" si="96"/>
        <v/>
      </c>
      <c r="AC1242" s="195" t="str">
        <f t="shared" si="97"/>
        <v/>
      </c>
      <c r="AD1242" s="194" t="str">
        <f t="shared" si="98"/>
        <v/>
      </c>
      <c r="AE1242" s="194">
        <f>IF(AD1242="",0,IF(ISERROR(VLOOKUP(AD1242,AD$7:AD1241,1,FALSE)),1,0))</f>
        <v>0</v>
      </c>
      <c r="AF1242" s="194"/>
    </row>
    <row r="1243" spans="1:32" ht="16.5" customHeight="1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75">
        <f>IF(AND($X$3512&lt;&gt;" ",$X$3512&lt;&gt;0),IF(X1243=$X$3512,1+COUNTIF(U$7:U1242,"&gt;0"),0),0)</f>
        <v>0</v>
      </c>
      <c r="V1243" s="178" t="s">
        <v>1432</v>
      </c>
      <c r="W1243" s="130"/>
      <c r="X1243" s="131"/>
      <c r="Y1243" s="131"/>
      <c r="Z1243" s="206"/>
      <c r="AA1243" s="194">
        <f t="shared" si="95"/>
        <v>0</v>
      </c>
      <c r="AB1243" s="124" t="str">
        <f t="shared" si="96"/>
        <v/>
      </c>
      <c r="AC1243" s="195" t="str">
        <f t="shared" si="97"/>
        <v/>
      </c>
      <c r="AD1243" s="194" t="str">
        <f t="shared" si="98"/>
        <v/>
      </c>
      <c r="AE1243" s="194">
        <f>IF(AD1243="",0,IF(ISERROR(VLOOKUP(AD1243,AD$7:AD1242,1,FALSE)),1,0))</f>
        <v>0</v>
      </c>
      <c r="AF1243" s="194"/>
    </row>
    <row r="1244" spans="1:32" ht="16.5" customHeight="1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75">
        <f>IF(AND($X$3512&lt;&gt;" ",$X$3512&lt;&gt;0),IF(X1244=$X$3512,1+COUNTIF(U$7:U1243,"&gt;0"),0),0)</f>
        <v>0</v>
      </c>
      <c r="V1244" s="178" t="s">
        <v>1433</v>
      </c>
      <c r="W1244" s="130"/>
      <c r="X1244" s="131"/>
      <c r="Y1244" s="131"/>
      <c r="Z1244" s="206"/>
      <c r="AA1244" s="194">
        <f t="shared" si="95"/>
        <v>0</v>
      </c>
      <c r="AB1244" s="124" t="str">
        <f t="shared" si="96"/>
        <v/>
      </c>
      <c r="AC1244" s="195" t="str">
        <f t="shared" si="97"/>
        <v/>
      </c>
      <c r="AD1244" s="194" t="str">
        <f t="shared" si="98"/>
        <v/>
      </c>
      <c r="AE1244" s="194">
        <f>IF(AD1244="",0,IF(ISERROR(VLOOKUP(AD1244,AD$7:AD1243,1,FALSE)),1,0))</f>
        <v>0</v>
      </c>
      <c r="AF1244" s="194"/>
    </row>
    <row r="1245" spans="1:32" ht="16.5" customHeight="1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75">
        <f>IF(AND($X$3512&lt;&gt;" ",$X$3512&lt;&gt;0),IF(X1245=$X$3512,1+COUNTIF(U$7:U1244,"&gt;0"),0),0)</f>
        <v>0</v>
      </c>
      <c r="V1245" s="178" t="s">
        <v>1434</v>
      </c>
      <c r="W1245" s="130"/>
      <c r="X1245" s="131"/>
      <c r="Y1245" s="131"/>
      <c r="Z1245" s="206"/>
      <c r="AA1245" s="194">
        <f t="shared" si="95"/>
        <v>0</v>
      </c>
      <c r="AB1245" s="124" t="str">
        <f t="shared" si="96"/>
        <v/>
      </c>
      <c r="AC1245" s="195" t="str">
        <f t="shared" si="97"/>
        <v/>
      </c>
      <c r="AD1245" s="194" t="str">
        <f t="shared" si="98"/>
        <v/>
      </c>
      <c r="AE1245" s="194">
        <f>IF(AD1245="",0,IF(ISERROR(VLOOKUP(AD1245,AD$7:AD1244,1,FALSE)),1,0))</f>
        <v>0</v>
      </c>
      <c r="AF1245" s="194"/>
    </row>
    <row r="1246" spans="1:32" ht="16.5" customHeight="1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75">
        <f>IF(AND($X$3512&lt;&gt;" ",$X$3512&lt;&gt;0),IF(X1246=$X$3512,1+COUNTIF(U$7:U1245,"&gt;0"),0),0)</f>
        <v>0</v>
      </c>
      <c r="V1246" s="178" t="s">
        <v>1435</v>
      </c>
      <c r="W1246" s="130"/>
      <c r="X1246" s="131"/>
      <c r="Y1246" s="131"/>
      <c r="Z1246" s="206"/>
      <c r="AA1246" s="194">
        <f t="shared" si="95"/>
        <v>0</v>
      </c>
      <c r="AB1246" s="124" t="str">
        <f t="shared" si="96"/>
        <v/>
      </c>
      <c r="AC1246" s="195" t="str">
        <f t="shared" si="97"/>
        <v/>
      </c>
      <c r="AD1246" s="194" t="str">
        <f t="shared" si="98"/>
        <v/>
      </c>
      <c r="AE1246" s="194">
        <f>IF(AD1246="",0,IF(ISERROR(VLOOKUP(AD1246,AD$7:AD1245,1,FALSE)),1,0))</f>
        <v>0</v>
      </c>
      <c r="AF1246" s="194"/>
    </row>
    <row r="1247" spans="1:32" ht="16.5" customHeight="1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75">
        <f>IF(AND($X$3512&lt;&gt;" ",$X$3512&lt;&gt;0),IF(X1247=$X$3512,1+COUNTIF(U$7:U1246,"&gt;0"),0),0)</f>
        <v>0</v>
      </c>
      <c r="V1247" s="178" t="s">
        <v>1436</v>
      </c>
      <c r="W1247" s="130"/>
      <c r="X1247" s="131"/>
      <c r="Y1247" s="131"/>
      <c r="Z1247" s="206"/>
      <c r="AA1247" s="194">
        <f t="shared" si="95"/>
        <v>0</v>
      </c>
      <c r="AB1247" s="124" t="str">
        <f t="shared" si="96"/>
        <v/>
      </c>
      <c r="AC1247" s="195" t="str">
        <f t="shared" si="97"/>
        <v/>
      </c>
      <c r="AD1247" s="194" t="str">
        <f t="shared" si="98"/>
        <v/>
      </c>
      <c r="AE1247" s="194">
        <f>IF(AD1247="",0,IF(ISERROR(VLOOKUP(AD1247,AD$7:AD1246,1,FALSE)),1,0))</f>
        <v>0</v>
      </c>
      <c r="AF1247" s="194"/>
    </row>
    <row r="1248" spans="1:32" ht="16.5" customHeight="1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75">
        <f>IF(AND($X$3512&lt;&gt;" ",$X$3512&lt;&gt;0),IF(X1248=$X$3512,1+COUNTIF(U$7:U1247,"&gt;0"),0),0)</f>
        <v>0</v>
      </c>
      <c r="V1248" s="178" t="s">
        <v>1437</v>
      </c>
      <c r="W1248" s="130"/>
      <c r="X1248" s="131"/>
      <c r="Y1248" s="131"/>
      <c r="Z1248" s="206"/>
      <c r="AA1248" s="194">
        <f t="shared" si="95"/>
        <v>0</v>
      </c>
      <c r="AB1248" s="124" t="str">
        <f t="shared" si="96"/>
        <v/>
      </c>
      <c r="AC1248" s="195" t="str">
        <f t="shared" si="97"/>
        <v/>
      </c>
      <c r="AD1248" s="194" t="str">
        <f t="shared" si="98"/>
        <v/>
      </c>
      <c r="AE1248" s="194">
        <f>IF(AD1248="",0,IF(ISERROR(VLOOKUP(AD1248,AD$7:AD1247,1,FALSE)),1,0))</f>
        <v>0</v>
      </c>
      <c r="AF1248" s="194"/>
    </row>
    <row r="1249" spans="1:32" ht="16.5" customHeight="1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75">
        <f>IF(AND($X$3512&lt;&gt;" ",$X$3512&lt;&gt;0),IF(X1249=$X$3512,1+COUNTIF(U$7:U1248,"&gt;0"),0),0)</f>
        <v>0</v>
      </c>
      <c r="V1249" s="178" t="s">
        <v>1438</v>
      </c>
      <c r="W1249" s="130"/>
      <c r="X1249" s="131"/>
      <c r="Y1249" s="131"/>
      <c r="Z1249" s="206"/>
      <c r="AA1249" s="194">
        <f t="shared" si="95"/>
        <v>0</v>
      </c>
      <c r="AB1249" s="124" t="str">
        <f t="shared" si="96"/>
        <v/>
      </c>
      <c r="AC1249" s="195" t="str">
        <f t="shared" si="97"/>
        <v/>
      </c>
      <c r="AD1249" s="194" t="str">
        <f t="shared" si="98"/>
        <v/>
      </c>
      <c r="AE1249" s="194">
        <f>IF(AD1249="",0,IF(ISERROR(VLOOKUP(AD1249,AD$7:AD1248,1,FALSE)),1,0))</f>
        <v>0</v>
      </c>
      <c r="AF1249" s="194"/>
    </row>
    <row r="1250" spans="1:32" ht="16.5" customHeight="1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75">
        <f>IF(AND($X$3512&lt;&gt;" ",$X$3512&lt;&gt;0),IF(X1250=$X$3512,1+COUNTIF(U$7:U1249,"&gt;0"),0),0)</f>
        <v>0</v>
      </c>
      <c r="V1250" s="178" t="s">
        <v>1439</v>
      </c>
      <c r="W1250" s="130"/>
      <c r="X1250" s="131"/>
      <c r="Y1250" s="131"/>
      <c r="Z1250" s="206"/>
      <c r="AA1250" s="194">
        <f t="shared" si="95"/>
        <v>0</v>
      </c>
      <c r="AB1250" s="124" t="str">
        <f t="shared" si="96"/>
        <v/>
      </c>
      <c r="AC1250" s="195" t="str">
        <f t="shared" si="97"/>
        <v/>
      </c>
      <c r="AD1250" s="194" t="str">
        <f t="shared" si="98"/>
        <v/>
      </c>
      <c r="AE1250" s="194">
        <f>IF(AD1250="",0,IF(ISERROR(VLOOKUP(AD1250,AD$7:AD1249,1,FALSE)),1,0))</f>
        <v>0</v>
      </c>
      <c r="AF1250" s="194"/>
    </row>
    <row r="1251" spans="1:32" ht="16.5" customHeight="1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75">
        <f>IF(AND($X$3512&lt;&gt;" ",$X$3512&lt;&gt;0),IF(X1251=$X$3512,1+COUNTIF(U$7:U1250,"&gt;0"),0),0)</f>
        <v>0</v>
      </c>
      <c r="V1251" s="178" t="s">
        <v>1440</v>
      </c>
      <c r="W1251" s="130"/>
      <c r="X1251" s="131"/>
      <c r="Y1251" s="131"/>
      <c r="Z1251" s="206"/>
      <c r="AA1251" s="194">
        <f t="shared" si="95"/>
        <v>0</v>
      </c>
      <c r="AB1251" s="124" t="str">
        <f t="shared" si="96"/>
        <v/>
      </c>
      <c r="AC1251" s="195" t="str">
        <f t="shared" si="97"/>
        <v/>
      </c>
      <c r="AD1251" s="194" t="str">
        <f t="shared" si="98"/>
        <v/>
      </c>
      <c r="AE1251" s="194">
        <f>IF(AD1251="",0,IF(ISERROR(VLOOKUP(AD1251,AD$7:AD1250,1,FALSE)),1,0))</f>
        <v>0</v>
      </c>
      <c r="AF1251" s="194"/>
    </row>
    <row r="1252" spans="1:32" ht="16.5" customHeight="1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75">
        <f>IF(AND($X$3512&lt;&gt;" ",$X$3512&lt;&gt;0),IF(X1252=$X$3512,1+COUNTIF(U$7:U1251,"&gt;0"),0),0)</f>
        <v>0</v>
      </c>
      <c r="V1252" s="178" t="s">
        <v>1441</v>
      </c>
      <c r="W1252" s="130"/>
      <c r="X1252" s="131"/>
      <c r="Y1252" s="131"/>
      <c r="Z1252" s="206"/>
      <c r="AA1252" s="194">
        <f t="shared" si="95"/>
        <v>0</v>
      </c>
      <c r="AB1252" s="124" t="str">
        <f t="shared" si="96"/>
        <v/>
      </c>
      <c r="AC1252" s="195" t="str">
        <f t="shared" si="97"/>
        <v/>
      </c>
      <c r="AD1252" s="194" t="str">
        <f t="shared" si="98"/>
        <v/>
      </c>
      <c r="AE1252" s="194">
        <f>IF(AD1252="",0,IF(ISERROR(VLOOKUP(AD1252,AD$7:AD1251,1,FALSE)),1,0))</f>
        <v>0</v>
      </c>
      <c r="AF1252" s="194"/>
    </row>
    <row r="1253" spans="1:32" ht="16.5" customHeight="1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75">
        <f>IF(AND($X$3512&lt;&gt;" ",$X$3512&lt;&gt;0),IF(X1253=$X$3512,1+COUNTIF(U$7:U1252,"&gt;0"),0),0)</f>
        <v>0</v>
      </c>
      <c r="V1253" s="178" t="s">
        <v>1442</v>
      </c>
      <c r="W1253" s="130"/>
      <c r="X1253" s="131"/>
      <c r="Y1253" s="131"/>
      <c r="Z1253" s="206"/>
      <c r="AA1253" s="194">
        <f t="shared" si="95"/>
        <v>0</v>
      </c>
      <c r="AB1253" s="124" t="str">
        <f t="shared" si="96"/>
        <v/>
      </c>
      <c r="AC1253" s="195" t="str">
        <f t="shared" si="97"/>
        <v/>
      </c>
      <c r="AD1253" s="194" t="str">
        <f t="shared" si="98"/>
        <v/>
      </c>
      <c r="AE1253" s="194">
        <f>IF(AD1253="",0,IF(ISERROR(VLOOKUP(AD1253,AD$7:AD1252,1,FALSE)),1,0))</f>
        <v>0</v>
      </c>
      <c r="AF1253" s="194"/>
    </row>
    <row r="1254" spans="1:32" ht="16.5" customHeight="1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75">
        <f>IF(AND($X$3512&lt;&gt;" ",$X$3512&lt;&gt;0),IF(X1254=$X$3512,1+COUNTIF(U$7:U1253,"&gt;0"),0),0)</f>
        <v>0</v>
      </c>
      <c r="V1254" s="178" t="s">
        <v>1443</v>
      </c>
      <c r="W1254" s="130"/>
      <c r="X1254" s="131"/>
      <c r="Y1254" s="131"/>
      <c r="Z1254" s="206"/>
      <c r="AA1254" s="194">
        <f t="shared" si="95"/>
        <v>0</v>
      </c>
      <c r="AB1254" s="124" t="str">
        <f t="shared" si="96"/>
        <v/>
      </c>
      <c r="AC1254" s="195" t="str">
        <f t="shared" si="97"/>
        <v/>
      </c>
      <c r="AD1254" s="194" t="str">
        <f t="shared" si="98"/>
        <v/>
      </c>
      <c r="AE1254" s="194">
        <f>IF(AD1254="",0,IF(ISERROR(VLOOKUP(AD1254,AD$7:AD1253,1,FALSE)),1,0))</f>
        <v>0</v>
      </c>
      <c r="AF1254" s="194"/>
    </row>
    <row r="1255" spans="1:32" ht="16.5" customHeight="1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75">
        <f>IF(AND($X$3512&lt;&gt;" ",$X$3512&lt;&gt;0),IF(X1255=$X$3512,1+COUNTIF(U$7:U1254,"&gt;0"),0),0)</f>
        <v>0</v>
      </c>
      <c r="V1255" s="178" t="s">
        <v>1444</v>
      </c>
      <c r="W1255" s="130"/>
      <c r="X1255" s="131"/>
      <c r="Y1255" s="131"/>
      <c r="Z1255" s="206"/>
      <c r="AA1255" s="194">
        <f t="shared" si="95"/>
        <v>0</v>
      </c>
      <c r="AB1255" s="124" t="str">
        <f t="shared" si="96"/>
        <v/>
      </c>
      <c r="AC1255" s="195" t="str">
        <f t="shared" si="97"/>
        <v/>
      </c>
      <c r="AD1255" s="194" t="str">
        <f t="shared" si="98"/>
        <v/>
      </c>
      <c r="AE1255" s="194">
        <f>IF(AD1255="",0,IF(ISERROR(VLOOKUP(AD1255,AD$7:AD1254,1,FALSE)),1,0))</f>
        <v>0</v>
      </c>
      <c r="AF1255" s="194"/>
    </row>
    <row r="1256" spans="1:32" ht="16.5" customHeight="1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75">
        <f>IF(AND($X$3512&lt;&gt;" ",$X$3512&lt;&gt;0),IF(X1256=$X$3512,1+COUNTIF(U$7:U1255,"&gt;0"),0),0)</f>
        <v>0</v>
      </c>
      <c r="V1256" s="178" t="s">
        <v>1445</v>
      </c>
      <c r="W1256" s="130"/>
      <c r="X1256" s="131"/>
      <c r="Y1256" s="131"/>
      <c r="Z1256" s="206"/>
      <c r="AA1256" s="194">
        <f t="shared" si="95"/>
        <v>0</v>
      </c>
      <c r="AB1256" s="124" t="str">
        <f t="shared" si="96"/>
        <v/>
      </c>
      <c r="AC1256" s="195" t="str">
        <f t="shared" si="97"/>
        <v/>
      </c>
      <c r="AD1256" s="194" t="str">
        <f t="shared" si="98"/>
        <v/>
      </c>
      <c r="AE1256" s="194">
        <f>IF(AD1256="",0,IF(ISERROR(VLOOKUP(AD1256,AD$7:AD1255,1,FALSE)),1,0))</f>
        <v>0</v>
      </c>
      <c r="AF1256" s="194"/>
    </row>
    <row r="1257" spans="1:32" ht="16.5" customHeight="1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75">
        <f>IF(AND($X$3512&lt;&gt;" ",$X$3512&lt;&gt;0),IF(X1257=$X$3512,1+COUNTIF(U$7:U1256,"&gt;0"),0),0)</f>
        <v>0</v>
      </c>
      <c r="V1257" s="178" t="s">
        <v>1446</v>
      </c>
      <c r="W1257" s="130"/>
      <c r="X1257" s="131"/>
      <c r="Y1257" s="131"/>
      <c r="Z1257" s="206"/>
      <c r="AA1257" s="194">
        <f t="shared" si="95"/>
        <v>0</v>
      </c>
      <c r="AB1257" s="124" t="str">
        <f t="shared" si="96"/>
        <v/>
      </c>
      <c r="AC1257" s="195" t="str">
        <f t="shared" si="97"/>
        <v/>
      </c>
      <c r="AD1257" s="194" t="str">
        <f t="shared" si="98"/>
        <v/>
      </c>
      <c r="AE1257" s="194">
        <f>IF(AD1257="",0,IF(ISERROR(VLOOKUP(AD1257,AD$7:AD1256,1,FALSE)),1,0))</f>
        <v>0</v>
      </c>
      <c r="AF1257" s="194"/>
    </row>
    <row r="1258" spans="1:32" ht="16.5" customHeight="1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75">
        <f>IF(AND($X$3512&lt;&gt;" ",$X$3512&lt;&gt;0),IF(X1258=$X$3512,1+COUNTIF(U$7:U1257,"&gt;0"),0),0)</f>
        <v>0</v>
      </c>
      <c r="V1258" s="178" t="s">
        <v>1447</v>
      </c>
      <c r="W1258" s="130"/>
      <c r="X1258" s="131"/>
      <c r="Y1258" s="131"/>
      <c r="Z1258" s="206"/>
      <c r="AA1258" s="194">
        <f t="shared" si="95"/>
        <v>0</v>
      </c>
      <c r="AB1258" s="124" t="str">
        <f t="shared" si="96"/>
        <v/>
      </c>
      <c r="AC1258" s="195" t="str">
        <f t="shared" si="97"/>
        <v/>
      </c>
      <c r="AD1258" s="194" t="str">
        <f t="shared" si="98"/>
        <v/>
      </c>
      <c r="AE1258" s="194">
        <f>IF(AD1258="",0,IF(ISERROR(VLOOKUP(AD1258,AD$7:AD1257,1,FALSE)),1,0))</f>
        <v>0</v>
      </c>
      <c r="AF1258" s="194"/>
    </row>
    <row r="1259" spans="1:32" ht="16.5" customHeight="1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75">
        <f>IF(AND($X$3512&lt;&gt;" ",$X$3512&lt;&gt;0),IF(X1259=$X$3512,1+COUNTIF(U$7:U1258,"&gt;0"),0),0)</f>
        <v>0</v>
      </c>
      <c r="V1259" s="178" t="s">
        <v>1448</v>
      </c>
      <c r="W1259" s="130"/>
      <c r="X1259" s="131"/>
      <c r="Y1259" s="131"/>
      <c r="Z1259" s="206"/>
      <c r="AA1259" s="194">
        <f t="shared" si="95"/>
        <v>0</v>
      </c>
      <c r="AB1259" s="124" t="str">
        <f t="shared" si="96"/>
        <v/>
      </c>
      <c r="AC1259" s="195" t="str">
        <f t="shared" si="97"/>
        <v/>
      </c>
      <c r="AD1259" s="194" t="str">
        <f t="shared" si="98"/>
        <v/>
      </c>
      <c r="AE1259" s="194">
        <f>IF(AD1259="",0,IF(ISERROR(VLOOKUP(AD1259,AD$7:AD1258,1,FALSE)),1,0))</f>
        <v>0</v>
      </c>
      <c r="AF1259" s="194"/>
    </row>
    <row r="1260" spans="1:32" ht="16.5" customHeight="1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75">
        <f>IF(AND($X$3512&lt;&gt;" ",$X$3512&lt;&gt;0),IF(X1260=$X$3512,1+COUNTIF(U$7:U1259,"&gt;0"),0),0)</f>
        <v>0</v>
      </c>
      <c r="V1260" s="178" t="s">
        <v>1449</v>
      </c>
      <c r="W1260" s="130"/>
      <c r="X1260" s="131"/>
      <c r="Y1260" s="131"/>
      <c r="Z1260" s="206"/>
      <c r="AA1260" s="194">
        <f t="shared" si="95"/>
        <v>0</v>
      </c>
      <c r="AB1260" s="124" t="str">
        <f t="shared" si="96"/>
        <v/>
      </c>
      <c r="AC1260" s="195" t="str">
        <f t="shared" si="97"/>
        <v/>
      </c>
      <c r="AD1260" s="194" t="str">
        <f t="shared" si="98"/>
        <v/>
      </c>
      <c r="AE1260" s="194">
        <f>IF(AD1260="",0,IF(ISERROR(VLOOKUP(AD1260,AD$7:AD1259,1,FALSE)),1,0))</f>
        <v>0</v>
      </c>
      <c r="AF1260" s="194"/>
    </row>
    <row r="1261" spans="1:32" ht="16.5" customHeight="1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75">
        <f>IF(AND($X$3512&lt;&gt;" ",$X$3512&lt;&gt;0),IF(X1261=$X$3512,1+COUNTIF(U$7:U1260,"&gt;0"),0),0)</f>
        <v>0</v>
      </c>
      <c r="V1261" s="178" t="s">
        <v>1450</v>
      </c>
      <c r="W1261" s="130"/>
      <c r="X1261" s="131"/>
      <c r="Y1261" s="131"/>
      <c r="Z1261" s="206"/>
      <c r="AA1261" s="194">
        <f t="shared" si="95"/>
        <v>0</v>
      </c>
      <c r="AB1261" s="124" t="str">
        <f t="shared" si="96"/>
        <v/>
      </c>
      <c r="AC1261" s="195" t="str">
        <f t="shared" si="97"/>
        <v/>
      </c>
      <c r="AD1261" s="194" t="str">
        <f t="shared" si="98"/>
        <v/>
      </c>
      <c r="AE1261" s="194">
        <f>IF(AD1261="",0,IF(ISERROR(VLOOKUP(AD1261,AD$7:AD1260,1,FALSE)),1,0))</f>
        <v>0</v>
      </c>
      <c r="AF1261" s="194"/>
    </row>
    <row r="1262" spans="1:32" ht="16.5" customHeight="1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75">
        <f>IF(AND($X$3512&lt;&gt;" ",$X$3512&lt;&gt;0),IF(X1262=$X$3512,1+COUNTIF(U$7:U1261,"&gt;0"),0),0)</f>
        <v>0</v>
      </c>
      <c r="V1262" s="178" t="s">
        <v>1451</v>
      </c>
      <c r="W1262" s="130"/>
      <c r="X1262" s="131"/>
      <c r="Y1262" s="131"/>
      <c r="Z1262" s="206"/>
      <c r="AA1262" s="194">
        <f t="shared" si="95"/>
        <v>0</v>
      </c>
      <c r="AB1262" s="124" t="str">
        <f t="shared" si="96"/>
        <v/>
      </c>
      <c r="AC1262" s="195" t="str">
        <f t="shared" si="97"/>
        <v/>
      </c>
      <c r="AD1262" s="194" t="str">
        <f t="shared" si="98"/>
        <v/>
      </c>
      <c r="AE1262" s="194">
        <f>IF(AD1262="",0,IF(ISERROR(VLOOKUP(AD1262,AD$7:AD1261,1,FALSE)),1,0))</f>
        <v>0</v>
      </c>
      <c r="AF1262" s="194"/>
    </row>
    <row r="1263" spans="1:32" ht="16.5" customHeight="1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75">
        <f>IF(AND($X$3512&lt;&gt;" ",$X$3512&lt;&gt;0),IF(X1263=$X$3512,1+COUNTIF(U$7:U1262,"&gt;0"),0),0)</f>
        <v>0</v>
      </c>
      <c r="V1263" s="178" t="s">
        <v>1452</v>
      </c>
      <c r="W1263" s="130"/>
      <c r="X1263" s="131"/>
      <c r="Y1263" s="131"/>
      <c r="Z1263" s="206"/>
      <c r="AA1263" s="194">
        <f t="shared" si="95"/>
        <v>0</v>
      </c>
      <c r="AB1263" s="124" t="str">
        <f t="shared" si="96"/>
        <v/>
      </c>
      <c r="AC1263" s="195" t="str">
        <f t="shared" si="97"/>
        <v/>
      </c>
      <c r="AD1263" s="194" t="str">
        <f t="shared" si="98"/>
        <v/>
      </c>
      <c r="AE1263" s="194">
        <f>IF(AD1263="",0,IF(ISERROR(VLOOKUP(AD1263,AD$7:AD1262,1,FALSE)),1,0))</f>
        <v>0</v>
      </c>
      <c r="AF1263" s="194"/>
    </row>
    <row r="1264" spans="1:32" ht="16.5" customHeight="1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75">
        <f>IF(AND($X$3512&lt;&gt;" ",$X$3512&lt;&gt;0),IF(X1264=$X$3512,1+COUNTIF(U$7:U1263,"&gt;0"),0),0)</f>
        <v>0</v>
      </c>
      <c r="V1264" s="178" t="s">
        <v>1453</v>
      </c>
      <c r="W1264" s="130"/>
      <c r="X1264" s="131"/>
      <c r="Y1264" s="131"/>
      <c r="Z1264" s="206"/>
      <c r="AA1264" s="194">
        <f t="shared" si="95"/>
        <v>0</v>
      </c>
      <c r="AB1264" s="124" t="str">
        <f t="shared" si="96"/>
        <v/>
      </c>
      <c r="AC1264" s="195" t="str">
        <f t="shared" si="97"/>
        <v/>
      </c>
      <c r="AD1264" s="194" t="str">
        <f t="shared" si="98"/>
        <v/>
      </c>
      <c r="AE1264" s="194">
        <f>IF(AD1264="",0,IF(ISERROR(VLOOKUP(AD1264,AD$7:AD1263,1,FALSE)),1,0))</f>
        <v>0</v>
      </c>
      <c r="AF1264" s="194"/>
    </row>
    <row r="1265" spans="1:32" ht="16.5" customHeight="1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75">
        <f>IF(AND($X$3512&lt;&gt;" ",$X$3512&lt;&gt;0),IF(X1265=$X$3512,1+COUNTIF(U$7:U1264,"&gt;0"),0),0)</f>
        <v>0</v>
      </c>
      <c r="V1265" s="178" t="s">
        <v>1454</v>
      </c>
      <c r="W1265" s="130"/>
      <c r="X1265" s="131"/>
      <c r="Y1265" s="131"/>
      <c r="Z1265" s="206"/>
      <c r="AA1265" s="194">
        <f t="shared" si="95"/>
        <v>0</v>
      </c>
      <c r="AB1265" s="124" t="str">
        <f t="shared" si="96"/>
        <v/>
      </c>
      <c r="AC1265" s="195" t="str">
        <f t="shared" si="97"/>
        <v/>
      </c>
      <c r="AD1265" s="194" t="str">
        <f t="shared" si="98"/>
        <v/>
      </c>
      <c r="AE1265" s="194">
        <f>IF(AD1265="",0,IF(ISERROR(VLOOKUP(AD1265,AD$7:AD1264,1,FALSE)),1,0))</f>
        <v>0</v>
      </c>
      <c r="AF1265" s="194"/>
    </row>
    <row r="1266" spans="1:32" ht="16.5" customHeight="1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75">
        <f>IF(AND($X$3512&lt;&gt;" ",$X$3512&lt;&gt;0),IF(X1266=$X$3512,1+COUNTIF(U$7:U1265,"&gt;0"),0),0)</f>
        <v>0</v>
      </c>
      <c r="V1266" s="178" t="s">
        <v>1455</v>
      </c>
      <c r="W1266" s="130"/>
      <c r="X1266" s="131"/>
      <c r="Y1266" s="131"/>
      <c r="Z1266" s="206"/>
      <c r="AA1266" s="194">
        <f t="shared" si="95"/>
        <v>0</v>
      </c>
      <c r="AB1266" s="124" t="str">
        <f t="shared" si="96"/>
        <v/>
      </c>
      <c r="AC1266" s="195" t="str">
        <f t="shared" si="97"/>
        <v/>
      </c>
      <c r="AD1266" s="194" t="str">
        <f t="shared" si="98"/>
        <v/>
      </c>
      <c r="AE1266" s="194">
        <f>IF(AD1266="",0,IF(ISERROR(VLOOKUP(AD1266,AD$7:AD1265,1,FALSE)),1,0))</f>
        <v>0</v>
      </c>
      <c r="AF1266" s="194"/>
    </row>
    <row r="1267" spans="1:32" ht="16.5" customHeight="1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75">
        <f>IF(AND($X$3512&lt;&gt;" ",$X$3512&lt;&gt;0),IF(X1267=$X$3512,1+COUNTIF(U$7:U1266,"&gt;0"),0),0)</f>
        <v>0</v>
      </c>
      <c r="V1267" s="178" t="s">
        <v>1456</v>
      </c>
      <c r="W1267" s="130"/>
      <c r="X1267" s="131"/>
      <c r="Y1267" s="131"/>
      <c r="Z1267" s="206"/>
      <c r="AA1267" s="194">
        <f t="shared" si="95"/>
        <v>0</v>
      </c>
      <c r="AB1267" s="124" t="str">
        <f t="shared" si="96"/>
        <v/>
      </c>
      <c r="AC1267" s="195" t="str">
        <f t="shared" si="97"/>
        <v/>
      </c>
      <c r="AD1267" s="194" t="str">
        <f t="shared" si="98"/>
        <v/>
      </c>
      <c r="AE1267" s="194">
        <f>IF(AD1267="",0,IF(ISERROR(VLOOKUP(AD1267,AD$7:AD1266,1,FALSE)),1,0))</f>
        <v>0</v>
      </c>
      <c r="AF1267" s="194"/>
    </row>
    <row r="1268" spans="1:32" ht="16.5" customHeight="1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75">
        <f>IF(AND($X$3512&lt;&gt;" ",$X$3512&lt;&gt;0),IF(X1268=$X$3512,1+COUNTIF(U$7:U1267,"&gt;0"),0),0)</f>
        <v>0</v>
      </c>
      <c r="V1268" s="178" t="s">
        <v>1457</v>
      </c>
      <c r="W1268" s="130"/>
      <c r="X1268" s="131"/>
      <c r="Y1268" s="131"/>
      <c r="Z1268" s="206"/>
      <c r="AA1268" s="194">
        <f t="shared" si="95"/>
        <v>0</v>
      </c>
      <c r="AB1268" s="124" t="str">
        <f t="shared" si="96"/>
        <v/>
      </c>
      <c r="AC1268" s="195" t="str">
        <f t="shared" si="97"/>
        <v/>
      </c>
      <c r="AD1268" s="194" t="str">
        <f t="shared" si="98"/>
        <v/>
      </c>
      <c r="AE1268" s="194">
        <f>IF(AD1268="",0,IF(ISERROR(VLOOKUP(AD1268,AD$7:AD1267,1,FALSE)),1,0))</f>
        <v>0</v>
      </c>
      <c r="AF1268" s="194"/>
    </row>
    <row r="1269" spans="1:32" ht="16.5" customHeight="1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75">
        <f>IF(AND($X$3512&lt;&gt;" ",$X$3512&lt;&gt;0),IF(X1269=$X$3512,1+COUNTIF(U$7:U1268,"&gt;0"),0),0)</f>
        <v>0</v>
      </c>
      <c r="V1269" s="178" t="s">
        <v>1458</v>
      </c>
      <c r="W1269" s="130"/>
      <c r="X1269" s="131"/>
      <c r="Y1269" s="131"/>
      <c r="Z1269" s="206"/>
      <c r="AA1269" s="194">
        <f t="shared" si="95"/>
        <v>0</v>
      </c>
      <c r="AB1269" s="124" t="str">
        <f t="shared" si="96"/>
        <v/>
      </c>
      <c r="AC1269" s="195" t="str">
        <f t="shared" si="97"/>
        <v/>
      </c>
      <c r="AD1269" s="194" t="str">
        <f t="shared" si="98"/>
        <v/>
      </c>
      <c r="AE1269" s="194">
        <f>IF(AD1269="",0,IF(ISERROR(VLOOKUP(AD1269,AD$7:AD1268,1,FALSE)),1,0))</f>
        <v>0</v>
      </c>
      <c r="AF1269" s="194"/>
    </row>
    <row r="1270" spans="1:32" ht="16.5" customHeight="1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75">
        <f>IF(AND($X$3512&lt;&gt;" ",$X$3512&lt;&gt;0),IF(X1270=$X$3512,1+COUNTIF(U$7:U1269,"&gt;0"),0),0)</f>
        <v>0</v>
      </c>
      <c r="V1270" s="178" t="s">
        <v>1459</v>
      </c>
      <c r="W1270" s="130"/>
      <c r="X1270" s="131"/>
      <c r="Y1270" s="131"/>
      <c r="Z1270" s="206"/>
      <c r="AA1270" s="194">
        <f t="shared" si="95"/>
        <v>0</v>
      </c>
      <c r="AB1270" s="124" t="str">
        <f t="shared" si="96"/>
        <v/>
      </c>
      <c r="AC1270" s="195" t="str">
        <f t="shared" si="97"/>
        <v/>
      </c>
      <c r="AD1270" s="194" t="str">
        <f t="shared" si="98"/>
        <v/>
      </c>
      <c r="AE1270" s="194">
        <f>IF(AD1270="",0,IF(ISERROR(VLOOKUP(AD1270,AD$7:AD1269,1,FALSE)),1,0))</f>
        <v>0</v>
      </c>
      <c r="AF1270" s="194"/>
    </row>
    <row r="1271" spans="1:32" ht="16.5" customHeight="1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75">
        <f>IF(AND($X$3512&lt;&gt;" ",$X$3512&lt;&gt;0),IF(X1271=$X$3512,1+COUNTIF(U$7:U1270,"&gt;0"),0),0)</f>
        <v>0</v>
      </c>
      <c r="V1271" s="178" t="s">
        <v>1460</v>
      </c>
      <c r="W1271" s="130"/>
      <c r="X1271" s="131"/>
      <c r="Y1271" s="131"/>
      <c r="Z1271" s="206"/>
      <c r="AA1271" s="194">
        <f t="shared" si="95"/>
        <v>0</v>
      </c>
      <c r="AB1271" s="124" t="str">
        <f t="shared" si="96"/>
        <v/>
      </c>
      <c r="AC1271" s="195" t="str">
        <f t="shared" si="97"/>
        <v/>
      </c>
      <c r="AD1271" s="194" t="str">
        <f t="shared" si="98"/>
        <v/>
      </c>
      <c r="AE1271" s="194">
        <f>IF(AD1271="",0,IF(ISERROR(VLOOKUP(AD1271,AD$7:AD1270,1,FALSE)),1,0))</f>
        <v>0</v>
      </c>
      <c r="AF1271" s="194"/>
    </row>
    <row r="1272" spans="1:32" ht="16.5" customHeight="1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75">
        <f>IF(AND($X$3512&lt;&gt;" ",$X$3512&lt;&gt;0),IF(X1272=$X$3512,1+COUNTIF(U$7:U1271,"&gt;0"),0),0)</f>
        <v>0</v>
      </c>
      <c r="V1272" s="178" t="s">
        <v>1461</v>
      </c>
      <c r="W1272" s="130"/>
      <c r="X1272" s="131"/>
      <c r="Y1272" s="131"/>
      <c r="Z1272" s="206"/>
      <c r="AA1272" s="194">
        <f t="shared" si="95"/>
        <v>0</v>
      </c>
      <c r="AB1272" s="124" t="str">
        <f t="shared" si="96"/>
        <v/>
      </c>
      <c r="AC1272" s="195" t="str">
        <f t="shared" si="97"/>
        <v/>
      </c>
      <c r="AD1272" s="194" t="str">
        <f t="shared" si="98"/>
        <v/>
      </c>
      <c r="AE1272" s="194">
        <f>IF(AD1272="",0,IF(ISERROR(VLOOKUP(AD1272,AD$7:AD1271,1,FALSE)),1,0))</f>
        <v>0</v>
      </c>
      <c r="AF1272" s="194"/>
    </row>
    <row r="1273" spans="1:32" ht="16.5" customHeight="1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75">
        <f>IF(AND($X$3512&lt;&gt;" ",$X$3512&lt;&gt;0),IF(X1273=$X$3512,1+COUNTIF(U$7:U1272,"&gt;0"),0),0)</f>
        <v>0</v>
      </c>
      <c r="V1273" s="178" t="s">
        <v>1462</v>
      </c>
      <c r="W1273" s="130"/>
      <c r="X1273" s="131"/>
      <c r="Y1273" s="131"/>
      <c r="Z1273" s="206"/>
      <c r="AA1273" s="194">
        <f t="shared" si="95"/>
        <v>0</v>
      </c>
      <c r="AB1273" s="124" t="str">
        <f t="shared" si="96"/>
        <v/>
      </c>
      <c r="AC1273" s="195" t="str">
        <f t="shared" si="97"/>
        <v/>
      </c>
      <c r="AD1273" s="194" t="str">
        <f t="shared" si="98"/>
        <v/>
      </c>
      <c r="AE1273" s="194">
        <f>IF(AD1273="",0,IF(ISERROR(VLOOKUP(AD1273,AD$7:AD1272,1,FALSE)),1,0))</f>
        <v>0</v>
      </c>
      <c r="AF1273" s="194"/>
    </row>
    <row r="1274" spans="1:32" ht="16.5" customHeight="1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75">
        <f>IF(AND($X$3512&lt;&gt;" ",$X$3512&lt;&gt;0),IF(X1274=$X$3512,1+COUNTIF(U$7:U1273,"&gt;0"),0),0)</f>
        <v>0</v>
      </c>
      <c r="V1274" s="178" t="s">
        <v>1463</v>
      </c>
      <c r="W1274" s="130"/>
      <c r="X1274" s="131"/>
      <c r="Y1274" s="131"/>
      <c r="Z1274" s="206"/>
      <c r="AA1274" s="194">
        <f t="shared" si="95"/>
        <v>0</v>
      </c>
      <c r="AB1274" s="124" t="str">
        <f t="shared" si="96"/>
        <v/>
      </c>
      <c r="AC1274" s="195" t="str">
        <f t="shared" si="97"/>
        <v/>
      </c>
      <c r="AD1274" s="194" t="str">
        <f t="shared" si="98"/>
        <v/>
      </c>
      <c r="AE1274" s="194">
        <f>IF(AD1274="",0,IF(ISERROR(VLOOKUP(AD1274,AD$7:AD1273,1,FALSE)),1,0))</f>
        <v>0</v>
      </c>
      <c r="AF1274" s="194"/>
    </row>
    <row r="1275" spans="1:32" ht="16.5" customHeight="1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75">
        <f>IF(AND($X$3512&lt;&gt;" ",$X$3512&lt;&gt;0),IF(X1275=$X$3512,1+COUNTIF(U$7:U1274,"&gt;0"),0),0)</f>
        <v>0</v>
      </c>
      <c r="V1275" s="178" t="s">
        <v>1464</v>
      </c>
      <c r="W1275" s="130"/>
      <c r="X1275" s="131"/>
      <c r="Y1275" s="131"/>
      <c r="Z1275" s="206"/>
      <c r="AA1275" s="194">
        <f t="shared" si="95"/>
        <v>0</v>
      </c>
      <c r="AB1275" s="124" t="str">
        <f t="shared" si="96"/>
        <v/>
      </c>
      <c r="AC1275" s="195" t="str">
        <f t="shared" si="97"/>
        <v/>
      </c>
      <c r="AD1275" s="194" t="str">
        <f t="shared" si="98"/>
        <v/>
      </c>
      <c r="AE1275" s="194">
        <f>IF(AD1275="",0,IF(ISERROR(VLOOKUP(AD1275,AD$7:AD1274,1,FALSE)),1,0))</f>
        <v>0</v>
      </c>
      <c r="AF1275" s="194"/>
    </row>
    <row r="1276" spans="1:32" ht="16.5" customHeight="1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75">
        <f>IF(AND($X$3512&lt;&gt;" ",$X$3512&lt;&gt;0),IF(X1276=$X$3512,1+COUNTIF(U$7:U1275,"&gt;0"),0),0)</f>
        <v>0</v>
      </c>
      <c r="V1276" s="178" t="s">
        <v>1465</v>
      </c>
      <c r="W1276" s="130"/>
      <c r="X1276" s="131"/>
      <c r="Y1276" s="131"/>
      <c r="Z1276" s="206"/>
      <c r="AA1276" s="194">
        <f t="shared" si="95"/>
        <v>0</v>
      </c>
      <c r="AB1276" s="124" t="str">
        <f t="shared" si="96"/>
        <v/>
      </c>
      <c r="AC1276" s="195" t="str">
        <f t="shared" si="97"/>
        <v/>
      </c>
      <c r="AD1276" s="194" t="str">
        <f t="shared" si="98"/>
        <v/>
      </c>
      <c r="AE1276" s="194">
        <f>IF(AD1276="",0,IF(ISERROR(VLOOKUP(AD1276,AD$7:AD1275,1,FALSE)),1,0))</f>
        <v>0</v>
      </c>
      <c r="AF1276" s="194"/>
    </row>
    <row r="1277" spans="1:32" ht="16.5" customHeight="1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75">
        <f>IF(AND($X$3512&lt;&gt;" ",$X$3512&lt;&gt;0),IF(X1277=$X$3512,1+COUNTIF(U$7:U1276,"&gt;0"),0),0)</f>
        <v>0</v>
      </c>
      <c r="V1277" s="178" t="s">
        <v>1466</v>
      </c>
      <c r="W1277" s="130"/>
      <c r="X1277" s="131"/>
      <c r="Y1277" s="131"/>
      <c r="Z1277" s="206"/>
      <c r="AA1277" s="194">
        <f t="shared" si="95"/>
        <v>0</v>
      </c>
      <c r="AB1277" s="124" t="str">
        <f t="shared" si="96"/>
        <v/>
      </c>
      <c r="AC1277" s="195" t="str">
        <f t="shared" si="97"/>
        <v/>
      </c>
      <c r="AD1277" s="194" t="str">
        <f t="shared" si="98"/>
        <v/>
      </c>
      <c r="AE1277" s="194">
        <f>IF(AD1277="",0,IF(ISERROR(VLOOKUP(AD1277,AD$7:AD1276,1,FALSE)),1,0))</f>
        <v>0</v>
      </c>
      <c r="AF1277" s="194"/>
    </row>
    <row r="1278" spans="1:32" ht="16.5" customHeight="1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75">
        <f>IF(AND($X$3512&lt;&gt;" ",$X$3512&lt;&gt;0),IF(X1278=$X$3512,1+COUNTIF(U$7:U1277,"&gt;0"),0),0)</f>
        <v>0</v>
      </c>
      <c r="V1278" s="178" t="s">
        <v>1467</v>
      </c>
      <c r="W1278" s="130"/>
      <c r="X1278" s="131"/>
      <c r="Y1278" s="131"/>
      <c r="Z1278" s="206"/>
      <c r="AA1278" s="194">
        <f t="shared" si="95"/>
        <v>0</v>
      </c>
      <c r="AB1278" s="124" t="str">
        <f t="shared" si="96"/>
        <v/>
      </c>
      <c r="AC1278" s="195" t="str">
        <f t="shared" si="97"/>
        <v/>
      </c>
      <c r="AD1278" s="194" t="str">
        <f t="shared" si="98"/>
        <v/>
      </c>
      <c r="AE1278" s="194">
        <f>IF(AD1278="",0,IF(ISERROR(VLOOKUP(AD1278,AD$7:AD1277,1,FALSE)),1,0))</f>
        <v>0</v>
      </c>
      <c r="AF1278" s="194"/>
    </row>
    <row r="1279" spans="1:32" ht="16.5" customHeight="1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75">
        <f>IF(AND($X$3512&lt;&gt;" ",$X$3512&lt;&gt;0),IF(X1279=$X$3512,1+COUNTIF(U$7:U1278,"&gt;0"),0),0)</f>
        <v>0</v>
      </c>
      <c r="V1279" s="178" t="s">
        <v>1468</v>
      </c>
      <c r="W1279" s="130"/>
      <c r="X1279" s="131"/>
      <c r="Y1279" s="131"/>
      <c r="Z1279" s="206"/>
      <c r="AA1279" s="194">
        <f t="shared" si="95"/>
        <v>0</v>
      </c>
      <c r="AB1279" s="124" t="str">
        <f t="shared" si="96"/>
        <v/>
      </c>
      <c r="AC1279" s="195" t="str">
        <f t="shared" si="97"/>
        <v/>
      </c>
      <c r="AD1279" s="194" t="str">
        <f t="shared" si="98"/>
        <v/>
      </c>
      <c r="AE1279" s="194">
        <f>IF(AD1279="",0,IF(ISERROR(VLOOKUP(AD1279,AD$7:AD1278,1,FALSE)),1,0))</f>
        <v>0</v>
      </c>
      <c r="AF1279" s="194"/>
    </row>
    <row r="1280" spans="1:32" ht="16.5" customHeight="1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75">
        <f>IF(AND($X$3512&lt;&gt;" ",$X$3512&lt;&gt;0),IF(X1280=$X$3512,1+COUNTIF(U$7:U1279,"&gt;0"),0),0)</f>
        <v>0</v>
      </c>
      <c r="V1280" s="178" t="s">
        <v>1469</v>
      </c>
      <c r="W1280" s="130"/>
      <c r="X1280" s="131"/>
      <c r="Y1280" s="131"/>
      <c r="Z1280" s="206"/>
      <c r="AA1280" s="194">
        <f t="shared" si="95"/>
        <v>0</v>
      </c>
      <c r="AB1280" s="124" t="str">
        <f t="shared" si="96"/>
        <v/>
      </c>
      <c r="AC1280" s="195" t="str">
        <f t="shared" si="97"/>
        <v/>
      </c>
      <c r="AD1280" s="194" t="str">
        <f t="shared" si="98"/>
        <v/>
      </c>
      <c r="AE1280" s="194">
        <f>IF(AD1280="",0,IF(ISERROR(VLOOKUP(AD1280,AD$7:AD1279,1,FALSE)),1,0))</f>
        <v>0</v>
      </c>
      <c r="AF1280" s="194"/>
    </row>
    <row r="1281" spans="1:32" ht="16.5" customHeight="1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75">
        <f>IF(AND($X$3512&lt;&gt;" ",$X$3512&lt;&gt;0),IF(X1281=$X$3512,1+COUNTIF(U$7:U1280,"&gt;0"),0),0)</f>
        <v>0</v>
      </c>
      <c r="V1281" s="178" t="s">
        <v>1470</v>
      </c>
      <c r="W1281" s="130"/>
      <c r="X1281" s="131"/>
      <c r="Y1281" s="131"/>
      <c r="Z1281" s="206"/>
      <c r="AA1281" s="194">
        <f t="shared" si="95"/>
        <v>0</v>
      </c>
      <c r="AB1281" s="124" t="str">
        <f t="shared" si="96"/>
        <v/>
      </c>
      <c r="AC1281" s="195" t="str">
        <f t="shared" si="97"/>
        <v/>
      </c>
      <c r="AD1281" s="194" t="str">
        <f t="shared" si="98"/>
        <v/>
      </c>
      <c r="AE1281" s="194">
        <f>IF(AD1281="",0,IF(ISERROR(VLOOKUP(AD1281,AD$7:AD1280,1,FALSE)),1,0))</f>
        <v>0</v>
      </c>
      <c r="AF1281" s="194"/>
    </row>
    <row r="1282" spans="1:32" ht="16.5" customHeight="1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75">
        <f>IF(AND($X$3512&lt;&gt;" ",$X$3512&lt;&gt;0),IF(X1282=$X$3512,1+COUNTIF(U$7:U1281,"&gt;0"),0),0)</f>
        <v>0</v>
      </c>
      <c r="V1282" s="178" t="s">
        <v>1471</v>
      </c>
      <c r="W1282" s="130"/>
      <c r="X1282" s="131"/>
      <c r="Y1282" s="131"/>
      <c r="Z1282" s="206"/>
      <c r="AA1282" s="194">
        <f t="shared" si="95"/>
        <v>0</v>
      </c>
      <c r="AB1282" s="124" t="str">
        <f t="shared" si="96"/>
        <v/>
      </c>
      <c r="AC1282" s="195" t="str">
        <f t="shared" si="97"/>
        <v/>
      </c>
      <c r="AD1282" s="194" t="str">
        <f t="shared" si="98"/>
        <v/>
      </c>
      <c r="AE1282" s="194">
        <f>IF(AD1282="",0,IF(ISERROR(VLOOKUP(AD1282,AD$7:AD1281,1,FALSE)),1,0))</f>
        <v>0</v>
      </c>
      <c r="AF1282" s="194"/>
    </row>
    <row r="1283" spans="1:32" ht="16.5" customHeight="1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75">
        <f>IF(AND($X$3512&lt;&gt;" ",$X$3512&lt;&gt;0),IF(X1283=$X$3512,1+COUNTIF(U$7:U1282,"&gt;0"),0),0)</f>
        <v>0</v>
      </c>
      <c r="V1283" s="178" t="s">
        <v>1472</v>
      </c>
      <c r="W1283" s="130"/>
      <c r="X1283" s="131"/>
      <c r="Y1283" s="131"/>
      <c r="Z1283" s="206"/>
      <c r="AA1283" s="194">
        <f t="shared" si="95"/>
        <v>0</v>
      </c>
      <c r="AB1283" s="124" t="str">
        <f t="shared" si="96"/>
        <v/>
      </c>
      <c r="AC1283" s="195" t="str">
        <f t="shared" si="97"/>
        <v/>
      </c>
      <c r="AD1283" s="194" t="str">
        <f t="shared" si="98"/>
        <v/>
      </c>
      <c r="AE1283" s="194">
        <f>IF(AD1283="",0,IF(ISERROR(VLOOKUP(AD1283,AD$7:AD1282,1,FALSE)),1,0))</f>
        <v>0</v>
      </c>
      <c r="AF1283" s="194"/>
    </row>
    <row r="1284" spans="1:32" ht="16.5" customHeight="1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75">
        <f>IF(AND($X$3512&lt;&gt;" ",$X$3512&lt;&gt;0),IF(X1284=$X$3512,1+COUNTIF(U$7:U1283,"&gt;0"),0),0)</f>
        <v>0</v>
      </c>
      <c r="V1284" s="178" t="s">
        <v>1473</v>
      </c>
      <c r="W1284" s="130"/>
      <c r="X1284" s="131"/>
      <c r="Y1284" s="131"/>
      <c r="Z1284" s="206"/>
      <c r="AA1284" s="194">
        <f t="shared" si="95"/>
        <v>0</v>
      </c>
      <c r="AB1284" s="124" t="str">
        <f t="shared" si="96"/>
        <v/>
      </c>
      <c r="AC1284" s="195" t="str">
        <f t="shared" si="97"/>
        <v/>
      </c>
      <c r="AD1284" s="194" t="str">
        <f t="shared" si="98"/>
        <v/>
      </c>
      <c r="AE1284" s="194">
        <f>IF(AD1284="",0,IF(ISERROR(VLOOKUP(AD1284,AD$7:AD1283,1,FALSE)),1,0))</f>
        <v>0</v>
      </c>
      <c r="AF1284" s="194"/>
    </row>
    <row r="1285" spans="1:32" ht="16.5" customHeight="1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75">
        <f>IF(AND($X$3512&lt;&gt;" ",$X$3512&lt;&gt;0),IF(X1285=$X$3512,1+COUNTIF(U$7:U1284,"&gt;0"),0),0)</f>
        <v>0</v>
      </c>
      <c r="V1285" s="178" t="s">
        <v>1474</v>
      </c>
      <c r="W1285" s="130"/>
      <c r="X1285" s="131"/>
      <c r="Y1285" s="131"/>
      <c r="Z1285" s="206"/>
      <c r="AA1285" s="194">
        <f t="shared" si="95"/>
        <v>0</v>
      </c>
      <c r="AB1285" s="124" t="str">
        <f t="shared" si="96"/>
        <v/>
      </c>
      <c r="AC1285" s="195" t="str">
        <f t="shared" si="97"/>
        <v/>
      </c>
      <c r="AD1285" s="194" t="str">
        <f t="shared" si="98"/>
        <v/>
      </c>
      <c r="AE1285" s="194">
        <f>IF(AD1285="",0,IF(ISERROR(VLOOKUP(AD1285,AD$7:AD1284,1,FALSE)),1,0))</f>
        <v>0</v>
      </c>
      <c r="AF1285" s="194"/>
    </row>
    <row r="1286" spans="1:32" ht="16.5" customHeight="1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75">
        <f>IF(AND($X$3512&lt;&gt;" ",$X$3512&lt;&gt;0),IF(X1286=$X$3512,1+COUNTIF(U$7:U1285,"&gt;0"),0),0)</f>
        <v>0</v>
      </c>
      <c r="V1286" s="178" t="s">
        <v>1475</v>
      </c>
      <c r="W1286" s="130"/>
      <c r="X1286" s="131"/>
      <c r="Y1286" s="131"/>
      <c r="Z1286" s="206"/>
      <c r="AA1286" s="194">
        <f t="shared" si="95"/>
        <v>0</v>
      </c>
      <c r="AB1286" s="124" t="str">
        <f t="shared" si="96"/>
        <v/>
      </c>
      <c r="AC1286" s="195" t="str">
        <f t="shared" si="97"/>
        <v/>
      </c>
      <c r="AD1286" s="194" t="str">
        <f t="shared" si="98"/>
        <v/>
      </c>
      <c r="AE1286" s="194">
        <f>IF(AD1286="",0,IF(ISERROR(VLOOKUP(AD1286,AD$7:AD1285,1,FALSE)),1,0))</f>
        <v>0</v>
      </c>
      <c r="AF1286" s="194"/>
    </row>
    <row r="1287" spans="1:32" ht="16.5" customHeight="1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75">
        <f>IF(AND($X$3512&lt;&gt;" ",$X$3512&lt;&gt;0),IF(X1287=$X$3512,1+COUNTIF(U$7:U1286,"&gt;0"),0),0)</f>
        <v>0</v>
      </c>
      <c r="V1287" s="178" t="s">
        <v>1476</v>
      </c>
      <c r="W1287" s="130"/>
      <c r="X1287" s="131"/>
      <c r="Y1287" s="131"/>
      <c r="Z1287" s="206"/>
      <c r="AA1287" s="194">
        <f t="shared" si="95"/>
        <v>0</v>
      </c>
      <c r="AB1287" s="124" t="str">
        <f t="shared" si="96"/>
        <v/>
      </c>
      <c r="AC1287" s="195" t="str">
        <f t="shared" si="97"/>
        <v/>
      </c>
      <c r="AD1287" s="194" t="str">
        <f t="shared" si="98"/>
        <v/>
      </c>
      <c r="AE1287" s="194">
        <f>IF(AD1287="",0,IF(ISERROR(VLOOKUP(AD1287,AD$7:AD1286,1,FALSE)),1,0))</f>
        <v>0</v>
      </c>
      <c r="AF1287" s="194"/>
    </row>
    <row r="1288" spans="1:32" ht="16.5" customHeight="1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75">
        <f>IF(AND($X$3512&lt;&gt;" ",$X$3512&lt;&gt;0),IF(X1288=$X$3512,1+COUNTIF(U$7:U1287,"&gt;0"),0),0)</f>
        <v>0</v>
      </c>
      <c r="V1288" s="178" t="s">
        <v>1477</v>
      </c>
      <c r="W1288" s="130"/>
      <c r="X1288" s="131"/>
      <c r="Y1288" s="131"/>
      <c r="Z1288" s="206"/>
      <c r="AA1288" s="194">
        <f t="shared" ref="AA1288:AA1351" si="99">IF(ISBLANK(X1288),0,VLOOKUP(X1288,$B$8:$E$57,1,FALSE))</f>
        <v>0</v>
      </c>
      <c r="AB1288" s="124" t="str">
        <f t="shared" ref="AB1288:AB1351" si="100">IF(W1288&gt;0,CONCATENATE(MONTH(W1288)&amp;X1288),"")</f>
        <v/>
      </c>
      <c r="AC1288" s="195" t="str">
        <f t="shared" ref="AC1288:AC1351" si="101">IF(OR(AND(Z1288&lt;&gt;0,ISBLANK(X1288)),ISERROR(AA1288)),"ERR","")</f>
        <v/>
      </c>
      <c r="AD1288" s="194" t="str">
        <f t="shared" si="98"/>
        <v/>
      </c>
      <c r="AE1288" s="194">
        <f>IF(AD1288="",0,IF(ISERROR(VLOOKUP(AD1288,AD$7:AD1287,1,FALSE)),1,0))</f>
        <v>0</v>
      </c>
      <c r="AF1288" s="194"/>
    </row>
    <row r="1289" spans="1:32" ht="16.5" customHeight="1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75">
        <f>IF(AND($X$3512&lt;&gt;" ",$X$3512&lt;&gt;0),IF(X1289=$X$3512,1+COUNTIF(U$7:U1288,"&gt;0"),0),0)</f>
        <v>0</v>
      </c>
      <c r="V1289" s="178" t="s">
        <v>1478</v>
      </c>
      <c r="W1289" s="130"/>
      <c r="X1289" s="131"/>
      <c r="Y1289" s="131"/>
      <c r="Z1289" s="206"/>
      <c r="AA1289" s="194">
        <f t="shared" si="99"/>
        <v>0</v>
      </c>
      <c r="AB1289" s="124" t="str">
        <f t="shared" si="100"/>
        <v/>
      </c>
      <c r="AC1289" s="195" t="str">
        <f t="shared" si="101"/>
        <v/>
      </c>
      <c r="AD1289" s="194" t="str">
        <f t="shared" si="98"/>
        <v/>
      </c>
      <c r="AE1289" s="194">
        <f>IF(AD1289="",0,IF(ISERROR(VLOOKUP(AD1289,AD$7:AD1288,1,FALSE)),1,0))</f>
        <v>0</v>
      </c>
      <c r="AF1289" s="194"/>
    </row>
    <row r="1290" spans="1:32" ht="16.5" customHeight="1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75">
        <f>IF(AND($X$3512&lt;&gt;" ",$X$3512&lt;&gt;0),IF(X1290=$X$3512,1+COUNTIF(U$7:U1289,"&gt;0"),0),0)</f>
        <v>0</v>
      </c>
      <c r="V1290" s="178" t="s">
        <v>1479</v>
      </c>
      <c r="W1290" s="130"/>
      <c r="X1290" s="131"/>
      <c r="Y1290" s="131"/>
      <c r="Z1290" s="206"/>
      <c r="AA1290" s="194">
        <f t="shared" si="99"/>
        <v>0</v>
      </c>
      <c r="AB1290" s="124" t="str">
        <f t="shared" si="100"/>
        <v/>
      </c>
      <c r="AC1290" s="195" t="str">
        <f t="shared" si="101"/>
        <v/>
      </c>
      <c r="AD1290" s="194" t="str">
        <f t="shared" ref="AD1290:AD1353" si="102">IF(W1290&gt;0,CONCATENATE(MONTH(W1290),"-",YEAR(W1290)),"")</f>
        <v/>
      </c>
      <c r="AE1290" s="194">
        <f>IF(AD1290="",0,IF(ISERROR(VLOOKUP(AD1290,AD$7:AD1289,1,FALSE)),1,0))</f>
        <v>0</v>
      </c>
      <c r="AF1290" s="194"/>
    </row>
    <row r="1291" spans="1:32" ht="16.5" customHeight="1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75">
        <f>IF(AND($X$3512&lt;&gt;" ",$X$3512&lt;&gt;0),IF(X1291=$X$3512,1+COUNTIF(U$7:U1290,"&gt;0"),0),0)</f>
        <v>0</v>
      </c>
      <c r="V1291" s="178" t="s">
        <v>1480</v>
      </c>
      <c r="W1291" s="130"/>
      <c r="X1291" s="131"/>
      <c r="Y1291" s="131"/>
      <c r="Z1291" s="206"/>
      <c r="AA1291" s="194">
        <f t="shared" si="99"/>
        <v>0</v>
      </c>
      <c r="AB1291" s="124" t="str">
        <f t="shared" si="100"/>
        <v/>
      </c>
      <c r="AC1291" s="195" t="str">
        <f t="shared" si="101"/>
        <v/>
      </c>
      <c r="AD1291" s="194" t="str">
        <f t="shared" si="102"/>
        <v/>
      </c>
      <c r="AE1291" s="194">
        <f>IF(AD1291="",0,IF(ISERROR(VLOOKUP(AD1291,AD$7:AD1290,1,FALSE)),1,0))</f>
        <v>0</v>
      </c>
      <c r="AF1291" s="194"/>
    </row>
    <row r="1292" spans="1:32" ht="16.5" customHeight="1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75">
        <f>IF(AND($X$3512&lt;&gt;" ",$X$3512&lt;&gt;0),IF(X1292=$X$3512,1+COUNTIF(U$7:U1291,"&gt;0"),0),0)</f>
        <v>0</v>
      </c>
      <c r="V1292" s="178" t="s">
        <v>1481</v>
      </c>
      <c r="W1292" s="130"/>
      <c r="X1292" s="131"/>
      <c r="Y1292" s="131"/>
      <c r="Z1292" s="206"/>
      <c r="AA1292" s="194">
        <f t="shared" si="99"/>
        <v>0</v>
      </c>
      <c r="AB1292" s="124" t="str">
        <f t="shared" si="100"/>
        <v/>
      </c>
      <c r="AC1292" s="195" t="str">
        <f t="shared" si="101"/>
        <v/>
      </c>
      <c r="AD1292" s="194" t="str">
        <f t="shared" si="102"/>
        <v/>
      </c>
      <c r="AE1292" s="194">
        <f>IF(AD1292="",0,IF(ISERROR(VLOOKUP(AD1292,AD$7:AD1291,1,FALSE)),1,0))</f>
        <v>0</v>
      </c>
      <c r="AF1292" s="194"/>
    </row>
    <row r="1293" spans="1:32" ht="16.5" customHeight="1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75">
        <f>IF(AND($X$3512&lt;&gt;" ",$X$3512&lt;&gt;0),IF(X1293=$X$3512,1+COUNTIF(U$7:U1292,"&gt;0"),0),0)</f>
        <v>0</v>
      </c>
      <c r="V1293" s="178" t="s">
        <v>1482</v>
      </c>
      <c r="W1293" s="130"/>
      <c r="X1293" s="131"/>
      <c r="Y1293" s="131"/>
      <c r="Z1293" s="206"/>
      <c r="AA1293" s="194">
        <f t="shared" si="99"/>
        <v>0</v>
      </c>
      <c r="AB1293" s="124" t="str">
        <f t="shared" si="100"/>
        <v/>
      </c>
      <c r="AC1293" s="195" t="str">
        <f t="shared" si="101"/>
        <v/>
      </c>
      <c r="AD1293" s="194" t="str">
        <f t="shared" si="102"/>
        <v/>
      </c>
      <c r="AE1293" s="194">
        <f>IF(AD1293="",0,IF(ISERROR(VLOOKUP(AD1293,AD$7:AD1292,1,FALSE)),1,0))</f>
        <v>0</v>
      </c>
      <c r="AF1293" s="194"/>
    </row>
    <row r="1294" spans="1:32" ht="16.5" customHeight="1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75">
        <f>IF(AND($X$3512&lt;&gt;" ",$X$3512&lt;&gt;0),IF(X1294=$X$3512,1+COUNTIF(U$7:U1293,"&gt;0"),0),0)</f>
        <v>0</v>
      </c>
      <c r="V1294" s="178" t="s">
        <v>1483</v>
      </c>
      <c r="W1294" s="130"/>
      <c r="X1294" s="131"/>
      <c r="Y1294" s="131"/>
      <c r="Z1294" s="206"/>
      <c r="AA1294" s="194">
        <f t="shared" si="99"/>
        <v>0</v>
      </c>
      <c r="AB1294" s="124" t="str">
        <f t="shared" si="100"/>
        <v/>
      </c>
      <c r="AC1294" s="195" t="str">
        <f t="shared" si="101"/>
        <v/>
      </c>
      <c r="AD1294" s="194" t="str">
        <f t="shared" si="102"/>
        <v/>
      </c>
      <c r="AE1294" s="194">
        <f>IF(AD1294="",0,IF(ISERROR(VLOOKUP(AD1294,AD$7:AD1293,1,FALSE)),1,0))</f>
        <v>0</v>
      </c>
      <c r="AF1294" s="194"/>
    </row>
    <row r="1295" spans="1:32" ht="16.5" customHeight="1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75">
        <f>IF(AND($X$3512&lt;&gt;" ",$X$3512&lt;&gt;0),IF(X1295=$X$3512,1+COUNTIF(U$7:U1294,"&gt;0"),0),0)</f>
        <v>0</v>
      </c>
      <c r="V1295" s="178" t="s">
        <v>1484</v>
      </c>
      <c r="W1295" s="130"/>
      <c r="X1295" s="131"/>
      <c r="Y1295" s="131"/>
      <c r="Z1295" s="206"/>
      <c r="AA1295" s="194">
        <f t="shared" si="99"/>
        <v>0</v>
      </c>
      <c r="AB1295" s="124" t="str">
        <f t="shared" si="100"/>
        <v/>
      </c>
      <c r="AC1295" s="195" t="str">
        <f t="shared" si="101"/>
        <v/>
      </c>
      <c r="AD1295" s="194" t="str">
        <f t="shared" si="102"/>
        <v/>
      </c>
      <c r="AE1295" s="194">
        <f>IF(AD1295="",0,IF(ISERROR(VLOOKUP(AD1295,AD$7:AD1294,1,FALSE)),1,0))</f>
        <v>0</v>
      </c>
      <c r="AF1295" s="194"/>
    </row>
    <row r="1296" spans="1:32" ht="16.5" customHeight="1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75">
        <f>IF(AND($X$3512&lt;&gt;" ",$X$3512&lt;&gt;0),IF(X1296=$X$3512,1+COUNTIF(U$7:U1295,"&gt;0"),0),0)</f>
        <v>0</v>
      </c>
      <c r="V1296" s="178" t="s">
        <v>1485</v>
      </c>
      <c r="W1296" s="130"/>
      <c r="X1296" s="131"/>
      <c r="Y1296" s="131"/>
      <c r="Z1296" s="206"/>
      <c r="AA1296" s="194">
        <f t="shared" si="99"/>
        <v>0</v>
      </c>
      <c r="AB1296" s="124" t="str">
        <f t="shared" si="100"/>
        <v/>
      </c>
      <c r="AC1296" s="195" t="str">
        <f t="shared" si="101"/>
        <v/>
      </c>
      <c r="AD1296" s="194" t="str">
        <f t="shared" si="102"/>
        <v/>
      </c>
      <c r="AE1296" s="194">
        <f>IF(AD1296="",0,IF(ISERROR(VLOOKUP(AD1296,AD$7:AD1295,1,FALSE)),1,0))</f>
        <v>0</v>
      </c>
      <c r="AF1296" s="194"/>
    </row>
    <row r="1297" spans="1:32" ht="16.5" customHeight="1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75">
        <f>IF(AND($X$3512&lt;&gt;" ",$X$3512&lt;&gt;0),IF(X1297=$X$3512,1+COUNTIF(U$7:U1296,"&gt;0"),0),0)</f>
        <v>0</v>
      </c>
      <c r="V1297" s="178" t="s">
        <v>1486</v>
      </c>
      <c r="W1297" s="130"/>
      <c r="X1297" s="131"/>
      <c r="Y1297" s="131"/>
      <c r="Z1297" s="206"/>
      <c r="AA1297" s="194">
        <f t="shared" si="99"/>
        <v>0</v>
      </c>
      <c r="AB1297" s="124" t="str">
        <f t="shared" si="100"/>
        <v/>
      </c>
      <c r="AC1297" s="195" t="str">
        <f t="shared" si="101"/>
        <v/>
      </c>
      <c r="AD1297" s="194" t="str">
        <f t="shared" si="102"/>
        <v/>
      </c>
      <c r="AE1297" s="194">
        <f>IF(AD1297="",0,IF(ISERROR(VLOOKUP(AD1297,AD$7:AD1296,1,FALSE)),1,0))</f>
        <v>0</v>
      </c>
      <c r="AF1297" s="194"/>
    </row>
    <row r="1298" spans="1:32" ht="16.5" customHeight="1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75">
        <f>IF(AND($X$3512&lt;&gt;" ",$X$3512&lt;&gt;0),IF(X1298=$X$3512,1+COUNTIF(U$7:U1297,"&gt;0"),0),0)</f>
        <v>0</v>
      </c>
      <c r="V1298" s="178" t="s">
        <v>1487</v>
      </c>
      <c r="W1298" s="130"/>
      <c r="X1298" s="131"/>
      <c r="Y1298" s="131"/>
      <c r="Z1298" s="206"/>
      <c r="AA1298" s="194">
        <f t="shared" si="99"/>
        <v>0</v>
      </c>
      <c r="AB1298" s="124" t="str">
        <f t="shared" si="100"/>
        <v/>
      </c>
      <c r="AC1298" s="195" t="str">
        <f t="shared" si="101"/>
        <v/>
      </c>
      <c r="AD1298" s="194" t="str">
        <f t="shared" si="102"/>
        <v/>
      </c>
      <c r="AE1298" s="194">
        <f>IF(AD1298="",0,IF(ISERROR(VLOOKUP(AD1298,AD$7:AD1297,1,FALSE)),1,0))</f>
        <v>0</v>
      </c>
      <c r="AF1298" s="194"/>
    </row>
    <row r="1299" spans="1:32" ht="16.5" customHeight="1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75">
        <f>IF(AND($X$3512&lt;&gt;" ",$X$3512&lt;&gt;0),IF(X1299=$X$3512,1+COUNTIF(U$7:U1298,"&gt;0"),0),0)</f>
        <v>0</v>
      </c>
      <c r="V1299" s="178" t="s">
        <v>1488</v>
      </c>
      <c r="W1299" s="130"/>
      <c r="X1299" s="131"/>
      <c r="Y1299" s="131"/>
      <c r="Z1299" s="206"/>
      <c r="AA1299" s="194">
        <f t="shared" si="99"/>
        <v>0</v>
      </c>
      <c r="AB1299" s="124" t="str">
        <f t="shared" si="100"/>
        <v/>
      </c>
      <c r="AC1299" s="195" t="str">
        <f t="shared" si="101"/>
        <v/>
      </c>
      <c r="AD1299" s="194" t="str">
        <f t="shared" si="102"/>
        <v/>
      </c>
      <c r="AE1299" s="194">
        <f>IF(AD1299="",0,IF(ISERROR(VLOOKUP(AD1299,AD$7:AD1298,1,FALSE)),1,0))</f>
        <v>0</v>
      </c>
      <c r="AF1299" s="194"/>
    </row>
    <row r="1300" spans="1:32" ht="16.5" customHeight="1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75">
        <f>IF(AND($X$3512&lt;&gt;" ",$X$3512&lt;&gt;0),IF(X1300=$X$3512,1+COUNTIF(U$7:U1299,"&gt;0"),0),0)</f>
        <v>0</v>
      </c>
      <c r="V1300" s="178" t="s">
        <v>1489</v>
      </c>
      <c r="W1300" s="130"/>
      <c r="X1300" s="131"/>
      <c r="Y1300" s="131"/>
      <c r="Z1300" s="206"/>
      <c r="AA1300" s="194">
        <f t="shared" si="99"/>
        <v>0</v>
      </c>
      <c r="AB1300" s="124" t="str">
        <f t="shared" si="100"/>
        <v/>
      </c>
      <c r="AC1300" s="195" t="str">
        <f t="shared" si="101"/>
        <v/>
      </c>
      <c r="AD1300" s="194" t="str">
        <f t="shared" si="102"/>
        <v/>
      </c>
      <c r="AE1300" s="194">
        <f>IF(AD1300="",0,IF(ISERROR(VLOOKUP(AD1300,AD$7:AD1299,1,FALSE)),1,0))</f>
        <v>0</v>
      </c>
      <c r="AF1300" s="194"/>
    </row>
    <row r="1301" spans="1:32" ht="16.5" customHeight="1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75">
        <f>IF(AND($X$3512&lt;&gt;" ",$X$3512&lt;&gt;0),IF(X1301=$X$3512,1+COUNTIF(U$7:U1300,"&gt;0"),0),0)</f>
        <v>0</v>
      </c>
      <c r="V1301" s="178" t="s">
        <v>1490</v>
      </c>
      <c r="W1301" s="130"/>
      <c r="X1301" s="131"/>
      <c r="Y1301" s="131"/>
      <c r="Z1301" s="206"/>
      <c r="AA1301" s="194">
        <f t="shared" si="99"/>
        <v>0</v>
      </c>
      <c r="AB1301" s="124" t="str">
        <f t="shared" si="100"/>
        <v/>
      </c>
      <c r="AC1301" s="195" t="str">
        <f t="shared" si="101"/>
        <v/>
      </c>
      <c r="AD1301" s="194" t="str">
        <f t="shared" si="102"/>
        <v/>
      </c>
      <c r="AE1301" s="194">
        <f>IF(AD1301="",0,IF(ISERROR(VLOOKUP(AD1301,AD$7:AD1300,1,FALSE)),1,0))</f>
        <v>0</v>
      </c>
      <c r="AF1301" s="194"/>
    </row>
    <row r="1302" spans="1:32" ht="16.5" customHeight="1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75">
        <f>IF(AND($X$3512&lt;&gt;" ",$X$3512&lt;&gt;0),IF(X1302=$X$3512,1+COUNTIF(U$7:U1301,"&gt;0"),0),0)</f>
        <v>0</v>
      </c>
      <c r="V1302" s="178" t="s">
        <v>1491</v>
      </c>
      <c r="W1302" s="130"/>
      <c r="X1302" s="131"/>
      <c r="Y1302" s="131"/>
      <c r="Z1302" s="206"/>
      <c r="AA1302" s="194">
        <f t="shared" si="99"/>
        <v>0</v>
      </c>
      <c r="AB1302" s="124" t="str">
        <f t="shared" si="100"/>
        <v/>
      </c>
      <c r="AC1302" s="195" t="str">
        <f t="shared" si="101"/>
        <v/>
      </c>
      <c r="AD1302" s="194" t="str">
        <f t="shared" si="102"/>
        <v/>
      </c>
      <c r="AE1302" s="194">
        <f>IF(AD1302="",0,IF(ISERROR(VLOOKUP(AD1302,AD$7:AD1301,1,FALSE)),1,0))</f>
        <v>0</v>
      </c>
      <c r="AF1302" s="194"/>
    </row>
    <row r="1303" spans="1:32" ht="16.5" customHeight="1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75">
        <f>IF(AND($X$3512&lt;&gt;" ",$X$3512&lt;&gt;0),IF(X1303=$X$3512,1+COUNTIF(U$7:U1302,"&gt;0"),0),0)</f>
        <v>0</v>
      </c>
      <c r="V1303" s="178" t="s">
        <v>1492</v>
      </c>
      <c r="W1303" s="130"/>
      <c r="X1303" s="131"/>
      <c r="Y1303" s="131"/>
      <c r="Z1303" s="206"/>
      <c r="AA1303" s="194">
        <f t="shared" si="99"/>
        <v>0</v>
      </c>
      <c r="AB1303" s="124" t="str">
        <f t="shared" si="100"/>
        <v/>
      </c>
      <c r="AC1303" s="195" t="str">
        <f t="shared" si="101"/>
        <v/>
      </c>
      <c r="AD1303" s="194" t="str">
        <f t="shared" si="102"/>
        <v/>
      </c>
      <c r="AE1303" s="194">
        <f>IF(AD1303="",0,IF(ISERROR(VLOOKUP(AD1303,AD$7:AD1302,1,FALSE)),1,0))</f>
        <v>0</v>
      </c>
      <c r="AF1303" s="194"/>
    </row>
    <row r="1304" spans="1:32" ht="16.5" customHeight="1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75">
        <f>IF(AND($X$3512&lt;&gt;" ",$X$3512&lt;&gt;0),IF(X1304=$X$3512,1+COUNTIF(U$7:U1303,"&gt;0"),0),0)</f>
        <v>0</v>
      </c>
      <c r="V1304" s="178" t="s">
        <v>1493</v>
      </c>
      <c r="W1304" s="130"/>
      <c r="X1304" s="131"/>
      <c r="Y1304" s="131"/>
      <c r="Z1304" s="206"/>
      <c r="AA1304" s="194">
        <f t="shared" si="99"/>
        <v>0</v>
      </c>
      <c r="AB1304" s="124" t="str">
        <f t="shared" si="100"/>
        <v/>
      </c>
      <c r="AC1304" s="195" t="str">
        <f t="shared" si="101"/>
        <v/>
      </c>
      <c r="AD1304" s="194" t="str">
        <f t="shared" si="102"/>
        <v/>
      </c>
      <c r="AE1304" s="194">
        <f>IF(AD1304="",0,IF(ISERROR(VLOOKUP(AD1304,AD$7:AD1303,1,FALSE)),1,0))</f>
        <v>0</v>
      </c>
      <c r="AF1304" s="194"/>
    </row>
    <row r="1305" spans="1:32" ht="16.5" customHeight="1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75">
        <f>IF(AND($X$3512&lt;&gt;" ",$X$3512&lt;&gt;0),IF(X1305=$X$3512,1+COUNTIF(U$7:U1304,"&gt;0"),0),0)</f>
        <v>0</v>
      </c>
      <c r="V1305" s="178" t="s">
        <v>1494</v>
      </c>
      <c r="W1305" s="130"/>
      <c r="X1305" s="131"/>
      <c r="Y1305" s="131"/>
      <c r="Z1305" s="206"/>
      <c r="AA1305" s="194">
        <f t="shared" si="99"/>
        <v>0</v>
      </c>
      <c r="AB1305" s="124" t="str">
        <f t="shared" si="100"/>
        <v/>
      </c>
      <c r="AC1305" s="195" t="str">
        <f t="shared" si="101"/>
        <v/>
      </c>
      <c r="AD1305" s="194" t="str">
        <f t="shared" si="102"/>
        <v/>
      </c>
      <c r="AE1305" s="194">
        <f>IF(AD1305="",0,IF(ISERROR(VLOOKUP(AD1305,AD$7:AD1304,1,FALSE)),1,0))</f>
        <v>0</v>
      </c>
      <c r="AF1305" s="194"/>
    </row>
    <row r="1306" spans="1:32" ht="16.5" customHeight="1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75">
        <f>IF(AND($X$3512&lt;&gt;" ",$X$3512&lt;&gt;0),IF(X1306=$X$3512,1+COUNTIF(U$7:U1305,"&gt;0"),0),0)</f>
        <v>0</v>
      </c>
      <c r="V1306" s="178" t="s">
        <v>1495</v>
      </c>
      <c r="W1306" s="130"/>
      <c r="X1306" s="131"/>
      <c r="Y1306" s="131"/>
      <c r="Z1306" s="206"/>
      <c r="AA1306" s="194">
        <f t="shared" si="99"/>
        <v>0</v>
      </c>
      <c r="AB1306" s="124" t="str">
        <f t="shared" si="100"/>
        <v/>
      </c>
      <c r="AC1306" s="195" t="str">
        <f t="shared" si="101"/>
        <v/>
      </c>
      <c r="AD1306" s="194" t="str">
        <f t="shared" si="102"/>
        <v/>
      </c>
      <c r="AE1306" s="194">
        <f>IF(AD1306="",0,IF(ISERROR(VLOOKUP(AD1306,AD$7:AD1305,1,FALSE)),1,0))</f>
        <v>0</v>
      </c>
      <c r="AF1306" s="194"/>
    </row>
    <row r="1307" spans="1:32" ht="16.5" customHeight="1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75">
        <f>IF(AND($X$3512&lt;&gt;" ",$X$3512&lt;&gt;0),IF(X1307=$X$3512,1+COUNTIF(U$7:U1306,"&gt;0"),0),0)</f>
        <v>0</v>
      </c>
      <c r="V1307" s="178" t="s">
        <v>1496</v>
      </c>
      <c r="W1307" s="130"/>
      <c r="X1307" s="131"/>
      <c r="Y1307" s="131"/>
      <c r="Z1307" s="206"/>
      <c r="AA1307" s="194">
        <f t="shared" si="99"/>
        <v>0</v>
      </c>
      <c r="AB1307" s="124" t="str">
        <f t="shared" si="100"/>
        <v/>
      </c>
      <c r="AC1307" s="195" t="str">
        <f t="shared" si="101"/>
        <v/>
      </c>
      <c r="AD1307" s="194" t="str">
        <f t="shared" si="102"/>
        <v/>
      </c>
      <c r="AE1307" s="194">
        <f>IF(AD1307="",0,IF(ISERROR(VLOOKUP(AD1307,AD$7:AD1306,1,FALSE)),1,0))</f>
        <v>0</v>
      </c>
      <c r="AF1307" s="194"/>
    </row>
    <row r="1308" spans="1:32" ht="16.5" customHeight="1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75">
        <f>IF(AND($X$3512&lt;&gt;" ",$X$3512&lt;&gt;0),IF(X1308=$X$3512,1+COUNTIF(U$7:U1307,"&gt;0"),0),0)</f>
        <v>0</v>
      </c>
      <c r="V1308" s="178" t="s">
        <v>1497</v>
      </c>
      <c r="W1308" s="130"/>
      <c r="X1308" s="131"/>
      <c r="Y1308" s="131"/>
      <c r="Z1308" s="206"/>
      <c r="AA1308" s="194">
        <f t="shared" si="99"/>
        <v>0</v>
      </c>
      <c r="AB1308" s="124" t="str">
        <f t="shared" si="100"/>
        <v/>
      </c>
      <c r="AC1308" s="195" t="str">
        <f t="shared" si="101"/>
        <v/>
      </c>
      <c r="AD1308" s="194" t="str">
        <f t="shared" si="102"/>
        <v/>
      </c>
      <c r="AE1308" s="194">
        <f>IF(AD1308="",0,IF(ISERROR(VLOOKUP(AD1308,AD$7:AD1307,1,FALSE)),1,0))</f>
        <v>0</v>
      </c>
      <c r="AF1308" s="194"/>
    </row>
    <row r="1309" spans="1:32" ht="16.5" customHeight="1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75">
        <f>IF(AND($X$3512&lt;&gt;" ",$X$3512&lt;&gt;0),IF(X1309=$X$3512,1+COUNTIF(U$7:U1308,"&gt;0"),0),0)</f>
        <v>0</v>
      </c>
      <c r="V1309" s="178" t="s">
        <v>1498</v>
      </c>
      <c r="W1309" s="130"/>
      <c r="X1309" s="131"/>
      <c r="Y1309" s="131"/>
      <c r="Z1309" s="206"/>
      <c r="AA1309" s="194">
        <f t="shared" si="99"/>
        <v>0</v>
      </c>
      <c r="AB1309" s="124" t="str">
        <f t="shared" si="100"/>
        <v/>
      </c>
      <c r="AC1309" s="195" t="str">
        <f t="shared" si="101"/>
        <v/>
      </c>
      <c r="AD1309" s="194" t="str">
        <f t="shared" si="102"/>
        <v/>
      </c>
      <c r="AE1309" s="194">
        <f>IF(AD1309="",0,IF(ISERROR(VLOOKUP(AD1309,AD$7:AD1308,1,FALSE)),1,0))</f>
        <v>0</v>
      </c>
      <c r="AF1309" s="194"/>
    </row>
    <row r="1310" spans="1:32" ht="16.5" customHeight="1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75">
        <f>IF(AND($X$3512&lt;&gt;" ",$X$3512&lt;&gt;0),IF(X1310=$X$3512,1+COUNTIF(U$7:U1309,"&gt;0"),0),0)</f>
        <v>0</v>
      </c>
      <c r="V1310" s="178" t="s">
        <v>1499</v>
      </c>
      <c r="W1310" s="130"/>
      <c r="X1310" s="131"/>
      <c r="Y1310" s="131"/>
      <c r="Z1310" s="206"/>
      <c r="AA1310" s="194">
        <f t="shared" si="99"/>
        <v>0</v>
      </c>
      <c r="AB1310" s="124" t="str">
        <f t="shared" si="100"/>
        <v/>
      </c>
      <c r="AC1310" s="195" t="str">
        <f t="shared" si="101"/>
        <v/>
      </c>
      <c r="AD1310" s="194" t="str">
        <f t="shared" si="102"/>
        <v/>
      </c>
      <c r="AE1310" s="194">
        <f>IF(AD1310="",0,IF(ISERROR(VLOOKUP(AD1310,AD$7:AD1309,1,FALSE)),1,0))</f>
        <v>0</v>
      </c>
      <c r="AF1310" s="194"/>
    </row>
    <row r="1311" spans="1:32" ht="16.5" customHeight="1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75">
        <f>IF(AND($X$3512&lt;&gt;" ",$X$3512&lt;&gt;0),IF(X1311=$X$3512,1+COUNTIF(U$7:U1310,"&gt;0"),0),0)</f>
        <v>0</v>
      </c>
      <c r="V1311" s="178" t="s">
        <v>1500</v>
      </c>
      <c r="W1311" s="130"/>
      <c r="X1311" s="131"/>
      <c r="Y1311" s="131"/>
      <c r="Z1311" s="206"/>
      <c r="AA1311" s="194">
        <f t="shared" si="99"/>
        <v>0</v>
      </c>
      <c r="AB1311" s="124" t="str">
        <f t="shared" si="100"/>
        <v/>
      </c>
      <c r="AC1311" s="195" t="str">
        <f t="shared" si="101"/>
        <v/>
      </c>
      <c r="AD1311" s="194" t="str">
        <f t="shared" si="102"/>
        <v/>
      </c>
      <c r="AE1311" s="194">
        <f>IF(AD1311="",0,IF(ISERROR(VLOOKUP(AD1311,AD$7:AD1310,1,FALSE)),1,0))</f>
        <v>0</v>
      </c>
      <c r="AF1311" s="194"/>
    </row>
    <row r="1312" spans="1:32" ht="16.5" customHeight="1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75">
        <f>IF(AND($X$3512&lt;&gt;" ",$X$3512&lt;&gt;0),IF(X1312=$X$3512,1+COUNTIF(U$7:U1311,"&gt;0"),0),0)</f>
        <v>0</v>
      </c>
      <c r="V1312" s="178" t="s">
        <v>1501</v>
      </c>
      <c r="W1312" s="130"/>
      <c r="X1312" s="131"/>
      <c r="Y1312" s="131"/>
      <c r="Z1312" s="206"/>
      <c r="AA1312" s="194">
        <f t="shared" si="99"/>
        <v>0</v>
      </c>
      <c r="AB1312" s="124" t="str">
        <f t="shared" si="100"/>
        <v/>
      </c>
      <c r="AC1312" s="195" t="str">
        <f t="shared" si="101"/>
        <v/>
      </c>
      <c r="AD1312" s="194" t="str">
        <f t="shared" si="102"/>
        <v/>
      </c>
      <c r="AE1312" s="194">
        <f>IF(AD1312="",0,IF(ISERROR(VLOOKUP(AD1312,AD$7:AD1311,1,FALSE)),1,0))</f>
        <v>0</v>
      </c>
      <c r="AF1312" s="194"/>
    </row>
    <row r="1313" spans="1:32" ht="16.5" customHeight="1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75">
        <f>IF(AND($X$3512&lt;&gt;" ",$X$3512&lt;&gt;0),IF(X1313=$X$3512,1+COUNTIF(U$7:U1312,"&gt;0"),0),0)</f>
        <v>0</v>
      </c>
      <c r="V1313" s="178" t="s">
        <v>1502</v>
      </c>
      <c r="W1313" s="130"/>
      <c r="X1313" s="131"/>
      <c r="Y1313" s="131"/>
      <c r="Z1313" s="206"/>
      <c r="AA1313" s="194">
        <f t="shared" si="99"/>
        <v>0</v>
      </c>
      <c r="AB1313" s="124" t="str">
        <f t="shared" si="100"/>
        <v/>
      </c>
      <c r="AC1313" s="195" t="str">
        <f t="shared" si="101"/>
        <v/>
      </c>
      <c r="AD1313" s="194" t="str">
        <f t="shared" si="102"/>
        <v/>
      </c>
      <c r="AE1313" s="194">
        <f>IF(AD1313="",0,IF(ISERROR(VLOOKUP(AD1313,AD$7:AD1312,1,FALSE)),1,0))</f>
        <v>0</v>
      </c>
      <c r="AF1313" s="194"/>
    </row>
    <row r="1314" spans="1:32" ht="16.5" customHeight="1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75">
        <f>IF(AND($X$3512&lt;&gt;" ",$X$3512&lt;&gt;0),IF(X1314=$X$3512,1+COUNTIF(U$7:U1313,"&gt;0"),0),0)</f>
        <v>0</v>
      </c>
      <c r="V1314" s="178" t="s">
        <v>1503</v>
      </c>
      <c r="W1314" s="130"/>
      <c r="X1314" s="131"/>
      <c r="Y1314" s="131"/>
      <c r="Z1314" s="206"/>
      <c r="AA1314" s="194">
        <f t="shared" si="99"/>
        <v>0</v>
      </c>
      <c r="AB1314" s="124" t="str">
        <f t="shared" si="100"/>
        <v/>
      </c>
      <c r="AC1314" s="195" t="str">
        <f t="shared" si="101"/>
        <v/>
      </c>
      <c r="AD1314" s="194" t="str">
        <f t="shared" si="102"/>
        <v/>
      </c>
      <c r="AE1314" s="194">
        <f>IF(AD1314="",0,IF(ISERROR(VLOOKUP(AD1314,AD$7:AD1313,1,FALSE)),1,0))</f>
        <v>0</v>
      </c>
      <c r="AF1314" s="194"/>
    </row>
    <row r="1315" spans="1:32" ht="16.5" customHeight="1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75">
        <f>IF(AND($X$3512&lt;&gt;" ",$X$3512&lt;&gt;0),IF(X1315=$X$3512,1+COUNTIF(U$7:U1314,"&gt;0"),0),0)</f>
        <v>0</v>
      </c>
      <c r="V1315" s="178" t="s">
        <v>1504</v>
      </c>
      <c r="W1315" s="130"/>
      <c r="X1315" s="131"/>
      <c r="Y1315" s="131"/>
      <c r="Z1315" s="206"/>
      <c r="AA1315" s="194">
        <f t="shared" si="99"/>
        <v>0</v>
      </c>
      <c r="AB1315" s="124" t="str">
        <f t="shared" si="100"/>
        <v/>
      </c>
      <c r="AC1315" s="195" t="str">
        <f t="shared" si="101"/>
        <v/>
      </c>
      <c r="AD1315" s="194" t="str">
        <f t="shared" si="102"/>
        <v/>
      </c>
      <c r="AE1315" s="194">
        <f>IF(AD1315="",0,IF(ISERROR(VLOOKUP(AD1315,AD$7:AD1314,1,FALSE)),1,0))</f>
        <v>0</v>
      </c>
      <c r="AF1315" s="194"/>
    </row>
    <row r="1316" spans="1:32" ht="16.5" customHeight="1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75">
        <f>IF(AND($X$3512&lt;&gt;" ",$X$3512&lt;&gt;0),IF(X1316=$X$3512,1+COUNTIF(U$7:U1315,"&gt;0"),0),0)</f>
        <v>0</v>
      </c>
      <c r="V1316" s="178" t="s">
        <v>1505</v>
      </c>
      <c r="W1316" s="130"/>
      <c r="X1316" s="131"/>
      <c r="Y1316" s="131"/>
      <c r="Z1316" s="206"/>
      <c r="AA1316" s="194">
        <f t="shared" si="99"/>
        <v>0</v>
      </c>
      <c r="AB1316" s="124" t="str">
        <f t="shared" si="100"/>
        <v/>
      </c>
      <c r="AC1316" s="195" t="str">
        <f t="shared" si="101"/>
        <v/>
      </c>
      <c r="AD1316" s="194" t="str">
        <f t="shared" si="102"/>
        <v/>
      </c>
      <c r="AE1316" s="194">
        <f>IF(AD1316="",0,IF(ISERROR(VLOOKUP(AD1316,AD$7:AD1315,1,FALSE)),1,0))</f>
        <v>0</v>
      </c>
      <c r="AF1316" s="194"/>
    </row>
    <row r="1317" spans="1:32" ht="16.5" customHeight="1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75">
        <f>IF(AND($X$3512&lt;&gt;" ",$X$3512&lt;&gt;0),IF(X1317=$X$3512,1+COUNTIF(U$7:U1316,"&gt;0"),0),0)</f>
        <v>0</v>
      </c>
      <c r="V1317" s="178" t="s">
        <v>1506</v>
      </c>
      <c r="W1317" s="130"/>
      <c r="X1317" s="131"/>
      <c r="Y1317" s="131"/>
      <c r="Z1317" s="206"/>
      <c r="AA1317" s="194">
        <f t="shared" si="99"/>
        <v>0</v>
      </c>
      <c r="AB1317" s="124" t="str">
        <f t="shared" si="100"/>
        <v/>
      </c>
      <c r="AC1317" s="195" t="str">
        <f t="shared" si="101"/>
        <v/>
      </c>
      <c r="AD1317" s="194" t="str">
        <f t="shared" si="102"/>
        <v/>
      </c>
      <c r="AE1317" s="194">
        <f>IF(AD1317="",0,IF(ISERROR(VLOOKUP(AD1317,AD$7:AD1316,1,FALSE)),1,0))</f>
        <v>0</v>
      </c>
      <c r="AF1317" s="194"/>
    </row>
    <row r="1318" spans="1:32" ht="16.5" customHeight="1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75">
        <f>IF(AND($X$3512&lt;&gt;" ",$X$3512&lt;&gt;0),IF(X1318=$X$3512,1+COUNTIF(U$7:U1317,"&gt;0"),0),0)</f>
        <v>0</v>
      </c>
      <c r="V1318" s="178" t="s">
        <v>1507</v>
      </c>
      <c r="W1318" s="130"/>
      <c r="X1318" s="131"/>
      <c r="Y1318" s="131"/>
      <c r="Z1318" s="206"/>
      <c r="AA1318" s="194">
        <f t="shared" si="99"/>
        <v>0</v>
      </c>
      <c r="AB1318" s="124" t="str">
        <f t="shared" si="100"/>
        <v/>
      </c>
      <c r="AC1318" s="195" t="str">
        <f t="shared" si="101"/>
        <v/>
      </c>
      <c r="AD1318" s="194" t="str">
        <f t="shared" si="102"/>
        <v/>
      </c>
      <c r="AE1318" s="194">
        <f>IF(AD1318="",0,IF(ISERROR(VLOOKUP(AD1318,AD$7:AD1317,1,FALSE)),1,0))</f>
        <v>0</v>
      </c>
      <c r="AF1318" s="194"/>
    </row>
    <row r="1319" spans="1:32" ht="16.5" customHeight="1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75">
        <f>IF(AND($X$3512&lt;&gt;" ",$X$3512&lt;&gt;0),IF(X1319=$X$3512,1+COUNTIF(U$7:U1318,"&gt;0"),0),0)</f>
        <v>0</v>
      </c>
      <c r="V1319" s="178" t="s">
        <v>1508</v>
      </c>
      <c r="W1319" s="130"/>
      <c r="X1319" s="131"/>
      <c r="Y1319" s="131"/>
      <c r="Z1319" s="206"/>
      <c r="AA1319" s="194">
        <f t="shared" si="99"/>
        <v>0</v>
      </c>
      <c r="AB1319" s="124" t="str">
        <f t="shared" si="100"/>
        <v/>
      </c>
      <c r="AC1319" s="195" t="str">
        <f t="shared" si="101"/>
        <v/>
      </c>
      <c r="AD1319" s="194" t="str">
        <f t="shared" si="102"/>
        <v/>
      </c>
      <c r="AE1319" s="194">
        <f>IF(AD1319="",0,IF(ISERROR(VLOOKUP(AD1319,AD$7:AD1318,1,FALSE)),1,0))</f>
        <v>0</v>
      </c>
      <c r="AF1319" s="194"/>
    </row>
    <row r="1320" spans="1:32" ht="16.5" customHeight="1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75">
        <f>IF(AND($X$3512&lt;&gt;" ",$X$3512&lt;&gt;0),IF(X1320=$X$3512,1+COUNTIF(U$7:U1319,"&gt;0"),0),0)</f>
        <v>0</v>
      </c>
      <c r="V1320" s="178" t="s">
        <v>1509</v>
      </c>
      <c r="W1320" s="130"/>
      <c r="X1320" s="131"/>
      <c r="Y1320" s="131"/>
      <c r="Z1320" s="206"/>
      <c r="AA1320" s="194">
        <f t="shared" si="99"/>
        <v>0</v>
      </c>
      <c r="AB1320" s="124" t="str">
        <f t="shared" si="100"/>
        <v/>
      </c>
      <c r="AC1320" s="195" t="str">
        <f t="shared" si="101"/>
        <v/>
      </c>
      <c r="AD1320" s="194" t="str">
        <f t="shared" si="102"/>
        <v/>
      </c>
      <c r="AE1320" s="194">
        <f>IF(AD1320="",0,IF(ISERROR(VLOOKUP(AD1320,AD$7:AD1319,1,FALSE)),1,0))</f>
        <v>0</v>
      </c>
      <c r="AF1320" s="194"/>
    </row>
    <row r="1321" spans="1:32" ht="16.5" customHeight="1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75">
        <f>IF(AND($X$3512&lt;&gt;" ",$X$3512&lt;&gt;0),IF(X1321=$X$3512,1+COUNTIF(U$7:U1320,"&gt;0"),0),0)</f>
        <v>0</v>
      </c>
      <c r="V1321" s="178" t="s">
        <v>1510</v>
      </c>
      <c r="W1321" s="130"/>
      <c r="X1321" s="131"/>
      <c r="Y1321" s="131"/>
      <c r="Z1321" s="206"/>
      <c r="AA1321" s="194">
        <f t="shared" si="99"/>
        <v>0</v>
      </c>
      <c r="AB1321" s="124" t="str">
        <f t="shared" si="100"/>
        <v/>
      </c>
      <c r="AC1321" s="195" t="str">
        <f t="shared" si="101"/>
        <v/>
      </c>
      <c r="AD1321" s="194" t="str">
        <f t="shared" si="102"/>
        <v/>
      </c>
      <c r="AE1321" s="194">
        <f>IF(AD1321="",0,IF(ISERROR(VLOOKUP(AD1321,AD$7:AD1320,1,FALSE)),1,0))</f>
        <v>0</v>
      </c>
      <c r="AF1321" s="194"/>
    </row>
    <row r="1322" spans="1:32" ht="16.5" customHeight="1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75">
        <f>IF(AND($X$3512&lt;&gt;" ",$X$3512&lt;&gt;0),IF(X1322=$X$3512,1+COUNTIF(U$7:U1321,"&gt;0"),0),0)</f>
        <v>0</v>
      </c>
      <c r="V1322" s="178" t="s">
        <v>1511</v>
      </c>
      <c r="W1322" s="130"/>
      <c r="X1322" s="131"/>
      <c r="Y1322" s="131"/>
      <c r="Z1322" s="206"/>
      <c r="AA1322" s="194">
        <f t="shared" si="99"/>
        <v>0</v>
      </c>
      <c r="AB1322" s="124" t="str">
        <f t="shared" si="100"/>
        <v/>
      </c>
      <c r="AC1322" s="195" t="str">
        <f t="shared" si="101"/>
        <v/>
      </c>
      <c r="AD1322" s="194" t="str">
        <f t="shared" si="102"/>
        <v/>
      </c>
      <c r="AE1322" s="194">
        <f>IF(AD1322="",0,IF(ISERROR(VLOOKUP(AD1322,AD$7:AD1321,1,FALSE)),1,0))</f>
        <v>0</v>
      </c>
      <c r="AF1322" s="194"/>
    </row>
    <row r="1323" spans="1:32" ht="16.5" customHeight="1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75">
        <f>IF(AND($X$3512&lt;&gt;" ",$X$3512&lt;&gt;0),IF(X1323=$X$3512,1+COUNTIF(U$7:U1322,"&gt;0"),0),0)</f>
        <v>0</v>
      </c>
      <c r="V1323" s="178" t="s">
        <v>1512</v>
      </c>
      <c r="W1323" s="130"/>
      <c r="X1323" s="131"/>
      <c r="Y1323" s="131"/>
      <c r="Z1323" s="206"/>
      <c r="AA1323" s="194">
        <f t="shared" si="99"/>
        <v>0</v>
      </c>
      <c r="AB1323" s="124" t="str">
        <f t="shared" si="100"/>
        <v/>
      </c>
      <c r="AC1323" s="195" t="str">
        <f t="shared" si="101"/>
        <v/>
      </c>
      <c r="AD1323" s="194" t="str">
        <f t="shared" si="102"/>
        <v/>
      </c>
      <c r="AE1323" s="194">
        <f>IF(AD1323="",0,IF(ISERROR(VLOOKUP(AD1323,AD$7:AD1322,1,FALSE)),1,0))</f>
        <v>0</v>
      </c>
      <c r="AF1323" s="194"/>
    </row>
    <row r="1324" spans="1:32" ht="16.5" customHeight="1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75">
        <f>IF(AND($X$3512&lt;&gt;" ",$X$3512&lt;&gt;0),IF(X1324=$X$3512,1+COUNTIF(U$7:U1323,"&gt;0"),0),0)</f>
        <v>0</v>
      </c>
      <c r="V1324" s="178" t="s">
        <v>1513</v>
      </c>
      <c r="W1324" s="130"/>
      <c r="X1324" s="131"/>
      <c r="Y1324" s="131"/>
      <c r="Z1324" s="206"/>
      <c r="AA1324" s="194">
        <f t="shared" si="99"/>
        <v>0</v>
      </c>
      <c r="AB1324" s="124" t="str">
        <f t="shared" si="100"/>
        <v/>
      </c>
      <c r="AC1324" s="195" t="str">
        <f t="shared" si="101"/>
        <v/>
      </c>
      <c r="AD1324" s="194" t="str">
        <f t="shared" si="102"/>
        <v/>
      </c>
      <c r="AE1324" s="194">
        <f>IF(AD1324="",0,IF(ISERROR(VLOOKUP(AD1324,AD$7:AD1323,1,FALSE)),1,0))</f>
        <v>0</v>
      </c>
      <c r="AF1324" s="194"/>
    </row>
    <row r="1325" spans="1:32" ht="16.5" customHeight="1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75">
        <f>IF(AND($X$3512&lt;&gt;" ",$X$3512&lt;&gt;0),IF(X1325=$X$3512,1+COUNTIF(U$7:U1324,"&gt;0"),0),0)</f>
        <v>0</v>
      </c>
      <c r="V1325" s="178" t="s">
        <v>1514</v>
      </c>
      <c r="W1325" s="130"/>
      <c r="X1325" s="131"/>
      <c r="Y1325" s="131"/>
      <c r="Z1325" s="206"/>
      <c r="AA1325" s="194">
        <f t="shared" si="99"/>
        <v>0</v>
      </c>
      <c r="AB1325" s="124" t="str">
        <f t="shared" si="100"/>
        <v/>
      </c>
      <c r="AC1325" s="195" t="str">
        <f t="shared" si="101"/>
        <v/>
      </c>
      <c r="AD1325" s="194" t="str">
        <f t="shared" si="102"/>
        <v/>
      </c>
      <c r="AE1325" s="194">
        <f>IF(AD1325="",0,IF(ISERROR(VLOOKUP(AD1325,AD$7:AD1324,1,FALSE)),1,0))</f>
        <v>0</v>
      </c>
      <c r="AF1325" s="194"/>
    </row>
    <row r="1326" spans="1:32" ht="16.5" customHeight="1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75">
        <f>IF(AND($X$3512&lt;&gt;" ",$X$3512&lt;&gt;0),IF(X1326=$X$3512,1+COUNTIF(U$7:U1325,"&gt;0"),0),0)</f>
        <v>0</v>
      </c>
      <c r="V1326" s="178" t="s">
        <v>1515</v>
      </c>
      <c r="W1326" s="130"/>
      <c r="X1326" s="131"/>
      <c r="Y1326" s="131"/>
      <c r="Z1326" s="206"/>
      <c r="AA1326" s="194">
        <f t="shared" si="99"/>
        <v>0</v>
      </c>
      <c r="AB1326" s="124" t="str">
        <f t="shared" si="100"/>
        <v/>
      </c>
      <c r="AC1326" s="195" t="str">
        <f t="shared" si="101"/>
        <v/>
      </c>
      <c r="AD1326" s="194" t="str">
        <f t="shared" si="102"/>
        <v/>
      </c>
      <c r="AE1326" s="194">
        <f>IF(AD1326="",0,IF(ISERROR(VLOOKUP(AD1326,AD$7:AD1325,1,FALSE)),1,0))</f>
        <v>0</v>
      </c>
      <c r="AF1326" s="194"/>
    </row>
    <row r="1327" spans="1:32" ht="16.5" customHeight="1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75">
        <f>IF(AND($X$3512&lt;&gt;" ",$X$3512&lt;&gt;0),IF(X1327=$X$3512,1+COUNTIF(U$7:U1326,"&gt;0"),0),0)</f>
        <v>0</v>
      </c>
      <c r="V1327" s="178" t="s">
        <v>1516</v>
      </c>
      <c r="W1327" s="130"/>
      <c r="X1327" s="131"/>
      <c r="Y1327" s="131"/>
      <c r="Z1327" s="206"/>
      <c r="AA1327" s="194">
        <f t="shared" si="99"/>
        <v>0</v>
      </c>
      <c r="AB1327" s="124" t="str">
        <f t="shared" si="100"/>
        <v/>
      </c>
      <c r="AC1327" s="195" t="str">
        <f t="shared" si="101"/>
        <v/>
      </c>
      <c r="AD1327" s="194" t="str">
        <f t="shared" si="102"/>
        <v/>
      </c>
      <c r="AE1327" s="194">
        <f>IF(AD1327="",0,IF(ISERROR(VLOOKUP(AD1327,AD$7:AD1326,1,FALSE)),1,0))</f>
        <v>0</v>
      </c>
      <c r="AF1327" s="194"/>
    </row>
    <row r="1328" spans="1:32" ht="16.5" customHeight="1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75">
        <f>IF(AND($X$3512&lt;&gt;" ",$X$3512&lt;&gt;0),IF(X1328=$X$3512,1+COUNTIF(U$7:U1327,"&gt;0"),0),0)</f>
        <v>0</v>
      </c>
      <c r="V1328" s="178" t="s">
        <v>1517</v>
      </c>
      <c r="W1328" s="130"/>
      <c r="X1328" s="131"/>
      <c r="Y1328" s="131"/>
      <c r="Z1328" s="206"/>
      <c r="AA1328" s="194">
        <f t="shared" si="99"/>
        <v>0</v>
      </c>
      <c r="AB1328" s="124" t="str">
        <f t="shared" si="100"/>
        <v/>
      </c>
      <c r="AC1328" s="195" t="str">
        <f t="shared" si="101"/>
        <v/>
      </c>
      <c r="AD1328" s="194" t="str">
        <f t="shared" si="102"/>
        <v/>
      </c>
      <c r="AE1328" s="194">
        <f>IF(AD1328="",0,IF(ISERROR(VLOOKUP(AD1328,AD$7:AD1327,1,FALSE)),1,0))</f>
        <v>0</v>
      </c>
      <c r="AF1328" s="194"/>
    </row>
    <row r="1329" spans="1:32" ht="16.5" customHeight="1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75">
        <f>IF(AND($X$3512&lt;&gt;" ",$X$3512&lt;&gt;0),IF(X1329=$X$3512,1+COUNTIF(U$7:U1328,"&gt;0"),0),0)</f>
        <v>0</v>
      </c>
      <c r="V1329" s="178" t="s">
        <v>1518</v>
      </c>
      <c r="W1329" s="130"/>
      <c r="X1329" s="131"/>
      <c r="Y1329" s="131"/>
      <c r="Z1329" s="206"/>
      <c r="AA1329" s="194">
        <f t="shared" si="99"/>
        <v>0</v>
      </c>
      <c r="AB1329" s="124" t="str">
        <f t="shared" si="100"/>
        <v/>
      </c>
      <c r="AC1329" s="195" t="str">
        <f t="shared" si="101"/>
        <v/>
      </c>
      <c r="AD1329" s="194" t="str">
        <f t="shared" si="102"/>
        <v/>
      </c>
      <c r="AE1329" s="194">
        <f>IF(AD1329="",0,IF(ISERROR(VLOOKUP(AD1329,AD$7:AD1328,1,FALSE)),1,0))</f>
        <v>0</v>
      </c>
      <c r="AF1329" s="194"/>
    </row>
    <row r="1330" spans="1:32" ht="16.5" customHeight="1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75">
        <f>IF(AND($X$3512&lt;&gt;" ",$X$3512&lt;&gt;0),IF(X1330=$X$3512,1+COUNTIF(U$7:U1329,"&gt;0"),0),0)</f>
        <v>0</v>
      </c>
      <c r="V1330" s="178" t="s">
        <v>1519</v>
      </c>
      <c r="W1330" s="130"/>
      <c r="X1330" s="131"/>
      <c r="Y1330" s="131"/>
      <c r="Z1330" s="206"/>
      <c r="AA1330" s="194">
        <f t="shared" si="99"/>
        <v>0</v>
      </c>
      <c r="AB1330" s="124" t="str">
        <f t="shared" si="100"/>
        <v/>
      </c>
      <c r="AC1330" s="195" t="str">
        <f t="shared" si="101"/>
        <v/>
      </c>
      <c r="AD1330" s="194" t="str">
        <f t="shared" si="102"/>
        <v/>
      </c>
      <c r="AE1330" s="194">
        <f>IF(AD1330="",0,IF(ISERROR(VLOOKUP(AD1330,AD$7:AD1329,1,FALSE)),1,0))</f>
        <v>0</v>
      </c>
      <c r="AF1330" s="194"/>
    </row>
    <row r="1331" spans="1:32" ht="16.5" customHeight="1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75">
        <f>IF(AND($X$3512&lt;&gt;" ",$X$3512&lt;&gt;0),IF(X1331=$X$3512,1+COUNTIF(U$7:U1330,"&gt;0"),0),0)</f>
        <v>0</v>
      </c>
      <c r="V1331" s="178" t="s">
        <v>1520</v>
      </c>
      <c r="W1331" s="130"/>
      <c r="X1331" s="131"/>
      <c r="Y1331" s="131"/>
      <c r="Z1331" s="206"/>
      <c r="AA1331" s="194">
        <f t="shared" si="99"/>
        <v>0</v>
      </c>
      <c r="AB1331" s="124" t="str">
        <f t="shared" si="100"/>
        <v/>
      </c>
      <c r="AC1331" s="195" t="str">
        <f t="shared" si="101"/>
        <v/>
      </c>
      <c r="AD1331" s="194" t="str">
        <f t="shared" si="102"/>
        <v/>
      </c>
      <c r="AE1331" s="194">
        <f>IF(AD1331="",0,IF(ISERROR(VLOOKUP(AD1331,AD$7:AD1330,1,FALSE)),1,0))</f>
        <v>0</v>
      </c>
      <c r="AF1331" s="194"/>
    </row>
    <row r="1332" spans="1:32" ht="16.5" customHeight="1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75">
        <f>IF(AND($X$3512&lt;&gt;" ",$X$3512&lt;&gt;0),IF(X1332=$X$3512,1+COUNTIF(U$7:U1331,"&gt;0"),0),0)</f>
        <v>0</v>
      </c>
      <c r="V1332" s="178" t="s">
        <v>1521</v>
      </c>
      <c r="W1332" s="130"/>
      <c r="X1332" s="131"/>
      <c r="Y1332" s="131"/>
      <c r="Z1332" s="206"/>
      <c r="AA1332" s="194">
        <f t="shared" si="99"/>
        <v>0</v>
      </c>
      <c r="AB1332" s="124" t="str">
        <f t="shared" si="100"/>
        <v/>
      </c>
      <c r="AC1332" s="195" t="str">
        <f t="shared" si="101"/>
        <v/>
      </c>
      <c r="AD1332" s="194" t="str">
        <f t="shared" si="102"/>
        <v/>
      </c>
      <c r="AE1332" s="194">
        <f>IF(AD1332="",0,IF(ISERROR(VLOOKUP(AD1332,AD$7:AD1331,1,FALSE)),1,0))</f>
        <v>0</v>
      </c>
      <c r="AF1332" s="194"/>
    </row>
    <row r="1333" spans="1:32" ht="16.5" customHeight="1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75">
        <f>IF(AND($X$3512&lt;&gt;" ",$X$3512&lt;&gt;0),IF(X1333=$X$3512,1+COUNTIF(U$7:U1332,"&gt;0"),0),0)</f>
        <v>0</v>
      </c>
      <c r="V1333" s="178" t="s">
        <v>1522</v>
      </c>
      <c r="W1333" s="130"/>
      <c r="X1333" s="131"/>
      <c r="Y1333" s="131"/>
      <c r="Z1333" s="206"/>
      <c r="AA1333" s="194">
        <f t="shared" si="99"/>
        <v>0</v>
      </c>
      <c r="AB1333" s="124" t="str">
        <f t="shared" si="100"/>
        <v/>
      </c>
      <c r="AC1333" s="195" t="str">
        <f t="shared" si="101"/>
        <v/>
      </c>
      <c r="AD1333" s="194" t="str">
        <f t="shared" si="102"/>
        <v/>
      </c>
      <c r="AE1333" s="194">
        <f>IF(AD1333="",0,IF(ISERROR(VLOOKUP(AD1333,AD$7:AD1332,1,FALSE)),1,0))</f>
        <v>0</v>
      </c>
      <c r="AF1333" s="194"/>
    </row>
    <row r="1334" spans="1:32" ht="16.5" customHeight="1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75">
        <f>IF(AND($X$3512&lt;&gt;" ",$X$3512&lt;&gt;0),IF(X1334=$X$3512,1+COUNTIF(U$7:U1333,"&gt;0"),0),0)</f>
        <v>0</v>
      </c>
      <c r="V1334" s="178" t="s">
        <v>1523</v>
      </c>
      <c r="W1334" s="130"/>
      <c r="X1334" s="131"/>
      <c r="Y1334" s="131"/>
      <c r="Z1334" s="206"/>
      <c r="AA1334" s="194">
        <f t="shared" si="99"/>
        <v>0</v>
      </c>
      <c r="AB1334" s="124" t="str">
        <f t="shared" si="100"/>
        <v/>
      </c>
      <c r="AC1334" s="195" t="str">
        <f t="shared" si="101"/>
        <v/>
      </c>
      <c r="AD1334" s="194" t="str">
        <f t="shared" si="102"/>
        <v/>
      </c>
      <c r="AE1334" s="194">
        <f>IF(AD1334="",0,IF(ISERROR(VLOOKUP(AD1334,AD$7:AD1333,1,FALSE)),1,0))</f>
        <v>0</v>
      </c>
      <c r="AF1334" s="194"/>
    </row>
    <row r="1335" spans="1:32" ht="16.5" customHeight="1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75">
        <f>IF(AND($X$3512&lt;&gt;" ",$X$3512&lt;&gt;0),IF(X1335=$X$3512,1+COUNTIF(U$7:U1334,"&gt;0"),0),0)</f>
        <v>0</v>
      </c>
      <c r="V1335" s="178" t="s">
        <v>1524</v>
      </c>
      <c r="W1335" s="130"/>
      <c r="X1335" s="131"/>
      <c r="Y1335" s="131"/>
      <c r="Z1335" s="206"/>
      <c r="AA1335" s="194">
        <f t="shared" si="99"/>
        <v>0</v>
      </c>
      <c r="AB1335" s="124" t="str">
        <f t="shared" si="100"/>
        <v/>
      </c>
      <c r="AC1335" s="195" t="str">
        <f t="shared" si="101"/>
        <v/>
      </c>
      <c r="AD1335" s="194" t="str">
        <f t="shared" si="102"/>
        <v/>
      </c>
      <c r="AE1335" s="194">
        <f>IF(AD1335="",0,IF(ISERROR(VLOOKUP(AD1335,AD$7:AD1334,1,FALSE)),1,0))</f>
        <v>0</v>
      </c>
      <c r="AF1335" s="194"/>
    </row>
    <row r="1336" spans="1:32" ht="16.5" customHeight="1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75">
        <f>IF(AND($X$3512&lt;&gt;" ",$X$3512&lt;&gt;0),IF(X1336=$X$3512,1+COUNTIF(U$7:U1335,"&gt;0"),0),0)</f>
        <v>0</v>
      </c>
      <c r="V1336" s="178" t="s">
        <v>1525</v>
      </c>
      <c r="W1336" s="130"/>
      <c r="X1336" s="131"/>
      <c r="Y1336" s="131"/>
      <c r="Z1336" s="206"/>
      <c r="AA1336" s="194">
        <f t="shared" si="99"/>
        <v>0</v>
      </c>
      <c r="AB1336" s="124" t="str">
        <f t="shared" si="100"/>
        <v/>
      </c>
      <c r="AC1336" s="195" t="str">
        <f t="shared" si="101"/>
        <v/>
      </c>
      <c r="AD1336" s="194" t="str">
        <f t="shared" si="102"/>
        <v/>
      </c>
      <c r="AE1336" s="194">
        <f>IF(AD1336="",0,IF(ISERROR(VLOOKUP(AD1336,AD$7:AD1335,1,FALSE)),1,0))</f>
        <v>0</v>
      </c>
      <c r="AF1336" s="194"/>
    </row>
    <row r="1337" spans="1:32" ht="16.5" customHeight="1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75">
        <f>IF(AND($X$3512&lt;&gt;" ",$X$3512&lt;&gt;0),IF(X1337=$X$3512,1+COUNTIF(U$7:U1336,"&gt;0"),0),0)</f>
        <v>0</v>
      </c>
      <c r="V1337" s="178" t="s">
        <v>1526</v>
      </c>
      <c r="W1337" s="130"/>
      <c r="X1337" s="131"/>
      <c r="Y1337" s="131"/>
      <c r="Z1337" s="206"/>
      <c r="AA1337" s="194">
        <f t="shared" si="99"/>
        <v>0</v>
      </c>
      <c r="AB1337" s="124" t="str">
        <f t="shared" si="100"/>
        <v/>
      </c>
      <c r="AC1337" s="195" t="str">
        <f t="shared" si="101"/>
        <v/>
      </c>
      <c r="AD1337" s="194" t="str">
        <f t="shared" si="102"/>
        <v/>
      </c>
      <c r="AE1337" s="194">
        <f>IF(AD1337="",0,IF(ISERROR(VLOOKUP(AD1337,AD$7:AD1336,1,FALSE)),1,0))</f>
        <v>0</v>
      </c>
      <c r="AF1337" s="194"/>
    </row>
    <row r="1338" spans="1:32" ht="16.5" customHeight="1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75">
        <f>IF(AND($X$3512&lt;&gt;" ",$X$3512&lt;&gt;0),IF(X1338=$X$3512,1+COUNTIF(U$7:U1337,"&gt;0"),0),0)</f>
        <v>0</v>
      </c>
      <c r="V1338" s="178" t="s">
        <v>1527</v>
      </c>
      <c r="W1338" s="130"/>
      <c r="X1338" s="131"/>
      <c r="Y1338" s="131"/>
      <c r="Z1338" s="206"/>
      <c r="AA1338" s="194">
        <f t="shared" si="99"/>
        <v>0</v>
      </c>
      <c r="AB1338" s="124" t="str">
        <f t="shared" si="100"/>
        <v/>
      </c>
      <c r="AC1338" s="195" t="str">
        <f t="shared" si="101"/>
        <v/>
      </c>
      <c r="AD1338" s="194" t="str">
        <f t="shared" si="102"/>
        <v/>
      </c>
      <c r="AE1338" s="194">
        <f>IF(AD1338="",0,IF(ISERROR(VLOOKUP(AD1338,AD$7:AD1337,1,FALSE)),1,0))</f>
        <v>0</v>
      </c>
      <c r="AF1338" s="194"/>
    </row>
    <row r="1339" spans="1:32" ht="16.5" customHeight="1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75">
        <f>IF(AND($X$3512&lt;&gt;" ",$X$3512&lt;&gt;0),IF(X1339=$X$3512,1+COUNTIF(U$7:U1338,"&gt;0"),0),0)</f>
        <v>0</v>
      </c>
      <c r="V1339" s="178" t="s">
        <v>1528</v>
      </c>
      <c r="W1339" s="130"/>
      <c r="X1339" s="131"/>
      <c r="Y1339" s="131"/>
      <c r="Z1339" s="206"/>
      <c r="AA1339" s="194">
        <f t="shared" si="99"/>
        <v>0</v>
      </c>
      <c r="AB1339" s="124" t="str">
        <f t="shared" si="100"/>
        <v/>
      </c>
      <c r="AC1339" s="195" t="str">
        <f t="shared" si="101"/>
        <v/>
      </c>
      <c r="AD1339" s="194" t="str">
        <f t="shared" si="102"/>
        <v/>
      </c>
      <c r="AE1339" s="194">
        <f>IF(AD1339="",0,IF(ISERROR(VLOOKUP(AD1339,AD$7:AD1338,1,FALSE)),1,0))</f>
        <v>0</v>
      </c>
      <c r="AF1339" s="194"/>
    </row>
    <row r="1340" spans="1:32" ht="16.5" customHeight="1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75">
        <f>IF(AND($X$3512&lt;&gt;" ",$X$3512&lt;&gt;0),IF(X1340=$X$3512,1+COUNTIF(U$7:U1339,"&gt;0"),0),0)</f>
        <v>0</v>
      </c>
      <c r="V1340" s="178" t="s">
        <v>1529</v>
      </c>
      <c r="W1340" s="130"/>
      <c r="X1340" s="131"/>
      <c r="Y1340" s="131"/>
      <c r="Z1340" s="206"/>
      <c r="AA1340" s="194">
        <f t="shared" si="99"/>
        <v>0</v>
      </c>
      <c r="AB1340" s="124" t="str">
        <f t="shared" si="100"/>
        <v/>
      </c>
      <c r="AC1340" s="195" t="str">
        <f t="shared" si="101"/>
        <v/>
      </c>
      <c r="AD1340" s="194" t="str">
        <f t="shared" si="102"/>
        <v/>
      </c>
      <c r="AE1340" s="194">
        <f>IF(AD1340="",0,IF(ISERROR(VLOOKUP(AD1340,AD$7:AD1339,1,FALSE)),1,0))</f>
        <v>0</v>
      </c>
      <c r="AF1340" s="194"/>
    </row>
    <row r="1341" spans="1:32" ht="16.5" customHeight="1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75">
        <f>IF(AND($X$3512&lt;&gt;" ",$X$3512&lt;&gt;0),IF(X1341=$X$3512,1+COUNTIF(U$7:U1340,"&gt;0"),0),0)</f>
        <v>0</v>
      </c>
      <c r="V1341" s="178" t="s">
        <v>1530</v>
      </c>
      <c r="W1341" s="130"/>
      <c r="X1341" s="131"/>
      <c r="Y1341" s="131"/>
      <c r="Z1341" s="206"/>
      <c r="AA1341" s="194">
        <f t="shared" si="99"/>
        <v>0</v>
      </c>
      <c r="AB1341" s="124" t="str">
        <f t="shared" si="100"/>
        <v/>
      </c>
      <c r="AC1341" s="195" t="str">
        <f t="shared" si="101"/>
        <v/>
      </c>
      <c r="AD1341" s="194" t="str">
        <f t="shared" si="102"/>
        <v/>
      </c>
      <c r="AE1341" s="194">
        <f>IF(AD1341="",0,IF(ISERROR(VLOOKUP(AD1341,AD$7:AD1340,1,FALSE)),1,0))</f>
        <v>0</v>
      </c>
      <c r="AF1341" s="194"/>
    </row>
    <row r="1342" spans="1:32" ht="16.5" customHeight="1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75">
        <f>IF(AND($X$3512&lt;&gt;" ",$X$3512&lt;&gt;0),IF(X1342=$X$3512,1+COUNTIF(U$7:U1341,"&gt;0"),0),0)</f>
        <v>0</v>
      </c>
      <c r="V1342" s="178" t="s">
        <v>1531</v>
      </c>
      <c r="W1342" s="130"/>
      <c r="X1342" s="131"/>
      <c r="Y1342" s="131"/>
      <c r="Z1342" s="206"/>
      <c r="AA1342" s="194">
        <f t="shared" si="99"/>
        <v>0</v>
      </c>
      <c r="AB1342" s="124" t="str">
        <f t="shared" si="100"/>
        <v/>
      </c>
      <c r="AC1342" s="195" t="str">
        <f t="shared" si="101"/>
        <v/>
      </c>
      <c r="AD1342" s="194" t="str">
        <f t="shared" si="102"/>
        <v/>
      </c>
      <c r="AE1342" s="194">
        <f>IF(AD1342="",0,IF(ISERROR(VLOOKUP(AD1342,AD$7:AD1341,1,FALSE)),1,0))</f>
        <v>0</v>
      </c>
      <c r="AF1342" s="194"/>
    </row>
    <row r="1343" spans="1:32" ht="16.5" customHeight="1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75">
        <f>IF(AND($X$3512&lt;&gt;" ",$X$3512&lt;&gt;0),IF(X1343=$X$3512,1+COUNTIF(U$7:U1342,"&gt;0"),0),0)</f>
        <v>0</v>
      </c>
      <c r="V1343" s="178" t="s">
        <v>1532</v>
      </c>
      <c r="W1343" s="130"/>
      <c r="X1343" s="131"/>
      <c r="Y1343" s="131"/>
      <c r="Z1343" s="206"/>
      <c r="AA1343" s="194">
        <f t="shared" si="99"/>
        <v>0</v>
      </c>
      <c r="AB1343" s="124" t="str">
        <f t="shared" si="100"/>
        <v/>
      </c>
      <c r="AC1343" s="195" t="str">
        <f t="shared" si="101"/>
        <v/>
      </c>
      <c r="AD1343" s="194" t="str">
        <f t="shared" si="102"/>
        <v/>
      </c>
      <c r="AE1343" s="194">
        <f>IF(AD1343="",0,IF(ISERROR(VLOOKUP(AD1343,AD$7:AD1342,1,FALSE)),1,0))</f>
        <v>0</v>
      </c>
      <c r="AF1343" s="194"/>
    </row>
    <row r="1344" spans="1:32" ht="16.5" customHeight="1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75">
        <f>IF(AND($X$3512&lt;&gt;" ",$X$3512&lt;&gt;0),IF(X1344=$X$3512,1+COUNTIF(U$7:U1343,"&gt;0"),0),0)</f>
        <v>0</v>
      </c>
      <c r="V1344" s="178" t="s">
        <v>1533</v>
      </c>
      <c r="W1344" s="130"/>
      <c r="X1344" s="131"/>
      <c r="Y1344" s="131"/>
      <c r="Z1344" s="206"/>
      <c r="AA1344" s="194">
        <f t="shared" si="99"/>
        <v>0</v>
      </c>
      <c r="AB1344" s="124" t="str">
        <f t="shared" si="100"/>
        <v/>
      </c>
      <c r="AC1344" s="195" t="str">
        <f t="shared" si="101"/>
        <v/>
      </c>
      <c r="AD1344" s="194" t="str">
        <f t="shared" si="102"/>
        <v/>
      </c>
      <c r="AE1344" s="194">
        <f>IF(AD1344="",0,IF(ISERROR(VLOOKUP(AD1344,AD$7:AD1343,1,FALSE)),1,0))</f>
        <v>0</v>
      </c>
      <c r="AF1344" s="194"/>
    </row>
    <row r="1345" spans="1:32" ht="16.5" customHeight="1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75">
        <f>IF(AND($X$3512&lt;&gt;" ",$X$3512&lt;&gt;0),IF(X1345=$X$3512,1+COUNTIF(U$7:U1344,"&gt;0"),0),0)</f>
        <v>0</v>
      </c>
      <c r="V1345" s="178" t="s">
        <v>1534</v>
      </c>
      <c r="W1345" s="130"/>
      <c r="X1345" s="131"/>
      <c r="Y1345" s="131"/>
      <c r="Z1345" s="206"/>
      <c r="AA1345" s="194">
        <f t="shared" si="99"/>
        <v>0</v>
      </c>
      <c r="AB1345" s="124" t="str">
        <f t="shared" si="100"/>
        <v/>
      </c>
      <c r="AC1345" s="195" t="str">
        <f t="shared" si="101"/>
        <v/>
      </c>
      <c r="AD1345" s="194" t="str">
        <f t="shared" si="102"/>
        <v/>
      </c>
      <c r="AE1345" s="194">
        <f>IF(AD1345="",0,IF(ISERROR(VLOOKUP(AD1345,AD$7:AD1344,1,FALSE)),1,0))</f>
        <v>0</v>
      </c>
      <c r="AF1345" s="194"/>
    </row>
    <row r="1346" spans="1:32" ht="16.5" customHeight="1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75">
        <f>IF(AND($X$3512&lt;&gt;" ",$X$3512&lt;&gt;0),IF(X1346=$X$3512,1+COUNTIF(U$7:U1345,"&gt;0"),0),0)</f>
        <v>0</v>
      </c>
      <c r="V1346" s="178" t="s">
        <v>1535</v>
      </c>
      <c r="W1346" s="130"/>
      <c r="X1346" s="131"/>
      <c r="Y1346" s="131"/>
      <c r="Z1346" s="206"/>
      <c r="AA1346" s="194">
        <f t="shared" si="99"/>
        <v>0</v>
      </c>
      <c r="AB1346" s="124" t="str">
        <f t="shared" si="100"/>
        <v/>
      </c>
      <c r="AC1346" s="195" t="str">
        <f t="shared" si="101"/>
        <v/>
      </c>
      <c r="AD1346" s="194" t="str">
        <f t="shared" si="102"/>
        <v/>
      </c>
      <c r="AE1346" s="194">
        <f>IF(AD1346="",0,IF(ISERROR(VLOOKUP(AD1346,AD$7:AD1345,1,FALSE)),1,0))</f>
        <v>0</v>
      </c>
      <c r="AF1346" s="194"/>
    </row>
    <row r="1347" spans="1:32" ht="16.5" customHeight="1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75">
        <f>IF(AND($X$3512&lt;&gt;" ",$X$3512&lt;&gt;0),IF(X1347=$X$3512,1+COUNTIF(U$7:U1346,"&gt;0"),0),0)</f>
        <v>0</v>
      </c>
      <c r="V1347" s="178" t="s">
        <v>1536</v>
      </c>
      <c r="W1347" s="130"/>
      <c r="X1347" s="131"/>
      <c r="Y1347" s="131"/>
      <c r="Z1347" s="206"/>
      <c r="AA1347" s="194">
        <f t="shared" si="99"/>
        <v>0</v>
      </c>
      <c r="AB1347" s="124" t="str">
        <f t="shared" si="100"/>
        <v/>
      </c>
      <c r="AC1347" s="195" t="str">
        <f t="shared" si="101"/>
        <v/>
      </c>
      <c r="AD1347" s="194" t="str">
        <f t="shared" si="102"/>
        <v/>
      </c>
      <c r="AE1347" s="194">
        <f>IF(AD1347="",0,IF(ISERROR(VLOOKUP(AD1347,AD$7:AD1346,1,FALSE)),1,0))</f>
        <v>0</v>
      </c>
      <c r="AF1347" s="194"/>
    </row>
    <row r="1348" spans="1:32" ht="16.5" customHeight="1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75">
        <f>IF(AND($X$3512&lt;&gt;" ",$X$3512&lt;&gt;0),IF(X1348=$X$3512,1+COUNTIF(U$7:U1347,"&gt;0"),0),0)</f>
        <v>0</v>
      </c>
      <c r="V1348" s="178" t="s">
        <v>1537</v>
      </c>
      <c r="W1348" s="130"/>
      <c r="X1348" s="131"/>
      <c r="Y1348" s="131"/>
      <c r="Z1348" s="206"/>
      <c r="AA1348" s="194">
        <f t="shared" si="99"/>
        <v>0</v>
      </c>
      <c r="AB1348" s="124" t="str">
        <f t="shared" si="100"/>
        <v/>
      </c>
      <c r="AC1348" s="195" t="str">
        <f t="shared" si="101"/>
        <v/>
      </c>
      <c r="AD1348" s="194" t="str">
        <f t="shared" si="102"/>
        <v/>
      </c>
      <c r="AE1348" s="194">
        <f>IF(AD1348="",0,IF(ISERROR(VLOOKUP(AD1348,AD$7:AD1347,1,FALSE)),1,0))</f>
        <v>0</v>
      </c>
      <c r="AF1348" s="194"/>
    </row>
    <row r="1349" spans="1:32" ht="16.5" customHeight="1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75">
        <f>IF(AND($X$3512&lt;&gt;" ",$X$3512&lt;&gt;0),IF(X1349=$X$3512,1+COUNTIF(U$7:U1348,"&gt;0"),0),0)</f>
        <v>0</v>
      </c>
      <c r="V1349" s="178" t="s">
        <v>1538</v>
      </c>
      <c r="W1349" s="130"/>
      <c r="X1349" s="131"/>
      <c r="Y1349" s="131"/>
      <c r="Z1349" s="206"/>
      <c r="AA1349" s="194">
        <f t="shared" si="99"/>
        <v>0</v>
      </c>
      <c r="AB1349" s="124" t="str">
        <f t="shared" si="100"/>
        <v/>
      </c>
      <c r="AC1349" s="195" t="str">
        <f t="shared" si="101"/>
        <v/>
      </c>
      <c r="AD1349" s="194" t="str">
        <f t="shared" si="102"/>
        <v/>
      </c>
      <c r="AE1349" s="194">
        <f>IF(AD1349="",0,IF(ISERROR(VLOOKUP(AD1349,AD$7:AD1348,1,FALSE)),1,0))</f>
        <v>0</v>
      </c>
      <c r="AF1349" s="194"/>
    </row>
    <row r="1350" spans="1:32" ht="16.5" customHeight="1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75">
        <f>IF(AND($X$3512&lt;&gt;" ",$X$3512&lt;&gt;0),IF(X1350=$X$3512,1+COUNTIF(U$7:U1349,"&gt;0"),0),0)</f>
        <v>0</v>
      </c>
      <c r="V1350" s="178" t="s">
        <v>1539</v>
      </c>
      <c r="W1350" s="130"/>
      <c r="X1350" s="131"/>
      <c r="Y1350" s="131"/>
      <c r="Z1350" s="206"/>
      <c r="AA1350" s="194">
        <f t="shared" si="99"/>
        <v>0</v>
      </c>
      <c r="AB1350" s="124" t="str">
        <f t="shared" si="100"/>
        <v/>
      </c>
      <c r="AC1350" s="195" t="str">
        <f t="shared" si="101"/>
        <v/>
      </c>
      <c r="AD1350" s="194" t="str">
        <f t="shared" si="102"/>
        <v/>
      </c>
      <c r="AE1350" s="194">
        <f>IF(AD1350="",0,IF(ISERROR(VLOOKUP(AD1350,AD$7:AD1349,1,FALSE)),1,0))</f>
        <v>0</v>
      </c>
      <c r="AF1350" s="194"/>
    </row>
    <row r="1351" spans="1:32" ht="16.5" customHeight="1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75">
        <f>IF(AND($X$3512&lt;&gt;" ",$X$3512&lt;&gt;0),IF(X1351=$X$3512,1+COUNTIF(U$7:U1350,"&gt;0"),0),0)</f>
        <v>0</v>
      </c>
      <c r="V1351" s="178" t="s">
        <v>1540</v>
      </c>
      <c r="W1351" s="130"/>
      <c r="X1351" s="131"/>
      <c r="Y1351" s="131"/>
      <c r="Z1351" s="206"/>
      <c r="AA1351" s="194">
        <f t="shared" si="99"/>
        <v>0</v>
      </c>
      <c r="AB1351" s="124" t="str">
        <f t="shared" si="100"/>
        <v/>
      </c>
      <c r="AC1351" s="195" t="str">
        <f t="shared" si="101"/>
        <v/>
      </c>
      <c r="AD1351" s="194" t="str">
        <f t="shared" si="102"/>
        <v/>
      </c>
      <c r="AE1351" s="194">
        <f>IF(AD1351="",0,IF(ISERROR(VLOOKUP(AD1351,AD$7:AD1350,1,FALSE)),1,0))</f>
        <v>0</v>
      </c>
      <c r="AF1351" s="194"/>
    </row>
    <row r="1352" spans="1:32" ht="16.5" customHeight="1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75">
        <f>IF(AND($X$3512&lt;&gt;" ",$X$3512&lt;&gt;0),IF(X1352=$X$3512,1+COUNTIF(U$7:U1351,"&gt;0"),0),0)</f>
        <v>0</v>
      </c>
      <c r="V1352" s="178" t="s">
        <v>1541</v>
      </c>
      <c r="W1352" s="130"/>
      <c r="X1352" s="131"/>
      <c r="Y1352" s="131"/>
      <c r="Z1352" s="206"/>
      <c r="AA1352" s="194">
        <f t="shared" ref="AA1352:AA1415" si="103">IF(ISBLANK(X1352),0,VLOOKUP(X1352,$B$8:$E$57,1,FALSE))</f>
        <v>0</v>
      </c>
      <c r="AB1352" s="124" t="str">
        <f t="shared" ref="AB1352:AB1415" si="104">IF(W1352&gt;0,CONCATENATE(MONTH(W1352)&amp;X1352),"")</f>
        <v/>
      </c>
      <c r="AC1352" s="195" t="str">
        <f t="shared" ref="AC1352:AC1415" si="105">IF(OR(AND(Z1352&lt;&gt;0,ISBLANK(X1352)),ISERROR(AA1352)),"ERR","")</f>
        <v/>
      </c>
      <c r="AD1352" s="194" t="str">
        <f t="shared" si="102"/>
        <v/>
      </c>
      <c r="AE1352" s="194">
        <f>IF(AD1352="",0,IF(ISERROR(VLOOKUP(AD1352,AD$7:AD1351,1,FALSE)),1,0))</f>
        <v>0</v>
      </c>
      <c r="AF1352" s="194"/>
    </row>
    <row r="1353" spans="1:32" ht="16.5" customHeight="1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75">
        <f>IF(AND($X$3512&lt;&gt;" ",$X$3512&lt;&gt;0),IF(X1353=$X$3512,1+COUNTIF(U$7:U1352,"&gt;0"),0),0)</f>
        <v>0</v>
      </c>
      <c r="V1353" s="178" t="s">
        <v>1542</v>
      </c>
      <c r="W1353" s="130"/>
      <c r="X1353" s="131"/>
      <c r="Y1353" s="131"/>
      <c r="Z1353" s="206"/>
      <c r="AA1353" s="194">
        <f t="shared" si="103"/>
        <v>0</v>
      </c>
      <c r="AB1353" s="124" t="str">
        <f t="shared" si="104"/>
        <v/>
      </c>
      <c r="AC1353" s="195" t="str">
        <f t="shared" si="105"/>
        <v/>
      </c>
      <c r="AD1353" s="194" t="str">
        <f t="shared" si="102"/>
        <v/>
      </c>
      <c r="AE1353" s="194">
        <f>IF(AD1353="",0,IF(ISERROR(VLOOKUP(AD1353,AD$7:AD1352,1,FALSE)),1,0))</f>
        <v>0</v>
      </c>
      <c r="AF1353" s="194"/>
    </row>
    <row r="1354" spans="1:32" ht="16.5" customHeight="1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75">
        <f>IF(AND($X$3512&lt;&gt;" ",$X$3512&lt;&gt;0),IF(X1354=$X$3512,1+COUNTIF(U$7:U1353,"&gt;0"),0),0)</f>
        <v>0</v>
      </c>
      <c r="V1354" s="178" t="s">
        <v>1543</v>
      </c>
      <c r="W1354" s="130"/>
      <c r="X1354" s="131"/>
      <c r="Y1354" s="131"/>
      <c r="Z1354" s="206"/>
      <c r="AA1354" s="194">
        <f t="shared" si="103"/>
        <v>0</v>
      </c>
      <c r="AB1354" s="124" t="str">
        <f t="shared" si="104"/>
        <v/>
      </c>
      <c r="AC1354" s="195" t="str">
        <f t="shared" si="105"/>
        <v/>
      </c>
      <c r="AD1354" s="194" t="str">
        <f t="shared" ref="AD1354:AD1417" si="106">IF(W1354&gt;0,CONCATENATE(MONTH(W1354),"-",YEAR(W1354)),"")</f>
        <v/>
      </c>
      <c r="AE1354" s="194">
        <f>IF(AD1354="",0,IF(ISERROR(VLOOKUP(AD1354,AD$7:AD1353,1,FALSE)),1,0))</f>
        <v>0</v>
      </c>
      <c r="AF1354" s="194"/>
    </row>
    <row r="1355" spans="1:32" ht="16.5" customHeight="1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75">
        <f>IF(AND($X$3512&lt;&gt;" ",$X$3512&lt;&gt;0),IF(X1355=$X$3512,1+COUNTIF(U$7:U1354,"&gt;0"),0),0)</f>
        <v>0</v>
      </c>
      <c r="V1355" s="178" t="s">
        <v>1544</v>
      </c>
      <c r="W1355" s="130"/>
      <c r="X1355" s="131"/>
      <c r="Y1355" s="131"/>
      <c r="Z1355" s="206"/>
      <c r="AA1355" s="194">
        <f t="shared" si="103"/>
        <v>0</v>
      </c>
      <c r="AB1355" s="124" t="str">
        <f t="shared" si="104"/>
        <v/>
      </c>
      <c r="AC1355" s="195" t="str">
        <f t="shared" si="105"/>
        <v/>
      </c>
      <c r="AD1355" s="194" t="str">
        <f t="shared" si="106"/>
        <v/>
      </c>
      <c r="AE1355" s="194">
        <f>IF(AD1355="",0,IF(ISERROR(VLOOKUP(AD1355,AD$7:AD1354,1,FALSE)),1,0))</f>
        <v>0</v>
      </c>
      <c r="AF1355" s="194"/>
    </row>
    <row r="1356" spans="1:32" ht="16.5" customHeight="1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75">
        <f>IF(AND($X$3512&lt;&gt;" ",$X$3512&lt;&gt;0),IF(X1356=$X$3512,1+COUNTIF(U$7:U1355,"&gt;0"),0),0)</f>
        <v>0</v>
      </c>
      <c r="V1356" s="178" t="s">
        <v>1545</v>
      </c>
      <c r="W1356" s="130"/>
      <c r="X1356" s="131"/>
      <c r="Y1356" s="131"/>
      <c r="Z1356" s="206"/>
      <c r="AA1356" s="194">
        <f t="shared" si="103"/>
        <v>0</v>
      </c>
      <c r="AB1356" s="124" t="str">
        <f t="shared" si="104"/>
        <v/>
      </c>
      <c r="AC1356" s="195" t="str">
        <f t="shared" si="105"/>
        <v/>
      </c>
      <c r="AD1356" s="194" t="str">
        <f t="shared" si="106"/>
        <v/>
      </c>
      <c r="AE1356" s="194">
        <f>IF(AD1356="",0,IF(ISERROR(VLOOKUP(AD1356,AD$7:AD1355,1,FALSE)),1,0))</f>
        <v>0</v>
      </c>
      <c r="AF1356" s="194"/>
    </row>
    <row r="1357" spans="1:32" ht="16.5" customHeight="1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75">
        <f>IF(AND($X$3512&lt;&gt;" ",$X$3512&lt;&gt;0),IF(X1357=$X$3512,1+COUNTIF(U$7:U1356,"&gt;0"),0),0)</f>
        <v>0</v>
      </c>
      <c r="V1357" s="178" t="s">
        <v>1546</v>
      </c>
      <c r="W1357" s="130"/>
      <c r="X1357" s="131"/>
      <c r="Y1357" s="131"/>
      <c r="Z1357" s="206"/>
      <c r="AA1357" s="194">
        <f t="shared" si="103"/>
        <v>0</v>
      </c>
      <c r="AB1357" s="124" t="str">
        <f t="shared" si="104"/>
        <v/>
      </c>
      <c r="AC1357" s="195" t="str">
        <f t="shared" si="105"/>
        <v/>
      </c>
      <c r="AD1357" s="194" t="str">
        <f t="shared" si="106"/>
        <v/>
      </c>
      <c r="AE1357" s="194">
        <f>IF(AD1357="",0,IF(ISERROR(VLOOKUP(AD1357,AD$7:AD1356,1,FALSE)),1,0))</f>
        <v>0</v>
      </c>
      <c r="AF1357" s="194"/>
    </row>
    <row r="1358" spans="1:32" ht="16.5" customHeight="1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75">
        <f>IF(AND($X$3512&lt;&gt;" ",$X$3512&lt;&gt;0),IF(X1358=$X$3512,1+COUNTIF(U$7:U1357,"&gt;0"),0),0)</f>
        <v>0</v>
      </c>
      <c r="V1358" s="178" t="s">
        <v>1547</v>
      </c>
      <c r="W1358" s="130"/>
      <c r="X1358" s="131"/>
      <c r="Y1358" s="131"/>
      <c r="Z1358" s="206"/>
      <c r="AA1358" s="194">
        <f t="shared" si="103"/>
        <v>0</v>
      </c>
      <c r="AB1358" s="124" t="str">
        <f t="shared" si="104"/>
        <v/>
      </c>
      <c r="AC1358" s="195" t="str">
        <f t="shared" si="105"/>
        <v/>
      </c>
      <c r="AD1358" s="194" t="str">
        <f t="shared" si="106"/>
        <v/>
      </c>
      <c r="AE1358" s="194">
        <f>IF(AD1358="",0,IF(ISERROR(VLOOKUP(AD1358,AD$7:AD1357,1,FALSE)),1,0))</f>
        <v>0</v>
      </c>
      <c r="AF1358" s="194"/>
    </row>
    <row r="1359" spans="1:32" ht="16.5" customHeight="1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75">
        <f>IF(AND($X$3512&lt;&gt;" ",$X$3512&lt;&gt;0),IF(X1359=$X$3512,1+COUNTIF(U$7:U1358,"&gt;0"),0),0)</f>
        <v>0</v>
      </c>
      <c r="V1359" s="178" t="s">
        <v>1548</v>
      </c>
      <c r="W1359" s="130"/>
      <c r="X1359" s="131"/>
      <c r="Y1359" s="131"/>
      <c r="Z1359" s="206"/>
      <c r="AA1359" s="194">
        <f t="shared" si="103"/>
        <v>0</v>
      </c>
      <c r="AB1359" s="124" t="str">
        <f t="shared" si="104"/>
        <v/>
      </c>
      <c r="AC1359" s="195" t="str">
        <f t="shared" si="105"/>
        <v/>
      </c>
      <c r="AD1359" s="194" t="str">
        <f t="shared" si="106"/>
        <v/>
      </c>
      <c r="AE1359" s="194">
        <f>IF(AD1359="",0,IF(ISERROR(VLOOKUP(AD1359,AD$7:AD1358,1,FALSE)),1,0))</f>
        <v>0</v>
      </c>
      <c r="AF1359" s="194"/>
    </row>
    <row r="1360" spans="1:32" ht="16.5" customHeight="1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75">
        <f>IF(AND($X$3512&lt;&gt;" ",$X$3512&lt;&gt;0),IF(X1360=$X$3512,1+COUNTIF(U$7:U1359,"&gt;0"),0),0)</f>
        <v>0</v>
      </c>
      <c r="V1360" s="178" t="s">
        <v>1549</v>
      </c>
      <c r="W1360" s="130"/>
      <c r="X1360" s="131"/>
      <c r="Y1360" s="131"/>
      <c r="Z1360" s="206"/>
      <c r="AA1360" s="194">
        <f t="shared" si="103"/>
        <v>0</v>
      </c>
      <c r="AB1360" s="124" t="str">
        <f t="shared" si="104"/>
        <v/>
      </c>
      <c r="AC1360" s="195" t="str">
        <f t="shared" si="105"/>
        <v/>
      </c>
      <c r="AD1360" s="194" t="str">
        <f t="shared" si="106"/>
        <v/>
      </c>
      <c r="AE1360" s="194">
        <f>IF(AD1360="",0,IF(ISERROR(VLOOKUP(AD1360,AD$7:AD1359,1,FALSE)),1,0))</f>
        <v>0</v>
      </c>
      <c r="AF1360" s="194"/>
    </row>
    <row r="1361" spans="1:32" ht="16.5" customHeight="1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75">
        <f>IF(AND($X$3512&lt;&gt;" ",$X$3512&lt;&gt;0),IF(X1361=$X$3512,1+COUNTIF(U$7:U1360,"&gt;0"),0),0)</f>
        <v>0</v>
      </c>
      <c r="V1361" s="178" t="s">
        <v>1550</v>
      </c>
      <c r="W1361" s="130"/>
      <c r="X1361" s="131"/>
      <c r="Y1361" s="131"/>
      <c r="Z1361" s="206"/>
      <c r="AA1361" s="194">
        <f t="shared" si="103"/>
        <v>0</v>
      </c>
      <c r="AB1361" s="124" t="str">
        <f t="shared" si="104"/>
        <v/>
      </c>
      <c r="AC1361" s="195" t="str">
        <f t="shared" si="105"/>
        <v/>
      </c>
      <c r="AD1361" s="194" t="str">
        <f t="shared" si="106"/>
        <v/>
      </c>
      <c r="AE1361" s="194">
        <f>IF(AD1361="",0,IF(ISERROR(VLOOKUP(AD1361,AD$7:AD1360,1,FALSE)),1,0))</f>
        <v>0</v>
      </c>
      <c r="AF1361" s="194"/>
    </row>
    <row r="1362" spans="1:32" ht="16.5" customHeight="1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75">
        <f>IF(AND($X$3512&lt;&gt;" ",$X$3512&lt;&gt;0),IF(X1362=$X$3512,1+COUNTIF(U$7:U1361,"&gt;0"),0),0)</f>
        <v>0</v>
      </c>
      <c r="V1362" s="178" t="s">
        <v>1551</v>
      </c>
      <c r="W1362" s="130"/>
      <c r="X1362" s="131"/>
      <c r="Y1362" s="131"/>
      <c r="Z1362" s="206"/>
      <c r="AA1362" s="194">
        <f t="shared" si="103"/>
        <v>0</v>
      </c>
      <c r="AB1362" s="124" t="str">
        <f t="shared" si="104"/>
        <v/>
      </c>
      <c r="AC1362" s="195" t="str">
        <f t="shared" si="105"/>
        <v/>
      </c>
      <c r="AD1362" s="194" t="str">
        <f t="shared" si="106"/>
        <v/>
      </c>
      <c r="AE1362" s="194">
        <f>IF(AD1362="",0,IF(ISERROR(VLOOKUP(AD1362,AD$7:AD1361,1,FALSE)),1,0))</f>
        <v>0</v>
      </c>
      <c r="AF1362" s="194"/>
    </row>
    <row r="1363" spans="1:32" ht="16.5" customHeight="1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75">
        <f>IF(AND($X$3512&lt;&gt;" ",$X$3512&lt;&gt;0),IF(X1363=$X$3512,1+COUNTIF(U$7:U1362,"&gt;0"),0),0)</f>
        <v>0</v>
      </c>
      <c r="V1363" s="178" t="s">
        <v>1552</v>
      </c>
      <c r="W1363" s="130"/>
      <c r="X1363" s="131"/>
      <c r="Y1363" s="131"/>
      <c r="Z1363" s="206"/>
      <c r="AA1363" s="194">
        <f t="shared" si="103"/>
        <v>0</v>
      </c>
      <c r="AB1363" s="124" t="str">
        <f t="shared" si="104"/>
        <v/>
      </c>
      <c r="AC1363" s="195" t="str">
        <f t="shared" si="105"/>
        <v/>
      </c>
      <c r="AD1363" s="194" t="str">
        <f t="shared" si="106"/>
        <v/>
      </c>
      <c r="AE1363" s="194">
        <f>IF(AD1363="",0,IF(ISERROR(VLOOKUP(AD1363,AD$7:AD1362,1,FALSE)),1,0))</f>
        <v>0</v>
      </c>
      <c r="AF1363" s="194"/>
    </row>
    <row r="1364" spans="1:32" ht="16.5" customHeight="1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75">
        <f>IF(AND($X$3512&lt;&gt;" ",$X$3512&lt;&gt;0),IF(X1364=$X$3512,1+COUNTIF(U$7:U1363,"&gt;0"),0),0)</f>
        <v>0</v>
      </c>
      <c r="V1364" s="178" t="s">
        <v>1553</v>
      </c>
      <c r="W1364" s="130"/>
      <c r="X1364" s="131"/>
      <c r="Y1364" s="131"/>
      <c r="Z1364" s="206"/>
      <c r="AA1364" s="194">
        <f t="shared" si="103"/>
        <v>0</v>
      </c>
      <c r="AB1364" s="124" t="str">
        <f t="shared" si="104"/>
        <v/>
      </c>
      <c r="AC1364" s="195" t="str">
        <f t="shared" si="105"/>
        <v/>
      </c>
      <c r="AD1364" s="194" t="str">
        <f t="shared" si="106"/>
        <v/>
      </c>
      <c r="AE1364" s="194">
        <f>IF(AD1364="",0,IF(ISERROR(VLOOKUP(AD1364,AD$7:AD1363,1,FALSE)),1,0))</f>
        <v>0</v>
      </c>
      <c r="AF1364" s="194"/>
    </row>
    <row r="1365" spans="1:32" ht="16.5" customHeight="1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75">
        <f>IF(AND($X$3512&lt;&gt;" ",$X$3512&lt;&gt;0),IF(X1365=$X$3512,1+COUNTIF(U$7:U1364,"&gt;0"),0),0)</f>
        <v>0</v>
      </c>
      <c r="V1365" s="178" t="s">
        <v>1554</v>
      </c>
      <c r="W1365" s="130"/>
      <c r="X1365" s="131"/>
      <c r="Y1365" s="131"/>
      <c r="Z1365" s="206"/>
      <c r="AA1365" s="194">
        <f t="shared" si="103"/>
        <v>0</v>
      </c>
      <c r="AB1365" s="124" t="str">
        <f t="shared" si="104"/>
        <v/>
      </c>
      <c r="AC1365" s="195" t="str">
        <f t="shared" si="105"/>
        <v/>
      </c>
      <c r="AD1365" s="194" t="str">
        <f t="shared" si="106"/>
        <v/>
      </c>
      <c r="AE1365" s="194">
        <f>IF(AD1365="",0,IF(ISERROR(VLOOKUP(AD1365,AD$7:AD1364,1,FALSE)),1,0))</f>
        <v>0</v>
      </c>
      <c r="AF1365" s="194"/>
    </row>
    <row r="1366" spans="1:32" ht="16.5" customHeight="1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75">
        <f>IF(AND($X$3512&lt;&gt;" ",$X$3512&lt;&gt;0),IF(X1366=$X$3512,1+COUNTIF(U$7:U1365,"&gt;0"),0),0)</f>
        <v>0</v>
      </c>
      <c r="V1366" s="178" t="s">
        <v>1555</v>
      </c>
      <c r="W1366" s="130"/>
      <c r="X1366" s="131"/>
      <c r="Y1366" s="131"/>
      <c r="Z1366" s="206"/>
      <c r="AA1366" s="194">
        <f t="shared" si="103"/>
        <v>0</v>
      </c>
      <c r="AB1366" s="124" t="str">
        <f t="shared" si="104"/>
        <v/>
      </c>
      <c r="AC1366" s="195" t="str">
        <f t="shared" si="105"/>
        <v/>
      </c>
      <c r="AD1366" s="194" t="str">
        <f t="shared" si="106"/>
        <v/>
      </c>
      <c r="AE1366" s="194">
        <f>IF(AD1366="",0,IF(ISERROR(VLOOKUP(AD1366,AD$7:AD1365,1,FALSE)),1,0))</f>
        <v>0</v>
      </c>
      <c r="AF1366" s="194"/>
    </row>
    <row r="1367" spans="1:32" ht="16.5" customHeight="1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75">
        <f>IF(AND($X$3512&lt;&gt;" ",$X$3512&lt;&gt;0),IF(X1367=$X$3512,1+COUNTIF(U$7:U1366,"&gt;0"),0),0)</f>
        <v>0</v>
      </c>
      <c r="V1367" s="178" t="s">
        <v>1556</v>
      </c>
      <c r="W1367" s="130"/>
      <c r="X1367" s="131"/>
      <c r="Y1367" s="131"/>
      <c r="Z1367" s="206"/>
      <c r="AA1367" s="194">
        <f t="shared" si="103"/>
        <v>0</v>
      </c>
      <c r="AB1367" s="124" t="str">
        <f t="shared" si="104"/>
        <v/>
      </c>
      <c r="AC1367" s="195" t="str">
        <f t="shared" si="105"/>
        <v/>
      </c>
      <c r="AD1367" s="194" t="str">
        <f t="shared" si="106"/>
        <v/>
      </c>
      <c r="AE1367" s="194">
        <f>IF(AD1367="",0,IF(ISERROR(VLOOKUP(AD1367,AD$7:AD1366,1,FALSE)),1,0))</f>
        <v>0</v>
      </c>
      <c r="AF1367" s="194"/>
    </row>
    <row r="1368" spans="1:32" ht="16.5" customHeight="1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75">
        <f>IF(AND($X$3512&lt;&gt;" ",$X$3512&lt;&gt;0),IF(X1368=$X$3512,1+COUNTIF(U$7:U1367,"&gt;0"),0),0)</f>
        <v>0</v>
      </c>
      <c r="V1368" s="178" t="s">
        <v>1557</v>
      </c>
      <c r="W1368" s="130"/>
      <c r="X1368" s="131"/>
      <c r="Y1368" s="131"/>
      <c r="Z1368" s="206"/>
      <c r="AA1368" s="194">
        <f t="shared" si="103"/>
        <v>0</v>
      </c>
      <c r="AB1368" s="124" t="str">
        <f t="shared" si="104"/>
        <v/>
      </c>
      <c r="AC1368" s="195" t="str">
        <f t="shared" si="105"/>
        <v/>
      </c>
      <c r="AD1368" s="194" t="str">
        <f t="shared" si="106"/>
        <v/>
      </c>
      <c r="AE1368" s="194">
        <f>IF(AD1368="",0,IF(ISERROR(VLOOKUP(AD1368,AD$7:AD1367,1,FALSE)),1,0))</f>
        <v>0</v>
      </c>
      <c r="AF1368" s="194"/>
    </row>
    <row r="1369" spans="1:32" ht="16.5" customHeight="1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75">
        <f>IF(AND($X$3512&lt;&gt;" ",$X$3512&lt;&gt;0),IF(X1369=$X$3512,1+COUNTIF(U$7:U1368,"&gt;0"),0),0)</f>
        <v>0</v>
      </c>
      <c r="V1369" s="178" t="s">
        <v>1558</v>
      </c>
      <c r="W1369" s="130"/>
      <c r="X1369" s="131"/>
      <c r="Y1369" s="131"/>
      <c r="Z1369" s="206"/>
      <c r="AA1369" s="194">
        <f t="shared" si="103"/>
        <v>0</v>
      </c>
      <c r="AB1369" s="124" t="str">
        <f t="shared" si="104"/>
        <v/>
      </c>
      <c r="AC1369" s="195" t="str">
        <f t="shared" si="105"/>
        <v/>
      </c>
      <c r="AD1369" s="194" t="str">
        <f t="shared" si="106"/>
        <v/>
      </c>
      <c r="AE1369" s="194">
        <f>IF(AD1369="",0,IF(ISERROR(VLOOKUP(AD1369,AD$7:AD1368,1,FALSE)),1,0))</f>
        <v>0</v>
      </c>
      <c r="AF1369" s="194"/>
    </row>
    <row r="1370" spans="1:32" ht="16.5" customHeight="1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75">
        <f>IF(AND($X$3512&lt;&gt;" ",$X$3512&lt;&gt;0),IF(X1370=$X$3512,1+COUNTIF(U$7:U1369,"&gt;0"),0),0)</f>
        <v>0</v>
      </c>
      <c r="V1370" s="178" t="s">
        <v>1559</v>
      </c>
      <c r="W1370" s="130"/>
      <c r="X1370" s="131"/>
      <c r="Y1370" s="131"/>
      <c r="Z1370" s="206"/>
      <c r="AA1370" s="194">
        <f t="shared" si="103"/>
        <v>0</v>
      </c>
      <c r="AB1370" s="124" t="str">
        <f t="shared" si="104"/>
        <v/>
      </c>
      <c r="AC1370" s="195" t="str">
        <f t="shared" si="105"/>
        <v/>
      </c>
      <c r="AD1370" s="194" t="str">
        <f t="shared" si="106"/>
        <v/>
      </c>
      <c r="AE1370" s="194">
        <f>IF(AD1370="",0,IF(ISERROR(VLOOKUP(AD1370,AD$7:AD1369,1,FALSE)),1,0))</f>
        <v>0</v>
      </c>
      <c r="AF1370" s="194"/>
    </row>
    <row r="1371" spans="1:32" ht="16.5" customHeight="1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75">
        <f>IF(AND($X$3512&lt;&gt;" ",$X$3512&lt;&gt;0),IF(X1371=$X$3512,1+COUNTIF(U$7:U1370,"&gt;0"),0),0)</f>
        <v>0</v>
      </c>
      <c r="V1371" s="178" t="s">
        <v>1560</v>
      </c>
      <c r="W1371" s="130"/>
      <c r="X1371" s="131"/>
      <c r="Y1371" s="131"/>
      <c r="Z1371" s="206"/>
      <c r="AA1371" s="194">
        <f t="shared" si="103"/>
        <v>0</v>
      </c>
      <c r="AB1371" s="124" t="str">
        <f t="shared" si="104"/>
        <v/>
      </c>
      <c r="AC1371" s="195" t="str">
        <f t="shared" si="105"/>
        <v/>
      </c>
      <c r="AD1371" s="194" t="str">
        <f t="shared" si="106"/>
        <v/>
      </c>
      <c r="AE1371" s="194">
        <f>IF(AD1371="",0,IF(ISERROR(VLOOKUP(AD1371,AD$7:AD1370,1,FALSE)),1,0))</f>
        <v>0</v>
      </c>
      <c r="AF1371" s="194"/>
    </row>
    <row r="1372" spans="1:32" ht="16.5" customHeight="1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75">
        <f>IF(AND($X$3512&lt;&gt;" ",$X$3512&lt;&gt;0),IF(X1372=$X$3512,1+COUNTIF(U$7:U1371,"&gt;0"),0),0)</f>
        <v>0</v>
      </c>
      <c r="V1372" s="178" t="s">
        <v>1561</v>
      </c>
      <c r="W1372" s="130"/>
      <c r="X1372" s="131"/>
      <c r="Y1372" s="131"/>
      <c r="Z1372" s="206"/>
      <c r="AA1372" s="194">
        <f t="shared" si="103"/>
        <v>0</v>
      </c>
      <c r="AB1372" s="124" t="str">
        <f t="shared" si="104"/>
        <v/>
      </c>
      <c r="AC1372" s="195" t="str">
        <f t="shared" si="105"/>
        <v/>
      </c>
      <c r="AD1372" s="194" t="str">
        <f t="shared" si="106"/>
        <v/>
      </c>
      <c r="AE1372" s="194">
        <f>IF(AD1372="",0,IF(ISERROR(VLOOKUP(AD1372,AD$7:AD1371,1,FALSE)),1,0))</f>
        <v>0</v>
      </c>
      <c r="AF1372" s="194"/>
    </row>
    <row r="1373" spans="1:32" ht="16.5" customHeight="1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75">
        <f>IF(AND($X$3512&lt;&gt;" ",$X$3512&lt;&gt;0),IF(X1373=$X$3512,1+COUNTIF(U$7:U1372,"&gt;0"),0),0)</f>
        <v>0</v>
      </c>
      <c r="V1373" s="178" t="s">
        <v>1562</v>
      </c>
      <c r="W1373" s="130"/>
      <c r="X1373" s="131"/>
      <c r="Y1373" s="131"/>
      <c r="Z1373" s="206"/>
      <c r="AA1373" s="194">
        <f t="shared" si="103"/>
        <v>0</v>
      </c>
      <c r="AB1373" s="124" t="str">
        <f t="shared" si="104"/>
        <v/>
      </c>
      <c r="AC1373" s="195" t="str">
        <f t="shared" si="105"/>
        <v/>
      </c>
      <c r="AD1373" s="194" t="str">
        <f t="shared" si="106"/>
        <v/>
      </c>
      <c r="AE1373" s="194">
        <f>IF(AD1373="",0,IF(ISERROR(VLOOKUP(AD1373,AD$7:AD1372,1,FALSE)),1,0))</f>
        <v>0</v>
      </c>
      <c r="AF1373" s="194"/>
    </row>
    <row r="1374" spans="1:32" ht="16.5" customHeight="1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75">
        <f>IF(AND($X$3512&lt;&gt;" ",$X$3512&lt;&gt;0),IF(X1374=$X$3512,1+COUNTIF(U$7:U1373,"&gt;0"),0),0)</f>
        <v>0</v>
      </c>
      <c r="V1374" s="178" t="s">
        <v>1563</v>
      </c>
      <c r="W1374" s="130"/>
      <c r="X1374" s="131"/>
      <c r="Y1374" s="131"/>
      <c r="Z1374" s="206"/>
      <c r="AA1374" s="194">
        <f t="shared" si="103"/>
        <v>0</v>
      </c>
      <c r="AB1374" s="124" t="str">
        <f t="shared" si="104"/>
        <v/>
      </c>
      <c r="AC1374" s="195" t="str">
        <f t="shared" si="105"/>
        <v/>
      </c>
      <c r="AD1374" s="194" t="str">
        <f t="shared" si="106"/>
        <v/>
      </c>
      <c r="AE1374" s="194">
        <f>IF(AD1374="",0,IF(ISERROR(VLOOKUP(AD1374,AD$7:AD1373,1,FALSE)),1,0))</f>
        <v>0</v>
      </c>
      <c r="AF1374" s="194"/>
    </row>
    <row r="1375" spans="1:32" ht="16.5" customHeight="1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75">
        <f>IF(AND($X$3512&lt;&gt;" ",$X$3512&lt;&gt;0),IF(X1375=$X$3512,1+COUNTIF(U$7:U1374,"&gt;0"),0),0)</f>
        <v>0</v>
      </c>
      <c r="V1375" s="178" t="s">
        <v>1564</v>
      </c>
      <c r="W1375" s="130"/>
      <c r="X1375" s="131"/>
      <c r="Y1375" s="131"/>
      <c r="Z1375" s="206"/>
      <c r="AA1375" s="194">
        <f t="shared" si="103"/>
        <v>0</v>
      </c>
      <c r="AB1375" s="124" t="str">
        <f t="shared" si="104"/>
        <v/>
      </c>
      <c r="AC1375" s="195" t="str">
        <f t="shared" si="105"/>
        <v/>
      </c>
      <c r="AD1375" s="194" t="str">
        <f t="shared" si="106"/>
        <v/>
      </c>
      <c r="AE1375" s="194">
        <f>IF(AD1375="",0,IF(ISERROR(VLOOKUP(AD1375,AD$7:AD1374,1,FALSE)),1,0))</f>
        <v>0</v>
      </c>
      <c r="AF1375" s="194"/>
    </row>
    <row r="1376" spans="1:32" ht="16.5" customHeight="1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75">
        <f>IF(AND($X$3512&lt;&gt;" ",$X$3512&lt;&gt;0),IF(X1376=$X$3512,1+COUNTIF(U$7:U1375,"&gt;0"),0),0)</f>
        <v>0</v>
      </c>
      <c r="V1376" s="178" t="s">
        <v>1565</v>
      </c>
      <c r="W1376" s="130"/>
      <c r="X1376" s="131"/>
      <c r="Y1376" s="131"/>
      <c r="Z1376" s="206"/>
      <c r="AA1376" s="194">
        <f t="shared" si="103"/>
        <v>0</v>
      </c>
      <c r="AB1376" s="124" t="str">
        <f t="shared" si="104"/>
        <v/>
      </c>
      <c r="AC1376" s="195" t="str">
        <f t="shared" si="105"/>
        <v/>
      </c>
      <c r="AD1376" s="194" t="str">
        <f t="shared" si="106"/>
        <v/>
      </c>
      <c r="AE1376" s="194">
        <f>IF(AD1376="",0,IF(ISERROR(VLOOKUP(AD1376,AD$7:AD1375,1,FALSE)),1,0))</f>
        <v>0</v>
      </c>
      <c r="AF1376" s="194"/>
    </row>
    <row r="1377" spans="1:32" ht="16.5" customHeight="1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75">
        <f>IF(AND($X$3512&lt;&gt;" ",$X$3512&lt;&gt;0),IF(X1377=$X$3512,1+COUNTIF(U$7:U1376,"&gt;0"),0),0)</f>
        <v>0</v>
      </c>
      <c r="V1377" s="178" t="s">
        <v>1566</v>
      </c>
      <c r="W1377" s="130"/>
      <c r="X1377" s="131"/>
      <c r="Y1377" s="131"/>
      <c r="Z1377" s="206"/>
      <c r="AA1377" s="194">
        <f t="shared" si="103"/>
        <v>0</v>
      </c>
      <c r="AB1377" s="124" t="str">
        <f t="shared" si="104"/>
        <v/>
      </c>
      <c r="AC1377" s="195" t="str">
        <f t="shared" si="105"/>
        <v/>
      </c>
      <c r="AD1377" s="194" t="str">
        <f t="shared" si="106"/>
        <v/>
      </c>
      <c r="AE1377" s="194">
        <f>IF(AD1377="",0,IF(ISERROR(VLOOKUP(AD1377,AD$7:AD1376,1,FALSE)),1,0))</f>
        <v>0</v>
      </c>
      <c r="AF1377" s="194"/>
    </row>
    <row r="1378" spans="1:32" ht="16.5" customHeight="1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75">
        <f>IF(AND($X$3512&lt;&gt;" ",$X$3512&lt;&gt;0),IF(X1378=$X$3512,1+COUNTIF(U$7:U1377,"&gt;0"),0),0)</f>
        <v>0</v>
      </c>
      <c r="V1378" s="178" t="s">
        <v>1567</v>
      </c>
      <c r="W1378" s="130"/>
      <c r="X1378" s="131"/>
      <c r="Y1378" s="131"/>
      <c r="Z1378" s="206"/>
      <c r="AA1378" s="194">
        <f t="shared" si="103"/>
        <v>0</v>
      </c>
      <c r="AB1378" s="124" t="str">
        <f t="shared" si="104"/>
        <v/>
      </c>
      <c r="AC1378" s="195" t="str">
        <f t="shared" si="105"/>
        <v/>
      </c>
      <c r="AD1378" s="194" t="str">
        <f t="shared" si="106"/>
        <v/>
      </c>
      <c r="AE1378" s="194">
        <f>IF(AD1378="",0,IF(ISERROR(VLOOKUP(AD1378,AD$7:AD1377,1,FALSE)),1,0))</f>
        <v>0</v>
      </c>
      <c r="AF1378" s="194"/>
    </row>
    <row r="1379" spans="1:32" ht="16.5" customHeight="1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75">
        <f>IF(AND($X$3512&lt;&gt;" ",$X$3512&lt;&gt;0),IF(X1379=$X$3512,1+COUNTIF(U$7:U1378,"&gt;0"),0),0)</f>
        <v>0</v>
      </c>
      <c r="V1379" s="178" t="s">
        <v>1568</v>
      </c>
      <c r="W1379" s="130"/>
      <c r="X1379" s="131"/>
      <c r="Y1379" s="131"/>
      <c r="Z1379" s="206"/>
      <c r="AA1379" s="194">
        <f t="shared" si="103"/>
        <v>0</v>
      </c>
      <c r="AB1379" s="124" t="str">
        <f t="shared" si="104"/>
        <v/>
      </c>
      <c r="AC1379" s="195" t="str">
        <f t="shared" si="105"/>
        <v/>
      </c>
      <c r="AD1379" s="194" t="str">
        <f t="shared" si="106"/>
        <v/>
      </c>
      <c r="AE1379" s="194">
        <f>IF(AD1379="",0,IF(ISERROR(VLOOKUP(AD1379,AD$7:AD1378,1,FALSE)),1,0))</f>
        <v>0</v>
      </c>
      <c r="AF1379" s="194"/>
    </row>
    <row r="1380" spans="1:32" ht="16.5" customHeight="1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75">
        <f>IF(AND($X$3512&lt;&gt;" ",$X$3512&lt;&gt;0),IF(X1380=$X$3512,1+COUNTIF(U$7:U1379,"&gt;0"),0),0)</f>
        <v>0</v>
      </c>
      <c r="V1380" s="178" t="s">
        <v>1569</v>
      </c>
      <c r="W1380" s="130"/>
      <c r="X1380" s="131"/>
      <c r="Y1380" s="131"/>
      <c r="Z1380" s="206"/>
      <c r="AA1380" s="194">
        <f t="shared" si="103"/>
        <v>0</v>
      </c>
      <c r="AB1380" s="124" t="str">
        <f t="shared" si="104"/>
        <v/>
      </c>
      <c r="AC1380" s="195" t="str">
        <f t="shared" si="105"/>
        <v/>
      </c>
      <c r="AD1380" s="194" t="str">
        <f t="shared" si="106"/>
        <v/>
      </c>
      <c r="AE1380" s="194">
        <f>IF(AD1380="",0,IF(ISERROR(VLOOKUP(AD1380,AD$7:AD1379,1,FALSE)),1,0))</f>
        <v>0</v>
      </c>
      <c r="AF1380" s="194"/>
    </row>
    <row r="1381" spans="1:32" ht="16.5" customHeight="1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75">
        <f>IF(AND($X$3512&lt;&gt;" ",$X$3512&lt;&gt;0),IF(X1381=$X$3512,1+COUNTIF(U$7:U1380,"&gt;0"),0),0)</f>
        <v>0</v>
      </c>
      <c r="V1381" s="178" t="s">
        <v>1570</v>
      </c>
      <c r="W1381" s="130"/>
      <c r="X1381" s="131"/>
      <c r="Y1381" s="131"/>
      <c r="Z1381" s="206"/>
      <c r="AA1381" s="194">
        <f t="shared" si="103"/>
        <v>0</v>
      </c>
      <c r="AB1381" s="124" t="str">
        <f t="shared" si="104"/>
        <v/>
      </c>
      <c r="AC1381" s="195" t="str">
        <f t="shared" si="105"/>
        <v/>
      </c>
      <c r="AD1381" s="194" t="str">
        <f t="shared" si="106"/>
        <v/>
      </c>
      <c r="AE1381" s="194">
        <f>IF(AD1381="",0,IF(ISERROR(VLOOKUP(AD1381,AD$7:AD1380,1,FALSE)),1,0))</f>
        <v>0</v>
      </c>
      <c r="AF1381" s="194"/>
    </row>
    <row r="1382" spans="1:32" ht="16.5" customHeight="1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75">
        <f>IF(AND($X$3512&lt;&gt;" ",$X$3512&lt;&gt;0),IF(X1382=$X$3512,1+COUNTIF(U$7:U1381,"&gt;0"),0),0)</f>
        <v>0</v>
      </c>
      <c r="V1382" s="178" t="s">
        <v>1571</v>
      </c>
      <c r="W1382" s="130"/>
      <c r="X1382" s="131"/>
      <c r="Y1382" s="131"/>
      <c r="Z1382" s="206"/>
      <c r="AA1382" s="194">
        <f t="shared" si="103"/>
        <v>0</v>
      </c>
      <c r="AB1382" s="124" t="str">
        <f t="shared" si="104"/>
        <v/>
      </c>
      <c r="AC1382" s="195" t="str">
        <f t="shared" si="105"/>
        <v/>
      </c>
      <c r="AD1382" s="194" t="str">
        <f t="shared" si="106"/>
        <v/>
      </c>
      <c r="AE1382" s="194">
        <f>IF(AD1382="",0,IF(ISERROR(VLOOKUP(AD1382,AD$7:AD1381,1,FALSE)),1,0))</f>
        <v>0</v>
      </c>
      <c r="AF1382" s="194"/>
    </row>
    <row r="1383" spans="1:32" ht="16.5" customHeight="1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75">
        <f>IF(AND($X$3512&lt;&gt;" ",$X$3512&lt;&gt;0),IF(X1383=$X$3512,1+COUNTIF(U$7:U1382,"&gt;0"),0),0)</f>
        <v>0</v>
      </c>
      <c r="V1383" s="178" t="s">
        <v>1572</v>
      </c>
      <c r="W1383" s="130"/>
      <c r="X1383" s="131"/>
      <c r="Y1383" s="131"/>
      <c r="Z1383" s="206"/>
      <c r="AA1383" s="194">
        <f t="shared" si="103"/>
        <v>0</v>
      </c>
      <c r="AB1383" s="124" t="str">
        <f t="shared" si="104"/>
        <v/>
      </c>
      <c r="AC1383" s="195" t="str">
        <f t="shared" si="105"/>
        <v/>
      </c>
      <c r="AD1383" s="194" t="str">
        <f t="shared" si="106"/>
        <v/>
      </c>
      <c r="AE1383" s="194">
        <f>IF(AD1383="",0,IF(ISERROR(VLOOKUP(AD1383,AD$7:AD1382,1,FALSE)),1,0))</f>
        <v>0</v>
      </c>
      <c r="AF1383" s="194"/>
    </row>
    <row r="1384" spans="1:32" ht="16.5" customHeight="1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75">
        <f>IF(AND($X$3512&lt;&gt;" ",$X$3512&lt;&gt;0),IF(X1384=$X$3512,1+COUNTIF(U$7:U1383,"&gt;0"),0),0)</f>
        <v>0</v>
      </c>
      <c r="V1384" s="178" t="s">
        <v>1573</v>
      </c>
      <c r="W1384" s="130"/>
      <c r="X1384" s="131"/>
      <c r="Y1384" s="131"/>
      <c r="Z1384" s="206"/>
      <c r="AA1384" s="194">
        <f t="shared" si="103"/>
        <v>0</v>
      </c>
      <c r="AB1384" s="124" t="str">
        <f t="shared" si="104"/>
        <v/>
      </c>
      <c r="AC1384" s="195" t="str">
        <f t="shared" si="105"/>
        <v/>
      </c>
      <c r="AD1384" s="194" t="str">
        <f t="shared" si="106"/>
        <v/>
      </c>
      <c r="AE1384" s="194">
        <f>IF(AD1384="",0,IF(ISERROR(VLOOKUP(AD1384,AD$7:AD1383,1,FALSE)),1,0))</f>
        <v>0</v>
      </c>
      <c r="AF1384" s="194"/>
    </row>
    <row r="1385" spans="1:32" ht="16.5" customHeight="1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75">
        <f>IF(AND($X$3512&lt;&gt;" ",$X$3512&lt;&gt;0),IF(X1385=$X$3512,1+COUNTIF(U$7:U1384,"&gt;0"),0),0)</f>
        <v>0</v>
      </c>
      <c r="V1385" s="178" t="s">
        <v>1574</v>
      </c>
      <c r="W1385" s="130"/>
      <c r="X1385" s="131"/>
      <c r="Y1385" s="131"/>
      <c r="Z1385" s="206"/>
      <c r="AA1385" s="194">
        <f t="shared" si="103"/>
        <v>0</v>
      </c>
      <c r="AB1385" s="124" t="str">
        <f t="shared" si="104"/>
        <v/>
      </c>
      <c r="AC1385" s="195" t="str">
        <f t="shared" si="105"/>
        <v/>
      </c>
      <c r="AD1385" s="194" t="str">
        <f t="shared" si="106"/>
        <v/>
      </c>
      <c r="AE1385" s="194">
        <f>IF(AD1385="",0,IF(ISERROR(VLOOKUP(AD1385,AD$7:AD1384,1,FALSE)),1,0))</f>
        <v>0</v>
      </c>
      <c r="AF1385" s="194"/>
    </row>
    <row r="1386" spans="1:32" ht="16.5" customHeight="1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75">
        <f>IF(AND($X$3512&lt;&gt;" ",$X$3512&lt;&gt;0),IF(X1386=$X$3512,1+COUNTIF(U$7:U1385,"&gt;0"),0),0)</f>
        <v>0</v>
      </c>
      <c r="V1386" s="178" t="s">
        <v>1575</v>
      </c>
      <c r="W1386" s="130"/>
      <c r="X1386" s="131"/>
      <c r="Y1386" s="131"/>
      <c r="Z1386" s="206"/>
      <c r="AA1386" s="194">
        <f t="shared" si="103"/>
        <v>0</v>
      </c>
      <c r="AB1386" s="124" t="str">
        <f t="shared" si="104"/>
        <v/>
      </c>
      <c r="AC1386" s="195" t="str">
        <f t="shared" si="105"/>
        <v/>
      </c>
      <c r="AD1386" s="194" t="str">
        <f t="shared" si="106"/>
        <v/>
      </c>
      <c r="AE1386" s="194">
        <f>IF(AD1386="",0,IF(ISERROR(VLOOKUP(AD1386,AD$7:AD1385,1,FALSE)),1,0))</f>
        <v>0</v>
      </c>
      <c r="AF1386" s="194"/>
    </row>
    <row r="1387" spans="1:32" ht="16.5" customHeight="1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75">
        <f>IF(AND($X$3512&lt;&gt;" ",$X$3512&lt;&gt;0),IF(X1387=$X$3512,1+COUNTIF(U$7:U1386,"&gt;0"),0),0)</f>
        <v>0</v>
      </c>
      <c r="V1387" s="178" t="s">
        <v>1576</v>
      </c>
      <c r="W1387" s="130"/>
      <c r="X1387" s="131"/>
      <c r="Y1387" s="131"/>
      <c r="Z1387" s="206"/>
      <c r="AA1387" s="194">
        <f t="shared" si="103"/>
        <v>0</v>
      </c>
      <c r="AB1387" s="124" t="str">
        <f t="shared" si="104"/>
        <v/>
      </c>
      <c r="AC1387" s="195" t="str">
        <f t="shared" si="105"/>
        <v/>
      </c>
      <c r="AD1387" s="194" t="str">
        <f t="shared" si="106"/>
        <v/>
      </c>
      <c r="AE1387" s="194">
        <f>IF(AD1387="",0,IF(ISERROR(VLOOKUP(AD1387,AD$7:AD1386,1,FALSE)),1,0))</f>
        <v>0</v>
      </c>
      <c r="AF1387" s="194"/>
    </row>
    <row r="1388" spans="1:32" ht="16.5" customHeight="1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75">
        <f>IF(AND($X$3512&lt;&gt;" ",$X$3512&lt;&gt;0),IF(X1388=$X$3512,1+COUNTIF(U$7:U1387,"&gt;0"),0),0)</f>
        <v>0</v>
      </c>
      <c r="V1388" s="178" t="s">
        <v>1577</v>
      </c>
      <c r="W1388" s="130"/>
      <c r="X1388" s="131"/>
      <c r="Y1388" s="131"/>
      <c r="Z1388" s="206"/>
      <c r="AA1388" s="194">
        <f t="shared" si="103"/>
        <v>0</v>
      </c>
      <c r="AB1388" s="124" t="str">
        <f t="shared" si="104"/>
        <v/>
      </c>
      <c r="AC1388" s="195" t="str">
        <f t="shared" si="105"/>
        <v/>
      </c>
      <c r="AD1388" s="194" t="str">
        <f t="shared" si="106"/>
        <v/>
      </c>
      <c r="AE1388" s="194">
        <f>IF(AD1388="",0,IF(ISERROR(VLOOKUP(AD1388,AD$7:AD1387,1,FALSE)),1,0))</f>
        <v>0</v>
      </c>
      <c r="AF1388" s="194"/>
    </row>
    <row r="1389" spans="1:32" ht="16.5" customHeight="1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75">
        <f>IF(AND($X$3512&lt;&gt;" ",$X$3512&lt;&gt;0),IF(X1389=$X$3512,1+COUNTIF(U$7:U1388,"&gt;0"),0),0)</f>
        <v>0</v>
      </c>
      <c r="V1389" s="178" t="s">
        <v>1578</v>
      </c>
      <c r="W1389" s="130"/>
      <c r="X1389" s="131"/>
      <c r="Y1389" s="131"/>
      <c r="Z1389" s="206"/>
      <c r="AA1389" s="194">
        <f t="shared" si="103"/>
        <v>0</v>
      </c>
      <c r="AB1389" s="124" t="str">
        <f t="shared" si="104"/>
        <v/>
      </c>
      <c r="AC1389" s="195" t="str">
        <f t="shared" si="105"/>
        <v/>
      </c>
      <c r="AD1389" s="194" t="str">
        <f t="shared" si="106"/>
        <v/>
      </c>
      <c r="AE1389" s="194">
        <f>IF(AD1389="",0,IF(ISERROR(VLOOKUP(AD1389,AD$7:AD1388,1,FALSE)),1,0))</f>
        <v>0</v>
      </c>
      <c r="AF1389" s="194"/>
    </row>
    <row r="1390" spans="1:32" ht="16.5" customHeight="1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75">
        <f>IF(AND($X$3512&lt;&gt;" ",$X$3512&lt;&gt;0),IF(X1390=$X$3512,1+COUNTIF(U$7:U1389,"&gt;0"),0),0)</f>
        <v>0</v>
      </c>
      <c r="V1390" s="178" t="s">
        <v>1579</v>
      </c>
      <c r="W1390" s="130"/>
      <c r="X1390" s="131"/>
      <c r="Y1390" s="131"/>
      <c r="Z1390" s="206"/>
      <c r="AA1390" s="194">
        <f t="shared" si="103"/>
        <v>0</v>
      </c>
      <c r="AB1390" s="124" t="str">
        <f t="shared" si="104"/>
        <v/>
      </c>
      <c r="AC1390" s="195" t="str">
        <f t="shared" si="105"/>
        <v/>
      </c>
      <c r="AD1390" s="194" t="str">
        <f t="shared" si="106"/>
        <v/>
      </c>
      <c r="AE1390" s="194">
        <f>IF(AD1390="",0,IF(ISERROR(VLOOKUP(AD1390,AD$7:AD1389,1,FALSE)),1,0))</f>
        <v>0</v>
      </c>
      <c r="AF1390" s="194"/>
    </row>
    <row r="1391" spans="1:32" ht="16.5" customHeight="1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75">
        <f>IF(AND($X$3512&lt;&gt;" ",$X$3512&lt;&gt;0),IF(X1391=$X$3512,1+COUNTIF(U$7:U1390,"&gt;0"),0),0)</f>
        <v>0</v>
      </c>
      <c r="V1391" s="178" t="s">
        <v>1580</v>
      </c>
      <c r="W1391" s="130"/>
      <c r="X1391" s="131"/>
      <c r="Y1391" s="131"/>
      <c r="Z1391" s="206"/>
      <c r="AA1391" s="194">
        <f t="shared" si="103"/>
        <v>0</v>
      </c>
      <c r="AB1391" s="124" t="str">
        <f t="shared" si="104"/>
        <v/>
      </c>
      <c r="AC1391" s="195" t="str">
        <f t="shared" si="105"/>
        <v/>
      </c>
      <c r="AD1391" s="194" t="str">
        <f t="shared" si="106"/>
        <v/>
      </c>
      <c r="AE1391" s="194">
        <f>IF(AD1391="",0,IF(ISERROR(VLOOKUP(AD1391,AD$7:AD1390,1,FALSE)),1,0))</f>
        <v>0</v>
      </c>
      <c r="AF1391" s="194"/>
    </row>
    <row r="1392" spans="1:32" ht="16.5" customHeight="1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75">
        <f>IF(AND($X$3512&lt;&gt;" ",$X$3512&lt;&gt;0),IF(X1392=$X$3512,1+COUNTIF(U$7:U1391,"&gt;0"),0),0)</f>
        <v>0</v>
      </c>
      <c r="V1392" s="178" t="s">
        <v>1581</v>
      </c>
      <c r="W1392" s="130"/>
      <c r="X1392" s="131"/>
      <c r="Y1392" s="131"/>
      <c r="Z1392" s="206"/>
      <c r="AA1392" s="194">
        <f t="shared" si="103"/>
        <v>0</v>
      </c>
      <c r="AB1392" s="124" t="str">
        <f t="shared" si="104"/>
        <v/>
      </c>
      <c r="AC1392" s="195" t="str">
        <f t="shared" si="105"/>
        <v/>
      </c>
      <c r="AD1392" s="194" t="str">
        <f t="shared" si="106"/>
        <v/>
      </c>
      <c r="AE1392" s="194">
        <f>IF(AD1392="",0,IF(ISERROR(VLOOKUP(AD1392,AD$7:AD1391,1,FALSE)),1,0))</f>
        <v>0</v>
      </c>
      <c r="AF1392" s="194"/>
    </row>
    <row r="1393" spans="1:32" ht="16.5" customHeight="1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75">
        <f>IF(AND($X$3512&lt;&gt;" ",$X$3512&lt;&gt;0),IF(X1393=$X$3512,1+COUNTIF(U$7:U1392,"&gt;0"),0),0)</f>
        <v>0</v>
      </c>
      <c r="V1393" s="178" t="s">
        <v>1582</v>
      </c>
      <c r="W1393" s="130"/>
      <c r="X1393" s="131"/>
      <c r="Y1393" s="131"/>
      <c r="Z1393" s="206"/>
      <c r="AA1393" s="194">
        <f t="shared" si="103"/>
        <v>0</v>
      </c>
      <c r="AB1393" s="124" t="str">
        <f t="shared" si="104"/>
        <v/>
      </c>
      <c r="AC1393" s="195" t="str">
        <f t="shared" si="105"/>
        <v/>
      </c>
      <c r="AD1393" s="194" t="str">
        <f t="shared" si="106"/>
        <v/>
      </c>
      <c r="AE1393" s="194">
        <f>IF(AD1393="",0,IF(ISERROR(VLOOKUP(AD1393,AD$7:AD1392,1,FALSE)),1,0))</f>
        <v>0</v>
      </c>
      <c r="AF1393" s="194"/>
    </row>
    <row r="1394" spans="1:32" ht="16.5" customHeight="1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75">
        <f>IF(AND($X$3512&lt;&gt;" ",$X$3512&lt;&gt;0),IF(X1394=$X$3512,1+COUNTIF(U$7:U1393,"&gt;0"),0),0)</f>
        <v>0</v>
      </c>
      <c r="V1394" s="178" t="s">
        <v>1583</v>
      </c>
      <c r="W1394" s="130"/>
      <c r="X1394" s="131"/>
      <c r="Y1394" s="131"/>
      <c r="Z1394" s="206"/>
      <c r="AA1394" s="194">
        <f t="shared" si="103"/>
        <v>0</v>
      </c>
      <c r="AB1394" s="124" t="str">
        <f t="shared" si="104"/>
        <v/>
      </c>
      <c r="AC1394" s="195" t="str">
        <f t="shared" si="105"/>
        <v/>
      </c>
      <c r="AD1394" s="194" t="str">
        <f t="shared" si="106"/>
        <v/>
      </c>
      <c r="AE1394" s="194">
        <f>IF(AD1394="",0,IF(ISERROR(VLOOKUP(AD1394,AD$7:AD1393,1,FALSE)),1,0))</f>
        <v>0</v>
      </c>
      <c r="AF1394" s="194"/>
    </row>
    <row r="1395" spans="1:32" ht="16.5" customHeight="1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75">
        <f>IF(AND($X$3512&lt;&gt;" ",$X$3512&lt;&gt;0),IF(X1395=$X$3512,1+COUNTIF(U$7:U1394,"&gt;0"),0),0)</f>
        <v>0</v>
      </c>
      <c r="V1395" s="178" t="s">
        <v>1584</v>
      </c>
      <c r="W1395" s="130"/>
      <c r="X1395" s="131"/>
      <c r="Y1395" s="131"/>
      <c r="Z1395" s="206"/>
      <c r="AA1395" s="194">
        <f t="shared" si="103"/>
        <v>0</v>
      </c>
      <c r="AB1395" s="124" t="str">
        <f t="shared" si="104"/>
        <v/>
      </c>
      <c r="AC1395" s="195" t="str">
        <f t="shared" si="105"/>
        <v/>
      </c>
      <c r="AD1395" s="194" t="str">
        <f t="shared" si="106"/>
        <v/>
      </c>
      <c r="AE1395" s="194">
        <f>IF(AD1395="",0,IF(ISERROR(VLOOKUP(AD1395,AD$7:AD1394,1,FALSE)),1,0))</f>
        <v>0</v>
      </c>
      <c r="AF1395" s="194"/>
    </row>
    <row r="1396" spans="1:32" ht="16.5" customHeight="1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75">
        <f>IF(AND($X$3512&lt;&gt;" ",$X$3512&lt;&gt;0),IF(X1396=$X$3512,1+COUNTIF(U$7:U1395,"&gt;0"),0),0)</f>
        <v>0</v>
      </c>
      <c r="V1396" s="178" t="s">
        <v>1585</v>
      </c>
      <c r="W1396" s="130"/>
      <c r="X1396" s="131"/>
      <c r="Y1396" s="131"/>
      <c r="Z1396" s="206"/>
      <c r="AA1396" s="194">
        <f t="shared" si="103"/>
        <v>0</v>
      </c>
      <c r="AB1396" s="124" t="str">
        <f t="shared" si="104"/>
        <v/>
      </c>
      <c r="AC1396" s="195" t="str">
        <f t="shared" si="105"/>
        <v/>
      </c>
      <c r="AD1396" s="194" t="str">
        <f t="shared" si="106"/>
        <v/>
      </c>
      <c r="AE1396" s="194">
        <f>IF(AD1396="",0,IF(ISERROR(VLOOKUP(AD1396,AD$7:AD1395,1,FALSE)),1,0))</f>
        <v>0</v>
      </c>
      <c r="AF1396" s="194"/>
    </row>
    <row r="1397" spans="1:32" ht="16.5" customHeight="1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75">
        <f>IF(AND($X$3512&lt;&gt;" ",$X$3512&lt;&gt;0),IF(X1397=$X$3512,1+COUNTIF(U$7:U1396,"&gt;0"),0),0)</f>
        <v>0</v>
      </c>
      <c r="V1397" s="178" t="s">
        <v>1586</v>
      </c>
      <c r="W1397" s="130"/>
      <c r="X1397" s="131"/>
      <c r="Y1397" s="131"/>
      <c r="Z1397" s="206"/>
      <c r="AA1397" s="194">
        <f t="shared" si="103"/>
        <v>0</v>
      </c>
      <c r="AB1397" s="124" t="str">
        <f t="shared" si="104"/>
        <v/>
      </c>
      <c r="AC1397" s="195" t="str">
        <f t="shared" si="105"/>
        <v/>
      </c>
      <c r="AD1397" s="194" t="str">
        <f t="shared" si="106"/>
        <v/>
      </c>
      <c r="AE1397" s="194">
        <f>IF(AD1397="",0,IF(ISERROR(VLOOKUP(AD1397,AD$7:AD1396,1,FALSE)),1,0))</f>
        <v>0</v>
      </c>
      <c r="AF1397" s="194"/>
    </row>
    <row r="1398" spans="1:32" ht="16.5" customHeight="1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75">
        <f>IF(AND($X$3512&lt;&gt;" ",$X$3512&lt;&gt;0),IF(X1398=$X$3512,1+COUNTIF(U$7:U1397,"&gt;0"),0),0)</f>
        <v>0</v>
      </c>
      <c r="V1398" s="178" t="s">
        <v>1587</v>
      </c>
      <c r="W1398" s="130"/>
      <c r="X1398" s="131"/>
      <c r="Y1398" s="131"/>
      <c r="Z1398" s="206"/>
      <c r="AA1398" s="194">
        <f t="shared" si="103"/>
        <v>0</v>
      </c>
      <c r="AB1398" s="124" t="str">
        <f t="shared" si="104"/>
        <v/>
      </c>
      <c r="AC1398" s="195" t="str">
        <f t="shared" si="105"/>
        <v/>
      </c>
      <c r="AD1398" s="194" t="str">
        <f t="shared" si="106"/>
        <v/>
      </c>
      <c r="AE1398" s="194">
        <f>IF(AD1398="",0,IF(ISERROR(VLOOKUP(AD1398,AD$7:AD1397,1,FALSE)),1,0))</f>
        <v>0</v>
      </c>
      <c r="AF1398" s="194"/>
    </row>
    <row r="1399" spans="1:32" ht="16.5" customHeight="1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75">
        <f>IF(AND($X$3512&lt;&gt;" ",$X$3512&lt;&gt;0),IF(X1399=$X$3512,1+COUNTIF(U$7:U1398,"&gt;0"),0),0)</f>
        <v>0</v>
      </c>
      <c r="V1399" s="178" t="s">
        <v>1588</v>
      </c>
      <c r="W1399" s="130"/>
      <c r="X1399" s="131"/>
      <c r="Y1399" s="131"/>
      <c r="Z1399" s="206"/>
      <c r="AA1399" s="194">
        <f t="shared" si="103"/>
        <v>0</v>
      </c>
      <c r="AB1399" s="124" t="str">
        <f t="shared" si="104"/>
        <v/>
      </c>
      <c r="AC1399" s="195" t="str">
        <f t="shared" si="105"/>
        <v/>
      </c>
      <c r="AD1399" s="194" t="str">
        <f t="shared" si="106"/>
        <v/>
      </c>
      <c r="AE1399" s="194">
        <f>IF(AD1399="",0,IF(ISERROR(VLOOKUP(AD1399,AD$7:AD1398,1,FALSE)),1,0))</f>
        <v>0</v>
      </c>
      <c r="AF1399" s="194"/>
    </row>
    <row r="1400" spans="1:32" ht="16.5" customHeight="1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75">
        <f>IF(AND($X$3512&lt;&gt;" ",$X$3512&lt;&gt;0),IF(X1400=$X$3512,1+COUNTIF(U$7:U1399,"&gt;0"),0),0)</f>
        <v>0</v>
      </c>
      <c r="V1400" s="178" t="s">
        <v>1589</v>
      </c>
      <c r="W1400" s="130"/>
      <c r="X1400" s="131"/>
      <c r="Y1400" s="131"/>
      <c r="Z1400" s="206"/>
      <c r="AA1400" s="194">
        <f t="shared" si="103"/>
        <v>0</v>
      </c>
      <c r="AB1400" s="124" t="str">
        <f t="shared" si="104"/>
        <v/>
      </c>
      <c r="AC1400" s="195" t="str">
        <f t="shared" si="105"/>
        <v/>
      </c>
      <c r="AD1400" s="194" t="str">
        <f t="shared" si="106"/>
        <v/>
      </c>
      <c r="AE1400" s="194">
        <f>IF(AD1400="",0,IF(ISERROR(VLOOKUP(AD1400,AD$7:AD1399,1,FALSE)),1,0))</f>
        <v>0</v>
      </c>
      <c r="AF1400" s="194"/>
    </row>
    <row r="1401" spans="1:32" ht="16.5" customHeight="1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75">
        <f>IF(AND($X$3512&lt;&gt;" ",$X$3512&lt;&gt;0),IF(X1401=$X$3512,1+COUNTIF(U$7:U1400,"&gt;0"),0),0)</f>
        <v>0</v>
      </c>
      <c r="V1401" s="178" t="s">
        <v>1590</v>
      </c>
      <c r="W1401" s="130"/>
      <c r="X1401" s="131"/>
      <c r="Y1401" s="131"/>
      <c r="Z1401" s="206"/>
      <c r="AA1401" s="194">
        <f t="shared" si="103"/>
        <v>0</v>
      </c>
      <c r="AB1401" s="124" t="str">
        <f t="shared" si="104"/>
        <v/>
      </c>
      <c r="AC1401" s="195" t="str">
        <f t="shared" si="105"/>
        <v/>
      </c>
      <c r="AD1401" s="194" t="str">
        <f t="shared" si="106"/>
        <v/>
      </c>
      <c r="AE1401" s="194">
        <f>IF(AD1401="",0,IF(ISERROR(VLOOKUP(AD1401,AD$7:AD1400,1,FALSE)),1,0))</f>
        <v>0</v>
      </c>
      <c r="AF1401" s="194"/>
    </row>
    <row r="1402" spans="1:32" ht="16.5" customHeight="1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75">
        <f>IF(AND($X$3512&lt;&gt;" ",$X$3512&lt;&gt;0),IF(X1402=$X$3512,1+COUNTIF(U$7:U1401,"&gt;0"),0),0)</f>
        <v>0</v>
      </c>
      <c r="V1402" s="178" t="s">
        <v>1591</v>
      </c>
      <c r="W1402" s="130"/>
      <c r="X1402" s="131"/>
      <c r="Y1402" s="131"/>
      <c r="Z1402" s="206"/>
      <c r="AA1402" s="194">
        <f t="shared" si="103"/>
        <v>0</v>
      </c>
      <c r="AB1402" s="124" t="str">
        <f t="shared" si="104"/>
        <v/>
      </c>
      <c r="AC1402" s="195" t="str">
        <f t="shared" si="105"/>
        <v/>
      </c>
      <c r="AD1402" s="194" t="str">
        <f t="shared" si="106"/>
        <v/>
      </c>
      <c r="AE1402" s="194">
        <f>IF(AD1402="",0,IF(ISERROR(VLOOKUP(AD1402,AD$7:AD1401,1,FALSE)),1,0))</f>
        <v>0</v>
      </c>
      <c r="AF1402" s="194"/>
    </row>
    <row r="1403" spans="1:32" ht="16.5" customHeight="1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75">
        <f>IF(AND($X$3512&lt;&gt;" ",$X$3512&lt;&gt;0),IF(X1403=$X$3512,1+COUNTIF(U$7:U1402,"&gt;0"),0),0)</f>
        <v>0</v>
      </c>
      <c r="V1403" s="178" t="s">
        <v>1592</v>
      </c>
      <c r="W1403" s="130"/>
      <c r="X1403" s="131"/>
      <c r="Y1403" s="131"/>
      <c r="Z1403" s="206"/>
      <c r="AA1403" s="194">
        <f t="shared" si="103"/>
        <v>0</v>
      </c>
      <c r="AB1403" s="124" t="str">
        <f t="shared" si="104"/>
        <v/>
      </c>
      <c r="AC1403" s="195" t="str">
        <f t="shared" si="105"/>
        <v/>
      </c>
      <c r="AD1403" s="194" t="str">
        <f t="shared" si="106"/>
        <v/>
      </c>
      <c r="AE1403" s="194">
        <f>IF(AD1403="",0,IF(ISERROR(VLOOKUP(AD1403,AD$7:AD1402,1,FALSE)),1,0))</f>
        <v>0</v>
      </c>
      <c r="AF1403" s="194"/>
    </row>
    <row r="1404" spans="1:32" ht="16.5" customHeight="1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75">
        <f>IF(AND($X$3512&lt;&gt;" ",$X$3512&lt;&gt;0),IF(X1404=$X$3512,1+COUNTIF(U$7:U1403,"&gt;0"),0),0)</f>
        <v>0</v>
      </c>
      <c r="V1404" s="178" t="s">
        <v>1593</v>
      </c>
      <c r="W1404" s="130"/>
      <c r="X1404" s="131"/>
      <c r="Y1404" s="131"/>
      <c r="Z1404" s="206"/>
      <c r="AA1404" s="194">
        <f t="shared" si="103"/>
        <v>0</v>
      </c>
      <c r="AB1404" s="124" t="str">
        <f t="shared" si="104"/>
        <v/>
      </c>
      <c r="AC1404" s="195" t="str">
        <f t="shared" si="105"/>
        <v/>
      </c>
      <c r="AD1404" s="194" t="str">
        <f t="shared" si="106"/>
        <v/>
      </c>
      <c r="AE1404" s="194">
        <f>IF(AD1404="",0,IF(ISERROR(VLOOKUP(AD1404,AD$7:AD1403,1,FALSE)),1,0))</f>
        <v>0</v>
      </c>
      <c r="AF1404" s="194"/>
    </row>
    <row r="1405" spans="1:32" ht="16.5" customHeight="1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75">
        <f>IF(AND($X$3512&lt;&gt;" ",$X$3512&lt;&gt;0),IF(X1405=$X$3512,1+COUNTIF(U$7:U1404,"&gt;0"),0),0)</f>
        <v>0</v>
      </c>
      <c r="V1405" s="178" t="s">
        <v>1594</v>
      </c>
      <c r="W1405" s="130"/>
      <c r="X1405" s="131"/>
      <c r="Y1405" s="131"/>
      <c r="Z1405" s="206"/>
      <c r="AA1405" s="194">
        <f t="shared" si="103"/>
        <v>0</v>
      </c>
      <c r="AB1405" s="124" t="str">
        <f t="shared" si="104"/>
        <v/>
      </c>
      <c r="AC1405" s="195" t="str">
        <f t="shared" si="105"/>
        <v/>
      </c>
      <c r="AD1405" s="194" t="str">
        <f t="shared" si="106"/>
        <v/>
      </c>
      <c r="AE1405" s="194">
        <f>IF(AD1405="",0,IF(ISERROR(VLOOKUP(AD1405,AD$7:AD1404,1,FALSE)),1,0))</f>
        <v>0</v>
      </c>
      <c r="AF1405" s="194"/>
    </row>
    <row r="1406" spans="1:32" ht="16.5" customHeight="1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75">
        <f>IF(AND($X$3512&lt;&gt;" ",$X$3512&lt;&gt;0),IF(X1406=$X$3512,1+COUNTIF(U$7:U1405,"&gt;0"),0),0)</f>
        <v>0</v>
      </c>
      <c r="V1406" s="178" t="s">
        <v>1595</v>
      </c>
      <c r="W1406" s="130"/>
      <c r="X1406" s="131"/>
      <c r="Y1406" s="131"/>
      <c r="Z1406" s="206"/>
      <c r="AA1406" s="194">
        <f t="shared" si="103"/>
        <v>0</v>
      </c>
      <c r="AB1406" s="124" t="str">
        <f t="shared" si="104"/>
        <v/>
      </c>
      <c r="AC1406" s="195" t="str">
        <f t="shared" si="105"/>
        <v/>
      </c>
      <c r="AD1406" s="194" t="str">
        <f t="shared" si="106"/>
        <v/>
      </c>
      <c r="AE1406" s="194">
        <f>IF(AD1406="",0,IF(ISERROR(VLOOKUP(AD1406,AD$7:AD1405,1,FALSE)),1,0))</f>
        <v>0</v>
      </c>
      <c r="AF1406" s="194"/>
    </row>
    <row r="1407" spans="1:32" ht="16.5" customHeight="1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75">
        <f>IF(AND($X$3512&lt;&gt;" ",$X$3512&lt;&gt;0),IF(X1407=$X$3512,1+COUNTIF(U$7:U1406,"&gt;0"),0),0)</f>
        <v>0</v>
      </c>
      <c r="V1407" s="178" t="s">
        <v>1596</v>
      </c>
      <c r="W1407" s="130"/>
      <c r="X1407" s="131"/>
      <c r="Y1407" s="131"/>
      <c r="Z1407" s="206"/>
      <c r="AA1407" s="194">
        <f t="shared" si="103"/>
        <v>0</v>
      </c>
      <c r="AB1407" s="124" t="str">
        <f t="shared" si="104"/>
        <v/>
      </c>
      <c r="AC1407" s="195" t="str">
        <f t="shared" si="105"/>
        <v/>
      </c>
      <c r="AD1407" s="194" t="str">
        <f t="shared" si="106"/>
        <v/>
      </c>
      <c r="AE1407" s="194">
        <f>IF(AD1407="",0,IF(ISERROR(VLOOKUP(AD1407,AD$7:AD1406,1,FALSE)),1,0))</f>
        <v>0</v>
      </c>
      <c r="AF1407" s="194"/>
    </row>
    <row r="1408" spans="1:32" ht="16.5" customHeight="1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75">
        <f>IF(AND($X$3512&lt;&gt;" ",$X$3512&lt;&gt;0),IF(X1408=$X$3512,1+COUNTIF(U$7:U1407,"&gt;0"),0),0)</f>
        <v>0</v>
      </c>
      <c r="V1408" s="178" t="s">
        <v>1597</v>
      </c>
      <c r="W1408" s="130"/>
      <c r="X1408" s="131"/>
      <c r="Y1408" s="131"/>
      <c r="Z1408" s="206"/>
      <c r="AA1408" s="194">
        <f t="shared" si="103"/>
        <v>0</v>
      </c>
      <c r="AB1408" s="124" t="str">
        <f t="shared" si="104"/>
        <v/>
      </c>
      <c r="AC1408" s="195" t="str">
        <f t="shared" si="105"/>
        <v/>
      </c>
      <c r="AD1408" s="194" t="str">
        <f t="shared" si="106"/>
        <v/>
      </c>
      <c r="AE1408" s="194">
        <f>IF(AD1408="",0,IF(ISERROR(VLOOKUP(AD1408,AD$7:AD1407,1,FALSE)),1,0))</f>
        <v>0</v>
      </c>
      <c r="AF1408" s="194"/>
    </row>
    <row r="1409" spans="1:32" ht="16.5" customHeight="1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75">
        <f>IF(AND($X$3512&lt;&gt;" ",$X$3512&lt;&gt;0),IF(X1409=$X$3512,1+COUNTIF(U$7:U1408,"&gt;0"),0),0)</f>
        <v>0</v>
      </c>
      <c r="V1409" s="178" t="s">
        <v>1598</v>
      </c>
      <c r="W1409" s="130"/>
      <c r="X1409" s="131"/>
      <c r="Y1409" s="131"/>
      <c r="Z1409" s="206"/>
      <c r="AA1409" s="194">
        <f t="shared" si="103"/>
        <v>0</v>
      </c>
      <c r="AB1409" s="124" t="str">
        <f t="shared" si="104"/>
        <v/>
      </c>
      <c r="AC1409" s="195" t="str">
        <f t="shared" si="105"/>
        <v/>
      </c>
      <c r="AD1409" s="194" t="str">
        <f t="shared" si="106"/>
        <v/>
      </c>
      <c r="AE1409" s="194">
        <f>IF(AD1409="",0,IF(ISERROR(VLOOKUP(AD1409,AD$7:AD1408,1,FALSE)),1,0))</f>
        <v>0</v>
      </c>
      <c r="AF1409" s="194"/>
    </row>
    <row r="1410" spans="1:32" ht="16.5" customHeight="1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75">
        <f>IF(AND($X$3512&lt;&gt;" ",$X$3512&lt;&gt;0),IF(X1410=$X$3512,1+COUNTIF(U$7:U1409,"&gt;0"),0),0)</f>
        <v>0</v>
      </c>
      <c r="V1410" s="178" t="s">
        <v>1599</v>
      </c>
      <c r="W1410" s="130"/>
      <c r="X1410" s="131"/>
      <c r="Y1410" s="131"/>
      <c r="Z1410" s="206"/>
      <c r="AA1410" s="194">
        <f t="shared" si="103"/>
        <v>0</v>
      </c>
      <c r="AB1410" s="124" t="str">
        <f t="shared" si="104"/>
        <v/>
      </c>
      <c r="AC1410" s="195" t="str">
        <f t="shared" si="105"/>
        <v/>
      </c>
      <c r="AD1410" s="194" t="str">
        <f t="shared" si="106"/>
        <v/>
      </c>
      <c r="AE1410" s="194">
        <f>IF(AD1410="",0,IF(ISERROR(VLOOKUP(AD1410,AD$7:AD1409,1,FALSE)),1,0))</f>
        <v>0</v>
      </c>
      <c r="AF1410" s="194"/>
    </row>
    <row r="1411" spans="1:32" ht="16.5" customHeight="1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75">
        <f>IF(AND($X$3512&lt;&gt;" ",$X$3512&lt;&gt;0),IF(X1411=$X$3512,1+COUNTIF(U$7:U1410,"&gt;0"),0),0)</f>
        <v>0</v>
      </c>
      <c r="V1411" s="178" t="s">
        <v>1600</v>
      </c>
      <c r="W1411" s="130"/>
      <c r="X1411" s="131"/>
      <c r="Y1411" s="131"/>
      <c r="Z1411" s="206"/>
      <c r="AA1411" s="194">
        <f t="shared" si="103"/>
        <v>0</v>
      </c>
      <c r="AB1411" s="124" t="str">
        <f t="shared" si="104"/>
        <v/>
      </c>
      <c r="AC1411" s="195" t="str">
        <f t="shared" si="105"/>
        <v/>
      </c>
      <c r="AD1411" s="194" t="str">
        <f t="shared" si="106"/>
        <v/>
      </c>
      <c r="AE1411" s="194">
        <f>IF(AD1411="",0,IF(ISERROR(VLOOKUP(AD1411,AD$7:AD1410,1,FALSE)),1,0))</f>
        <v>0</v>
      </c>
      <c r="AF1411" s="194"/>
    </row>
    <row r="1412" spans="1:32" ht="16.5" customHeight="1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75">
        <f>IF(AND($X$3512&lt;&gt;" ",$X$3512&lt;&gt;0),IF(X1412=$X$3512,1+COUNTIF(U$7:U1411,"&gt;0"),0),0)</f>
        <v>0</v>
      </c>
      <c r="V1412" s="178" t="s">
        <v>1601</v>
      </c>
      <c r="W1412" s="130"/>
      <c r="X1412" s="131"/>
      <c r="Y1412" s="131"/>
      <c r="Z1412" s="206"/>
      <c r="AA1412" s="194">
        <f t="shared" si="103"/>
        <v>0</v>
      </c>
      <c r="AB1412" s="124" t="str">
        <f t="shared" si="104"/>
        <v/>
      </c>
      <c r="AC1412" s="195" t="str">
        <f t="shared" si="105"/>
        <v/>
      </c>
      <c r="AD1412" s="194" t="str">
        <f t="shared" si="106"/>
        <v/>
      </c>
      <c r="AE1412" s="194">
        <f>IF(AD1412="",0,IF(ISERROR(VLOOKUP(AD1412,AD$7:AD1411,1,FALSE)),1,0))</f>
        <v>0</v>
      </c>
      <c r="AF1412" s="194"/>
    </row>
    <row r="1413" spans="1:32" ht="16.5" customHeight="1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75">
        <f>IF(AND($X$3512&lt;&gt;" ",$X$3512&lt;&gt;0),IF(X1413=$X$3512,1+COUNTIF(U$7:U1412,"&gt;0"),0),0)</f>
        <v>0</v>
      </c>
      <c r="V1413" s="178" t="s">
        <v>1602</v>
      </c>
      <c r="W1413" s="130"/>
      <c r="X1413" s="131"/>
      <c r="Y1413" s="131"/>
      <c r="Z1413" s="206"/>
      <c r="AA1413" s="194">
        <f t="shared" si="103"/>
        <v>0</v>
      </c>
      <c r="AB1413" s="124" t="str">
        <f t="shared" si="104"/>
        <v/>
      </c>
      <c r="AC1413" s="195" t="str">
        <f t="shared" si="105"/>
        <v/>
      </c>
      <c r="AD1413" s="194" t="str">
        <f t="shared" si="106"/>
        <v/>
      </c>
      <c r="AE1413" s="194">
        <f>IF(AD1413="",0,IF(ISERROR(VLOOKUP(AD1413,AD$7:AD1412,1,FALSE)),1,0))</f>
        <v>0</v>
      </c>
      <c r="AF1413" s="194"/>
    </row>
    <row r="1414" spans="1:32" ht="16.5" customHeight="1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75">
        <f>IF(AND($X$3512&lt;&gt;" ",$X$3512&lt;&gt;0),IF(X1414=$X$3512,1+COUNTIF(U$7:U1413,"&gt;0"),0),0)</f>
        <v>0</v>
      </c>
      <c r="V1414" s="178" t="s">
        <v>1603</v>
      </c>
      <c r="W1414" s="130"/>
      <c r="X1414" s="131"/>
      <c r="Y1414" s="131"/>
      <c r="Z1414" s="206"/>
      <c r="AA1414" s="194">
        <f t="shared" si="103"/>
        <v>0</v>
      </c>
      <c r="AB1414" s="124" t="str">
        <f t="shared" si="104"/>
        <v/>
      </c>
      <c r="AC1414" s="195" t="str">
        <f t="shared" si="105"/>
        <v/>
      </c>
      <c r="AD1414" s="194" t="str">
        <f t="shared" si="106"/>
        <v/>
      </c>
      <c r="AE1414" s="194">
        <f>IF(AD1414="",0,IF(ISERROR(VLOOKUP(AD1414,AD$7:AD1413,1,FALSE)),1,0))</f>
        <v>0</v>
      </c>
      <c r="AF1414" s="194"/>
    </row>
    <row r="1415" spans="1:32" ht="16.5" customHeight="1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75">
        <f>IF(AND($X$3512&lt;&gt;" ",$X$3512&lt;&gt;0),IF(X1415=$X$3512,1+COUNTIF(U$7:U1414,"&gt;0"),0),0)</f>
        <v>0</v>
      </c>
      <c r="V1415" s="178" t="s">
        <v>1604</v>
      </c>
      <c r="W1415" s="130"/>
      <c r="X1415" s="131"/>
      <c r="Y1415" s="131"/>
      <c r="Z1415" s="206"/>
      <c r="AA1415" s="194">
        <f t="shared" si="103"/>
        <v>0</v>
      </c>
      <c r="AB1415" s="124" t="str">
        <f t="shared" si="104"/>
        <v/>
      </c>
      <c r="AC1415" s="195" t="str">
        <f t="shared" si="105"/>
        <v/>
      </c>
      <c r="AD1415" s="194" t="str">
        <f t="shared" si="106"/>
        <v/>
      </c>
      <c r="AE1415" s="194">
        <f>IF(AD1415="",0,IF(ISERROR(VLOOKUP(AD1415,AD$7:AD1414,1,FALSE)),1,0))</f>
        <v>0</v>
      </c>
      <c r="AF1415" s="194"/>
    </row>
    <row r="1416" spans="1:32" ht="16.5" customHeight="1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75">
        <f>IF(AND($X$3512&lt;&gt;" ",$X$3512&lt;&gt;0),IF(X1416=$X$3512,1+COUNTIF(U$7:U1415,"&gt;0"),0),0)</f>
        <v>0</v>
      </c>
      <c r="V1416" s="178" t="s">
        <v>1605</v>
      </c>
      <c r="W1416" s="130"/>
      <c r="X1416" s="131"/>
      <c r="Y1416" s="131"/>
      <c r="Z1416" s="206"/>
      <c r="AA1416" s="194">
        <f t="shared" ref="AA1416:AA1479" si="107">IF(ISBLANK(X1416),0,VLOOKUP(X1416,$B$8:$E$57,1,FALSE))</f>
        <v>0</v>
      </c>
      <c r="AB1416" s="124" t="str">
        <f t="shared" ref="AB1416:AB1479" si="108">IF(W1416&gt;0,CONCATENATE(MONTH(W1416)&amp;X1416),"")</f>
        <v/>
      </c>
      <c r="AC1416" s="195" t="str">
        <f t="shared" ref="AC1416:AC1479" si="109">IF(OR(AND(Z1416&lt;&gt;0,ISBLANK(X1416)),ISERROR(AA1416)),"ERR","")</f>
        <v/>
      </c>
      <c r="AD1416" s="194" t="str">
        <f t="shared" si="106"/>
        <v/>
      </c>
      <c r="AE1416" s="194">
        <f>IF(AD1416="",0,IF(ISERROR(VLOOKUP(AD1416,AD$7:AD1415,1,FALSE)),1,0))</f>
        <v>0</v>
      </c>
      <c r="AF1416" s="194"/>
    </row>
    <row r="1417" spans="1:32" ht="16.5" customHeight="1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75">
        <f>IF(AND($X$3512&lt;&gt;" ",$X$3512&lt;&gt;0),IF(X1417=$X$3512,1+COUNTIF(U$7:U1416,"&gt;0"),0),0)</f>
        <v>0</v>
      </c>
      <c r="V1417" s="178" t="s">
        <v>1606</v>
      </c>
      <c r="W1417" s="130"/>
      <c r="X1417" s="131"/>
      <c r="Y1417" s="131"/>
      <c r="Z1417" s="206"/>
      <c r="AA1417" s="194">
        <f t="shared" si="107"/>
        <v>0</v>
      </c>
      <c r="AB1417" s="124" t="str">
        <f t="shared" si="108"/>
        <v/>
      </c>
      <c r="AC1417" s="195" t="str">
        <f t="shared" si="109"/>
        <v/>
      </c>
      <c r="AD1417" s="194" t="str">
        <f t="shared" si="106"/>
        <v/>
      </c>
      <c r="AE1417" s="194">
        <f>IF(AD1417="",0,IF(ISERROR(VLOOKUP(AD1417,AD$7:AD1416,1,FALSE)),1,0))</f>
        <v>0</v>
      </c>
      <c r="AF1417" s="194"/>
    </row>
    <row r="1418" spans="1:32" ht="16.5" customHeight="1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75">
        <f>IF(AND($X$3512&lt;&gt;" ",$X$3512&lt;&gt;0),IF(X1418=$X$3512,1+COUNTIF(U$7:U1417,"&gt;0"),0),0)</f>
        <v>0</v>
      </c>
      <c r="V1418" s="178" t="s">
        <v>1607</v>
      </c>
      <c r="W1418" s="130"/>
      <c r="X1418" s="131"/>
      <c r="Y1418" s="131"/>
      <c r="Z1418" s="206"/>
      <c r="AA1418" s="194">
        <f t="shared" si="107"/>
        <v>0</v>
      </c>
      <c r="AB1418" s="124" t="str">
        <f t="shared" si="108"/>
        <v/>
      </c>
      <c r="AC1418" s="195" t="str">
        <f t="shared" si="109"/>
        <v/>
      </c>
      <c r="AD1418" s="194" t="str">
        <f t="shared" ref="AD1418:AD1481" si="110">IF(W1418&gt;0,CONCATENATE(MONTH(W1418),"-",YEAR(W1418)),"")</f>
        <v/>
      </c>
      <c r="AE1418" s="194">
        <f>IF(AD1418="",0,IF(ISERROR(VLOOKUP(AD1418,AD$7:AD1417,1,FALSE)),1,0))</f>
        <v>0</v>
      </c>
      <c r="AF1418" s="194"/>
    </row>
    <row r="1419" spans="1:32" ht="16.5" customHeight="1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75">
        <f>IF(AND($X$3512&lt;&gt;" ",$X$3512&lt;&gt;0),IF(X1419=$X$3512,1+COUNTIF(U$7:U1418,"&gt;0"),0),0)</f>
        <v>0</v>
      </c>
      <c r="V1419" s="178" t="s">
        <v>1608</v>
      </c>
      <c r="W1419" s="130"/>
      <c r="X1419" s="131"/>
      <c r="Y1419" s="131"/>
      <c r="Z1419" s="206"/>
      <c r="AA1419" s="194">
        <f t="shared" si="107"/>
        <v>0</v>
      </c>
      <c r="AB1419" s="124" t="str">
        <f t="shared" si="108"/>
        <v/>
      </c>
      <c r="AC1419" s="195" t="str">
        <f t="shared" si="109"/>
        <v/>
      </c>
      <c r="AD1419" s="194" t="str">
        <f t="shared" si="110"/>
        <v/>
      </c>
      <c r="AE1419" s="194">
        <f>IF(AD1419="",0,IF(ISERROR(VLOOKUP(AD1419,AD$7:AD1418,1,FALSE)),1,0))</f>
        <v>0</v>
      </c>
      <c r="AF1419" s="194"/>
    </row>
    <row r="1420" spans="1:32" ht="16.5" customHeight="1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75">
        <f>IF(AND($X$3512&lt;&gt;" ",$X$3512&lt;&gt;0),IF(X1420=$X$3512,1+COUNTIF(U$7:U1419,"&gt;0"),0),0)</f>
        <v>0</v>
      </c>
      <c r="V1420" s="178" t="s">
        <v>1609</v>
      </c>
      <c r="W1420" s="130"/>
      <c r="X1420" s="131"/>
      <c r="Y1420" s="131"/>
      <c r="Z1420" s="206"/>
      <c r="AA1420" s="194">
        <f t="shared" si="107"/>
        <v>0</v>
      </c>
      <c r="AB1420" s="124" t="str">
        <f t="shared" si="108"/>
        <v/>
      </c>
      <c r="AC1420" s="195" t="str">
        <f t="shared" si="109"/>
        <v/>
      </c>
      <c r="AD1420" s="194" t="str">
        <f t="shared" si="110"/>
        <v/>
      </c>
      <c r="AE1420" s="194">
        <f>IF(AD1420="",0,IF(ISERROR(VLOOKUP(AD1420,AD$7:AD1419,1,FALSE)),1,0))</f>
        <v>0</v>
      </c>
      <c r="AF1420" s="194"/>
    </row>
    <row r="1421" spans="1:32" ht="16.5" customHeight="1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75">
        <f>IF(AND($X$3512&lt;&gt;" ",$X$3512&lt;&gt;0),IF(X1421=$X$3512,1+COUNTIF(U$7:U1420,"&gt;0"),0),0)</f>
        <v>0</v>
      </c>
      <c r="V1421" s="178" t="s">
        <v>1610</v>
      </c>
      <c r="W1421" s="130"/>
      <c r="X1421" s="131"/>
      <c r="Y1421" s="131"/>
      <c r="Z1421" s="206"/>
      <c r="AA1421" s="194">
        <f t="shared" si="107"/>
        <v>0</v>
      </c>
      <c r="AB1421" s="124" t="str">
        <f t="shared" si="108"/>
        <v/>
      </c>
      <c r="AC1421" s="195" t="str">
        <f t="shared" si="109"/>
        <v/>
      </c>
      <c r="AD1421" s="194" t="str">
        <f t="shared" si="110"/>
        <v/>
      </c>
      <c r="AE1421" s="194">
        <f>IF(AD1421="",0,IF(ISERROR(VLOOKUP(AD1421,AD$7:AD1420,1,FALSE)),1,0))</f>
        <v>0</v>
      </c>
      <c r="AF1421" s="194"/>
    </row>
    <row r="1422" spans="1:32" ht="16.5" customHeight="1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75">
        <f>IF(AND($X$3512&lt;&gt;" ",$X$3512&lt;&gt;0),IF(X1422=$X$3512,1+COUNTIF(U$7:U1421,"&gt;0"),0),0)</f>
        <v>0</v>
      </c>
      <c r="V1422" s="178" t="s">
        <v>1611</v>
      </c>
      <c r="W1422" s="130"/>
      <c r="X1422" s="131"/>
      <c r="Y1422" s="131"/>
      <c r="Z1422" s="206"/>
      <c r="AA1422" s="194">
        <f t="shared" si="107"/>
        <v>0</v>
      </c>
      <c r="AB1422" s="124" t="str">
        <f t="shared" si="108"/>
        <v/>
      </c>
      <c r="AC1422" s="195" t="str">
        <f t="shared" si="109"/>
        <v/>
      </c>
      <c r="AD1422" s="194" t="str">
        <f t="shared" si="110"/>
        <v/>
      </c>
      <c r="AE1422" s="194">
        <f>IF(AD1422="",0,IF(ISERROR(VLOOKUP(AD1422,AD$7:AD1421,1,FALSE)),1,0))</f>
        <v>0</v>
      </c>
      <c r="AF1422" s="194"/>
    </row>
    <row r="1423" spans="1:32" ht="16.5" customHeight="1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75">
        <f>IF(AND($X$3512&lt;&gt;" ",$X$3512&lt;&gt;0),IF(X1423=$X$3512,1+COUNTIF(U$7:U1422,"&gt;0"),0),0)</f>
        <v>0</v>
      </c>
      <c r="V1423" s="178" t="s">
        <v>1612</v>
      </c>
      <c r="W1423" s="130"/>
      <c r="X1423" s="131"/>
      <c r="Y1423" s="131"/>
      <c r="Z1423" s="206"/>
      <c r="AA1423" s="194">
        <f t="shared" si="107"/>
        <v>0</v>
      </c>
      <c r="AB1423" s="124" t="str">
        <f t="shared" si="108"/>
        <v/>
      </c>
      <c r="AC1423" s="195" t="str">
        <f t="shared" si="109"/>
        <v/>
      </c>
      <c r="AD1423" s="194" t="str">
        <f t="shared" si="110"/>
        <v/>
      </c>
      <c r="AE1423" s="194">
        <f>IF(AD1423="",0,IF(ISERROR(VLOOKUP(AD1423,AD$7:AD1422,1,FALSE)),1,0))</f>
        <v>0</v>
      </c>
      <c r="AF1423" s="194"/>
    </row>
    <row r="1424" spans="1:32" ht="16.5" customHeight="1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75">
        <f>IF(AND($X$3512&lt;&gt;" ",$X$3512&lt;&gt;0),IF(X1424=$X$3512,1+COUNTIF(U$7:U1423,"&gt;0"),0),0)</f>
        <v>0</v>
      </c>
      <c r="V1424" s="178" t="s">
        <v>1613</v>
      </c>
      <c r="W1424" s="130"/>
      <c r="X1424" s="131"/>
      <c r="Y1424" s="131"/>
      <c r="Z1424" s="206"/>
      <c r="AA1424" s="194">
        <f t="shared" si="107"/>
        <v>0</v>
      </c>
      <c r="AB1424" s="124" t="str">
        <f t="shared" si="108"/>
        <v/>
      </c>
      <c r="AC1424" s="195" t="str">
        <f t="shared" si="109"/>
        <v/>
      </c>
      <c r="AD1424" s="194" t="str">
        <f t="shared" si="110"/>
        <v/>
      </c>
      <c r="AE1424" s="194">
        <f>IF(AD1424="",0,IF(ISERROR(VLOOKUP(AD1424,AD$7:AD1423,1,FALSE)),1,0))</f>
        <v>0</v>
      </c>
      <c r="AF1424" s="194"/>
    </row>
    <row r="1425" spans="1:32" ht="16.5" customHeight="1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75">
        <f>IF(AND($X$3512&lt;&gt;" ",$X$3512&lt;&gt;0),IF(X1425=$X$3512,1+COUNTIF(U$7:U1424,"&gt;0"),0),0)</f>
        <v>0</v>
      </c>
      <c r="V1425" s="178" t="s">
        <v>1614</v>
      </c>
      <c r="W1425" s="130"/>
      <c r="X1425" s="131"/>
      <c r="Y1425" s="131"/>
      <c r="Z1425" s="206"/>
      <c r="AA1425" s="194">
        <f t="shared" si="107"/>
        <v>0</v>
      </c>
      <c r="AB1425" s="124" t="str">
        <f t="shared" si="108"/>
        <v/>
      </c>
      <c r="AC1425" s="195" t="str">
        <f t="shared" si="109"/>
        <v/>
      </c>
      <c r="AD1425" s="194" t="str">
        <f t="shared" si="110"/>
        <v/>
      </c>
      <c r="AE1425" s="194">
        <f>IF(AD1425="",0,IF(ISERROR(VLOOKUP(AD1425,AD$7:AD1424,1,FALSE)),1,0))</f>
        <v>0</v>
      </c>
      <c r="AF1425" s="194"/>
    </row>
    <row r="1426" spans="1:32" ht="16.5" customHeight="1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75">
        <f>IF(AND($X$3512&lt;&gt;" ",$X$3512&lt;&gt;0),IF(X1426=$X$3512,1+COUNTIF(U$7:U1425,"&gt;0"),0),0)</f>
        <v>0</v>
      </c>
      <c r="V1426" s="178" t="s">
        <v>1615</v>
      </c>
      <c r="W1426" s="130"/>
      <c r="X1426" s="131"/>
      <c r="Y1426" s="131"/>
      <c r="Z1426" s="206"/>
      <c r="AA1426" s="194">
        <f t="shared" si="107"/>
        <v>0</v>
      </c>
      <c r="AB1426" s="124" t="str">
        <f t="shared" si="108"/>
        <v/>
      </c>
      <c r="AC1426" s="195" t="str">
        <f t="shared" si="109"/>
        <v/>
      </c>
      <c r="AD1426" s="194" t="str">
        <f t="shared" si="110"/>
        <v/>
      </c>
      <c r="AE1426" s="194">
        <f>IF(AD1426="",0,IF(ISERROR(VLOOKUP(AD1426,AD$7:AD1425,1,FALSE)),1,0))</f>
        <v>0</v>
      </c>
      <c r="AF1426" s="194"/>
    </row>
    <row r="1427" spans="1:32" ht="16.5" customHeight="1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75">
        <f>IF(AND($X$3512&lt;&gt;" ",$X$3512&lt;&gt;0),IF(X1427=$X$3512,1+COUNTIF(U$7:U1426,"&gt;0"),0),0)</f>
        <v>0</v>
      </c>
      <c r="V1427" s="178" t="s">
        <v>1616</v>
      </c>
      <c r="W1427" s="130"/>
      <c r="X1427" s="131"/>
      <c r="Y1427" s="131"/>
      <c r="Z1427" s="206"/>
      <c r="AA1427" s="194">
        <f t="shared" si="107"/>
        <v>0</v>
      </c>
      <c r="AB1427" s="124" t="str">
        <f t="shared" si="108"/>
        <v/>
      </c>
      <c r="AC1427" s="195" t="str">
        <f t="shared" si="109"/>
        <v/>
      </c>
      <c r="AD1427" s="194" t="str">
        <f t="shared" si="110"/>
        <v/>
      </c>
      <c r="AE1427" s="194">
        <f>IF(AD1427="",0,IF(ISERROR(VLOOKUP(AD1427,AD$7:AD1426,1,FALSE)),1,0))</f>
        <v>0</v>
      </c>
      <c r="AF1427" s="194"/>
    </row>
    <row r="1428" spans="1:32" ht="16.5" customHeight="1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75">
        <f>IF(AND($X$3512&lt;&gt;" ",$X$3512&lt;&gt;0),IF(X1428=$X$3512,1+COUNTIF(U$7:U1427,"&gt;0"),0),0)</f>
        <v>0</v>
      </c>
      <c r="V1428" s="178" t="s">
        <v>1617</v>
      </c>
      <c r="W1428" s="130"/>
      <c r="X1428" s="131"/>
      <c r="Y1428" s="131"/>
      <c r="Z1428" s="206"/>
      <c r="AA1428" s="194">
        <f t="shared" si="107"/>
        <v>0</v>
      </c>
      <c r="AB1428" s="124" t="str">
        <f t="shared" si="108"/>
        <v/>
      </c>
      <c r="AC1428" s="195" t="str">
        <f t="shared" si="109"/>
        <v/>
      </c>
      <c r="AD1428" s="194" t="str">
        <f t="shared" si="110"/>
        <v/>
      </c>
      <c r="AE1428" s="194">
        <f>IF(AD1428="",0,IF(ISERROR(VLOOKUP(AD1428,AD$7:AD1427,1,FALSE)),1,0))</f>
        <v>0</v>
      </c>
      <c r="AF1428" s="194"/>
    </row>
    <row r="1429" spans="1:32" ht="16.5" customHeight="1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75">
        <f>IF(AND($X$3512&lt;&gt;" ",$X$3512&lt;&gt;0),IF(X1429=$X$3512,1+COUNTIF(U$7:U1428,"&gt;0"),0),0)</f>
        <v>0</v>
      </c>
      <c r="V1429" s="178" t="s">
        <v>1618</v>
      </c>
      <c r="W1429" s="130"/>
      <c r="X1429" s="131"/>
      <c r="Y1429" s="131"/>
      <c r="Z1429" s="206"/>
      <c r="AA1429" s="194">
        <f t="shared" si="107"/>
        <v>0</v>
      </c>
      <c r="AB1429" s="124" t="str">
        <f t="shared" si="108"/>
        <v/>
      </c>
      <c r="AC1429" s="195" t="str">
        <f t="shared" si="109"/>
        <v/>
      </c>
      <c r="AD1429" s="194" t="str">
        <f t="shared" si="110"/>
        <v/>
      </c>
      <c r="AE1429" s="194">
        <f>IF(AD1429="",0,IF(ISERROR(VLOOKUP(AD1429,AD$7:AD1428,1,FALSE)),1,0))</f>
        <v>0</v>
      </c>
      <c r="AF1429" s="194"/>
    </row>
    <row r="1430" spans="1:32" ht="16.5" customHeight="1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75">
        <f>IF(AND($X$3512&lt;&gt;" ",$X$3512&lt;&gt;0),IF(X1430=$X$3512,1+COUNTIF(U$7:U1429,"&gt;0"),0),0)</f>
        <v>0</v>
      </c>
      <c r="V1430" s="178" t="s">
        <v>1619</v>
      </c>
      <c r="W1430" s="130"/>
      <c r="X1430" s="131"/>
      <c r="Y1430" s="131"/>
      <c r="Z1430" s="206"/>
      <c r="AA1430" s="194">
        <f t="shared" si="107"/>
        <v>0</v>
      </c>
      <c r="AB1430" s="124" t="str">
        <f t="shared" si="108"/>
        <v/>
      </c>
      <c r="AC1430" s="195" t="str">
        <f t="shared" si="109"/>
        <v/>
      </c>
      <c r="AD1430" s="194" t="str">
        <f t="shared" si="110"/>
        <v/>
      </c>
      <c r="AE1430" s="194">
        <f>IF(AD1430="",0,IF(ISERROR(VLOOKUP(AD1430,AD$7:AD1429,1,FALSE)),1,0))</f>
        <v>0</v>
      </c>
      <c r="AF1430" s="194"/>
    </row>
    <row r="1431" spans="1:32" ht="16.5" customHeight="1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75">
        <f>IF(AND($X$3512&lt;&gt;" ",$X$3512&lt;&gt;0),IF(X1431=$X$3512,1+COUNTIF(U$7:U1430,"&gt;0"),0),0)</f>
        <v>0</v>
      </c>
      <c r="V1431" s="178" t="s">
        <v>1620</v>
      </c>
      <c r="W1431" s="130"/>
      <c r="X1431" s="131"/>
      <c r="Y1431" s="131"/>
      <c r="Z1431" s="206"/>
      <c r="AA1431" s="194">
        <f t="shared" si="107"/>
        <v>0</v>
      </c>
      <c r="AB1431" s="124" t="str">
        <f t="shared" si="108"/>
        <v/>
      </c>
      <c r="AC1431" s="195" t="str">
        <f t="shared" si="109"/>
        <v/>
      </c>
      <c r="AD1431" s="194" t="str">
        <f t="shared" si="110"/>
        <v/>
      </c>
      <c r="AE1431" s="194">
        <f>IF(AD1431="",0,IF(ISERROR(VLOOKUP(AD1431,AD$7:AD1430,1,FALSE)),1,0))</f>
        <v>0</v>
      </c>
      <c r="AF1431" s="194"/>
    </row>
    <row r="1432" spans="1:32" ht="16.5" customHeight="1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75">
        <f>IF(AND($X$3512&lt;&gt;" ",$X$3512&lt;&gt;0),IF(X1432=$X$3512,1+COUNTIF(U$7:U1431,"&gt;0"),0),0)</f>
        <v>0</v>
      </c>
      <c r="V1432" s="178" t="s">
        <v>1621</v>
      </c>
      <c r="W1432" s="130"/>
      <c r="X1432" s="131"/>
      <c r="Y1432" s="131"/>
      <c r="Z1432" s="206"/>
      <c r="AA1432" s="194">
        <f t="shared" si="107"/>
        <v>0</v>
      </c>
      <c r="AB1432" s="124" t="str">
        <f t="shared" si="108"/>
        <v/>
      </c>
      <c r="AC1432" s="195" t="str">
        <f t="shared" si="109"/>
        <v/>
      </c>
      <c r="AD1432" s="194" t="str">
        <f t="shared" si="110"/>
        <v/>
      </c>
      <c r="AE1432" s="194">
        <f>IF(AD1432="",0,IF(ISERROR(VLOOKUP(AD1432,AD$7:AD1431,1,FALSE)),1,0))</f>
        <v>0</v>
      </c>
      <c r="AF1432" s="194"/>
    </row>
    <row r="1433" spans="1:32" ht="16.5" customHeight="1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75">
        <f>IF(AND($X$3512&lt;&gt;" ",$X$3512&lt;&gt;0),IF(X1433=$X$3512,1+COUNTIF(U$7:U1432,"&gt;0"),0),0)</f>
        <v>0</v>
      </c>
      <c r="V1433" s="178" t="s">
        <v>1622</v>
      </c>
      <c r="W1433" s="130"/>
      <c r="X1433" s="131"/>
      <c r="Y1433" s="131"/>
      <c r="Z1433" s="206"/>
      <c r="AA1433" s="194">
        <f t="shared" si="107"/>
        <v>0</v>
      </c>
      <c r="AB1433" s="124" t="str">
        <f t="shared" si="108"/>
        <v/>
      </c>
      <c r="AC1433" s="195" t="str">
        <f t="shared" si="109"/>
        <v/>
      </c>
      <c r="AD1433" s="194" t="str">
        <f t="shared" si="110"/>
        <v/>
      </c>
      <c r="AE1433" s="194">
        <f>IF(AD1433="",0,IF(ISERROR(VLOOKUP(AD1433,AD$7:AD1432,1,FALSE)),1,0))</f>
        <v>0</v>
      </c>
      <c r="AF1433" s="194"/>
    </row>
    <row r="1434" spans="1:32" ht="16.5" customHeight="1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75">
        <f>IF(AND($X$3512&lt;&gt;" ",$X$3512&lt;&gt;0),IF(X1434=$X$3512,1+COUNTIF(U$7:U1433,"&gt;0"),0),0)</f>
        <v>0</v>
      </c>
      <c r="V1434" s="178" t="s">
        <v>1623</v>
      </c>
      <c r="W1434" s="130"/>
      <c r="X1434" s="131"/>
      <c r="Y1434" s="131"/>
      <c r="Z1434" s="206"/>
      <c r="AA1434" s="194">
        <f t="shared" si="107"/>
        <v>0</v>
      </c>
      <c r="AB1434" s="124" t="str">
        <f t="shared" si="108"/>
        <v/>
      </c>
      <c r="AC1434" s="195" t="str">
        <f t="shared" si="109"/>
        <v/>
      </c>
      <c r="AD1434" s="194" t="str">
        <f t="shared" si="110"/>
        <v/>
      </c>
      <c r="AE1434" s="194">
        <f>IF(AD1434="",0,IF(ISERROR(VLOOKUP(AD1434,AD$7:AD1433,1,FALSE)),1,0))</f>
        <v>0</v>
      </c>
      <c r="AF1434" s="194"/>
    </row>
    <row r="1435" spans="1:32" ht="16.5" customHeight="1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75">
        <f>IF(AND($X$3512&lt;&gt;" ",$X$3512&lt;&gt;0),IF(X1435=$X$3512,1+COUNTIF(U$7:U1434,"&gt;0"),0),0)</f>
        <v>0</v>
      </c>
      <c r="V1435" s="178" t="s">
        <v>1624</v>
      </c>
      <c r="W1435" s="130"/>
      <c r="X1435" s="131"/>
      <c r="Y1435" s="131"/>
      <c r="Z1435" s="206"/>
      <c r="AA1435" s="194">
        <f t="shared" si="107"/>
        <v>0</v>
      </c>
      <c r="AB1435" s="124" t="str">
        <f t="shared" si="108"/>
        <v/>
      </c>
      <c r="AC1435" s="195" t="str">
        <f t="shared" si="109"/>
        <v/>
      </c>
      <c r="AD1435" s="194" t="str">
        <f t="shared" si="110"/>
        <v/>
      </c>
      <c r="AE1435" s="194">
        <f>IF(AD1435="",0,IF(ISERROR(VLOOKUP(AD1435,AD$7:AD1434,1,FALSE)),1,0))</f>
        <v>0</v>
      </c>
      <c r="AF1435" s="194"/>
    </row>
    <row r="1436" spans="1:32" ht="16.5" customHeight="1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75">
        <f>IF(AND($X$3512&lt;&gt;" ",$X$3512&lt;&gt;0),IF(X1436=$X$3512,1+COUNTIF(U$7:U1435,"&gt;0"),0),0)</f>
        <v>0</v>
      </c>
      <c r="V1436" s="178" t="s">
        <v>1625</v>
      </c>
      <c r="W1436" s="130"/>
      <c r="X1436" s="131"/>
      <c r="Y1436" s="131"/>
      <c r="Z1436" s="206"/>
      <c r="AA1436" s="194">
        <f t="shared" si="107"/>
        <v>0</v>
      </c>
      <c r="AB1436" s="124" t="str">
        <f t="shared" si="108"/>
        <v/>
      </c>
      <c r="AC1436" s="195" t="str">
        <f t="shared" si="109"/>
        <v/>
      </c>
      <c r="AD1436" s="194" t="str">
        <f t="shared" si="110"/>
        <v/>
      </c>
      <c r="AE1436" s="194">
        <f>IF(AD1436="",0,IF(ISERROR(VLOOKUP(AD1436,AD$7:AD1435,1,FALSE)),1,0))</f>
        <v>0</v>
      </c>
      <c r="AF1436" s="194"/>
    </row>
    <row r="1437" spans="1:32" ht="16.5" customHeight="1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75">
        <f>IF(AND($X$3512&lt;&gt;" ",$X$3512&lt;&gt;0),IF(X1437=$X$3512,1+COUNTIF(U$7:U1436,"&gt;0"),0),0)</f>
        <v>0</v>
      </c>
      <c r="V1437" s="178" t="s">
        <v>1626</v>
      </c>
      <c r="W1437" s="130"/>
      <c r="X1437" s="131"/>
      <c r="Y1437" s="131"/>
      <c r="Z1437" s="206"/>
      <c r="AA1437" s="194">
        <f t="shared" si="107"/>
        <v>0</v>
      </c>
      <c r="AB1437" s="124" t="str">
        <f t="shared" si="108"/>
        <v/>
      </c>
      <c r="AC1437" s="195" t="str">
        <f t="shared" si="109"/>
        <v/>
      </c>
      <c r="AD1437" s="194" t="str">
        <f t="shared" si="110"/>
        <v/>
      </c>
      <c r="AE1437" s="194">
        <f>IF(AD1437="",0,IF(ISERROR(VLOOKUP(AD1437,AD$7:AD1436,1,FALSE)),1,0))</f>
        <v>0</v>
      </c>
      <c r="AF1437" s="194"/>
    </row>
    <row r="1438" spans="1:32" ht="16.5" customHeight="1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75">
        <f>IF(AND($X$3512&lt;&gt;" ",$X$3512&lt;&gt;0),IF(X1438=$X$3512,1+COUNTIF(U$7:U1437,"&gt;0"),0),0)</f>
        <v>0</v>
      </c>
      <c r="V1438" s="178" t="s">
        <v>1627</v>
      </c>
      <c r="W1438" s="130"/>
      <c r="X1438" s="131"/>
      <c r="Y1438" s="131"/>
      <c r="Z1438" s="206"/>
      <c r="AA1438" s="194">
        <f t="shared" si="107"/>
        <v>0</v>
      </c>
      <c r="AB1438" s="124" t="str">
        <f t="shared" si="108"/>
        <v/>
      </c>
      <c r="AC1438" s="195" t="str">
        <f t="shared" si="109"/>
        <v/>
      </c>
      <c r="AD1438" s="194" t="str">
        <f t="shared" si="110"/>
        <v/>
      </c>
      <c r="AE1438" s="194">
        <f>IF(AD1438="",0,IF(ISERROR(VLOOKUP(AD1438,AD$7:AD1437,1,FALSE)),1,0))</f>
        <v>0</v>
      </c>
      <c r="AF1438" s="194"/>
    </row>
    <row r="1439" spans="1:32" ht="16.5" customHeight="1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75">
        <f>IF(AND($X$3512&lt;&gt;" ",$X$3512&lt;&gt;0),IF(X1439=$X$3512,1+COUNTIF(U$7:U1438,"&gt;0"),0),0)</f>
        <v>0</v>
      </c>
      <c r="V1439" s="178" t="s">
        <v>1628</v>
      </c>
      <c r="W1439" s="130"/>
      <c r="X1439" s="131"/>
      <c r="Y1439" s="131"/>
      <c r="Z1439" s="206"/>
      <c r="AA1439" s="194">
        <f t="shared" si="107"/>
        <v>0</v>
      </c>
      <c r="AB1439" s="124" t="str">
        <f t="shared" si="108"/>
        <v/>
      </c>
      <c r="AC1439" s="195" t="str">
        <f t="shared" si="109"/>
        <v/>
      </c>
      <c r="AD1439" s="194" t="str">
        <f t="shared" si="110"/>
        <v/>
      </c>
      <c r="AE1439" s="194">
        <f>IF(AD1439="",0,IF(ISERROR(VLOOKUP(AD1439,AD$7:AD1438,1,FALSE)),1,0))</f>
        <v>0</v>
      </c>
      <c r="AF1439" s="194"/>
    </row>
    <row r="1440" spans="1:32" ht="16.5" customHeight="1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75">
        <f>IF(AND($X$3512&lt;&gt;" ",$X$3512&lt;&gt;0),IF(X1440=$X$3512,1+COUNTIF(U$7:U1439,"&gt;0"),0),0)</f>
        <v>0</v>
      </c>
      <c r="V1440" s="178" t="s">
        <v>1629</v>
      </c>
      <c r="W1440" s="130"/>
      <c r="X1440" s="131"/>
      <c r="Y1440" s="131"/>
      <c r="Z1440" s="206"/>
      <c r="AA1440" s="194">
        <f t="shared" si="107"/>
        <v>0</v>
      </c>
      <c r="AB1440" s="124" t="str">
        <f t="shared" si="108"/>
        <v/>
      </c>
      <c r="AC1440" s="195" t="str">
        <f t="shared" si="109"/>
        <v/>
      </c>
      <c r="AD1440" s="194" t="str">
        <f t="shared" si="110"/>
        <v/>
      </c>
      <c r="AE1440" s="194">
        <f>IF(AD1440="",0,IF(ISERROR(VLOOKUP(AD1440,AD$7:AD1439,1,FALSE)),1,0))</f>
        <v>0</v>
      </c>
      <c r="AF1440" s="194"/>
    </row>
    <row r="1441" spans="1:32" ht="16.5" customHeight="1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75">
        <f>IF(AND($X$3512&lt;&gt;" ",$X$3512&lt;&gt;0),IF(X1441=$X$3512,1+COUNTIF(U$7:U1440,"&gt;0"),0),0)</f>
        <v>0</v>
      </c>
      <c r="V1441" s="178" t="s">
        <v>1630</v>
      </c>
      <c r="W1441" s="130"/>
      <c r="X1441" s="131"/>
      <c r="Y1441" s="131"/>
      <c r="Z1441" s="206"/>
      <c r="AA1441" s="194">
        <f t="shared" si="107"/>
        <v>0</v>
      </c>
      <c r="AB1441" s="124" t="str">
        <f t="shared" si="108"/>
        <v/>
      </c>
      <c r="AC1441" s="195" t="str">
        <f t="shared" si="109"/>
        <v/>
      </c>
      <c r="AD1441" s="194" t="str">
        <f t="shared" si="110"/>
        <v/>
      </c>
      <c r="AE1441" s="194">
        <f>IF(AD1441="",0,IF(ISERROR(VLOOKUP(AD1441,AD$7:AD1440,1,FALSE)),1,0))</f>
        <v>0</v>
      </c>
      <c r="AF1441" s="194"/>
    </row>
    <row r="1442" spans="1:32" ht="16.5" customHeight="1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75">
        <f>IF(AND($X$3512&lt;&gt;" ",$X$3512&lt;&gt;0),IF(X1442=$X$3512,1+COUNTIF(U$7:U1441,"&gt;0"),0),0)</f>
        <v>0</v>
      </c>
      <c r="V1442" s="178" t="s">
        <v>1631</v>
      </c>
      <c r="W1442" s="130"/>
      <c r="X1442" s="131"/>
      <c r="Y1442" s="131"/>
      <c r="Z1442" s="206"/>
      <c r="AA1442" s="194">
        <f t="shared" si="107"/>
        <v>0</v>
      </c>
      <c r="AB1442" s="124" t="str">
        <f t="shared" si="108"/>
        <v/>
      </c>
      <c r="AC1442" s="195" t="str">
        <f t="shared" si="109"/>
        <v/>
      </c>
      <c r="AD1442" s="194" t="str">
        <f t="shared" si="110"/>
        <v/>
      </c>
      <c r="AE1442" s="194">
        <f>IF(AD1442="",0,IF(ISERROR(VLOOKUP(AD1442,AD$7:AD1441,1,FALSE)),1,0))</f>
        <v>0</v>
      </c>
      <c r="AF1442" s="194"/>
    </row>
    <row r="1443" spans="1:32" ht="16.5" customHeight="1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75">
        <f>IF(AND($X$3512&lt;&gt;" ",$X$3512&lt;&gt;0),IF(X1443=$X$3512,1+COUNTIF(U$7:U1442,"&gt;0"),0),0)</f>
        <v>0</v>
      </c>
      <c r="V1443" s="178" t="s">
        <v>1632</v>
      </c>
      <c r="W1443" s="130"/>
      <c r="X1443" s="131"/>
      <c r="Y1443" s="131"/>
      <c r="Z1443" s="206"/>
      <c r="AA1443" s="194">
        <f t="shared" si="107"/>
        <v>0</v>
      </c>
      <c r="AB1443" s="124" t="str">
        <f t="shared" si="108"/>
        <v/>
      </c>
      <c r="AC1443" s="195" t="str">
        <f t="shared" si="109"/>
        <v/>
      </c>
      <c r="AD1443" s="194" t="str">
        <f t="shared" si="110"/>
        <v/>
      </c>
      <c r="AE1443" s="194">
        <f>IF(AD1443="",0,IF(ISERROR(VLOOKUP(AD1443,AD$7:AD1442,1,FALSE)),1,0))</f>
        <v>0</v>
      </c>
      <c r="AF1443" s="194"/>
    </row>
    <row r="1444" spans="1:32" ht="16.5" customHeight="1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75">
        <f>IF(AND($X$3512&lt;&gt;" ",$X$3512&lt;&gt;0),IF(X1444=$X$3512,1+COUNTIF(U$7:U1443,"&gt;0"),0),0)</f>
        <v>0</v>
      </c>
      <c r="V1444" s="178" t="s">
        <v>1633</v>
      </c>
      <c r="W1444" s="130"/>
      <c r="X1444" s="131"/>
      <c r="Y1444" s="131"/>
      <c r="Z1444" s="206"/>
      <c r="AA1444" s="194">
        <f t="shared" si="107"/>
        <v>0</v>
      </c>
      <c r="AB1444" s="124" t="str">
        <f t="shared" si="108"/>
        <v/>
      </c>
      <c r="AC1444" s="195" t="str">
        <f t="shared" si="109"/>
        <v/>
      </c>
      <c r="AD1444" s="194" t="str">
        <f t="shared" si="110"/>
        <v/>
      </c>
      <c r="AE1444" s="194">
        <f>IF(AD1444="",0,IF(ISERROR(VLOOKUP(AD1444,AD$7:AD1443,1,FALSE)),1,0))</f>
        <v>0</v>
      </c>
      <c r="AF1444" s="194"/>
    </row>
    <row r="1445" spans="1:32" ht="16.5" customHeight="1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75">
        <f>IF(AND($X$3512&lt;&gt;" ",$X$3512&lt;&gt;0),IF(X1445=$X$3512,1+COUNTIF(U$7:U1444,"&gt;0"),0),0)</f>
        <v>0</v>
      </c>
      <c r="V1445" s="178" t="s">
        <v>1634</v>
      </c>
      <c r="W1445" s="130"/>
      <c r="X1445" s="131"/>
      <c r="Y1445" s="131"/>
      <c r="Z1445" s="206"/>
      <c r="AA1445" s="194">
        <f t="shared" si="107"/>
        <v>0</v>
      </c>
      <c r="AB1445" s="124" t="str">
        <f t="shared" si="108"/>
        <v/>
      </c>
      <c r="AC1445" s="195" t="str">
        <f t="shared" si="109"/>
        <v/>
      </c>
      <c r="AD1445" s="194" t="str">
        <f t="shared" si="110"/>
        <v/>
      </c>
      <c r="AE1445" s="194">
        <f>IF(AD1445="",0,IF(ISERROR(VLOOKUP(AD1445,AD$7:AD1444,1,FALSE)),1,0))</f>
        <v>0</v>
      </c>
      <c r="AF1445" s="194"/>
    </row>
    <row r="1446" spans="1:32" ht="16.5" customHeight="1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75">
        <f>IF(AND($X$3512&lt;&gt;" ",$X$3512&lt;&gt;0),IF(X1446=$X$3512,1+COUNTIF(U$7:U1445,"&gt;0"),0),0)</f>
        <v>0</v>
      </c>
      <c r="V1446" s="178" t="s">
        <v>1635</v>
      </c>
      <c r="W1446" s="130"/>
      <c r="X1446" s="131"/>
      <c r="Y1446" s="131"/>
      <c r="Z1446" s="206"/>
      <c r="AA1446" s="194">
        <f t="shared" si="107"/>
        <v>0</v>
      </c>
      <c r="AB1446" s="124" t="str">
        <f t="shared" si="108"/>
        <v/>
      </c>
      <c r="AC1446" s="195" t="str">
        <f t="shared" si="109"/>
        <v/>
      </c>
      <c r="AD1446" s="194" t="str">
        <f t="shared" si="110"/>
        <v/>
      </c>
      <c r="AE1446" s="194">
        <f>IF(AD1446="",0,IF(ISERROR(VLOOKUP(AD1446,AD$7:AD1445,1,FALSE)),1,0))</f>
        <v>0</v>
      </c>
      <c r="AF1446" s="194"/>
    </row>
    <row r="1447" spans="1:32" ht="16.5" customHeight="1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75">
        <f>IF(AND($X$3512&lt;&gt;" ",$X$3512&lt;&gt;0),IF(X1447=$X$3512,1+COUNTIF(U$7:U1446,"&gt;0"),0),0)</f>
        <v>0</v>
      </c>
      <c r="V1447" s="178" t="s">
        <v>1636</v>
      </c>
      <c r="W1447" s="130"/>
      <c r="X1447" s="131"/>
      <c r="Y1447" s="131"/>
      <c r="Z1447" s="206"/>
      <c r="AA1447" s="194">
        <f t="shared" si="107"/>
        <v>0</v>
      </c>
      <c r="AB1447" s="124" t="str">
        <f t="shared" si="108"/>
        <v/>
      </c>
      <c r="AC1447" s="195" t="str">
        <f t="shared" si="109"/>
        <v/>
      </c>
      <c r="AD1447" s="194" t="str">
        <f t="shared" si="110"/>
        <v/>
      </c>
      <c r="AE1447" s="194">
        <f>IF(AD1447="",0,IF(ISERROR(VLOOKUP(AD1447,AD$7:AD1446,1,FALSE)),1,0))</f>
        <v>0</v>
      </c>
      <c r="AF1447" s="194"/>
    </row>
    <row r="1448" spans="1:32" ht="16.5" customHeight="1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75">
        <f>IF(AND($X$3512&lt;&gt;" ",$X$3512&lt;&gt;0),IF(X1448=$X$3512,1+COUNTIF(U$7:U1447,"&gt;0"),0),0)</f>
        <v>0</v>
      </c>
      <c r="V1448" s="178" t="s">
        <v>1637</v>
      </c>
      <c r="W1448" s="130"/>
      <c r="X1448" s="131"/>
      <c r="Y1448" s="131"/>
      <c r="Z1448" s="206"/>
      <c r="AA1448" s="194">
        <f t="shared" si="107"/>
        <v>0</v>
      </c>
      <c r="AB1448" s="124" t="str">
        <f t="shared" si="108"/>
        <v/>
      </c>
      <c r="AC1448" s="195" t="str">
        <f t="shared" si="109"/>
        <v/>
      </c>
      <c r="AD1448" s="194" t="str">
        <f t="shared" si="110"/>
        <v/>
      </c>
      <c r="AE1448" s="194">
        <f>IF(AD1448="",0,IF(ISERROR(VLOOKUP(AD1448,AD$7:AD1447,1,FALSE)),1,0))</f>
        <v>0</v>
      </c>
      <c r="AF1448" s="194"/>
    </row>
    <row r="1449" spans="1:32" ht="16.5" customHeight="1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75">
        <f>IF(AND($X$3512&lt;&gt;" ",$X$3512&lt;&gt;0),IF(X1449=$X$3512,1+COUNTIF(U$7:U1448,"&gt;0"),0),0)</f>
        <v>0</v>
      </c>
      <c r="V1449" s="178" t="s">
        <v>1638</v>
      </c>
      <c r="W1449" s="130"/>
      <c r="X1449" s="131"/>
      <c r="Y1449" s="131"/>
      <c r="Z1449" s="206"/>
      <c r="AA1449" s="194">
        <f t="shared" si="107"/>
        <v>0</v>
      </c>
      <c r="AB1449" s="124" t="str">
        <f t="shared" si="108"/>
        <v/>
      </c>
      <c r="AC1449" s="195" t="str">
        <f t="shared" si="109"/>
        <v/>
      </c>
      <c r="AD1449" s="194" t="str">
        <f t="shared" si="110"/>
        <v/>
      </c>
      <c r="AE1449" s="194">
        <f>IF(AD1449="",0,IF(ISERROR(VLOOKUP(AD1449,AD$7:AD1448,1,FALSE)),1,0))</f>
        <v>0</v>
      </c>
      <c r="AF1449" s="194"/>
    </row>
    <row r="1450" spans="1:32" ht="16.5" customHeight="1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75">
        <f>IF(AND($X$3512&lt;&gt;" ",$X$3512&lt;&gt;0),IF(X1450=$X$3512,1+COUNTIF(U$7:U1449,"&gt;0"),0),0)</f>
        <v>0</v>
      </c>
      <c r="V1450" s="178" t="s">
        <v>1639</v>
      </c>
      <c r="W1450" s="130"/>
      <c r="X1450" s="131"/>
      <c r="Y1450" s="131"/>
      <c r="Z1450" s="206"/>
      <c r="AA1450" s="194">
        <f t="shared" si="107"/>
        <v>0</v>
      </c>
      <c r="AB1450" s="124" t="str">
        <f t="shared" si="108"/>
        <v/>
      </c>
      <c r="AC1450" s="195" t="str">
        <f t="shared" si="109"/>
        <v/>
      </c>
      <c r="AD1450" s="194" t="str">
        <f t="shared" si="110"/>
        <v/>
      </c>
      <c r="AE1450" s="194">
        <f>IF(AD1450="",0,IF(ISERROR(VLOOKUP(AD1450,AD$7:AD1449,1,FALSE)),1,0))</f>
        <v>0</v>
      </c>
      <c r="AF1450" s="194"/>
    </row>
    <row r="1451" spans="1:32" ht="16.5" customHeight="1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75">
        <f>IF(AND($X$3512&lt;&gt;" ",$X$3512&lt;&gt;0),IF(X1451=$X$3512,1+COUNTIF(U$7:U1450,"&gt;0"),0),0)</f>
        <v>0</v>
      </c>
      <c r="V1451" s="178" t="s">
        <v>1640</v>
      </c>
      <c r="W1451" s="130"/>
      <c r="X1451" s="131"/>
      <c r="Y1451" s="131"/>
      <c r="Z1451" s="206"/>
      <c r="AA1451" s="194">
        <f t="shared" si="107"/>
        <v>0</v>
      </c>
      <c r="AB1451" s="124" t="str">
        <f t="shared" si="108"/>
        <v/>
      </c>
      <c r="AC1451" s="195" t="str">
        <f t="shared" si="109"/>
        <v/>
      </c>
      <c r="AD1451" s="194" t="str">
        <f t="shared" si="110"/>
        <v/>
      </c>
      <c r="AE1451" s="194">
        <f>IF(AD1451="",0,IF(ISERROR(VLOOKUP(AD1451,AD$7:AD1450,1,FALSE)),1,0))</f>
        <v>0</v>
      </c>
      <c r="AF1451" s="194"/>
    </row>
    <row r="1452" spans="1:32" ht="16.5" customHeight="1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75">
        <f>IF(AND($X$3512&lt;&gt;" ",$X$3512&lt;&gt;0),IF(X1452=$X$3512,1+COUNTIF(U$7:U1451,"&gt;0"),0),0)</f>
        <v>0</v>
      </c>
      <c r="V1452" s="178" t="s">
        <v>1641</v>
      </c>
      <c r="W1452" s="130"/>
      <c r="X1452" s="131"/>
      <c r="Y1452" s="131"/>
      <c r="Z1452" s="206"/>
      <c r="AA1452" s="194">
        <f t="shared" si="107"/>
        <v>0</v>
      </c>
      <c r="AB1452" s="124" t="str">
        <f t="shared" si="108"/>
        <v/>
      </c>
      <c r="AC1452" s="195" t="str">
        <f t="shared" si="109"/>
        <v/>
      </c>
      <c r="AD1452" s="194" t="str">
        <f t="shared" si="110"/>
        <v/>
      </c>
      <c r="AE1452" s="194">
        <f>IF(AD1452="",0,IF(ISERROR(VLOOKUP(AD1452,AD$7:AD1451,1,FALSE)),1,0))</f>
        <v>0</v>
      </c>
      <c r="AF1452" s="194"/>
    </row>
    <row r="1453" spans="1:32" ht="16.5" customHeight="1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75">
        <f>IF(AND($X$3512&lt;&gt;" ",$X$3512&lt;&gt;0),IF(X1453=$X$3512,1+COUNTIF(U$7:U1452,"&gt;0"),0),0)</f>
        <v>0</v>
      </c>
      <c r="V1453" s="178" t="s">
        <v>1642</v>
      </c>
      <c r="W1453" s="130"/>
      <c r="X1453" s="131"/>
      <c r="Y1453" s="131"/>
      <c r="Z1453" s="206"/>
      <c r="AA1453" s="194">
        <f t="shared" si="107"/>
        <v>0</v>
      </c>
      <c r="AB1453" s="124" t="str">
        <f t="shared" si="108"/>
        <v/>
      </c>
      <c r="AC1453" s="195" t="str">
        <f t="shared" si="109"/>
        <v/>
      </c>
      <c r="AD1453" s="194" t="str">
        <f t="shared" si="110"/>
        <v/>
      </c>
      <c r="AE1453" s="194">
        <f>IF(AD1453="",0,IF(ISERROR(VLOOKUP(AD1453,AD$7:AD1452,1,FALSE)),1,0))</f>
        <v>0</v>
      </c>
      <c r="AF1453" s="194"/>
    </row>
    <row r="1454" spans="1:32" ht="16.5" customHeight="1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75">
        <f>IF(AND($X$3512&lt;&gt;" ",$X$3512&lt;&gt;0),IF(X1454=$X$3512,1+COUNTIF(U$7:U1453,"&gt;0"),0),0)</f>
        <v>0</v>
      </c>
      <c r="V1454" s="178" t="s">
        <v>1643</v>
      </c>
      <c r="W1454" s="130"/>
      <c r="X1454" s="131"/>
      <c r="Y1454" s="131"/>
      <c r="Z1454" s="206"/>
      <c r="AA1454" s="194">
        <f t="shared" si="107"/>
        <v>0</v>
      </c>
      <c r="AB1454" s="124" t="str">
        <f t="shared" si="108"/>
        <v/>
      </c>
      <c r="AC1454" s="195" t="str">
        <f t="shared" si="109"/>
        <v/>
      </c>
      <c r="AD1454" s="194" t="str">
        <f t="shared" si="110"/>
        <v/>
      </c>
      <c r="AE1454" s="194">
        <f>IF(AD1454="",0,IF(ISERROR(VLOOKUP(AD1454,AD$7:AD1453,1,FALSE)),1,0))</f>
        <v>0</v>
      </c>
      <c r="AF1454" s="194"/>
    </row>
    <row r="1455" spans="1:32" ht="16.5" customHeight="1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75">
        <f>IF(AND($X$3512&lt;&gt;" ",$X$3512&lt;&gt;0),IF(X1455=$X$3512,1+COUNTIF(U$7:U1454,"&gt;0"),0),0)</f>
        <v>0</v>
      </c>
      <c r="V1455" s="178" t="s">
        <v>1644</v>
      </c>
      <c r="W1455" s="130"/>
      <c r="X1455" s="131"/>
      <c r="Y1455" s="131"/>
      <c r="Z1455" s="206"/>
      <c r="AA1455" s="194">
        <f t="shared" si="107"/>
        <v>0</v>
      </c>
      <c r="AB1455" s="124" t="str">
        <f t="shared" si="108"/>
        <v/>
      </c>
      <c r="AC1455" s="195" t="str">
        <f t="shared" si="109"/>
        <v/>
      </c>
      <c r="AD1455" s="194" t="str">
        <f t="shared" si="110"/>
        <v/>
      </c>
      <c r="AE1455" s="194">
        <f>IF(AD1455="",0,IF(ISERROR(VLOOKUP(AD1455,AD$7:AD1454,1,FALSE)),1,0))</f>
        <v>0</v>
      </c>
      <c r="AF1455" s="194"/>
    </row>
    <row r="1456" spans="1:32" ht="16.5" customHeight="1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75">
        <f>IF(AND($X$3512&lt;&gt;" ",$X$3512&lt;&gt;0),IF(X1456=$X$3512,1+COUNTIF(U$7:U1455,"&gt;0"),0),0)</f>
        <v>0</v>
      </c>
      <c r="V1456" s="178" t="s">
        <v>1645</v>
      </c>
      <c r="W1456" s="130"/>
      <c r="X1456" s="131"/>
      <c r="Y1456" s="131"/>
      <c r="Z1456" s="206"/>
      <c r="AA1456" s="194">
        <f t="shared" si="107"/>
        <v>0</v>
      </c>
      <c r="AB1456" s="124" t="str">
        <f t="shared" si="108"/>
        <v/>
      </c>
      <c r="AC1456" s="195" t="str">
        <f t="shared" si="109"/>
        <v/>
      </c>
      <c r="AD1456" s="194" t="str">
        <f t="shared" si="110"/>
        <v/>
      </c>
      <c r="AE1456" s="194">
        <f>IF(AD1456="",0,IF(ISERROR(VLOOKUP(AD1456,AD$7:AD1455,1,FALSE)),1,0))</f>
        <v>0</v>
      </c>
      <c r="AF1456" s="194"/>
    </row>
    <row r="1457" spans="1:32" ht="16.5" customHeight="1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75">
        <f>IF(AND($X$3512&lt;&gt;" ",$X$3512&lt;&gt;0),IF(X1457=$X$3512,1+COUNTIF(U$7:U1456,"&gt;0"),0),0)</f>
        <v>0</v>
      </c>
      <c r="V1457" s="178" t="s">
        <v>1646</v>
      </c>
      <c r="W1457" s="130"/>
      <c r="X1457" s="131"/>
      <c r="Y1457" s="131"/>
      <c r="Z1457" s="206"/>
      <c r="AA1457" s="194">
        <f t="shared" si="107"/>
        <v>0</v>
      </c>
      <c r="AB1457" s="124" t="str">
        <f t="shared" si="108"/>
        <v/>
      </c>
      <c r="AC1457" s="195" t="str">
        <f t="shared" si="109"/>
        <v/>
      </c>
      <c r="AD1457" s="194" t="str">
        <f t="shared" si="110"/>
        <v/>
      </c>
      <c r="AE1457" s="194">
        <f>IF(AD1457="",0,IF(ISERROR(VLOOKUP(AD1457,AD$7:AD1456,1,FALSE)),1,0))</f>
        <v>0</v>
      </c>
      <c r="AF1457" s="194"/>
    </row>
    <row r="1458" spans="1:32" ht="16.5" customHeight="1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75">
        <f>IF(AND($X$3512&lt;&gt;" ",$X$3512&lt;&gt;0),IF(X1458=$X$3512,1+COUNTIF(U$7:U1457,"&gt;0"),0),0)</f>
        <v>0</v>
      </c>
      <c r="V1458" s="178" t="s">
        <v>1647</v>
      </c>
      <c r="W1458" s="130"/>
      <c r="X1458" s="131"/>
      <c r="Y1458" s="131"/>
      <c r="Z1458" s="206"/>
      <c r="AA1458" s="194">
        <f t="shared" si="107"/>
        <v>0</v>
      </c>
      <c r="AB1458" s="124" t="str">
        <f t="shared" si="108"/>
        <v/>
      </c>
      <c r="AC1458" s="195" t="str">
        <f t="shared" si="109"/>
        <v/>
      </c>
      <c r="AD1458" s="194" t="str">
        <f t="shared" si="110"/>
        <v/>
      </c>
      <c r="AE1458" s="194">
        <f>IF(AD1458="",0,IF(ISERROR(VLOOKUP(AD1458,AD$7:AD1457,1,FALSE)),1,0))</f>
        <v>0</v>
      </c>
      <c r="AF1458" s="194"/>
    </row>
    <row r="1459" spans="1:32" ht="16.5" customHeight="1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75">
        <f>IF(AND($X$3512&lt;&gt;" ",$X$3512&lt;&gt;0),IF(X1459=$X$3512,1+COUNTIF(U$7:U1458,"&gt;0"),0),0)</f>
        <v>0</v>
      </c>
      <c r="V1459" s="178" t="s">
        <v>1648</v>
      </c>
      <c r="W1459" s="130"/>
      <c r="X1459" s="131"/>
      <c r="Y1459" s="131"/>
      <c r="Z1459" s="206"/>
      <c r="AA1459" s="194">
        <f t="shared" si="107"/>
        <v>0</v>
      </c>
      <c r="AB1459" s="124" t="str">
        <f t="shared" si="108"/>
        <v/>
      </c>
      <c r="AC1459" s="195" t="str">
        <f t="shared" si="109"/>
        <v/>
      </c>
      <c r="AD1459" s="194" t="str">
        <f t="shared" si="110"/>
        <v/>
      </c>
      <c r="AE1459" s="194">
        <f>IF(AD1459="",0,IF(ISERROR(VLOOKUP(AD1459,AD$7:AD1458,1,FALSE)),1,0))</f>
        <v>0</v>
      </c>
      <c r="AF1459" s="194"/>
    </row>
    <row r="1460" spans="1:32" ht="16.5" customHeight="1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75">
        <f>IF(AND($X$3512&lt;&gt;" ",$X$3512&lt;&gt;0),IF(X1460=$X$3512,1+COUNTIF(U$7:U1459,"&gt;0"),0),0)</f>
        <v>0</v>
      </c>
      <c r="V1460" s="178" t="s">
        <v>1649</v>
      </c>
      <c r="W1460" s="130"/>
      <c r="X1460" s="131"/>
      <c r="Y1460" s="131"/>
      <c r="Z1460" s="206"/>
      <c r="AA1460" s="194">
        <f t="shared" si="107"/>
        <v>0</v>
      </c>
      <c r="AB1460" s="124" t="str">
        <f t="shared" si="108"/>
        <v/>
      </c>
      <c r="AC1460" s="195" t="str">
        <f t="shared" si="109"/>
        <v/>
      </c>
      <c r="AD1460" s="194" t="str">
        <f t="shared" si="110"/>
        <v/>
      </c>
      <c r="AE1460" s="194">
        <f>IF(AD1460="",0,IF(ISERROR(VLOOKUP(AD1460,AD$7:AD1459,1,FALSE)),1,0))</f>
        <v>0</v>
      </c>
      <c r="AF1460" s="194"/>
    </row>
    <row r="1461" spans="1:32" ht="16.5" customHeight="1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75">
        <f>IF(AND($X$3512&lt;&gt;" ",$X$3512&lt;&gt;0),IF(X1461=$X$3512,1+COUNTIF(U$7:U1460,"&gt;0"),0),0)</f>
        <v>0</v>
      </c>
      <c r="V1461" s="178" t="s">
        <v>1650</v>
      </c>
      <c r="W1461" s="130"/>
      <c r="X1461" s="131"/>
      <c r="Y1461" s="131"/>
      <c r="Z1461" s="206"/>
      <c r="AA1461" s="194">
        <f t="shared" si="107"/>
        <v>0</v>
      </c>
      <c r="AB1461" s="124" t="str">
        <f t="shared" si="108"/>
        <v/>
      </c>
      <c r="AC1461" s="195" t="str">
        <f t="shared" si="109"/>
        <v/>
      </c>
      <c r="AD1461" s="194" t="str">
        <f t="shared" si="110"/>
        <v/>
      </c>
      <c r="AE1461" s="194">
        <f>IF(AD1461="",0,IF(ISERROR(VLOOKUP(AD1461,AD$7:AD1460,1,FALSE)),1,0))</f>
        <v>0</v>
      </c>
      <c r="AF1461" s="194"/>
    </row>
    <row r="1462" spans="1:32" ht="16.5" customHeight="1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75">
        <f>IF(AND($X$3512&lt;&gt;" ",$X$3512&lt;&gt;0),IF(X1462=$X$3512,1+COUNTIF(U$7:U1461,"&gt;0"),0),0)</f>
        <v>0</v>
      </c>
      <c r="V1462" s="178" t="s">
        <v>1651</v>
      </c>
      <c r="W1462" s="130"/>
      <c r="X1462" s="131"/>
      <c r="Y1462" s="131"/>
      <c r="Z1462" s="206"/>
      <c r="AA1462" s="194">
        <f t="shared" si="107"/>
        <v>0</v>
      </c>
      <c r="AB1462" s="124" t="str">
        <f t="shared" si="108"/>
        <v/>
      </c>
      <c r="AC1462" s="195" t="str">
        <f t="shared" si="109"/>
        <v/>
      </c>
      <c r="AD1462" s="194" t="str">
        <f t="shared" si="110"/>
        <v/>
      </c>
      <c r="AE1462" s="194">
        <f>IF(AD1462="",0,IF(ISERROR(VLOOKUP(AD1462,AD$7:AD1461,1,FALSE)),1,0))</f>
        <v>0</v>
      </c>
      <c r="AF1462" s="194"/>
    </row>
    <row r="1463" spans="1:32" ht="16.5" customHeight="1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75">
        <f>IF(AND($X$3512&lt;&gt;" ",$X$3512&lt;&gt;0),IF(X1463=$X$3512,1+COUNTIF(U$7:U1462,"&gt;0"),0),0)</f>
        <v>0</v>
      </c>
      <c r="V1463" s="178" t="s">
        <v>1652</v>
      </c>
      <c r="W1463" s="130"/>
      <c r="X1463" s="131"/>
      <c r="Y1463" s="131"/>
      <c r="Z1463" s="206"/>
      <c r="AA1463" s="194">
        <f t="shared" si="107"/>
        <v>0</v>
      </c>
      <c r="AB1463" s="124" t="str">
        <f t="shared" si="108"/>
        <v/>
      </c>
      <c r="AC1463" s="195" t="str">
        <f t="shared" si="109"/>
        <v/>
      </c>
      <c r="AD1463" s="194" t="str">
        <f t="shared" si="110"/>
        <v/>
      </c>
      <c r="AE1463" s="194">
        <f>IF(AD1463="",0,IF(ISERROR(VLOOKUP(AD1463,AD$7:AD1462,1,FALSE)),1,0))</f>
        <v>0</v>
      </c>
      <c r="AF1463" s="194"/>
    </row>
    <row r="1464" spans="1:32" ht="16.5" customHeight="1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75">
        <f>IF(AND($X$3512&lt;&gt;" ",$X$3512&lt;&gt;0),IF(X1464=$X$3512,1+COUNTIF(U$7:U1463,"&gt;0"),0),0)</f>
        <v>0</v>
      </c>
      <c r="V1464" s="178" t="s">
        <v>1653</v>
      </c>
      <c r="W1464" s="130"/>
      <c r="X1464" s="131"/>
      <c r="Y1464" s="131"/>
      <c r="Z1464" s="206"/>
      <c r="AA1464" s="194">
        <f t="shared" si="107"/>
        <v>0</v>
      </c>
      <c r="AB1464" s="124" t="str">
        <f t="shared" si="108"/>
        <v/>
      </c>
      <c r="AC1464" s="195" t="str">
        <f t="shared" si="109"/>
        <v/>
      </c>
      <c r="AD1464" s="194" t="str">
        <f t="shared" si="110"/>
        <v/>
      </c>
      <c r="AE1464" s="194">
        <f>IF(AD1464="",0,IF(ISERROR(VLOOKUP(AD1464,AD$7:AD1463,1,FALSE)),1,0))</f>
        <v>0</v>
      </c>
      <c r="AF1464" s="194"/>
    </row>
    <row r="1465" spans="1:32" ht="16.5" customHeight="1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75">
        <f>IF(AND($X$3512&lt;&gt;" ",$X$3512&lt;&gt;0),IF(X1465=$X$3512,1+COUNTIF(U$7:U1464,"&gt;0"),0),0)</f>
        <v>0</v>
      </c>
      <c r="V1465" s="178" t="s">
        <v>1654</v>
      </c>
      <c r="W1465" s="130"/>
      <c r="X1465" s="131"/>
      <c r="Y1465" s="131"/>
      <c r="Z1465" s="206"/>
      <c r="AA1465" s="194">
        <f t="shared" si="107"/>
        <v>0</v>
      </c>
      <c r="AB1465" s="124" t="str">
        <f t="shared" si="108"/>
        <v/>
      </c>
      <c r="AC1465" s="195" t="str">
        <f t="shared" si="109"/>
        <v/>
      </c>
      <c r="AD1465" s="194" t="str">
        <f t="shared" si="110"/>
        <v/>
      </c>
      <c r="AE1465" s="194">
        <f>IF(AD1465="",0,IF(ISERROR(VLOOKUP(AD1465,AD$7:AD1464,1,FALSE)),1,0))</f>
        <v>0</v>
      </c>
      <c r="AF1465" s="194"/>
    </row>
    <row r="1466" spans="1:32" ht="16.5" customHeight="1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75">
        <f>IF(AND($X$3512&lt;&gt;" ",$X$3512&lt;&gt;0),IF(X1466=$X$3512,1+COUNTIF(U$7:U1465,"&gt;0"),0),0)</f>
        <v>0</v>
      </c>
      <c r="V1466" s="178" t="s">
        <v>1655</v>
      </c>
      <c r="W1466" s="130"/>
      <c r="X1466" s="131"/>
      <c r="Y1466" s="131"/>
      <c r="Z1466" s="206"/>
      <c r="AA1466" s="194">
        <f t="shared" si="107"/>
        <v>0</v>
      </c>
      <c r="AB1466" s="124" t="str">
        <f t="shared" si="108"/>
        <v/>
      </c>
      <c r="AC1466" s="195" t="str">
        <f t="shared" si="109"/>
        <v/>
      </c>
      <c r="AD1466" s="194" t="str">
        <f t="shared" si="110"/>
        <v/>
      </c>
      <c r="AE1466" s="194">
        <f>IF(AD1466="",0,IF(ISERROR(VLOOKUP(AD1466,AD$7:AD1465,1,FALSE)),1,0))</f>
        <v>0</v>
      </c>
      <c r="AF1466" s="194"/>
    </row>
    <row r="1467" spans="1:32" ht="16.5" customHeight="1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75">
        <f>IF(AND($X$3512&lt;&gt;" ",$X$3512&lt;&gt;0),IF(X1467=$X$3512,1+COUNTIF(U$7:U1466,"&gt;0"),0),0)</f>
        <v>0</v>
      </c>
      <c r="V1467" s="178" t="s">
        <v>1656</v>
      </c>
      <c r="W1467" s="130"/>
      <c r="X1467" s="131"/>
      <c r="Y1467" s="131"/>
      <c r="Z1467" s="206"/>
      <c r="AA1467" s="194">
        <f t="shared" si="107"/>
        <v>0</v>
      </c>
      <c r="AB1467" s="124" t="str">
        <f t="shared" si="108"/>
        <v/>
      </c>
      <c r="AC1467" s="195" t="str">
        <f t="shared" si="109"/>
        <v/>
      </c>
      <c r="AD1467" s="194" t="str">
        <f t="shared" si="110"/>
        <v/>
      </c>
      <c r="AE1467" s="194">
        <f>IF(AD1467="",0,IF(ISERROR(VLOOKUP(AD1467,AD$7:AD1466,1,FALSE)),1,0))</f>
        <v>0</v>
      </c>
      <c r="AF1467" s="194"/>
    </row>
    <row r="1468" spans="1:32" ht="16.5" customHeight="1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75">
        <f>IF(AND($X$3512&lt;&gt;" ",$X$3512&lt;&gt;0),IF(X1468=$X$3512,1+COUNTIF(U$7:U1467,"&gt;0"),0),0)</f>
        <v>0</v>
      </c>
      <c r="V1468" s="178" t="s">
        <v>1657</v>
      </c>
      <c r="W1468" s="130"/>
      <c r="X1468" s="131"/>
      <c r="Y1468" s="131"/>
      <c r="Z1468" s="206"/>
      <c r="AA1468" s="194">
        <f t="shared" si="107"/>
        <v>0</v>
      </c>
      <c r="AB1468" s="124" t="str">
        <f t="shared" si="108"/>
        <v/>
      </c>
      <c r="AC1468" s="195" t="str">
        <f t="shared" si="109"/>
        <v/>
      </c>
      <c r="AD1468" s="194" t="str">
        <f t="shared" si="110"/>
        <v/>
      </c>
      <c r="AE1468" s="194">
        <f>IF(AD1468="",0,IF(ISERROR(VLOOKUP(AD1468,AD$7:AD1467,1,FALSE)),1,0))</f>
        <v>0</v>
      </c>
      <c r="AF1468" s="194"/>
    </row>
    <row r="1469" spans="1:32" ht="16.5" customHeight="1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75">
        <f>IF(AND($X$3512&lt;&gt;" ",$X$3512&lt;&gt;0),IF(X1469=$X$3512,1+COUNTIF(U$7:U1468,"&gt;0"),0),0)</f>
        <v>0</v>
      </c>
      <c r="V1469" s="178" t="s">
        <v>1658</v>
      </c>
      <c r="W1469" s="130"/>
      <c r="X1469" s="131"/>
      <c r="Y1469" s="131"/>
      <c r="Z1469" s="206"/>
      <c r="AA1469" s="194">
        <f t="shared" si="107"/>
        <v>0</v>
      </c>
      <c r="AB1469" s="124" t="str">
        <f t="shared" si="108"/>
        <v/>
      </c>
      <c r="AC1469" s="195" t="str">
        <f t="shared" si="109"/>
        <v/>
      </c>
      <c r="AD1469" s="194" t="str">
        <f t="shared" si="110"/>
        <v/>
      </c>
      <c r="AE1469" s="194">
        <f>IF(AD1469="",0,IF(ISERROR(VLOOKUP(AD1469,AD$7:AD1468,1,FALSE)),1,0))</f>
        <v>0</v>
      </c>
      <c r="AF1469" s="194"/>
    </row>
    <row r="1470" spans="1:32" ht="16.5" customHeight="1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75">
        <f>IF(AND($X$3512&lt;&gt;" ",$X$3512&lt;&gt;0),IF(X1470=$X$3512,1+COUNTIF(U$7:U1469,"&gt;0"),0),0)</f>
        <v>0</v>
      </c>
      <c r="V1470" s="178" t="s">
        <v>1659</v>
      </c>
      <c r="W1470" s="130"/>
      <c r="X1470" s="131"/>
      <c r="Y1470" s="131"/>
      <c r="Z1470" s="206"/>
      <c r="AA1470" s="194">
        <f t="shared" si="107"/>
        <v>0</v>
      </c>
      <c r="AB1470" s="124" t="str">
        <f t="shared" si="108"/>
        <v/>
      </c>
      <c r="AC1470" s="195" t="str">
        <f t="shared" si="109"/>
        <v/>
      </c>
      <c r="AD1470" s="194" t="str">
        <f t="shared" si="110"/>
        <v/>
      </c>
      <c r="AE1470" s="194">
        <f>IF(AD1470="",0,IF(ISERROR(VLOOKUP(AD1470,AD$7:AD1469,1,FALSE)),1,0))</f>
        <v>0</v>
      </c>
      <c r="AF1470" s="194"/>
    </row>
    <row r="1471" spans="1:32" ht="16.5" customHeight="1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75">
        <f>IF(AND($X$3512&lt;&gt;" ",$X$3512&lt;&gt;0),IF(X1471=$X$3512,1+COUNTIF(U$7:U1470,"&gt;0"),0),0)</f>
        <v>0</v>
      </c>
      <c r="V1471" s="178" t="s">
        <v>1660</v>
      </c>
      <c r="W1471" s="130"/>
      <c r="X1471" s="131"/>
      <c r="Y1471" s="131"/>
      <c r="Z1471" s="206"/>
      <c r="AA1471" s="194">
        <f t="shared" si="107"/>
        <v>0</v>
      </c>
      <c r="AB1471" s="124" t="str">
        <f t="shared" si="108"/>
        <v/>
      </c>
      <c r="AC1471" s="195" t="str">
        <f t="shared" si="109"/>
        <v/>
      </c>
      <c r="AD1471" s="194" t="str">
        <f t="shared" si="110"/>
        <v/>
      </c>
      <c r="AE1471" s="194">
        <f>IF(AD1471="",0,IF(ISERROR(VLOOKUP(AD1471,AD$7:AD1470,1,FALSE)),1,0))</f>
        <v>0</v>
      </c>
      <c r="AF1471" s="194"/>
    </row>
    <row r="1472" spans="1:32" ht="16.5" customHeight="1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75">
        <f>IF(AND($X$3512&lt;&gt;" ",$X$3512&lt;&gt;0),IF(X1472=$X$3512,1+COUNTIF(U$7:U1471,"&gt;0"),0),0)</f>
        <v>0</v>
      </c>
      <c r="V1472" s="178" t="s">
        <v>1661</v>
      </c>
      <c r="W1472" s="130"/>
      <c r="X1472" s="131"/>
      <c r="Y1472" s="131"/>
      <c r="Z1472" s="206"/>
      <c r="AA1472" s="194">
        <f t="shared" si="107"/>
        <v>0</v>
      </c>
      <c r="AB1472" s="124" t="str">
        <f t="shared" si="108"/>
        <v/>
      </c>
      <c r="AC1472" s="195" t="str">
        <f t="shared" si="109"/>
        <v/>
      </c>
      <c r="AD1472" s="194" t="str">
        <f t="shared" si="110"/>
        <v/>
      </c>
      <c r="AE1472" s="194">
        <f>IF(AD1472="",0,IF(ISERROR(VLOOKUP(AD1472,AD$7:AD1471,1,FALSE)),1,0))</f>
        <v>0</v>
      </c>
      <c r="AF1472" s="194"/>
    </row>
    <row r="1473" spans="1:32" ht="16.5" customHeight="1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75">
        <f>IF(AND($X$3512&lt;&gt;" ",$X$3512&lt;&gt;0),IF(X1473=$X$3512,1+COUNTIF(U$7:U1472,"&gt;0"),0),0)</f>
        <v>0</v>
      </c>
      <c r="V1473" s="178" t="s">
        <v>1662</v>
      </c>
      <c r="W1473" s="130"/>
      <c r="X1473" s="131"/>
      <c r="Y1473" s="131"/>
      <c r="Z1473" s="206"/>
      <c r="AA1473" s="194">
        <f t="shared" si="107"/>
        <v>0</v>
      </c>
      <c r="AB1473" s="124" t="str">
        <f t="shared" si="108"/>
        <v/>
      </c>
      <c r="AC1473" s="195" t="str">
        <f t="shared" si="109"/>
        <v/>
      </c>
      <c r="AD1473" s="194" t="str">
        <f t="shared" si="110"/>
        <v/>
      </c>
      <c r="AE1473" s="194">
        <f>IF(AD1473="",0,IF(ISERROR(VLOOKUP(AD1473,AD$7:AD1472,1,FALSE)),1,0))</f>
        <v>0</v>
      </c>
      <c r="AF1473" s="194"/>
    </row>
    <row r="1474" spans="1:32" ht="16.5" customHeight="1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75">
        <f>IF(AND($X$3512&lt;&gt;" ",$X$3512&lt;&gt;0),IF(X1474=$X$3512,1+COUNTIF(U$7:U1473,"&gt;0"),0),0)</f>
        <v>0</v>
      </c>
      <c r="V1474" s="178" t="s">
        <v>1663</v>
      </c>
      <c r="W1474" s="130"/>
      <c r="X1474" s="131"/>
      <c r="Y1474" s="131"/>
      <c r="Z1474" s="206"/>
      <c r="AA1474" s="194">
        <f t="shared" si="107"/>
        <v>0</v>
      </c>
      <c r="AB1474" s="124" t="str">
        <f t="shared" si="108"/>
        <v/>
      </c>
      <c r="AC1474" s="195" t="str">
        <f t="shared" si="109"/>
        <v/>
      </c>
      <c r="AD1474" s="194" t="str">
        <f t="shared" si="110"/>
        <v/>
      </c>
      <c r="AE1474" s="194">
        <f>IF(AD1474="",0,IF(ISERROR(VLOOKUP(AD1474,AD$7:AD1473,1,FALSE)),1,0))</f>
        <v>0</v>
      </c>
      <c r="AF1474" s="194"/>
    </row>
    <row r="1475" spans="1:32" ht="16.5" customHeight="1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75">
        <f>IF(AND($X$3512&lt;&gt;" ",$X$3512&lt;&gt;0),IF(X1475=$X$3512,1+COUNTIF(U$7:U1474,"&gt;0"),0),0)</f>
        <v>0</v>
      </c>
      <c r="V1475" s="178" t="s">
        <v>1664</v>
      </c>
      <c r="W1475" s="130"/>
      <c r="X1475" s="131"/>
      <c r="Y1475" s="131"/>
      <c r="Z1475" s="206"/>
      <c r="AA1475" s="194">
        <f t="shared" si="107"/>
        <v>0</v>
      </c>
      <c r="AB1475" s="124" t="str">
        <f t="shared" si="108"/>
        <v/>
      </c>
      <c r="AC1475" s="195" t="str">
        <f t="shared" si="109"/>
        <v/>
      </c>
      <c r="AD1475" s="194" t="str">
        <f t="shared" si="110"/>
        <v/>
      </c>
      <c r="AE1475" s="194">
        <f>IF(AD1475="",0,IF(ISERROR(VLOOKUP(AD1475,AD$7:AD1474,1,FALSE)),1,0))</f>
        <v>0</v>
      </c>
      <c r="AF1475" s="194"/>
    </row>
    <row r="1476" spans="1:32" ht="16.5" customHeight="1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75">
        <f>IF(AND($X$3512&lt;&gt;" ",$X$3512&lt;&gt;0),IF(X1476=$X$3512,1+COUNTIF(U$7:U1475,"&gt;0"),0),0)</f>
        <v>0</v>
      </c>
      <c r="V1476" s="178" t="s">
        <v>1665</v>
      </c>
      <c r="W1476" s="130"/>
      <c r="X1476" s="131"/>
      <c r="Y1476" s="131"/>
      <c r="Z1476" s="206"/>
      <c r="AA1476" s="194">
        <f t="shared" si="107"/>
        <v>0</v>
      </c>
      <c r="AB1476" s="124" t="str">
        <f t="shared" si="108"/>
        <v/>
      </c>
      <c r="AC1476" s="195" t="str">
        <f t="shared" si="109"/>
        <v/>
      </c>
      <c r="AD1476" s="194" t="str">
        <f t="shared" si="110"/>
        <v/>
      </c>
      <c r="AE1476" s="194">
        <f>IF(AD1476="",0,IF(ISERROR(VLOOKUP(AD1476,AD$7:AD1475,1,FALSE)),1,0))</f>
        <v>0</v>
      </c>
      <c r="AF1476" s="194"/>
    </row>
    <row r="1477" spans="1:32" ht="16.5" customHeight="1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75">
        <f>IF(AND($X$3512&lt;&gt;" ",$X$3512&lt;&gt;0),IF(X1477=$X$3512,1+COUNTIF(U$7:U1476,"&gt;0"),0),0)</f>
        <v>0</v>
      </c>
      <c r="V1477" s="178" t="s">
        <v>1666</v>
      </c>
      <c r="W1477" s="130"/>
      <c r="X1477" s="131"/>
      <c r="Y1477" s="131"/>
      <c r="Z1477" s="206"/>
      <c r="AA1477" s="194">
        <f t="shared" si="107"/>
        <v>0</v>
      </c>
      <c r="AB1477" s="124" t="str">
        <f t="shared" si="108"/>
        <v/>
      </c>
      <c r="AC1477" s="195" t="str">
        <f t="shared" si="109"/>
        <v/>
      </c>
      <c r="AD1477" s="194" t="str">
        <f t="shared" si="110"/>
        <v/>
      </c>
      <c r="AE1477" s="194">
        <f>IF(AD1477="",0,IF(ISERROR(VLOOKUP(AD1477,AD$7:AD1476,1,FALSE)),1,0))</f>
        <v>0</v>
      </c>
      <c r="AF1477" s="194"/>
    </row>
    <row r="1478" spans="1:32" ht="16.5" customHeight="1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75">
        <f>IF(AND($X$3512&lt;&gt;" ",$X$3512&lt;&gt;0),IF(X1478=$X$3512,1+COUNTIF(U$7:U1477,"&gt;0"),0),0)</f>
        <v>0</v>
      </c>
      <c r="V1478" s="178" t="s">
        <v>1667</v>
      </c>
      <c r="W1478" s="130"/>
      <c r="X1478" s="131"/>
      <c r="Y1478" s="131"/>
      <c r="Z1478" s="206"/>
      <c r="AA1478" s="194">
        <f t="shared" si="107"/>
        <v>0</v>
      </c>
      <c r="AB1478" s="124" t="str">
        <f t="shared" si="108"/>
        <v/>
      </c>
      <c r="AC1478" s="195" t="str">
        <f t="shared" si="109"/>
        <v/>
      </c>
      <c r="AD1478" s="194" t="str">
        <f t="shared" si="110"/>
        <v/>
      </c>
      <c r="AE1478" s="194">
        <f>IF(AD1478="",0,IF(ISERROR(VLOOKUP(AD1478,AD$7:AD1477,1,FALSE)),1,0))</f>
        <v>0</v>
      </c>
      <c r="AF1478" s="194"/>
    </row>
    <row r="1479" spans="1:32" ht="16.5" customHeight="1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75">
        <f>IF(AND($X$3512&lt;&gt;" ",$X$3512&lt;&gt;0),IF(X1479=$X$3512,1+COUNTIF(U$7:U1478,"&gt;0"),0),0)</f>
        <v>0</v>
      </c>
      <c r="V1479" s="178" t="s">
        <v>1668</v>
      </c>
      <c r="W1479" s="130"/>
      <c r="X1479" s="131"/>
      <c r="Y1479" s="131"/>
      <c r="Z1479" s="206"/>
      <c r="AA1479" s="194">
        <f t="shared" si="107"/>
        <v>0</v>
      </c>
      <c r="AB1479" s="124" t="str">
        <f t="shared" si="108"/>
        <v/>
      </c>
      <c r="AC1479" s="195" t="str">
        <f t="shared" si="109"/>
        <v/>
      </c>
      <c r="AD1479" s="194" t="str">
        <f t="shared" si="110"/>
        <v/>
      </c>
      <c r="AE1479" s="194">
        <f>IF(AD1479="",0,IF(ISERROR(VLOOKUP(AD1479,AD$7:AD1478,1,FALSE)),1,0))</f>
        <v>0</v>
      </c>
      <c r="AF1479" s="194"/>
    </row>
    <row r="1480" spans="1:32" ht="16.5" customHeight="1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75">
        <f>IF(AND($X$3512&lt;&gt;" ",$X$3512&lt;&gt;0),IF(X1480=$X$3512,1+COUNTIF(U$7:U1479,"&gt;0"),0),0)</f>
        <v>0</v>
      </c>
      <c r="V1480" s="178" t="s">
        <v>1669</v>
      </c>
      <c r="W1480" s="130"/>
      <c r="X1480" s="131"/>
      <c r="Y1480" s="131"/>
      <c r="Z1480" s="206"/>
      <c r="AA1480" s="194">
        <f t="shared" ref="AA1480:AA1543" si="111">IF(ISBLANK(X1480),0,VLOOKUP(X1480,$B$8:$E$57,1,FALSE))</f>
        <v>0</v>
      </c>
      <c r="AB1480" s="124" t="str">
        <f t="shared" ref="AB1480:AB1543" si="112">IF(W1480&gt;0,CONCATENATE(MONTH(W1480)&amp;X1480),"")</f>
        <v/>
      </c>
      <c r="AC1480" s="195" t="str">
        <f t="shared" ref="AC1480:AC1543" si="113">IF(OR(AND(Z1480&lt;&gt;0,ISBLANK(X1480)),ISERROR(AA1480)),"ERR","")</f>
        <v/>
      </c>
      <c r="AD1480" s="194" t="str">
        <f t="shared" si="110"/>
        <v/>
      </c>
      <c r="AE1480" s="194">
        <f>IF(AD1480="",0,IF(ISERROR(VLOOKUP(AD1480,AD$7:AD1479,1,FALSE)),1,0))</f>
        <v>0</v>
      </c>
      <c r="AF1480" s="194"/>
    </row>
    <row r="1481" spans="1:32" ht="16.5" customHeight="1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75">
        <f>IF(AND($X$3512&lt;&gt;" ",$X$3512&lt;&gt;0),IF(X1481=$X$3512,1+COUNTIF(U$7:U1480,"&gt;0"),0),0)</f>
        <v>0</v>
      </c>
      <c r="V1481" s="178" t="s">
        <v>1670</v>
      </c>
      <c r="W1481" s="130"/>
      <c r="X1481" s="131"/>
      <c r="Y1481" s="131"/>
      <c r="Z1481" s="206"/>
      <c r="AA1481" s="194">
        <f t="shared" si="111"/>
        <v>0</v>
      </c>
      <c r="AB1481" s="124" t="str">
        <f t="shared" si="112"/>
        <v/>
      </c>
      <c r="AC1481" s="195" t="str">
        <f t="shared" si="113"/>
        <v/>
      </c>
      <c r="AD1481" s="194" t="str">
        <f t="shared" si="110"/>
        <v/>
      </c>
      <c r="AE1481" s="194">
        <f>IF(AD1481="",0,IF(ISERROR(VLOOKUP(AD1481,AD$7:AD1480,1,FALSE)),1,0))</f>
        <v>0</v>
      </c>
      <c r="AF1481" s="194"/>
    </row>
    <row r="1482" spans="1:32" ht="16.5" customHeight="1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75">
        <f>IF(AND($X$3512&lt;&gt;" ",$X$3512&lt;&gt;0),IF(X1482=$X$3512,1+COUNTIF(U$7:U1481,"&gt;0"),0),0)</f>
        <v>0</v>
      </c>
      <c r="V1482" s="178" t="s">
        <v>1671</v>
      </c>
      <c r="W1482" s="130"/>
      <c r="X1482" s="131"/>
      <c r="Y1482" s="131"/>
      <c r="Z1482" s="206"/>
      <c r="AA1482" s="194">
        <f t="shared" si="111"/>
        <v>0</v>
      </c>
      <c r="AB1482" s="124" t="str">
        <f t="shared" si="112"/>
        <v/>
      </c>
      <c r="AC1482" s="195" t="str">
        <f t="shared" si="113"/>
        <v/>
      </c>
      <c r="AD1482" s="194" t="str">
        <f t="shared" ref="AD1482:AD1545" si="114">IF(W1482&gt;0,CONCATENATE(MONTH(W1482),"-",YEAR(W1482)),"")</f>
        <v/>
      </c>
      <c r="AE1482" s="194">
        <f>IF(AD1482="",0,IF(ISERROR(VLOOKUP(AD1482,AD$7:AD1481,1,FALSE)),1,0))</f>
        <v>0</v>
      </c>
      <c r="AF1482" s="194"/>
    </row>
    <row r="1483" spans="1:32" ht="16.5" customHeight="1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75">
        <f>IF(AND($X$3512&lt;&gt;" ",$X$3512&lt;&gt;0),IF(X1483=$X$3512,1+COUNTIF(U$7:U1482,"&gt;0"),0),0)</f>
        <v>0</v>
      </c>
      <c r="V1483" s="178" t="s">
        <v>1672</v>
      </c>
      <c r="W1483" s="130"/>
      <c r="X1483" s="131"/>
      <c r="Y1483" s="131"/>
      <c r="Z1483" s="206"/>
      <c r="AA1483" s="194">
        <f t="shared" si="111"/>
        <v>0</v>
      </c>
      <c r="AB1483" s="124" t="str">
        <f t="shared" si="112"/>
        <v/>
      </c>
      <c r="AC1483" s="195" t="str">
        <f t="shared" si="113"/>
        <v/>
      </c>
      <c r="AD1483" s="194" t="str">
        <f t="shared" si="114"/>
        <v/>
      </c>
      <c r="AE1483" s="194">
        <f>IF(AD1483="",0,IF(ISERROR(VLOOKUP(AD1483,AD$7:AD1482,1,FALSE)),1,0))</f>
        <v>0</v>
      </c>
      <c r="AF1483" s="194"/>
    </row>
    <row r="1484" spans="1:32" ht="16.5" customHeight="1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75">
        <f>IF(AND($X$3512&lt;&gt;" ",$X$3512&lt;&gt;0),IF(X1484=$X$3512,1+COUNTIF(U$7:U1483,"&gt;0"),0),0)</f>
        <v>0</v>
      </c>
      <c r="V1484" s="178" t="s">
        <v>1673</v>
      </c>
      <c r="W1484" s="130"/>
      <c r="X1484" s="131"/>
      <c r="Y1484" s="131"/>
      <c r="Z1484" s="206"/>
      <c r="AA1484" s="194">
        <f t="shared" si="111"/>
        <v>0</v>
      </c>
      <c r="AB1484" s="124" t="str">
        <f t="shared" si="112"/>
        <v/>
      </c>
      <c r="AC1484" s="195" t="str">
        <f t="shared" si="113"/>
        <v/>
      </c>
      <c r="AD1484" s="194" t="str">
        <f t="shared" si="114"/>
        <v/>
      </c>
      <c r="AE1484" s="194">
        <f>IF(AD1484="",0,IF(ISERROR(VLOOKUP(AD1484,AD$7:AD1483,1,FALSE)),1,0))</f>
        <v>0</v>
      </c>
      <c r="AF1484" s="194"/>
    </row>
    <row r="1485" spans="1:32" ht="16.5" customHeight="1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75">
        <f>IF(AND($X$3512&lt;&gt;" ",$X$3512&lt;&gt;0),IF(X1485=$X$3512,1+COUNTIF(U$7:U1484,"&gt;0"),0),0)</f>
        <v>0</v>
      </c>
      <c r="V1485" s="178" t="s">
        <v>1674</v>
      </c>
      <c r="W1485" s="130"/>
      <c r="X1485" s="131"/>
      <c r="Y1485" s="131"/>
      <c r="Z1485" s="206"/>
      <c r="AA1485" s="194">
        <f t="shared" si="111"/>
        <v>0</v>
      </c>
      <c r="AB1485" s="124" t="str">
        <f t="shared" si="112"/>
        <v/>
      </c>
      <c r="AC1485" s="195" t="str">
        <f t="shared" si="113"/>
        <v/>
      </c>
      <c r="AD1485" s="194" t="str">
        <f t="shared" si="114"/>
        <v/>
      </c>
      <c r="AE1485" s="194">
        <f>IF(AD1485="",0,IF(ISERROR(VLOOKUP(AD1485,AD$7:AD1484,1,FALSE)),1,0))</f>
        <v>0</v>
      </c>
      <c r="AF1485" s="194"/>
    </row>
    <row r="1486" spans="1:32" ht="16.5" customHeight="1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75">
        <f>IF(AND($X$3512&lt;&gt;" ",$X$3512&lt;&gt;0),IF(X1486=$X$3512,1+COUNTIF(U$7:U1485,"&gt;0"),0),0)</f>
        <v>0</v>
      </c>
      <c r="V1486" s="178" t="s">
        <v>1675</v>
      </c>
      <c r="W1486" s="130"/>
      <c r="X1486" s="131"/>
      <c r="Y1486" s="131"/>
      <c r="Z1486" s="206"/>
      <c r="AA1486" s="194">
        <f t="shared" si="111"/>
        <v>0</v>
      </c>
      <c r="AB1486" s="124" t="str">
        <f t="shared" si="112"/>
        <v/>
      </c>
      <c r="AC1486" s="195" t="str">
        <f t="shared" si="113"/>
        <v/>
      </c>
      <c r="AD1486" s="194" t="str">
        <f t="shared" si="114"/>
        <v/>
      </c>
      <c r="AE1486" s="194">
        <f>IF(AD1486="",0,IF(ISERROR(VLOOKUP(AD1486,AD$7:AD1485,1,FALSE)),1,0))</f>
        <v>0</v>
      </c>
      <c r="AF1486" s="194"/>
    </row>
    <row r="1487" spans="1:32" ht="16.5" customHeight="1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75">
        <f>IF(AND($X$3512&lt;&gt;" ",$X$3512&lt;&gt;0),IF(X1487=$X$3512,1+COUNTIF(U$7:U1486,"&gt;0"),0),0)</f>
        <v>0</v>
      </c>
      <c r="V1487" s="178" t="s">
        <v>1676</v>
      </c>
      <c r="W1487" s="130"/>
      <c r="X1487" s="131"/>
      <c r="Y1487" s="131"/>
      <c r="Z1487" s="206"/>
      <c r="AA1487" s="194">
        <f t="shared" si="111"/>
        <v>0</v>
      </c>
      <c r="AB1487" s="124" t="str">
        <f t="shared" si="112"/>
        <v/>
      </c>
      <c r="AC1487" s="195" t="str">
        <f t="shared" si="113"/>
        <v/>
      </c>
      <c r="AD1487" s="194" t="str">
        <f t="shared" si="114"/>
        <v/>
      </c>
      <c r="AE1487" s="194">
        <f>IF(AD1487="",0,IF(ISERROR(VLOOKUP(AD1487,AD$7:AD1486,1,FALSE)),1,0))</f>
        <v>0</v>
      </c>
      <c r="AF1487" s="194"/>
    </row>
    <row r="1488" spans="1:32" ht="16.5" customHeight="1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75">
        <f>IF(AND($X$3512&lt;&gt;" ",$X$3512&lt;&gt;0),IF(X1488=$X$3512,1+COUNTIF(U$7:U1487,"&gt;0"),0),0)</f>
        <v>0</v>
      </c>
      <c r="V1488" s="178" t="s">
        <v>1677</v>
      </c>
      <c r="W1488" s="130"/>
      <c r="X1488" s="131"/>
      <c r="Y1488" s="131"/>
      <c r="Z1488" s="206"/>
      <c r="AA1488" s="194">
        <f t="shared" si="111"/>
        <v>0</v>
      </c>
      <c r="AB1488" s="124" t="str">
        <f t="shared" si="112"/>
        <v/>
      </c>
      <c r="AC1488" s="195" t="str">
        <f t="shared" si="113"/>
        <v/>
      </c>
      <c r="AD1488" s="194" t="str">
        <f t="shared" si="114"/>
        <v/>
      </c>
      <c r="AE1488" s="194">
        <f>IF(AD1488="",0,IF(ISERROR(VLOOKUP(AD1488,AD$7:AD1487,1,FALSE)),1,0))</f>
        <v>0</v>
      </c>
      <c r="AF1488" s="194"/>
    </row>
    <row r="1489" spans="1:32" ht="16.5" customHeight="1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75">
        <f>IF(AND($X$3512&lt;&gt;" ",$X$3512&lt;&gt;0),IF(X1489=$X$3512,1+COUNTIF(U$7:U1488,"&gt;0"),0),0)</f>
        <v>0</v>
      </c>
      <c r="V1489" s="178" t="s">
        <v>1678</v>
      </c>
      <c r="W1489" s="130"/>
      <c r="X1489" s="131"/>
      <c r="Y1489" s="131"/>
      <c r="Z1489" s="206"/>
      <c r="AA1489" s="194">
        <f t="shared" si="111"/>
        <v>0</v>
      </c>
      <c r="AB1489" s="124" t="str">
        <f t="shared" si="112"/>
        <v/>
      </c>
      <c r="AC1489" s="195" t="str">
        <f t="shared" si="113"/>
        <v/>
      </c>
      <c r="AD1489" s="194" t="str">
        <f t="shared" si="114"/>
        <v/>
      </c>
      <c r="AE1489" s="194">
        <f>IF(AD1489="",0,IF(ISERROR(VLOOKUP(AD1489,AD$7:AD1488,1,FALSE)),1,0))</f>
        <v>0</v>
      </c>
      <c r="AF1489" s="194"/>
    </row>
    <row r="1490" spans="1:32" ht="16.5" customHeight="1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75">
        <f>IF(AND($X$3512&lt;&gt;" ",$X$3512&lt;&gt;0),IF(X1490=$X$3512,1+COUNTIF(U$7:U1489,"&gt;0"),0),0)</f>
        <v>0</v>
      </c>
      <c r="V1490" s="178" t="s">
        <v>1679</v>
      </c>
      <c r="W1490" s="130"/>
      <c r="X1490" s="131"/>
      <c r="Y1490" s="131"/>
      <c r="Z1490" s="206"/>
      <c r="AA1490" s="194">
        <f t="shared" si="111"/>
        <v>0</v>
      </c>
      <c r="AB1490" s="124" t="str">
        <f t="shared" si="112"/>
        <v/>
      </c>
      <c r="AC1490" s="195" t="str">
        <f t="shared" si="113"/>
        <v/>
      </c>
      <c r="AD1490" s="194" t="str">
        <f t="shared" si="114"/>
        <v/>
      </c>
      <c r="AE1490" s="194">
        <f>IF(AD1490="",0,IF(ISERROR(VLOOKUP(AD1490,AD$7:AD1489,1,FALSE)),1,0))</f>
        <v>0</v>
      </c>
      <c r="AF1490" s="194"/>
    </row>
    <row r="1491" spans="1:32" ht="16.5" customHeight="1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75">
        <f>IF(AND($X$3512&lt;&gt;" ",$X$3512&lt;&gt;0),IF(X1491=$X$3512,1+COUNTIF(U$7:U1490,"&gt;0"),0),0)</f>
        <v>0</v>
      </c>
      <c r="V1491" s="178" t="s">
        <v>1680</v>
      </c>
      <c r="W1491" s="130"/>
      <c r="X1491" s="131"/>
      <c r="Y1491" s="131"/>
      <c r="Z1491" s="206"/>
      <c r="AA1491" s="194">
        <f t="shared" si="111"/>
        <v>0</v>
      </c>
      <c r="AB1491" s="124" t="str">
        <f t="shared" si="112"/>
        <v/>
      </c>
      <c r="AC1491" s="195" t="str">
        <f t="shared" si="113"/>
        <v/>
      </c>
      <c r="AD1491" s="194" t="str">
        <f t="shared" si="114"/>
        <v/>
      </c>
      <c r="AE1491" s="194">
        <f>IF(AD1491="",0,IF(ISERROR(VLOOKUP(AD1491,AD$7:AD1490,1,FALSE)),1,0))</f>
        <v>0</v>
      </c>
      <c r="AF1491" s="194"/>
    </row>
    <row r="1492" spans="1:32" ht="16.5" customHeight="1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75">
        <f>IF(AND($X$3512&lt;&gt;" ",$X$3512&lt;&gt;0),IF(X1492=$X$3512,1+COUNTIF(U$7:U1491,"&gt;0"),0),0)</f>
        <v>0</v>
      </c>
      <c r="V1492" s="178" t="s">
        <v>1681</v>
      </c>
      <c r="W1492" s="130"/>
      <c r="X1492" s="131"/>
      <c r="Y1492" s="131"/>
      <c r="Z1492" s="206"/>
      <c r="AA1492" s="194">
        <f t="shared" si="111"/>
        <v>0</v>
      </c>
      <c r="AB1492" s="124" t="str">
        <f t="shared" si="112"/>
        <v/>
      </c>
      <c r="AC1492" s="195" t="str">
        <f t="shared" si="113"/>
        <v/>
      </c>
      <c r="AD1492" s="194" t="str">
        <f t="shared" si="114"/>
        <v/>
      </c>
      <c r="AE1492" s="194">
        <f>IF(AD1492="",0,IF(ISERROR(VLOOKUP(AD1492,AD$7:AD1491,1,FALSE)),1,0))</f>
        <v>0</v>
      </c>
      <c r="AF1492" s="194"/>
    </row>
    <row r="1493" spans="1:32" ht="16.5" customHeight="1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75">
        <f>IF(AND($X$3512&lt;&gt;" ",$X$3512&lt;&gt;0),IF(X1493=$X$3512,1+COUNTIF(U$7:U1492,"&gt;0"),0),0)</f>
        <v>0</v>
      </c>
      <c r="V1493" s="178" t="s">
        <v>1682</v>
      </c>
      <c r="W1493" s="130"/>
      <c r="X1493" s="131"/>
      <c r="Y1493" s="131"/>
      <c r="Z1493" s="206"/>
      <c r="AA1493" s="194">
        <f t="shared" si="111"/>
        <v>0</v>
      </c>
      <c r="AB1493" s="124" t="str">
        <f t="shared" si="112"/>
        <v/>
      </c>
      <c r="AC1493" s="195" t="str">
        <f t="shared" si="113"/>
        <v/>
      </c>
      <c r="AD1493" s="194" t="str">
        <f t="shared" si="114"/>
        <v/>
      </c>
      <c r="AE1493" s="194">
        <f>IF(AD1493="",0,IF(ISERROR(VLOOKUP(AD1493,AD$7:AD1492,1,FALSE)),1,0))</f>
        <v>0</v>
      </c>
      <c r="AF1493" s="194"/>
    </row>
    <row r="1494" spans="1:32" ht="16.5" customHeight="1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75">
        <f>IF(AND($X$3512&lt;&gt;" ",$X$3512&lt;&gt;0),IF(X1494=$X$3512,1+COUNTIF(U$7:U1493,"&gt;0"),0),0)</f>
        <v>0</v>
      </c>
      <c r="V1494" s="178" t="s">
        <v>1683</v>
      </c>
      <c r="W1494" s="130"/>
      <c r="X1494" s="131"/>
      <c r="Y1494" s="131"/>
      <c r="Z1494" s="206"/>
      <c r="AA1494" s="194">
        <f t="shared" si="111"/>
        <v>0</v>
      </c>
      <c r="AB1494" s="124" t="str">
        <f t="shared" si="112"/>
        <v/>
      </c>
      <c r="AC1494" s="195" t="str">
        <f t="shared" si="113"/>
        <v/>
      </c>
      <c r="AD1494" s="194" t="str">
        <f t="shared" si="114"/>
        <v/>
      </c>
      <c r="AE1494" s="194">
        <f>IF(AD1494="",0,IF(ISERROR(VLOOKUP(AD1494,AD$7:AD1493,1,FALSE)),1,0))</f>
        <v>0</v>
      </c>
      <c r="AF1494" s="194"/>
    </row>
    <row r="1495" spans="1:32" ht="16.5" customHeight="1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75">
        <f>IF(AND($X$3512&lt;&gt;" ",$X$3512&lt;&gt;0),IF(X1495=$X$3512,1+COUNTIF(U$7:U1494,"&gt;0"),0),0)</f>
        <v>0</v>
      </c>
      <c r="V1495" s="178" t="s">
        <v>1684</v>
      </c>
      <c r="W1495" s="130"/>
      <c r="X1495" s="131"/>
      <c r="Y1495" s="131"/>
      <c r="Z1495" s="206"/>
      <c r="AA1495" s="194">
        <f t="shared" si="111"/>
        <v>0</v>
      </c>
      <c r="AB1495" s="124" t="str">
        <f t="shared" si="112"/>
        <v/>
      </c>
      <c r="AC1495" s="195" t="str">
        <f t="shared" si="113"/>
        <v/>
      </c>
      <c r="AD1495" s="194" t="str">
        <f t="shared" si="114"/>
        <v/>
      </c>
      <c r="AE1495" s="194">
        <f>IF(AD1495="",0,IF(ISERROR(VLOOKUP(AD1495,AD$7:AD1494,1,FALSE)),1,0))</f>
        <v>0</v>
      </c>
      <c r="AF1495" s="194"/>
    </row>
    <row r="1496" spans="1:32" ht="16.5" customHeight="1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75">
        <f>IF(AND($X$3512&lt;&gt;" ",$X$3512&lt;&gt;0),IF(X1496=$X$3512,1+COUNTIF(U$7:U1495,"&gt;0"),0),0)</f>
        <v>0</v>
      </c>
      <c r="V1496" s="178" t="s">
        <v>1685</v>
      </c>
      <c r="W1496" s="130"/>
      <c r="X1496" s="131"/>
      <c r="Y1496" s="131"/>
      <c r="Z1496" s="206"/>
      <c r="AA1496" s="194">
        <f t="shared" si="111"/>
        <v>0</v>
      </c>
      <c r="AB1496" s="124" t="str">
        <f t="shared" si="112"/>
        <v/>
      </c>
      <c r="AC1496" s="195" t="str">
        <f t="shared" si="113"/>
        <v/>
      </c>
      <c r="AD1496" s="194" t="str">
        <f t="shared" si="114"/>
        <v/>
      </c>
      <c r="AE1496" s="194">
        <f>IF(AD1496="",0,IF(ISERROR(VLOOKUP(AD1496,AD$7:AD1495,1,FALSE)),1,0))</f>
        <v>0</v>
      </c>
      <c r="AF1496" s="194"/>
    </row>
    <row r="1497" spans="1:32" ht="16.5" customHeight="1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75">
        <f>IF(AND($X$3512&lt;&gt;" ",$X$3512&lt;&gt;0),IF(X1497=$X$3512,1+COUNTIF(U$7:U1496,"&gt;0"),0),0)</f>
        <v>0</v>
      </c>
      <c r="V1497" s="178" t="s">
        <v>1686</v>
      </c>
      <c r="W1497" s="130"/>
      <c r="X1497" s="131"/>
      <c r="Y1497" s="131"/>
      <c r="Z1497" s="206"/>
      <c r="AA1497" s="194">
        <f t="shared" si="111"/>
        <v>0</v>
      </c>
      <c r="AB1497" s="124" t="str">
        <f t="shared" si="112"/>
        <v/>
      </c>
      <c r="AC1497" s="195" t="str">
        <f t="shared" si="113"/>
        <v/>
      </c>
      <c r="AD1497" s="194" t="str">
        <f t="shared" si="114"/>
        <v/>
      </c>
      <c r="AE1497" s="194">
        <f>IF(AD1497="",0,IF(ISERROR(VLOOKUP(AD1497,AD$7:AD1496,1,FALSE)),1,0))</f>
        <v>0</v>
      </c>
      <c r="AF1497" s="194"/>
    </row>
    <row r="1498" spans="1:32" ht="16.5" customHeight="1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75">
        <f>IF(AND($X$3512&lt;&gt;" ",$X$3512&lt;&gt;0),IF(X1498=$X$3512,1+COUNTIF(U$7:U1497,"&gt;0"),0),0)</f>
        <v>0</v>
      </c>
      <c r="V1498" s="178" t="s">
        <v>1687</v>
      </c>
      <c r="W1498" s="130"/>
      <c r="X1498" s="131"/>
      <c r="Y1498" s="131"/>
      <c r="Z1498" s="206"/>
      <c r="AA1498" s="194">
        <f t="shared" si="111"/>
        <v>0</v>
      </c>
      <c r="AB1498" s="124" t="str">
        <f t="shared" si="112"/>
        <v/>
      </c>
      <c r="AC1498" s="195" t="str">
        <f t="shared" si="113"/>
        <v/>
      </c>
      <c r="AD1498" s="194" t="str">
        <f t="shared" si="114"/>
        <v/>
      </c>
      <c r="AE1498" s="194">
        <f>IF(AD1498="",0,IF(ISERROR(VLOOKUP(AD1498,AD$7:AD1497,1,FALSE)),1,0))</f>
        <v>0</v>
      </c>
      <c r="AF1498" s="194"/>
    </row>
    <row r="1499" spans="1:32" ht="16.5" customHeight="1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75">
        <f>IF(AND($X$3512&lt;&gt;" ",$X$3512&lt;&gt;0),IF(X1499=$X$3512,1+COUNTIF(U$7:U1498,"&gt;0"),0),0)</f>
        <v>0</v>
      </c>
      <c r="V1499" s="178" t="s">
        <v>1688</v>
      </c>
      <c r="W1499" s="130"/>
      <c r="X1499" s="131"/>
      <c r="Y1499" s="131"/>
      <c r="Z1499" s="206"/>
      <c r="AA1499" s="194">
        <f t="shared" si="111"/>
        <v>0</v>
      </c>
      <c r="AB1499" s="124" t="str">
        <f t="shared" si="112"/>
        <v/>
      </c>
      <c r="AC1499" s="195" t="str">
        <f t="shared" si="113"/>
        <v/>
      </c>
      <c r="AD1499" s="194" t="str">
        <f t="shared" si="114"/>
        <v/>
      </c>
      <c r="AE1499" s="194">
        <f>IF(AD1499="",0,IF(ISERROR(VLOOKUP(AD1499,AD$7:AD1498,1,FALSE)),1,0))</f>
        <v>0</v>
      </c>
      <c r="AF1499" s="194"/>
    </row>
    <row r="1500" spans="1:32" ht="16.5" customHeight="1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75">
        <f>IF(AND($X$3512&lt;&gt;" ",$X$3512&lt;&gt;0),IF(X1500=$X$3512,1+COUNTIF(U$7:U1499,"&gt;0"),0),0)</f>
        <v>0</v>
      </c>
      <c r="V1500" s="178" t="s">
        <v>1689</v>
      </c>
      <c r="W1500" s="130"/>
      <c r="X1500" s="131"/>
      <c r="Y1500" s="131"/>
      <c r="Z1500" s="206"/>
      <c r="AA1500" s="194">
        <f t="shared" si="111"/>
        <v>0</v>
      </c>
      <c r="AB1500" s="124" t="str">
        <f t="shared" si="112"/>
        <v/>
      </c>
      <c r="AC1500" s="195" t="str">
        <f t="shared" si="113"/>
        <v/>
      </c>
      <c r="AD1500" s="194" t="str">
        <f t="shared" si="114"/>
        <v/>
      </c>
      <c r="AE1500" s="194">
        <f>IF(AD1500="",0,IF(ISERROR(VLOOKUP(AD1500,AD$7:AD1499,1,FALSE)),1,0))</f>
        <v>0</v>
      </c>
      <c r="AF1500" s="194"/>
    </row>
    <row r="1501" spans="1:32" ht="16.5" customHeight="1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75">
        <f>IF(AND($X$3512&lt;&gt;" ",$X$3512&lt;&gt;0),IF(X1501=$X$3512,1+COUNTIF(U$7:U1500,"&gt;0"),0),0)</f>
        <v>0</v>
      </c>
      <c r="V1501" s="178" t="s">
        <v>1690</v>
      </c>
      <c r="W1501" s="130"/>
      <c r="X1501" s="131"/>
      <c r="Y1501" s="131"/>
      <c r="Z1501" s="206"/>
      <c r="AA1501" s="194">
        <f t="shared" si="111"/>
        <v>0</v>
      </c>
      <c r="AB1501" s="124" t="str">
        <f t="shared" si="112"/>
        <v/>
      </c>
      <c r="AC1501" s="195" t="str">
        <f t="shared" si="113"/>
        <v/>
      </c>
      <c r="AD1501" s="194" t="str">
        <f t="shared" si="114"/>
        <v/>
      </c>
      <c r="AE1501" s="194">
        <f>IF(AD1501="",0,IF(ISERROR(VLOOKUP(AD1501,AD$7:AD1500,1,FALSE)),1,0))</f>
        <v>0</v>
      </c>
      <c r="AF1501" s="194"/>
    </row>
    <row r="1502" spans="1:32" ht="16.5" customHeight="1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75">
        <f>IF(AND($X$3512&lt;&gt;" ",$X$3512&lt;&gt;0),IF(X1502=$X$3512,1+COUNTIF(U$7:U1501,"&gt;0"),0),0)</f>
        <v>0</v>
      </c>
      <c r="V1502" s="178" t="s">
        <v>1691</v>
      </c>
      <c r="W1502" s="130"/>
      <c r="X1502" s="131"/>
      <c r="Y1502" s="131"/>
      <c r="Z1502" s="206"/>
      <c r="AA1502" s="194">
        <f t="shared" si="111"/>
        <v>0</v>
      </c>
      <c r="AB1502" s="124" t="str">
        <f t="shared" si="112"/>
        <v/>
      </c>
      <c r="AC1502" s="195" t="str">
        <f t="shared" si="113"/>
        <v/>
      </c>
      <c r="AD1502" s="194" t="str">
        <f t="shared" si="114"/>
        <v/>
      </c>
      <c r="AE1502" s="194">
        <f>IF(AD1502="",0,IF(ISERROR(VLOOKUP(AD1502,AD$7:AD1501,1,FALSE)),1,0))</f>
        <v>0</v>
      </c>
      <c r="AF1502" s="194"/>
    </row>
    <row r="1503" spans="1:32" ht="16.5" customHeight="1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75">
        <f>IF(AND($X$3512&lt;&gt;" ",$X$3512&lt;&gt;0),IF(X1503=$X$3512,1+COUNTIF(U$7:U1502,"&gt;0"),0),0)</f>
        <v>0</v>
      </c>
      <c r="V1503" s="178" t="s">
        <v>1692</v>
      </c>
      <c r="W1503" s="130"/>
      <c r="X1503" s="131"/>
      <c r="Y1503" s="131"/>
      <c r="Z1503" s="206"/>
      <c r="AA1503" s="194">
        <f t="shared" si="111"/>
        <v>0</v>
      </c>
      <c r="AB1503" s="124" t="str">
        <f t="shared" si="112"/>
        <v/>
      </c>
      <c r="AC1503" s="195" t="str">
        <f t="shared" si="113"/>
        <v/>
      </c>
      <c r="AD1503" s="194" t="str">
        <f t="shared" si="114"/>
        <v/>
      </c>
      <c r="AE1503" s="194">
        <f>IF(AD1503="",0,IF(ISERROR(VLOOKUP(AD1503,AD$7:AD1502,1,FALSE)),1,0))</f>
        <v>0</v>
      </c>
      <c r="AF1503" s="194"/>
    </row>
    <row r="1504" spans="1:32" ht="16.5" customHeight="1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75">
        <f>IF(AND($X$3512&lt;&gt;" ",$X$3512&lt;&gt;0),IF(X1504=$X$3512,1+COUNTIF(U$7:U1503,"&gt;0"),0),0)</f>
        <v>0</v>
      </c>
      <c r="V1504" s="178" t="s">
        <v>1693</v>
      </c>
      <c r="W1504" s="130"/>
      <c r="X1504" s="131"/>
      <c r="Y1504" s="131"/>
      <c r="Z1504" s="206"/>
      <c r="AA1504" s="194">
        <f t="shared" si="111"/>
        <v>0</v>
      </c>
      <c r="AB1504" s="124" t="str">
        <f t="shared" si="112"/>
        <v/>
      </c>
      <c r="AC1504" s="195" t="str">
        <f t="shared" si="113"/>
        <v/>
      </c>
      <c r="AD1504" s="194" t="str">
        <f t="shared" si="114"/>
        <v/>
      </c>
      <c r="AE1504" s="194">
        <f>IF(AD1504="",0,IF(ISERROR(VLOOKUP(AD1504,AD$7:AD1503,1,FALSE)),1,0))</f>
        <v>0</v>
      </c>
      <c r="AF1504" s="194"/>
    </row>
    <row r="1505" spans="1:32" ht="16.5" customHeight="1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75">
        <f>IF(AND($X$3512&lt;&gt;" ",$X$3512&lt;&gt;0),IF(X1505=$X$3512,1+COUNTIF(U$7:U1504,"&gt;0"),0),0)</f>
        <v>0</v>
      </c>
      <c r="V1505" s="178" t="s">
        <v>1694</v>
      </c>
      <c r="W1505" s="130"/>
      <c r="X1505" s="131"/>
      <c r="Y1505" s="131"/>
      <c r="Z1505" s="206"/>
      <c r="AA1505" s="194">
        <f t="shared" si="111"/>
        <v>0</v>
      </c>
      <c r="AB1505" s="124" t="str">
        <f t="shared" si="112"/>
        <v/>
      </c>
      <c r="AC1505" s="195" t="str">
        <f t="shared" si="113"/>
        <v/>
      </c>
      <c r="AD1505" s="194" t="str">
        <f t="shared" si="114"/>
        <v/>
      </c>
      <c r="AE1505" s="194">
        <f>IF(AD1505="",0,IF(ISERROR(VLOOKUP(AD1505,AD$7:AD1504,1,FALSE)),1,0))</f>
        <v>0</v>
      </c>
      <c r="AF1505" s="194"/>
    </row>
    <row r="1506" spans="1:32" ht="16.5" customHeight="1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75">
        <f>IF(AND($X$3512&lt;&gt;" ",$X$3512&lt;&gt;0),IF(X1506=$X$3512,1+COUNTIF(U$7:U1505,"&gt;0"),0),0)</f>
        <v>0</v>
      </c>
      <c r="V1506" s="178" t="s">
        <v>1695</v>
      </c>
      <c r="W1506" s="130"/>
      <c r="X1506" s="131"/>
      <c r="Y1506" s="131"/>
      <c r="Z1506" s="206"/>
      <c r="AA1506" s="194">
        <f t="shared" si="111"/>
        <v>0</v>
      </c>
      <c r="AB1506" s="124" t="str">
        <f t="shared" si="112"/>
        <v/>
      </c>
      <c r="AC1506" s="195" t="str">
        <f t="shared" si="113"/>
        <v/>
      </c>
      <c r="AD1506" s="194" t="str">
        <f t="shared" si="114"/>
        <v/>
      </c>
      <c r="AE1506" s="194">
        <f>IF(AD1506="",0,IF(ISERROR(VLOOKUP(AD1506,AD$7:AD1505,1,FALSE)),1,0))</f>
        <v>0</v>
      </c>
      <c r="AF1506" s="194"/>
    </row>
    <row r="1507" spans="1:32" ht="16.5" customHeight="1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75">
        <f>IF(AND($X$3512&lt;&gt;" ",$X$3512&lt;&gt;0),IF(X1507=$X$3512,1+COUNTIF(U$7:U1506,"&gt;0"),0),0)</f>
        <v>0</v>
      </c>
      <c r="V1507" s="178" t="s">
        <v>1696</v>
      </c>
      <c r="W1507" s="130"/>
      <c r="X1507" s="131"/>
      <c r="Y1507" s="131"/>
      <c r="Z1507" s="206"/>
      <c r="AA1507" s="194">
        <f t="shared" si="111"/>
        <v>0</v>
      </c>
      <c r="AB1507" s="124" t="str">
        <f t="shared" si="112"/>
        <v/>
      </c>
      <c r="AC1507" s="195" t="str">
        <f t="shared" si="113"/>
        <v/>
      </c>
      <c r="AD1507" s="194" t="str">
        <f t="shared" si="114"/>
        <v/>
      </c>
      <c r="AE1507" s="194">
        <f>IF(AD1507="",0,IF(ISERROR(VLOOKUP(AD1507,AD$7:AD1506,1,FALSE)),1,0))</f>
        <v>0</v>
      </c>
      <c r="AF1507" s="194"/>
    </row>
    <row r="1508" spans="1:32" ht="16.5" customHeight="1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75">
        <f>IF(AND($X$3512&lt;&gt;" ",$X$3512&lt;&gt;0),IF(X1508=$X$3512,1+COUNTIF(U$7:U1507,"&gt;0"),0),0)</f>
        <v>0</v>
      </c>
      <c r="V1508" s="178" t="s">
        <v>1697</v>
      </c>
      <c r="W1508" s="130"/>
      <c r="X1508" s="131"/>
      <c r="Y1508" s="131"/>
      <c r="Z1508" s="206"/>
      <c r="AA1508" s="194">
        <f t="shared" si="111"/>
        <v>0</v>
      </c>
      <c r="AB1508" s="124" t="str">
        <f t="shared" si="112"/>
        <v/>
      </c>
      <c r="AC1508" s="195" t="str">
        <f t="shared" si="113"/>
        <v/>
      </c>
      <c r="AD1508" s="194" t="str">
        <f t="shared" si="114"/>
        <v/>
      </c>
      <c r="AE1508" s="194">
        <f>IF(AD1508="",0,IF(ISERROR(VLOOKUP(AD1508,AD$7:AD1507,1,FALSE)),1,0))</f>
        <v>0</v>
      </c>
      <c r="AF1508" s="194"/>
    </row>
    <row r="1509" spans="1:32" ht="16.5" customHeight="1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75">
        <f>IF(AND($X$3512&lt;&gt;" ",$X$3512&lt;&gt;0),IF(X1509=$X$3512,1+COUNTIF(U$7:U1508,"&gt;0"),0),0)</f>
        <v>0</v>
      </c>
      <c r="V1509" s="178" t="s">
        <v>1698</v>
      </c>
      <c r="W1509" s="130"/>
      <c r="X1509" s="131"/>
      <c r="Y1509" s="131"/>
      <c r="Z1509" s="206"/>
      <c r="AA1509" s="194">
        <f t="shared" si="111"/>
        <v>0</v>
      </c>
      <c r="AB1509" s="124" t="str">
        <f t="shared" si="112"/>
        <v/>
      </c>
      <c r="AC1509" s="195" t="str">
        <f t="shared" si="113"/>
        <v/>
      </c>
      <c r="AD1509" s="194" t="str">
        <f t="shared" si="114"/>
        <v/>
      </c>
      <c r="AE1509" s="194">
        <f>IF(AD1509="",0,IF(ISERROR(VLOOKUP(AD1509,AD$7:AD1508,1,FALSE)),1,0))</f>
        <v>0</v>
      </c>
      <c r="AF1509" s="194"/>
    </row>
    <row r="1510" spans="1:32" ht="16.5" customHeight="1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75">
        <f>IF(AND($X$3512&lt;&gt;" ",$X$3512&lt;&gt;0),IF(X1510=$X$3512,1+COUNTIF(U$7:U1509,"&gt;0"),0),0)</f>
        <v>0</v>
      </c>
      <c r="V1510" s="178" t="s">
        <v>1699</v>
      </c>
      <c r="W1510" s="130"/>
      <c r="X1510" s="131"/>
      <c r="Y1510" s="131"/>
      <c r="Z1510" s="206"/>
      <c r="AA1510" s="194">
        <f t="shared" si="111"/>
        <v>0</v>
      </c>
      <c r="AB1510" s="124" t="str">
        <f t="shared" si="112"/>
        <v/>
      </c>
      <c r="AC1510" s="195" t="str">
        <f t="shared" si="113"/>
        <v/>
      </c>
      <c r="AD1510" s="194" t="str">
        <f t="shared" si="114"/>
        <v/>
      </c>
      <c r="AE1510" s="194">
        <f>IF(AD1510="",0,IF(ISERROR(VLOOKUP(AD1510,AD$7:AD1509,1,FALSE)),1,0))</f>
        <v>0</v>
      </c>
      <c r="AF1510" s="194"/>
    </row>
    <row r="1511" spans="1:32" ht="16.5" customHeight="1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75">
        <f>IF(AND($X$3512&lt;&gt;" ",$X$3512&lt;&gt;0),IF(X1511=$X$3512,1+COUNTIF(U$7:U1510,"&gt;0"),0),0)</f>
        <v>0</v>
      </c>
      <c r="V1511" s="178" t="s">
        <v>1700</v>
      </c>
      <c r="W1511" s="130"/>
      <c r="X1511" s="131"/>
      <c r="Y1511" s="131"/>
      <c r="Z1511" s="206"/>
      <c r="AA1511" s="194">
        <f t="shared" si="111"/>
        <v>0</v>
      </c>
      <c r="AB1511" s="124" t="str">
        <f t="shared" si="112"/>
        <v/>
      </c>
      <c r="AC1511" s="195" t="str">
        <f t="shared" si="113"/>
        <v/>
      </c>
      <c r="AD1511" s="194" t="str">
        <f t="shared" si="114"/>
        <v/>
      </c>
      <c r="AE1511" s="194">
        <f>IF(AD1511="",0,IF(ISERROR(VLOOKUP(AD1511,AD$7:AD1510,1,FALSE)),1,0))</f>
        <v>0</v>
      </c>
      <c r="AF1511" s="194"/>
    </row>
    <row r="1512" spans="1:32" ht="16.5" customHeight="1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75">
        <f>IF(AND($X$3512&lt;&gt;" ",$X$3512&lt;&gt;0),IF(X1512=$X$3512,1+COUNTIF(U$7:U1511,"&gt;0"),0),0)</f>
        <v>0</v>
      </c>
      <c r="V1512" s="178" t="s">
        <v>1701</v>
      </c>
      <c r="W1512" s="130"/>
      <c r="X1512" s="131"/>
      <c r="Y1512" s="131"/>
      <c r="Z1512" s="206"/>
      <c r="AA1512" s="194">
        <f t="shared" si="111"/>
        <v>0</v>
      </c>
      <c r="AB1512" s="124" t="str">
        <f t="shared" si="112"/>
        <v/>
      </c>
      <c r="AC1512" s="195" t="str">
        <f t="shared" si="113"/>
        <v/>
      </c>
      <c r="AD1512" s="194" t="str">
        <f t="shared" si="114"/>
        <v/>
      </c>
      <c r="AE1512" s="194">
        <f>IF(AD1512="",0,IF(ISERROR(VLOOKUP(AD1512,AD$7:AD1511,1,FALSE)),1,0))</f>
        <v>0</v>
      </c>
      <c r="AF1512" s="194"/>
    </row>
    <row r="1513" spans="1:32" ht="16.5" customHeight="1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75">
        <f>IF(AND($X$3512&lt;&gt;" ",$X$3512&lt;&gt;0),IF(X1513=$X$3512,1+COUNTIF(U$7:U1512,"&gt;0"),0),0)</f>
        <v>0</v>
      </c>
      <c r="V1513" s="178" t="s">
        <v>1702</v>
      </c>
      <c r="W1513" s="130"/>
      <c r="X1513" s="131"/>
      <c r="Y1513" s="131"/>
      <c r="Z1513" s="206"/>
      <c r="AA1513" s="194">
        <f t="shared" si="111"/>
        <v>0</v>
      </c>
      <c r="AB1513" s="124" t="str">
        <f t="shared" si="112"/>
        <v/>
      </c>
      <c r="AC1513" s="195" t="str">
        <f t="shared" si="113"/>
        <v/>
      </c>
      <c r="AD1513" s="194" t="str">
        <f t="shared" si="114"/>
        <v/>
      </c>
      <c r="AE1513" s="194">
        <f>IF(AD1513="",0,IF(ISERROR(VLOOKUP(AD1513,AD$7:AD1512,1,FALSE)),1,0))</f>
        <v>0</v>
      </c>
      <c r="AF1513" s="194"/>
    </row>
    <row r="1514" spans="1:32" ht="16.5" customHeight="1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75">
        <f>IF(AND($X$3512&lt;&gt;" ",$X$3512&lt;&gt;0),IF(X1514=$X$3512,1+COUNTIF(U$7:U1513,"&gt;0"),0),0)</f>
        <v>0</v>
      </c>
      <c r="V1514" s="178" t="s">
        <v>1703</v>
      </c>
      <c r="W1514" s="130"/>
      <c r="X1514" s="131"/>
      <c r="Y1514" s="131"/>
      <c r="Z1514" s="206"/>
      <c r="AA1514" s="194">
        <f t="shared" si="111"/>
        <v>0</v>
      </c>
      <c r="AB1514" s="124" t="str">
        <f t="shared" si="112"/>
        <v/>
      </c>
      <c r="AC1514" s="195" t="str">
        <f t="shared" si="113"/>
        <v/>
      </c>
      <c r="AD1514" s="194" t="str">
        <f t="shared" si="114"/>
        <v/>
      </c>
      <c r="AE1514" s="194">
        <f>IF(AD1514="",0,IF(ISERROR(VLOOKUP(AD1514,AD$7:AD1513,1,FALSE)),1,0))</f>
        <v>0</v>
      </c>
      <c r="AF1514" s="194"/>
    </row>
    <row r="1515" spans="1:32" ht="16.5" customHeight="1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75">
        <f>IF(AND($X$3512&lt;&gt;" ",$X$3512&lt;&gt;0),IF(X1515=$X$3512,1+COUNTIF(U$7:U1514,"&gt;0"),0),0)</f>
        <v>0</v>
      </c>
      <c r="V1515" s="178" t="s">
        <v>1704</v>
      </c>
      <c r="W1515" s="130"/>
      <c r="X1515" s="131"/>
      <c r="Y1515" s="131"/>
      <c r="Z1515" s="206"/>
      <c r="AA1515" s="194">
        <f t="shared" si="111"/>
        <v>0</v>
      </c>
      <c r="AB1515" s="124" t="str">
        <f t="shared" si="112"/>
        <v/>
      </c>
      <c r="AC1515" s="195" t="str">
        <f t="shared" si="113"/>
        <v/>
      </c>
      <c r="AD1515" s="194" t="str">
        <f t="shared" si="114"/>
        <v/>
      </c>
      <c r="AE1515" s="194">
        <f>IF(AD1515="",0,IF(ISERROR(VLOOKUP(AD1515,AD$7:AD1514,1,FALSE)),1,0))</f>
        <v>0</v>
      </c>
      <c r="AF1515" s="194"/>
    </row>
    <row r="1516" spans="1:32" ht="16.5" customHeight="1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75">
        <f>IF(AND($X$3512&lt;&gt;" ",$X$3512&lt;&gt;0),IF(X1516=$X$3512,1+COUNTIF(U$7:U1515,"&gt;0"),0),0)</f>
        <v>0</v>
      </c>
      <c r="V1516" s="178" t="s">
        <v>1705</v>
      </c>
      <c r="W1516" s="130"/>
      <c r="X1516" s="131"/>
      <c r="Y1516" s="131"/>
      <c r="Z1516" s="206"/>
      <c r="AA1516" s="194">
        <f t="shared" si="111"/>
        <v>0</v>
      </c>
      <c r="AB1516" s="124" t="str">
        <f t="shared" si="112"/>
        <v/>
      </c>
      <c r="AC1516" s="195" t="str">
        <f t="shared" si="113"/>
        <v/>
      </c>
      <c r="AD1516" s="194" t="str">
        <f t="shared" si="114"/>
        <v/>
      </c>
      <c r="AE1516" s="194">
        <f>IF(AD1516="",0,IF(ISERROR(VLOOKUP(AD1516,AD$7:AD1515,1,FALSE)),1,0))</f>
        <v>0</v>
      </c>
      <c r="AF1516" s="194"/>
    </row>
    <row r="1517" spans="1:32" ht="16.5" customHeight="1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75">
        <f>IF(AND($X$3512&lt;&gt;" ",$X$3512&lt;&gt;0),IF(X1517=$X$3512,1+COUNTIF(U$7:U1516,"&gt;0"),0),0)</f>
        <v>0</v>
      </c>
      <c r="V1517" s="178" t="s">
        <v>1706</v>
      </c>
      <c r="W1517" s="130"/>
      <c r="X1517" s="131"/>
      <c r="Y1517" s="131"/>
      <c r="Z1517" s="206"/>
      <c r="AA1517" s="194">
        <f t="shared" si="111"/>
        <v>0</v>
      </c>
      <c r="AB1517" s="124" t="str">
        <f t="shared" si="112"/>
        <v/>
      </c>
      <c r="AC1517" s="195" t="str">
        <f t="shared" si="113"/>
        <v/>
      </c>
      <c r="AD1517" s="194" t="str">
        <f t="shared" si="114"/>
        <v/>
      </c>
      <c r="AE1517" s="194">
        <f>IF(AD1517="",0,IF(ISERROR(VLOOKUP(AD1517,AD$7:AD1516,1,FALSE)),1,0))</f>
        <v>0</v>
      </c>
      <c r="AF1517" s="194"/>
    </row>
    <row r="1518" spans="1:32" ht="16.5" customHeight="1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75">
        <f>IF(AND($X$3512&lt;&gt;" ",$X$3512&lt;&gt;0),IF(X1518=$X$3512,1+COUNTIF(U$7:U1517,"&gt;0"),0),0)</f>
        <v>0</v>
      </c>
      <c r="V1518" s="178" t="s">
        <v>1707</v>
      </c>
      <c r="W1518" s="130"/>
      <c r="X1518" s="131"/>
      <c r="Y1518" s="131"/>
      <c r="Z1518" s="206"/>
      <c r="AA1518" s="194">
        <f t="shared" si="111"/>
        <v>0</v>
      </c>
      <c r="AB1518" s="124" t="str">
        <f t="shared" si="112"/>
        <v/>
      </c>
      <c r="AC1518" s="195" t="str">
        <f t="shared" si="113"/>
        <v/>
      </c>
      <c r="AD1518" s="194" t="str">
        <f t="shared" si="114"/>
        <v/>
      </c>
      <c r="AE1518" s="194">
        <f>IF(AD1518="",0,IF(ISERROR(VLOOKUP(AD1518,AD$7:AD1517,1,FALSE)),1,0))</f>
        <v>0</v>
      </c>
      <c r="AF1518" s="194"/>
    </row>
    <row r="1519" spans="1:32" ht="16.5" customHeight="1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75">
        <f>IF(AND($X$3512&lt;&gt;" ",$X$3512&lt;&gt;0),IF(X1519=$X$3512,1+COUNTIF(U$7:U1518,"&gt;0"),0),0)</f>
        <v>0</v>
      </c>
      <c r="V1519" s="178" t="s">
        <v>1708</v>
      </c>
      <c r="W1519" s="130"/>
      <c r="X1519" s="131"/>
      <c r="Y1519" s="131"/>
      <c r="Z1519" s="206"/>
      <c r="AA1519" s="194">
        <f t="shared" si="111"/>
        <v>0</v>
      </c>
      <c r="AB1519" s="124" t="str">
        <f t="shared" si="112"/>
        <v/>
      </c>
      <c r="AC1519" s="195" t="str">
        <f t="shared" si="113"/>
        <v/>
      </c>
      <c r="AD1519" s="194" t="str">
        <f t="shared" si="114"/>
        <v/>
      </c>
      <c r="AE1519" s="194">
        <f>IF(AD1519="",0,IF(ISERROR(VLOOKUP(AD1519,AD$7:AD1518,1,FALSE)),1,0))</f>
        <v>0</v>
      </c>
      <c r="AF1519" s="194"/>
    </row>
    <row r="1520" spans="1:32" ht="16.5" customHeight="1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75">
        <f>IF(AND($X$3512&lt;&gt;" ",$X$3512&lt;&gt;0),IF(X1520=$X$3512,1+COUNTIF(U$7:U1519,"&gt;0"),0),0)</f>
        <v>0</v>
      </c>
      <c r="V1520" s="178" t="s">
        <v>1709</v>
      </c>
      <c r="W1520" s="130"/>
      <c r="X1520" s="131"/>
      <c r="Y1520" s="131"/>
      <c r="Z1520" s="206"/>
      <c r="AA1520" s="194">
        <f t="shared" si="111"/>
        <v>0</v>
      </c>
      <c r="AB1520" s="124" t="str">
        <f t="shared" si="112"/>
        <v/>
      </c>
      <c r="AC1520" s="195" t="str">
        <f t="shared" si="113"/>
        <v/>
      </c>
      <c r="AD1520" s="194" t="str">
        <f t="shared" si="114"/>
        <v/>
      </c>
      <c r="AE1520" s="194">
        <f>IF(AD1520="",0,IF(ISERROR(VLOOKUP(AD1520,AD$7:AD1519,1,FALSE)),1,0))</f>
        <v>0</v>
      </c>
      <c r="AF1520" s="194"/>
    </row>
    <row r="1521" spans="1:32" ht="16.5" customHeight="1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75">
        <f>IF(AND($X$3512&lt;&gt;" ",$X$3512&lt;&gt;0),IF(X1521=$X$3512,1+COUNTIF(U$7:U1520,"&gt;0"),0),0)</f>
        <v>0</v>
      </c>
      <c r="V1521" s="178" t="s">
        <v>1710</v>
      </c>
      <c r="W1521" s="130"/>
      <c r="X1521" s="131"/>
      <c r="Y1521" s="131"/>
      <c r="Z1521" s="206"/>
      <c r="AA1521" s="194">
        <f t="shared" si="111"/>
        <v>0</v>
      </c>
      <c r="AB1521" s="124" t="str">
        <f t="shared" si="112"/>
        <v/>
      </c>
      <c r="AC1521" s="195" t="str">
        <f t="shared" si="113"/>
        <v/>
      </c>
      <c r="AD1521" s="194" t="str">
        <f t="shared" si="114"/>
        <v/>
      </c>
      <c r="AE1521" s="194">
        <f>IF(AD1521="",0,IF(ISERROR(VLOOKUP(AD1521,AD$7:AD1520,1,FALSE)),1,0))</f>
        <v>0</v>
      </c>
      <c r="AF1521" s="194"/>
    </row>
    <row r="1522" spans="1:32" ht="16.5" customHeight="1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75">
        <f>IF(AND($X$3512&lt;&gt;" ",$X$3512&lt;&gt;0),IF(X1522=$X$3512,1+COUNTIF(U$7:U1521,"&gt;0"),0),0)</f>
        <v>0</v>
      </c>
      <c r="V1522" s="178" t="s">
        <v>1711</v>
      </c>
      <c r="W1522" s="130"/>
      <c r="X1522" s="131"/>
      <c r="Y1522" s="131"/>
      <c r="Z1522" s="206"/>
      <c r="AA1522" s="194">
        <f t="shared" si="111"/>
        <v>0</v>
      </c>
      <c r="AB1522" s="124" t="str">
        <f t="shared" si="112"/>
        <v/>
      </c>
      <c r="AC1522" s="195" t="str">
        <f t="shared" si="113"/>
        <v/>
      </c>
      <c r="AD1522" s="194" t="str">
        <f t="shared" si="114"/>
        <v/>
      </c>
      <c r="AE1522" s="194">
        <f>IF(AD1522="",0,IF(ISERROR(VLOOKUP(AD1522,AD$7:AD1521,1,FALSE)),1,0))</f>
        <v>0</v>
      </c>
      <c r="AF1522" s="194"/>
    </row>
    <row r="1523" spans="1:32" ht="16.5" customHeight="1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75">
        <f>IF(AND($X$3512&lt;&gt;" ",$X$3512&lt;&gt;0),IF(X1523=$X$3512,1+COUNTIF(U$7:U1522,"&gt;0"),0),0)</f>
        <v>0</v>
      </c>
      <c r="V1523" s="178" t="s">
        <v>1712</v>
      </c>
      <c r="W1523" s="130"/>
      <c r="X1523" s="131"/>
      <c r="Y1523" s="131"/>
      <c r="Z1523" s="206"/>
      <c r="AA1523" s="194">
        <f t="shared" si="111"/>
        <v>0</v>
      </c>
      <c r="AB1523" s="124" t="str">
        <f t="shared" si="112"/>
        <v/>
      </c>
      <c r="AC1523" s="195" t="str">
        <f t="shared" si="113"/>
        <v/>
      </c>
      <c r="AD1523" s="194" t="str">
        <f t="shared" si="114"/>
        <v/>
      </c>
      <c r="AE1523" s="194">
        <f>IF(AD1523="",0,IF(ISERROR(VLOOKUP(AD1523,AD$7:AD1522,1,FALSE)),1,0))</f>
        <v>0</v>
      </c>
      <c r="AF1523" s="194"/>
    </row>
    <row r="1524" spans="1:32" ht="16.5" customHeight="1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75">
        <f>IF(AND($X$3512&lt;&gt;" ",$X$3512&lt;&gt;0),IF(X1524=$X$3512,1+COUNTIF(U$7:U1523,"&gt;0"),0),0)</f>
        <v>0</v>
      </c>
      <c r="V1524" s="178" t="s">
        <v>1713</v>
      </c>
      <c r="W1524" s="130"/>
      <c r="X1524" s="131"/>
      <c r="Y1524" s="131"/>
      <c r="Z1524" s="206"/>
      <c r="AA1524" s="194">
        <f t="shared" si="111"/>
        <v>0</v>
      </c>
      <c r="AB1524" s="124" t="str">
        <f t="shared" si="112"/>
        <v/>
      </c>
      <c r="AC1524" s="195" t="str">
        <f t="shared" si="113"/>
        <v/>
      </c>
      <c r="AD1524" s="194" t="str">
        <f t="shared" si="114"/>
        <v/>
      </c>
      <c r="AE1524" s="194">
        <f>IF(AD1524="",0,IF(ISERROR(VLOOKUP(AD1524,AD$7:AD1523,1,FALSE)),1,0))</f>
        <v>0</v>
      </c>
      <c r="AF1524" s="194"/>
    </row>
    <row r="1525" spans="1:32" ht="16.5" customHeight="1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75">
        <f>IF(AND($X$3512&lt;&gt;" ",$X$3512&lt;&gt;0),IF(X1525=$X$3512,1+COUNTIF(U$7:U1524,"&gt;0"),0),0)</f>
        <v>0</v>
      </c>
      <c r="V1525" s="178" t="s">
        <v>1714</v>
      </c>
      <c r="W1525" s="130"/>
      <c r="X1525" s="131"/>
      <c r="Y1525" s="131"/>
      <c r="Z1525" s="206"/>
      <c r="AA1525" s="194">
        <f t="shared" si="111"/>
        <v>0</v>
      </c>
      <c r="AB1525" s="124" t="str">
        <f t="shared" si="112"/>
        <v/>
      </c>
      <c r="AC1525" s="195" t="str">
        <f t="shared" si="113"/>
        <v/>
      </c>
      <c r="AD1525" s="194" t="str">
        <f t="shared" si="114"/>
        <v/>
      </c>
      <c r="AE1525" s="194">
        <f>IF(AD1525="",0,IF(ISERROR(VLOOKUP(AD1525,AD$7:AD1524,1,FALSE)),1,0))</f>
        <v>0</v>
      </c>
      <c r="AF1525" s="194"/>
    </row>
    <row r="1526" spans="1:32" ht="16.5" customHeight="1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75">
        <f>IF(AND($X$3512&lt;&gt;" ",$X$3512&lt;&gt;0),IF(X1526=$X$3512,1+COUNTIF(U$7:U1525,"&gt;0"),0),0)</f>
        <v>0</v>
      </c>
      <c r="V1526" s="178" t="s">
        <v>1715</v>
      </c>
      <c r="W1526" s="130"/>
      <c r="X1526" s="131"/>
      <c r="Y1526" s="131"/>
      <c r="Z1526" s="206"/>
      <c r="AA1526" s="194">
        <f t="shared" si="111"/>
        <v>0</v>
      </c>
      <c r="AB1526" s="124" t="str">
        <f t="shared" si="112"/>
        <v/>
      </c>
      <c r="AC1526" s="195" t="str">
        <f t="shared" si="113"/>
        <v/>
      </c>
      <c r="AD1526" s="194" t="str">
        <f t="shared" si="114"/>
        <v/>
      </c>
      <c r="AE1526" s="194">
        <f>IF(AD1526="",0,IF(ISERROR(VLOOKUP(AD1526,AD$7:AD1525,1,FALSE)),1,0))</f>
        <v>0</v>
      </c>
      <c r="AF1526" s="194"/>
    </row>
    <row r="1527" spans="1:32" ht="16.5" customHeight="1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75">
        <f>IF(AND($X$3512&lt;&gt;" ",$X$3512&lt;&gt;0),IF(X1527=$X$3512,1+COUNTIF(U$7:U1526,"&gt;0"),0),0)</f>
        <v>0</v>
      </c>
      <c r="V1527" s="178" t="s">
        <v>1716</v>
      </c>
      <c r="W1527" s="130"/>
      <c r="X1527" s="131"/>
      <c r="Y1527" s="131"/>
      <c r="Z1527" s="206"/>
      <c r="AA1527" s="194">
        <f t="shared" si="111"/>
        <v>0</v>
      </c>
      <c r="AB1527" s="124" t="str">
        <f t="shared" si="112"/>
        <v/>
      </c>
      <c r="AC1527" s="195" t="str">
        <f t="shared" si="113"/>
        <v/>
      </c>
      <c r="AD1527" s="194" t="str">
        <f t="shared" si="114"/>
        <v/>
      </c>
      <c r="AE1527" s="194">
        <f>IF(AD1527="",0,IF(ISERROR(VLOOKUP(AD1527,AD$7:AD1526,1,FALSE)),1,0))</f>
        <v>0</v>
      </c>
      <c r="AF1527" s="194"/>
    </row>
    <row r="1528" spans="1:32" ht="16.5" customHeight="1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75">
        <f>IF(AND($X$3512&lt;&gt;" ",$X$3512&lt;&gt;0),IF(X1528=$X$3512,1+COUNTIF(U$7:U1527,"&gt;0"),0),0)</f>
        <v>0</v>
      </c>
      <c r="V1528" s="178" t="s">
        <v>1717</v>
      </c>
      <c r="W1528" s="130"/>
      <c r="X1528" s="131"/>
      <c r="Y1528" s="131"/>
      <c r="Z1528" s="206"/>
      <c r="AA1528" s="194">
        <f t="shared" si="111"/>
        <v>0</v>
      </c>
      <c r="AB1528" s="124" t="str">
        <f t="shared" si="112"/>
        <v/>
      </c>
      <c r="AC1528" s="195" t="str">
        <f t="shared" si="113"/>
        <v/>
      </c>
      <c r="AD1528" s="194" t="str">
        <f t="shared" si="114"/>
        <v/>
      </c>
      <c r="AE1528" s="194">
        <f>IF(AD1528="",0,IF(ISERROR(VLOOKUP(AD1528,AD$7:AD1527,1,FALSE)),1,0))</f>
        <v>0</v>
      </c>
      <c r="AF1528" s="194"/>
    </row>
    <row r="1529" spans="1:32" ht="16.5" customHeight="1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75">
        <f>IF(AND($X$3512&lt;&gt;" ",$X$3512&lt;&gt;0),IF(X1529=$X$3512,1+COUNTIF(U$7:U1528,"&gt;0"),0),0)</f>
        <v>0</v>
      </c>
      <c r="V1529" s="178" t="s">
        <v>1718</v>
      </c>
      <c r="W1529" s="130"/>
      <c r="X1529" s="131"/>
      <c r="Y1529" s="131"/>
      <c r="Z1529" s="206"/>
      <c r="AA1529" s="194">
        <f t="shared" si="111"/>
        <v>0</v>
      </c>
      <c r="AB1529" s="124" t="str">
        <f t="shared" si="112"/>
        <v/>
      </c>
      <c r="AC1529" s="195" t="str">
        <f t="shared" si="113"/>
        <v/>
      </c>
      <c r="AD1529" s="194" t="str">
        <f t="shared" si="114"/>
        <v/>
      </c>
      <c r="AE1529" s="194">
        <f>IF(AD1529="",0,IF(ISERROR(VLOOKUP(AD1529,AD$7:AD1528,1,FALSE)),1,0))</f>
        <v>0</v>
      </c>
      <c r="AF1529" s="194"/>
    </row>
    <row r="1530" spans="1:32" ht="16.5" customHeight="1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75">
        <f>IF(AND($X$3512&lt;&gt;" ",$X$3512&lt;&gt;0),IF(X1530=$X$3512,1+COUNTIF(U$7:U1529,"&gt;0"),0),0)</f>
        <v>0</v>
      </c>
      <c r="V1530" s="178" t="s">
        <v>1719</v>
      </c>
      <c r="W1530" s="130"/>
      <c r="X1530" s="131"/>
      <c r="Y1530" s="131"/>
      <c r="Z1530" s="206"/>
      <c r="AA1530" s="194">
        <f t="shared" si="111"/>
        <v>0</v>
      </c>
      <c r="AB1530" s="124" t="str">
        <f t="shared" si="112"/>
        <v/>
      </c>
      <c r="AC1530" s="195" t="str">
        <f t="shared" si="113"/>
        <v/>
      </c>
      <c r="AD1530" s="194" t="str">
        <f t="shared" si="114"/>
        <v/>
      </c>
      <c r="AE1530" s="194">
        <f>IF(AD1530="",0,IF(ISERROR(VLOOKUP(AD1530,AD$7:AD1529,1,FALSE)),1,0))</f>
        <v>0</v>
      </c>
      <c r="AF1530" s="194"/>
    </row>
    <row r="1531" spans="1:32" ht="16.5" customHeight="1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75">
        <f>IF(AND($X$3512&lt;&gt;" ",$X$3512&lt;&gt;0),IF(X1531=$X$3512,1+COUNTIF(U$7:U1530,"&gt;0"),0),0)</f>
        <v>0</v>
      </c>
      <c r="V1531" s="178" t="s">
        <v>1720</v>
      </c>
      <c r="W1531" s="130"/>
      <c r="X1531" s="131"/>
      <c r="Y1531" s="131"/>
      <c r="Z1531" s="206"/>
      <c r="AA1531" s="194">
        <f t="shared" si="111"/>
        <v>0</v>
      </c>
      <c r="AB1531" s="124" t="str">
        <f t="shared" si="112"/>
        <v/>
      </c>
      <c r="AC1531" s="195" t="str">
        <f t="shared" si="113"/>
        <v/>
      </c>
      <c r="AD1531" s="194" t="str">
        <f t="shared" si="114"/>
        <v/>
      </c>
      <c r="AE1531" s="194">
        <f>IF(AD1531="",0,IF(ISERROR(VLOOKUP(AD1531,AD$7:AD1530,1,FALSE)),1,0))</f>
        <v>0</v>
      </c>
      <c r="AF1531" s="194"/>
    </row>
    <row r="1532" spans="1:32" ht="16.5" customHeight="1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75">
        <f>IF(AND($X$3512&lt;&gt;" ",$X$3512&lt;&gt;0),IF(X1532=$X$3512,1+COUNTIF(U$7:U1531,"&gt;0"),0),0)</f>
        <v>0</v>
      </c>
      <c r="V1532" s="178" t="s">
        <v>1721</v>
      </c>
      <c r="W1532" s="130"/>
      <c r="X1532" s="131"/>
      <c r="Y1532" s="131"/>
      <c r="Z1532" s="206"/>
      <c r="AA1532" s="194">
        <f t="shared" si="111"/>
        <v>0</v>
      </c>
      <c r="AB1532" s="124" t="str">
        <f t="shared" si="112"/>
        <v/>
      </c>
      <c r="AC1532" s="195" t="str">
        <f t="shared" si="113"/>
        <v/>
      </c>
      <c r="AD1532" s="194" t="str">
        <f t="shared" si="114"/>
        <v/>
      </c>
      <c r="AE1532" s="194">
        <f>IF(AD1532="",0,IF(ISERROR(VLOOKUP(AD1532,AD$7:AD1531,1,FALSE)),1,0))</f>
        <v>0</v>
      </c>
      <c r="AF1532" s="194"/>
    </row>
    <row r="1533" spans="1:32" ht="16.5" customHeight="1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75">
        <f>IF(AND($X$3512&lt;&gt;" ",$X$3512&lt;&gt;0),IF(X1533=$X$3512,1+COUNTIF(U$7:U1532,"&gt;0"),0),0)</f>
        <v>0</v>
      </c>
      <c r="V1533" s="178" t="s">
        <v>1722</v>
      </c>
      <c r="W1533" s="130"/>
      <c r="X1533" s="131"/>
      <c r="Y1533" s="131"/>
      <c r="Z1533" s="206"/>
      <c r="AA1533" s="194">
        <f t="shared" si="111"/>
        <v>0</v>
      </c>
      <c r="AB1533" s="124" t="str">
        <f t="shared" si="112"/>
        <v/>
      </c>
      <c r="AC1533" s="195" t="str">
        <f t="shared" si="113"/>
        <v/>
      </c>
      <c r="AD1533" s="194" t="str">
        <f t="shared" si="114"/>
        <v/>
      </c>
      <c r="AE1533" s="194">
        <f>IF(AD1533="",0,IF(ISERROR(VLOOKUP(AD1533,AD$7:AD1532,1,FALSE)),1,0))</f>
        <v>0</v>
      </c>
      <c r="AF1533" s="194"/>
    </row>
    <row r="1534" spans="1:32" ht="16.5" customHeight="1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75">
        <f>IF(AND($X$3512&lt;&gt;" ",$X$3512&lt;&gt;0),IF(X1534=$X$3512,1+COUNTIF(U$7:U1533,"&gt;0"),0),0)</f>
        <v>0</v>
      </c>
      <c r="V1534" s="178" t="s">
        <v>1723</v>
      </c>
      <c r="W1534" s="130"/>
      <c r="X1534" s="131"/>
      <c r="Y1534" s="131"/>
      <c r="Z1534" s="206"/>
      <c r="AA1534" s="194">
        <f t="shared" si="111"/>
        <v>0</v>
      </c>
      <c r="AB1534" s="124" t="str">
        <f t="shared" si="112"/>
        <v/>
      </c>
      <c r="AC1534" s="195" t="str">
        <f t="shared" si="113"/>
        <v/>
      </c>
      <c r="AD1534" s="194" t="str">
        <f t="shared" si="114"/>
        <v/>
      </c>
      <c r="AE1534" s="194">
        <f>IF(AD1534="",0,IF(ISERROR(VLOOKUP(AD1534,AD$7:AD1533,1,FALSE)),1,0))</f>
        <v>0</v>
      </c>
      <c r="AF1534" s="194"/>
    </row>
    <row r="1535" spans="1:32" ht="16.5" customHeight="1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75">
        <f>IF(AND($X$3512&lt;&gt;" ",$X$3512&lt;&gt;0),IF(X1535=$X$3512,1+COUNTIF(U$7:U1534,"&gt;0"),0),0)</f>
        <v>0</v>
      </c>
      <c r="V1535" s="178" t="s">
        <v>1724</v>
      </c>
      <c r="W1535" s="130"/>
      <c r="X1535" s="131"/>
      <c r="Y1535" s="131"/>
      <c r="Z1535" s="206"/>
      <c r="AA1535" s="194">
        <f t="shared" si="111"/>
        <v>0</v>
      </c>
      <c r="AB1535" s="124" t="str">
        <f t="shared" si="112"/>
        <v/>
      </c>
      <c r="AC1535" s="195" t="str">
        <f t="shared" si="113"/>
        <v/>
      </c>
      <c r="AD1535" s="194" t="str">
        <f t="shared" si="114"/>
        <v/>
      </c>
      <c r="AE1535" s="194">
        <f>IF(AD1535="",0,IF(ISERROR(VLOOKUP(AD1535,AD$7:AD1534,1,FALSE)),1,0))</f>
        <v>0</v>
      </c>
      <c r="AF1535" s="194"/>
    </row>
    <row r="1536" spans="1:32" ht="16.5" customHeight="1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75">
        <f>IF(AND($X$3512&lt;&gt;" ",$X$3512&lt;&gt;0),IF(X1536=$X$3512,1+COUNTIF(U$7:U1535,"&gt;0"),0),0)</f>
        <v>0</v>
      </c>
      <c r="V1536" s="178" t="s">
        <v>1725</v>
      </c>
      <c r="W1536" s="130"/>
      <c r="X1536" s="131"/>
      <c r="Y1536" s="131"/>
      <c r="Z1536" s="206"/>
      <c r="AA1536" s="194">
        <f t="shared" si="111"/>
        <v>0</v>
      </c>
      <c r="AB1536" s="124" t="str">
        <f t="shared" si="112"/>
        <v/>
      </c>
      <c r="AC1536" s="195" t="str">
        <f t="shared" si="113"/>
        <v/>
      </c>
      <c r="AD1536" s="194" t="str">
        <f t="shared" si="114"/>
        <v/>
      </c>
      <c r="AE1536" s="194">
        <f>IF(AD1536="",0,IF(ISERROR(VLOOKUP(AD1536,AD$7:AD1535,1,FALSE)),1,0))</f>
        <v>0</v>
      </c>
      <c r="AF1536" s="194"/>
    </row>
    <row r="1537" spans="1:32" ht="16.5" customHeight="1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75">
        <f>IF(AND($X$3512&lt;&gt;" ",$X$3512&lt;&gt;0),IF(X1537=$X$3512,1+COUNTIF(U$7:U1536,"&gt;0"),0),0)</f>
        <v>0</v>
      </c>
      <c r="V1537" s="178" t="s">
        <v>1726</v>
      </c>
      <c r="W1537" s="130"/>
      <c r="X1537" s="131"/>
      <c r="Y1537" s="131"/>
      <c r="Z1537" s="206"/>
      <c r="AA1537" s="194">
        <f t="shared" si="111"/>
        <v>0</v>
      </c>
      <c r="AB1537" s="124" t="str">
        <f t="shared" si="112"/>
        <v/>
      </c>
      <c r="AC1537" s="195" t="str">
        <f t="shared" si="113"/>
        <v/>
      </c>
      <c r="AD1537" s="194" t="str">
        <f t="shared" si="114"/>
        <v/>
      </c>
      <c r="AE1537" s="194">
        <f>IF(AD1537="",0,IF(ISERROR(VLOOKUP(AD1537,AD$7:AD1536,1,FALSE)),1,0))</f>
        <v>0</v>
      </c>
      <c r="AF1537" s="194"/>
    </row>
    <row r="1538" spans="1:32" ht="16.5" customHeight="1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75">
        <f>IF(AND($X$3512&lt;&gt;" ",$X$3512&lt;&gt;0),IF(X1538=$X$3512,1+COUNTIF(U$7:U1537,"&gt;0"),0),0)</f>
        <v>0</v>
      </c>
      <c r="V1538" s="178" t="s">
        <v>1727</v>
      </c>
      <c r="W1538" s="130"/>
      <c r="X1538" s="131"/>
      <c r="Y1538" s="131"/>
      <c r="Z1538" s="206"/>
      <c r="AA1538" s="194">
        <f t="shared" si="111"/>
        <v>0</v>
      </c>
      <c r="AB1538" s="124" t="str">
        <f t="shared" si="112"/>
        <v/>
      </c>
      <c r="AC1538" s="195" t="str">
        <f t="shared" si="113"/>
        <v/>
      </c>
      <c r="AD1538" s="194" t="str">
        <f t="shared" si="114"/>
        <v/>
      </c>
      <c r="AE1538" s="194">
        <f>IF(AD1538="",0,IF(ISERROR(VLOOKUP(AD1538,AD$7:AD1537,1,FALSE)),1,0))</f>
        <v>0</v>
      </c>
      <c r="AF1538" s="194"/>
    </row>
    <row r="1539" spans="1:32" ht="16.5" customHeight="1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75">
        <f>IF(AND($X$3512&lt;&gt;" ",$X$3512&lt;&gt;0),IF(X1539=$X$3512,1+COUNTIF(U$7:U1538,"&gt;0"),0),0)</f>
        <v>0</v>
      </c>
      <c r="V1539" s="178" t="s">
        <v>1728</v>
      </c>
      <c r="W1539" s="130"/>
      <c r="X1539" s="131"/>
      <c r="Y1539" s="131"/>
      <c r="Z1539" s="206"/>
      <c r="AA1539" s="194">
        <f t="shared" si="111"/>
        <v>0</v>
      </c>
      <c r="AB1539" s="124" t="str">
        <f t="shared" si="112"/>
        <v/>
      </c>
      <c r="AC1539" s="195" t="str">
        <f t="shared" si="113"/>
        <v/>
      </c>
      <c r="AD1539" s="194" t="str">
        <f t="shared" si="114"/>
        <v/>
      </c>
      <c r="AE1539" s="194">
        <f>IF(AD1539="",0,IF(ISERROR(VLOOKUP(AD1539,AD$7:AD1538,1,FALSE)),1,0))</f>
        <v>0</v>
      </c>
      <c r="AF1539" s="194"/>
    </row>
    <row r="1540" spans="1:32" ht="16.5" customHeight="1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75">
        <f>IF(AND($X$3512&lt;&gt;" ",$X$3512&lt;&gt;0),IF(X1540=$X$3512,1+COUNTIF(U$7:U1539,"&gt;0"),0),0)</f>
        <v>0</v>
      </c>
      <c r="V1540" s="178" t="s">
        <v>1729</v>
      </c>
      <c r="W1540" s="130"/>
      <c r="X1540" s="131"/>
      <c r="Y1540" s="131"/>
      <c r="Z1540" s="206"/>
      <c r="AA1540" s="194">
        <f t="shared" si="111"/>
        <v>0</v>
      </c>
      <c r="AB1540" s="124" t="str">
        <f t="shared" si="112"/>
        <v/>
      </c>
      <c r="AC1540" s="195" t="str">
        <f t="shared" si="113"/>
        <v/>
      </c>
      <c r="AD1540" s="194" t="str">
        <f t="shared" si="114"/>
        <v/>
      </c>
      <c r="AE1540" s="194">
        <f>IF(AD1540="",0,IF(ISERROR(VLOOKUP(AD1540,AD$7:AD1539,1,FALSE)),1,0))</f>
        <v>0</v>
      </c>
      <c r="AF1540" s="194"/>
    </row>
    <row r="1541" spans="1:32" ht="16.5" customHeight="1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75">
        <f>IF(AND($X$3512&lt;&gt;" ",$X$3512&lt;&gt;0),IF(X1541=$X$3512,1+COUNTIF(U$7:U1540,"&gt;0"),0),0)</f>
        <v>0</v>
      </c>
      <c r="V1541" s="178" t="s">
        <v>1730</v>
      </c>
      <c r="W1541" s="130"/>
      <c r="X1541" s="131"/>
      <c r="Y1541" s="131"/>
      <c r="Z1541" s="206"/>
      <c r="AA1541" s="194">
        <f t="shared" si="111"/>
        <v>0</v>
      </c>
      <c r="AB1541" s="124" t="str">
        <f t="shared" si="112"/>
        <v/>
      </c>
      <c r="AC1541" s="195" t="str">
        <f t="shared" si="113"/>
        <v/>
      </c>
      <c r="AD1541" s="194" t="str">
        <f t="shared" si="114"/>
        <v/>
      </c>
      <c r="AE1541" s="194">
        <f>IF(AD1541="",0,IF(ISERROR(VLOOKUP(AD1541,AD$7:AD1540,1,FALSE)),1,0))</f>
        <v>0</v>
      </c>
      <c r="AF1541" s="194"/>
    </row>
    <row r="1542" spans="1:32" ht="16.5" customHeight="1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75">
        <f>IF(AND($X$3512&lt;&gt;" ",$X$3512&lt;&gt;0),IF(X1542=$X$3512,1+COUNTIF(U$7:U1541,"&gt;0"),0),0)</f>
        <v>0</v>
      </c>
      <c r="V1542" s="178" t="s">
        <v>1731</v>
      </c>
      <c r="W1542" s="130"/>
      <c r="X1542" s="131"/>
      <c r="Y1542" s="131"/>
      <c r="Z1542" s="206"/>
      <c r="AA1542" s="194">
        <f t="shared" si="111"/>
        <v>0</v>
      </c>
      <c r="AB1542" s="124" t="str">
        <f t="shared" si="112"/>
        <v/>
      </c>
      <c r="AC1542" s="195" t="str">
        <f t="shared" si="113"/>
        <v/>
      </c>
      <c r="AD1542" s="194" t="str">
        <f t="shared" si="114"/>
        <v/>
      </c>
      <c r="AE1542" s="194">
        <f>IF(AD1542="",0,IF(ISERROR(VLOOKUP(AD1542,AD$7:AD1541,1,FALSE)),1,0))</f>
        <v>0</v>
      </c>
      <c r="AF1542" s="194"/>
    </row>
    <row r="1543" spans="1:32" ht="16.5" customHeight="1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75">
        <f>IF(AND($X$3512&lt;&gt;" ",$X$3512&lt;&gt;0),IF(X1543=$X$3512,1+COUNTIF(U$7:U1542,"&gt;0"),0),0)</f>
        <v>0</v>
      </c>
      <c r="V1543" s="178" t="s">
        <v>1732</v>
      </c>
      <c r="W1543" s="130"/>
      <c r="X1543" s="131"/>
      <c r="Y1543" s="131"/>
      <c r="Z1543" s="206"/>
      <c r="AA1543" s="194">
        <f t="shared" si="111"/>
        <v>0</v>
      </c>
      <c r="AB1543" s="124" t="str">
        <f t="shared" si="112"/>
        <v/>
      </c>
      <c r="AC1543" s="195" t="str">
        <f t="shared" si="113"/>
        <v/>
      </c>
      <c r="AD1543" s="194" t="str">
        <f t="shared" si="114"/>
        <v/>
      </c>
      <c r="AE1543" s="194">
        <f>IF(AD1543="",0,IF(ISERROR(VLOOKUP(AD1543,AD$7:AD1542,1,FALSE)),1,0))</f>
        <v>0</v>
      </c>
      <c r="AF1543" s="194"/>
    </row>
    <row r="1544" spans="1:32" ht="16.5" customHeight="1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75">
        <f>IF(AND($X$3512&lt;&gt;" ",$X$3512&lt;&gt;0),IF(X1544=$X$3512,1+COUNTIF(U$7:U1543,"&gt;0"),0),0)</f>
        <v>0</v>
      </c>
      <c r="V1544" s="178" t="s">
        <v>1733</v>
      </c>
      <c r="W1544" s="130"/>
      <c r="X1544" s="131"/>
      <c r="Y1544" s="131"/>
      <c r="Z1544" s="206"/>
      <c r="AA1544" s="194">
        <f t="shared" ref="AA1544:AA1607" si="115">IF(ISBLANK(X1544),0,VLOOKUP(X1544,$B$8:$E$57,1,FALSE))</f>
        <v>0</v>
      </c>
      <c r="AB1544" s="124" t="str">
        <f t="shared" ref="AB1544:AB1607" si="116">IF(W1544&gt;0,CONCATENATE(MONTH(W1544)&amp;X1544),"")</f>
        <v/>
      </c>
      <c r="AC1544" s="195" t="str">
        <f t="shared" ref="AC1544:AC1607" si="117">IF(OR(AND(Z1544&lt;&gt;0,ISBLANK(X1544)),ISERROR(AA1544)),"ERR","")</f>
        <v/>
      </c>
      <c r="AD1544" s="194" t="str">
        <f t="shared" si="114"/>
        <v/>
      </c>
      <c r="AE1544" s="194">
        <f>IF(AD1544="",0,IF(ISERROR(VLOOKUP(AD1544,AD$7:AD1543,1,FALSE)),1,0))</f>
        <v>0</v>
      </c>
      <c r="AF1544" s="194"/>
    </row>
    <row r="1545" spans="1:32" ht="16.5" customHeight="1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75">
        <f>IF(AND($X$3512&lt;&gt;" ",$X$3512&lt;&gt;0),IF(X1545=$X$3512,1+COUNTIF(U$7:U1544,"&gt;0"),0),0)</f>
        <v>0</v>
      </c>
      <c r="V1545" s="178" t="s">
        <v>1734</v>
      </c>
      <c r="W1545" s="130"/>
      <c r="X1545" s="131"/>
      <c r="Y1545" s="131"/>
      <c r="Z1545" s="206"/>
      <c r="AA1545" s="194">
        <f t="shared" si="115"/>
        <v>0</v>
      </c>
      <c r="AB1545" s="124" t="str">
        <f t="shared" si="116"/>
        <v/>
      </c>
      <c r="AC1545" s="195" t="str">
        <f t="shared" si="117"/>
        <v/>
      </c>
      <c r="AD1545" s="194" t="str">
        <f t="shared" si="114"/>
        <v/>
      </c>
      <c r="AE1545" s="194">
        <f>IF(AD1545="",0,IF(ISERROR(VLOOKUP(AD1545,AD$7:AD1544,1,FALSE)),1,0))</f>
        <v>0</v>
      </c>
      <c r="AF1545" s="194"/>
    </row>
    <row r="1546" spans="1:32" ht="16.5" customHeight="1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75">
        <f>IF(AND($X$3512&lt;&gt;" ",$X$3512&lt;&gt;0),IF(X1546=$X$3512,1+COUNTIF(U$7:U1545,"&gt;0"),0),0)</f>
        <v>0</v>
      </c>
      <c r="V1546" s="178" t="s">
        <v>1735</v>
      </c>
      <c r="W1546" s="130"/>
      <c r="X1546" s="131"/>
      <c r="Y1546" s="131"/>
      <c r="Z1546" s="206"/>
      <c r="AA1546" s="194">
        <f t="shared" si="115"/>
        <v>0</v>
      </c>
      <c r="AB1546" s="124" t="str">
        <f t="shared" si="116"/>
        <v/>
      </c>
      <c r="AC1546" s="195" t="str">
        <f t="shared" si="117"/>
        <v/>
      </c>
      <c r="AD1546" s="194" t="str">
        <f t="shared" ref="AD1546:AD1609" si="118">IF(W1546&gt;0,CONCATENATE(MONTH(W1546),"-",YEAR(W1546)),"")</f>
        <v/>
      </c>
      <c r="AE1546" s="194">
        <f>IF(AD1546="",0,IF(ISERROR(VLOOKUP(AD1546,AD$7:AD1545,1,FALSE)),1,0))</f>
        <v>0</v>
      </c>
      <c r="AF1546" s="194"/>
    </row>
    <row r="1547" spans="1:32" ht="16.5" customHeight="1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75">
        <f>IF(AND($X$3512&lt;&gt;" ",$X$3512&lt;&gt;0),IF(X1547=$X$3512,1+COUNTIF(U$7:U1546,"&gt;0"),0),0)</f>
        <v>0</v>
      </c>
      <c r="V1547" s="178" t="s">
        <v>1736</v>
      </c>
      <c r="W1547" s="130"/>
      <c r="X1547" s="131"/>
      <c r="Y1547" s="131"/>
      <c r="Z1547" s="206"/>
      <c r="AA1547" s="194">
        <f t="shared" si="115"/>
        <v>0</v>
      </c>
      <c r="AB1547" s="124" t="str">
        <f t="shared" si="116"/>
        <v/>
      </c>
      <c r="AC1547" s="195" t="str">
        <f t="shared" si="117"/>
        <v/>
      </c>
      <c r="AD1547" s="194" t="str">
        <f t="shared" si="118"/>
        <v/>
      </c>
      <c r="AE1547" s="194">
        <f>IF(AD1547="",0,IF(ISERROR(VLOOKUP(AD1547,AD$7:AD1546,1,FALSE)),1,0))</f>
        <v>0</v>
      </c>
      <c r="AF1547" s="194"/>
    </row>
    <row r="1548" spans="1:32" ht="16.5" customHeight="1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75">
        <f>IF(AND($X$3512&lt;&gt;" ",$X$3512&lt;&gt;0),IF(X1548=$X$3512,1+COUNTIF(U$7:U1547,"&gt;0"),0),0)</f>
        <v>0</v>
      </c>
      <c r="V1548" s="178" t="s">
        <v>1737</v>
      </c>
      <c r="W1548" s="130"/>
      <c r="X1548" s="131"/>
      <c r="Y1548" s="131"/>
      <c r="Z1548" s="206"/>
      <c r="AA1548" s="194">
        <f t="shared" si="115"/>
        <v>0</v>
      </c>
      <c r="AB1548" s="124" t="str">
        <f t="shared" si="116"/>
        <v/>
      </c>
      <c r="AC1548" s="195" t="str">
        <f t="shared" si="117"/>
        <v/>
      </c>
      <c r="AD1548" s="194" t="str">
        <f t="shared" si="118"/>
        <v/>
      </c>
      <c r="AE1548" s="194">
        <f>IF(AD1548="",0,IF(ISERROR(VLOOKUP(AD1548,AD$7:AD1547,1,FALSE)),1,0))</f>
        <v>0</v>
      </c>
      <c r="AF1548" s="194"/>
    </row>
    <row r="1549" spans="1:32" ht="16.5" customHeight="1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75">
        <f>IF(AND($X$3512&lt;&gt;" ",$X$3512&lt;&gt;0),IF(X1549=$X$3512,1+COUNTIF(U$7:U1548,"&gt;0"),0),0)</f>
        <v>0</v>
      </c>
      <c r="V1549" s="178" t="s">
        <v>1738</v>
      </c>
      <c r="W1549" s="130"/>
      <c r="X1549" s="131"/>
      <c r="Y1549" s="131"/>
      <c r="Z1549" s="206"/>
      <c r="AA1549" s="194">
        <f t="shared" si="115"/>
        <v>0</v>
      </c>
      <c r="AB1549" s="124" t="str">
        <f t="shared" si="116"/>
        <v/>
      </c>
      <c r="AC1549" s="195" t="str">
        <f t="shared" si="117"/>
        <v/>
      </c>
      <c r="AD1549" s="194" t="str">
        <f t="shared" si="118"/>
        <v/>
      </c>
      <c r="AE1549" s="194">
        <f>IF(AD1549="",0,IF(ISERROR(VLOOKUP(AD1549,AD$7:AD1548,1,FALSE)),1,0))</f>
        <v>0</v>
      </c>
      <c r="AF1549" s="194"/>
    </row>
    <row r="1550" spans="1:32" ht="16.5" customHeight="1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75">
        <f>IF(AND($X$3512&lt;&gt;" ",$X$3512&lt;&gt;0),IF(X1550=$X$3512,1+COUNTIF(U$7:U1549,"&gt;0"),0),0)</f>
        <v>0</v>
      </c>
      <c r="V1550" s="178" t="s">
        <v>1739</v>
      </c>
      <c r="W1550" s="130"/>
      <c r="X1550" s="131"/>
      <c r="Y1550" s="131"/>
      <c r="Z1550" s="206"/>
      <c r="AA1550" s="194">
        <f t="shared" si="115"/>
        <v>0</v>
      </c>
      <c r="AB1550" s="124" t="str">
        <f t="shared" si="116"/>
        <v/>
      </c>
      <c r="AC1550" s="195" t="str">
        <f t="shared" si="117"/>
        <v/>
      </c>
      <c r="AD1550" s="194" t="str">
        <f t="shared" si="118"/>
        <v/>
      </c>
      <c r="AE1550" s="194">
        <f>IF(AD1550="",0,IF(ISERROR(VLOOKUP(AD1550,AD$7:AD1549,1,FALSE)),1,0))</f>
        <v>0</v>
      </c>
      <c r="AF1550" s="194"/>
    </row>
    <row r="1551" spans="1:32" ht="16.5" customHeight="1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75">
        <f>IF(AND($X$3512&lt;&gt;" ",$X$3512&lt;&gt;0),IF(X1551=$X$3512,1+COUNTIF(U$7:U1550,"&gt;0"),0),0)</f>
        <v>0</v>
      </c>
      <c r="V1551" s="178" t="s">
        <v>1740</v>
      </c>
      <c r="W1551" s="130"/>
      <c r="X1551" s="131"/>
      <c r="Y1551" s="131"/>
      <c r="Z1551" s="206"/>
      <c r="AA1551" s="194">
        <f t="shared" si="115"/>
        <v>0</v>
      </c>
      <c r="AB1551" s="124" t="str">
        <f t="shared" si="116"/>
        <v/>
      </c>
      <c r="AC1551" s="195" t="str">
        <f t="shared" si="117"/>
        <v/>
      </c>
      <c r="AD1551" s="194" t="str">
        <f t="shared" si="118"/>
        <v/>
      </c>
      <c r="AE1551" s="194">
        <f>IF(AD1551="",0,IF(ISERROR(VLOOKUP(AD1551,AD$7:AD1550,1,FALSE)),1,0))</f>
        <v>0</v>
      </c>
      <c r="AF1551" s="194"/>
    </row>
    <row r="1552" spans="1:32" ht="16.5" customHeight="1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75">
        <f>IF(AND($X$3512&lt;&gt;" ",$X$3512&lt;&gt;0),IF(X1552=$X$3512,1+COUNTIF(U$7:U1551,"&gt;0"),0),0)</f>
        <v>0</v>
      </c>
      <c r="V1552" s="178" t="s">
        <v>1741</v>
      </c>
      <c r="W1552" s="130"/>
      <c r="X1552" s="131"/>
      <c r="Y1552" s="131"/>
      <c r="Z1552" s="206"/>
      <c r="AA1552" s="194">
        <f t="shared" si="115"/>
        <v>0</v>
      </c>
      <c r="AB1552" s="124" t="str">
        <f t="shared" si="116"/>
        <v/>
      </c>
      <c r="AC1552" s="195" t="str">
        <f t="shared" si="117"/>
        <v/>
      </c>
      <c r="AD1552" s="194" t="str">
        <f t="shared" si="118"/>
        <v/>
      </c>
      <c r="AE1552" s="194">
        <f>IF(AD1552="",0,IF(ISERROR(VLOOKUP(AD1552,AD$7:AD1551,1,FALSE)),1,0))</f>
        <v>0</v>
      </c>
      <c r="AF1552" s="194"/>
    </row>
    <row r="1553" spans="1:32" ht="16.5" customHeight="1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75">
        <f>IF(AND($X$3512&lt;&gt;" ",$X$3512&lt;&gt;0),IF(X1553=$X$3512,1+COUNTIF(U$7:U1552,"&gt;0"),0),0)</f>
        <v>0</v>
      </c>
      <c r="V1553" s="178" t="s">
        <v>1742</v>
      </c>
      <c r="W1553" s="130"/>
      <c r="X1553" s="131"/>
      <c r="Y1553" s="131"/>
      <c r="Z1553" s="206"/>
      <c r="AA1553" s="194">
        <f t="shared" si="115"/>
        <v>0</v>
      </c>
      <c r="AB1553" s="124" t="str">
        <f t="shared" si="116"/>
        <v/>
      </c>
      <c r="AC1553" s="195" t="str">
        <f t="shared" si="117"/>
        <v/>
      </c>
      <c r="AD1553" s="194" t="str">
        <f t="shared" si="118"/>
        <v/>
      </c>
      <c r="AE1553" s="194">
        <f>IF(AD1553="",0,IF(ISERROR(VLOOKUP(AD1553,AD$7:AD1552,1,FALSE)),1,0))</f>
        <v>0</v>
      </c>
      <c r="AF1553" s="194"/>
    </row>
    <row r="1554" spans="1:32" ht="16.5" customHeight="1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75">
        <f>IF(AND($X$3512&lt;&gt;" ",$X$3512&lt;&gt;0),IF(X1554=$X$3512,1+COUNTIF(U$7:U1553,"&gt;0"),0),0)</f>
        <v>0</v>
      </c>
      <c r="V1554" s="178" t="s">
        <v>1743</v>
      </c>
      <c r="W1554" s="130"/>
      <c r="X1554" s="131"/>
      <c r="Y1554" s="131"/>
      <c r="Z1554" s="206"/>
      <c r="AA1554" s="194">
        <f t="shared" si="115"/>
        <v>0</v>
      </c>
      <c r="AB1554" s="124" t="str">
        <f t="shared" si="116"/>
        <v/>
      </c>
      <c r="AC1554" s="195" t="str">
        <f t="shared" si="117"/>
        <v/>
      </c>
      <c r="AD1554" s="194" t="str">
        <f t="shared" si="118"/>
        <v/>
      </c>
      <c r="AE1554" s="194">
        <f>IF(AD1554="",0,IF(ISERROR(VLOOKUP(AD1554,AD$7:AD1553,1,FALSE)),1,0))</f>
        <v>0</v>
      </c>
      <c r="AF1554" s="194"/>
    </row>
    <row r="1555" spans="1:32" ht="16.5" customHeight="1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75">
        <f>IF(AND($X$3512&lt;&gt;" ",$X$3512&lt;&gt;0),IF(X1555=$X$3512,1+COUNTIF(U$7:U1554,"&gt;0"),0),0)</f>
        <v>0</v>
      </c>
      <c r="V1555" s="178" t="s">
        <v>1744</v>
      </c>
      <c r="W1555" s="130"/>
      <c r="X1555" s="131"/>
      <c r="Y1555" s="131"/>
      <c r="Z1555" s="206"/>
      <c r="AA1555" s="194">
        <f t="shared" si="115"/>
        <v>0</v>
      </c>
      <c r="AB1555" s="124" t="str">
        <f t="shared" si="116"/>
        <v/>
      </c>
      <c r="AC1555" s="195" t="str">
        <f t="shared" si="117"/>
        <v/>
      </c>
      <c r="AD1555" s="194" t="str">
        <f t="shared" si="118"/>
        <v/>
      </c>
      <c r="AE1555" s="194">
        <f>IF(AD1555="",0,IF(ISERROR(VLOOKUP(AD1555,AD$7:AD1554,1,FALSE)),1,0))</f>
        <v>0</v>
      </c>
      <c r="AF1555" s="194"/>
    </row>
    <row r="1556" spans="1:32" ht="16.5" customHeight="1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75">
        <f>IF(AND($X$3512&lt;&gt;" ",$X$3512&lt;&gt;0),IF(X1556=$X$3512,1+COUNTIF(U$7:U1555,"&gt;0"),0),0)</f>
        <v>0</v>
      </c>
      <c r="V1556" s="178" t="s">
        <v>1745</v>
      </c>
      <c r="W1556" s="130"/>
      <c r="X1556" s="131"/>
      <c r="Y1556" s="131"/>
      <c r="Z1556" s="206"/>
      <c r="AA1556" s="194">
        <f t="shared" si="115"/>
        <v>0</v>
      </c>
      <c r="AB1556" s="124" t="str">
        <f t="shared" si="116"/>
        <v/>
      </c>
      <c r="AC1556" s="195" t="str">
        <f t="shared" si="117"/>
        <v/>
      </c>
      <c r="AD1556" s="194" t="str">
        <f t="shared" si="118"/>
        <v/>
      </c>
      <c r="AE1556" s="194">
        <f>IF(AD1556="",0,IF(ISERROR(VLOOKUP(AD1556,AD$7:AD1555,1,FALSE)),1,0))</f>
        <v>0</v>
      </c>
      <c r="AF1556" s="194"/>
    </row>
    <row r="1557" spans="1:32" ht="16.5" customHeight="1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75">
        <f>IF(AND($X$3512&lt;&gt;" ",$X$3512&lt;&gt;0),IF(X1557=$X$3512,1+COUNTIF(U$7:U1556,"&gt;0"),0),0)</f>
        <v>0</v>
      </c>
      <c r="V1557" s="178" t="s">
        <v>1746</v>
      </c>
      <c r="W1557" s="130"/>
      <c r="X1557" s="131"/>
      <c r="Y1557" s="131"/>
      <c r="Z1557" s="206"/>
      <c r="AA1557" s="194">
        <f t="shared" si="115"/>
        <v>0</v>
      </c>
      <c r="AB1557" s="124" t="str">
        <f t="shared" si="116"/>
        <v/>
      </c>
      <c r="AC1557" s="195" t="str">
        <f t="shared" si="117"/>
        <v/>
      </c>
      <c r="AD1557" s="194" t="str">
        <f t="shared" si="118"/>
        <v/>
      </c>
      <c r="AE1557" s="194">
        <f>IF(AD1557="",0,IF(ISERROR(VLOOKUP(AD1557,AD$7:AD1556,1,FALSE)),1,0))</f>
        <v>0</v>
      </c>
      <c r="AF1557" s="194"/>
    </row>
    <row r="1558" spans="1:32" ht="16.5" customHeight="1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75">
        <f>IF(AND($X$3512&lt;&gt;" ",$X$3512&lt;&gt;0),IF(X1558=$X$3512,1+COUNTIF(U$7:U1557,"&gt;0"),0),0)</f>
        <v>0</v>
      </c>
      <c r="V1558" s="178" t="s">
        <v>1747</v>
      </c>
      <c r="W1558" s="130"/>
      <c r="X1558" s="131"/>
      <c r="Y1558" s="131"/>
      <c r="Z1558" s="206"/>
      <c r="AA1558" s="194">
        <f t="shared" si="115"/>
        <v>0</v>
      </c>
      <c r="AB1558" s="124" t="str">
        <f t="shared" si="116"/>
        <v/>
      </c>
      <c r="AC1558" s="195" t="str">
        <f t="shared" si="117"/>
        <v/>
      </c>
      <c r="AD1558" s="194" t="str">
        <f t="shared" si="118"/>
        <v/>
      </c>
      <c r="AE1558" s="194">
        <f>IF(AD1558="",0,IF(ISERROR(VLOOKUP(AD1558,AD$7:AD1557,1,FALSE)),1,0))</f>
        <v>0</v>
      </c>
      <c r="AF1558" s="194"/>
    </row>
    <row r="1559" spans="1:32" ht="16.5" customHeight="1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75">
        <f>IF(AND($X$3512&lt;&gt;" ",$X$3512&lt;&gt;0),IF(X1559=$X$3512,1+COUNTIF(U$7:U1558,"&gt;0"),0),0)</f>
        <v>0</v>
      </c>
      <c r="V1559" s="178" t="s">
        <v>1748</v>
      </c>
      <c r="W1559" s="130"/>
      <c r="X1559" s="131"/>
      <c r="Y1559" s="131"/>
      <c r="Z1559" s="206"/>
      <c r="AA1559" s="194">
        <f t="shared" si="115"/>
        <v>0</v>
      </c>
      <c r="AB1559" s="124" t="str">
        <f t="shared" si="116"/>
        <v/>
      </c>
      <c r="AC1559" s="195" t="str">
        <f t="shared" si="117"/>
        <v/>
      </c>
      <c r="AD1559" s="194" t="str">
        <f t="shared" si="118"/>
        <v/>
      </c>
      <c r="AE1559" s="194">
        <f>IF(AD1559="",0,IF(ISERROR(VLOOKUP(AD1559,AD$7:AD1558,1,FALSE)),1,0))</f>
        <v>0</v>
      </c>
      <c r="AF1559" s="194"/>
    </row>
    <row r="1560" spans="1:32" ht="16.5" customHeight="1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75">
        <f>IF(AND($X$3512&lt;&gt;" ",$X$3512&lt;&gt;0),IF(X1560=$X$3512,1+COUNTIF(U$7:U1559,"&gt;0"),0),0)</f>
        <v>0</v>
      </c>
      <c r="V1560" s="178" t="s">
        <v>1749</v>
      </c>
      <c r="W1560" s="130"/>
      <c r="X1560" s="131"/>
      <c r="Y1560" s="131"/>
      <c r="Z1560" s="206"/>
      <c r="AA1560" s="194">
        <f t="shared" si="115"/>
        <v>0</v>
      </c>
      <c r="AB1560" s="124" t="str">
        <f t="shared" si="116"/>
        <v/>
      </c>
      <c r="AC1560" s="195" t="str">
        <f t="shared" si="117"/>
        <v/>
      </c>
      <c r="AD1560" s="194" t="str">
        <f t="shared" si="118"/>
        <v/>
      </c>
      <c r="AE1560" s="194">
        <f>IF(AD1560="",0,IF(ISERROR(VLOOKUP(AD1560,AD$7:AD1559,1,FALSE)),1,0))</f>
        <v>0</v>
      </c>
      <c r="AF1560" s="194"/>
    </row>
    <row r="1561" spans="1:32" ht="16.5" customHeight="1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75">
        <f>IF(AND($X$3512&lt;&gt;" ",$X$3512&lt;&gt;0),IF(X1561=$X$3512,1+COUNTIF(U$7:U1560,"&gt;0"),0),0)</f>
        <v>0</v>
      </c>
      <c r="V1561" s="178" t="s">
        <v>1750</v>
      </c>
      <c r="W1561" s="130"/>
      <c r="X1561" s="131"/>
      <c r="Y1561" s="131"/>
      <c r="Z1561" s="206"/>
      <c r="AA1561" s="194">
        <f t="shared" si="115"/>
        <v>0</v>
      </c>
      <c r="AB1561" s="124" t="str">
        <f t="shared" si="116"/>
        <v/>
      </c>
      <c r="AC1561" s="195" t="str">
        <f t="shared" si="117"/>
        <v/>
      </c>
      <c r="AD1561" s="194" t="str">
        <f t="shared" si="118"/>
        <v/>
      </c>
      <c r="AE1561" s="194">
        <f>IF(AD1561="",0,IF(ISERROR(VLOOKUP(AD1561,AD$7:AD1560,1,FALSE)),1,0))</f>
        <v>0</v>
      </c>
      <c r="AF1561" s="194"/>
    </row>
    <row r="1562" spans="1:32" ht="16.5" customHeight="1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75">
        <f>IF(AND($X$3512&lt;&gt;" ",$X$3512&lt;&gt;0),IF(X1562=$X$3512,1+COUNTIF(U$7:U1561,"&gt;0"),0),0)</f>
        <v>0</v>
      </c>
      <c r="V1562" s="178" t="s">
        <v>1751</v>
      </c>
      <c r="W1562" s="130"/>
      <c r="X1562" s="131"/>
      <c r="Y1562" s="131"/>
      <c r="Z1562" s="206"/>
      <c r="AA1562" s="194">
        <f t="shared" si="115"/>
        <v>0</v>
      </c>
      <c r="AB1562" s="124" t="str">
        <f t="shared" si="116"/>
        <v/>
      </c>
      <c r="AC1562" s="195" t="str">
        <f t="shared" si="117"/>
        <v/>
      </c>
      <c r="AD1562" s="194" t="str">
        <f t="shared" si="118"/>
        <v/>
      </c>
      <c r="AE1562" s="194">
        <f>IF(AD1562="",0,IF(ISERROR(VLOOKUP(AD1562,AD$7:AD1561,1,FALSE)),1,0))</f>
        <v>0</v>
      </c>
      <c r="AF1562" s="194"/>
    </row>
    <row r="1563" spans="1:32" ht="16.5" customHeight="1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75">
        <f>IF(AND($X$3512&lt;&gt;" ",$X$3512&lt;&gt;0),IF(X1563=$X$3512,1+COUNTIF(U$7:U1562,"&gt;0"),0),0)</f>
        <v>0</v>
      </c>
      <c r="V1563" s="178" t="s">
        <v>1752</v>
      </c>
      <c r="W1563" s="130"/>
      <c r="X1563" s="131"/>
      <c r="Y1563" s="131"/>
      <c r="Z1563" s="206"/>
      <c r="AA1563" s="194">
        <f t="shared" si="115"/>
        <v>0</v>
      </c>
      <c r="AB1563" s="124" t="str">
        <f t="shared" si="116"/>
        <v/>
      </c>
      <c r="AC1563" s="195" t="str">
        <f t="shared" si="117"/>
        <v/>
      </c>
      <c r="AD1563" s="194" t="str">
        <f t="shared" si="118"/>
        <v/>
      </c>
      <c r="AE1563" s="194">
        <f>IF(AD1563="",0,IF(ISERROR(VLOOKUP(AD1563,AD$7:AD1562,1,FALSE)),1,0))</f>
        <v>0</v>
      </c>
      <c r="AF1563" s="194"/>
    </row>
    <row r="1564" spans="1:32" ht="16.5" customHeight="1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75">
        <f>IF(AND($X$3512&lt;&gt;" ",$X$3512&lt;&gt;0),IF(X1564=$X$3512,1+COUNTIF(U$7:U1563,"&gt;0"),0),0)</f>
        <v>0</v>
      </c>
      <c r="V1564" s="178" t="s">
        <v>1753</v>
      </c>
      <c r="W1564" s="130"/>
      <c r="X1564" s="131"/>
      <c r="Y1564" s="131"/>
      <c r="Z1564" s="206"/>
      <c r="AA1564" s="194">
        <f t="shared" si="115"/>
        <v>0</v>
      </c>
      <c r="AB1564" s="124" t="str">
        <f t="shared" si="116"/>
        <v/>
      </c>
      <c r="AC1564" s="195" t="str">
        <f t="shared" si="117"/>
        <v/>
      </c>
      <c r="AD1564" s="194" t="str">
        <f t="shared" si="118"/>
        <v/>
      </c>
      <c r="AE1564" s="194">
        <f>IF(AD1564="",0,IF(ISERROR(VLOOKUP(AD1564,AD$7:AD1563,1,FALSE)),1,0))</f>
        <v>0</v>
      </c>
      <c r="AF1564" s="194"/>
    </row>
    <row r="1565" spans="1:32" ht="16.5" customHeight="1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75">
        <f>IF(AND($X$3512&lt;&gt;" ",$X$3512&lt;&gt;0),IF(X1565=$X$3512,1+COUNTIF(U$7:U1564,"&gt;0"),0),0)</f>
        <v>0</v>
      </c>
      <c r="V1565" s="178" t="s">
        <v>1754</v>
      </c>
      <c r="W1565" s="130"/>
      <c r="X1565" s="131"/>
      <c r="Y1565" s="131"/>
      <c r="Z1565" s="206"/>
      <c r="AA1565" s="194">
        <f t="shared" si="115"/>
        <v>0</v>
      </c>
      <c r="AB1565" s="124" t="str">
        <f t="shared" si="116"/>
        <v/>
      </c>
      <c r="AC1565" s="195" t="str">
        <f t="shared" si="117"/>
        <v/>
      </c>
      <c r="AD1565" s="194" t="str">
        <f t="shared" si="118"/>
        <v/>
      </c>
      <c r="AE1565" s="194">
        <f>IF(AD1565="",0,IF(ISERROR(VLOOKUP(AD1565,AD$7:AD1564,1,FALSE)),1,0))</f>
        <v>0</v>
      </c>
      <c r="AF1565" s="194"/>
    </row>
    <row r="1566" spans="1:32" ht="16.5" customHeight="1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75">
        <f>IF(AND($X$3512&lt;&gt;" ",$X$3512&lt;&gt;0),IF(X1566=$X$3512,1+COUNTIF(U$7:U1565,"&gt;0"),0),0)</f>
        <v>0</v>
      </c>
      <c r="V1566" s="178" t="s">
        <v>1755</v>
      </c>
      <c r="W1566" s="130"/>
      <c r="X1566" s="131"/>
      <c r="Y1566" s="131"/>
      <c r="Z1566" s="206"/>
      <c r="AA1566" s="194">
        <f t="shared" si="115"/>
        <v>0</v>
      </c>
      <c r="AB1566" s="124" t="str">
        <f t="shared" si="116"/>
        <v/>
      </c>
      <c r="AC1566" s="195" t="str">
        <f t="shared" si="117"/>
        <v/>
      </c>
      <c r="AD1566" s="194" t="str">
        <f t="shared" si="118"/>
        <v/>
      </c>
      <c r="AE1566" s="194">
        <f>IF(AD1566="",0,IF(ISERROR(VLOOKUP(AD1566,AD$7:AD1565,1,FALSE)),1,0))</f>
        <v>0</v>
      </c>
      <c r="AF1566" s="194"/>
    </row>
    <row r="1567" spans="1:32" ht="16.5" customHeight="1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75">
        <f>IF(AND($X$3512&lt;&gt;" ",$X$3512&lt;&gt;0),IF(X1567=$X$3512,1+COUNTIF(U$7:U1566,"&gt;0"),0),0)</f>
        <v>0</v>
      </c>
      <c r="V1567" s="178" t="s">
        <v>1756</v>
      </c>
      <c r="W1567" s="130"/>
      <c r="X1567" s="131"/>
      <c r="Y1567" s="131"/>
      <c r="Z1567" s="206"/>
      <c r="AA1567" s="194">
        <f t="shared" si="115"/>
        <v>0</v>
      </c>
      <c r="AB1567" s="124" t="str">
        <f t="shared" si="116"/>
        <v/>
      </c>
      <c r="AC1567" s="195" t="str">
        <f t="shared" si="117"/>
        <v/>
      </c>
      <c r="AD1567" s="194" t="str">
        <f t="shared" si="118"/>
        <v/>
      </c>
      <c r="AE1567" s="194">
        <f>IF(AD1567="",0,IF(ISERROR(VLOOKUP(AD1567,AD$7:AD1566,1,FALSE)),1,0))</f>
        <v>0</v>
      </c>
      <c r="AF1567" s="194"/>
    </row>
    <row r="1568" spans="1:32" ht="16.5" customHeight="1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75">
        <f>IF(AND($X$3512&lt;&gt;" ",$X$3512&lt;&gt;0),IF(X1568=$X$3512,1+COUNTIF(U$7:U1567,"&gt;0"),0),0)</f>
        <v>0</v>
      </c>
      <c r="V1568" s="178" t="s">
        <v>1757</v>
      </c>
      <c r="W1568" s="130"/>
      <c r="X1568" s="131"/>
      <c r="Y1568" s="131"/>
      <c r="Z1568" s="206"/>
      <c r="AA1568" s="194">
        <f t="shared" si="115"/>
        <v>0</v>
      </c>
      <c r="AB1568" s="124" t="str">
        <f t="shared" si="116"/>
        <v/>
      </c>
      <c r="AC1568" s="195" t="str">
        <f t="shared" si="117"/>
        <v/>
      </c>
      <c r="AD1568" s="194" t="str">
        <f t="shared" si="118"/>
        <v/>
      </c>
      <c r="AE1568" s="194">
        <f>IF(AD1568="",0,IF(ISERROR(VLOOKUP(AD1568,AD$7:AD1567,1,FALSE)),1,0))</f>
        <v>0</v>
      </c>
      <c r="AF1568" s="194"/>
    </row>
    <row r="1569" spans="1:32" ht="16.5" customHeight="1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75">
        <f>IF(AND($X$3512&lt;&gt;" ",$X$3512&lt;&gt;0),IF(X1569=$X$3512,1+COUNTIF(U$7:U1568,"&gt;0"),0),0)</f>
        <v>0</v>
      </c>
      <c r="V1569" s="178" t="s">
        <v>1758</v>
      </c>
      <c r="W1569" s="130"/>
      <c r="X1569" s="131"/>
      <c r="Y1569" s="131"/>
      <c r="Z1569" s="206"/>
      <c r="AA1569" s="194">
        <f t="shared" si="115"/>
        <v>0</v>
      </c>
      <c r="AB1569" s="124" t="str">
        <f t="shared" si="116"/>
        <v/>
      </c>
      <c r="AC1569" s="195" t="str">
        <f t="shared" si="117"/>
        <v/>
      </c>
      <c r="AD1569" s="194" t="str">
        <f t="shared" si="118"/>
        <v/>
      </c>
      <c r="AE1569" s="194">
        <f>IF(AD1569="",0,IF(ISERROR(VLOOKUP(AD1569,AD$7:AD1568,1,FALSE)),1,0))</f>
        <v>0</v>
      </c>
      <c r="AF1569" s="194"/>
    </row>
    <row r="1570" spans="1:32" ht="16.5" customHeight="1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75">
        <f>IF(AND($X$3512&lt;&gt;" ",$X$3512&lt;&gt;0),IF(X1570=$X$3512,1+COUNTIF(U$7:U1569,"&gt;0"),0),0)</f>
        <v>0</v>
      </c>
      <c r="V1570" s="178" t="s">
        <v>1759</v>
      </c>
      <c r="W1570" s="130"/>
      <c r="X1570" s="131"/>
      <c r="Y1570" s="131"/>
      <c r="Z1570" s="206"/>
      <c r="AA1570" s="194">
        <f t="shared" si="115"/>
        <v>0</v>
      </c>
      <c r="AB1570" s="124" t="str">
        <f t="shared" si="116"/>
        <v/>
      </c>
      <c r="AC1570" s="195" t="str">
        <f t="shared" si="117"/>
        <v/>
      </c>
      <c r="AD1570" s="194" t="str">
        <f t="shared" si="118"/>
        <v/>
      </c>
      <c r="AE1570" s="194">
        <f>IF(AD1570="",0,IF(ISERROR(VLOOKUP(AD1570,AD$7:AD1569,1,FALSE)),1,0))</f>
        <v>0</v>
      </c>
      <c r="AF1570" s="194"/>
    </row>
    <row r="1571" spans="1:32" ht="16.5" customHeight="1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75">
        <f>IF(AND($X$3512&lt;&gt;" ",$X$3512&lt;&gt;0),IF(X1571=$X$3512,1+COUNTIF(U$7:U1570,"&gt;0"),0),0)</f>
        <v>0</v>
      </c>
      <c r="V1571" s="178" t="s">
        <v>1760</v>
      </c>
      <c r="W1571" s="130"/>
      <c r="X1571" s="131"/>
      <c r="Y1571" s="131"/>
      <c r="Z1571" s="206"/>
      <c r="AA1571" s="194">
        <f t="shared" si="115"/>
        <v>0</v>
      </c>
      <c r="AB1571" s="124" t="str">
        <f t="shared" si="116"/>
        <v/>
      </c>
      <c r="AC1571" s="195" t="str">
        <f t="shared" si="117"/>
        <v/>
      </c>
      <c r="AD1571" s="194" t="str">
        <f t="shared" si="118"/>
        <v/>
      </c>
      <c r="AE1571" s="194">
        <f>IF(AD1571="",0,IF(ISERROR(VLOOKUP(AD1571,AD$7:AD1570,1,FALSE)),1,0))</f>
        <v>0</v>
      </c>
      <c r="AF1571" s="194"/>
    </row>
    <row r="1572" spans="1:32" ht="16.5" customHeight="1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75">
        <f>IF(AND($X$3512&lt;&gt;" ",$X$3512&lt;&gt;0),IF(X1572=$X$3512,1+COUNTIF(U$7:U1571,"&gt;0"),0),0)</f>
        <v>0</v>
      </c>
      <c r="V1572" s="178" t="s">
        <v>1761</v>
      </c>
      <c r="W1572" s="130"/>
      <c r="X1572" s="131"/>
      <c r="Y1572" s="131"/>
      <c r="Z1572" s="206"/>
      <c r="AA1572" s="194">
        <f t="shared" si="115"/>
        <v>0</v>
      </c>
      <c r="AB1572" s="124" t="str">
        <f t="shared" si="116"/>
        <v/>
      </c>
      <c r="AC1572" s="195" t="str">
        <f t="shared" si="117"/>
        <v/>
      </c>
      <c r="AD1572" s="194" t="str">
        <f t="shared" si="118"/>
        <v/>
      </c>
      <c r="AE1572" s="194">
        <f>IF(AD1572="",0,IF(ISERROR(VLOOKUP(AD1572,AD$7:AD1571,1,FALSE)),1,0))</f>
        <v>0</v>
      </c>
      <c r="AF1572" s="194"/>
    </row>
    <row r="1573" spans="1:32" ht="16.5" customHeight="1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75">
        <f>IF(AND($X$3512&lt;&gt;" ",$X$3512&lt;&gt;0),IF(X1573=$X$3512,1+COUNTIF(U$7:U1572,"&gt;0"),0),0)</f>
        <v>0</v>
      </c>
      <c r="V1573" s="178" t="s">
        <v>1762</v>
      </c>
      <c r="W1573" s="130"/>
      <c r="X1573" s="131"/>
      <c r="Y1573" s="131"/>
      <c r="Z1573" s="206"/>
      <c r="AA1573" s="194">
        <f t="shared" si="115"/>
        <v>0</v>
      </c>
      <c r="AB1573" s="124" t="str">
        <f t="shared" si="116"/>
        <v/>
      </c>
      <c r="AC1573" s="195" t="str">
        <f t="shared" si="117"/>
        <v/>
      </c>
      <c r="AD1573" s="194" t="str">
        <f t="shared" si="118"/>
        <v/>
      </c>
      <c r="AE1573" s="194">
        <f>IF(AD1573="",0,IF(ISERROR(VLOOKUP(AD1573,AD$7:AD1572,1,FALSE)),1,0))</f>
        <v>0</v>
      </c>
      <c r="AF1573" s="194"/>
    </row>
    <row r="1574" spans="1:32" ht="16.5" customHeight="1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75">
        <f>IF(AND($X$3512&lt;&gt;" ",$X$3512&lt;&gt;0),IF(X1574=$X$3512,1+COUNTIF(U$7:U1573,"&gt;0"),0),0)</f>
        <v>0</v>
      </c>
      <c r="V1574" s="178" t="s">
        <v>1763</v>
      </c>
      <c r="W1574" s="130"/>
      <c r="X1574" s="131"/>
      <c r="Y1574" s="131"/>
      <c r="Z1574" s="206"/>
      <c r="AA1574" s="194">
        <f t="shared" si="115"/>
        <v>0</v>
      </c>
      <c r="AB1574" s="124" t="str">
        <f t="shared" si="116"/>
        <v/>
      </c>
      <c r="AC1574" s="195" t="str">
        <f t="shared" si="117"/>
        <v/>
      </c>
      <c r="AD1574" s="194" t="str">
        <f t="shared" si="118"/>
        <v/>
      </c>
      <c r="AE1574" s="194">
        <f>IF(AD1574="",0,IF(ISERROR(VLOOKUP(AD1574,AD$7:AD1573,1,FALSE)),1,0))</f>
        <v>0</v>
      </c>
      <c r="AF1574" s="194"/>
    </row>
    <row r="1575" spans="1:32" ht="16.5" customHeight="1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75">
        <f>IF(AND($X$3512&lt;&gt;" ",$X$3512&lt;&gt;0),IF(X1575=$X$3512,1+COUNTIF(U$7:U1574,"&gt;0"),0),0)</f>
        <v>0</v>
      </c>
      <c r="V1575" s="178" t="s">
        <v>1764</v>
      </c>
      <c r="W1575" s="130"/>
      <c r="X1575" s="131"/>
      <c r="Y1575" s="131"/>
      <c r="Z1575" s="206"/>
      <c r="AA1575" s="194">
        <f t="shared" si="115"/>
        <v>0</v>
      </c>
      <c r="AB1575" s="124" t="str">
        <f t="shared" si="116"/>
        <v/>
      </c>
      <c r="AC1575" s="195" t="str">
        <f t="shared" si="117"/>
        <v/>
      </c>
      <c r="AD1575" s="194" t="str">
        <f t="shared" si="118"/>
        <v/>
      </c>
      <c r="AE1575" s="194">
        <f>IF(AD1575="",0,IF(ISERROR(VLOOKUP(AD1575,AD$7:AD1574,1,FALSE)),1,0))</f>
        <v>0</v>
      </c>
      <c r="AF1575" s="194"/>
    </row>
    <row r="1576" spans="1:32" ht="16.5" customHeight="1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75">
        <f>IF(AND($X$3512&lt;&gt;" ",$X$3512&lt;&gt;0),IF(X1576=$X$3512,1+COUNTIF(U$7:U1575,"&gt;0"),0),0)</f>
        <v>0</v>
      </c>
      <c r="V1576" s="178" t="s">
        <v>1765</v>
      </c>
      <c r="W1576" s="130"/>
      <c r="X1576" s="131"/>
      <c r="Y1576" s="131"/>
      <c r="Z1576" s="206"/>
      <c r="AA1576" s="194">
        <f t="shared" si="115"/>
        <v>0</v>
      </c>
      <c r="AB1576" s="124" t="str">
        <f t="shared" si="116"/>
        <v/>
      </c>
      <c r="AC1576" s="195" t="str">
        <f t="shared" si="117"/>
        <v/>
      </c>
      <c r="AD1576" s="194" t="str">
        <f t="shared" si="118"/>
        <v/>
      </c>
      <c r="AE1576" s="194">
        <f>IF(AD1576="",0,IF(ISERROR(VLOOKUP(AD1576,AD$7:AD1575,1,FALSE)),1,0))</f>
        <v>0</v>
      </c>
      <c r="AF1576" s="194"/>
    </row>
    <row r="1577" spans="1:32" ht="16.5" customHeight="1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75">
        <f>IF(AND($X$3512&lt;&gt;" ",$X$3512&lt;&gt;0),IF(X1577=$X$3512,1+COUNTIF(U$7:U1576,"&gt;0"),0),0)</f>
        <v>0</v>
      </c>
      <c r="V1577" s="178" t="s">
        <v>1766</v>
      </c>
      <c r="W1577" s="130"/>
      <c r="X1577" s="131"/>
      <c r="Y1577" s="131"/>
      <c r="Z1577" s="206"/>
      <c r="AA1577" s="194">
        <f t="shared" si="115"/>
        <v>0</v>
      </c>
      <c r="AB1577" s="124" t="str">
        <f t="shared" si="116"/>
        <v/>
      </c>
      <c r="AC1577" s="195" t="str">
        <f t="shared" si="117"/>
        <v/>
      </c>
      <c r="AD1577" s="194" t="str">
        <f t="shared" si="118"/>
        <v/>
      </c>
      <c r="AE1577" s="194">
        <f>IF(AD1577="",0,IF(ISERROR(VLOOKUP(AD1577,AD$7:AD1576,1,FALSE)),1,0))</f>
        <v>0</v>
      </c>
      <c r="AF1577" s="194"/>
    </row>
    <row r="1578" spans="1:32" ht="16.5" customHeight="1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75">
        <f>IF(AND($X$3512&lt;&gt;" ",$X$3512&lt;&gt;0),IF(X1578=$X$3512,1+COUNTIF(U$7:U1577,"&gt;0"),0),0)</f>
        <v>0</v>
      </c>
      <c r="V1578" s="178" t="s">
        <v>1767</v>
      </c>
      <c r="W1578" s="130"/>
      <c r="X1578" s="131"/>
      <c r="Y1578" s="131"/>
      <c r="Z1578" s="206"/>
      <c r="AA1578" s="194">
        <f t="shared" si="115"/>
        <v>0</v>
      </c>
      <c r="AB1578" s="124" t="str">
        <f t="shared" si="116"/>
        <v/>
      </c>
      <c r="AC1578" s="195" t="str">
        <f t="shared" si="117"/>
        <v/>
      </c>
      <c r="AD1578" s="194" t="str">
        <f t="shared" si="118"/>
        <v/>
      </c>
      <c r="AE1578" s="194">
        <f>IF(AD1578="",0,IF(ISERROR(VLOOKUP(AD1578,AD$7:AD1577,1,FALSE)),1,0))</f>
        <v>0</v>
      </c>
      <c r="AF1578" s="194"/>
    </row>
    <row r="1579" spans="1:32" ht="16.5" customHeight="1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75">
        <f>IF(AND($X$3512&lt;&gt;" ",$X$3512&lt;&gt;0),IF(X1579=$X$3512,1+COUNTIF(U$7:U1578,"&gt;0"),0),0)</f>
        <v>0</v>
      </c>
      <c r="V1579" s="178" t="s">
        <v>1768</v>
      </c>
      <c r="W1579" s="130"/>
      <c r="X1579" s="131"/>
      <c r="Y1579" s="131"/>
      <c r="Z1579" s="206"/>
      <c r="AA1579" s="194">
        <f t="shared" si="115"/>
        <v>0</v>
      </c>
      <c r="AB1579" s="124" t="str">
        <f t="shared" si="116"/>
        <v/>
      </c>
      <c r="AC1579" s="195" t="str">
        <f t="shared" si="117"/>
        <v/>
      </c>
      <c r="AD1579" s="194" t="str">
        <f t="shared" si="118"/>
        <v/>
      </c>
      <c r="AE1579" s="194">
        <f>IF(AD1579="",0,IF(ISERROR(VLOOKUP(AD1579,AD$7:AD1578,1,FALSE)),1,0))</f>
        <v>0</v>
      </c>
      <c r="AF1579" s="194"/>
    </row>
    <row r="1580" spans="1:32" ht="16.5" customHeight="1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75">
        <f>IF(AND($X$3512&lt;&gt;" ",$X$3512&lt;&gt;0),IF(X1580=$X$3512,1+COUNTIF(U$7:U1579,"&gt;0"),0),0)</f>
        <v>0</v>
      </c>
      <c r="V1580" s="178" t="s">
        <v>1769</v>
      </c>
      <c r="W1580" s="130"/>
      <c r="X1580" s="131"/>
      <c r="Y1580" s="131"/>
      <c r="Z1580" s="206"/>
      <c r="AA1580" s="194">
        <f t="shared" si="115"/>
        <v>0</v>
      </c>
      <c r="AB1580" s="124" t="str">
        <f t="shared" si="116"/>
        <v/>
      </c>
      <c r="AC1580" s="195" t="str">
        <f t="shared" si="117"/>
        <v/>
      </c>
      <c r="AD1580" s="194" t="str">
        <f t="shared" si="118"/>
        <v/>
      </c>
      <c r="AE1580" s="194">
        <f>IF(AD1580="",0,IF(ISERROR(VLOOKUP(AD1580,AD$7:AD1579,1,FALSE)),1,0))</f>
        <v>0</v>
      </c>
      <c r="AF1580" s="194"/>
    </row>
    <row r="1581" spans="1:32" ht="16.5" customHeight="1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75">
        <f>IF(AND($X$3512&lt;&gt;" ",$X$3512&lt;&gt;0),IF(X1581=$X$3512,1+COUNTIF(U$7:U1580,"&gt;0"),0),0)</f>
        <v>0</v>
      </c>
      <c r="V1581" s="178" t="s">
        <v>1770</v>
      </c>
      <c r="W1581" s="130"/>
      <c r="X1581" s="131"/>
      <c r="Y1581" s="131"/>
      <c r="Z1581" s="206"/>
      <c r="AA1581" s="194">
        <f t="shared" si="115"/>
        <v>0</v>
      </c>
      <c r="AB1581" s="124" t="str">
        <f t="shared" si="116"/>
        <v/>
      </c>
      <c r="AC1581" s="195" t="str">
        <f t="shared" si="117"/>
        <v/>
      </c>
      <c r="AD1581" s="194" t="str">
        <f t="shared" si="118"/>
        <v/>
      </c>
      <c r="AE1581" s="194">
        <f>IF(AD1581="",0,IF(ISERROR(VLOOKUP(AD1581,AD$7:AD1580,1,FALSE)),1,0))</f>
        <v>0</v>
      </c>
      <c r="AF1581" s="194"/>
    </row>
    <row r="1582" spans="1:32" ht="16.5" customHeight="1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75">
        <f>IF(AND($X$3512&lt;&gt;" ",$X$3512&lt;&gt;0),IF(X1582=$X$3512,1+COUNTIF(U$7:U1581,"&gt;0"),0),0)</f>
        <v>0</v>
      </c>
      <c r="V1582" s="178" t="s">
        <v>1771</v>
      </c>
      <c r="W1582" s="130"/>
      <c r="X1582" s="131"/>
      <c r="Y1582" s="131"/>
      <c r="Z1582" s="206"/>
      <c r="AA1582" s="194">
        <f t="shared" si="115"/>
        <v>0</v>
      </c>
      <c r="AB1582" s="124" t="str">
        <f t="shared" si="116"/>
        <v/>
      </c>
      <c r="AC1582" s="195" t="str">
        <f t="shared" si="117"/>
        <v/>
      </c>
      <c r="AD1582" s="194" t="str">
        <f t="shared" si="118"/>
        <v/>
      </c>
      <c r="AE1582" s="194">
        <f>IF(AD1582="",0,IF(ISERROR(VLOOKUP(AD1582,AD$7:AD1581,1,FALSE)),1,0))</f>
        <v>0</v>
      </c>
      <c r="AF1582" s="194"/>
    </row>
    <row r="1583" spans="1:32" ht="16.5" customHeight="1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75">
        <f>IF(AND($X$3512&lt;&gt;" ",$X$3512&lt;&gt;0),IF(X1583=$X$3512,1+COUNTIF(U$7:U1582,"&gt;0"),0),0)</f>
        <v>0</v>
      </c>
      <c r="V1583" s="178" t="s">
        <v>1772</v>
      </c>
      <c r="W1583" s="130"/>
      <c r="X1583" s="131"/>
      <c r="Y1583" s="131"/>
      <c r="Z1583" s="206"/>
      <c r="AA1583" s="194">
        <f t="shared" si="115"/>
        <v>0</v>
      </c>
      <c r="AB1583" s="124" t="str">
        <f t="shared" si="116"/>
        <v/>
      </c>
      <c r="AC1583" s="195" t="str">
        <f t="shared" si="117"/>
        <v/>
      </c>
      <c r="AD1583" s="194" t="str">
        <f t="shared" si="118"/>
        <v/>
      </c>
      <c r="AE1583" s="194">
        <f>IF(AD1583="",0,IF(ISERROR(VLOOKUP(AD1583,AD$7:AD1582,1,FALSE)),1,0))</f>
        <v>0</v>
      </c>
      <c r="AF1583" s="194"/>
    </row>
    <row r="1584" spans="1:32" ht="16.5" customHeight="1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75">
        <f>IF(AND($X$3512&lt;&gt;" ",$X$3512&lt;&gt;0),IF(X1584=$X$3512,1+COUNTIF(U$7:U1583,"&gt;0"),0),0)</f>
        <v>0</v>
      </c>
      <c r="V1584" s="178" t="s">
        <v>1773</v>
      </c>
      <c r="W1584" s="130"/>
      <c r="X1584" s="131"/>
      <c r="Y1584" s="131"/>
      <c r="Z1584" s="206"/>
      <c r="AA1584" s="194">
        <f t="shared" si="115"/>
        <v>0</v>
      </c>
      <c r="AB1584" s="124" t="str">
        <f t="shared" si="116"/>
        <v/>
      </c>
      <c r="AC1584" s="195" t="str">
        <f t="shared" si="117"/>
        <v/>
      </c>
      <c r="AD1584" s="194" t="str">
        <f t="shared" si="118"/>
        <v/>
      </c>
      <c r="AE1584" s="194">
        <f>IF(AD1584="",0,IF(ISERROR(VLOOKUP(AD1584,AD$7:AD1583,1,FALSE)),1,0))</f>
        <v>0</v>
      </c>
      <c r="AF1584" s="194"/>
    </row>
    <row r="1585" spans="1:32" ht="16.5" customHeight="1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75">
        <f>IF(AND($X$3512&lt;&gt;" ",$X$3512&lt;&gt;0),IF(X1585=$X$3512,1+COUNTIF(U$7:U1584,"&gt;0"),0),0)</f>
        <v>0</v>
      </c>
      <c r="V1585" s="178" t="s">
        <v>1774</v>
      </c>
      <c r="W1585" s="130"/>
      <c r="X1585" s="131"/>
      <c r="Y1585" s="131"/>
      <c r="Z1585" s="206"/>
      <c r="AA1585" s="194">
        <f t="shared" si="115"/>
        <v>0</v>
      </c>
      <c r="AB1585" s="124" t="str">
        <f t="shared" si="116"/>
        <v/>
      </c>
      <c r="AC1585" s="195" t="str">
        <f t="shared" si="117"/>
        <v/>
      </c>
      <c r="AD1585" s="194" t="str">
        <f t="shared" si="118"/>
        <v/>
      </c>
      <c r="AE1585" s="194">
        <f>IF(AD1585="",0,IF(ISERROR(VLOOKUP(AD1585,AD$7:AD1584,1,FALSE)),1,0))</f>
        <v>0</v>
      </c>
      <c r="AF1585" s="194"/>
    </row>
    <row r="1586" spans="1:32" ht="16.5" customHeight="1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75">
        <f>IF(AND($X$3512&lt;&gt;" ",$X$3512&lt;&gt;0),IF(X1586=$X$3512,1+COUNTIF(U$7:U1585,"&gt;0"),0),0)</f>
        <v>0</v>
      </c>
      <c r="V1586" s="178" t="s">
        <v>1775</v>
      </c>
      <c r="W1586" s="130"/>
      <c r="X1586" s="131"/>
      <c r="Y1586" s="131"/>
      <c r="Z1586" s="206"/>
      <c r="AA1586" s="194">
        <f t="shared" si="115"/>
        <v>0</v>
      </c>
      <c r="AB1586" s="124" t="str">
        <f t="shared" si="116"/>
        <v/>
      </c>
      <c r="AC1586" s="195" t="str">
        <f t="shared" si="117"/>
        <v/>
      </c>
      <c r="AD1586" s="194" t="str">
        <f t="shared" si="118"/>
        <v/>
      </c>
      <c r="AE1586" s="194">
        <f>IF(AD1586="",0,IF(ISERROR(VLOOKUP(AD1586,AD$7:AD1585,1,FALSE)),1,0))</f>
        <v>0</v>
      </c>
      <c r="AF1586" s="194"/>
    </row>
    <row r="1587" spans="1:32" ht="16.5" customHeight="1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75">
        <f>IF(AND($X$3512&lt;&gt;" ",$X$3512&lt;&gt;0),IF(X1587=$X$3512,1+COUNTIF(U$7:U1586,"&gt;0"),0),0)</f>
        <v>0</v>
      </c>
      <c r="V1587" s="178" t="s">
        <v>1776</v>
      </c>
      <c r="W1587" s="130"/>
      <c r="X1587" s="131"/>
      <c r="Y1587" s="131"/>
      <c r="Z1587" s="206"/>
      <c r="AA1587" s="194">
        <f t="shared" si="115"/>
        <v>0</v>
      </c>
      <c r="AB1587" s="124" t="str">
        <f t="shared" si="116"/>
        <v/>
      </c>
      <c r="AC1587" s="195" t="str">
        <f t="shared" si="117"/>
        <v/>
      </c>
      <c r="AD1587" s="194" t="str">
        <f t="shared" si="118"/>
        <v/>
      </c>
      <c r="AE1587" s="194">
        <f>IF(AD1587="",0,IF(ISERROR(VLOOKUP(AD1587,AD$7:AD1586,1,FALSE)),1,0))</f>
        <v>0</v>
      </c>
      <c r="AF1587" s="194"/>
    </row>
    <row r="1588" spans="1:32" ht="16.5" customHeight="1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75">
        <f>IF(AND($X$3512&lt;&gt;" ",$X$3512&lt;&gt;0),IF(X1588=$X$3512,1+COUNTIF(U$7:U1587,"&gt;0"),0),0)</f>
        <v>0</v>
      </c>
      <c r="V1588" s="178" t="s">
        <v>1777</v>
      </c>
      <c r="W1588" s="130"/>
      <c r="X1588" s="131"/>
      <c r="Y1588" s="131"/>
      <c r="Z1588" s="206"/>
      <c r="AA1588" s="194">
        <f t="shared" si="115"/>
        <v>0</v>
      </c>
      <c r="AB1588" s="124" t="str">
        <f t="shared" si="116"/>
        <v/>
      </c>
      <c r="AC1588" s="195" t="str">
        <f t="shared" si="117"/>
        <v/>
      </c>
      <c r="AD1588" s="194" t="str">
        <f t="shared" si="118"/>
        <v/>
      </c>
      <c r="AE1588" s="194">
        <f>IF(AD1588="",0,IF(ISERROR(VLOOKUP(AD1588,AD$7:AD1587,1,FALSE)),1,0))</f>
        <v>0</v>
      </c>
      <c r="AF1588" s="194"/>
    </row>
    <row r="1589" spans="1:32" ht="16.5" customHeight="1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75">
        <f>IF(AND($X$3512&lt;&gt;" ",$X$3512&lt;&gt;0),IF(X1589=$X$3512,1+COUNTIF(U$7:U1588,"&gt;0"),0),0)</f>
        <v>0</v>
      </c>
      <c r="V1589" s="178" t="s">
        <v>1778</v>
      </c>
      <c r="W1589" s="130"/>
      <c r="X1589" s="131"/>
      <c r="Y1589" s="131"/>
      <c r="Z1589" s="206"/>
      <c r="AA1589" s="194">
        <f t="shared" si="115"/>
        <v>0</v>
      </c>
      <c r="AB1589" s="124" t="str">
        <f t="shared" si="116"/>
        <v/>
      </c>
      <c r="AC1589" s="195" t="str">
        <f t="shared" si="117"/>
        <v/>
      </c>
      <c r="AD1589" s="194" t="str">
        <f t="shared" si="118"/>
        <v/>
      </c>
      <c r="AE1589" s="194">
        <f>IF(AD1589="",0,IF(ISERROR(VLOOKUP(AD1589,AD$7:AD1588,1,FALSE)),1,0))</f>
        <v>0</v>
      </c>
      <c r="AF1589" s="194"/>
    </row>
    <row r="1590" spans="1:32" ht="16.5" customHeight="1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75">
        <f>IF(AND($X$3512&lt;&gt;" ",$X$3512&lt;&gt;0),IF(X1590=$X$3512,1+COUNTIF(U$7:U1589,"&gt;0"),0),0)</f>
        <v>0</v>
      </c>
      <c r="V1590" s="178" t="s">
        <v>1779</v>
      </c>
      <c r="W1590" s="130"/>
      <c r="X1590" s="131"/>
      <c r="Y1590" s="131"/>
      <c r="Z1590" s="206"/>
      <c r="AA1590" s="194">
        <f t="shared" si="115"/>
        <v>0</v>
      </c>
      <c r="AB1590" s="124" t="str">
        <f t="shared" si="116"/>
        <v/>
      </c>
      <c r="AC1590" s="195" t="str">
        <f t="shared" si="117"/>
        <v/>
      </c>
      <c r="AD1590" s="194" t="str">
        <f t="shared" si="118"/>
        <v/>
      </c>
      <c r="AE1590" s="194">
        <f>IF(AD1590="",0,IF(ISERROR(VLOOKUP(AD1590,AD$7:AD1589,1,FALSE)),1,0))</f>
        <v>0</v>
      </c>
      <c r="AF1590" s="194"/>
    </row>
    <row r="1591" spans="1:32" ht="16.5" customHeight="1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75">
        <f>IF(AND($X$3512&lt;&gt;" ",$X$3512&lt;&gt;0),IF(X1591=$X$3512,1+COUNTIF(U$7:U1590,"&gt;0"),0),0)</f>
        <v>0</v>
      </c>
      <c r="V1591" s="178" t="s">
        <v>1780</v>
      </c>
      <c r="W1591" s="130"/>
      <c r="X1591" s="131"/>
      <c r="Y1591" s="131"/>
      <c r="Z1591" s="206"/>
      <c r="AA1591" s="194">
        <f t="shared" si="115"/>
        <v>0</v>
      </c>
      <c r="AB1591" s="124" t="str">
        <f t="shared" si="116"/>
        <v/>
      </c>
      <c r="AC1591" s="195" t="str">
        <f t="shared" si="117"/>
        <v/>
      </c>
      <c r="AD1591" s="194" t="str">
        <f t="shared" si="118"/>
        <v/>
      </c>
      <c r="AE1591" s="194">
        <f>IF(AD1591="",0,IF(ISERROR(VLOOKUP(AD1591,AD$7:AD1590,1,FALSE)),1,0))</f>
        <v>0</v>
      </c>
      <c r="AF1591" s="194"/>
    </row>
    <row r="1592" spans="1:32" ht="16.5" customHeight="1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75">
        <f>IF(AND($X$3512&lt;&gt;" ",$X$3512&lt;&gt;0),IF(X1592=$X$3512,1+COUNTIF(U$7:U1591,"&gt;0"),0),0)</f>
        <v>0</v>
      </c>
      <c r="V1592" s="178" t="s">
        <v>1781</v>
      </c>
      <c r="W1592" s="130"/>
      <c r="X1592" s="131"/>
      <c r="Y1592" s="131"/>
      <c r="Z1592" s="206"/>
      <c r="AA1592" s="194">
        <f t="shared" si="115"/>
        <v>0</v>
      </c>
      <c r="AB1592" s="124" t="str">
        <f t="shared" si="116"/>
        <v/>
      </c>
      <c r="AC1592" s="195" t="str">
        <f t="shared" si="117"/>
        <v/>
      </c>
      <c r="AD1592" s="194" t="str">
        <f t="shared" si="118"/>
        <v/>
      </c>
      <c r="AE1592" s="194">
        <f>IF(AD1592="",0,IF(ISERROR(VLOOKUP(AD1592,AD$7:AD1591,1,FALSE)),1,0))</f>
        <v>0</v>
      </c>
      <c r="AF1592" s="194"/>
    </row>
    <row r="1593" spans="1:32" ht="16.5" customHeight="1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75">
        <f>IF(AND($X$3512&lt;&gt;" ",$X$3512&lt;&gt;0),IF(X1593=$X$3512,1+COUNTIF(U$7:U1592,"&gt;0"),0),0)</f>
        <v>0</v>
      </c>
      <c r="V1593" s="178" t="s">
        <v>1782</v>
      </c>
      <c r="W1593" s="130"/>
      <c r="X1593" s="131"/>
      <c r="Y1593" s="131"/>
      <c r="Z1593" s="206"/>
      <c r="AA1593" s="194">
        <f t="shared" si="115"/>
        <v>0</v>
      </c>
      <c r="AB1593" s="124" t="str">
        <f t="shared" si="116"/>
        <v/>
      </c>
      <c r="AC1593" s="195" t="str">
        <f t="shared" si="117"/>
        <v/>
      </c>
      <c r="AD1593" s="194" t="str">
        <f t="shared" si="118"/>
        <v/>
      </c>
      <c r="AE1593" s="194">
        <f>IF(AD1593="",0,IF(ISERROR(VLOOKUP(AD1593,AD$7:AD1592,1,FALSE)),1,0))</f>
        <v>0</v>
      </c>
      <c r="AF1593" s="194"/>
    </row>
    <row r="1594" spans="1:32" ht="16.5" customHeight="1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75">
        <f>IF(AND($X$3512&lt;&gt;" ",$X$3512&lt;&gt;0),IF(X1594=$X$3512,1+COUNTIF(U$7:U1593,"&gt;0"),0),0)</f>
        <v>0</v>
      </c>
      <c r="V1594" s="178" t="s">
        <v>1783</v>
      </c>
      <c r="W1594" s="130"/>
      <c r="X1594" s="131"/>
      <c r="Y1594" s="131"/>
      <c r="Z1594" s="206"/>
      <c r="AA1594" s="194">
        <f t="shared" si="115"/>
        <v>0</v>
      </c>
      <c r="AB1594" s="124" t="str">
        <f t="shared" si="116"/>
        <v/>
      </c>
      <c r="AC1594" s="195" t="str">
        <f t="shared" si="117"/>
        <v/>
      </c>
      <c r="AD1594" s="194" t="str">
        <f t="shared" si="118"/>
        <v/>
      </c>
      <c r="AE1594" s="194">
        <f>IF(AD1594="",0,IF(ISERROR(VLOOKUP(AD1594,AD$7:AD1593,1,FALSE)),1,0))</f>
        <v>0</v>
      </c>
      <c r="AF1594" s="194"/>
    </row>
    <row r="1595" spans="1:32" ht="16.5" customHeight="1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75">
        <f>IF(AND($X$3512&lt;&gt;" ",$X$3512&lt;&gt;0),IF(X1595=$X$3512,1+COUNTIF(U$7:U1594,"&gt;0"),0),0)</f>
        <v>0</v>
      </c>
      <c r="V1595" s="178" t="s">
        <v>1784</v>
      </c>
      <c r="W1595" s="130"/>
      <c r="X1595" s="131"/>
      <c r="Y1595" s="131"/>
      <c r="Z1595" s="206"/>
      <c r="AA1595" s="194">
        <f t="shared" si="115"/>
        <v>0</v>
      </c>
      <c r="AB1595" s="124" t="str">
        <f t="shared" si="116"/>
        <v/>
      </c>
      <c r="AC1595" s="195" t="str">
        <f t="shared" si="117"/>
        <v/>
      </c>
      <c r="AD1595" s="194" t="str">
        <f t="shared" si="118"/>
        <v/>
      </c>
      <c r="AE1595" s="194">
        <f>IF(AD1595="",0,IF(ISERROR(VLOOKUP(AD1595,AD$7:AD1594,1,FALSE)),1,0))</f>
        <v>0</v>
      </c>
      <c r="AF1595" s="194"/>
    </row>
    <row r="1596" spans="1:32" ht="16.5" customHeight="1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75">
        <f>IF(AND($X$3512&lt;&gt;" ",$X$3512&lt;&gt;0),IF(X1596=$X$3512,1+COUNTIF(U$7:U1595,"&gt;0"),0),0)</f>
        <v>0</v>
      </c>
      <c r="V1596" s="178" t="s">
        <v>1785</v>
      </c>
      <c r="W1596" s="130"/>
      <c r="X1596" s="131"/>
      <c r="Y1596" s="131"/>
      <c r="Z1596" s="206"/>
      <c r="AA1596" s="194">
        <f t="shared" si="115"/>
        <v>0</v>
      </c>
      <c r="AB1596" s="124" t="str">
        <f t="shared" si="116"/>
        <v/>
      </c>
      <c r="AC1596" s="195" t="str">
        <f t="shared" si="117"/>
        <v/>
      </c>
      <c r="AD1596" s="194" t="str">
        <f t="shared" si="118"/>
        <v/>
      </c>
      <c r="AE1596" s="194">
        <f>IF(AD1596="",0,IF(ISERROR(VLOOKUP(AD1596,AD$7:AD1595,1,FALSE)),1,0))</f>
        <v>0</v>
      </c>
      <c r="AF1596" s="194"/>
    </row>
    <row r="1597" spans="1:32" ht="16.5" customHeight="1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75">
        <f>IF(AND($X$3512&lt;&gt;" ",$X$3512&lt;&gt;0),IF(X1597=$X$3512,1+COUNTIF(U$7:U1596,"&gt;0"),0),0)</f>
        <v>0</v>
      </c>
      <c r="V1597" s="178" t="s">
        <v>1786</v>
      </c>
      <c r="W1597" s="130"/>
      <c r="X1597" s="131"/>
      <c r="Y1597" s="131"/>
      <c r="Z1597" s="206"/>
      <c r="AA1597" s="194">
        <f t="shared" si="115"/>
        <v>0</v>
      </c>
      <c r="AB1597" s="124" t="str">
        <f t="shared" si="116"/>
        <v/>
      </c>
      <c r="AC1597" s="195" t="str">
        <f t="shared" si="117"/>
        <v/>
      </c>
      <c r="AD1597" s="194" t="str">
        <f t="shared" si="118"/>
        <v/>
      </c>
      <c r="AE1597" s="194">
        <f>IF(AD1597="",0,IF(ISERROR(VLOOKUP(AD1597,AD$7:AD1596,1,FALSE)),1,0))</f>
        <v>0</v>
      </c>
      <c r="AF1597" s="194"/>
    </row>
    <row r="1598" spans="1:32" ht="16.5" customHeight="1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75">
        <f>IF(AND($X$3512&lt;&gt;" ",$X$3512&lt;&gt;0),IF(X1598=$X$3512,1+COUNTIF(U$7:U1597,"&gt;0"),0),0)</f>
        <v>0</v>
      </c>
      <c r="V1598" s="178" t="s">
        <v>1787</v>
      </c>
      <c r="W1598" s="130"/>
      <c r="X1598" s="131"/>
      <c r="Y1598" s="131"/>
      <c r="Z1598" s="206"/>
      <c r="AA1598" s="194">
        <f t="shared" si="115"/>
        <v>0</v>
      </c>
      <c r="AB1598" s="124" t="str">
        <f t="shared" si="116"/>
        <v/>
      </c>
      <c r="AC1598" s="195" t="str">
        <f t="shared" si="117"/>
        <v/>
      </c>
      <c r="AD1598" s="194" t="str">
        <f t="shared" si="118"/>
        <v/>
      </c>
      <c r="AE1598" s="194">
        <f>IF(AD1598="",0,IF(ISERROR(VLOOKUP(AD1598,AD$7:AD1597,1,FALSE)),1,0))</f>
        <v>0</v>
      </c>
      <c r="AF1598" s="194"/>
    </row>
    <row r="1599" spans="1:32" ht="16.5" customHeight="1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75">
        <f>IF(AND($X$3512&lt;&gt;" ",$X$3512&lt;&gt;0),IF(X1599=$X$3512,1+COUNTIF(U$7:U1598,"&gt;0"),0),0)</f>
        <v>0</v>
      </c>
      <c r="V1599" s="178" t="s">
        <v>1788</v>
      </c>
      <c r="W1599" s="130"/>
      <c r="X1599" s="131"/>
      <c r="Y1599" s="131"/>
      <c r="Z1599" s="206"/>
      <c r="AA1599" s="194">
        <f t="shared" si="115"/>
        <v>0</v>
      </c>
      <c r="AB1599" s="124" t="str">
        <f t="shared" si="116"/>
        <v/>
      </c>
      <c r="AC1599" s="195" t="str">
        <f t="shared" si="117"/>
        <v/>
      </c>
      <c r="AD1599" s="194" t="str">
        <f t="shared" si="118"/>
        <v/>
      </c>
      <c r="AE1599" s="194">
        <f>IF(AD1599="",0,IF(ISERROR(VLOOKUP(AD1599,AD$7:AD1598,1,FALSE)),1,0))</f>
        <v>0</v>
      </c>
      <c r="AF1599" s="194"/>
    </row>
    <row r="1600" spans="1:32" ht="16.5" customHeight="1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75">
        <f>IF(AND($X$3512&lt;&gt;" ",$X$3512&lt;&gt;0),IF(X1600=$X$3512,1+COUNTIF(U$7:U1599,"&gt;0"),0),0)</f>
        <v>0</v>
      </c>
      <c r="V1600" s="178" t="s">
        <v>1789</v>
      </c>
      <c r="W1600" s="130"/>
      <c r="X1600" s="131"/>
      <c r="Y1600" s="131"/>
      <c r="Z1600" s="206"/>
      <c r="AA1600" s="194">
        <f t="shared" si="115"/>
        <v>0</v>
      </c>
      <c r="AB1600" s="124" t="str">
        <f t="shared" si="116"/>
        <v/>
      </c>
      <c r="AC1600" s="195" t="str">
        <f t="shared" si="117"/>
        <v/>
      </c>
      <c r="AD1600" s="194" t="str">
        <f t="shared" si="118"/>
        <v/>
      </c>
      <c r="AE1600" s="194">
        <f>IF(AD1600="",0,IF(ISERROR(VLOOKUP(AD1600,AD$7:AD1599,1,FALSE)),1,0))</f>
        <v>0</v>
      </c>
      <c r="AF1600" s="194"/>
    </row>
    <row r="1601" spans="1:32" ht="16.5" customHeight="1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75">
        <f>IF(AND($X$3512&lt;&gt;" ",$X$3512&lt;&gt;0),IF(X1601=$X$3512,1+COUNTIF(U$7:U1600,"&gt;0"),0),0)</f>
        <v>0</v>
      </c>
      <c r="V1601" s="178" t="s">
        <v>1790</v>
      </c>
      <c r="W1601" s="130"/>
      <c r="X1601" s="131"/>
      <c r="Y1601" s="131"/>
      <c r="Z1601" s="206"/>
      <c r="AA1601" s="194">
        <f t="shared" si="115"/>
        <v>0</v>
      </c>
      <c r="AB1601" s="124" t="str">
        <f t="shared" si="116"/>
        <v/>
      </c>
      <c r="AC1601" s="195" t="str">
        <f t="shared" si="117"/>
        <v/>
      </c>
      <c r="AD1601" s="194" t="str">
        <f t="shared" si="118"/>
        <v/>
      </c>
      <c r="AE1601" s="194">
        <f>IF(AD1601="",0,IF(ISERROR(VLOOKUP(AD1601,AD$7:AD1600,1,FALSE)),1,0))</f>
        <v>0</v>
      </c>
      <c r="AF1601" s="194"/>
    </row>
    <row r="1602" spans="1:32" ht="16.5" customHeight="1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75">
        <f>IF(AND($X$3512&lt;&gt;" ",$X$3512&lt;&gt;0),IF(X1602=$X$3512,1+COUNTIF(U$7:U1601,"&gt;0"),0),0)</f>
        <v>0</v>
      </c>
      <c r="V1602" s="178" t="s">
        <v>1791</v>
      </c>
      <c r="W1602" s="130"/>
      <c r="X1602" s="131"/>
      <c r="Y1602" s="131"/>
      <c r="Z1602" s="206"/>
      <c r="AA1602" s="194">
        <f t="shared" si="115"/>
        <v>0</v>
      </c>
      <c r="AB1602" s="124" t="str">
        <f t="shared" si="116"/>
        <v/>
      </c>
      <c r="AC1602" s="195" t="str">
        <f t="shared" si="117"/>
        <v/>
      </c>
      <c r="AD1602" s="194" t="str">
        <f t="shared" si="118"/>
        <v/>
      </c>
      <c r="AE1602" s="194">
        <f>IF(AD1602="",0,IF(ISERROR(VLOOKUP(AD1602,AD$7:AD1601,1,FALSE)),1,0))</f>
        <v>0</v>
      </c>
      <c r="AF1602" s="194"/>
    </row>
    <row r="1603" spans="1:32" ht="16.5" customHeight="1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75">
        <f>IF(AND($X$3512&lt;&gt;" ",$X$3512&lt;&gt;0),IF(X1603=$X$3512,1+COUNTIF(U$7:U1602,"&gt;0"),0),0)</f>
        <v>0</v>
      </c>
      <c r="V1603" s="178" t="s">
        <v>1792</v>
      </c>
      <c r="W1603" s="130"/>
      <c r="X1603" s="131"/>
      <c r="Y1603" s="131"/>
      <c r="Z1603" s="206"/>
      <c r="AA1603" s="194">
        <f t="shared" si="115"/>
        <v>0</v>
      </c>
      <c r="AB1603" s="124" t="str">
        <f t="shared" si="116"/>
        <v/>
      </c>
      <c r="AC1603" s="195" t="str">
        <f t="shared" si="117"/>
        <v/>
      </c>
      <c r="AD1603" s="194" t="str">
        <f t="shared" si="118"/>
        <v/>
      </c>
      <c r="AE1603" s="194">
        <f>IF(AD1603="",0,IF(ISERROR(VLOOKUP(AD1603,AD$7:AD1602,1,FALSE)),1,0))</f>
        <v>0</v>
      </c>
      <c r="AF1603" s="194"/>
    </row>
    <row r="1604" spans="1:32" ht="16.5" customHeight="1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75">
        <f>IF(AND($X$3512&lt;&gt;" ",$X$3512&lt;&gt;0),IF(X1604=$X$3512,1+COUNTIF(U$7:U1603,"&gt;0"),0),0)</f>
        <v>0</v>
      </c>
      <c r="V1604" s="178" t="s">
        <v>1793</v>
      </c>
      <c r="W1604" s="130"/>
      <c r="X1604" s="131"/>
      <c r="Y1604" s="131"/>
      <c r="Z1604" s="206"/>
      <c r="AA1604" s="194">
        <f t="shared" si="115"/>
        <v>0</v>
      </c>
      <c r="AB1604" s="124" t="str">
        <f t="shared" si="116"/>
        <v/>
      </c>
      <c r="AC1604" s="195" t="str">
        <f t="shared" si="117"/>
        <v/>
      </c>
      <c r="AD1604" s="194" t="str">
        <f t="shared" si="118"/>
        <v/>
      </c>
      <c r="AE1604" s="194">
        <f>IF(AD1604="",0,IF(ISERROR(VLOOKUP(AD1604,AD$7:AD1603,1,FALSE)),1,0))</f>
        <v>0</v>
      </c>
      <c r="AF1604" s="194"/>
    </row>
    <row r="1605" spans="1:32" ht="16.5" customHeight="1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75">
        <f>IF(AND($X$3512&lt;&gt;" ",$X$3512&lt;&gt;0),IF(X1605=$X$3512,1+COUNTIF(U$7:U1604,"&gt;0"),0),0)</f>
        <v>0</v>
      </c>
      <c r="V1605" s="178" t="s">
        <v>1794</v>
      </c>
      <c r="W1605" s="130"/>
      <c r="X1605" s="131"/>
      <c r="Y1605" s="131"/>
      <c r="Z1605" s="206"/>
      <c r="AA1605" s="194">
        <f t="shared" si="115"/>
        <v>0</v>
      </c>
      <c r="AB1605" s="124" t="str">
        <f t="shared" si="116"/>
        <v/>
      </c>
      <c r="AC1605" s="195" t="str">
        <f t="shared" si="117"/>
        <v/>
      </c>
      <c r="AD1605" s="194" t="str">
        <f t="shared" si="118"/>
        <v/>
      </c>
      <c r="AE1605" s="194">
        <f>IF(AD1605="",0,IF(ISERROR(VLOOKUP(AD1605,AD$7:AD1604,1,FALSE)),1,0))</f>
        <v>0</v>
      </c>
      <c r="AF1605" s="194"/>
    </row>
    <row r="1606" spans="1:32" ht="16.5" customHeight="1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75">
        <f>IF(AND($X$3512&lt;&gt;" ",$X$3512&lt;&gt;0),IF(X1606=$X$3512,1+COUNTIF(U$7:U1605,"&gt;0"),0),0)</f>
        <v>0</v>
      </c>
      <c r="V1606" s="178" t="s">
        <v>1795</v>
      </c>
      <c r="W1606" s="130"/>
      <c r="X1606" s="131"/>
      <c r="Y1606" s="131"/>
      <c r="Z1606" s="206"/>
      <c r="AA1606" s="194">
        <f t="shared" si="115"/>
        <v>0</v>
      </c>
      <c r="AB1606" s="124" t="str">
        <f t="shared" si="116"/>
        <v/>
      </c>
      <c r="AC1606" s="195" t="str">
        <f t="shared" si="117"/>
        <v/>
      </c>
      <c r="AD1606" s="194" t="str">
        <f t="shared" si="118"/>
        <v/>
      </c>
      <c r="AE1606" s="194">
        <f>IF(AD1606="",0,IF(ISERROR(VLOOKUP(AD1606,AD$7:AD1605,1,FALSE)),1,0))</f>
        <v>0</v>
      </c>
      <c r="AF1606" s="194"/>
    </row>
    <row r="1607" spans="1:32" ht="16.5" customHeight="1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75">
        <f>IF(AND($X$3512&lt;&gt;" ",$X$3512&lt;&gt;0),IF(X1607=$X$3512,1+COUNTIF(U$7:U1606,"&gt;0"),0),0)</f>
        <v>0</v>
      </c>
      <c r="V1607" s="178" t="s">
        <v>1796</v>
      </c>
      <c r="W1607" s="130"/>
      <c r="X1607" s="131"/>
      <c r="Y1607" s="131"/>
      <c r="Z1607" s="206"/>
      <c r="AA1607" s="194">
        <f t="shared" si="115"/>
        <v>0</v>
      </c>
      <c r="AB1607" s="124" t="str">
        <f t="shared" si="116"/>
        <v/>
      </c>
      <c r="AC1607" s="195" t="str">
        <f t="shared" si="117"/>
        <v/>
      </c>
      <c r="AD1607" s="194" t="str">
        <f t="shared" si="118"/>
        <v/>
      </c>
      <c r="AE1607" s="194">
        <f>IF(AD1607="",0,IF(ISERROR(VLOOKUP(AD1607,AD$7:AD1606,1,FALSE)),1,0))</f>
        <v>0</v>
      </c>
      <c r="AF1607" s="194"/>
    </row>
    <row r="1608" spans="1:32" ht="16.5" customHeight="1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75">
        <f>IF(AND($X$3512&lt;&gt;" ",$X$3512&lt;&gt;0),IF(X1608=$X$3512,1+COUNTIF(U$7:U1607,"&gt;0"),0),0)</f>
        <v>0</v>
      </c>
      <c r="V1608" s="178" t="s">
        <v>1797</v>
      </c>
      <c r="W1608" s="130"/>
      <c r="X1608" s="131"/>
      <c r="Y1608" s="131"/>
      <c r="Z1608" s="206"/>
      <c r="AA1608" s="194">
        <f t="shared" ref="AA1608:AA1671" si="119">IF(ISBLANK(X1608),0,VLOOKUP(X1608,$B$8:$E$57,1,FALSE))</f>
        <v>0</v>
      </c>
      <c r="AB1608" s="124" t="str">
        <f t="shared" ref="AB1608:AB1671" si="120">IF(W1608&gt;0,CONCATENATE(MONTH(W1608)&amp;X1608),"")</f>
        <v/>
      </c>
      <c r="AC1608" s="195" t="str">
        <f t="shared" ref="AC1608:AC1671" si="121">IF(OR(AND(Z1608&lt;&gt;0,ISBLANK(X1608)),ISERROR(AA1608)),"ERR","")</f>
        <v/>
      </c>
      <c r="AD1608" s="194" t="str">
        <f t="shared" si="118"/>
        <v/>
      </c>
      <c r="AE1608" s="194">
        <f>IF(AD1608="",0,IF(ISERROR(VLOOKUP(AD1608,AD$7:AD1607,1,FALSE)),1,0))</f>
        <v>0</v>
      </c>
      <c r="AF1608" s="194"/>
    </row>
    <row r="1609" spans="1:32" ht="16.5" customHeight="1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75">
        <f>IF(AND($X$3512&lt;&gt;" ",$X$3512&lt;&gt;0),IF(X1609=$X$3512,1+COUNTIF(U$7:U1608,"&gt;0"),0),0)</f>
        <v>0</v>
      </c>
      <c r="V1609" s="178" t="s">
        <v>1798</v>
      </c>
      <c r="W1609" s="130"/>
      <c r="X1609" s="131"/>
      <c r="Y1609" s="131"/>
      <c r="Z1609" s="206"/>
      <c r="AA1609" s="194">
        <f t="shared" si="119"/>
        <v>0</v>
      </c>
      <c r="AB1609" s="124" t="str">
        <f t="shared" si="120"/>
        <v/>
      </c>
      <c r="AC1609" s="195" t="str">
        <f t="shared" si="121"/>
        <v/>
      </c>
      <c r="AD1609" s="194" t="str">
        <f t="shared" si="118"/>
        <v/>
      </c>
      <c r="AE1609" s="194">
        <f>IF(AD1609="",0,IF(ISERROR(VLOOKUP(AD1609,AD$7:AD1608,1,FALSE)),1,0))</f>
        <v>0</v>
      </c>
      <c r="AF1609" s="194"/>
    </row>
    <row r="1610" spans="1:32" ht="16.5" customHeight="1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75">
        <f>IF(AND($X$3512&lt;&gt;" ",$X$3512&lt;&gt;0),IF(X1610=$X$3512,1+COUNTIF(U$7:U1609,"&gt;0"),0),0)</f>
        <v>0</v>
      </c>
      <c r="V1610" s="178" t="s">
        <v>1799</v>
      </c>
      <c r="W1610" s="130"/>
      <c r="X1610" s="131"/>
      <c r="Y1610" s="131"/>
      <c r="Z1610" s="206"/>
      <c r="AA1610" s="194">
        <f t="shared" si="119"/>
        <v>0</v>
      </c>
      <c r="AB1610" s="124" t="str">
        <f t="shared" si="120"/>
        <v/>
      </c>
      <c r="AC1610" s="195" t="str">
        <f t="shared" si="121"/>
        <v/>
      </c>
      <c r="AD1610" s="194" t="str">
        <f t="shared" ref="AD1610:AD1673" si="122">IF(W1610&gt;0,CONCATENATE(MONTH(W1610),"-",YEAR(W1610)),"")</f>
        <v/>
      </c>
      <c r="AE1610" s="194">
        <f>IF(AD1610="",0,IF(ISERROR(VLOOKUP(AD1610,AD$7:AD1609,1,FALSE)),1,0))</f>
        <v>0</v>
      </c>
      <c r="AF1610" s="194"/>
    </row>
    <row r="1611" spans="1:32" ht="16.5" customHeight="1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75">
        <f>IF(AND($X$3512&lt;&gt;" ",$X$3512&lt;&gt;0),IF(X1611=$X$3512,1+COUNTIF(U$7:U1610,"&gt;0"),0),0)</f>
        <v>0</v>
      </c>
      <c r="V1611" s="178" t="s">
        <v>1800</v>
      </c>
      <c r="W1611" s="130"/>
      <c r="X1611" s="131"/>
      <c r="Y1611" s="131"/>
      <c r="Z1611" s="206"/>
      <c r="AA1611" s="194">
        <f t="shared" si="119"/>
        <v>0</v>
      </c>
      <c r="AB1611" s="124" t="str">
        <f t="shared" si="120"/>
        <v/>
      </c>
      <c r="AC1611" s="195" t="str">
        <f t="shared" si="121"/>
        <v/>
      </c>
      <c r="AD1611" s="194" t="str">
        <f t="shared" si="122"/>
        <v/>
      </c>
      <c r="AE1611" s="194">
        <f>IF(AD1611="",0,IF(ISERROR(VLOOKUP(AD1611,AD$7:AD1610,1,FALSE)),1,0))</f>
        <v>0</v>
      </c>
      <c r="AF1611" s="194"/>
    </row>
    <row r="1612" spans="1:32" ht="16.5" customHeight="1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75">
        <f>IF(AND($X$3512&lt;&gt;" ",$X$3512&lt;&gt;0),IF(X1612=$X$3512,1+COUNTIF(U$7:U1611,"&gt;0"),0),0)</f>
        <v>0</v>
      </c>
      <c r="V1612" s="178" t="s">
        <v>1801</v>
      </c>
      <c r="W1612" s="130"/>
      <c r="X1612" s="131"/>
      <c r="Y1612" s="131"/>
      <c r="Z1612" s="206"/>
      <c r="AA1612" s="194">
        <f t="shared" si="119"/>
        <v>0</v>
      </c>
      <c r="AB1612" s="124" t="str">
        <f t="shared" si="120"/>
        <v/>
      </c>
      <c r="AC1612" s="195" t="str">
        <f t="shared" si="121"/>
        <v/>
      </c>
      <c r="AD1612" s="194" t="str">
        <f t="shared" si="122"/>
        <v/>
      </c>
      <c r="AE1612" s="194">
        <f>IF(AD1612="",0,IF(ISERROR(VLOOKUP(AD1612,AD$7:AD1611,1,FALSE)),1,0))</f>
        <v>0</v>
      </c>
      <c r="AF1612" s="194"/>
    </row>
    <row r="1613" spans="1:32" ht="16.5" customHeight="1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75">
        <f>IF(AND($X$3512&lt;&gt;" ",$X$3512&lt;&gt;0),IF(X1613=$X$3512,1+COUNTIF(U$7:U1612,"&gt;0"),0),0)</f>
        <v>0</v>
      </c>
      <c r="V1613" s="178" t="s">
        <v>1802</v>
      </c>
      <c r="W1613" s="130"/>
      <c r="X1613" s="131"/>
      <c r="Y1613" s="131"/>
      <c r="Z1613" s="206"/>
      <c r="AA1613" s="194">
        <f t="shared" si="119"/>
        <v>0</v>
      </c>
      <c r="AB1613" s="124" t="str">
        <f t="shared" si="120"/>
        <v/>
      </c>
      <c r="AC1613" s="195" t="str">
        <f t="shared" si="121"/>
        <v/>
      </c>
      <c r="AD1613" s="194" t="str">
        <f t="shared" si="122"/>
        <v/>
      </c>
      <c r="AE1613" s="194">
        <f>IF(AD1613="",0,IF(ISERROR(VLOOKUP(AD1613,AD$7:AD1612,1,FALSE)),1,0))</f>
        <v>0</v>
      </c>
      <c r="AF1613" s="194"/>
    </row>
    <row r="1614" spans="1:32" ht="16.5" customHeight="1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75">
        <f>IF(AND($X$3512&lt;&gt;" ",$X$3512&lt;&gt;0),IF(X1614=$X$3512,1+COUNTIF(U$7:U1613,"&gt;0"),0),0)</f>
        <v>0</v>
      </c>
      <c r="V1614" s="178" t="s">
        <v>1803</v>
      </c>
      <c r="W1614" s="130"/>
      <c r="X1614" s="131"/>
      <c r="Y1614" s="131"/>
      <c r="Z1614" s="206"/>
      <c r="AA1614" s="194">
        <f t="shared" si="119"/>
        <v>0</v>
      </c>
      <c r="AB1614" s="124" t="str">
        <f t="shared" si="120"/>
        <v/>
      </c>
      <c r="AC1614" s="195" t="str">
        <f t="shared" si="121"/>
        <v/>
      </c>
      <c r="AD1614" s="194" t="str">
        <f t="shared" si="122"/>
        <v/>
      </c>
      <c r="AE1614" s="194">
        <f>IF(AD1614="",0,IF(ISERROR(VLOOKUP(AD1614,AD$7:AD1613,1,FALSE)),1,0))</f>
        <v>0</v>
      </c>
      <c r="AF1614" s="194"/>
    </row>
    <row r="1615" spans="1:32" ht="16.5" customHeight="1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75">
        <f>IF(AND($X$3512&lt;&gt;" ",$X$3512&lt;&gt;0),IF(X1615=$X$3512,1+COUNTIF(U$7:U1614,"&gt;0"),0),0)</f>
        <v>0</v>
      </c>
      <c r="V1615" s="178" t="s">
        <v>1804</v>
      </c>
      <c r="W1615" s="130"/>
      <c r="X1615" s="131"/>
      <c r="Y1615" s="131"/>
      <c r="Z1615" s="206"/>
      <c r="AA1615" s="194">
        <f t="shared" si="119"/>
        <v>0</v>
      </c>
      <c r="AB1615" s="124" t="str">
        <f t="shared" si="120"/>
        <v/>
      </c>
      <c r="AC1615" s="195" t="str">
        <f t="shared" si="121"/>
        <v/>
      </c>
      <c r="AD1615" s="194" t="str">
        <f t="shared" si="122"/>
        <v/>
      </c>
      <c r="AE1615" s="194">
        <f>IF(AD1615="",0,IF(ISERROR(VLOOKUP(AD1615,AD$7:AD1614,1,FALSE)),1,0))</f>
        <v>0</v>
      </c>
      <c r="AF1615" s="194"/>
    </row>
    <row r="1616" spans="1:32" ht="16.5" customHeight="1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75">
        <f>IF(AND($X$3512&lt;&gt;" ",$X$3512&lt;&gt;0),IF(X1616=$X$3512,1+COUNTIF(U$7:U1615,"&gt;0"),0),0)</f>
        <v>0</v>
      </c>
      <c r="V1616" s="178" t="s">
        <v>1805</v>
      </c>
      <c r="W1616" s="130"/>
      <c r="X1616" s="131"/>
      <c r="Y1616" s="131"/>
      <c r="Z1616" s="206"/>
      <c r="AA1616" s="194">
        <f t="shared" si="119"/>
        <v>0</v>
      </c>
      <c r="AB1616" s="124" t="str">
        <f t="shared" si="120"/>
        <v/>
      </c>
      <c r="AC1616" s="195" t="str">
        <f t="shared" si="121"/>
        <v/>
      </c>
      <c r="AD1616" s="194" t="str">
        <f t="shared" si="122"/>
        <v/>
      </c>
      <c r="AE1616" s="194">
        <f>IF(AD1616="",0,IF(ISERROR(VLOOKUP(AD1616,AD$7:AD1615,1,FALSE)),1,0))</f>
        <v>0</v>
      </c>
      <c r="AF1616" s="194"/>
    </row>
    <row r="1617" spans="1:32" ht="16.5" customHeight="1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75">
        <f>IF(AND($X$3512&lt;&gt;" ",$X$3512&lt;&gt;0),IF(X1617=$X$3512,1+COUNTIF(U$7:U1616,"&gt;0"),0),0)</f>
        <v>0</v>
      </c>
      <c r="V1617" s="178" t="s">
        <v>1806</v>
      </c>
      <c r="W1617" s="130"/>
      <c r="X1617" s="131"/>
      <c r="Y1617" s="131"/>
      <c r="Z1617" s="206"/>
      <c r="AA1617" s="194">
        <f t="shared" si="119"/>
        <v>0</v>
      </c>
      <c r="AB1617" s="124" t="str">
        <f t="shared" si="120"/>
        <v/>
      </c>
      <c r="AC1617" s="195" t="str">
        <f t="shared" si="121"/>
        <v/>
      </c>
      <c r="AD1617" s="194" t="str">
        <f t="shared" si="122"/>
        <v/>
      </c>
      <c r="AE1617" s="194">
        <f>IF(AD1617="",0,IF(ISERROR(VLOOKUP(AD1617,AD$7:AD1616,1,FALSE)),1,0))</f>
        <v>0</v>
      </c>
      <c r="AF1617" s="194"/>
    </row>
    <row r="1618" spans="1:32" ht="16.5" customHeight="1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75">
        <f>IF(AND($X$3512&lt;&gt;" ",$X$3512&lt;&gt;0),IF(X1618=$X$3512,1+COUNTIF(U$7:U1617,"&gt;0"),0),0)</f>
        <v>0</v>
      </c>
      <c r="V1618" s="178" t="s">
        <v>1807</v>
      </c>
      <c r="W1618" s="130"/>
      <c r="X1618" s="131"/>
      <c r="Y1618" s="131"/>
      <c r="Z1618" s="206"/>
      <c r="AA1618" s="194">
        <f t="shared" si="119"/>
        <v>0</v>
      </c>
      <c r="AB1618" s="124" t="str">
        <f t="shared" si="120"/>
        <v/>
      </c>
      <c r="AC1618" s="195" t="str">
        <f t="shared" si="121"/>
        <v/>
      </c>
      <c r="AD1618" s="194" t="str">
        <f t="shared" si="122"/>
        <v/>
      </c>
      <c r="AE1618" s="194">
        <f>IF(AD1618="",0,IF(ISERROR(VLOOKUP(AD1618,AD$7:AD1617,1,FALSE)),1,0))</f>
        <v>0</v>
      </c>
      <c r="AF1618" s="194"/>
    </row>
    <row r="1619" spans="1:32" ht="16.5" customHeight="1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75">
        <f>IF(AND($X$3512&lt;&gt;" ",$X$3512&lt;&gt;0),IF(X1619=$X$3512,1+COUNTIF(U$7:U1618,"&gt;0"),0),0)</f>
        <v>0</v>
      </c>
      <c r="V1619" s="178" t="s">
        <v>1808</v>
      </c>
      <c r="W1619" s="130"/>
      <c r="X1619" s="131"/>
      <c r="Y1619" s="131"/>
      <c r="Z1619" s="206"/>
      <c r="AA1619" s="194">
        <f t="shared" si="119"/>
        <v>0</v>
      </c>
      <c r="AB1619" s="124" t="str">
        <f t="shared" si="120"/>
        <v/>
      </c>
      <c r="AC1619" s="195" t="str">
        <f t="shared" si="121"/>
        <v/>
      </c>
      <c r="AD1619" s="194" t="str">
        <f t="shared" si="122"/>
        <v/>
      </c>
      <c r="AE1619" s="194">
        <f>IF(AD1619="",0,IF(ISERROR(VLOOKUP(AD1619,AD$7:AD1618,1,FALSE)),1,0))</f>
        <v>0</v>
      </c>
      <c r="AF1619" s="194"/>
    </row>
    <row r="1620" spans="1:32" ht="16.5" customHeight="1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75">
        <f>IF(AND($X$3512&lt;&gt;" ",$X$3512&lt;&gt;0),IF(X1620=$X$3512,1+COUNTIF(U$7:U1619,"&gt;0"),0),0)</f>
        <v>0</v>
      </c>
      <c r="V1620" s="178" t="s">
        <v>1809</v>
      </c>
      <c r="W1620" s="130"/>
      <c r="X1620" s="131"/>
      <c r="Y1620" s="131"/>
      <c r="Z1620" s="206"/>
      <c r="AA1620" s="194">
        <f t="shared" si="119"/>
        <v>0</v>
      </c>
      <c r="AB1620" s="124" t="str">
        <f t="shared" si="120"/>
        <v/>
      </c>
      <c r="AC1620" s="195" t="str">
        <f t="shared" si="121"/>
        <v/>
      </c>
      <c r="AD1620" s="194" t="str">
        <f t="shared" si="122"/>
        <v/>
      </c>
      <c r="AE1620" s="194">
        <f>IF(AD1620="",0,IF(ISERROR(VLOOKUP(AD1620,AD$7:AD1619,1,FALSE)),1,0))</f>
        <v>0</v>
      </c>
      <c r="AF1620" s="194"/>
    </row>
    <row r="1621" spans="1:32" ht="16.5" customHeight="1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75">
        <f>IF(AND($X$3512&lt;&gt;" ",$X$3512&lt;&gt;0),IF(X1621=$X$3512,1+COUNTIF(U$7:U1620,"&gt;0"),0),0)</f>
        <v>0</v>
      </c>
      <c r="V1621" s="178" t="s">
        <v>1810</v>
      </c>
      <c r="W1621" s="130"/>
      <c r="X1621" s="131"/>
      <c r="Y1621" s="131"/>
      <c r="Z1621" s="206"/>
      <c r="AA1621" s="194">
        <f t="shared" si="119"/>
        <v>0</v>
      </c>
      <c r="AB1621" s="124" t="str">
        <f t="shared" si="120"/>
        <v/>
      </c>
      <c r="AC1621" s="195" t="str">
        <f t="shared" si="121"/>
        <v/>
      </c>
      <c r="AD1621" s="194" t="str">
        <f t="shared" si="122"/>
        <v/>
      </c>
      <c r="AE1621" s="194">
        <f>IF(AD1621="",0,IF(ISERROR(VLOOKUP(AD1621,AD$7:AD1620,1,FALSE)),1,0))</f>
        <v>0</v>
      </c>
      <c r="AF1621" s="194"/>
    </row>
    <row r="1622" spans="1:32" ht="16.5" customHeight="1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75">
        <f>IF(AND($X$3512&lt;&gt;" ",$X$3512&lt;&gt;0),IF(X1622=$X$3512,1+COUNTIF(U$7:U1621,"&gt;0"),0),0)</f>
        <v>0</v>
      </c>
      <c r="V1622" s="178" t="s">
        <v>1811</v>
      </c>
      <c r="W1622" s="130"/>
      <c r="X1622" s="131"/>
      <c r="Y1622" s="131"/>
      <c r="Z1622" s="206"/>
      <c r="AA1622" s="194">
        <f t="shared" si="119"/>
        <v>0</v>
      </c>
      <c r="AB1622" s="124" t="str">
        <f t="shared" si="120"/>
        <v/>
      </c>
      <c r="AC1622" s="195" t="str">
        <f t="shared" si="121"/>
        <v/>
      </c>
      <c r="AD1622" s="194" t="str">
        <f t="shared" si="122"/>
        <v/>
      </c>
      <c r="AE1622" s="194">
        <f>IF(AD1622="",0,IF(ISERROR(VLOOKUP(AD1622,AD$7:AD1621,1,FALSE)),1,0))</f>
        <v>0</v>
      </c>
      <c r="AF1622" s="194"/>
    </row>
    <row r="1623" spans="1:32" ht="16.5" customHeight="1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75">
        <f>IF(AND($X$3512&lt;&gt;" ",$X$3512&lt;&gt;0),IF(X1623=$X$3512,1+COUNTIF(U$7:U1622,"&gt;0"),0),0)</f>
        <v>0</v>
      </c>
      <c r="V1623" s="178" t="s">
        <v>1812</v>
      </c>
      <c r="W1623" s="130"/>
      <c r="X1623" s="131"/>
      <c r="Y1623" s="131"/>
      <c r="Z1623" s="206"/>
      <c r="AA1623" s="194">
        <f t="shared" si="119"/>
        <v>0</v>
      </c>
      <c r="AB1623" s="124" t="str">
        <f t="shared" si="120"/>
        <v/>
      </c>
      <c r="AC1623" s="195" t="str">
        <f t="shared" si="121"/>
        <v/>
      </c>
      <c r="AD1623" s="194" t="str">
        <f t="shared" si="122"/>
        <v/>
      </c>
      <c r="AE1623" s="194">
        <f>IF(AD1623="",0,IF(ISERROR(VLOOKUP(AD1623,AD$7:AD1622,1,FALSE)),1,0))</f>
        <v>0</v>
      </c>
      <c r="AF1623" s="194"/>
    </row>
    <row r="1624" spans="1:32" ht="16.5" customHeight="1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75">
        <f>IF(AND($X$3512&lt;&gt;" ",$X$3512&lt;&gt;0),IF(X1624=$X$3512,1+COUNTIF(U$7:U1623,"&gt;0"),0),0)</f>
        <v>0</v>
      </c>
      <c r="V1624" s="178" t="s">
        <v>1813</v>
      </c>
      <c r="W1624" s="130"/>
      <c r="X1624" s="131"/>
      <c r="Y1624" s="131"/>
      <c r="Z1624" s="206"/>
      <c r="AA1624" s="194">
        <f t="shared" si="119"/>
        <v>0</v>
      </c>
      <c r="AB1624" s="124" t="str">
        <f t="shared" si="120"/>
        <v/>
      </c>
      <c r="AC1624" s="195" t="str">
        <f t="shared" si="121"/>
        <v/>
      </c>
      <c r="AD1624" s="194" t="str">
        <f t="shared" si="122"/>
        <v/>
      </c>
      <c r="AE1624" s="194">
        <f>IF(AD1624="",0,IF(ISERROR(VLOOKUP(AD1624,AD$7:AD1623,1,FALSE)),1,0))</f>
        <v>0</v>
      </c>
      <c r="AF1624" s="194"/>
    </row>
    <row r="1625" spans="1:32" ht="16.5" customHeight="1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75">
        <f>IF(AND($X$3512&lt;&gt;" ",$X$3512&lt;&gt;0),IF(X1625=$X$3512,1+COUNTIF(U$7:U1624,"&gt;0"),0),0)</f>
        <v>0</v>
      </c>
      <c r="V1625" s="178" t="s">
        <v>1814</v>
      </c>
      <c r="W1625" s="130"/>
      <c r="X1625" s="131"/>
      <c r="Y1625" s="131"/>
      <c r="Z1625" s="206"/>
      <c r="AA1625" s="194">
        <f t="shared" si="119"/>
        <v>0</v>
      </c>
      <c r="AB1625" s="124" t="str">
        <f t="shared" si="120"/>
        <v/>
      </c>
      <c r="AC1625" s="195" t="str">
        <f t="shared" si="121"/>
        <v/>
      </c>
      <c r="AD1625" s="194" t="str">
        <f t="shared" si="122"/>
        <v/>
      </c>
      <c r="AE1625" s="194">
        <f>IF(AD1625="",0,IF(ISERROR(VLOOKUP(AD1625,AD$7:AD1624,1,FALSE)),1,0))</f>
        <v>0</v>
      </c>
      <c r="AF1625" s="194"/>
    </row>
    <row r="1626" spans="1:32" ht="16.5" customHeight="1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75">
        <f>IF(AND($X$3512&lt;&gt;" ",$X$3512&lt;&gt;0),IF(X1626=$X$3512,1+COUNTIF(U$7:U1625,"&gt;0"),0),0)</f>
        <v>0</v>
      </c>
      <c r="V1626" s="178" t="s">
        <v>1815</v>
      </c>
      <c r="W1626" s="130"/>
      <c r="X1626" s="131"/>
      <c r="Y1626" s="131"/>
      <c r="Z1626" s="206"/>
      <c r="AA1626" s="194">
        <f t="shared" si="119"/>
        <v>0</v>
      </c>
      <c r="AB1626" s="124" t="str">
        <f t="shared" si="120"/>
        <v/>
      </c>
      <c r="AC1626" s="195" t="str">
        <f t="shared" si="121"/>
        <v/>
      </c>
      <c r="AD1626" s="194" t="str">
        <f t="shared" si="122"/>
        <v/>
      </c>
      <c r="AE1626" s="194">
        <f>IF(AD1626="",0,IF(ISERROR(VLOOKUP(AD1626,AD$7:AD1625,1,FALSE)),1,0))</f>
        <v>0</v>
      </c>
      <c r="AF1626" s="194"/>
    </row>
    <row r="1627" spans="1:32" ht="16.5" customHeight="1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75">
        <f>IF(AND($X$3512&lt;&gt;" ",$X$3512&lt;&gt;0),IF(X1627=$X$3512,1+COUNTIF(U$7:U1626,"&gt;0"),0),0)</f>
        <v>0</v>
      </c>
      <c r="V1627" s="178" t="s">
        <v>1816</v>
      </c>
      <c r="W1627" s="130"/>
      <c r="X1627" s="131"/>
      <c r="Y1627" s="131"/>
      <c r="Z1627" s="206"/>
      <c r="AA1627" s="194">
        <f t="shared" si="119"/>
        <v>0</v>
      </c>
      <c r="AB1627" s="124" t="str">
        <f t="shared" si="120"/>
        <v/>
      </c>
      <c r="AC1627" s="195" t="str">
        <f t="shared" si="121"/>
        <v/>
      </c>
      <c r="AD1627" s="194" t="str">
        <f t="shared" si="122"/>
        <v/>
      </c>
      <c r="AE1627" s="194">
        <f>IF(AD1627="",0,IF(ISERROR(VLOOKUP(AD1627,AD$7:AD1626,1,FALSE)),1,0))</f>
        <v>0</v>
      </c>
      <c r="AF1627" s="194"/>
    </row>
    <row r="1628" spans="1:32" ht="16.5" customHeight="1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75">
        <f>IF(AND($X$3512&lt;&gt;" ",$X$3512&lt;&gt;0),IF(X1628=$X$3512,1+COUNTIF(U$7:U1627,"&gt;0"),0),0)</f>
        <v>0</v>
      </c>
      <c r="V1628" s="178" t="s">
        <v>1817</v>
      </c>
      <c r="W1628" s="130"/>
      <c r="X1628" s="131"/>
      <c r="Y1628" s="131"/>
      <c r="Z1628" s="206"/>
      <c r="AA1628" s="194">
        <f t="shared" si="119"/>
        <v>0</v>
      </c>
      <c r="AB1628" s="124" t="str">
        <f t="shared" si="120"/>
        <v/>
      </c>
      <c r="AC1628" s="195" t="str">
        <f t="shared" si="121"/>
        <v/>
      </c>
      <c r="AD1628" s="194" t="str">
        <f t="shared" si="122"/>
        <v/>
      </c>
      <c r="AE1628" s="194">
        <f>IF(AD1628="",0,IF(ISERROR(VLOOKUP(AD1628,AD$7:AD1627,1,FALSE)),1,0))</f>
        <v>0</v>
      </c>
      <c r="AF1628" s="194"/>
    </row>
    <row r="1629" spans="1:32" ht="16.5" customHeight="1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75">
        <f>IF(AND($X$3512&lt;&gt;" ",$X$3512&lt;&gt;0),IF(X1629=$X$3512,1+COUNTIF(U$7:U1628,"&gt;0"),0),0)</f>
        <v>0</v>
      </c>
      <c r="V1629" s="178" t="s">
        <v>1818</v>
      </c>
      <c r="W1629" s="130"/>
      <c r="X1629" s="131"/>
      <c r="Y1629" s="131"/>
      <c r="Z1629" s="206"/>
      <c r="AA1629" s="194">
        <f t="shared" si="119"/>
        <v>0</v>
      </c>
      <c r="AB1629" s="124" t="str">
        <f t="shared" si="120"/>
        <v/>
      </c>
      <c r="AC1629" s="195" t="str">
        <f t="shared" si="121"/>
        <v/>
      </c>
      <c r="AD1629" s="194" t="str">
        <f t="shared" si="122"/>
        <v/>
      </c>
      <c r="AE1629" s="194">
        <f>IF(AD1629="",0,IF(ISERROR(VLOOKUP(AD1629,AD$7:AD1628,1,FALSE)),1,0))</f>
        <v>0</v>
      </c>
      <c r="AF1629" s="194"/>
    </row>
    <row r="1630" spans="1:32" ht="16.5" customHeight="1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75">
        <f>IF(AND($X$3512&lt;&gt;" ",$X$3512&lt;&gt;0),IF(X1630=$X$3512,1+COUNTIF(U$7:U1629,"&gt;0"),0),0)</f>
        <v>0</v>
      </c>
      <c r="V1630" s="178" t="s">
        <v>1819</v>
      </c>
      <c r="W1630" s="130"/>
      <c r="X1630" s="131"/>
      <c r="Y1630" s="131"/>
      <c r="Z1630" s="206"/>
      <c r="AA1630" s="194">
        <f t="shared" si="119"/>
        <v>0</v>
      </c>
      <c r="AB1630" s="124" t="str">
        <f t="shared" si="120"/>
        <v/>
      </c>
      <c r="AC1630" s="195" t="str">
        <f t="shared" si="121"/>
        <v/>
      </c>
      <c r="AD1630" s="194" t="str">
        <f t="shared" si="122"/>
        <v/>
      </c>
      <c r="AE1630" s="194">
        <f>IF(AD1630="",0,IF(ISERROR(VLOOKUP(AD1630,AD$7:AD1629,1,FALSE)),1,0))</f>
        <v>0</v>
      </c>
      <c r="AF1630" s="194"/>
    </row>
    <row r="1631" spans="1:32" ht="16.5" customHeight="1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75">
        <f>IF(AND($X$3512&lt;&gt;" ",$X$3512&lt;&gt;0),IF(X1631=$X$3512,1+COUNTIF(U$7:U1630,"&gt;0"),0),0)</f>
        <v>0</v>
      </c>
      <c r="V1631" s="178" t="s">
        <v>1820</v>
      </c>
      <c r="W1631" s="130"/>
      <c r="X1631" s="131"/>
      <c r="Y1631" s="131"/>
      <c r="Z1631" s="206"/>
      <c r="AA1631" s="194">
        <f t="shared" si="119"/>
        <v>0</v>
      </c>
      <c r="AB1631" s="124" t="str">
        <f t="shared" si="120"/>
        <v/>
      </c>
      <c r="AC1631" s="195" t="str">
        <f t="shared" si="121"/>
        <v/>
      </c>
      <c r="AD1631" s="194" t="str">
        <f t="shared" si="122"/>
        <v/>
      </c>
      <c r="AE1631" s="194">
        <f>IF(AD1631="",0,IF(ISERROR(VLOOKUP(AD1631,AD$7:AD1630,1,FALSE)),1,0))</f>
        <v>0</v>
      </c>
      <c r="AF1631" s="194"/>
    </row>
    <row r="1632" spans="1:32" ht="16.5" customHeight="1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75">
        <f>IF(AND($X$3512&lt;&gt;" ",$X$3512&lt;&gt;0),IF(X1632=$X$3512,1+COUNTIF(U$7:U1631,"&gt;0"),0),0)</f>
        <v>0</v>
      </c>
      <c r="V1632" s="178" t="s">
        <v>1821</v>
      </c>
      <c r="W1632" s="130"/>
      <c r="X1632" s="131"/>
      <c r="Y1632" s="131"/>
      <c r="Z1632" s="206"/>
      <c r="AA1632" s="194">
        <f t="shared" si="119"/>
        <v>0</v>
      </c>
      <c r="AB1632" s="124" t="str">
        <f t="shared" si="120"/>
        <v/>
      </c>
      <c r="AC1632" s="195" t="str">
        <f t="shared" si="121"/>
        <v/>
      </c>
      <c r="AD1632" s="194" t="str">
        <f t="shared" si="122"/>
        <v/>
      </c>
      <c r="AE1632" s="194">
        <f>IF(AD1632="",0,IF(ISERROR(VLOOKUP(AD1632,AD$7:AD1631,1,FALSE)),1,0))</f>
        <v>0</v>
      </c>
      <c r="AF1632" s="194"/>
    </row>
    <row r="1633" spans="1:32" ht="16.5" customHeight="1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75">
        <f>IF(AND($X$3512&lt;&gt;" ",$X$3512&lt;&gt;0),IF(X1633=$X$3512,1+COUNTIF(U$7:U1632,"&gt;0"),0),0)</f>
        <v>0</v>
      </c>
      <c r="V1633" s="178" t="s">
        <v>1822</v>
      </c>
      <c r="W1633" s="130"/>
      <c r="X1633" s="131"/>
      <c r="Y1633" s="131"/>
      <c r="Z1633" s="206"/>
      <c r="AA1633" s="194">
        <f t="shared" si="119"/>
        <v>0</v>
      </c>
      <c r="AB1633" s="124" t="str">
        <f t="shared" si="120"/>
        <v/>
      </c>
      <c r="AC1633" s="195" t="str">
        <f t="shared" si="121"/>
        <v/>
      </c>
      <c r="AD1633" s="194" t="str">
        <f t="shared" si="122"/>
        <v/>
      </c>
      <c r="AE1633" s="194">
        <f>IF(AD1633="",0,IF(ISERROR(VLOOKUP(AD1633,AD$7:AD1632,1,FALSE)),1,0))</f>
        <v>0</v>
      </c>
      <c r="AF1633" s="194"/>
    </row>
    <row r="1634" spans="1:32" ht="16.5" customHeight="1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75">
        <f>IF(AND($X$3512&lt;&gt;" ",$X$3512&lt;&gt;0),IF(X1634=$X$3512,1+COUNTIF(U$7:U1633,"&gt;0"),0),0)</f>
        <v>0</v>
      </c>
      <c r="V1634" s="178" t="s">
        <v>1823</v>
      </c>
      <c r="W1634" s="130"/>
      <c r="X1634" s="131"/>
      <c r="Y1634" s="131"/>
      <c r="Z1634" s="206"/>
      <c r="AA1634" s="194">
        <f t="shared" si="119"/>
        <v>0</v>
      </c>
      <c r="AB1634" s="124" t="str">
        <f t="shared" si="120"/>
        <v/>
      </c>
      <c r="AC1634" s="195" t="str">
        <f t="shared" si="121"/>
        <v/>
      </c>
      <c r="AD1634" s="194" t="str">
        <f t="shared" si="122"/>
        <v/>
      </c>
      <c r="AE1634" s="194">
        <f>IF(AD1634="",0,IF(ISERROR(VLOOKUP(AD1634,AD$7:AD1633,1,FALSE)),1,0))</f>
        <v>0</v>
      </c>
      <c r="AF1634" s="194"/>
    </row>
    <row r="1635" spans="1:32" ht="16.5" customHeight="1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75">
        <f>IF(AND($X$3512&lt;&gt;" ",$X$3512&lt;&gt;0),IF(X1635=$X$3512,1+COUNTIF(U$7:U1634,"&gt;0"),0),0)</f>
        <v>0</v>
      </c>
      <c r="V1635" s="178" t="s">
        <v>1824</v>
      </c>
      <c r="W1635" s="130"/>
      <c r="X1635" s="131"/>
      <c r="Y1635" s="131"/>
      <c r="Z1635" s="206"/>
      <c r="AA1635" s="194">
        <f t="shared" si="119"/>
        <v>0</v>
      </c>
      <c r="AB1635" s="124" t="str">
        <f t="shared" si="120"/>
        <v/>
      </c>
      <c r="AC1635" s="195" t="str">
        <f t="shared" si="121"/>
        <v/>
      </c>
      <c r="AD1635" s="194" t="str">
        <f t="shared" si="122"/>
        <v/>
      </c>
      <c r="AE1635" s="194">
        <f>IF(AD1635="",0,IF(ISERROR(VLOOKUP(AD1635,AD$7:AD1634,1,FALSE)),1,0))</f>
        <v>0</v>
      </c>
      <c r="AF1635" s="194"/>
    </row>
    <row r="1636" spans="1:32" ht="16.5" customHeight="1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75">
        <f>IF(AND($X$3512&lt;&gt;" ",$X$3512&lt;&gt;0),IF(X1636=$X$3512,1+COUNTIF(U$7:U1635,"&gt;0"),0),0)</f>
        <v>0</v>
      </c>
      <c r="V1636" s="178" t="s">
        <v>1825</v>
      </c>
      <c r="W1636" s="130"/>
      <c r="X1636" s="131"/>
      <c r="Y1636" s="131"/>
      <c r="Z1636" s="206"/>
      <c r="AA1636" s="194">
        <f t="shared" si="119"/>
        <v>0</v>
      </c>
      <c r="AB1636" s="124" t="str">
        <f t="shared" si="120"/>
        <v/>
      </c>
      <c r="AC1636" s="195" t="str">
        <f t="shared" si="121"/>
        <v/>
      </c>
      <c r="AD1636" s="194" t="str">
        <f t="shared" si="122"/>
        <v/>
      </c>
      <c r="AE1636" s="194">
        <f>IF(AD1636="",0,IF(ISERROR(VLOOKUP(AD1636,AD$7:AD1635,1,FALSE)),1,0))</f>
        <v>0</v>
      </c>
      <c r="AF1636" s="194"/>
    </row>
    <row r="1637" spans="1:32" ht="16.5" customHeight="1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75">
        <f>IF(AND($X$3512&lt;&gt;" ",$X$3512&lt;&gt;0),IF(X1637=$X$3512,1+COUNTIF(U$7:U1636,"&gt;0"),0),0)</f>
        <v>0</v>
      </c>
      <c r="V1637" s="178" t="s">
        <v>1826</v>
      </c>
      <c r="W1637" s="130"/>
      <c r="X1637" s="131"/>
      <c r="Y1637" s="131"/>
      <c r="Z1637" s="206"/>
      <c r="AA1637" s="194">
        <f t="shared" si="119"/>
        <v>0</v>
      </c>
      <c r="AB1637" s="124" t="str">
        <f t="shared" si="120"/>
        <v/>
      </c>
      <c r="AC1637" s="195" t="str">
        <f t="shared" si="121"/>
        <v/>
      </c>
      <c r="AD1637" s="194" t="str">
        <f t="shared" si="122"/>
        <v/>
      </c>
      <c r="AE1637" s="194">
        <f>IF(AD1637="",0,IF(ISERROR(VLOOKUP(AD1637,AD$7:AD1636,1,FALSE)),1,0))</f>
        <v>0</v>
      </c>
      <c r="AF1637" s="194"/>
    </row>
    <row r="1638" spans="1:32" ht="16.5" customHeight="1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75">
        <f>IF(AND($X$3512&lt;&gt;" ",$X$3512&lt;&gt;0),IF(X1638=$X$3512,1+COUNTIF(U$7:U1637,"&gt;0"),0),0)</f>
        <v>0</v>
      </c>
      <c r="V1638" s="178" t="s">
        <v>1827</v>
      </c>
      <c r="W1638" s="130"/>
      <c r="X1638" s="131"/>
      <c r="Y1638" s="131"/>
      <c r="Z1638" s="206"/>
      <c r="AA1638" s="194">
        <f t="shared" si="119"/>
        <v>0</v>
      </c>
      <c r="AB1638" s="124" t="str">
        <f t="shared" si="120"/>
        <v/>
      </c>
      <c r="AC1638" s="195" t="str">
        <f t="shared" si="121"/>
        <v/>
      </c>
      <c r="AD1638" s="194" t="str">
        <f t="shared" si="122"/>
        <v/>
      </c>
      <c r="AE1638" s="194">
        <f>IF(AD1638="",0,IF(ISERROR(VLOOKUP(AD1638,AD$7:AD1637,1,FALSE)),1,0))</f>
        <v>0</v>
      </c>
      <c r="AF1638" s="194"/>
    </row>
    <row r="1639" spans="1:32" ht="16.5" customHeight="1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75">
        <f>IF(AND($X$3512&lt;&gt;" ",$X$3512&lt;&gt;0),IF(X1639=$X$3512,1+COUNTIF(U$7:U1638,"&gt;0"),0),0)</f>
        <v>0</v>
      </c>
      <c r="V1639" s="178" t="s">
        <v>1828</v>
      </c>
      <c r="W1639" s="130"/>
      <c r="X1639" s="131"/>
      <c r="Y1639" s="131"/>
      <c r="Z1639" s="206"/>
      <c r="AA1639" s="194">
        <f t="shared" si="119"/>
        <v>0</v>
      </c>
      <c r="AB1639" s="124" t="str">
        <f t="shared" si="120"/>
        <v/>
      </c>
      <c r="AC1639" s="195" t="str">
        <f t="shared" si="121"/>
        <v/>
      </c>
      <c r="AD1639" s="194" t="str">
        <f t="shared" si="122"/>
        <v/>
      </c>
      <c r="AE1639" s="194">
        <f>IF(AD1639="",0,IF(ISERROR(VLOOKUP(AD1639,AD$7:AD1638,1,FALSE)),1,0))</f>
        <v>0</v>
      </c>
      <c r="AF1639" s="194"/>
    </row>
    <row r="1640" spans="1:32" ht="16.5" customHeight="1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75">
        <f>IF(AND($X$3512&lt;&gt;" ",$X$3512&lt;&gt;0),IF(X1640=$X$3512,1+COUNTIF(U$7:U1639,"&gt;0"),0),0)</f>
        <v>0</v>
      </c>
      <c r="V1640" s="178" t="s">
        <v>1829</v>
      </c>
      <c r="W1640" s="130"/>
      <c r="X1640" s="131"/>
      <c r="Y1640" s="131"/>
      <c r="Z1640" s="206"/>
      <c r="AA1640" s="194">
        <f t="shared" si="119"/>
        <v>0</v>
      </c>
      <c r="AB1640" s="124" t="str">
        <f t="shared" si="120"/>
        <v/>
      </c>
      <c r="AC1640" s="195" t="str">
        <f t="shared" si="121"/>
        <v/>
      </c>
      <c r="AD1640" s="194" t="str">
        <f t="shared" si="122"/>
        <v/>
      </c>
      <c r="AE1640" s="194">
        <f>IF(AD1640="",0,IF(ISERROR(VLOOKUP(AD1640,AD$7:AD1639,1,FALSE)),1,0))</f>
        <v>0</v>
      </c>
      <c r="AF1640" s="194"/>
    </row>
    <row r="1641" spans="1:32" ht="16.5" customHeight="1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75">
        <f>IF(AND($X$3512&lt;&gt;" ",$X$3512&lt;&gt;0),IF(X1641=$X$3512,1+COUNTIF(U$7:U1640,"&gt;0"),0),0)</f>
        <v>0</v>
      </c>
      <c r="V1641" s="178" t="s">
        <v>1830</v>
      </c>
      <c r="W1641" s="130"/>
      <c r="X1641" s="131"/>
      <c r="Y1641" s="131"/>
      <c r="Z1641" s="206"/>
      <c r="AA1641" s="194">
        <f t="shared" si="119"/>
        <v>0</v>
      </c>
      <c r="AB1641" s="124" t="str">
        <f t="shared" si="120"/>
        <v/>
      </c>
      <c r="AC1641" s="195" t="str">
        <f t="shared" si="121"/>
        <v/>
      </c>
      <c r="AD1641" s="194" t="str">
        <f t="shared" si="122"/>
        <v/>
      </c>
      <c r="AE1641" s="194">
        <f>IF(AD1641="",0,IF(ISERROR(VLOOKUP(AD1641,AD$7:AD1640,1,FALSE)),1,0))</f>
        <v>0</v>
      </c>
      <c r="AF1641" s="194"/>
    </row>
    <row r="1642" spans="1:32" ht="16.5" customHeight="1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75">
        <f>IF(AND($X$3512&lt;&gt;" ",$X$3512&lt;&gt;0),IF(X1642=$X$3512,1+COUNTIF(U$7:U1641,"&gt;0"),0),0)</f>
        <v>0</v>
      </c>
      <c r="V1642" s="178" t="s">
        <v>1831</v>
      </c>
      <c r="W1642" s="130"/>
      <c r="X1642" s="131"/>
      <c r="Y1642" s="131"/>
      <c r="Z1642" s="206"/>
      <c r="AA1642" s="194">
        <f t="shared" si="119"/>
        <v>0</v>
      </c>
      <c r="AB1642" s="124" t="str">
        <f t="shared" si="120"/>
        <v/>
      </c>
      <c r="AC1642" s="195" t="str">
        <f t="shared" si="121"/>
        <v/>
      </c>
      <c r="AD1642" s="194" t="str">
        <f t="shared" si="122"/>
        <v/>
      </c>
      <c r="AE1642" s="194">
        <f>IF(AD1642="",0,IF(ISERROR(VLOOKUP(AD1642,AD$7:AD1641,1,FALSE)),1,0))</f>
        <v>0</v>
      </c>
      <c r="AF1642" s="194"/>
    </row>
    <row r="1643" spans="1:32" ht="16.5" customHeight="1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75">
        <f>IF(AND($X$3512&lt;&gt;" ",$X$3512&lt;&gt;0),IF(X1643=$X$3512,1+COUNTIF(U$7:U1642,"&gt;0"),0),0)</f>
        <v>0</v>
      </c>
      <c r="V1643" s="178" t="s">
        <v>1832</v>
      </c>
      <c r="W1643" s="130"/>
      <c r="X1643" s="131"/>
      <c r="Y1643" s="131"/>
      <c r="Z1643" s="206"/>
      <c r="AA1643" s="194">
        <f t="shared" si="119"/>
        <v>0</v>
      </c>
      <c r="AB1643" s="124" t="str">
        <f t="shared" si="120"/>
        <v/>
      </c>
      <c r="AC1643" s="195" t="str">
        <f t="shared" si="121"/>
        <v/>
      </c>
      <c r="AD1643" s="194" t="str">
        <f t="shared" si="122"/>
        <v/>
      </c>
      <c r="AE1643" s="194">
        <f>IF(AD1643="",0,IF(ISERROR(VLOOKUP(AD1643,AD$7:AD1642,1,FALSE)),1,0))</f>
        <v>0</v>
      </c>
      <c r="AF1643" s="194"/>
    </row>
    <row r="1644" spans="1:32" ht="16.5" customHeight="1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75">
        <f>IF(AND($X$3512&lt;&gt;" ",$X$3512&lt;&gt;0),IF(X1644=$X$3512,1+COUNTIF(U$7:U1643,"&gt;0"),0),0)</f>
        <v>0</v>
      </c>
      <c r="V1644" s="178" t="s">
        <v>1833</v>
      </c>
      <c r="W1644" s="130"/>
      <c r="X1644" s="131"/>
      <c r="Y1644" s="131"/>
      <c r="Z1644" s="206"/>
      <c r="AA1644" s="194">
        <f t="shared" si="119"/>
        <v>0</v>
      </c>
      <c r="AB1644" s="124" t="str">
        <f t="shared" si="120"/>
        <v/>
      </c>
      <c r="AC1644" s="195" t="str">
        <f t="shared" si="121"/>
        <v/>
      </c>
      <c r="AD1644" s="194" t="str">
        <f t="shared" si="122"/>
        <v/>
      </c>
      <c r="AE1644" s="194">
        <f>IF(AD1644="",0,IF(ISERROR(VLOOKUP(AD1644,AD$7:AD1643,1,FALSE)),1,0))</f>
        <v>0</v>
      </c>
      <c r="AF1644" s="194"/>
    </row>
    <row r="1645" spans="1:32" ht="16.5" customHeight="1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75">
        <f>IF(AND($X$3512&lt;&gt;" ",$X$3512&lt;&gt;0),IF(X1645=$X$3512,1+COUNTIF(U$7:U1644,"&gt;0"),0),0)</f>
        <v>0</v>
      </c>
      <c r="V1645" s="178" t="s">
        <v>1834</v>
      </c>
      <c r="W1645" s="130"/>
      <c r="X1645" s="131"/>
      <c r="Y1645" s="131"/>
      <c r="Z1645" s="206"/>
      <c r="AA1645" s="194">
        <f t="shared" si="119"/>
        <v>0</v>
      </c>
      <c r="AB1645" s="124" t="str">
        <f t="shared" si="120"/>
        <v/>
      </c>
      <c r="AC1645" s="195" t="str">
        <f t="shared" si="121"/>
        <v/>
      </c>
      <c r="AD1645" s="194" t="str">
        <f t="shared" si="122"/>
        <v/>
      </c>
      <c r="AE1645" s="194">
        <f>IF(AD1645="",0,IF(ISERROR(VLOOKUP(AD1645,AD$7:AD1644,1,FALSE)),1,0))</f>
        <v>0</v>
      </c>
      <c r="AF1645" s="194"/>
    </row>
    <row r="1646" spans="1:32" ht="16.5" customHeight="1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75">
        <f>IF(AND($X$3512&lt;&gt;" ",$X$3512&lt;&gt;0),IF(X1646=$X$3512,1+COUNTIF(U$7:U1645,"&gt;0"),0),0)</f>
        <v>0</v>
      </c>
      <c r="V1646" s="178" t="s">
        <v>1835</v>
      </c>
      <c r="W1646" s="130"/>
      <c r="X1646" s="131"/>
      <c r="Y1646" s="131"/>
      <c r="Z1646" s="206"/>
      <c r="AA1646" s="194">
        <f t="shared" si="119"/>
        <v>0</v>
      </c>
      <c r="AB1646" s="124" t="str">
        <f t="shared" si="120"/>
        <v/>
      </c>
      <c r="AC1646" s="195" t="str">
        <f t="shared" si="121"/>
        <v/>
      </c>
      <c r="AD1646" s="194" t="str">
        <f t="shared" si="122"/>
        <v/>
      </c>
      <c r="AE1646" s="194">
        <f>IF(AD1646="",0,IF(ISERROR(VLOOKUP(AD1646,AD$7:AD1645,1,FALSE)),1,0))</f>
        <v>0</v>
      </c>
      <c r="AF1646" s="194"/>
    </row>
    <row r="1647" spans="1:32" ht="16.5" customHeight="1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75">
        <f>IF(AND($X$3512&lt;&gt;" ",$X$3512&lt;&gt;0),IF(X1647=$X$3512,1+COUNTIF(U$7:U1646,"&gt;0"),0),0)</f>
        <v>0</v>
      </c>
      <c r="V1647" s="178" t="s">
        <v>1836</v>
      </c>
      <c r="W1647" s="130"/>
      <c r="X1647" s="131"/>
      <c r="Y1647" s="131"/>
      <c r="Z1647" s="206"/>
      <c r="AA1647" s="194">
        <f t="shared" si="119"/>
        <v>0</v>
      </c>
      <c r="AB1647" s="124" t="str">
        <f t="shared" si="120"/>
        <v/>
      </c>
      <c r="AC1647" s="195" t="str">
        <f t="shared" si="121"/>
        <v/>
      </c>
      <c r="AD1647" s="194" t="str">
        <f t="shared" si="122"/>
        <v/>
      </c>
      <c r="AE1647" s="194">
        <f>IF(AD1647="",0,IF(ISERROR(VLOOKUP(AD1647,AD$7:AD1646,1,FALSE)),1,0))</f>
        <v>0</v>
      </c>
      <c r="AF1647" s="194"/>
    </row>
    <row r="1648" spans="1:32" ht="16.5" customHeight="1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75">
        <f>IF(AND($X$3512&lt;&gt;" ",$X$3512&lt;&gt;0),IF(X1648=$X$3512,1+COUNTIF(U$7:U1647,"&gt;0"),0),0)</f>
        <v>0</v>
      </c>
      <c r="V1648" s="178" t="s">
        <v>1837</v>
      </c>
      <c r="W1648" s="130"/>
      <c r="X1648" s="131"/>
      <c r="Y1648" s="131"/>
      <c r="Z1648" s="206"/>
      <c r="AA1648" s="194">
        <f t="shared" si="119"/>
        <v>0</v>
      </c>
      <c r="AB1648" s="124" t="str">
        <f t="shared" si="120"/>
        <v/>
      </c>
      <c r="AC1648" s="195" t="str">
        <f t="shared" si="121"/>
        <v/>
      </c>
      <c r="AD1648" s="194" t="str">
        <f t="shared" si="122"/>
        <v/>
      </c>
      <c r="AE1648" s="194">
        <f>IF(AD1648="",0,IF(ISERROR(VLOOKUP(AD1648,AD$7:AD1647,1,FALSE)),1,0))</f>
        <v>0</v>
      </c>
      <c r="AF1648" s="194"/>
    </row>
    <row r="1649" spans="1:32" ht="16.5" customHeight="1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75">
        <f>IF(AND($X$3512&lt;&gt;" ",$X$3512&lt;&gt;0),IF(X1649=$X$3512,1+COUNTIF(U$7:U1648,"&gt;0"),0),0)</f>
        <v>0</v>
      </c>
      <c r="V1649" s="178" t="s">
        <v>1838</v>
      </c>
      <c r="W1649" s="130"/>
      <c r="X1649" s="131"/>
      <c r="Y1649" s="131"/>
      <c r="Z1649" s="206"/>
      <c r="AA1649" s="194">
        <f t="shared" si="119"/>
        <v>0</v>
      </c>
      <c r="AB1649" s="124" t="str">
        <f t="shared" si="120"/>
        <v/>
      </c>
      <c r="AC1649" s="195" t="str">
        <f t="shared" si="121"/>
        <v/>
      </c>
      <c r="AD1649" s="194" t="str">
        <f t="shared" si="122"/>
        <v/>
      </c>
      <c r="AE1649" s="194">
        <f>IF(AD1649="",0,IF(ISERROR(VLOOKUP(AD1649,AD$7:AD1648,1,FALSE)),1,0))</f>
        <v>0</v>
      </c>
      <c r="AF1649" s="194"/>
    </row>
    <row r="1650" spans="1:32" ht="16.5" customHeight="1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75">
        <f>IF(AND($X$3512&lt;&gt;" ",$X$3512&lt;&gt;0),IF(X1650=$X$3512,1+COUNTIF(U$7:U1649,"&gt;0"),0),0)</f>
        <v>0</v>
      </c>
      <c r="V1650" s="178" t="s">
        <v>1839</v>
      </c>
      <c r="W1650" s="130"/>
      <c r="X1650" s="131"/>
      <c r="Y1650" s="131"/>
      <c r="Z1650" s="206"/>
      <c r="AA1650" s="194">
        <f t="shared" si="119"/>
        <v>0</v>
      </c>
      <c r="AB1650" s="124" t="str">
        <f t="shared" si="120"/>
        <v/>
      </c>
      <c r="AC1650" s="195" t="str">
        <f t="shared" si="121"/>
        <v/>
      </c>
      <c r="AD1650" s="194" t="str">
        <f t="shared" si="122"/>
        <v/>
      </c>
      <c r="AE1650" s="194">
        <f>IF(AD1650="",0,IF(ISERROR(VLOOKUP(AD1650,AD$7:AD1649,1,FALSE)),1,0))</f>
        <v>0</v>
      </c>
      <c r="AF1650" s="194"/>
    </row>
    <row r="1651" spans="1:32" ht="16.5" customHeight="1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75">
        <f>IF(AND($X$3512&lt;&gt;" ",$X$3512&lt;&gt;0),IF(X1651=$X$3512,1+COUNTIF(U$7:U1650,"&gt;0"),0),0)</f>
        <v>0</v>
      </c>
      <c r="V1651" s="178" t="s">
        <v>1840</v>
      </c>
      <c r="W1651" s="130"/>
      <c r="X1651" s="131"/>
      <c r="Y1651" s="131"/>
      <c r="Z1651" s="206"/>
      <c r="AA1651" s="194">
        <f t="shared" si="119"/>
        <v>0</v>
      </c>
      <c r="AB1651" s="124" t="str">
        <f t="shared" si="120"/>
        <v/>
      </c>
      <c r="AC1651" s="195" t="str">
        <f t="shared" si="121"/>
        <v/>
      </c>
      <c r="AD1651" s="194" t="str">
        <f t="shared" si="122"/>
        <v/>
      </c>
      <c r="AE1651" s="194">
        <f>IF(AD1651="",0,IF(ISERROR(VLOOKUP(AD1651,AD$7:AD1650,1,FALSE)),1,0))</f>
        <v>0</v>
      </c>
      <c r="AF1651" s="194"/>
    </row>
    <row r="1652" spans="1:32" ht="16.5" customHeight="1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75">
        <f>IF(AND($X$3512&lt;&gt;" ",$X$3512&lt;&gt;0),IF(X1652=$X$3512,1+COUNTIF(U$7:U1651,"&gt;0"),0),0)</f>
        <v>0</v>
      </c>
      <c r="V1652" s="178" t="s">
        <v>1841</v>
      </c>
      <c r="W1652" s="130"/>
      <c r="X1652" s="131"/>
      <c r="Y1652" s="131"/>
      <c r="Z1652" s="206"/>
      <c r="AA1652" s="194">
        <f t="shared" si="119"/>
        <v>0</v>
      </c>
      <c r="AB1652" s="124" t="str">
        <f t="shared" si="120"/>
        <v/>
      </c>
      <c r="AC1652" s="195" t="str">
        <f t="shared" si="121"/>
        <v/>
      </c>
      <c r="AD1652" s="194" t="str">
        <f t="shared" si="122"/>
        <v/>
      </c>
      <c r="AE1652" s="194">
        <f>IF(AD1652="",0,IF(ISERROR(VLOOKUP(AD1652,AD$7:AD1651,1,FALSE)),1,0))</f>
        <v>0</v>
      </c>
      <c r="AF1652" s="194"/>
    </row>
    <row r="1653" spans="1:32" ht="16.5" customHeight="1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75">
        <f>IF(AND($X$3512&lt;&gt;" ",$X$3512&lt;&gt;0),IF(X1653=$X$3512,1+COUNTIF(U$7:U1652,"&gt;0"),0),0)</f>
        <v>0</v>
      </c>
      <c r="V1653" s="178" t="s">
        <v>1842</v>
      </c>
      <c r="W1653" s="130"/>
      <c r="X1653" s="131"/>
      <c r="Y1653" s="131"/>
      <c r="Z1653" s="206"/>
      <c r="AA1653" s="194">
        <f t="shared" si="119"/>
        <v>0</v>
      </c>
      <c r="AB1653" s="124" t="str">
        <f t="shared" si="120"/>
        <v/>
      </c>
      <c r="AC1653" s="195" t="str">
        <f t="shared" si="121"/>
        <v/>
      </c>
      <c r="AD1653" s="194" t="str">
        <f t="shared" si="122"/>
        <v/>
      </c>
      <c r="AE1653" s="194">
        <f>IF(AD1653="",0,IF(ISERROR(VLOOKUP(AD1653,AD$7:AD1652,1,FALSE)),1,0))</f>
        <v>0</v>
      </c>
      <c r="AF1653" s="194"/>
    </row>
    <row r="1654" spans="1:32" ht="16.5" customHeight="1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75">
        <f>IF(AND($X$3512&lt;&gt;" ",$X$3512&lt;&gt;0),IF(X1654=$X$3512,1+COUNTIF(U$7:U1653,"&gt;0"),0),0)</f>
        <v>0</v>
      </c>
      <c r="V1654" s="178" t="s">
        <v>1843</v>
      </c>
      <c r="W1654" s="130"/>
      <c r="X1654" s="131"/>
      <c r="Y1654" s="131"/>
      <c r="Z1654" s="206"/>
      <c r="AA1654" s="194">
        <f t="shared" si="119"/>
        <v>0</v>
      </c>
      <c r="AB1654" s="124" t="str">
        <f t="shared" si="120"/>
        <v/>
      </c>
      <c r="AC1654" s="195" t="str">
        <f t="shared" si="121"/>
        <v/>
      </c>
      <c r="AD1654" s="194" t="str">
        <f t="shared" si="122"/>
        <v/>
      </c>
      <c r="AE1654" s="194">
        <f>IF(AD1654="",0,IF(ISERROR(VLOOKUP(AD1654,AD$7:AD1653,1,FALSE)),1,0))</f>
        <v>0</v>
      </c>
      <c r="AF1654" s="194"/>
    </row>
    <row r="1655" spans="1:32" ht="16.5" customHeight="1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75">
        <f>IF(AND($X$3512&lt;&gt;" ",$X$3512&lt;&gt;0),IF(X1655=$X$3512,1+COUNTIF(U$7:U1654,"&gt;0"),0),0)</f>
        <v>0</v>
      </c>
      <c r="V1655" s="178" t="s">
        <v>1844</v>
      </c>
      <c r="W1655" s="130"/>
      <c r="X1655" s="131"/>
      <c r="Y1655" s="131"/>
      <c r="Z1655" s="206"/>
      <c r="AA1655" s="194">
        <f t="shared" si="119"/>
        <v>0</v>
      </c>
      <c r="AB1655" s="124" t="str">
        <f t="shared" si="120"/>
        <v/>
      </c>
      <c r="AC1655" s="195" t="str">
        <f t="shared" si="121"/>
        <v/>
      </c>
      <c r="AD1655" s="194" t="str">
        <f t="shared" si="122"/>
        <v/>
      </c>
      <c r="AE1655" s="194">
        <f>IF(AD1655="",0,IF(ISERROR(VLOOKUP(AD1655,AD$7:AD1654,1,FALSE)),1,0))</f>
        <v>0</v>
      </c>
      <c r="AF1655" s="194"/>
    </row>
    <row r="1656" spans="1:32" ht="16.5" customHeight="1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75">
        <f>IF(AND($X$3512&lt;&gt;" ",$X$3512&lt;&gt;0),IF(X1656=$X$3512,1+COUNTIF(U$7:U1655,"&gt;0"),0),0)</f>
        <v>0</v>
      </c>
      <c r="V1656" s="178" t="s">
        <v>1845</v>
      </c>
      <c r="W1656" s="130"/>
      <c r="X1656" s="131"/>
      <c r="Y1656" s="131"/>
      <c r="Z1656" s="206"/>
      <c r="AA1656" s="194">
        <f t="shared" si="119"/>
        <v>0</v>
      </c>
      <c r="AB1656" s="124" t="str">
        <f t="shared" si="120"/>
        <v/>
      </c>
      <c r="AC1656" s="195" t="str">
        <f t="shared" si="121"/>
        <v/>
      </c>
      <c r="AD1656" s="194" t="str">
        <f t="shared" si="122"/>
        <v/>
      </c>
      <c r="AE1656" s="194">
        <f>IF(AD1656="",0,IF(ISERROR(VLOOKUP(AD1656,AD$7:AD1655,1,FALSE)),1,0))</f>
        <v>0</v>
      </c>
      <c r="AF1656" s="194"/>
    </row>
    <row r="1657" spans="1:32" ht="16.5" customHeight="1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75">
        <f>IF(AND($X$3512&lt;&gt;" ",$X$3512&lt;&gt;0),IF(X1657=$X$3512,1+COUNTIF(U$7:U1656,"&gt;0"),0),0)</f>
        <v>0</v>
      </c>
      <c r="V1657" s="178" t="s">
        <v>1846</v>
      </c>
      <c r="W1657" s="130"/>
      <c r="X1657" s="131"/>
      <c r="Y1657" s="131"/>
      <c r="Z1657" s="206"/>
      <c r="AA1657" s="194">
        <f t="shared" si="119"/>
        <v>0</v>
      </c>
      <c r="AB1657" s="124" t="str">
        <f t="shared" si="120"/>
        <v/>
      </c>
      <c r="AC1657" s="195" t="str">
        <f t="shared" si="121"/>
        <v/>
      </c>
      <c r="AD1657" s="194" t="str">
        <f t="shared" si="122"/>
        <v/>
      </c>
      <c r="AE1657" s="194">
        <f>IF(AD1657="",0,IF(ISERROR(VLOOKUP(AD1657,AD$7:AD1656,1,FALSE)),1,0))</f>
        <v>0</v>
      </c>
      <c r="AF1657" s="194"/>
    </row>
    <row r="1658" spans="1:32" ht="16.5" customHeight="1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75">
        <f>IF(AND($X$3512&lt;&gt;" ",$X$3512&lt;&gt;0),IF(X1658=$X$3512,1+COUNTIF(U$7:U1657,"&gt;0"),0),0)</f>
        <v>0</v>
      </c>
      <c r="V1658" s="178" t="s">
        <v>1847</v>
      </c>
      <c r="W1658" s="130"/>
      <c r="X1658" s="131"/>
      <c r="Y1658" s="131"/>
      <c r="Z1658" s="206"/>
      <c r="AA1658" s="194">
        <f t="shared" si="119"/>
        <v>0</v>
      </c>
      <c r="AB1658" s="124" t="str">
        <f t="shared" si="120"/>
        <v/>
      </c>
      <c r="AC1658" s="195" t="str">
        <f t="shared" si="121"/>
        <v/>
      </c>
      <c r="AD1658" s="194" t="str">
        <f t="shared" si="122"/>
        <v/>
      </c>
      <c r="AE1658" s="194">
        <f>IF(AD1658="",0,IF(ISERROR(VLOOKUP(AD1658,AD$7:AD1657,1,FALSE)),1,0))</f>
        <v>0</v>
      </c>
      <c r="AF1658" s="194"/>
    </row>
    <row r="1659" spans="1:32" ht="16.5" customHeight="1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75">
        <f>IF(AND($X$3512&lt;&gt;" ",$X$3512&lt;&gt;0),IF(X1659=$X$3512,1+COUNTIF(U$7:U1658,"&gt;0"),0),0)</f>
        <v>0</v>
      </c>
      <c r="V1659" s="178" t="s">
        <v>1848</v>
      </c>
      <c r="W1659" s="130"/>
      <c r="X1659" s="131"/>
      <c r="Y1659" s="131"/>
      <c r="Z1659" s="206"/>
      <c r="AA1659" s="194">
        <f t="shared" si="119"/>
        <v>0</v>
      </c>
      <c r="AB1659" s="124" t="str">
        <f t="shared" si="120"/>
        <v/>
      </c>
      <c r="AC1659" s="195" t="str">
        <f t="shared" si="121"/>
        <v/>
      </c>
      <c r="AD1659" s="194" t="str">
        <f t="shared" si="122"/>
        <v/>
      </c>
      <c r="AE1659" s="194">
        <f>IF(AD1659="",0,IF(ISERROR(VLOOKUP(AD1659,AD$7:AD1658,1,FALSE)),1,0))</f>
        <v>0</v>
      </c>
      <c r="AF1659" s="194"/>
    </row>
    <row r="1660" spans="1:32" ht="16.5" customHeight="1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75">
        <f>IF(AND($X$3512&lt;&gt;" ",$X$3512&lt;&gt;0),IF(X1660=$X$3512,1+COUNTIF(U$7:U1659,"&gt;0"),0),0)</f>
        <v>0</v>
      </c>
      <c r="V1660" s="178" t="s">
        <v>1849</v>
      </c>
      <c r="W1660" s="130"/>
      <c r="X1660" s="131"/>
      <c r="Y1660" s="131"/>
      <c r="Z1660" s="206"/>
      <c r="AA1660" s="194">
        <f t="shared" si="119"/>
        <v>0</v>
      </c>
      <c r="AB1660" s="124" t="str">
        <f t="shared" si="120"/>
        <v/>
      </c>
      <c r="AC1660" s="195" t="str">
        <f t="shared" si="121"/>
        <v/>
      </c>
      <c r="AD1660" s="194" t="str">
        <f t="shared" si="122"/>
        <v/>
      </c>
      <c r="AE1660" s="194">
        <f>IF(AD1660="",0,IF(ISERROR(VLOOKUP(AD1660,AD$7:AD1659,1,FALSE)),1,0))</f>
        <v>0</v>
      </c>
      <c r="AF1660" s="194"/>
    </row>
    <row r="1661" spans="1:32" ht="16.5" customHeight="1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75">
        <f>IF(AND($X$3512&lt;&gt;" ",$X$3512&lt;&gt;0),IF(X1661=$X$3512,1+COUNTIF(U$7:U1660,"&gt;0"),0),0)</f>
        <v>0</v>
      </c>
      <c r="V1661" s="178" t="s">
        <v>1850</v>
      </c>
      <c r="W1661" s="130"/>
      <c r="X1661" s="131"/>
      <c r="Y1661" s="131"/>
      <c r="Z1661" s="206"/>
      <c r="AA1661" s="194">
        <f t="shared" si="119"/>
        <v>0</v>
      </c>
      <c r="AB1661" s="124" t="str">
        <f t="shared" si="120"/>
        <v/>
      </c>
      <c r="AC1661" s="195" t="str">
        <f t="shared" si="121"/>
        <v/>
      </c>
      <c r="AD1661" s="194" t="str">
        <f t="shared" si="122"/>
        <v/>
      </c>
      <c r="AE1661" s="194">
        <f>IF(AD1661="",0,IF(ISERROR(VLOOKUP(AD1661,AD$7:AD1660,1,FALSE)),1,0))</f>
        <v>0</v>
      </c>
      <c r="AF1661" s="194"/>
    </row>
    <row r="1662" spans="1:32" ht="16.5" customHeight="1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75">
        <f>IF(AND($X$3512&lt;&gt;" ",$X$3512&lt;&gt;0),IF(X1662=$X$3512,1+COUNTIF(U$7:U1661,"&gt;0"),0),0)</f>
        <v>0</v>
      </c>
      <c r="V1662" s="178" t="s">
        <v>1851</v>
      </c>
      <c r="W1662" s="130"/>
      <c r="X1662" s="131"/>
      <c r="Y1662" s="131"/>
      <c r="Z1662" s="206"/>
      <c r="AA1662" s="194">
        <f t="shared" si="119"/>
        <v>0</v>
      </c>
      <c r="AB1662" s="124" t="str">
        <f t="shared" si="120"/>
        <v/>
      </c>
      <c r="AC1662" s="195" t="str">
        <f t="shared" si="121"/>
        <v/>
      </c>
      <c r="AD1662" s="194" t="str">
        <f t="shared" si="122"/>
        <v/>
      </c>
      <c r="AE1662" s="194">
        <f>IF(AD1662="",0,IF(ISERROR(VLOOKUP(AD1662,AD$7:AD1661,1,FALSE)),1,0))</f>
        <v>0</v>
      </c>
      <c r="AF1662" s="194"/>
    </row>
    <row r="1663" spans="1:32" ht="16.5" customHeight="1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75">
        <f>IF(AND($X$3512&lt;&gt;" ",$X$3512&lt;&gt;0),IF(X1663=$X$3512,1+COUNTIF(U$7:U1662,"&gt;0"),0),0)</f>
        <v>0</v>
      </c>
      <c r="V1663" s="178" t="s">
        <v>1852</v>
      </c>
      <c r="W1663" s="130"/>
      <c r="X1663" s="131"/>
      <c r="Y1663" s="131"/>
      <c r="Z1663" s="206"/>
      <c r="AA1663" s="194">
        <f t="shared" si="119"/>
        <v>0</v>
      </c>
      <c r="AB1663" s="124" t="str">
        <f t="shared" si="120"/>
        <v/>
      </c>
      <c r="AC1663" s="195" t="str">
        <f t="shared" si="121"/>
        <v/>
      </c>
      <c r="AD1663" s="194" t="str">
        <f t="shared" si="122"/>
        <v/>
      </c>
      <c r="AE1663" s="194">
        <f>IF(AD1663="",0,IF(ISERROR(VLOOKUP(AD1663,AD$7:AD1662,1,FALSE)),1,0))</f>
        <v>0</v>
      </c>
      <c r="AF1663" s="194"/>
    </row>
    <row r="1664" spans="1:32" ht="16.5" customHeight="1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75">
        <f>IF(AND($X$3512&lt;&gt;" ",$X$3512&lt;&gt;0),IF(X1664=$X$3512,1+COUNTIF(U$7:U1663,"&gt;0"),0),0)</f>
        <v>0</v>
      </c>
      <c r="V1664" s="178" t="s">
        <v>1853</v>
      </c>
      <c r="W1664" s="130"/>
      <c r="X1664" s="131"/>
      <c r="Y1664" s="131"/>
      <c r="Z1664" s="206"/>
      <c r="AA1664" s="194">
        <f t="shared" si="119"/>
        <v>0</v>
      </c>
      <c r="AB1664" s="124" t="str">
        <f t="shared" si="120"/>
        <v/>
      </c>
      <c r="AC1664" s="195" t="str">
        <f t="shared" si="121"/>
        <v/>
      </c>
      <c r="AD1664" s="194" t="str">
        <f t="shared" si="122"/>
        <v/>
      </c>
      <c r="AE1664" s="194">
        <f>IF(AD1664="",0,IF(ISERROR(VLOOKUP(AD1664,AD$7:AD1663,1,FALSE)),1,0))</f>
        <v>0</v>
      </c>
      <c r="AF1664" s="194"/>
    </row>
    <row r="1665" spans="1:32" ht="16.5" customHeight="1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75">
        <f>IF(AND($X$3512&lt;&gt;" ",$X$3512&lt;&gt;0),IF(X1665=$X$3512,1+COUNTIF(U$7:U1664,"&gt;0"),0),0)</f>
        <v>0</v>
      </c>
      <c r="V1665" s="178" t="s">
        <v>1854</v>
      </c>
      <c r="W1665" s="130"/>
      <c r="X1665" s="131"/>
      <c r="Y1665" s="131"/>
      <c r="Z1665" s="206"/>
      <c r="AA1665" s="194">
        <f t="shared" si="119"/>
        <v>0</v>
      </c>
      <c r="AB1665" s="124" t="str">
        <f t="shared" si="120"/>
        <v/>
      </c>
      <c r="AC1665" s="195" t="str">
        <f t="shared" si="121"/>
        <v/>
      </c>
      <c r="AD1665" s="194" t="str">
        <f t="shared" si="122"/>
        <v/>
      </c>
      <c r="AE1665" s="194">
        <f>IF(AD1665="",0,IF(ISERROR(VLOOKUP(AD1665,AD$7:AD1664,1,FALSE)),1,0))</f>
        <v>0</v>
      </c>
      <c r="AF1665" s="194"/>
    </row>
    <row r="1666" spans="1:32" ht="16.5" customHeight="1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75">
        <f>IF(AND($X$3512&lt;&gt;" ",$X$3512&lt;&gt;0),IF(X1666=$X$3512,1+COUNTIF(U$7:U1665,"&gt;0"),0),0)</f>
        <v>0</v>
      </c>
      <c r="V1666" s="178" t="s">
        <v>1855</v>
      </c>
      <c r="W1666" s="130"/>
      <c r="X1666" s="131"/>
      <c r="Y1666" s="131"/>
      <c r="Z1666" s="206"/>
      <c r="AA1666" s="194">
        <f t="shared" si="119"/>
        <v>0</v>
      </c>
      <c r="AB1666" s="124" t="str">
        <f t="shared" si="120"/>
        <v/>
      </c>
      <c r="AC1666" s="195" t="str">
        <f t="shared" si="121"/>
        <v/>
      </c>
      <c r="AD1666" s="194" t="str">
        <f t="shared" si="122"/>
        <v/>
      </c>
      <c r="AE1666" s="194">
        <f>IF(AD1666="",0,IF(ISERROR(VLOOKUP(AD1666,AD$7:AD1665,1,FALSE)),1,0))</f>
        <v>0</v>
      </c>
      <c r="AF1666" s="194"/>
    </row>
    <row r="1667" spans="1:32" ht="16.5" customHeight="1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75">
        <f>IF(AND($X$3512&lt;&gt;" ",$X$3512&lt;&gt;0),IF(X1667=$X$3512,1+COUNTIF(U$7:U1666,"&gt;0"),0),0)</f>
        <v>0</v>
      </c>
      <c r="V1667" s="178" t="s">
        <v>1856</v>
      </c>
      <c r="W1667" s="130"/>
      <c r="X1667" s="131"/>
      <c r="Y1667" s="131"/>
      <c r="Z1667" s="206"/>
      <c r="AA1667" s="194">
        <f t="shared" si="119"/>
        <v>0</v>
      </c>
      <c r="AB1667" s="124" t="str">
        <f t="shared" si="120"/>
        <v/>
      </c>
      <c r="AC1667" s="195" t="str">
        <f t="shared" si="121"/>
        <v/>
      </c>
      <c r="AD1667" s="194" t="str">
        <f t="shared" si="122"/>
        <v/>
      </c>
      <c r="AE1667" s="194">
        <f>IF(AD1667="",0,IF(ISERROR(VLOOKUP(AD1667,AD$7:AD1666,1,FALSE)),1,0))</f>
        <v>0</v>
      </c>
      <c r="AF1667" s="194"/>
    </row>
    <row r="1668" spans="1:32" ht="16.5" customHeight="1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75">
        <f>IF(AND($X$3512&lt;&gt;" ",$X$3512&lt;&gt;0),IF(X1668=$X$3512,1+COUNTIF(U$7:U1667,"&gt;0"),0),0)</f>
        <v>0</v>
      </c>
      <c r="V1668" s="178" t="s">
        <v>1857</v>
      </c>
      <c r="W1668" s="130"/>
      <c r="X1668" s="131"/>
      <c r="Y1668" s="131"/>
      <c r="Z1668" s="206"/>
      <c r="AA1668" s="194">
        <f t="shared" si="119"/>
        <v>0</v>
      </c>
      <c r="AB1668" s="124" t="str">
        <f t="shared" si="120"/>
        <v/>
      </c>
      <c r="AC1668" s="195" t="str">
        <f t="shared" si="121"/>
        <v/>
      </c>
      <c r="AD1668" s="194" t="str">
        <f t="shared" si="122"/>
        <v/>
      </c>
      <c r="AE1668" s="194">
        <f>IF(AD1668="",0,IF(ISERROR(VLOOKUP(AD1668,AD$7:AD1667,1,FALSE)),1,0))</f>
        <v>0</v>
      </c>
      <c r="AF1668" s="194"/>
    </row>
    <row r="1669" spans="1:32" ht="16.5" customHeight="1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75">
        <f>IF(AND($X$3512&lt;&gt;" ",$X$3512&lt;&gt;0),IF(X1669=$X$3512,1+COUNTIF(U$7:U1668,"&gt;0"),0),0)</f>
        <v>0</v>
      </c>
      <c r="V1669" s="178" t="s">
        <v>1858</v>
      </c>
      <c r="W1669" s="130"/>
      <c r="X1669" s="131"/>
      <c r="Y1669" s="131"/>
      <c r="Z1669" s="206"/>
      <c r="AA1669" s="194">
        <f t="shared" si="119"/>
        <v>0</v>
      </c>
      <c r="AB1669" s="124" t="str">
        <f t="shared" si="120"/>
        <v/>
      </c>
      <c r="AC1669" s="195" t="str">
        <f t="shared" si="121"/>
        <v/>
      </c>
      <c r="AD1669" s="194" t="str">
        <f t="shared" si="122"/>
        <v/>
      </c>
      <c r="AE1669" s="194">
        <f>IF(AD1669="",0,IF(ISERROR(VLOOKUP(AD1669,AD$7:AD1668,1,FALSE)),1,0))</f>
        <v>0</v>
      </c>
      <c r="AF1669" s="194"/>
    </row>
    <row r="1670" spans="1:32" ht="16.5" customHeight="1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75">
        <f>IF(AND($X$3512&lt;&gt;" ",$X$3512&lt;&gt;0),IF(X1670=$X$3512,1+COUNTIF(U$7:U1669,"&gt;0"),0),0)</f>
        <v>0</v>
      </c>
      <c r="V1670" s="178" t="s">
        <v>1859</v>
      </c>
      <c r="W1670" s="130"/>
      <c r="X1670" s="131"/>
      <c r="Y1670" s="131"/>
      <c r="Z1670" s="206"/>
      <c r="AA1670" s="194">
        <f t="shared" si="119"/>
        <v>0</v>
      </c>
      <c r="AB1670" s="124" t="str">
        <f t="shared" si="120"/>
        <v/>
      </c>
      <c r="AC1670" s="195" t="str">
        <f t="shared" si="121"/>
        <v/>
      </c>
      <c r="AD1670" s="194" t="str">
        <f t="shared" si="122"/>
        <v/>
      </c>
      <c r="AE1670" s="194">
        <f>IF(AD1670="",0,IF(ISERROR(VLOOKUP(AD1670,AD$7:AD1669,1,FALSE)),1,0))</f>
        <v>0</v>
      </c>
      <c r="AF1670" s="194"/>
    </row>
    <row r="1671" spans="1:32" ht="16.5" customHeight="1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75">
        <f>IF(AND($X$3512&lt;&gt;" ",$X$3512&lt;&gt;0),IF(X1671=$X$3512,1+COUNTIF(U$7:U1670,"&gt;0"),0),0)</f>
        <v>0</v>
      </c>
      <c r="V1671" s="178" t="s">
        <v>1860</v>
      </c>
      <c r="W1671" s="130"/>
      <c r="X1671" s="131"/>
      <c r="Y1671" s="131"/>
      <c r="Z1671" s="206"/>
      <c r="AA1671" s="194">
        <f t="shared" si="119"/>
        <v>0</v>
      </c>
      <c r="AB1671" s="124" t="str">
        <f t="shared" si="120"/>
        <v/>
      </c>
      <c r="AC1671" s="195" t="str">
        <f t="shared" si="121"/>
        <v/>
      </c>
      <c r="AD1671" s="194" t="str">
        <f t="shared" si="122"/>
        <v/>
      </c>
      <c r="AE1671" s="194">
        <f>IF(AD1671="",0,IF(ISERROR(VLOOKUP(AD1671,AD$7:AD1670,1,FALSE)),1,0))</f>
        <v>0</v>
      </c>
      <c r="AF1671" s="194"/>
    </row>
    <row r="1672" spans="1:32" ht="16.5" customHeight="1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75">
        <f>IF(AND($X$3512&lt;&gt;" ",$X$3512&lt;&gt;0),IF(X1672=$X$3512,1+COUNTIF(U$7:U1671,"&gt;0"),0),0)</f>
        <v>0</v>
      </c>
      <c r="V1672" s="178" t="s">
        <v>1861</v>
      </c>
      <c r="W1672" s="130"/>
      <c r="X1672" s="131"/>
      <c r="Y1672" s="131"/>
      <c r="Z1672" s="206"/>
      <c r="AA1672" s="194">
        <f t="shared" ref="AA1672:AA1735" si="123">IF(ISBLANK(X1672),0,VLOOKUP(X1672,$B$8:$E$57,1,FALSE))</f>
        <v>0</v>
      </c>
      <c r="AB1672" s="124" t="str">
        <f t="shared" ref="AB1672:AB1735" si="124">IF(W1672&gt;0,CONCATENATE(MONTH(W1672)&amp;X1672),"")</f>
        <v/>
      </c>
      <c r="AC1672" s="195" t="str">
        <f t="shared" ref="AC1672:AC1735" si="125">IF(OR(AND(Z1672&lt;&gt;0,ISBLANK(X1672)),ISERROR(AA1672)),"ERR","")</f>
        <v/>
      </c>
      <c r="AD1672" s="194" t="str">
        <f t="shared" si="122"/>
        <v/>
      </c>
      <c r="AE1672" s="194">
        <f>IF(AD1672="",0,IF(ISERROR(VLOOKUP(AD1672,AD$7:AD1671,1,FALSE)),1,0))</f>
        <v>0</v>
      </c>
      <c r="AF1672" s="194"/>
    </row>
    <row r="1673" spans="1:32" ht="16.5" customHeight="1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75">
        <f>IF(AND($X$3512&lt;&gt;" ",$X$3512&lt;&gt;0),IF(X1673=$X$3512,1+COUNTIF(U$7:U1672,"&gt;0"),0),0)</f>
        <v>0</v>
      </c>
      <c r="V1673" s="178" t="s">
        <v>1862</v>
      </c>
      <c r="W1673" s="130"/>
      <c r="X1673" s="131"/>
      <c r="Y1673" s="131"/>
      <c r="Z1673" s="206"/>
      <c r="AA1673" s="194">
        <f t="shared" si="123"/>
        <v>0</v>
      </c>
      <c r="AB1673" s="124" t="str">
        <f t="shared" si="124"/>
        <v/>
      </c>
      <c r="AC1673" s="195" t="str">
        <f t="shared" si="125"/>
        <v/>
      </c>
      <c r="AD1673" s="194" t="str">
        <f t="shared" si="122"/>
        <v/>
      </c>
      <c r="AE1673" s="194">
        <f>IF(AD1673="",0,IF(ISERROR(VLOOKUP(AD1673,AD$7:AD1672,1,FALSE)),1,0))</f>
        <v>0</v>
      </c>
      <c r="AF1673" s="194"/>
    </row>
    <row r="1674" spans="1:32" ht="16.5" customHeight="1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75">
        <f>IF(AND($X$3512&lt;&gt;" ",$X$3512&lt;&gt;0),IF(X1674=$X$3512,1+COUNTIF(U$7:U1673,"&gt;0"),0),0)</f>
        <v>0</v>
      </c>
      <c r="V1674" s="178" t="s">
        <v>1863</v>
      </c>
      <c r="W1674" s="130"/>
      <c r="X1674" s="131"/>
      <c r="Y1674" s="131"/>
      <c r="Z1674" s="206"/>
      <c r="AA1674" s="194">
        <f t="shared" si="123"/>
        <v>0</v>
      </c>
      <c r="AB1674" s="124" t="str">
        <f t="shared" si="124"/>
        <v/>
      </c>
      <c r="AC1674" s="195" t="str">
        <f t="shared" si="125"/>
        <v/>
      </c>
      <c r="AD1674" s="194" t="str">
        <f t="shared" ref="AD1674:AD1737" si="126">IF(W1674&gt;0,CONCATENATE(MONTH(W1674),"-",YEAR(W1674)),"")</f>
        <v/>
      </c>
      <c r="AE1674" s="194">
        <f>IF(AD1674="",0,IF(ISERROR(VLOOKUP(AD1674,AD$7:AD1673,1,FALSE)),1,0))</f>
        <v>0</v>
      </c>
      <c r="AF1674" s="194"/>
    </row>
    <row r="1675" spans="1:32" ht="16.5" customHeight="1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75">
        <f>IF(AND($X$3512&lt;&gt;" ",$X$3512&lt;&gt;0),IF(X1675=$X$3512,1+COUNTIF(U$7:U1674,"&gt;0"),0),0)</f>
        <v>0</v>
      </c>
      <c r="V1675" s="178" t="s">
        <v>1864</v>
      </c>
      <c r="W1675" s="130"/>
      <c r="X1675" s="131"/>
      <c r="Y1675" s="131"/>
      <c r="Z1675" s="206"/>
      <c r="AA1675" s="194">
        <f t="shared" si="123"/>
        <v>0</v>
      </c>
      <c r="AB1675" s="124" t="str">
        <f t="shared" si="124"/>
        <v/>
      </c>
      <c r="AC1675" s="195" t="str">
        <f t="shared" si="125"/>
        <v/>
      </c>
      <c r="AD1675" s="194" t="str">
        <f t="shared" si="126"/>
        <v/>
      </c>
      <c r="AE1675" s="194">
        <f>IF(AD1675="",0,IF(ISERROR(VLOOKUP(AD1675,AD$7:AD1674,1,FALSE)),1,0))</f>
        <v>0</v>
      </c>
      <c r="AF1675" s="194"/>
    </row>
    <row r="1676" spans="1:32" ht="16.5" customHeight="1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75">
        <f>IF(AND($X$3512&lt;&gt;" ",$X$3512&lt;&gt;0),IF(X1676=$X$3512,1+COUNTIF(U$7:U1675,"&gt;0"),0),0)</f>
        <v>0</v>
      </c>
      <c r="V1676" s="178" t="s">
        <v>1865</v>
      </c>
      <c r="W1676" s="130"/>
      <c r="X1676" s="131"/>
      <c r="Y1676" s="131"/>
      <c r="Z1676" s="206"/>
      <c r="AA1676" s="194">
        <f t="shared" si="123"/>
        <v>0</v>
      </c>
      <c r="AB1676" s="124" t="str">
        <f t="shared" si="124"/>
        <v/>
      </c>
      <c r="AC1676" s="195" t="str">
        <f t="shared" si="125"/>
        <v/>
      </c>
      <c r="AD1676" s="194" t="str">
        <f t="shared" si="126"/>
        <v/>
      </c>
      <c r="AE1676" s="194">
        <f>IF(AD1676="",0,IF(ISERROR(VLOOKUP(AD1676,AD$7:AD1675,1,FALSE)),1,0))</f>
        <v>0</v>
      </c>
      <c r="AF1676" s="194"/>
    </row>
    <row r="1677" spans="1:32" ht="16.5" customHeight="1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75">
        <f>IF(AND($X$3512&lt;&gt;" ",$X$3512&lt;&gt;0),IF(X1677=$X$3512,1+COUNTIF(U$7:U1676,"&gt;0"),0),0)</f>
        <v>0</v>
      </c>
      <c r="V1677" s="178" t="s">
        <v>1866</v>
      </c>
      <c r="W1677" s="130"/>
      <c r="X1677" s="131"/>
      <c r="Y1677" s="131"/>
      <c r="Z1677" s="206"/>
      <c r="AA1677" s="194">
        <f t="shared" si="123"/>
        <v>0</v>
      </c>
      <c r="AB1677" s="124" t="str">
        <f t="shared" si="124"/>
        <v/>
      </c>
      <c r="AC1677" s="195" t="str">
        <f t="shared" si="125"/>
        <v/>
      </c>
      <c r="AD1677" s="194" t="str">
        <f t="shared" si="126"/>
        <v/>
      </c>
      <c r="AE1677" s="194">
        <f>IF(AD1677="",0,IF(ISERROR(VLOOKUP(AD1677,AD$7:AD1676,1,FALSE)),1,0))</f>
        <v>0</v>
      </c>
      <c r="AF1677" s="194"/>
    </row>
    <row r="1678" spans="1:32" ht="16.5" customHeight="1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75">
        <f>IF(AND($X$3512&lt;&gt;" ",$X$3512&lt;&gt;0),IF(X1678=$X$3512,1+COUNTIF(U$7:U1677,"&gt;0"),0),0)</f>
        <v>0</v>
      </c>
      <c r="V1678" s="178" t="s">
        <v>1867</v>
      </c>
      <c r="W1678" s="130"/>
      <c r="X1678" s="131"/>
      <c r="Y1678" s="131"/>
      <c r="Z1678" s="206"/>
      <c r="AA1678" s="194">
        <f t="shared" si="123"/>
        <v>0</v>
      </c>
      <c r="AB1678" s="124" t="str">
        <f t="shared" si="124"/>
        <v/>
      </c>
      <c r="AC1678" s="195" t="str">
        <f t="shared" si="125"/>
        <v/>
      </c>
      <c r="AD1678" s="194" t="str">
        <f t="shared" si="126"/>
        <v/>
      </c>
      <c r="AE1678" s="194">
        <f>IF(AD1678="",0,IF(ISERROR(VLOOKUP(AD1678,AD$7:AD1677,1,FALSE)),1,0))</f>
        <v>0</v>
      </c>
      <c r="AF1678" s="194"/>
    </row>
    <row r="1679" spans="1:32" ht="16.5" customHeight="1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75">
        <f>IF(AND($X$3512&lt;&gt;" ",$X$3512&lt;&gt;0),IF(X1679=$X$3512,1+COUNTIF(U$7:U1678,"&gt;0"),0),0)</f>
        <v>0</v>
      </c>
      <c r="V1679" s="178" t="s">
        <v>1868</v>
      </c>
      <c r="W1679" s="130"/>
      <c r="X1679" s="131"/>
      <c r="Y1679" s="131"/>
      <c r="Z1679" s="206"/>
      <c r="AA1679" s="194">
        <f t="shared" si="123"/>
        <v>0</v>
      </c>
      <c r="AB1679" s="124" t="str">
        <f t="shared" si="124"/>
        <v/>
      </c>
      <c r="AC1679" s="195" t="str">
        <f t="shared" si="125"/>
        <v/>
      </c>
      <c r="AD1679" s="194" t="str">
        <f t="shared" si="126"/>
        <v/>
      </c>
      <c r="AE1679" s="194">
        <f>IF(AD1679="",0,IF(ISERROR(VLOOKUP(AD1679,AD$7:AD1678,1,FALSE)),1,0))</f>
        <v>0</v>
      </c>
      <c r="AF1679" s="194"/>
    </row>
    <row r="1680" spans="1:32" ht="16.5" customHeight="1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75">
        <f>IF(AND($X$3512&lt;&gt;" ",$X$3512&lt;&gt;0),IF(X1680=$X$3512,1+COUNTIF(U$7:U1679,"&gt;0"),0),0)</f>
        <v>0</v>
      </c>
      <c r="V1680" s="178" t="s">
        <v>1869</v>
      </c>
      <c r="W1680" s="130"/>
      <c r="X1680" s="131"/>
      <c r="Y1680" s="131"/>
      <c r="Z1680" s="206"/>
      <c r="AA1680" s="194">
        <f t="shared" si="123"/>
        <v>0</v>
      </c>
      <c r="AB1680" s="124" t="str">
        <f t="shared" si="124"/>
        <v/>
      </c>
      <c r="AC1680" s="195" t="str">
        <f t="shared" si="125"/>
        <v/>
      </c>
      <c r="AD1680" s="194" t="str">
        <f t="shared" si="126"/>
        <v/>
      </c>
      <c r="AE1680" s="194">
        <f>IF(AD1680="",0,IF(ISERROR(VLOOKUP(AD1680,AD$7:AD1679,1,FALSE)),1,0))</f>
        <v>0</v>
      </c>
      <c r="AF1680" s="194"/>
    </row>
    <row r="1681" spans="1:32" ht="16.5" customHeight="1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75">
        <f>IF(AND($X$3512&lt;&gt;" ",$X$3512&lt;&gt;0),IF(X1681=$X$3512,1+COUNTIF(U$7:U1680,"&gt;0"),0),0)</f>
        <v>0</v>
      </c>
      <c r="V1681" s="178" t="s">
        <v>1870</v>
      </c>
      <c r="W1681" s="130"/>
      <c r="X1681" s="131"/>
      <c r="Y1681" s="131"/>
      <c r="Z1681" s="206"/>
      <c r="AA1681" s="194">
        <f t="shared" si="123"/>
        <v>0</v>
      </c>
      <c r="AB1681" s="124" t="str">
        <f t="shared" si="124"/>
        <v/>
      </c>
      <c r="AC1681" s="195" t="str">
        <f t="shared" si="125"/>
        <v/>
      </c>
      <c r="AD1681" s="194" t="str">
        <f t="shared" si="126"/>
        <v/>
      </c>
      <c r="AE1681" s="194">
        <f>IF(AD1681="",0,IF(ISERROR(VLOOKUP(AD1681,AD$7:AD1680,1,FALSE)),1,0))</f>
        <v>0</v>
      </c>
      <c r="AF1681" s="194"/>
    </row>
    <row r="1682" spans="1:32" ht="16.5" customHeight="1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75">
        <f>IF(AND($X$3512&lt;&gt;" ",$X$3512&lt;&gt;0),IF(X1682=$X$3512,1+COUNTIF(U$7:U1681,"&gt;0"),0),0)</f>
        <v>0</v>
      </c>
      <c r="V1682" s="178" t="s">
        <v>1871</v>
      </c>
      <c r="W1682" s="130"/>
      <c r="X1682" s="131"/>
      <c r="Y1682" s="131"/>
      <c r="Z1682" s="206"/>
      <c r="AA1682" s="194">
        <f t="shared" si="123"/>
        <v>0</v>
      </c>
      <c r="AB1682" s="124" t="str">
        <f t="shared" si="124"/>
        <v/>
      </c>
      <c r="AC1682" s="195" t="str">
        <f t="shared" si="125"/>
        <v/>
      </c>
      <c r="AD1682" s="194" t="str">
        <f t="shared" si="126"/>
        <v/>
      </c>
      <c r="AE1682" s="194">
        <f>IF(AD1682="",0,IF(ISERROR(VLOOKUP(AD1682,AD$7:AD1681,1,FALSE)),1,0))</f>
        <v>0</v>
      </c>
      <c r="AF1682" s="194"/>
    </row>
    <row r="1683" spans="1:32" ht="16.5" customHeight="1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75">
        <f>IF(AND($X$3512&lt;&gt;" ",$X$3512&lt;&gt;0),IF(X1683=$X$3512,1+COUNTIF(U$7:U1682,"&gt;0"),0),0)</f>
        <v>0</v>
      </c>
      <c r="V1683" s="178" t="s">
        <v>1872</v>
      </c>
      <c r="W1683" s="130"/>
      <c r="X1683" s="131"/>
      <c r="Y1683" s="131"/>
      <c r="Z1683" s="206"/>
      <c r="AA1683" s="194">
        <f t="shared" si="123"/>
        <v>0</v>
      </c>
      <c r="AB1683" s="124" t="str">
        <f t="shared" si="124"/>
        <v/>
      </c>
      <c r="AC1683" s="195" t="str">
        <f t="shared" si="125"/>
        <v/>
      </c>
      <c r="AD1683" s="194" t="str">
        <f t="shared" si="126"/>
        <v/>
      </c>
      <c r="AE1683" s="194">
        <f>IF(AD1683="",0,IF(ISERROR(VLOOKUP(AD1683,AD$7:AD1682,1,FALSE)),1,0))</f>
        <v>0</v>
      </c>
      <c r="AF1683" s="194"/>
    </row>
    <row r="1684" spans="1:32" ht="16.5" customHeight="1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75">
        <f>IF(AND($X$3512&lt;&gt;" ",$X$3512&lt;&gt;0),IF(X1684=$X$3512,1+COUNTIF(U$7:U1683,"&gt;0"),0),0)</f>
        <v>0</v>
      </c>
      <c r="V1684" s="178" t="s">
        <v>1873</v>
      </c>
      <c r="W1684" s="130"/>
      <c r="X1684" s="131"/>
      <c r="Y1684" s="131"/>
      <c r="Z1684" s="206"/>
      <c r="AA1684" s="194">
        <f t="shared" si="123"/>
        <v>0</v>
      </c>
      <c r="AB1684" s="124" t="str">
        <f t="shared" si="124"/>
        <v/>
      </c>
      <c r="AC1684" s="195" t="str">
        <f t="shared" si="125"/>
        <v/>
      </c>
      <c r="AD1684" s="194" t="str">
        <f t="shared" si="126"/>
        <v/>
      </c>
      <c r="AE1684" s="194">
        <f>IF(AD1684="",0,IF(ISERROR(VLOOKUP(AD1684,AD$7:AD1683,1,FALSE)),1,0))</f>
        <v>0</v>
      </c>
      <c r="AF1684" s="194"/>
    </row>
    <row r="1685" spans="1:32" ht="16.5" customHeight="1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75">
        <f>IF(AND($X$3512&lt;&gt;" ",$X$3512&lt;&gt;0),IF(X1685=$X$3512,1+COUNTIF(U$7:U1684,"&gt;0"),0),0)</f>
        <v>0</v>
      </c>
      <c r="V1685" s="178" t="s">
        <v>1874</v>
      </c>
      <c r="W1685" s="130"/>
      <c r="X1685" s="131"/>
      <c r="Y1685" s="131"/>
      <c r="Z1685" s="206"/>
      <c r="AA1685" s="194">
        <f t="shared" si="123"/>
        <v>0</v>
      </c>
      <c r="AB1685" s="124" t="str">
        <f t="shared" si="124"/>
        <v/>
      </c>
      <c r="AC1685" s="195" t="str">
        <f t="shared" si="125"/>
        <v/>
      </c>
      <c r="AD1685" s="194" t="str">
        <f t="shared" si="126"/>
        <v/>
      </c>
      <c r="AE1685" s="194">
        <f>IF(AD1685="",0,IF(ISERROR(VLOOKUP(AD1685,AD$7:AD1684,1,FALSE)),1,0))</f>
        <v>0</v>
      </c>
      <c r="AF1685" s="194"/>
    </row>
    <row r="1686" spans="1:32" ht="16.5" customHeight="1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75">
        <f>IF(AND($X$3512&lt;&gt;" ",$X$3512&lt;&gt;0),IF(X1686=$X$3512,1+COUNTIF(U$7:U1685,"&gt;0"),0),0)</f>
        <v>0</v>
      </c>
      <c r="V1686" s="178" t="s">
        <v>1875</v>
      </c>
      <c r="W1686" s="130"/>
      <c r="X1686" s="131"/>
      <c r="Y1686" s="131"/>
      <c r="Z1686" s="206"/>
      <c r="AA1686" s="194">
        <f t="shared" si="123"/>
        <v>0</v>
      </c>
      <c r="AB1686" s="124" t="str">
        <f t="shared" si="124"/>
        <v/>
      </c>
      <c r="AC1686" s="195" t="str">
        <f t="shared" si="125"/>
        <v/>
      </c>
      <c r="AD1686" s="194" t="str">
        <f t="shared" si="126"/>
        <v/>
      </c>
      <c r="AE1686" s="194">
        <f>IF(AD1686="",0,IF(ISERROR(VLOOKUP(AD1686,AD$7:AD1685,1,FALSE)),1,0))</f>
        <v>0</v>
      </c>
      <c r="AF1686" s="194"/>
    </row>
    <row r="1687" spans="1:32" ht="16.5" customHeight="1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75">
        <f>IF(AND($X$3512&lt;&gt;" ",$X$3512&lt;&gt;0),IF(X1687=$X$3512,1+COUNTIF(U$7:U1686,"&gt;0"),0),0)</f>
        <v>0</v>
      </c>
      <c r="V1687" s="178" t="s">
        <v>1876</v>
      </c>
      <c r="W1687" s="130"/>
      <c r="X1687" s="131"/>
      <c r="Y1687" s="131"/>
      <c r="Z1687" s="206"/>
      <c r="AA1687" s="194">
        <f t="shared" si="123"/>
        <v>0</v>
      </c>
      <c r="AB1687" s="124" t="str">
        <f t="shared" si="124"/>
        <v/>
      </c>
      <c r="AC1687" s="195" t="str">
        <f t="shared" si="125"/>
        <v/>
      </c>
      <c r="AD1687" s="194" t="str">
        <f t="shared" si="126"/>
        <v/>
      </c>
      <c r="AE1687" s="194">
        <f>IF(AD1687="",0,IF(ISERROR(VLOOKUP(AD1687,AD$7:AD1686,1,FALSE)),1,0))</f>
        <v>0</v>
      </c>
      <c r="AF1687" s="194"/>
    </row>
    <row r="1688" spans="1:32" ht="16.5" customHeight="1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75">
        <f>IF(AND($X$3512&lt;&gt;" ",$X$3512&lt;&gt;0),IF(X1688=$X$3512,1+COUNTIF(U$7:U1687,"&gt;0"),0),0)</f>
        <v>0</v>
      </c>
      <c r="V1688" s="178" t="s">
        <v>1877</v>
      </c>
      <c r="W1688" s="130"/>
      <c r="X1688" s="131"/>
      <c r="Y1688" s="131"/>
      <c r="Z1688" s="206"/>
      <c r="AA1688" s="194">
        <f t="shared" si="123"/>
        <v>0</v>
      </c>
      <c r="AB1688" s="124" t="str">
        <f t="shared" si="124"/>
        <v/>
      </c>
      <c r="AC1688" s="195" t="str">
        <f t="shared" si="125"/>
        <v/>
      </c>
      <c r="AD1688" s="194" t="str">
        <f t="shared" si="126"/>
        <v/>
      </c>
      <c r="AE1688" s="194">
        <f>IF(AD1688="",0,IF(ISERROR(VLOOKUP(AD1688,AD$7:AD1687,1,FALSE)),1,0))</f>
        <v>0</v>
      </c>
      <c r="AF1688" s="194"/>
    </row>
    <row r="1689" spans="1:32" ht="16.5" customHeight="1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75">
        <f>IF(AND($X$3512&lt;&gt;" ",$X$3512&lt;&gt;0),IF(X1689=$X$3512,1+COUNTIF(U$7:U1688,"&gt;0"),0),0)</f>
        <v>0</v>
      </c>
      <c r="V1689" s="178" t="s">
        <v>1878</v>
      </c>
      <c r="W1689" s="130"/>
      <c r="X1689" s="131"/>
      <c r="Y1689" s="131"/>
      <c r="Z1689" s="206"/>
      <c r="AA1689" s="194">
        <f t="shared" si="123"/>
        <v>0</v>
      </c>
      <c r="AB1689" s="124" t="str">
        <f t="shared" si="124"/>
        <v/>
      </c>
      <c r="AC1689" s="195" t="str">
        <f t="shared" si="125"/>
        <v/>
      </c>
      <c r="AD1689" s="194" t="str">
        <f t="shared" si="126"/>
        <v/>
      </c>
      <c r="AE1689" s="194">
        <f>IF(AD1689="",0,IF(ISERROR(VLOOKUP(AD1689,AD$7:AD1688,1,FALSE)),1,0))</f>
        <v>0</v>
      </c>
      <c r="AF1689" s="194"/>
    </row>
    <row r="1690" spans="1:32" ht="16.5" customHeight="1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75">
        <f>IF(AND($X$3512&lt;&gt;" ",$X$3512&lt;&gt;0),IF(X1690=$X$3512,1+COUNTIF(U$7:U1689,"&gt;0"),0),0)</f>
        <v>0</v>
      </c>
      <c r="V1690" s="178" t="s">
        <v>1879</v>
      </c>
      <c r="W1690" s="130"/>
      <c r="X1690" s="131"/>
      <c r="Y1690" s="131"/>
      <c r="Z1690" s="206"/>
      <c r="AA1690" s="194">
        <f t="shared" si="123"/>
        <v>0</v>
      </c>
      <c r="AB1690" s="124" t="str">
        <f t="shared" si="124"/>
        <v/>
      </c>
      <c r="AC1690" s="195" t="str">
        <f t="shared" si="125"/>
        <v/>
      </c>
      <c r="AD1690" s="194" t="str">
        <f t="shared" si="126"/>
        <v/>
      </c>
      <c r="AE1690" s="194">
        <f>IF(AD1690="",0,IF(ISERROR(VLOOKUP(AD1690,AD$7:AD1689,1,FALSE)),1,0))</f>
        <v>0</v>
      </c>
      <c r="AF1690" s="194"/>
    </row>
    <row r="1691" spans="1:32" ht="16.5" customHeight="1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75">
        <f>IF(AND($X$3512&lt;&gt;" ",$X$3512&lt;&gt;0),IF(X1691=$X$3512,1+COUNTIF(U$7:U1690,"&gt;0"),0),0)</f>
        <v>0</v>
      </c>
      <c r="V1691" s="178" t="s">
        <v>1880</v>
      </c>
      <c r="W1691" s="130"/>
      <c r="X1691" s="131"/>
      <c r="Y1691" s="131"/>
      <c r="Z1691" s="206"/>
      <c r="AA1691" s="194">
        <f t="shared" si="123"/>
        <v>0</v>
      </c>
      <c r="AB1691" s="124" t="str">
        <f t="shared" si="124"/>
        <v/>
      </c>
      <c r="AC1691" s="195" t="str">
        <f t="shared" si="125"/>
        <v/>
      </c>
      <c r="AD1691" s="194" t="str">
        <f t="shared" si="126"/>
        <v/>
      </c>
      <c r="AE1691" s="194">
        <f>IF(AD1691="",0,IF(ISERROR(VLOOKUP(AD1691,AD$7:AD1690,1,FALSE)),1,0))</f>
        <v>0</v>
      </c>
      <c r="AF1691" s="194"/>
    </row>
    <row r="1692" spans="1:32" ht="16.5" customHeight="1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75">
        <f>IF(AND($X$3512&lt;&gt;" ",$X$3512&lt;&gt;0),IF(X1692=$X$3512,1+COUNTIF(U$7:U1691,"&gt;0"),0),0)</f>
        <v>0</v>
      </c>
      <c r="V1692" s="178" t="s">
        <v>1881</v>
      </c>
      <c r="W1692" s="130"/>
      <c r="X1692" s="131"/>
      <c r="Y1692" s="131"/>
      <c r="Z1692" s="206"/>
      <c r="AA1692" s="194">
        <f t="shared" si="123"/>
        <v>0</v>
      </c>
      <c r="AB1692" s="124" t="str">
        <f t="shared" si="124"/>
        <v/>
      </c>
      <c r="AC1692" s="195" t="str">
        <f t="shared" si="125"/>
        <v/>
      </c>
      <c r="AD1692" s="194" t="str">
        <f t="shared" si="126"/>
        <v/>
      </c>
      <c r="AE1692" s="194">
        <f>IF(AD1692="",0,IF(ISERROR(VLOOKUP(AD1692,AD$7:AD1691,1,FALSE)),1,0))</f>
        <v>0</v>
      </c>
      <c r="AF1692" s="194"/>
    </row>
    <row r="1693" spans="1:32" ht="16.5" customHeight="1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75">
        <f>IF(AND($X$3512&lt;&gt;" ",$X$3512&lt;&gt;0),IF(X1693=$X$3512,1+COUNTIF(U$7:U1692,"&gt;0"),0),0)</f>
        <v>0</v>
      </c>
      <c r="V1693" s="178" t="s">
        <v>1882</v>
      </c>
      <c r="W1693" s="130"/>
      <c r="X1693" s="131"/>
      <c r="Y1693" s="131"/>
      <c r="Z1693" s="206"/>
      <c r="AA1693" s="194">
        <f t="shared" si="123"/>
        <v>0</v>
      </c>
      <c r="AB1693" s="124" t="str">
        <f t="shared" si="124"/>
        <v/>
      </c>
      <c r="AC1693" s="195" t="str">
        <f t="shared" si="125"/>
        <v/>
      </c>
      <c r="AD1693" s="194" t="str">
        <f t="shared" si="126"/>
        <v/>
      </c>
      <c r="AE1693" s="194">
        <f>IF(AD1693="",0,IF(ISERROR(VLOOKUP(AD1693,AD$7:AD1692,1,FALSE)),1,0))</f>
        <v>0</v>
      </c>
      <c r="AF1693" s="194"/>
    </row>
    <row r="1694" spans="1:32" ht="16.5" customHeight="1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75">
        <f>IF(AND($X$3512&lt;&gt;" ",$X$3512&lt;&gt;0),IF(X1694=$X$3512,1+COUNTIF(U$7:U1693,"&gt;0"),0),0)</f>
        <v>0</v>
      </c>
      <c r="V1694" s="178" t="s">
        <v>1883</v>
      </c>
      <c r="W1694" s="130"/>
      <c r="X1694" s="131"/>
      <c r="Y1694" s="131"/>
      <c r="Z1694" s="206"/>
      <c r="AA1694" s="194">
        <f t="shared" si="123"/>
        <v>0</v>
      </c>
      <c r="AB1694" s="124" t="str">
        <f t="shared" si="124"/>
        <v/>
      </c>
      <c r="AC1694" s="195" t="str">
        <f t="shared" si="125"/>
        <v/>
      </c>
      <c r="AD1694" s="194" t="str">
        <f t="shared" si="126"/>
        <v/>
      </c>
      <c r="AE1694" s="194">
        <f>IF(AD1694="",0,IF(ISERROR(VLOOKUP(AD1694,AD$7:AD1693,1,FALSE)),1,0))</f>
        <v>0</v>
      </c>
      <c r="AF1694" s="194"/>
    </row>
    <row r="1695" spans="1:32" ht="16.5" customHeight="1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75">
        <f>IF(AND($X$3512&lt;&gt;" ",$X$3512&lt;&gt;0),IF(X1695=$X$3512,1+COUNTIF(U$7:U1694,"&gt;0"),0),0)</f>
        <v>0</v>
      </c>
      <c r="V1695" s="178" t="s">
        <v>1884</v>
      </c>
      <c r="W1695" s="130"/>
      <c r="X1695" s="131"/>
      <c r="Y1695" s="131"/>
      <c r="Z1695" s="206"/>
      <c r="AA1695" s="194">
        <f t="shared" si="123"/>
        <v>0</v>
      </c>
      <c r="AB1695" s="124" t="str">
        <f t="shared" si="124"/>
        <v/>
      </c>
      <c r="AC1695" s="195" t="str">
        <f t="shared" si="125"/>
        <v/>
      </c>
      <c r="AD1695" s="194" t="str">
        <f t="shared" si="126"/>
        <v/>
      </c>
      <c r="AE1695" s="194">
        <f>IF(AD1695="",0,IF(ISERROR(VLOOKUP(AD1695,AD$7:AD1694,1,FALSE)),1,0))</f>
        <v>0</v>
      </c>
      <c r="AF1695" s="194"/>
    </row>
    <row r="1696" spans="1:32" ht="16.5" customHeight="1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75">
        <f>IF(AND($X$3512&lt;&gt;" ",$X$3512&lt;&gt;0),IF(X1696=$X$3512,1+COUNTIF(U$7:U1695,"&gt;0"),0),0)</f>
        <v>0</v>
      </c>
      <c r="V1696" s="178" t="s">
        <v>1885</v>
      </c>
      <c r="W1696" s="130"/>
      <c r="X1696" s="131"/>
      <c r="Y1696" s="131"/>
      <c r="Z1696" s="206"/>
      <c r="AA1696" s="194">
        <f t="shared" si="123"/>
        <v>0</v>
      </c>
      <c r="AB1696" s="124" t="str">
        <f t="shared" si="124"/>
        <v/>
      </c>
      <c r="AC1696" s="195" t="str">
        <f t="shared" si="125"/>
        <v/>
      </c>
      <c r="AD1696" s="194" t="str">
        <f t="shared" si="126"/>
        <v/>
      </c>
      <c r="AE1696" s="194">
        <f>IF(AD1696="",0,IF(ISERROR(VLOOKUP(AD1696,AD$7:AD1695,1,FALSE)),1,0))</f>
        <v>0</v>
      </c>
      <c r="AF1696" s="194"/>
    </row>
    <row r="1697" spans="1:32" ht="16.5" customHeight="1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75">
        <f>IF(AND($X$3512&lt;&gt;" ",$X$3512&lt;&gt;0),IF(X1697=$X$3512,1+COUNTIF(U$7:U1696,"&gt;0"),0),0)</f>
        <v>0</v>
      </c>
      <c r="V1697" s="178" t="s">
        <v>1886</v>
      </c>
      <c r="W1697" s="130"/>
      <c r="X1697" s="131"/>
      <c r="Y1697" s="131"/>
      <c r="Z1697" s="206"/>
      <c r="AA1697" s="194">
        <f t="shared" si="123"/>
        <v>0</v>
      </c>
      <c r="AB1697" s="124" t="str">
        <f t="shared" si="124"/>
        <v/>
      </c>
      <c r="AC1697" s="195" t="str">
        <f t="shared" si="125"/>
        <v/>
      </c>
      <c r="AD1697" s="194" t="str">
        <f t="shared" si="126"/>
        <v/>
      </c>
      <c r="AE1697" s="194">
        <f>IF(AD1697="",0,IF(ISERROR(VLOOKUP(AD1697,AD$7:AD1696,1,FALSE)),1,0))</f>
        <v>0</v>
      </c>
      <c r="AF1697" s="194"/>
    </row>
    <row r="1698" spans="1:32" ht="16.5" customHeight="1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75">
        <f>IF(AND($X$3512&lt;&gt;" ",$X$3512&lt;&gt;0),IF(X1698=$X$3512,1+COUNTIF(U$7:U1697,"&gt;0"),0),0)</f>
        <v>0</v>
      </c>
      <c r="V1698" s="178" t="s">
        <v>1887</v>
      </c>
      <c r="W1698" s="130"/>
      <c r="X1698" s="131"/>
      <c r="Y1698" s="131"/>
      <c r="Z1698" s="206"/>
      <c r="AA1698" s="194">
        <f t="shared" si="123"/>
        <v>0</v>
      </c>
      <c r="AB1698" s="124" t="str">
        <f t="shared" si="124"/>
        <v/>
      </c>
      <c r="AC1698" s="195" t="str">
        <f t="shared" si="125"/>
        <v/>
      </c>
      <c r="AD1698" s="194" t="str">
        <f t="shared" si="126"/>
        <v/>
      </c>
      <c r="AE1698" s="194">
        <f>IF(AD1698="",0,IF(ISERROR(VLOOKUP(AD1698,AD$7:AD1697,1,FALSE)),1,0))</f>
        <v>0</v>
      </c>
      <c r="AF1698" s="194"/>
    </row>
    <row r="1699" spans="1:32" ht="16.5" customHeight="1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75">
        <f>IF(AND($X$3512&lt;&gt;" ",$X$3512&lt;&gt;0),IF(X1699=$X$3512,1+COUNTIF(U$7:U1698,"&gt;0"),0),0)</f>
        <v>0</v>
      </c>
      <c r="V1699" s="178" t="s">
        <v>1888</v>
      </c>
      <c r="W1699" s="130"/>
      <c r="X1699" s="131"/>
      <c r="Y1699" s="131"/>
      <c r="Z1699" s="206"/>
      <c r="AA1699" s="194">
        <f t="shared" si="123"/>
        <v>0</v>
      </c>
      <c r="AB1699" s="124" t="str">
        <f t="shared" si="124"/>
        <v/>
      </c>
      <c r="AC1699" s="195" t="str">
        <f t="shared" si="125"/>
        <v/>
      </c>
      <c r="AD1699" s="194" t="str">
        <f t="shared" si="126"/>
        <v/>
      </c>
      <c r="AE1699" s="194">
        <f>IF(AD1699="",0,IF(ISERROR(VLOOKUP(AD1699,AD$7:AD1698,1,FALSE)),1,0))</f>
        <v>0</v>
      </c>
      <c r="AF1699" s="194"/>
    </row>
    <row r="1700" spans="1:32" ht="16.5" customHeight="1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75">
        <f>IF(AND($X$3512&lt;&gt;" ",$X$3512&lt;&gt;0),IF(X1700=$X$3512,1+COUNTIF(U$7:U1699,"&gt;0"),0),0)</f>
        <v>0</v>
      </c>
      <c r="V1700" s="178" t="s">
        <v>1889</v>
      </c>
      <c r="W1700" s="130"/>
      <c r="X1700" s="131"/>
      <c r="Y1700" s="131"/>
      <c r="Z1700" s="206"/>
      <c r="AA1700" s="194">
        <f t="shared" si="123"/>
        <v>0</v>
      </c>
      <c r="AB1700" s="124" t="str">
        <f t="shared" si="124"/>
        <v/>
      </c>
      <c r="AC1700" s="195" t="str">
        <f t="shared" si="125"/>
        <v/>
      </c>
      <c r="AD1700" s="194" t="str">
        <f t="shared" si="126"/>
        <v/>
      </c>
      <c r="AE1700" s="194">
        <f>IF(AD1700="",0,IF(ISERROR(VLOOKUP(AD1700,AD$7:AD1699,1,FALSE)),1,0))</f>
        <v>0</v>
      </c>
      <c r="AF1700" s="194"/>
    </row>
    <row r="1701" spans="1:32" ht="16.5" customHeight="1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75">
        <f>IF(AND($X$3512&lt;&gt;" ",$X$3512&lt;&gt;0),IF(X1701=$X$3512,1+COUNTIF(U$7:U1700,"&gt;0"),0),0)</f>
        <v>0</v>
      </c>
      <c r="V1701" s="178" t="s">
        <v>1890</v>
      </c>
      <c r="W1701" s="130"/>
      <c r="X1701" s="131"/>
      <c r="Y1701" s="131"/>
      <c r="Z1701" s="206"/>
      <c r="AA1701" s="194">
        <f t="shared" si="123"/>
        <v>0</v>
      </c>
      <c r="AB1701" s="124" t="str">
        <f t="shared" si="124"/>
        <v/>
      </c>
      <c r="AC1701" s="195" t="str">
        <f t="shared" si="125"/>
        <v/>
      </c>
      <c r="AD1701" s="194" t="str">
        <f t="shared" si="126"/>
        <v/>
      </c>
      <c r="AE1701" s="194">
        <f>IF(AD1701="",0,IF(ISERROR(VLOOKUP(AD1701,AD$7:AD1700,1,FALSE)),1,0))</f>
        <v>0</v>
      </c>
      <c r="AF1701" s="194"/>
    </row>
    <row r="1702" spans="1:32" ht="16.5" customHeight="1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75">
        <f>IF(AND($X$3512&lt;&gt;" ",$X$3512&lt;&gt;0),IF(X1702=$X$3512,1+COUNTIF(U$7:U1701,"&gt;0"),0),0)</f>
        <v>0</v>
      </c>
      <c r="V1702" s="178" t="s">
        <v>1891</v>
      </c>
      <c r="W1702" s="130"/>
      <c r="X1702" s="131"/>
      <c r="Y1702" s="131"/>
      <c r="Z1702" s="206"/>
      <c r="AA1702" s="194">
        <f t="shared" si="123"/>
        <v>0</v>
      </c>
      <c r="AB1702" s="124" t="str">
        <f t="shared" si="124"/>
        <v/>
      </c>
      <c r="AC1702" s="195" t="str">
        <f t="shared" si="125"/>
        <v/>
      </c>
      <c r="AD1702" s="194" t="str">
        <f t="shared" si="126"/>
        <v/>
      </c>
      <c r="AE1702" s="194">
        <f>IF(AD1702="",0,IF(ISERROR(VLOOKUP(AD1702,AD$7:AD1701,1,FALSE)),1,0))</f>
        <v>0</v>
      </c>
      <c r="AF1702" s="194"/>
    </row>
    <row r="1703" spans="1:32" ht="16.5" customHeight="1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75">
        <f>IF(AND($X$3512&lt;&gt;" ",$X$3512&lt;&gt;0),IF(X1703=$X$3512,1+COUNTIF(U$7:U1702,"&gt;0"),0),0)</f>
        <v>0</v>
      </c>
      <c r="V1703" s="178" t="s">
        <v>1892</v>
      </c>
      <c r="W1703" s="130"/>
      <c r="X1703" s="131"/>
      <c r="Y1703" s="131"/>
      <c r="Z1703" s="206"/>
      <c r="AA1703" s="194">
        <f t="shared" si="123"/>
        <v>0</v>
      </c>
      <c r="AB1703" s="124" t="str">
        <f t="shared" si="124"/>
        <v/>
      </c>
      <c r="AC1703" s="195" t="str">
        <f t="shared" si="125"/>
        <v/>
      </c>
      <c r="AD1703" s="194" t="str">
        <f t="shared" si="126"/>
        <v/>
      </c>
      <c r="AE1703" s="194">
        <f>IF(AD1703="",0,IF(ISERROR(VLOOKUP(AD1703,AD$7:AD1702,1,FALSE)),1,0))</f>
        <v>0</v>
      </c>
      <c r="AF1703" s="194"/>
    </row>
    <row r="1704" spans="1:32" ht="16.5" customHeight="1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75">
        <f>IF(AND($X$3512&lt;&gt;" ",$X$3512&lt;&gt;0),IF(X1704=$X$3512,1+COUNTIF(U$7:U1703,"&gt;0"),0),0)</f>
        <v>0</v>
      </c>
      <c r="V1704" s="178" t="s">
        <v>1893</v>
      </c>
      <c r="W1704" s="130"/>
      <c r="X1704" s="131"/>
      <c r="Y1704" s="131"/>
      <c r="Z1704" s="206"/>
      <c r="AA1704" s="194">
        <f t="shared" si="123"/>
        <v>0</v>
      </c>
      <c r="AB1704" s="124" t="str">
        <f t="shared" si="124"/>
        <v/>
      </c>
      <c r="AC1704" s="195" t="str">
        <f t="shared" si="125"/>
        <v/>
      </c>
      <c r="AD1704" s="194" t="str">
        <f t="shared" si="126"/>
        <v/>
      </c>
      <c r="AE1704" s="194">
        <f>IF(AD1704="",0,IF(ISERROR(VLOOKUP(AD1704,AD$7:AD1703,1,FALSE)),1,0))</f>
        <v>0</v>
      </c>
      <c r="AF1704" s="194"/>
    </row>
    <row r="1705" spans="1:32" ht="16.5" customHeight="1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75">
        <f>IF(AND($X$3512&lt;&gt;" ",$X$3512&lt;&gt;0),IF(X1705=$X$3512,1+COUNTIF(U$7:U1704,"&gt;0"),0),0)</f>
        <v>0</v>
      </c>
      <c r="V1705" s="178" t="s">
        <v>1894</v>
      </c>
      <c r="W1705" s="130"/>
      <c r="X1705" s="131"/>
      <c r="Y1705" s="131"/>
      <c r="Z1705" s="206"/>
      <c r="AA1705" s="194">
        <f t="shared" si="123"/>
        <v>0</v>
      </c>
      <c r="AB1705" s="124" t="str">
        <f t="shared" si="124"/>
        <v/>
      </c>
      <c r="AC1705" s="195" t="str">
        <f t="shared" si="125"/>
        <v/>
      </c>
      <c r="AD1705" s="194" t="str">
        <f t="shared" si="126"/>
        <v/>
      </c>
      <c r="AE1705" s="194">
        <f>IF(AD1705="",0,IF(ISERROR(VLOOKUP(AD1705,AD$7:AD1704,1,FALSE)),1,0))</f>
        <v>0</v>
      </c>
      <c r="AF1705" s="194"/>
    </row>
    <row r="1706" spans="1:32" ht="16.5" customHeight="1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75">
        <f>IF(AND($X$3512&lt;&gt;" ",$X$3512&lt;&gt;0),IF(X1706=$X$3512,1+COUNTIF(U$7:U1705,"&gt;0"),0),0)</f>
        <v>0</v>
      </c>
      <c r="V1706" s="178" t="s">
        <v>1895</v>
      </c>
      <c r="W1706" s="130"/>
      <c r="X1706" s="131"/>
      <c r="Y1706" s="131"/>
      <c r="Z1706" s="206"/>
      <c r="AA1706" s="194">
        <f t="shared" si="123"/>
        <v>0</v>
      </c>
      <c r="AB1706" s="124" t="str">
        <f t="shared" si="124"/>
        <v/>
      </c>
      <c r="AC1706" s="195" t="str">
        <f t="shared" si="125"/>
        <v/>
      </c>
      <c r="AD1706" s="194" t="str">
        <f t="shared" si="126"/>
        <v/>
      </c>
      <c r="AE1706" s="194">
        <f>IF(AD1706="",0,IF(ISERROR(VLOOKUP(AD1706,AD$7:AD1705,1,FALSE)),1,0))</f>
        <v>0</v>
      </c>
      <c r="AF1706" s="194"/>
    </row>
    <row r="1707" spans="1:32" ht="16.5" customHeight="1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75">
        <f>IF(AND($X$3512&lt;&gt;" ",$X$3512&lt;&gt;0),IF(X1707=$X$3512,1+COUNTIF(U$7:U1706,"&gt;0"),0),0)</f>
        <v>0</v>
      </c>
      <c r="V1707" s="178" t="s">
        <v>1896</v>
      </c>
      <c r="W1707" s="130"/>
      <c r="X1707" s="131"/>
      <c r="Y1707" s="131"/>
      <c r="Z1707" s="206"/>
      <c r="AA1707" s="194">
        <f t="shared" si="123"/>
        <v>0</v>
      </c>
      <c r="AB1707" s="124" t="str">
        <f t="shared" si="124"/>
        <v/>
      </c>
      <c r="AC1707" s="195" t="str">
        <f t="shared" si="125"/>
        <v/>
      </c>
      <c r="AD1707" s="194" t="str">
        <f t="shared" si="126"/>
        <v/>
      </c>
      <c r="AE1707" s="194">
        <f>IF(AD1707="",0,IF(ISERROR(VLOOKUP(AD1707,AD$7:AD1706,1,FALSE)),1,0))</f>
        <v>0</v>
      </c>
      <c r="AF1707" s="194"/>
    </row>
    <row r="1708" spans="1:32" ht="16.5" customHeight="1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75">
        <f>IF(AND($X$3512&lt;&gt;" ",$X$3512&lt;&gt;0),IF(X1708=$X$3512,1+COUNTIF(U$7:U1707,"&gt;0"),0),0)</f>
        <v>0</v>
      </c>
      <c r="V1708" s="178" t="s">
        <v>1897</v>
      </c>
      <c r="W1708" s="130"/>
      <c r="X1708" s="131"/>
      <c r="Y1708" s="131"/>
      <c r="Z1708" s="206"/>
      <c r="AA1708" s="194">
        <f t="shared" si="123"/>
        <v>0</v>
      </c>
      <c r="AB1708" s="124" t="str">
        <f t="shared" si="124"/>
        <v/>
      </c>
      <c r="AC1708" s="195" t="str">
        <f t="shared" si="125"/>
        <v/>
      </c>
      <c r="AD1708" s="194" t="str">
        <f t="shared" si="126"/>
        <v/>
      </c>
      <c r="AE1708" s="194">
        <f>IF(AD1708="",0,IF(ISERROR(VLOOKUP(AD1708,AD$7:AD1707,1,FALSE)),1,0))</f>
        <v>0</v>
      </c>
      <c r="AF1708" s="194"/>
    </row>
    <row r="1709" spans="1:32" ht="16.5" customHeight="1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75">
        <f>IF(AND($X$3512&lt;&gt;" ",$X$3512&lt;&gt;0),IF(X1709=$X$3512,1+COUNTIF(U$7:U1708,"&gt;0"),0),0)</f>
        <v>0</v>
      </c>
      <c r="V1709" s="178" t="s">
        <v>1898</v>
      </c>
      <c r="W1709" s="130"/>
      <c r="X1709" s="131"/>
      <c r="Y1709" s="131"/>
      <c r="Z1709" s="206"/>
      <c r="AA1709" s="194">
        <f t="shared" si="123"/>
        <v>0</v>
      </c>
      <c r="AB1709" s="124" t="str">
        <f t="shared" si="124"/>
        <v/>
      </c>
      <c r="AC1709" s="195" t="str">
        <f t="shared" si="125"/>
        <v/>
      </c>
      <c r="AD1709" s="194" t="str">
        <f t="shared" si="126"/>
        <v/>
      </c>
      <c r="AE1709" s="194">
        <f>IF(AD1709="",0,IF(ISERROR(VLOOKUP(AD1709,AD$7:AD1708,1,FALSE)),1,0))</f>
        <v>0</v>
      </c>
      <c r="AF1709" s="194"/>
    </row>
    <row r="1710" spans="1:32" ht="16.5" customHeight="1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75">
        <f>IF(AND($X$3512&lt;&gt;" ",$X$3512&lt;&gt;0),IF(X1710=$X$3512,1+COUNTIF(U$7:U1709,"&gt;0"),0),0)</f>
        <v>0</v>
      </c>
      <c r="V1710" s="178" t="s">
        <v>1899</v>
      </c>
      <c r="W1710" s="130"/>
      <c r="X1710" s="131"/>
      <c r="Y1710" s="131"/>
      <c r="Z1710" s="206"/>
      <c r="AA1710" s="194">
        <f t="shared" si="123"/>
        <v>0</v>
      </c>
      <c r="AB1710" s="124" t="str">
        <f t="shared" si="124"/>
        <v/>
      </c>
      <c r="AC1710" s="195" t="str">
        <f t="shared" si="125"/>
        <v/>
      </c>
      <c r="AD1710" s="194" t="str">
        <f t="shared" si="126"/>
        <v/>
      </c>
      <c r="AE1710" s="194">
        <f>IF(AD1710="",0,IF(ISERROR(VLOOKUP(AD1710,AD$7:AD1709,1,FALSE)),1,0))</f>
        <v>0</v>
      </c>
      <c r="AF1710" s="194"/>
    </row>
    <row r="1711" spans="1:32" ht="16.5" customHeight="1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75">
        <f>IF(AND($X$3512&lt;&gt;" ",$X$3512&lt;&gt;0),IF(X1711=$X$3512,1+COUNTIF(U$7:U1710,"&gt;0"),0),0)</f>
        <v>0</v>
      </c>
      <c r="V1711" s="178" t="s">
        <v>1900</v>
      </c>
      <c r="W1711" s="130"/>
      <c r="X1711" s="131"/>
      <c r="Y1711" s="131"/>
      <c r="Z1711" s="206"/>
      <c r="AA1711" s="194">
        <f t="shared" si="123"/>
        <v>0</v>
      </c>
      <c r="AB1711" s="124" t="str">
        <f t="shared" si="124"/>
        <v/>
      </c>
      <c r="AC1711" s="195" t="str">
        <f t="shared" si="125"/>
        <v/>
      </c>
      <c r="AD1711" s="194" t="str">
        <f t="shared" si="126"/>
        <v/>
      </c>
      <c r="AE1711" s="194">
        <f>IF(AD1711="",0,IF(ISERROR(VLOOKUP(AD1711,AD$7:AD1710,1,FALSE)),1,0))</f>
        <v>0</v>
      </c>
      <c r="AF1711" s="194"/>
    </row>
    <row r="1712" spans="1:32" ht="16.5" customHeight="1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75">
        <f>IF(AND($X$3512&lt;&gt;" ",$X$3512&lt;&gt;0),IF(X1712=$X$3512,1+COUNTIF(U$7:U1711,"&gt;0"),0),0)</f>
        <v>0</v>
      </c>
      <c r="V1712" s="178" t="s">
        <v>1901</v>
      </c>
      <c r="W1712" s="130"/>
      <c r="X1712" s="131"/>
      <c r="Y1712" s="131"/>
      <c r="Z1712" s="206"/>
      <c r="AA1712" s="194">
        <f t="shared" si="123"/>
        <v>0</v>
      </c>
      <c r="AB1712" s="124" t="str">
        <f t="shared" si="124"/>
        <v/>
      </c>
      <c r="AC1712" s="195" t="str">
        <f t="shared" si="125"/>
        <v/>
      </c>
      <c r="AD1712" s="194" t="str">
        <f t="shared" si="126"/>
        <v/>
      </c>
      <c r="AE1712" s="194">
        <f>IF(AD1712="",0,IF(ISERROR(VLOOKUP(AD1712,AD$7:AD1711,1,FALSE)),1,0))</f>
        <v>0</v>
      </c>
      <c r="AF1712" s="194"/>
    </row>
    <row r="1713" spans="1:32" ht="16.5" customHeight="1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75">
        <f>IF(AND($X$3512&lt;&gt;" ",$X$3512&lt;&gt;0),IF(X1713=$X$3512,1+COUNTIF(U$7:U1712,"&gt;0"),0),0)</f>
        <v>0</v>
      </c>
      <c r="V1713" s="178" t="s">
        <v>1902</v>
      </c>
      <c r="W1713" s="130"/>
      <c r="X1713" s="131"/>
      <c r="Y1713" s="131"/>
      <c r="Z1713" s="206"/>
      <c r="AA1713" s="194">
        <f t="shared" si="123"/>
        <v>0</v>
      </c>
      <c r="AB1713" s="124" t="str">
        <f t="shared" si="124"/>
        <v/>
      </c>
      <c r="AC1713" s="195" t="str">
        <f t="shared" si="125"/>
        <v/>
      </c>
      <c r="AD1713" s="194" t="str">
        <f t="shared" si="126"/>
        <v/>
      </c>
      <c r="AE1713" s="194">
        <f>IF(AD1713="",0,IF(ISERROR(VLOOKUP(AD1713,AD$7:AD1712,1,FALSE)),1,0))</f>
        <v>0</v>
      </c>
      <c r="AF1713" s="194"/>
    </row>
    <row r="1714" spans="1:32" ht="16.5" customHeight="1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75">
        <f>IF(AND($X$3512&lt;&gt;" ",$X$3512&lt;&gt;0),IF(X1714=$X$3512,1+COUNTIF(U$7:U1713,"&gt;0"),0),0)</f>
        <v>0</v>
      </c>
      <c r="V1714" s="178" t="s">
        <v>1903</v>
      </c>
      <c r="W1714" s="130"/>
      <c r="X1714" s="131"/>
      <c r="Y1714" s="131"/>
      <c r="Z1714" s="206"/>
      <c r="AA1714" s="194">
        <f t="shared" si="123"/>
        <v>0</v>
      </c>
      <c r="AB1714" s="124" t="str">
        <f t="shared" si="124"/>
        <v/>
      </c>
      <c r="AC1714" s="195" t="str">
        <f t="shared" si="125"/>
        <v/>
      </c>
      <c r="AD1714" s="194" t="str">
        <f t="shared" si="126"/>
        <v/>
      </c>
      <c r="AE1714" s="194">
        <f>IF(AD1714="",0,IF(ISERROR(VLOOKUP(AD1714,AD$7:AD1713,1,FALSE)),1,0))</f>
        <v>0</v>
      </c>
      <c r="AF1714" s="194"/>
    </row>
    <row r="1715" spans="1:32" ht="16.5" customHeight="1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75">
        <f>IF(AND($X$3512&lt;&gt;" ",$X$3512&lt;&gt;0),IF(X1715=$X$3512,1+COUNTIF(U$7:U1714,"&gt;0"),0),0)</f>
        <v>0</v>
      </c>
      <c r="V1715" s="178" t="s">
        <v>1904</v>
      </c>
      <c r="W1715" s="130"/>
      <c r="X1715" s="131"/>
      <c r="Y1715" s="131"/>
      <c r="Z1715" s="206"/>
      <c r="AA1715" s="194">
        <f t="shared" si="123"/>
        <v>0</v>
      </c>
      <c r="AB1715" s="124" t="str">
        <f t="shared" si="124"/>
        <v/>
      </c>
      <c r="AC1715" s="195" t="str">
        <f t="shared" si="125"/>
        <v/>
      </c>
      <c r="AD1715" s="194" t="str">
        <f t="shared" si="126"/>
        <v/>
      </c>
      <c r="AE1715" s="194">
        <f>IF(AD1715="",0,IF(ISERROR(VLOOKUP(AD1715,AD$7:AD1714,1,FALSE)),1,0))</f>
        <v>0</v>
      </c>
      <c r="AF1715" s="194"/>
    </row>
    <row r="1716" spans="1:32" ht="16.5" customHeight="1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75">
        <f>IF(AND($X$3512&lt;&gt;" ",$X$3512&lt;&gt;0),IF(X1716=$X$3512,1+COUNTIF(U$7:U1715,"&gt;0"),0),0)</f>
        <v>0</v>
      </c>
      <c r="V1716" s="178" t="s">
        <v>1905</v>
      </c>
      <c r="W1716" s="130"/>
      <c r="X1716" s="131"/>
      <c r="Y1716" s="131"/>
      <c r="Z1716" s="206"/>
      <c r="AA1716" s="194">
        <f t="shared" si="123"/>
        <v>0</v>
      </c>
      <c r="AB1716" s="124" t="str">
        <f t="shared" si="124"/>
        <v/>
      </c>
      <c r="AC1716" s="195" t="str">
        <f t="shared" si="125"/>
        <v/>
      </c>
      <c r="AD1716" s="194" t="str">
        <f t="shared" si="126"/>
        <v/>
      </c>
      <c r="AE1716" s="194">
        <f>IF(AD1716="",0,IF(ISERROR(VLOOKUP(AD1716,AD$7:AD1715,1,FALSE)),1,0))</f>
        <v>0</v>
      </c>
      <c r="AF1716" s="194"/>
    </row>
    <row r="1717" spans="1:32" ht="16.5" customHeight="1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75">
        <f>IF(AND($X$3512&lt;&gt;" ",$X$3512&lt;&gt;0),IF(X1717=$X$3512,1+COUNTIF(U$7:U1716,"&gt;0"),0),0)</f>
        <v>0</v>
      </c>
      <c r="V1717" s="178" t="s">
        <v>1906</v>
      </c>
      <c r="W1717" s="130"/>
      <c r="X1717" s="131"/>
      <c r="Y1717" s="131"/>
      <c r="Z1717" s="206"/>
      <c r="AA1717" s="194">
        <f t="shared" si="123"/>
        <v>0</v>
      </c>
      <c r="AB1717" s="124" t="str">
        <f t="shared" si="124"/>
        <v/>
      </c>
      <c r="AC1717" s="195" t="str">
        <f t="shared" si="125"/>
        <v/>
      </c>
      <c r="AD1717" s="194" t="str">
        <f t="shared" si="126"/>
        <v/>
      </c>
      <c r="AE1717" s="194">
        <f>IF(AD1717="",0,IF(ISERROR(VLOOKUP(AD1717,AD$7:AD1716,1,FALSE)),1,0))</f>
        <v>0</v>
      </c>
      <c r="AF1717" s="194"/>
    </row>
    <row r="1718" spans="1:32" ht="16.5" customHeight="1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75">
        <f>IF(AND($X$3512&lt;&gt;" ",$X$3512&lt;&gt;0),IF(X1718=$X$3512,1+COUNTIF(U$7:U1717,"&gt;0"),0),0)</f>
        <v>0</v>
      </c>
      <c r="V1718" s="178" t="s">
        <v>1907</v>
      </c>
      <c r="W1718" s="130"/>
      <c r="X1718" s="131"/>
      <c r="Y1718" s="131"/>
      <c r="Z1718" s="206"/>
      <c r="AA1718" s="194">
        <f t="shared" si="123"/>
        <v>0</v>
      </c>
      <c r="AB1718" s="124" t="str">
        <f t="shared" si="124"/>
        <v/>
      </c>
      <c r="AC1718" s="195" t="str">
        <f t="shared" si="125"/>
        <v/>
      </c>
      <c r="AD1718" s="194" t="str">
        <f t="shared" si="126"/>
        <v/>
      </c>
      <c r="AE1718" s="194">
        <f>IF(AD1718="",0,IF(ISERROR(VLOOKUP(AD1718,AD$7:AD1717,1,FALSE)),1,0))</f>
        <v>0</v>
      </c>
      <c r="AF1718" s="194"/>
    </row>
    <row r="1719" spans="1:32" ht="16.5" customHeight="1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75">
        <f>IF(AND($X$3512&lt;&gt;" ",$X$3512&lt;&gt;0),IF(X1719=$X$3512,1+COUNTIF(U$7:U1718,"&gt;0"),0),0)</f>
        <v>0</v>
      </c>
      <c r="V1719" s="178" t="s">
        <v>1908</v>
      </c>
      <c r="W1719" s="130"/>
      <c r="X1719" s="131"/>
      <c r="Y1719" s="131"/>
      <c r="Z1719" s="206"/>
      <c r="AA1719" s="194">
        <f t="shared" si="123"/>
        <v>0</v>
      </c>
      <c r="AB1719" s="124" t="str">
        <f t="shared" si="124"/>
        <v/>
      </c>
      <c r="AC1719" s="195" t="str">
        <f t="shared" si="125"/>
        <v/>
      </c>
      <c r="AD1719" s="194" t="str">
        <f t="shared" si="126"/>
        <v/>
      </c>
      <c r="AE1719" s="194">
        <f>IF(AD1719="",0,IF(ISERROR(VLOOKUP(AD1719,AD$7:AD1718,1,FALSE)),1,0))</f>
        <v>0</v>
      </c>
      <c r="AF1719" s="194"/>
    </row>
    <row r="1720" spans="1:32" ht="16.5" customHeight="1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75">
        <f>IF(AND($X$3512&lt;&gt;" ",$X$3512&lt;&gt;0),IF(X1720=$X$3512,1+COUNTIF(U$7:U1719,"&gt;0"),0),0)</f>
        <v>0</v>
      </c>
      <c r="V1720" s="178" t="s">
        <v>1909</v>
      </c>
      <c r="W1720" s="130"/>
      <c r="X1720" s="131"/>
      <c r="Y1720" s="131"/>
      <c r="Z1720" s="206"/>
      <c r="AA1720" s="194">
        <f t="shared" si="123"/>
        <v>0</v>
      </c>
      <c r="AB1720" s="124" t="str">
        <f t="shared" si="124"/>
        <v/>
      </c>
      <c r="AC1720" s="195" t="str">
        <f t="shared" si="125"/>
        <v/>
      </c>
      <c r="AD1720" s="194" t="str">
        <f t="shared" si="126"/>
        <v/>
      </c>
      <c r="AE1720" s="194">
        <f>IF(AD1720="",0,IF(ISERROR(VLOOKUP(AD1720,AD$7:AD1719,1,FALSE)),1,0))</f>
        <v>0</v>
      </c>
      <c r="AF1720" s="194"/>
    </row>
    <row r="1721" spans="1:32" ht="16.5" customHeight="1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75">
        <f>IF(AND($X$3512&lt;&gt;" ",$X$3512&lt;&gt;0),IF(X1721=$X$3512,1+COUNTIF(U$7:U1720,"&gt;0"),0),0)</f>
        <v>0</v>
      </c>
      <c r="V1721" s="178" t="s">
        <v>1910</v>
      </c>
      <c r="W1721" s="130"/>
      <c r="X1721" s="131"/>
      <c r="Y1721" s="131"/>
      <c r="Z1721" s="206"/>
      <c r="AA1721" s="194">
        <f t="shared" si="123"/>
        <v>0</v>
      </c>
      <c r="AB1721" s="124" t="str">
        <f t="shared" si="124"/>
        <v/>
      </c>
      <c r="AC1721" s="195" t="str">
        <f t="shared" si="125"/>
        <v/>
      </c>
      <c r="AD1721" s="194" t="str">
        <f t="shared" si="126"/>
        <v/>
      </c>
      <c r="AE1721" s="194">
        <f>IF(AD1721="",0,IF(ISERROR(VLOOKUP(AD1721,AD$7:AD1720,1,FALSE)),1,0))</f>
        <v>0</v>
      </c>
      <c r="AF1721" s="194"/>
    </row>
    <row r="1722" spans="1:32" ht="16.5" customHeight="1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75">
        <f>IF(AND($X$3512&lt;&gt;" ",$X$3512&lt;&gt;0),IF(X1722=$X$3512,1+COUNTIF(U$7:U1721,"&gt;0"),0),0)</f>
        <v>0</v>
      </c>
      <c r="V1722" s="178" t="s">
        <v>1911</v>
      </c>
      <c r="W1722" s="130"/>
      <c r="X1722" s="131"/>
      <c r="Y1722" s="131"/>
      <c r="Z1722" s="206"/>
      <c r="AA1722" s="194">
        <f t="shared" si="123"/>
        <v>0</v>
      </c>
      <c r="AB1722" s="124" t="str">
        <f t="shared" si="124"/>
        <v/>
      </c>
      <c r="AC1722" s="195" t="str">
        <f t="shared" si="125"/>
        <v/>
      </c>
      <c r="AD1722" s="194" t="str">
        <f t="shared" si="126"/>
        <v/>
      </c>
      <c r="AE1722" s="194">
        <f>IF(AD1722="",0,IF(ISERROR(VLOOKUP(AD1722,AD$7:AD1721,1,FALSE)),1,0))</f>
        <v>0</v>
      </c>
      <c r="AF1722" s="194"/>
    </row>
    <row r="1723" spans="1:32" ht="16.5" customHeight="1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75">
        <f>IF(AND($X$3512&lt;&gt;" ",$X$3512&lt;&gt;0),IF(X1723=$X$3512,1+COUNTIF(U$7:U1722,"&gt;0"),0),0)</f>
        <v>0</v>
      </c>
      <c r="V1723" s="178" t="s">
        <v>1912</v>
      </c>
      <c r="W1723" s="130"/>
      <c r="X1723" s="131"/>
      <c r="Y1723" s="131"/>
      <c r="Z1723" s="206"/>
      <c r="AA1723" s="194">
        <f t="shared" si="123"/>
        <v>0</v>
      </c>
      <c r="AB1723" s="124" t="str">
        <f t="shared" si="124"/>
        <v/>
      </c>
      <c r="AC1723" s="195" t="str">
        <f t="shared" si="125"/>
        <v/>
      </c>
      <c r="AD1723" s="194" t="str">
        <f t="shared" si="126"/>
        <v/>
      </c>
      <c r="AE1723" s="194">
        <f>IF(AD1723="",0,IF(ISERROR(VLOOKUP(AD1723,AD$7:AD1722,1,FALSE)),1,0))</f>
        <v>0</v>
      </c>
      <c r="AF1723" s="194"/>
    </row>
    <row r="1724" spans="1:32" ht="16.5" customHeight="1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75">
        <f>IF(AND($X$3512&lt;&gt;" ",$X$3512&lt;&gt;0),IF(X1724=$X$3512,1+COUNTIF(U$7:U1723,"&gt;0"),0),0)</f>
        <v>0</v>
      </c>
      <c r="V1724" s="178" t="s">
        <v>1913</v>
      </c>
      <c r="W1724" s="130"/>
      <c r="X1724" s="131"/>
      <c r="Y1724" s="131"/>
      <c r="Z1724" s="206"/>
      <c r="AA1724" s="194">
        <f t="shared" si="123"/>
        <v>0</v>
      </c>
      <c r="AB1724" s="124" t="str">
        <f t="shared" si="124"/>
        <v/>
      </c>
      <c r="AC1724" s="195" t="str">
        <f t="shared" si="125"/>
        <v/>
      </c>
      <c r="AD1724" s="194" t="str">
        <f t="shared" si="126"/>
        <v/>
      </c>
      <c r="AE1724" s="194">
        <f>IF(AD1724="",0,IF(ISERROR(VLOOKUP(AD1724,AD$7:AD1723,1,FALSE)),1,0))</f>
        <v>0</v>
      </c>
      <c r="AF1724" s="194"/>
    </row>
    <row r="1725" spans="1:32" ht="16.5" customHeight="1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75">
        <f>IF(AND($X$3512&lt;&gt;" ",$X$3512&lt;&gt;0),IF(X1725=$X$3512,1+COUNTIF(U$7:U1724,"&gt;0"),0),0)</f>
        <v>0</v>
      </c>
      <c r="V1725" s="178" t="s">
        <v>1914</v>
      </c>
      <c r="W1725" s="130"/>
      <c r="X1725" s="131"/>
      <c r="Y1725" s="131"/>
      <c r="Z1725" s="206"/>
      <c r="AA1725" s="194">
        <f t="shared" si="123"/>
        <v>0</v>
      </c>
      <c r="AB1725" s="124" t="str">
        <f t="shared" si="124"/>
        <v/>
      </c>
      <c r="AC1725" s="195" t="str">
        <f t="shared" si="125"/>
        <v/>
      </c>
      <c r="AD1725" s="194" t="str">
        <f t="shared" si="126"/>
        <v/>
      </c>
      <c r="AE1725" s="194">
        <f>IF(AD1725="",0,IF(ISERROR(VLOOKUP(AD1725,AD$7:AD1724,1,FALSE)),1,0))</f>
        <v>0</v>
      </c>
      <c r="AF1725" s="194"/>
    </row>
    <row r="1726" spans="1:32" ht="16.5" customHeight="1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75">
        <f>IF(AND($X$3512&lt;&gt;" ",$X$3512&lt;&gt;0),IF(X1726=$X$3512,1+COUNTIF(U$7:U1725,"&gt;0"),0),0)</f>
        <v>0</v>
      </c>
      <c r="V1726" s="178" t="s">
        <v>1915</v>
      </c>
      <c r="W1726" s="130"/>
      <c r="X1726" s="131"/>
      <c r="Y1726" s="131"/>
      <c r="Z1726" s="206"/>
      <c r="AA1726" s="194">
        <f t="shared" si="123"/>
        <v>0</v>
      </c>
      <c r="AB1726" s="124" t="str">
        <f t="shared" si="124"/>
        <v/>
      </c>
      <c r="AC1726" s="195" t="str">
        <f t="shared" si="125"/>
        <v/>
      </c>
      <c r="AD1726" s="194" t="str">
        <f t="shared" si="126"/>
        <v/>
      </c>
      <c r="AE1726" s="194">
        <f>IF(AD1726="",0,IF(ISERROR(VLOOKUP(AD1726,AD$7:AD1725,1,FALSE)),1,0))</f>
        <v>0</v>
      </c>
      <c r="AF1726" s="194"/>
    </row>
    <row r="1727" spans="1:32" ht="16.5" customHeight="1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75">
        <f>IF(AND($X$3512&lt;&gt;" ",$X$3512&lt;&gt;0),IF(X1727=$X$3512,1+COUNTIF(U$7:U1726,"&gt;0"),0),0)</f>
        <v>0</v>
      </c>
      <c r="V1727" s="178" t="s">
        <v>1916</v>
      </c>
      <c r="W1727" s="130"/>
      <c r="X1727" s="131"/>
      <c r="Y1727" s="131"/>
      <c r="Z1727" s="206"/>
      <c r="AA1727" s="194">
        <f t="shared" si="123"/>
        <v>0</v>
      </c>
      <c r="AB1727" s="124" t="str">
        <f t="shared" si="124"/>
        <v/>
      </c>
      <c r="AC1727" s="195" t="str">
        <f t="shared" si="125"/>
        <v/>
      </c>
      <c r="AD1727" s="194" t="str">
        <f t="shared" si="126"/>
        <v/>
      </c>
      <c r="AE1727" s="194">
        <f>IF(AD1727="",0,IF(ISERROR(VLOOKUP(AD1727,AD$7:AD1726,1,FALSE)),1,0))</f>
        <v>0</v>
      </c>
      <c r="AF1727" s="194"/>
    </row>
    <row r="1728" spans="1:32" ht="16.5" customHeight="1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75">
        <f>IF(AND($X$3512&lt;&gt;" ",$X$3512&lt;&gt;0),IF(X1728=$X$3512,1+COUNTIF(U$7:U1727,"&gt;0"),0),0)</f>
        <v>0</v>
      </c>
      <c r="V1728" s="178" t="s">
        <v>1917</v>
      </c>
      <c r="W1728" s="130"/>
      <c r="X1728" s="131"/>
      <c r="Y1728" s="131"/>
      <c r="Z1728" s="206"/>
      <c r="AA1728" s="194">
        <f t="shared" si="123"/>
        <v>0</v>
      </c>
      <c r="AB1728" s="124" t="str">
        <f t="shared" si="124"/>
        <v/>
      </c>
      <c r="AC1728" s="195" t="str">
        <f t="shared" si="125"/>
        <v/>
      </c>
      <c r="AD1728" s="194" t="str">
        <f t="shared" si="126"/>
        <v/>
      </c>
      <c r="AE1728" s="194">
        <f>IF(AD1728="",0,IF(ISERROR(VLOOKUP(AD1728,AD$7:AD1727,1,FALSE)),1,0))</f>
        <v>0</v>
      </c>
      <c r="AF1728" s="194"/>
    </row>
    <row r="1729" spans="1:32" ht="16.5" customHeight="1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75">
        <f>IF(AND($X$3512&lt;&gt;" ",$X$3512&lt;&gt;0),IF(X1729=$X$3512,1+COUNTIF(U$7:U1728,"&gt;0"),0),0)</f>
        <v>0</v>
      </c>
      <c r="V1729" s="178" t="s">
        <v>1918</v>
      </c>
      <c r="W1729" s="130"/>
      <c r="X1729" s="131"/>
      <c r="Y1729" s="131"/>
      <c r="Z1729" s="206"/>
      <c r="AA1729" s="194">
        <f t="shared" si="123"/>
        <v>0</v>
      </c>
      <c r="AB1729" s="124" t="str">
        <f t="shared" si="124"/>
        <v/>
      </c>
      <c r="AC1729" s="195" t="str">
        <f t="shared" si="125"/>
        <v/>
      </c>
      <c r="AD1729" s="194" t="str">
        <f t="shared" si="126"/>
        <v/>
      </c>
      <c r="AE1729" s="194">
        <f>IF(AD1729="",0,IF(ISERROR(VLOOKUP(AD1729,AD$7:AD1728,1,FALSE)),1,0))</f>
        <v>0</v>
      </c>
      <c r="AF1729" s="194"/>
    </row>
    <row r="1730" spans="1:32" ht="16.5" customHeight="1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75">
        <f>IF(AND($X$3512&lt;&gt;" ",$X$3512&lt;&gt;0),IF(X1730=$X$3512,1+COUNTIF(U$7:U1729,"&gt;0"),0),0)</f>
        <v>0</v>
      </c>
      <c r="V1730" s="178" t="s">
        <v>1919</v>
      </c>
      <c r="W1730" s="130"/>
      <c r="X1730" s="131"/>
      <c r="Y1730" s="131"/>
      <c r="Z1730" s="206"/>
      <c r="AA1730" s="194">
        <f t="shared" si="123"/>
        <v>0</v>
      </c>
      <c r="AB1730" s="124" t="str">
        <f t="shared" si="124"/>
        <v/>
      </c>
      <c r="AC1730" s="195" t="str">
        <f t="shared" si="125"/>
        <v/>
      </c>
      <c r="AD1730" s="194" t="str">
        <f t="shared" si="126"/>
        <v/>
      </c>
      <c r="AE1730" s="194">
        <f>IF(AD1730="",0,IF(ISERROR(VLOOKUP(AD1730,AD$7:AD1729,1,FALSE)),1,0))</f>
        <v>0</v>
      </c>
      <c r="AF1730" s="194"/>
    </row>
    <row r="1731" spans="1:32" ht="16.5" customHeight="1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75">
        <f>IF(AND($X$3512&lt;&gt;" ",$X$3512&lt;&gt;0),IF(X1731=$X$3512,1+COUNTIF(U$7:U1730,"&gt;0"),0),0)</f>
        <v>0</v>
      </c>
      <c r="V1731" s="178" t="s">
        <v>1920</v>
      </c>
      <c r="W1731" s="130"/>
      <c r="X1731" s="131"/>
      <c r="Y1731" s="131"/>
      <c r="Z1731" s="206"/>
      <c r="AA1731" s="194">
        <f t="shared" si="123"/>
        <v>0</v>
      </c>
      <c r="AB1731" s="124" t="str">
        <f t="shared" si="124"/>
        <v/>
      </c>
      <c r="AC1731" s="195" t="str">
        <f t="shared" si="125"/>
        <v/>
      </c>
      <c r="AD1731" s="194" t="str">
        <f t="shared" si="126"/>
        <v/>
      </c>
      <c r="AE1731" s="194">
        <f>IF(AD1731="",0,IF(ISERROR(VLOOKUP(AD1731,AD$7:AD1730,1,FALSE)),1,0))</f>
        <v>0</v>
      </c>
      <c r="AF1731" s="194"/>
    </row>
    <row r="1732" spans="1:32" ht="16.5" customHeight="1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75">
        <f>IF(AND($X$3512&lt;&gt;" ",$X$3512&lt;&gt;0),IF(X1732=$X$3512,1+COUNTIF(U$7:U1731,"&gt;0"),0),0)</f>
        <v>0</v>
      </c>
      <c r="V1732" s="178" t="s">
        <v>1921</v>
      </c>
      <c r="W1732" s="130"/>
      <c r="X1732" s="131"/>
      <c r="Y1732" s="131"/>
      <c r="Z1732" s="206"/>
      <c r="AA1732" s="194">
        <f t="shared" si="123"/>
        <v>0</v>
      </c>
      <c r="AB1732" s="124" t="str">
        <f t="shared" si="124"/>
        <v/>
      </c>
      <c r="AC1732" s="195" t="str">
        <f t="shared" si="125"/>
        <v/>
      </c>
      <c r="AD1732" s="194" t="str">
        <f t="shared" si="126"/>
        <v/>
      </c>
      <c r="AE1732" s="194">
        <f>IF(AD1732="",0,IF(ISERROR(VLOOKUP(AD1732,AD$7:AD1731,1,FALSE)),1,0))</f>
        <v>0</v>
      </c>
      <c r="AF1732" s="194"/>
    </row>
    <row r="1733" spans="1:32" ht="16.5" customHeight="1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75">
        <f>IF(AND($X$3512&lt;&gt;" ",$X$3512&lt;&gt;0),IF(X1733=$X$3512,1+COUNTIF(U$7:U1732,"&gt;0"),0),0)</f>
        <v>0</v>
      </c>
      <c r="V1733" s="178" t="s">
        <v>1922</v>
      </c>
      <c r="W1733" s="130"/>
      <c r="X1733" s="131"/>
      <c r="Y1733" s="131"/>
      <c r="Z1733" s="206"/>
      <c r="AA1733" s="194">
        <f t="shared" si="123"/>
        <v>0</v>
      </c>
      <c r="AB1733" s="124" t="str">
        <f t="shared" si="124"/>
        <v/>
      </c>
      <c r="AC1733" s="195" t="str">
        <f t="shared" si="125"/>
        <v/>
      </c>
      <c r="AD1733" s="194" t="str">
        <f t="shared" si="126"/>
        <v/>
      </c>
      <c r="AE1733" s="194">
        <f>IF(AD1733="",0,IF(ISERROR(VLOOKUP(AD1733,AD$7:AD1732,1,FALSE)),1,0))</f>
        <v>0</v>
      </c>
      <c r="AF1733" s="194"/>
    </row>
    <row r="1734" spans="1:32" ht="16.5" customHeight="1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75">
        <f>IF(AND($X$3512&lt;&gt;" ",$X$3512&lt;&gt;0),IF(X1734=$X$3512,1+COUNTIF(U$7:U1733,"&gt;0"),0),0)</f>
        <v>0</v>
      </c>
      <c r="V1734" s="178" t="s">
        <v>1923</v>
      </c>
      <c r="W1734" s="130"/>
      <c r="X1734" s="131"/>
      <c r="Y1734" s="131"/>
      <c r="Z1734" s="206"/>
      <c r="AA1734" s="194">
        <f t="shared" si="123"/>
        <v>0</v>
      </c>
      <c r="AB1734" s="124" t="str">
        <f t="shared" si="124"/>
        <v/>
      </c>
      <c r="AC1734" s="195" t="str">
        <f t="shared" si="125"/>
        <v/>
      </c>
      <c r="AD1734" s="194" t="str">
        <f t="shared" si="126"/>
        <v/>
      </c>
      <c r="AE1734" s="194">
        <f>IF(AD1734="",0,IF(ISERROR(VLOOKUP(AD1734,AD$7:AD1733,1,FALSE)),1,0))</f>
        <v>0</v>
      </c>
      <c r="AF1734" s="194"/>
    </row>
    <row r="1735" spans="1:32" ht="16.5" customHeight="1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75">
        <f>IF(AND($X$3512&lt;&gt;" ",$X$3512&lt;&gt;0),IF(X1735=$X$3512,1+COUNTIF(U$7:U1734,"&gt;0"),0),0)</f>
        <v>0</v>
      </c>
      <c r="V1735" s="178" t="s">
        <v>1924</v>
      </c>
      <c r="W1735" s="130"/>
      <c r="X1735" s="131"/>
      <c r="Y1735" s="131"/>
      <c r="Z1735" s="206"/>
      <c r="AA1735" s="194">
        <f t="shared" si="123"/>
        <v>0</v>
      </c>
      <c r="AB1735" s="124" t="str">
        <f t="shared" si="124"/>
        <v/>
      </c>
      <c r="AC1735" s="195" t="str">
        <f t="shared" si="125"/>
        <v/>
      </c>
      <c r="AD1735" s="194" t="str">
        <f t="shared" si="126"/>
        <v/>
      </c>
      <c r="AE1735" s="194">
        <f>IF(AD1735="",0,IF(ISERROR(VLOOKUP(AD1735,AD$7:AD1734,1,FALSE)),1,0))</f>
        <v>0</v>
      </c>
      <c r="AF1735" s="194"/>
    </row>
    <row r="1736" spans="1:32" ht="16.5" customHeight="1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75">
        <f>IF(AND($X$3512&lt;&gt;" ",$X$3512&lt;&gt;0),IF(X1736=$X$3512,1+COUNTIF(U$7:U1735,"&gt;0"),0),0)</f>
        <v>0</v>
      </c>
      <c r="V1736" s="178" t="s">
        <v>1925</v>
      </c>
      <c r="W1736" s="130"/>
      <c r="X1736" s="131"/>
      <c r="Y1736" s="131"/>
      <c r="Z1736" s="206"/>
      <c r="AA1736" s="194">
        <f t="shared" ref="AA1736:AA1799" si="127">IF(ISBLANK(X1736),0,VLOOKUP(X1736,$B$8:$E$57,1,FALSE))</f>
        <v>0</v>
      </c>
      <c r="AB1736" s="124" t="str">
        <f t="shared" ref="AB1736:AB1799" si="128">IF(W1736&gt;0,CONCATENATE(MONTH(W1736)&amp;X1736),"")</f>
        <v/>
      </c>
      <c r="AC1736" s="195" t="str">
        <f t="shared" ref="AC1736:AC1799" si="129">IF(OR(AND(Z1736&lt;&gt;0,ISBLANK(X1736)),ISERROR(AA1736)),"ERR","")</f>
        <v/>
      </c>
      <c r="AD1736" s="194" t="str">
        <f t="shared" si="126"/>
        <v/>
      </c>
      <c r="AE1736" s="194">
        <f>IF(AD1736="",0,IF(ISERROR(VLOOKUP(AD1736,AD$7:AD1735,1,FALSE)),1,0))</f>
        <v>0</v>
      </c>
      <c r="AF1736" s="194"/>
    </row>
    <row r="1737" spans="1:32" ht="16.5" customHeight="1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75">
        <f>IF(AND($X$3512&lt;&gt;" ",$X$3512&lt;&gt;0),IF(X1737=$X$3512,1+COUNTIF(U$7:U1736,"&gt;0"),0),0)</f>
        <v>0</v>
      </c>
      <c r="V1737" s="178" t="s">
        <v>1926</v>
      </c>
      <c r="W1737" s="130"/>
      <c r="X1737" s="131"/>
      <c r="Y1737" s="131"/>
      <c r="Z1737" s="206"/>
      <c r="AA1737" s="194">
        <f t="shared" si="127"/>
        <v>0</v>
      </c>
      <c r="AB1737" s="124" t="str">
        <f t="shared" si="128"/>
        <v/>
      </c>
      <c r="AC1737" s="195" t="str">
        <f t="shared" si="129"/>
        <v/>
      </c>
      <c r="AD1737" s="194" t="str">
        <f t="shared" si="126"/>
        <v/>
      </c>
      <c r="AE1737" s="194">
        <f>IF(AD1737="",0,IF(ISERROR(VLOOKUP(AD1737,AD$7:AD1736,1,FALSE)),1,0))</f>
        <v>0</v>
      </c>
      <c r="AF1737" s="194"/>
    </row>
    <row r="1738" spans="1:32" ht="16.5" customHeight="1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75">
        <f>IF(AND($X$3512&lt;&gt;" ",$X$3512&lt;&gt;0),IF(X1738=$X$3512,1+COUNTIF(U$7:U1737,"&gt;0"),0),0)</f>
        <v>0</v>
      </c>
      <c r="V1738" s="178" t="s">
        <v>1927</v>
      </c>
      <c r="W1738" s="130"/>
      <c r="X1738" s="131"/>
      <c r="Y1738" s="131"/>
      <c r="Z1738" s="206"/>
      <c r="AA1738" s="194">
        <f t="shared" si="127"/>
        <v>0</v>
      </c>
      <c r="AB1738" s="124" t="str">
        <f t="shared" si="128"/>
        <v/>
      </c>
      <c r="AC1738" s="195" t="str">
        <f t="shared" si="129"/>
        <v/>
      </c>
      <c r="AD1738" s="194" t="str">
        <f t="shared" ref="AD1738:AD1801" si="130">IF(W1738&gt;0,CONCATENATE(MONTH(W1738),"-",YEAR(W1738)),"")</f>
        <v/>
      </c>
      <c r="AE1738" s="194">
        <f>IF(AD1738="",0,IF(ISERROR(VLOOKUP(AD1738,AD$7:AD1737,1,FALSE)),1,0))</f>
        <v>0</v>
      </c>
      <c r="AF1738" s="194"/>
    </row>
    <row r="1739" spans="1:32" ht="16.5" customHeight="1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75">
        <f>IF(AND($X$3512&lt;&gt;" ",$X$3512&lt;&gt;0),IF(X1739=$X$3512,1+COUNTIF(U$7:U1738,"&gt;0"),0),0)</f>
        <v>0</v>
      </c>
      <c r="V1739" s="178" t="s">
        <v>1928</v>
      </c>
      <c r="W1739" s="130"/>
      <c r="X1739" s="131"/>
      <c r="Y1739" s="131"/>
      <c r="Z1739" s="206"/>
      <c r="AA1739" s="194">
        <f t="shared" si="127"/>
        <v>0</v>
      </c>
      <c r="AB1739" s="124" t="str">
        <f t="shared" si="128"/>
        <v/>
      </c>
      <c r="AC1739" s="195" t="str">
        <f t="shared" si="129"/>
        <v/>
      </c>
      <c r="AD1739" s="194" t="str">
        <f t="shared" si="130"/>
        <v/>
      </c>
      <c r="AE1739" s="194">
        <f>IF(AD1739="",0,IF(ISERROR(VLOOKUP(AD1739,AD$7:AD1738,1,FALSE)),1,0))</f>
        <v>0</v>
      </c>
      <c r="AF1739" s="194"/>
    </row>
    <row r="1740" spans="1:32" ht="16.5" customHeight="1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75">
        <f>IF(AND($X$3512&lt;&gt;" ",$X$3512&lt;&gt;0),IF(X1740=$X$3512,1+COUNTIF(U$7:U1739,"&gt;0"),0),0)</f>
        <v>0</v>
      </c>
      <c r="V1740" s="178" t="s">
        <v>1929</v>
      </c>
      <c r="W1740" s="130"/>
      <c r="X1740" s="131"/>
      <c r="Y1740" s="131"/>
      <c r="Z1740" s="206"/>
      <c r="AA1740" s="194">
        <f t="shared" si="127"/>
        <v>0</v>
      </c>
      <c r="AB1740" s="124" t="str">
        <f t="shared" si="128"/>
        <v/>
      </c>
      <c r="AC1740" s="195" t="str">
        <f t="shared" si="129"/>
        <v/>
      </c>
      <c r="AD1740" s="194" t="str">
        <f t="shared" si="130"/>
        <v/>
      </c>
      <c r="AE1740" s="194">
        <f>IF(AD1740="",0,IF(ISERROR(VLOOKUP(AD1740,AD$7:AD1739,1,FALSE)),1,0))</f>
        <v>0</v>
      </c>
      <c r="AF1740" s="194"/>
    </row>
    <row r="1741" spans="1:32" ht="16.5" customHeight="1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75">
        <f>IF(AND($X$3512&lt;&gt;" ",$X$3512&lt;&gt;0),IF(X1741=$X$3512,1+COUNTIF(U$7:U1740,"&gt;0"),0),0)</f>
        <v>0</v>
      </c>
      <c r="V1741" s="178" t="s">
        <v>1930</v>
      </c>
      <c r="W1741" s="130"/>
      <c r="X1741" s="131"/>
      <c r="Y1741" s="131"/>
      <c r="Z1741" s="206"/>
      <c r="AA1741" s="194">
        <f t="shared" si="127"/>
        <v>0</v>
      </c>
      <c r="AB1741" s="124" t="str">
        <f t="shared" si="128"/>
        <v/>
      </c>
      <c r="AC1741" s="195" t="str">
        <f t="shared" si="129"/>
        <v/>
      </c>
      <c r="AD1741" s="194" t="str">
        <f t="shared" si="130"/>
        <v/>
      </c>
      <c r="AE1741" s="194">
        <f>IF(AD1741="",0,IF(ISERROR(VLOOKUP(AD1741,AD$7:AD1740,1,FALSE)),1,0))</f>
        <v>0</v>
      </c>
      <c r="AF1741" s="194"/>
    </row>
    <row r="1742" spans="1:32" ht="16.5" customHeight="1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75">
        <f>IF(AND($X$3512&lt;&gt;" ",$X$3512&lt;&gt;0),IF(X1742=$X$3512,1+COUNTIF(U$7:U1741,"&gt;0"),0),0)</f>
        <v>0</v>
      </c>
      <c r="V1742" s="178" t="s">
        <v>1931</v>
      </c>
      <c r="W1742" s="130"/>
      <c r="X1742" s="131"/>
      <c r="Y1742" s="131"/>
      <c r="Z1742" s="206"/>
      <c r="AA1742" s="194">
        <f t="shared" si="127"/>
        <v>0</v>
      </c>
      <c r="AB1742" s="124" t="str">
        <f t="shared" si="128"/>
        <v/>
      </c>
      <c r="AC1742" s="195" t="str">
        <f t="shared" si="129"/>
        <v/>
      </c>
      <c r="AD1742" s="194" t="str">
        <f t="shared" si="130"/>
        <v/>
      </c>
      <c r="AE1742" s="194">
        <f>IF(AD1742="",0,IF(ISERROR(VLOOKUP(AD1742,AD$7:AD1741,1,FALSE)),1,0))</f>
        <v>0</v>
      </c>
      <c r="AF1742" s="194"/>
    </row>
    <row r="1743" spans="1:32" ht="16.5" customHeight="1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75">
        <f>IF(AND($X$3512&lt;&gt;" ",$X$3512&lt;&gt;0),IF(X1743=$X$3512,1+COUNTIF(U$7:U1742,"&gt;0"),0),0)</f>
        <v>0</v>
      </c>
      <c r="V1743" s="178" t="s">
        <v>1932</v>
      </c>
      <c r="W1743" s="130"/>
      <c r="X1743" s="131"/>
      <c r="Y1743" s="131"/>
      <c r="Z1743" s="206"/>
      <c r="AA1743" s="194">
        <f t="shared" si="127"/>
        <v>0</v>
      </c>
      <c r="AB1743" s="124" t="str">
        <f t="shared" si="128"/>
        <v/>
      </c>
      <c r="AC1743" s="195" t="str">
        <f t="shared" si="129"/>
        <v/>
      </c>
      <c r="AD1743" s="194" t="str">
        <f t="shared" si="130"/>
        <v/>
      </c>
      <c r="AE1743" s="194">
        <f>IF(AD1743="",0,IF(ISERROR(VLOOKUP(AD1743,AD$7:AD1742,1,FALSE)),1,0))</f>
        <v>0</v>
      </c>
      <c r="AF1743" s="194"/>
    </row>
    <row r="1744" spans="1:32" ht="16.5" customHeight="1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75">
        <f>IF(AND($X$3512&lt;&gt;" ",$X$3512&lt;&gt;0),IF(X1744=$X$3512,1+COUNTIF(U$7:U1743,"&gt;0"),0),0)</f>
        <v>0</v>
      </c>
      <c r="V1744" s="178" t="s">
        <v>1933</v>
      </c>
      <c r="W1744" s="130"/>
      <c r="X1744" s="131"/>
      <c r="Y1744" s="131"/>
      <c r="Z1744" s="206"/>
      <c r="AA1744" s="194">
        <f t="shared" si="127"/>
        <v>0</v>
      </c>
      <c r="AB1744" s="124" t="str">
        <f t="shared" si="128"/>
        <v/>
      </c>
      <c r="AC1744" s="195" t="str">
        <f t="shared" si="129"/>
        <v/>
      </c>
      <c r="AD1744" s="194" t="str">
        <f t="shared" si="130"/>
        <v/>
      </c>
      <c r="AE1744" s="194">
        <f>IF(AD1744="",0,IF(ISERROR(VLOOKUP(AD1744,AD$7:AD1743,1,FALSE)),1,0))</f>
        <v>0</v>
      </c>
      <c r="AF1744" s="194"/>
    </row>
    <row r="1745" spans="1:32" ht="16.5" customHeight="1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75">
        <f>IF(AND($X$3512&lt;&gt;" ",$X$3512&lt;&gt;0),IF(X1745=$X$3512,1+COUNTIF(U$7:U1744,"&gt;0"),0),0)</f>
        <v>0</v>
      </c>
      <c r="V1745" s="178" t="s">
        <v>1934</v>
      </c>
      <c r="W1745" s="130"/>
      <c r="X1745" s="131"/>
      <c r="Y1745" s="131"/>
      <c r="Z1745" s="206"/>
      <c r="AA1745" s="194">
        <f t="shared" si="127"/>
        <v>0</v>
      </c>
      <c r="AB1745" s="124" t="str">
        <f t="shared" si="128"/>
        <v/>
      </c>
      <c r="AC1745" s="195" t="str">
        <f t="shared" si="129"/>
        <v/>
      </c>
      <c r="AD1745" s="194" t="str">
        <f t="shared" si="130"/>
        <v/>
      </c>
      <c r="AE1745" s="194">
        <f>IF(AD1745="",0,IF(ISERROR(VLOOKUP(AD1745,AD$7:AD1744,1,FALSE)),1,0))</f>
        <v>0</v>
      </c>
      <c r="AF1745" s="194"/>
    </row>
    <row r="1746" spans="1:32" ht="16.5" customHeight="1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75">
        <f>IF(AND($X$3512&lt;&gt;" ",$X$3512&lt;&gt;0),IF(X1746=$X$3512,1+COUNTIF(U$7:U1745,"&gt;0"),0),0)</f>
        <v>0</v>
      </c>
      <c r="V1746" s="178" t="s">
        <v>1935</v>
      </c>
      <c r="W1746" s="130"/>
      <c r="X1746" s="131"/>
      <c r="Y1746" s="131"/>
      <c r="Z1746" s="206"/>
      <c r="AA1746" s="194">
        <f t="shared" si="127"/>
        <v>0</v>
      </c>
      <c r="AB1746" s="124" t="str">
        <f t="shared" si="128"/>
        <v/>
      </c>
      <c r="AC1746" s="195" t="str">
        <f t="shared" si="129"/>
        <v/>
      </c>
      <c r="AD1746" s="194" t="str">
        <f t="shared" si="130"/>
        <v/>
      </c>
      <c r="AE1746" s="194">
        <f>IF(AD1746="",0,IF(ISERROR(VLOOKUP(AD1746,AD$7:AD1745,1,FALSE)),1,0))</f>
        <v>0</v>
      </c>
      <c r="AF1746" s="194"/>
    </row>
    <row r="1747" spans="1:32" ht="16.5" customHeight="1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75">
        <f>IF(AND($X$3512&lt;&gt;" ",$X$3512&lt;&gt;0),IF(X1747=$X$3512,1+COUNTIF(U$7:U1746,"&gt;0"),0),0)</f>
        <v>0</v>
      </c>
      <c r="V1747" s="178" t="s">
        <v>1936</v>
      </c>
      <c r="W1747" s="130"/>
      <c r="X1747" s="131"/>
      <c r="Y1747" s="131"/>
      <c r="Z1747" s="206"/>
      <c r="AA1747" s="194">
        <f t="shared" si="127"/>
        <v>0</v>
      </c>
      <c r="AB1747" s="124" t="str">
        <f t="shared" si="128"/>
        <v/>
      </c>
      <c r="AC1747" s="195" t="str">
        <f t="shared" si="129"/>
        <v/>
      </c>
      <c r="AD1747" s="194" t="str">
        <f t="shared" si="130"/>
        <v/>
      </c>
      <c r="AE1747" s="194">
        <f>IF(AD1747="",0,IF(ISERROR(VLOOKUP(AD1747,AD$7:AD1746,1,FALSE)),1,0))</f>
        <v>0</v>
      </c>
      <c r="AF1747" s="194"/>
    </row>
    <row r="1748" spans="1:32" ht="16.5" customHeight="1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75">
        <f>IF(AND($X$3512&lt;&gt;" ",$X$3512&lt;&gt;0),IF(X1748=$X$3512,1+COUNTIF(U$7:U1747,"&gt;0"),0),0)</f>
        <v>0</v>
      </c>
      <c r="V1748" s="178" t="s">
        <v>1937</v>
      </c>
      <c r="W1748" s="130"/>
      <c r="X1748" s="131"/>
      <c r="Y1748" s="131"/>
      <c r="Z1748" s="206"/>
      <c r="AA1748" s="194">
        <f t="shared" si="127"/>
        <v>0</v>
      </c>
      <c r="AB1748" s="124" t="str">
        <f t="shared" si="128"/>
        <v/>
      </c>
      <c r="AC1748" s="195" t="str">
        <f t="shared" si="129"/>
        <v/>
      </c>
      <c r="AD1748" s="194" t="str">
        <f t="shared" si="130"/>
        <v/>
      </c>
      <c r="AE1748" s="194">
        <f>IF(AD1748="",0,IF(ISERROR(VLOOKUP(AD1748,AD$7:AD1747,1,FALSE)),1,0))</f>
        <v>0</v>
      </c>
      <c r="AF1748" s="194"/>
    </row>
    <row r="1749" spans="1:32" ht="16.5" customHeight="1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75">
        <f>IF(AND($X$3512&lt;&gt;" ",$X$3512&lt;&gt;0),IF(X1749=$X$3512,1+COUNTIF(U$7:U1748,"&gt;0"),0),0)</f>
        <v>0</v>
      </c>
      <c r="V1749" s="178" t="s">
        <v>1938</v>
      </c>
      <c r="W1749" s="130"/>
      <c r="X1749" s="131"/>
      <c r="Y1749" s="131"/>
      <c r="Z1749" s="206"/>
      <c r="AA1749" s="194">
        <f t="shared" si="127"/>
        <v>0</v>
      </c>
      <c r="AB1749" s="124" t="str">
        <f t="shared" si="128"/>
        <v/>
      </c>
      <c r="AC1749" s="195" t="str">
        <f t="shared" si="129"/>
        <v/>
      </c>
      <c r="AD1749" s="194" t="str">
        <f t="shared" si="130"/>
        <v/>
      </c>
      <c r="AE1749" s="194">
        <f>IF(AD1749="",0,IF(ISERROR(VLOOKUP(AD1749,AD$7:AD1748,1,FALSE)),1,0))</f>
        <v>0</v>
      </c>
      <c r="AF1749" s="194"/>
    </row>
    <row r="1750" spans="1:32" ht="16.5" customHeight="1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75">
        <f>IF(AND($X$3512&lt;&gt;" ",$X$3512&lt;&gt;0),IF(X1750=$X$3512,1+COUNTIF(U$7:U1749,"&gt;0"),0),0)</f>
        <v>0</v>
      </c>
      <c r="V1750" s="178" t="s">
        <v>1939</v>
      </c>
      <c r="W1750" s="130"/>
      <c r="X1750" s="131"/>
      <c r="Y1750" s="131"/>
      <c r="Z1750" s="206"/>
      <c r="AA1750" s="194">
        <f t="shared" si="127"/>
        <v>0</v>
      </c>
      <c r="AB1750" s="124" t="str">
        <f t="shared" si="128"/>
        <v/>
      </c>
      <c r="AC1750" s="195" t="str">
        <f t="shared" si="129"/>
        <v/>
      </c>
      <c r="AD1750" s="194" t="str">
        <f t="shared" si="130"/>
        <v/>
      </c>
      <c r="AE1750" s="194">
        <f>IF(AD1750="",0,IF(ISERROR(VLOOKUP(AD1750,AD$7:AD1749,1,FALSE)),1,0))</f>
        <v>0</v>
      </c>
      <c r="AF1750" s="194"/>
    </row>
    <row r="1751" spans="1:32" ht="16.5" customHeight="1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75">
        <f>IF(AND($X$3512&lt;&gt;" ",$X$3512&lt;&gt;0),IF(X1751=$X$3512,1+COUNTIF(U$7:U1750,"&gt;0"),0),0)</f>
        <v>0</v>
      </c>
      <c r="V1751" s="178" t="s">
        <v>1940</v>
      </c>
      <c r="W1751" s="130"/>
      <c r="X1751" s="131"/>
      <c r="Y1751" s="131"/>
      <c r="Z1751" s="206"/>
      <c r="AA1751" s="194">
        <f t="shared" si="127"/>
        <v>0</v>
      </c>
      <c r="AB1751" s="124" t="str">
        <f t="shared" si="128"/>
        <v/>
      </c>
      <c r="AC1751" s="195" t="str">
        <f t="shared" si="129"/>
        <v/>
      </c>
      <c r="AD1751" s="194" t="str">
        <f t="shared" si="130"/>
        <v/>
      </c>
      <c r="AE1751" s="194">
        <f>IF(AD1751="",0,IF(ISERROR(VLOOKUP(AD1751,AD$7:AD1750,1,FALSE)),1,0))</f>
        <v>0</v>
      </c>
      <c r="AF1751" s="194"/>
    </row>
    <row r="1752" spans="1:32" ht="16.5" customHeight="1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75">
        <f>IF(AND($X$3512&lt;&gt;" ",$X$3512&lt;&gt;0),IF(X1752=$X$3512,1+COUNTIF(U$7:U1751,"&gt;0"),0),0)</f>
        <v>0</v>
      </c>
      <c r="V1752" s="178" t="s">
        <v>1941</v>
      </c>
      <c r="W1752" s="130"/>
      <c r="X1752" s="131"/>
      <c r="Y1752" s="131"/>
      <c r="Z1752" s="206"/>
      <c r="AA1752" s="194">
        <f t="shared" si="127"/>
        <v>0</v>
      </c>
      <c r="AB1752" s="124" t="str">
        <f t="shared" si="128"/>
        <v/>
      </c>
      <c r="AC1752" s="195" t="str">
        <f t="shared" si="129"/>
        <v/>
      </c>
      <c r="AD1752" s="194" t="str">
        <f t="shared" si="130"/>
        <v/>
      </c>
      <c r="AE1752" s="194">
        <f>IF(AD1752="",0,IF(ISERROR(VLOOKUP(AD1752,AD$7:AD1751,1,FALSE)),1,0))</f>
        <v>0</v>
      </c>
      <c r="AF1752" s="194"/>
    </row>
    <row r="1753" spans="1:32" ht="16.5" customHeight="1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75">
        <f>IF(AND($X$3512&lt;&gt;" ",$X$3512&lt;&gt;0),IF(X1753=$X$3512,1+COUNTIF(U$7:U1752,"&gt;0"),0),0)</f>
        <v>0</v>
      </c>
      <c r="V1753" s="178" t="s">
        <v>1942</v>
      </c>
      <c r="W1753" s="130"/>
      <c r="X1753" s="131"/>
      <c r="Y1753" s="131"/>
      <c r="Z1753" s="206"/>
      <c r="AA1753" s="194">
        <f t="shared" si="127"/>
        <v>0</v>
      </c>
      <c r="AB1753" s="124" t="str">
        <f t="shared" si="128"/>
        <v/>
      </c>
      <c r="AC1753" s="195" t="str">
        <f t="shared" si="129"/>
        <v/>
      </c>
      <c r="AD1753" s="194" t="str">
        <f t="shared" si="130"/>
        <v/>
      </c>
      <c r="AE1753" s="194">
        <f>IF(AD1753="",0,IF(ISERROR(VLOOKUP(AD1753,AD$7:AD1752,1,FALSE)),1,0))</f>
        <v>0</v>
      </c>
      <c r="AF1753" s="194"/>
    </row>
    <row r="1754" spans="1:32" ht="16.5" customHeight="1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75">
        <f>IF(AND($X$3512&lt;&gt;" ",$X$3512&lt;&gt;0),IF(X1754=$X$3512,1+COUNTIF(U$7:U1753,"&gt;0"),0),0)</f>
        <v>0</v>
      </c>
      <c r="V1754" s="178" t="s">
        <v>1943</v>
      </c>
      <c r="W1754" s="130"/>
      <c r="X1754" s="131"/>
      <c r="Y1754" s="131"/>
      <c r="Z1754" s="206"/>
      <c r="AA1754" s="194">
        <f t="shared" si="127"/>
        <v>0</v>
      </c>
      <c r="AB1754" s="124" t="str">
        <f t="shared" si="128"/>
        <v/>
      </c>
      <c r="AC1754" s="195" t="str">
        <f t="shared" si="129"/>
        <v/>
      </c>
      <c r="AD1754" s="194" t="str">
        <f t="shared" si="130"/>
        <v/>
      </c>
      <c r="AE1754" s="194">
        <f>IF(AD1754="",0,IF(ISERROR(VLOOKUP(AD1754,AD$7:AD1753,1,FALSE)),1,0))</f>
        <v>0</v>
      </c>
      <c r="AF1754" s="194"/>
    </row>
    <row r="1755" spans="1:32" ht="16.5" customHeight="1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75">
        <f>IF(AND($X$3512&lt;&gt;" ",$X$3512&lt;&gt;0),IF(X1755=$X$3512,1+COUNTIF(U$7:U1754,"&gt;0"),0),0)</f>
        <v>0</v>
      </c>
      <c r="V1755" s="178" t="s">
        <v>1944</v>
      </c>
      <c r="W1755" s="130"/>
      <c r="X1755" s="131"/>
      <c r="Y1755" s="131"/>
      <c r="Z1755" s="206"/>
      <c r="AA1755" s="194">
        <f t="shared" si="127"/>
        <v>0</v>
      </c>
      <c r="AB1755" s="124" t="str">
        <f t="shared" si="128"/>
        <v/>
      </c>
      <c r="AC1755" s="195" t="str">
        <f t="shared" si="129"/>
        <v/>
      </c>
      <c r="AD1755" s="194" t="str">
        <f t="shared" si="130"/>
        <v/>
      </c>
      <c r="AE1755" s="194">
        <f>IF(AD1755="",0,IF(ISERROR(VLOOKUP(AD1755,AD$7:AD1754,1,FALSE)),1,0))</f>
        <v>0</v>
      </c>
      <c r="AF1755" s="194"/>
    </row>
    <row r="1756" spans="1:32" ht="16.5" customHeight="1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75">
        <f>IF(AND($X$3512&lt;&gt;" ",$X$3512&lt;&gt;0),IF(X1756=$X$3512,1+COUNTIF(U$7:U1755,"&gt;0"),0),0)</f>
        <v>0</v>
      </c>
      <c r="V1756" s="178" t="s">
        <v>1945</v>
      </c>
      <c r="W1756" s="130"/>
      <c r="X1756" s="131"/>
      <c r="Y1756" s="131"/>
      <c r="Z1756" s="206"/>
      <c r="AA1756" s="194">
        <f t="shared" si="127"/>
        <v>0</v>
      </c>
      <c r="AB1756" s="124" t="str">
        <f t="shared" si="128"/>
        <v/>
      </c>
      <c r="AC1756" s="195" t="str">
        <f t="shared" si="129"/>
        <v/>
      </c>
      <c r="AD1756" s="194" t="str">
        <f t="shared" si="130"/>
        <v/>
      </c>
      <c r="AE1756" s="194">
        <f>IF(AD1756="",0,IF(ISERROR(VLOOKUP(AD1756,AD$7:AD1755,1,FALSE)),1,0))</f>
        <v>0</v>
      </c>
      <c r="AF1756" s="194"/>
    </row>
    <row r="1757" spans="1:32" ht="16.5" customHeight="1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75">
        <f>IF(AND($X$3512&lt;&gt;" ",$X$3512&lt;&gt;0),IF(X1757=$X$3512,1+COUNTIF(U$7:U1756,"&gt;0"),0),0)</f>
        <v>0</v>
      </c>
      <c r="V1757" s="178" t="s">
        <v>1946</v>
      </c>
      <c r="W1757" s="130"/>
      <c r="X1757" s="131"/>
      <c r="Y1757" s="131"/>
      <c r="Z1757" s="206"/>
      <c r="AA1757" s="194">
        <f t="shared" si="127"/>
        <v>0</v>
      </c>
      <c r="AB1757" s="124" t="str">
        <f t="shared" si="128"/>
        <v/>
      </c>
      <c r="AC1757" s="195" t="str">
        <f t="shared" si="129"/>
        <v/>
      </c>
      <c r="AD1757" s="194" t="str">
        <f t="shared" si="130"/>
        <v/>
      </c>
      <c r="AE1757" s="194">
        <f>IF(AD1757="",0,IF(ISERROR(VLOOKUP(AD1757,AD$7:AD1756,1,FALSE)),1,0))</f>
        <v>0</v>
      </c>
      <c r="AF1757" s="194"/>
    </row>
    <row r="1758" spans="1:32" ht="16.5" customHeight="1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75">
        <f>IF(AND($X$3512&lt;&gt;" ",$X$3512&lt;&gt;0),IF(X1758=$X$3512,1+COUNTIF(U$7:U1757,"&gt;0"),0),0)</f>
        <v>0</v>
      </c>
      <c r="V1758" s="178" t="s">
        <v>1947</v>
      </c>
      <c r="W1758" s="130"/>
      <c r="X1758" s="131"/>
      <c r="Y1758" s="131"/>
      <c r="Z1758" s="206"/>
      <c r="AA1758" s="194">
        <f t="shared" si="127"/>
        <v>0</v>
      </c>
      <c r="AB1758" s="124" t="str">
        <f t="shared" si="128"/>
        <v/>
      </c>
      <c r="AC1758" s="195" t="str">
        <f t="shared" si="129"/>
        <v/>
      </c>
      <c r="AD1758" s="194" t="str">
        <f t="shared" si="130"/>
        <v/>
      </c>
      <c r="AE1758" s="194">
        <f>IF(AD1758="",0,IF(ISERROR(VLOOKUP(AD1758,AD$7:AD1757,1,FALSE)),1,0))</f>
        <v>0</v>
      </c>
      <c r="AF1758" s="194"/>
    </row>
    <row r="1759" spans="1:32" ht="16.5" customHeight="1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75">
        <f>IF(AND($X$3512&lt;&gt;" ",$X$3512&lt;&gt;0),IF(X1759=$X$3512,1+COUNTIF(U$7:U1758,"&gt;0"),0),0)</f>
        <v>0</v>
      </c>
      <c r="V1759" s="178" t="s">
        <v>1948</v>
      </c>
      <c r="W1759" s="130"/>
      <c r="X1759" s="131"/>
      <c r="Y1759" s="131"/>
      <c r="Z1759" s="206"/>
      <c r="AA1759" s="194">
        <f t="shared" si="127"/>
        <v>0</v>
      </c>
      <c r="AB1759" s="124" t="str">
        <f t="shared" si="128"/>
        <v/>
      </c>
      <c r="AC1759" s="195" t="str">
        <f t="shared" si="129"/>
        <v/>
      </c>
      <c r="AD1759" s="194" t="str">
        <f t="shared" si="130"/>
        <v/>
      </c>
      <c r="AE1759" s="194">
        <f>IF(AD1759="",0,IF(ISERROR(VLOOKUP(AD1759,AD$7:AD1758,1,FALSE)),1,0))</f>
        <v>0</v>
      </c>
      <c r="AF1759" s="194"/>
    </row>
    <row r="1760" spans="1:32" ht="16.5" customHeight="1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75">
        <f>IF(AND($X$3512&lt;&gt;" ",$X$3512&lt;&gt;0),IF(X1760=$X$3512,1+COUNTIF(U$7:U1759,"&gt;0"),0),0)</f>
        <v>0</v>
      </c>
      <c r="V1760" s="178" t="s">
        <v>1949</v>
      </c>
      <c r="W1760" s="130"/>
      <c r="X1760" s="131"/>
      <c r="Y1760" s="131"/>
      <c r="Z1760" s="206"/>
      <c r="AA1760" s="194">
        <f t="shared" si="127"/>
        <v>0</v>
      </c>
      <c r="AB1760" s="124" t="str">
        <f t="shared" si="128"/>
        <v/>
      </c>
      <c r="AC1760" s="195" t="str">
        <f t="shared" si="129"/>
        <v/>
      </c>
      <c r="AD1760" s="194" t="str">
        <f t="shared" si="130"/>
        <v/>
      </c>
      <c r="AE1760" s="194">
        <f>IF(AD1760="",0,IF(ISERROR(VLOOKUP(AD1760,AD$7:AD1759,1,FALSE)),1,0))</f>
        <v>0</v>
      </c>
      <c r="AF1760" s="194"/>
    </row>
    <row r="1761" spans="1:32" ht="16.5" customHeight="1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75">
        <f>IF(AND($X$3512&lt;&gt;" ",$X$3512&lt;&gt;0),IF(X1761=$X$3512,1+COUNTIF(U$7:U1760,"&gt;0"),0),0)</f>
        <v>0</v>
      </c>
      <c r="V1761" s="178" t="s">
        <v>1950</v>
      </c>
      <c r="W1761" s="130"/>
      <c r="X1761" s="131"/>
      <c r="Y1761" s="131"/>
      <c r="Z1761" s="206"/>
      <c r="AA1761" s="194">
        <f t="shared" si="127"/>
        <v>0</v>
      </c>
      <c r="AB1761" s="124" t="str">
        <f t="shared" si="128"/>
        <v/>
      </c>
      <c r="AC1761" s="195" t="str">
        <f t="shared" si="129"/>
        <v/>
      </c>
      <c r="AD1761" s="194" t="str">
        <f t="shared" si="130"/>
        <v/>
      </c>
      <c r="AE1761" s="194">
        <f>IF(AD1761="",0,IF(ISERROR(VLOOKUP(AD1761,AD$7:AD1760,1,FALSE)),1,0))</f>
        <v>0</v>
      </c>
      <c r="AF1761" s="194"/>
    </row>
    <row r="1762" spans="1:32" ht="16.5" customHeight="1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75">
        <f>IF(AND($X$3512&lt;&gt;" ",$X$3512&lt;&gt;0),IF(X1762=$X$3512,1+COUNTIF(U$7:U1761,"&gt;0"),0),0)</f>
        <v>0</v>
      </c>
      <c r="V1762" s="178" t="s">
        <v>1951</v>
      </c>
      <c r="W1762" s="130"/>
      <c r="X1762" s="131"/>
      <c r="Y1762" s="131"/>
      <c r="Z1762" s="206"/>
      <c r="AA1762" s="194">
        <f t="shared" si="127"/>
        <v>0</v>
      </c>
      <c r="AB1762" s="124" t="str">
        <f t="shared" si="128"/>
        <v/>
      </c>
      <c r="AC1762" s="195" t="str">
        <f t="shared" si="129"/>
        <v/>
      </c>
      <c r="AD1762" s="194" t="str">
        <f t="shared" si="130"/>
        <v/>
      </c>
      <c r="AE1762" s="194">
        <f>IF(AD1762="",0,IF(ISERROR(VLOOKUP(AD1762,AD$7:AD1761,1,FALSE)),1,0))</f>
        <v>0</v>
      </c>
      <c r="AF1762" s="194"/>
    </row>
    <row r="1763" spans="1:32" ht="16.5" customHeight="1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75">
        <f>IF(AND($X$3512&lt;&gt;" ",$X$3512&lt;&gt;0),IF(X1763=$X$3512,1+COUNTIF(U$7:U1762,"&gt;0"),0),0)</f>
        <v>0</v>
      </c>
      <c r="V1763" s="178" t="s">
        <v>1952</v>
      </c>
      <c r="W1763" s="130"/>
      <c r="X1763" s="131"/>
      <c r="Y1763" s="131"/>
      <c r="Z1763" s="206"/>
      <c r="AA1763" s="194">
        <f t="shared" si="127"/>
        <v>0</v>
      </c>
      <c r="AB1763" s="124" t="str">
        <f t="shared" si="128"/>
        <v/>
      </c>
      <c r="AC1763" s="195" t="str">
        <f t="shared" si="129"/>
        <v/>
      </c>
      <c r="AD1763" s="194" t="str">
        <f t="shared" si="130"/>
        <v/>
      </c>
      <c r="AE1763" s="194">
        <f>IF(AD1763="",0,IF(ISERROR(VLOOKUP(AD1763,AD$7:AD1762,1,FALSE)),1,0))</f>
        <v>0</v>
      </c>
      <c r="AF1763" s="194"/>
    </row>
    <row r="1764" spans="1:32" ht="16.5" customHeight="1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75">
        <f>IF(AND($X$3512&lt;&gt;" ",$X$3512&lt;&gt;0),IF(X1764=$X$3512,1+COUNTIF(U$7:U1763,"&gt;0"),0),0)</f>
        <v>0</v>
      </c>
      <c r="V1764" s="178" t="s">
        <v>1953</v>
      </c>
      <c r="W1764" s="130"/>
      <c r="X1764" s="131"/>
      <c r="Y1764" s="131"/>
      <c r="Z1764" s="206"/>
      <c r="AA1764" s="194">
        <f t="shared" si="127"/>
        <v>0</v>
      </c>
      <c r="AB1764" s="124" t="str">
        <f t="shared" si="128"/>
        <v/>
      </c>
      <c r="AC1764" s="195" t="str">
        <f t="shared" si="129"/>
        <v/>
      </c>
      <c r="AD1764" s="194" t="str">
        <f t="shared" si="130"/>
        <v/>
      </c>
      <c r="AE1764" s="194">
        <f>IF(AD1764="",0,IF(ISERROR(VLOOKUP(AD1764,AD$7:AD1763,1,FALSE)),1,0))</f>
        <v>0</v>
      </c>
      <c r="AF1764" s="194"/>
    </row>
    <row r="1765" spans="1:32" ht="16.5" customHeight="1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75">
        <f>IF(AND($X$3512&lt;&gt;" ",$X$3512&lt;&gt;0),IF(X1765=$X$3512,1+COUNTIF(U$7:U1764,"&gt;0"),0),0)</f>
        <v>0</v>
      </c>
      <c r="V1765" s="178" t="s">
        <v>1954</v>
      </c>
      <c r="W1765" s="130"/>
      <c r="X1765" s="131"/>
      <c r="Y1765" s="131"/>
      <c r="Z1765" s="206"/>
      <c r="AA1765" s="194">
        <f t="shared" si="127"/>
        <v>0</v>
      </c>
      <c r="AB1765" s="124" t="str">
        <f t="shared" si="128"/>
        <v/>
      </c>
      <c r="AC1765" s="195" t="str">
        <f t="shared" si="129"/>
        <v/>
      </c>
      <c r="AD1765" s="194" t="str">
        <f t="shared" si="130"/>
        <v/>
      </c>
      <c r="AE1765" s="194">
        <f>IF(AD1765="",0,IF(ISERROR(VLOOKUP(AD1765,AD$7:AD1764,1,FALSE)),1,0))</f>
        <v>0</v>
      </c>
      <c r="AF1765" s="194"/>
    </row>
    <row r="1766" spans="1:32" ht="16.5" customHeight="1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75">
        <f>IF(AND($X$3512&lt;&gt;" ",$X$3512&lt;&gt;0),IF(X1766=$X$3512,1+COUNTIF(U$7:U1765,"&gt;0"),0),0)</f>
        <v>0</v>
      </c>
      <c r="V1766" s="178" t="s">
        <v>1955</v>
      </c>
      <c r="W1766" s="130"/>
      <c r="X1766" s="131"/>
      <c r="Y1766" s="131"/>
      <c r="Z1766" s="206"/>
      <c r="AA1766" s="194">
        <f t="shared" si="127"/>
        <v>0</v>
      </c>
      <c r="AB1766" s="124" t="str">
        <f t="shared" si="128"/>
        <v/>
      </c>
      <c r="AC1766" s="195" t="str">
        <f t="shared" si="129"/>
        <v/>
      </c>
      <c r="AD1766" s="194" t="str">
        <f t="shared" si="130"/>
        <v/>
      </c>
      <c r="AE1766" s="194">
        <f>IF(AD1766="",0,IF(ISERROR(VLOOKUP(AD1766,AD$7:AD1765,1,FALSE)),1,0))</f>
        <v>0</v>
      </c>
      <c r="AF1766" s="194"/>
    </row>
    <row r="1767" spans="1:32" ht="16.5" customHeight="1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75">
        <f>IF(AND($X$3512&lt;&gt;" ",$X$3512&lt;&gt;0),IF(X1767=$X$3512,1+COUNTIF(U$7:U1766,"&gt;0"),0),0)</f>
        <v>0</v>
      </c>
      <c r="V1767" s="178" t="s">
        <v>1956</v>
      </c>
      <c r="W1767" s="130"/>
      <c r="X1767" s="131"/>
      <c r="Y1767" s="131"/>
      <c r="Z1767" s="206"/>
      <c r="AA1767" s="194">
        <f t="shared" si="127"/>
        <v>0</v>
      </c>
      <c r="AB1767" s="124" t="str">
        <f t="shared" si="128"/>
        <v/>
      </c>
      <c r="AC1767" s="195" t="str">
        <f t="shared" si="129"/>
        <v/>
      </c>
      <c r="AD1767" s="194" t="str">
        <f t="shared" si="130"/>
        <v/>
      </c>
      <c r="AE1767" s="194">
        <f>IF(AD1767="",0,IF(ISERROR(VLOOKUP(AD1767,AD$7:AD1766,1,FALSE)),1,0))</f>
        <v>0</v>
      </c>
      <c r="AF1767" s="194"/>
    </row>
    <row r="1768" spans="1:32" ht="16.5" customHeight="1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75">
        <f>IF(AND($X$3512&lt;&gt;" ",$X$3512&lt;&gt;0),IF(X1768=$X$3512,1+COUNTIF(U$7:U1767,"&gt;0"),0),0)</f>
        <v>0</v>
      </c>
      <c r="V1768" s="178" t="s">
        <v>1957</v>
      </c>
      <c r="W1768" s="130"/>
      <c r="X1768" s="131"/>
      <c r="Y1768" s="131"/>
      <c r="Z1768" s="206"/>
      <c r="AA1768" s="194">
        <f t="shared" si="127"/>
        <v>0</v>
      </c>
      <c r="AB1768" s="124" t="str">
        <f t="shared" si="128"/>
        <v/>
      </c>
      <c r="AC1768" s="195" t="str">
        <f t="shared" si="129"/>
        <v/>
      </c>
      <c r="AD1768" s="194" t="str">
        <f t="shared" si="130"/>
        <v/>
      </c>
      <c r="AE1768" s="194">
        <f>IF(AD1768="",0,IF(ISERROR(VLOOKUP(AD1768,AD$7:AD1767,1,FALSE)),1,0))</f>
        <v>0</v>
      </c>
      <c r="AF1768" s="194"/>
    </row>
    <row r="1769" spans="1:32" ht="16.5" customHeight="1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75">
        <f>IF(AND($X$3512&lt;&gt;" ",$X$3512&lt;&gt;0),IF(X1769=$X$3512,1+COUNTIF(U$7:U1768,"&gt;0"),0),0)</f>
        <v>0</v>
      </c>
      <c r="V1769" s="178" t="s">
        <v>1958</v>
      </c>
      <c r="W1769" s="130"/>
      <c r="X1769" s="131"/>
      <c r="Y1769" s="131"/>
      <c r="Z1769" s="206"/>
      <c r="AA1769" s="194">
        <f t="shared" si="127"/>
        <v>0</v>
      </c>
      <c r="AB1769" s="124" t="str">
        <f t="shared" si="128"/>
        <v/>
      </c>
      <c r="AC1769" s="195" t="str">
        <f t="shared" si="129"/>
        <v/>
      </c>
      <c r="AD1769" s="194" t="str">
        <f t="shared" si="130"/>
        <v/>
      </c>
      <c r="AE1769" s="194">
        <f>IF(AD1769="",0,IF(ISERROR(VLOOKUP(AD1769,AD$7:AD1768,1,FALSE)),1,0))</f>
        <v>0</v>
      </c>
      <c r="AF1769" s="194"/>
    </row>
    <row r="1770" spans="1:32" ht="16.5" customHeight="1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75">
        <f>IF(AND($X$3512&lt;&gt;" ",$X$3512&lt;&gt;0),IF(X1770=$X$3512,1+COUNTIF(U$7:U1769,"&gt;0"),0),0)</f>
        <v>0</v>
      </c>
      <c r="V1770" s="178" t="s">
        <v>1959</v>
      </c>
      <c r="W1770" s="130"/>
      <c r="X1770" s="131"/>
      <c r="Y1770" s="131"/>
      <c r="Z1770" s="206"/>
      <c r="AA1770" s="194">
        <f t="shared" si="127"/>
        <v>0</v>
      </c>
      <c r="AB1770" s="124" t="str">
        <f t="shared" si="128"/>
        <v/>
      </c>
      <c r="AC1770" s="195" t="str">
        <f t="shared" si="129"/>
        <v/>
      </c>
      <c r="AD1770" s="194" t="str">
        <f t="shared" si="130"/>
        <v/>
      </c>
      <c r="AE1770" s="194">
        <f>IF(AD1770="",0,IF(ISERROR(VLOOKUP(AD1770,AD$7:AD1769,1,FALSE)),1,0))</f>
        <v>0</v>
      </c>
      <c r="AF1770" s="194"/>
    </row>
    <row r="1771" spans="1:32" ht="16.5" customHeight="1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75">
        <f>IF(AND($X$3512&lt;&gt;" ",$X$3512&lt;&gt;0),IF(X1771=$X$3512,1+COUNTIF(U$7:U1770,"&gt;0"),0),0)</f>
        <v>0</v>
      </c>
      <c r="V1771" s="178" t="s">
        <v>1960</v>
      </c>
      <c r="W1771" s="130"/>
      <c r="X1771" s="131"/>
      <c r="Y1771" s="131"/>
      <c r="Z1771" s="206"/>
      <c r="AA1771" s="194">
        <f t="shared" si="127"/>
        <v>0</v>
      </c>
      <c r="AB1771" s="124" t="str">
        <f t="shared" si="128"/>
        <v/>
      </c>
      <c r="AC1771" s="195" t="str">
        <f t="shared" si="129"/>
        <v/>
      </c>
      <c r="AD1771" s="194" t="str">
        <f t="shared" si="130"/>
        <v/>
      </c>
      <c r="AE1771" s="194">
        <f>IF(AD1771="",0,IF(ISERROR(VLOOKUP(AD1771,AD$7:AD1770,1,FALSE)),1,0))</f>
        <v>0</v>
      </c>
      <c r="AF1771" s="194"/>
    </row>
    <row r="1772" spans="1:32" ht="16.5" customHeight="1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75">
        <f>IF(AND($X$3512&lt;&gt;" ",$X$3512&lt;&gt;0),IF(X1772=$X$3512,1+COUNTIF(U$7:U1771,"&gt;0"),0),0)</f>
        <v>0</v>
      </c>
      <c r="V1772" s="178" t="s">
        <v>1961</v>
      </c>
      <c r="W1772" s="130"/>
      <c r="X1772" s="131"/>
      <c r="Y1772" s="131"/>
      <c r="Z1772" s="206"/>
      <c r="AA1772" s="194">
        <f t="shared" si="127"/>
        <v>0</v>
      </c>
      <c r="AB1772" s="124" t="str">
        <f t="shared" si="128"/>
        <v/>
      </c>
      <c r="AC1772" s="195" t="str">
        <f t="shared" si="129"/>
        <v/>
      </c>
      <c r="AD1772" s="194" t="str">
        <f t="shared" si="130"/>
        <v/>
      </c>
      <c r="AE1772" s="194">
        <f>IF(AD1772="",0,IF(ISERROR(VLOOKUP(AD1772,AD$7:AD1771,1,FALSE)),1,0))</f>
        <v>0</v>
      </c>
      <c r="AF1772" s="194"/>
    </row>
    <row r="1773" spans="1:32" ht="16.5" customHeight="1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75">
        <f>IF(AND($X$3512&lt;&gt;" ",$X$3512&lt;&gt;0),IF(X1773=$X$3512,1+COUNTIF(U$7:U1772,"&gt;0"),0),0)</f>
        <v>0</v>
      </c>
      <c r="V1773" s="178" t="s">
        <v>1962</v>
      </c>
      <c r="W1773" s="130"/>
      <c r="X1773" s="131"/>
      <c r="Y1773" s="131"/>
      <c r="Z1773" s="206"/>
      <c r="AA1773" s="194">
        <f t="shared" si="127"/>
        <v>0</v>
      </c>
      <c r="AB1773" s="124" t="str">
        <f t="shared" si="128"/>
        <v/>
      </c>
      <c r="AC1773" s="195" t="str">
        <f t="shared" si="129"/>
        <v/>
      </c>
      <c r="AD1773" s="194" t="str">
        <f t="shared" si="130"/>
        <v/>
      </c>
      <c r="AE1773" s="194">
        <f>IF(AD1773="",0,IF(ISERROR(VLOOKUP(AD1773,AD$7:AD1772,1,FALSE)),1,0))</f>
        <v>0</v>
      </c>
      <c r="AF1773" s="194"/>
    </row>
    <row r="1774" spans="1:32" ht="16.5" customHeight="1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75">
        <f>IF(AND($X$3512&lt;&gt;" ",$X$3512&lt;&gt;0),IF(X1774=$X$3512,1+COUNTIF(U$7:U1773,"&gt;0"),0),0)</f>
        <v>0</v>
      </c>
      <c r="V1774" s="178" t="s">
        <v>1963</v>
      </c>
      <c r="W1774" s="130"/>
      <c r="X1774" s="131"/>
      <c r="Y1774" s="131"/>
      <c r="Z1774" s="206"/>
      <c r="AA1774" s="194">
        <f t="shared" si="127"/>
        <v>0</v>
      </c>
      <c r="AB1774" s="124" t="str">
        <f t="shared" si="128"/>
        <v/>
      </c>
      <c r="AC1774" s="195" t="str">
        <f t="shared" si="129"/>
        <v/>
      </c>
      <c r="AD1774" s="194" t="str">
        <f t="shared" si="130"/>
        <v/>
      </c>
      <c r="AE1774" s="194">
        <f>IF(AD1774="",0,IF(ISERROR(VLOOKUP(AD1774,AD$7:AD1773,1,FALSE)),1,0))</f>
        <v>0</v>
      </c>
      <c r="AF1774" s="194"/>
    </row>
    <row r="1775" spans="1:32" ht="16.5" customHeight="1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75">
        <f>IF(AND($X$3512&lt;&gt;" ",$X$3512&lt;&gt;0),IF(X1775=$X$3512,1+COUNTIF(U$7:U1774,"&gt;0"),0),0)</f>
        <v>0</v>
      </c>
      <c r="V1775" s="178" t="s">
        <v>1964</v>
      </c>
      <c r="W1775" s="130"/>
      <c r="X1775" s="131"/>
      <c r="Y1775" s="131"/>
      <c r="Z1775" s="206"/>
      <c r="AA1775" s="194">
        <f t="shared" si="127"/>
        <v>0</v>
      </c>
      <c r="AB1775" s="124" t="str">
        <f t="shared" si="128"/>
        <v/>
      </c>
      <c r="AC1775" s="195" t="str">
        <f t="shared" si="129"/>
        <v/>
      </c>
      <c r="AD1775" s="194" t="str">
        <f t="shared" si="130"/>
        <v/>
      </c>
      <c r="AE1775" s="194">
        <f>IF(AD1775="",0,IF(ISERROR(VLOOKUP(AD1775,AD$7:AD1774,1,FALSE)),1,0))</f>
        <v>0</v>
      </c>
      <c r="AF1775" s="194"/>
    </row>
    <row r="1776" spans="1:32" ht="16.5" customHeight="1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75">
        <f>IF(AND($X$3512&lt;&gt;" ",$X$3512&lt;&gt;0),IF(X1776=$X$3512,1+COUNTIF(U$7:U1775,"&gt;0"),0),0)</f>
        <v>0</v>
      </c>
      <c r="V1776" s="178" t="s">
        <v>1965</v>
      </c>
      <c r="W1776" s="130"/>
      <c r="X1776" s="131"/>
      <c r="Y1776" s="131"/>
      <c r="Z1776" s="206"/>
      <c r="AA1776" s="194">
        <f t="shared" si="127"/>
        <v>0</v>
      </c>
      <c r="AB1776" s="124" t="str">
        <f t="shared" si="128"/>
        <v/>
      </c>
      <c r="AC1776" s="195" t="str">
        <f t="shared" si="129"/>
        <v/>
      </c>
      <c r="AD1776" s="194" t="str">
        <f t="shared" si="130"/>
        <v/>
      </c>
      <c r="AE1776" s="194">
        <f>IF(AD1776="",0,IF(ISERROR(VLOOKUP(AD1776,AD$7:AD1775,1,FALSE)),1,0))</f>
        <v>0</v>
      </c>
      <c r="AF1776" s="194"/>
    </row>
    <row r="1777" spans="1:32" ht="16.5" customHeight="1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75">
        <f>IF(AND($X$3512&lt;&gt;" ",$X$3512&lt;&gt;0),IF(X1777=$X$3512,1+COUNTIF(U$7:U1776,"&gt;0"),0),0)</f>
        <v>0</v>
      </c>
      <c r="V1777" s="178" t="s">
        <v>1966</v>
      </c>
      <c r="W1777" s="130"/>
      <c r="X1777" s="131"/>
      <c r="Y1777" s="131"/>
      <c r="Z1777" s="206"/>
      <c r="AA1777" s="194">
        <f t="shared" si="127"/>
        <v>0</v>
      </c>
      <c r="AB1777" s="124" t="str">
        <f t="shared" si="128"/>
        <v/>
      </c>
      <c r="AC1777" s="195" t="str">
        <f t="shared" si="129"/>
        <v/>
      </c>
      <c r="AD1777" s="194" t="str">
        <f t="shared" si="130"/>
        <v/>
      </c>
      <c r="AE1777" s="194">
        <f>IF(AD1777="",0,IF(ISERROR(VLOOKUP(AD1777,AD$7:AD1776,1,FALSE)),1,0))</f>
        <v>0</v>
      </c>
      <c r="AF1777" s="194"/>
    </row>
    <row r="1778" spans="1:32" ht="16.5" customHeight="1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75">
        <f>IF(AND($X$3512&lt;&gt;" ",$X$3512&lt;&gt;0),IF(X1778=$X$3512,1+COUNTIF(U$7:U1777,"&gt;0"),0),0)</f>
        <v>0</v>
      </c>
      <c r="V1778" s="178" t="s">
        <v>1967</v>
      </c>
      <c r="W1778" s="130"/>
      <c r="X1778" s="131"/>
      <c r="Y1778" s="131"/>
      <c r="Z1778" s="206"/>
      <c r="AA1778" s="194">
        <f t="shared" si="127"/>
        <v>0</v>
      </c>
      <c r="AB1778" s="124" t="str">
        <f t="shared" si="128"/>
        <v/>
      </c>
      <c r="AC1778" s="195" t="str">
        <f t="shared" si="129"/>
        <v/>
      </c>
      <c r="AD1778" s="194" t="str">
        <f t="shared" si="130"/>
        <v/>
      </c>
      <c r="AE1778" s="194">
        <f>IF(AD1778="",0,IF(ISERROR(VLOOKUP(AD1778,AD$7:AD1777,1,FALSE)),1,0))</f>
        <v>0</v>
      </c>
      <c r="AF1778" s="194"/>
    </row>
    <row r="1779" spans="1:32" ht="16.5" customHeight="1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75">
        <f>IF(AND($X$3512&lt;&gt;" ",$X$3512&lt;&gt;0),IF(X1779=$X$3512,1+COUNTIF(U$7:U1778,"&gt;0"),0),0)</f>
        <v>0</v>
      </c>
      <c r="V1779" s="178" t="s">
        <v>1968</v>
      </c>
      <c r="W1779" s="130"/>
      <c r="X1779" s="131"/>
      <c r="Y1779" s="131"/>
      <c r="Z1779" s="206"/>
      <c r="AA1779" s="194">
        <f t="shared" si="127"/>
        <v>0</v>
      </c>
      <c r="AB1779" s="124" t="str">
        <f t="shared" si="128"/>
        <v/>
      </c>
      <c r="AC1779" s="195" t="str">
        <f t="shared" si="129"/>
        <v/>
      </c>
      <c r="AD1779" s="194" t="str">
        <f t="shared" si="130"/>
        <v/>
      </c>
      <c r="AE1779" s="194">
        <f>IF(AD1779="",0,IF(ISERROR(VLOOKUP(AD1779,AD$7:AD1778,1,FALSE)),1,0))</f>
        <v>0</v>
      </c>
      <c r="AF1779" s="194"/>
    </row>
    <row r="1780" spans="1:32" ht="16.5" customHeight="1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75">
        <f>IF(AND($X$3512&lt;&gt;" ",$X$3512&lt;&gt;0),IF(X1780=$X$3512,1+COUNTIF(U$7:U1779,"&gt;0"),0),0)</f>
        <v>0</v>
      </c>
      <c r="V1780" s="178" t="s">
        <v>1969</v>
      </c>
      <c r="W1780" s="130"/>
      <c r="X1780" s="131"/>
      <c r="Y1780" s="131"/>
      <c r="Z1780" s="206"/>
      <c r="AA1780" s="194">
        <f t="shared" si="127"/>
        <v>0</v>
      </c>
      <c r="AB1780" s="124" t="str">
        <f t="shared" si="128"/>
        <v/>
      </c>
      <c r="AC1780" s="195" t="str">
        <f t="shared" si="129"/>
        <v/>
      </c>
      <c r="AD1780" s="194" t="str">
        <f t="shared" si="130"/>
        <v/>
      </c>
      <c r="AE1780" s="194">
        <f>IF(AD1780="",0,IF(ISERROR(VLOOKUP(AD1780,AD$7:AD1779,1,FALSE)),1,0))</f>
        <v>0</v>
      </c>
      <c r="AF1780" s="194"/>
    </row>
    <row r="1781" spans="1:32" ht="16.5" customHeight="1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75">
        <f>IF(AND($X$3512&lt;&gt;" ",$X$3512&lt;&gt;0),IF(X1781=$X$3512,1+COUNTIF(U$7:U1780,"&gt;0"),0),0)</f>
        <v>0</v>
      </c>
      <c r="V1781" s="178" t="s">
        <v>1970</v>
      </c>
      <c r="W1781" s="130"/>
      <c r="X1781" s="131"/>
      <c r="Y1781" s="131"/>
      <c r="Z1781" s="206"/>
      <c r="AA1781" s="194">
        <f t="shared" si="127"/>
        <v>0</v>
      </c>
      <c r="AB1781" s="124" t="str">
        <f t="shared" si="128"/>
        <v/>
      </c>
      <c r="AC1781" s="195" t="str">
        <f t="shared" si="129"/>
        <v/>
      </c>
      <c r="AD1781" s="194" t="str">
        <f t="shared" si="130"/>
        <v/>
      </c>
      <c r="AE1781" s="194">
        <f>IF(AD1781="",0,IF(ISERROR(VLOOKUP(AD1781,AD$7:AD1780,1,FALSE)),1,0))</f>
        <v>0</v>
      </c>
      <c r="AF1781" s="194"/>
    </row>
    <row r="1782" spans="1:32" ht="16.5" customHeight="1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75">
        <f>IF(AND($X$3512&lt;&gt;" ",$X$3512&lt;&gt;0),IF(X1782=$X$3512,1+COUNTIF(U$7:U1781,"&gt;0"),0),0)</f>
        <v>0</v>
      </c>
      <c r="V1782" s="178" t="s">
        <v>1971</v>
      </c>
      <c r="W1782" s="130"/>
      <c r="X1782" s="131"/>
      <c r="Y1782" s="131"/>
      <c r="Z1782" s="206"/>
      <c r="AA1782" s="194">
        <f t="shared" si="127"/>
        <v>0</v>
      </c>
      <c r="AB1782" s="124" t="str">
        <f t="shared" si="128"/>
        <v/>
      </c>
      <c r="AC1782" s="195" t="str">
        <f t="shared" si="129"/>
        <v/>
      </c>
      <c r="AD1782" s="194" t="str">
        <f t="shared" si="130"/>
        <v/>
      </c>
      <c r="AE1782" s="194">
        <f>IF(AD1782="",0,IF(ISERROR(VLOOKUP(AD1782,AD$7:AD1781,1,FALSE)),1,0))</f>
        <v>0</v>
      </c>
      <c r="AF1782" s="194"/>
    </row>
    <row r="1783" spans="1:32" ht="16.5" customHeight="1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75">
        <f>IF(AND($X$3512&lt;&gt;" ",$X$3512&lt;&gt;0),IF(X1783=$X$3512,1+COUNTIF(U$7:U1782,"&gt;0"),0),0)</f>
        <v>0</v>
      </c>
      <c r="V1783" s="178" t="s">
        <v>1972</v>
      </c>
      <c r="W1783" s="130"/>
      <c r="X1783" s="131"/>
      <c r="Y1783" s="131"/>
      <c r="Z1783" s="206"/>
      <c r="AA1783" s="194">
        <f t="shared" si="127"/>
        <v>0</v>
      </c>
      <c r="AB1783" s="124" t="str">
        <f t="shared" si="128"/>
        <v/>
      </c>
      <c r="AC1783" s="195" t="str">
        <f t="shared" si="129"/>
        <v/>
      </c>
      <c r="AD1783" s="194" t="str">
        <f t="shared" si="130"/>
        <v/>
      </c>
      <c r="AE1783" s="194">
        <f>IF(AD1783="",0,IF(ISERROR(VLOOKUP(AD1783,AD$7:AD1782,1,FALSE)),1,0))</f>
        <v>0</v>
      </c>
      <c r="AF1783" s="194"/>
    </row>
    <row r="1784" spans="1:32" ht="16.5" customHeight="1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75">
        <f>IF(AND($X$3512&lt;&gt;" ",$X$3512&lt;&gt;0),IF(X1784=$X$3512,1+COUNTIF(U$7:U1783,"&gt;0"),0),0)</f>
        <v>0</v>
      </c>
      <c r="V1784" s="178" t="s">
        <v>1973</v>
      </c>
      <c r="W1784" s="130"/>
      <c r="X1784" s="131"/>
      <c r="Y1784" s="131"/>
      <c r="Z1784" s="206"/>
      <c r="AA1784" s="194">
        <f t="shared" si="127"/>
        <v>0</v>
      </c>
      <c r="AB1784" s="124" t="str">
        <f t="shared" si="128"/>
        <v/>
      </c>
      <c r="AC1784" s="195" t="str">
        <f t="shared" si="129"/>
        <v/>
      </c>
      <c r="AD1784" s="194" t="str">
        <f t="shared" si="130"/>
        <v/>
      </c>
      <c r="AE1784" s="194">
        <f>IF(AD1784="",0,IF(ISERROR(VLOOKUP(AD1784,AD$7:AD1783,1,FALSE)),1,0))</f>
        <v>0</v>
      </c>
      <c r="AF1784" s="194"/>
    </row>
    <row r="1785" spans="1:32" ht="16.5" customHeight="1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75">
        <f>IF(AND($X$3512&lt;&gt;" ",$X$3512&lt;&gt;0),IF(X1785=$X$3512,1+COUNTIF(U$7:U1784,"&gt;0"),0),0)</f>
        <v>0</v>
      </c>
      <c r="V1785" s="178" t="s">
        <v>1974</v>
      </c>
      <c r="W1785" s="130"/>
      <c r="X1785" s="131"/>
      <c r="Y1785" s="131"/>
      <c r="Z1785" s="206"/>
      <c r="AA1785" s="194">
        <f t="shared" si="127"/>
        <v>0</v>
      </c>
      <c r="AB1785" s="124" t="str">
        <f t="shared" si="128"/>
        <v/>
      </c>
      <c r="AC1785" s="195" t="str">
        <f t="shared" si="129"/>
        <v/>
      </c>
      <c r="AD1785" s="194" t="str">
        <f t="shared" si="130"/>
        <v/>
      </c>
      <c r="AE1785" s="194">
        <f>IF(AD1785="",0,IF(ISERROR(VLOOKUP(AD1785,AD$7:AD1784,1,FALSE)),1,0))</f>
        <v>0</v>
      </c>
      <c r="AF1785" s="194"/>
    </row>
    <row r="1786" spans="1:32" ht="16.5" customHeight="1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75">
        <f>IF(AND($X$3512&lt;&gt;" ",$X$3512&lt;&gt;0),IF(X1786=$X$3512,1+COUNTIF(U$7:U1785,"&gt;0"),0),0)</f>
        <v>0</v>
      </c>
      <c r="V1786" s="178" t="s">
        <v>1975</v>
      </c>
      <c r="W1786" s="130"/>
      <c r="X1786" s="131"/>
      <c r="Y1786" s="131"/>
      <c r="Z1786" s="206"/>
      <c r="AA1786" s="194">
        <f t="shared" si="127"/>
        <v>0</v>
      </c>
      <c r="AB1786" s="124" t="str">
        <f t="shared" si="128"/>
        <v/>
      </c>
      <c r="AC1786" s="195" t="str">
        <f t="shared" si="129"/>
        <v/>
      </c>
      <c r="AD1786" s="194" t="str">
        <f t="shared" si="130"/>
        <v/>
      </c>
      <c r="AE1786" s="194">
        <f>IF(AD1786="",0,IF(ISERROR(VLOOKUP(AD1786,AD$7:AD1785,1,FALSE)),1,0))</f>
        <v>0</v>
      </c>
      <c r="AF1786" s="194"/>
    </row>
    <row r="1787" spans="1:32" ht="16.5" customHeight="1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75">
        <f>IF(AND($X$3512&lt;&gt;" ",$X$3512&lt;&gt;0),IF(X1787=$X$3512,1+COUNTIF(U$7:U1786,"&gt;0"),0),0)</f>
        <v>0</v>
      </c>
      <c r="V1787" s="178" t="s">
        <v>1976</v>
      </c>
      <c r="W1787" s="130"/>
      <c r="X1787" s="131"/>
      <c r="Y1787" s="131"/>
      <c r="Z1787" s="206"/>
      <c r="AA1787" s="194">
        <f t="shared" si="127"/>
        <v>0</v>
      </c>
      <c r="AB1787" s="124" t="str">
        <f t="shared" si="128"/>
        <v/>
      </c>
      <c r="AC1787" s="195" t="str">
        <f t="shared" si="129"/>
        <v/>
      </c>
      <c r="AD1787" s="194" t="str">
        <f t="shared" si="130"/>
        <v/>
      </c>
      <c r="AE1787" s="194">
        <f>IF(AD1787="",0,IF(ISERROR(VLOOKUP(AD1787,AD$7:AD1786,1,FALSE)),1,0))</f>
        <v>0</v>
      </c>
      <c r="AF1787" s="194"/>
    </row>
    <row r="1788" spans="1:32" ht="16.5" customHeight="1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75">
        <f>IF(AND($X$3512&lt;&gt;" ",$X$3512&lt;&gt;0),IF(X1788=$X$3512,1+COUNTIF(U$7:U1787,"&gt;0"),0),0)</f>
        <v>0</v>
      </c>
      <c r="V1788" s="178" t="s">
        <v>1977</v>
      </c>
      <c r="W1788" s="130"/>
      <c r="X1788" s="131"/>
      <c r="Y1788" s="131"/>
      <c r="Z1788" s="206"/>
      <c r="AA1788" s="194">
        <f t="shared" si="127"/>
        <v>0</v>
      </c>
      <c r="AB1788" s="124" t="str">
        <f t="shared" si="128"/>
        <v/>
      </c>
      <c r="AC1788" s="195" t="str">
        <f t="shared" si="129"/>
        <v/>
      </c>
      <c r="AD1788" s="194" t="str">
        <f t="shared" si="130"/>
        <v/>
      </c>
      <c r="AE1788" s="194">
        <f>IF(AD1788="",0,IF(ISERROR(VLOOKUP(AD1788,AD$7:AD1787,1,FALSE)),1,0))</f>
        <v>0</v>
      </c>
      <c r="AF1788" s="194"/>
    </row>
    <row r="1789" spans="1:32" ht="16.5" customHeight="1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75">
        <f>IF(AND($X$3512&lt;&gt;" ",$X$3512&lt;&gt;0),IF(X1789=$X$3512,1+COUNTIF(U$7:U1788,"&gt;0"),0),0)</f>
        <v>0</v>
      </c>
      <c r="V1789" s="178" t="s">
        <v>1978</v>
      </c>
      <c r="W1789" s="130"/>
      <c r="X1789" s="131"/>
      <c r="Y1789" s="131"/>
      <c r="Z1789" s="206"/>
      <c r="AA1789" s="194">
        <f t="shared" si="127"/>
        <v>0</v>
      </c>
      <c r="AB1789" s="124" t="str">
        <f t="shared" si="128"/>
        <v/>
      </c>
      <c r="AC1789" s="195" t="str">
        <f t="shared" si="129"/>
        <v/>
      </c>
      <c r="AD1789" s="194" t="str">
        <f t="shared" si="130"/>
        <v/>
      </c>
      <c r="AE1789" s="194">
        <f>IF(AD1789="",0,IF(ISERROR(VLOOKUP(AD1789,AD$7:AD1788,1,FALSE)),1,0))</f>
        <v>0</v>
      </c>
      <c r="AF1789" s="194"/>
    </row>
    <row r="1790" spans="1:32" ht="16.5" customHeight="1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75">
        <f>IF(AND($X$3512&lt;&gt;" ",$X$3512&lt;&gt;0),IF(X1790=$X$3512,1+COUNTIF(U$7:U1789,"&gt;0"),0),0)</f>
        <v>0</v>
      </c>
      <c r="V1790" s="178" t="s">
        <v>1979</v>
      </c>
      <c r="W1790" s="130"/>
      <c r="X1790" s="131"/>
      <c r="Y1790" s="131"/>
      <c r="Z1790" s="206"/>
      <c r="AA1790" s="194">
        <f t="shared" si="127"/>
        <v>0</v>
      </c>
      <c r="AB1790" s="124" t="str">
        <f t="shared" si="128"/>
        <v/>
      </c>
      <c r="AC1790" s="195" t="str">
        <f t="shared" si="129"/>
        <v/>
      </c>
      <c r="AD1790" s="194" t="str">
        <f t="shared" si="130"/>
        <v/>
      </c>
      <c r="AE1790" s="194">
        <f>IF(AD1790="",0,IF(ISERROR(VLOOKUP(AD1790,AD$7:AD1789,1,FALSE)),1,0))</f>
        <v>0</v>
      </c>
      <c r="AF1790" s="194"/>
    </row>
    <row r="1791" spans="1:32" ht="16.5" customHeight="1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75">
        <f>IF(AND($X$3512&lt;&gt;" ",$X$3512&lt;&gt;0),IF(X1791=$X$3512,1+COUNTIF(U$7:U1790,"&gt;0"),0),0)</f>
        <v>0</v>
      </c>
      <c r="V1791" s="178" t="s">
        <v>1980</v>
      </c>
      <c r="W1791" s="130"/>
      <c r="X1791" s="131"/>
      <c r="Y1791" s="131"/>
      <c r="Z1791" s="206"/>
      <c r="AA1791" s="194">
        <f t="shared" si="127"/>
        <v>0</v>
      </c>
      <c r="AB1791" s="124" t="str">
        <f t="shared" si="128"/>
        <v/>
      </c>
      <c r="AC1791" s="195" t="str">
        <f t="shared" si="129"/>
        <v/>
      </c>
      <c r="AD1791" s="194" t="str">
        <f t="shared" si="130"/>
        <v/>
      </c>
      <c r="AE1791" s="194">
        <f>IF(AD1791="",0,IF(ISERROR(VLOOKUP(AD1791,AD$7:AD1790,1,FALSE)),1,0))</f>
        <v>0</v>
      </c>
      <c r="AF1791" s="194"/>
    </row>
    <row r="1792" spans="1:32" ht="16.5" customHeight="1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75">
        <f>IF(AND($X$3512&lt;&gt;" ",$X$3512&lt;&gt;0),IF(X1792=$X$3512,1+COUNTIF(U$7:U1791,"&gt;0"),0),0)</f>
        <v>0</v>
      </c>
      <c r="V1792" s="178" t="s">
        <v>1981</v>
      </c>
      <c r="W1792" s="130"/>
      <c r="X1792" s="131"/>
      <c r="Y1792" s="131"/>
      <c r="Z1792" s="206"/>
      <c r="AA1792" s="194">
        <f t="shared" si="127"/>
        <v>0</v>
      </c>
      <c r="AB1792" s="124" t="str">
        <f t="shared" si="128"/>
        <v/>
      </c>
      <c r="AC1792" s="195" t="str">
        <f t="shared" si="129"/>
        <v/>
      </c>
      <c r="AD1792" s="194" t="str">
        <f t="shared" si="130"/>
        <v/>
      </c>
      <c r="AE1792" s="194">
        <f>IF(AD1792="",0,IF(ISERROR(VLOOKUP(AD1792,AD$7:AD1791,1,FALSE)),1,0))</f>
        <v>0</v>
      </c>
      <c r="AF1792" s="194"/>
    </row>
    <row r="1793" spans="1:32" ht="16.5" customHeight="1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75">
        <f>IF(AND($X$3512&lt;&gt;" ",$X$3512&lt;&gt;0),IF(X1793=$X$3512,1+COUNTIF(U$7:U1792,"&gt;0"),0),0)</f>
        <v>0</v>
      </c>
      <c r="V1793" s="178" t="s">
        <v>1982</v>
      </c>
      <c r="W1793" s="130"/>
      <c r="X1793" s="131"/>
      <c r="Y1793" s="131"/>
      <c r="Z1793" s="206"/>
      <c r="AA1793" s="194">
        <f t="shared" si="127"/>
        <v>0</v>
      </c>
      <c r="AB1793" s="124" t="str">
        <f t="shared" si="128"/>
        <v/>
      </c>
      <c r="AC1793" s="195" t="str">
        <f t="shared" si="129"/>
        <v/>
      </c>
      <c r="AD1793" s="194" t="str">
        <f t="shared" si="130"/>
        <v/>
      </c>
      <c r="AE1793" s="194">
        <f>IF(AD1793="",0,IF(ISERROR(VLOOKUP(AD1793,AD$7:AD1792,1,FALSE)),1,0))</f>
        <v>0</v>
      </c>
      <c r="AF1793" s="194"/>
    </row>
    <row r="1794" spans="1:32" ht="16.5" customHeight="1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75">
        <f>IF(AND($X$3512&lt;&gt;" ",$X$3512&lt;&gt;0),IF(X1794=$X$3512,1+COUNTIF(U$7:U1793,"&gt;0"),0),0)</f>
        <v>0</v>
      </c>
      <c r="V1794" s="178" t="s">
        <v>1983</v>
      </c>
      <c r="W1794" s="130"/>
      <c r="X1794" s="131"/>
      <c r="Y1794" s="131"/>
      <c r="Z1794" s="206"/>
      <c r="AA1794" s="194">
        <f t="shared" si="127"/>
        <v>0</v>
      </c>
      <c r="AB1794" s="124" t="str">
        <f t="shared" si="128"/>
        <v/>
      </c>
      <c r="AC1794" s="195" t="str">
        <f t="shared" si="129"/>
        <v/>
      </c>
      <c r="AD1794" s="194" t="str">
        <f t="shared" si="130"/>
        <v/>
      </c>
      <c r="AE1794" s="194">
        <f>IF(AD1794="",0,IF(ISERROR(VLOOKUP(AD1794,AD$7:AD1793,1,FALSE)),1,0))</f>
        <v>0</v>
      </c>
      <c r="AF1794" s="194"/>
    </row>
    <row r="1795" spans="1:32" ht="16.5" customHeight="1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75">
        <f>IF(AND($X$3512&lt;&gt;" ",$X$3512&lt;&gt;0),IF(X1795=$X$3512,1+COUNTIF(U$7:U1794,"&gt;0"),0),0)</f>
        <v>0</v>
      </c>
      <c r="V1795" s="178" t="s">
        <v>1984</v>
      </c>
      <c r="W1795" s="130"/>
      <c r="X1795" s="131"/>
      <c r="Y1795" s="131"/>
      <c r="Z1795" s="206"/>
      <c r="AA1795" s="194">
        <f t="shared" si="127"/>
        <v>0</v>
      </c>
      <c r="AB1795" s="124" t="str">
        <f t="shared" si="128"/>
        <v/>
      </c>
      <c r="AC1795" s="195" t="str">
        <f t="shared" si="129"/>
        <v/>
      </c>
      <c r="AD1795" s="194" t="str">
        <f t="shared" si="130"/>
        <v/>
      </c>
      <c r="AE1795" s="194">
        <f>IF(AD1795="",0,IF(ISERROR(VLOOKUP(AD1795,AD$7:AD1794,1,FALSE)),1,0))</f>
        <v>0</v>
      </c>
      <c r="AF1795" s="194"/>
    </row>
    <row r="1796" spans="1:32" ht="16.5" customHeight="1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75">
        <f>IF(AND($X$3512&lt;&gt;" ",$X$3512&lt;&gt;0),IF(X1796=$X$3512,1+COUNTIF(U$7:U1795,"&gt;0"),0),0)</f>
        <v>0</v>
      </c>
      <c r="V1796" s="178" t="s">
        <v>1985</v>
      </c>
      <c r="W1796" s="130"/>
      <c r="X1796" s="131"/>
      <c r="Y1796" s="131"/>
      <c r="Z1796" s="206"/>
      <c r="AA1796" s="194">
        <f t="shared" si="127"/>
        <v>0</v>
      </c>
      <c r="AB1796" s="124" t="str">
        <f t="shared" si="128"/>
        <v/>
      </c>
      <c r="AC1796" s="195" t="str">
        <f t="shared" si="129"/>
        <v/>
      </c>
      <c r="AD1796" s="194" t="str">
        <f t="shared" si="130"/>
        <v/>
      </c>
      <c r="AE1796" s="194">
        <f>IF(AD1796="",0,IF(ISERROR(VLOOKUP(AD1796,AD$7:AD1795,1,FALSE)),1,0))</f>
        <v>0</v>
      </c>
      <c r="AF1796" s="194"/>
    </row>
    <row r="1797" spans="1:32" ht="16.5" customHeight="1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75">
        <f>IF(AND($X$3512&lt;&gt;" ",$X$3512&lt;&gt;0),IF(X1797=$X$3512,1+COUNTIF(U$7:U1796,"&gt;0"),0),0)</f>
        <v>0</v>
      </c>
      <c r="V1797" s="178" t="s">
        <v>1986</v>
      </c>
      <c r="W1797" s="130"/>
      <c r="X1797" s="131"/>
      <c r="Y1797" s="131"/>
      <c r="Z1797" s="206"/>
      <c r="AA1797" s="194">
        <f t="shared" si="127"/>
        <v>0</v>
      </c>
      <c r="AB1797" s="124" t="str">
        <f t="shared" si="128"/>
        <v/>
      </c>
      <c r="AC1797" s="195" t="str">
        <f t="shared" si="129"/>
        <v/>
      </c>
      <c r="AD1797" s="194" t="str">
        <f t="shared" si="130"/>
        <v/>
      </c>
      <c r="AE1797" s="194">
        <f>IF(AD1797="",0,IF(ISERROR(VLOOKUP(AD1797,AD$7:AD1796,1,FALSE)),1,0))</f>
        <v>0</v>
      </c>
      <c r="AF1797" s="194"/>
    </row>
    <row r="1798" spans="1:32" ht="16.5" customHeight="1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75">
        <f>IF(AND($X$3512&lt;&gt;" ",$X$3512&lt;&gt;0),IF(X1798=$X$3512,1+COUNTIF(U$7:U1797,"&gt;0"),0),0)</f>
        <v>0</v>
      </c>
      <c r="V1798" s="178" t="s">
        <v>1987</v>
      </c>
      <c r="W1798" s="130"/>
      <c r="X1798" s="131"/>
      <c r="Y1798" s="131"/>
      <c r="Z1798" s="206"/>
      <c r="AA1798" s="194">
        <f t="shared" si="127"/>
        <v>0</v>
      </c>
      <c r="AB1798" s="124" t="str">
        <f t="shared" si="128"/>
        <v/>
      </c>
      <c r="AC1798" s="195" t="str">
        <f t="shared" si="129"/>
        <v/>
      </c>
      <c r="AD1798" s="194" t="str">
        <f t="shared" si="130"/>
        <v/>
      </c>
      <c r="AE1798" s="194">
        <f>IF(AD1798="",0,IF(ISERROR(VLOOKUP(AD1798,AD$7:AD1797,1,FALSE)),1,0))</f>
        <v>0</v>
      </c>
      <c r="AF1798" s="194"/>
    </row>
    <row r="1799" spans="1:32" ht="16.5" customHeight="1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75">
        <f>IF(AND($X$3512&lt;&gt;" ",$X$3512&lt;&gt;0),IF(X1799=$X$3512,1+COUNTIF(U$7:U1798,"&gt;0"),0),0)</f>
        <v>0</v>
      </c>
      <c r="V1799" s="178" t="s">
        <v>1988</v>
      </c>
      <c r="W1799" s="130"/>
      <c r="X1799" s="131"/>
      <c r="Y1799" s="131"/>
      <c r="Z1799" s="206"/>
      <c r="AA1799" s="194">
        <f t="shared" si="127"/>
        <v>0</v>
      </c>
      <c r="AB1799" s="124" t="str">
        <f t="shared" si="128"/>
        <v/>
      </c>
      <c r="AC1799" s="195" t="str">
        <f t="shared" si="129"/>
        <v/>
      </c>
      <c r="AD1799" s="194" t="str">
        <f t="shared" si="130"/>
        <v/>
      </c>
      <c r="AE1799" s="194">
        <f>IF(AD1799="",0,IF(ISERROR(VLOOKUP(AD1799,AD$7:AD1798,1,FALSE)),1,0))</f>
        <v>0</v>
      </c>
      <c r="AF1799" s="194"/>
    </row>
    <row r="1800" spans="1:32" ht="16.5" customHeight="1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75">
        <f>IF(AND($X$3512&lt;&gt;" ",$X$3512&lt;&gt;0),IF(X1800=$X$3512,1+COUNTIF(U$7:U1799,"&gt;0"),0),0)</f>
        <v>0</v>
      </c>
      <c r="V1800" s="178" t="s">
        <v>1989</v>
      </c>
      <c r="W1800" s="130"/>
      <c r="X1800" s="131"/>
      <c r="Y1800" s="131"/>
      <c r="Z1800" s="206"/>
      <c r="AA1800" s="194">
        <f t="shared" ref="AA1800:AA1863" si="131">IF(ISBLANK(X1800),0,VLOOKUP(X1800,$B$8:$E$57,1,FALSE))</f>
        <v>0</v>
      </c>
      <c r="AB1800" s="124" t="str">
        <f t="shared" ref="AB1800:AB1863" si="132">IF(W1800&gt;0,CONCATENATE(MONTH(W1800)&amp;X1800),"")</f>
        <v/>
      </c>
      <c r="AC1800" s="195" t="str">
        <f t="shared" ref="AC1800:AC1863" si="133">IF(OR(AND(Z1800&lt;&gt;0,ISBLANK(X1800)),ISERROR(AA1800)),"ERR","")</f>
        <v/>
      </c>
      <c r="AD1800" s="194" t="str">
        <f t="shared" si="130"/>
        <v/>
      </c>
      <c r="AE1800" s="194">
        <f>IF(AD1800="",0,IF(ISERROR(VLOOKUP(AD1800,AD$7:AD1799,1,FALSE)),1,0))</f>
        <v>0</v>
      </c>
      <c r="AF1800" s="194"/>
    </row>
    <row r="1801" spans="1:32" ht="16.5" customHeight="1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75">
        <f>IF(AND($X$3512&lt;&gt;" ",$X$3512&lt;&gt;0),IF(X1801=$X$3512,1+COUNTIF(U$7:U1800,"&gt;0"),0),0)</f>
        <v>0</v>
      </c>
      <c r="V1801" s="178" t="s">
        <v>1990</v>
      </c>
      <c r="W1801" s="130"/>
      <c r="X1801" s="131"/>
      <c r="Y1801" s="131"/>
      <c r="Z1801" s="206"/>
      <c r="AA1801" s="194">
        <f t="shared" si="131"/>
        <v>0</v>
      </c>
      <c r="AB1801" s="124" t="str">
        <f t="shared" si="132"/>
        <v/>
      </c>
      <c r="AC1801" s="195" t="str">
        <f t="shared" si="133"/>
        <v/>
      </c>
      <c r="AD1801" s="194" t="str">
        <f t="shared" si="130"/>
        <v/>
      </c>
      <c r="AE1801" s="194">
        <f>IF(AD1801="",0,IF(ISERROR(VLOOKUP(AD1801,AD$7:AD1800,1,FALSE)),1,0))</f>
        <v>0</v>
      </c>
      <c r="AF1801" s="194"/>
    </row>
    <row r="1802" spans="1:32" ht="16.5" customHeight="1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75">
        <f>IF(AND($X$3512&lt;&gt;" ",$X$3512&lt;&gt;0),IF(X1802=$X$3512,1+COUNTIF(U$7:U1801,"&gt;0"),0),0)</f>
        <v>0</v>
      </c>
      <c r="V1802" s="178" t="s">
        <v>1991</v>
      </c>
      <c r="W1802" s="130"/>
      <c r="X1802" s="131"/>
      <c r="Y1802" s="131"/>
      <c r="Z1802" s="206"/>
      <c r="AA1802" s="194">
        <f t="shared" si="131"/>
        <v>0</v>
      </c>
      <c r="AB1802" s="124" t="str">
        <f t="shared" si="132"/>
        <v/>
      </c>
      <c r="AC1802" s="195" t="str">
        <f t="shared" si="133"/>
        <v/>
      </c>
      <c r="AD1802" s="194" t="str">
        <f t="shared" ref="AD1802:AD1865" si="134">IF(W1802&gt;0,CONCATENATE(MONTH(W1802),"-",YEAR(W1802)),"")</f>
        <v/>
      </c>
      <c r="AE1802" s="194">
        <f>IF(AD1802="",0,IF(ISERROR(VLOOKUP(AD1802,AD$7:AD1801,1,FALSE)),1,0))</f>
        <v>0</v>
      </c>
      <c r="AF1802" s="194"/>
    </row>
    <row r="1803" spans="1:32" ht="16.5" customHeight="1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75">
        <f>IF(AND($X$3512&lt;&gt;" ",$X$3512&lt;&gt;0),IF(X1803=$X$3512,1+COUNTIF(U$7:U1802,"&gt;0"),0),0)</f>
        <v>0</v>
      </c>
      <c r="V1803" s="178" t="s">
        <v>1992</v>
      </c>
      <c r="W1803" s="130"/>
      <c r="X1803" s="131"/>
      <c r="Y1803" s="131"/>
      <c r="Z1803" s="206"/>
      <c r="AA1803" s="194">
        <f t="shared" si="131"/>
        <v>0</v>
      </c>
      <c r="AB1803" s="124" t="str">
        <f t="shared" si="132"/>
        <v/>
      </c>
      <c r="AC1803" s="195" t="str">
        <f t="shared" si="133"/>
        <v/>
      </c>
      <c r="AD1803" s="194" t="str">
        <f t="shared" si="134"/>
        <v/>
      </c>
      <c r="AE1803" s="194">
        <f>IF(AD1803="",0,IF(ISERROR(VLOOKUP(AD1803,AD$7:AD1802,1,FALSE)),1,0))</f>
        <v>0</v>
      </c>
      <c r="AF1803" s="194"/>
    </row>
    <row r="1804" spans="1:32" ht="16.5" customHeight="1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75">
        <f>IF(AND($X$3512&lt;&gt;" ",$X$3512&lt;&gt;0),IF(X1804=$X$3512,1+COUNTIF(U$7:U1803,"&gt;0"),0),0)</f>
        <v>0</v>
      </c>
      <c r="V1804" s="178" t="s">
        <v>1993</v>
      </c>
      <c r="W1804" s="130"/>
      <c r="X1804" s="131"/>
      <c r="Y1804" s="131"/>
      <c r="Z1804" s="206"/>
      <c r="AA1804" s="194">
        <f t="shared" si="131"/>
        <v>0</v>
      </c>
      <c r="AB1804" s="124" t="str">
        <f t="shared" si="132"/>
        <v/>
      </c>
      <c r="AC1804" s="195" t="str">
        <f t="shared" si="133"/>
        <v/>
      </c>
      <c r="AD1804" s="194" t="str">
        <f t="shared" si="134"/>
        <v/>
      </c>
      <c r="AE1804" s="194">
        <f>IF(AD1804="",0,IF(ISERROR(VLOOKUP(AD1804,AD$7:AD1803,1,FALSE)),1,0))</f>
        <v>0</v>
      </c>
      <c r="AF1804" s="194"/>
    </row>
    <row r="1805" spans="1:32" ht="16.5" customHeight="1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75">
        <f>IF(AND($X$3512&lt;&gt;" ",$X$3512&lt;&gt;0),IF(X1805=$X$3512,1+COUNTIF(U$7:U1804,"&gt;0"),0),0)</f>
        <v>0</v>
      </c>
      <c r="V1805" s="178" t="s">
        <v>1994</v>
      </c>
      <c r="W1805" s="130"/>
      <c r="X1805" s="131"/>
      <c r="Y1805" s="131"/>
      <c r="Z1805" s="206"/>
      <c r="AA1805" s="194">
        <f t="shared" si="131"/>
        <v>0</v>
      </c>
      <c r="AB1805" s="124" t="str">
        <f t="shared" si="132"/>
        <v/>
      </c>
      <c r="AC1805" s="195" t="str">
        <f t="shared" si="133"/>
        <v/>
      </c>
      <c r="AD1805" s="194" t="str">
        <f t="shared" si="134"/>
        <v/>
      </c>
      <c r="AE1805" s="194">
        <f>IF(AD1805="",0,IF(ISERROR(VLOOKUP(AD1805,AD$7:AD1804,1,FALSE)),1,0))</f>
        <v>0</v>
      </c>
      <c r="AF1805" s="194"/>
    </row>
    <row r="1806" spans="1:32" ht="16.5" customHeight="1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75">
        <f>IF(AND($X$3512&lt;&gt;" ",$X$3512&lt;&gt;0),IF(X1806=$X$3512,1+COUNTIF(U$7:U1805,"&gt;0"),0),0)</f>
        <v>0</v>
      </c>
      <c r="V1806" s="178" t="s">
        <v>1995</v>
      </c>
      <c r="W1806" s="130"/>
      <c r="X1806" s="131"/>
      <c r="Y1806" s="131"/>
      <c r="Z1806" s="206"/>
      <c r="AA1806" s="194">
        <f t="shared" si="131"/>
        <v>0</v>
      </c>
      <c r="AB1806" s="124" t="str">
        <f t="shared" si="132"/>
        <v/>
      </c>
      <c r="AC1806" s="195" t="str">
        <f t="shared" si="133"/>
        <v/>
      </c>
      <c r="AD1806" s="194" t="str">
        <f t="shared" si="134"/>
        <v/>
      </c>
      <c r="AE1806" s="194">
        <f>IF(AD1806="",0,IF(ISERROR(VLOOKUP(AD1806,AD$7:AD1805,1,FALSE)),1,0))</f>
        <v>0</v>
      </c>
      <c r="AF1806" s="194"/>
    </row>
    <row r="1807" spans="1:32" ht="16.5" customHeight="1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75">
        <f>IF(AND($X$3512&lt;&gt;" ",$X$3512&lt;&gt;0),IF(X1807=$X$3512,1+COUNTIF(U$7:U1806,"&gt;0"),0),0)</f>
        <v>0</v>
      </c>
      <c r="V1807" s="178" t="s">
        <v>1996</v>
      </c>
      <c r="W1807" s="130"/>
      <c r="X1807" s="131"/>
      <c r="Y1807" s="131"/>
      <c r="Z1807" s="206"/>
      <c r="AA1807" s="194">
        <f t="shared" si="131"/>
        <v>0</v>
      </c>
      <c r="AB1807" s="124" t="str">
        <f t="shared" si="132"/>
        <v/>
      </c>
      <c r="AC1807" s="195" t="str">
        <f t="shared" si="133"/>
        <v/>
      </c>
      <c r="AD1807" s="194" t="str">
        <f t="shared" si="134"/>
        <v/>
      </c>
      <c r="AE1807" s="194">
        <f>IF(AD1807="",0,IF(ISERROR(VLOOKUP(AD1807,AD$7:AD1806,1,FALSE)),1,0))</f>
        <v>0</v>
      </c>
      <c r="AF1807" s="194"/>
    </row>
    <row r="1808" spans="1:32" ht="16.5" customHeight="1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75">
        <f>IF(AND($X$3512&lt;&gt;" ",$X$3512&lt;&gt;0),IF(X1808=$X$3512,1+COUNTIF(U$7:U1807,"&gt;0"),0),0)</f>
        <v>0</v>
      </c>
      <c r="V1808" s="178" t="s">
        <v>1997</v>
      </c>
      <c r="W1808" s="130"/>
      <c r="X1808" s="131"/>
      <c r="Y1808" s="131"/>
      <c r="Z1808" s="206"/>
      <c r="AA1808" s="194">
        <f t="shared" si="131"/>
        <v>0</v>
      </c>
      <c r="AB1808" s="124" t="str">
        <f t="shared" si="132"/>
        <v/>
      </c>
      <c r="AC1808" s="195" t="str">
        <f t="shared" si="133"/>
        <v/>
      </c>
      <c r="AD1808" s="194" t="str">
        <f t="shared" si="134"/>
        <v/>
      </c>
      <c r="AE1808" s="194">
        <f>IF(AD1808="",0,IF(ISERROR(VLOOKUP(AD1808,AD$7:AD1807,1,FALSE)),1,0))</f>
        <v>0</v>
      </c>
      <c r="AF1808" s="194"/>
    </row>
    <row r="1809" spans="1:32" ht="16.5" customHeight="1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75">
        <f>IF(AND($X$3512&lt;&gt;" ",$X$3512&lt;&gt;0),IF(X1809=$X$3512,1+COUNTIF(U$7:U1808,"&gt;0"),0),0)</f>
        <v>0</v>
      </c>
      <c r="V1809" s="178" t="s">
        <v>1998</v>
      </c>
      <c r="W1809" s="130"/>
      <c r="X1809" s="131"/>
      <c r="Y1809" s="131"/>
      <c r="Z1809" s="206"/>
      <c r="AA1809" s="194">
        <f t="shared" si="131"/>
        <v>0</v>
      </c>
      <c r="AB1809" s="124" t="str">
        <f t="shared" si="132"/>
        <v/>
      </c>
      <c r="AC1809" s="195" t="str">
        <f t="shared" si="133"/>
        <v/>
      </c>
      <c r="AD1809" s="194" t="str">
        <f t="shared" si="134"/>
        <v/>
      </c>
      <c r="AE1809" s="194">
        <f>IF(AD1809="",0,IF(ISERROR(VLOOKUP(AD1809,AD$7:AD1808,1,FALSE)),1,0))</f>
        <v>0</v>
      </c>
      <c r="AF1809" s="194"/>
    </row>
    <row r="1810" spans="1:32" ht="16.5" customHeight="1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75">
        <f>IF(AND($X$3512&lt;&gt;" ",$X$3512&lt;&gt;0),IF(X1810=$X$3512,1+COUNTIF(U$7:U1809,"&gt;0"),0),0)</f>
        <v>0</v>
      </c>
      <c r="V1810" s="178" t="s">
        <v>1999</v>
      </c>
      <c r="W1810" s="130"/>
      <c r="X1810" s="131"/>
      <c r="Y1810" s="131"/>
      <c r="Z1810" s="206"/>
      <c r="AA1810" s="194">
        <f t="shared" si="131"/>
        <v>0</v>
      </c>
      <c r="AB1810" s="124" t="str">
        <f t="shared" si="132"/>
        <v/>
      </c>
      <c r="AC1810" s="195" t="str">
        <f t="shared" si="133"/>
        <v/>
      </c>
      <c r="AD1810" s="194" t="str">
        <f t="shared" si="134"/>
        <v/>
      </c>
      <c r="AE1810" s="194">
        <f>IF(AD1810="",0,IF(ISERROR(VLOOKUP(AD1810,AD$7:AD1809,1,FALSE)),1,0))</f>
        <v>0</v>
      </c>
      <c r="AF1810" s="194"/>
    </row>
    <row r="1811" spans="1:32" ht="16.5" customHeight="1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75">
        <f>IF(AND($X$3512&lt;&gt;" ",$X$3512&lt;&gt;0),IF(X1811=$X$3512,1+COUNTIF(U$7:U1810,"&gt;0"),0),0)</f>
        <v>0</v>
      </c>
      <c r="V1811" s="178" t="s">
        <v>2000</v>
      </c>
      <c r="W1811" s="130"/>
      <c r="X1811" s="131"/>
      <c r="Y1811" s="131"/>
      <c r="Z1811" s="206"/>
      <c r="AA1811" s="194">
        <f t="shared" si="131"/>
        <v>0</v>
      </c>
      <c r="AB1811" s="124" t="str">
        <f t="shared" si="132"/>
        <v/>
      </c>
      <c r="AC1811" s="195" t="str">
        <f t="shared" si="133"/>
        <v/>
      </c>
      <c r="AD1811" s="194" t="str">
        <f t="shared" si="134"/>
        <v/>
      </c>
      <c r="AE1811" s="194">
        <f>IF(AD1811="",0,IF(ISERROR(VLOOKUP(AD1811,AD$7:AD1810,1,FALSE)),1,0))</f>
        <v>0</v>
      </c>
      <c r="AF1811" s="194"/>
    </row>
    <row r="1812" spans="1:32" ht="16.5" customHeight="1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75">
        <f>IF(AND($X$3512&lt;&gt;" ",$X$3512&lt;&gt;0),IF(X1812=$X$3512,1+COUNTIF(U$7:U1811,"&gt;0"),0),0)</f>
        <v>0</v>
      </c>
      <c r="V1812" s="178" t="s">
        <v>2001</v>
      </c>
      <c r="W1812" s="130"/>
      <c r="X1812" s="131"/>
      <c r="Y1812" s="131"/>
      <c r="Z1812" s="206"/>
      <c r="AA1812" s="194">
        <f t="shared" si="131"/>
        <v>0</v>
      </c>
      <c r="AB1812" s="124" t="str">
        <f t="shared" si="132"/>
        <v/>
      </c>
      <c r="AC1812" s="195" t="str">
        <f t="shared" si="133"/>
        <v/>
      </c>
      <c r="AD1812" s="194" t="str">
        <f t="shared" si="134"/>
        <v/>
      </c>
      <c r="AE1812" s="194">
        <f>IF(AD1812="",0,IF(ISERROR(VLOOKUP(AD1812,AD$7:AD1811,1,FALSE)),1,0))</f>
        <v>0</v>
      </c>
      <c r="AF1812" s="194"/>
    </row>
    <row r="1813" spans="1:32" ht="16.5" customHeight="1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75">
        <f>IF(AND($X$3512&lt;&gt;" ",$X$3512&lt;&gt;0),IF(X1813=$X$3512,1+COUNTIF(U$7:U1812,"&gt;0"),0),0)</f>
        <v>0</v>
      </c>
      <c r="V1813" s="178" t="s">
        <v>2002</v>
      </c>
      <c r="W1813" s="130"/>
      <c r="X1813" s="131"/>
      <c r="Y1813" s="131"/>
      <c r="Z1813" s="206"/>
      <c r="AA1813" s="194">
        <f t="shared" si="131"/>
        <v>0</v>
      </c>
      <c r="AB1813" s="124" t="str">
        <f t="shared" si="132"/>
        <v/>
      </c>
      <c r="AC1813" s="195" t="str">
        <f t="shared" si="133"/>
        <v/>
      </c>
      <c r="AD1813" s="194" t="str">
        <f t="shared" si="134"/>
        <v/>
      </c>
      <c r="AE1813" s="194">
        <f>IF(AD1813="",0,IF(ISERROR(VLOOKUP(AD1813,AD$7:AD1812,1,FALSE)),1,0))</f>
        <v>0</v>
      </c>
      <c r="AF1813" s="194"/>
    </row>
    <row r="1814" spans="1:32" ht="16.5" customHeight="1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75">
        <f>IF(AND($X$3512&lt;&gt;" ",$X$3512&lt;&gt;0),IF(X1814=$X$3512,1+COUNTIF(U$7:U1813,"&gt;0"),0),0)</f>
        <v>0</v>
      </c>
      <c r="V1814" s="178" t="s">
        <v>2003</v>
      </c>
      <c r="W1814" s="130"/>
      <c r="X1814" s="131"/>
      <c r="Y1814" s="131"/>
      <c r="Z1814" s="206"/>
      <c r="AA1814" s="194">
        <f t="shared" si="131"/>
        <v>0</v>
      </c>
      <c r="AB1814" s="124" t="str">
        <f t="shared" si="132"/>
        <v/>
      </c>
      <c r="AC1814" s="195" t="str">
        <f t="shared" si="133"/>
        <v/>
      </c>
      <c r="AD1814" s="194" t="str">
        <f t="shared" si="134"/>
        <v/>
      </c>
      <c r="AE1814" s="194">
        <f>IF(AD1814="",0,IF(ISERROR(VLOOKUP(AD1814,AD$7:AD1813,1,FALSE)),1,0))</f>
        <v>0</v>
      </c>
      <c r="AF1814" s="194"/>
    </row>
    <row r="1815" spans="1:32" ht="16.5" customHeight="1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75">
        <f>IF(AND($X$3512&lt;&gt;" ",$X$3512&lt;&gt;0),IF(X1815=$X$3512,1+COUNTIF(U$7:U1814,"&gt;0"),0),0)</f>
        <v>0</v>
      </c>
      <c r="V1815" s="178" t="s">
        <v>2004</v>
      </c>
      <c r="W1815" s="130"/>
      <c r="X1815" s="131"/>
      <c r="Y1815" s="131"/>
      <c r="Z1815" s="206"/>
      <c r="AA1815" s="194">
        <f t="shared" si="131"/>
        <v>0</v>
      </c>
      <c r="AB1815" s="124" t="str">
        <f t="shared" si="132"/>
        <v/>
      </c>
      <c r="AC1815" s="195" t="str">
        <f t="shared" si="133"/>
        <v/>
      </c>
      <c r="AD1815" s="194" t="str">
        <f t="shared" si="134"/>
        <v/>
      </c>
      <c r="AE1815" s="194">
        <f>IF(AD1815="",0,IF(ISERROR(VLOOKUP(AD1815,AD$7:AD1814,1,FALSE)),1,0))</f>
        <v>0</v>
      </c>
      <c r="AF1815" s="194"/>
    </row>
    <row r="1816" spans="1:32" ht="16.5" customHeight="1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75">
        <f>IF(AND($X$3512&lt;&gt;" ",$X$3512&lt;&gt;0),IF(X1816=$X$3512,1+COUNTIF(U$7:U1815,"&gt;0"),0),0)</f>
        <v>0</v>
      </c>
      <c r="V1816" s="178" t="s">
        <v>2005</v>
      </c>
      <c r="W1816" s="130"/>
      <c r="X1816" s="131"/>
      <c r="Y1816" s="131"/>
      <c r="Z1816" s="206"/>
      <c r="AA1816" s="194">
        <f t="shared" si="131"/>
        <v>0</v>
      </c>
      <c r="AB1816" s="124" t="str">
        <f t="shared" si="132"/>
        <v/>
      </c>
      <c r="AC1816" s="195" t="str">
        <f t="shared" si="133"/>
        <v/>
      </c>
      <c r="AD1816" s="194" t="str">
        <f t="shared" si="134"/>
        <v/>
      </c>
      <c r="AE1816" s="194">
        <f>IF(AD1816="",0,IF(ISERROR(VLOOKUP(AD1816,AD$7:AD1815,1,FALSE)),1,0))</f>
        <v>0</v>
      </c>
      <c r="AF1816" s="194"/>
    </row>
    <row r="1817" spans="1:32" ht="16.5" customHeight="1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75">
        <f>IF(AND($X$3512&lt;&gt;" ",$X$3512&lt;&gt;0),IF(X1817=$X$3512,1+COUNTIF(U$7:U1816,"&gt;0"),0),0)</f>
        <v>0</v>
      </c>
      <c r="V1817" s="178" t="s">
        <v>2006</v>
      </c>
      <c r="W1817" s="130"/>
      <c r="X1817" s="131"/>
      <c r="Y1817" s="131"/>
      <c r="Z1817" s="206"/>
      <c r="AA1817" s="194">
        <f t="shared" si="131"/>
        <v>0</v>
      </c>
      <c r="AB1817" s="124" t="str">
        <f t="shared" si="132"/>
        <v/>
      </c>
      <c r="AC1817" s="195" t="str">
        <f t="shared" si="133"/>
        <v/>
      </c>
      <c r="AD1817" s="194" t="str">
        <f t="shared" si="134"/>
        <v/>
      </c>
      <c r="AE1817" s="194">
        <f>IF(AD1817="",0,IF(ISERROR(VLOOKUP(AD1817,AD$7:AD1816,1,FALSE)),1,0))</f>
        <v>0</v>
      </c>
      <c r="AF1817" s="194"/>
    </row>
    <row r="1818" spans="1:32" ht="16.5" customHeight="1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75">
        <f>IF(AND($X$3512&lt;&gt;" ",$X$3512&lt;&gt;0),IF(X1818=$X$3512,1+COUNTIF(U$7:U1817,"&gt;0"),0),0)</f>
        <v>0</v>
      </c>
      <c r="V1818" s="178" t="s">
        <v>2007</v>
      </c>
      <c r="W1818" s="130"/>
      <c r="X1818" s="131"/>
      <c r="Y1818" s="131"/>
      <c r="Z1818" s="206"/>
      <c r="AA1818" s="194">
        <f t="shared" si="131"/>
        <v>0</v>
      </c>
      <c r="AB1818" s="124" t="str">
        <f t="shared" si="132"/>
        <v/>
      </c>
      <c r="AC1818" s="195" t="str">
        <f t="shared" si="133"/>
        <v/>
      </c>
      <c r="AD1818" s="194" t="str">
        <f t="shared" si="134"/>
        <v/>
      </c>
      <c r="AE1818" s="194">
        <f>IF(AD1818="",0,IF(ISERROR(VLOOKUP(AD1818,AD$7:AD1817,1,FALSE)),1,0))</f>
        <v>0</v>
      </c>
      <c r="AF1818" s="194"/>
    </row>
    <row r="1819" spans="1:32" ht="16.5" customHeight="1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75">
        <f>IF(AND($X$3512&lt;&gt;" ",$X$3512&lt;&gt;0),IF(X1819=$X$3512,1+COUNTIF(U$7:U1818,"&gt;0"),0),0)</f>
        <v>0</v>
      </c>
      <c r="V1819" s="178" t="s">
        <v>2008</v>
      </c>
      <c r="W1819" s="130"/>
      <c r="X1819" s="131"/>
      <c r="Y1819" s="131"/>
      <c r="Z1819" s="206"/>
      <c r="AA1819" s="194">
        <f t="shared" si="131"/>
        <v>0</v>
      </c>
      <c r="AB1819" s="124" t="str">
        <f t="shared" si="132"/>
        <v/>
      </c>
      <c r="AC1819" s="195" t="str">
        <f t="shared" si="133"/>
        <v/>
      </c>
      <c r="AD1819" s="194" t="str">
        <f t="shared" si="134"/>
        <v/>
      </c>
      <c r="AE1819" s="194">
        <f>IF(AD1819="",0,IF(ISERROR(VLOOKUP(AD1819,AD$7:AD1818,1,FALSE)),1,0))</f>
        <v>0</v>
      </c>
      <c r="AF1819" s="194"/>
    </row>
    <row r="1820" spans="1:32" ht="16.5" customHeight="1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75">
        <f>IF(AND($X$3512&lt;&gt;" ",$X$3512&lt;&gt;0),IF(X1820=$X$3512,1+COUNTIF(U$7:U1819,"&gt;0"),0),0)</f>
        <v>0</v>
      </c>
      <c r="V1820" s="178" t="s">
        <v>2009</v>
      </c>
      <c r="W1820" s="130"/>
      <c r="X1820" s="131"/>
      <c r="Y1820" s="131"/>
      <c r="Z1820" s="206"/>
      <c r="AA1820" s="194">
        <f t="shared" si="131"/>
        <v>0</v>
      </c>
      <c r="AB1820" s="124" t="str">
        <f t="shared" si="132"/>
        <v/>
      </c>
      <c r="AC1820" s="195" t="str">
        <f t="shared" si="133"/>
        <v/>
      </c>
      <c r="AD1820" s="194" t="str">
        <f t="shared" si="134"/>
        <v/>
      </c>
      <c r="AE1820" s="194">
        <f>IF(AD1820="",0,IF(ISERROR(VLOOKUP(AD1820,AD$7:AD1819,1,FALSE)),1,0))</f>
        <v>0</v>
      </c>
      <c r="AF1820" s="194"/>
    </row>
    <row r="1821" spans="1:32" ht="16.5" customHeight="1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75">
        <f>IF(AND($X$3512&lt;&gt;" ",$X$3512&lt;&gt;0),IF(X1821=$X$3512,1+COUNTIF(U$7:U1820,"&gt;0"),0),0)</f>
        <v>0</v>
      </c>
      <c r="V1821" s="178" t="s">
        <v>2010</v>
      </c>
      <c r="W1821" s="130"/>
      <c r="X1821" s="131"/>
      <c r="Y1821" s="131"/>
      <c r="Z1821" s="206"/>
      <c r="AA1821" s="194">
        <f t="shared" si="131"/>
        <v>0</v>
      </c>
      <c r="AB1821" s="124" t="str">
        <f t="shared" si="132"/>
        <v/>
      </c>
      <c r="AC1821" s="195" t="str">
        <f t="shared" si="133"/>
        <v/>
      </c>
      <c r="AD1821" s="194" t="str">
        <f t="shared" si="134"/>
        <v/>
      </c>
      <c r="AE1821" s="194">
        <f>IF(AD1821="",0,IF(ISERROR(VLOOKUP(AD1821,AD$7:AD1820,1,FALSE)),1,0))</f>
        <v>0</v>
      </c>
      <c r="AF1821" s="194"/>
    </row>
    <row r="1822" spans="1:32" ht="16.5" customHeight="1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75">
        <f>IF(AND($X$3512&lt;&gt;" ",$X$3512&lt;&gt;0),IF(X1822=$X$3512,1+COUNTIF(U$7:U1821,"&gt;0"),0),0)</f>
        <v>0</v>
      </c>
      <c r="V1822" s="178" t="s">
        <v>2011</v>
      </c>
      <c r="W1822" s="130"/>
      <c r="X1822" s="131"/>
      <c r="Y1822" s="131"/>
      <c r="Z1822" s="206"/>
      <c r="AA1822" s="194">
        <f t="shared" si="131"/>
        <v>0</v>
      </c>
      <c r="AB1822" s="124" t="str">
        <f t="shared" si="132"/>
        <v/>
      </c>
      <c r="AC1822" s="195" t="str">
        <f t="shared" si="133"/>
        <v/>
      </c>
      <c r="AD1822" s="194" t="str">
        <f t="shared" si="134"/>
        <v/>
      </c>
      <c r="AE1822" s="194">
        <f>IF(AD1822="",0,IF(ISERROR(VLOOKUP(AD1822,AD$7:AD1821,1,FALSE)),1,0))</f>
        <v>0</v>
      </c>
      <c r="AF1822" s="194"/>
    </row>
    <row r="1823" spans="1:32" ht="16.5" customHeight="1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75">
        <f>IF(AND($X$3512&lt;&gt;" ",$X$3512&lt;&gt;0),IF(X1823=$X$3512,1+COUNTIF(U$7:U1822,"&gt;0"),0),0)</f>
        <v>0</v>
      </c>
      <c r="V1823" s="178" t="s">
        <v>2012</v>
      </c>
      <c r="W1823" s="130"/>
      <c r="X1823" s="131"/>
      <c r="Y1823" s="131"/>
      <c r="Z1823" s="206"/>
      <c r="AA1823" s="194">
        <f t="shared" si="131"/>
        <v>0</v>
      </c>
      <c r="AB1823" s="124" t="str">
        <f t="shared" si="132"/>
        <v/>
      </c>
      <c r="AC1823" s="195" t="str">
        <f t="shared" si="133"/>
        <v/>
      </c>
      <c r="AD1823" s="194" t="str">
        <f t="shared" si="134"/>
        <v/>
      </c>
      <c r="AE1823" s="194">
        <f>IF(AD1823="",0,IF(ISERROR(VLOOKUP(AD1823,AD$7:AD1822,1,FALSE)),1,0))</f>
        <v>0</v>
      </c>
      <c r="AF1823" s="194"/>
    </row>
    <row r="1824" spans="1:32" ht="16.5" customHeight="1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75">
        <f>IF(AND($X$3512&lt;&gt;" ",$X$3512&lt;&gt;0),IF(X1824=$X$3512,1+COUNTIF(U$7:U1823,"&gt;0"),0),0)</f>
        <v>0</v>
      </c>
      <c r="V1824" s="178" t="s">
        <v>2013</v>
      </c>
      <c r="W1824" s="130"/>
      <c r="X1824" s="131"/>
      <c r="Y1824" s="131"/>
      <c r="Z1824" s="206"/>
      <c r="AA1824" s="194">
        <f t="shared" si="131"/>
        <v>0</v>
      </c>
      <c r="AB1824" s="124" t="str">
        <f t="shared" si="132"/>
        <v/>
      </c>
      <c r="AC1824" s="195" t="str">
        <f t="shared" si="133"/>
        <v/>
      </c>
      <c r="AD1824" s="194" t="str">
        <f t="shared" si="134"/>
        <v/>
      </c>
      <c r="AE1824" s="194">
        <f>IF(AD1824="",0,IF(ISERROR(VLOOKUP(AD1824,AD$7:AD1823,1,FALSE)),1,0))</f>
        <v>0</v>
      </c>
      <c r="AF1824" s="194"/>
    </row>
    <row r="1825" spans="1:32" ht="16.5" customHeight="1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75">
        <f>IF(AND($X$3512&lt;&gt;" ",$X$3512&lt;&gt;0),IF(X1825=$X$3512,1+COUNTIF(U$7:U1824,"&gt;0"),0),0)</f>
        <v>0</v>
      </c>
      <c r="V1825" s="178" t="s">
        <v>2014</v>
      </c>
      <c r="W1825" s="130"/>
      <c r="X1825" s="131"/>
      <c r="Y1825" s="131"/>
      <c r="Z1825" s="206"/>
      <c r="AA1825" s="194">
        <f t="shared" si="131"/>
        <v>0</v>
      </c>
      <c r="AB1825" s="124" t="str">
        <f t="shared" si="132"/>
        <v/>
      </c>
      <c r="AC1825" s="195" t="str">
        <f t="shared" si="133"/>
        <v/>
      </c>
      <c r="AD1825" s="194" t="str">
        <f t="shared" si="134"/>
        <v/>
      </c>
      <c r="AE1825" s="194">
        <f>IF(AD1825="",0,IF(ISERROR(VLOOKUP(AD1825,AD$7:AD1824,1,FALSE)),1,0))</f>
        <v>0</v>
      </c>
      <c r="AF1825" s="194"/>
    </row>
    <row r="1826" spans="1:32" ht="16.5" customHeight="1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75">
        <f>IF(AND($X$3512&lt;&gt;" ",$X$3512&lt;&gt;0),IF(X1826=$X$3512,1+COUNTIF(U$7:U1825,"&gt;0"),0),0)</f>
        <v>0</v>
      </c>
      <c r="V1826" s="178" t="s">
        <v>2015</v>
      </c>
      <c r="W1826" s="130"/>
      <c r="X1826" s="131"/>
      <c r="Y1826" s="131"/>
      <c r="Z1826" s="206"/>
      <c r="AA1826" s="194">
        <f t="shared" si="131"/>
        <v>0</v>
      </c>
      <c r="AB1826" s="124" t="str">
        <f t="shared" si="132"/>
        <v/>
      </c>
      <c r="AC1826" s="195" t="str">
        <f t="shared" si="133"/>
        <v/>
      </c>
      <c r="AD1826" s="194" t="str">
        <f t="shared" si="134"/>
        <v/>
      </c>
      <c r="AE1826" s="194">
        <f>IF(AD1826="",0,IF(ISERROR(VLOOKUP(AD1826,AD$7:AD1825,1,FALSE)),1,0))</f>
        <v>0</v>
      </c>
      <c r="AF1826" s="194"/>
    </row>
    <row r="1827" spans="1:32" ht="16.5" customHeight="1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75">
        <f>IF(AND($X$3512&lt;&gt;" ",$X$3512&lt;&gt;0),IF(X1827=$X$3512,1+COUNTIF(U$7:U1826,"&gt;0"),0),0)</f>
        <v>0</v>
      </c>
      <c r="V1827" s="178" t="s">
        <v>2016</v>
      </c>
      <c r="W1827" s="130"/>
      <c r="X1827" s="131"/>
      <c r="Y1827" s="131"/>
      <c r="Z1827" s="206"/>
      <c r="AA1827" s="194">
        <f t="shared" si="131"/>
        <v>0</v>
      </c>
      <c r="AB1827" s="124" t="str">
        <f t="shared" si="132"/>
        <v/>
      </c>
      <c r="AC1827" s="195" t="str">
        <f t="shared" si="133"/>
        <v/>
      </c>
      <c r="AD1827" s="194" t="str">
        <f t="shared" si="134"/>
        <v/>
      </c>
      <c r="AE1827" s="194">
        <f>IF(AD1827="",0,IF(ISERROR(VLOOKUP(AD1827,AD$7:AD1826,1,FALSE)),1,0))</f>
        <v>0</v>
      </c>
      <c r="AF1827" s="194"/>
    </row>
    <row r="1828" spans="1:32" ht="16.5" customHeight="1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75">
        <f>IF(AND($X$3512&lt;&gt;" ",$X$3512&lt;&gt;0),IF(X1828=$X$3512,1+COUNTIF(U$7:U1827,"&gt;0"),0),0)</f>
        <v>0</v>
      </c>
      <c r="V1828" s="178" t="s">
        <v>2017</v>
      </c>
      <c r="W1828" s="130"/>
      <c r="X1828" s="131"/>
      <c r="Y1828" s="131"/>
      <c r="Z1828" s="206"/>
      <c r="AA1828" s="194">
        <f t="shared" si="131"/>
        <v>0</v>
      </c>
      <c r="AB1828" s="124" t="str">
        <f t="shared" si="132"/>
        <v/>
      </c>
      <c r="AC1828" s="195" t="str">
        <f t="shared" si="133"/>
        <v/>
      </c>
      <c r="AD1828" s="194" t="str">
        <f t="shared" si="134"/>
        <v/>
      </c>
      <c r="AE1828" s="194">
        <f>IF(AD1828="",0,IF(ISERROR(VLOOKUP(AD1828,AD$7:AD1827,1,FALSE)),1,0))</f>
        <v>0</v>
      </c>
      <c r="AF1828" s="194"/>
    </row>
    <row r="1829" spans="1:32" ht="16.5" customHeight="1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75">
        <f>IF(AND($X$3512&lt;&gt;" ",$X$3512&lt;&gt;0),IF(X1829=$X$3512,1+COUNTIF(U$7:U1828,"&gt;0"),0),0)</f>
        <v>0</v>
      </c>
      <c r="V1829" s="178" t="s">
        <v>2018</v>
      </c>
      <c r="W1829" s="130"/>
      <c r="X1829" s="131"/>
      <c r="Y1829" s="131"/>
      <c r="Z1829" s="206"/>
      <c r="AA1829" s="194">
        <f t="shared" si="131"/>
        <v>0</v>
      </c>
      <c r="AB1829" s="124" t="str">
        <f t="shared" si="132"/>
        <v/>
      </c>
      <c r="AC1829" s="195" t="str">
        <f t="shared" si="133"/>
        <v/>
      </c>
      <c r="AD1829" s="194" t="str">
        <f t="shared" si="134"/>
        <v/>
      </c>
      <c r="AE1829" s="194">
        <f>IF(AD1829="",0,IF(ISERROR(VLOOKUP(AD1829,AD$7:AD1828,1,FALSE)),1,0))</f>
        <v>0</v>
      </c>
      <c r="AF1829" s="194"/>
    </row>
    <row r="1830" spans="1:32" ht="16.5" customHeight="1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75">
        <f>IF(AND($X$3512&lt;&gt;" ",$X$3512&lt;&gt;0),IF(X1830=$X$3512,1+COUNTIF(U$7:U1829,"&gt;0"),0),0)</f>
        <v>0</v>
      </c>
      <c r="V1830" s="178" t="s">
        <v>2019</v>
      </c>
      <c r="W1830" s="130"/>
      <c r="X1830" s="131"/>
      <c r="Y1830" s="131"/>
      <c r="Z1830" s="206"/>
      <c r="AA1830" s="194">
        <f t="shared" si="131"/>
        <v>0</v>
      </c>
      <c r="AB1830" s="124" t="str">
        <f t="shared" si="132"/>
        <v/>
      </c>
      <c r="AC1830" s="195" t="str">
        <f t="shared" si="133"/>
        <v/>
      </c>
      <c r="AD1830" s="194" t="str">
        <f t="shared" si="134"/>
        <v/>
      </c>
      <c r="AE1830" s="194">
        <f>IF(AD1830="",0,IF(ISERROR(VLOOKUP(AD1830,AD$7:AD1829,1,FALSE)),1,0))</f>
        <v>0</v>
      </c>
      <c r="AF1830" s="194"/>
    </row>
    <row r="1831" spans="1:32" ht="16.5" customHeight="1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75">
        <f>IF(AND($X$3512&lt;&gt;" ",$X$3512&lt;&gt;0),IF(X1831=$X$3512,1+COUNTIF(U$7:U1830,"&gt;0"),0),0)</f>
        <v>0</v>
      </c>
      <c r="V1831" s="178" t="s">
        <v>2020</v>
      </c>
      <c r="W1831" s="130"/>
      <c r="X1831" s="131"/>
      <c r="Y1831" s="131"/>
      <c r="Z1831" s="206"/>
      <c r="AA1831" s="194">
        <f t="shared" si="131"/>
        <v>0</v>
      </c>
      <c r="AB1831" s="124" t="str">
        <f t="shared" si="132"/>
        <v/>
      </c>
      <c r="AC1831" s="195" t="str">
        <f t="shared" si="133"/>
        <v/>
      </c>
      <c r="AD1831" s="194" t="str">
        <f t="shared" si="134"/>
        <v/>
      </c>
      <c r="AE1831" s="194">
        <f>IF(AD1831="",0,IF(ISERROR(VLOOKUP(AD1831,AD$7:AD1830,1,FALSE)),1,0))</f>
        <v>0</v>
      </c>
      <c r="AF1831" s="194"/>
    </row>
    <row r="1832" spans="1:32" ht="16.5" customHeight="1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75">
        <f>IF(AND($X$3512&lt;&gt;" ",$X$3512&lt;&gt;0),IF(X1832=$X$3512,1+COUNTIF(U$7:U1831,"&gt;0"),0),0)</f>
        <v>0</v>
      </c>
      <c r="V1832" s="178" t="s">
        <v>2021</v>
      </c>
      <c r="W1832" s="130"/>
      <c r="X1832" s="131"/>
      <c r="Y1832" s="131"/>
      <c r="Z1832" s="206"/>
      <c r="AA1832" s="194">
        <f t="shared" si="131"/>
        <v>0</v>
      </c>
      <c r="AB1832" s="124" t="str">
        <f t="shared" si="132"/>
        <v/>
      </c>
      <c r="AC1832" s="195" t="str">
        <f t="shared" si="133"/>
        <v/>
      </c>
      <c r="AD1832" s="194" t="str">
        <f t="shared" si="134"/>
        <v/>
      </c>
      <c r="AE1832" s="194">
        <f>IF(AD1832="",0,IF(ISERROR(VLOOKUP(AD1832,AD$7:AD1831,1,FALSE)),1,0))</f>
        <v>0</v>
      </c>
      <c r="AF1832" s="194"/>
    </row>
    <row r="1833" spans="1:32" ht="16.5" customHeight="1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75">
        <f>IF(AND($X$3512&lt;&gt;" ",$X$3512&lt;&gt;0),IF(X1833=$X$3512,1+COUNTIF(U$7:U1832,"&gt;0"),0),0)</f>
        <v>0</v>
      </c>
      <c r="V1833" s="178" t="s">
        <v>2022</v>
      </c>
      <c r="W1833" s="130"/>
      <c r="X1833" s="131"/>
      <c r="Y1833" s="131"/>
      <c r="Z1833" s="206"/>
      <c r="AA1833" s="194">
        <f t="shared" si="131"/>
        <v>0</v>
      </c>
      <c r="AB1833" s="124" t="str">
        <f t="shared" si="132"/>
        <v/>
      </c>
      <c r="AC1833" s="195" t="str">
        <f t="shared" si="133"/>
        <v/>
      </c>
      <c r="AD1833" s="194" t="str">
        <f t="shared" si="134"/>
        <v/>
      </c>
      <c r="AE1833" s="194">
        <f>IF(AD1833="",0,IF(ISERROR(VLOOKUP(AD1833,AD$7:AD1832,1,FALSE)),1,0))</f>
        <v>0</v>
      </c>
      <c r="AF1833" s="194"/>
    </row>
    <row r="1834" spans="1:32" ht="16.5" customHeight="1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75">
        <f>IF(AND($X$3512&lt;&gt;" ",$X$3512&lt;&gt;0),IF(X1834=$X$3512,1+COUNTIF(U$7:U1833,"&gt;0"),0),0)</f>
        <v>0</v>
      </c>
      <c r="V1834" s="178" t="s">
        <v>2023</v>
      </c>
      <c r="W1834" s="130"/>
      <c r="X1834" s="131"/>
      <c r="Y1834" s="131"/>
      <c r="Z1834" s="206"/>
      <c r="AA1834" s="194">
        <f t="shared" si="131"/>
        <v>0</v>
      </c>
      <c r="AB1834" s="124" t="str">
        <f t="shared" si="132"/>
        <v/>
      </c>
      <c r="AC1834" s="195" t="str">
        <f t="shared" si="133"/>
        <v/>
      </c>
      <c r="AD1834" s="194" t="str">
        <f t="shared" si="134"/>
        <v/>
      </c>
      <c r="AE1834" s="194">
        <f>IF(AD1834="",0,IF(ISERROR(VLOOKUP(AD1834,AD$7:AD1833,1,FALSE)),1,0))</f>
        <v>0</v>
      </c>
      <c r="AF1834" s="194"/>
    </row>
    <row r="1835" spans="1:32" ht="16.5" customHeight="1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75">
        <f>IF(AND($X$3512&lt;&gt;" ",$X$3512&lt;&gt;0),IF(X1835=$X$3512,1+COUNTIF(U$7:U1834,"&gt;0"),0),0)</f>
        <v>0</v>
      </c>
      <c r="V1835" s="178" t="s">
        <v>2024</v>
      </c>
      <c r="W1835" s="130"/>
      <c r="X1835" s="131"/>
      <c r="Y1835" s="131"/>
      <c r="Z1835" s="206"/>
      <c r="AA1835" s="194">
        <f t="shared" si="131"/>
        <v>0</v>
      </c>
      <c r="AB1835" s="124" t="str">
        <f t="shared" si="132"/>
        <v/>
      </c>
      <c r="AC1835" s="195" t="str">
        <f t="shared" si="133"/>
        <v/>
      </c>
      <c r="AD1835" s="194" t="str">
        <f t="shared" si="134"/>
        <v/>
      </c>
      <c r="AE1835" s="194">
        <f>IF(AD1835="",0,IF(ISERROR(VLOOKUP(AD1835,AD$7:AD1834,1,FALSE)),1,0))</f>
        <v>0</v>
      </c>
      <c r="AF1835" s="194"/>
    </row>
    <row r="1836" spans="1:32" ht="16.5" customHeight="1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75">
        <f>IF(AND($X$3512&lt;&gt;" ",$X$3512&lt;&gt;0),IF(X1836=$X$3512,1+COUNTIF(U$7:U1835,"&gt;0"),0),0)</f>
        <v>0</v>
      </c>
      <c r="V1836" s="178" t="s">
        <v>2025</v>
      </c>
      <c r="W1836" s="130"/>
      <c r="X1836" s="131"/>
      <c r="Y1836" s="131"/>
      <c r="Z1836" s="206"/>
      <c r="AA1836" s="194">
        <f t="shared" si="131"/>
        <v>0</v>
      </c>
      <c r="AB1836" s="124" t="str">
        <f t="shared" si="132"/>
        <v/>
      </c>
      <c r="AC1836" s="195" t="str">
        <f t="shared" si="133"/>
        <v/>
      </c>
      <c r="AD1836" s="194" t="str">
        <f t="shared" si="134"/>
        <v/>
      </c>
      <c r="AE1836" s="194">
        <f>IF(AD1836="",0,IF(ISERROR(VLOOKUP(AD1836,AD$7:AD1835,1,FALSE)),1,0))</f>
        <v>0</v>
      </c>
      <c r="AF1836" s="194"/>
    </row>
    <row r="1837" spans="1:32" ht="16.5" customHeight="1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75">
        <f>IF(AND($X$3512&lt;&gt;" ",$X$3512&lt;&gt;0),IF(X1837=$X$3512,1+COUNTIF(U$7:U1836,"&gt;0"),0),0)</f>
        <v>0</v>
      </c>
      <c r="V1837" s="178" t="s">
        <v>2026</v>
      </c>
      <c r="W1837" s="130"/>
      <c r="X1837" s="131"/>
      <c r="Y1837" s="131"/>
      <c r="Z1837" s="206"/>
      <c r="AA1837" s="194">
        <f t="shared" si="131"/>
        <v>0</v>
      </c>
      <c r="AB1837" s="124" t="str">
        <f t="shared" si="132"/>
        <v/>
      </c>
      <c r="AC1837" s="195" t="str">
        <f t="shared" si="133"/>
        <v/>
      </c>
      <c r="AD1837" s="194" t="str">
        <f t="shared" si="134"/>
        <v/>
      </c>
      <c r="AE1837" s="194">
        <f>IF(AD1837="",0,IF(ISERROR(VLOOKUP(AD1837,AD$7:AD1836,1,FALSE)),1,0))</f>
        <v>0</v>
      </c>
      <c r="AF1837" s="194"/>
    </row>
    <row r="1838" spans="1:32" ht="16.5" customHeight="1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75">
        <f>IF(AND($X$3512&lt;&gt;" ",$X$3512&lt;&gt;0),IF(X1838=$X$3512,1+COUNTIF(U$7:U1837,"&gt;0"),0),0)</f>
        <v>0</v>
      </c>
      <c r="V1838" s="178" t="s">
        <v>2027</v>
      </c>
      <c r="W1838" s="130"/>
      <c r="X1838" s="131"/>
      <c r="Y1838" s="131"/>
      <c r="Z1838" s="206"/>
      <c r="AA1838" s="194">
        <f t="shared" si="131"/>
        <v>0</v>
      </c>
      <c r="AB1838" s="124" t="str">
        <f t="shared" si="132"/>
        <v/>
      </c>
      <c r="AC1838" s="195" t="str">
        <f t="shared" si="133"/>
        <v/>
      </c>
      <c r="AD1838" s="194" t="str">
        <f t="shared" si="134"/>
        <v/>
      </c>
      <c r="AE1838" s="194">
        <f>IF(AD1838="",0,IF(ISERROR(VLOOKUP(AD1838,AD$7:AD1837,1,FALSE)),1,0))</f>
        <v>0</v>
      </c>
      <c r="AF1838" s="194"/>
    </row>
    <row r="1839" spans="1:32" ht="16.5" customHeight="1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75">
        <f>IF(AND($X$3512&lt;&gt;" ",$X$3512&lt;&gt;0),IF(X1839=$X$3512,1+COUNTIF(U$7:U1838,"&gt;0"),0),0)</f>
        <v>0</v>
      </c>
      <c r="V1839" s="178" t="s">
        <v>2028</v>
      </c>
      <c r="W1839" s="130"/>
      <c r="X1839" s="131"/>
      <c r="Y1839" s="131"/>
      <c r="Z1839" s="206"/>
      <c r="AA1839" s="194">
        <f t="shared" si="131"/>
        <v>0</v>
      </c>
      <c r="AB1839" s="124" t="str">
        <f t="shared" si="132"/>
        <v/>
      </c>
      <c r="AC1839" s="195" t="str">
        <f t="shared" si="133"/>
        <v/>
      </c>
      <c r="AD1839" s="194" t="str">
        <f t="shared" si="134"/>
        <v/>
      </c>
      <c r="AE1839" s="194">
        <f>IF(AD1839="",0,IF(ISERROR(VLOOKUP(AD1839,AD$7:AD1838,1,FALSE)),1,0))</f>
        <v>0</v>
      </c>
      <c r="AF1839" s="194"/>
    </row>
    <row r="1840" spans="1:32" ht="16.5" customHeight="1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75">
        <f>IF(AND($X$3512&lt;&gt;" ",$X$3512&lt;&gt;0),IF(X1840=$X$3512,1+COUNTIF(U$7:U1839,"&gt;0"),0),0)</f>
        <v>0</v>
      </c>
      <c r="V1840" s="178" t="s">
        <v>2029</v>
      </c>
      <c r="W1840" s="130"/>
      <c r="X1840" s="131"/>
      <c r="Y1840" s="131"/>
      <c r="Z1840" s="206"/>
      <c r="AA1840" s="194">
        <f t="shared" si="131"/>
        <v>0</v>
      </c>
      <c r="AB1840" s="124" t="str">
        <f t="shared" si="132"/>
        <v/>
      </c>
      <c r="AC1840" s="195" t="str">
        <f t="shared" si="133"/>
        <v/>
      </c>
      <c r="AD1840" s="194" t="str">
        <f t="shared" si="134"/>
        <v/>
      </c>
      <c r="AE1840" s="194">
        <f>IF(AD1840="",0,IF(ISERROR(VLOOKUP(AD1840,AD$7:AD1839,1,FALSE)),1,0))</f>
        <v>0</v>
      </c>
      <c r="AF1840" s="194"/>
    </row>
    <row r="1841" spans="1:32" ht="16.5" customHeight="1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75">
        <f>IF(AND($X$3512&lt;&gt;" ",$X$3512&lt;&gt;0),IF(X1841=$X$3512,1+COUNTIF(U$7:U1840,"&gt;0"),0),0)</f>
        <v>0</v>
      </c>
      <c r="V1841" s="178" t="s">
        <v>2030</v>
      </c>
      <c r="W1841" s="130"/>
      <c r="X1841" s="131"/>
      <c r="Y1841" s="131"/>
      <c r="Z1841" s="206"/>
      <c r="AA1841" s="194">
        <f t="shared" si="131"/>
        <v>0</v>
      </c>
      <c r="AB1841" s="124" t="str">
        <f t="shared" si="132"/>
        <v/>
      </c>
      <c r="AC1841" s="195" t="str">
        <f t="shared" si="133"/>
        <v/>
      </c>
      <c r="AD1841" s="194" t="str">
        <f t="shared" si="134"/>
        <v/>
      </c>
      <c r="AE1841" s="194">
        <f>IF(AD1841="",0,IF(ISERROR(VLOOKUP(AD1841,AD$7:AD1840,1,FALSE)),1,0))</f>
        <v>0</v>
      </c>
      <c r="AF1841" s="194"/>
    </row>
    <row r="1842" spans="1:32" ht="16.5" customHeight="1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75">
        <f>IF(AND($X$3512&lt;&gt;" ",$X$3512&lt;&gt;0),IF(X1842=$X$3512,1+COUNTIF(U$7:U1841,"&gt;0"),0),0)</f>
        <v>0</v>
      </c>
      <c r="V1842" s="178" t="s">
        <v>2031</v>
      </c>
      <c r="W1842" s="130"/>
      <c r="X1842" s="131"/>
      <c r="Y1842" s="131"/>
      <c r="Z1842" s="206"/>
      <c r="AA1842" s="194">
        <f t="shared" si="131"/>
        <v>0</v>
      </c>
      <c r="AB1842" s="124" t="str">
        <f t="shared" si="132"/>
        <v/>
      </c>
      <c r="AC1842" s="195" t="str">
        <f t="shared" si="133"/>
        <v/>
      </c>
      <c r="AD1842" s="194" t="str">
        <f t="shared" si="134"/>
        <v/>
      </c>
      <c r="AE1842" s="194">
        <f>IF(AD1842="",0,IF(ISERROR(VLOOKUP(AD1842,AD$7:AD1841,1,FALSE)),1,0))</f>
        <v>0</v>
      </c>
      <c r="AF1842" s="194"/>
    </row>
    <row r="1843" spans="1:32" ht="16.5" customHeight="1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75">
        <f>IF(AND($X$3512&lt;&gt;" ",$X$3512&lt;&gt;0),IF(X1843=$X$3512,1+COUNTIF(U$7:U1842,"&gt;0"),0),0)</f>
        <v>0</v>
      </c>
      <c r="V1843" s="178" t="s">
        <v>2032</v>
      </c>
      <c r="W1843" s="130"/>
      <c r="X1843" s="131"/>
      <c r="Y1843" s="131"/>
      <c r="Z1843" s="206"/>
      <c r="AA1843" s="194">
        <f t="shared" si="131"/>
        <v>0</v>
      </c>
      <c r="AB1843" s="124" t="str">
        <f t="shared" si="132"/>
        <v/>
      </c>
      <c r="AC1843" s="195" t="str">
        <f t="shared" si="133"/>
        <v/>
      </c>
      <c r="AD1843" s="194" t="str">
        <f t="shared" si="134"/>
        <v/>
      </c>
      <c r="AE1843" s="194">
        <f>IF(AD1843="",0,IF(ISERROR(VLOOKUP(AD1843,AD$7:AD1842,1,FALSE)),1,0))</f>
        <v>0</v>
      </c>
      <c r="AF1843" s="194"/>
    </row>
    <row r="1844" spans="1:32" ht="16.5" customHeight="1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75">
        <f>IF(AND($X$3512&lt;&gt;" ",$X$3512&lt;&gt;0),IF(X1844=$X$3512,1+COUNTIF(U$7:U1843,"&gt;0"),0),0)</f>
        <v>0</v>
      </c>
      <c r="V1844" s="178" t="s">
        <v>2033</v>
      </c>
      <c r="W1844" s="130"/>
      <c r="X1844" s="131"/>
      <c r="Y1844" s="131"/>
      <c r="Z1844" s="206"/>
      <c r="AA1844" s="194">
        <f t="shared" si="131"/>
        <v>0</v>
      </c>
      <c r="AB1844" s="124" t="str">
        <f t="shared" si="132"/>
        <v/>
      </c>
      <c r="AC1844" s="195" t="str">
        <f t="shared" si="133"/>
        <v/>
      </c>
      <c r="AD1844" s="194" t="str">
        <f t="shared" si="134"/>
        <v/>
      </c>
      <c r="AE1844" s="194">
        <f>IF(AD1844="",0,IF(ISERROR(VLOOKUP(AD1844,AD$7:AD1843,1,FALSE)),1,0))</f>
        <v>0</v>
      </c>
      <c r="AF1844" s="194"/>
    </row>
    <row r="1845" spans="1:32" ht="16.5" customHeight="1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75">
        <f>IF(AND($X$3512&lt;&gt;" ",$X$3512&lt;&gt;0),IF(X1845=$X$3512,1+COUNTIF(U$7:U1844,"&gt;0"),0),0)</f>
        <v>0</v>
      </c>
      <c r="V1845" s="178" t="s">
        <v>2034</v>
      </c>
      <c r="W1845" s="130"/>
      <c r="X1845" s="131"/>
      <c r="Y1845" s="131"/>
      <c r="Z1845" s="206"/>
      <c r="AA1845" s="194">
        <f t="shared" si="131"/>
        <v>0</v>
      </c>
      <c r="AB1845" s="124" t="str">
        <f t="shared" si="132"/>
        <v/>
      </c>
      <c r="AC1845" s="195" t="str">
        <f t="shared" si="133"/>
        <v/>
      </c>
      <c r="AD1845" s="194" t="str">
        <f t="shared" si="134"/>
        <v/>
      </c>
      <c r="AE1845" s="194">
        <f>IF(AD1845="",0,IF(ISERROR(VLOOKUP(AD1845,AD$7:AD1844,1,FALSE)),1,0))</f>
        <v>0</v>
      </c>
      <c r="AF1845" s="194"/>
    </row>
    <row r="1846" spans="1:32" ht="16.5" customHeight="1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75">
        <f>IF(AND($X$3512&lt;&gt;" ",$X$3512&lt;&gt;0),IF(X1846=$X$3512,1+COUNTIF(U$7:U1845,"&gt;0"),0),0)</f>
        <v>0</v>
      </c>
      <c r="V1846" s="178" t="s">
        <v>2035</v>
      </c>
      <c r="W1846" s="130"/>
      <c r="X1846" s="131"/>
      <c r="Y1846" s="131"/>
      <c r="Z1846" s="206"/>
      <c r="AA1846" s="194">
        <f t="shared" si="131"/>
        <v>0</v>
      </c>
      <c r="AB1846" s="124" t="str">
        <f t="shared" si="132"/>
        <v/>
      </c>
      <c r="AC1846" s="195" t="str">
        <f t="shared" si="133"/>
        <v/>
      </c>
      <c r="AD1846" s="194" t="str">
        <f t="shared" si="134"/>
        <v/>
      </c>
      <c r="AE1846" s="194">
        <f>IF(AD1846="",0,IF(ISERROR(VLOOKUP(AD1846,AD$7:AD1845,1,FALSE)),1,0))</f>
        <v>0</v>
      </c>
      <c r="AF1846" s="194"/>
    </row>
    <row r="1847" spans="1:32" ht="16.5" customHeight="1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75">
        <f>IF(AND($X$3512&lt;&gt;" ",$X$3512&lt;&gt;0),IF(X1847=$X$3512,1+COUNTIF(U$7:U1846,"&gt;0"),0),0)</f>
        <v>0</v>
      </c>
      <c r="V1847" s="178" t="s">
        <v>2036</v>
      </c>
      <c r="W1847" s="130"/>
      <c r="X1847" s="131"/>
      <c r="Y1847" s="131"/>
      <c r="Z1847" s="206"/>
      <c r="AA1847" s="194">
        <f t="shared" si="131"/>
        <v>0</v>
      </c>
      <c r="AB1847" s="124" t="str">
        <f t="shared" si="132"/>
        <v/>
      </c>
      <c r="AC1847" s="195" t="str">
        <f t="shared" si="133"/>
        <v/>
      </c>
      <c r="AD1847" s="194" t="str">
        <f t="shared" si="134"/>
        <v/>
      </c>
      <c r="AE1847" s="194">
        <f>IF(AD1847="",0,IF(ISERROR(VLOOKUP(AD1847,AD$7:AD1846,1,FALSE)),1,0))</f>
        <v>0</v>
      </c>
      <c r="AF1847" s="194"/>
    </row>
    <row r="1848" spans="1:32" ht="16.5" customHeight="1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75">
        <f>IF(AND($X$3512&lt;&gt;" ",$X$3512&lt;&gt;0),IF(X1848=$X$3512,1+COUNTIF(U$7:U1847,"&gt;0"),0),0)</f>
        <v>0</v>
      </c>
      <c r="V1848" s="178" t="s">
        <v>2037</v>
      </c>
      <c r="W1848" s="130"/>
      <c r="X1848" s="131"/>
      <c r="Y1848" s="131"/>
      <c r="Z1848" s="206"/>
      <c r="AA1848" s="194">
        <f t="shared" si="131"/>
        <v>0</v>
      </c>
      <c r="AB1848" s="124" t="str">
        <f t="shared" si="132"/>
        <v/>
      </c>
      <c r="AC1848" s="195" t="str">
        <f t="shared" si="133"/>
        <v/>
      </c>
      <c r="AD1848" s="194" t="str">
        <f t="shared" si="134"/>
        <v/>
      </c>
      <c r="AE1848" s="194">
        <f>IF(AD1848="",0,IF(ISERROR(VLOOKUP(AD1848,AD$7:AD1847,1,FALSE)),1,0))</f>
        <v>0</v>
      </c>
      <c r="AF1848" s="194"/>
    </row>
    <row r="1849" spans="1:32" ht="16.5" customHeight="1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75">
        <f>IF(AND($X$3512&lt;&gt;" ",$X$3512&lt;&gt;0),IF(X1849=$X$3512,1+COUNTIF(U$7:U1848,"&gt;0"),0),0)</f>
        <v>0</v>
      </c>
      <c r="V1849" s="178" t="s">
        <v>2038</v>
      </c>
      <c r="W1849" s="130"/>
      <c r="X1849" s="131"/>
      <c r="Y1849" s="131"/>
      <c r="Z1849" s="206"/>
      <c r="AA1849" s="194">
        <f t="shared" si="131"/>
        <v>0</v>
      </c>
      <c r="AB1849" s="124" t="str">
        <f t="shared" si="132"/>
        <v/>
      </c>
      <c r="AC1849" s="195" t="str">
        <f t="shared" si="133"/>
        <v/>
      </c>
      <c r="AD1849" s="194" t="str">
        <f t="shared" si="134"/>
        <v/>
      </c>
      <c r="AE1849" s="194">
        <f>IF(AD1849="",0,IF(ISERROR(VLOOKUP(AD1849,AD$7:AD1848,1,FALSE)),1,0))</f>
        <v>0</v>
      </c>
      <c r="AF1849" s="194"/>
    </row>
    <row r="1850" spans="1:32" ht="16.5" customHeight="1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75">
        <f>IF(AND($X$3512&lt;&gt;" ",$X$3512&lt;&gt;0),IF(X1850=$X$3512,1+COUNTIF(U$7:U1849,"&gt;0"),0),0)</f>
        <v>0</v>
      </c>
      <c r="V1850" s="178" t="s">
        <v>2039</v>
      </c>
      <c r="W1850" s="130"/>
      <c r="X1850" s="131"/>
      <c r="Y1850" s="131"/>
      <c r="Z1850" s="206"/>
      <c r="AA1850" s="194">
        <f t="shared" si="131"/>
        <v>0</v>
      </c>
      <c r="AB1850" s="124" t="str">
        <f t="shared" si="132"/>
        <v/>
      </c>
      <c r="AC1850" s="195" t="str">
        <f t="shared" si="133"/>
        <v/>
      </c>
      <c r="AD1850" s="194" t="str">
        <f t="shared" si="134"/>
        <v/>
      </c>
      <c r="AE1850" s="194">
        <f>IF(AD1850="",0,IF(ISERROR(VLOOKUP(AD1850,AD$7:AD1849,1,FALSE)),1,0))</f>
        <v>0</v>
      </c>
      <c r="AF1850" s="194"/>
    </row>
    <row r="1851" spans="1:32" ht="16.5" customHeight="1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75">
        <f>IF(AND($X$3512&lt;&gt;" ",$X$3512&lt;&gt;0),IF(X1851=$X$3512,1+COUNTIF(U$7:U1850,"&gt;0"),0),0)</f>
        <v>0</v>
      </c>
      <c r="V1851" s="178" t="s">
        <v>2040</v>
      </c>
      <c r="W1851" s="130"/>
      <c r="X1851" s="131"/>
      <c r="Y1851" s="131"/>
      <c r="Z1851" s="206"/>
      <c r="AA1851" s="194">
        <f t="shared" si="131"/>
        <v>0</v>
      </c>
      <c r="AB1851" s="124" t="str">
        <f t="shared" si="132"/>
        <v/>
      </c>
      <c r="AC1851" s="195" t="str">
        <f t="shared" si="133"/>
        <v/>
      </c>
      <c r="AD1851" s="194" t="str">
        <f t="shared" si="134"/>
        <v/>
      </c>
      <c r="AE1851" s="194">
        <f>IF(AD1851="",0,IF(ISERROR(VLOOKUP(AD1851,AD$7:AD1850,1,FALSE)),1,0))</f>
        <v>0</v>
      </c>
      <c r="AF1851" s="194"/>
    </row>
    <row r="1852" spans="1:32" ht="16.5" customHeight="1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75">
        <f>IF(AND($X$3512&lt;&gt;" ",$X$3512&lt;&gt;0),IF(X1852=$X$3512,1+COUNTIF(U$7:U1851,"&gt;0"),0),0)</f>
        <v>0</v>
      </c>
      <c r="V1852" s="178" t="s">
        <v>2041</v>
      </c>
      <c r="W1852" s="130"/>
      <c r="X1852" s="131"/>
      <c r="Y1852" s="131"/>
      <c r="Z1852" s="206"/>
      <c r="AA1852" s="194">
        <f t="shared" si="131"/>
        <v>0</v>
      </c>
      <c r="AB1852" s="124" t="str">
        <f t="shared" si="132"/>
        <v/>
      </c>
      <c r="AC1852" s="195" t="str">
        <f t="shared" si="133"/>
        <v/>
      </c>
      <c r="AD1852" s="194" t="str">
        <f t="shared" si="134"/>
        <v/>
      </c>
      <c r="AE1852" s="194">
        <f>IF(AD1852="",0,IF(ISERROR(VLOOKUP(AD1852,AD$7:AD1851,1,FALSE)),1,0))</f>
        <v>0</v>
      </c>
      <c r="AF1852" s="194"/>
    </row>
    <row r="1853" spans="1:32" ht="16.5" customHeight="1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75">
        <f>IF(AND($X$3512&lt;&gt;" ",$X$3512&lt;&gt;0),IF(X1853=$X$3512,1+COUNTIF(U$7:U1852,"&gt;0"),0),0)</f>
        <v>0</v>
      </c>
      <c r="V1853" s="178" t="s">
        <v>2042</v>
      </c>
      <c r="W1853" s="130"/>
      <c r="X1853" s="131"/>
      <c r="Y1853" s="131"/>
      <c r="Z1853" s="206"/>
      <c r="AA1853" s="194">
        <f t="shared" si="131"/>
        <v>0</v>
      </c>
      <c r="AB1853" s="124" t="str">
        <f t="shared" si="132"/>
        <v/>
      </c>
      <c r="AC1853" s="195" t="str">
        <f t="shared" si="133"/>
        <v/>
      </c>
      <c r="AD1853" s="194" t="str">
        <f t="shared" si="134"/>
        <v/>
      </c>
      <c r="AE1853" s="194">
        <f>IF(AD1853="",0,IF(ISERROR(VLOOKUP(AD1853,AD$7:AD1852,1,FALSE)),1,0))</f>
        <v>0</v>
      </c>
      <c r="AF1853" s="194"/>
    </row>
    <row r="1854" spans="1:32" ht="16.5" customHeight="1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75">
        <f>IF(AND($X$3512&lt;&gt;" ",$X$3512&lt;&gt;0),IF(X1854=$X$3512,1+COUNTIF(U$7:U1853,"&gt;0"),0),0)</f>
        <v>0</v>
      </c>
      <c r="V1854" s="178" t="s">
        <v>2043</v>
      </c>
      <c r="W1854" s="130"/>
      <c r="X1854" s="131"/>
      <c r="Y1854" s="131"/>
      <c r="Z1854" s="206"/>
      <c r="AA1854" s="194">
        <f t="shared" si="131"/>
        <v>0</v>
      </c>
      <c r="AB1854" s="124" t="str">
        <f t="shared" si="132"/>
        <v/>
      </c>
      <c r="AC1854" s="195" t="str">
        <f t="shared" si="133"/>
        <v/>
      </c>
      <c r="AD1854" s="194" t="str">
        <f t="shared" si="134"/>
        <v/>
      </c>
      <c r="AE1854" s="194">
        <f>IF(AD1854="",0,IF(ISERROR(VLOOKUP(AD1854,AD$7:AD1853,1,FALSE)),1,0))</f>
        <v>0</v>
      </c>
      <c r="AF1854" s="194"/>
    </row>
    <row r="1855" spans="1:32" ht="16.5" customHeight="1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75">
        <f>IF(AND($X$3512&lt;&gt;" ",$X$3512&lt;&gt;0),IF(X1855=$X$3512,1+COUNTIF(U$7:U1854,"&gt;0"),0),0)</f>
        <v>0</v>
      </c>
      <c r="V1855" s="178" t="s">
        <v>2044</v>
      </c>
      <c r="W1855" s="130"/>
      <c r="X1855" s="131"/>
      <c r="Y1855" s="131"/>
      <c r="Z1855" s="206"/>
      <c r="AA1855" s="194">
        <f t="shared" si="131"/>
        <v>0</v>
      </c>
      <c r="AB1855" s="124" t="str">
        <f t="shared" si="132"/>
        <v/>
      </c>
      <c r="AC1855" s="195" t="str">
        <f t="shared" si="133"/>
        <v/>
      </c>
      <c r="AD1855" s="194" t="str">
        <f t="shared" si="134"/>
        <v/>
      </c>
      <c r="AE1855" s="194">
        <f>IF(AD1855="",0,IF(ISERROR(VLOOKUP(AD1855,AD$7:AD1854,1,FALSE)),1,0))</f>
        <v>0</v>
      </c>
      <c r="AF1855" s="194"/>
    </row>
    <row r="1856" spans="1:32" ht="16.5" customHeight="1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75">
        <f>IF(AND($X$3512&lt;&gt;" ",$X$3512&lt;&gt;0),IF(X1856=$X$3512,1+COUNTIF(U$7:U1855,"&gt;0"),0),0)</f>
        <v>0</v>
      </c>
      <c r="V1856" s="178" t="s">
        <v>2045</v>
      </c>
      <c r="W1856" s="130"/>
      <c r="X1856" s="131"/>
      <c r="Y1856" s="131"/>
      <c r="Z1856" s="206"/>
      <c r="AA1856" s="194">
        <f t="shared" si="131"/>
        <v>0</v>
      </c>
      <c r="AB1856" s="124" t="str">
        <f t="shared" si="132"/>
        <v/>
      </c>
      <c r="AC1856" s="195" t="str">
        <f t="shared" si="133"/>
        <v/>
      </c>
      <c r="AD1856" s="194" t="str">
        <f t="shared" si="134"/>
        <v/>
      </c>
      <c r="AE1856" s="194">
        <f>IF(AD1856="",0,IF(ISERROR(VLOOKUP(AD1856,AD$7:AD1855,1,FALSE)),1,0))</f>
        <v>0</v>
      </c>
      <c r="AF1856" s="194"/>
    </row>
    <row r="1857" spans="1:32" ht="16.5" customHeight="1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75">
        <f>IF(AND($X$3512&lt;&gt;" ",$X$3512&lt;&gt;0),IF(X1857=$X$3512,1+COUNTIF(U$7:U1856,"&gt;0"),0),0)</f>
        <v>0</v>
      </c>
      <c r="V1857" s="178" t="s">
        <v>2046</v>
      </c>
      <c r="W1857" s="130"/>
      <c r="X1857" s="131"/>
      <c r="Y1857" s="131"/>
      <c r="Z1857" s="206"/>
      <c r="AA1857" s="194">
        <f t="shared" si="131"/>
        <v>0</v>
      </c>
      <c r="AB1857" s="124" t="str">
        <f t="shared" si="132"/>
        <v/>
      </c>
      <c r="AC1857" s="195" t="str">
        <f t="shared" si="133"/>
        <v/>
      </c>
      <c r="AD1857" s="194" t="str">
        <f t="shared" si="134"/>
        <v/>
      </c>
      <c r="AE1857" s="194">
        <f>IF(AD1857="",0,IF(ISERROR(VLOOKUP(AD1857,AD$7:AD1856,1,FALSE)),1,0))</f>
        <v>0</v>
      </c>
      <c r="AF1857" s="194"/>
    </row>
    <row r="1858" spans="1:32" ht="16.5" customHeight="1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75">
        <f>IF(AND($X$3512&lt;&gt;" ",$X$3512&lt;&gt;0),IF(X1858=$X$3512,1+COUNTIF(U$7:U1857,"&gt;0"),0),0)</f>
        <v>0</v>
      </c>
      <c r="V1858" s="178" t="s">
        <v>2047</v>
      </c>
      <c r="W1858" s="130"/>
      <c r="X1858" s="131"/>
      <c r="Y1858" s="131"/>
      <c r="Z1858" s="206"/>
      <c r="AA1858" s="194">
        <f t="shared" si="131"/>
        <v>0</v>
      </c>
      <c r="AB1858" s="124" t="str">
        <f t="shared" si="132"/>
        <v/>
      </c>
      <c r="AC1858" s="195" t="str">
        <f t="shared" si="133"/>
        <v/>
      </c>
      <c r="AD1858" s="194" t="str">
        <f t="shared" si="134"/>
        <v/>
      </c>
      <c r="AE1858" s="194">
        <f>IF(AD1858="",0,IF(ISERROR(VLOOKUP(AD1858,AD$7:AD1857,1,FALSE)),1,0))</f>
        <v>0</v>
      </c>
      <c r="AF1858" s="194"/>
    </row>
    <row r="1859" spans="1:32" ht="16.5" customHeight="1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75">
        <f>IF(AND($X$3512&lt;&gt;" ",$X$3512&lt;&gt;0),IF(X1859=$X$3512,1+COUNTIF(U$7:U1858,"&gt;0"),0),0)</f>
        <v>0</v>
      </c>
      <c r="V1859" s="178" t="s">
        <v>2048</v>
      </c>
      <c r="W1859" s="130"/>
      <c r="X1859" s="131"/>
      <c r="Y1859" s="131"/>
      <c r="Z1859" s="206"/>
      <c r="AA1859" s="194">
        <f t="shared" si="131"/>
        <v>0</v>
      </c>
      <c r="AB1859" s="124" t="str">
        <f t="shared" si="132"/>
        <v/>
      </c>
      <c r="AC1859" s="195" t="str">
        <f t="shared" si="133"/>
        <v/>
      </c>
      <c r="AD1859" s="194" t="str">
        <f t="shared" si="134"/>
        <v/>
      </c>
      <c r="AE1859" s="194">
        <f>IF(AD1859="",0,IF(ISERROR(VLOOKUP(AD1859,AD$7:AD1858,1,FALSE)),1,0))</f>
        <v>0</v>
      </c>
      <c r="AF1859" s="194"/>
    </row>
    <row r="1860" spans="1:32" ht="16.5" customHeight="1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75">
        <f>IF(AND($X$3512&lt;&gt;" ",$X$3512&lt;&gt;0),IF(X1860=$X$3512,1+COUNTIF(U$7:U1859,"&gt;0"),0),0)</f>
        <v>0</v>
      </c>
      <c r="V1860" s="178" t="s">
        <v>2049</v>
      </c>
      <c r="W1860" s="130"/>
      <c r="X1860" s="131"/>
      <c r="Y1860" s="131"/>
      <c r="Z1860" s="206"/>
      <c r="AA1860" s="194">
        <f t="shared" si="131"/>
        <v>0</v>
      </c>
      <c r="AB1860" s="124" t="str">
        <f t="shared" si="132"/>
        <v/>
      </c>
      <c r="AC1860" s="195" t="str">
        <f t="shared" si="133"/>
        <v/>
      </c>
      <c r="AD1860" s="194" t="str">
        <f t="shared" si="134"/>
        <v/>
      </c>
      <c r="AE1860" s="194">
        <f>IF(AD1860="",0,IF(ISERROR(VLOOKUP(AD1860,AD$7:AD1859,1,FALSE)),1,0))</f>
        <v>0</v>
      </c>
      <c r="AF1860" s="194"/>
    </row>
    <row r="1861" spans="1:32" ht="16.5" customHeight="1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75">
        <f>IF(AND($X$3512&lt;&gt;" ",$X$3512&lt;&gt;0),IF(X1861=$X$3512,1+COUNTIF(U$7:U1860,"&gt;0"),0),0)</f>
        <v>0</v>
      </c>
      <c r="V1861" s="178" t="s">
        <v>2050</v>
      </c>
      <c r="W1861" s="130"/>
      <c r="X1861" s="131"/>
      <c r="Y1861" s="131"/>
      <c r="Z1861" s="206"/>
      <c r="AA1861" s="194">
        <f t="shared" si="131"/>
        <v>0</v>
      </c>
      <c r="AB1861" s="124" t="str">
        <f t="shared" si="132"/>
        <v/>
      </c>
      <c r="AC1861" s="195" t="str">
        <f t="shared" si="133"/>
        <v/>
      </c>
      <c r="AD1861" s="194" t="str">
        <f t="shared" si="134"/>
        <v/>
      </c>
      <c r="AE1861" s="194">
        <f>IF(AD1861="",0,IF(ISERROR(VLOOKUP(AD1861,AD$7:AD1860,1,FALSE)),1,0))</f>
        <v>0</v>
      </c>
      <c r="AF1861" s="194"/>
    </row>
    <row r="1862" spans="1:32" ht="16.5" customHeight="1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75">
        <f>IF(AND($X$3512&lt;&gt;" ",$X$3512&lt;&gt;0),IF(X1862=$X$3512,1+COUNTIF(U$7:U1861,"&gt;0"),0),0)</f>
        <v>0</v>
      </c>
      <c r="V1862" s="178" t="s">
        <v>2051</v>
      </c>
      <c r="W1862" s="130"/>
      <c r="X1862" s="131"/>
      <c r="Y1862" s="131"/>
      <c r="Z1862" s="206"/>
      <c r="AA1862" s="194">
        <f t="shared" si="131"/>
        <v>0</v>
      </c>
      <c r="AB1862" s="124" t="str">
        <f t="shared" si="132"/>
        <v/>
      </c>
      <c r="AC1862" s="195" t="str">
        <f t="shared" si="133"/>
        <v/>
      </c>
      <c r="AD1862" s="194" t="str">
        <f t="shared" si="134"/>
        <v/>
      </c>
      <c r="AE1862" s="194">
        <f>IF(AD1862="",0,IF(ISERROR(VLOOKUP(AD1862,AD$7:AD1861,1,FALSE)),1,0))</f>
        <v>0</v>
      </c>
      <c r="AF1862" s="194"/>
    </row>
    <row r="1863" spans="1:32" ht="16.5" customHeight="1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75">
        <f>IF(AND($X$3512&lt;&gt;" ",$X$3512&lt;&gt;0),IF(X1863=$X$3512,1+COUNTIF(U$7:U1862,"&gt;0"),0),0)</f>
        <v>0</v>
      </c>
      <c r="V1863" s="178" t="s">
        <v>2052</v>
      </c>
      <c r="W1863" s="130"/>
      <c r="X1863" s="131"/>
      <c r="Y1863" s="131"/>
      <c r="Z1863" s="206"/>
      <c r="AA1863" s="194">
        <f t="shared" si="131"/>
        <v>0</v>
      </c>
      <c r="AB1863" s="124" t="str">
        <f t="shared" si="132"/>
        <v/>
      </c>
      <c r="AC1863" s="195" t="str">
        <f t="shared" si="133"/>
        <v/>
      </c>
      <c r="AD1863" s="194" t="str">
        <f t="shared" si="134"/>
        <v/>
      </c>
      <c r="AE1863" s="194">
        <f>IF(AD1863="",0,IF(ISERROR(VLOOKUP(AD1863,AD$7:AD1862,1,FALSE)),1,0))</f>
        <v>0</v>
      </c>
      <c r="AF1863" s="194"/>
    </row>
    <row r="1864" spans="1:32" ht="16.5" customHeight="1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75">
        <f>IF(AND($X$3512&lt;&gt;" ",$X$3512&lt;&gt;0),IF(X1864=$X$3512,1+COUNTIF(U$7:U1863,"&gt;0"),0),0)</f>
        <v>0</v>
      </c>
      <c r="V1864" s="178" t="s">
        <v>2053</v>
      </c>
      <c r="W1864" s="130"/>
      <c r="X1864" s="131"/>
      <c r="Y1864" s="131"/>
      <c r="Z1864" s="206"/>
      <c r="AA1864" s="194">
        <f t="shared" ref="AA1864:AA1927" si="135">IF(ISBLANK(X1864),0,VLOOKUP(X1864,$B$8:$E$57,1,FALSE))</f>
        <v>0</v>
      </c>
      <c r="AB1864" s="124" t="str">
        <f t="shared" ref="AB1864:AB1927" si="136">IF(W1864&gt;0,CONCATENATE(MONTH(W1864)&amp;X1864),"")</f>
        <v/>
      </c>
      <c r="AC1864" s="195" t="str">
        <f t="shared" ref="AC1864:AC1927" si="137">IF(OR(AND(Z1864&lt;&gt;0,ISBLANK(X1864)),ISERROR(AA1864)),"ERR","")</f>
        <v/>
      </c>
      <c r="AD1864" s="194" t="str">
        <f t="shared" si="134"/>
        <v/>
      </c>
      <c r="AE1864" s="194">
        <f>IF(AD1864="",0,IF(ISERROR(VLOOKUP(AD1864,AD$7:AD1863,1,FALSE)),1,0))</f>
        <v>0</v>
      </c>
      <c r="AF1864" s="194"/>
    </row>
    <row r="1865" spans="1:32" ht="16.5" customHeight="1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75">
        <f>IF(AND($X$3512&lt;&gt;" ",$X$3512&lt;&gt;0),IF(X1865=$X$3512,1+COUNTIF(U$7:U1864,"&gt;0"),0),0)</f>
        <v>0</v>
      </c>
      <c r="V1865" s="178" t="s">
        <v>2054</v>
      </c>
      <c r="W1865" s="130"/>
      <c r="X1865" s="131"/>
      <c r="Y1865" s="131"/>
      <c r="Z1865" s="206"/>
      <c r="AA1865" s="194">
        <f t="shared" si="135"/>
        <v>0</v>
      </c>
      <c r="AB1865" s="124" t="str">
        <f t="shared" si="136"/>
        <v/>
      </c>
      <c r="AC1865" s="195" t="str">
        <f t="shared" si="137"/>
        <v/>
      </c>
      <c r="AD1865" s="194" t="str">
        <f t="shared" si="134"/>
        <v/>
      </c>
      <c r="AE1865" s="194">
        <f>IF(AD1865="",0,IF(ISERROR(VLOOKUP(AD1865,AD$7:AD1864,1,FALSE)),1,0))</f>
        <v>0</v>
      </c>
      <c r="AF1865" s="194"/>
    </row>
    <row r="1866" spans="1:32" ht="16.5" customHeight="1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75">
        <f>IF(AND($X$3512&lt;&gt;" ",$X$3512&lt;&gt;0),IF(X1866=$X$3512,1+COUNTIF(U$7:U1865,"&gt;0"),0),0)</f>
        <v>0</v>
      </c>
      <c r="V1866" s="178" t="s">
        <v>2055</v>
      </c>
      <c r="W1866" s="130"/>
      <c r="X1866" s="131"/>
      <c r="Y1866" s="131"/>
      <c r="Z1866" s="206"/>
      <c r="AA1866" s="194">
        <f t="shared" si="135"/>
        <v>0</v>
      </c>
      <c r="AB1866" s="124" t="str">
        <f t="shared" si="136"/>
        <v/>
      </c>
      <c r="AC1866" s="195" t="str">
        <f t="shared" si="137"/>
        <v/>
      </c>
      <c r="AD1866" s="194" t="str">
        <f t="shared" ref="AD1866:AD1929" si="138">IF(W1866&gt;0,CONCATENATE(MONTH(W1866),"-",YEAR(W1866)),"")</f>
        <v/>
      </c>
      <c r="AE1866" s="194">
        <f>IF(AD1866="",0,IF(ISERROR(VLOOKUP(AD1866,AD$7:AD1865,1,FALSE)),1,0))</f>
        <v>0</v>
      </c>
      <c r="AF1866" s="194"/>
    </row>
    <row r="1867" spans="1:32" ht="16.5" customHeight="1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75">
        <f>IF(AND($X$3512&lt;&gt;" ",$X$3512&lt;&gt;0),IF(X1867=$X$3512,1+COUNTIF(U$7:U1866,"&gt;0"),0),0)</f>
        <v>0</v>
      </c>
      <c r="V1867" s="178" t="s">
        <v>2056</v>
      </c>
      <c r="W1867" s="130"/>
      <c r="X1867" s="131"/>
      <c r="Y1867" s="131"/>
      <c r="Z1867" s="206"/>
      <c r="AA1867" s="194">
        <f t="shared" si="135"/>
        <v>0</v>
      </c>
      <c r="AB1867" s="124" t="str">
        <f t="shared" si="136"/>
        <v/>
      </c>
      <c r="AC1867" s="195" t="str">
        <f t="shared" si="137"/>
        <v/>
      </c>
      <c r="AD1867" s="194" t="str">
        <f t="shared" si="138"/>
        <v/>
      </c>
      <c r="AE1867" s="194">
        <f>IF(AD1867="",0,IF(ISERROR(VLOOKUP(AD1867,AD$7:AD1866,1,FALSE)),1,0))</f>
        <v>0</v>
      </c>
      <c r="AF1867" s="194"/>
    </row>
    <row r="1868" spans="1:32" ht="16.5" customHeight="1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75">
        <f>IF(AND($X$3512&lt;&gt;" ",$X$3512&lt;&gt;0),IF(X1868=$X$3512,1+COUNTIF(U$7:U1867,"&gt;0"),0),0)</f>
        <v>0</v>
      </c>
      <c r="V1868" s="178" t="s">
        <v>2057</v>
      </c>
      <c r="W1868" s="130"/>
      <c r="X1868" s="131"/>
      <c r="Y1868" s="131"/>
      <c r="Z1868" s="206"/>
      <c r="AA1868" s="194">
        <f t="shared" si="135"/>
        <v>0</v>
      </c>
      <c r="AB1868" s="124" t="str">
        <f t="shared" si="136"/>
        <v/>
      </c>
      <c r="AC1868" s="195" t="str">
        <f t="shared" si="137"/>
        <v/>
      </c>
      <c r="AD1868" s="194" t="str">
        <f t="shared" si="138"/>
        <v/>
      </c>
      <c r="AE1868" s="194">
        <f>IF(AD1868="",0,IF(ISERROR(VLOOKUP(AD1868,AD$7:AD1867,1,FALSE)),1,0))</f>
        <v>0</v>
      </c>
      <c r="AF1868" s="194"/>
    </row>
    <row r="1869" spans="1:32" ht="16.5" customHeight="1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75">
        <f>IF(AND($X$3512&lt;&gt;" ",$X$3512&lt;&gt;0),IF(X1869=$X$3512,1+COUNTIF(U$7:U1868,"&gt;0"),0),0)</f>
        <v>0</v>
      </c>
      <c r="V1869" s="178" t="s">
        <v>2058</v>
      </c>
      <c r="W1869" s="130"/>
      <c r="X1869" s="131"/>
      <c r="Y1869" s="131"/>
      <c r="Z1869" s="206"/>
      <c r="AA1869" s="194">
        <f t="shared" si="135"/>
        <v>0</v>
      </c>
      <c r="AB1869" s="124" t="str">
        <f t="shared" si="136"/>
        <v/>
      </c>
      <c r="AC1869" s="195" t="str">
        <f t="shared" si="137"/>
        <v/>
      </c>
      <c r="AD1869" s="194" t="str">
        <f t="shared" si="138"/>
        <v/>
      </c>
      <c r="AE1869" s="194">
        <f>IF(AD1869="",0,IF(ISERROR(VLOOKUP(AD1869,AD$7:AD1868,1,FALSE)),1,0))</f>
        <v>0</v>
      </c>
      <c r="AF1869" s="194"/>
    </row>
    <row r="1870" spans="1:32" ht="16.5" customHeight="1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75">
        <f>IF(AND($X$3512&lt;&gt;" ",$X$3512&lt;&gt;0),IF(X1870=$X$3512,1+COUNTIF(U$7:U1869,"&gt;0"),0),0)</f>
        <v>0</v>
      </c>
      <c r="V1870" s="178" t="s">
        <v>2059</v>
      </c>
      <c r="W1870" s="130"/>
      <c r="X1870" s="131"/>
      <c r="Y1870" s="131"/>
      <c r="Z1870" s="206"/>
      <c r="AA1870" s="194">
        <f t="shared" si="135"/>
        <v>0</v>
      </c>
      <c r="AB1870" s="124" t="str">
        <f t="shared" si="136"/>
        <v/>
      </c>
      <c r="AC1870" s="195" t="str">
        <f t="shared" si="137"/>
        <v/>
      </c>
      <c r="AD1870" s="194" t="str">
        <f t="shared" si="138"/>
        <v/>
      </c>
      <c r="AE1870" s="194">
        <f>IF(AD1870="",0,IF(ISERROR(VLOOKUP(AD1870,AD$7:AD1869,1,FALSE)),1,0))</f>
        <v>0</v>
      </c>
      <c r="AF1870" s="194"/>
    </row>
    <row r="1871" spans="1:32" ht="16.5" customHeight="1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75">
        <f>IF(AND($X$3512&lt;&gt;" ",$X$3512&lt;&gt;0),IF(X1871=$X$3512,1+COUNTIF(U$7:U1870,"&gt;0"),0),0)</f>
        <v>0</v>
      </c>
      <c r="V1871" s="178" t="s">
        <v>2060</v>
      </c>
      <c r="W1871" s="130"/>
      <c r="X1871" s="131"/>
      <c r="Y1871" s="131"/>
      <c r="Z1871" s="206"/>
      <c r="AA1871" s="194">
        <f t="shared" si="135"/>
        <v>0</v>
      </c>
      <c r="AB1871" s="124" t="str">
        <f t="shared" si="136"/>
        <v/>
      </c>
      <c r="AC1871" s="195" t="str">
        <f t="shared" si="137"/>
        <v/>
      </c>
      <c r="AD1871" s="194" t="str">
        <f t="shared" si="138"/>
        <v/>
      </c>
      <c r="AE1871" s="194">
        <f>IF(AD1871="",0,IF(ISERROR(VLOOKUP(AD1871,AD$7:AD1870,1,FALSE)),1,0))</f>
        <v>0</v>
      </c>
      <c r="AF1871" s="194"/>
    </row>
    <row r="1872" spans="1:32" ht="16.5" customHeight="1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75">
        <f>IF(AND($X$3512&lt;&gt;" ",$X$3512&lt;&gt;0),IF(X1872=$X$3512,1+COUNTIF(U$7:U1871,"&gt;0"),0),0)</f>
        <v>0</v>
      </c>
      <c r="V1872" s="178" t="s">
        <v>2061</v>
      </c>
      <c r="W1872" s="130"/>
      <c r="X1872" s="131"/>
      <c r="Y1872" s="131"/>
      <c r="Z1872" s="206"/>
      <c r="AA1872" s="194">
        <f t="shared" si="135"/>
        <v>0</v>
      </c>
      <c r="AB1872" s="124" t="str">
        <f t="shared" si="136"/>
        <v/>
      </c>
      <c r="AC1872" s="195" t="str">
        <f t="shared" si="137"/>
        <v/>
      </c>
      <c r="AD1872" s="194" t="str">
        <f t="shared" si="138"/>
        <v/>
      </c>
      <c r="AE1872" s="194">
        <f>IF(AD1872="",0,IF(ISERROR(VLOOKUP(AD1872,AD$7:AD1871,1,FALSE)),1,0))</f>
        <v>0</v>
      </c>
      <c r="AF1872" s="194"/>
    </row>
    <row r="1873" spans="1:32" ht="16.5" customHeight="1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75">
        <f>IF(AND($X$3512&lt;&gt;" ",$X$3512&lt;&gt;0),IF(X1873=$X$3512,1+COUNTIF(U$7:U1872,"&gt;0"),0),0)</f>
        <v>0</v>
      </c>
      <c r="V1873" s="178" t="s">
        <v>2062</v>
      </c>
      <c r="W1873" s="130"/>
      <c r="X1873" s="131"/>
      <c r="Y1873" s="131"/>
      <c r="Z1873" s="206"/>
      <c r="AA1873" s="194">
        <f t="shared" si="135"/>
        <v>0</v>
      </c>
      <c r="AB1873" s="124" t="str">
        <f t="shared" si="136"/>
        <v/>
      </c>
      <c r="AC1873" s="195" t="str">
        <f t="shared" si="137"/>
        <v/>
      </c>
      <c r="AD1873" s="194" t="str">
        <f t="shared" si="138"/>
        <v/>
      </c>
      <c r="AE1873" s="194">
        <f>IF(AD1873="",0,IF(ISERROR(VLOOKUP(AD1873,AD$7:AD1872,1,FALSE)),1,0))</f>
        <v>0</v>
      </c>
      <c r="AF1873" s="194"/>
    </row>
    <row r="1874" spans="1:32" ht="16.5" customHeight="1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75">
        <f>IF(AND($X$3512&lt;&gt;" ",$X$3512&lt;&gt;0),IF(X1874=$X$3512,1+COUNTIF(U$7:U1873,"&gt;0"),0),0)</f>
        <v>0</v>
      </c>
      <c r="V1874" s="178" t="s">
        <v>2063</v>
      </c>
      <c r="W1874" s="130"/>
      <c r="X1874" s="131"/>
      <c r="Y1874" s="131"/>
      <c r="Z1874" s="206"/>
      <c r="AA1874" s="194">
        <f t="shared" si="135"/>
        <v>0</v>
      </c>
      <c r="AB1874" s="124" t="str">
        <f t="shared" si="136"/>
        <v/>
      </c>
      <c r="AC1874" s="195" t="str">
        <f t="shared" si="137"/>
        <v/>
      </c>
      <c r="AD1874" s="194" t="str">
        <f t="shared" si="138"/>
        <v/>
      </c>
      <c r="AE1874" s="194">
        <f>IF(AD1874="",0,IF(ISERROR(VLOOKUP(AD1874,AD$7:AD1873,1,FALSE)),1,0))</f>
        <v>0</v>
      </c>
      <c r="AF1874" s="194"/>
    </row>
    <row r="1875" spans="1:32" ht="16.5" customHeight="1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75">
        <f>IF(AND($X$3512&lt;&gt;" ",$X$3512&lt;&gt;0),IF(X1875=$X$3512,1+COUNTIF(U$7:U1874,"&gt;0"),0),0)</f>
        <v>0</v>
      </c>
      <c r="V1875" s="178" t="s">
        <v>2064</v>
      </c>
      <c r="W1875" s="130"/>
      <c r="X1875" s="131"/>
      <c r="Y1875" s="131"/>
      <c r="Z1875" s="206"/>
      <c r="AA1875" s="194">
        <f t="shared" si="135"/>
        <v>0</v>
      </c>
      <c r="AB1875" s="124" t="str">
        <f t="shared" si="136"/>
        <v/>
      </c>
      <c r="AC1875" s="195" t="str">
        <f t="shared" si="137"/>
        <v/>
      </c>
      <c r="AD1875" s="194" t="str">
        <f t="shared" si="138"/>
        <v/>
      </c>
      <c r="AE1875" s="194">
        <f>IF(AD1875="",0,IF(ISERROR(VLOOKUP(AD1875,AD$7:AD1874,1,FALSE)),1,0))</f>
        <v>0</v>
      </c>
      <c r="AF1875" s="194"/>
    </row>
    <row r="1876" spans="1:32" ht="16.5" customHeight="1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75">
        <f>IF(AND($X$3512&lt;&gt;" ",$X$3512&lt;&gt;0),IF(X1876=$X$3512,1+COUNTIF(U$7:U1875,"&gt;0"),0),0)</f>
        <v>0</v>
      </c>
      <c r="V1876" s="178" t="s">
        <v>2065</v>
      </c>
      <c r="W1876" s="130"/>
      <c r="X1876" s="131"/>
      <c r="Y1876" s="131"/>
      <c r="Z1876" s="206"/>
      <c r="AA1876" s="194">
        <f t="shared" si="135"/>
        <v>0</v>
      </c>
      <c r="AB1876" s="124" t="str">
        <f t="shared" si="136"/>
        <v/>
      </c>
      <c r="AC1876" s="195" t="str">
        <f t="shared" si="137"/>
        <v/>
      </c>
      <c r="AD1876" s="194" t="str">
        <f t="shared" si="138"/>
        <v/>
      </c>
      <c r="AE1876" s="194">
        <f>IF(AD1876="",0,IF(ISERROR(VLOOKUP(AD1876,AD$7:AD1875,1,FALSE)),1,0))</f>
        <v>0</v>
      </c>
      <c r="AF1876" s="194"/>
    </row>
    <row r="1877" spans="1:32" ht="16.5" customHeight="1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75">
        <f>IF(AND($X$3512&lt;&gt;" ",$X$3512&lt;&gt;0),IF(X1877=$X$3512,1+COUNTIF(U$7:U1876,"&gt;0"),0),0)</f>
        <v>0</v>
      </c>
      <c r="V1877" s="178" t="s">
        <v>2066</v>
      </c>
      <c r="W1877" s="130"/>
      <c r="X1877" s="131"/>
      <c r="Y1877" s="131"/>
      <c r="Z1877" s="206"/>
      <c r="AA1877" s="194">
        <f t="shared" si="135"/>
        <v>0</v>
      </c>
      <c r="AB1877" s="124" t="str">
        <f t="shared" si="136"/>
        <v/>
      </c>
      <c r="AC1877" s="195" t="str">
        <f t="shared" si="137"/>
        <v/>
      </c>
      <c r="AD1877" s="194" t="str">
        <f t="shared" si="138"/>
        <v/>
      </c>
      <c r="AE1877" s="194">
        <f>IF(AD1877="",0,IF(ISERROR(VLOOKUP(AD1877,AD$7:AD1876,1,FALSE)),1,0))</f>
        <v>0</v>
      </c>
      <c r="AF1877" s="194"/>
    </row>
    <row r="1878" spans="1:32" ht="16.5" customHeight="1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75">
        <f>IF(AND($X$3512&lt;&gt;" ",$X$3512&lt;&gt;0),IF(X1878=$X$3512,1+COUNTIF(U$7:U1877,"&gt;0"),0),0)</f>
        <v>0</v>
      </c>
      <c r="V1878" s="178" t="s">
        <v>2067</v>
      </c>
      <c r="W1878" s="130"/>
      <c r="X1878" s="131"/>
      <c r="Y1878" s="131"/>
      <c r="Z1878" s="206"/>
      <c r="AA1878" s="194">
        <f t="shared" si="135"/>
        <v>0</v>
      </c>
      <c r="AB1878" s="124" t="str">
        <f t="shared" si="136"/>
        <v/>
      </c>
      <c r="AC1878" s="195" t="str">
        <f t="shared" si="137"/>
        <v/>
      </c>
      <c r="AD1878" s="194" t="str">
        <f t="shared" si="138"/>
        <v/>
      </c>
      <c r="AE1878" s="194">
        <f>IF(AD1878="",0,IF(ISERROR(VLOOKUP(AD1878,AD$7:AD1877,1,FALSE)),1,0))</f>
        <v>0</v>
      </c>
      <c r="AF1878" s="194"/>
    </row>
    <row r="1879" spans="1:32" ht="16.5" customHeight="1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75">
        <f>IF(AND($X$3512&lt;&gt;" ",$X$3512&lt;&gt;0),IF(X1879=$X$3512,1+COUNTIF(U$7:U1878,"&gt;0"),0),0)</f>
        <v>0</v>
      </c>
      <c r="V1879" s="178" t="s">
        <v>2068</v>
      </c>
      <c r="W1879" s="130"/>
      <c r="X1879" s="131"/>
      <c r="Y1879" s="131"/>
      <c r="Z1879" s="206"/>
      <c r="AA1879" s="194">
        <f t="shared" si="135"/>
        <v>0</v>
      </c>
      <c r="AB1879" s="124" t="str">
        <f t="shared" si="136"/>
        <v/>
      </c>
      <c r="AC1879" s="195" t="str">
        <f t="shared" si="137"/>
        <v/>
      </c>
      <c r="AD1879" s="194" t="str">
        <f t="shared" si="138"/>
        <v/>
      </c>
      <c r="AE1879" s="194">
        <f>IF(AD1879="",0,IF(ISERROR(VLOOKUP(AD1879,AD$7:AD1878,1,FALSE)),1,0))</f>
        <v>0</v>
      </c>
      <c r="AF1879" s="194"/>
    </row>
    <row r="1880" spans="1:32" ht="16.5" customHeight="1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75">
        <f>IF(AND($X$3512&lt;&gt;" ",$X$3512&lt;&gt;0),IF(X1880=$X$3512,1+COUNTIF(U$7:U1879,"&gt;0"),0),0)</f>
        <v>0</v>
      </c>
      <c r="V1880" s="178" t="s">
        <v>2069</v>
      </c>
      <c r="W1880" s="130"/>
      <c r="X1880" s="131"/>
      <c r="Y1880" s="131"/>
      <c r="Z1880" s="206"/>
      <c r="AA1880" s="194">
        <f t="shared" si="135"/>
        <v>0</v>
      </c>
      <c r="AB1880" s="124" t="str">
        <f t="shared" si="136"/>
        <v/>
      </c>
      <c r="AC1880" s="195" t="str">
        <f t="shared" si="137"/>
        <v/>
      </c>
      <c r="AD1880" s="194" t="str">
        <f t="shared" si="138"/>
        <v/>
      </c>
      <c r="AE1880" s="194">
        <f>IF(AD1880="",0,IF(ISERROR(VLOOKUP(AD1880,AD$7:AD1879,1,FALSE)),1,0))</f>
        <v>0</v>
      </c>
      <c r="AF1880" s="194"/>
    </row>
    <row r="1881" spans="1:32" ht="16.5" customHeight="1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75">
        <f>IF(AND($X$3512&lt;&gt;" ",$X$3512&lt;&gt;0),IF(X1881=$X$3512,1+COUNTIF(U$7:U1880,"&gt;0"),0),0)</f>
        <v>0</v>
      </c>
      <c r="V1881" s="178" t="s">
        <v>2070</v>
      </c>
      <c r="W1881" s="130"/>
      <c r="X1881" s="131"/>
      <c r="Y1881" s="131"/>
      <c r="Z1881" s="206"/>
      <c r="AA1881" s="194">
        <f t="shared" si="135"/>
        <v>0</v>
      </c>
      <c r="AB1881" s="124" t="str">
        <f t="shared" si="136"/>
        <v/>
      </c>
      <c r="AC1881" s="195" t="str">
        <f t="shared" si="137"/>
        <v/>
      </c>
      <c r="AD1881" s="194" t="str">
        <f t="shared" si="138"/>
        <v/>
      </c>
      <c r="AE1881" s="194">
        <f>IF(AD1881="",0,IF(ISERROR(VLOOKUP(AD1881,AD$7:AD1880,1,FALSE)),1,0))</f>
        <v>0</v>
      </c>
      <c r="AF1881" s="194"/>
    </row>
    <row r="1882" spans="1:32" ht="16.5" customHeight="1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75">
        <f>IF(AND($X$3512&lt;&gt;" ",$X$3512&lt;&gt;0),IF(X1882=$X$3512,1+COUNTIF(U$7:U1881,"&gt;0"),0),0)</f>
        <v>0</v>
      </c>
      <c r="V1882" s="178" t="s">
        <v>2071</v>
      </c>
      <c r="W1882" s="130"/>
      <c r="X1882" s="131"/>
      <c r="Y1882" s="131"/>
      <c r="Z1882" s="206"/>
      <c r="AA1882" s="194">
        <f t="shared" si="135"/>
        <v>0</v>
      </c>
      <c r="AB1882" s="124" t="str">
        <f t="shared" si="136"/>
        <v/>
      </c>
      <c r="AC1882" s="195" t="str">
        <f t="shared" si="137"/>
        <v/>
      </c>
      <c r="AD1882" s="194" t="str">
        <f t="shared" si="138"/>
        <v/>
      </c>
      <c r="AE1882" s="194">
        <f>IF(AD1882="",0,IF(ISERROR(VLOOKUP(AD1882,AD$7:AD1881,1,FALSE)),1,0))</f>
        <v>0</v>
      </c>
      <c r="AF1882" s="194"/>
    </row>
    <row r="1883" spans="1:32" ht="16.5" customHeight="1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75">
        <f>IF(AND($X$3512&lt;&gt;" ",$X$3512&lt;&gt;0),IF(X1883=$X$3512,1+COUNTIF(U$7:U1882,"&gt;0"),0),0)</f>
        <v>0</v>
      </c>
      <c r="V1883" s="178" t="s">
        <v>2072</v>
      </c>
      <c r="W1883" s="130"/>
      <c r="X1883" s="131"/>
      <c r="Y1883" s="131"/>
      <c r="Z1883" s="206"/>
      <c r="AA1883" s="194">
        <f t="shared" si="135"/>
        <v>0</v>
      </c>
      <c r="AB1883" s="124" t="str">
        <f t="shared" si="136"/>
        <v/>
      </c>
      <c r="AC1883" s="195" t="str">
        <f t="shared" si="137"/>
        <v/>
      </c>
      <c r="AD1883" s="194" t="str">
        <f t="shared" si="138"/>
        <v/>
      </c>
      <c r="AE1883" s="194">
        <f>IF(AD1883="",0,IF(ISERROR(VLOOKUP(AD1883,AD$7:AD1882,1,FALSE)),1,0))</f>
        <v>0</v>
      </c>
      <c r="AF1883" s="194"/>
    </row>
    <row r="1884" spans="1:32" ht="16.5" customHeight="1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75">
        <f>IF(AND($X$3512&lt;&gt;" ",$X$3512&lt;&gt;0),IF(X1884=$X$3512,1+COUNTIF(U$7:U1883,"&gt;0"),0),0)</f>
        <v>0</v>
      </c>
      <c r="V1884" s="178" t="s">
        <v>2073</v>
      </c>
      <c r="W1884" s="130"/>
      <c r="X1884" s="131"/>
      <c r="Y1884" s="131"/>
      <c r="Z1884" s="206"/>
      <c r="AA1884" s="194">
        <f t="shared" si="135"/>
        <v>0</v>
      </c>
      <c r="AB1884" s="124" t="str">
        <f t="shared" si="136"/>
        <v/>
      </c>
      <c r="AC1884" s="195" t="str">
        <f t="shared" si="137"/>
        <v/>
      </c>
      <c r="AD1884" s="194" t="str">
        <f t="shared" si="138"/>
        <v/>
      </c>
      <c r="AE1884" s="194">
        <f>IF(AD1884="",0,IF(ISERROR(VLOOKUP(AD1884,AD$7:AD1883,1,FALSE)),1,0))</f>
        <v>0</v>
      </c>
      <c r="AF1884" s="194"/>
    </row>
    <row r="1885" spans="1:32" ht="16.5" customHeight="1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75">
        <f>IF(AND($X$3512&lt;&gt;" ",$X$3512&lt;&gt;0),IF(X1885=$X$3512,1+COUNTIF(U$7:U1884,"&gt;0"),0),0)</f>
        <v>0</v>
      </c>
      <c r="V1885" s="178" t="s">
        <v>2074</v>
      </c>
      <c r="W1885" s="130"/>
      <c r="X1885" s="131"/>
      <c r="Y1885" s="131"/>
      <c r="Z1885" s="206"/>
      <c r="AA1885" s="194">
        <f t="shared" si="135"/>
        <v>0</v>
      </c>
      <c r="AB1885" s="124" t="str">
        <f t="shared" si="136"/>
        <v/>
      </c>
      <c r="AC1885" s="195" t="str">
        <f t="shared" si="137"/>
        <v/>
      </c>
      <c r="AD1885" s="194" t="str">
        <f t="shared" si="138"/>
        <v/>
      </c>
      <c r="AE1885" s="194">
        <f>IF(AD1885="",0,IF(ISERROR(VLOOKUP(AD1885,AD$7:AD1884,1,FALSE)),1,0))</f>
        <v>0</v>
      </c>
      <c r="AF1885" s="194"/>
    </row>
    <row r="1886" spans="1:32" ht="16.5" customHeight="1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75">
        <f>IF(AND($X$3512&lt;&gt;" ",$X$3512&lt;&gt;0),IF(X1886=$X$3512,1+COUNTIF(U$7:U1885,"&gt;0"),0),0)</f>
        <v>0</v>
      </c>
      <c r="V1886" s="178" t="s">
        <v>2075</v>
      </c>
      <c r="W1886" s="130"/>
      <c r="X1886" s="131"/>
      <c r="Y1886" s="131"/>
      <c r="Z1886" s="206"/>
      <c r="AA1886" s="194">
        <f t="shared" si="135"/>
        <v>0</v>
      </c>
      <c r="AB1886" s="124" t="str">
        <f t="shared" si="136"/>
        <v/>
      </c>
      <c r="AC1886" s="195" t="str">
        <f t="shared" si="137"/>
        <v/>
      </c>
      <c r="AD1886" s="194" t="str">
        <f t="shared" si="138"/>
        <v/>
      </c>
      <c r="AE1886" s="194">
        <f>IF(AD1886="",0,IF(ISERROR(VLOOKUP(AD1886,AD$7:AD1885,1,FALSE)),1,0))</f>
        <v>0</v>
      </c>
      <c r="AF1886" s="194"/>
    </row>
    <row r="1887" spans="1:32" ht="16.5" customHeight="1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75">
        <f>IF(AND($X$3512&lt;&gt;" ",$X$3512&lt;&gt;0),IF(X1887=$X$3512,1+COUNTIF(U$7:U1886,"&gt;0"),0),0)</f>
        <v>0</v>
      </c>
      <c r="V1887" s="178" t="s">
        <v>2076</v>
      </c>
      <c r="W1887" s="130"/>
      <c r="X1887" s="131"/>
      <c r="Y1887" s="131"/>
      <c r="Z1887" s="206"/>
      <c r="AA1887" s="194">
        <f t="shared" si="135"/>
        <v>0</v>
      </c>
      <c r="AB1887" s="124" t="str">
        <f t="shared" si="136"/>
        <v/>
      </c>
      <c r="AC1887" s="195" t="str">
        <f t="shared" si="137"/>
        <v/>
      </c>
      <c r="AD1887" s="194" t="str">
        <f t="shared" si="138"/>
        <v/>
      </c>
      <c r="AE1887" s="194">
        <f>IF(AD1887="",0,IF(ISERROR(VLOOKUP(AD1887,AD$7:AD1886,1,FALSE)),1,0))</f>
        <v>0</v>
      </c>
      <c r="AF1887" s="194"/>
    </row>
    <row r="1888" spans="1:32" ht="16.5" customHeight="1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75">
        <f>IF(AND($X$3512&lt;&gt;" ",$X$3512&lt;&gt;0),IF(X1888=$X$3512,1+COUNTIF(U$7:U1887,"&gt;0"),0),0)</f>
        <v>0</v>
      </c>
      <c r="V1888" s="178" t="s">
        <v>2077</v>
      </c>
      <c r="W1888" s="130"/>
      <c r="X1888" s="131"/>
      <c r="Y1888" s="131"/>
      <c r="Z1888" s="206"/>
      <c r="AA1888" s="194">
        <f t="shared" si="135"/>
        <v>0</v>
      </c>
      <c r="AB1888" s="124" t="str">
        <f t="shared" si="136"/>
        <v/>
      </c>
      <c r="AC1888" s="195" t="str">
        <f t="shared" si="137"/>
        <v/>
      </c>
      <c r="AD1888" s="194" t="str">
        <f t="shared" si="138"/>
        <v/>
      </c>
      <c r="AE1888" s="194">
        <f>IF(AD1888="",0,IF(ISERROR(VLOOKUP(AD1888,AD$7:AD1887,1,FALSE)),1,0))</f>
        <v>0</v>
      </c>
      <c r="AF1888" s="194"/>
    </row>
    <row r="1889" spans="1:32" ht="16.5" customHeight="1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75">
        <f>IF(AND($X$3512&lt;&gt;" ",$X$3512&lt;&gt;0),IF(X1889=$X$3512,1+COUNTIF(U$7:U1888,"&gt;0"),0),0)</f>
        <v>0</v>
      </c>
      <c r="V1889" s="178" t="s">
        <v>2078</v>
      </c>
      <c r="W1889" s="130"/>
      <c r="X1889" s="131"/>
      <c r="Y1889" s="131"/>
      <c r="Z1889" s="206"/>
      <c r="AA1889" s="194">
        <f t="shared" si="135"/>
        <v>0</v>
      </c>
      <c r="AB1889" s="124" t="str">
        <f t="shared" si="136"/>
        <v/>
      </c>
      <c r="AC1889" s="195" t="str">
        <f t="shared" si="137"/>
        <v/>
      </c>
      <c r="AD1889" s="194" t="str">
        <f t="shared" si="138"/>
        <v/>
      </c>
      <c r="AE1889" s="194">
        <f>IF(AD1889="",0,IF(ISERROR(VLOOKUP(AD1889,AD$7:AD1888,1,FALSE)),1,0))</f>
        <v>0</v>
      </c>
      <c r="AF1889" s="194"/>
    </row>
    <row r="1890" spans="1:32" ht="16.5" customHeight="1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75">
        <f>IF(AND($X$3512&lt;&gt;" ",$X$3512&lt;&gt;0),IF(X1890=$X$3512,1+COUNTIF(U$7:U1889,"&gt;0"),0),0)</f>
        <v>0</v>
      </c>
      <c r="V1890" s="178" t="s">
        <v>2079</v>
      </c>
      <c r="W1890" s="130"/>
      <c r="X1890" s="131"/>
      <c r="Y1890" s="131"/>
      <c r="Z1890" s="206"/>
      <c r="AA1890" s="194">
        <f t="shared" si="135"/>
        <v>0</v>
      </c>
      <c r="AB1890" s="124" t="str">
        <f t="shared" si="136"/>
        <v/>
      </c>
      <c r="AC1890" s="195" t="str">
        <f t="shared" si="137"/>
        <v/>
      </c>
      <c r="AD1890" s="194" t="str">
        <f t="shared" si="138"/>
        <v/>
      </c>
      <c r="AE1890" s="194">
        <f>IF(AD1890="",0,IF(ISERROR(VLOOKUP(AD1890,AD$7:AD1889,1,FALSE)),1,0))</f>
        <v>0</v>
      </c>
      <c r="AF1890" s="194"/>
    </row>
    <row r="1891" spans="1:32" ht="16.5" customHeight="1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75">
        <f>IF(AND($X$3512&lt;&gt;" ",$X$3512&lt;&gt;0),IF(X1891=$X$3512,1+COUNTIF(U$7:U1890,"&gt;0"),0),0)</f>
        <v>0</v>
      </c>
      <c r="V1891" s="178" t="s">
        <v>2080</v>
      </c>
      <c r="W1891" s="130"/>
      <c r="X1891" s="131"/>
      <c r="Y1891" s="131"/>
      <c r="Z1891" s="206"/>
      <c r="AA1891" s="194">
        <f t="shared" si="135"/>
        <v>0</v>
      </c>
      <c r="AB1891" s="124" t="str">
        <f t="shared" si="136"/>
        <v/>
      </c>
      <c r="AC1891" s="195" t="str">
        <f t="shared" si="137"/>
        <v/>
      </c>
      <c r="AD1891" s="194" t="str">
        <f t="shared" si="138"/>
        <v/>
      </c>
      <c r="AE1891" s="194">
        <f>IF(AD1891="",0,IF(ISERROR(VLOOKUP(AD1891,AD$7:AD1890,1,FALSE)),1,0))</f>
        <v>0</v>
      </c>
      <c r="AF1891" s="194"/>
    </row>
    <row r="1892" spans="1:32" ht="16.5" customHeight="1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75">
        <f>IF(AND($X$3512&lt;&gt;" ",$X$3512&lt;&gt;0),IF(X1892=$X$3512,1+COUNTIF(U$7:U1891,"&gt;0"),0),0)</f>
        <v>0</v>
      </c>
      <c r="V1892" s="178" t="s">
        <v>2081</v>
      </c>
      <c r="W1892" s="130"/>
      <c r="X1892" s="131"/>
      <c r="Y1892" s="131"/>
      <c r="Z1892" s="206"/>
      <c r="AA1892" s="194">
        <f t="shared" si="135"/>
        <v>0</v>
      </c>
      <c r="AB1892" s="124" t="str">
        <f t="shared" si="136"/>
        <v/>
      </c>
      <c r="AC1892" s="195" t="str">
        <f t="shared" si="137"/>
        <v/>
      </c>
      <c r="AD1892" s="194" t="str">
        <f t="shared" si="138"/>
        <v/>
      </c>
      <c r="AE1892" s="194">
        <f>IF(AD1892="",0,IF(ISERROR(VLOOKUP(AD1892,AD$7:AD1891,1,FALSE)),1,0))</f>
        <v>0</v>
      </c>
      <c r="AF1892" s="194"/>
    </row>
    <row r="1893" spans="1:32" ht="16.5" customHeight="1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75">
        <f>IF(AND($X$3512&lt;&gt;" ",$X$3512&lt;&gt;0),IF(X1893=$X$3512,1+COUNTIF(U$7:U1892,"&gt;0"),0),0)</f>
        <v>0</v>
      </c>
      <c r="V1893" s="178" t="s">
        <v>2082</v>
      </c>
      <c r="W1893" s="130"/>
      <c r="X1893" s="131"/>
      <c r="Y1893" s="131"/>
      <c r="Z1893" s="206"/>
      <c r="AA1893" s="194">
        <f t="shared" si="135"/>
        <v>0</v>
      </c>
      <c r="AB1893" s="124" t="str">
        <f t="shared" si="136"/>
        <v/>
      </c>
      <c r="AC1893" s="195" t="str">
        <f t="shared" si="137"/>
        <v/>
      </c>
      <c r="AD1893" s="194" t="str">
        <f t="shared" si="138"/>
        <v/>
      </c>
      <c r="AE1893" s="194">
        <f>IF(AD1893="",0,IF(ISERROR(VLOOKUP(AD1893,AD$7:AD1892,1,FALSE)),1,0))</f>
        <v>0</v>
      </c>
      <c r="AF1893" s="194"/>
    </row>
    <row r="1894" spans="1:32" ht="16.5" customHeight="1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75">
        <f>IF(AND($X$3512&lt;&gt;" ",$X$3512&lt;&gt;0),IF(X1894=$X$3512,1+COUNTIF(U$7:U1893,"&gt;0"),0),0)</f>
        <v>0</v>
      </c>
      <c r="V1894" s="178" t="s">
        <v>2083</v>
      </c>
      <c r="W1894" s="130"/>
      <c r="X1894" s="131"/>
      <c r="Y1894" s="131"/>
      <c r="Z1894" s="206"/>
      <c r="AA1894" s="194">
        <f t="shared" si="135"/>
        <v>0</v>
      </c>
      <c r="AB1894" s="124" t="str">
        <f t="shared" si="136"/>
        <v/>
      </c>
      <c r="AC1894" s="195" t="str">
        <f t="shared" si="137"/>
        <v/>
      </c>
      <c r="AD1894" s="194" t="str">
        <f t="shared" si="138"/>
        <v/>
      </c>
      <c r="AE1894" s="194">
        <f>IF(AD1894="",0,IF(ISERROR(VLOOKUP(AD1894,AD$7:AD1893,1,FALSE)),1,0))</f>
        <v>0</v>
      </c>
      <c r="AF1894" s="194"/>
    </row>
    <row r="1895" spans="1:32" ht="16.5" customHeight="1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75">
        <f>IF(AND($X$3512&lt;&gt;" ",$X$3512&lt;&gt;0),IF(X1895=$X$3512,1+COUNTIF(U$7:U1894,"&gt;0"),0),0)</f>
        <v>0</v>
      </c>
      <c r="V1895" s="178" t="s">
        <v>2084</v>
      </c>
      <c r="W1895" s="130"/>
      <c r="X1895" s="131"/>
      <c r="Y1895" s="131"/>
      <c r="Z1895" s="206"/>
      <c r="AA1895" s="194">
        <f t="shared" si="135"/>
        <v>0</v>
      </c>
      <c r="AB1895" s="124" t="str">
        <f t="shared" si="136"/>
        <v/>
      </c>
      <c r="AC1895" s="195" t="str">
        <f t="shared" si="137"/>
        <v/>
      </c>
      <c r="AD1895" s="194" t="str">
        <f t="shared" si="138"/>
        <v/>
      </c>
      <c r="AE1895" s="194">
        <f>IF(AD1895="",0,IF(ISERROR(VLOOKUP(AD1895,AD$7:AD1894,1,FALSE)),1,0))</f>
        <v>0</v>
      </c>
      <c r="AF1895" s="194"/>
    </row>
    <row r="1896" spans="1:32" ht="16.5" customHeight="1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75">
        <f>IF(AND($X$3512&lt;&gt;" ",$X$3512&lt;&gt;0),IF(X1896=$X$3512,1+COUNTIF(U$7:U1895,"&gt;0"),0),0)</f>
        <v>0</v>
      </c>
      <c r="V1896" s="178" t="s">
        <v>2085</v>
      </c>
      <c r="W1896" s="130"/>
      <c r="X1896" s="131"/>
      <c r="Y1896" s="131"/>
      <c r="Z1896" s="206"/>
      <c r="AA1896" s="194">
        <f t="shared" si="135"/>
        <v>0</v>
      </c>
      <c r="AB1896" s="124" t="str">
        <f t="shared" si="136"/>
        <v/>
      </c>
      <c r="AC1896" s="195" t="str">
        <f t="shared" si="137"/>
        <v/>
      </c>
      <c r="AD1896" s="194" t="str">
        <f t="shared" si="138"/>
        <v/>
      </c>
      <c r="AE1896" s="194">
        <f>IF(AD1896="",0,IF(ISERROR(VLOOKUP(AD1896,AD$7:AD1895,1,FALSE)),1,0))</f>
        <v>0</v>
      </c>
      <c r="AF1896" s="194"/>
    </row>
    <row r="1897" spans="1:32" ht="16.5" customHeight="1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75">
        <f>IF(AND($X$3512&lt;&gt;" ",$X$3512&lt;&gt;0),IF(X1897=$X$3512,1+COUNTIF(U$7:U1896,"&gt;0"),0),0)</f>
        <v>0</v>
      </c>
      <c r="V1897" s="178" t="s">
        <v>2086</v>
      </c>
      <c r="W1897" s="130"/>
      <c r="X1897" s="131"/>
      <c r="Y1897" s="131"/>
      <c r="Z1897" s="206"/>
      <c r="AA1897" s="194">
        <f t="shared" si="135"/>
        <v>0</v>
      </c>
      <c r="AB1897" s="124" t="str">
        <f t="shared" si="136"/>
        <v/>
      </c>
      <c r="AC1897" s="195" t="str">
        <f t="shared" si="137"/>
        <v/>
      </c>
      <c r="AD1897" s="194" t="str">
        <f t="shared" si="138"/>
        <v/>
      </c>
      <c r="AE1897" s="194">
        <f>IF(AD1897="",0,IF(ISERROR(VLOOKUP(AD1897,AD$7:AD1896,1,FALSE)),1,0))</f>
        <v>0</v>
      </c>
      <c r="AF1897" s="194"/>
    </row>
    <row r="1898" spans="1:32" ht="16.5" customHeight="1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75">
        <f>IF(AND($X$3512&lt;&gt;" ",$X$3512&lt;&gt;0),IF(X1898=$X$3512,1+COUNTIF(U$7:U1897,"&gt;0"),0),0)</f>
        <v>0</v>
      </c>
      <c r="V1898" s="178" t="s">
        <v>2087</v>
      </c>
      <c r="W1898" s="130"/>
      <c r="X1898" s="131"/>
      <c r="Y1898" s="131"/>
      <c r="Z1898" s="206"/>
      <c r="AA1898" s="194">
        <f t="shared" si="135"/>
        <v>0</v>
      </c>
      <c r="AB1898" s="124" t="str">
        <f t="shared" si="136"/>
        <v/>
      </c>
      <c r="AC1898" s="195" t="str">
        <f t="shared" si="137"/>
        <v/>
      </c>
      <c r="AD1898" s="194" t="str">
        <f t="shared" si="138"/>
        <v/>
      </c>
      <c r="AE1898" s="194">
        <f>IF(AD1898="",0,IF(ISERROR(VLOOKUP(AD1898,AD$7:AD1897,1,FALSE)),1,0))</f>
        <v>0</v>
      </c>
      <c r="AF1898" s="194"/>
    </row>
    <row r="1899" spans="1:32" ht="16.5" customHeight="1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75">
        <f>IF(AND($X$3512&lt;&gt;" ",$X$3512&lt;&gt;0),IF(X1899=$X$3512,1+COUNTIF(U$7:U1898,"&gt;0"),0),0)</f>
        <v>0</v>
      </c>
      <c r="V1899" s="178" t="s">
        <v>2088</v>
      </c>
      <c r="W1899" s="130"/>
      <c r="X1899" s="131"/>
      <c r="Y1899" s="131"/>
      <c r="Z1899" s="206"/>
      <c r="AA1899" s="194">
        <f t="shared" si="135"/>
        <v>0</v>
      </c>
      <c r="AB1899" s="124" t="str">
        <f t="shared" si="136"/>
        <v/>
      </c>
      <c r="AC1899" s="195" t="str">
        <f t="shared" si="137"/>
        <v/>
      </c>
      <c r="AD1899" s="194" t="str">
        <f t="shared" si="138"/>
        <v/>
      </c>
      <c r="AE1899" s="194">
        <f>IF(AD1899="",0,IF(ISERROR(VLOOKUP(AD1899,AD$7:AD1898,1,FALSE)),1,0))</f>
        <v>0</v>
      </c>
      <c r="AF1899" s="194"/>
    </row>
    <row r="1900" spans="1:32" ht="16.5" customHeight="1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75">
        <f>IF(AND($X$3512&lt;&gt;" ",$X$3512&lt;&gt;0),IF(X1900=$X$3512,1+COUNTIF(U$7:U1899,"&gt;0"),0),0)</f>
        <v>0</v>
      </c>
      <c r="V1900" s="178" t="s">
        <v>2089</v>
      </c>
      <c r="W1900" s="130"/>
      <c r="X1900" s="131"/>
      <c r="Y1900" s="131"/>
      <c r="Z1900" s="206"/>
      <c r="AA1900" s="194">
        <f t="shared" si="135"/>
        <v>0</v>
      </c>
      <c r="AB1900" s="124" t="str">
        <f t="shared" si="136"/>
        <v/>
      </c>
      <c r="AC1900" s="195" t="str">
        <f t="shared" si="137"/>
        <v/>
      </c>
      <c r="AD1900" s="194" t="str">
        <f t="shared" si="138"/>
        <v/>
      </c>
      <c r="AE1900" s="194">
        <f>IF(AD1900="",0,IF(ISERROR(VLOOKUP(AD1900,AD$7:AD1899,1,FALSE)),1,0))</f>
        <v>0</v>
      </c>
      <c r="AF1900" s="194"/>
    </row>
    <row r="1901" spans="1:32" ht="16.5" customHeight="1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75">
        <f>IF(AND($X$3512&lt;&gt;" ",$X$3512&lt;&gt;0),IF(X1901=$X$3512,1+COUNTIF(U$7:U1900,"&gt;0"),0),0)</f>
        <v>0</v>
      </c>
      <c r="V1901" s="178" t="s">
        <v>2090</v>
      </c>
      <c r="W1901" s="130"/>
      <c r="X1901" s="131"/>
      <c r="Y1901" s="131"/>
      <c r="Z1901" s="206"/>
      <c r="AA1901" s="194">
        <f t="shared" si="135"/>
        <v>0</v>
      </c>
      <c r="AB1901" s="124" t="str">
        <f t="shared" si="136"/>
        <v/>
      </c>
      <c r="AC1901" s="195" t="str">
        <f t="shared" si="137"/>
        <v/>
      </c>
      <c r="AD1901" s="194" t="str">
        <f t="shared" si="138"/>
        <v/>
      </c>
      <c r="AE1901" s="194">
        <f>IF(AD1901="",0,IF(ISERROR(VLOOKUP(AD1901,AD$7:AD1900,1,FALSE)),1,0))</f>
        <v>0</v>
      </c>
      <c r="AF1901" s="194"/>
    </row>
    <row r="1902" spans="1:32" ht="16.5" customHeight="1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75">
        <f>IF(AND($X$3512&lt;&gt;" ",$X$3512&lt;&gt;0),IF(X1902=$X$3512,1+COUNTIF(U$7:U1901,"&gt;0"),0),0)</f>
        <v>0</v>
      </c>
      <c r="V1902" s="178" t="s">
        <v>2091</v>
      </c>
      <c r="W1902" s="130"/>
      <c r="X1902" s="131"/>
      <c r="Y1902" s="131"/>
      <c r="Z1902" s="206"/>
      <c r="AA1902" s="194">
        <f t="shared" si="135"/>
        <v>0</v>
      </c>
      <c r="AB1902" s="124" t="str">
        <f t="shared" si="136"/>
        <v/>
      </c>
      <c r="AC1902" s="195" t="str">
        <f t="shared" si="137"/>
        <v/>
      </c>
      <c r="AD1902" s="194" t="str">
        <f t="shared" si="138"/>
        <v/>
      </c>
      <c r="AE1902" s="194">
        <f>IF(AD1902="",0,IF(ISERROR(VLOOKUP(AD1902,AD$7:AD1901,1,FALSE)),1,0))</f>
        <v>0</v>
      </c>
      <c r="AF1902" s="194"/>
    </row>
    <row r="1903" spans="1:32" ht="16.5" customHeight="1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75">
        <f>IF(AND($X$3512&lt;&gt;" ",$X$3512&lt;&gt;0),IF(X1903=$X$3512,1+COUNTIF(U$7:U1902,"&gt;0"),0),0)</f>
        <v>0</v>
      </c>
      <c r="V1903" s="178" t="s">
        <v>2092</v>
      </c>
      <c r="W1903" s="130"/>
      <c r="X1903" s="131"/>
      <c r="Y1903" s="131"/>
      <c r="Z1903" s="206"/>
      <c r="AA1903" s="194">
        <f t="shared" si="135"/>
        <v>0</v>
      </c>
      <c r="AB1903" s="124" t="str">
        <f t="shared" si="136"/>
        <v/>
      </c>
      <c r="AC1903" s="195" t="str">
        <f t="shared" si="137"/>
        <v/>
      </c>
      <c r="AD1903" s="194" t="str">
        <f t="shared" si="138"/>
        <v/>
      </c>
      <c r="AE1903" s="194">
        <f>IF(AD1903="",0,IF(ISERROR(VLOOKUP(AD1903,AD$7:AD1902,1,FALSE)),1,0))</f>
        <v>0</v>
      </c>
      <c r="AF1903" s="194"/>
    </row>
    <row r="1904" spans="1:32" ht="16.5" customHeight="1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75">
        <f>IF(AND($X$3512&lt;&gt;" ",$X$3512&lt;&gt;0),IF(X1904=$X$3512,1+COUNTIF(U$7:U1903,"&gt;0"),0),0)</f>
        <v>0</v>
      </c>
      <c r="V1904" s="178" t="s">
        <v>2093</v>
      </c>
      <c r="W1904" s="130"/>
      <c r="X1904" s="131"/>
      <c r="Y1904" s="131"/>
      <c r="Z1904" s="206"/>
      <c r="AA1904" s="194">
        <f t="shared" si="135"/>
        <v>0</v>
      </c>
      <c r="AB1904" s="124" t="str">
        <f t="shared" si="136"/>
        <v/>
      </c>
      <c r="AC1904" s="195" t="str">
        <f t="shared" si="137"/>
        <v/>
      </c>
      <c r="AD1904" s="194" t="str">
        <f t="shared" si="138"/>
        <v/>
      </c>
      <c r="AE1904" s="194">
        <f>IF(AD1904="",0,IF(ISERROR(VLOOKUP(AD1904,AD$7:AD1903,1,FALSE)),1,0))</f>
        <v>0</v>
      </c>
      <c r="AF1904" s="194"/>
    </row>
    <row r="1905" spans="1:32" ht="16.5" customHeight="1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75">
        <f>IF(AND($X$3512&lt;&gt;" ",$X$3512&lt;&gt;0),IF(X1905=$X$3512,1+COUNTIF(U$7:U1904,"&gt;0"),0),0)</f>
        <v>0</v>
      </c>
      <c r="V1905" s="178" t="s">
        <v>2094</v>
      </c>
      <c r="W1905" s="130"/>
      <c r="X1905" s="131"/>
      <c r="Y1905" s="131"/>
      <c r="Z1905" s="206"/>
      <c r="AA1905" s="194">
        <f t="shared" si="135"/>
        <v>0</v>
      </c>
      <c r="AB1905" s="124" t="str">
        <f t="shared" si="136"/>
        <v/>
      </c>
      <c r="AC1905" s="195" t="str">
        <f t="shared" si="137"/>
        <v/>
      </c>
      <c r="AD1905" s="194" t="str">
        <f t="shared" si="138"/>
        <v/>
      </c>
      <c r="AE1905" s="194">
        <f>IF(AD1905="",0,IF(ISERROR(VLOOKUP(AD1905,AD$7:AD1904,1,FALSE)),1,0))</f>
        <v>0</v>
      </c>
      <c r="AF1905" s="194"/>
    </row>
    <row r="1906" spans="1:32" ht="16.5" customHeight="1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75">
        <f>IF(AND($X$3512&lt;&gt;" ",$X$3512&lt;&gt;0),IF(X1906=$X$3512,1+COUNTIF(U$7:U1905,"&gt;0"),0),0)</f>
        <v>0</v>
      </c>
      <c r="V1906" s="178" t="s">
        <v>2095</v>
      </c>
      <c r="W1906" s="130"/>
      <c r="X1906" s="131"/>
      <c r="Y1906" s="131"/>
      <c r="Z1906" s="206"/>
      <c r="AA1906" s="194">
        <f t="shared" si="135"/>
        <v>0</v>
      </c>
      <c r="AB1906" s="124" t="str">
        <f t="shared" si="136"/>
        <v/>
      </c>
      <c r="AC1906" s="195" t="str">
        <f t="shared" si="137"/>
        <v/>
      </c>
      <c r="AD1906" s="194" t="str">
        <f t="shared" si="138"/>
        <v/>
      </c>
      <c r="AE1906" s="194">
        <f>IF(AD1906="",0,IF(ISERROR(VLOOKUP(AD1906,AD$7:AD1905,1,FALSE)),1,0))</f>
        <v>0</v>
      </c>
      <c r="AF1906" s="194"/>
    </row>
    <row r="1907" spans="1:32" ht="16.5" customHeight="1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75">
        <f>IF(AND($X$3512&lt;&gt;" ",$X$3512&lt;&gt;0),IF(X1907=$X$3512,1+COUNTIF(U$7:U1906,"&gt;0"),0),0)</f>
        <v>0</v>
      </c>
      <c r="V1907" s="178" t="s">
        <v>2096</v>
      </c>
      <c r="W1907" s="130"/>
      <c r="X1907" s="131"/>
      <c r="Y1907" s="131"/>
      <c r="Z1907" s="206"/>
      <c r="AA1907" s="194">
        <f t="shared" si="135"/>
        <v>0</v>
      </c>
      <c r="AB1907" s="124" t="str">
        <f t="shared" si="136"/>
        <v/>
      </c>
      <c r="AC1907" s="195" t="str">
        <f t="shared" si="137"/>
        <v/>
      </c>
      <c r="AD1907" s="194" t="str">
        <f t="shared" si="138"/>
        <v/>
      </c>
      <c r="AE1907" s="194">
        <f>IF(AD1907="",0,IF(ISERROR(VLOOKUP(AD1907,AD$7:AD1906,1,FALSE)),1,0))</f>
        <v>0</v>
      </c>
      <c r="AF1907" s="194"/>
    </row>
    <row r="1908" spans="1:32" ht="16.5" customHeight="1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75">
        <f>IF(AND($X$3512&lt;&gt;" ",$X$3512&lt;&gt;0),IF(X1908=$X$3512,1+COUNTIF(U$7:U1907,"&gt;0"),0),0)</f>
        <v>0</v>
      </c>
      <c r="V1908" s="178" t="s">
        <v>2097</v>
      </c>
      <c r="W1908" s="130"/>
      <c r="X1908" s="131"/>
      <c r="Y1908" s="131"/>
      <c r="Z1908" s="206"/>
      <c r="AA1908" s="194">
        <f t="shared" si="135"/>
        <v>0</v>
      </c>
      <c r="AB1908" s="124" t="str">
        <f t="shared" si="136"/>
        <v/>
      </c>
      <c r="AC1908" s="195" t="str">
        <f t="shared" si="137"/>
        <v/>
      </c>
      <c r="AD1908" s="194" t="str">
        <f t="shared" si="138"/>
        <v/>
      </c>
      <c r="AE1908" s="194">
        <f>IF(AD1908="",0,IF(ISERROR(VLOOKUP(AD1908,AD$7:AD1907,1,FALSE)),1,0))</f>
        <v>0</v>
      </c>
      <c r="AF1908" s="194"/>
    </row>
    <row r="1909" spans="1:32" ht="16.5" customHeight="1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75">
        <f>IF(AND($X$3512&lt;&gt;" ",$X$3512&lt;&gt;0),IF(X1909=$X$3512,1+COUNTIF(U$7:U1908,"&gt;0"),0),0)</f>
        <v>0</v>
      </c>
      <c r="V1909" s="178" t="s">
        <v>2098</v>
      </c>
      <c r="W1909" s="130"/>
      <c r="X1909" s="131"/>
      <c r="Y1909" s="131"/>
      <c r="Z1909" s="206"/>
      <c r="AA1909" s="194">
        <f t="shared" si="135"/>
        <v>0</v>
      </c>
      <c r="AB1909" s="124" t="str">
        <f t="shared" si="136"/>
        <v/>
      </c>
      <c r="AC1909" s="195" t="str">
        <f t="shared" si="137"/>
        <v/>
      </c>
      <c r="AD1909" s="194" t="str">
        <f t="shared" si="138"/>
        <v/>
      </c>
      <c r="AE1909" s="194">
        <f>IF(AD1909="",0,IF(ISERROR(VLOOKUP(AD1909,AD$7:AD1908,1,FALSE)),1,0))</f>
        <v>0</v>
      </c>
      <c r="AF1909" s="194"/>
    </row>
    <row r="1910" spans="1:32" ht="16.5" customHeight="1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75">
        <f>IF(AND($X$3512&lt;&gt;" ",$X$3512&lt;&gt;0),IF(X1910=$X$3512,1+COUNTIF(U$7:U1909,"&gt;0"),0),0)</f>
        <v>0</v>
      </c>
      <c r="V1910" s="178" t="s">
        <v>2099</v>
      </c>
      <c r="W1910" s="130"/>
      <c r="X1910" s="131"/>
      <c r="Y1910" s="131"/>
      <c r="Z1910" s="206"/>
      <c r="AA1910" s="194">
        <f t="shared" si="135"/>
        <v>0</v>
      </c>
      <c r="AB1910" s="124" t="str">
        <f t="shared" si="136"/>
        <v/>
      </c>
      <c r="AC1910" s="195" t="str">
        <f t="shared" si="137"/>
        <v/>
      </c>
      <c r="AD1910" s="194" t="str">
        <f t="shared" si="138"/>
        <v/>
      </c>
      <c r="AE1910" s="194">
        <f>IF(AD1910="",0,IF(ISERROR(VLOOKUP(AD1910,AD$7:AD1909,1,FALSE)),1,0))</f>
        <v>0</v>
      </c>
      <c r="AF1910" s="194"/>
    </row>
    <row r="1911" spans="1:32" ht="16.5" customHeight="1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75">
        <f>IF(AND($X$3512&lt;&gt;" ",$X$3512&lt;&gt;0),IF(X1911=$X$3512,1+COUNTIF(U$7:U1910,"&gt;0"),0),0)</f>
        <v>0</v>
      </c>
      <c r="V1911" s="178" t="s">
        <v>2100</v>
      </c>
      <c r="W1911" s="130"/>
      <c r="X1911" s="131"/>
      <c r="Y1911" s="131"/>
      <c r="Z1911" s="206"/>
      <c r="AA1911" s="194">
        <f t="shared" si="135"/>
        <v>0</v>
      </c>
      <c r="AB1911" s="124" t="str">
        <f t="shared" si="136"/>
        <v/>
      </c>
      <c r="AC1911" s="195" t="str">
        <f t="shared" si="137"/>
        <v/>
      </c>
      <c r="AD1911" s="194" t="str">
        <f t="shared" si="138"/>
        <v/>
      </c>
      <c r="AE1911" s="194">
        <f>IF(AD1911="",0,IF(ISERROR(VLOOKUP(AD1911,AD$7:AD1910,1,FALSE)),1,0))</f>
        <v>0</v>
      </c>
      <c r="AF1911" s="194"/>
    </row>
    <row r="1912" spans="1:32" ht="16.5" customHeight="1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75">
        <f>IF(AND($X$3512&lt;&gt;" ",$X$3512&lt;&gt;0),IF(X1912=$X$3512,1+COUNTIF(U$7:U1911,"&gt;0"),0),0)</f>
        <v>0</v>
      </c>
      <c r="V1912" s="178" t="s">
        <v>2101</v>
      </c>
      <c r="W1912" s="130"/>
      <c r="X1912" s="131"/>
      <c r="Y1912" s="131"/>
      <c r="Z1912" s="206"/>
      <c r="AA1912" s="194">
        <f t="shared" si="135"/>
        <v>0</v>
      </c>
      <c r="AB1912" s="124" t="str">
        <f t="shared" si="136"/>
        <v/>
      </c>
      <c r="AC1912" s="195" t="str">
        <f t="shared" si="137"/>
        <v/>
      </c>
      <c r="AD1912" s="194" t="str">
        <f t="shared" si="138"/>
        <v/>
      </c>
      <c r="AE1912" s="194">
        <f>IF(AD1912="",0,IF(ISERROR(VLOOKUP(AD1912,AD$7:AD1911,1,FALSE)),1,0))</f>
        <v>0</v>
      </c>
      <c r="AF1912" s="194"/>
    </row>
    <row r="1913" spans="1:32" ht="16.5" customHeight="1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75">
        <f>IF(AND($X$3512&lt;&gt;" ",$X$3512&lt;&gt;0),IF(X1913=$X$3512,1+COUNTIF(U$7:U1912,"&gt;0"),0),0)</f>
        <v>0</v>
      </c>
      <c r="V1913" s="178" t="s">
        <v>2102</v>
      </c>
      <c r="W1913" s="130"/>
      <c r="X1913" s="131"/>
      <c r="Y1913" s="131"/>
      <c r="Z1913" s="206"/>
      <c r="AA1913" s="194">
        <f t="shared" si="135"/>
        <v>0</v>
      </c>
      <c r="AB1913" s="124" t="str">
        <f t="shared" si="136"/>
        <v/>
      </c>
      <c r="AC1913" s="195" t="str">
        <f t="shared" si="137"/>
        <v/>
      </c>
      <c r="AD1913" s="194" t="str">
        <f t="shared" si="138"/>
        <v/>
      </c>
      <c r="AE1913" s="194">
        <f>IF(AD1913="",0,IF(ISERROR(VLOOKUP(AD1913,AD$7:AD1912,1,FALSE)),1,0))</f>
        <v>0</v>
      </c>
      <c r="AF1913" s="194"/>
    </row>
    <row r="1914" spans="1:32" ht="16.5" customHeight="1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75">
        <f>IF(AND($X$3512&lt;&gt;" ",$X$3512&lt;&gt;0),IF(X1914=$X$3512,1+COUNTIF(U$7:U1913,"&gt;0"),0),0)</f>
        <v>0</v>
      </c>
      <c r="V1914" s="178" t="s">
        <v>2103</v>
      </c>
      <c r="W1914" s="130"/>
      <c r="X1914" s="131"/>
      <c r="Y1914" s="131"/>
      <c r="Z1914" s="206"/>
      <c r="AA1914" s="194">
        <f t="shared" si="135"/>
        <v>0</v>
      </c>
      <c r="AB1914" s="124" t="str">
        <f t="shared" si="136"/>
        <v/>
      </c>
      <c r="AC1914" s="195" t="str">
        <f t="shared" si="137"/>
        <v/>
      </c>
      <c r="AD1914" s="194" t="str">
        <f t="shared" si="138"/>
        <v/>
      </c>
      <c r="AE1914" s="194">
        <f>IF(AD1914="",0,IF(ISERROR(VLOOKUP(AD1914,AD$7:AD1913,1,FALSE)),1,0))</f>
        <v>0</v>
      </c>
      <c r="AF1914" s="194"/>
    </row>
    <row r="1915" spans="1:32" ht="16.5" customHeight="1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75">
        <f>IF(AND($X$3512&lt;&gt;" ",$X$3512&lt;&gt;0),IF(X1915=$X$3512,1+COUNTIF(U$7:U1914,"&gt;0"),0),0)</f>
        <v>0</v>
      </c>
      <c r="V1915" s="178" t="s">
        <v>2104</v>
      </c>
      <c r="W1915" s="130"/>
      <c r="X1915" s="131"/>
      <c r="Y1915" s="131"/>
      <c r="Z1915" s="206"/>
      <c r="AA1915" s="194">
        <f t="shared" si="135"/>
        <v>0</v>
      </c>
      <c r="AB1915" s="124" t="str">
        <f t="shared" si="136"/>
        <v/>
      </c>
      <c r="AC1915" s="195" t="str">
        <f t="shared" si="137"/>
        <v/>
      </c>
      <c r="AD1915" s="194" t="str">
        <f t="shared" si="138"/>
        <v/>
      </c>
      <c r="AE1915" s="194">
        <f>IF(AD1915="",0,IF(ISERROR(VLOOKUP(AD1915,AD$7:AD1914,1,FALSE)),1,0))</f>
        <v>0</v>
      </c>
      <c r="AF1915" s="194"/>
    </row>
    <row r="1916" spans="1:32" ht="16.5" customHeight="1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75">
        <f>IF(AND($X$3512&lt;&gt;" ",$X$3512&lt;&gt;0),IF(X1916=$X$3512,1+COUNTIF(U$7:U1915,"&gt;0"),0),0)</f>
        <v>0</v>
      </c>
      <c r="V1916" s="178" t="s">
        <v>2105</v>
      </c>
      <c r="W1916" s="130"/>
      <c r="X1916" s="131"/>
      <c r="Y1916" s="131"/>
      <c r="Z1916" s="206"/>
      <c r="AA1916" s="194">
        <f t="shared" si="135"/>
        <v>0</v>
      </c>
      <c r="AB1916" s="124" t="str">
        <f t="shared" si="136"/>
        <v/>
      </c>
      <c r="AC1916" s="195" t="str">
        <f t="shared" si="137"/>
        <v/>
      </c>
      <c r="AD1916" s="194" t="str">
        <f t="shared" si="138"/>
        <v/>
      </c>
      <c r="AE1916" s="194">
        <f>IF(AD1916="",0,IF(ISERROR(VLOOKUP(AD1916,AD$7:AD1915,1,FALSE)),1,0))</f>
        <v>0</v>
      </c>
      <c r="AF1916" s="194"/>
    </row>
    <row r="1917" spans="1:32" ht="16.5" customHeight="1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75">
        <f>IF(AND($X$3512&lt;&gt;" ",$X$3512&lt;&gt;0),IF(X1917=$X$3512,1+COUNTIF(U$7:U1916,"&gt;0"),0),0)</f>
        <v>0</v>
      </c>
      <c r="V1917" s="178" t="s">
        <v>2106</v>
      </c>
      <c r="W1917" s="130"/>
      <c r="X1917" s="131"/>
      <c r="Y1917" s="131"/>
      <c r="Z1917" s="206"/>
      <c r="AA1917" s="194">
        <f t="shared" si="135"/>
        <v>0</v>
      </c>
      <c r="AB1917" s="124" t="str">
        <f t="shared" si="136"/>
        <v/>
      </c>
      <c r="AC1917" s="195" t="str">
        <f t="shared" si="137"/>
        <v/>
      </c>
      <c r="AD1917" s="194" t="str">
        <f t="shared" si="138"/>
        <v/>
      </c>
      <c r="AE1917" s="194">
        <f>IF(AD1917="",0,IF(ISERROR(VLOOKUP(AD1917,AD$7:AD1916,1,FALSE)),1,0))</f>
        <v>0</v>
      </c>
      <c r="AF1917" s="194"/>
    </row>
    <row r="1918" spans="1:32" ht="16.5" customHeight="1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75">
        <f>IF(AND($X$3512&lt;&gt;" ",$X$3512&lt;&gt;0),IF(X1918=$X$3512,1+COUNTIF(U$7:U1917,"&gt;0"),0),0)</f>
        <v>0</v>
      </c>
      <c r="V1918" s="178" t="s">
        <v>2107</v>
      </c>
      <c r="W1918" s="130"/>
      <c r="X1918" s="131"/>
      <c r="Y1918" s="131"/>
      <c r="Z1918" s="206"/>
      <c r="AA1918" s="194">
        <f t="shared" si="135"/>
        <v>0</v>
      </c>
      <c r="AB1918" s="124" t="str">
        <f t="shared" si="136"/>
        <v/>
      </c>
      <c r="AC1918" s="195" t="str">
        <f t="shared" si="137"/>
        <v/>
      </c>
      <c r="AD1918" s="194" t="str">
        <f t="shared" si="138"/>
        <v/>
      </c>
      <c r="AE1918" s="194">
        <f>IF(AD1918="",0,IF(ISERROR(VLOOKUP(AD1918,AD$7:AD1917,1,FALSE)),1,0))</f>
        <v>0</v>
      </c>
      <c r="AF1918" s="194"/>
    </row>
    <row r="1919" spans="1:32" ht="16.5" customHeight="1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75">
        <f>IF(AND($X$3512&lt;&gt;" ",$X$3512&lt;&gt;0),IF(X1919=$X$3512,1+COUNTIF(U$7:U1918,"&gt;0"),0),0)</f>
        <v>0</v>
      </c>
      <c r="V1919" s="178" t="s">
        <v>2108</v>
      </c>
      <c r="W1919" s="130"/>
      <c r="X1919" s="131"/>
      <c r="Y1919" s="131"/>
      <c r="Z1919" s="206"/>
      <c r="AA1919" s="194">
        <f t="shared" si="135"/>
        <v>0</v>
      </c>
      <c r="AB1919" s="124" t="str">
        <f t="shared" si="136"/>
        <v/>
      </c>
      <c r="AC1919" s="195" t="str">
        <f t="shared" si="137"/>
        <v/>
      </c>
      <c r="AD1919" s="194" t="str">
        <f t="shared" si="138"/>
        <v/>
      </c>
      <c r="AE1919" s="194">
        <f>IF(AD1919="",0,IF(ISERROR(VLOOKUP(AD1919,AD$7:AD1918,1,FALSE)),1,0))</f>
        <v>0</v>
      </c>
      <c r="AF1919" s="194"/>
    </row>
    <row r="1920" spans="1:32" ht="16.5" customHeight="1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75">
        <f>IF(AND($X$3512&lt;&gt;" ",$X$3512&lt;&gt;0),IF(X1920=$X$3512,1+COUNTIF(U$7:U1919,"&gt;0"),0),0)</f>
        <v>0</v>
      </c>
      <c r="V1920" s="178" t="s">
        <v>2109</v>
      </c>
      <c r="W1920" s="130"/>
      <c r="X1920" s="131"/>
      <c r="Y1920" s="131"/>
      <c r="Z1920" s="206"/>
      <c r="AA1920" s="194">
        <f t="shared" si="135"/>
        <v>0</v>
      </c>
      <c r="AB1920" s="124" t="str">
        <f t="shared" si="136"/>
        <v/>
      </c>
      <c r="AC1920" s="195" t="str">
        <f t="shared" si="137"/>
        <v/>
      </c>
      <c r="AD1920" s="194" t="str">
        <f t="shared" si="138"/>
        <v/>
      </c>
      <c r="AE1920" s="194">
        <f>IF(AD1920="",0,IF(ISERROR(VLOOKUP(AD1920,AD$7:AD1919,1,FALSE)),1,0))</f>
        <v>0</v>
      </c>
      <c r="AF1920" s="194"/>
    </row>
    <row r="1921" spans="1:32" ht="16.5" customHeight="1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75">
        <f>IF(AND($X$3512&lt;&gt;" ",$X$3512&lt;&gt;0),IF(X1921=$X$3512,1+COUNTIF(U$7:U1920,"&gt;0"),0),0)</f>
        <v>0</v>
      </c>
      <c r="V1921" s="178" t="s">
        <v>2110</v>
      </c>
      <c r="W1921" s="130"/>
      <c r="X1921" s="131"/>
      <c r="Y1921" s="131"/>
      <c r="Z1921" s="206"/>
      <c r="AA1921" s="194">
        <f t="shared" si="135"/>
        <v>0</v>
      </c>
      <c r="AB1921" s="124" t="str">
        <f t="shared" si="136"/>
        <v/>
      </c>
      <c r="AC1921" s="195" t="str">
        <f t="shared" si="137"/>
        <v/>
      </c>
      <c r="AD1921" s="194" t="str">
        <f t="shared" si="138"/>
        <v/>
      </c>
      <c r="AE1921" s="194">
        <f>IF(AD1921="",0,IF(ISERROR(VLOOKUP(AD1921,AD$7:AD1920,1,FALSE)),1,0))</f>
        <v>0</v>
      </c>
      <c r="AF1921" s="194"/>
    </row>
    <row r="1922" spans="1:32" ht="16.5" customHeight="1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75">
        <f>IF(AND($X$3512&lt;&gt;" ",$X$3512&lt;&gt;0),IF(X1922=$X$3512,1+COUNTIF(U$7:U1921,"&gt;0"),0),0)</f>
        <v>0</v>
      </c>
      <c r="V1922" s="178" t="s">
        <v>2111</v>
      </c>
      <c r="W1922" s="130"/>
      <c r="X1922" s="131"/>
      <c r="Y1922" s="131"/>
      <c r="Z1922" s="206"/>
      <c r="AA1922" s="194">
        <f t="shared" si="135"/>
        <v>0</v>
      </c>
      <c r="AB1922" s="124" t="str">
        <f t="shared" si="136"/>
        <v/>
      </c>
      <c r="AC1922" s="195" t="str">
        <f t="shared" si="137"/>
        <v/>
      </c>
      <c r="AD1922" s="194" t="str">
        <f t="shared" si="138"/>
        <v/>
      </c>
      <c r="AE1922" s="194">
        <f>IF(AD1922="",0,IF(ISERROR(VLOOKUP(AD1922,AD$7:AD1921,1,FALSE)),1,0))</f>
        <v>0</v>
      </c>
      <c r="AF1922" s="194"/>
    </row>
    <row r="1923" spans="1:32" ht="16.5" customHeight="1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75">
        <f>IF(AND($X$3512&lt;&gt;" ",$X$3512&lt;&gt;0),IF(X1923=$X$3512,1+COUNTIF(U$7:U1922,"&gt;0"),0),0)</f>
        <v>0</v>
      </c>
      <c r="V1923" s="178" t="s">
        <v>2112</v>
      </c>
      <c r="W1923" s="130"/>
      <c r="X1923" s="131"/>
      <c r="Y1923" s="131"/>
      <c r="Z1923" s="206"/>
      <c r="AA1923" s="194">
        <f t="shared" si="135"/>
        <v>0</v>
      </c>
      <c r="AB1923" s="124" t="str">
        <f t="shared" si="136"/>
        <v/>
      </c>
      <c r="AC1923" s="195" t="str">
        <f t="shared" si="137"/>
        <v/>
      </c>
      <c r="AD1923" s="194" t="str">
        <f t="shared" si="138"/>
        <v/>
      </c>
      <c r="AE1923" s="194">
        <f>IF(AD1923="",0,IF(ISERROR(VLOOKUP(AD1923,AD$7:AD1922,1,FALSE)),1,0))</f>
        <v>0</v>
      </c>
      <c r="AF1923" s="194"/>
    </row>
    <row r="1924" spans="1:32" ht="16.5" customHeight="1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75">
        <f>IF(AND($X$3512&lt;&gt;" ",$X$3512&lt;&gt;0),IF(X1924=$X$3512,1+COUNTIF(U$7:U1923,"&gt;0"),0),0)</f>
        <v>0</v>
      </c>
      <c r="V1924" s="178" t="s">
        <v>2113</v>
      </c>
      <c r="W1924" s="130"/>
      <c r="X1924" s="131"/>
      <c r="Y1924" s="131"/>
      <c r="Z1924" s="206"/>
      <c r="AA1924" s="194">
        <f t="shared" si="135"/>
        <v>0</v>
      </c>
      <c r="AB1924" s="124" t="str">
        <f t="shared" si="136"/>
        <v/>
      </c>
      <c r="AC1924" s="195" t="str">
        <f t="shared" si="137"/>
        <v/>
      </c>
      <c r="AD1924" s="194" t="str">
        <f t="shared" si="138"/>
        <v/>
      </c>
      <c r="AE1924" s="194">
        <f>IF(AD1924="",0,IF(ISERROR(VLOOKUP(AD1924,AD$7:AD1923,1,FALSE)),1,0))</f>
        <v>0</v>
      </c>
      <c r="AF1924" s="194"/>
    </row>
    <row r="1925" spans="1:32" ht="16.5" customHeight="1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75">
        <f>IF(AND($X$3512&lt;&gt;" ",$X$3512&lt;&gt;0),IF(X1925=$X$3512,1+COUNTIF(U$7:U1924,"&gt;0"),0),0)</f>
        <v>0</v>
      </c>
      <c r="V1925" s="178" t="s">
        <v>2114</v>
      </c>
      <c r="W1925" s="130"/>
      <c r="X1925" s="131"/>
      <c r="Y1925" s="131"/>
      <c r="Z1925" s="206"/>
      <c r="AA1925" s="194">
        <f t="shared" si="135"/>
        <v>0</v>
      </c>
      <c r="AB1925" s="124" t="str">
        <f t="shared" si="136"/>
        <v/>
      </c>
      <c r="AC1925" s="195" t="str">
        <f t="shared" si="137"/>
        <v/>
      </c>
      <c r="AD1925" s="194" t="str">
        <f t="shared" si="138"/>
        <v/>
      </c>
      <c r="AE1925" s="194">
        <f>IF(AD1925="",0,IF(ISERROR(VLOOKUP(AD1925,AD$7:AD1924,1,FALSE)),1,0))</f>
        <v>0</v>
      </c>
      <c r="AF1925" s="194"/>
    </row>
    <row r="1926" spans="1:32" ht="16.5" customHeight="1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75">
        <f>IF(AND($X$3512&lt;&gt;" ",$X$3512&lt;&gt;0),IF(X1926=$X$3512,1+COUNTIF(U$7:U1925,"&gt;0"),0),0)</f>
        <v>0</v>
      </c>
      <c r="V1926" s="178" t="s">
        <v>2115</v>
      </c>
      <c r="W1926" s="130"/>
      <c r="X1926" s="131"/>
      <c r="Y1926" s="131"/>
      <c r="Z1926" s="206"/>
      <c r="AA1926" s="194">
        <f t="shared" si="135"/>
        <v>0</v>
      </c>
      <c r="AB1926" s="124" t="str">
        <f t="shared" si="136"/>
        <v/>
      </c>
      <c r="AC1926" s="195" t="str">
        <f t="shared" si="137"/>
        <v/>
      </c>
      <c r="AD1926" s="194" t="str">
        <f t="shared" si="138"/>
        <v/>
      </c>
      <c r="AE1926" s="194">
        <f>IF(AD1926="",0,IF(ISERROR(VLOOKUP(AD1926,AD$7:AD1925,1,FALSE)),1,0))</f>
        <v>0</v>
      </c>
      <c r="AF1926" s="194"/>
    </row>
    <row r="1927" spans="1:32" ht="16.5" customHeight="1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75">
        <f>IF(AND($X$3512&lt;&gt;" ",$X$3512&lt;&gt;0),IF(X1927=$X$3512,1+COUNTIF(U$7:U1926,"&gt;0"),0),0)</f>
        <v>0</v>
      </c>
      <c r="V1927" s="178" t="s">
        <v>2116</v>
      </c>
      <c r="W1927" s="130"/>
      <c r="X1927" s="131"/>
      <c r="Y1927" s="131"/>
      <c r="Z1927" s="206"/>
      <c r="AA1927" s="194">
        <f t="shared" si="135"/>
        <v>0</v>
      </c>
      <c r="AB1927" s="124" t="str">
        <f t="shared" si="136"/>
        <v/>
      </c>
      <c r="AC1927" s="195" t="str">
        <f t="shared" si="137"/>
        <v/>
      </c>
      <c r="AD1927" s="194" t="str">
        <f t="shared" si="138"/>
        <v/>
      </c>
      <c r="AE1927" s="194">
        <f>IF(AD1927="",0,IF(ISERROR(VLOOKUP(AD1927,AD$7:AD1926,1,FALSE)),1,0))</f>
        <v>0</v>
      </c>
      <c r="AF1927" s="194"/>
    </row>
    <row r="1928" spans="1:32" ht="16.5" customHeight="1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75">
        <f>IF(AND($X$3512&lt;&gt;" ",$X$3512&lt;&gt;0),IF(X1928=$X$3512,1+COUNTIF(U$7:U1927,"&gt;0"),0),0)</f>
        <v>0</v>
      </c>
      <c r="V1928" s="178" t="s">
        <v>2117</v>
      </c>
      <c r="W1928" s="130"/>
      <c r="X1928" s="131"/>
      <c r="Y1928" s="131"/>
      <c r="Z1928" s="206"/>
      <c r="AA1928" s="194">
        <f t="shared" ref="AA1928:AA1991" si="139">IF(ISBLANK(X1928),0,VLOOKUP(X1928,$B$8:$E$57,1,FALSE))</f>
        <v>0</v>
      </c>
      <c r="AB1928" s="124" t="str">
        <f t="shared" ref="AB1928:AB1991" si="140">IF(W1928&gt;0,CONCATENATE(MONTH(W1928)&amp;X1928),"")</f>
        <v/>
      </c>
      <c r="AC1928" s="195" t="str">
        <f t="shared" ref="AC1928:AC1991" si="141">IF(OR(AND(Z1928&lt;&gt;0,ISBLANK(X1928)),ISERROR(AA1928)),"ERR","")</f>
        <v/>
      </c>
      <c r="AD1928" s="194" t="str">
        <f t="shared" si="138"/>
        <v/>
      </c>
      <c r="AE1928" s="194">
        <f>IF(AD1928="",0,IF(ISERROR(VLOOKUP(AD1928,AD$7:AD1927,1,FALSE)),1,0))</f>
        <v>0</v>
      </c>
      <c r="AF1928" s="194"/>
    </row>
    <row r="1929" spans="1:32" ht="16.5" customHeight="1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75">
        <f>IF(AND($X$3512&lt;&gt;" ",$X$3512&lt;&gt;0),IF(X1929=$X$3512,1+COUNTIF(U$7:U1928,"&gt;0"),0),0)</f>
        <v>0</v>
      </c>
      <c r="V1929" s="178" t="s">
        <v>2118</v>
      </c>
      <c r="W1929" s="130"/>
      <c r="X1929" s="131"/>
      <c r="Y1929" s="131"/>
      <c r="Z1929" s="206"/>
      <c r="AA1929" s="194">
        <f t="shared" si="139"/>
        <v>0</v>
      </c>
      <c r="AB1929" s="124" t="str">
        <f t="shared" si="140"/>
        <v/>
      </c>
      <c r="AC1929" s="195" t="str">
        <f t="shared" si="141"/>
        <v/>
      </c>
      <c r="AD1929" s="194" t="str">
        <f t="shared" si="138"/>
        <v/>
      </c>
      <c r="AE1929" s="194">
        <f>IF(AD1929="",0,IF(ISERROR(VLOOKUP(AD1929,AD$7:AD1928,1,FALSE)),1,0))</f>
        <v>0</v>
      </c>
      <c r="AF1929" s="194"/>
    </row>
    <row r="1930" spans="1:32" ht="16.5" customHeight="1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75">
        <f>IF(AND($X$3512&lt;&gt;" ",$X$3512&lt;&gt;0),IF(X1930=$X$3512,1+COUNTIF(U$7:U1929,"&gt;0"),0),0)</f>
        <v>0</v>
      </c>
      <c r="V1930" s="178" t="s">
        <v>2119</v>
      </c>
      <c r="W1930" s="130"/>
      <c r="X1930" s="131"/>
      <c r="Y1930" s="131"/>
      <c r="Z1930" s="206"/>
      <c r="AA1930" s="194">
        <f t="shared" si="139"/>
        <v>0</v>
      </c>
      <c r="AB1930" s="124" t="str">
        <f t="shared" si="140"/>
        <v/>
      </c>
      <c r="AC1930" s="195" t="str">
        <f t="shared" si="141"/>
        <v/>
      </c>
      <c r="AD1930" s="194" t="str">
        <f t="shared" ref="AD1930:AD1993" si="142">IF(W1930&gt;0,CONCATENATE(MONTH(W1930),"-",YEAR(W1930)),"")</f>
        <v/>
      </c>
      <c r="AE1930" s="194">
        <f>IF(AD1930="",0,IF(ISERROR(VLOOKUP(AD1930,AD$7:AD1929,1,FALSE)),1,0))</f>
        <v>0</v>
      </c>
      <c r="AF1930" s="194"/>
    </row>
    <row r="1931" spans="1:32" ht="16.5" customHeight="1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75">
        <f>IF(AND($X$3512&lt;&gt;" ",$X$3512&lt;&gt;0),IF(X1931=$X$3512,1+COUNTIF(U$7:U1930,"&gt;0"),0),0)</f>
        <v>0</v>
      </c>
      <c r="V1931" s="178" t="s">
        <v>2120</v>
      </c>
      <c r="W1931" s="130"/>
      <c r="X1931" s="131"/>
      <c r="Y1931" s="131"/>
      <c r="Z1931" s="206"/>
      <c r="AA1931" s="194">
        <f t="shared" si="139"/>
        <v>0</v>
      </c>
      <c r="AB1931" s="124" t="str">
        <f t="shared" si="140"/>
        <v/>
      </c>
      <c r="AC1931" s="195" t="str">
        <f t="shared" si="141"/>
        <v/>
      </c>
      <c r="AD1931" s="194" t="str">
        <f t="shared" si="142"/>
        <v/>
      </c>
      <c r="AE1931" s="194">
        <f>IF(AD1931="",0,IF(ISERROR(VLOOKUP(AD1931,AD$7:AD1930,1,FALSE)),1,0))</f>
        <v>0</v>
      </c>
      <c r="AF1931" s="194"/>
    </row>
    <row r="1932" spans="1:32" ht="16.5" customHeight="1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75">
        <f>IF(AND($X$3512&lt;&gt;" ",$X$3512&lt;&gt;0),IF(X1932=$X$3512,1+COUNTIF(U$7:U1931,"&gt;0"),0),0)</f>
        <v>0</v>
      </c>
      <c r="V1932" s="178" t="s">
        <v>2121</v>
      </c>
      <c r="W1932" s="130"/>
      <c r="X1932" s="131"/>
      <c r="Y1932" s="131"/>
      <c r="Z1932" s="206"/>
      <c r="AA1932" s="194">
        <f t="shared" si="139"/>
        <v>0</v>
      </c>
      <c r="AB1932" s="124" t="str">
        <f t="shared" si="140"/>
        <v/>
      </c>
      <c r="AC1932" s="195" t="str">
        <f t="shared" si="141"/>
        <v/>
      </c>
      <c r="AD1932" s="194" t="str">
        <f t="shared" si="142"/>
        <v/>
      </c>
      <c r="AE1932" s="194">
        <f>IF(AD1932="",0,IF(ISERROR(VLOOKUP(AD1932,AD$7:AD1931,1,FALSE)),1,0))</f>
        <v>0</v>
      </c>
      <c r="AF1932" s="194"/>
    </row>
    <row r="1933" spans="1:32" ht="16.5" customHeight="1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75">
        <f>IF(AND($X$3512&lt;&gt;" ",$X$3512&lt;&gt;0),IF(X1933=$X$3512,1+COUNTIF(U$7:U1932,"&gt;0"),0),0)</f>
        <v>0</v>
      </c>
      <c r="V1933" s="178" t="s">
        <v>2122</v>
      </c>
      <c r="W1933" s="130"/>
      <c r="X1933" s="131"/>
      <c r="Y1933" s="131"/>
      <c r="Z1933" s="206"/>
      <c r="AA1933" s="194">
        <f t="shared" si="139"/>
        <v>0</v>
      </c>
      <c r="AB1933" s="124" t="str">
        <f t="shared" si="140"/>
        <v/>
      </c>
      <c r="AC1933" s="195" t="str">
        <f t="shared" si="141"/>
        <v/>
      </c>
      <c r="AD1933" s="194" t="str">
        <f t="shared" si="142"/>
        <v/>
      </c>
      <c r="AE1933" s="194">
        <f>IF(AD1933="",0,IF(ISERROR(VLOOKUP(AD1933,AD$7:AD1932,1,FALSE)),1,0))</f>
        <v>0</v>
      </c>
      <c r="AF1933" s="194"/>
    </row>
    <row r="1934" spans="1:32" ht="16.5" customHeight="1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75">
        <f>IF(AND($X$3512&lt;&gt;" ",$X$3512&lt;&gt;0),IF(X1934=$X$3512,1+COUNTIF(U$7:U1933,"&gt;0"),0),0)</f>
        <v>0</v>
      </c>
      <c r="V1934" s="178" t="s">
        <v>2123</v>
      </c>
      <c r="W1934" s="130"/>
      <c r="X1934" s="131"/>
      <c r="Y1934" s="131"/>
      <c r="Z1934" s="206"/>
      <c r="AA1934" s="194">
        <f t="shared" si="139"/>
        <v>0</v>
      </c>
      <c r="AB1934" s="124" t="str">
        <f t="shared" si="140"/>
        <v/>
      </c>
      <c r="AC1934" s="195" t="str">
        <f t="shared" si="141"/>
        <v/>
      </c>
      <c r="AD1934" s="194" t="str">
        <f t="shared" si="142"/>
        <v/>
      </c>
      <c r="AE1934" s="194">
        <f>IF(AD1934="",0,IF(ISERROR(VLOOKUP(AD1934,AD$7:AD1933,1,FALSE)),1,0))</f>
        <v>0</v>
      </c>
      <c r="AF1934" s="194"/>
    </row>
    <row r="1935" spans="1:32" ht="16.5" customHeight="1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75">
        <f>IF(AND($X$3512&lt;&gt;" ",$X$3512&lt;&gt;0),IF(X1935=$X$3512,1+COUNTIF(U$7:U1934,"&gt;0"),0),0)</f>
        <v>0</v>
      </c>
      <c r="V1935" s="178" t="s">
        <v>2124</v>
      </c>
      <c r="W1935" s="130"/>
      <c r="X1935" s="131"/>
      <c r="Y1935" s="131"/>
      <c r="Z1935" s="206"/>
      <c r="AA1935" s="194">
        <f t="shared" si="139"/>
        <v>0</v>
      </c>
      <c r="AB1935" s="124" t="str">
        <f t="shared" si="140"/>
        <v/>
      </c>
      <c r="AC1935" s="195" t="str">
        <f t="shared" si="141"/>
        <v/>
      </c>
      <c r="AD1935" s="194" t="str">
        <f t="shared" si="142"/>
        <v/>
      </c>
      <c r="AE1935" s="194">
        <f>IF(AD1935="",0,IF(ISERROR(VLOOKUP(AD1935,AD$7:AD1934,1,FALSE)),1,0))</f>
        <v>0</v>
      </c>
      <c r="AF1935" s="194"/>
    </row>
    <row r="1936" spans="1:32" ht="16.5" customHeight="1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75">
        <f>IF(AND($X$3512&lt;&gt;" ",$X$3512&lt;&gt;0),IF(X1936=$X$3512,1+COUNTIF(U$7:U1935,"&gt;0"),0),0)</f>
        <v>0</v>
      </c>
      <c r="V1936" s="178" t="s">
        <v>2125</v>
      </c>
      <c r="W1936" s="130"/>
      <c r="X1936" s="131"/>
      <c r="Y1936" s="131"/>
      <c r="Z1936" s="206"/>
      <c r="AA1936" s="194">
        <f t="shared" si="139"/>
        <v>0</v>
      </c>
      <c r="AB1936" s="124" t="str">
        <f t="shared" si="140"/>
        <v/>
      </c>
      <c r="AC1936" s="195" t="str">
        <f t="shared" si="141"/>
        <v/>
      </c>
      <c r="AD1936" s="194" t="str">
        <f t="shared" si="142"/>
        <v/>
      </c>
      <c r="AE1936" s="194">
        <f>IF(AD1936="",0,IF(ISERROR(VLOOKUP(AD1936,AD$7:AD1935,1,FALSE)),1,0))</f>
        <v>0</v>
      </c>
      <c r="AF1936" s="194"/>
    </row>
    <row r="1937" spans="1:32" ht="16.5" customHeight="1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75">
        <f>IF(AND($X$3512&lt;&gt;" ",$X$3512&lt;&gt;0),IF(X1937=$X$3512,1+COUNTIF(U$7:U1936,"&gt;0"),0),0)</f>
        <v>0</v>
      </c>
      <c r="V1937" s="178" t="s">
        <v>2126</v>
      </c>
      <c r="W1937" s="130"/>
      <c r="X1937" s="131"/>
      <c r="Y1937" s="131"/>
      <c r="Z1937" s="206"/>
      <c r="AA1937" s="194">
        <f t="shared" si="139"/>
        <v>0</v>
      </c>
      <c r="AB1937" s="124" t="str">
        <f t="shared" si="140"/>
        <v/>
      </c>
      <c r="AC1937" s="195" t="str">
        <f t="shared" si="141"/>
        <v/>
      </c>
      <c r="AD1937" s="194" t="str">
        <f t="shared" si="142"/>
        <v/>
      </c>
      <c r="AE1937" s="194">
        <f>IF(AD1937="",0,IF(ISERROR(VLOOKUP(AD1937,AD$7:AD1936,1,FALSE)),1,0))</f>
        <v>0</v>
      </c>
      <c r="AF1937" s="194"/>
    </row>
    <row r="1938" spans="1:32" ht="16.5" customHeight="1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75">
        <f>IF(AND($X$3512&lt;&gt;" ",$X$3512&lt;&gt;0),IF(X1938=$X$3512,1+COUNTIF(U$7:U1937,"&gt;0"),0),0)</f>
        <v>0</v>
      </c>
      <c r="V1938" s="178" t="s">
        <v>2127</v>
      </c>
      <c r="W1938" s="130"/>
      <c r="X1938" s="131"/>
      <c r="Y1938" s="131"/>
      <c r="Z1938" s="206"/>
      <c r="AA1938" s="194">
        <f t="shared" si="139"/>
        <v>0</v>
      </c>
      <c r="AB1938" s="124" t="str">
        <f t="shared" si="140"/>
        <v/>
      </c>
      <c r="AC1938" s="195" t="str">
        <f t="shared" si="141"/>
        <v/>
      </c>
      <c r="AD1938" s="194" t="str">
        <f t="shared" si="142"/>
        <v/>
      </c>
      <c r="AE1938" s="194">
        <f>IF(AD1938="",0,IF(ISERROR(VLOOKUP(AD1938,AD$7:AD1937,1,FALSE)),1,0))</f>
        <v>0</v>
      </c>
      <c r="AF1938" s="194"/>
    </row>
    <row r="1939" spans="1:32" ht="16.5" customHeight="1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75">
        <f>IF(AND($X$3512&lt;&gt;" ",$X$3512&lt;&gt;0),IF(X1939=$X$3512,1+COUNTIF(U$7:U1938,"&gt;0"),0),0)</f>
        <v>0</v>
      </c>
      <c r="V1939" s="178" t="s">
        <v>2128</v>
      </c>
      <c r="W1939" s="130"/>
      <c r="X1939" s="131"/>
      <c r="Y1939" s="131"/>
      <c r="Z1939" s="206"/>
      <c r="AA1939" s="194">
        <f t="shared" si="139"/>
        <v>0</v>
      </c>
      <c r="AB1939" s="124" t="str">
        <f t="shared" si="140"/>
        <v/>
      </c>
      <c r="AC1939" s="195" t="str">
        <f t="shared" si="141"/>
        <v/>
      </c>
      <c r="AD1939" s="194" t="str">
        <f t="shared" si="142"/>
        <v/>
      </c>
      <c r="AE1939" s="194">
        <f>IF(AD1939="",0,IF(ISERROR(VLOOKUP(AD1939,AD$7:AD1938,1,FALSE)),1,0))</f>
        <v>0</v>
      </c>
      <c r="AF1939" s="194"/>
    </row>
    <row r="1940" spans="1:32" ht="16.5" customHeight="1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75">
        <f>IF(AND($X$3512&lt;&gt;" ",$X$3512&lt;&gt;0),IF(X1940=$X$3512,1+COUNTIF(U$7:U1939,"&gt;0"),0),0)</f>
        <v>0</v>
      </c>
      <c r="V1940" s="178" t="s">
        <v>2129</v>
      </c>
      <c r="W1940" s="130"/>
      <c r="X1940" s="131"/>
      <c r="Y1940" s="131"/>
      <c r="Z1940" s="206"/>
      <c r="AA1940" s="194">
        <f t="shared" si="139"/>
        <v>0</v>
      </c>
      <c r="AB1940" s="124" t="str">
        <f t="shared" si="140"/>
        <v/>
      </c>
      <c r="AC1940" s="195" t="str">
        <f t="shared" si="141"/>
        <v/>
      </c>
      <c r="AD1940" s="194" t="str">
        <f t="shared" si="142"/>
        <v/>
      </c>
      <c r="AE1940" s="194">
        <f>IF(AD1940="",0,IF(ISERROR(VLOOKUP(AD1940,AD$7:AD1939,1,FALSE)),1,0))</f>
        <v>0</v>
      </c>
      <c r="AF1940" s="194"/>
    </row>
    <row r="1941" spans="1:32" ht="16.5" customHeight="1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75">
        <f>IF(AND($X$3512&lt;&gt;" ",$X$3512&lt;&gt;0),IF(X1941=$X$3512,1+COUNTIF(U$7:U1940,"&gt;0"),0),0)</f>
        <v>0</v>
      </c>
      <c r="V1941" s="178" t="s">
        <v>2130</v>
      </c>
      <c r="W1941" s="130"/>
      <c r="X1941" s="131"/>
      <c r="Y1941" s="131"/>
      <c r="Z1941" s="206"/>
      <c r="AA1941" s="194">
        <f t="shared" si="139"/>
        <v>0</v>
      </c>
      <c r="AB1941" s="124" t="str">
        <f t="shared" si="140"/>
        <v/>
      </c>
      <c r="AC1941" s="195" t="str">
        <f t="shared" si="141"/>
        <v/>
      </c>
      <c r="AD1941" s="194" t="str">
        <f t="shared" si="142"/>
        <v/>
      </c>
      <c r="AE1941" s="194">
        <f>IF(AD1941="",0,IF(ISERROR(VLOOKUP(AD1941,AD$7:AD1940,1,FALSE)),1,0))</f>
        <v>0</v>
      </c>
      <c r="AF1941" s="194"/>
    </row>
    <row r="1942" spans="1:32" ht="16.5" customHeight="1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75">
        <f>IF(AND($X$3512&lt;&gt;" ",$X$3512&lt;&gt;0),IF(X1942=$X$3512,1+COUNTIF(U$7:U1941,"&gt;0"),0),0)</f>
        <v>0</v>
      </c>
      <c r="V1942" s="178" t="s">
        <v>2131</v>
      </c>
      <c r="W1942" s="130"/>
      <c r="X1942" s="131"/>
      <c r="Y1942" s="131"/>
      <c r="Z1942" s="206"/>
      <c r="AA1942" s="194">
        <f t="shared" si="139"/>
        <v>0</v>
      </c>
      <c r="AB1942" s="124" t="str">
        <f t="shared" si="140"/>
        <v/>
      </c>
      <c r="AC1942" s="195" t="str">
        <f t="shared" si="141"/>
        <v/>
      </c>
      <c r="AD1942" s="194" t="str">
        <f t="shared" si="142"/>
        <v/>
      </c>
      <c r="AE1942" s="194">
        <f>IF(AD1942="",0,IF(ISERROR(VLOOKUP(AD1942,AD$7:AD1941,1,FALSE)),1,0))</f>
        <v>0</v>
      </c>
      <c r="AF1942" s="194"/>
    </row>
    <row r="1943" spans="1:32" ht="16.5" customHeight="1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75">
        <f>IF(AND($X$3512&lt;&gt;" ",$X$3512&lt;&gt;0),IF(X1943=$X$3512,1+COUNTIF(U$7:U1942,"&gt;0"),0),0)</f>
        <v>0</v>
      </c>
      <c r="V1943" s="178" t="s">
        <v>2132</v>
      </c>
      <c r="W1943" s="130"/>
      <c r="X1943" s="131"/>
      <c r="Y1943" s="131"/>
      <c r="Z1943" s="206"/>
      <c r="AA1943" s="194">
        <f t="shared" si="139"/>
        <v>0</v>
      </c>
      <c r="AB1943" s="124" t="str">
        <f t="shared" si="140"/>
        <v/>
      </c>
      <c r="AC1943" s="195" t="str">
        <f t="shared" si="141"/>
        <v/>
      </c>
      <c r="AD1943" s="194" t="str">
        <f t="shared" si="142"/>
        <v/>
      </c>
      <c r="AE1943" s="194">
        <f>IF(AD1943="",0,IF(ISERROR(VLOOKUP(AD1943,AD$7:AD1942,1,FALSE)),1,0))</f>
        <v>0</v>
      </c>
      <c r="AF1943" s="194"/>
    </row>
    <row r="1944" spans="1:32" ht="16.5" customHeight="1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75">
        <f>IF(AND($X$3512&lt;&gt;" ",$X$3512&lt;&gt;0),IF(X1944=$X$3512,1+COUNTIF(U$7:U1943,"&gt;0"),0),0)</f>
        <v>0</v>
      </c>
      <c r="V1944" s="178" t="s">
        <v>2133</v>
      </c>
      <c r="W1944" s="130"/>
      <c r="X1944" s="131"/>
      <c r="Y1944" s="131"/>
      <c r="Z1944" s="206"/>
      <c r="AA1944" s="194">
        <f t="shared" si="139"/>
        <v>0</v>
      </c>
      <c r="AB1944" s="124" t="str">
        <f t="shared" si="140"/>
        <v/>
      </c>
      <c r="AC1944" s="195" t="str">
        <f t="shared" si="141"/>
        <v/>
      </c>
      <c r="AD1944" s="194" t="str">
        <f t="shared" si="142"/>
        <v/>
      </c>
      <c r="AE1944" s="194">
        <f>IF(AD1944="",0,IF(ISERROR(VLOOKUP(AD1944,AD$7:AD1943,1,FALSE)),1,0))</f>
        <v>0</v>
      </c>
      <c r="AF1944" s="194"/>
    </row>
    <row r="1945" spans="1:32" ht="16.5" customHeight="1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75">
        <f>IF(AND($X$3512&lt;&gt;" ",$X$3512&lt;&gt;0),IF(X1945=$X$3512,1+COUNTIF(U$7:U1944,"&gt;0"),0),0)</f>
        <v>0</v>
      </c>
      <c r="V1945" s="178" t="s">
        <v>2134</v>
      </c>
      <c r="W1945" s="130"/>
      <c r="X1945" s="131"/>
      <c r="Y1945" s="131"/>
      <c r="Z1945" s="206"/>
      <c r="AA1945" s="194">
        <f t="shared" si="139"/>
        <v>0</v>
      </c>
      <c r="AB1945" s="124" t="str">
        <f t="shared" si="140"/>
        <v/>
      </c>
      <c r="AC1945" s="195" t="str">
        <f t="shared" si="141"/>
        <v/>
      </c>
      <c r="AD1945" s="194" t="str">
        <f t="shared" si="142"/>
        <v/>
      </c>
      <c r="AE1945" s="194">
        <f>IF(AD1945="",0,IF(ISERROR(VLOOKUP(AD1945,AD$7:AD1944,1,FALSE)),1,0))</f>
        <v>0</v>
      </c>
      <c r="AF1945" s="194"/>
    </row>
    <row r="1946" spans="1:32" ht="16.5" customHeight="1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75">
        <f>IF(AND($X$3512&lt;&gt;" ",$X$3512&lt;&gt;0),IF(X1946=$X$3512,1+COUNTIF(U$7:U1945,"&gt;0"),0),0)</f>
        <v>0</v>
      </c>
      <c r="V1946" s="178" t="s">
        <v>2135</v>
      </c>
      <c r="W1946" s="130"/>
      <c r="X1946" s="131"/>
      <c r="Y1946" s="131"/>
      <c r="Z1946" s="206"/>
      <c r="AA1946" s="194">
        <f t="shared" si="139"/>
        <v>0</v>
      </c>
      <c r="AB1946" s="124" t="str">
        <f t="shared" si="140"/>
        <v/>
      </c>
      <c r="AC1946" s="195" t="str">
        <f t="shared" si="141"/>
        <v/>
      </c>
      <c r="AD1946" s="194" t="str">
        <f t="shared" si="142"/>
        <v/>
      </c>
      <c r="AE1946" s="194">
        <f>IF(AD1946="",0,IF(ISERROR(VLOOKUP(AD1946,AD$7:AD1945,1,FALSE)),1,0))</f>
        <v>0</v>
      </c>
      <c r="AF1946" s="194"/>
    </row>
    <row r="1947" spans="1:32" ht="16.5" customHeight="1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75">
        <f>IF(AND($X$3512&lt;&gt;" ",$X$3512&lt;&gt;0),IF(X1947=$X$3512,1+COUNTIF(U$7:U1946,"&gt;0"),0),0)</f>
        <v>0</v>
      </c>
      <c r="V1947" s="178" t="s">
        <v>2136</v>
      </c>
      <c r="W1947" s="130"/>
      <c r="X1947" s="131"/>
      <c r="Y1947" s="131"/>
      <c r="Z1947" s="206"/>
      <c r="AA1947" s="194">
        <f t="shared" si="139"/>
        <v>0</v>
      </c>
      <c r="AB1947" s="124" t="str">
        <f t="shared" si="140"/>
        <v/>
      </c>
      <c r="AC1947" s="195" t="str">
        <f t="shared" si="141"/>
        <v/>
      </c>
      <c r="AD1947" s="194" t="str">
        <f t="shared" si="142"/>
        <v/>
      </c>
      <c r="AE1947" s="194">
        <f>IF(AD1947="",0,IF(ISERROR(VLOOKUP(AD1947,AD$7:AD1946,1,FALSE)),1,0))</f>
        <v>0</v>
      </c>
      <c r="AF1947" s="194"/>
    </row>
    <row r="1948" spans="1:32" ht="16.5" customHeight="1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75">
        <f>IF(AND($X$3512&lt;&gt;" ",$X$3512&lt;&gt;0),IF(X1948=$X$3512,1+COUNTIF(U$7:U1947,"&gt;0"),0),0)</f>
        <v>0</v>
      </c>
      <c r="V1948" s="178" t="s">
        <v>2137</v>
      </c>
      <c r="W1948" s="130"/>
      <c r="X1948" s="131"/>
      <c r="Y1948" s="131"/>
      <c r="Z1948" s="206"/>
      <c r="AA1948" s="194">
        <f t="shared" si="139"/>
        <v>0</v>
      </c>
      <c r="AB1948" s="124" t="str">
        <f t="shared" si="140"/>
        <v/>
      </c>
      <c r="AC1948" s="195" t="str">
        <f t="shared" si="141"/>
        <v/>
      </c>
      <c r="AD1948" s="194" t="str">
        <f t="shared" si="142"/>
        <v/>
      </c>
      <c r="AE1948" s="194">
        <f>IF(AD1948="",0,IF(ISERROR(VLOOKUP(AD1948,AD$7:AD1947,1,FALSE)),1,0))</f>
        <v>0</v>
      </c>
      <c r="AF1948" s="194"/>
    </row>
    <row r="1949" spans="1:32" ht="16.5" customHeight="1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75">
        <f>IF(AND($X$3512&lt;&gt;" ",$X$3512&lt;&gt;0),IF(X1949=$X$3512,1+COUNTIF(U$7:U1948,"&gt;0"),0),0)</f>
        <v>0</v>
      </c>
      <c r="V1949" s="178" t="s">
        <v>2138</v>
      </c>
      <c r="W1949" s="130"/>
      <c r="X1949" s="131"/>
      <c r="Y1949" s="131"/>
      <c r="Z1949" s="206"/>
      <c r="AA1949" s="194">
        <f t="shared" si="139"/>
        <v>0</v>
      </c>
      <c r="AB1949" s="124" t="str">
        <f t="shared" si="140"/>
        <v/>
      </c>
      <c r="AC1949" s="195" t="str">
        <f t="shared" si="141"/>
        <v/>
      </c>
      <c r="AD1949" s="194" t="str">
        <f t="shared" si="142"/>
        <v/>
      </c>
      <c r="AE1949" s="194">
        <f>IF(AD1949="",0,IF(ISERROR(VLOOKUP(AD1949,AD$7:AD1948,1,FALSE)),1,0))</f>
        <v>0</v>
      </c>
      <c r="AF1949" s="194"/>
    </row>
    <row r="1950" spans="1:32" ht="16.5" customHeight="1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75">
        <f>IF(AND($X$3512&lt;&gt;" ",$X$3512&lt;&gt;0),IF(X1950=$X$3512,1+COUNTIF(U$7:U1949,"&gt;0"),0),0)</f>
        <v>0</v>
      </c>
      <c r="V1950" s="178" t="s">
        <v>2139</v>
      </c>
      <c r="W1950" s="130"/>
      <c r="X1950" s="131"/>
      <c r="Y1950" s="131"/>
      <c r="Z1950" s="206"/>
      <c r="AA1950" s="194">
        <f t="shared" si="139"/>
        <v>0</v>
      </c>
      <c r="AB1950" s="124" t="str">
        <f t="shared" si="140"/>
        <v/>
      </c>
      <c r="AC1950" s="195" t="str">
        <f t="shared" si="141"/>
        <v/>
      </c>
      <c r="AD1950" s="194" t="str">
        <f t="shared" si="142"/>
        <v/>
      </c>
      <c r="AE1950" s="194">
        <f>IF(AD1950="",0,IF(ISERROR(VLOOKUP(AD1950,AD$7:AD1949,1,FALSE)),1,0))</f>
        <v>0</v>
      </c>
      <c r="AF1950" s="194"/>
    </row>
    <row r="1951" spans="1:32" ht="16.5" customHeight="1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75">
        <f>IF(AND($X$3512&lt;&gt;" ",$X$3512&lt;&gt;0),IF(X1951=$X$3512,1+COUNTIF(U$7:U1950,"&gt;0"),0),0)</f>
        <v>0</v>
      </c>
      <c r="V1951" s="178" t="s">
        <v>2140</v>
      </c>
      <c r="W1951" s="130"/>
      <c r="X1951" s="131"/>
      <c r="Y1951" s="131"/>
      <c r="Z1951" s="206"/>
      <c r="AA1951" s="194">
        <f t="shared" si="139"/>
        <v>0</v>
      </c>
      <c r="AB1951" s="124" t="str">
        <f t="shared" si="140"/>
        <v/>
      </c>
      <c r="AC1951" s="195" t="str">
        <f t="shared" si="141"/>
        <v/>
      </c>
      <c r="AD1951" s="194" t="str">
        <f t="shared" si="142"/>
        <v/>
      </c>
      <c r="AE1951" s="194">
        <f>IF(AD1951="",0,IF(ISERROR(VLOOKUP(AD1951,AD$7:AD1950,1,FALSE)),1,0))</f>
        <v>0</v>
      </c>
      <c r="AF1951" s="194"/>
    </row>
    <row r="1952" spans="1:32" ht="16.5" customHeight="1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75">
        <f>IF(AND($X$3512&lt;&gt;" ",$X$3512&lt;&gt;0),IF(X1952=$X$3512,1+COUNTIF(U$7:U1951,"&gt;0"),0),0)</f>
        <v>0</v>
      </c>
      <c r="V1952" s="178" t="s">
        <v>2141</v>
      </c>
      <c r="W1952" s="130"/>
      <c r="X1952" s="131"/>
      <c r="Y1952" s="131"/>
      <c r="Z1952" s="206"/>
      <c r="AA1952" s="194">
        <f t="shared" si="139"/>
        <v>0</v>
      </c>
      <c r="AB1952" s="124" t="str">
        <f t="shared" si="140"/>
        <v/>
      </c>
      <c r="AC1952" s="195" t="str">
        <f t="shared" si="141"/>
        <v/>
      </c>
      <c r="AD1952" s="194" t="str">
        <f t="shared" si="142"/>
        <v/>
      </c>
      <c r="AE1952" s="194">
        <f>IF(AD1952="",0,IF(ISERROR(VLOOKUP(AD1952,AD$7:AD1951,1,FALSE)),1,0))</f>
        <v>0</v>
      </c>
      <c r="AF1952" s="194"/>
    </row>
    <row r="1953" spans="1:32" ht="16.5" customHeight="1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75">
        <f>IF(AND($X$3512&lt;&gt;" ",$X$3512&lt;&gt;0),IF(X1953=$X$3512,1+COUNTIF(U$7:U1952,"&gt;0"),0),0)</f>
        <v>0</v>
      </c>
      <c r="V1953" s="178" t="s">
        <v>2142</v>
      </c>
      <c r="W1953" s="130"/>
      <c r="X1953" s="131"/>
      <c r="Y1953" s="131"/>
      <c r="Z1953" s="206"/>
      <c r="AA1953" s="194">
        <f t="shared" si="139"/>
        <v>0</v>
      </c>
      <c r="AB1953" s="124" t="str">
        <f t="shared" si="140"/>
        <v/>
      </c>
      <c r="AC1953" s="195" t="str">
        <f t="shared" si="141"/>
        <v/>
      </c>
      <c r="AD1953" s="194" t="str">
        <f t="shared" si="142"/>
        <v/>
      </c>
      <c r="AE1953" s="194">
        <f>IF(AD1953="",0,IF(ISERROR(VLOOKUP(AD1953,AD$7:AD1952,1,FALSE)),1,0))</f>
        <v>0</v>
      </c>
      <c r="AF1953" s="194"/>
    </row>
    <row r="1954" spans="1:32" ht="16.5" customHeight="1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75">
        <f>IF(AND($X$3512&lt;&gt;" ",$X$3512&lt;&gt;0),IF(X1954=$X$3512,1+COUNTIF(U$7:U1953,"&gt;0"),0),0)</f>
        <v>0</v>
      </c>
      <c r="V1954" s="178" t="s">
        <v>2143</v>
      </c>
      <c r="W1954" s="130"/>
      <c r="X1954" s="131"/>
      <c r="Y1954" s="131"/>
      <c r="Z1954" s="206"/>
      <c r="AA1954" s="194">
        <f t="shared" si="139"/>
        <v>0</v>
      </c>
      <c r="AB1954" s="124" t="str">
        <f t="shared" si="140"/>
        <v/>
      </c>
      <c r="AC1954" s="195" t="str">
        <f t="shared" si="141"/>
        <v/>
      </c>
      <c r="AD1954" s="194" t="str">
        <f t="shared" si="142"/>
        <v/>
      </c>
      <c r="AE1954" s="194">
        <f>IF(AD1954="",0,IF(ISERROR(VLOOKUP(AD1954,AD$7:AD1953,1,FALSE)),1,0))</f>
        <v>0</v>
      </c>
      <c r="AF1954" s="194"/>
    </row>
    <row r="1955" spans="1:32" ht="16.5" customHeight="1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75">
        <f>IF(AND($X$3512&lt;&gt;" ",$X$3512&lt;&gt;0),IF(X1955=$X$3512,1+COUNTIF(U$7:U1954,"&gt;0"),0),0)</f>
        <v>0</v>
      </c>
      <c r="V1955" s="178" t="s">
        <v>2144</v>
      </c>
      <c r="W1955" s="130"/>
      <c r="X1955" s="131"/>
      <c r="Y1955" s="131"/>
      <c r="Z1955" s="206"/>
      <c r="AA1955" s="194">
        <f t="shared" si="139"/>
        <v>0</v>
      </c>
      <c r="AB1955" s="124" t="str">
        <f t="shared" si="140"/>
        <v/>
      </c>
      <c r="AC1955" s="195" t="str">
        <f t="shared" si="141"/>
        <v/>
      </c>
      <c r="AD1955" s="194" t="str">
        <f t="shared" si="142"/>
        <v/>
      </c>
      <c r="AE1955" s="194">
        <f>IF(AD1955="",0,IF(ISERROR(VLOOKUP(AD1955,AD$7:AD1954,1,FALSE)),1,0))</f>
        <v>0</v>
      </c>
      <c r="AF1955" s="194"/>
    </row>
    <row r="1956" spans="1:32" ht="16.5" customHeight="1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75">
        <f>IF(AND($X$3512&lt;&gt;" ",$X$3512&lt;&gt;0),IF(X1956=$X$3512,1+COUNTIF(U$7:U1955,"&gt;0"),0),0)</f>
        <v>0</v>
      </c>
      <c r="V1956" s="178" t="s">
        <v>2145</v>
      </c>
      <c r="W1956" s="130"/>
      <c r="X1956" s="131"/>
      <c r="Y1956" s="131"/>
      <c r="Z1956" s="206"/>
      <c r="AA1956" s="194">
        <f t="shared" si="139"/>
        <v>0</v>
      </c>
      <c r="AB1956" s="124" t="str">
        <f t="shared" si="140"/>
        <v/>
      </c>
      <c r="AC1956" s="195" t="str">
        <f t="shared" si="141"/>
        <v/>
      </c>
      <c r="AD1956" s="194" t="str">
        <f t="shared" si="142"/>
        <v/>
      </c>
      <c r="AE1956" s="194">
        <f>IF(AD1956="",0,IF(ISERROR(VLOOKUP(AD1956,AD$7:AD1955,1,FALSE)),1,0))</f>
        <v>0</v>
      </c>
      <c r="AF1956" s="194"/>
    </row>
    <row r="1957" spans="1:32" ht="16.5" customHeight="1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75">
        <f>IF(AND($X$3512&lt;&gt;" ",$X$3512&lt;&gt;0),IF(X1957=$X$3512,1+COUNTIF(U$7:U1956,"&gt;0"),0),0)</f>
        <v>0</v>
      </c>
      <c r="V1957" s="178" t="s">
        <v>2146</v>
      </c>
      <c r="W1957" s="130"/>
      <c r="X1957" s="131"/>
      <c r="Y1957" s="131"/>
      <c r="Z1957" s="206"/>
      <c r="AA1957" s="194">
        <f t="shared" si="139"/>
        <v>0</v>
      </c>
      <c r="AB1957" s="124" t="str">
        <f t="shared" si="140"/>
        <v/>
      </c>
      <c r="AC1957" s="195" t="str">
        <f t="shared" si="141"/>
        <v/>
      </c>
      <c r="AD1957" s="194" t="str">
        <f t="shared" si="142"/>
        <v/>
      </c>
      <c r="AE1957" s="194">
        <f>IF(AD1957="",0,IF(ISERROR(VLOOKUP(AD1957,AD$7:AD1956,1,FALSE)),1,0))</f>
        <v>0</v>
      </c>
      <c r="AF1957" s="194"/>
    </row>
    <row r="1958" spans="1:32" ht="16.5" customHeight="1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75">
        <f>IF(AND($X$3512&lt;&gt;" ",$X$3512&lt;&gt;0),IF(X1958=$X$3512,1+COUNTIF(U$7:U1957,"&gt;0"),0),0)</f>
        <v>0</v>
      </c>
      <c r="V1958" s="178" t="s">
        <v>2147</v>
      </c>
      <c r="W1958" s="130"/>
      <c r="X1958" s="131"/>
      <c r="Y1958" s="131"/>
      <c r="Z1958" s="206"/>
      <c r="AA1958" s="194">
        <f t="shared" si="139"/>
        <v>0</v>
      </c>
      <c r="AB1958" s="124" t="str">
        <f t="shared" si="140"/>
        <v/>
      </c>
      <c r="AC1958" s="195" t="str">
        <f t="shared" si="141"/>
        <v/>
      </c>
      <c r="AD1958" s="194" t="str">
        <f t="shared" si="142"/>
        <v/>
      </c>
      <c r="AE1958" s="194">
        <f>IF(AD1958="",0,IF(ISERROR(VLOOKUP(AD1958,AD$7:AD1957,1,FALSE)),1,0))</f>
        <v>0</v>
      </c>
      <c r="AF1958" s="194"/>
    </row>
    <row r="1959" spans="1:32" ht="16.5" customHeight="1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75">
        <f>IF(AND($X$3512&lt;&gt;" ",$X$3512&lt;&gt;0),IF(X1959=$X$3512,1+COUNTIF(U$7:U1958,"&gt;0"),0),0)</f>
        <v>0</v>
      </c>
      <c r="V1959" s="178" t="s">
        <v>2148</v>
      </c>
      <c r="W1959" s="130"/>
      <c r="X1959" s="131"/>
      <c r="Y1959" s="131"/>
      <c r="Z1959" s="206"/>
      <c r="AA1959" s="194">
        <f t="shared" si="139"/>
        <v>0</v>
      </c>
      <c r="AB1959" s="124" t="str">
        <f t="shared" si="140"/>
        <v/>
      </c>
      <c r="AC1959" s="195" t="str">
        <f t="shared" si="141"/>
        <v/>
      </c>
      <c r="AD1959" s="194" t="str">
        <f t="shared" si="142"/>
        <v/>
      </c>
      <c r="AE1959" s="194">
        <f>IF(AD1959="",0,IF(ISERROR(VLOOKUP(AD1959,AD$7:AD1958,1,FALSE)),1,0))</f>
        <v>0</v>
      </c>
      <c r="AF1959" s="194"/>
    </row>
    <row r="1960" spans="1:32" ht="16.5" customHeight="1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75">
        <f>IF(AND($X$3512&lt;&gt;" ",$X$3512&lt;&gt;0),IF(X1960=$X$3512,1+COUNTIF(U$7:U1959,"&gt;0"),0),0)</f>
        <v>0</v>
      </c>
      <c r="V1960" s="178" t="s">
        <v>2149</v>
      </c>
      <c r="W1960" s="130"/>
      <c r="X1960" s="131"/>
      <c r="Y1960" s="131"/>
      <c r="Z1960" s="206"/>
      <c r="AA1960" s="194">
        <f t="shared" si="139"/>
        <v>0</v>
      </c>
      <c r="AB1960" s="124" t="str">
        <f t="shared" si="140"/>
        <v/>
      </c>
      <c r="AC1960" s="195" t="str">
        <f t="shared" si="141"/>
        <v/>
      </c>
      <c r="AD1960" s="194" t="str">
        <f t="shared" si="142"/>
        <v/>
      </c>
      <c r="AE1960" s="194">
        <f>IF(AD1960="",0,IF(ISERROR(VLOOKUP(AD1960,AD$7:AD1959,1,FALSE)),1,0))</f>
        <v>0</v>
      </c>
      <c r="AF1960" s="194"/>
    </row>
    <row r="1961" spans="1:32" ht="16.5" customHeight="1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75">
        <f>IF(AND($X$3512&lt;&gt;" ",$X$3512&lt;&gt;0),IF(X1961=$X$3512,1+COUNTIF(U$7:U1960,"&gt;0"),0),0)</f>
        <v>0</v>
      </c>
      <c r="V1961" s="178" t="s">
        <v>2150</v>
      </c>
      <c r="W1961" s="130"/>
      <c r="X1961" s="131"/>
      <c r="Y1961" s="131"/>
      <c r="Z1961" s="206"/>
      <c r="AA1961" s="194">
        <f t="shared" si="139"/>
        <v>0</v>
      </c>
      <c r="AB1961" s="124" t="str">
        <f t="shared" si="140"/>
        <v/>
      </c>
      <c r="AC1961" s="195" t="str">
        <f t="shared" si="141"/>
        <v/>
      </c>
      <c r="AD1961" s="194" t="str">
        <f t="shared" si="142"/>
        <v/>
      </c>
      <c r="AE1961" s="194">
        <f>IF(AD1961="",0,IF(ISERROR(VLOOKUP(AD1961,AD$7:AD1960,1,FALSE)),1,0))</f>
        <v>0</v>
      </c>
      <c r="AF1961" s="194"/>
    </row>
    <row r="1962" spans="1:32" ht="16.5" customHeight="1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75">
        <f>IF(AND($X$3512&lt;&gt;" ",$X$3512&lt;&gt;0),IF(X1962=$X$3512,1+COUNTIF(U$7:U1961,"&gt;0"),0),0)</f>
        <v>0</v>
      </c>
      <c r="V1962" s="178" t="s">
        <v>2151</v>
      </c>
      <c r="W1962" s="130"/>
      <c r="X1962" s="131"/>
      <c r="Y1962" s="131"/>
      <c r="Z1962" s="206"/>
      <c r="AA1962" s="194">
        <f t="shared" si="139"/>
        <v>0</v>
      </c>
      <c r="AB1962" s="124" t="str">
        <f t="shared" si="140"/>
        <v/>
      </c>
      <c r="AC1962" s="195" t="str">
        <f t="shared" si="141"/>
        <v/>
      </c>
      <c r="AD1962" s="194" t="str">
        <f t="shared" si="142"/>
        <v/>
      </c>
      <c r="AE1962" s="194">
        <f>IF(AD1962="",0,IF(ISERROR(VLOOKUP(AD1962,AD$7:AD1961,1,FALSE)),1,0))</f>
        <v>0</v>
      </c>
      <c r="AF1962" s="194"/>
    </row>
    <row r="1963" spans="1:32" ht="16.5" customHeight="1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75">
        <f>IF(AND($X$3512&lt;&gt;" ",$X$3512&lt;&gt;0),IF(X1963=$X$3512,1+COUNTIF(U$7:U1962,"&gt;0"),0),0)</f>
        <v>0</v>
      </c>
      <c r="V1963" s="178" t="s">
        <v>2152</v>
      </c>
      <c r="W1963" s="130"/>
      <c r="X1963" s="131"/>
      <c r="Y1963" s="131"/>
      <c r="Z1963" s="206"/>
      <c r="AA1963" s="194">
        <f t="shared" si="139"/>
        <v>0</v>
      </c>
      <c r="AB1963" s="124" t="str">
        <f t="shared" si="140"/>
        <v/>
      </c>
      <c r="AC1963" s="195" t="str">
        <f t="shared" si="141"/>
        <v/>
      </c>
      <c r="AD1963" s="194" t="str">
        <f t="shared" si="142"/>
        <v/>
      </c>
      <c r="AE1963" s="194">
        <f>IF(AD1963="",0,IF(ISERROR(VLOOKUP(AD1963,AD$7:AD1962,1,FALSE)),1,0))</f>
        <v>0</v>
      </c>
      <c r="AF1963" s="194"/>
    </row>
    <row r="1964" spans="1:32" ht="16.5" customHeight="1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75">
        <f>IF(AND($X$3512&lt;&gt;" ",$X$3512&lt;&gt;0),IF(X1964=$X$3512,1+COUNTIF(U$7:U1963,"&gt;0"),0),0)</f>
        <v>0</v>
      </c>
      <c r="V1964" s="178" t="s">
        <v>2153</v>
      </c>
      <c r="W1964" s="130"/>
      <c r="X1964" s="131"/>
      <c r="Y1964" s="131"/>
      <c r="Z1964" s="206"/>
      <c r="AA1964" s="194">
        <f t="shared" si="139"/>
        <v>0</v>
      </c>
      <c r="AB1964" s="124" t="str">
        <f t="shared" si="140"/>
        <v/>
      </c>
      <c r="AC1964" s="195" t="str">
        <f t="shared" si="141"/>
        <v/>
      </c>
      <c r="AD1964" s="194" t="str">
        <f t="shared" si="142"/>
        <v/>
      </c>
      <c r="AE1964" s="194">
        <f>IF(AD1964="",0,IF(ISERROR(VLOOKUP(AD1964,AD$7:AD1963,1,FALSE)),1,0))</f>
        <v>0</v>
      </c>
      <c r="AF1964" s="194"/>
    </row>
    <row r="1965" spans="1:32" ht="16.5" customHeight="1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75">
        <f>IF(AND($X$3512&lt;&gt;" ",$X$3512&lt;&gt;0),IF(X1965=$X$3512,1+COUNTIF(U$7:U1964,"&gt;0"),0),0)</f>
        <v>0</v>
      </c>
      <c r="V1965" s="178" t="s">
        <v>2154</v>
      </c>
      <c r="W1965" s="130"/>
      <c r="X1965" s="131"/>
      <c r="Y1965" s="131"/>
      <c r="Z1965" s="206"/>
      <c r="AA1965" s="194">
        <f t="shared" si="139"/>
        <v>0</v>
      </c>
      <c r="AB1965" s="124" t="str">
        <f t="shared" si="140"/>
        <v/>
      </c>
      <c r="AC1965" s="195" t="str">
        <f t="shared" si="141"/>
        <v/>
      </c>
      <c r="AD1965" s="194" t="str">
        <f t="shared" si="142"/>
        <v/>
      </c>
      <c r="AE1965" s="194">
        <f>IF(AD1965="",0,IF(ISERROR(VLOOKUP(AD1965,AD$7:AD1964,1,FALSE)),1,0))</f>
        <v>0</v>
      </c>
      <c r="AF1965" s="194"/>
    </row>
    <row r="1966" spans="1:32" ht="16.5" customHeight="1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75">
        <f>IF(AND($X$3512&lt;&gt;" ",$X$3512&lt;&gt;0),IF(X1966=$X$3512,1+COUNTIF(U$7:U1965,"&gt;0"),0),0)</f>
        <v>0</v>
      </c>
      <c r="V1966" s="178" t="s">
        <v>2155</v>
      </c>
      <c r="W1966" s="130"/>
      <c r="X1966" s="131"/>
      <c r="Y1966" s="131"/>
      <c r="Z1966" s="206"/>
      <c r="AA1966" s="194">
        <f t="shared" si="139"/>
        <v>0</v>
      </c>
      <c r="AB1966" s="124" t="str">
        <f t="shared" si="140"/>
        <v/>
      </c>
      <c r="AC1966" s="195" t="str">
        <f t="shared" si="141"/>
        <v/>
      </c>
      <c r="AD1966" s="194" t="str">
        <f t="shared" si="142"/>
        <v/>
      </c>
      <c r="AE1966" s="194">
        <f>IF(AD1966="",0,IF(ISERROR(VLOOKUP(AD1966,AD$7:AD1965,1,FALSE)),1,0))</f>
        <v>0</v>
      </c>
      <c r="AF1966" s="194"/>
    </row>
    <row r="1967" spans="1:32" ht="16.5" customHeight="1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75">
        <f>IF(AND($X$3512&lt;&gt;" ",$X$3512&lt;&gt;0),IF(X1967=$X$3512,1+COUNTIF(U$7:U1966,"&gt;0"),0),0)</f>
        <v>0</v>
      </c>
      <c r="V1967" s="178" t="s">
        <v>2156</v>
      </c>
      <c r="W1967" s="130"/>
      <c r="X1967" s="131"/>
      <c r="Y1967" s="131"/>
      <c r="Z1967" s="206"/>
      <c r="AA1967" s="194">
        <f t="shared" si="139"/>
        <v>0</v>
      </c>
      <c r="AB1967" s="124" t="str">
        <f t="shared" si="140"/>
        <v/>
      </c>
      <c r="AC1967" s="195" t="str">
        <f t="shared" si="141"/>
        <v/>
      </c>
      <c r="AD1967" s="194" t="str">
        <f t="shared" si="142"/>
        <v/>
      </c>
      <c r="AE1967" s="194">
        <f>IF(AD1967="",0,IF(ISERROR(VLOOKUP(AD1967,AD$7:AD1966,1,FALSE)),1,0))</f>
        <v>0</v>
      </c>
      <c r="AF1967" s="194"/>
    </row>
    <row r="1968" spans="1:32" ht="16.5" customHeight="1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75">
        <f>IF(AND($X$3512&lt;&gt;" ",$X$3512&lt;&gt;0),IF(X1968=$X$3512,1+COUNTIF(U$7:U1967,"&gt;0"),0),0)</f>
        <v>0</v>
      </c>
      <c r="V1968" s="178" t="s">
        <v>2157</v>
      </c>
      <c r="W1968" s="130"/>
      <c r="X1968" s="131"/>
      <c r="Y1968" s="131"/>
      <c r="Z1968" s="206"/>
      <c r="AA1968" s="194">
        <f t="shared" si="139"/>
        <v>0</v>
      </c>
      <c r="AB1968" s="124" t="str">
        <f t="shared" si="140"/>
        <v/>
      </c>
      <c r="AC1968" s="195" t="str">
        <f t="shared" si="141"/>
        <v/>
      </c>
      <c r="AD1968" s="194" t="str">
        <f t="shared" si="142"/>
        <v/>
      </c>
      <c r="AE1968" s="194">
        <f>IF(AD1968="",0,IF(ISERROR(VLOOKUP(AD1968,AD$7:AD1967,1,FALSE)),1,0))</f>
        <v>0</v>
      </c>
      <c r="AF1968" s="194"/>
    </row>
    <row r="1969" spans="1:32" ht="16.5" customHeight="1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75">
        <f>IF(AND($X$3512&lt;&gt;" ",$X$3512&lt;&gt;0),IF(X1969=$X$3512,1+COUNTIF(U$7:U1968,"&gt;0"),0),0)</f>
        <v>0</v>
      </c>
      <c r="V1969" s="178" t="s">
        <v>2158</v>
      </c>
      <c r="W1969" s="130"/>
      <c r="X1969" s="131"/>
      <c r="Y1969" s="131"/>
      <c r="Z1969" s="206"/>
      <c r="AA1969" s="194">
        <f t="shared" si="139"/>
        <v>0</v>
      </c>
      <c r="AB1969" s="124" t="str">
        <f t="shared" si="140"/>
        <v/>
      </c>
      <c r="AC1969" s="195" t="str">
        <f t="shared" si="141"/>
        <v/>
      </c>
      <c r="AD1969" s="194" t="str">
        <f t="shared" si="142"/>
        <v/>
      </c>
      <c r="AE1969" s="194">
        <f>IF(AD1969="",0,IF(ISERROR(VLOOKUP(AD1969,AD$7:AD1968,1,FALSE)),1,0))</f>
        <v>0</v>
      </c>
      <c r="AF1969" s="194"/>
    </row>
    <row r="1970" spans="1:32" ht="16.5" customHeight="1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75">
        <f>IF(AND($X$3512&lt;&gt;" ",$X$3512&lt;&gt;0),IF(X1970=$X$3512,1+COUNTIF(U$7:U1969,"&gt;0"),0),0)</f>
        <v>0</v>
      </c>
      <c r="V1970" s="178" t="s">
        <v>2159</v>
      </c>
      <c r="W1970" s="130"/>
      <c r="X1970" s="131"/>
      <c r="Y1970" s="131"/>
      <c r="Z1970" s="206"/>
      <c r="AA1970" s="194">
        <f t="shared" si="139"/>
        <v>0</v>
      </c>
      <c r="AB1970" s="124" t="str">
        <f t="shared" si="140"/>
        <v/>
      </c>
      <c r="AC1970" s="195" t="str">
        <f t="shared" si="141"/>
        <v/>
      </c>
      <c r="AD1970" s="194" t="str">
        <f t="shared" si="142"/>
        <v/>
      </c>
      <c r="AE1970" s="194">
        <f>IF(AD1970="",0,IF(ISERROR(VLOOKUP(AD1970,AD$7:AD1969,1,FALSE)),1,0))</f>
        <v>0</v>
      </c>
      <c r="AF1970" s="194"/>
    </row>
    <row r="1971" spans="1:32" ht="16.5" customHeight="1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75">
        <f>IF(AND($X$3512&lt;&gt;" ",$X$3512&lt;&gt;0),IF(X1971=$X$3512,1+COUNTIF(U$7:U1970,"&gt;0"),0),0)</f>
        <v>0</v>
      </c>
      <c r="V1971" s="178" t="s">
        <v>2160</v>
      </c>
      <c r="W1971" s="130"/>
      <c r="X1971" s="131"/>
      <c r="Y1971" s="131"/>
      <c r="Z1971" s="206"/>
      <c r="AA1971" s="194">
        <f t="shared" si="139"/>
        <v>0</v>
      </c>
      <c r="AB1971" s="124" t="str">
        <f t="shared" si="140"/>
        <v/>
      </c>
      <c r="AC1971" s="195" t="str">
        <f t="shared" si="141"/>
        <v/>
      </c>
      <c r="AD1971" s="194" t="str">
        <f t="shared" si="142"/>
        <v/>
      </c>
      <c r="AE1971" s="194">
        <f>IF(AD1971="",0,IF(ISERROR(VLOOKUP(AD1971,AD$7:AD1970,1,FALSE)),1,0))</f>
        <v>0</v>
      </c>
      <c r="AF1971" s="194"/>
    </row>
    <row r="1972" spans="1:32" ht="16.5" customHeight="1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75">
        <f>IF(AND($X$3512&lt;&gt;" ",$X$3512&lt;&gt;0),IF(X1972=$X$3512,1+COUNTIF(U$7:U1971,"&gt;0"),0),0)</f>
        <v>0</v>
      </c>
      <c r="V1972" s="178" t="s">
        <v>2161</v>
      </c>
      <c r="W1972" s="130"/>
      <c r="X1972" s="131"/>
      <c r="Y1972" s="131"/>
      <c r="Z1972" s="206"/>
      <c r="AA1972" s="194">
        <f t="shared" si="139"/>
        <v>0</v>
      </c>
      <c r="AB1972" s="124" t="str">
        <f t="shared" si="140"/>
        <v/>
      </c>
      <c r="AC1972" s="195" t="str">
        <f t="shared" si="141"/>
        <v/>
      </c>
      <c r="AD1972" s="194" t="str">
        <f t="shared" si="142"/>
        <v/>
      </c>
      <c r="AE1972" s="194">
        <f>IF(AD1972="",0,IF(ISERROR(VLOOKUP(AD1972,AD$7:AD1971,1,FALSE)),1,0))</f>
        <v>0</v>
      </c>
      <c r="AF1972" s="194"/>
    </row>
    <row r="1973" spans="1:32" ht="16.5" customHeight="1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75">
        <f>IF(AND($X$3512&lt;&gt;" ",$X$3512&lt;&gt;0),IF(X1973=$X$3512,1+COUNTIF(U$7:U1972,"&gt;0"),0),0)</f>
        <v>0</v>
      </c>
      <c r="V1973" s="178" t="s">
        <v>2162</v>
      </c>
      <c r="W1973" s="130"/>
      <c r="X1973" s="131"/>
      <c r="Y1973" s="131"/>
      <c r="Z1973" s="206"/>
      <c r="AA1973" s="194">
        <f t="shared" si="139"/>
        <v>0</v>
      </c>
      <c r="AB1973" s="124" t="str">
        <f t="shared" si="140"/>
        <v/>
      </c>
      <c r="AC1973" s="195" t="str">
        <f t="shared" si="141"/>
        <v/>
      </c>
      <c r="AD1973" s="194" t="str">
        <f t="shared" si="142"/>
        <v/>
      </c>
      <c r="AE1973" s="194">
        <f>IF(AD1973="",0,IF(ISERROR(VLOOKUP(AD1973,AD$7:AD1972,1,FALSE)),1,0))</f>
        <v>0</v>
      </c>
      <c r="AF1973" s="194"/>
    </row>
    <row r="1974" spans="1:32" ht="16.5" customHeight="1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75">
        <f>IF(AND($X$3512&lt;&gt;" ",$X$3512&lt;&gt;0),IF(X1974=$X$3512,1+COUNTIF(U$7:U1973,"&gt;0"),0),0)</f>
        <v>0</v>
      </c>
      <c r="V1974" s="178" t="s">
        <v>2163</v>
      </c>
      <c r="W1974" s="130"/>
      <c r="X1974" s="131"/>
      <c r="Y1974" s="131"/>
      <c r="Z1974" s="206"/>
      <c r="AA1974" s="194">
        <f t="shared" si="139"/>
        <v>0</v>
      </c>
      <c r="AB1974" s="124" t="str">
        <f t="shared" si="140"/>
        <v/>
      </c>
      <c r="AC1974" s="195" t="str">
        <f t="shared" si="141"/>
        <v/>
      </c>
      <c r="AD1974" s="194" t="str">
        <f t="shared" si="142"/>
        <v/>
      </c>
      <c r="AE1974" s="194">
        <f>IF(AD1974="",0,IF(ISERROR(VLOOKUP(AD1974,AD$7:AD1973,1,FALSE)),1,0))</f>
        <v>0</v>
      </c>
      <c r="AF1974" s="194"/>
    </row>
    <row r="1975" spans="1:32" ht="16.5" customHeight="1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75">
        <f>IF(AND($X$3512&lt;&gt;" ",$X$3512&lt;&gt;0),IF(X1975=$X$3512,1+COUNTIF(U$7:U1974,"&gt;0"),0),0)</f>
        <v>0</v>
      </c>
      <c r="V1975" s="178" t="s">
        <v>2164</v>
      </c>
      <c r="W1975" s="130"/>
      <c r="X1975" s="131"/>
      <c r="Y1975" s="131"/>
      <c r="Z1975" s="206"/>
      <c r="AA1975" s="194">
        <f t="shared" si="139"/>
        <v>0</v>
      </c>
      <c r="AB1975" s="124" t="str">
        <f t="shared" si="140"/>
        <v/>
      </c>
      <c r="AC1975" s="195" t="str">
        <f t="shared" si="141"/>
        <v/>
      </c>
      <c r="AD1975" s="194" t="str">
        <f t="shared" si="142"/>
        <v/>
      </c>
      <c r="AE1975" s="194">
        <f>IF(AD1975="",0,IF(ISERROR(VLOOKUP(AD1975,AD$7:AD1974,1,FALSE)),1,0))</f>
        <v>0</v>
      </c>
      <c r="AF1975" s="194"/>
    </row>
    <row r="1976" spans="1:32" ht="16.5" customHeight="1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75">
        <f>IF(AND($X$3512&lt;&gt;" ",$X$3512&lt;&gt;0),IF(X1976=$X$3512,1+COUNTIF(U$7:U1975,"&gt;0"),0),0)</f>
        <v>0</v>
      </c>
      <c r="V1976" s="178" t="s">
        <v>2165</v>
      </c>
      <c r="W1976" s="130"/>
      <c r="X1976" s="131"/>
      <c r="Y1976" s="131"/>
      <c r="Z1976" s="206"/>
      <c r="AA1976" s="194">
        <f t="shared" si="139"/>
        <v>0</v>
      </c>
      <c r="AB1976" s="124" t="str">
        <f t="shared" si="140"/>
        <v/>
      </c>
      <c r="AC1976" s="195" t="str">
        <f t="shared" si="141"/>
        <v/>
      </c>
      <c r="AD1976" s="194" t="str">
        <f t="shared" si="142"/>
        <v/>
      </c>
      <c r="AE1976" s="194">
        <f>IF(AD1976="",0,IF(ISERROR(VLOOKUP(AD1976,AD$7:AD1975,1,FALSE)),1,0))</f>
        <v>0</v>
      </c>
      <c r="AF1976" s="194"/>
    </row>
    <row r="1977" spans="1:32" ht="16.5" customHeight="1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75">
        <f>IF(AND($X$3512&lt;&gt;" ",$X$3512&lt;&gt;0),IF(X1977=$X$3512,1+COUNTIF(U$7:U1976,"&gt;0"),0),0)</f>
        <v>0</v>
      </c>
      <c r="V1977" s="178" t="s">
        <v>2166</v>
      </c>
      <c r="W1977" s="130"/>
      <c r="X1977" s="131"/>
      <c r="Y1977" s="131"/>
      <c r="Z1977" s="206"/>
      <c r="AA1977" s="194">
        <f t="shared" si="139"/>
        <v>0</v>
      </c>
      <c r="AB1977" s="124" t="str">
        <f t="shared" si="140"/>
        <v/>
      </c>
      <c r="AC1977" s="195" t="str">
        <f t="shared" si="141"/>
        <v/>
      </c>
      <c r="AD1977" s="194" t="str">
        <f t="shared" si="142"/>
        <v/>
      </c>
      <c r="AE1977" s="194">
        <f>IF(AD1977="",0,IF(ISERROR(VLOOKUP(AD1977,AD$7:AD1976,1,FALSE)),1,0))</f>
        <v>0</v>
      </c>
      <c r="AF1977" s="194"/>
    </row>
    <row r="1978" spans="1:32" ht="16.5" customHeight="1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75">
        <f>IF(AND($X$3512&lt;&gt;" ",$X$3512&lt;&gt;0),IF(X1978=$X$3512,1+COUNTIF(U$7:U1977,"&gt;0"),0),0)</f>
        <v>0</v>
      </c>
      <c r="V1978" s="178" t="s">
        <v>2167</v>
      </c>
      <c r="W1978" s="130"/>
      <c r="X1978" s="131"/>
      <c r="Y1978" s="131"/>
      <c r="Z1978" s="206"/>
      <c r="AA1978" s="194">
        <f t="shared" si="139"/>
        <v>0</v>
      </c>
      <c r="AB1978" s="124" t="str">
        <f t="shared" si="140"/>
        <v/>
      </c>
      <c r="AC1978" s="195" t="str">
        <f t="shared" si="141"/>
        <v/>
      </c>
      <c r="AD1978" s="194" t="str">
        <f t="shared" si="142"/>
        <v/>
      </c>
      <c r="AE1978" s="194">
        <f>IF(AD1978="",0,IF(ISERROR(VLOOKUP(AD1978,AD$7:AD1977,1,FALSE)),1,0))</f>
        <v>0</v>
      </c>
      <c r="AF1978" s="194"/>
    </row>
    <row r="1979" spans="1:32" ht="16.5" customHeight="1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75">
        <f>IF(AND($X$3512&lt;&gt;" ",$X$3512&lt;&gt;0),IF(X1979=$X$3512,1+COUNTIF(U$7:U1978,"&gt;0"),0),0)</f>
        <v>0</v>
      </c>
      <c r="V1979" s="178" t="s">
        <v>2168</v>
      </c>
      <c r="W1979" s="130"/>
      <c r="X1979" s="131"/>
      <c r="Y1979" s="131"/>
      <c r="Z1979" s="206"/>
      <c r="AA1979" s="194">
        <f t="shared" si="139"/>
        <v>0</v>
      </c>
      <c r="AB1979" s="124" t="str">
        <f t="shared" si="140"/>
        <v/>
      </c>
      <c r="AC1979" s="195" t="str">
        <f t="shared" si="141"/>
        <v/>
      </c>
      <c r="AD1979" s="194" t="str">
        <f t="shared" si="142"/>
        <v/>
      </c>
      <c r="AE1979" s="194">
        <f>IF(AD1979="",0,IF(ISERROR(VLOOKUP(AD1979,AD$7:AD1978,1,FALSE)),1,0))</f>
        <v>0</v>
      </c>
      <c r="AF1979" s="194"/>
    </row>
    <row r="1980" spans="1:32" ht="16.5" customHeight="1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75">
        <f>IF(AND($X$3512&lt;&gt;" ",$X$3512&lt;&gt;0),IF(X1980=$X$3512,1+COUNTIF(U$7:U1979,"&gt;0"),0),0)</f>
        <v>0</v>
      </c>
      <c r="V1980" s="178" t="s">
        <v>2169</v>
      </c>
      <c r="W1980" s="130"/>
      <c r="X1980" s="131"/>
      <c r="Y1980" s="131"/>
      <c r="Z1980" s="206"/>
      <c r="AA1980" s="194">
        <f t="shared" si="139"/>
        <v>0</v>
      </c>
      <c r="AB1980" s="124" t="str">
        <f t="shared" si="140"/>
        <v/>
      </c>
      <c r="AC1980" s="195" t="str">
        <f t="shared" si="141"/>
        <v/>
      </c>
      <c r="AD1980" s="194" t="str">
        <f t="shared" si="142"/>
        <v/>
      </c>
      <c r="AE1980" s="194">
        <f>IF(AD1980="",0,IF(ISERROR(VLOOKUP(AD1980,AD$7:AD1979,1,FALSE)),1,0))</f>
        <v>0</v>
      </c>
      <c r="AF1980" s="194"/>
    </row>
    <row r="1981" spans="1:32" ht="16.5" customHeight="1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75">
        <f>IF(AND($X$3512&lt;&gt;" ",$X$3512&lt;&gt;0),IF(X1981=$X$3512,1+COUNTIF(U$7:U1980,"&gt;0"),0),0)</f>
        <v>0</v>
      </c>
      <c r="V1981" s="178" t="s">
        <v>2170</v>
      </c>
      <c r="W1981" s="130"/>
      <c r="X1981" s="131"/>
      <c r="Y1981" s="131"/>
      <c r="Z1981" s="206"/>
      <c r="AA1981" s="194">
        <f t="shared" si="139"/>
        <v>0</v>
      </c>
      <c r="AB1981" s="124" t="str">
        <f t="shared" si="140"/>
        <v/>
      </c>
      <c r="AC1981" s="195" t="str">
        <f t="shared" si="141"/>
        <v/>
      </c>
      <c r="AD1981" s="194" t="str">
        <f t="shared" si="142"/>
        <v/>
      </c>
      <c r="AE1981" s="194">
        <f>IF(AD1981="",0,IF(ISERROR(VLOOKUP(AD1981,AD$7:AD1980,1,FALSE)),1,0))</f>
        <v>0</v>
      </c>
      <c r="AF1981" s="194"/>
    </row>
    <row r="1982" spans="1:32" ht="16.5" customHeight="1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75">
        <f>IF(AND($X$3512&lt;&gt;" ",$X$3512&lt;&gt;0),IF(X1982=$X$3512,1+COUNTIF(U$7:U1981,"&gt;0"),0),0)</f>
        <v>0</v>
      </c>
      <c r="V1982" s="178" t="s">
        <v>2171</v>
      </c>
      <c r="W1982" s="130"/>
      <c r="X1982" s="131"/>
      <c r="Y1982" s="131"/>
      <c r="Z1982" s="206"/>
      <c r="AA1982" s="194">
        <f t="shared" si="139"/>
        <v>0</v>
      </c>
      <c r="AB1982" s="124" t="str">
        <f t="shared" si="140"/>
        <v/>
      </c>
      <c r="AC1982" s="195" t="str">
        <f t="shared" si="141"/>
        <v/>
      </c>
      <c r="AD1982" s="194" t="str">
        <f t="shared" si="142"/>
        <v/>
      </c>
      <c r="AE1982" s="194">
        <f>IF(AD1982="",0,IF(ISERROR(VLOOKUP(AD1982,AD$7:AD1981,1,FALSE)),1,0))</f>
        <v>0</v>
      </c>
      <c r="AF1982" s="194"/>
    </row>
    <row r="1983" spans="1:32" ht="16.5" customHeight="1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75">
        <f>IF(AND($X$3512&lt;&gt;" ",$X$3512&lt;&gt;0),IF(X1983=$X$3512,1+COUNTIF(U$7:U1982,"&gt;0"),0),0)</f>
        <v>0</v>
      </c>
      <c r="V1983" s="178" t="s">
        <v>2172</v>
      </c>
      <c r="W1983" s="130"/>
      <c r="X1983" s="131"/>
      <c r="Y1983" s="131"/>
      <c r="Z1983" s="206"/>
      <c r="AA1983" s="194">
        <f t="shared" si="139"/>
        <v>0</v>
      </c>
      <c r="AB1983" s="124" t="str">
        <f t="shared" si="140"/>
        <v/>
      </c>
      <c r="AC1983" s="195" t="str">
        <f t="shared" si="141"/>
        <v/>
      </c>
      <c r="AD1983" s="194" t="str">
        <f t="shared" si="142"/>
        <v/>
      </c>
      <c r="AE1983" s="194">
        <f>IF(AD1983="",0,IF(ISERROR(VLOOKUP(AD1983,AD$7:AD1982,1,FALSE)),1,0))</f>
        <v>0</v>
      </c>
      <c r="AF1983" s="194"/>
    </row>
    <row r="1984" spans="1:32" ht="16.5" customHeight="1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75">
        <f>IF(AND($X$3512&lt;&gt;" ",$X$3512&lt;&gt;0),IF(X1984=$X$3512,1+COUNTIF(U$7:U1983,"&gt;0"),0),0)</f>
        <v>0</v>
      </c>
      <c r="V1984" s="178" t="s">
        <v>2173</v>
      </c>
      <c r="W1984" s="130"/>
      <c r="X1984" s="131"/>
      <c r="Y1984" s="131"/>
      <c r="Z1984" s="206"/>
      <c r="AA1984" s="194">
        <f t="shared" si="139"/>
        <v>0</v>
      </c>
      <c r="AB1984" s="124" t="str">
        <f t="shared" si="140"/>
        <v/>
      </c>
      <c r="AC1984" s="195" t="str">
        <f t="shared" si="141"/>
        <v/>
      </c>
      <c r="AD1984" s="194" t="str">
        <f t="shared" si="142"/>
        <v/>
      </c>
      <c r="AE1984" s="194">
        <f>IF(AD1984="",0,IF(ISERROR(VLOOKUP(AD1984,AD$7:AD1983,1,FALSE)),1,0))</f>
        <v>0</v>
      </c>
      <c r="AF1984" s="194"/>
    </row>
    <row r="1985" spans="1:32" ht="16.5" customHeight="1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75">
        <f>IF(AND($X$3512&lt;&gt;" ",$X$3512&lt;&gt;0),IF(X1985=$X$3512,1+COUNTIF(U$7:U1984,"&gt;0"),0),0)</f>
        <v>0</v>
      </c>
      <c r="V1985" s="178" t="s">
        <v>2174</v>
      </c>
      <c r="W1985" s="130"/>
      <c r="X1985" s="131"/>
      <c r="Y1985" s="131"/>
      <c r="Z1985" s="206"/>
      <c r="AA1985" s="194">
        <f t="shared" si="139"/>
        <v>0</v>
      </c>
      <c r="AB1985" s="124" t="str">
        <f t="shared" si="140"/>
        <v/>
      </c>
      <c r="AC1985" s="195" t="str">
        <f t="shared" si="141"/>
        <v/>
      </c>
      <c r="AD1985" s="194" t="str">
        <f t="shared" si="142"/>
        <v/>
      </c>
      <c r="AE1985" s="194">
        <f>IF(AD1985="",0,IF(ISERROR(VLOOKUP(AD1985,AD$7:AD1984,1,FALSE)),1,0))</f>
        <v>0</v>
      </c>
      <c r="AF1985" s="194"/>
    </row>
    <row r="1986" spans="1:32" ht="16.5" customHeight="1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75">
        <f>IF(AND($X$3512&lt;&gt;" ",$X$3512&lt;&gt;0),IF(X1986=$X$3512,1+COUNTIF(U$7:U1985,"&gt;0"),0),0)</f>
        <v>0</v>
      </c>
      <c r="V1986" s="178" t="s">
        <v>2175</v>
      </c>
      <c r="W1986" s="130"/>
      <c r="X1986" s="131"/>
      <c r="Y1986" s="131"/>
      <c r="Z1986" s="206"/>
      <c r="AA1986" s="194">
        <f t="shared" si="139"/>
        <v>0</v>
      </c>
      <c r="AB1986" s="124" t="str">
        <f t="shared" si="140"/>
        <v/>
      </c>
      <c r="AC1986" s="195" t="str">
        <f t="shared" si="141"/>
        <v/>
      </c>
      <c r="AD1986" s="194" t="str">
        <f t="shared" si="142"/>
        <v/>
      </c>
      <c r="AE1986" s="194">
        <f>IF(AD1986="",0,IF(ISERROR(VLOOKUP(AD1986,AD$7:AD1985,1,FALSE)),1,0))</f>
        <v>0</v>
      </c>
      <c r="AF1986" s="194"/>
    </row>
    <row r="1987" spans="1:32" ht="16.5" customHeight="1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75">
        <f>IF(AND($X$3512&lt;&gt;" ",$X$3512&lt;&gt;0),IF(X1987=$X$3512,1+COUNTIF(U$7:U1986,"&gt;0"),0),0)</f>
        <v>0</v>
      </c>
      <c r="V1987" s="178" t="s">
        <v>2176</v>
      </c>
      <c r="W1987" s="130"/>
      <c r="X1987" s="131"/>
      <c r="Y1987" s="131"/>
      <c r="Z1987" s="206"/>
      <c r="AA1987" s="194">
        <f t="shared" si="139"/>
        <v>0</v>
      </c>
      <c r="AB1987" s="124" t="str">
        <f t="shared" si="140"/>
        <v/>
      </c>
      <c r="AC1987" s="195" t="str">
        <f t="shared" si="141"/>
        <v/>
      </c>
      <c r="AD1987" s="194" t="str">
        <f t="shared" si="142"/>
        <v/>
      </c>
      <c r="AE1987" s="194">
        <f>IF(AD1987="",0,IF(ISERROR(VLOOKUP(AD1987,AD$7:AD1986,1,FALSE)),1,0))</f>
        <v>0</v>
      </c>
      <c r="AF1987" s="194"/>
    </row>
    <row r="1988" spans="1:32" ht="16.5" customHeight="1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75">
        <f>IF(AND($X$3512&lt;&gt;" ",$X$3512&lt;&gt;0),IF(X1988=$X$3512,1+COUNTIF(U$7:U1987,"&gt;0"),0),0)</f>
        <v>0</v>
      </c>
      <c r="V1988" s="178" t="s">
        <v>2177</v>
      </c>
      <c r="W1988" s="130"/>
      <c r="X1988" s="131"/>
      <c r="Y1988" s="131"/>
      <c r="Z1988" s="206"/>
      <c r="AA1988" s="194">
        <f t="shared" si="139"/>
        <v>0</v>
      </c>
      <c r="AB1988" s="124" t="str">
        <f t="shared" si="140"/>
        <v/>
      </c>
      <c r="AC1988" s="195" t="str">
        <f t="shared" si="141"/>
        <v/>
      </c>
      <c r="AD1988" s="194" t="str">
        <f t="shared" si="142"/>
        <v/>
      </c>
      <c r="AE1988" s="194">
        <f>IF(AD1988="",0,IF(ISERROR(VLOOKUP(AD1988,AD$7:AD1987,1,FALSE)),1,0))</f>
        <v>0</v>
      </c>
      <c r="AF1988" s="194"/>
    </row>
    <row r="1989" spans="1:32" ht="16.5" customHeight="1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75">
        <f>IF(AND($X$3512&lt;&gt;" ",$X$3512&lt;&gt;0),IF(X1989=$X$3512,1+COUNTIF(U$7:U1988,"&gt;0"),0),0)</f>
        <v>0</v>
      </c>
      <c r="V1989" s="178" t="s">
        <v>2178</v>
      </c>
      <c r="W1989" s="130"/>
      <c r="X1989" s="131"/>
      <c r="Y1989" s="131"/>
      <c r="Z1989" s="206"/>
      <c r="AA1989" s="194">
        <f t="shared" si="139"/>
        <v>0</v>
      </c>
      <c r="AB1989" s="124" t="str">
        <f t="shared" si="140"/>
        <v/>
      </c>
      <c r="AC1989" s="195" t="str">
        <f t="shared" si="141"/>
        <v/>
      </c>
      <c r="AD1989" s="194" t="str">
        <f t="shared" si="142"/>
        <v/>
      </c>
      <c r="AE1989" s="194">
        <f>IF(AD1989="",0,IF(ISERROR(VLOOKUP(AD1989,AD$7:AD1988,1,FALSE)),1,0))</f>
        <v>0</v>
      </c>
      <c r="AF1989" s="194"/>
    </row>
    <row r="1990" spans="1:32" ht="16.5" customHeight="1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75">
        <f>IF(AND($X$3512&lt;&gt;" ",$X$3512&lt;&gt;0),IF(X1990=$X$3512,1+COUNTIF(U$7:U1989,"&gt;0"),0),0)</f>
        <v>0</v>
      </c>
      <c r="V1990" s="178" t="s">
        <v>2179</v>
      </c>
      <c r="W1990" s="130"/>
      <c r="X1990" s="131"/>
      <c r="Y1990" s="131"/>
      <c r="Z1990" s="206"/>
      <c r="AA1990" s="194">
        <f t="shared" si="139"/>
        <v>0</v>
      </c>
      <c r="AB1990" s="124" t="str">
        <f t="shared" si="140"/>
        <v/>
      </c>
      <c r="AC1990" s="195" t="str">
        <f t="shared" si="141"/>
        <v/>
      </c>
      <c r="AD1990" s="194" t="str">
        <f t="shared" si="142"/>
        <v/>
      </c>
      <c r="AE1990" s="194">
        <f>IF(AD1990="",0,IF(ISERROR(VLOOKUP(AD1990,AD$7:AD1989,1,FALSE)),1,0))</f>
        <v>0</v>
      </c>
      <c r="AF1990" s="194"/>
    </row>
    <row r="1991" spans="1:32" ht="16.5" customHeight="1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75">
        <f>IF(AND($X$3512&lt;&gt;" ",$X$3512&lt;&gt;0),IF(X1991=$X$3512,1+COUNTIF(U$7:U1990,"&gt;0"),0),0)</f>
        <v>0</v>
      </c>
      <c r="V1991" s="178" t="s">
        <v>2180</v>
      </c>
      <c r="W1991" s="130"/>
      <c r="X1991" s="131"/>
      <c r="Y1991" s="131"/>
      <c r="Z1991" s="206"/>
      <c r="AA1991" s="194">
        <f t="shared" si="139"/>
        <v>0</v>
      </c>
      <c r="AB1991" s="124" t="str">
        <f t="shared" si="140"/>
        <v/>
      </c>
      <c r="AC1991" s="195" t="str">
        <f t="shared" si="141"/>
        <v/>
      </c>
      <c r="AD1991" s="194" t="str">
        <f t="shared" si="142"/>
        <v/>
      </c>
      <c r="AE1991" s="194">
        <f>IF(AD1991="",0,IF(ISERROR(VLOOKUP(AD1991,AD$7:AD1990,1,FALSE)),1,0))</f>
        <v>0</v>
      </c>
      <c r="AF1991" s="194"/>
    </row>
    <row r="1992" spans="1:32" ht="16.5" customHeight="1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75">
        <f>IF(AND($X$3512&lt;&gt;" ",$X$3512&lt;&gt;0),IF(X1992=$X$3512,1+COUNTIF(U$7:U1991,"&gt;0"),0),0)</f>
        <v>0</v>
      </c>
      <c r="V1992" s="178" t="s">
        <v>2181</v>
      </c>
      <c r="W1992" s="130"/>
      <c r="X1992" s="131"/>
      <c r="Y1992" s="131"/>
      <c r="Z1992" s="206"/>
      <c r="AA1992" s="194">
        <f t="shared" ref="AA1992:AA2055" si="143">IF(ISBLANK(X1992),0,VLOOKUP(X1992,$B$8:$E$57,1,FALSE))</f>
        <v>0</v>
      </c>
      <c r="AB1992" s="124" t="str">
        <f t="shared" ref="AB1992:AB2055" si="144">IF(W1992&gt;0,CONCATENATE(MONTH(W1992)&amp;X1992),"")</f>
        <v/>
      </c>
      <c r="AC1992" s="195" t="str">
        <f t="shared" ref="AC1992:AC2055" si="145">IF(OR(AND(Z1992&lt;&gt;0,ISBLANK(X1992)),ISERROR(AA1992)),"ERR","")</f>
        <v/>
      </c>
      <c r="AD1992" s="194" t="str">
        <f t="shared" si="142"/>
        <v/>
      </c>
      <c r="AE1992" s="194">
        <f>IF(AD1992="",0,IF(ISERROR(VLOOKUP(AD1992,AD$7:AD1991,1,FALSE)),1,0))</f>
        <v>0</v>
      </c>
      <c r="AF1992" s="194"/>
    </row>
    <row r="1993" spans="1:32" ht="16.5" customHeight="1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75">
        <f>IF(AND($X$3512&lt;&gt;" ",$X$3512&lt;&gt;0),IF(X1993=$X$3512,1+COUNTIF(U$7:U1992,"&gt;0"),0),0)</f>
        <v>0</v>
      </c>
      <c r="V1993" s="178" t="s">
        <v>2182</v>
      </c>
      <c r="W1993" s="130"/>
      <c r="X1993" s="131"/>
      <c r="Y1993" s="131"/>
      <c r="Z1993" s="206"/>
      <c r="AA1993" s="194">
        <f t="shared" si="143"/>
        <v>0</v>
      </c>
      <c r="AB1993" s="124" t="str">
        <f t="shared" si="144"/>
        <v/>
      </c>
      <c r="AC1993" s="195" t="str">
        <f t="shared" si="145"/>
        <v/>
      </c>
      <c r="AD1993" s="194" t="str">
        <f t="shared" si="142"/>
        <v/>
      </c>
      <c r="AE1993" s="194">
        <f>IF(AD1993="",0,IF(ISERROR(VLOOKUP(AD1993,AD$7:AD1992,1,FALSE)),1,0))</f>
        <v>0</v>
      </c>
      <c r="AF1993" s="194"/>
    </row>
    <row r="1994" spans="1:32" ht="16.5" customHeight="1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75">
        <f>IF(AND($X$3512&lt;&gt;" ",$X$3512&lt;&gt;0),IF(X1994=$X$3512,1+COUNTIF(U$7:U1993,"&gt;0"),0),0)</f>
        <v>0</v>
      </c>
      <c r="V1994" s="178" t="s">
        <v>2183</v>
      </c>
      <c r="W1994" s="130"/>
      <c r="X1994" s="131"/>
      <c r="Y1994" s="131"/>
      <c r="Z1994" s="206"/>
      <c r="AA1994" s="194">
        <f t="shared" si="143"/>
        <v>0</v>
      </c>
      <c r="AB1994" s="124" t="str">
        <f t="shared" si="144"/>
        <v/>
      </c>
      <c r="AC1994" s="195" t="str">
        <f t="shared" si="145"/>
        <v/>
      </c>
      <c r="AD1994" s="194" t="str">
        <f t="shared" ref="AD1994:AD2057" si="146">IF(W1994&gt;0,CONCATENATE(MONTH(W1994),"-",YEAR(W1994)),"")</f>
        <v/>
      </c>
      <c r="AE1994" s="194">
        <f>IF(AD1994="",0,IF(ISERROR(VLOOKUP(AD1994,AD$7:AD1993,1,FALSE)),1,0))</f>
        <v>0</v>
      </c>
      <c r="AF1994" s="194"/>
    </row>
    <row r="1995" spans="1:32" ht="16.5" customHeight="1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75">
        <f>IF(AND($X$3512&lt;&gt;" ",$X$3512&lt;&gt;0),IF(X1995=$X$3512,1+COUNTIF(U$7:U1994,"&gt;0"),0),0)</f>
        <v>0</v>
      </c>
      <c r="V1995" s="178" t="s">
        <v>2184</v>
      </c>
      <c r="W1995" s="130"/>
      <c r="X1995" s="131"/>
      <c r="Y1995" s="131"/>
      <c r="Z1995" s="206"/>
      <c r="AA1995" s="194">
        <f t="shared" si="143"/>
        <v>0</v>
      </c>
      <c r="AB1995" s="124" t="str">
        <f t="shared" si="144"/>
        <v/>
      </c>
      <c r="AC1995" s="195" t="str">
        <f t="shared" si="145"/>
        <v/>
      </c>
      <c r="AD1995" s="194" t="str">
        <f t="shared" si="146"/>
        <v/>
      </c>
      <c r="AE1995" s="194">
        <f>IF(AD1995="",0,IF(ISERROR(VLOOKUP(AD1995,AD$7:AD1994,1,FALSE)),1,0))</f>
        <v>0</v>
      </c>
      <c r="AF1995" s="194"/>
    </row>
    <row r="1996" spans="1:32" ht="16.5" customHeight="1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75">
        <f>IF(AND($X$3512&lt;&gt;" ",$X$3512&lt;&gt;0),IF(X1996=$X$3512,1+COUNTIF(U$7:U1995,"&gt;0"),0),0)</f>
        <v>0</v>
      </c>
      <c r="V1996" s="178" t="s">
        <v>2185</v>
      </c>
      <c r="W1996" s="130"/>
      <c r="X1996" s="131"/>
      <c r="Y1996" s="131"/>
      <c r="Z1996" s="206"/>
      <c r="AA1996" s="194">
        <f t="shared" si="143"/>
        <v>0</v>
      </c>
      <c r="AB1996" s="124" t="str">
        <f t="shared" si="144"/>
        <v/>
      </c>
      <c r="AC1996" s="195" t="str">
        <f t="shared" si="145"/>
        <v/>
      </c>
      <c r="AD1996" s="194" t="str">
        <f t="shared" si="146"/>
        <v/>
      </c>
      <c r="AE1996" s="194">
        <f>IF(AD1996="",0,IF(ISERROR(VLOOKUP(AD1996,AD$7:AD1995,1,FALSE)),1,0))</f>
        <v>0</v>
      </c>
      <c r="AF1996" s="194"/>
    </row>
    <row r="1997" spans="1:32" ht="16.5" customHeight="1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75">
        <f>IF(AND($X$3512&lt;&gt;" ",$X$3512&lt;&gt;0),IF(X1997=$X$3512,1+COUNTIF(U$7:U1996,"&gt;0"),0),0)</f>
        <v>0</v>
      </c>
      <c r="V1997" s="178" t="s">
        <v>2186</v>
      </c>
      <c r="W1997" s="130"/>
      <c r="X1997" s="131"/>
      <c r="Y1997" s="131"/>
      <c r="Z1997" s="206"/>
      <c r="AA1997" s="194">
        <f t="shared" si="143"/>
        <v>0</v>
      </c>
      <c r="AB1997" s="124" t="str">
        <f t="shared" si="144"/>
        <v/>
      </c>
      <c r="AC1997" s="195" t="str">
        <f t="shared" si="145"/>
        <v/>
      </c>
      <c r="AD1997" s="194" t="str">
        <f t="shared" si="146"/>
        <v/>
      </c>
      <c r="AE1997" s="194">
        <f>IF(AD1997="",0,IF(ISERROR(VLOOKUP(AD1997,AD$7:AD1996,1,FALSE)),1,0))</f>
        <v>0</v>
      </c>
      <c r="AF1997" s="194"/>
    </row>
    <row r="1998" spans="1:32" ht="16.5" customHeight="1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75">
        <f>IF(AND($X$3512&lt;&gt;" ",$X$3512&lt;&gt;0),IF(X1998=$X$3512,1+COUNTIF(U$7:U1997,"&gt;0"),0),0)</f>
        <v>0</v>
      </c>
      <c r="V1998" s="178" t="s">
        <v>2187</v>
      </c>
      <c r="W1998" s="130"/>
      <c r="X1998" s="131"/>
      <c r="Y1998" s="131"/>
      <c r="Z1998" s="206"/>
      <c r="AA1998" s="194">
        <f t="shared" si="143"/>
        <v>0</v>
      </c>
      <c r="AB1998" s="124" t="str">
        <f t="shared" si="144"/>
        <v/>
      </c>
      <c r="AC1998" s="195" t="str">
        <f t="shared" si="145"/>
        <v/>
      </c>
      <c r="AD1998" s="194" t="str">
        <f t="shared" si="146"/>
        <v/>
      </c>
      <c r="AE1998" s="194">
        <f>IF(AD1998="",0,IF(ISERROR(VLOOKUP(AD1998,AD$7:AD1997,1,FALSE)),1,0))</f>
        <v>0</v>
      </c>
      <c r="AF1998" s="194"/>
    </row>
    <row r="1999" spans="1:32" ht="16.5" customHeight="1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75">
        <f>IF(AND($X$3512&lt;&gt;" ",$X$3512&lt;&gt;0),IF(X1999=$X$3512,1+COUNTIF(U$7:U1998,"&gt;0"),0),0)</f>
        <v>0</v>
      </c>
      <c r="V1999" s="178" t="s">
        <v>2188</v>
      </c>
      <c r="W1999" s="130"/>
      <c r="X1999" s="131"/>
      <c r="Y1999" s="131"/>
      <c r="Z1999" s="206"/>
      <c r="AA1999" s="194">
        <f t="shared" si="143"/>
        <v>0</v>
      </c>
      <c r="AB1999" s="124" t="str">
        <f t="shared" si="144"/>
        <v/>
      </c>
      <c r="AC1999" s="195" t="str">
        <f t="shared" si="145"/>
        <v/>
      </c>
      <c r="AD1999" s="194" t="str">
        <f t="shared" si="146"/>
        <v/>
      </c>
      <c r="AE1999" s="194">
        <f>IF(AD1999="",0,IF(ISERROR(VLOOKUP(AD1999,AD$7:AD1998,1,FALSE)),1,0))</f>
        <v>0</v>
      </c>
      <c r="AF1999" s="194"/>
    </row>
    <row r="2000" spans="1:32" ht="16.5" customHeight="1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75">
        <f>IF(AND($X$3512&lt;&gt;" ",$X$3512&lt;&gt;0),IF(X2000=$X$3512,1+COUNTIF(U$7:U1999,"&gt;0"),0),0)</f>
        <v>0</v>
      </c>
      <c r="V2000" s="178" t="s">
        <v>2189</v>
      </c>
      <c r="W2000" s="130"/>
      <c r="X2000" s="131"/>
      <c r="Y2000" s="131"/>
      <c r="Z2000" s="206"/>
      <c r="AA2000" s="194">
        <f t="shared" si="143"/>
        <v>0</v>
      </c>
      <c r="AB2000" s="124" t="str">
        <f t="shared" si="144"/>
        <v/>
      </c>
      <c r="AC2000" s="195" t="str">
        <f t="shared" si="145"/>
        <v/>
      </c>
      <c r="AD2000" s="194" t="str">
        <f t="shared" si="146"/>
        <v/>
      </c>
      <c r="AE2000" s="194">
        <f>IF(AD2000="",0,IF(ISERROR(VLOOKUP(AD2000,AD$7:AD1999,1,FALSE)),1,0))</f>
        <v>0</v>
      </c>
      <c r="AF2000" s="194"/>
    </row>
    <row r="2001" spans="1:32" ht="16.5" customHeight="1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75">
        <f>IF(AND($X$3512&lt;&gt;" ",$X$3512&lt;&gt;0),IF(X2001=$X$3512,1+COUNTIF(U$7:U2000,"&gt;0"),0),0)</f>
        <v>0</v>
      </c>
      <c r="V2001" s="178" t="s">
        <v>2190</v>
      </c>
      <c r="W2001" s="130"/>
      <c r="X2001" s="131"/>
      <c r="Y2001" s="131"/>
      <c r="Z2001" s="206"/>
      <c r="AA2001" s="194">
        <f t="shared" si="143"/>
        <v>0</v>
      </c>
      <c r="AB2001" s="124" t="str">
        <f t="shared" si="144"/>
        <v/>
      </c>
      <c r="AC2001" s="195" t="str">
        <f t="shared" si="145"/>
        <v/>
      </c>
      <c r="AD2001" s="194" t="str">
        <f t="shared" si="146"/>
        <v/>
      </c>
      <c r="AE2001" s="194">
        <f>IF(AD2001="",0,IF(ISERROR(VLOOKUP(AD2001,AD$7:AD2000,1,FALSE)),1,0))</f>
        <v>0</v>
      </c>
      <c r="AF2001" s="194"/>
    </row>
    <row r="2002" spans="1:32" ht="16.5" customHeight="1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75">
        <f>IF(AND($X$3512&lt;&gt;" ",$X$3512&lt;&gt;0),IF(X2002=$X$3512,1+COUNTIF(U$7:U2001,"&gt;0"),0),0)</f>
        <v>0</v>
      </c>
      <c r="V2002" s="178" t="s">
        <v>2191</v>
      </c>
      <c r="W2002" s="130"/>
      <c r="X2002" s="131"/>
      <c r="Y2002" s="131"/>
      <c r="Z2002" s="206"/>
      <c r="AA2002" s="194">
        <f t="shared" si="143"/>
        <v>0</v>
      </c>
      <c r="AB2002" s="124" t="str">
        <f t="shared" si="144"/>
        <v/>
      </c>
      <c r="AC2002" s="195" t="str">
        <f t="shared" si="145"/>
        <v/>
      </c>
      <c r="AD2002" s="194" t="str">
        <f t="shared" si="146"/>
        <v/>
      </c>
      <c r="AE2002" s="194">
        <f>IF(AD2002="",0,IF(ISERROR(VLOOKUP(AD2002,AD$7:AD2001,1,FALSE)),1,0))</f>
        <v>0</v>
      </c>
      <c r="AF2002" s="194"/>
    </row>
    <row r="2003" spans="1:32" ht="16.5" customHeight="1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75">
        <f>IF(AND($X$3512&lt;&gt;" ",$X$3512&lt;&gt;0),IF(X2003=$X$3512,1+COUNTIF(U$7:U2002,"&gt;0"),0),0)</f>
        <v>0</v>
      </c>
      <c r="V2003" s="178" t="s">
        <v>2192</v>
      </c>
      <c r="W2003" s="130"/>
      <c r="X2003" s="131"/>
      <c r="Y2003" s="131"/>
      <c r="Z2003" s="206"/>
      <c r="AA2003" s="194">
        <f t="shared" si="143"/>
        <v>0</v>
      </c>
      <c r="AB2003" s="124" t="str">
        <f t="shared" si="144"/>
        <v/>
      </c>
      <c r="AC2003" s="195" t="str">
        <f t="shared" si="145"/>
        <v/>
      </c>
      <c r="AD2003" s="194" t="str">
        <f t="shared" si="146"/>
        <v/>
      </c>
      <c r="AE2003" s="194">
        <f>IF(AD2003="",0,IF(ISERROR(VLOOKUP(AD2003,AD$7:AD2002,1,FALSE)),1,0))</f>
        <v>0</v>
      </c>
      <c r="AF2003" s="194"/>
    </row>
    <row r="2004" spans="1:32" ht="16.5" customHeight="1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75">
        <f>IF(AND($X$3512&lt;&gt;" ",$X$3512&lt;&gt;0),IF(X2004=$X$3512,1+COUNTIF(U$7:U2003,"&gt;0"),0),0)</f>
        <v>0</v>
      </c>
      <c r="V2004" s="178" t="s">
        <v>2193</v>
      </c>
      <c r="W2004" s="130"/>
      <c r="X2004" s="131"/>
      <c r="Y2004" s="131"/>
      <c r="Z2004" s="206"/>
      <c r="AA2004" s="194">
        <f t="shared" si="143"/>
        <v>0</v>
      </c>
      <c r="AB2004" s="124" t="str">
        <f t="shared" si="144"/>
        <v/>
      </c>
      <c r="AC2004" s="195" t="str">
        <f t="shared" si="145"/>
        <v/>
      </c>
      <c r="AD2004" s="194" t="str">
        <f t="shared" si="146"/>
        <v/>
      </c>
      <c r="AE2004" s="194">
        <f>IF(AD2004="",0,IF(ISERROR(VLOOKUP(AD2004,AD$7:AD2003,1,FALSE)),1,0))</f>
        <v>0</v>
      </c>
      <c r="AF2004" s="194"/>
    </row>
    <row r="2005" spans="1:32" ht="16.5" customHeight="1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75">
        <f>IF(AND($X$3512&lt;&gt;" ",$X$3512&lt;&gt;0),IF(X2005=$X$3512,1+COUNTIF(U$7:U2004,"&gt;0"),0),0)</f>
        <v>0</v>
      </c>
      <c r="V2005" s="178" t="s">
        <v>2194</v>
      </c>
      <c r="W2005" s="130"/>
      <c r="X2005" s="131"/>
      <c r="Y2005" s="131"/>
      <c r="Z2005" s="206"/>
      <c r="AA2005" s="194">
        <f t="shared" si="143"/>
        <v>0</v>
      </c>
      <c r="AB2005" s="124" t="str">
        <f t="shared" si="144"/>
        <v/>
      </c>
      <c r="AC2005" s="195" t="str">
        <f t="shared" si="145"/>
        <v/>
      </c>
      <c r="AD2005" s="194" t="str">
        <f t="shared" si="146"/>
        <v/>
      </c>
      <c r="AE2005" s="194">
        <f>IF(AD2005="",0,IF(ISERROR(VLOOKUP(AD2005,AD$7:AD2004,1,FALSE)),1,0))</f>
        <v>0</v>
      </c>
      <c r="AF2005" s="194"/>
    </row>
    <row r="2006" spans="1:32" ht="16.5" customHeight="1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75">
        <f>IF(AND($X$3512&lt;&gt;" ",$X$3512&lt;&gt;0),IF(X2006=$X$3512,1+COUNTIF(U$7:U2005,"&gt;0"),0),0)</f>
        <v>0</v>
      </c>
      <c r="V2006" s="178" t="s">
        <v>2195</v>
      </c>
      <c r="W2006" s="130"/>
      <c r="X2006" s="131"/>
      <c r="Y2006" s="131"/>
      <c r="Z2006" s="206"/>
      <c r="AA2006" s="194">
        <f t="shared" si="143"/>
        <v>0</v>
      </c>
      <c r="AB2006" s="124" t="str">
        <f t="shared" si="144"/>
        <v/>
      </c>
      <c r="AC2006" s="195" t="str">
        <f t="shared" si="145"/>
        <v/>
      </c>
      <c r="AD2006" s="194" t="str">
        <f t="shared" si="146"/>
        <v/>
      </c>
      <c r="AE2006" s="194">
        <f>IF(AD2006="",0,IF(ISERROR(VLOOKUP(AD2006,AD$7:AD2005,1,FALSE)),1,0))</f>
        <v>0</v>
      </c>
      <c r="AF2006" s="194"/>
    </row>
    <row r="2007" spans="1:32" ht="16.5" customHeight="1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75">
        <f>IF(AND($X$3512&lt;&gt;" ",$X$3512&lt;&gt;0),IF(X2007=$X$3512,1+COUNTIF(U$7:U2006,"&gt;0"),0),0)</f>
        <v>0</v>
      </c>
      <c r="V2007" s="178" t="s">
        <v>2196</v>
      </c>
      <c r="W2007" s="130"/>
      <c r="X2007" s="131"/>
      <c r="Y2007" s="131"/>
      <c r="Z2007" s="206"/>
      <c r="AA2007" s="194">
        <f t="shared" si="143"/>
        <v>0</v>
      </c>
      <c r="AB2007" s="124" t="str">
        <f t="shared" si="144"/>
        <v/>
      </c>
      <c r="AC2007" s="195" t="str">
        <f t="shared" si="145"/>
        <v/>
      </c>
      <c r="AD2007" s="194" t="str">
        <f t="shared" si="146"/>
        <v/>
      </c>
      <c r="AE2007" s="194">
        <f>IF(AD2007="",0,IF(ISERROR(VLOOKUP(AD2007,AD$7:AD2006,1,FALSE)),1,0))</f>
        <v>0</v>
      </c>
      <c r="AF2007" s="194"/>
    </row>
    <row r="2008" spans="1:32" ht="16.5" customHeight="1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75">
        <f>IF(AND($X$3512&lt;&gt;" ",$X$3512&lt;&gt;0),IF(X2008=$X$3512,1+COUNTIF(U$7:U2007,"&gt;0"),0),0)</f>
        <v>0</v>
      </c>
      <c r="V2008" s="178" t="s">
        <v>2197</v>
      </c>
      <c r="W2008" s="130"/>
      <c r="X2008" s="131"/>
      <c r="Y2008" s="131"/>
      <c r="Z2008" s="206"/>
      <c r="AA2008" s="194">
        <f t="shared" si="143"/>
        <v>0</v>
      </c>
      <c r="AB2008" s="124" t="str">
        <f t="shared" si="144"/>
        <v/>
      </c>
      <c r="AC2008" s="195" t="str">
        <f t="shared" si="145"/>
        <v/>
      </c>
      <c r="AD2008" s="194" t="str">
        <f t="shared" si="146"/>
        <v/>
      </c>
      <c r="AE2008" s="194">
        <f>IF(AD2008="",0,IF(ISERROR(VLOOKUP(AD2008,AD$7:AD2007,1,FALSE)),1,0))</f>
        <v>0</v>
      </c>
      <c r="AF2008" s="194"/>
    </row>
    <row r="2009" spans="1:32" ht="16.5" customHeight="1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75">
        <f>IF(AND($X$3512&lt;&gt;" ",$X$3512&lt;&gt;0),IF(X2009=$X$3512,1+COUNTIF(U$7:U2008,"&gt;0"),0),0)</f>
        <v>0</v>
      </c>
      <c r="V2009" s="178" t="s">
        <v>2198</v>
      </c>
      <c r="W2009" s="130"/>
      <c r="X2009" s="131"/>
      <c r="Y2009" s="131"/>
      <c r="Z2009" s="206"/>
      <c r="AA2009" s="194">
        <f t="shared" si="143"/>
        <v>0</v>
      </c>
      <c r="AB2009" s="124" t="str">
        <f t="shared" si="144"/>
        <v/>
      </c>
      <c r="AC2009" s="195" t="str">
        <f t="shared" si="145"/>
        <v/>
      </c>
      <c r="AD2009" s="194" t="str">
        <f t="shared" si="146"/>
        <v/>
      </c>
      <c r="AE2009" s="194">
        <f>IF(AD2009="",0,IF(ISERROR(VLOOKUP(AD2009,AD$7:AD2008,1,FALSE)),1,0))</f>
        <v>0</v>
      </c>
      <c r="AF2009" s="194"/>
    </row>
    <row r="2010" spans="1:32" ht="16.5" customHeight="1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75">
        <f>IF(AND($X$3512&lt;&gt;" ",$X$3512&lt;&gt;0),IF(X2010=$X$3512,1+COUNTIF(U$7:U2009,"&gt;0"),0),0)</f>
        <v>0</v>
      </c>
      <c r="V2010" s="178" t="s">
        <v>2199</v>
      </c>
      <c r="W2010" s="130"/>
      <c r="X2010" s="131"/>
      <c r="Y2010" s="131"/>
      <c r="Z2010" s="206"/>
      <c r="AA2010" s="194">
        <f t="shared" si="143"/>
        <v>0</v>
      </c>
      <c r="AB2010" s="124" t="str">
        <f t="shared" si="144"/>
        <v/>
      </c>
      <c r="AC2010" s="195" t="str">
        <f t="shared" si="145"/>
        <v/>
      </c>
      <c r="AD2010" s="194" t="str">
        <f t="shared" si="146"/>
        <v/>
      </c>
      <c r="AE2010" s="194">
        <f>IF(AD2010="",0,IF(ISERROR(VLOOKUP(AD2010,AD$7:AD2009,1,FALSE)),1,0))</f>
        <v>0</v>
      </c>
      <c r="AF2010" s="194"/>
    </row>
    <row r="2011" spans="1:32" ht="16.5" customHeight="1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75">
        <f>IF(AND($X$3512&lt;&gt;" ",$X$3512&lt;&gt;0),IF(X2011=$X$3512,1+COUNTIF(U$7:U2010,"&gt;0"),0),0)</f>
        <v>0</v>
      </c>
      <c r="V2011" s="178" t="s">
        <v>2200</v>
      </c>
      <c r="W2011" s="130"/>
      <c r="X2011" s="131"/>
      <c r="Y2011" s="131"/>
      <c r="Z2011" s="206"/>
      <c r="AA2011" s="194">
        <f t="shared" si="143"/>
        <v>0</v>
      </c>
      <c r="AB2011" s="124" t="str">
        <f t="shared" si="144"/>
        <v/>
      </c>
      <c r="AC2011" s="195" t="str">
        <f t="shared" si="145"/>
        <v/>
      </c>
      <c r="AD2011" s="194" t="str">
        <f t="shared" si="146"/>
        <v/>
      </c>
      <c r="AE2011" s="194">
        <f>IF(AD2011="",0,IF(ISERROR(VLOOKUP(AD2011,AD$7:AD2010,1,FALSE)),1,0))</f>
        <v>0</v>
      </c>
      <c r="AF2011" s="194"/>
    </row>
    <row r="2012" spans="1:32" ht="16.5" customHeight="1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75">
        <f>IF(AND($X$3512&lt;&gt;" ",$X$3512&lt;&gt;0),IF(X2012=$X$3512,1+COUNTIF(U$7:U2011,"&gt;0"),0),0)</f>
        <v>0</v>
      </c>
      <c r="V2012" s="178" t="s">
        <v>2201</v>
      </c>
      <c r="W2012" s="130"/>
      <c r="X2012" s="131"/>
      <c r="Y2012" s="131"/>
      <c r="Z2012" s="206"/>
      <c r="AA2012" s="194">
        <f t="shared" si="143"/>
        <v>0</v>
      </c>
      <c r="AB2012" s="124" t="str">
        <f t="shared" si="144"/>
        <v/>
      </c>
      <c r="AC2012" s="195" t="str">
        <f t="shared" si="145"/>
        <v/>
      </c>
      <c r="AD2012" s="194" t="str">
        <f t="shared" si="146"/>
        <v/>
      </c>
      <c r="AE2012" s="194">
        <f>IF(AD2012="",0,IF(ISERROR(VLOOKUP(AD2012,AD$7:AD2011,1,FALSE)),1,0))</f>
        <v>0</v>
      </c>
      <c r="AF2012" s="194"/>
    </row>
    <row r="2013" spans="1:32" ht="16.5" customHeight="1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75">
        <f>IF(AND($X$3512&lt;&gt;" ",$X$3512&lt;&gt;0),IF(X2013=$X$3512,1+COUNTIF(U$7:U2012,"&gt;0"),0),0)</f>
        <v>0</v>
      </c>
      <c r="V2013" s="178" t="s">
        <v>2202</v>
      </c>
      <c r="W2013" s="130"/>
      <c r="X2013" s="131"/>
      <c r="Y2013" s="131"/>
      <c r="Z2013" s="206"/>
      <c r="AA2013" s="194">
        <f t="shared" si="143"/>
        <v>0</v>
      </c>
      <c r="AB2013" s="124" t="str">
        <f t="shared" si="144"/>
        <v/>
      </c>
      <c r="AC2013" s="195" t="str">
        <f t="shared" si="145"/>
        <v/>
      </c>
      <c r="AD2013" s="194" t="str">
        <f t="shared" si="146"/>
        <v/>
      </c>
      <c r="AE2013" s="194">
        <f>IF(AD2013="",0,IF(ISERROR(VLOOKUP(AD2013,AD$7:AD2012,1,FALSE)),1,0))</f>
        <v>0</v>
      </c>
      <c r="AF2013" s="194"/>
    </row>
    <row r="2014" spans="1:32" ht="16.5" customHeight="1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75">
        <f>IF(AND($X$3512&lt;&gt;" ",$X$3512&lt;&gt;0),IF(X2014=$X$3512,1+COUNTIF(U$7:U2013,"&gt;0"),0),0)</f>
        <v>0</v>
      </c>
      <c r="V2014" s="178" t="s">
        <v>2203</v>
      </c>
      <c r="W2014" s="130"/>
      <c r="X2014" s="131"/>
      <c r="Y2014" s="131"/>
      <c r="Z2014" s="206"/>
      <c r="AA2014" s="194">
        <f t="shared" si="143"/>
        <v>0</v>
      </c>
      <c r="AB2014" s="124" t="str">
        <f t="shared" si="144"/>
        <v/>
      </c>
      <c r="AC2014" s="195" t="str">
        <f t="shared" si="145"/>
        <v/>
      </c>
      <c r="AD2014" s="194" t="str">
        <f t="shared" si="146"/>
        <v/>
      </c>
      <c r="AE2014" s="194">
        <f>IF(AD2014="",0,IF(ISERROR(VLOOKUP(AD2014,AD$7:AD2013,1,FALSE)),1,0))</f>
        <v>0</v>
      </c>
      <c r="AF2014" s="194"/>
    </row>
    <row r="2015" spans="1:32" ht="16.5" customHeight="1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75">
        <f>IF(AND($X$3512&lt;&gt;" ",$X$3512&lt;&gt;0),IF(X2015=$X$3512,1+COUNTIF(U$7:U2014,"&gt;0"),0),0)</f>
        <v>0</v>
      </c>
      <c r="V2015" s="178" t="s">
        <v>2204</v>
      </c>
      <c r="W2015" s="130"/>
      <c r="X2015" s="131"/>
      <c r="Y2015" s="131"/>
      <c r="Z2015" s="206"/>
      <c r="AA2015" s="194">
        <f t="shared" si="143"/>
        <v>0</v>
      </c>
      <c r="AB2015" s="124" t="str">
        <f t="shared" si="144"/>
        <v/>
      </c>
      <c r="AC2015" s="195" t="str">
        <f t="shared" si="145"/>
        <v/>
      </c>
      <c r="AD2015" s="194" t="str">
        <f t="shared" si="146"/>
        <v/>
      </c>
      <c r="AE2015" s="194">
        <f>IF(AD2015="",0,IF(ISERROR(VLOOKUP(AD2015,AD$7:AD2014,1,FALSE)),1,0))</f>
        <v>0</v>
      </c>
      <c r="AF2015" s="194"/>
    </row>
    <row r="2016" spans="1:32" ht="16.5" customHeight="1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75">
        <f>IF(AND($X$3512&lt;&gt;" ",$X$3512&lt;&gt;0),IF(X2016=$X$3512,1+COUNTIF(U$7:U2015,"&gt;0"),0),0)</f>
        <v>0</v>
      </c>
      <c r="V2016" s="178" t="s">
        <v>2205</v>
      </c>
      <c r="W2016" s="130"/>
      <c r="X2016" s="131"/>
      <c r="Y2016" s="131"/>
      <c r="Z2016" s="206"/>
      <c r="AA2016" s="194">
        <f t="shared" si="143"/>
        <v>0</v>
      </c>
      <c r="AB2016" s="124" t="str">
        <f t="shared" si="144"/>
        <v/>
      </c>
      <c r="AC2016" s="195" t="str">
        <f t="shared" si="145"/>
        <v/>
      </c>
      <c r="AD2016" s="194" t="str">
        <f t="shared" si="146"/>
        <v/>
      </c>
      <c r="AE2016" s="194">
        <f>IF(AD2016="",0,IF(ISERROR(VLOOKUP(AD2016,AD$7:AD2015,1,FALSE)),1,0))</f>
        <v>0</v>
      </c>
      <c r="AF2016" s="194"/>
    </row>
    <row r="2017" spans="1:32" ht="16.5" customHeight="1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75">
        <f>IF(AND($X$3512&lt;&gt;" ",$X$3512&lt;&gt;0),IF(X2017=$X$3512,1+COUNTIF(U$7:U2016,"&gt;0"),0),0)</f>
        <v>0</v>
      </c>
      <c r="V2017" s="178" t="s">
        <v>2206</v>
      </c>
      <c r="W2017" s="130"/>
      <c r="X2017" s="131"/>
      <c r="Y2017" s="131"/>
      <c r="Z2017" s="206"/>
      <c r="AA2017" s="194">
        <f t="shared" si="143"/>
        <v>0</v>
      </c>
      <c r="AB2017" s="124" t="str">
        <f t="shared" si="144"/>
        <v/>
      </c>
      <c r="AC2017" s="195" t="str">
        <f t="shared" si="145"/>
        <v/>
      </c>
      <c r="AD2017" s="194" t="str">
        <f t="shared" si="146"/>
        <v/>
      </c>
      <c r="AE2017" s="194">
        <f>IF(AD2017="",0,IF(ISERROR(VLOOKUP(AD2017,AD$7:AD2016,1,FALSE)),1,0))</f>
        <v>0</v>
      </c>
      <c r="AF2017" s="194"/>
    </row>
    <row r="2018" spans="1:32" ht="16.5" customHeight="1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75">
        <f>IF(AND($X$3512&lt;&gt;" ",$X$3512&lt;&gt;0),IF(X2018=$X$3512,1+COUNTIF(U$7:U2017,"&gt;0"),0),0)</f>
        <v>0</v>
      </c>
      <c r="V2018" s="178" t="s">
        <v>2207</v>
      </c>
      <c r="W2018" s="130"/>
      <c r="X2018" s="131"/>
      <c r="Y2018" s="131"/>
      <c r="Z2018" s="206"/>
      <c r="AA2018" s="194">
        <f t="shared" si="143"/>
        <v>0</v>
      </c>
      <c r="AB2018" s="124" t="str">
        <f t="shared" si="144"/>
        <v/>
      </c>
      <c r="AC2018" s="195" t="str">
        <f t="shared" si="145"/>
        <v/>
      </c>
      <c r="AD2018" s="194" t="str">
        <f t="shared" si="146"/>
        <v/>
      </c>
      <c r="AE2018" s="194">
        <f>IF(AD2018="",0,IF(ISERROR(VLOOKUP(AD2018,AD$7:AD2017,1,FALSE)),1,0))</f>
        <v>0</v>
      </c>
      <c r="AF2018" s="194"/>
    </row>
    <row r="2019" spans="1:32" ht="16.5" customHeight="1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75">
        <f>IF(AND($X$3512&lt;&gt;" ",$X$3512&lt;&gt;0),IF(X2019=$X$3512,1+COUNTIF(U$7:U2018,"&gt;0"),0),0)</f>
        <v>0</v>
      </c>
      <c r="V2019" s="178" t="s">
        <v>2208</v>
      </c>
      <c r="W2019" s="130"/>
      <c r="X2019" s="131"/>
      <c r="Y2019" s="131"/>
      <c r="Z2019" s="206"/>
      <c r="AA2019" s="194">
        <f t="shared" si="143"/>
        <v>0</v>
      </c>
      <c r="AB2019" s="124" t="str">
        <f t="shared" si="144"/>
        <v/>
      </c>
      <c r="AC2019" s="195" t="str">
        <f t="shared" si="145"/>
        <v/>
      </c>
      <c r="AD2019" s="194" t="str">
        <f t="shared" si="146"/>
        <v/>
      </c>
      <c r="AE2019" s="194">
        <f>IF(AD2019="",0,IF(ISERROR(VLOOKUP(AD2019,AD$7:AD2018,1,FALSE)),1,0))</f>
        <v>0</v>
      </c>
      <c r="AF2019" s="194"/>
    </row>
    <row r="2020" spans="1:32" ht="16.5" customHeight="1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75">
        <f>IF(AND($X$3512&lt;&gt;" ",$X$3512&lt;&gt;0),IF(X2020=$X$3512,1+COUNTIF(U$7:U2019,"&gt;0"),0),0)</f>
        <v>0</v>
      </c>
      <c r="V2020" s="178" t="s">
        <v>2209</v>
      </c>
      <c r="W2020" s="130"/>
      <c r="X2020" s="131"/>
      <c r="Y2020" s="131"/>
      <c r="Z2020" s="206"/>
      <c r="AA2020" s="194">
        <f t="shared" si="143"/>
        <v>0</v>
      </c>
      <c r="AB2020" s="124" t="str">
        <f t="shared" si="144"/>
        <v/>
      </c>
      <c r="AC2020" s="195" t="str">
        <f t="shared" si="145"/>
        <v/>
      </c>
      <c r="AD2020" s="194" t="str">
        <f t="shared" si="146"/>
        <v/>
      </c>
      <c r="AE2020" s="194">
        <f>IF(AD2020="",0,IF(ISERROR(VLOOKUP(AD2020,AD$7:AD2019,1,FALSE)),1,0))</f>
        <v>0</v>
      </c>
      <c r="AF2020" s="194"/>
    </row>
    <row r="2021" spans="1:32" ht="16.5" customHeight="1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75">
        <f>IF(AND($X$3512&lt;&gt;" ",$X$3512&lt;&gt;0),IF(X2021=$X$3512,1+COUNTIF(U$7:U2020,"&gt;0"),0),0)</f>
        <v>0</v>
      </c>
      <c r="V2021" s="178" t="s">
        <v>2210</v>
      </c>
      <c r="W2021" s="130"/>
      <c r="X2021" s="131"/>
      <c r="Y2021" s="131"/>
      <c r="Z2021" s="206"/>
      <c r="AA2021" s="194">
        <f t="shared" si="143"/>
        <v>0</v>
      </c>
      <c r="AB2021" s="124" t="str">
        <f t="shared" si="144"/>
        <v/>
      </c>
      <c r="AC2021" s="195" t="str">
        <f t="shared" si="145"/>
        <v/>
      </c>
      <c r="AD2021" s="194" t="str">
        <f t="shared" si="146"/>
        <v/>
      </c>
      <c r="AE2021" s="194">
        <f>IF(AD2021="",0,IF(ISERROR(VLOOKUP(AD2021,AD$7:AD2020,1,FALSE)),1,0))</f>
        <v>0</v>
      </c>
      <c r="AF2021" s="194"/>
    </row>
    <row r="2022" spans="1:32" ht="16.5" customHeight="1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75">
        <f>IF(AND($X$3512&lt;&gt;" ",$X$3512&lt;&gt;0),IF(X2022=$X$3512,1+COUNTIF(U$7:U2021,"&gt;0"),0),0)</f>
        <v>0</v>
      </c>
      <c r="V2022" s="178" t="s">
        <v>2211</v>
      </c>
      <c r="W2022" s="130"/>
      <c r="X2022" s="131"/>
      <c r="Y2022" s="131"/>
      <c r="Z2022" s="206"/>
      <c r="AA2022" s="194">
        <f t="shared" si="143"/>
        <v>0</v>
      </c>
      <c r="AB2022" s="124" t="str">
        <f t="shared" si="144"/>
        <v/>
      </c>
      <c r="AC2022" s="195" t="str">
        <f t="shared" si="145"/>
        <v/>
      </c>
      <c r="AD2022" s="194" t="str">
        <f t="shared" si="146"/>
        <v/>
      </c>
      <c r="AE2022" s="194">
        <f>IF(AD2022="",0,IF(ISERROR(VLOOKUP(AD2022,AD$7:AD2021,1,FALSE)),1,0))</f>
        <v>0</v>
      </c>
      <c r="AF2022" s="194"/>
    </row>
    <row r="2023" spans="1:32" ht="16.5" customHeight="1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75">
        <f>IF(AND($X$3512&lt;&gt;" ",$X$3512&lt;&gt;0),IF(X2023=$X$3512,1+COUNTIF(U$7:U2022,"&gt;0"),0),0)</f>
        <v>0</v>
      </c>
      <c r="V2023" s="178" t="s">
        <v>2212</v>
      </c>
      <c r="W2023" s="130"/>
      <c r="X2023" s="131"/>
      <c r="Y2023" s="131"/>
      <c r="Z2023" s="206"/>
      <c r="AA2023" s="194">
        <f t="shared" si="143"/>
        <v>0</v>
      </c>
      <c r="AB2023" s="124" t="str">
        <f t="shared" si="144"/>
        <v/>
      </c>
      <c r="AC2023" s="195" t="str">
        <f t="shared" si="145"/>
        <v/>
      </c>
      <c r="AD2023" s="194" t="str">
        <f t="shared" si="146"/>
        <v/>
      </c>
      <c r="AE2023" s="194">
        <f>IF(AD2023="",0,IF(ISERROR(VLOOKUP(AD2023,AD$7:AD2022,1,FALSE)),1,0))</f>
        <v>0</v>
      </c>
      <c r="AF2023" s="194"/>
    </row>
    <row r="2024" spans="1:32" ht="16.5" customHeight="1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75">
        <f>IF(AND($X$3512&lt;&gt;" ",$X$3512&lt;&gt;0),IF(X2024=$X$3512,1+COUNTIF(U$7:U2023,"&gt;0"),0),0)</f>
        <v>0</v>
      </c>
      <c r="V2024" s="178" t="s">
        <v>2213</v>
      </c>
      <c r="W2024" s="130"/>
      <c r="X2024" s="131"/>
      <c r="Y2024" s="131"/>
      <c r="Z2024" s="206"/>
      <c r="AA2024" s="194">
        <f t="shared" si="143"/>
        <v>0</v>
      </c>
      <c r="AB2024" s="124" t="str">
        <f t="shared" si="144"/>
        <v/>
      </c>
      <c r="AC2024" s="195" t="str">
        <f t="shared" si="145"/>
        <v/>
      </c>
      <c r="AD2024" s="194" t="str">
        <f t="shared" si="146"/>
        <v/>
      </c>
      <c r="AE2024" s="194">
        <f>IF(AD2024="",0,IF(ISERROR(VLOOKUP(AD2024,AD$7:AD2023,1,FALSE)),1,0))</f>
        <v>0</v>
      </c>
      <c r="AF2024" s="194"/>
    </row>
    <row r="2025" spans="1:32" ht="16.5" customHeight="1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75">
        <f>IF(AND($X$3512&lt;&gt;" ",$X$3512&lt;&gt;0),IF(X2025=$X$3512,1+COUNTIF(U$7:U2024,"&gt;0"),0),0)</f>
        <v>0</v>
      </c>
      <c r="V2025" s="178" t="s">
        <v>2214</v>
      </c>
      <c r="W2025" s="130"/>
      <c r="X2025" s="131"/>
      <c r="Y2025" s="131"/>
      <c r="Z2025" s="206"/>
      <c r="AA2025" s="194">
        <f t="shared" si="143"/>
        <v>0</v>
      </c>
      <c r="AB2025" s="124" t="str">
        <f t="shared" si="144"/>
        <v/>
      </c>
      <c r="AC2025" s="195" t="str">
        <f t="shared" si="145"/>
        <v/>
      </c>
      <c r="AD2025" s="194" t="str">
        <f t="shared" si="146"/>
        <v/>
      </c>
      <c r="AE2025" s="194">
        <f>IF(AD2025="",0,IF(ISERROR(VLOOKUP(AD2025,AD$7:AD2024,1,FALSE)),1,0))</f>
        <v>0</v>
      </c>
      <c r="AF2025" s="194"/>
    </row>
    <row r="2026" spans="1:32" ht="16.5" customHeight="1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75">
        <f>IF(AND($X$3512&lt;&gt;" ",$X$3512&lt;&gt;0),IF(X2026=$X$3512,1+COUNTIF(U$7:U2025,"&gt;0"),0),0)</f>
        <v>0</v>
      </c>
      <c r="V2026" s="178" t="s">
        <v>2215</v>
      </c>
      <c r="W2026" s="130"/>
      <c r="X2026" s="131"/>
      <c r="Y2026" s="131"/>
      <c r="Z2026" s="206"/>
      <c r="AA2026" s="194">
        <f t="shared" si="143"/>
        <v>0</v>
      </c>
      <c r="AB2026" s="124" t="str">
        <f t="shared" si="144"/>
        <v/>
      </c>
      <c r="AC2026" s="195" t="str">
        <f t="shared" si="145"/>
        <v/>
      </c>
      <c r="AD2026" s="194" t="str">
        <f t="shared" si="146"/>
        <v/>
      </c>
      <c r="AE2026" s="194">
        <f>IF(AD2026="",0,IF(ISERROR(VLOOKUP(AD2026,AD$7:AD2025,1,FALSE)),1,0))</f>
        <v>0</v>
      </c>
      <c r="AF2026" s="194"/>
    </row>
    <row r="2027" spans="1:32" ht="16.5" customHeight="1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75">
        <f>IF(AND($X$3512&lt;&gt;" ",$X$3512&lt;&gt;0),IF(X2027=$X$3512,1+COUNTIF(U$7:U2026,"&gt;0"),0),0)</f>
        <v>0</v>
      </c>
      <c r="V2027" s="178" t="s">
        <v>2216</v>
      </c>
      <c r="W2027" s="130"/>
      <c r="X2027" s="131"/>
      <c r="Y2027" s="131"/>
      <c r="Z2027" s="206"/>
      <c r="AA2027" s="194">
        <f t="shared" si="143"/>
        <v>0</v>
      </c>
      <c r="AB2027" s="124" t="str">
        <f t="shared" si="144"/>
        <v/>
      </c>
      <c r="AC2027" s="195" t="str">
        <f t="shared" si="145"/>
        <v/>
      </c>
      <c r="AD2027" s="194" t="str">
        <f t="shared" si="146"/>
        <v/>
      </c>
      <c r="AE2027" s="194">
        <f>IF(AD2027="",0,IF(ISERROR(VLOOKUP(AD2027,AD$7:AD2026,1,FALSE)),1,0))</f>
        <v>0</v>
      </c>
      <c r="AF2027" s="194"/>
    </row>
    <row r="2028" spans="1:32" ht="16.5" customHeight="1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75">
        <f>IF(AND($X$3512&lt;&gt;" ",$X$3512&lt;&gt;0),IF(X2028=$X$3512,1+COUNTIF(U$7:U2027,"&gt;0"),0),0)</f>
        <v>0</v>
      </c>
      <c r="V2028" s="178" t="s">
        <v>2217</v>
      </c>
      <c r="W2028" s="130"/>
      <c r="X2028" s="131"/>
      <c r="Y2028" s="131"/>
      <c r="Z2028" s="206"/>
      <c r="AA2028" s="194">
        <f t="shared" si="143"/>
        <v>0</v>
      </c>
      <c r="AB2028" s="124" t="str">
        <f t="shared" si="144"/>
        <v/>
      </c>
      <c r="AC2028" s="195" t="str">
        <f t="shared" si="145"/>
        <v/>
      </c>
      <c r="AD2028" s="194" t="str">
        <f t="shared" si="146"/>
        <v/>
      </c>
      <c r="AE2028" s="194">
        <f>IF(AD2028="",0,IF(ISERROR(VLOOKUP(AD2028,AD$7:AD2027,1,FALSE)),1,0))</f>
        <v>0</v>
      </c>
      <c r="AF2028" s="194"/>
    </row>
    <row r="2029" spans="1:32" ht="16.5" customHeight="1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75">
        <f>IF(AND($X$3512&lt;&gt;" ",$X$3512&lt;&gt;0),IF(X2029=$X$3512,1+COUNTIF(U$7:U2028,"&gt;0"),0),0)</f>
        <v>0</v>
      </c>
      <c r="V2029" s="178" t="s">
        <v>2218</v>
      </c>
      <c r="W2029" s="130"/>
      <c r="X2029" s="131"/>
      <c r="Y2029" s="131"/>
      <c r="Z2029" s="206"/>
      <c r="AA2029" s="194">
        <f t="shared" si="143"/>
        <v>0</v>
      </c>
      <c r="AB2029" s="124" t="str">
        <f t="shared" si="144"/>
        <v/>
      </c>
      <c r="AC2029" s="195" t="str">
        <f t="shared" si="145"/>
        <v/>
      </c>
      <c r="AD2029" s="194" t="str">
        <f t="shared" si="146"/>
        <v/>
      </c>
      <c r="AE2029" s="194">
        <f>IF(AD2029="",0,IF(ISERROR(VLOOKUP(AD2029,AD$7:AD2028,1,FALSE)),1,0))</f>
        <v>0</v>
      </c>
      <c r="AF2029" s="194"/>
    </row>
    <row r="2030" spans="1:32" ht="16.5" customHeight="1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75">
        <f>IF(AND($X$3512&lt;&gt;" ",$X$3512&lt;&gt;0),IF(X2030=$X$3512,1+COUNTIF(U$7:U2029,"&gt;0"),0),0)</f>
        <v>0</v>
      </c>
      <c r="V2030" s="178" t="s">
        <v>2219</v>
      </c>
      <c r="W2030" s="130"/>
      <c r="X2030" s="131"/>
      <c r="Y2030" s="131"/>
      <c r="Z2030" s="206"/>
      <c r="AA2030" s="194">
        <f t="shared" si="143"/>
        <v>0</v>
      </c>
      <c r="AB2030" s="124" t="str">
        <f t="shared" si="144"/>
        <v/>
      </c>
      <c r="AC2030" s="195" t="str">
        <f t="shared" si="145"/>
        <v/>
      </c>
      <c r="AD2030" s="194" t="str">
        <f t="shared" si="146"/>
        <v/>
      </c>
      <c r="AE2030" s="194">
        <f>IF(AD2030="",0,IF(ISERROR(VLOOKUP(AD2030,AD$7:AD2029,1,FALSE)),1,0))</f>
        <v>0</v>
      </c>
      <c r="AF2030" s="194"/>
    </row>
    <row r="2031" spans="1:32" ht="16.5" customHeight="1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75">
        <f>IF(AND($X$3512&lt;&gt;" ",$X$3512&lt;&gt;0),IF(X2031=$X$3512,1+COUNTIF(U$7:U2030,"&gt;0"),0),0)</f>
        <v>0</v>
      </c>
      <c r="V2031" s="178" t="s">
        <v>2220</v>
      </c>
      <c r="W2031" s="130"/>
      <c r="X2031" s="131"/>
      <c r="Y2031" s="131"/>
      <c r="Z2031" s="206"/>
      <c r="AA2031" s="194">
        <f t="shared" si="143"/>
        <v>0</v>
      </c>
      <c r="AB2031" s="124" t="str">
        <f t="shared" si="144"/>
        <v/>
      </c>
      <c r="AC2031" s="195" t="str">
        <f t="shared" si="145"/>
        <v/>
      </c>
      <c r="AD2031" s="194" t="str">
        <f t="shared" si="146"/>
        <v/>
      </c>
      <c r="AE2031" s="194">
        <f>IF(AD2031="",0,IF(ISERROR(VLOOKUP(AD2031,AD$7:AD2030,1,FALSE)),1,0))</f>
        <v>0</v>
      </c>
      <c r="AF2031" s="194"/>
    </row>
    <row r="2032" spans="1:32" ht="16.5" customHeight="1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75">
        <f>IF(AND($X$3512&lt;&gt;" ",$X$3512&lt;&gt;0),IF(X2032=$X$3512,1+COUNTIF(U$7:U2031,"&gt;0"),0),0)</f>
        <v>0</v>
      </c>
      <c r="V2032" s="178" t="s">
        <v>2221</v>
      </c>
      <c r="W2032" s="130"/>
      <c r="X2032" s="131"/>
      <c r="Y2032" s="131"/>
      <c r="Z2032" s="206"/>
      <c r="AA2032" s="194">
        <f t="shared" si="143"/>
        <v>0</v>
      </c>
      <c r="AB2032" s="124" t="str">
        <f t="shared" si="144"/>
        <v/>
      </c>
      <c r="AC2032" s="195" t="str">
        <f t="shared" si="145"/>
        <v/>
      </c>
      <c r="AD2032" s="194" t="str">
        <f t="shared" si="146"/>
        <v/>
      </c>
      <c r="AE2032" s="194">
        <f>IF(AD2032="",0,IF(ISERROR(VLOOKUP(AD2032,AD$7:AD2031,1,FALSE)),1,0))</f>
        <v>0</v>
      </c>
      <c r="AF2032" s="194"/>
    </row>
    <row r="2033" spans="1:32" ht="16.5" customHeight="1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75">
        <f>IF(AND($X$3512&lt;&gt;" ",$X$3512&lt;&gt;0),IF(X2033=$X$3512,1+COUNTIF(U$7:U2032,"&gt;0"),0),0)</f>
        <v>0</v>
      </c>
      <c r="V2033" s="178" t="s">
        <v>2222</v>
      </c>
      <c r="W2033" s="130"/>
      <c r="X2033" s="131"/>
      <c r="Y2033" s="131"/>
      <c r="Z2033" s="206"/>
      <c r="AA2033" s="194">
        <f t="shared" si="143"/>
        <v>0</v>
      </c>
      <c r="AB2033" s="124" t="str">
        <f t="shared" si="144"/>
        <v/>
      </c>
      <c r="AC2033" s="195" t="str">
        <f t="shared" si="145"/>
        <v/>
      </c>
      <c r="AD2033" s="194" t="str">
        <f t="shared" si="146"/>
        <v/>
      </c>
      <c r="AE2033" s="194">
        <f>IF(AD2033="",0,IF(ISERROR(VLOOKUP(AD2033,AD$7:AD2032,1,FALSE)),1,0))</f>
        <v>0</v>
      </c>
      <c r="AF2033" s="194"/>
    </row>
    <row r="2034" spans="1:32" ht="16.5" customHeight="1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75">
        <f>IF(AND($X$3512&lt;&gt;" ",$X$3512&lt;&gt;0),IF(X2034=$X$3512,1+COUNTIF(U$7:U2033,"&gt;0"),0),0)</f>
        <v>0</v>
      </c>
      <c r="V2034" s="178" t="s">
        <v>2223</v>
      </c>
      <c r="W2034" s="130"/>
      <c r="X2034" s="131"/>
      <c r="Y2034" s="131"/>
      <c r="Z2034" s="206"/>
      <c r="AA2034" s="194">
        <f t="shared" si="143"/>
        <v>0</v>
      </c>
      <c r="AB2034" s="124" t="str">
        <f t="shared" si="144"/>
        <v/>
      </c>
      <c r="AC2034" s="195" t="str">
        <f t="shared" si="145"/>
        <v/>
      </c>
      <c r="AD2034" s="194" t="str">
        <f t="shared" si="146"/>
        <v/>
      </c>
      <c r="AE2034" s="194">
        <f>IF(AD2034="",0,IF(ISERROR(VLOOKUP(AD2034,AD$7:AD2033,1,FALSE)),1,0))</f>
        <v>0</v>
      </c>
      <c r="AF2034" s="194"/>
    </row>
    <row r="2035" spans="1:32" ht="16.5" customHeight="1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75">
        <f>IF(AND($X$3512&lt;&gt;" ",$X$3512&lt;&gt;0),IF(X2035=$X$3512,1+COUNTIF(U$7:U2034,"&gt;0"),0),0)</f>
        <v>0</v>
      </c>
      <c r="V2035" s="178" t="s">
        <v>2224</v>
      </c>
      <c r="W2035" s="130"/>
      <c r="X2035" s="131"/>
      <c r="Y2035" s="131"/>
      <c r="Z2035" s="206"/>
      <c r="AA2035" s="194">
        <f t="shared" si="143"/>
        <v>0</v>
      </c>
      <c r="AB2035" s="124" t="str">
        <f t="shared" si="144"/>
        <v/>
      </c>
      <c r="AC2035" s="195" t="str">
        <f t="shared" si="145"/>
        <v/>
      </c>
      <c r="AD2035" s="194" t="str">
        <f t="shared" si="146"/>
        <v/>
      </c>
      <c r="AE2035" s="194">
        <f>IF(AD2035="",0,IF(ISERROR(VLOOKUP(AD2035,AD$7:AD2034,1,FALSE)),1,0))</f>
        <v>0</v>
      </c>
      <c r="AF2035" s="194"/>
    </row>
    <row r="2036" spans="1:32" ht="16.5" customHeight="1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75">
        <f>IF(AND($X$3512&lt;&gt;" ",$X$3512&lt;&gt;0),IF(X2036=$X$3512,1+COUNTIF(U$7:U2035,"&gt;0"),0),0)</f>
        <v>0</v>
      </c>
      <c r="V2036" s="178" t="s">
        <v>2225</v>
      </c>
      <c r="W2036" s="130"/>
      <c r="X2036" s="131"/>
      <c r="Y2036" s="131"/>
      <c r="Z2036" s="206"/>
      <c r="AA2036" s="194">
        <f t="shared" si="143"/>
        <v>0</v>
      </c>
      <c r="AB2036" s="124" t="str">
        <f t="shared" si="144"/>
        <v/>
      </c>
      <c r="AC2036" s="195" t="str">
        <f t="shared" si="145"/>
        <v/>
      </c>
      <c r="AD2036" s="194" t="str">
        <f t="shared" si="146"/>
        <v/>
      </c>
      <c r="AE2036" s="194">
        <f>IF(AD2036="",0,IF(ISERROR(VLOOKUP(AD2036,AD$7:AD2035,1,FALSE)),1,0))</f>
        <v>0</v>
      </c>
      <c r="AF2036" s="194"/>
    </row>
    <row r="2037" spans="1:32" ht="16.5" customHeight="1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75">
        <f>IF(AND($X$3512&lt;&gt;" ",$X$3512&lt;&gt;0),IF(X2037=$X$3512,1+COUNTIF(U$7:U2036,"&gt;0"),0),0)</f>
        <v>0</v>
      </c>
      <c r="V2037" s="178" t="s">
        <v>2226</v>
      </c>
      <c r="W2037" s="130"/>
      <c r="X2037" s="131"/>
      <c r="Y2037" s="131"/>
      <c r="Z2037" s="206"/>
      <c r="AA2037" s="194">
        <f t="shared" si="143"/>
        <v>0</v>
      </c>
      <c r="AB2037" s="124" t="str">
        <f t="shared" si="144"/>
        <v/>
      </c>
      <c r="AC2037" s="195" t="str">
        <f t="shared" si="145"/>
        <v/>
      </c>
      <c r="AD2037" s="194" t="str">
        <f t="shared" si="146"/>
        <v/>
      </c>
      <c r="AE2037" s="194">
        <f>IF(AD2037="",0,IF(ISERROR(VLOOKUP(AD2037,AD$7:AD2036,1,FALSE)),1,0))</f>
        <v>0</v>
      </c>
      <c r="AF2037" s="194"/>
    </row>
    <row r="2038" spans="1:32" ht="16.5" customHeight="1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75">
        <f>IF(AND($X$3512&lt;&gt;" ",$X$3512&lt;&gt;0),IF(X2038=$X$3512,1+COUNTIF(U$7:U2037,"&gt;0"),0),0)</f>
        <v>0</v>
      </c>
      <c r="V2038" s="178" t="s">
        <v>2227</v>
      </c>
      <c r="W2038" s="130"/>
      <c r="X2038" s="131"/>
      <c r="Y2038" s="131"/>
      <c r="Z2038" s="206"/>
      <c r="AA2038" s="194">
        <f t="shared" si="143"/>
        <v>0</v>
      </c>
      <c r="AB2038" s="124" t="str">
        <f t="shared" si="144"/>
        <v/>
      </c>
      <c r="AC2038" s="195" t="str">
        <f t="shared" si="145"/>
        <v/>
      </c>
      <c r="AD2038" s="194" t="str">
        <f t="shared" si="146"/>
        <v/>
      </c>
      <c r="AE2038" s="194">
        <f>IF(AD2038="",0,IF(ISERROR(VLOOKUP(AD2038,AD$7:AD2037,1,FALSE)),1,0))</f>
        <v>0</v>
      </c>
      <c r="AF2038" s="194"/>
    </row>
    <row r="2039" spans="1:32" ht="16.5" customHeight="1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75">
        <f>IF(AND($X$3512&lt;&gt;" ",$X$3512&lt;&gt;0),IF(X2039=$X$3512,1+COUNTIF(U$7:U2038,"&gt;0"),0),0)</f>
        <v>0</v>
      </c>
      <c r="V2039" s="178" t="s">
        <v>2228</v>
      </c>
      <c r="W2039" s="130"/>
      <c r="X2039" s="131"/>
      <c r="Y2039" s="131"/>
      <c r="Z2039" s="206"/>
      <c r="AA2039" s="194">
        <f t="shared" si="143"/>
        <v>0</v>
      </c>
      <c r="AB2039" s="124" t="str">
        <f t="shared" si="144"/>
        <v/>
      </c>
      <c r="AC2039" s="195" t="str">
        <f t="shared" si="145"/>
        <v/>
      </c>
      <c r="AD2039" s="194" t="str">
        <f t="shared" si="146"/>
        <v/>
      </c>
      <c r="AE2039" s="194">
        <f>IF(AD2039="",0,IF(ISERROR(VLOOKUP(AD2039,AD$7:AD2038,1,FALSE)),1,0))</f>
        <v>0</v>
      </c>
      <c r="AF2039" s="194"/>
    </row>
    <row r="2040" spans="1:32" ht="16.5" customHeight="1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75">
        <f>IF(AND($X$3512&lt;&gt;" ",$X$3512&lt;&gt;0),IF(X2040=$X$3512,1+COUNTIF(U$7:U2039,"&gt;0"),0),0)</f>
        <v>0</v>
      </c>
      <c r="V2040" s="178" t="s">
        <v>2229</v>
      </c>
      <c r="W2040" s="130"/>
      <c r="X2040" s="131"/>
      <c r="Y2040" s="131"/>
      <c r="Z2040" s="206"/>
      <c r="AA2040" s="194">
        <f t="shared" si="143"/>
        <v>0</v>
      </c>
      <c r="AB2040" s="124" t="str">
        <f t="shared" si="144"/>
        <v/>
      </c>
      <c r="AC2040" s="195" t="str">
        <f t="shared" si="145"/>
        <v/>
      </c>
      <c r="AD2040" s="194" t="str">
        <f t="shared" si="146"/>
        <v/>
      </c>
      <c r="AE2040" s="194">
        <f>IF(AD2040="",0,IF(ISERROR(VLOOKUP(AD2040,AD$7:AD2039,1,FALSE)),1,0))</f>
        <v>0</v>
      </c>
      <c r="AF2040" s="194"/>
    </row>
    <row r="2041" spans="1:32" ht="16.5" customHeight="1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75">
        <f>IF(AND($X$3512&lt;&gt;" ",$X$3512&lt;&gt;0),IF(X2041=$X$3512,1+COUNTIF(U$7:U2040,"&gt;0"),0),0)</f>
        <v>0</v>
      </c>
      <c r="V2041" s="178" t="s">
        <v>2230</v>
      </c>
      <c r="W2041" s="130"/>
      <c r="X2041" s="131"/>
      <c r="Y2041" s="131"/>
      <c r="Z2041" s="206"/>
      <c r="AA2041" s="194">
        <f t="shared" si="143"/>
        <v>0</v>
      </c>
      <c r="AB2041" s="124" t="str">
        <f t="shared" si="144"/>
        <v/>
      </c>
      <c r="AC2041" s="195" t="str">
        <f t="shared" si="145"/>
        <v/>
      </c>
      <c r="AD2041" s="194" t="str">
        <f t="shared" si="146"/>
        <v/>
      </c>
      <c r="AE2041" s="194">
        <f>IF(AD2041="",0,IF(ISERROR(VLOOKUP(AD2041,AD$7:AD2040,1,FALSE)),1,0))</f>
        <v>0</v>
      </c>
      <c r="AF2041" s="194"/>
    </row>
    <row r="2042" spans="1:32" ht="16.5" customHeight="1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75">
        <f>IF(AND($X$3512&lt;&gt;" ",$X$3512&lt;&gt;0),IF(X2042=$X$3512,1+COUNTIF(U$7:U2041,"&gt;0"),0),0)</f>
        <v>0</v>
      </c>
      <c r="V2042" s="178" t="s">
        <v>2231</v>
      </c>
      <c r="W2042" s="130"/>
      <c r="X2042" s="131"/>
      <c r="Y2042" s="131"/>
      <c r="Z2042" s="206"/>
      <c r="AA2042" s="194">
        <f t="shared" si="143"/>
        <v>0</v>
      </c>
      <c r="AB2042" s="124" t="str">
        <f t="shared" si="144"/>
        <v/>
      </c>
      <c r="AC2042" s="195" t="str">
        <f t="shared" si="145"/>
        <v/>
      </c>
      <c r="AD2042" s="194" t="str">
        <f t="shared" si="146"/>
        <v/>
      </c>
      <c r="AE2042" s="194">
        <f>IF(AD2042="",0,IF(ISERROR(VLOOKUP(AD2042,AD$7:AD2041,1,FALSE)),1,0))</f>
        <v>0</v>
      </c>
      <c r="AF2042" s="194"/>
    </row>
    <row r="2043" spans="1:32" ht="16.5" customHeight="1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75">
        <f>IF(AND($X$3512&lt;&gt;" ",$X$3512&lt;&gt;0),IF(X2043=$X$3512,1+COUNTIF(U$7:U2042,"&gt;0"),0),0)</f>
        <v>0</v>
      </c>
      <c r="V2043" s="178" t="s">
        <v>2232</v>
      </c>
      <c r="W2043" s="130"/>
      <c r="X2043" s="131"/>
      <c r="Y2043" s="131"/>
      <c r="Z2043" s="206"/>
      <c r="AA2043" s="194">
        <f t="shared" si="143"/>
        <v>0</v>
      </c>
      <c r="AB2043" s="124" t="str">
        <f t="shared" si="144"/>
        <v/>
      </c>
      <c r="AC2043" s="195" t="str">
        <f t="shared" si="145"/>
        <v/>
      </c>
      <c r="AD2043" s="194" t="str">
        <f t="shared" si="146"/>
        <v/>
      </c>
      <c r="AE2043" s="194">
        <f>IF(AD2043="",0,IF(ISERROR(VLOOKUP(AD2043,AD$7:AD2042,1,FALSE)),1,0))</f>
        <v>0</v>
      </c>
      <c r="AF2043" s="194"/>
    </row>
    <row r="2044" spans="1:32" ht="16.5" customHeight="1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75">
        <f>IF(AND($X$3512&lt;&gt;" ",$X$3512&lt;&gt;0),IF(X2044=$X$3512,1+COUNTIF(U$7:U2043,"&gt;0"),0),0)</f>
        <v>0</v>
      </c>
      <c r="V2044" s="178" t="s">
        <v>2233</v>
      </c>
      <c r="W2044" s="130"/>
      <c r="X2044" s="131"/>
      <c r="Y2044" s="131"/>
      <c r="Z2044" s="206"/>
      <c r="AA2044" s="194">
        <f t="shared" si="143"/>
        <v>0</v>
      </c>
      <c r="AB2044" s="124" t="str">
        <f t="shared" si="144"/>
        <v/>
      </c>
      <c r="AC2044" s="195" t="str">
        <f t="shared" si="145"/>
        <v/>
      </c>
      <c r="AD2044" s="194" t="str">
        <f t="shared" si="146"/>
        <v/>
      </c>
      <c r="AE2044" s="194">
        <f>IF(AD2044="",0,IF(ISERROR(VLOOKUP(AD2044,AD$7:AD2043,1,FALSE)),1,0))</f>
        <v>0</v>
      </c>
      <c r="AF2044" s="194"/>
    </row>
    <row r="2045" spans="1:32" ht="16.5" customHeight="1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75">
        <f>IF(AND($X$3512&lt;&gt;" ",$X$3512&lt;&gt;0),IF(X2045=$X$3512,1+COUNTIF(U$7:U2044,"&gt;0"),0),0)</f>
        <v>0</v>
      </c>
      <c r="V2045" s="178" t="s">
        <v>2234</v>
      </c>
      <c r="W2045" s="130"/>
      <c r="X2045" s="131"/>
      <c r="Y2045" s="131"/>
      <c r="Z2045" s="206"/>
      <c r="AA2045" s="194">
        <f t="shared" si="143"/>
        <v>0</v>
      </c>
      <c r="AB2045" s="124" t="str">
        <f t="shared" si="144"/>
        <v/>
      </c>
      <c r="AC2045" s="195" t="str">
        <f t="shared" si="145"/>
        <v/>
      </c>
      <c r="AD2045" s="194" t="str">
        <f t="shared" si="146"/>
        <v/>
      </c>
      <c r="AE2045" s="194">
        <f>IF(AD2045="",0,IF(ISERROR(VLOOKUP(AD2045,AD$7:AD2044,1,FALSE)),1,0))</f>
        <v>0</v>
      </c>
      <c r="AF2045" s="194"/>
    </row>
    <row r="2046" spans="1:32" ht="16.5" customHeight="1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75">
        <f>IF(AND($X$3512&lt;&gt;" ",$X$3512&lt;&gt;0),IF(X2046=$X$3512,1+COUNTIF(U$7:U2045,"&gt;0"),0),0)</f>
        <v>0</v>
      </c>
      <c r="V2046" s="178" t="s">
        <v>2235</v>
      </c>
      <c r="W2046" s="130"/>
      <c r="X2046" s="131"/>
      <c r="Y2046" s="131"/>
      <c r="Z2046" s="206"/>
      <c r="AA2046" s="194">
        <f t="shared" si="143"/>
        <v>0</v>
      </c>
      <c r="AB2046" s="124" t="str">
        <f t="shared" si="144"/>
        <v/>
      </c>
      <c r="AC2046" s="195" t="str">
        <f t="shared" si="145"/>
        <v/>
      </c>
      <c r="AD2046" s="194" t="str">
        <f t="shared" si="146"/>
        <v/>
      </c>
      <c r="AE2046" s="194">
        <f>IF(AD2046="",0,IF(ISERROR(VLOOKUP(AD2046,AD$7:AD2045,1,FALSE)),1,0))</f>
        <v>0</v>
      </c>
      <c r="AF2046" s="194"/>
    </row>
    <row r="2047" spans="1:32" ht="16.5" customHeight="1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75">
        <f>IF(AND($X$3512&lt;&gt;" ",$X$3512&lt;&gt;0),IF(X2047=$X$3512,1+COUNTIF(U$7:U2046,"&gt;0"),0),0)</f>
        <v>0</v>
      </c>
      <c r="V2047" s="178" t="s">
        <v>2236</v>
      </c>
      <c r="W2047" s="130"/>
      <c r="X2047" s="131"/>
      <c r="Y2047" s="131"/>
      <c r="Z2047" s="206"/>
      <c r="AA2047" s="194">
        <f t="shared" si="143"/>
        <v>0</v>
      </c>
      <c r="AB2047" s="124" t="str">
        <f t="shared" si="144"/>
        <v/>
      </c>
      <c r="AC2047" s="195" t="str">
        <f t="shared" si="145"/>
        <v/>
      </c>
      <c r="AD2047" s="194" t="str">
        <f t="shared" si="146"/>
        <v/>
      </c>
      <c r="AE2047" s="194">
        <f>IF(AD2047="",0,IF(ISERROR(VLOOKUP(AD2047,AD$7:AD2046,1,FALSE)),1,0))</f>
        <v>0</v>
      </c>
      <c r="AF2047" s="194"/>
    </row>
    <row r="2048" spans="1:32" ht="16.5" customHeight="1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75">
        <f>IF(AND($X$3512&lt;&gt;" ",$X$3512&lt;&gt;0),IF(X2048=$X$3512,1+COUNTIF(U$7:U2047,"&gt;0"),0),0)</f>
        <v>0</v>
      </c>
      <c r="V2048" s="178" t="s">
        <v>2237</v>
      </c>
      <c r="W2048" s="130"/>
      <c r="X2048" s="131"/>
      <c r="Y2048" s="131"/>
      <c r="Z2048" s="206"/>
      <c r="AA2048" s="194">
        <f t="shared" si="143"/>
        <v>0</v>
      </c>
      <c r="AB2048" s="124" t="str">
        <f t="shared" si="144"/>
        <v/>
      </c>
      <c r="AC2048" s="195" t="str">
        <f t="shared" si="145"/>
        <v/>
      </c>
      <c r="AD2048" s="194" t="str">
        <f t="shared" si="146"/>
        <v/>
      </c>
      <c r="AE2048" s="194">
        <f>IF(AD2048="",0,IF(ISERROR(VLOOKUP(AD2048,AD$7:AD2047,1,FALSE)),1,0))</f>
        <v>0</v>
      </c>
      <c r="AF2048" s="194"/>
    </row>
    <row r="2049" spans="1:32" ht="16.5" customHeight="1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75">
        <f>IF(AND($X$3512&lt;&gt;" ",$X$3512&lt;&gt;0),IF(X2049=$X$3512,1+COUNTIF(U$7:U2048,"&gt;0"),0),0)</f>
        <v>0</v>
      </c>
      <c r="V2049" s="178" t="s">
        <v>2238</v>
      </c>
      <c r="W2049" s="130"/>
      <c r="X2049" s="131"/>
      <c r="Y2049" s="131"/>
      <c r="Z2049" s="206"/>
      <c r="AA2049" s="194">
        <f t="shared" si="143"/>
        <v>0</v>
      </c>
      <c r="AB2049" s="124" t="str">
        <f t="shared" si="144"/>
        <v/>
      </c>
      <c r="AC2049" s="195" t="str">
        <f t="shared" si="145"/>
        <v/>
      </c>
      <c r="AD2049" s="194" t="str">
        <f t="shared" si="146"/>
        <v/>
      </c>
      <c r="AE2049" s="194">
        <f>IF(AD2049="",0,IF(ISERROR(VLOOKUP(AD2049,AD$7:AD2048,1,FALSE)),1,0))</f>
        <v>0</v>
      </c>
      <c r="AF2049" s="194"/>
    </row>
    <row r="2050" spans="1:32" ht="16.5" customHeight="1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75">
        <f>IF(AND($X$3512&lt;&gt;" ",$X$3512&lt;&gt;0),IF(X2050=$X$3512,1+COUNTIF(U$7:U2049,"&gt;0"),0),0)</f>
        <v>0</v>
      </c>
      <c r="V2050" s="178" t="s">
        <v>2239</v>
      </c>
      <c r="W2050" s="130"/>
      <c r="X2050" s="131"/>
      <c r="Y2050" s="131"/>
      <c r="Z2050" s="206"/>
      <c r="AA2050" s="194">
        <f t="shared" si="143"/>
        <v>0</v>
      </c>
      <c r="AB2050" s="124" t="str">
        <f t="shared" si="144"/>
        <v/>
      </c>
      <c r="AC2050" s="195" t="str">
        <f t="shared" si="145"/>
        <v/>
      </c>
      <c r="AD2050" s="194" t="str">
        <f t="shared" si="146"/>
        <v/>
      </c>
      <c r="AE2050" s="194">
        <f>IF(AD2050="",0,IF(ISERROR(VLOOKUP(AD2050,AD$7:AD2049,1,FALSE)),1,0))</f>
        <v>0</v>
      </c>
      <c r="AF2050" s="194"/>
    </row>
    <row r="2051" spans="1:32" ht="16.5" customHeight="1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75">
        <f>IF(AND($X$3512&lt;&gt;" ",$X$3512&lt;&gt;0),IF(X2051=$X$3512,1+COUNTIF(U$7:U2050,"&gt;0"),0),0)</f>
        <v>0</v>
      </c>
      <c r="V2051" s="178" t="s">
        <v>2240</v>
      </c>
      <c r="W2051" s="130"/>
      <c r="X2051" s="131"/>
      <c r="Y2051" s="131"/>
      <c r="Z2051" s="206"/>
      <c r="AA2051" s="194">
        <f t="shared" si="143"/>
        <v>0</v>
      </c>
      <c r="AB2051" s="124" t="str">
        <f t="shared" si="144"/>
        <v/>
      </c>
      <c r="AC2051" s="195" t="str">
        <f t="shared" si="145"/>
        <v/>
      </c>
      <c r="AD2051" s="194" t="str">
        <f t="shared" si="146"/>
        <v/>
      </c>
      <c r="AE2051" s="194">
        <f>IF(AD2051="",0,IF(ISERROR(VLOOKUP(AD2051,AD$7:AD2050,1,FALSE)),1,0))</f>
        <v>0</v>
      </c>
      <c r="AF2051" s="194"/>
    </row>
    <row r="2052" spans="1:32" ht="16.5" customHeight="1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75">
        <f>IF(AND($X$3512&lt;&gt;" ",$X$3512&lt;&gt;0),IF(X2052=$X$3512,1+COUNTIF(U$7:U2051,"&gt;0"),0),0)</f>
        <v>0</v>
      </c>
      <c r="V2052" s="178" t="s">
        <v>2241</v>
      </c>
      <c r="W2052" s="130"/>
      <c r="X2052" s="131"/>
      <c r="Y2052" s="131"/>
      <c r="Z2052" s="206"/>
      <c r="AA2052" s="194">
        <f t="shared" si="143"/>
        <v>0</v>
      </c>
      <c r="AB2052" s="124" t="str">
        <f t="shared" si="144"/>
        <v/>
      </c>
      <c r="AC2052" s="195" t="str">
        <f t="shared" si="145"/>
        <v/>
      </c>
      <c r="AD2052" s="194" t="str">
        <f t="shared" si="146"/>
        <v/>
      </c>
      <c r="AE2052" s="194">
        <f>IF(AD2052="",0,IF(ISERROR(VLOOKUP(AD2052,AD$7:AD2051,1,FALSE)),1,0))</f>
        <v>0</v>
      </c>
      <c r="AF2052" s="194"/>
    </row>
    <row r="2053" spans="1:32" ht="16.5" customHeight="1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75">
        <f>IF(AND($X$3512&lt;&gt;" ",$X$3512&lt;&gt;0),IF(X2053=$X$3512,1+COUNTIF(U$7:U2052,"&gt;0"),0),0)</f>
        <v>0</v>
      </c>
      <c r="V2053" s="178" t="s">
        <v>2242</v>
      </c>
      <c r="W2053" s="130"/>
      <c r="X2053" s="131"/>
      <c r="Y2053" s="131"/>
      <c r="Z2053" s="206"/>
      <c r="AA2053" s="194">
        <f t="shared" si="143"/>
        <v>0</v>
      </c>
      <c r="AB2053" s="124" t="str">
        <f t="shared" si="144"/>
        <v/>
      </c>
      <c r="AC2053" s="195" t="str">
        <f t="shared" si="145"/>
        <v/>
      </c>
      <c r="AD2053" s="194" t="str">
        <f t="shared" si="146"/>
        <v/>
      </c>
      <c r="AE2053" s="194">
        <f>IF(AD2053="",0,IF(ISERROR(VLOOKUP(AD2053,AD$7:AD2052,1,FALSE)),1,0))</f>
        <v>0</v>
      </c>
      <c r="AF2053" s="194"/>
    </row>
    <row r="2054" spans="1:32" ht="16.5" customHeight="1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75">
        <f>IF(AND($X$3512&lt;&gt;" ",$X$3512&lt;&gt;0),IF(X2054=$X$3512,1+COUNTIF(U$7:U2053,"&gt;0"),0),0)</f>
        <v>0</v>
      </c>
      <c r="V2054" s="178" t="s">
        <v>2243</v>
      </c>
      <c r="W2054" s="130"/>
      <c r="X2054" s="131"/>
      <c r="Y2054" s="131"/>
      <c r="Z2054" s="206"/>
      <c r="AA2054" s="194">
        <f t="shared" si="143"/>
        <v>0</v>
      </c>
      <c r="AB2054" s="124" t="str">
        <f t="shared" si="144"/>
        <v/>
      </c>
      <c r="AC2054" s="195" t="str">
        <f t="shared" si="145"/>
        <v/>
      </c>
      <c r="AD2054" s="194" t="str">
        <f t="shared" si="146"/>
        <v/>
      </c>
      <c r="AE2054" s="194">
        <f>IF(AD2054="",0,IF(ISERROR(VLOOKUP(AD2054,AD$7:AD2053,1,FALSE)),1,0))</f>
        <v>0</v>
      </c>
      <c r="AF2054" s="194"/>
    </row>
    <row r="2055" spans="1:32" ht="16.5" customHeight="1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75">
        <f>IF(AND($X$3512&lt;&gt;" ",$X$3512&lt;&gt;0),IF(X2055=$X$3512,1+COUNTIF(U$7:U2054,"&gt;0"),0),0)</f>
        <v>0</v>
      </c>
      <c r="V2055" s="178" t="s">
        <v>2244</v>
      </c>
      <c r="W2055" s="130"/>
      <c r="X2055" s="131"/>
      <c r="Y2055" s="131"/>
      <c r="Z2055" s="206"/>
      <c r="AA2055" s="194">
        <f t="shared" si="143"/>
        <v>0</v>
      </c>
      <c r="AB2055" s="124" t="str">
        <f t="shared" si="144"/>
        <v/>
      </c>
      <c r="AC2055" s="195" t="str">
        <f t="shared" si="145"/>
        <v/>
      </c>
      <c r="AD2055" s="194" t="str">
        <f t="shared" si="146"/>
        <v/>
      </c>
      <c r="AE2055" s="194">
        <f>IF(AD2055="",0,IF(ISERROR(VLOOKUP(AD2055,AD$7:AD2054,1,FALSE)),1,0))</f>
        <v>0</v>
      </c>
      <c r="AF2055" s="194"/>
    </row>
    <row r="2056" spans="1:32" ht="16.5" customHeight="1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75">
        <f>IF(AND($X$3512&lt;&gt;" ",$X$3512&lt;&gt;0),IF(X2056=$X$3512,1+COUNTIF(U$7:U2055,"&gt;0"),0),0)</f>
        <v>0</v>
      </c>
      <c r="V2056" s="178" t="s">
        <v>2245</v>
      </c>
      <c r="W2056" s="130"/>
      <c r="X2056" s="131"/>
      <c r="Y2056" s="131"/>
      <c r="Z2056" s="206"/>
      <c r="AA2056" s="194">
        <f t="shared" ref="AA2056:AA2119" si="147">IF(ISBLANK(X2056),0,VLOOKUP(X2056,$B$8:$E$57,1,FALSE))</f>
        <v>0</v>
      </c>
      <c r="AB2056" s="124" t="str">
        <f t="shared" ref="AB2056:AB2119" si="148">IF(W2056&gt;0,CONCATENATE(MONTH(W2056)&amp;X2056),"")</f>
        <v/>
      </c>
      <c r="AC2056" s="195" t="str">
        <f t="shared" ref="AC2056:AC2119" si="149">IF(OR(AND(Z2056&lt;&gt;0,ISBLANK(X2056)),ISERROR(AA2056)),"ERR","")</f>
        <v/>
      </c>
      <c r="AD2056" s="194" t="str">
        <f t="shared" si="146"/>
        <v/>
      </c>
      <c r="AE2056" s="194">
        <f>IF(AD2056="",0,IF(ISERROR(VLOOKUP(AD2056,AD$7:AD2055,1,FALSE)),1,0))</f>
        <v>0</v>
      </c>
      <c r="AF2056" s="194"/>
    </row>
    <row r="2057" spans="1:32" ht="16.5" customHeight="1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75">
        <f>IF(AND($X$3512&lt;&gt;" ",$X$3512&lt;&gt;0),IF(X2057=$X$3512,1+COUNTIF(U$7:U2056,"&gt;0"),0),0)</f>
        <v>0</v>
      </c>
      <c r="V2057" s="178" t="s">
        <v>2246</v>
      </c>
      <c r="W2057" s="130"/>
      <c r="X2057" s="131"/>
      <c r="Y2057" s="131"/>
      <c r="Z2057" s="206"/>
      <c r="AA2057" s="194">
        <f t="shared" si="147"/>
        <v>0</v>
      </c>
      <c r="AB2057" s="124" t="str">
        <f t="shared" si="148"/>
        <v/>
      </c>
      <c r="AC2057" s="195" t="str">
        <f t="shared" si="149"/>
        <v/>
      </c>
      <c r="AD2057" s="194" t="str">
        <f t="shared" si="146"/>
        <v/>
      </c>
      <c r="AE2057" s="194">
        <f>IF(AD2057="",0,IF(ISERROR(VLOOKUP(AD2057,AD$7:AD2056,1,FALSE)),1,0))</f>
        <v>0</v>
      </c>
      <c r="AF2057" s="194"/>
    </row>
    <row r="2058" spans="1:32" ht="16.5" customHeight="1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75">
        <f>IF(AND($X$3512&lt;&gt;" ",$X$3512&lt;&gt;0),IF(X2058=$X$3512,1+COUNTIF(U$7:U2057,"&gt;0"),0),0)</f>
        <v>0</v>
      </c>
      <c r="V2058" s="178" t="s">
        <v>2247</v>
      </c>
      <c r="W2058" s="130"/>
      <c r="X2058" s="131"/>
      <c r="Y2058" s="131"/>
      <c r="Z2058" s="206"/>
      <c r="AA2058" s="194">
        <f t="shared" si="147"/>
        <v>0</v>
      </c>
      <c r="AB2058" s="124" t="str">
        <f t="shared" si="148"/>
        <v/>
      </c>
      <c r="AC2058" s="195" t="str">
        <f t="shared" si="149"/>
        <v/>
      </c>
      <c r="AD2058" s="194" t="str">
        <f t="shared" ref="AD2058:AD2121" si="150">IF(W2058&gt;0,CONCATENATE(MONTH(W2058),"-",YEAR(W2058)),"")</f>
        <v/>
      </c>
      <c r="AE2058" s="194">
        <f>IF(AD2058="",0,IF(ISERROR(VLOOKUP(AD2058,AD$7:AD2057,1,FALSE)),1,0))</f>
        <v>0</v>
      </c>
      <c r="AF2058" s="194"/>
    </row>
    <row r="2059" spans="1:32" ht="16.5" customHeight="1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75">
        <f>IF(AND($X$3512&lt;&gt;" ",$X$3512&lt;&gt;0),IF(X2059=$X$3512,1+COUNTIF(U$7:U2058,"&gt;0"),0),0)</f>
        <v>0</v>
      </c>
      <c r="V2059" s="178" t="s">
        <v>2248</v>
      </c>
      <c r="W2059" s="130"/>
      <c r="X2059" s="131"/>
      <c r="Y2059" s="131"/>
      <c r="Z2059" s="206"/>
      <c r="AA2059" s="194">
        <f t="shared" si="147"/>
        <v>0</v>
      </c>
      <c r="AB2059" s="124" t="str">
        <f t="shared" si="148"/>
        <v/>
      </c>
      <c r="AC2059" s="195" t="str">
        <f t="shared" si="149"/>
        <v/>
      </c>
      <c r="AD2059" s="194" t="str">
        <f t="shared" si="150"/>
        <v/>
      </c>
      <c r="AE2059" s="194">
        <f>IF(AD2059="",0,IF(ISERROR(VLOOKUP(AD2059,AD$7:AD2058,1,FALSE)),1,0))</f>
        <v>0</v>
      </c>
      <c r="AF2059" s="194"/>
    </row>
    <row r="2060" spans="1:32" ht="16.5" customHeight="1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75">
        <f>IF(AND($X$3512&lt;&gt;" ",$X$3512&lt;&gt;0),IF(X2060=$X$3512,1+COUNTIF(U$7:U2059,"&gt;0"),0),0)</f>
        <v>0</v>
      </c>
      <c r="V2060" s="178" t="s">
        <v>2249</v>
      </c>
      <c r="W2060" s="130"/>
      <c r="X2060" s="131"/>
      <c r="Y2060" s="131"/>
      <c r="Z2060" s="206"/>
      <c r="AA2060" s="194">
        <f t="shared" si="147"/>
        <v>0</v>
      </c>
      <c r="AB2060" s="124" t="str">
        <f t="shared" si="148"/>
        <v/>
      </c>
      <c r="AC2060" s="195" t="str">
        <f t="shared" si="149"/>
        <v/>
      </c>
      <c r="AD2060" s="194" t="str">
        <f t="shared" si="150"/>
        <v/>
      </c>
      <c r="AE2060" s="194">
        <f>IF(AD2060="",0,IF(ISERROR(VLOOKUP(AD2060,AD$7:AD2059,1,FALSE)),1,0))</f>
        <v>0</v>
      </c>
      <c r="AF2060" s="194"/>
    </row>
    <row r="2061" spans="1:32" ht="16.5" customHeight="1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75">
        <f>IF(AND($X$3512&lt;&gt;" ",$X$3512&lt;&gt;0),IF(X2061=$X$3512,1+COUNTIF(U$7:U2060,"&gt;0"),0),0)</f>
        <v>0</v>
      </c>
      <c r="V2061" s="178" t="s">
        <v>2250</v>
      </c>
      <c r="W2061" s="130"/>
      <c r="X2061" s="131"/>
      <c r="Y2061" s="131"/>
      <c r="Z2061" s="206"/>
      <c r="AA2061" s="194">
        <f t="shared" si="147"/>
        <v>0</v>
      </c>
      <c r="AB2061" s="124" t="str">
        <f t="shared" si="148"/>
        <v/>
      </c>
      <c r="AC2061" s="195" t="str">
        <f t="shared" si="149"/>
        <v/>
      </c>
      <c r="AD2061" s="194" t="str">
        <f t="shared" si="150"/>
        <v/>
      </c>
      <c r="AE2061" s="194">
        <f>IF(AD2061="",0,IF(ISERROR(VLOOKUP(AD2061,AD$7:AD2060,1,FALSE)),1,0))</f>
        <v>0</v>
      </c>
      <c r="AF2061" s="194"/>
    </row>
    <row r="2062" spans="1:32" ht="16.5" customHeight="1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75">
        <f>IF(AND($X$3512&lt;&gt;" ",$X$3512&lt;&gt;0),IF(X2062=$X$3512,1+COUNTIF(U$7:U2061,"&gt;0"),0),0)</f>
        <v>0</v>
      </c>
      <c r="V2062" s="178" t="s">
        <v>2251</v>
      </c>
      <c r="W2062" s="130"/>
      <c r="X2062" s="131"/>
      <c r="Y2062" s="131"/>
      <c r="Z2062" s="206"/>
      <c r="AA2062" s="194">
        <f t="shared" si="147"/>
        <v>0</v>
      </c>
      <c r="AB2062" s="124" t="str">
        <f t="shared" si="148"/>
        <v/>
      </c>
      <c r="AC2062" s="195" t="str">
        <f t="shared" si="149"/>
        <v/>
      </c>
      <c r="AD2062" s="194" t="str">
        <f t="shared" si="150"/>
        <v/>
      </c>
      <c r="AE2062" s="194">
        <f>IF(AD2062="",0,IF(ISERROR(VLOOKUP(AD2062,AD$7:AD2061,1,FALSE)),1,0))</f>
        <v>0</v>
      </c>
      <c r="AF2062" s="194"/>
    </row>
    <row r="2063" spans="1:32" ht="16.5" customHeight="1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75">
        <f>IF(AND($X$3512&lt;&gt;" ",$X$3512&lt;&gt;0),IF(X2063=$X$3512,1+COUNTIF(U$7:U2062,"&gt;0"),0),0)</f>
        <v>0</v>
      </c>
      <c r="V2063" s="178" t="s">
        <v>2252</v>
      </c>
      <c r="W2063" s="130"/>
      <c r="X2063" s="131"/>
      <c r="Y2063" s="131"/>
      <c r="Z2063" s="206"/>
      <c r="AA2063" s="194">
        <f t="shared" si="147"/>
        <v>0</v>
      </c>
      <c r="AB2063" s="124" t="str">
        <f t="shared" si="148"/>
        <v/>
      </c>
      <c r="AC2063" s="195" t="str">
        <f t="shared" si="149"/>
        <v/>
      </c>
      <c r="AD2063" s="194" t="str">
        <f t="shared" si="150"/>
        <v/>
      </c>
      <c r="AE2063" s="194">
        <f>IF(AD2063="",0,IF(ISERROR(VLOOKUP(AD2063,AD$7:AD2062,1,FALSE)),1,0))</f>
        <v>0</v>
      </c>
      <c r="AF2063" s="194"/>
    </row>
    <row r="2064" spans="1:32" ht="16.5" customHeight="1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75">
        <f>IF(AND($X$3512&lt;&gt;" ",$X$3512&lt;&gt;0),IF(X2064=$X$3512,1+COUNTIF(U$7:U2063,"&gt;0"),0),0)</f>
        <v>0</v>
      </c>
      <c r="V2064" s="178" t="s">
        <v>2253</v>
      </c>
      <c r="W2064" s="130"/>
      <c r="X2064" s="131"/>
      <c r="Y2064" s="131"/>
      <c r="Z2064" s="206"/>
      <c r="AA2064" s="194">
        <f t="shared" si="147"/>
        <v>0</v>
      </c>
      <c r="AB2064" s="124" t="str">
        <f t="shared" si="148"/>
        <v/>
      </c>
      <c r="AC2064" s="195" t="str">
        <f t="shared" si="149"/>
        <v/>
      </c>
      <c r="AD2064" s="194" t="str">
        <f t="shared" si="150"/>
        <v/>
      </c>
      <c r="AE2064" s="194">
        <f>IF(AD2064="",0,IF(ISERROR(VLOOKUP(AD2064,AD$7:AD2063,1,FALSE)),1,0))</f>
        <v>0</v>
      </c>
      <c r="AF2064" s="194"/>
    </row>
    <row r="2065" spans="1:32" ht="16.5" customHeight="1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75">
        <f>IF(AND($X$3512&lt;&gt;" ",$X$3512&lt;&gt;0),IF(X2065=$X$3512,1+COUNTIF(U$7:U2064,"&gt;0"),0),0)</f>
        <v>0</v>
      </c>
      <c r="V2065" s="178" t="s">
        <v>2254</v>
      </c>
      <c r="W2065" s="130"/>
      <c r="X2065" s="131"/>
      <c r="Y2065" s="131"/>
      <c r="Z2065" s="206"/>
      <c r="AA2065" s="194">
        <f t="shared" si="147"/>
        <v>0</v>
      </c>
      <c r="AB2065" s="124" t="str">
        <f t="shared" si="148"/>
        <v/>
      </c>
      <c r="AC2065" s="195" t="str">
        <f t="shared" si="149"/>
        <v/>
      </c>
      <c r="AD2065" s="194" t="str">
        <f t="shared" si="150"/>
        <v/>
      </c>
      <c r="AE2065" s="194">
        <f>IF(AD2065="",0,IF(ISERROR(VLOOKUP(AD2065,AD$7:AD2064,1,FALSE)),1,0))</f>
        <v>0</v>
      </c>
      <c r="AF2065" s="194"/>
    </row>
    <row r="2066" spans="1:32" ht="16.5" customHeight="1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75">
        <f>IF(AND($X$3512&lt;&gt;" ",$X$3512&lt;&gt;0),IF(X2066=$X$3512,1+COUNTIF(U$7:U2065,"&gt;0"),0),0)</f>
        <v>0</v>
      </c>
      <c r="V2066" s="178" t="s">
        <v>2255</v>
      </c>
      <c r="W2066" s="130"/>
      <c r="X2066" s="131"/>
      <c r="Y2066" s="131"/>
      <c r="Z2066" s="206"/>
      <c r="AA2066" s="194">
        <f t="shared" si="147"/>
        <v>0</v>
      </c>
      <c r="AB2066" s="124" t="str">
        <f t="shared" si="148"/>
        <v/>
      </c>
      <c r="AC2066" s="195" t="str">
        <f t="shared" si="149"/>
        <v/>
      </c>
      <c r="AD2066" s="194" t="str">
        <f t="shared" si="150"/>
        <v/>
      </c>
      <c r="AE2066" s="194">
        <f>IF(AD2066="",0,IF(ISERROR(VLOOKUP(AD2066,AD$7:AD2065,1,FALSE)),1,0))</f>
        <v>0</v>
      </c>
      <c r="AF2066" s="194"/>
    </row>
    <row r="2067" spans="1:32" ht="16.5" customHeight="1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75">
        <f>IF(AND($X$3512&lt;&gt;" ",$X$3512&lt;&gt;0),IF(X2067=$X$3512,1+COUNTIF(U$7:U2066,"&gt;0"),0),0)</f>
        <v>0</v>
      </c>
      <c r="V2067" s="178" t="s">
        <v>2256</v>
      </c>
      <c r="W2067" s="130"/>
      <c r="X2067" s="131"/>
      <c r="Y2067" s="131"/>
      <c r="Z2067" s="206"/>
      <c r="AA2067" s="194">
        <f t="shared" si="147"/>
        <v>0</v>
      </c>
      <c r="AB2067" s="124" t="str">
        <f t="shared" si="148"/>
        <v/>
      </c>
      <c r="AC2067" s="195" t="str">
        <f t="shared" si="149"/>
        <v/>
      </c>
      <c r="AD2067" s="194" t="str">
        <f t="shared" si="150"/>
        <v/>
      </c>
      <c r="AE2067" s="194">
        <f>IF(AD2067="",0,IF(ISERROR(VLOOKUP(AD2067,AD$7:AD2066,1,FALSE)),1,0))</f>
        <v>0</v>
      </c>
      <c r="AF2067" s="194"/>
    </row>
    <row r="2068" spans="1:32" ht="16.5" customHeight="1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75">
        <f>IF(AND($X$3512&lt;&gt;" ",$X$3512&lt;&gt;0),IF(X2068=$X$3512,1+COUNTIF(U$7:U2067,"&gt;0"),0),0)</f>
        <v>0</v>
      </c>
      <c r="V2068" s="178" t="s">
        <v>2257</v>
      </c>
      <c r="W2068" s="130"/>
      <c r="X2068" s="131"/>
      <c r="Y2068" s="131"/>
      <c r="Z2068" s="206"/>
      <c r="AA2068" s="194">
        <f t="shared" si="147"/>
        <v>0</v>
      </c>
      <c r="AB2068" s="124" t="str">
        <f t="shared" si="148"/>
        <v/>
      </c>
      <c r="AC2068" s="195" t="str">
        <f t="shared" si="149"/>
        <v/>
      </c>
      <c r="AD2068" s="194" t="str">
        <f t="shared" si="150"/>
        <v/>
      </c>
      <c r="AE2068" s="194">
        <f>IF(AD2068="",0,IF(ISERROR(VLOOKUP(AD2068,AD$7:AD2067,1,FALSE)),1,0))</f>
        <v>0</v>
      </c>
      <c r="AF2068" s="194"/>
    </row>
    <row r="2069" spans="1:32" ht="16.5" customHeight="1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75">
        <f>IF(AND($X$3512&lt;&gt;" ",$X$3512&lt;&gt;0),IF(X2069=$X$3512,1+COUNTIF(U$7:U2068,"&gt;0"),0),0)</f>
        <v>0</v>
      </c>
      <c r="V2069" s="178" t="s">
        <v>2258</v>
      </c>
      <c r="W2069" s="130"/>
      <c r="X2069" s="131"/>
      <c r="Y2069" s="131"/>
      <c r="Z2069" s="206"/>
      <c r="AA2069" s="194">
        <f t="shared" si="147"/>
        <v>0</v>
      </c>
      <c r="AB2069" s="124" t="str">
        <f t="shared" si="148"/>
        <v/>
      </c>
      <c r="AC2069" s="195" t="str">
        <f t="shared" si="149"/>
        <v/>
      </c>
      <c r="AD2069" s="194" t="str">
        <f t="shared" si="150"/>
        <v/>
      </c>
      <c r="AE2069" s="194">
        <f>IF(AD2069="",0,IF(ISERROR(VLOOKUP(AD2069,AD$7:AD2068,1,FALSE)),1,0))</f>
        <v>0</v>
      </c>
      <c r="AF2069" s="194"/>
    </row>
    <row r="2070" spans="1:32" ht="16.5" customHeight="1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75">
        <f>IF(AND($X$3512&lt;&gt;" ",$X$3512&lt;&gt;0),IF(X2070=$X$3512,1+COUNTIF(U$7:U2069,"&gt;0"),0),0)</f>
        <v>0</v>
      </c>
      <c r="V2070" s="178" t="s">
        <v>2259</v>
      </c>
      <c r="W2070" s="130"/>
      <c r="X2070" s="131"/>
      <c r="Y2070" s="131"/>
      <c r="Z2070" s="206"/>
      <c r="AA2070" s="194">
        <f t="shared" si="147"/>
        <v>0</v>
      </c>
      <c r="AB2070" s="124" t="str">
        <f t="shared" si="148"/>
        <v/>
      </c>
      <c r="AC2070" s="195" t="str">
        <f t="shared" si="149"/>
        <v/>
      </c>
      <c r="AD2070" s="194" t="str">
        <f t="shared" si="150"/>
        <v/>
      </c>
      <c r="AE2070" s="194">
        <f>IF(AD2070="",0,IF(ISERROR(VLOOKUP(AD2070,AD$7:AD2069,1,FALSE)),1,0))</f>
        <v>0</v>
      </c>
      <c r="AF2070" s="194"/>
    </row>
    <row r="2071" spans="1:32" ht="16.5" customHeight="1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75">
        <f>IF(AND($X$3512&lt;&gt;" ",$X$3512&lt;&gt;0),IF(X2071=$X$3512,1+COUNTIF(U$7:U2070,"&gt;0"),0),0)</f>
        <v>0</v>
      </c>
      <c r="V2071" s="178" t="s">
        <v>2260</v>
      </c>
      <c r="W2071" s="130"/>
      <c r="X2071" s="131"/>
      <c r="Y2071" s="131"/>
      <c r="Z2071" s="206"/>
      <c r="AA2071" s="194">
        <f t="shared" si="147"/>
        <v>0</v>
      </c>
      <c r="AB2071" s="124" t="str">
        <f t="shared" si="148"/>
        <v/>
      </c>
      <c r="AC2071" s="195" t="str">
        <f t="shared" si="149"/>
        <v/>
      </c>
      <c r="AD2071" s="194" t="str">
        <f t="shared" si="150"/>
        <v/>
      </c>
      <c r="AE2071" s="194">
        <f>IF(AD2071="",0,IF(ISERROR(VLOOKUP(AD2071,AD$7:AD2070,1,FALSE)),1,0))</f>
        <v>0</v>
      </c>
      <c r="AF2071" s="194"/>
    </row>
    <row r="2072" spans="1:32" ht="16.5" customHeight="1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75">
        <f>IF(AND($X$3512&lt;&gt;" ",$X$3512&lt;&gt;0),IF(X2072=$X$3512,1+COUNTIF(U$7:U2071,"&gt;0"),0),0)</f>
        <v>0</v>
      </c>
      <c r="V2072" s="178" t="s">
        <v>2261</v>
      </c>
      <c r="W2072" s="130"/>
      <c r="X2072" s="131"/>
      <c r="Y2072" s="131"/>
      <c r="Z2072" s="206"/>
      <c r="AA2072" s="194">
        <f t="shared" si="147"/>
        <v>0</v>
      </c>
      <c r="AB2072" s="124" t="str">
        <f t="shared" si="148"/>
        <v/>
      </c>
      <c r="AC2072" s="195" t="str">
        <f t="shared" si="149"/>
        <v/>
      </c>
      <c r="AD2072" s="194" t="str">
        <f t="shared" si="150"/>
        <v/>
      </c>
      <c r="AE2072" s="194">
        <f>IF(AD2072="",0,IF(ISERROR(VLOOKUP(AD2072,AD$7:AD2071,1,FALSE)),1,0))</f>
        <v>0</v>
      </c>
      <c r="AF2072" s="194"/>
    </row>
    <row r="2073" spans="1:32" ht="16.5" customHeight="1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75">
        <f>IF(AND($X$3512&lt;&gt;" ",$X$3512&lt;&gt;0),IF(X2073=$X$3512,1+COUNTIF(U$7:U2072,"&gt;0"),0),0)</f>
        <v>0</v>
      </c>
      <c r="V2073" s="178" t="s">
        <v>2262</v>
      </c>
      <c r="W2073" s="130"/>
      <c r="X2073" s="131"/>
      <c r="Y2073" s="131"/>
      <c r="Z2073" s="206"/>
      <c r="AA2073" s="194">
        <f t="shared" si="147"/>
        <v>0</v>
      </c>
      <c r="AB2073" s="124" t="str">
        <f t="shared" si="148"/>
        <v/>
      </c>
      <c r="AC2073" s="195" t="str">
        <f t="shared" si="149"/>
        <v/>
      </c>
      <c r="AD2073" s="194" t="str">
        <f t="shared" si="150"/>
        <v/>
      </c>
      <c r="AE2073" s="194">
        <f>IF(AD2073="",0,IF(ISERROR(VLOOKUP(AD2073,AD$7:AD2072,1,FALSE)),1,0))</f>
        <v>0</v>
      </c>
      <c r="AF2073" s="194"/>
    </row>
    <row r="2074" spans="1:32" ht="16.5" customHeight="1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75">
        <f>IF(AND($X$3512&lt;&gt;" ",$X$3512&lt;&gt;0),IF(X2074=$X$3512,1+COUNTIF(U$7:U2073,"&gt;0"),0),0)</f>
        <v>0</v>
      </c>
      <c r="V2074" s="178" t="s">
        <v>2263</v>
      </c>
      <c r="W2074" s="130"/>
      <c r="X2074" s="131"/>
      <c r="Y2074" s="131"/>
      <c r="Z2074" s="206"/>
      <c r="AA2074" s="194">
        <f t="shared" si="147"/>
        <v>0</v>
      </c>
      <c r="AB2074" s="124" t="str">
        <f t="shared" si="148"/>
        <v/>
      </c>
      <c r="AC2074" s="195" t="str">
        <f t="shared" si="149"/>
        <v/>
      </c>
      <c r="AD2074" s="194" t="str">
        <f t="shared" si="150"/>
        <v/>
      </c>
      <c r="AE2074" s="194">
        <f>IF(AD2074="",0,IF(ISERROR(VLOOKUP(AD2074,AD$7:AD2073,1,FALSE)),1,0))</f>
        <v>0</v>
      </c>
      <c r="AF2074" s="194"/>
    </row>
    <row r="2075" spans="1:32" ht="16.5" customHeight="1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75">
        <f>IF(AND($X$3512&lt;&gt;" ",$X$3512&lt;&gt;0),IF(X2075=$X$3512,1+COUNTIF(U$7:U2074,"&gt;0"),0),0)</f>
        <v>0</v>
      </c>
      <c r="V2075" s="178" t="s">
        <v>2264</v>
      </c>
      <c r="W2075" s="130"/>
      <c r="X2075" s="131"/>
      <c r="Y2075" s="131"/>
      <c r="Z2075" s="206"/>
      <c r="AA2075" s="194">
        <f t="shared" si="147"/>
        <v>0</v>
      </c>
      <c r="AB2075" s="124" t="str">
        <f t="shared" si="148"/>
        <v/>
      </c>
      <c r="AC2075" s="195" t="str">
        <f t="shared" si="149"/>
        <v/>
      </c>
      <c r="AD2075" s="194" t="str">
        <f t="shared" si="150"/>
        <v/>
      </c>
      <c r="AE2075" s="194">
        <f>IF(AD2075="",0,IF(ISERROR(VLOOKUP(AD2075,AD$7:AD2074,1,FALSE)),1,0))</f>
        <v>0</v>
      </c>
      <c r="AF2075" s="194"/>
    </row>
    <row r="2076" spans="1:32" ht="16.5" customHeight="1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75">
        <f>IF(AND($X$3512&lt;&gt;" ",$X$3512&lt;&gt;0),IF(X2076=$X$3512,1+COUNTIF(U$7:U2075,"&gt;0"),0),0)</f>
        <v>0</v>
      </c>
      <c r="V2076" s="178" t="s">
        <v>2265</v>
      </c>
      <c r="W2076" s="130"/>
      <c r="X2076" s="131"/>
      <c r="Y2076" s="131"/>
      <c r="Z2076" s="206"/>
      <c r="AA2076" s="194">
        <f t="shared" si="147"/>
        <v>0</v>
      </c>
      <c r="AB2076" s="124" t="str">
        <f t="shared" si="148"/>
        <v/>
      </c>
      <c r="AC2076" s="195" t="str">
        <f t="shared" si="149"/>
        <v/>
      </c>
      <c r="AD2076" s="194" t="str">
        <f t="shared" si="150"/>
        <v/>
      </c>
      <c r="AE2076" s="194">
        <f>IF(AD2076="",0,IF(ISERROR(VLOOKUP(AD2076,AD$7:AD2075,1,FALSE)),1,0))</f>
        <v>0</v>
      </c>
      <c r="AF2076" s="194"/>
    </row>
    <row r="2077" spans="1:32" ht="16.5" customHeight="1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75">
        <f>IF(AND($X$3512&lt;&gt;" ",$X$3512&lt;&gt;0),IF(X2077=$X$3512,1+COUNTIF(U$7:U2076,"&gt;0"),0),0)</f>
        <v>0</v>
      </c>
      <c r="V2077" s="178" t="s">
        <v>2266</v>
      </c>
      <c r="W2077" s="130"/>
      <c r="X2077" s="131"/>
      <c r="Y2077" s="131"/>
      <c r="Z2077" s="206"/>
      <c r="AA2077" s="194">
        <f t="shared" si="147"/>
        <v>0</v>
      </c>
      <c r="AB2077" s="124" t="str">
        <f t="shared" si="148"/>
        <v/>
      </c>
      <c r="AC2077" s="195" t="str">
        <f t="shared" si="149"/>
        <v/>
      </c>
      <c r="AD2077" s="194" t="str">
        <f t="shared" si="150"/>
        <v/>
      </c>
      <c r="AE2077" s="194">
        <f>IF(AD2077="",0,IF(ISERROR(VLOOKUP(AD2077,AD$7:AD2076,1,FALSE)),1,0))</f>
        <v>0</v>
      </c>
      <c r="AF2077" s="194"/>
    </row>
    <row r="2078" spans="1:32" ht="16.5" customHeight="1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75">
        <f>IF(AND($X$3512&lt;&gt;" ",$X$3512&lt;&gt;0),IF(X2078=$X$3512,1+COUNTIF(U$7:U2077,"&gt;0"),0),0)</f>
        <v>0</v>
      </c>
      <c r="V2078" s="178" t="s">
        <v>2267</v>
      </c>
      <c r="W2078" s="130"/>
      <c r="X2078" s="131"/>
      <c r="Y2078" s="131"/>
      <c r="Z2078" s="206"/>
      <c r="AA2078" s="194">
        <f t="shared" si="147"/>
        <v>0</v>
      </c>
      <c r="AB2078" s="124" t="str">
        <f t="shared" si="148"/>
        <v/>
      </c>
      <c r="AC2078" s="195" t="str">
        <f t="shared" si="149"/>
        <v/>
      </c>
      <c r="AD2078" s="194" t="str">
        <f t="shared" si="150"/>
        <v/>
      </c>
      <c r="AE2078" s="194">
        <f>IF(AD2078="",0,IF(ISERROR(VLOOKUP(AD2078,AD$7:AD2077,1,FALSE)),1,0))</f>
        <v>0</v>
      </c>
      <c r="AF2078" s="194"/>
    </row>
    <row r="2079" spans="1:32" ht="16.5" customHeight="1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75">
        <f>IF(AND($X$3512&lt;&gt;" ",$X$3512&lt;&gt;0),IF(X2079=$X$3512,1+COUNTIF(U$7:U2078,"&gt;0"),0),0)</f>
        <v>0</v>
      </c>
      <c r="V2079" s="178" t="s">
        <v>2268</v>
      </c>
      <c r="W2079" s="130"/>
      <c r="X2079" s="131"/>
      <c r="Y2079" s="131"/>
      <c r="Z2079" s="206"/>
      <c r="AA2079" s="194">
        <f t="shared" si="147"/>
        <v>0</v>
      </c>
      <c r="AB2079" s="124" t="str">
        <f t="shared" si="148"/>
        <v/>
      </c>
      <c r="AC2079" s="195" t="str">
        <f t="shared" si="149"/>
        <v/>
      </c>
      <c r="AD2079" s="194" t="str">
        <f t="shared" si="150"/>
        <v/>
      </c>
      <c r="AE2079" s="194">
        <f>IF(AD2079="",0,IF(ISERROR(VLOOKUP(AD2079,AD$7:AD2078,1,FALSE)),1,0))</f>
        <v>0</v>
      </c>
      <c r="AF2079" s="194"/>
    </row>
    <row r="2080" spans="1:32" ht="16.5" customHeight="1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75">
        <f>IF(AND($X$3512&lt;&gt;" ",$X$3512&lt;&gt;0),IF(X2080=$X$3512,1+COUNTIF(U$7:U2079,"&gt;0"),0),0)</f>
        <v>0</v>
      </c>
      <c r="V2080" s="178" t="s">
        <v>2269</v>
      </c>
      <c r="W2080" s="130"/>
      <c r="X2080" s="131"/>
      <c r="Y2080" s="131"/>
      <c r="Z2080" s="206"/>
      <c r="AA2080" s="194">
        <f t="shared" si="147"/>
        <v>0</v>
      </c>
      <c r="AB2080" s="124" t="str">
        <f t="shared" si="148"/>
        <v/>
      </c>
      <c r="AC2080" s="195" t="str">
        <f t="shared" si="149"/>
        <v/>
      </c>
      <c r="AD2080" s="194" t="str">
        <f t="shared" si="150"/>
        <v/>
      </c>
      <c r="AE2080" s="194">
        <f>IF(AD2080="",0,IF(ISERROR(VLOOKUP(AD2080,AD$7:AD2079,1,FALSE)),1,0))</f>
        <v>0</v>
      </c>
      <c r="AF2080" s="194"/>
    </row>
    <row r="2081" spans="1:32" ht="16.5" customHeight="1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75">
        <f>IF(AND($X$3512&lt;&gt;" ",$X$3512&lt;&gt;0),IF(X2081=$X$3512,1+COUNTIF(U$7:U2080,"&gt;0"),0),0)</f>
        <v>0</v>
      </c>
      <c r="V2081" s="178" t="s">
        <v>2270</v>
      </c>
      <c r="W2081" s="130"/>
      <c r="X2081" s="131"/>
      <c r="Y2081" s="131"/>
      <c r="Z2081" s="206"/>
      <c r="AA2081" s="194">
        <f t="shared" si="147"/>
        <v>0</v>
      </c>
      <c r="AB2081" s="124" t="str">
        <f t="shared" si="148"/>
        <v/>
      </c>
      <c r="AC2081" s="195" t="str">
        <f t="shared" si="149"/>
        <v/>
      </c>
      <c r="AD2081" s="194" t="str">
        <f t="shared" si="150"/>
        <v/>
      </c>
      <c r="AE2081" s="194">
        <f>IF(AD2081="",0,IF(ISERROR(VLOOKUP(AD2081,AD$7:AD2080,1,FALSE)),1,0))</f>
        <v>0</v>
      </c>
      <c r="AF2081" s="194"/>
    </row>
    <row r="2082" spans="1:32" ht="16.5" customHeight="1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75">
        <f>IF(AND($X$3512&lt;&gt;" ",$X$3512&lt;&gt;0),IF(X2082=$X$3512,1+COUNTIF(U$7:U2081,"&gt;0"),0),0)</f>
        <v>0</v>
      </c>
      <c r="V2082" s="178" t="s">
        <v>2271</v>
      </c>
      <c r="W2082" s="130"/>
      <c r="X2082" s="131"/>
      <c r="Y2082" s="131"/>
      <c r="Z2082" s="206"/>
      <c r="AA2082" s="194">
        <f t="shared" si="147"/>
        <v>0</v>
      </c>
      <c r="AB2082" s="124" t="str">
        <f t="shared" si="148"/>
        <v/>
      </c>
      <c r="AC2082" s="195" t="str">
        <f t="shared" si="149"/>
        <v/>
      </c>
      <c r="AD2082" s="194" t="str">
        <f t="shared" si="150"/>
        <v/>
      </c>
      <c r="AE2082" s="194">
        <f>IF(AD2082="",0,IF(ISERROR(VLOOKUP(AD2082,AD$7:AD2081,1,FALSE)),1,0))</f>
        <v>0</v>
      </c>
      <c r="AF2082" s="194"/>
    </row>
    <row r="2083" spans="1:32" ht="16.5" customHeight="1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75">
        <f>IF(AND($X$3512&lt;&gt;" ",$X$3512&lt;&gt;0),IF(X2083=$X$3512,1+COUNTIF(U$7:U2082,"&gt;0"),0),0)</f>
        <v>0</v>
      </c>
      <c r="V2083" s="178" t="s">
        <v>2272</v>
      </c>
      <c r="W2083" s="130"/>
      <c r="X2083" s="131"/>
      <c r="Y2083" s="131"/>
      <c r="Z2083" s="206"/>
      <c r="AA2083" s="194">
        <f t="shared" si="147"/>
        <v>0</v>
      </c>
      <c r="AB2083" s="124" t="str">
        <f t="shared" si="148"/>
        <v/>
      </c>
      <c r="AC2083" s="195" t="str">
        <f t="shared" si="149"/>
        <v/>
      </c>
      <c r="AD2083" s="194" t="str">
        <f t="shared" si="150"/>
        <v/>
      </c>
      <c r="AE2083" s="194">
        <f>IF(AD2083="",0,IF(ISERROR(VLOOKUP(AD2083,AD$7:AD2082,1,FALSE)),1,0))</f>
        <v>0</v>
      </c>
      <c r="AF2083" s="194"/>
    </row>
    <row r="2084" spans="1:32" ht="16.5" customHeight="1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75">
        <f>IF(AND($X$3512&lt;&gt;" ",$X$3512&lt;&gt;0),IF(X2084=$X$3512,1+COUNTIF(U$7:U2083,"&gt;0"),0),0)</f>
        <v>0</v>
      </c>
      <c r="V2084" s="178" t="s">
        <v>2273</v>
      </c>
      <c r="W2084" s="130"/>
      <c r="X2084" s="131"/>
      <c r="Y2084" s="131"/>
      <c r="Z2084" s="206"/>
      <c r="AA2084" s="194">
        <f t="shared" si="147"/>
        <v>0</v>
      </c>
      <c r="AB2084" s="124" t="str">
        <f t="shared" si="148"/>
        <v/>
      </c>
      <c r="AC2084" s="195" t="str">
        <f t="shared" si="149"/>
        <v/>
      </c>
      <c r="AD2084" s="194" t="str">
        <f t="shared" si="150"/>
        <v/>
      </c>
      <c r="AE2084" s="194">
        <f>IF(AD2084="",0,IF(ISERROR(VLOOKUP(AD2084,AD$7:AD2083,1,FALSE)),1,0))</f>
        <v>0</v>
      </c>
      <c r="AF2084" s="194"/>
    </row>
    <row r="2085" spans="1:32" ht="16.5" customHeight="1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75">
        <f>IF(AND($X$3512&lt;&gt;" ",$X$3512&lt;&gt;0),IF(X2085=$X$3512,1+COUNTIF(U$7:U2084,"&gt;0"),0),0)</f>
        <v>0</v>
      </c>
      <c r="V2085" s="178" t="s">
        <v>2274</v>
      </c>
      <c r="W2085" s="130"/>
      <c r="X2085" s="131"/>
      <c r="Y2085" s="131"/>
      <c r="Z2085" s="206"/>
      <c r="AA2085" s="194">
        <f t="shared" si="147"/>
        <v>0</v>
      </c>
      <c r="AB2085" s="124" t="str">
        <f t="shared" si="148"/>
        <v/>
      </c>
      <c r="AC2085" s="195" t="str">
        <f t="shared" si="149"/>
        <v/>
      </c>
      <c r="AD2085" s="194" t="str">
        <f t="shared" si="150"/>
        <v/>
      </c>
      <c r="AE2085" s="194">
        <f>IF(AD2085="",0,IF(ISERROR(VLOOKUP(AD2085,AD$7:AD2084,1,FALSE)),1,0))</f>
        <v>0</v>
      </c>
      <c r="AF2085" s="194"/>
    </row>
    <row r="2086" spans="1:32" ht="16.5" customHeight="1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75">
        <f>IF(AND($X$3512&lt;&gt;" ",$X$3512&lt;&gt;0),IF(X2086=$X$3512,1+COUNTIF(U$7:U2085,"&gt;0"),0),0)</f>
        <v>0</v>
      </c>
      <c r="V2086" s="178" t="s">
        <v>2275</v>
      </c>
      <c r="W2086" s="130"/>
      <c r="X2086" s="131"/>
      <c r="Y2086" s="131"/>
      <c r="Z2086" s="206"/>
      <c r="AA2086" s="194">
        <f t="shared" si="147"/>
        <v>0</v>
      </c>
      <c r="AB2086" s="124" t="str">
        <f t="shared" si="148"/>
        <v/>
      </c>
      <c r="AC2086" s="195" t="str">
        <f t="shared" si="149"/>
        <v/>
      </c>
      <c r="AD2086" s="194" t="str">
        <f t="shared" si="150"/>
        <v/>
      </c>
      <c r="AE2086" s="194">
        <f>IF(AD2086="",0,IF(ISERROR(VLOOKUP(AD2086,AD$7:AD2085,1,FALSE)),1,0))</f>
        <v>0</v>
      </c>
      <c r="AF2086" s="194"/>
    </row>
    <row r="2087" spans="1:32" ht="16.5" customHeight="1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75">
        <f>IF(AND($X$3512&lt;&gt;" ",$X$3512&lt;&gt;0),IF(X2087=$X$3512,1+COUNTIF(U$7:U2086,"&gt;0"),0),0)</f>
        <v>0</v>
      </c>
      <c r="V2087" s="178" t="s">
        <v>2276</v>
      </c>
      <c r="W2087" s="130"/>
      <c r="X2087" s="131"/>
      <c r="Y2087" s="131"/>
      <c r="Z2087" s="206"/>
      <c r="AA2087" s="194">
        <f t="shared" si="147"/>
        <v>0</v>
      </c>
      <c r="AB2087" s="124" t="str">
        <f t="shared" si="148"/>
        <v/>
      </c>
      <c r="AC2087" s="195" t="str">
        <f t="shared" si="149"/>
        <v/>
      </c>
      <c r="AD2087" s="194" t="str">
        <f t="shared" si="150"/>
        <v/>
      </c>
      <c r="AE2087" s="194">
        <f>IF(AD2087="",0,IF(ISERROR(VLOOKUP(AD2087,AD$7:AD2086,1,FALSE)),1,0))</f>
        <v>0</v>
      </c>
      <c r="AF2087" s="194"/>
    </row>
    <row r="2088" spans="1:32" ht="16.5" customHeight="1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75">
        <f>IF(AND($X$3512&lt;&gt;" ",$X$3512&lt;&gt;0),IF(X2088=$X$3512,1+COUNTIF(U$7:U2087,"&gt;0"),0),0)</f>
        <v>0</v>
      </c>
      <c r="V2088" s="178" t="s">
        <v>2277</v>
      </c>
      <c r="W2088" s="130"/>
      <c r="X2088" s="131"/>
      <c r="Y2088" s="131"/>
      <c r="Z2088" s="206"/>
      <c r="AA2088" s="194">
        <f t="shared" si="147"/>
        <v>0</v>
      </c>
      <c r="AB2088" s="124" t="str">
        <f t="shared" si="148"/>
        <v/>
      </c>
      <c r="AC2088" s="195" t="str">
        <f t="shared" si="149"/>
        <v/>
      </c>
      <c r="AD2088" s="194" t="str">
        <f t="shared" si="150"/>
        <v/>
      </c>
      <c r="AE2088" s="194">
        <f>IF(AD2088="",0,IF(ISERROR(VLOOKUP(AD2088,AD$7:AD2087,1,FALSE)),1,0))</f>
        <v>0</v>
      </c>
      <c r="AF2088" s="194"/>
    </row>
    <row r="2089" spans="1:32" ht="16.5" customHeight="1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75">
        <f>IF(AND($X$3512&lt;&gt;" ",$X$3512&lt;&gt;0),IF(X2089=$X$3512,1+COUNTIF(U$7:U2088,"&gt;0"),0),0)</f>
        <v>0</v>
      </c>
      <c r="V2089" s="178" t="s">
        <v>2278</v>
      </c>
      <c r="W2089" s="130"/>
      <c r="X2089" s="131"/>
      <c r="Y2089" s="131"/>
      <c r="Z2089" s="206"/>
      <c r="AA2089" s="194">
        <f t="shared" si="147"/>
        <v>0</v>
      </c>
      <c r="AB2089" s="124" t="str">
        <f t="shared" si="148"/>
        <v/>
      </c>
      <c r="AC2089" s="195" t="str">
        <f t="shared" si="149"/>
        <v/>
      </c>
      <c r="AD2089" s="194" t="str">
        <f t="shared" si="150"/>
        <v/>
      </c>
      <c r="AE2089" s="194">
        <f>IF(AD2089="",0,IF(ISERROR(VLOOKUP(AD2089,AD$7:AD2088,1,FALSE)),1,0))</f>
        <v>0</v>
      </c>
      <c r="AF2089" s="194"/>
    </row>
    <row r="2090" spans="1:32" ht="16.5" customHeight="1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75">
        <f>IF(AND($X$3512&lt;&gt;" ",$X$3512&lt;&gt;0),IF(X2090=$X$3512,1+COUNTIF(U$7:U2089,"&gt;0"),0),0)</f>
        <v>0</v>
      </c>
      <c r="V2090" s="178" t="s">
        <v>2279</v>
      </c>
      <c r="W2090" s="130"/>
      <c r="X2090" s="131"/>
      <c r="Y2090" s="131"/>
      <c r="Z2090" s="206"/>
      <c r="AA2090" s="194">
        <f t="shared" si="147"/>
        <v>0</v>
      </c>
      <c r="AB2090" s="124" t="str">
        <f t="shared" si="148"/>
        <v/>
      </c>
      <c r="AC2090" s="195" t="str">
        <f t="shared" si="149"/>
        <v/>
      </c>
      <c r="AD2090" s="194" t="str">
        <f t="shared" si="150"/>
        <v/>
      </c>
      <c r="AE2090" s="194">
        <f>IF(AD2090="",0,IF(ISERROR(VLOOKUP(AD2090,AD$7:AD2089,1,FALSE)),1,0))</f>
        <v>0</v>
      </c>
      <c r="AF2090" s="194"/>
    </row>
    <row r="2091" spans="1:32" ht="16.5" customHeight="1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75">
        <f>IF(AND($X$3512&lt;&gt;" ",$X$3512&lt;&gt;0),IF(X2091=$X$3512,1+COUNTIF(U$7:U2090,"&gt;0"),0),0)</f>
        <v>0</v>
      </c>
      <c r="V2091" s="178" t="s">
        <v>2280</v>
      </c>
      <c r="W2091" s="130"/>
      <c r="X2091" s="131"/>
      <c r="Y2091" s="131"/>
      <c r="Z2091" s="206"/>
      <c r="AA2091" s="194">
        <f t="shared" si="147"/>
        <v>0</v>
      </c>
      <c r="AB2091" s="124" t="str">
        <f t="shared" si="148"/>
        <v/>
      </c>
      <c r="AC2091" s="195" t="str">
        <f t="shared" si="149"/>
        <v/>
      </c>
      <c r="AD2091" s="194" t="str">
        <f t="shared" si="150"/>
        <v/>
      </c>
      <c r="AE2091" s="194">
        <f>IF(AD2091="",0,IF(ISERROR(VLOOKUP(AD2091,AD$7:AD2090,1,FALSE)),1,0))</f>
        <v>0</v>
      </c>
      <c r="AF2091" s="194"/>
    </row>
    <row r="2092" spans="1:32" ht="16.5" customHeight="1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75">
        <f>IF(AND($X$3512&lt;&gt;" ",$X$3512&lt;&gt;0),IF(X2092=$X$3512,1+COUNTIF(U$7:U2091,"&gt;0"),0),0)</f>
        <v>0</v>
      </c>
      <c r="V2092" s="178" t="s">
        <v>2281</v>
      </c>
      <c r="W2092" s="130"/>
      <c r="X2092" s="131"/>
      <c r="Y2092" s="131"/>
      <c r="Z2092" s="206"/>
      <c r="AA2092" s="194">
        <f t="shared" si="147"/>
        <v>0</v>
      </c>
      <c r="AB2092" s="124" t="str">
        <f t="shared" si="148"/>
        <v/>
      </c>
      <c r="AC2092" s="195" t="str">
        <f t="shared" si="149"/>
        <v/>
      </c>
      <c r="AD2092" s="194" t="str">
        <f t="shared" si="150"/>
        <v/>
      </c>
      <c r="AE2092" s="194">
        <f>IF(AD2092="",0,IF(ISERROR(VLOOKUP(AD2092,AD$7:AD2091,1,FALSE)),1,0))</f>
        <v>0</v>
      </c>
      <c r="AF2092" s="194"/>
    </row>
    <row r="2093" spans="1:32" ht="16.5" customHeight="1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75">
        <f>IF(AND($X$3512&lt;&gt;" ",$X$3512&lt;&gt;0),IF(X2093=$X$3512,1+COUNTIF(U$7:U2092,"&gt;0"),0),0)</f>
        <v>0</v>
      </c>
      <c r="V2093" s="178" t="s">
        <v>2282</v>
      </c>
      <c r="W2093" s="130"/>
      <c r="X2093" s="131"/>
      <c r="Y2093" s="131"/>
      <c r="Z2093" s="206"/>
      <c r="AA2093" s="194">
        <f t="shared" si="147"/>
        <v>0</v>
      </c>
      <c r="AB2093" s="124" t="str">
        <f t="shared" si="148"/>
        <v/>
      </c>
      <c r="AC2093" s="195" t="str">
        <f t="shared" si="149"/>
        <v/>
      </c>
      <c r="AD2093" s="194" t="str">
        <f t="shared" si="150"/>
        <v/>
      </c>
      <c r="AE2093" s="194">
        <f>IF(AD2093="",0,IF(ISERROR(VLOOKUP(AD2093,AD$7:AD2092,1,FALSE)),1,0))</f>
        <v>0</v>
      </c>
      <c r="AF2093" s="194"/>
    </row>
    <row r="2094" spans="1:32" ht="16.5" customHeight="1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75">
        <f>IF(AND($X$3512&lt;&gt;" ",$X$3512&lt;&gt;0),IF(X2094=$X$3512,1+COUNTIF(U$7:U2093,"&gt;0"),0),0)</f>
        <v>0</v>
      </c>
      <c r="V2094" s="178" t="s">
        <v>2283</v>
      </c>
      <c r="W2094" s="130"/>
      <c r="X2094" s="131"/>
      <c r="Y2094" s="131"/>
      <c r="Z2094" s="206"/>
      <c r="AA2094" s="194">
        <f t="shared" si="147"/>
        <v>0</v>
      </c>
      <c r="AB2094" s="124" t="str">
        <f t="shared" si="148"/>
        <v/>
      </c>
      <c r="AC2094" s="195" t="str">
        <f t="shared" si="149"/>
        <v/>
      </c>
      <c r="AD2094" s="194" t="str">
        <f t="shared" si="150"/>
        <v/>
      </c>
      <c r="AE2094" s="194">
        <f>IF(AD2094="",0,IF(ISERROR(VLOOKUP(AD2094,AD$7:AD2093,1,FALSE)),1,0))</f>
        <v>0</v>
      </c>
      <c r="AF2094" s="194"/>
    </row>
    <row r="2095" spans="1:32" ht="16.5" customHeight="1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75">
        <f>IF(AND($X$3512&lt;&gt;" ",$X$3512&lt;&gt;0),IF(X2095=$X$3512,1+COUNTIF(U$7:U2094,"&gt;0"),0),0)</f>
        <v>0</v>
      </c>
      <c r="V2095" s="178" t="s">
        <v>2284</v>
      </c>
      <c r="W2095" s="130"/>
      <c r="X2095" s="131"/>
      <c r="Y2095" s="131"/>
      <c r="Z2095" s="206"/>
      <c r="AA2095" s="194">
        <f t="shared" si="147"/>
        <v>0</v>
      </c>
      <c r="AB2095" s="124" t="str">
        <f t="shared" si="148"/>
        <v/>
      </c>
      <c r="AC2095" s="195" t="str">
        <f t="shared" si="149"/>
        <v/>
      </c>
      <c r="AD2095" s="194" t="str">
        <f t="shared" si="150"/>
        <v/>
      </c>
      <c r="AE2095" s="194">
        <f>IF(AD2095="",0,IF(ISERROR(VLOOKUP(AD2095,AD$7:AD2094,1,FALSE)),1,0))</f>
        <v>0</v>
      </c>
      <c r="AF2095" s="194"/>
    </row>
    <row r="2096" spans="1:32" ht="16.5" customHeight="1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75">
        <f>IF(AND($X$3512&lt;&gt;" ",$X$3512&lt;&gt;0),IF(X2096=$X$3512,1+COUNTIF(U$7:U2095,"&gt;0"),0),0)</f>
        <v>0</v>
      </c>
      <c r="V2096" s="178" t="s">
        <v>2285</v>
      </c>
      <c r="W2096" s="130"/>
      <c r="X2096" s="131"/>
      <c r="Y2096" s="131"/>
      <c r="Z2096" s="206"/>
      <c r="AA2096" s="194">
        <f t="shared" si="147"/>
        <v>0</v>
      </c>
      <c r="AB2096" s="124" t="str">
        <f t="shared" si="148"/>
        <v/>
      </c>
      <c r="AC2096" s="195" t="str">
        <f t="shared" si="149"/>
        <v/>
      </c>
      <c r="AD2096" s="194" t="str">
        <f t="shared" si="150"/>
        <v/>
      </c>
      <c r="AE2096" s="194">
        <f>IF(AD2096="",0,IF(ISERROR(VLOOKUP(AD2096,AD$7:AD2095,1,FALSE)),1,0))</f>
        <v>0</v>
      </c>
      <c r="AF2096" s="194"/>
    </row>
    <row r="2097" spans="1:32" ht="16.5" customHeight="1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75">
        <f>IF(AND($X$3512&lt;&gt;" ",$X$3512&lt;&gt;0),IF(X2097=$X$3512,1+COUNTIF(U$7:U2096,"&gt;0"),0),0)</f>
        <v>0</v>
      </c>
      <c r="V2097" s="178" t="s">
        <v>2286</v>
      </c>
      <c r="W2097" s="130"/>
      <c r="X2097" s="131"/>
      <c r="Y2097" s="131"/>
      <c r="Z2097" s="206"/>
      <c r="AA2097" s="194">
        <f t="shared" si="147"/>
        <v>0</v>
      </c>
      <c r="AB2097" s="124" t="str">
        <f t="shared" si="148"/>
        <v/>
      </c>
      <c r="AC2097" s="195" t="str">
        <f t="shared" si="149"/>
        <v/>
      </c>
      <c r="AD2097" s="194" t="str">
        <f t="shared" si="150"/>
        <v/>
      </c>
      <c r="AE2097" s="194">
        <f>IF(AD2097="",0,IF(ISERROR(VLOOKUP(AD2097,AD$7:AD2096,1,FALSE)),1,0))</f>
        <v>0</v>
      </c>
      <c r="AF2097" s="194"/>
    </row>
    <row r="2098" spans="1:32" ht="16.5" customHeight="1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75">
        <f>IF(AND($X$3512&lt;&gt;" ",$X$3512&lt;&gt;0),IF(X2098=$X$3512,1+COUNTIF(U$7:U2097,"&gt;0"),0),0)</f>
        <v>0</v>
      </c>
      <c r="V2098" s="178" t="s">
        <v>2287</v>
      </c>
      <c r="W2098" s="130"/>
      <c r="X2098" s="131"/>
      <c r="Y2098" s="131"/>
      <c r="Z2098" s="206"/>
      <c r="AA2098" s="194">
        <f t="shared" si="147"/>
        <v>0</v>
      </c>
      <c r="AB2098" s="124" t="str">
        <f t="shared" si="148"/>
        <v/>
      </c>
      <c r="AC2098" s="195" t="str">
        <f t="shared" si="149"/>
        <v/>
      </c>
      <c r="AD2098" s="194" t="str">
        <f t="shared" si="150"/>
        <v/>
      </c>
      <c r="AE2098" s="194">
        <f>IF(AD2098="",0,IF(ISERROR(VLOOKUP(AD2098,AD$7:AD2097,1,FALSE)),1,0))</f>
        <v>0</v>
      </c>
      <c r="AF2098" s="194"/>
    </row>
    <row r="2099" spans="1:32" ht="16.5" customHeight="1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75">
        <f>IF(AND($X$3512&lt;&gt;" ",$X$3512&lt;&gt;0),IF(X2099=$X$3512,1+COUNTIF(U$7:U2098,"&gt;0"),0),0)</f>
        <v>0</v>
      </c>
      <c r="V2099" s="178" t="s">
        <v>2288</v>
      </c>
      <c r="W2099" s="130"/>
      <c r="X2099" s="131"/>
      <c r="Y2099" s="131"/>
      <c r="Z2099" s="206"/>
      <c r="AA2099" s="194">
        <f t="shared" si="147"/>
        <v>0</v>
      </c>
      <c r="AB2099" s="124" t="str">
        <f t="shared" si="148"/>
        <v/>
      </c>
      <c r="AC2099" s="195" t="str">
        <f t="shared" si="149"/>
        <v/>
      </c>
      <c r="AD2099" s="194" t="str">
        <f t="shared" si="150"/>
        <v/>
      </c>
      <c r="AE2099" s="194">
        <f>IF(AD2099="",0,IF(ISERROR(VLOOKUP(AD2099,AD$7:AD2098,1,FALSE)),1,0))</f>
        <v>0</v>
      </c>
      <c r="AF2099" s="194"/>
    </row>
    <row r="2100" spans="1:32" ht="16.5" customHeight="1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75">
        <f>IF(AND($X$3512&lt;&gt;" ",$X$3512&lt;&gt;0),IF(X2100=$X$3512,1+COUNTIF(U$7:U2099,"&gt;0"),0),0)</f>
        <v>0</v>
      </c>
      <c r="V2100" s="178" t="s">
        <v>2289</v>
      </c>
      <c r="W2100" s="130"/>
      <c r="X2100" s="131"/>
      <c r="Y2100" s="131"/>
      <c r="Z2100" s="206"/>
      <c r="AA2100" s="194">
        <f t="shared" si="147"/>
        <v>0</v>
      </c>
      <c r="AB2100" s="124" t="str">
        <f t="shared" si="148"/>
        <v/>
      </c>
      <c r="AC2100" s="195" t="str">
        <f t="shared" si="149"/>
        <v/>
      </c>
      <c r="AD2100" s="194" t="str">
        <f t="shared" si="150"/>
        <v/>
      </c>
      <c r="AE2100" s="194">
        <f>IF(AD2100="",0,IF(ISERROR(VLOOKUP(AD2100,AD$7:AD2099,1,FALSE)),1,0))</f>
        <v>0</v>
      </c>
      <c r="AF2100" s="194"/>
    </row>
    <row r="2101" spans="1:32" ht="16.5" customHeight="1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75">
        <f>IF(AND($X$3512&lt;&gt;" ",$X$3512&lt;&gt;0),IF(X2101=$X$3512,1+COUNTIF(U$7:U2100,"&gt;0"),0),0)</f>
        <v>0</v>
      </c>
      <c r="V2101" s="178" t="s">
        <v>2290</v>
      </c>
      <c r="W2101" s="130"/>
      <c r="X2101" s="131"/>
      <c r="Y2101" s="131"/>
      <c r="Z2101" s="206"/>
      <c r="AA2101" s="194">
        <f t="shared" si="147"/>
        <v>0</v>
      </c>
      <c r="AB2101" s="124" t="str">
        <f t="shared" si="148"/>
        <v/>
      </c>
      <c r="AC2101" s="195" t="str">
        <f t="shared" si="149"/>
        <v/>
      </c>
      <c r="AD2101" s="194" t="str">
        <f t="shared" si="150"/>
        <v/>
      </c>
      <c r="AE2101" s="194">
        <f>IF(AD2101="",0,IF(ISERROR(VLOOKUP(AD2101,AD$7:AD2100,1,FALSE)),1,0))</f>
        <v>0</v>
      </c>
      <c r="AF2101" s="194"/>
    </row>
    <row r="2102" spans="1:32" ht="16.5" customHeight="1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75">
        <f>IF(AND($X$3512&lt;&gt;" ",$X$3512&lt;&gt;0),IF(X2102=$X$3512,1+COUNTIF(U$7:U2101,"&gt;0"),0),0)</f>
        <v>0</v>
      </c>
      <c r="V2102" s="178" t="s">
        <v>2291</v>
      </c>
      <c r="W2102" s="130"/>
      <c r="X2102" s="131"/>
      <c r="Y2102" s="131"/>
      <c r="Z2102" s="206"/>
      <c r="AA2102" s="194">
        <f t="shared" si="147"/>
        <v>0</v>
      </c>
      <c r="AB2102" s="124" t="str">
        <f t="shared" si="148"/>
        <v/>
      </c>
      <c r="AC2102" s="195" t="str">
        <f t="shared" si="149"/>
        <v/>
      </c>
      <c r="AD2102" s="194" t="str">
        <f t="shared" si="150"/>
        <v/>
      </c>
      <c r="AE2102" s="194">
        <f>IF(AD2102="",0,IF(ISERROR(VLOOKUP(AD2102,AD$7:AD2101,1,FALSE)),1,0))</f>
        <v>0</v>
      </c>
      <c r="AF2102" s="194"/>
    </row>
    <row r="2103" spans="1:32" ht="16.5" customHeight="1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75">
        <f>IF(AND($X$3512&lt;&gt;" ",$X$3512&lt;&gt;0),IF(X2103=$X$3512,1+COUNTIF(U$7:U2102,"&gt;0"),0),0)</f>
        <v>0</v>
      </c>
      <c r="V2103" s="178" t="s">
        <v>2292</v>
      </c>
      <c r="W2103" s="130"/>
      <c r="X2103" s="131"/>
      <c r="Y2103" s="131"/>
      <c r="Z2103" s="206"/>
      <c r="AA2103" s="194">
        <f t="shared" si="147"/>
        <v>0</v>
      </c>
      <c r="AB2103" s="124" t="str">
        <f t="shared" si="148"/>
        <v/>
      </c>
      <c r="AC2103" s="195" t="str">
        <f t="shared" si="149"/>
        <v/>
      </c>
      <c r="AD2103" s="194" t="str">
        <f t="shared" si="150"/>
        <v/>
      </c>
      <c r="AE2103" s="194">
        <f>IF(AD2103="",0,IF(ISERROR(VLOOKUP(AD2103,AD$7:AD2102,1,FALSE)),1,0))</f>
        <v>0</v>
      </c>
      <c r="AF2103" s="194"/>
    </row>
    <row r="2104" spans="1:32" ht="16.5" customHeight="1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75">
        <f>IF(AND($X$3512&lt;&gt;" ",$X$3512&lt;&gt;0),IF(X2104=$X$3512,1+COUNTIF(U$7:U2103,"&gt;0"),0),0)</f>
        <v>0</v>
      </c>
      <c r="V2104" s="178" t="s">
        <v>2293</v>
      </c>
      <c r="W2104" s="130"/>
      <c r="X2104" s="131"/>
      <c r="Y2104" s="131"/>
      <c r="Z2104" s="206"/>
      <c r="AA2104" s="194">
        <f t="shared" si="147"/>
        <v>0</v>
      </c>
      <c r="AB2104" s="124" t="str">
        <f t="shared" si="148"/>
        <v/>
      </c>
      <c r="AC2104" s="195" t="str">
        <f t="shared" si="149"/>
        <v/>
      </c>
      <c r="AD2104" s="194" t="str">
        <f t="shared" si="150"/>
        <v/>
      </c>
      <c r="AE2104" s="194">
        <f>IF(AD2104="",0,IF(ISERROR(VLOOKUP(AD2104,AD$7:AD2103,1,FALSE)),1,0))</f>
        <v>0</v>
      </c>
      <c r="AF2104" s="194"/>
    </row>
    <row r="2105" spans="1:32" ht="16.5" customHeight="1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75">
        <f>IF(AND($X$3512&lt;&gt;" ",$X$3512&lt;&gt;0),IF(X2105=$X$3512,1+COUNTIF(U$7:U2104,"&gt;0"),0),0)</f>
        <v>0</v>
      </c>
      <c r="V2105" s="178" t="s">
        <v>2294</v>
      </c>
      <c r="W2105" s="130"/>
      <c r="X2105" s="131"/>
      <c r="Y2105" s="131"/>
      <c r="Z2105" s="206"/>
      <c r="AA2105" s="194">
        <f t="shared" si="147"/>
        <v>0</v>
      </c>
      <c r="AB2105" s="124" t="str">
        <f t="shared" si="148"/>
        <v/>
      </c>
      <c r="AC2105" s="195" t="str">
        <f t="shared" si="149"/>
        <v/>
      </c>
      <c r="AD2105" s="194" t="str">
        <f t="shared" si="150"/>
        <v/>
      </c>
      <c r="AE2105" s="194">
        <f>IF(AD2105="",0,IF(ISERROR(VLOOKUP(AD2105,AD$7:AD2104,1,FALSE)),1,0))</f>
        <v>0</v>
      </c>
      <c r="AF2105" s="194"/>
    </row>
    <row r="2106" spans="1:32" ht="16.5" customHeight="1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75">
        <f>IF(AND($X$3512&lt;&gt;" ",$X$3512&lt;&gt;0),IF(X2106=$X$3512,1+COUNTIF(U$7:U2105,"&gt;0"),0),0)</f>
        <v>0</v>
      </c>
      <c r="V2106" s="178" t="s">
        <v>2295</v>
      </c>
      <c r="W2106" s="130"/>
      <c r="X2106" s="131"/>
      <c r="Y2106" s="131"/>
      <c r="Z2106" s="206"/>
      <c r="AA2106" s="194">
        <f t="shared" si="147"/>
        <v>0</v>
      </c>
      <c r="AB2106" s="124" t="str">
        <f t="shared" si="148"/>
        <v/>
      </c>
      <c r="AC2106" s="195" t="str">
        <f t="shared" si="149"/>
        <v/>
      </c>
      <c r="AD2106" s="194" t="str">
        <f t="shared" si="150"/>
        <v/>
      </c>
      <c r="AE2106" s="194">
        <f>IF(AD2106="",0,IF(ISERROR(VLOOKUP(AD2106,AD$7:AD2105,1,FALSE)),1,0))</f>
        <v>0</v>
      </c>
      <c r="AF2106" s="194"/>
    </row>
    <row r="2107" spans="1:32" ht="16.5" customHeight="1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75">
        <f>IF(AND($X$3512&lt;&gt;" ",$X$3512&lt;&gt;0),IF(X2107=$X$3512,1+COUNTIF(U$7:U2106,"&gt;0"),0),0)</f>
        <v>0</v>
      </c>
      <c r="V2107" s="178" t="s">
        <v>2296</v>
      </c>
      <c r="W2107" s="130"/>
      <c r="X2107" s="131"/>
      <c r="Y2107" s="131"/>
      <c r="Z2107" s="206"/>
      <c r="AA2107" s="194">
        <f t="shared" si="147"/>
        <v>0</v>
      </c>
      <c r="AB2107" s="124" t="str">
        <f t="shared" si="148"/>
        <v/>
      </c>
      <c r="AC2107" s="195" t="str">
        <f t="shared" si="149"/>
        <v/>
      </c>
      <c r="AD2107" s="194" t="str">
        <f t="shared" si="150"/>
        <v/>
      </c>
      <c r="AE2107" s="194">
        <f>IF(AD2107="",0,IF(ISERROR(VLOOKUP(AD2107,AD$7:AD2106,1,FALSE)),1,0))</f>
        <v>0</v>
      </c>
      <c r="AF2107" s="194"/>
    </row>
    <row r="2108" spans="1:32" ht="16.5" customHeight="1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75">
        <f>IF(AND($X$3512&lt;&gt;" ",$X$3512&lt;&gt;0),IF(X2108=$X$3512,1+COUNTIF(U$7:U2107,"&gt;0"),0),0)</f>
        <v>0</v>
      </c>
      <c r="V2108" s="178" t="s">
        <v>2297</v>
      </c>
      <c r="W2108" s="130"/>
      <c r="X2108" s="131"/>
      <c r="Y2108" s="131"/>
      <c r="Z2108" s="206"/>
      <c r="AA2108" s="194">
        <f t="shared" si="147"/>
        <v>0</v>
      </c>
      <c r="AB2108" s="124" t="str">
        <f t="shared" si="148"/>
        <v/>
      </c>
      <c r="AC2108" s="195" t="str">
        <f t="shared" si="149"/>
        <v/>
      </c>
      <c r="AD2108" s="194" t="str">
        <f t="shared" si="150"/>
        <v/>
      </c>
      <c r="AE2108" s="194">
        <f>IF(AD2108="",0,IF(ISERROR(VLOOKUP(AD2108,AD$7:AD2107,1,FALSE)),1,0))</f>
        <v>0</v>
      </c>
      <c r="AF2108" s="194"/>
    </row>
    <row r="2109" spans="1:32" ht="16.5" customHeight="1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75">
        <f>IF(AND($X$3512&lt;&gt;" ",$X$3512&lt;&gt;0),IF(X2109=$X$3512,1+COUNTIF(U$7:U2108,"&gt;0"),0),0)</f>
        <v>0</v>
      </c>
      <c r="V2109" s="178" t="s">
        <v>2298</v>
      </c>
      <c r="W2109" s="130"/>
      <c r="X2109" s="131"/>
      <c r="Y2109" s="131"/>
      <c r="Z2109" s="206"/>
      <c r="AA2109" s="194">
        <f t="shared" si="147"/>
        <v>0</v>
      </c>
      <c r="AB2109" s="124" t="str">
        <f t="shared" si="148"/>
        <v/>
      </c>
      <c r="AC2109" s="195" t="str">
        <f t="shared" si="149"/>
        <v/>
      </c>
      <c r="AD2109" s="194" t="str">
        <f t="shared" si="150"/>
        <v/>
      </c>
      <c r="AE2109" s="194">
        <f>IF(AD2109="",0,IF(ISERROR(VLOOKUP(AD2109,AD$7:AD2108,1,FALSE)),1,0))</f>
        <v>0</v>
      </c>
      <c r="AF2109" s="194"/>
    </row>
    <row r="2110" spans="1:32" ht="16.5" customHeight="1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75">
        <f>IF(AND($X$3512&lt;&gt;" ",$X$3512&lt;&gt;0),IF(X2110=$X$3512,1+COUNTIF(U$7:U2109,"&gt;0"),0),0)</f>
        <v>0</v>
      </c>
      <c r="V2110" s="178" t="s">
        <v>2299</v>
      </c>
      <c r="W2110" s="130"/>
      <c r="X2110" s="131"/>
      <c r="Y2110" s="131"/>
      <c r="Z2110" s="206"/>
      <c r="AA2110" s="194">
        <f t="shared" si="147"/>
        <v>0</v>
      </c>
      <c r="AB2110" s="124" t="str">
        <f t="shared" si="148"/>
        <v/>
      </c>
      <c r="AC2110" s="195" t="str">
        <f t="shared" si="149"/>
        <v/>
      </c>
      <c r="AD2110" s="194" t="str">
        <f t="shared" si="150"/>
        <v/>
      </c>
      <c r="AE2110" s="194">
        <f>IF(AD2110="",0,IF(ISERROR(VLOOKUP(AD2110,AD$7:AD2109,1,FALSE)),1,0))</f>
        <v>0</v>
      </c>
      <c r="AF2110" s="194"/>
    </row>
    <row r="2111" spans="1:32" ht="16.5" customHeight="1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75">
        <f>IF(AND($X$3512&lt;&gt;" ",$X$3512&lt;&gt;0),IF(X2111=$X$3512,1+COUNTIF(U$7:U2110,"&gt;0"),0),0)</f>
        <v>0</v>
      </c>
      <c r="V2111" s="178" t="s">
        <v>2300</v>
      </c>
      <c r="W2111" s="130"/>
      <c r="X2111" s="131"/>
      <c r="Y2111" s="131"/>
      <c r="Z2111" s="206"/>
      <c r="AA2111" s="194">
        <f t="shared" si="147"/>
        <v>0</v>
      </c>
      <c r="AB2111" s="124" t="str">
        <f t="shared" si="148"/>
        <v/>
      </c>
      <c r="AC2111" s="195" t="str">
        <f t="shared" si="149"/>
        <v/>
      </c>
      <c r="AD2111" s="194" t="str">
        <f t="shared" si="150"/>
        <v/>
      </c>
      <c r="AE2111" s="194">
        <f>IF(AD2111="",0,IF(ISERROR(VLOOKUP(AD2111,AD$7:AD2110,1,FALSE)),1,0))</f>
        <v>0</v>
      </c>
      <c r="AF2111" s="194"/>
    </row>
    <row r="2112" spans="1:32" ht="16.5" customHeight="1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75">
        <f>IF(AND($X$3512&lt;&gt;" ",$X$3512&lt;&gt;0),IF(X2112=$X$3512,1+COUNTIF(U$7:U2111,"&gt;0"),0),0)</f>
        <v>0</v>
      </c>
      <c r="V2112" s="178" t="s">
        <v>2301</v>
      </c>
      <c r="W2112" s="130"/>
      <c r="X2112" s="131"/>
      <c r="Y2112" s="131"/>
      <c r="Z2112" s="206"/>
      <c r="AA2112" s="194">
        <f t="shared" si="147"/>
        <v>0</v>
      </c>
      <c r="AB2112" s="124" t="str">
        <f t="shared" si="148"/>
        <v/>
      </c>
      <c r="AC2112" s="195" t="str">
        <f t="shared" si="149"/>
        <v/>
      </c>
      <c r="AD2112" s="194" t="str">
        <f t="shared" si="150"/>
        <v/>
      </c>
      <c r="AE2112" s="194">
        <f>IF(AD2112="",0,IF(ISERROR(VLOOKUP(AD2112,AD$7:AD2111,1,FALSE)),1,0))</f>
        <v>0</v>
      </c>
      <c r="AF2112" s="194"/>
    </row>
    <row r="2113" spans="1:32" ht="16.5" customHeight="1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75">
        <f>IF(AND($X$3512&lt;&gt;" ",$X$3512&lt;&gt;0),IF(X2113=$X$3512,1+COUNTIF(U$7:U2112,"&gt;0"),0),0)</f>
        <v>0</v>
      </c>
      <c r="V2113" s="178" t="s">
        <v>2302</v>
      </c>
      <c r="W2113" s="130"/>
      <c r="X2113" s="131"/>
      <c r="Y2113" s="131"/>
      <c r="Z2113" s="206"/>
      <c r="AA2113" s="194">
        <f t="shared" si="147"/>
        <v>0</v>
      </c>
      <c r="AB2113" s="124" t="str">
        <f t="shared" si="148"/>
        <v/>
      </c>
      <c r="AC2113" s="195" t="str">
        <f t="shared" si="149"/>
        <v/>
      </c>
      <c r="AD2113" s="194" t="str">
        <f t="shared" si="150"/>
        <v/>
      </c>
      <c r="AE2113" s="194">
        <f>IF(AD2113="",0,IF(ISERROR(VLOOKUP(AD2113,AD$7:AD2112,1,FALSE)),1,0))</f>
        <v>0</v>
      </c>
      <c r="AF2113" s="194"/>
    </row>
    <row r="2114" spans="1:32" ht="16.5" customHeight="1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75">
        <f>IF(AND($X$3512&lt;&gt;" ",$X$3512&lt;&gt;0),IF(X2114=$X$3512,1+COUNTIF(U$7:U2113,"&gt;0"),0),0)</f>
        <v>0</v>
      </c>
      <c r="V2114" s="178" t="s">
        <v>2303</v>
      </c>
      <c r="W2114" s="130"/>
      <c r="X2114" s="131"/>
      <c r="Y2114" s="131"/>
      <c r="Z2114" s="206"/>
      <c r="AA2114" s="194">
        <f t="shared" si="147"/>
        <v>0</v>
      </c>
      <c r="AB2114" s="124" t="str">
        <f t="shared" si="148"/>
        <v/>
      </c>
      <c r="AC2114" s="195" t="str">
        <f t="shared" si="149"/>
        <v/>
      </c>
      <c r="AD2114" s="194" t="str">
        <f t="shared" si="150"/>
        <v/>
      </c>
      <c r="AE2114" s="194">
        <f>IF(AD2114="",0,IF(ISERROR(VLOOKUP(AD2114,AD$7:AD2113,1,FALSE)),1,0))</f>
        <v>0</v>
      </c>
      <c r="AF2114" s="194"/>
    </row>
    <row r="2115" spans="1:32" ht="16.5" customHeight="1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75">
        <f>IF(AND($X$3512&lt;&gt;" ",$X$3512&lt;&gt;0),IF(X2115=$X$3512,1+COUNTIF(U$7:U2114,"&gt;0"),0),0)</f>
        <v>0</v>
      </c>
      <c r="V2115" s="178" t="s">
        <v>2304</v>
      </c>
      <c r="W2115" s="130"/>
      <c r="X2115" s="131"/>
      <c r="Y2115" s="131"/>
      <c r="Z2115" s="206"/>
      <c r="AA2115" s="194">
        <f t="shared" si="147"/>
        <v>0</v>
      </c>
      <c r="AB2115" s="124" t="str">
        <f t="shared" si="148"/>
        <v/>
      </c>
      <c r="AC2115" s="195" t="str">
        <f t="shared" si="149"/>
        <v/>
      </c>
      <c r="AD2115" s="194" t="str">
        <f t="shared" si="150"/>
        <v/>
      </c>
      <c r="AE2115" s="194">
        <f>IF(AD2115="",0,IF(ISERROR(VLOOKUP(AD2115,AD$7:AD2114,1,FALSE)),1,0))</f>
        <v>0</v>
      </c>
      <c r="AF2115" s="194"/>
    </row>
    <row r="2116" spans="1:32" ht="16.5" customHeight="1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75">
        <f>IF(AND($X$3512&lt;&gt;" ",$X$3512&lt;&gt;0),IF(X2116=$X$3512,1+COUNTIF(U$7:U2115,"&gt;0"),0),0)</f>
        <v>0</v>
      </c>
      <c r="V2116" s="178" t="s">
        <v>2305</v>
      </c>
      <c r="W2116" s="130"/>
      <c r="X2116" s="131"/>
      <c r="Y2116" s="131"/>
      <c r="Z2116" s="206"/>
      <c r="AA2116" s="194">
        <f t="shared" si="147"/>
        <v>0</v>
      </c>
      <c r="AB2116" s="124" t="str">
        <f t="shared" si="148"/>
        <v/>
      </c>
      <c r="AC2116" s="195" t="str">
        <f t="shared" si="149"/>
        <v/>
      </c>
      <c r="AD2116" s="194" t="str">
        <f t="shared" si="150"/>
        <v/>
      </c>
      <c r="AE2116" s="194">
        <f>IF(AD2116="",0,IF(ISERROR(VLOOKUP(AD2116,AD$7:AD2115,1,FALSE)),1,0))</f>
        <v>0</v>
      </c>
      <c r="AF2116" s="194"/>
    </row>
    <row r="2117" spans="1:32" ht="16.5" customHeight="1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75">
        <f>IF(AND($X$3512&lt;&gt;" ",$X$3512&lt;&gt;0),IF(X2117=$X$3512,1+COUNTIF(U$7:U2116,"&gt;0"),0),0)</f>
        <v>0</v>
      </c>
      <c r="V2117" s="178" t="s">
        <v>2306</v>
      </c>
      <c r="W2117" s="130"/>
      <c r="X2117" s="131"/>
      <c r="Y2117" s="131"/>
      <c r="Z2117" s="206"/>
      <c r="AA2117" s="194">
        <f t="shared" si="147"/>
        <v>0</v>
      </c>
      <c r="AB2117" s="124" t="str">
        <f t="shared" si="148"/>
        <v/>
      </c>
      <c r="AC2117" s="195" t="str">
        <f t="shared" si="149"/>
        <v/>
      </c>
      <c r="AD2117" s="194" t="str">
        <f t="shared" si="150"/>
        <v/>
      </c>
      <c r="AE2117" s="194">
        <f>IF(AD2117="",0,IF(ISERROR(VLOOKUP(AD2117,AD$7:AD2116,1,FALSE)),1,0))</f>
        <v>0</v>
      </c>
      <c r="AF2117" s="194"/>
    </row>
    <row r="2118" spans="1:32" ht="16.5" customHeight="1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75">
        <f>IF(AND($X$3512&lt;&gt;" ",$X$3512&lt;&gt;0),IF(X2118=$X$3512,1+COUNTIF(U$7:U2117,"&gt;0"),0),0)</f>
        <v>0</v>
      </c>
      <c r="V2118" s="178" t="s">
        <v>2307</v>
      </c>
      <c r="W2118" s="130"/>
      <c r="X2118" s="131"/>
      <c r="Y2118" s="131"/>
      <c r="Z2118" s="206"/>
      <c r="AA2118" s="194">
        <f t="shared" si="147"/>
        <v>0</v>
      </c>
      <c r="AB2118" s="124" t="str">
        <f t="shared" si="148"/>
        <v/>
      </c>
      <c r="AC2118" s="195" t="str">
        <f t="shared" si="149"/>
        <v/>
      </c>
      <c r="AD2118" s="194" t="str">
        <f t="shared" si="150"/>
        <v/>
      </c>
      <c r="AE2118" s="194">
        <f>IF(AD2118="",0,IF(ISERROR(VLOOKUP(AD2118,AD$7:AD2117,1,FALSE)),1,0))</f>
        <v>0</v>
      </c>
      <c r="AF2118" s="194"/>
    </row>
    <row r="2119" spans="1:32" ht="16.5" customHeight="1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75">
        <f>IF(AND($X$3512&lt;&gt;" ",$X$3512&lt;&gt;0),IF(X2119=$X$3512,1+COUNTIF(U$7:U2118,"&gt;0"),0),0)</f>
        <v>0</v>
      </c>
      <c r="V2119" s="178" t="s">
        <v>2308</v>
      </c>
      <c r="W2119" s="130"/>
      <c r="X2119" s="131"/>
      <c r="Y2119" s="131"/>
      <c r="Z2119" s="206"/>
      <c r="AA2119" s="194">
        <f t="shared" si="147"/>
        <v>0</v>
      </c>
      <c r="AB2119" s="124" t="str">
        <f t="shared" si="148"/>
        <v/>
      </c>
      <c r="AC2119" s="195" t="str">
        <f t="shared" si="149"/>
        <v/>
      </c>
      <c r="AD2119" s="194" t="str">
        <f t="shared" si="150"/>
        <v/>
      </c>
      <c r="AE2119" s="194">
        <f>IF(AD2119="",0,IF(ISERROR(VLOOKUP(AD2119,AD$7:AD2118,1,FALSE)),1,0))</f>
        <v>0</v>
      </c>
      <c r="AF2119" s="194"/>
    </row>
    <row r="2120" spans="1:32" ht="16.5" customHeight="1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75">
        <f>IF(AND($X$3512&lt;&gt;" ",$X$3512&lt;&gt;0),IF(X2120=$X$3512,1+COUNTIF(U$7:U2119,"&gt;0"),0),0)</f>
        <v>0</v>
      </c>
      <c r="V2120" s="178" t="s">
        <v>2309</v>
      </c>
      <c r="W2120" s="130"/>
      <c r="X2120" s="131"/>
      <c r="Y2120" s="131"/>
      <c r="Z2120" s="206"/>
      <c r="AA2120" s="194">
        <f t="shared" ref="AA2120:AA2183" si="151">IF(ISBLANK(X2120),0,VLOOKUP(X2120,$B$8:$E$57,1,FALSE))</f>
        <v>0</v>
      </c>
      <c r="AB2120" s="124" t="str">
        <f t="shared" ref="AB2120:AB2183" si="152">IF(W2120&gt;0,CONCATENATE(MONTH(W2120)&amp;X2120),"")</f>
        <v/>
      </c>
      <c r="AC2120" s="195" t="str">
        <f t="shared" ref="AC2120:AC2183" si="153">IF(OR(AND(Z2120&lt;&gt;0,ISBLANK(X2120)),ISERROR(AA2120)),"ERR","")</f>
        <v/>
      </c>
      <c r="AD2120" s="194" t="str">
        <f t="shared" si="150"/>
        <v/>
      </c>
      <c r="AE2120" s="194">
        <f>IF(AD2120="",0,IF(ISERROR(VLOOKUP(AD2120,AD$7:AD2119,1,FALSE)),1,0))</f>
        <v>0</v>
      </c>
      <c r="AF2120" s="194"/>
    </row>
    <row r="2121" spans="1:32" ht="16.5" customHeight="1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75">
        <f>IF(AND($X$3512&lt;&gt;" ",$X$3512&lt;&gt;0),IF(X2121=$X$3512,1+COUNTIF(U$7:U2120,"&gt;0"),0),0)</f>
        <v>0</v>
      </c>
      <c r="V2121" s="178" t="s">
        <v>2310</v>
      </c>
      <c r="W2121" s="130"/>
      <c r="X2121" s="131"/>
      <c r="Y2121" s="131"/>
      <c r="Z2121" s="206"/>
      <c r="AA2121" s="194">
        <f t="shared" si="151"/>
        <v>0</v>
      </c>
      <c r="AB2121" s="124" t="str">
        <f t="shared" si="152"/>
        <v/>
      </c>
      <c r="AC2121" s="195" t="str">
        <f t="shared" si="153"/>
        <v/>
      </c>
      <c r="AD2121" s="194" t="str">
        <f t="shared" si="150"/>
        <v/>
      </c>
      <c r="AE2121" s="194">
        <f>IF(AD2121="",0,IF(ISERROR(VLOOKUP(AD2121,AD$7:AD2120,1,FALSE)),1,0))</f>
        <v>0</v>
      </c>
      <c r="AF2121" s="194"/>
    </row>
    <row r="2122" spans="1:32" ht="16.5" customHeight="1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75">
        <f>IF(AND($X$3512&lt;&gt;" ",$X$3512&lt;&gt;0),IF(X2122=$X$3512,1+COUNTIF(U$7:U2121,"&gt;0"),0),0)</f>
        <v>0</v>
      </c>
      <c r="V2122" s="178" t="s">
        <v>2311</v>
      </c>
      <c r="W2122" s="130"/>
      <c r="X2122" s="131"/>
      <c r="Y2122" s="131"/>
      <c r="Z2122" s="206"/>
      <c r="AA2122" s="194">
        <f t="shared" si="151"/>
        <v>0</v>
      </c>
      <c r="AB2122" s="124" t="str">
        <f t="shared" si="152"/>
        <v/>
      </c>
      <c r="AC2122" s="195" t="str">
        <f t="shared" si="153"/>
        <v/>
      </c>
      <c r="AD2122" s="194" t="str">
        <f t="shared" ref="AD2122:AD2185" si="154">IF(W2122&gt;0,CONCATENATE(MONTH(W2122),"-",YEAR(W2122)),"")</f>
        <v/>
      </c>
      <c r="AE2122" s="194">
        <f>IF(AD2122="",0,IF(ISERROR(VLOOKUP(AD2122,AD$7:AD2121,1,FALSE)),1,0))</f>
        <v>0</v>
      </c>
      <c r="AF2122" s="194"/>
    </row>
    <row r="2123" spans="1:32" ht="16.5" customHeight="1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75">
        <f>IF(AND($X$3512&lt;&gt;" ",$X$3512&lt;&gt;0),IF(X2123=$X$3512,1+COUNTIF(U$7:U2122,"&gt;0"),0),0)</f>
        <v>0</v>
      </c>
      <c r="V2123" s="178" t="s">
        <v>2312</v>
      </c>
      <c r="W2123" s="130"/>
      <c r="X2123" s="131"/>
      <c r="Y2123" s="131"/>
      <c r="Z2123" s="206"/>
      <c r="AA2123" s="194">
        <f t="shared" si="151"/>
        <v>0</v>
      </c>
      <c r="AB2123" s="124" t="str">
        <f t="shared" si="152"/>
        <v/>
      </c>
      <c r="AC2123" s="195" t="str">
        <f t="shared" si="153"/>
        <v/>
      </c>
      <c r="AD2123" s="194" t="str">
        <f t="shared" si="154"/>
        <v/>
      </c>
      <c r="AE2123" s="194">
        <f>IF(AD2123="",0,IF(ISERROR(VLOOKUP(AD2123,AD$7:AD2122,1,FALSE)),1,0))</f>
        <v>0</v>
      </c>
      <c r="AF2123" s="194"/>
    </row>
    <row r="2124" spans="1:32" ht="16.5" customHeight="1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75">
        <f>IF(AND($X$3512&lt;&gt;" ",$X$3512&lt;&gt;0),IF(X2124=$X$3512,1+COUNTIF(U$7:U2123,"&gt;0"),0),0)</f>
        <v>0</v>
      </c>
      <c r="V2124" s="178" t="s">
        <v>2313</v>
      </c>
      <c r="W2124" s="130"/>
      <c r="X2124" s="131"/>
      <c r="Y2124" s="131"/>
      <c r="Z2124" s="206"/>
      <c r="AA2124" s="194">
        <f t="shared" si="151"/>
        <v>0</v>
      </c>
      <c r="AB2124" s="124" t="str">
        <f t="shared" si="152"/>
        <v/>
      </c>
      <c r="AC2124" s="195" t="str">
        <f t="shared" si="153"/>
        <v/>
      </c>
      <c r="AD2124" s="194" t="str">
        <f t="shared" si="154"/>
        <v/>
      </c>
      <c r="AE2124" s="194">
        <f>IF(AD2124="",0,IF(ISERROR(VLOOKUP(AD2124,AD$7:AD2123,1,FALSE)),1,0))</f>
        <v>0</v>
      </c>
      <c r="AF2124" s="194"/>
    </row>
    <row r="2125" spans="1:32" ht="16.5" customHeight="1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75">
        <f>IF(AND($X$3512&lt;&gt;" ",$X$3512&lt;&gt;0),IF(X2125=$X$3512,1+COUNTIF(U$7:U2124,"&gt;0"),0),0)</f>
        <v>0</v>
      </c>
      <c r="V2125" s="178" t="s">
        <v>2314</v>
      </c>
      <c r="W2125" s="130"/>
      <c r="X2125" s="131"/>
      <c r="Y2125" s="131"/>
      <c r="Z2125" s="206"/>
      <c r="AA2125" s="194">
        <f t="shared" si="151"/>
        <v>0</v>
      </c>
      <c r="AB2125" s="124" t="str">
        <f t="shared" si="152"/>
        <v/>
      </c>
      <c r="AC2125" s="195" t="str">
        <f t="shared" si="153"/>
        <v/>
      </c>
      <c r="AD2125" s="194" t="str">
        <f t="shared" si="154"/>
        <v/>
      </c>
      <c r="AE2125" s="194">
        <f>IF(AD2125="",0,IF(ISERROR(VLOOKUP(AD2125,AD$7:AD2124,1,FALSE)),1,0))</f>
        <v>0</v>
      </c>
      <c r="AF2125" s="194"/>
    </row>
    <row r="2126" spans="1:32" ht="16.5" customHeight="1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75">
        <f>IF(AND($X$3512&lt;&gt;" ",$X$3512&lt;&gt;0),IF(X2126=$X$3512,1+COUNTIF(U$7:U2125,"&gt;0"),0),0)</f>
        <v>0</v>
      </c>
      <c r="V2126" s="178" t="s">
        <v>2315</v>
      </c>
      <c r="W2126" s="130"/>
      <c r="X2126" s="131"/>
      <c r="Y2126" s="131"/>
      <c r="Z2126" s="206"/>
      <c r="AA2126" s="194">
        <f t="shared" si="151"/>
        <v>0</v>
      </c>
      <c r="AB2126" s="124" t="str">
        <f t="shared" si="152"/>
        <v/>
      </c>
      <c r="AC2126" s="195" t="str">
        <f t="shared" si="153"/>
        <v/>
      </c>
      <c r="AD2126" s="194" t="str">
        <f t="shared" si="154"/>
        <v/>
      </c>
      <c r="AE2126" s="194">
        <f>IF(AD2126="",0,IF(ISERROR(VLOOKUP(AD2126,AD$7:AD2125,1,FALSE)),1,0))</f>
        <v>0</v>
      </c>
      <c r="AF2126" s="194"/>
    </row>
    <row r="2127" spans="1:32" ht="16.5" customHeight="1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75">
        <f>IF(AND($X$3512&lt;&gt;" ",$X$3512&lt;&gt;0),IF(X2127=$X$3512,1+COUNTIF(U$7:U2126,"&gt;0"),0),0)</f>
        <v>0</v>
      </c>
      <c r="V2127" s="178" t="s">
        <v>2316</v>
      </c>
      <c r="W2127" s="130"/>
      <c r="X2127" s="131"/>
      <c r="Y2127" s="131"/>
      <c r="Z2127" s="206"/>
      <c r="AA2127" s="194">
        <f t="shared" si="151"/>
        <v>0</v>
      </c>
      <c r="AB2127" s="124" t="str">
        <f t="shared" si="152"/>
        <v/>
      </c>
      <c r="AC2127" s="195" t="str">
        <f t="shared" si="153"/>
        <v/>
      </c>
      <c r="AD2127" s="194" t="str">
        <f t="shared" si="154"/>
        <v/>
      </c>
      <c r="AE2127" s="194">
        <f>IF(AD2127="",0,IF(ISERROR(VLOOKUP(AD2127,AD$7:AD2126,1,FALSE)),1,0))</f>
        <v>0</v>
      </c>
      <c r="AF2127" s="194"/>
    </row>
    <row r="2128" spans="1:32" ht="16.5" customHeight="1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75">
        <f>IF(AND($X$3512&lt;&gt;" ",$X$3512&lt;&gt;0),IF(X2128=$X$3512,1+COUNTIF(U$7:U2127,"&gt;0"),0),0)</f>
        <v>0</v>
      </c>
      <c r="V2128" s="178" t="s">
        <v>2317</v>
      </c>
      <c r="W2128" s="130"/>
      <c r="X2128" s="131"/>
      <c r="Y2128" s="131"/>
      <c r="Z2128" s="206"/>
      <c r="AA2128" s="194">
        <f t="shared" si="151"/>
        <v>0</v>
      </c>
      <c r="AB2128" s="124" t="str">
        <f t="shared" si="152"/>
        <v/>
      </c>
      <c r="AC2128" s="195" t="str">
        <f t="shared" si="153"/>
        <v/>
      </c>
      <c r="AD2128" s="194" t="str">
        <f t="shared" si="154"/>
        <v/>
      </c>
      <c r="AE2128" s="194">
        <f>IF(AD2128="",0,IF(ISERROR(VLOOKUP(AD2128,AD$7:AD2127,1,FALSE)),1,0))</f>
        <v>0</v>
      </c>
      <c r="AF2128" s="194"/>
    </row>
    <row r="2129" spans="1:32" ht="16.5" customHeight="1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75">
        <f>IF(AND($X$3512&lt;&gt;" ",$X$3512&lt;&gt;0),IF(X2129=$X$3512,1+COUNTIF(U$7:U2128,"&gt;0"),0),0)</f>
        <v>0</v>
      </c>
      <c r="V2129" s="178" t="s">
        <v>2318</v>
      </c>
      <c r="W2129" s="130"/>
      <c r="X2129" s="131"/>
      <c r="Y2129" s="131"/>
      <c r="Z2129" s="206"/>
      <c r="AA2129" s="194">
        <f t="shared" si="151"/>
        <v>0</v>
      </c>
      <c r="AB2129" s="124" t="str">
        <f t="shared" si="152"/>
        <v/>
      </c>
      <c r="AC2129" s="195" t="str">
        <f t="shared" si="153"/>
        <v/>
      </c>
      <c r="AD2129" s="194" t="str">
        <f t="shared" si="154"/>
        <v/>
      </c>
      <c r="AE2129" s="194">
        <f>IF(AD2129="",0,IF(ISERROR(VLOOKUP(AD2129,AD$7:AD2128,1,FALSE)),1,0))</f>
        <v>0</v>
      </c>
      <c r="AF2129" s="194"/>
    </row>
    <row r="2130" spans="1:32" ht="16.5" customHeight="1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75">
        <f>IF(AND($X$3512&lt;&gt;" ",$X$3512&lt;&gt;0),IF(X2130=$X$3512,1+COUNTIF(U$7:U2129,"&gt;0"),0),0)</f>
        <v>0</v>
      </c>
      <c r="V2130" s="178" t="s">
        <v>2319</v>
      </c>
      <c r="W2130" s="130"/>
      <c r="X2130" s="131"/>
      <c r="Y2130" s="131"/>
      <c r="Z2130" s="206"/>
      <c r="AA2130" s="194">
        <f t="shared" si="151"/>
        <v>0</v>
      </c>
      <c r="AB2130" s="124" t="str">
        <f t="shared" si="152"/>
        <v/>
      </c>
      <c r="AC2130" s="195" t="str">
        <f t="shared" si="153"/>
        <v/>
      </c>
      <c r="AD2130" s="194" t="str">
        <f t="shared" si="154"/>
        <v/>
      </c>
      <c r="AE2130" s="194">
        <f>IF(AD2130="",0,IF(ISERROR(VLOOKUP(AD2130,AD$7:AD2129,1,FALSE)),1,0))</f>
        <v>0</v>
      </c>
      <c r="AF2130" s="194"/>
    </row>
    <row r="2131" spans="1:32" ht="16.5" customHeight="1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75">
        <f>IF(AND($X$3512&lt;&gt;" ",$X$3512&lt;&gt;0),IF(X2131=$X$3512,1+COUNTIF(U$7:U2130,"&gt;0"),0),0)</f>
        <v>0</v>
      </c>
      <c r="V2131" s="178" t="s">
        <v>2320</v>
      </c>
      <c r="W2131" s="130"/>
      <c r="X2131" s="131"/>
      <c r="Y2131" s="131"/>
      <c r="Z2131" s="206"/>
      <c r="AA2131" s="194">
        <f t="shared" si="151"/>
        <v>0</v>
      </c>
      <c r="AB2131" s="124" t="str">
        <f t="shared" si="152"/>
        <v/>
      </c>
      <c r="AC2131" s="195" t="str">
        <f t="shared" si="153"/>
        <v/>
      </c>
      <c r="AD2131" s="194" t="str">
        <f t="shared" si="154"/>
        <v/>
      </c>
      <c r="AE2131" s="194">
        <f>IF(AD2131="",0,IF(ISERROR(VLOOKUP(AD2131,AD$7:AD2130,1,FALSE)),1,0))</f>
        <v>0</v>
      </c>
      <c r="AF2131" s="194"/>
    </row>
    <row r="2132" spans="1:32" ht="16.5" customHeight="1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75">
        <f>IF(AND($X$3512&lt;&gt;" ",$X$3512&lt;&gt;0),IF(X2132=$X$3512,1+COUNTIF(U$7:U2131,"&gt;0"),0),0)</f>
        <v>0</v>
      </c>
      <c r="V2132" s="178" t="s">
        <v>2321</v>
      </c>
      <c r="W2132" s="130"/>
      <c r="X2132" s="131"/>
      <c r="Y2132" s="131"/>
      <c r="Z2132" s="206"/>
      <c r="AA2132" s="194">
        <f t="shared" si="151"/>
        <v>0</v>
      </c>
      <c r="AB2132" s="124" t="str">
        <f t="shared" si="152"/>
        <v/>
      </c>
      <c r="AC2132" s="195" t="str">
        <f t="shared" si="153"/>
        <v/>
      </c>
      <c r="AD2132" s="194" t="str">
        <f t="shared" si="154"/>
        <v/>
      </c>
      <c r="AE2132" s="194">
        <f>IF(AD2132="",0,IF(ISERROR(VLOOKUP(AD2132,AD$7:AD2131,1,FALSE)),1,0))</f>
        <v>0</v>
      </c>
      <c r="AF2132" s="194"/>
    </row>
    <row r="2133" spans="1:32" ht="16.5" customHeight="1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75">
        <f>IF(AND($X$3512&lt;&gt;" ",$X$3512&lt;&gt;0),IF(X2133=$X$3512,1+COUNTIF(U$7:U2132,"&gt;0"),0),0)</f>
        <v>0</v>
      </c>
      <c r="V2133" s="178" t="s">
        <v>2322</v>
      </c>
      <c r="W2133" s="130"/>
      <c r="X2133" s="131"/>
      <c r="Y2133" s="131"/>
      <c r="Z2133" s="206"/>
      <c r="AA2133" s="194">
        <f t="shared" si="151"/>
        <v>0</v>
      </c>
      <c r="AB2133" s="124" t="str">
        <f t="shared" si="152"/>
        <v/>
      </c>
      <c r="AC2133" s="195" t="str">
        <f t="shared" si="153"/>
        <v/>
      </c>
      <c r="AD2133" s="194" t="str">
        <f t="shared" si="154"/>
        <v/>
      </c>
      <c r="AE2133" s="194">
        <f>IF(AD2133="",0,IF(ISERROR(VLOOKUP(AD2133,AD$7:AD2132,1,FALSE)),1,0))</f>
        <v>0</v>
      </c>
      <c r="AF2133" s="194"/>
    </row>
    <row r="2134" spans="1:32" ht="16.5" customHeight="1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75">
        <f>IF(AND($X$3512&lt;&gt;" ",$X$3512&lt;&gt;0),IF(X2134=$X$3512,1+COUNTIF(U$7:U2133,"&gt;0"),0),0)</f>
        <v>0</v>
      </c>
      <c r="V2134" s="178" t="s">
        <v>2323</v>
      </c>
      <c r="W2134" s="130"/>
      <c r="X2134" s="131"/>
      <c r="Y2134" s="131"/>
      <c r="Z2134" s="206"/>
      <c r="AA2134" s="194">
        <f t="shared" si="151"/>
        <v>0</v>
      </c>
      <c r="AB2134" s="124" t="str">
        <f t="shared" si="152"/>
        <v/>
      </c>
      <c r="AC2134" s="195" t="str">
        <f t="shared" si="153"/>
        <v/>
      </c>
      <c r="AD2134" s="194" t="str">
        <f t="shared" si="154"/>
        <v/>
      </c>
      <c r="AE2134" s="194">
        <f>IF(AD2134="",0,IF(ISERROR(VLOOKUP(AD2134,AD$7:AD2133,1,FALSE)),1,0))</f>
        <v>0</v>
      </c>
      <c r="AF2134" s="194"/>
    </row>
    <row r="2135" spans="1:32" ht="16.5" customHeight="1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75">
        <f>IF(AND($X$3512&lt;&gt;" ",$X$3512&lt;&gt;0),IF(X2135=$X$3512,1+COUNTIF(U$7:U2134,"&gt;0"),0),0)</f>
        <v>0</v>
      </c>
      <c r="V2135" s="178" t="s">
        <v>2324</v>
      </c>
      <c r="W2135" s="130"/>
      <c r="X2135" s="131"/>
      <c r="Y2135" s="131"/>
      <c r="Z2135" s="206"/>
      <c r="AA2135" s="194">
        <f t="shared" si="151"/>
        <v>0</v>
      </c>
      <c r="AB2135" s="124" t="str">
        <f t="shared" si="152"/>
        <v/>
      </c>
      <c r="AC2135" s="195" t="str">
        <f t="shared" si="153"/>
        <v/>
      </c>
      <c r="AD2135" s="194" t="str">
        <f t="shared" si="154"/>
        <v/>
      </c>
      <c r="AE2135" s="194">
        <f>IF(AD2135="",0,IF(ISERROR(VLOOKUP(AD2135,AD$7:AD2134,1,FALSE)),1,0))</f>
        <v>0</v>
      </c>
      <c r="AF2135" s="194"/>
    </row>
    <row r="2136" spans="1:32" ht="16.5" customHeight="1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75">
        <f>IF(AND($X$3512&lt;&gt;" ",$X$3512&lt;&gt;0),IF(X2136=$X$3512,1+COUNTIF(U$7:U2135,"&gt;0"),0),0)</f>
        <v>0</v>
      </c>
      <c r="V2136" s="178" t="s">
        <v>2325</v>
      </c>
      <c r="W2136" s="130"/>
      <c r="X2136" s="131"/>
      <c r="Y2136" s="131"/>
      <c r="Z2136" s="206"/>
      <c r="AA2136" s="194">
        <f t="shared" si="151"/>
        <v>0</v>
      </c>
      <c r="AB2136" s="124" t="str">
        <f t="shared" si="152"/>
        <v/>
      </c>
      <c r="AC2136" s="195" t="str">
        <f t="shared" si="153"/>
        <v/>
      </c>
      <c r="AD2136" s="194" t="str">
        <f t="shared" si="154"/>
        <v/>
      </c>
      <c r="AE2136" s="194">
        <f>IF(AD2136="",0,IF(ISERROR(VLOOKUP(AD2136,AD$7:AD2135,1,FALSE)),1,0))</f>
        <v>0</v>
      </c>
      <c r="AF2136" s="194"/>
    </row>
    <row r="2137" spans="1:32" ht="16.5" customHeight="1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75">
        <f>IF(AND($X$3512&lt;&gt;" ",$X$3512&lt;&gt;0),IF(X2137=$X$3512,1+COUNTIF(U$7:U2136,"&gt;0"),0),0)</f>
        <v>0</v>
      </c>
      <c r="V2137" s="178" t="s">
        <v>2326</v>
      </c>
      <c r="W2137" s="130"/>
      <c r="X2137" s="131"/>
      <c r="Y2137" s="131"/>
      <c r="Z2137" s="206"/>
      <c r="AA2137" s="194">
        <f t="shared" si="151"/>
        <v>0</v>
      </c>
      <c r="AB2137" s="124" t="str">
        <f t="shared" si="152"/>
        <v/>
      </c>
      <c r="AC2137" s="195" t="str">
        <f t="shared" si="153"/>
        <v/>
      </c>
      <c r="AD2137" s="194" t="str">
        <f t="shared" si="154"/>
        <v/>
      </c>
      <c r="AE2137" s="194">
        <f>IF(AD2137="",0,IF(ISERROR(VLOOKUP(AD2137,AD$7:AD2136,1,FALSE)),1,0))</f>
        <v>0</v>
      </c>
      <c r="AF2137" s="194"/>
    </row>
    <row r="2138" spans="1:32" ht="16.5" customHeight="1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75">
        <f>IF(AND($X$3512&lt;&gt;" ",$X$3512&lt;&gt;0),IF(X2138=$X$3512,1+COUNTIF(U$7:U2137,"&gt;0"),0),0)</f>
        <v>0</v>
      </c>
      <c r="V2138" s="178" t="s">
        <v>2327</v>
      </c>
      <c r="W2138" s="130"/>
      <c r="X2138" s="131"/>
      <c r="Y2138" s="131"/>
      <c r="Z2138" s="206"/>
      <c r="AA2138" s="194">
        <f t="shared" si="151"/>
        <v>0</v>
      </c>
      <c r="AB2138" s="124" t="str">
        <f t="shared" si="152"/>
        <v/>
      </c>
      <c r="AC2138" s="195" t="str">
        <f t="shared" si="153"/>
        <v/>
      </c>
      <c r="AD2138" s="194" t="str">
        <f t="shared" si="154"/>
        <v/>
      </c>
      <c r="AE2138" s="194">
        <f>IF(AD2138="",0,IF(ISERROR(VLOOKUP(AD2138,AD$7:AD2137,1,FALSE)),1,0))</f>
        <v>0</v>
      </c>
      <c r="AF2138" s="194"/>
    </row>
    <row r="2139" spans="1:32" ht="16.5" customHeight="1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75">
        <f>IF(AND($X$3512&lt;&gt;" ",$X$3512&lt;&gt;0),IF(X2139=$X$3512,1+COUNTIF(U$7:U2138,"&gt;0"),0),0)</f>
        <v>0</v>
      </c>
      <c r="V2139" s="178" t="s">
        <v>2328</v>
      </c>
      <c r="W2139" s="130"/>
      <c r="X2139" s="131"/>
      <c r="Y2139" s="131"/>
      <c r="Z2139" s="206"/>
      <c r="AA2139" s="194">
        <f t="shared" si="151"/>
        <v>0</v>
      </c>
      <c r="AB2139" s="124" t="str">
        <f t="shared" si="152"/>
        <v/>
      </c>
      <c r="AC2139" s="195" t="str">
        <f t="shared" si="153"/>
        <v/>
      </c>
      <c r="AD2139" s="194" t="str">
        <f t="shared" si="154"/>
        <v/>
      </c>
      <c r="AE2139" s="194">
        <f>IF(AD2139="",0,IF(ISERROR(VLOOKUP(AD2139,AD$7:AD2138,1,FALSE)),1,0))</f>
        <v>0</v>
      </c>
      <c r="AF2139" s="194"/>
    </row>
    <row r="2140" spans="1:32" ht="16.5" customHeight="1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75">
        <f>IF(AND($X$3512&lt;&gt;" ",$X$3512&lt;&gt;0),IF(X2140=$X$3512,1+COUNTIF(U$7:U2139,"&gt;0"),0),0)</f>
        <v>0</v>
      </c>
      <c r="V2140" s="178" t="s">
        <v>2329</v>
      </c>
      <c r="W2140" s="130"/>
      <c r="X2140" s="131"/>
      <c r="Y2140" s="131"/>
      <c r="Z2140" s="206"/>
      <c r="AA2140" s="194">
        <f t="shared" si="151"/>
        <v>0</v>
      </c>
      <c r="AB2140" s="124" t="str">
        <f t="shared" si="152"/>
        <v/>
      </c>
      <c r="AC2140" s="195" t="str">
        <f t="shared" si="153"/>
        <v/>
      </c>
      <c r="AD2140" s="194" t="str">
        <f t="shared" si="154"/>
        <v/>
      </c>
      <c r="AE2140" s="194">
        <f>IF(AD2140="",0,IF(ISERROR(VLOOKUP(AD2140,AD$7:AD2139,1,FALSE)),1,0))</f>
        <v>0</v>
      </c>
      <c r="AF2140" s="194"/>
    </row>
    <row r="2141" spans="1:32" ht="16.5" customHeight="1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75">
        <f>IF(AND($X$3512&lt;&gt;" ",$X$3512&lt;&gt;0),IF(X2141=$X$3512,1+COUNTIF(U$7:U2140,"&gt;0"),0),0)</f>
        <v>0</v>
      </c>
      <c r="V2141" s="178" t="s">
        <v>2330</v>
      </c>
      <c r="W2141" s="130"/>
      <c r="X2141" s="131"/>
      <c r="Y2141" s="131"/>
      <c r="Z2141" s="206"/>
      <c r="AA2141" s="194">
        <f t="shared" si="151"/>
        <v>0</v>
      </c>
      <c r="AB2141" s="124" t="str">
        <f t="shared" si="152"/>
        <v/>
      </c>
      <c r="AC2141" s="195" t="str">
        <f t="shared" si="153"/>
        <v/>
      </c>
      <c r="AD2141" s="194" t="str">
        <f t="shared" si="154"/>
        <v/>
      </c>
      <c r="AE2141" s="194">
        <f>IF(AD2141="",0,IF(ISERROR(VLOOKUP(AD2141,AD$7:AD2140,1,FALSE)),1,0))</f>
        <v>0</v>
      </c>
      <c r="AF2141" s="194"/>
    </row>
    <row r="2142" spans="1:32" ht="16.5" customHeight="1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75">
        <f>IF(AND($X$3512&lt;&gt;" ",$X$3512&lt;&gt;0),IF(X2142=$X$3512,1+COUNTIF(U$7:U2141,"&gt;0"),0),0)</f>
        <v>0</v>
      </c>
      <c r="V2142" s="178" t="s">
        <v>2331</v>
      </c>
      <c r="W2142" s="130"/>
      <c r="X2142" s="131"/>
      <c r="Y2142" s="131"/>
      <c r="Z2142" s="206"/>
      <c r="AA2142" s="194">
        <f t="shared" si="151"/>
        <v>0</v>
      </c>
      <c r="AB2142" s="124" t="str">
        <f t="shared" si="152"/>
        <v/>
      </c>
      <c r="AC2142" s="195" t="str">
        <f t="shared" si="153"/>
        <v/>
      </c>
      <c r="AD2142" s="194" t="str">
        <f t="shared" si="154"/>
        <v/>
      </c>
      <c r="AE2142" s="194">
        <f>IF(AD2142="",0,IF(ISERROR(VLOOKUP(AD2142,AD$7:AD2141,1,FALSE)),1,0))</f>
        <v>0</v>
      </c>
      <c r="AF2142" s="194"/>
    </row>
    <row r="2143" spans="1:32" ht="16.5" customHeight="1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75">
        <f>IF(AND($X$3512&lt;&gt;" ",$X$3512&lt;&gt;0),IF(X2143=$X$3512,1+COUNTIF(U$7:U2142,"&gt;0"),0),0)</f>
        <v>0</v>
      </c>
      <c r="V2143" s="178" t="s">
        <v>2332</v>
      </c>
      <c r="W2143" s="130"/>
      <c r="X2143" s="131"/>
      <c r="Y2143" s="131"/>
      <c r="Z2143" s="206"/>
      <c r="AA2143" s="194">
        <f t="shared" si="151"/>
        <v>0</v>
      </c>
      <c r="AB2143" s="124" t="str">
        <f t="shared" si="152"/>
        <v/>
      </c>
      <c r="AC2143" s="195" t="str">
        <f t="shared" si="153"/>
        <v/>
      </c>
      <c r="AD2143" s="194" t="str">
        <f t="shared" si="154"/>
        <v/>
      </c>
      <c r="AE2143" s="194">
        <f>IF(AD2143="",0,IF(ISERROR(VLOOKUP(AD2143,AD$7:AD2142,1,FALSE)),1,0))</f>
        <v>0</v>
      </c>
      <c r="AF2143" s="194"/>
    </row>
    <row r="2144" spans="1:32" ht="16.5" customHeight="1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75">
        <f>IF(AND($X$3512&lt;&gt;" ",$X$3512&lt;&gt;0),IF(X2144=$X$3512,1+COUNTIF(U$7:U2143,"&gt;0"),0),0)</f>
        <v>0</v>
      </c>
      <c r="V2144" s="178" t="s">
        <v>2333</v>
      </c>
      <c r="W2144" s="130"/>
      <c r="X2144" s="131"/>
      <c r="Y2144" s="131"/>
      <c r="Z2144" s="206"/>
      <c r="AA2144" s="194">
        <f t="shared" si="151"/>
        <v>0</v>
      </c>
      <c r="AB2144" s="124" t="str">
        <f t="shared" si="152"/>
        <v/>
      </c>
      <c r="AC2144" s="195" t="str">
        <f t="shared" si="153"/>
        <v/>
      </c>
      <c r="AD2144" s="194" t="str">
        <f t="shared" si="154"/>
        <v/>
      </c>
      <c r="AE2144" s="194">
        <f>IF(AD2144="",0,IF(ISERROR(VLOOKUP(AD2144,AD$7:AD2143,1,FALSE)),1,0))</f>
        <v>0</v>
      </c>
      <c r="AF2144" s="194"/>
    </row>
    <row r="2145" spans="1:32" ht="16.5" customHeight="1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75">
        <f>IF(AND($X$3512&lt;&gt;" ",$X$3512&lt;&gt;0),IF(X2145=$X$3512,1+COUNTIF(U$7:U2144,"&gt;0"),0),0)</f>
        <v>0</v>
      </c>
      <c r="V2145" s="178" t="s">
        <v>2334</v>
      </c>
      <c r="W2145" s="130"/>
      <c r="X2145" s="131"/>
      <c r="Y2145" s="131"/>
      <c r="Z2145" s="206"/>
      <c r="AA2145" s="194">
        <f t="shared" si="151"/>
        <v>0</v>
      </c>
      <c r="AB2145" s="124" t="str">
        <f t="shared" si="152"/>
        <v/>
      </c>
      <c r="AC2145" s="195" t="str">
        <f t="shared" si="153"/>
        <v/>
      </c>
      <c r="AD2145" s="194" t="str">
        <f t="shared" si="154"/>
        <v/>
      </c>
      <c r="AE2145" s="194">
        <f>IF(AD2145="",0,IF(ISERROR(VLOOKUP(AD2145,AD$7:AD2144,1,FALSE)),1,0))</f>
        <v>0</v>
      </c>
      <c r="AF2145" s="194"/>
    </row>
    <row r="2146" spans="1:32" ht="16.5" customHeight="1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75">
        <f>IF(AND($X$3512&lt;&gt;" ",$X$3512&lt;&gt;0),IF(X2146=$X$3512,1+COUNTIF(U$7:U2145,"&gt;0"),0),0)</f>
        <v>0</v>
      </c>
      <c r="V2146" s="178" t="s">
        <v>2335</v>
      </c>
      <c r="W2146" s="130"/>
      <c r="X2146" s="131"/>
      <c r="Y2146" s="131"/>
      <c r="Z2146" s="206"/>
      <c r="AA2146" s="194">
        <f t="shared" si="151"/>
        <v>0</v>
      </c>
      <c r="AB2146" s="124" t="str">
        <f t="shared" si="152"/>
        <v/>
      </c>
      <c r="AC2146" s="195" t="str">
        <f t="shared" si="153"/>
        <v/>
      </c>
      <c r="AD2146" s="194" t="str">
        <f t="shared" si="154"/>
        <v/>
      </c>
      <c r="AE2146" s="194">
        <f>IF(AD2146="",0,IF(ISERROR(VLOOKUP(AD2146,AD$7:AD2145,1,FALSE)),1,0))</f>
        <v>0</v>
      </c>
      <c r="AF2146" s="194"/>
    </row>
    <row r="2147" spans="1:32" ht="16.5" customHeight="1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75">
        <f>IF(AND($X$3512&lt;&gt;" ",$X$3512&lt;&gt;0),IF(X2147=$X$3512,1+COUNTIF(U$7:U2146,"&gt;0"),0),0)</f>
        <v>0</v>
      </c>
      <c r="V2147" s="178" t="s">
        <v>2336</v>
      </c>
      <c r="W2147" s="130"/>
      <c r="X2147" s="131"/>
      <c r="Y2147" s="131"/>
      <c r="Z2147" s="206"/>
      <c r="AA2147" s="194">
        <f t="shared" si="151"/>
        <v>0</v>
      </c>
      <c r="AB2147" s="124" t="str">
        <f t="shared" si="152"/>
        <v/>
      </c>
      <c r="AC2147" s="195" t="str">
        <f t="shared" si="153"/>
        <v/>
      </c>
      <c r="AD2147" s="194" t="str">
        <f t="shared" si="154"/>
        <v/>
      </c>
      <c r="AE2147" s="194">
        <f>IF(AD2147="",0,IF(ISERROR(VLOOKUP(AD2147,AD$7:AD2146,1,FALSE)),1,0))</f>
        <v>0</v>
      </c>
      <c r="AF2147" s="194"/>
    </row>
    <row r="2148" spans="1:32" ht="16.5" customHeight="1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75">
        <f>IF(AND($X$3512&lt;&gt;" ",$X$3512&lt;&gt;0),IF(X2148=$X$3512,1+COUNTIF(U$7:U2147,"&gt;0"),0),0)</f>
        <v>0</v>
      </c>
      <c r="V2148" s="178" t="s">
        <v>2337</v>
      </c>
      <c r="W2148" s="130"/>
      <c r="X2148" s="131"/>
      <c r="Y2148" s="131"/>
      <c r="Z2148" s="206"/>
      <c r="AA2148" s="194">
        <f t="shared" si="151"/>
        <v>0</v>
      </c>
      <c r="AB2148" s="124" t="str">
        <f t="shared" si="152"/>
        <v/>
      </c>
      <c r="AC2148" s="195" t="str">
        <f t="shared" si="153"/>
        <v/>
      </c>
      <c r="AD2148" s="194" t="str">
        <f t="shared" si="154"/>
        <v/>
      </c>
      <c r="AE2148" s="194">
        <f>IF(AD2148="",0,IF(ISERROR(VLOOKUP(AD2148,AD$7:AD2147,1,FALSE)),1,0))</f>
        <v>0</v>
      </c>
      <c r="AF2148" s="194"/>
    </row>
    <row r="2149" spans="1:32" ht="16.5" customHeight="1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75">
        <f>IF(AND($X$3512&lt;&gt;" ",$X$3512&lt;&gt;0),IF(X2149=$X$3512,1+COUNTIF(U$7:U2148,"&gt;0"),0),0)</f>
        <v>0</v>
      </c>
      <c r="V2149" s="178" t="s">
        <v>2338</v>
      </c>
      <c r="W2149" s="130"/>
      <c r="X2149" s="131"/>
      <c r="Y2149" s="131"/>
      <c r="Z2149" s="206"/>
      <c r="AA2149" s="194">
        <f t="shared" si="151"/>
        <v>0</v>
      </c>
      <c r="AB2149" s="124" t="str">
        <f t="shared" si="152"/>
        <v/>
      </c>
      <c r="AC2149" s="195" t="str">
        <f t="shared" si="153"/>
        <v/>
      </c>
      <c r="AD2149" s="194" t="str">
        <f t="shared" si="154"/>
        <v/>
      </c>
      <c r="AE2149" s="194">
        <f>IF(AD2149="",0,IF(ISERROR(VLOOKUP(AD2149,AD$7:AD2148,1,FALSE)),1,0))</f>
        <v>0</v>
      </c>
      <c r="AF2149" s="194"/>
    </row>
    <row r="2150" spans="1:32" ht="16.5" customHeight="1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75">
        <f>IF(AND($X$3512&lt;&gt;" ",$X$3512&lt;&gt;0),IF(X2150=$X$3512,1+COUNTIF(U$7:U2149,"&gt;0"),0),0)</f>
        <v>0</v>
      </c>
      <c r="V2150" s="178" t="s">
        <v>2339</v>
      </c>
      <c r="W2150" s="130"/>
      <c r="X2150" s="131"/>
      <c r="Y2150" s="131"/>
      <c r="Z2150" s="206"/>
      <c r="AA2150" s="194">
        <f t="shared" si="151"/>
        <v>0</v>
      </c>
      <c r="AB2150" s="124" t="str">
        <f t="shared" si="152"/>
        <v/>
      </c>
      <c r="AC2150" s="195" t="str">
        <f t="shared" si="153"/>
        <v/>
      </c>
      <c r="AD2150" s="194" t="str">
        <f t="shared" si="154"/>
        <v/>
      </c>
      <c r="AE2150" s="194">
        <f>IF(AD2150="",0,IF(ISERROR(VLOOKUP(AD2150,AD$7:AD2149,1,FALSE)),1,0))</f>
        <v>0</v>
      </c>
      <c r="AF2150" s="194"/>
    </row>
    <row r="2151" spans="1:32" ht="16.5" customHeight="1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75">
        <f>IF(AND($X$3512&lt;&gt;" ",$X$3512&lt;&gt;0),IF(X2151=$X$3512,1+COUNTIF(U$7:U2150,"&gt;0"),0),0)</f>
        <v>0</v>
      </c>
      <c r="V2151" s="178" t="s">
        <v>2340</v>
      </c>
      <c r="W2151" s="130"/>
      <c r="X2151" s="131"/>
      <c r="Y2151" s="131"/>
      <c r="Z2151" s="206"/>
      <c r="AA2151" s="194">
        <f t="shared" si="151"/>
        <v>0</v>
      </c>
      <c r="AB2151" s="124" t="str">
        <f t="shared" si="152"/>
        <v/>
      </c>
      <c r="AC2151" s="195" t="str">
        <f t="shared" si="153"/>
        <v/>
      </c>
      <c r="AD2151" s="194" t="str">
        <f t="shared" si="154"/>
        <v/>
      </c>
      <c r="AE2151" s="194">
        <f>IF(AD2151="",0,IF(ISERROR(VLOOKUP(AD2151,AD$7:AD2150,1,FALSE)),1,0))</f>
        <v>0</v>
      </c>
      <c r="AF2151" s="194"/>
    </row>
    <row r="2152" spans="1:32" ht="16.5" customHeight="1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75">
        <f>IF(AND($X$3512&lt;&gt;" ",$X$3512&lt;&gt;0),IF(X2152=$X$3512,1+COUNTIF(U$7:U2151,"&gt;0"),0),0)</f>
        <v>0</v>
      </c>
      <c r="V2152" s="178" t="s">
        <v>2341</v>
      </c>
      <c r="W2152" s="130"/>
      <c r="X2152" s="131"/>
      <c r="Y2152" s="131"/>
      <c r="Z2152" s="206"/>
      <c r="AA2152" s="194">
        <f t="shared" si="151"/>
        <v>0</v>
      </c>
      <c r="AB2152" s="124" t="str">
        <f t="shared" si="152"/>
        <v/>
      </c>
      <c r="AC2152" s="195" t="str">
        <f t="shared" si="153"/>
        <v/>
      </c>
      <c r="AD2152" s="194" t="str">
        <f t="shared" si="154"/>
        <v/>
      </c>
      <c r="AE2152" s="194">
        <f>IF(AD2152="",0,IF(ISERROR(VLOOKUP(AD2152,AD$7:AD2151,1,FALSE)),1,0))</f>
        <v>0</v>
      </c>
      <c r="AF2152" s="194"/>
    </row>
    <row r="2153" spans="1:32" ht="16.5" customHeight="1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75">
        <f>IF(AND($X$3512&lt;&gt;" ",$X$3512&lt;&gt;0),IF(X2153=$X$3512,1+COUNTIF(U$7:U2152,"&gt;0"),0),0)</f>
        <v>0</v>
      </c>
      <c r="V2153" s="178" t="s">
        <v>2342</v>
      </c>
      <c r="W2153" s="130"/>
      <c r="X2153" s="131"/>
      <c r="Y2153" s="131"/>
      <c r="Z2153" s="206"/>
      <c r="AA2153" s="194">
        <f t="shared" si="151"/>
        <v>0</v>
      </c>
      <c r="AB2153" s="124" t="str">
        <f t="shared" si="152"/>
        <v/>
      </c>
      <c r="AC2153" s="195" t="str">
        <f t="shared" si="153"/>
        <v/>
      </c>
      <c r="AD2153" s="194" t="str">
        <f t="shared" si="154"/>
        <v/>
      </c>
      <c r="AE2153" s="194">
        <f>IF(AD2153="",0,IF(ISERROR(VLOOKUP(AD2153,AD$7:AD2152,1,FALSE)),1,0))</f>
        <v>0</v>
      </c>
      <c r="AF2153" s="194"/>
    </row>
    <row r="2154" spans="1:32" ht="16.5" customHeight="1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75">
        <f>IF(AND($X$3512&lt;&gt;" ",$X$3512&lt;&gt;0),IF(X2154=$X$3512,1+COUNTIF(U$7:U2153,"&gt;0"),0),0)</f>
        <v>0</v>
      </c>
      <c r="V2154" s="178" t="s">
        <v>2343</v>
      </c>
      <c r="W2154" s="130"/>
      <c r="X2154" s="131"/>
      <c r="Y2154" s="131"/>
      <c r="Z2154" s="206"/>
      <c r="AA2154" s="194">
        <f t="shared" si="151"/>
        <v>0</v>
      </c>
      <c r="AB2154" s="124" t="str">
        <f t="shared" si="152"/>
        <v/>
      </c>
      <c r="AC2154" s="195" t="str">
        <f t="shared" si="153"/>
        <v/>
      </c>
      <c r="AD2154" s="194" t="str">
        <f t="shared" si="154"/>
        <v/>
      </c>
      <c r="AE2154" s="194">
        <f>IF(AD2154="",0,IF(ISERROR(VLOOKUP(AD2154,AD$7:AD2153,1,FALSE)),1,0))</f>
        <v>0</v>
      </c>
      <c r="AF2154" s="194"/>
    </row>
    <row r="2155" spans="1:32" ht="16.5" customHeight="1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75">
        <f>IF(AND($X$3512&lt;&gt;" ",$X$3512&lt;&gt;0),IF(X2155=$X$3512,1+COUNTIF(U$7:U2154,"&gt;0"),0),0)</f>
        <v>0</v>
      </c>
      <c r="V2155" s="178" t="s">
        <v>2344</v>
      </c>
      <c r="W2155" s="130"/>
      <c r="X2155" s="131"/>
      <c r="Y2155" s="131"/>
      <c r="Z2155" s="206"/>
      <c r="AA2155" s="194">
        <f t="shared" si="151"/>
        <v>0</v>
      </c>
      <c r="AB2155" s="124" t="str">
        <f t="shared" si="152"/>
        <v/>
      </c>
      <c r="AC2155" s="195" t="str">
        <f t="shared" si="153"/>
        <v/>
      </c>
      <c r="AD2155" s="194" t="str">
        <f t="shared" si="154"/>
        <v/>
      </c>
      <c r="AE2155" s="194">
        <f>IF(AD2155="",0,IF(ISERROR(VLOOKUP(AD2155,AD$7:AD2154,1,FALSE)),1,0))</f>
        <v>0</v>
      </c>
      <c r="AF2155" s="194"/>
    </row>
    <row r="2156" spans="1:32" ht="16.5" customHeight="1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75">
        <f>IF(AND($X$3512&lt;&gt;" ",$X$3512&lt;&gt;0),IF(X2156=$X$3512,1+COUNTIF(U$7:U2155,"&gt;0"),0),0)</f>
        <v>0</v>
      </c>
      <c r="V2156" s="178" t="s">
        <v>2345</v>
      </c>
      <c r="W2156" s="130"/>
      <c r="X2156" s="131"/>
      <c r="Y2156" s="131"/>
      <c r="Z2156" s="206"/>
      <c r="AA2156" s="194">
        <f t="shared" si="151"/>
        <v>0</v>
      </c>
      <c r="AB2156" s="124" t="str">
        <f t="shared" si="152"/>
        <v/>
      </c>
      <c r="AC2156" s="195" t="str">
        <f t="shared" si="153"/>
        <v/>
      </c>
      <c r="AD2156" s="194" t="str">
        <f t="shared" si="154"/>
        <v/>
      </c>
      <c r="AE2156" s="194">
        <f>IF(AD2156="",0,IF(ISERROR(VLOOKUP(AD2156,AD$7:AD2155,1,FALSE)),1,0))</f>
        <v>0</v>
      </c>
      <c r="AF2156" s="194"/>
    </row>
    <row r="2157" spans="1:32" ht="16.5" customHeight="1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75">
        <f>IF(AND($X$3512&lt;&gt;" ",$X$3512&lt;&gt;0),IF(X2157=$X$3512,1+COUNTIF(U$7:U2156,"&gt;0"),0),0)</f>
        <v>0</v>
      </c>
      <c r="V2157" s="178" t="s">
        <v>2346</v>
      </c>
      <c r="W2157" s="130"/>
      <c r="X2157" s="131"/>
      <c r="Y2157" s="131"/>
      <c r="Z2157" s="206"/>
      <c r="AA2157" s="194">
        <f t="shared" si="151"/>
        <v>0</v>
      </c>
      <c r="AB2157" s="124" t="str">
        <f t="shared" si="152"/>
        <v/>
      </c>
      <c r="AC2157" s="195" t="str">
        <f t="shared" si="153"/>
        <v/>
      </c>
      <c r="AD2157" s="194" t="str">
        <f t="shared" si="154"/>
        <v/>
      </c>
      <c r="AE2157" s="194">
        <f>IF(AD2157="",0,IF(ISERROR(VLOOKUP(AD2157,AD$7:AD2156,1,FALSE)),1,0))</f>
        <v>0</v>
      </c>
      <c r="AF2157" s="194"/>
    </row>
    <row r="2158" spans="1:32" ht="16.5" customHeight="1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75">
        <f>IF(AND($X$3512&lt;&gt;" ",$X$3512&lt;&gt;0),IF(X2158=$X$3512,1+COUNTIF(U$7:U2157,"&gt;0"),0),0)</f>
        <v>0</v>
      </c>
      <c r="V2158" s="178" t="s">
        <v>2347</v>
      </c>
      <c r="W2158" s="130"/>
      <c r="X2158" s="131"/>
      <c r="Y2158" s="131"/>
      <c r="Z2158" s="206"/>
      <c r="AA2158" s="194">
        <f t="shared" si="151"/>
        <v>0</v>
      </c>
      <c r="AB2158" s="124" t="str">
        <f t="shared" si="152"/>
        <v/>
      </c>
      <c r="AC2158" s="195" t="str">
        <f t="shared" si="153"/>
        <v/>
      </c>
      <c r="AD2158" s="194" t="str">
        <f t="shared" si="154"/>
        <v/>
      </c>
      <c r="AE2158" s="194">
        <f>IF(AD2158="",0,IF(ISERROR(VLOOKUP(AD2158,AD$7:AD2157,1,FALSE)),1,0))</f>
        <v>0</v>
      </c>
      <c r="AF2158" s="194"/>
    </row>
    <row r="2159" spans="1:32" ht="16.5" customHeight="1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75">
        <f>IF(AND($X$3512&lt;&gt;" ",$X$3512&lt;&gt;0),IF(X2159=$X$3512,1+COUNTIF(U$7:U2158,"&gt;0"),0),0)</f>
        <v>0</v>
      </c>
      <c r="V2159" s="178" t="s">
        <v>2348</v>
      </c>
      <c r="W2159" s="130"/>
      <c r="X2159" s="131"/>
      <c r="Y2159" s="131"/>
      <c r="Z2159" s="206"/>
      <c r="AA2159" s="194">
        <f t="shared" si="151"/>
        <v>0</v>
      </c>
      <c r="AB2159" s="124" t="str">
        <f t="shared" si="152"/>
        <v/>
      </c>
      <c r="AC2159" s="195" t="str">
        <f t="shared" si="153"/>
        <v/>
      </c>
      <c r="AD2159" s="194" t="str">
        <f t="shared" si="154"/>
        <v/>
      </c>
      <c r="AE2159" s="194">
        <f>IF(AD2159="",0,IF(ISERROR(VLOOKUP(AD2159,AD$7:AD2158,1,FALSE)),1,0))</f>
        <v>0</v>
      </c>
      <c r="AF2159" s="194"/>
    </row>
    <row r="2160" spans="1:32" ht="16.5" customHeight="1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75">
        <f>IF(AND($X$3512&lt;&gt;" ",$X$3512&lt;&gt;0),IF(X2160=$X$3512,1+COUNTIF(U$7:U2159,"&gt;0"),0),0)</f>
        <v>0</v>
      </c>
      <c r="V2160" s="178" t="s">
        <v>2349</v>
      </c>
      <c r="W2160" s="130"/>
      <c r="X2160" s="131"/>
      <c r="Y2160" s="131"/>
      <c r="Z2160" s="206"/>
      <c r="AA2160" s="194">
        <f t="shared" si="151"/>
        <v>0</v>
      </c>
      <c r="AB2160" s="124" t="str">
        <f t="shared" si="152"/>
        <v/>
      </c>
      <c r="AC2160" s="195" t="str">
        <f t="shared" si="153"/>
        <v/>
      </c>
      <c r="AD2160" s="194" t="str">
        <f t="shared" si="154"/>
        <v/>
      </c>
      <c r="AE2160" s="194">
        <f>IF(AD2160="",0,IF(ISERROR(VLOOKUP(AD2160,AD$7:AD2159,1,FALSE)),1,0))</f>
        <v>0</v>
      </c>
      <c r="AF2160" s="194"/>
    </row>
    <row r="2161" spans="1:32" ht="16.5" customHeight="1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75">
        <f>IF(AND($X$3512&lt;&gt;" ",$X$3512&lt;&gt;0),IF(X2161=$X$3512,1+COUNTIF(U$7:U2160,"&gt;0"),0),0)</f>
        <v>0</v>
      </c>
      <c r="V2161" s="178" t="s">
        <v>2350</v>
      </c>
      <c r="W2161" s="130"/>
      <c r="X2161" s="131"/>
      <c r="Y2161" s="131"/>
      <c r="Z2161" s="206"/>
      <c r="AA2161" s="194">
        <f t="shared" si="151"/>
        <v>0</v>
      </c>
      <c r="AB2161" s="124" t="str">
        <f t="shared" si="152"/>
        <v/>
      </c>
      <c r="AC2161" s="195" t="str">
        <f t="shared" si="153"/>
        <v/>
      </c>
      <c r="AD2161" s="194" t="str">
        <f t="shared" si="154"/>
        <v/>
      </c>
      <c r="AE2161" s="194">
        <f>IF(AD2161="",0,IF(ISERROR(VLOOKUP(AD2161,AD$7:AD2160,1,FALSE)),1,0))</f>
        <v>0</v>
      </c>
      <c r="AF2161" s="194"/>
    </row>
    <row r="2162" spans="1:32" ht="16.5" customHeight="1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75">
        <f>IF(AND($X$3512&lt;&gt;" ",$X$3512&lt;&gt;0),IF(X2162=$X$3512,1+COUNTIF(U$7:U2161,"&gt;0"),0),0)</f>
        <v>0</v>
      </c>
      <c r="V2162" s="178" t="s">
        <v>2351</v>
      </c>
      <c r="W2162" s="130"/>
      <c r="X2162" s="131"/>
      <c r="Y2162" s="131"/>
      <c r="Z2162" s="206"/>
      <c r="AA2162" s="194">
        <f t="shared" si="151"/>
        <v>0</v>
      </c>
      <c r="AB2162" s="124" t="str">
        <f t="shared" si="152"/>
        <v/>
      </c>
      <c r="AC2162" s="195" t="str">
        <f t="shared" si="153"/>
        <v/>
      </c>
      <c r="AD2162" s="194" t="str">
        <f t="shared" si="154"/>
        <v/>
      </c>
      <c r="AE2162" s="194">
        <f>IF(AD2162="",0,IF(ISERROR(VLOOKUP(AD2162,AD$7:AD2161,1,FALSE)),1,0))</f>
        <v>0</v>
      </c>
      <c r="AF2162" s="194"/>
    </row>
    <row r="2163" spans="1:32" ht="16.5" customHeight="1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75">
        <f>IF(AND($X$3512&lt;&gt;" ",$X$3512&lt;&gt;0),IF(X2163=$X$3512,1+COUNTIF(U$7:U2162,"&gt;0"),0),0)</f>
        <v>0</v>
      </c>
      <c r="V2163" s="178" t="s">
        <v>2352</v>
      </c>
      <c r="W2163" s="130"/>
      <c r="X2163" s="131"/>
      <c r="Y2163" s="131"/>
      <c r="Z2163" s="206"/>
      <c r="AA2163" s="194">
        <f t="shared" si="151"/>
        <v>0</v>
      </c>
      <c r="AB2163" s="124" t="str">
        <f t="shared" si="152"/>
        <v/>
      </c>
      <c r="AC2163" s="195" t="str">
        <f t="shared" si="153"/>
        <v/>
      </c>
      <c r="AD2163" s="194" t="str">
        <f t="shared" si="154"/>
        <v/>
      </c>
      <c r="AE2163" s="194">
        <f>IF(AD2163="",0,IF(ISERROR(VLOOKUP(AD2163,AD$7:AD2162,1,FALSE)),1,0))</f>
        <v>0</v>
      </c>
      <c r="AF2163" s="194"/>
    </row>
    <row r="2164" spans="1:32" ht="16.5" customHeight="1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75">
        <f>IF(AND($X$3512&lt;&gt;" ",$X$3512&lt;&gt;0),IF(X2164=$X$3512,1+COUNTIF(U$7:U2163,"&gt;0"),0),0)</f>
        <v>0</v>
      </c>
      <c r="V2164" s="178" t="s">
        <v>2353</v>
      </c>
      <c r="W2164" s="130"/>
      <c r="X2164" s="131"/>
      <c r="Y2164" s="131"/>
      <c r="Z2164" s="206"/>
      <c r="AA2164" s="194">
        <f t="shared" si="151"/>
        <v>0</v>
      </c>
      <c r="AB2164" s="124" t="str">
        <f t="shared" si="152"/>
        <v/>
      </c>
      <c r="AC2164" s="195" t="str">
        <f t="shared" si="153"/>
        <v/>
      </c>
      <c r="AD2164" s="194" t="str">
        <f t="shared" si="154"/>
        <v/>
      </c>
      <c r="AE2164" s="194">
        <f>IF(AD2164="",0,IF(ISERROR(VLOOKUP(AD2164,AD$7:AD2163,1,FALSE)),1,0))</f>
        <v>0</v>
      </c>
      <c r="AF2164" s="194"/>
    </row>
    <row r="2165" spans="1:32" ht="16.5" customHeight="1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75">
        <f>IF(AND($X$3512&lt;&gt;" ",$X$3512&lt;&gt;0),IF(X2165=$X$3512,1+COUNTIF(U$7:U2164,"&gt;0"),0),0)</f>
        <v>0</v>
      </c>
      <c r="V2165" s="178" t="s">
        <v>2354</v>
      </c>
      <c r="W2165" s="130"/>
      <c r="X2165" s="131"/>
      <c r="Y2165" s="131"/>
      <c r="Z2165" s="206"/>
      <c r="AA2165" s="194">
        <f t="shared" si="151"/>
        <v>0</v>
      </c>
      <c r="AB2165" s="124" t="str">
        <f t="shared" si="152"/>
        <v/>
      </c>
      <c r="AC2165" s="195" t="str">
        <f t="shared" si="153"/>
        <v/>
      </c>
      <c r="AD2165" s="194" t="str">
        <f t="shared" si="154"/>
        <v/>
      </c>
      <c r="AE2165" s="194">
        <f>IF(AD2165="",0,IF(ISERROR(VLOOKUP(AD2165,AD$7:AD2164,1,FALSE)),1,0))</f>
        <v>0</v>
      </c>
      <c r="AF2165" s="194"/>
    </row>
    <row r="2166" spans="1:32" ht="16.5" customHeight="1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75">
        <f>IF(AND($X$3512&lt;&gt;" ",$X$3512&lt;&gt;0),IF(X2166=$X$3512,1+COUNTIF(U$7:U2165,"&gt;0"),0),0)</f>
        <v>0</v>
      </c>
      <c r="V2166" s="178" t="s">
        <v>2355</v>
      </c>
      <c r="W2166" s="130"/>
      <c r="X2166" s="131"/>
      <c r="Y2166" s="131"/>
      <c r="Z2166" s="206"/>
      <c r="AA2166" s="194">
        <f t="shared" si="151"/>
        <v>0</v>
      </c>
      <c r="AB2166" s="124" t="str">
        <f t="shared" si="152"/>
        <v/>
      </c>
      <c r="AC2166" s="195" t="str">
        <f t="shared" si="153"/>
        <v/>
      </c>
      <c r="AD2166" s="194" t="str">
        <f t="shared" si="154"/>
        <v/>
      </c>
      <c r="AE2166" s="194">
        <f>IF(AD2166="",0,IF(ISERROR(VLOOKUP(AD2166,AD$7:AD2165,1,FALSE)),1,0))</f>
        <v>0</v>
      </c>
      <c r="AF2166" s="194"/>
    </row>
    <row r="2167" spans="1:32" ht="16.5" customHeight="1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75">
        <f>IF(AND($X$3512&lt;&gt;" ",$X$3512&lt;&gt;0),IF(X2167=$X$3512,1+COUNTIF(U$7:U2166,"&gt;0"),0),0)</f>
        <v>0</v>
      </c>
      <c r="V2167" s="178" t="s">
        <v>2356</v>
      </c>
      <c r="W2167" s="130"/>
      <c r="X2167" s="131"/>
      <c r="Y2167" s="131"/>
      <c r="Z2167" s="206"/>
      <c r="AA2167" s="194">
        <f t="shared" si="151"/>
        <v>0</v>
      </c>
      <c r="AB2167" s="124" t="str">
        <f t="shared" si="152"/>
        <v/>
      </c>
      <c r="AC2167" s="195" t="str">
        <f t="shared" si="153"/>
        <v/>
      </c>
      <c r="AD2167" s="194" t="str">
        <f t="shared" si="154"/>
        <v/>
      </c>
      <c r="AE2167" s="194">
        <f>IF(AD2167="",0,IF(ISERROR(VLOOKUP(AD2167,AD$7:AD2166,1,FALSE)),1,0))</f>
        <v>0</v>
      </c>
      <c r="AF2167" s="194"/>
    </row>
    <row r="2168" spans="1:32" ht="16.5" customHeight="1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75">
        <f>IF(AND($X$3512&lt;&gt;" ",$X$3512&lt;&gt;0),IF(X2168=$X$3512,1+COUNTIF(U$7:U2167,"&gt;0"),0),0)</f>
        <v>0</v>
      </c>
      <c r="V2168" s="178" t="s">
        <v>2357</v>
      </c>
      <c r="W2168" s="130"/>
      <c r="X2168" s="131"/>
      <c r="Y2168" s="131"/>
      <c r="Z2168" s="206"/>
      <c r="AA2168" s="194">
        <f t="shared" si="151"/>
        <v>0</v>
      </c>
      <c r="AB2168" s="124" t="str">
        <f t="shared" si="152"/>
        <v/>
      </c>
      <c r="AC2168" s="195" t="str">
        <f t="shared" si="153"/>
        <v/>
      </c>
      <c r="AD2168" s="194" t="str">
        <f t="shared" si="154"/>
        <v/>
      </c>
      <c r="AE2168" s="194">
        <f>IF(AD2168="",0,IF(ISERROR(VLOOKUP(AD2168,AD$7:AD2167,1,FALSE)),1,0))</f>
        <v>0</v>
      </c>
      <c r="AF2168" s="194"/>
    </row>
    <row r="2169" spans="1:32" ht="16.5" customHeight="1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75">
        <f>IF(AND($X$3512&lt;&gt;" ",$X$3512&lt;&gt;0),IF(X2169=$X$3512,1+COUNTIF(U$7:U2168,"&gt;0"),0),0)</f>
        <v>0</v>
      </c>
      <c r="V2169" s="178" t="s">
        <v>2358</v>
      </c>
      <c r="W2169" s="130"/>
      <c r="X2169" s="131"/>
      <c r="Y2169" s="131"/>
      <c r="Z2169" s="206"/>
      <c r="AA2169" s="194">
        <f t="shared" si="151"/>
        <v>0</v>
      </c>
      <c r="AB2169" s="124" t="str">
        <f t="shared" si="152"/>
        <v/>
      </c>
      <c r="AC2169" s="195" t="str">
        <f t="shared" si="153"/>
        <v/>
      </c>
      <c r="AD2169" s="194" t="str">
        <f t="shared" si="154"/>
        <v/>
      </c>
      <c r="AE2169" s="194">
        <f>IF(AD2169="",0,IF(ISERROR(VLOOKUP(AD2169,AD$7:AD2168,1,FALSE)),1,0))</f>
        <v>0</v>
      </c>
      <c r="AF2169" s="194"/>
    </row>
    <row r="2170" spans="1:32" ht="16.5" customHeight="1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75">
        <f>IF(AND($X$3512&lt;&gt;" ",$X$3512&lt;&gt;0),IF(X2170=$X$3512,1+COUNTIF(U$7:U2169,"&gt;0"),0),0)</f>
        <v>0</v>
      </c>
      <c r="V2170" s="178" t="s">
        <v>2359</v>
      </c>
      <c r="W2170" s="130"/>
      <c r="X2170" s="131"/>
      <c r="Y2170" s="131"/>
      <c r="Z2170" s="206"/>
      <c r="AA2170" s="194">
        <f t="shared" si="151"/>
        <v>0</v>
      </c>
      <c r="AB2170" s="124" t="str">
        <f t="shared" si="152"/>
        <v/>
      </c>
      <c r="AC2170" s="195" t="str">
        <f t="shared" si="153"/>
        <v/>
      </c>
      <c r="AD2170" s="194" t="str">
        <f t="shared" si="154"/>
        <v/>
      </c>
      <c r="AE2170" s="194">
        <f>IF(AD2170="",0,IF(ISERROR(VLOOKUP(AD2170,AD$7:AD2169,1,FALSE)),1,0))</f>
        <v>0</v>
      </c>
      <c r="AF2170" s="194"/>
    </row>
    <row r="2171" spans="1:32" ht="16.5" customHeight="1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75">
        <f>IF(AND($X$3512&lt;&gt;" ",$X$3512&lt;&gt;0),IF(X2171=$X$3512,1+COUNTIF(U$7:U2170,"&gt;0"),0),0)</f>
        <v>0</v>
      </c>
      <c r="V2171" s="178" t="s">
        <v>2360</v>
      </c>
      <c r="W2171" s="130"/>
      <c r="X2171" s="131"/>
      <c r="Y2171" s="131"/>
      <c r="Z2171" s="206"/>
      <c r="AA2171" s="194">
        <f t="shared" si="151"/>
        <v>0</v>
      </c>
      <c r="AB2171" s="124" t="str">
        <f t="shared" si="152"/>
        <v/>
      </c>
      <c r="AC2171" s="195" t="str">
        <f t="shared" si="153"/>
        <v/>
      </c>
      <c r="AD2171" s="194" t="str">
        <f t="shared" si="154"/>
        <v/>
      </c>
      <c r="AE2171" s="194">
        <f>IF(AD2171="",0,IF(ISERROR(VLOOKUP(AD2171,AD$7:AD2170,1,FALSE)),1,0))</f>
        <v>0</v>
      </c>
      <c r="AF2171" s="194"/>
    </row>
    <row r="2172" spans="1:32" ht="16.5" customHeight="1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75">
        <f>IF(AND($X$3512&lt;&gt;" ",$X$3512&lt;&gt;0),IF(X2172=$X$3512,1+COUNTIF(U$7:U2171,"&gt;0"),0),0)</f>
        <v>0</v>
      </c>
      <c r="V2172" s="178" t="s">
        <v>2361</v>
      </c>
      <c r="W2172" s="130"/>
      <c r="X2172" s="131"/>
      <c r="Y2172" s="131"/>
      <c r="Z2172" s="206"/>
      <c r="AA2172" s="194">
        <f t="shared" si="151"/>
        <v>0</v>
      </c>
      <c r="AB2172" s="124" t="str">
        <f t="shared" si="152"/>
        <v/>
      </c>
      <c r="AC2172" s="195" t="str">
        <f t="shared" si="153"/>
        <v/>
      </c>
      <c r="AD2172" s="194" t="str">
        <f t="shared" si="154"/>
        <v/>
      </c>
      <c r="AE2172" s="194">
        <f>IF(AD2172="",0,IF(ISERROR(VLOOKUP(AD2172,AD$7:AD2171,1,FALSE)),1,0))</f>
        <v>0</v>
      </c>
      <c r="AF2172" s="194"/>
    </row>
    <row r="2173" spans="1:32" ht="16.5" customHeight="1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75">
        <f>IF(AND($X$3512&lt;&gt;" ",$X$3512&lt;&gt;0),IF(X2173=$X$3512,1+COUNTIF(U$7:U2172,"&gt;0"),0),0)</f>
        <v>0</v>
      </c>
      <c r="V2173" s="178" t="s">
        <v>2362</v>
      </c>
      <c r="W2173" s="130"/>
      <c r="X2173" s="131"/>
      <c r="Y2173" s="131"/>
      <c r="Z2173" s="206"/>
      <c r="AA2173" s="194">
        <f t="shared" si="151"/>
        <v>0</v>
      </c>
      <c r="AB2173" s="124" t="str">
        <f t="shared" si="152"/>
        <v/>
      </c>
      <c r="AC2173" s="195" t="str">
        <f t="shared" si="153"/>
        <v/>
      </c>
      <c r="AD2173" s="194" t="str">
        <f t="shared" si="154"/>
        <v/>
      </c>
      <c r="AE2173" s="194">
        <f>IF(AD2173="",0,IF(ISERROR(VLOOKUP(AD2173,AD$7:AD2172,1,FALSE)),1,0))</f>
        <v>0</v>
      </c>
      <c r="AF2173" s="194"/>
    </row>
    <row r="2174" spans="1:32" ht="16.5" customHeight="1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75">
        <f>IF(AND($X$3512&lt;&gt;" ",$X$3512&lt;&gt;0),IF(X2174=$X$3512,1+COUNTIF(U$7:U2173,"&gt;0"),0),0)</f>
        <v>0</v>
      </c>
      <c r="V2174" s="178" t="s">
        <v>2363</v>
      </c>
      <c r="W2174" s="130"/>
      <c r="X2174" s="131"/>
      <c r="Y2174" s="131"/>
      <c r="Z2174" s="206"/>
      <c r="AA2174" s="194">
        <f t="shared" si="151"/>
        <v>0</v>
      </c>
      <c r="AB2174" s="124" t="str">
        <f t="shared" si="152"/>
        <v/>
      </c>
      <c r="AC2174" s="195" t="str">
        <f t="shared" si="153"/>
        <v/>
      </c>
      <c r="AD2174" s="194" t="str">
        <f t="shared" si="154"/>
        <v/>
      </c>
      <c r="AE2174" s="194">
        <f>IF(AD2174="",0,IF(ISERROR(VLOOKUP(AD2174,AD$7:AD2173,1,FALSE)),1,0))</f>
        <v>0</v>
      </c>
      <c r="AF2174" s="194"/>
    </row>
    <row r="2175" spans="1:32" ht="16.5" customHeight="1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75">
        <f>IF(AND($X$3512&lt;&gt;" ",$X$3512&lt;&gt;0),IF(X2175=$X$3512,1+COUNTIF(U$7:U2174,"&gt;0"),0),0)</f>
        <v>0</v>
      </c>
      <c r="V2175" s="178" t="s">
        <v>2364</v>
      </c>
      <c r="W2175" s="130"/>
      <c r="X2175" s="131"/>
      <c r="Y2175" s="131"/>
      <c r="Z2175" s="206"/>
      <c r="AA2175" s="194">
        <f t="shared" si="151"/>
        <v>0</v>
      </c>
      <c r="AB2175" s="124" t="str">
        <f t="shared" si="152"/>
        <v/>
      </c>
      <c r="AC2175" s="195" t="str">
        <f t="shared" si="153"/>
        <v/>
      </c>
      <c r="AD2175" s="194" t="str">
        <f t="shared" si="154"/>
        <v/>
      </c>
      <c r="AE2175" s="194">
        <f>IF(AD2175="",0,IF(ISERROR(VLOOKUP(AD2175,AD$7:AD2174,1,FALSE)),1,0))</f>
        <v>0</v>
      </c>
      <c r="AF2175" s="194"/>
    </row>
    <row r="2176" spans="1:32" ht="16.5" customHeight="1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75">
        <f>IF(AND($X$3512&lt;&gt;" ",$X$3512&lt;&gt;0),IF(X2176=$X$3512,1+COUNTIF(U$7:U2175,"&gt;0"),0),0)</f>
        <v>0</v>
      </c>
      <c r="V2176" s="178" t="s">
        <v>2365</v>
      </c>
      <c r="W2176" s="130"/>
      <c r="X2176" s="131"/>
      <c r="Y2176" s="131"/>
      <c r="Z2176" s="206"/>
      <c r="AA2176" s="194">
        <f t="shared" si="151"/>
        <v>0</v>
      </c>
      <c r="AB2176" s="124" t="str">
        <f t="shared" si="152"/>
        <v/>
      </c>
      <c r="AC2176" s="195" t="str">
        <f t="shared" si="153"/>
        <v/>
      </c>
      <c r="AD2176" s="194" t="str">
        <f t="shared" si="154"/>
        <v/>
      </c>
      <c r="AE2176" s="194">
        <f>IF(AD2176="",0,IF(ISERROR(VLOOKUP(AD2176,AD$7:AD2175,1,FALSE)),1,0))</f>
        <v>0</v>
      </c>
      <c r="AF2176" s="194"/>
    </row>
    <row r="2177" spans="1:32" ht="16.5" customHeight="1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75">
        <f>IF(AND($X$3512&lt;&gt;" ",$X$3512&lt;&gt;0),IF(X2177=$X$3512,1+COUNTIF(U$7:U2176,"&gt;0"),0),0)</f>
        <v>0</v>
      </c>
      <c r="V2177" s="178" t="s">
        <v>2366</v>
      </c>
      <c r="W2177" s="130"/>
      <c r="X2177" s="131"/>
      <c r="Y2177" s="131"/>
      <c r="Z2177" s="206"/>
      <c r="AA2177" s="194">
        <f t="shared" si="151"/>
        <v>0</v>
      </c>
      <c r="AB2177" s="124" t="str">
        <f t="shared" si="152"/>
        <v/>
      </c>
      <c r="AC2177" s="195" t="str">
        <f t="shared" si="153"/>
        <v/>
      </c>
      <c r="AD2177" s="194" t="str">
        <f t="shared" si="154"/>
        <v/>
      </c>
      <c r="AE2177" s="194">
        <f>IF(AD2177="",0,IF(ISERROR(VLOOKUP(AD2177,AD$7:AD2176,1,FALSE)),1,0))</f>
        <v>0</v>
      </c>
      <c r="AF2177" s="194"/>
    </row>
    <row r="2178" spans="1:32" ht="16.5" customHeight="1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75">
        <f>IF(AND($X$3512&lt;&gt;" ",$X$3512&lt;&gt;0),IF(X2178=$X$3512,1+COUNTIF(U$7:U2177,"&gt;0"),0),0)</f>
        <v>0</v>
      </c>
      <c r="V2178" s="178" t="s">
        <v>2367</v>
      </c>
      <c r="W2178" s="130"/>
      <c r="X2178" s="131"/>
      <c r="Y2178" s="131"/>
      <c r="Z2178" s="206"/>
      <c r="AA2178" s="194">
        <f t="shared" si="151"/>
        <v>0</v>
      </c>
      <c r="AB2178" s="124" t="str">
        <f t="shared" si="152"/>
        <v/>
      </c>
      <c r="AC2178" s="195" t="str">
        <f t="shared" si="153"/>
        <v/>
      </c>
      <c r="AD2178" s="194" t="str">
        <f t="shared" si="154"/>
        <v/>
      </c>
      <c r="AE2178" s="194">
        <f>IF(AD2178="",0,IF(ISERROR(VLOOKUP(AD2178,AD$7:AD2177,1,FALSE)),1,0))</f>
        <v>0</v>
      </c>
      <c r="AF2178" s="194"/>
    </row>
    <row r="2179" spans="1:32" ht="16.5" customHeight="1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75">
        <f>IF(AND($X$3512&lt;&gt;" ",$X$3512&lt;&gt;0),IF(X2179=$X$3512,1+COUNTIF(U$7:U2178,"&gt;0"),0),0)</f>
        <v>0</v>
      </c>
      <c r="V2179" s="178" t="s">
        <v>2368</v>
      </c>
      <c r="W2179" s="130"/>
      <c r="X2179" s="131"/>
      <c r="Y2179" s="131"/>
      <c r="Z2179" s="206"/>
      <c r="AA2179" s="194">
        <f t="shared" si="151"/>
        <v>0</v>
      </c>
      <c r="AB2179" s="124" t="str">
        <f t="shared" si="152"/>
        <v/>
      </c>
      <c r="AC2179" s="195" t="str">
        <f t="shared" si="153"/>
        <v/>
      </c>
      <c r="AD2179" s="194" t="str">
        <f t="shared" si="154"/>
        <v/>
      </c>
      <c r="AE2179" s="194">
        <f>IF(AD2179="",0,IF(ISERROR(VLOOKUP(AD2179,AD$7:AD2178,1,FALSE)),1,0))</f>
        <v>0</v>
      </c>
      <c r="AF2179" s="194"/>
    </row>
    <row r="2180" spans="1:32" ht="16.5" customHeight="1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75">
        <f>IF(AND($X$3512&lt;&gt;" ",$X$3512&lt;&gt;0),IF(X2180=$X$3512,1+COUNTIF(U$7:U2179,"&gt;0"),0),0)</f>
        <v>0</v>
      </c>
      <c r="V2180" s="178" t="s">
        <v>2369</v>
      </c>
      <c r="W2180" s="130"/>
      <c r="X2180" s="131"/>
      <c r="Y2180" s="131"/>
      <c r="Z2180" s="206"/>
      <c r="AA2180" s="194">
        <f t="shared" si="151"/>
        <v>0</v>
      </c>
      <c r="AB2180" s="124" t="str">
        <f t="shared" si="152"/>
        <v/>
      </c>
      <c r="AC2180" s="195" t="str">
        <f t="shared" si="153"/>
        <v/>
      </c>
      <c r="AD2180" s="194" t="str">
        <f t="shared" si="154"/>
        <v/>
      </c>
      <c r="AE2180" s="194">
        <f>IF(AD2180="",0,IF(ISERROR(VLOOKUP(AD2180,AD$7:AD2179,1,FALSE)),1,0))</f>
        <v>0</v>
      </c>
      <c r="AF2180" s="194"/>
    </row>
    <row r="2181" spans="1:32" ht="16.5" customHeight="1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75">
        <f>IF(AND($X$3512&lt;&gt;" ",$X$3512&lt;&gt;0),IF(X2181=$X$3512,1+COUNTIF(U$7:U2180,"&gt;0"),0),0)</f>
        <v>0</v>
      </c>
      <c r="V2181" s="178" t="s">
        <v>2370</v>
      </c>
      <c r="W2181" s="130"/>
      <c r="X2181" s="131"/>
      <c r="Y2181" s="131"/>
      <c r="Z2181" s="206"/>
      <c r="AA2181" s="194">
        <f t="shared" si="151"/>
        <v>0</v>
      </c>
      <c r="AB2181" s="124" t="str">
        <f t="shared" si="152"/>
        <v/>
      </c>
      <c r="AC2181" s="195" t="str">
        <f t="shared" si="153"/>
        <v/>
      </c>
      <c r="AD2181" s="194" t="str">
        <f t="shared" si="154"/>
        <v/>
      </c>
      <c r="AE2181" s="194">
        <f>IF(AD2181="",0,IF(ISERROR(VLOOKUP(AD2181,AD$7:AD2180,1,FALSE)),1,0))</f>
        <v>0</v>
      </c>
      <c r="AF2181" s="194"/>
    </row>
    <row r="2182" spans="1:32" ht="16.5" customHeight="1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75">
        <f>IF(AND($X$3512&lt;&gt;" ",$X$3512&lt;&gt;0),IF(X2182=$X$3512,1+COUNTIF(U$7:U2181,"&gt;0"),0),0)</f>
        <v>0</v>
      </c>
      <c r="V2182" s="178" t="s">
        <v>2371</v>
      </c>
      <c r="W2182" s="130"/>
      <c r="X2182" s="131"/>
      <c r="Y2182" s="131"/>
      <c r="Z2182" s="206"/>
      <c r="AA2182" s="194">
        <f t="shared" si="151"/>
        <v>0</v>
      </c>
      <c r="AB2182" s="124" t="str">
        <f t="shared" si="152"/>
        <v/>
      </c>
      <c r="AC2182" s="195" t="str">
        <f t="shared" si="153"/>
        <v/>
      </c>
      <c r="AD2182" s="194" t="str">
        <f t="shared" si="154"/>
        <v/>
      </c>
      <c r="AE2182" s="194">
        <f>IF(AD2182="",0,IF(ISERROR(VLOOKUP(AD2182,AD$7:AD2181,1,FALSE)),1,0))</f>
        <v>0</v>
      </c>
      <c r="AF2182" s="194"/>
    </row>
    <row r="2183" spans="1:32" ht="16.5" customHeight="1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75">
        <f>IF(AND($X$3512&lt;&gt;" ",$X$3512&lt;&gt;0),IF(X2183=$X$3512,1+COUNTIF(U$7:U2182,"&gt;0"),0),0)</f>
        <v>0</v>
      </c>
      <c r="V2183" s="178" t="s">
        <v>2372</v>
      </c>
      <c r="W2183" s="130"/>
      <c r="X2183" s="131"/>
      <c r="Y2183" s="131"/>
      <c r="Z2183" s="206"/>
      <c r="AA2183" s="194">
        <f t="shared" si="151"/>
        <v>0</v>
      </c>
      <c r="AB2183" s="124" t="str">
        <f t="shared" si="152"/>
        <v/>
      </c>
      <c r="AC2183" s="195" t="str">
        <f t="shared" si="153"/>
        <v/>
      </c>
      <c r="AD2183" s="194" t="str">
        <f t="shared" si="154"/>
        <v/>
      </c>
      <c r="AE2183" s="194">
        <f>IF(AD2183="",0,IF(ISERROR(VLOOKUP(AD2183,AD$7:AD2182,1,FALSE)),1,0))</f>
        <v>0</v>
      </c>
      <c r="AF2183" s="194"/>
    </row>
    <row r="2184" spans="1:32" ht="16.5" customHeight="1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75">
        <f>IF(AND($X$3512&lt;&gt;" ",$X$3512&lt;&gt;0),IF(X2184=$X$3512,1+COUNTIF(U$7:U2183,"&gt;0"),0),0)</f>
        <v>0</v>
      </c>
      <c r="V2184" s="178" t="s">
        <v>2373</v>
      </c>
      <c r="W2184" s="130"/>
      <c r="X2184" s="131"/>
      <c r="Y2184" s="131"/>
      <c r="Z2184" s="206"/>
      <c r="AA2184" s="194">
        <f t="shared" ref="AA2184:AA2247" si="155">IF(ISBLANK(X2184),0,VLOOKUP(X2184,$B$8:$E$57,1,FALSE))</f>
        <v>0</v>
      </c>
      <c r="AB2184" s="124" t="str">
        <f t="shared" ref="AB2184:AB2247" si="156">IF(W2184&gt;0,CONCATENATE(MONTH(W2184)&amp;X2184),"")</f>
        <v/>
      </c>
      <c r="AC2184" s="195" t="str">
        <f t="shared" ref="AC2184:AC2247" si="157">IF(OR(AND(Z2184&lt;&gt;0,ISBLANK(X2184)),ISERROR(AA2184)),"ERR","")</f>
        <v/>
      </c>
      <c r="AD2184" s="194" t="str">
        <f t="shared" si="154"/>
        <v/>
      </c>
      <c r="AE2184" s="194">
        <f>IF(AD2184="",0,IF(ISERROR(VLOOKUP(AD2184,AD$7:AD2183,1,FALSE)),1,0))</f>
        <v>0</v>
      </c>
      <c r="AF2184" s="194"/>
    </row>
    <row r="2185" spans="1:32" ht="16.5" customHeight="1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75">
        <f>IF(AND($X$3512&lt;&gt;" ",$X$3512&lt;&gt;0),IF(X2185=$X$3512,1+COUNTIF(U$7:U2184,"&gt;0"),0),0)</f>
        <v>0</v>
      </c>
      <c r="V2185" s="178" t="s">
        <v>2374</v>
      </c>
      <c r="W2185" s="130"/>
      <c r="X2185" s="131"/>
      <c r="Y2185" s="131"/>
      <c r="Z2185" s="206"/>
      <c r="AA2185" s="194">
        <f t="shared" si="155"/>
        <v>0</v>
      </c>
      <c r="AB2185" s="124" t="str">
        <f t="shared" si="156"/>
        <v/>
      </c>
      <c r="AC2185" s="195" t="str">
        <f t="shared" si="157"/>
        <v/>
      </c>
      <c r="AD2185" s="194" t="str">
        <f t="shared" si="154"/>
        <v/>
      </c>
      <c r="AE2185" s="194">
        <f>IF(AD2185="",0,IF(ISERROR(VLOOKUP(AD2185,AD$7:AD2184,1,FALSE)),1,0))</f>
        <v>0</v>
      </c>
      <c r="AF2185" s="194"/>
    </row>
    <row r="2186" spans="1:32" ht="16.5" customHeight="1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75">
        <f>IF(AND($X$3512&lt;&gt;" ",$X$3512&lt;&gt;0),IF(X2186=$X$3512,1+COUNTIF(U$7:U2185,"&gt;0"),0),0)</f>
        <v>0</v>
      </c>
      <c r="V2186" s="178" t="s">
        <v>2375</v>
      </c>
      <c r="W2186" s="130"/>
      <c r="X2186" s="131"/>
      <c r="Y2186" s="131"/>
      <c r="Z2186" s="206"/>
      <c r="AA2186" s="194">
        <f t="shared" si="155"/>
        <v>0</v>
      </c>
      <c r="AB2186" s="124" t="str">
        <f t="shared" si="156"/>
        <v/>
      </c>
      <c r="AC2186" s="195" t="str">
        <f t="shared" si="157"/>
        <v/>
      </c>
      <c r="AD2186" s="194" t="str">
        <f t="shared" ref="AD2186:AD2249" si="158">IF(W2186&gt;0,CONCATENATE(MONTH(W2186),"-",YEAR(W2186)),"")</f>
        <v/>
      </c>
      <c r="AE2186" s="194">
        <f>IF(AD2186="",0,IF(ISERROR(VLOOKUP(AD2186,AD$7:AD2185,1,FALSE)),1,0))</f>
        <v>0</v>
      </c>
      <c r="AF2186" s="194"/>
    </row>
    <row r="2187" spans="1:32" ht="16.5" customHeight="1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75">
        <f>IF(AND($X$3512&lt;&gt;" ",$X$3512&lt;&gt;0),IF(X2187=$X$3512,1+COUNTIF(U$7:U2186,"&gt;0"),0),0)</f>
        <v>0</v>
      </c>
      <c r="V2187" s="178" t="s">
        <v>2376</v>
      </c>
      <c r="W2187" s="130"/>
      <c r="X2187" s="131"/>
      <c r="Y2187" s="131"/>
      <c r="Z2187" s="206"/>
      <c r="AA2187" s="194">
        <f t="shared" si="155"/>
        <v>0</v>
      </c>
      <c r="AB2187" s="124" t="str">
        <f t="shared" si="156"/>
        <v/>
      </c>
      <c r="AC2187" s="195" t="str">
        <f t="shared" si="157"/>
        <v/>
      </c>
      <c r="AD2187" s="194" t="str">
        <f t="shared" si="158"/>
        <v/>
      </c>
      <c r="AE2187" s="194">
        <f>IF(AD2187="",0,IF(ISERROR(VLOOKUP(AD2187,AD$7:AD2186,1,FALSE)),1,0))</f>
        <v>0</v>
      </c>
      <c r="AF2187" s="194"/>
    </row>
    <row r="2188" spans="1:32" ht="16.5" customHeight="1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75">
        <f>IF(AND($X$3512&lt;&gt;" ",$X$3512&lt;&gt;0),IF(X2188=$X$3512,1+COUNTIF(U$7:U2187,"&gt;0"),0),0)</f>
        <v>0</v>
      </c>
      <c r="V2188" s="178" t="s">
        <v>2377</v>
      </c>
      <c r="W2188" s="130"/>
      <c r="X2188" s="131"/>
      <c r="Y2188" s="131"/>
      <c r="Z2188" s="206"/>
      <c r="AA2188" s="194">
        <f t="shared" si="155"/>
        <v>0</v>
      </c>
      <c r="AB2188" s="124" t="str">
        <f t="shared" si="156"/>
        <v/>
      </c>
      <c r="AC2188" s="195" t="str">
        <f t="shared" si="157"/>
        <v/>
      </c>
      <c r="AD2188" s="194" t="str">
        <f t="shared" si="158"/>
        <v/>
      </c>
      <c r="AE2188" s="194">
        <f>IF(AD2188="",0,IF(ISERROR(VLOOKUP(AD2188,AD$7:AD2187,1,FALSE)),1,0))</f>
        <v>0</v>
      </c>
      <c r="AF2188" s="194"/>
    </row>
    <row r="2189" spans="1:32" ht="16.5" customHeight="1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75">
        <f>IF(AND($X$3512&lt;&gt;" ",$X$3512&lt;&gt;0),IF(X2189=$X$3512,1+COUNTIF(U$7:U2188,"&gt;0"),0),0)</f>
        <v>0</v>
      </c>
      <c r="V2189" s="178" t="s">
        <v>2378</v>
      </c>
      <c r="W2189" s="130"/>
      <c r="X2189" s="131"/>
      <c r="Y2189" s="131"/>
      <c r="Z2189" s="206"/>
      <c r="AA2189" s="194">
        <f t="shared" si="155"/>
        <v>0</v>
      </c>
      <c r="AB2189" s="124" t="str">
        <f t="shared" si="156"/>
        <v/>
      </c>
      <c r="AC2189" s="195" t="str">
        <f t="shared" si="157"/>
        <v/>
      </c>
      <c r="AD2189" s="194" t="str">
        <f t="shared" si="158"/>
        <v/>
      </c>
      <c r="AE2189" s="194">
        <f>IF(AD2189="",0,IF(ISERROR(VLOOKUP(AD2189,AD$7:AD2188,1,FALSE)),1,0))</f>
        <v>0</v>
      </c>
      <c r="AF2189" s="194"/>
    </row>
    <row r="2190" spans="1:32" ht="16.5" customHeight="1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75">
        <f>IF(AND($X$3512&lt;&gt;" ",$X$3512&lt;&gt;0),IF(X2190=$X$3512,1+COUNTIF(U$7:U2189,"&gt;0"),0),0)</f>
        <v>0</v>
      </c>
      <c r="V2190" s="178" t="s">
        <v>2379</v>
      </c>
      <c r="W2190" s="130"/>
      <c r="X2190" s="131"/>
      <c r="Y2190" s="131"/>
      <c r="Z2190" s="206"/>
      <c r="AA2190" s="194">
        <f t="shared" si="155"/>
        <v>0</v>
      </c>
      <c r="AB2190" s="124" t="str">
        <f t="shared" si="156"/>
        <v/>
      </c>
      <c r="AC2190" s="195" t="str">
        <f t="shared" si="157"/>
        <v/>
      </c>
      <c r="AD2190" s="194" t="str">
        <f t="shared" si="158"/>
        <v/>
      </c>
      <c r="AE2190" s="194">
        <f>IF(AD2190="",0,IF(ISERROR(VLOOKUP(AD2190,AD$7:AD2189,1,FALSE)),1,0))</f>
        <v>0</v>
      </c>
      <c r="AF2190" s="194"/>
    </row>
    <row r="2191" spans="1:32" ht="16.5" customHeight="1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75">
        <f>IF(AND($X$3512&lt;&gt;" ",$X$3512&lt;&gt;0),IF(X2191=$X$3512,1+COUNTIF(U$7:U2190,"&gt;0"),0),0)</f>
        <v>0</v>
      </c>
      <c r="V2191" s="178" t="s">
        <v>2380</v>
      </c>
      <c r="W2191" s="130"/>
      <c r="X2191" s="131"/>
      <c r="Y2191" s="131"/>
      <c r="Z2191" s="206"/>
      <c r="AA2191" s="194">
        <f t="shared" si="155"/>
        <v>0</v>
      </c>
      <c r="AB2191" s="124" t="str">
        <f t="shared" si="156"/>
        <v/>
      </c>
      <c r="AC2191" s="195" t="str">
        <f t="shared" si="157"/>
        <v/>
      </c>
      <c r="AD2191" s="194" t="str">
        <f t="shared" si="158"/>
        <v/>
      </c>
      <c r="AE2191" s="194">
        <f>IF(AD2191="",0,IF(ISERROR(VLOOKUP(AD2191,AD$7:AD2190,1,FALSE)),1,0))</f>
        <v>0</v>
      </c>
      <c r="AF2191" s="194"/>
    </row>
    <row r="2192" spans="1:32" ht="16.5" customHeight="1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75">
        <f>IF(AND($X$3512&lt;&gt;" ",$X$3512&lt;&gt;0),IF(X2192=$X$3512,1+COUNTIF(U$7:U2191,"&gt;0"),0),0)</f>
        <v>0</v>
      </c>
      <c r="V2192" s="178" t="s">
        <v>2381</v>
      </c>
      <c r="W2192" s="130"/>
      <c r="X2192" s="131"/>
      <c r="Y2192" s="131"/>
      <c r="Z2192" s="206"/>
      <c r="AA2192" s="194">
        <f t="shared" si="155"/>
        <v>0</v>
      </c>
      <c r="AB2192" s="124" t="str">
        <f t="shared" si="156"/>
        <v/>
      </c>
      <c r="AC2192" s="195" t="str">
        <f t="shared" si="157"/>
        <v/>
      </c>
      <c r="AD2192" s="194" t="str">
        <f t="shared" si="158"/>
        <v/>
      </c>
      <c r="AE2192" s="194">
        <f>IF(AD2192="",0,IF(ISERROR(VLOOKUP(AD2192,AD$7:AD2191,1,FALSE)),1,0))</f>
        <v>0</v>
      </c>
      <c r="AF2192" s="194"/>
    </row>
    <row r="2193" spans="1:32" ht="16.5" customHeight="1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75">
        <f>IF(AND($X$3512&lt;&gt;" ",$X$3512&lt;&gt;0),IF(X2193=$X$3512,1+COUNTIF(U$7:U2192,"&gt;0"),0),0)</f>
        <v>0</v>
      </c>
      <c r="V2193" s="178" t="s">
        <v>2382</v>
      </c>
      <c r="W2193" s="130"/>
      <c r="X2193" s="131"/>
      <c r="Y2193" s="131"/>
      <c r="Z2193" s="206"/>
      <c r="AA2193" s="194">
        <f t="shared" si="155"/>
        <v>0</v>
      </c>
      <c r="AB2193" s="124" t="str">
        <f t="shared" si="156"/>
        <v/>
      </c>
      <c r="AC2193" s="195" t="str">
        <f t="shared" si="157"/>
        <v/>
      </c>
      <c r="AD2193" s="194" t="str">
        <f t="shared" si="158"/>
        <v/>
      </c>
      <c r="AE2193" s="194">
        <f>IF(AD2193="",0,IF(ISERROR(VLOOKUP(AD2193,AD$7:AD2192,1,FALSE)),1,0))</f>
        <v>0</v>
      </c>
      <c r="AF2193" s="194"/>
    </row>
    <row r="2194" spans="1:32" ht="16.5" customHeight="1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75">
        <f>IF(AND($X$3512&lt;&gt;" ",$X$3512&lt;&gt;0),IF(X2194=$X$3512,1+COUNTIF(U$7:U2193,"&gt;0"),0),0)</f>
        <v>0</v>
      </c>
      <c r="V2194" s="178" t="s">
        <v>2383</v>
      </c>
      <c r="W2194" s="130"/>
      <c r="X2194" s="131"/>
      <c r="Y2194" s="131"/>
      <c r="Z2194" s="206"/>
      <c r="AA2194" s="194">
        <f t="shared" si="155"/>
        <v>0</v>
      </c>
      <c r="AB2194" s="124" t="str">
        <f t="shared" si="156"/>
        <v/>
      </c>
      <c r="AC2194" s="195" t="str">
        <f t="shared" si="157"/>
        <v/>
      </c>
      <c r="AD2194" s="194" t="str">
        <f t="shared" si="158"/>
        <v/>
      </c>
      <c r="AE2194" s="194">
        <f>IF(AD2194="",0,IF(ISERROR(VLOOKUP(AD2194,AD$7:AD2193,1,FALSE)),1,0))</f>
        <v>0</v>
      </c>
      <c r="AF2194" s="194"/>
    </row>
    <row r="2195" spans="1:32" ht="16.5" customHeight="1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75">
        <f>IF(AND($X$3512&lt;&gt;" ",$X$3512&lt;&gt;0),IF(X2195=$X$3512,1+COUNTIF(U$7:U2194,"&gt;0"),0),0)</f>
        <v>0</v>
      </c>
      <c r="V2195" s="178" t="s">
        <v>2384</v>
      </c>
      <c r="W2195" s="130"/>
      <c r="X2195" s="131"/>
      <c r="Y2195" s="131"/>
      <c r="Z2195" s="206"/>
      <c r="AA2195" s="194">
        <f t="shared" si="155"/>
        <v>0</v>
      </c>
      <c r="AB2195" s="124" t="str">
        <f t="shared" si="156"/>
        <v/>
      </c>
      <c r="AC2195" s="195" t="str">
        <f t="shared" si="157"/>
        <v/>
      </c>
      <c r="AD2195" s="194" t="str">
        <f t="shared" si="158"/>
        <v/>
      </c>
      <c r="AE2195" s="194">
        <f>IF(AD2195="",0,IF(ISERROR(VLOOKUP(AD2195,AD$7:AD2194,1,FALSE)),1,0))</f>
        <v>0</v>
      </c>
      <c r="AF2195" s="194"/>
    </row>
    <row r="2196" spans="1:32" ht="16.5" customHeight="1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75">
        <f>IF(AND($X$3512&lt;&gt;" ",$X$3512&lt;&gt;0),IF(X2196=$X$3512,1+COUNTIF(U$7:U2195,"&gt;0"),0),0)</f>
        <v>0</v>
      </c>
      <c r="V2196" s="178" t="s">
        <v>2385</v>
      </c>
      <c r="W2196" s="130"/>
      <c r="X2196" s="131"/>
      <c r="Y2196" s="131"/>
      <c r="Z2196" s="206"/>
      <c r="AA2196" s="194">
        <f t="shared" si="155"/>
        <v>0</v>
      </c>
      <c r="AB2196" s="124" t="str">
        <f t="shared" si="156"/>
        <v/>
      </c>
      <c r="AC2196" s="195" t="str">
        <f t="shared" si="157"/>
        <v/>
      </c>
      <c r="AD2196" s="194" t="str">
        <f t="shared" si="158"/>
        <v/>
      </c>
      <c r="AE2196" s="194">
        <f>IF(AD2196="",0,IF(ISERROR(VLOOKUP(AD2196,AD$7:AD2195,1,FALSE)),1,0))</f>
        <v>0</v>
      </c>
      <c r="AF2196" s="194"/>
    </row>
    <row r="2197" spans="1:32" ht="16.5" customHeight="1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75">
        <f>IF(AND($X$3512&lt;&gt;" ",$X$3512&lt;&gt;0),IF(X2197=$X$3512,1+COUNTIF(U$7:U2196,"&gt;0"),0),0)</f>
        <v>0</v>
      </c>
      <c r="V2197" s="178" t="s">
        <v>2386</v>
      </c>
      <c r="W2197" s="130"/>
      <c r="X2197" s="131"/>
      <c r="Y2197" s="131"/>
      <c r="Z2197" s="206"/>
      <c r="AA2197" s="194">
        <f t="shared" si="155"/>
        <v>0</v>
      </c>
      <c r="AB2197" s="124" t="str">
        <f t="shared" si="156"/>
        <v/>
      </c>
      <c r="AC2197" s="195" t="str">
        <f t="shared" si="157"/>
        <v/>
      </c>
      <c r="AD2197" s="194" t="str">
        <f t="shared" si="158"/>
        <v/>
      </c>
      <c r="AE2197" s="194">
        <f>IF(AD2197="",0,IF(ISERROR(VLOOKUP(AD2197,AD$7:AD2196,1,FALSE)),1,0))</f>
        <v>0</v>
      </c>
      <c r="AF2197" s="194"/>
    </row>
    <row r="2198" spans="1:32" ht="16.5" customHeight="1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75">
        <f>IF(AND($X$3512&lt;&gt;" ",$X$3512&lt;&gt;0),IF(X2198=$X$3512,1+COUNTIF(U$7:U2197,"&gt;0"),0),0)</f>
        <v>0</v>
      </c>
      <c r="V2198" s="178" t="s">
        <v>2387</v>
      </c>
      <c r="W2198" s="130"/>
      <c r="X2198" s="131"/>
      <c r="Y2198" s="131"/>
      <c r="Z2198" s="206"/>
      <c r="AA2198" s="194">
        <f t="shared" si="155"/>
        <v>0</v>
      </c>
      <c r="AB2198" s="124" t="str">
        <f t="shared" si="156"/>
        <v/>
      </c>
      <c r="AC2198" s="195" t="str">
        <f t="shared" si="157"/>
        <v/>
      </c>
      <c r="AD2198" s="194" t="str">
        <f t="shared" si="158"/>
        <v/>
      </c>
      <c r="AE2198" s="194">
        <f>IF(AD2198="",0,IF(ISERROR(VLOOKUP(AD2198,AD$7:AD2197,1,FALSE)),1,0))</f>
        <v>0</v>
      </c>
      <c r="AF2198" s="194"/>
    </row>
    <row r="2199" spans="1:32" ht="16.5" customHeight="1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75">
        <f>IF(AND($X$3512&lt;&gt;" ",$X$3512&lt;&gt;0),IF(X2199=$X$3512,1+COUNTIF(U$7:U2198,"&gt;0"),0),0)</f>
        <v>0</v>
      </c>
      <c r="V2199" s="178" t="s">
        <v>2388</v>
      </c>
      <c r="W2199" s="130"/>
      <c r="X2199" s="131"/>
      <c r="Y2199" s="131"/>
      <c r="Z2199" s="206"/>
      <c r="AA2199" s="194">
        <f t="shared" si="155"/>
        <v>0</v>
      </c>
      <c r="AB2199" s="124" t="str">
        <f t="shared" si="156"/>
        <v/>
      </c>
      <c r="AC2199" s="195" t="str">
        <f t="shared" si="157"/>
        <v/>
      </c>
      <c r="AD2199" s="194" t="str">
        <f t="shared" si="158"/>
        <v/>
      </c>
      <c r="AE2199" s="194">
        <f>IF(AD2199="",0,IF(ISERROR(VLOOKUP(AD2199,AD$7:AD2198,1,FALSE)),1,0))</f>
        <v>0</v>
      </c>
      <c r="AF2199" s="194"/>
    </row>
    <row r="2200" spans="1:32" ht="16.5" customHeight="1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75">
        <f>IF(AND($X$3512&lt;&gt;" ",$X$3512&lt;&gt;0),IF(X2200=$X$3512,1+COUNTIF(U$7:U2199,"&gt;0"),0),0)</f>
        <v>0</v>
      </c>
      <c r="V2200" s="178" t="s">
        <v>2389</v>
      </c>
      <c r="W2200" s="130"/>
      <c r="X2200" s="131"/>
      <c r="Y2200" s="131"/>
      <c r="Z2200" s="206"/>
      <c r="AA2200" s="194">
        <f t="shared" si="155"/>
        <v>0</v>
      </c>
      <c r="AB2200" s="124" t="str">
        <f t="shared" si="156"/>
        <v/>
      </c>
      <c r="AC2200" s="195" t="str">
        <f t="shared" si="157"/>
        <v/>
      </c>
      <c r="AD2200" s="194" t="str">
        <f t="shared" si="158"/>
        <v/>
      </c>
      <c r="AE2200" s="194">
        <f>IF(AD2200="",0,IF(ISERROR(VLOOKUP(AD2200,AD$7:AD2199,1,FALSE)),1,0))</f>
        <v>0</v>
      </c>
      <c r="AF2200" s="194"/>
    </row>
    <row r="2201" spans="1:32" ht="16.5" customHeight="1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75">
        <f>IF(AND($X$3512&lt;&gt;" ",$X$3512&lt;&gt;0),IF(X2201=$X$3512,1+COUNTIF(U$7:U2200,"&gt;0"),0),0)</f>
        <v>0</v>
      </c>
      <c r="V2201" s="178" t="s">
        <v>2390</v>
      </c>
      <c r="W2201" s="130"/>
      <c r="X2201" s="131"/>
      <c r="Y2201" s="131"/>
      <c r="Z2201" s="206"/>
      <c r="AA2201" s="194">
        <f t="shared" si="155"/>
        <v>0</v>
      </c>
      <c r="AB2201" s="124" t="str">
        <f t="shared" si="156"/>
        <v/>
      </c>
      <c r="AC2201" s="195" t="str">
        <f t="shared" si="157"/>
        <v/>
      </c>
      <c r="AD2201" s="194" t="str">
        <f t="shared" si="158"/>
        <v/>
      </c>
      <c r="AE2201" s="194">
        <f>IF(AD2201="",0,IF(ISERROR(VLOOKUP(AD2201,AD$7:AD2200,1,FALSE)),1,0))</f>
        <v>0</v>
      </c>
      <c r="AF2201" s="194"/>
    </row>
    <row r="2202" spans="1:32" ht="16.5" customHeight="1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75">
        <f>IF(AND($X$3512&lt;&gt;" ",$X$3512&lt;&gt;0),IF(X2202=$X$3512,1+COUNTIF(U$7:U2201,"&gt;0"),0),0)</f>
        <v>0</v>
      </c>
      <c r="V2202" s="178" t="s">
        <v>2391</v>
      </c>
      <c r="W2202" s="130"/>
      <c r="X2202" s="131"/>
      <c r="Y2202" s="131"/>
      <c r="Z2202" s="206"/>
      <c r="AA2202" s="194">
        <f t="shared" si="155"/>
        <v>0</v>
      </c>
      <c r="AB2202" s="124" t="str">
        <f t="shared" si="156"/>
        <v/>
      </c>
      <c r="AC2202" s="195" t="str">
        <f t="shared" si="157"/>
        <v/>
      </c>
      <c r="AD2202" s="194" t="str">
        <f t="shared" si="158"/>
        <v/>
      </c>
      <c r="AE2202" s="194">
        <f>IF(AD2202="",0,IF(ISERROR(VLOOKUP(AD2202,AD$7:AD2201,1,FALSE)),1,0))</f>
        <v>0</v>
      </c>
      <c r="AF2202" s="194"/>
    </row>
    <row r="2203" spans="1:32" ht="16.5" customHeight="1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75">
        <f>IF(AND($X$3512&lt;&gt;" ",$X$3512&lt;&gt;0),IF(X2203=$X$3512,1+COUNTIF(U$7:U2202,"&gt;0"),0),0)</f>
        <v>0</v>
      </c>
      <c r="V2203" s="178" t="s">
        <v>2392</v>
      </c>
      <c r="W2203" s="130"/>
      <c r="X2203" s="131"/>
      <c r="Y2203" s="131"/>
      <c r="Z2203" s="206"/>
      <c r="AA2203" s="194">
        <f t="shared" si="155"/>
        <v>0</v>
      </c>
      <c r="AB2203" s="124" t="str">
        <f t="shared" si="156"/>
        <v/>
      </c>
      <c r="AC2203" s="195" t="str">
        <f t="shared" si="157"/>
        <v/>
      </c>
      <c r="AD2203" s="194" t="str">
        <f t="shared" si="158"/>
        <v/>
      </c>
      <c r="AE2203" s="194">
        <f>IF(AD2203="",0,IF(ISERROR(VLOOKUP(AD2203,AD$7:AD2202,1,FALSE)),1,0))</f>
        <v>0</v>
      </c>
      <c r="AF2203" s="194"/>
    </row>
    <row r="2204" spans="1:32" ht="16.5" customHeight="1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75">
        <f>IF(AND($X$3512&lt;&gt;" ",$X$3512&lt;&gt;0),IF(X2204=$X$3512,1+COUNTIF(U$7:U2203,"&gt;0"),0),0)</f>
        <v>0</v>
      </c>
      <c r="V2204" s="178" t="s">
        <v>2393</v>
      </c>
      <c r="W2204" s="130"/>
      <c r="X2204" s="131"/>
      <c r="Y2204" s="131"/>
      <c r="Z2204" s="206"/>
      <c r="AA2204" s="194">
        <f t="shared" si="155"/>
        <v>0</v>
      </c>
      <c r="AB2204" s="124" t="str">
        <f t="shared" si="156"/>
        <v/>
      </c>
      <c r="AC2204" s="195" t="str">
        <f t="shared" si="157"/>
        <v/>
      </c>
      <c r="AD2204" s="194" t="str">
        <f t="shared" si="158"/>
        <v/>
      </c>
      <c r="AE2204" s="194">
        <f>IF(AD2204="",0,IF(ISERROR(VLOOKUP(AD2204,AD$7:AD2203,1,FALSE)),1,0))</f>
        <v>0</v>
      </c>
      <c r="AF2204" s="194"/>
    </row>
    <row r="2205" spans="1:32" ht="16.5" customHeight="1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75">
        <f>IF(AND($X$3512&lt;&gt;" ",$X$3512&lt;&gt;0),IF(X2205=$X$3512,1+COUNTIF(U$7:U2204,"&gt;0"),0),0)</f>
        <v>0</v>
      </c>
      <c r="V2205" s="178" t="s">
        <v>2394</v>
      </c>
      <c r="W2205" s="130"/>
      <c r="X2205" s="131"/>
      <c r="Y2205" s="131"/>
      <c r="Z2205" s="206"/>
      <c r="AA2205" s="194">
        <f t="shared" si="155"/>
        <v>0</v>
      </c>
      <c r="AB2205" s="124" t="str">
        <f t="shared" si="156"/>
        <v/>
      </c>
      <c r="AC2205" s="195" t="str">
        <f t="shared" si="157"/>
        <v/>
      </c>
      <c r="AD2205" s="194" t="str">
        <f t="shared" si="158"/>
        <v/>
      </c>
      <c r="AE2205" s="194">
        <f>IF(AD2205="",0,IF(ISERROR(VLOOKUP(AD2205,AD$7:AD2204,1,FALSE)),1,0))</f>
        <v>0</v>
      </c>
      <c r="AF2205" s="194"/>
    </row>
    <row r="2206" spans="1:32" ht="16.5" customHeight="1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75">
        <f>IF(AND($X$3512&lt;&gt;" ",$X$3512&lt;&gt;0),IF(X2206=$X$3512,1+COUNTIF(U$7:U2205,"&gt;0"),0),0)</f>
        <v>0</v>
      </c>
      <c r="V2206" s="178" t="s">
        <v>2395</v>
      </c>
      <c r="W2206" s="130"/>
      <c r="X2206" s="131"/>
      <c r="Y2206" s="131"/>
      <c r="Z2206" s="206"/>
      <c r="AA2206" s="194">
        <f t="shared" si="155"/>
        <v>0</v>
      </c>
      <c r="AB2206" s="124" t="str">
        <f t="shared" si="156"/>
        <v/>
      </c>
      <c r="AC2206" s="195" t="str">
        <f t="shared" si="157"/>
        <v/>
      </c>
      <c r="AD2206" s="194" t="str">
        <f t="shared" si="158"/>
        <v/>
      </c>
      <c r="AE2206" s="194">
        <f>IF(AD2206="",0,IF(ISERROR(VLOOKUP(AD2206,AD$7:AD2205,1,FALSE)),1,0))</f>
        <v>0</v>
      </c>
      <c r="AF2206" s="194"/>
    </row>
    <row r="2207" spans="1:32" ht="16.5" customHeight="1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75">
        <f>IF(AND($X$3512&lt;&gt;" ",$X$3512&lt;&gt;0),IF(X2207=$X$3512,1+COUNTIF(U$7:U2206,"&gt;0"),0),0)</f>
        <v>0</v>
      </c>
      <c r="V2207" s="178" t="s">
        <v>2396</v>
      </c>
      <c r="W2207" s="130"/>
      <c r="X2207" s="131"/>
      <c r="Y2207" s="131"/>
      <c r="Z2207" s="206"/>
      <c r="AA2207" s="194">
        <f t="shared" si="155"/>
        <v>0</v>
      </c>
      <c r="AB2207" s="124" t="str">
        <f t="shared" si="156"/>
        <v/>
      </c>
      <c r="AC2207" s="195" t="str">
        <f t="shared" si="157"/>
        <v/>
      </c>
      <c r="AD2207" s="194" t="str">
        <f t="shared" si="158"/>
        <v/>
      </c>
      <c r="AE2207" s="194">
        <f>IF(AD2207="",0,IF(ISERROR(VLOOKUP(AD2207,AD$7:AD2206,1,FALSE)),1,0))</f>
        <v>0</v>
      </c>
      <c r="AF2207" s="194"/>
    </row>
    <row r="2208" spans="1:32" ht="16.5" customHeight="1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75">
        <f>IF(AND($X$3512&lt;&gt;" ",$X$3512&lt;&gt;0),IF(X2208=$X$3512,1+COUNTIF(U$7:U2207,"&gt;0"),0),0)</f>
        <v>0</v>
      </c>
      <c r="V2208" s="178" t="s">
        <v>2397</v>
      </c>
      <c r="W2208" s="130"/>
      <c r="X2208" s="131"/>
      <c r="Y2208" s="131"/>
      <c r="Z2208" s="206"/>
      <c r="AA2208" s="194">
        <f t="shared" si="155"/>
        <v>0</v>
      </c>
      <c r="AB2208" s="124" t="str">
        <f t="shared" si="156"/>
        <v/>
      </c>
      <c r="AC2208" s="195" t="str">
        <f t="shared" si="157"/>
        <v/>
      </c>
      <c r="AD2208" s="194" t="str">
        <f t="shared" si="158"/>
        <v/>
      </c>
      <c r="AE2208" s="194">
        <f>IF(AD2208="",0,IF(ISERROR(VLOOKUP(AD2208,AD$7:AD2207,1,FALSE)),1,0))</f>
        <v>0</v>
      </c>
      <c r="AF2208" s="194"/>
    </row>
    <row r="2209" spans="1:32" ht="16.5" customHeight="1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75">
        <f>IF(AND($X$3512&lt;&gt;" ",$X$3512&lt;&gt;0),IF(X2209=$X$3512,1+COUNTIF(U$7:U2208,"&gt;0"),0),0)</f>
        <v>0</v>
      </c>
      <c r="V2209" s="178" t="s">
        <v>2398</v>
      </c>
      <c r="W2209" s="130"/>
      <c r="X2209" s="131"/>
      <c r="Y2209" s="131"/>
      <c r="Z2209" s="206"/>
      <c r="AA2209" s="194">
        <f t="shared" si="155"/>
        <v>0</v>
      </c>
      <c r="AB2209" s="124" t="str">
        <f t="shared" si="156"/>
        <v/>
      </c>
      <c r="AC2209" s="195" t="str">
        <f t="shared" si="157"/>
        <v/>
      </c>
      <c r="AD2209" s="194" t="str">
        <f t="shared" si="158"/>
        <v/>
      </c>
      <c r="AE2209" s="194">
        <f>IF(AD2209="",0,IF(ISERROR(VLOOKUP(AD2209,AD$7:AD2208,1,FALSE)),1,0))</f>
        <v>0</v>
      </c>
      <c r="AF2209" s="194"/>
    </row>
    <row r="2210" spans="1:32" ht="16.5" customHeight="1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75">
        <f>IF(AND($X$3512&lt;&gt;" ",$X$3512&lt;&gt;0),IF(X2210=$X$3512,1+COUNTIF(U$7:U2209,"&gt;0"),0),0)</f>
        <v>0</v>
      </c>
      <c r="V2210" s="178" t="s">
        <v>2399</v>
      </c>
      <c r="W2210" s="130"/>
      <c r="X2210" s="131"/>
      <c r="Y2210" s="131"/>
      <c r="Z2210" s="206"/>
      <c r="AA2210" s="194">
        <f t="shared" si="155"/>
        <v>0</v>
      </c>
      <c r="AB2210" s="124" t="str">
        <f t="shared" si="156"/>
        <v/>
      </c>
      <c r="AC2210" s="195" t="str">
        <f t="shared" si="157"/>
        <v/>
      </c>
      <c r="AD2210" s="194" t="str">
        <f t="shared" si="158"/>
        <v/>
      </c>
      <c r="AE2210" s="194">
        <f>IF(AD2210="",0,IF(ISERROR(VLOOKUP(AD2210,AD$7:AD2209,1,FALSE)),1,0))</f>
        <v>0</v>
      </c>
      <c r="AF2210" s="194"/>
    </row>
    <row r="2211" spans="1:32" ht="16.5" customHeight="1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75">
        <f>IF(AND($X$3512&lt;&gt;" ",$X$3512&lt;&gt;0),IF(X2211=$X$3512,1+COUNTIF(U$7:U2210,"&gt;0"),0),0)</f>
        <v>0</v>
      </c>
      <c r="V2211" s="178" t="s">
        <v>2400</v>
      </c>
      <c r="W2211" s="130"/>
      <c r="X2211" s="131"/>
      <c r="Y2211" s="131"/>
      <c r="Z2211" s="206"/>
      <c r="AA2211" s="194">
        <f t="shared" si="155"/>
        <v>0</v>
      </c>
      <c r="AB2211" s="124" t="str">
        <f t="shared" si="156"/>
        <v/>
      </c>
      <c r="AC2211" s="195" t="str">
        <f t="shared" si="157"/>
        <v/>
      </c>
      <c r="AD2211" s="194" t="str">
        <f t="shared" si="158"/>
        <v/>
      </c>
      <c r="AE2211" s="194">
        <f>IF(AD2211="",0,IF(ISERROR(VLOOKUP(AD2211,AD$7:AD2210,1,FALSE)),1,0))</f>
        <v>0</v>
      </c>
      <c r="AF2211" s="194"/>
    </row>
    <row r="2212" spans="1:32" ht="16.5" customHeight="1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75">
        <f>IF(AND($X$3512&lt;&gt;" ",$X$3512&lt;&gt;0),IF(X2212=$X$3512,1+COUNTIF(U$7:U2211,"&gt;0"),0),0)</f>
        <v>0</v>
      </c>
      <c r="V2212" s="178" t="s">
        <v>2401</v>
      </c>
      <c r="W2212" s="130"/>
      <c r="X2212" s="131"/>
      <c r="Y2212" s="131"/>
      <c r="Z2212" s="206"/>
      <c r="AA2212" s="194">
        <f t="shared" si="155"/>
        <v>0</v>
      </c>
      <c r="AB2212" s="124" t="str">
        <f t="shared" si="156"/>
        <v/>
      </c>
      <c r="AC2212" s="195" t="str">
        <f t="shared" si="157"/>
        <v/>
      </c>
      <c r="AD2212" s="194" t="str">
        <f t="shared" si="158"/>
        <v/>
      </c>
      <c r="AE2212" s="194">
        <f>IF(AD2212="",0,IF(ISERROR(VLOOKUP(AD2212,AD$7:AD2211,1,FALSE)),1,0))</f>
        <v>0</v>
      </c>
      <c r="AF2212" s="194"/>
    </row>
    <row r="2213" spans="1:32" ht="16.5" customHeight="1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75">
        <f>IF(AND($X$3512&lt;&gt;" ",$X$3512&lt;&gt;0),IF(X2213=$X$3512,1+COUNTIF(U$7:U2212,"&gt;0"),0),0)</f>
        <v>0</v>
      </c>
      <c r="V2213" s="178" t="s">
        <v>2402</v>
      </c>
      <c r="W2213" s="130"/>
      <c r="X2213" s="131"/>
      <c r="Y2213" s="131"/>
      <c r="Z2213" s="206"/>
      <c r="AA2213" s="194">
        <f t="shared" si="155"/>
        <v>0</v>
      </c>
      <c r="AB2213" s="124" t="str">
        <f t="shared" si="156"/>
        <v/>
      </c>
      <c r="AC2213" s="195" t="str">
        <f t="shared" si="157"/>
        <v/>
      </c>
      <c r="AD2213" s="194" t="str">
        <f t="shared" si="158"/>
        <v/>
      </c>
      <c r="AE2213" s="194">
        <f>IF(AD2213="",0,IF(ISERROR(VLOOKUP(AD2213,AD$7:AD2212,1,FALSE)),1,0))</f>
        <v>0</v>
      </c>
      <c r="AF2213" s="194"/>
    </row>
    <row r="2214" spans="1:32" ht="16.5" customHeight="1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75">
        <f>IF(AND($X$3512&lt;&gt;" ",$X$3512&lt;&gt;0),IF(X2214=$X$3512,1+COUNTIF(U$7:U2213,"&gt;0"),0),0)</f>
        <v>0</v>
      </c>
      <c r="V2214" s="178" t="s">
        <v>2403</v>
      </c>
      <c r="W2214" s="130"/>
      <c r="X2214" s="131"/>
      <c r="Y2214" s="131"/>
      <c r="Z2214" s="206"/>
      <c r="AA2214" s="194">
        <f t="shared" si="155"/>
        <v>0</v>
      </c>
      <c r="AB2214" s="124" t="str">
        <f t="shared" si="156"/>
        <v/>
      </c>
      <c r="AC2214" s="195" t="str">
        <f t="shared" si="157"/>
        <v/>
      </c>
      <c r="AD2214" s="194" t="str">
        <f t="shared" si="158"/>
        <v/>
      </c>
      <c r="AE2214" s="194">
        <f>IF(AD2214="",0,IF(ISERROR(VLOOKUP(AD2214,AD$7:AD2213,1,FALSE)),1,0))</f>
        <v>0</v>
      </c>
      <c r="AF2214" s="194"/>
    </row>
    <row r="2215" spans="1:32" ht="16.5" customHeight="1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75">
        <f>IF(AND($X$3512&lt;&gt;" ",$X$3512&lt;&gt;0),IF(X2215=$X$3512,1+COUNTIF(U$7:U2214,"&gt;0"),0),0)</f>
        <v>0</v>
      </c>
      <c r="V2215" s="178" t="s">
        <v>2404</v>
      </c>
      <c r="W2215" s="130"/>
      <c r="X2215" s="131"/>
      <c r="Y2215" s="131"/>
      <c r="Z2215" s="206"/>
      <c r="AA2215" s="194">
        <f t="shared" si="155"/>
        <v>0</v>
      </c>
      <c r="AB2215" s="124" t="str">
        <f t="shared" si="156"/>
        <v/>
      </c>
      <c r="AC2215" s="195" t="str">
        <f t="shared" si="157"/>
        <v/>
      </c>
      <c r="AD2215" s="194" t="str">
        <f t="shared" si="158"/>
        <v/>
      </c>
      <c r="AE2215" s="194">
        <f>IF(AD2215="",0,IF(ISERROR(VLOOKUP(AD2215,AD$7:AD2214,1,FALSE)),1,0))</f>
        <v>0</v>
      </c>
      <c r="AF2215" s="194"/>
    </row>
    <row r="2216" spans="1:32" ht="16.5" customHeight="1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75">
        <f>IF(AND($X$3512&lt;&gt;" ",$X$3512&lt;&gt;0),IF(X2216=$X$3512,1+COUNTIF(U$7:U2215,"&gt;0"),0),0)</f>
        <v>0</v>
      </c>
      <c r="V2216" s="178" t="s">
        <v>2405</v>
      </c>
      <c r="W2216" s="130"/>
      <c r="X2216" s="131"/>
      <c r="Y2216" s="131"/>
      <c r="Z2216" s="206"/>
      <c r="AA2216" s="194">
        <f t="shared" si="155"/>
        <v>0</v>
      </c>
      <c r="AB2216" s="124" t="str">
        <f t="shared" si="156"/>
        <v/>
      </c>
      <c r="AC2216" s="195" t="str">
        <f t="shared" si="157"/>
        <v/>
      </c>
      <c r="AD2216" s="194" t="str">
        <f t="shared" si="158"/>
        <v/>
      </c>
      <c r="AE2216" s="194">
        <f>IF(AD2216="",0,IF(ISERROR(VLOOKUP(AD2216,AD$7:AD2215,1,FALSE)),1,0))</f>
        <v>0</v>
      </c>
      <c r="AF2216" s="194"/>
    </row>
    <row r="2217" spans="1:32" ht="16.5" customHeight="1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75">
        <f>IF(AND($X$3512&lt;&gt;" ",$X$3512&lt;&gt;0),IF(X2217=$X$3512,1+COUNTIF(U$7:U2216,"&gt;0"),0),0)</f>
        <v>0</v>
      </c>
      <c r="V2217" s="178" t="s">
        <v>2406</v>
      </c>
      <c r="W2217" s="130"/>
      <c r="X2217" s="131"/>
      <c r="Y2217" s="131"/>
      <c r="Z2217" s="206"/>
      <c r="AA2217" s="194">
        <f t="shared" si="155"/>
        <v>0</v>
      </c>
      <c r="AB2217" s="124" t="str">
        <f t="shared" si="156"/>
        <v/>
      </c>
      <c r="AC2217" s="195" t="str">
        <f t="shared" si="157"/>
        <v/>
      </c>
      <c r="AD2217" s="194" t="str">
        <f t="shared" si="158"/>
        <v/>
      </c>
      <c r="AE2217" s="194">
        <f>IF(AD2217="",0,IF(ISERROR(VLOOKUP(AD2217,AD$7:AD2216,1,FALSE)),1,0))</f>
        <v>0</v>
      </c>
      <c r="AF2217" s="194"/>
    </row>
    <row r="2218" spans="1:32" ht="16.5" customHeight="1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75">
        <f>IF(AND($X$3512&lt;&gt;" ",$X$3512&lt;&gt;0),IF(X2218=$X$3512,1+COUNTIF(U$7:U2217,"&gt;0"),0),0)</f>
        <v>0</v>
      </c>
      <c r="V2218" s="178" t="s">
        <v>2407</v>
      </c>
      <c r="W2218" s="130"/>
      <c r="X2218" s="131"/>
      <c r="Y2218" s="131"/>
      <c r="Z2218" s="206"/>
      <c r="AA2218" s="194">
        <f t="shared" si="155"/>
        <v>0</v>
      </c>
      <c r="AB2218" s="124" t="str">
        <f t="shared" si="156"/>
        <v/>
      </c>
      <c r="AC2218" s="195" t="str">
        <f t="shared" si="157"/>
        <v/>
      </c>
      <c r="AD2218" s="194" t="str">
        <f t="shared" si="158"/>
        <v/>
      </c>
      <c r="AE2218" s="194">
        <f>IF(AD2218="",0,IF(ISERROR(VLOOKUP(AD2218,AD$7:AD2217,1,FALSE)),1,0))</f>
        <v>0</v>
      </c>
      <c r="AF2218" s="194"/>
    </row>
    <row r="2219" spans="1:32" ht="16.5" customHeight="1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75">
        <f>IF(AND($X$3512&lt;&gt;" ",$X$3512&lt;&gt;0),IF(X2219=$X$3512,1+COUNTIF(U$7:U2218,"&gt;0"),0),0)</f>
        <v>0</v>
      </c>
      <c r="V2219" s="178" t="s">
        <v>2408</v>
      </c>
      <c r="W2219" s="130"/>
      <c r="X2219" s="131"/>
      <c r="Y2219" s="131"/>
      <c r="Z2219" s="206"/>
      <c r="AA2219" s="194">
        <f t="shared" si="155"/>
        <v>0</v>
      </c>
      <c r="AB2219" s="124" t="str">
        <f t="shared" si="156"/>
        <v/>
      </c>
      <c r="AC2219" s="195" t="str">
        <f t="shared" si="157"/>
        <v/>
      </c>
      <c r="AD2219" s="194" t="str">
        <f t="shared" si="158"/>
        <v/>
      </c>
      <c r="AE2219" s="194">
        <f>IF(AD2219="",0,IF(ISERROR(VLOOKUP(AD2219,AD$7:AD2218,1,FALSE)),1,0))</f>
        <v>0</v>
      </c>
      <c r="AF2219" s="194"/>
    </row>
    <row r="2220" spans="1:32" ht="16.5" customHeight="1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75">
        <f>IF(AND($X$3512&lt;&gt;" ",$X$3512&lt;&gt;0),IF(X2220=$X$3512,1+COUNTIF(U$7:U2219,"&gt;0"),0),0)</f>
        <v>0</v>
      </c>
      <c r="V2220" s="178" t="s">
        <v>2409</v>
      </c>
      <c r="W2220" s="130"/>
      <c r="X2220" s="131"/>
      <c r="Y2220" s="131"/>
      <c r="Z2220" s="206"/>
      <c r="AA2220" s="194">
        <f t="shared" si="155"/>
        <v>0</v>
      </c>
      <c r="AB2220" s="124" t="str">
        <f t="shared" si="156"/>
        <v/>
      </c>
      <c r="AC2220" s="195" t="str">
        <f t="shared" si="157"/>
        <v/>
      </c>
      <c r="AD2220" s="194" t="str">
        <f t="shared" si="158"/>
        <v/>
      </c>
      <c r="AE2220" s="194">
        <f>IF(AD2220="",0,IF(ISERROR(VLOOKUP(AD2220,AD$7:AD2219,1,FALSE)),1,0))</f>
        <v>0</v>
      </c>
      <c r="AF2220" s="194"/>
    </row>
    <row r="2221" spans="1:32" ht="16.5" customHeight="1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75">
        <f>IF(AND($X$3512&lt;&gt;" ",$X$3512&lt;&gt;0),IF(X2221=$X$3512,1+COUNTIF(U$7:U2220,"&gt;0"),0),0)</f>
        <v>0</v>
      </c>
      <c r="V2221" s="178" t="s">
        <v>2410</v>
      </c>
      <c r="W2221" s="130"/>
      <c r="X2221" s="131"/>
      <c r="Y2221" s="131"/>
      <c r="Z2221" s="206"/>
      <c r="AA2221" s="194">
        <f t="shared" si="155"/>
        <v>0</v>
      </c>
      <c r="AB2221" s="124" t="str">
        <f t="shared" si="156"/>
        <v/>
      </c>
      <c r="AC2221" s="195" t="str">
        <f t="shared" si="157"/>
        <v/>
      </c>
      <c r="AD2221" s="194" t="str">
        <f t="shared" si="158"/>
        <v/>
      </c>
      <c r="AE2221" s="194">
        <f>IF(AD2221="",0,IF(ISERROR(VLOOKUP(AD2221,AD$7:AD2220,1,FALSE)),1,0))</f>
        <v>0</v>
      </c>
      <c r="AF2221" s="194"/>
    </row>
    <row r="2222" spans="1:32" ht="16.5" customHeight="1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75">
        <f>IF(AND($X$3512&lt;&gt;" ",$X$3512&lt;&gt;0),IF(X2222=$X$3512,1+COUNTIF(U$7:U2221,"&gt;0"),0),0)</f>
        <v>0</v>
      </c>
      <c r="V2222" s="178" t="s">
        <v>2411</v>
      </c>
      <c r="W2222" s="130"/>
      <c r="X2222" s="131"/>
      <c r="Y2222" s="131"/>
      <c r="Z2222" s="206"/>
      <c r="AA2222" s="194">
        <f t="shared" si="155"/>
        <v>0</v>
      </c>
      <c r="AB2222" s="124" t="str">
        <f t="shared" si="156"/>
        <v/>
      </c>
      <c r="AC2222" s="195" t="str">
        <f t="shared" si="157"/>
        <v/>
      </c>
      <c r="AD2222" s="194" t="str">
        <f t="shared" si="158"/>
        <v/>
      </c>
      <c r="AE2222" s="194">
        <f>IF(AD2222="",0,IF(ISERROR(VLOOKUP(AD2222,AD$7:AD2221,1,FALSE)),1,0))</f>
        <v>0</v>
      </c>
      <c r="AF2222" s="194"/>
    </row>
    <row r="2223" spans="1:32" ht="16.5" customHeight="1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75">
        <f>IF(AND($X$3512&lt;&gt;" ",$X$3512&lt;&gt;0),IF(X2223=$X$3512,1+COUNTIF(U$7:U2222,"&gt;0"),0),0)</f>
        <v>0</v>
      </c>
      <c r="V2223" s="178" t="s">
        <v>2412</v>
      </c>
      <c r="W2223" s="130"/>
      <c r="X2223" s="131"/>
      <c r="Y2223" s="131"/>
      <c r="Z2223" s="206"/>
      <c r="AA2223" s="194">
        <f t="shared" si="155"/>
        <v>0</v>
      </c>
      <c r="AB2223" s="124" t="str">
        <f t="shared" si="156"/>
        <v/>
      </c>
      <c r="AC2223" s="195" t="str">
        <f t="shared" si="157"/>
        <v/>
      </c>
      <c r="AD2223" s="194" t="str">
        <f t="shared" si="158"/>
        <v/>
      </c>
      <c r="AE2223" s="194">
        <f>IF(AD2223="",0,IF(ISERROR(VLOOKUP(AD2223,AD$7:AD2222,1,FALSE)),1,0))</f>
        <v>0</v>
      </c>
      <c r="AF2223" s="194"/>
    </row>
    <row r="2224" spans="1:32" ht="16.5" customHeight="1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75">
        <f>IF(AND($X$3512&lt;&gt;" ",$X$3512&lt;&gt;0),IF(X2224=$X$3512,1+COUNTIF(U$7:U2223,"&gt;0"),0),0)</f>
        <v>0</v>
      </c>
      <c r="V2224" s="178" t="s">
        <v>2413</v>
      </c>
      <c r="W2224" s="130"/>
      <c r="X2224" s="131"/>
      <c r="Y2224" s="131"/>
      <c r="Z2224" s="206"/>
      <c r="AA2224" s="194">
        <f t="shared" si="155"/>
        <v>0</v>
      </c>
      <c r="AB2224" s="124" t="str">
        <f t="shared" si="156"/>
        <v/>
      </c>
      <c r="AC2224" s="195" t="str">
        <f t="shared" si="157"/>
        <v/>
      </c>
      <c r="AD2224" s="194" t="str">
        <f t="shared" si="158"/>
        <v/>
      </c>
      <c r="AE2224" s="194">
        <f>IF(AD2224="",0,IF(ISERROR(VLOOKUP(AD2224,AD$7:AD2223,1,FALSE)),1,0))</f>
        <v>0</v>
      </c>
      <c r="AF2224" s="194"/>
    </row>
    <row r="2225" spans="1:32" ht="16.5" customHeight="1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75">
        <f>IF(AND($X$3512&lt;&gt;" ",$X$3512&lt;&gt;0),IF(X2225=$X$3512,1+COUNTIF(U$7:U2224,"&gt;0"),0),0)</f>
        <v>0</v>
      </c>
      <c r="V2225" s="178" t="s">
        <v>2414</v>
      </c>
      <c r="W2225" s="130"/>
      <c r="X2225" s="131"/>
      <c r="Y2225" s="131"/>
      <c r="Z2225" s="206"/>
      <c r="AA2225" s="194">
        <f t="shared" si="155"/>
        <v>0</v>
      </c>
      <c r="AB2225" s="124" t="str">
        <f t="shared" si="156"/>
        <v/>
      </c>
      <c r="AC2225" s="195" t="str">
        <f t="shared" si="157"/>
        <v/>
      </c>
      <c r="AD2225" s="194" t="str">
        <f t="shared" si="158"/>
        <v/>
      </c>
      <c r="AE2225" s="194">
        <f>IF(AD2225="",0,IF(ISERROR(VLOOKUP(AD2225,AD$7:AD2224,1,FALSE)),1,0))</f>
        <v>0</v>
      </c>
      <c r="AF2225" s="194"/>
    </row>
    <row r="2226" spans="1:32" ht="16.5" customHeight="1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75">
        <f>IF(AND($X$3512&lt;&gt;" ",$X$3512&lt;&gt;0),IF(X2226=$X$3512,1+COUNTIF(U$7:U2225,"&gt;0"),0),0)</f>
        <v>0</v>
      </c>
      <c r="V2226" s="178" t="s">
        <v>2415</v>
      </c>
      <c r="W2226" s="130"/>
      <c r="X2226" s="131"/>
      <c r="Y2226" s="131"/>
      <c r="Z2226" s="206"/>
      <c r="AA2226" s="194">
        <f t="shared" si="155"/>
        <v>0</v>
      </c>
      <c r="AB2226" s="124" t="str">
        <f t="shared" si="156"/>
        <v/>
      </c>
      <c r="AC2226" s="195" t="str">
        <f t="shared" si="157"/>
        <v/>
      </c>
      <c r="AD2226" s="194" t="str">
        <f t="shared" si="158"/>
        <v/>
      </c>
      <c r="AE2226" s="194">
        <f>IF(AD2226="",0,IF(ISERROR(VLOOKUP(AD2226,AD$7:AD2225,1,FALSE)),1,0))</f>
        <v>0</v>
      </c>
      <c r="AF2226" s="194"/>
    </row>
    <row r="2227" spans="1:32" ht="16.5" customHeight="1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75">
        <f>IF(AND($X$3512&lt;&gt;" ",$X$3512&lt;&gt;0),IF(X2227=$X$3512,1+COUNTIF(U$7:U2226,"&gt;0"),0),0)</f>
        <v>0</v>
      </c>
      <c r="V2227" s="178" t="s">
        <v>2416</v>
      </c>
      <c r="W2227" s="130"/>
      <c r="X2227" s="131"/>
      <c r="Y2227" s="131"/>
      <c r="Z2227" s="206"/>
      <c r="AA2227" s="194">
        <f t="shared" si="155"/>
        <v>0</v>
      </c>
      <c r="AB2227" s="124" t="str">
        <f t="shared" si="156"/>
        <v/>
      </c>
      <c r="AC2227" s="195" t="str">
        <f t="shared" si="157"/>
        <v/>
      </c>
      <c r="AD2227" s="194" t="str">
        <f t="shared" si="158"/>
        <v/>
      </c>
      <c r="AE2227" s="194">
        <f>IF(AD2227="",0,IF(ISERROR(VLOOKUP(AD2227,AD$7:AD2226,1,FALSE)),1,0))</f>
        <v>0</v>
      </c>
      <c r="AF2227" s="194"/>
    </row>
    <row r="2228" spans="1:32" ht="16.5" customHeight="1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75">
        <f>IF(AND($X$3512&lt;&gt;" ",$X$3512&lt;&gt;0),IF(X2228=$X$3512,1+COUNTIF(U$7:U2227,"&gt;0"),0),0)</f>
        <v>0</v>
      </c>
      <c r="V2228" s="178" t="s">
        <v>2417</v>
      </c>
      <c r="W2228" s="130"/>
      <c r="X2228" s="131"/>
      <c r="Y2228" s="131"/>
      <c r="Z2228" s="206"/>
      <c r="AA2228" s="194">
        <f t="shared" si="155"/>
        <v>0</v>
      </c>
      <c r="AB2228" s="124" t="str">
        <f t="shared" si="156"/>
        <v/>
      </c>
      <c r="AC2228" s="195" t="str">
        <f t="shared" si="157"/>
        <v/>
      </c>
      <c r="AD2228" s="194" t="str">
        <f t="shared" si="158"/>
        <v/>
      </c>
      <c r="AE2228" s="194">
        <f>IF(AD2228="",0,IF(ISERROR(VLOOKUP(AD2228,AD$7:AD2227,1,FALSE)),1,0))</f>
        <v>0</v>
      </c>
      <c r="AF2228" s="194"/>
    </row>
    <row r="2229" spans="1:32" ht="16.5" customHeight="1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75">
        <f>IF(AND($X$3512&lt;&gt;" ",$X$3512&lt;&gt;0),IF(X2229=$X$3512,1+COUNTIF(U$7:U2228,"&gt;0"),0),0)</f>
        <v>0</v>
      </c>
      <c r="V2229" s="178" t="s">
        <v>2418</v>
      </c>
      <c r="W2229" s="130"/>
      <c r="X2229" s="131"/>
      <c r="Y2229" s="131"/>
      <c r="Z2229" s="206"/>
      <c r="AA2229" s="194">
        <f t="shared" si="155"/>
        <v>0</v>
      </c>
      <c r="AB2229" s="124" t="str">
        <f t="shared" si="156"/>
        <v/>
      </c>
      <c r="AC2229" s="195" t="str">
        <f t="shared" si="157"/>
        <v/>
      </c>
      <c r="AD2229" s="194" t="str">
        <f t="shared" si="158"/>
        <v/>
      </c>
      <c r="AE2229" s="194">
        <f>IF(AD2229="",0,IF(ISERROR(VLOOKUP(AD2229,AD$7:AD2228,1,FALSE)),1,0))</f>
        <v>0</v>
      </c>
      <c r="AF2229" s="194"/>
    </row>
    <row r="2230" spans="1:32" ht="16.5" customHeight="1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75">
        <f>IF(AND($X$3512&lt;&gt;" ",$X$3512&lt;&gt;0),IF(X2230=$X$3512,1+COUNTIF(U$7:U2229,"&gt;0"),0),0)</f>
        <v>0</v>
      </c>
      <c r="V2230" s="178" t="s">
        <v>2419</v>
      </c>
      <c r="W2230" s="130"/>
      <c r="X2230" s="131"/>
      <c r="Y2230" s="131"/>
      <c r="Z2230" s="206"/>
      <c r="AA2230" s="194">
        <f t="shared" si="155"/>
        <v>0</v>
      </c>
      <c r="AB2230" s="124" t="str">
        <f t="shared" si="156"/>
        <v/>
      </c>
      <c r="AC2230" s="195" t="str">
        <f t="shared" si="157"/>
        <v/>
      </c>
      <c r="AD2230" s="194" t="str">
        <f t="shared" si="158"/>
        <v/>
      </c>
      <c r="AE2230" s="194">
        <f>IF(AD2230="",0,IF(ISERROR(VLOOKUP(AD2230,AD$7:AD2229,1,FALSE)),1,0))</f>
        <v>0</v>
      </c>
      <c r="AF2230" s="194"/>
    </row>
    <row r="2231" spans="1:32" ht="16.5" customHeight="1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75">
        <f>IF(AND($X$3512&lt;&gt;" ",$X$3512&lt;&gt;0),IF(X2231=$X$3512,1+COUNTIF(U$7:U2230,"&gt;0"),0),0)</f>
        <v>0</v>
      </c>
      <c r="V2231" s="178" t="s">
        <v>2420</v>
      </c>
      <c r="W2231" s="130"/>
      <c r="X2231" s="131"/>
      <c r="Y2231" s="131"/>
      <c r="Z2231" s="206"/>
      <c r="AA2231" s="194">
        <f t="shared" si="155"/>
        <v>0</v>
      </c>
      <c r="AB2231" s="124" t="str">
        <f t="shared" si="156"/>
        <v/>
      </c>
      <c r="AC2231" s="195" t="str">
        <f t="shared" si="157"/>
        <v/>
      </c>
      <c r="AD2231" s="194" t="str">
        <f t="shared" si="158"/>
        <v/>
      </c>
      <c r="AE2231" s="194">
        <f>IF(AD2231="",0,IF(ISERROR(VLOOKUP(AD2231,AD$7:AD2230,1,FALSE)),1,0))</f>
        <v>0</v>
      </c>
      <c r="AF2231" s="194"/>
    </row>
    <row r="2232" spans="1:32" ht="16.5" customHeight="1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75">
        <f>IF(AND($X$3512&lt;&gt;" ",$X$3512&lt;&gt;0),IF(X2232=$X$3512,1+COUNTIF(U$7:U2231,"&gt;0"),0),0)</f>
        <v>0</v>
      </c>
      <c r="V2232" s="178" t="s">
        <v>2421</v>
      </c>
      <c r="W2232" s="130"/>
      <c r="X2232" s="131"/>
      <c r="Y2232" s="131"/>
      <c r="Z2232" s="206"/>
      <c r="AA2232" s="194">
        <f t="shared" si="155"/>
        <v>0</v>
      </c>
      <c r="AB2232" s="124" t="str">
        <f t="shared" si="156"/>
        <v/>
      </c>
      <c r="AC2232" s="195" t="str">
        <f t="shared" si="157"/>
        <v/>
      </c>
      <c r="AD2232" s="194" t="str">
        <f t="shared" si="158"/>
        <v/>
      </c>
      <c r="AE2232" s="194">
        <f>IF(AD2232="",0,IF(ISERROR(VLOOKUP(AD2232,AD$7:AD2231,1,FALSE)),1,0))</f>
        <v>0</v>
      </c>
      <c r="AF2232" s="194"/>
    </row>
    <row r="2233" spans="1:32" ht="16.5" customHeight="1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75">
        <f>IF(AND($X$3512&lt;&gt;" ",$X$3512&lt;&gt;0),IF(X2233=$X$3512,1+COUNTIF(U$7:U2232,"&gt;0"),0),0)</f>
        <v>0</v>
      </c>
      <c r="V2233" s="178" t="s">
        <v>2422</v>
      </c>
      <c r="W2233" s="130"/>
      <c r="X2233" s="131"/>
      <c r="Y2233" s="131"/>
      <c r="Z2233" s="206"/>
      <c r="AA2233" s="194">
        <f t="shared" si="155"/>
        <v>0</v>
      </c>
      <c r="AB2233" s="124" t="str">
        <f t="shared" si="156"/>
        <v/>
      </c>
      <c r="AC2233" s="195" t="str">
        <f t="shared" si="157"/>
        <v/>
      </c>
      <c r="AD2233" s="194" t="str">
        <f t="shared" si="158"/>
        <v/>
      </c>
      <c r="AE2233" s="194">
        <f>IF(AD2233="",0,IF(ISERROR(VLOOKUP(AD2233,AD$7:AD2232,1,FALSE)),1,0))</f>
        <v>0</v>
      </c>
      <c r="AF2233" s="194"/>
    </row>
    <row r="2234" spans="1:32" ht="16.5" customHeight="1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75">
        <f>IF(AND($X$3512&lt;&gt;" ",$X$3512&lt;&gt;0),IF(X2234=$X$3512,1+COUNTIF(U$7:U2233,"&gt;0"),0),0)</f>
        <v>0</v>
      </c>
      <c r="V2234" s="178" t="s">
        <v>2423</v>
      </c>
      <c r="W2234" s="130"/>
      <c r="X2234" s="131"/>
      <c r="Y2234" s="131"/>
      <c r="Z2234" s="206"/>
      <c r="AA2234" s="194">
        <f t="shared" si="155"/>
        <v>0</v>
      </c>
      <c r="AB2234" s="124" t="str">
        <f t="shared" si="156"/>
        <v/>
      </c>
      <c r="AC2234" s="195" t="str">
        <f t="shared" si="157"/>
        <v/>
      </c>
      <c r="AD2234" s="194" t="str">
        <f t="shared" si="158"/>
        <v/>
      </c>
      <c r="AE2234" s="194">
        <f>IF(AD2234="",0,IF(ISERROR(VLOOKUP(AD2234,AD$7:AD2233,1,FALSE)),1,0))</f>
        <v>0</v>
      </c>
      <c r="AF2234" s="194"/>
    </row>
    <row r="2235" spans="1:32" ht="16.5" customHeight="1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75">
        <f>IF(AND($X$3512&lt;&gt;" ",$X$3512&lt;&gt;0),IF(X2235=$X$3512,1+COUNTIF(U$7:U2234,"&gt;0"),0),0)</f>
        <v>0</v>
      </c>
      <c r="V2235" s="178" t="s">
        <v>2424</v>
      </c>
      <c r="W2235" s="130"/>
      <c r="X2235" s="131"/>
      <c r="Y2235" s="131"/>
      <c r="Z2235" s="206"/>
      <c r="AA2235" s="194">
        <f t="shared" si="155"/>
        <v>0</v>
      </c>
      <c r="AB2235" s="124" t="str">
        <f t="shared" si="156"/>
        <v/>
      </c>
      <c r="AC2235" s="195" t="str">
        <f t="shared" si="157"/>
        <v/>
      </c>
      <c r="AD2235" s="194" t="str">
        <f t="shared" si="158"/>
        <v/>
      </c>
      <c r="AE2235" s="194">
        <f>IF(AD2235="",0,IF(ISERROR(VLOOKUP(AD2235,AD$7:AD2234,1,FALSE)),1,0))</f>
        <v>0</v>
      </c>
      <c r="AF2235" s="194"/>
    </row>
    <row r="2236" spans="1:32" ht="16.5" customHeight="1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75">
        <f>IF(AND($X$3512&lt;&gt;" ",$X$3512&lt;&gt;0),IF(X2236=$X$3512,1+COUNTIF(U$7:U2235,"&gt;0"),0),0)</f>
        <v>0</v>
      </c>
      <c r="V2236" s="178" t="s">
        <v>2425</v>
      </c>
      <c r="W2236" s="130"/>
      <c r="X2236" s="131"/>
      <c r="Y2236" s="131"/>
      <c r="Z2236" s="206"/>
      <c r="AA2236" s="194">
        <f t="shared" si="155"/>
        <v>0</v>
      </c>
      <c r="AB2236" s="124" t="str">
        <f t="shared" si="156"/>
        <v/>
      </c>
      <c r="AC2236" s="195" t="str">
        <f t="shared" si="157"/>
        <v/>
      </c>
      <c r="AD2236" s="194" t="str">
        <f t="shared" si="158"/>
        <v/>
      </c>
      <c r="AE2236" s="194">
        <f>IF(AD2236="",0,IF(ISERROR(VLOOKUP(AD2236,AD$7:AD2235,1,FALSE)),1,0))</f>
        <v>0</v>
      </c>
      <c r="AF2236" s="194"/>
    </row>
    <row r="2237" spans="1:32" ht="16.5" customHeight="1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75">
        <f>IF(AND($X$3512&lt;&gt;" ",$X$3512&lt;&gt;0),IF(X2237=$X$3512,1+COUNTIF(U$7:U2236,"&gt;0"),0),0)</f>
        <v>0</v>
      </c>
      <c r="V2237" s="178" t="s">
        <v>2426</v>
      </c>
      <c r="W2237" s="130"/>
      <c r="X2237" s="131"/>
      <c r="Y2237" s="131"/>
      <c r="Z2237" s="206"/>
      <c r="AA2237" s="194">
        <f t="shared" si="155"/>
        <v>0</v>
      </c>
      <c r="AB2237" s="124" t="str">
        <f t="shared" si="156"/>
        <v/>
      </c>
      <c r="AC2237" s="195" t="str">
        <f t="shared" si="157"/>
        <v/>
      </c>
      <c r="AD2237" s="194" t="str">
        <f t="shared" si="158"/>
        <v/>
      </c>
      <c r="AE2237" s="194">
        <f>IF(AD2237="",0,IF(ISERROR(VLOOKUP(AD2237,AD$7:AD2236,1,FALSE)),1,0))</f>
        <v>0</v>
      </c>
      <c r="AF2237" s="194"/>
    </row>
    <row r="2238" spans="1:32" ht="16.5" customHeight="1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75">
        <f>IF(AND($X$3512&lt;&gt;" ",$X$3512&lt;&gt;0),IF(X2238=$X$3512,1+COUNTIF(U$7:U2237,"&gt;0"),0),0)</f>
        <v>0</v>
      </c>
      <c r="V2238" s="178" t="s">
        <v>2427</v>
      </c>
      <c r="W2238" s="130"/>
      <c r="X2238" s="131"/>
      <c r="Y2238" s="131"/>
      <c r="Z2238" s="206"/>
      <c r="AA2238" s="194">
        <f t="shared" si="155"/>
        <v>0</v>
      </c>
      <c r="AB2238" s="124" t="str">
        <f t="shared" si="156"/>
        <v/>
      </c>
      <c r="AC2238" s="195" t="str">
        <f t="shared" si="157"/>
        <v/>
      </c>
      <c r="AD2238" s="194" t="str">
        <f t="shared" si="158"/>
        <v/>
      </c>
      <c r="AE2238" s="194">
        <f>IF(AD2238="",0,IF(ISERROR(VLOOKUP(AD2238,AD$7:AD2237,1,FALSE)),1,0))</f>
        <v>0</v>
      </c>
      <c r="AF2238" s="194"/>
    </row>
    <row r="2239" spans="1:32" ht="16.5" customHeight="1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75">
        <f>IF(AND($X$3512&lt;&gt;" ",$X$3512&lt;&gt;0),IF(X2239=$X$3512,1+COUNTIF(U$7:U2238,"&gt;0"),0),0)</f>
        <v>0</v>
      </c>
      <c r="V2239" s="178" t="s">
        <v>2428</v>
      </c>
      <c r="W2239" s="130"/>
      <c r="X2239" s="131"/>
      <c r="Y2239" s="131"/>
      <c r="Z2239" s="206"/>
      <c r="AA2239" s="194">
        <f t="shared" si="155"/>
        <v>0</v>
      </c>
      <c r="AB2239" s="124" t="str">
        <f t="shared" si="156"/>
        <v/>
      </c>
      <c r="AC2239" s="195" t="str">
        <f t="shared" si="157"/>
        <v/>
      </c>
      <c r="AD2239" s="194" t="str">
        <f t="shared" si="158"/>
        <v/>
      </c>
      <c r="AE2239" s="194">
        <f>IF(AD2239="",0,IF(ISERROR(VLOOKUP(AD2239,AD$7:AD2238,1,FALSE)),1,0))</f>
        <v>0</v>
      </c>
      <c r="AF2239" s="194"/>
    </row>
    <row r="2240" spans="1:32" ht="16.5" customHeight="1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75">
        <f>IF(AND($X$3512&lt;&gt;" ",$X$3512&lt;&gt;0),IF(X2240=$X$3512,1+COUNTIF(U$7:U2239,"&gt;0"),0),0)</f>
        <v>0</v>
      </c>
      <c r="V2240" s="178" t="s">
        <v>2429</v>
      </c>
      <c r="W2240" s="130"/>
      <c r="X2240" s="131"/>
      <c r="Y2240" s="131"/>
      <c r="Z2240" s="206"/>
      <c r="AA2240" s="194">
        <f t="shared" si="155"/>
        <v>0</v>
      </c>
      <c r="AB2240" s="124" t="str">
        <f t="shared" si="156"/>
        <v/>
      </c>
      <c r="AC2240" s="195" t="str">
        <f t="shared" si="157"/>
        <v/>
      </c>
      <c r="AD2240" s="194" t="str">
        <f t="shared" si="158"/>
        <v/>
      </c>
      <c r="AE2240" s="194">
        <f>IF(AD2240="",0,IF(ISERROR(VLOOKUP(AD2240,AD$7:AD2239,1,FALSE)),1,0))</f>
        <v>0</v>
      </c>
      <c r="AF2240" s="194"/>
    </row>
    <row r="2241" spans="1:32" ht="16.5" customHeight="1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75">
        <f>IF(AND($X$3512&lt;&gt;" ",$X$3512&lt;&gt;0),IF(X2241=$X$3512,1+COUNTIF(U$7:U2240,"&gt;0"),0),0)</f>
        <v>0</v>
      </c>
      <c r="V2241" s="178" t="s">
        <v>2430</v>
      </c>
      <c r="W2241" s="130"/>
      <c r="X2241" s="131"/>
      <c r="Y2241" s="131"/>
      <c r="Z2241" s="206"/>
      <c r="AA2241" s="194">
        <f t="shared" si="155"/>
        <v>0</v>
      </c>
      <c r="AB2241" s="124" t="str">
        <f t="shared" si="156"/>
        <v/>
      </c>
      <c r="AC2241" s="195" t="str">
        <f t="shared" si="157"/>
        <v/>
      </c>
      <c r="AD2241" s="194" t="str">
        <f t="shared" si="158"/>
        <v/>
      </c>
      <c r="AE2241" s="194">
        <f>IF(AD2241="",0,IF(ISERROR(VLOOKUP(AD2241,AD$7:AD2240,1,FALSE)),1,0))</f>
        <v>0</v>
      </c>
      <c r="AF2241" s="194"/>
    </row>
    <row r="2242" spans="1:32" ht="16.5" customHeight="1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75">
        <f>IF(AND($X$3512&lt;&gt;" ",$X$3512&lt;&gt;0),IF(X2242=$X$3512,1+COUNTIF(U$7:U2241,"&gt;0"),0),0)</f>
        <v>0</v>
      </c>
      <c r="V2242" s="178" t="s">
        <v>2431</v>
      </c>
      <c r="W2242" s="130"/>
      <c r="X2242" s="131"/>
      <c r="Y2242" s="131"/>
      <c r="Z2242" s="206"/>
      <c r="AA2242" s="194">
        <f t="shared" si="155"/>
        <v>0</v>
      </c>
      <c r="AB2242" s="124" t="str">
        <f t="shared" si="156"/>
        <v/>
      </c>
      <c r="AC2242" s="195" t="str">
        <f t="shared" si="157"/>
        <v/>
      </c>
      <c r="AD2242" s="194" t="str">
        <f t="shared" si="158"/>
        <v/>
      </c>
      <c r="AE2242" s="194">
        <f>IF(AD2242="",0,IF(ISERROR(VLOOKUP(AD2242,AD$7:AD2241,1,FALSE)),1,0))</f>
        <v>0</v>
      </c>
      <c r="AF2242" s="194"/>
    </row>
    <row r="2243" spans="1:32" ht="16.5" customHeight="1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75">
        <f>IF(AND($X$3512&lt;&gt;" ",$X$3512&lt;&gt;0),IF(X2243=$X$3512,1+COUNTIF(U$7:U2242,"&gt;0"),0),0)</f>
        <v>0</v>
      </c>
      <c r="V2243" s="178" t="s">
        <v>2432</v>
      </c>
      <c r="W2243" s="130"/>
      <c r="X2243" s="131"/>
      <c r="Y2243" s="131"/>
      <c r="Z2243" s="206"/>
      <c r="AA2243" s="194">
        <f t="shared" si="155"/>
        <v>0</v>
      </c>
      <c r="AB2243" s="124" t="str">
        <f t="shared" si="156"/>
        <v/>
      </c>
      <c r="AC2243" s="195" t="str">
        <f t="shared" si="157"/>
        <v/>
      </c>
      <c r="AD2243" s="194" t="str">
        <f t="shared" si="158"/>
        <v/>
      </c>
      <c r="AE2243" s="194">
        <f>IF(AD2243="",0,IF(ISERROR(VLOOKUP(AD2243,AD$7:AD2242,1,FALSE)),1,0))</f>
        <v>0</v>
      </c>
      <c r="AF2243" s="194"/>
    </row>
    <row r="2244" spans="1:32" ht="16.5" customHeight="1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75">
        <f>IF(AND($X$3512&lt;&gt;" ",$X$3512&lt;&gt;0),IF(X2244=$X$3512,1+COUNTIF(U$7:U2243,"&gt;0"),0),0)</f>
        <v>0</v>
      </c>
      <c r="V2244" s="178" t="s">
        <v>2433</v>
      </c>
      <c r="W2244" s="130"/>
      <c r="X2244" s="131"/>
      <c r="Y2244" s="131"/>
      <c r="Z2244" s="206"/>
      <c r="AA2244" s="194">
        <f t="shared" si="155"/>
        <v>0</v>
      </c>
      <c r="AB2244" s="124" t="str">
        <f t="shared" si="156"/>
        <v/>
      </c>
      <c r="AC2244" s="195" t="str">
        <f t="shared" si="157"/>
        <v/>
      </c>
      <c r="AD2244" s="194" t="str">
        <f t="shared" si="158"/>
        <v/>
      </c>
      <c r="AE2244" s="194">
        <f>IF(AD2244="",0,IF(ISERROR(VLOOKUP(AD2244,AD$7:AD2243,1,FALSE)),1,0))</f>
        <v>0</v>
      </c>
      <c r="AF2244" s="194"/>
    </row>
    <row r="2245" spans="1:32" ht="16.5" customHeight="1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75">
        <f>IF(AND($X$3512&lt;&gt;" ",$X$3512&lt;&gt;0),IF(X2245=$X$3512,1+COUNTIF(U$7:U2244,"&gt;0"),0),0)</f>
        <v>0</v>
      </c>
      <c r="V2245" s="178" t="s">
        <v>2434</v>
      </c>
      <c r="W2245" s="130"/>
      <c r="X2245" s="131"/>
      <c r="Y2245" s="131"/>
      <c r="Z2245" s="206"/>
      <c r="AA2245" s="194">
        <f t="shared" si="155"/>
        <v>0</v>
      </c>
      <c r="AB2245" s="124" t="str">
        <f t="shared" si="156"/>
        <v/>
      </c>
      <c r="AC2245" s="195" t="str">
        <f t="shared" si="157"/>
        <v/>
      </c>
      <c r="AD2245" s="194" t="str">
        <f t="shared" si="158"/>
        <v/>
      </c>
      <c r="AE2245" s="194">
        <f>IF(AD2245="",0,IF(ISERROR(VLOOKUP(AD2245,AD$7:AD2244,1,FALSE)),1,0))</f>
        <v>0</v>
      </c>
      <c r="AF2245" s="194"/>
    </row>
    <row r="2246" spans="1:32" ht="16.5" customHeight="1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75">
        <f>IF(AND($X$3512&lt;&gt;" ",$X$3512&lt;&gt;0),IF(X2246=$X$3512,1+COUNTIF(U$7:U2245,"&gt;0"),0),0)</f>
        <v>0</v>
      </c>
      <c r="V2246" s="178" t="s">
        <v>2435</v>
      </c>
      <c r="W2246" s="130"/>
      <c r="X2246" s="131"/>
      <c r="Y2246" s="131"/>
      <c r="Z2246" s="206"/>
      <c r="AA2246" s="194">
        <f t="shared" si="155"/>
        <v>0</v>
      </c>
      <c r="AB2246" s="124" t="str">
        <f t="shared" si="156"/>
        <v/>
      </c>
      <c r="AC2246" s="195" t="str">
        <f t="shared" si="157"/>
        <v/>
      </c>
      <c r="AD2246" s="194" t="str">
        <f t="shared" si="158"/>
        <v/>
      </c>
      <c r="AE2246" s="194">
        <f>IF(AD2246="",0,IF(ISERROR(VLOOKUP(AD2246,AD$7:AD2245,1,FALSE)),1,0))</f>
        <v>0</v>
      </c>
      <c r="AF2246" s="194"/>
    </row>
    <row r="2247" spans="1:32" ht="16.5" customHeight="1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75">
        <f>IF(AND($X$3512&lt;&gt;" ",$X$3512&lt;&gt;0),IF(X2247=$X$3512,1+COUNTIF(U$7:U2246,"&gt;0"),0),0)</f>
        <v>0</v>
      </c>
      <c r="V2247" s="178" t="s">
        <v>2436</v>
      </c>
      <c r="W2247" s="130"/>
      <c r="X2247" s="131"/>
      <c r="Y2247" s="131"/>
      <c r="Z2247" s="206"/>
      <c r="AA2247" s="194">
        <f t="shared" si="155"/>
        <v>0</v>
      </c>
      <c r="AB2247" s="124" t="str">
        <f t="shared" si="156"/>
        <v/>
      </c>
      <c r="AC2247" s="195" t="str">
        <f t="shared" si="157"/>
        <v/>
      </c>
      <c r="AD2247" s="194" t="str">
        <f t="shared" si="158"/>
        <v/>
      </c>
      <c r="AE2247" s="194">
        <f>IF(AD2247="",0,IF(ISERROR(VLOOKUP(AD2247,AD$7:AD2246,1,FALSE)),1,0))</f>
        <v>0</v>
      </c>
      <c r="AF2247" s="194"/>
    </row>
    <row r="2248" spans="1:32" ht="16.5" customHeight="1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75">
        <f>IF(AND($X$3512&lt;&gt;" ",$X$3512&lt;&gt;0),IF(X2248=$X$3512,1+COUNTIF(U$7:U2247,"&gt;0"),0),0)</f>
        <v>0</v>
      </c>
      <c r="V2248" s="178" t="s">
        <v>2437</v>
      </c>
      <c r="W2248" s="130"/>
      <c r="X2248" s="131"/>
      <c r="Y2248" s="131"/>
      <c r="Z2248" s="206"/>
      <c r="AA2248" s="194">
        <f t="shared" ref="AA2248:AA2311" si="159">IF(ISBLANK(X2248),0,VLOOKUP(X2248,$B$8:$E$57,1,FALSE))</f>
        <v>0</v>
      </c>
      <c r="AB2248" s="124" t="str">
        <f t="shared" ref="AB2248:AB2311" si="160">IF(W2248&gt;0,CONCATENATE(MONTH(W2248)&amp;X2248),"")</f>
        <v/>
      </c>
      <c r="AC2248" s="195" t="str">
        <f t="shared" ref="AC2248:AC2311" si="161">IF(OR(AND(Z2248&lt;&gt;0,ISBLANK(X2248)),ISERROR(AA2248)),"ERR","")</f>
        <v/>
      </c>
      <c r="AD2248" s="194" t="str">
        <f t="shared" si="158"/>
        <v/>
      </c>
      <c r="AE2248" s="194">
        <f>IF(AD2248="",0,IF(ISERROR(VLOOKUP(AD2248,AD$7:AD2247,1,FALSE)),1,0))</f>
        <v>0</v>
      </c>
      <c r="AF2248" s="194"/>
    </row>
    <row r="2249" spans="1:32" ht="16.5" customHeight="1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75">
        <f>IF(AND($X$3512&lt;&gt;" ",$X$3512&lt;&gt;0),IF(X2249=$X$3512,1+COUNTIF(U$7:U2248,"&gt;0"),0),0)</f>
        <v>0</v>
      </c>
      <c r="V2249" s="178" t="s">
        <v>2438</v>
      </c>
      <c r="W2249" s="130"/>
      <c r="X2249" s="131"/>
      <c r="Y2249" s="131"/>
      <c r="Z2249" s="206"/>
      <c r="AA2249" s="194">
        <f t="shared" si="159"/>
        <v>0</v>
      </c>
      <c r="AB2249" s="124" t="str">
        <f t="shared" si="160"/>
        <v/>
      </c>
      <c r="AC2249" s="195" t="str">
        <f t="shared" si="161"/>
        <v/>
      </c>
      <c r="AD2249" s="194" t="str">
        <f t="shared" si="158"/>
        <v/>
      </c>
      <c r="AE2249" s="194">
        <f>IF(AD2249="",0,IF(ISERROR(VLOOKUP(AD2249,AD$7:AD2248,1,FALSE)),1,0))</f>
        <v>0</v>
      </c>
      <c r="AF2249" s="194"/>
    </row>
    <row r="2250" spans="1:32" ht="16.5" customHeight="1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75">
        <f>IF(AND($X$3512&lt;&gt;" ",$X$3512&lt;&gt;0),IF(X2250=$X$3512,1+COUNTIF(U$7:U2249,"&gt;0"),0),0)</f>
        <v>0</v>
      </c>
      <c r="V2250" s="178" t="s">
        <v>2439</v>
      </c>
      <c r="W2250" s="130"/>
      <c r="X2250" s="131"/>
      <c r="Y2250" s="131"/>
      <c r="Z2250" s="206"/>
      <c r="AA2250" s="194">
        <f t="shared" si="159"/>
        <v>0</v>
      </c>
      <c r="AB2250" s="124" t="str">
        <f t="shared" si="160"/>
        <v/>
      </c>
      <c r="AC2250" s="195" t="str">
        <f t="shared" si="161"/>
        <v/>
      </c>
      <c r="AD2250" s="194" t="str">
        <f t="shared" ref="AD2250:AD2313" si="162">IF(W2250&gt;0,CONCATENATE(MONTH(W2250),"-",YEAR(W2250)),"")</f>
        <v/>
      </c>
      <c r="AE2250" s="194">
        <f>IF(AD2250="",0,IF(ISERROR(VLOOKUP(AD2250,AD$7:AD2249,1,FALSE)),1,0))</f>
        <v>0</v>
      </c>
      <c r="AF2250" s="194"/>
    </row>
    <row r="2251" spans="1:32" ht="16.5" customHeight="1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75">
        <f>IF(AND($X$3512&lt;&gt;" ",$X$3512&lt;&gt;0),IF(X2251=$X$3512,1+COUNTIF(U$7:U2250,"&gt;0"),0),0)</f>
        <v>0</v>
      </c>
      <c r="V2251" s="178" t="s">
        <v>2440</v>
      </c>
      <c r="W2251" s="130"/>
      <c r="X2251" s="131"/>
      <c r="Y2251" s="131"/>
      <c r="Z2251" s="206"/>
      <c r="AA2251" s="194">
        <f t="shared" si="159"/>
        <v>0</v>
      </c>
      <c r="AB2251" s="124" t="str">
        <f t="shared" si="160"/>
        <v/>
      </c>
      <c r="AC2251" s="195" t="str">
        <f t="shared" si="161"/>
        <v/>
      </c>
      <c r="AD2251" s="194" t="str">
        <f t="shared" si="162"/>
        <v/>
      </c>
      <c r="AE2251" s="194">
        <f>IF(AD2251="",0,IF(ISERROR(VLOOKUP(AD2251,AD$7:AD2250,1,FALSE)),1,0))</f>
        <v>0</v>
      </c>
      <c r="AF2251" s="194"/>
    </row>
    <row r="2252" spans="1:32" ht="16.5" customHeight="1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75">
        <f>IF(AND($X$3512&lt;&gt;" ",$X$3512&lt;&gt;0),IF(X2252=$X$3512,1+COUNTIF(U$7:U2251,"&gt;0"),0),0)</f>
        <v>0</v>
      </c>
      <c r="V2252" s="178" t="s">
        <v>2441</v>
      </c>
      <c r="W2252" s="130"/>
      <c r="X2252" s="131"/>
      <c r="Y2252" s="131"/>
      <c r="Z2252" s="206"/>
      <c r="AA2252" s="194">
        <f t="shared" si="159"/>
        <v>0</v>
      </c>
      <c r="AB2252" s="124" t="str">
        <f t="shared" si="160"/>
        <v/>
      </c>
      <c r="AC2252" s="195" t="str">
        <f t="shared" si="161"/>
        <v/>
      </c>
      <c r="AD2252" s="194" t="str">
        <f t="shared" si="162"/>
        <v/>
      </c>
      <c r="AE2252" s="194">
        <f>IF(AD2252="",0,IF(ISERROR(VLOOKUP(AD2252,AD$7:AD2251,1,FALSE)),1,0))</f>
        <v>0</v>
      </c>
      <c r="AF2252" s="194"/>
    </row>
    <row r="2253" spans="1:32" ht="16.5" customHeight="1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75">
        <f>IF(AND($X$3512&lt;&gt;" ",$X$3512&lt;&gt;0),IF(X2253=$X$3512,1+COUNTIF(U$7:U2252,"&gt;0"),0),0)</f>
        <v>0</v>
      </c>
      <c r="V2253" s="178" t="s">
        <v>2442</v>
      </c>
      <c r="W2253" s="130"/>
      <c r="X2253" s="131"/>
      <c r="Y2253" s="131"/>
      <c r="Z2253" s="206"/>
      <c r="AA2253" s="194">
        <f t="shared" si="159"/>
        <v>0</v>
      </c>
      <c r="AB2253" s="124" t="str">
        <f t="shared" si="160"/>
        <v/>
      </c>
      <c r="AC2253" s="195" t="str">
        <f t="shared" si="161"/>
        <v/>
      </c>
      <c r="AD2253" s="194" t="str">
        <f t="shared" si="162"/>
        <v/>
      </c>
      <c r="AE2253" s="194">
        <f>IF(AD2253="",0,IF(ISERROR(VLOOKUP(AD2253,AD$7:AD2252,1,FALSE)),1,0))</f>
        <v>0</v>
      </c>
      <c r="AF2253" s="194"/>
    </row>
    <row r="2254" spans="1:32" ht="16.5" customHeight="1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75">
        <f>IF(AND($X$3512&lt;&gt;" ",$X$3512&lt;&gt;0),IF(X2254=$X$3512,1+COUNTIF(U$7:U2253,"&gt;0"),0),0)</f>
        <v>0</v>
      </c>
      <c r="V2254" s="178" t="s">
        <v>2443</v>
      </c>
      <c r="W2254" s="130"/>
      <c r="X2254" s="131"/>
      <c r="Y2254" s="131"/>
      <c r="Z2254" s="206"/>
      <c r="AA2254" s="194">
        <f t="shared" si="159"/>
        <v>0</v>
      </c>
      <c r="AB2254" s="124" t="str">
        <f t="shared" si="160"/>
        <v/>
      </c>
      <c r="AC2254" s="195" t="str">
        <f t="shared" si="161"/>
        <v/>
      </c>
      <c r="AD2254" s="194" t="str">
        <f t="shared" si="162"/>
        <v/>
      </c>
      <c r="AE2254" s="194">
        <f>IF(AD2254="",0,IF(ISERROR(VLOOKUP(AD2254,AD$7:AD2253,1,FALSE)),1,0))</f>
        <v>0</v>
      </c>
      <c r="AF2254" s="194"/>
    </row>
    <row r="2255" spans="1:32" ht="16.5" customHeight="1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75">
        <f>IF(AND($X$3512&lt;&gt;" ",$X$3512&lt;&gt;0),IF(X2255=$X$3512,1+COUNTIF(U$7:U2254,"&gt;0"),0),0)</f>
        <v>0</v>
      </c>
      <c r="V2255" s="178" t="s">
        <v>2444</v>
      </c>
      <c r="W2255" s="130"/>
      <c r="X2255" s="131"/>
      <c r="Y2255" s="131"/>
      <c r="Z2255" s="206"/>
      <c r="AA2255" s="194">
        <f t="shared" si="159"/>
        <v>0</v>
      </c>
      <c r="AB2255" s="124" t="str">
        <f t="shared" si="160"/>
        <v/>
      </c>
      <c r="AC2255" s="195" t="str">
        <f t="shared" si="161"/>
        <v/>
      </c>
      <c r="AD2255" s="194" t="str">
        <f t="shared" si="162"/>
        <v/>
      </c>
      <c r="AE2255" s="194">
        <f>IF(AD2255="",0,IF(ISERROR(VLOOKUP(AD2255,AD$7:AD2254,1,FALSE)),1,0))</f>
        <v>0</v>
      </c>
      <c r="AF2255" s="194"/>
    </row>
    <row r="2256" spans="1:32" ht="16.5" customHeight="1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75">
        <f>IF(AND($X$3512&lt;&gt;" ",$X$3512&lt;&gt;0),IF(X2256=$X$3512,1+COUNTIF(U$7:U2255,"&gt;0"),0),0)</f>
        <v>0</v>
      </c>
      <c r="V2256" s="178" t="s">
        <v>2445</v>
      </c>
      <c r="W2256" s="130"/>
      <c r="X2256" s="131"/>
      <c r="Y2256" s="131"/>
      <c r="Z2256" s="206"/>
      <c r="AA2256" s="194">
        <f t="shared" si="159"/>
        <v>0</v>
      </c>
      <c r="AB2256" s="124" t="str">
        <f t="shared" si="160"/>
        <v/>
      </c>
      <c r="AC2256" s="195" t="str">
        <f t="shared" si="161"/>
        <v/>
      </c>
      <c r="AD2256" s="194" t="str">
        <f t="shared" si="162"/>
        <v/>
      </c>
      <c r="AE2256" s="194">
        <f>IF(AD2256="",0,IF(ISERROR(VLOOKUP(AD2256,AD$7:AD2255,1,FALSE)),1,0))</f>
        <v>0</v>
      </c>
      <c r="AF2256" s="194"/>
    </row>
    <row r="2257" spans="1:32" ht="16.5" customHeight="1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75">
        <f>IF(AND($X$3512&lt;&gt;" ",$X$3512&lt;&gt;0),IF(X2257=$X$3512,1+COUNTIF(U$7:U2256,"&gt;0"),0),0)</f>
        <v>0</v>
      </c>
      <c r="V2257" s="178" t="s">
        <v>2446</v>
      </c>
      <c r="W2257" s="130"/>
      <c r="X2257" s="131"/>
      <c r="Y2257" s="131"/>
      <c r="Z2257" s="206"/>
      <c r="AA2257" s="194">
        <f t="shared" si="159"/>
        <v>0</v>
      </c>
      <c r="AB2257" s="124" t="str">
        <f t="shared" si="160"/>
        <v/>
      </c>
      <c r="AC2257" s="195" t="str">
        <f t="shared" si="161"/>
        <v/>
      </c>
      <c r="AD2257" s="194" t="str">
        <f t="shared" si="162"/>
        <v/>
      </c>
      <c r="AE2257" s="194">
        <f>IF(AD2257="",0,IF(ISERROR(VLOOKUP(AD2257,AD$7:AD2256,1,FALSE)),1,0))</f>
        <v>0</v>
      </c>
      <c r="AF2257" s="194"/>
    </row>
    <row r="2258" spans="1:32" ht="16.5" customHeight="1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75">
        <f>IF(AND($X$3512&lt;&gt;" ",$X$3512&lt;&gt;0),IF(X2258=$X$3512,1+COUNTIF(U$7:U2257,"&gt;0"),0),0)</f>
        <v>0</v>
      </c>
      <c r="V2258" s="178" t="s">
        <v>2447</v>
      </c>
      <c r="W2258" s="130"/>
      <c r="X2258" s="131"/>
      <c r="Y2258" s="131"/>
      <c r="Z2258" s="206"/>
      <c r="AA2258" s="194">
        <f t="shared" si="159"/>
        <v>0</v>
      </c>
      <c r="AB2258" s="124" t="str">
        <f t="shared" si="160"/>
        <v/>
      </c>
      <c r="AC2258" s="195" t="str">
        <f t="shared" si="161"/>
        <v/>
      </c>
      <c r="AD2258" s="194" t="str">
        <f t="shared" si="162"/>
        <v/>
      </c>
      <c r="AE2258" s="194">
        <f>IF(AD2258="",0,IF(ISERROR(VLOOKUP(AD2258,AD$7:AD2257,1,FALSE)),1,0))</f>
        <v>0</v>
      </c>
      <c r="AF2258" s="194"/>
    </row>
    <row r="2259" spans="1:32" ht="16.5" customHeight="1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75">
        <f>IF(AND($X$3512&lt;&gt;" ",$X$3512&lt;&gt;0),IF(X2259=$X$3512,1+COUNTIF(U$7:U2258,"&gt;0"),0),0)</f>
        <v>0</v>
      </c>
      <c r="V2259" s="178" t="s">
        <v>2448</v>
      </c>
      <c r="W2259" s="130"/>
      <c r="X2259" s="131"/>
      <c r="Y2259" s="131"/>
      <c r="Z2259" s="206"/>
      <c r="AA2259" s="194">
        <f t="shared" si="159"/>
        <v>0</v>
      </c>
      <c r="AB2259" s="124" t="str">
        <f t="shared" si="160"/>
        <v/>
      </c>
      <c r="AC2259" s="195" t="str">
        <f t="shared" si="161"/>
        <v/>
      </c>
      <c r="AD2259" s="194" t="str">
        <f t="shared" si="162"/>
        <v/>
      </c>
      <c r="AE2259" s="194">
        <f>IF(AD2259="",0,IF(ISERROR(VLOOKUP(AD2259,AD$7:AD2258,1,FALSE)),1,0))</f>
        <v>0</v>
      </c>
      <c r="AF2259" s="194"/>
    </row>
    <row r="2260" spans="1:32" ht="16.5" customHeight="1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75">
        <f>IF(AND($X$3512&lt;&gt;" ",$X$3512&lt;&gt;0),IF(X2260=$X$3512,1+COUNTIF(U$7:U2259,"&gt;0"),0),0)</f>
        <v>0</v>
      </c>
      <c r="V2260" s="178" t="s">
        <v>2449</v>
      </c>
      <c r="W2260" s="130"/>
      <c r="X2260" s="131"/>
      <c r="Y2260" s="131"/>
      <c r="Z2260" s="206"/>
      <c r="AA2260" s="194">
        <f t="shared" si="159"/>
        <v>0</v>
      </c>
      <c r="AB2260" s="124" t="str">
        <f t="shared" si="160"/>
        <v/>
      </c>
      <c r="AC2260" s="195" t="str">
        <f t="shared" si="161"/>
        <v/>
      </c>
      <c r="AD2260" s="194" t="str">
        <f t="shared" si="162"/>
        <v/>
      </c>
      <c r="AE2260" s="194">
        <f>IF(AD2260="",0,IF(ISERROR(VLOOKUP(AD2260,AD$7:AD2259,1,FALSE)),1,0))</f>
        <v>0</v>
      </c>
      <c r="AF2260" s="194"/>
    </row>
    <row r="2261" spans="1:32" ht="16.5" customHeight="1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75">
        <f>IF(AND($X$3512&lt;&gt;" ",$X$3512&lt;&gt;0),IF(X2261=$X$3512,1+COUNTIF(U$7:U2260,"&gt;0"),0),0)</f>
        <v>0</v>
      </c>
      <c r="V2261" s="178" t="s">
        <v>2450</v>
      </c>
      <c r="W2261" s="130"/>
      <c r="X2261" s="131"/>
      <c r="Y2261" s="131"/>
      <c r="Z2261" s="206"/>
      <c r="AA2261" s="194">
        <f t="shared" si="159"/>
        <v>0</v>
      </c>
      <c r="AB2261" s="124" t="str">
        <f t="shared" si="160"/>
        <v/>
      </c>
      <c r="AC2261" s="195" t="str">
        <f t="shared" si="161"/>
        <v/>
      </c>
      <c r="AD2261" s="194" t="str">
        <f t="shared" si="162"/>
        <v/>
      </c>
      <c r="AE2261" s="194">
        <f>IF(AD2261="",0,IF(ISERROR(VLOOKUP(AD2261,AD$7:AD2260,1,FALSE)),1,0))</f>
        <v>0</v>
      </c>
      <c r="AF2261" s="194"/>
    </row>
    <row r="2262" spans="1:32" ht="16.5" customHeight="1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75">
        <f>IF(AND($X$3512&lt;&gt;" ",$X$3512&lt;&gt;0),IF(X2262=$X$3512,1+COUNTIF(U$7:U2261,"&gt;0"),0),0)</f>
        <v>0</v>
      </c>
      <c r="V2262" s="178" t="s">
        <v>2451</v>
      </c>
      <c r="W2262" s="130"/>
      <c r="X2262" s="131"/>
      <c r="Y2262" s="131"/>
      <c r="Z2262" s="206"/>
      <c r="AA2262" s="194">
        <f t="shared" si="159"/>
        <v>0</v>
      </c>
      <c r="AB2262" s="124" t="str">
        <f t="shared" si="160"/>
        <v/>
      </c>
      <c r="AC2262" s="195" t="str">
        <f t="shared" si="161"/>
        <v/>
      </c>
      <c r="AD2262" s="194" t="str">
        <f t="shared" si="162"/>
        <v/>
      </c>
      <c r="AE2262" s="194">
        <f>IF(AD2262="",0,IF(ISERROR(VLOOKUP(AD2262,AD$7:AD2261,1,FALSE)),1,0))</f>
        <v>0</v>
      </c>
      <c r="AF2262" s="194"/>
    </row>
    <row r="2263" spans="1:32" ht="16.5" customHeight="1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75">
        <f>IF(AND($X$3512&lt;&gt;" ",$X$3512&lt;&gt;0),IF(X2263=$X$3512,1+COUNTIF(U$7:U2262,"&gt;0"),0),0)</f>
        <v>0</v>
      </c>
      <c r="V2263" s="178" t="s">
        <v>2452</v>
      </c>
      <c r="W2263" s="130"/>
      <c r="X2263" s="131"/>
      <c r="Y2263" s="131"/>
      <c r="Z2263" s="206"/>
      <c r="AA2263" s="194">
        <f t="shared" si="159"/>
        <v>0</v>
      </c>
      <c r="AB2263" s="124" t="str">
        <f t="shared" si="160"/>
        <v/>
      </c>
      <c r="AC2263" s="195" t="str">
        <f t="shared" si="161"/>
        <v/>
      </c>
      <c r="AD2263" s="194" t="str">
        <f t="shared" si="162"/>
        <v/>
      </c>
      <c r="AE2263" s="194">
        <f>IF(AD2263="",0,IF(ISERROR(VLOOKUP(AD2263,AD$7:AD2262,1,FALSE)),1,0))</f>
        <v>0</v>
      </c>
      <c r="AF2263" s="194"/>
    </row>
    <row r="2264" spans="1:32" ht="16.5" customHeight="1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75">
        <f>IF(AND($X$3512&lt;&gt;" ",$X$3512&lt;&gt;0),IF(X2264=$X$3512,1+COUNTIF(U$7:U2263,"&gt;0"),0),0)</f>
        <v>0</v>
      </c>
      <c r="V2264" s="178" t="s">
        <v>2453</v>
      </c>
      <c r="W2264" s="130"/>
      <c r="X2264" s="131"/>
      <c r="Y2264" s="131"/>
      <c r="Z2264" s="206"/>
      <c r="AA2264" s="194">
        <f t="shared" si="159"/>
        <v>0</v>
      </c>
      <c r="AB2264" s="124" t="str">
        <f t="shared" si="160"/>
        <v/>
      </c>
      <c r="AC2264" s="195" t="str">
        <f t="shared" si="161"/>
        <v/>
      </c>
      <c r="AD2264" s="194" t="str">
        <f t="shared" si="162"/>
        <v/>
      </c>
      <c r="AE2264" s="194">
        <f>IF(AD2264="",0,IF(ISERROR(VLOOKUP(AD2264,AD$7:AD2263,1,FALSE)),1,0))</f>
        <v>0</v>
      </c>
      <c r="AF2264" s="194"/>
    </row>
    <row r="2265" spans="1:32" ht="16.5" customHeight="1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75">
        <f>IF(AND($X$3512&lt;&gt;" ",$X$3512&lt;&gt;0),IF(X2265=$X$3512,1+COUNTIF(U$7:U2264,"&gt;0"),0),0)</f>
        <v>0</v>
      </c>
      <c r="V2265" s="178" t="s">
        <v>2454</v>
      </c>
      <c r="W2265" s="130"/>
      <c r="X2265" s="131"/>
      <c r="Y2265" s="131"/>
      <c r="Z2265" s="206"/>
      <c r="AA2265" s="194">
        <f t="shared" si="159"/>
        <v>0</v>
      </c>
      <c r="AB2265" s="124" t="str">
        <f t="shared" si="160"/>
        <v/>
      </c>
      <c r="AC2265" s="195" t="str">
        <f t="shared" si="161"/>
        <v/>
      </c>
      <c r="AD2265" s="194" t="str">
        <f t="shared" si="162"/>
        <v/>
      </c>
      <c r="AE2265" s="194">
        <f>IF(AD2265="",0,IF(ISERROR(VLOOKUP(AD2265,AD$7:AD2264,1,FALSE)),1,0))</f>
        <v>0</v>
      </c>
      <c r="AF2265" s="194"/>
    </row>
    <row r="2266" spans="1:32" ht="16.5" customHeight="1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75">
        <f>IF(AND($X$3512&lt;&gt;" ",$X$3512&lt;&gt;0),IF(X2266=$X$3512,1+COUNTIF(U$7:U2265,"&gt;0"),0),0)</f>
        <v>0</v>
      </c>
      <c r="V2266" s="178" t="s">
        <v>2455</v>
      </c>
      <c r="W2266" s="130"/>
      <c r="X2266" s="131"/>
      <c r="Y2266" s="131"/>
      <c r="Z2266" s="206"/>
      <c r="AA2266" s="194">
        <f t="shared" si="159"/>
        <v>0</v>
      </c>
      <c r="AB2266" s="124" t="str">
        <f t="shared" si="160"/>
        <v/>
      </c>
      <c r="AC2266" s="195" t="str">
        <f t="shared" si="161"/>
        <v/>
      </c>
      <c r="AD2266" s="194" t="str">
        <f t="shared" si="162"/>
        <v/>
      </c>
      <c r="AE2266" s="194">
        <f>IF(AD2266="",0,IF(ISERROR(VLOOKUP(AD2266,AD$7:AD2265,1,FALSE)),1,0))</f>
        <v>0</v>
      </c>
      <c r="AF2266" s="194"/>
    </row>
    <row r="2267" spans="1:32" ht="16.5" customHeight="1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75">
        <f>IF(AND($X$3512&lt;&gt;" ",$X$3512&lt;&gt;0),IF(X2267=$X$3512,1+COUNTIF(U$7:U2266,"&gt;0"),0),0)</f>
        <v>0</v>
      </c>
      <c r="V2267" s="178" t="s">
        <v>2456</v>
      </c>
      <c r="W2267" s="130"/>
      <c r="X2267" s="131"/>
      <c r="Y2267" s="131"/>
      <c r="Z2267" s="206"/>
      <c r="AA2267" s="194">
        <f t="shared" si="159"/>
        <v>0</v>
      </c>
      <c r="AB2267" s="124" t="str">
        <f t="shared" si="160"/>
        <v/>
      </c>
      <c r="AC2267" s="195" t="str">
        <f t="shared" si="161"/>
        <v/>
      </c>
      <c r="AD2267" s="194" t="str">
        <f t="shared" si="162"/>
        <v/>
      </c>
      <c r="AE2267" s="194">
        <f>IF(AD2267="",0,IF(ISERROR(VLOOKUP(AD2267,AD$7:AD2266,1,FALSE)),1,0))</f>
        <v>0</v>
      </c>
      <c r="AF2267" s="194"/>
    </row>
    <row r="2268" spans="1:32" ht="16.5" customHeight="1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75">
        <f>IF(AND($X$3512&lt;&gt;" ",$X$3512&lt;&gt;0),IF(X2268=$X$3512,1+COUNTIF(U$7:U2267,"&gt;0"),0),0)</f>
        <v>0</v>
      </c>
      <c r="V2268" s="178" t="s">
        <v>2457</v>
      </c>
      <c r="W2268" s="130"/>
      <c r="X2268" s="131"/>
      <c r="Y2268" s="131"/>
      <c r="Z2268" s="206"/>
      <c r="AA2268" s="194">
        <f t="shared" si="159"/>
        <v>0</v>
      </c>
      <c r="AB2268" s="124" t="str">
        <f t="shared" si="160"/>
        <v/>
      </c>
      <c r="AC2268" s="195" t="str">
        <f t="shared" si="161"/>
        <v/>
      </c>
      <c r="AD2268" s="194" t="str">
        <f t="shared" si="162"/>
        <v/>
      </c>
      <c r="AE2268" s="194">
        <f>IF(AD2268="",0,IF(ISERROR(VLOOKUP(AD2268,AD$7:AD2267,1,FALSE)),1,0))</f>
        <v>0</v>
      </c>
      <c r="AF2268" s="194"/>
    </row>
    <row r="2269" spans="1:32" ht="16.5" customHeight="1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75">
        <f>IF(AND($X$3512&lt;&gt;" ",$X$3512&lt;&gt;0),IF(X2269=$X$3512,1+COUNTIF(U$7:U2268,"&gt;0"),0),0)</f>
        <v>0</v>
      </c>
      <c r="V2269" s="178" t="s">
        <v>2458</v>
      </c>
      <c r="W2269" s="130"/>
      <c r="X2269" s="131"/>
      <c r="Y2269" s="131"/>
      <c r="Z2269" s="206"/>
      <c r="AA2269" s="194">
        <f t="shared" si="159"/>
        <v>0</v>
      </c>
      <c r="AB2269" s="124" t="str">
        <f t="shared" si="160"/>
        <v/>
      </c>
      <c r="AC2269" s="195" t="str">
        <f t="shared" si="161"/>
        <v/>
      </c>
      <c r="AD2269" s="194" t="str">
        <f t="shared" si="162"/>
        <v/>
      </c>
      <c r="AE2269" s="194">
        <f>IF(AD2269="",0,IF(ISERROR(VLOOKUP(AD2269,AD$7:AD2268,1,FALSE)),1,0))</f>
        <v>0</v>
      </c>
      <c r="AF2269" s="194"/>
    </row>
    <row r="2270" spans="1:32" ht="16.5" customHeight="1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75">
        <f>IF(AND($X$3512&lt;&gt;" ",$X$3512&lt;&gt;0),IF(X2270=$X$3512,1+COUNTIF(U$7:U2269,"&gt;0"),0),0)</f>
        <v>0</v>
      </c>
      <c r="V2270" s="178" t="s">
        <v>2459</v>
      </c>
      <c r="W2270" s="130"/>
      <c r="X2270" s="131"/>
      <c r="Y2270" s="131"/>
      <c r="Z2270" s="206"/>
      <c r="AA2270" s="194">
        <f t="shared" si="159"/>
        <v>0</v>
      </c>
      <c r="AB2270" s="124" t="str">
        <f t="shared" si="160"/>
        <v/>
      </c>
      <c r="AC2270" s="195" t="str">
        <f t="shared" si="161"/>
        <v/>
      </c>
      <c r="AD2270" s="194" t="str">
        <f t="shared" si="162"/>
        <v/>
      </c>
      <c r="AE2270" s="194">
        <f>IF(AD2270="",0,IF(ISERROR(VLOOKUP(AD2270,AD$7:AD2269,1,FALSE)),1,0))</f>
        <v>0</v>
      </c>
      <c r="AF2270" s="194"/>
    </row>
    <row r="2271" spans="1:32" ht="16.5" customHeight="1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75">
        <f>IF(AND($X$3512&lt;&gt;" ",$X$3512&lt;&gt;0),IF(X2271=$X$3512,1+COUNTIF(U$7:U2270,"&gt;0"),0),0)</f>
        <v>0</v>
      </c>
      <c r="V2271" s="178" t="s">
        <v>2460</v>
      </c>
      <c r="W2271" s="130"/>
      <c r="X2271" s="131"/>
      <c r="Y2271" s="131"/>
      <c r="Z2271" s="206"/>
      <c r="AA2271" s="194">
        <f t="shared" si="159"/>
        <v>0</v>
      </c>
      <c r="AB2271" s="124" t="str">
        <f t="shared" si="160"/>
        <v/>
      </c>
      <c r="AC2271" s="195" t="str">
        <f t="shared" si="161"/>
        <v/>
      </c>
      <c r="AD2271" s="194" t="str">
        <f t="shared" si="162"/>
        <v/>
      </c>
      <c r="AE2271" s="194">
        <f>IF(AD2271="",0,IF(ISERROR(VLOOKUP(AD2271,AD$7:AD2270,1,FALSE)),1,0))</f>
        <v>0</v>
      </c>
      <c r="AF2271" s="194"/>
    </row>
    <row r="2272" spans="1:32" ht="16.5" customHeight="1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75">
        <f>IF(AND($X$3512&lt;&gt;" ",$X$3512&lt;&gt;0),IF(X2272=$X$3512,1+COUNTIF(U$7:U2271,"&gt;0"),0),0)</f>
        <v>0</v>
      </c>
      <c r="V2272" s="178" t="s">
        <v>2461</v>
      </c>
      <c r="W2272" s="130"/>
      <c r="X2272" s="131"/>
      <c r="Y2272" s="131"/>
      <c r="Z2272" s="206"/>
      <c r="AA2272" s="194">
        <f t="shared" si="159"/>
        <v>0</v>
      </c>
      <c r="AB2272" s="124" t="str">
        <f t="shared" si="160"/>
        <v/>
      </c>
      <c r="AC2272" s="195" t="str">
        <f t="shared" si="161"/>
        <v/>
      </c>
      <c r="AD2272" s="194" t="str">
        <f t="shared" si="162"/>
        <v/>
      </c>
      <c r="AE2272" s="194">
        <f>IF(AD2272="",0,IF(ISERROR(VLOOKUP(AD2272,AD$7:AD2271,1,FALSE)),1,0))</f>
        <v>0</v>
      </c>
      <c r="AF2272" s="194"/>
    </row>
    <row r="2273" spans="1:32" ht="16.5" customHeight="1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75">
        <f>IF(AND($X$3512&lt;&gt;" ",$X$3512&lt;&gt;0),IF(X2273=$X$3512,1+COUNTIF(U$7:U2272,"&gt;0"),0),0)</f>
        <v>0</v>
      </c>
      <c r="V2273" s="178" t="s">
        <v>2462</v>
      </c>
      <c r="W2273" s="130"/>
      <c r="X2273" s="131"/>
      <c r="Y2273" s="131"/>
      <c r="Z2273" s="206"/>
      <c r="AA2273" s="194">
        <f t="shared" si="159"/>
        <v>0</v>
      </c>
      <c r="AB2273" s="124" t="str">
        <f t="shared" si="160"/>
        <v/>
      </c>
      <c r="AC2273" s="195" t="str">
        <f t="shared" si="161"/>
        <v/>
      </c>
      <c r="AD2273" s="194" t="str">
        <f t="shared" si="162"/>
        <v/>
      </c>
      <c r="AE2273" s="194">
        <f>IF(AD2273="",0,IF(ISERROR(VLOOKUP(AD2273,AD$7:AD2272,1,FALSE)),1,0))</f>
        <v>0</v>
      </c>
      <c r="AF2273" s="194"/>
    </row>
    <row r="2274" spans="1:32" ht="16.5" customHeight="1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75">
        <f>IF(AND($X$3512&lt;&gt;" ",$X$3512&lt;&gt;0),IF(X2274=$X$3512,1+COUNTIF(U$7:U2273,"&gt;0"),0),0)</f>
        <v>0</v>
      </c>
      <c r="V2274" s="178" t="s">
        <v>2463</v>
      </c>
      <c r="W2274" s="130"/>
      <c r="X2274" s="131"/>
      <c r="Y2274" s="131"/>
      <c r="Z2274" s="206"/>
      <c r="AA2274" s="194">
        <f t="shared" si="159"/>
        <v>0</v>
      </c>
      <c r="AB2274" s="124" t="str">
        <f t="shared" si="160"/>
        <v/>
      </c>
      <c r="AC2274" s="195" t="str">
        <f t="shared" si="161"/>
        <v/>
      </c>
      <c r="AD2274" s="194" t="str">
        <f t="shared" si="162"/>
        <v/>
      </c>
      <c r="AE2274" s="194">
        <f>IF(AD2274="",0,IF(ISERROR(VLOOKUP(AD2274,AD$7:AD2273,1,FALSE)),1,0))</f>
        <v>0</v>
      </c>
      <c r="AF2274" s="194"/>
    </row>
    <row r="2275" spans="1:32" ht="16.5" customHeight="1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75">
        <f>IF(AND($X$3512&lt;&gt;" ",$X$3512&lt;&gt;0),IF(X2275=$X$3512,1+COUNTIF(U$7:U2274,"&gt;0"),0),0)</f>
        <v>0</v>
      </c>
      <c r="V2275" s="178" t="s">
        <v>2464</v>
      </c>
      <c r="W2275" s="130"/>
      <c r="X2275" s="131"/>
      <c r="Y2275" s="131"/>
      <c r="Z2275" s="206"/>
      <c r="AA2275" s="194">
        <f t="shared" si="159"/>
        <v>0</v>
      </c>
      <c r="AB2275" s="124" t="str">
        <f t="shared" si="160"/>
        <v/>
      </c>
      <c r="AC2275" s="195" t="str">
        <f t="shared" si="161"/>
        <v/>
      </c>
      <c r="AD2275" s="194" t="str">
        <f t="shared" si="162"/>
        <v/>
      </c>
      <c r="AE2275" s="194">
        <f>IF(AD2275="",0,IF(ISERROR(VLOOKUP(AD2275,AD$7:AD2274,1,FALSE)),1,0))</f>
        <v>0</v>
      </c>
      <c r="AF2275" s="194"/>
    </row>
    <row r="2276" spans="1:32" ht="16.5" customHeight="1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75">
        <f>IF(AND($X$3512&lt;&gt;" ",$X$3512&lt;&gt;0),IF(X2276=$X$3512,1+COUNTIF(U$7:U2275,"&gt;0"),0),0)</f>
        <v>0</v>
      </c>
      <c r="V2276" s="178" t="s">
        <v>2465</v>
      </c>
      <c r="W2276" s="130"/>
      <c r="X2276" s="131"/>
      <c r="Y2276" s="131"/>
      <c r="Z2276" s="206"/>
      <c r="AA2276" s="194">
        <f t="shared" si="159"/>
        <v>0</v>
      </c>
      <c r="AB2276" s="124" t="str">
        <f t="shared" si="160"/>
        <v/>
      </c>
      <c r="AC2276" s="195" t="str">
        <f t="shared" si="161"/>
        <v/>
      </c>
      <c r="AD2276" s="194" t="str">
        <f t="shared" si="162"/>
        <v/>
      </c>
      <c r="AE2276" s="194">
        <f>IF(AD2276="",0,IF(ISERROR(VLOOKUP(AD2276,AD$7:AD2275,1,FALSE)),1,0))</f>
        <v>0</v>
      </c>
      <c r="AF2276" s="194"/>
    </row>
    <row r="2277" spans="1:32" ht="16.5" customHeight="1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75">
        <f>IF(AND($X$3512&lt;&gt;" ",$X$3512&lt;&gt;0),IF(X2277=$X$3512,1+COUNTIF(U$7:U2276,"&gt;0"),0),0)</f>
        <v>0</v>
      </c>
      <c r="V2277" s="178" t="s">
        <v>2466</v>
      </c>
      <c r="W2277" s="130"/>
      <c r="X2277" s="131"/>
      <c r="Y2277" s="131"/>
      <c r="Z2277" s="206"/>
      <c r="AA2277" s="194">
        <f t="shared" si="159"/>
        <v>0</v>
      </c>
      <c r="AB2277" s="124" t="str">
        <f t="shared" si="160"/>
        <v/>
      </c>
      <c r="AC2277" s="195" t="str">
        <f t="shared" si="161"/>
        <v/>
      </c>
      <c r="AD2277" s="194" t="str">
        <f t="shared" si="162"/>
        <v/>
      </c>
      <c r="AE2277" s="194">
        <f>IF(AD2277="",0,IF(ISERROR(VLOOKUP(AD2277,AD$7:AD2276,1,FALSE)),1,0))</f>
        <v>0</v>
      </c>
      <c r="AF2277" s="194"/>
    </row>
    <row r="2278" spans="1:32" ht="16.5" customHeight="1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75">
        <f>IF(AND($X$3512&lt;&gt;" ",$X$3512&lt;&gt;0),IF(X2278=$X$3512,1+COUNTIF(U$7:U2277,"&gt;0"),0),0)</f>
        <v>0</v>
      </c>
      <c r="V2278" s="178" t="s">
        <v>2467</v>
      </c>
      <c r="W2278" s="130"/>
      <c r="X2278" s="131"/>
      <c r="Y2278" s="131"/>
      <c r="Z2278" s="206"/>
      <c r="AA2278" s="194">
        <f t="shared" si="159"/>
        <v>0</v>
      </c>
      <c r="AB2278" s="124" t="str">
        <f t="shared" si="160"/>
        <v/>
      </c>
      <c r="AC2278" s="195" t="str">
        <f t="shared" si="161"/>
        <v/>
      </c>
      <c r="AD2278" s="194" t="str">
        <f t="shared" si="162"/>
        <v/>
      </c>
      <c r="AE2278" s="194">
        <f>IF(AD2278="",0,IF(ISERROR(VLOOKUP(AD2278,AD$7:AD2277,1,FALSE)),1,0))</f>
        <v>0</v>
      </c>
      <c r="AF2278" s="194"/>
    </row>
    <row r="2279" spans="1:32" ht="16.5" customHeight="1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75">
        <f>IF(AND($X$3512&lt;&gt;" ",$X$3512&lt;&gt;0),IF(X2279=$X$3512,1+COUNTIF(U$7:U2278,"&gt;0"),0),0)</f>
        <v>0</v>
      </c>
      <c r="V2279" s="178" t="s">
        <v>2468</v>
      </c>
      <c r="W2279" s="130"/>
      <c r="X2279" s="131"/>
      <c r="Y2279" s="131"/>
      <c r="Z2279" s="206"/>
      <c r="AA2279" s="194">
        <f t="shared" si="159"/>
        <v>0</v>
      </c>
      <c r="AB2279" s="124" t="str">
        <f t="shared" si="160"/>
        <v/>
      </c>
      <c r="AC2279" s="195" t="str">
        <f t="shared" si="161"/>
        <v/>
      </c>
      <c r="AD2279" s="194" t="str">
        <f t="shared" si="162"/>
        <v/>
      </c>
      <c r="AE2279" s="194">
        <f>IF(AD2279="",0,IF(ISERROR(VLOOKUP(AD2279,AD$7:AD2278,1,FALSE)),1,0))</f>
        <v>0</v>
      </c>
      <c r="AF2279" s="194"/>
    </row>
    <row r="2280" spans="1:32" ht="16.5" customHeight="1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75">
        <f>IF(AND($X$3512&lt;&gt;" ",$X$3512&lt;&gt;0),IF(X2280=$X$3512,1+COUNTIF(U$7:U2279,"&gt;0"),0),0)</f>
        <v>0</v>
      </c>
      <c r="V2280" s="178" t="s">
        <v>2469</v>
      </c>
      <c r="W2280" s="130"/>
      <c r="X2280" s="131"/>
      <c r="Y2280" s="131"/>
      <c r="Z2280" s="206"/>
      <c r="AA2280" s="194">
        <f t="shared" si="159"/>
        <v>0</v>
      </c>
      <c r="AB2280" s="124" t="str">
        <f t="shared" si="160"/>
        <v/>
      </c>
      <c r="AC2280" s="195" t="str">
        <f t="shared" si="161"/>
        <v/>
      </c>
      <c r="AD2280" s="194" t="str">
        <f t="shared" si="162"/>
        <v/>
      </c>
      <c r="AE2280" s="194">
        <f>IF(AD2280="",0,IF(ISERROR(VLOOKUP(AD2280,AD$7:AD2279,1,FALSE)),1,0))</f>
        <v>0</v>
      </c>
      <c r="AF2280" s="194"/>
    </row>
    <row r="2281" spans="1:32" ht="16.5" customHeight="1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75">
        <f>IF(AND($X$3512&lt;&gt;" ",$X$3512&lt;&gt;0),IF(X2281=$X$3512,1+COUNTIF(U$7:U2280,"&gt;0"),0),0)</f>
        <v>0</v>
      </c>
      <c r="V2281" s="178" t="s">
        <v>2470</v>
      </c>
      <c r="W2281" s="130"/>
      <c r="X2281" s="131"/>
      <c r="Y2281" s="131"/>
      <c r="Z2281" s="206"/>
      <c r="AA2281" s="194">
        <f t="shared" si="159"/>
        <v>0</v>
      </c>
      <c r="AB2281" s="124" t="str">
        <f t="shared" si="160"/>
        <v/>
      </c>
      <c r="AC2281" s="195" t="str">
        <f t="shared" si="161"/>
        <v/>
      </c>
      <c r="AD2281" s="194" t="str">
        <f t="shared" si="162"/>
        <v/>
      </c>
      <c r="AE2281" s="194">
        <f>IF(AD2281="",0,IF(ISERROR(VLOOKUP(AD2281,AD$7:AD2280,1,FALSE)),1,0))</f>
        <v>0</v>
      </c>
      <c r="AF2281" s="194"/>
    </row>
    <row r="2282" spans="1:32" ht="16.5" customHeight="1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75">
        <f>IF(AND($X$3512&lt;&gt;" ",$X$3512&lt;&gt;0),IF(X2282=$X$3512,1+COUNTIF(U$7:U2281,"&gt;0"),0),0)</f>
        <v>0</v>
      </c>
      <c r="V2282" s="178" t="s">
        <v>2471</v>
      </c>
      <c r="W2282" s="130"/>
      <c r="X2282" s="131"/>
      <c r="Y2282" s="131"/>
      <c r="Z2282" s="206"/>
      <c r="AA2282" s="194">
        <f t="shared" si="159"/>
        <v>0</v>
      </c>
      <c r="AB2282" s="124" t="str">
        <f t="shared" si="160"/>
        <v/>
      </c>
      <c r="AC2282" s="195" t="str">
        <f t="shared" si="161"/>
        <v/>
      </c>
      <c r="AD2282" s="194" t="str">
        <f t="shared" si="162"/>
        <v/>
      </c>
      <c r="AE2282" s="194">
        <f>IF(AD2282="",0,IF(ISERROR(VLOOKUP(AD2282,AD$7:AD2281,1,FALSE)),1,0))</f>
        <v>0</v>
      </c>
      <c r="AF2282" s="194"/>
    </row>
    <row r="2283" spans="1:32" ht="16.5" customHeight="1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75">
        <f>IF(AND($X$3512&lt;&gt;" ",$X$3512&lt;&gt;0),IF(X2283=$X$3512,1+COUNTIF(U$7:U2282,"&gt;0"),0),0)</f>
        <v>0</v>
      </c>
      <c r="V2283" s="178" t="s">
        <v>2472</v>
      </c>
      <c r="W2283" s="130"/>
      <c r="X2283" s="131"/>
      <c r="Y2283" s="131"/>
      <c r="Z2283" s="206"/>
      <c r="AA2283" s="194">
        <f t="shared" si="159"/>
        <v>0</v>
      </c>
      <c r="AB2283" s="124" t="str">
        <f t="shared" si="160"/>
        <v/>
      </c>
      <c r="AC2283" s="195" t="str">
        <f t="shared" si="161"/>
        <v/>
      </c>
      <c r="AD2283" s="194" t="str">
        <f t="shared" si="162"/>
        <v/>
      </c>
      <c r="AE2283" s="194">
        <f>IF(AD2283="",0,IF(ISERROR(VLOOKUP(AD2283,AD$7:AD2282,1,FALSE)),1,0))</f>
        <v>0</v>
      </c>
      <c r="AF2283" s="194"/>
    </row>
    <row r="2284" spans="1:32" ht="16.5" customHeight="1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75">
        <f>IF(AND($X$3512&lt;&gt;" ",$X$3512&lt;&gt;0),IF(X2284=$X$3512,1+COUNTIF(U$7:U2283,"&gt;0"),0),0)</f>
        <v>0</v>
      </c>
      <c r="V2284" s="178" t="s">
        <v>2473</v>
      </c>
      <c r="W2284" s="130"/>
      <c r="X2284" s="131"/>
      <c r="Y2284" s="131"/>
      <c r="Z2284" s="206"/>
      <c r="AA2284" s="194">
        <f t="shared" si="159"/>
        <v>0</v>
      </c>
      <c r="AB2284" s="124" t="str">
        <f t="shared" si="160"/>
        <v/>
      </c>
      <c r="AC2284" s="195" t="str">
        <f t="shared" si="161"/>
        <v/>
      </c>
      <c r="AD2284" s="194" t="str">
        <f t="shared" si="162"/>
        <v/>
      </c>
      <c r="AE2284" s="194">
        <f>IF(AD2284="",0,IF(ISERROR(VLOOKUP(AD2284,AD$7:AD2283,1,FALSE)),1,0))</f>
        <v>0</v>
      </c>
      <c r="AF2284" s="194"/>
    </row>
    <row r="2285" spans="1:32" ht="16.5" customHeight="1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75">
        <f>IF(AND($X$3512&lt;&gt;" ",$X$3512&lt;&gt;0),IF(X2285=$X$3512,1+COUNTIF(U$7:U2284,"&gt;0"),0),0)</f>
        <v>0</v>
      </c>
      <c r="V2285" s="178" t="s">
        <v>2474</v>
      </c>
      <c r="W2285" s="130"/>
      <c r="X2285" s="131"/>
      <c r="Y2285" s="131"/>
      <c r="Z2285" s="206"/>
      <c r="AA2285" s="194">
        <f t="shared" si="159"/>
        <v>0</v>
      </c>
      <c r="AB2285" s="124" t="str">
        <f t="shared" si="160"/>
        <v/>
      </c>
      <c r="AC2285" s="195" t="str">
        <f t="shared" si="161"/>
        <v/>
      </c>
      <c r="AD2285" s="194" t="str">
        <f t="shared" si="162"/>
        <v/>
      </c>
      <c r="AE2285" s="194">
        <f>IF(AD2285="",0,IF(ISERROR(VLOOKUP(AD2285,AD$7:AD2284,1,FALSE)),1,0))</f>
        <v>0</v>
      </c>
      <c r="AF2285" s="194"/>
    </row>
    <row r="2286" spans="1:32" ht="16.5" customHeight="1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75">
        <f>IF(AND($X$3512&lt;&gt;" ",$X$3512&lt;&gt;0),IF(X2286=$X$3512,1+COUNTIF(U$7:U2285,"&gt;0"),0),0)</f>
        <v>0</v>
      </c>
      <c r="V2286" s="178" t="s">
        <v>2475</v>
      </c>
      <c r="W2286" s="130"/>
      <c r="X2286" s="131"/>
      <c r="Y2286" s="131"/>
      <c r="Z2286" s="206"/>
      <c r="AA2286" s="194">
        <f t="shared" si="159"/>
        <v>0</v>
      </c>
      <c r="AB2286" s="124" t="str">
        <f t="shared" si="160"/>
        <v/>
      </c>
      <c r="AC2286" s="195" t="str">
        <f t="shared" si="161"/>
        <v/>
      </c>
      <c r="AD2286" s="194" t="str">
        <f t="shared" si="162"/>
        <v/>
      </c>
      <c r="AE2286" s="194">
        <f>IF(AD2286="",0,IF(ISERROR(VLOOKUP(AD2286,AD$7:AD2285,1,FALSE)),1,0))</f>
        <v>0</v>
      </c>
      <c r="AF2286" s="194"/>
    </row>
    <row r="2287" spans="1:32" ht="16.5" customHeight="1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75">
        <f>IF(AND($X$3512&lt;&gt;" ",$X$3512&lt;&gt;0),IF(X2287=$X$3512,1+COUNTIF(U$7:U2286,"&gt;0"),0),0)</f>
        <v>0</v>
      </c>
      <c r="V2287" s="178" t="s">
        <v>2476</v>
      </c>
      <c r="W2287" s="130"/>
      <c r="X2287" s="131"/>
      <c r="Y2287" s="131"/>
      <c r="Z2287" s="206"/>
      <c r="AA2287" s="194">
        <f t="shared" si="159"/>
        <v>0</v>
      </c>
      <c r="AB2287" s="124" t="str">
        <f t="shared" si="160"/>
        <v/>
      </c>
      <c r="AC2287" s="195" t="str">
        <f t="shared" si="161"/>
        <v/>
      </c>
      <c r="AD2287" s="194" t="str">
        <f t="shared" si="162"/>
        <v/>
      </c>
      <c r="AE2287" s="194">
        <f>IF(AD2287="",0,IF(ISERROR(VLOOKUP(AD2287,AD$7:AD2286,1,FALSE)),1,0))</f>
        <v>0</v>
      </c>
      <c r="AF2287" s="194"/>
    </row>
    <row r="2288" spans="1:32" ht="16.5" customHeight="1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75">
        <f>IF(AND($X$3512&lt;&gt;" ",$X$3512&lt;&gt;0),IF(X2288=$X$3512,1+COUNTIF(U$7:U2287,"&gt;0"),0),0)</f>
        <v>0</v>
      </c>
      <c r="V2288" s="178" t="s">
        <v>2477</v>
      </c>
      <c r="W2288" s="130"/>
      <c r="X2288" s="131"/>
      <c r="Y2288" s="131"/>
      <c r="Z2288" s="206"/>
      <c r="AA2288" s="194">
        <f t="shared" si="159"/>
        <v>0</v>
      </c>
      <c r="AB2288" s="124" t="str">
        <f t="shared" si="160"/>
        <v/>
      </c>
      <c r="AC2288" s="195" t="str">
        <f t="shared" si="161"/>
        <v/>
      </c>
      <c r="AD2288" s="194" t="str">
        <f t="shared" si="162"/>
        <v/>
      </c>
      <c r="AE2288" s="194">
        <f>IF(AD2288="",0,IF(ISERROR(VLOOKUP(AD2288,AD$7:AD2287,1,FALSE)),1,0))</f>
        <v>0</v>
      </c>
      <c r="AF2288" s="194"/>
    </row>
    <row r="2289" spans="1:32" ht="16.5" customHeight="1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75">
        <f>IF(AND($X$3512&lt;&gt;" ",$X$3512&lt;&gt;0),IF(X2289=$X$3512,1+COUNTIF(U$7:U2288,"&gt;0"),0),0)</f>
        <v>0</v>
      </c>
      <c r="V2289" s="178" t="s">
        <v>2478</v>
      </c>
      <c r="W2289" s="130"/>
      <c r="X2289" s="131"/>
      <c r="Y2289" s="131"/>
      <c r="Z2289" s="206"/>
      <c r="AA2289" s="194">
        <f t="shared" si="159"/>
        <v>0</v>
      </c>
      <c r="AB2289" s="124" t="str">
        <f t="shared" si="160"/>
        <v/>
      </c>
      <c r="AC2289" s="195" t="str">
        <f t="shared" si="161"/>
        <v/>
      </c>
      <c r="AD2289" s="194" t="str">
        <f t="shared" si="162"/>
        <v/>
      </c>
      <c r="AE2289" s="194">
        <f>IF(AD2289="",0,IF(ISERROR(VLOOKUP(AD2289,AD$7:AD2288,1,FALSE)),1,0))</f>
        <v>0</v>
      </c>
      <c r="AF2289" s="194"/>
    </row>
    <row r="2290" spans="1:32" ht="16.5" customHeight="1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75">
        <f>IF(AND($X$3512&lt;&gt;" ",$X$3512&lt;&gt;0),IF(X2290=$X$3512,1+COUNTIF(U$7:U2289,"&gt;0"),0),0)</f>
        <v>0</v>
      </c>
      <c r="V2290" s="178" t="s">
        <v>2479</v>
      </c>
      <c r="W2290" s="130"/>
      <c r="X2290" s="131"/>
      <c r="Y2290" s="131"/>
      <c r="Z2290" s="206"/>
      <c r="AA2290" s="194">
        <f t="shared" si="159"/>
        <v>0</v>
      </c>
      <c r="AB2290" s="124" t="str">
        <f t="shared" si="160"/>
        <v/>
      </c>
      <c r="AC2290" s="195" t="str">
        <f t="shared" si="161"/>
        <v/>
      </c>
      <c r="AD2290" s="194" t="str">
        <f t="shared" si="162"/>
        <v/>
      </c>
      <c r="AE2290" s="194">
        <f>IF(AD2290="",0,IF(ISERROR(VLOOKUP(AD2290,AD$7:AD2289,1,FALSE)),1,0))</f>
        <v>0</v>
      </c>
      <c r="AF2290" s="194"/>
    </row>
    <row r="2291" spans="1:32" ht="16.5" customHeight="1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75">
        <f>IF(AND($X$3512&lt;&gt;" ",$X$3512&lt;&gt;0),IF(X2291=$X$3512,1+COUNTIF(U$7:U2290,"&gt;0"),0),0)</f>
        <v>0</v>
      </c>
      <c r="V2291" s="178" t="s">
        <v>2480</v>
      </c>
      <c r="W2291" s="130"/>
      <c r="X2291" s="131"/>
      <c r="Y2291" s="131"/>
      <c r="Z2291" s="206"/>
      <c r="AA2291" s="194">
        <f t="shared" si="159"/>
        <v>0</v>
      </c>
      <c r="AB2291" s="124" t="str">
        <f t="shared" si="160"/>
        <v/>
      </c>
      <c r="AC2291" s="195" t="str">
        <f t="shared" si="161"/>
        <v/>
      </c>
      <c r="AD2291" s="194" t="str">
        <f t="shared" si="162"/>
        <v/>
      </c>
      <c r="AE2291" s="194">
        <f>IF(AD2291="",0,IF(ISERROR(VLOOKUP(AD2291,AD$7:AD2290,1,FALSE)),1,0))</f>
        <v>0</v>
      </c>
      <c r="AF2291" s="194"/>
    </row>
    <row r="2292" spans="1:32" ht="16.5" customHeight="1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75">
        <f>IF(AND($X$3512&lt;&gt;" ",$X$3512&lt;&gt;0),IF(X2292=$X$3512,1+COUNTIF(U$7:U2291,"&gt;0"),0),0)</f>
        <v>0</v>
      </c>
      <c r="V2292" s="178" t="s">
        <v>2481</v>
      </c>
      <c r="W2292" s="130"/>
      <c r="X2292" s="131"/>
      <c r="Y2292" s="131"/>
      <c r="Z2292" s="206"/>
      <c r="AA2292" s="194">
        <f t="shared" si="159"/>
        <v>0</v>
      </c>
      <c r="AB2292" s="124" t="str">
        <f t="shared" si="160"/>
        <v/>
      </c>
      <c r="AC2292" s="195" t="str">
        <f t="shared" si="161"/>
        <v/>
      </c>
      <c r="AD2292" s="194" t="str">
        <f t="shared" si="162"/>
        <v/>
      </c>
      <c r="AE2292" s="194">
        <f>IF(AD2292="",0,IF(ISERROR(VLOOKUP(AD2292,AD$7:AD2291,1,FALSE)),1,0))</f>
        <v>0</v>
      </c>
      <c r="AF2292" s="194"/>
    </row>
    <row r="2293" spans="1:32" ht="16.5" customHeight="1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75">
        <f>IF(AND($X$3512&lt;&gt;" ",$X$3512&lt;&gt;0),IF(X2293=$X$3512,1+COUNTIF(U$7:U2292,"&gt;0"),0),0)</f>
        <v>0</v>
      </c>
      <c r="V2293" s="178" t="s">
        <v>2482</v>
      </c>
      <c r="W2293" s="130"/>
      <c r="X2293" s="131"/>
      <c r="Y2293" s="131"/>
      <c r="Z2293" s="206"/>
      <c r="AA2293" s="194">
        <f t="shared" si="159"/>
        <v>0</v>
      </c>
      <c r="AB2293" s="124" t="str">
        <f t="shared" si="160"/>
        <v/>
      </c>
      <c r="AC2293" s="195" t="str">
        <f t="shared" si="161"/>
        <v/>
      </c>
      <c r="AD2293" s="194" t="str">
        <f t="shared" si="162"/>
        <v/>
      </c>
      <c r="AE2293" s="194">
        <f>IF(AD2293="",0,IF(ISERROR(VLOOKUP(AD2293,AD$7:AD2292,1,FALSE)),1,0))</f>
        <v>0</v>
      </c>
      <c r="AF2293" s="194"/>
    </row>
    <row r="2294" spans="1:32" ht="16.5" customHeight="1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75">
        <f>IF(AND($X$3512&lt;&gt;" ",$X$3512&lt;&gt;0),IF(X2294=$X$3512,1+COUNTIF(U$7:U2293,"&gt;0"),0),0)</f>
        <v>0</v>
      </c>
      <c r="V2294" s="178" t="s">
        <v>2483</v>
      </c>
      <c r="W2294" s="130"/>
      <c r="X2294" s="131"/>
      <c r="Y2294" s="131"/>
      <c r="Z2294" s="206"/>
      <c r="AA2294" s="194">
        <f t="shared" si="159"/>
        <v>0</v>
      </c>
      <c r="AB2294" s="124" t="str">
        <f t="shared" si="160"/>
        <v/>
      </c>
      <c r="AC2294" s="195" t="str">
        <f t="shared" si="161"/>
        <v/>
      </c>
      <c r="AD2294" s="194" t="str">
        <f t="shared" si="162"/>
        <v/>
      </c>
      <c r="AE2294" s="194">
        <f>IF(AD2294="",0,IF(ISERROR(VLOOKUP(AD2294,AD$7:AD2293,1,FALSE)),1,0))</f>
        <v>0</v>
      </c>
      <c r="AF2294" s="194"/>
    </row>
    <row r="2295" spans="1:32" ht="16.5" customHeight="1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75">
        <f>IF(AND($X$3512&lt;&gt;" ",$X$3512&lt;&gt;0),IF(X2295=$X$3512,1+COUNTIF(U$7:U2294,"&gt;0"),0),0)</f>
        <v>0</v>
      </c>
      <c r="V2295" s="178" t="s">
        <v>2484</v>
      </c>
      <c r="W2295" s="130"/>
      <c r="X2295" s="131"/>
      <c r="Y2295" s="131"/>
      <c r="Z2295" s="206"/>
      <c r="AA2295" s="194">
        <f t="shared" si="159"/>
        <v>0</v>
      </c>
      <c r="AB2295" s="124" t="str">
        <f t="shared" si="160"/>
        <v/>
      </c>
      <c r="AC2295" s="195" t="str">
        <f t="shared" si="161"/>
        <v/>
      </c>
      <c r="AD2295" s="194" t="str">
        <f t="shared" si="162"/>
        <v/>
      </c>
      <c r="AE2295" s="194">
        <f>IF(AD2295="",0,IF(ISERROR(VLOOKUP(AD2295,AD$7:AD2294,1,FALSE)),1,0))</f>
        <v>0</v>
      </c>
      <c r="AF2295" s="194"/>
    </row>
    <row r="2296" spans="1:32" ht="16.5" customHeight="1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75">
        <f>IF(AND($X$3512&lt;&gt;" ",$X$3512&lt;&gt;0),IF(X2296=$X$3512,1+COUNTIF(U$7:U2295,"&gt;0"),0),0)</f>
        <v>0</v>
      </c>
      <c r="V2296" s="178" t="s">
        <v>2485</v>
      </c>
      <c r="W2296" s="130"/>
      <c r="X2296" s="131"/>
      <c r="Y2296" s="131"/>
      <c r="Z2296" s="206"/>
      <c r="AA2296" s="194">
        <f t="shared" si="159"/>
        <v>0</v>
      </c>
      <c r="AB2296" s="124" t="str">
        <f t="shared" si="160"/>
        <v/>
      </c>
      <c r="AC2296" s="195" t="str">
        <f t="shared" si="161"/>
        <v/>
      </c>
      <c r="AD2296" s="194" t="str">
        <f t="shared" si="162"/>
        <v/>
      </c>
      <c r="AE2296" s="194">
        <f>IF(AD2296="",0,IF(ISERROR(VLOOKUP(AD2296,AD$7:AD2295,1,FALSE)),1,0))</f>
        <v>0</v>
      </c>
      <c r="AF2296" s="194"/>
    </row>
    <row r="2297" spans="1:32" ht="16.5" customHeight="1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75">
        <f>IF(AND($X$3512&lt;&gt;" ",$X$3512&lt;&gt;0),IF(X2297=$X$3512,1+COUNTIF(U$7:U2296,"&gt;0"),0),0)</f>
        <v>0</v>
      </c>
      <c r="V2297" s="178" t="s">
        <v>2486</v>
      </c>
      <c r="W2297" s="130"/>
      <c r="X2297" s="131"/>
      <c r="Y2297" s="131"/>
      <c r="Z2297" s="206"/>
      <c r="AA2297" s="194">
        <f t="shared" si="159"/>
        <v>0</v>
      </c>
      <c r="AB2297" s="124" t="str">
        <f t="shared" si="160"/>
        <v/>
      </c>
      <c r="AC2297" s="195" t="str">
        <f t="shared" si="161"/>
        <v/>
      </c>
      <c r="AD2297" s="194" t="str">
        <f t="shared" si="162"/>
        <v/>
      </c>
      <c r="AE2297" s="194">
        <f>IF(AD2297="",0,IF(ISERROR(VLOOKUP(AD2297,AD$7:AD2296,1,FALSE)),1,0))</f>
        <v>0</v>
      </c>
      <c r="AF2297" s="194"/>
    </row>
    <row r="2298" spans="1:32" ht="16.5" customHeight="1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75">
        <f>IF(AND($X$3512&lt;&gt;" ",$X$3512&lt;&gt;0),IF(X2298=$X$3512,1+COUNTIF(U$7:U2297,"&gt;0"),0),0)</f>
        <v>0</v>
      </c>
      <c r="V2298" s="178" t="s">
        <v>2487</v>
      </c>
      <c r="W2298" s="130"/>
      <c r="X2298" s="131"/>
      <c r="Y2298" s="131"/>
      <c r="Z2298" s="206"/>
      <c r="AA2298" s="194">
        <f t="shared" si="159"/>
        <v>0</v>
      </c>
      <c r="AB2298" s="124" t="str">
        <f t="shared" si="160"/>
        <v/>
      </c>
      <c r="AC2298" s="195" t="str">
        <f t="shared" si="161"/>
        <v/>
      </c>
      <c r="AD2298" s="194" t="str">
        <f t="shared" si="162"/>
        <v/>
      </c>
      <c r="AE2298" s="194">
        <f>IF(AD2298="",0,IF(ISERROR(VLOOKUP(AD2298,AD$7:AD2297,1,FALSE)),1,0))</f>
        <v>0</v>
      </c>
      <c r="AF2298" s="194"/>
    </row>
    <row r="2299" spans="1:32" ht="16.5" customHeight="1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75">
        <f>IF(AND($X$3512&lt;&gt;" ",$X$3512&lt;&gt;0),IF(X2299=$X$3512,1+COUNTIF(U$7:U2298,"&gt;0"),0),0)</f>
        <v>0</v>
      </c>
      <c r="V2299" s="178" t="s">
        <v>2488</v>
      </c>
      <c r="W2299" s="130"/>
      <c r="X2299" s="131"/>
      <c r="Y2299" s="131"/>
      <c r="Z2299" s="206"/>
      <c r="AA2299" s="194">
        <f t="shared" si="159"/>
        <v>0</v>
      </c>
      <c r="AB2299" s="124" t="str">
        <f t="shared" si="160"/>
        <v/>
      </c>
      <c r="AC2299" s="195" t="str">
        <f t="shared" si="161"/>
        <v/>
      </c>
      <c r="AD2299" s="194" t="str">
        <f t="shared" si="162"/>
        <v/>
      </c>
      <c r="AE2299" s="194">
        <f>IF(AD2299="",0,IF(ISERROR(VLOOKUP(AD2299,AD$7:AD2298,1,FALSE)),1,0))</f>
        <v>0</v>
      </c>
      <c r="AF2299" s="194"/>
    </row>
    <row r="2300" spans="1:32" ht="16.5" customHeight="1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75">
        <f>IF(AND($X$3512&lt;&gt;" ",$X$3512&lt;&gt;0),IF(X2300=$X$3512,1+COUNTIF(U$7:U2299,"&gt;0"),0),0)</f>
        <v>0</v>
      </c>
      <c r="V2300" s="178" t="s">
        <v>2489</v>
      </c>
      <c r="W2300" s="130"/>
      <c r="X2300" s="131"/>
      <c r="Y2300" s="131"/>
      <c r="Z2300" s="206"/>
      <c r="AA2300" s="194">
        <f t="shared" si="159"/>
        <v>0</v>
      </c>
      <c r="AB2300" s="124" t="str">
        <f t="shared" si="160"/>
        <v/>
      </c>
      <c r="AC2300" s="195" t="str">
        <f t="shared" si="161"/>
        <v/>
      </c>
      <c r="AD2300" s="194" t="str">
        <f t="shared" si="162"/>
        <v/>
      </c>
      <c r="AE2300" s="194">
        <f>IF(AD2300="",0,IF(ISERROR(VLOOKUP(AD2300,AD$7:AD2299,1,FALSE)),1,0))</f>
        <v>0</v>
      </c>
      <c r="AF2300" s="194"/>
    </row>
    <row r="2301" spans="1:32" ht="16.5" customHeight="1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75">
        <f>IF(AND($X$3512&lt;&gt;" ",$X$3512&lt;&gt;0),IF(X2301=$X$3512,1+COUNTIF(U$7:U2300,"&gt;0"),0),0)</f>
        <v>0</v>
      </c>
      <c r="V2301" s="178" t="s">
        <v>2490</v>
      </c>
      <c r="W2301" s="130"/>
      <c r="X2301" s="131"/>
      <c r="Y2301" s="131"/>
      <c r="Z2301" s="206"/>
      <c r="AA2301" s="194">
        <f t="shared" si="159"/>
        <v>0</v>
      </c>
      <c r="AB2301" s="124" t="str">
        <f t="shared" si="160"/>
        <v/>
      </c>
      <c r="AC2301" s="195" t="str">
        <f t="shared" si="161"/>
        <v/>
      </c>
      <c r="AD2301" s="194" t="str">
        <f t="shared" si="162"/>
        <v/>
      </c>
      <c r="AE2301" s="194">
        <f>IF(AD2301="",0,IF(ISERROR(VLOOKUP(AD2301,AD$7:AD2300,1,FALSE)),1,0))</f>
        <v>0</v>
      </c>
      <c r="AF2301" s="194"/>
    </row>
    <row r="2302" spans="1:32" ht="16.5" customHeight="1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75">
        <f>IF(AND($X$3512&lt;&gt;" ",$X$3512&lt;&gt;0),IF(X2302=$X$3512,1+COUNTIF(U$7:U2301,"&gt;0"),0),0)</f>
        <v>0</v>
      </c>
      <c r="V2302" s="178" t="s">
        <v>2491</v>
      </c>
      <c r="W2302" s="130"/>
      <c r="X2302" s="131"/>
      <c r="Y2302" s="131"/>
      <c r="Z2302" s="206"/>
      <c r="AA2302" s="194">
        <f t="shared" si="159"/>
        <v>0</v>
      </c>
      <c r="AB2302" s="124" t="str">
        <f t="shared" si="160"/>
        <v/>
      </c>
      <c r="AC2302" s="195" t="str">
        <f t="shared" si="161"/>
        <v/>
      </c>
      <c r="AD2302" s="194" t="str">
        <f t="shared" si="162"/>
        <v/>
      </c>
      <c r="AE2302" s="194">
        <f>IF(AD2302="",0,IF(ISERROR(VLOOKUP(AD2302,AD$7:AD2301,1,FALSE)),1,0))</f>
        <v>0</v>
      </c>
      <c r="AF2302" s="194"/>
    </row>
    <row r="2303" spans="1:32" ht="16.5" customHeight="1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75">
        <f>IF(AND($X$3512&lt;&gt;" ",$X$3512&lt;&gt;0),IF(X2303=$X$3512,1+COUNTIF(U$7:U2302,"&gt;0"),0),0)</f>
        <v>0</v>
      </c>
      <c r="V2303" s="178" t="s">
        <v>2492</v>
      </c>
      <c r="W2303" s="130"/>
      <c r="X2303" s="131"/>
      <c r="Y2303" s="131"/>
      <c r="Z2303" s="206"/>
      <c r="AA2303" s="194">
        <f t="shared" si="159"/>
        <v>0</v>
      </c>
      <c r="AB2303" s="124" t="str">
        <f t="shared" si="160"/>
        <v/>
      </c>
      <c r="AC2303" s="195" t="str">
        <f t="shared" si="161"/>
        <v/>
      </c>
      <c r="AD2303" s="194" t="str">
        <f t="shared" si="162"/>
        <v/>
      </c>
      <c r="AE2303" s="194">
        <f>IF(AD2303="",0,IF(ISERROR(VLOOKUP(AD2303,AD$7:AD2302,1,FALSE)),1,0))</f>
        <v>0</v>
      </c>
      <c r="AF2303" s="194"/>
    </row>
    <row r="2304" spans="1:32" ht="16.5" customHeight="1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75">
        <f>IF(AND($X$3512&lt;&gt;" ",$X$3512&lt;&gt;0),IF(X2304=$X$3512,1+COUNTIF(U$7:U2303,"&gt;0"),0),0)</f>
        <v>0</v>
      </c>
      <c r="V2304" s="178" t="s">
        <v>2493</v>
      </c>
      <c r="W2304" s="130"/>
      <c r="X2304" s="131"/>
      <c r="Y2304" s="131"/>
      <c r="Z2304" s="206"/>
      <c r="AA2304" s="194">
        <f t="shared" si="159"/>
        <v>0</v>
      </c>
      <c r="AB2304" s="124" t="str">
        <f t="shared" si="160"/>
        <v/>
      </c>
      <c r="AC2304" s="195" t="str">
        <f t="shared" si="161"/>
        <v/>
      </c>
      <c r="AD2304" s="194" t="str">
        <f t="shared" si="162"/>
        <v/>
      </c>
      <c r="AE2304" s="194">
        <f>IF(AD2304="",0,IF(ISERROR(VLOOKUP(AD2304,AD$7:AD2303,1,FALSE)),1,0))</f>
        <v>0</v>
      </c>
      <c r="AF2304" s="194"/>
    </row>
    <row r="2305" spans="1:32" ht="16.5" customHeight="1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75">
        <f>IF(AND($X$3512&lt;&gt;" ",$X$3512&lt;&gt;0),IF(X2305=$X$3512,1+COUNTIF(U$7:U2304,"&gt;0"),0),0)</f>
        <v>0</v>
      </c>
      <c r="V2305" s="178" t="s">
        <v>2494</v>
      </c>
      <c r="W2305" s="130"/>
      <c r="X2305" s="131"/>
      <c r="Y2305" s="131"/>
      <c r="Z2305" s="206"/>
      <c r="AA2305" s="194">
        <f t="shared" si="159"/>
        <v>0</v>
      </c>
      <c r="AB2305" s="124" t="str">
        <f t="shared" si="160"/>
        <v/>
      </c>
      <c r="AC2305" s="195" t="str">
        <f t="shared" si="161"/>
        <v/>
      </c>
      <c r="AD2305" s="194" t="str">
        <f t="shared" si="162"/>
        <v/>
      </c>
      <c r="AE2305" s="194">
        <f>IF(AD2305="",0,IF(ISERROR(VLOOKUP(AD2305,AD$7:AD2304,1,FALSE)),1,0))</f>
        <v>0</v>
      </c>
      <c r="AF2305" s="194"/>
    </row>
    <row r="2306" spans="1:32" ht="16.5" customHeight="1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75">
        <f>IF(AND($X$3512&lt;&gt;" ",$X$3512&lt;&gt;0),IF(X2306=$X$3512,1+COUNTIF(U$7:U2305,"&gt;0"),0),0)</f>
        <v>0</v>
      </c>
      <c r="V2306" s="178" t="s">
        <v>2495</v>
      </c>
      <c r="W2306" s="130"/>
      <c r="X2306" s="131"/>
      <c r="Y2306" s="131"/>
      <c r="Z2306" s="206"/>
      <c r="AA2306" s="194">
        <f t="shared" si="159"/>
        <v>0</v>
      </c>
      <c r="AB2306" s="124" t="str">
        <f t="shared" si="160"/>
        <v/>
      </c>
      <c r="AC2306" s="195" t="str">
        <f t="shared" si="161"/>
        <v/>
      </c>
      <c r="AD2306" s="194" t="str">
        <f t="shared" si="162"/>
        <v/>
      </c>
      <c r="AE2306" s="194">
        <f>IF(AD2306="",0,IF(ISERROR(VLOOKUP(AD2306,AD$7:AD2305,1,FALSE)),1,0))</f>
        <v>0</v>
      </c>
      <c r="AF2306" s="194"/>
    </row>
    <row r="2307" spans="1:32" ht="16.5" customHeight="1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75">
        <f>IF(AND($X$3512&lt;&gt;" ",$X$3512&lt;&gt;0),IF(X2307=$X$3512,1+COUNTIF(U$7:U2306,"&gt;0"),0),0)</f>
        <v>0</v>
      </c>
      <c r="V2307" s="178" t="s">
        <v>2496</v>
      </c>
      <c r="W2307" s="130"/>
      <c r="X2307" s="131"/>
      <c r="Y2307" s="131"/>
      <c r="Z2307" s="206"/>
      <c r="AA2307" s="194">
        <f t="shared" si="159"/>
        <v>0</v>
      </c>
      <c r="AB2307" s="124" t="str">
        <f t="shared" si="160"/>
        <v/>
      </c>
      <c r="AC2307" s="195" t="str">
        <f t="shared" si="161"/>
        <v/>
      </c>
      <c r="AD2307" s="194" t="str">
        <f t="shared" si="162"/>
        <v/>
      </c>
      <c r="AE2307" s="194">
        <f>IF(AD2307="",0,IF(ISERROR(VLOOKUP(AD2307,AD$7:AD2306,1,FALSE)),1,0))</f>
        <v>0</v>
      </c>
      <c r="AF2307" s="194"/>
    </row>
    <row r="2308" spans="1:32" ht="16.5" customHeight="1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75">
        <f>IF(AND($X$3512&lt;&gt;" ",$X$3512&lt;&gt;0),IF(X2308=$X$3512,1+COUNTIF(U$7:U2307,"&gt;0"),0),0)</f>
        <v>0</v>
      </c>
      <c r="V2308" s="178" t="s">
        <v>2497</v>
      </c>
      <c r="W2308" s="130"/>
      <c r="X2308" s="131"/>
      <c r="Y2308" s="131"/>
      <c r="Z2308" s="206"/>
      <c r="AA2308" s="194">
        <f t="shared" si="159"/>
        <v>0</v>
      </c>
      <c r="AB2308" s="124" t="str">
        <f t="shared" si="160"/>
        <v/>
      </c>
      <c r="AC2308" s="195" t="str">
        <f t="shared" si="161"/>
        <v/>
      </c>
      <c r="AD2308" s="194" t="str">
        <f t="shared" si="162"/>
        <v/>
      </c>
      <c r="AE2308" s="194">
        <f>IF(AD2308="",0,IF(ISERROR(VLOOKUP(AD2308,AD$7:AD2307,1,FALSE)),1,0))</f>
        <v>0</v>
      </c>
      <c r="AF2308" s="194"/>
    </row>
    <row r="2309" spans="1:32" ht="16.5" customHeight="1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75">
        <f>IF(AND($X$3512&lt;&gt;" ",$X$3512&lt;&gt;0),IF(X2309=$X$3512,1+COUNTIF(U$7:U2308,"&gt;0"),0),0)</f>
        <v>0</v>
      </c>
      <c r="V2309" s="178" t="s">
        <v>2498</v>
      </c>
      <c r="W2309" s="130"/>
      <c r="X2309" s="131"/>
      <c r="Y2309" s="131"/>
      <c r="Z2309" s="206"/>
      <c r="AA2309" s="194">
        <f t="shared" si="159"/>
        <v>0</v>
      </c>
      <c r="AB2309" s="124" t="str">
        <f t="shared" si="160"/>
        <v/>
      </c>
      <c r="AC2309" s="195" t="str">
        <f t="shared" si="161"/>
        <v/>
      </c>
      <c r="AD2309" s="194" t="str">
        <f t="shared" si="162"/>
        <v/>
      </c>
      <c r="AE2309" s="194">
        <f>IF(AD2309="",0,IF(ISERROR(VLOOKUP(AD2309,AD$7:AD2308,1,FALSE)),1,0))</f>
        <v>0</v>
      </c>
      <c r="AF2309" s="194"/>
    </row>
    <row r="2310" spans="1:32" ht="16.5" customHeight="1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75">
        <f>IF(AND($X$3512&lt;&gt;" ",$X$3512&lt;&gt;0),IF(X2310=$X$3512,1+COUNTIF(U$7:U2309,"&gt;0"),0),0)</f>
        <v>0</v>
      </c>
      <c r="V2310" s="178" t="s">
        <v>2499</v>
      </c>
      <c r="W2310" s="130"/>
      <c r="X2310" s="131"/>
      <c r="Y2310" s="131"/>
      <c r="Z2310" s="206"/>
      <c r="AA2310" s="194">
        <f t="shared" si="159"/>
        <v>0</v>
      </c>
      <c r="AB2310" s="124" t="str">
        <f t="shared" si="160"/>
        <v/>
      </c>
      <c r="AC2310" s="195" t="str">
        <f t="shared" si="161"/>
        <v/>
      </c>
      <c r="AD2310" s="194" t="str">
        <f t="shared" si="162"/>
        <v/>
      </c>
      <c r="AE2310" s="194">
        <f>IF(AD2310="",0,IF(ISERROR(VLOOKUP(AD2310,AD$7:AD2309,1,FALSE)),1,0))</f>
        <v>0</v>
      </c>
      <c r="AF2310" s="194"/>
    </row>
    <row r="2311" spans="1:32" ht="16.5" customHeight="1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75">
        <f>IF(AND($X$3512&lt;&gt;" ",$X$3512&lt;&gt;0),IF(X2311=$X$3512,1+COUNTIF(U$7:U2310,"&gt;0"),0),0)</f>
        <v>0</v>
      </c>
      <c r="V2311" s="178" t="s">
        <v>2500</v>
      </c>
      <c r="W2311" s="130"/>
      <c r="X2311" s="131"/>
      <c r="Y2311" s="131"/>
      <c r="Z2311" s="206"/>
      <c r="AA2311" s="194">
        <f t="shared" si="159"/>
        <v>0</v>
      </c>
      <c r="AB2311" s="124" t="str">
        <f t="shared" si="160"/>
        <v/>
      </c>
      <c r="AC2311" s="195" t="str">
        <f t="shared" si="161"/>
        <v/>
      </c>
      <c r="AD2311" s="194" t="str">
        <f t="shared" si="162"/>
        <v/>
      </c>
      <c r="AE2311" s="194">
        <f>IF(AD2311="",0,IF(ISERROR(VLOOKUP(AD2311,AD$7:AD2310,1,FALSE)),1,0))</f>
        <v>0</v>
      </c>
      <c r="AF2311" s="194"/>
    </row>
    <row r="2312" spans="1:32" ht="16.5" customHeight="1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75">
        <f>IF(AND($X$3512&lt;&gt;" ",$X$3512&lt;&gt;0),IF(X2312=$X$3512,1+COUNTIF(U$7:U2311,"&gt;0"),0),0)</f>
        <v>0</v>
      </c>
      <c r="V2312" s="178" t="s">
        <v>2501</v>
      </c>
      <c r="W2312" s="130"/>
      <c r="X2312" s="131"/>
      <c r="Y2312" s="131"/>
      <c r="Z2312" s="206"/>
      <c r="AA2312" s="194">
        <f t="shared" ref="AA2312:AA2375" si="163">IF(ISBLANK(X2312),0,VLOOKUP(X2312,$B$8:$E$57,1,FALSE))</f>
        <v>0</v>
      </c>
      <c r="AB2312" s="124" t="str">
        <f t="shared" ref="AB2312:AB2375" si="164">IF(W2312&gt;0,CONCATENATE(MONTH(W2312)&amp;X2312),"")</f>
        <v/>
      </c>
      <c r="AC2312" s="195" t="str">
        <f t="shared" ref="AC2312:AC2375" si="165">IF(OR(AND(Z2312&lt;&gt;0,ISBLANK(X2312)),ISERROR(AA2312)),"ERR","")</f>
        <v/>
      </c>
      <c r="AD2312" s="194" t="str">
        <f t="shared" si="162"/>
        <v/>
      </c>
      <c r="AE2312" s="194">
        <f>IF(AD2312="",0,IF(ISERROR(VLOOKUP(AD2312,AD$7:AD2311,1,FALSE)),1,0))</f>
        <v>0</v>
      </c>
      <c r="AF2312" s="194"/>
    </row>
    <row r="2313" spans="1:32" ht="16.5" customHeight="1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75">
        <f>IF(AND($X$3512&lt;&gt;" ",$X$3512&lt;&gt;0),IF(X2313=$X$3512,1+COUNTIF(U$7:U2312,"&gt;0"),0),0)</f>
        <v>0</v>
      </c>
      <c r="V2313" s="178" t="s">
        <v>2502</v>
      </c>
      <c r="W2313" s="130"/>
      <c r="X2313" s="131"/>
      <c r="Y2313" s="131"/>
      <c r="Z2313" s="206"/>
      <c r="AA2313" s="194">
        <f t="shared" si="163"/>
        <v>0</v>
      </c>
      <c r="AB2313" s="124" t="str">
        <f t="shared" si="164"/>
        <v/>
      </c>
      <c r="AC2313" s="195" t="str">
        <f t="shared" si="165"/>
        <v/>
      </c>
      <c r="AD2313" s="194" t="str">
        <f t="shared" si="162"/>
        <v/>
      </c>
      <c r="AE2313" s="194">
        <f>IF(AD2313="",0,IF(ISERROR(VLOOKUP(AD2313,AD$7:AD2312,1,FALSE)),1,0))</f>
        <v>0</v>
      </c>
      <c r="AF2313" s="194"/>
    </row>
    <row r="2314" spans="1:32" ht="16.5" customHeight="1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75">
        <f>IF(AND($X$3512&lt;&gt;" ",$X$3512&lt;&gt;0),IF(X2314=$X$3512,1+COUNTIF(U$7:U2313,"&gt;0"),0),0)</f>
        <v>0</v>
      </c>
      <c r="V2314" s="178" t="s">
        <v>2503</v>
      </c>
      <c r="W2314" s="130"/>
      <c r="X2314" s="131"/>
      <c r="Y2314" s="131"/>
      <c r="Z2314" s="206"/>
      <c r="AA2314" s="194">
        <f t="shared" si="163"/>
        <v>0</v>
      </c>
      <c r="AB2314" s="124" t="str">
        <f t="shared" si="164"/>
        <v/>
      </c>
      <c r="AC2314" s="195" t="str">
        <f t="shared" si="165"/>
        <v/>
      </c>
      <c r="AD2314" s="194" t="str">
        <f t="shared" ref="AD2314:AD2377" si="166">IF(W2314&gt;0,CONCATENATE(MONTH(W2314),"-",YEAR(W2314)),"")</f>
        <v/>
      </c>
      <c r="AE2314" s="194">
        <f>IF(AD2314="",0,IF(ISERROR(VLOOKUP(AD2314,AD$7:AD2313,1,FALSE)),1,0))</f>
        <v>0</v>
      </c>
      <c r="AF2314" s="194"/>
    </row>
    <row r="2315" spans="1:32" ht="16.5" customHeight="1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75">
        <f>IF(AND($X$3512&lt;&gt;" ",$X$3512&lt;&gt;0),IF(X2315=$X$3512,1+COUNTIF(U$7:U2314,"&gt;0"),0),0)</f>
        <v>0</v>
      </c>
      <c r="V2315" s="178" t="s">
        <v>2504</v>
      </c>
      <c r="W2315" s="130"/>
      <c r="X2315" s="131"/>
      <c r="Y2315" s="131"/>
      <c r="Z2315" s="206"/>
      <c r="AA2315" s="194">
        <f t="shared" si="163"/>
        <v>0</v>
      </c>
      <c r="AB2315" s="124" t="str">
        <f t="shared" si="164"/>
        <v/>
      </c>
      <c r="AC2315" s="195" t="str">
        <f t="shared" si="165"/>
        <v/>
      </c>
      <c r="AD2315" s="194" t="str">
        <f t="shared" si="166"/>
        <v/>
      </c>
      <c r="AE2315" s="194">
        <f>IF(AD2315="",0,IF(ISERROR(VLOOKUP(AD2315,AD$7:AD2314,1,FALSE)),1,0))</f>
        <v>0</v>
      </c>
      <c r="AF2315" s="194"/>
    </row>
    <row r="2316" spans="1:32" ht="16.5" customHeight="1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75">
        <f>IF(AND($X$3512&lt;&gt;" ",$X$3512&lt;&gt;0),IF(X2316=$X$3512,1+COUNTIF(U$7:U2315,"&gt;0"),0),0)</f>
        <v>0</v>
      </c>
      <c r="V2316" s="178" t="s">
        <v>2505</v>
      </c>
      <c r="W2316" s="130"/>
      <c r="X2316" s="131"/>
      <c r="Y2316" s="131"/>
      <c r="Z2316" s="206"/>
      <c r="AA2316" s="194">
        <f t="shared" si="163"/>
        <v>0</v>
      </c>
      <c r="AB2316" s="124" t="str">
        <f t="shared" si="164"/>
        <v/>
      </c>
      <c r="AC2316" s="195" t="str">
        <f t="shared" si="165"/>
        <v/>
      </c>
      <c r="AD2316" s="194" t="str">
        <f t="shared" si="166"/>
        <v/>
      </c>
      <c r="AE2316" s="194">
        <f>IF(AD2316="",0,IF(ISERROR(VLOOKUP(AD2316,AD$7:AD2315,1,FALSE)),1,0))</f>
        <v>0</v>
      </c>
      <c r="AF2316" s="194"/>
    </row>
    <row r="2317" spans="1:32" ht="16.5" customHeight="1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75">
        <f>IF(AND($X$3512&lt;&gt;" ",$X$3512&lt;&gt;0),IF(X2317=$X$3512,1+COUNTIF(U$7:U2316,"&gt;0"),0),0)</f>
        <v>0</v>
      </c>
      <c r="V2317" s="178" t="s">
        <v>2506</v>
      </c>
      <c r="W2317" s="130"/>
      <c r="X2317" s="131"/>
      <c r="Y2317" s="131"/>
      <c r="Z2317" s="206"/>
      <c r="AA2317" s="194">
        <f t="shared" si="163"/>
        <v>0</v>
      </c>
      <c r="AB2317" s="124" t="str">
        <f t="shared" si="164"/>
        <v/>
      </c>
      <c r="AC2317" s="195" t="str">
        <f t="shared" si="165"/>
        <v/>
      </c>
      <c r="AD2317" s="194" t="str">
        <f t="shared" si="166"/>
        <v/>
      </c>
      <c r="AE2317" s="194">
        <f>IF(AD2317="",0,IF(ISERROR(VLOOKUP(AD2317,AD$7:AD2316,1,FALSE)),1,0))</f>
        <v>0</v>
      </c>
      <c r="AF2317" s="194"/>
    </row>
    <row r="2318" spans="1:32" ht="16.5" customHeight="1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75">
        <f>IF(AND($X$3512&lt;&gt;" ",$X$3512&lt;&gt;0),IF(X2318=$X$3512,1+COUNTIF(U$7:U2317,"&gt;0"),0),0)</f>
        <v>0</v>
      </c>
      <c r="V2318" s="178" t="s">
        <v>2507</v>
      </c>
      <c r="W2318" s="130"/>
      <c r="X2318" s="131"/>
      <c r="Y2318" s="131"/>
      <c r="Z2318" s="206"/>
      <c r="AA2318" s="194">
        <f t="shared" si="163"/>
        <v>0</v>
      </c>
      <c r="AB2318" s="124" t="str">
        <f t="shared" si="164"/>
        <v/>
      </c>
      <c r="AC2318" s="195" t="str">
        <f t="shared" si="165"/>
        <v/>
      </c>
      <c r="AD2318" s="194" t="str">
        <f t="shared" si="166"/>
        <v/>
      </c>
      <c r="AE2318" s="194">
        <f>IF(AD2318="",0,IF(ISERROR(VLOOKUP(AD2318,AD$7:AD2317,1,FALSE)),1,0))</f>
        <v>0</v>
      </c>
      <c r="AF2318" s="194"/>
    </row>
    <row r="2319" spans="1:32" ht="16.5" customHeight="1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75">
        <f>IF(AND($X$3512&lt;&gt;" ",$X$3512&lt;&gt;0),IF(X2319=$X$3512,1+COUNTIF(U$7:U2318,"&gt;0"),0),0)</f>
        <v>0</v>
      </c>
      <c r="V2319" s="178" t="s">
        <v>2508</v>
      </c>
      <c r="W2319" s="130"/>
      <c r="X2319" s="131"/>
      <c r="Y2319" s="131"/>
      <c r="Z2319" s="206"/>
      <c r="AA2319" s="194">
        <f t="shared" si="163"/>
        <v>0</v>
      </c>
      <c r="AB2319" s="124" t="str">
        <f t="shared" si="164"/>
        <v/>
      </c>
      <c r="AC2319" s="195" t="str">
        <f t="shared" si="165"/>
        <v/>
      </c>
      <c r="AD2319" s="194" t="str">
        <f t="shared" si="166"/>
        <v/>
      </c>
      <c r="AE2319" s="194">
        <f>IF(AD2319="",0,IF(ISERROR(VLOOKUP(AD2319,AD$7:AD2318,1,FALSE)),1,0))</f>
        <v>0</v>
      </c>
      <c r="AF2319" s="194"/>
    </row>
    <row r="2320" spans="1:32" ht="16.5" customHeight="1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75">
        <f>IF(AND($X$3512&lt;&gt;" ",$X$3512&lt;&gt;0),IF(X2320=$X$3512,1+COUNTIF(U$7:U2319,"&gt;0"),0),0)</f>
        <v>0</v>
      </c>
      <c r="V2320" s="178" t="s">
        <v>2509</v>
      </c>
      <c r="W2320" s="130"/>
      <c r="X2320" s="131"/>
      <c r="Y2320" s="131"/>
      <c r="Z2320" s="206"/>
      <c r="AA2320" s="194">
        <f t="shared" si="163"/>
        <v>0</v>
      </c>
      <c r="AB2320" s="124" t="str">
        <f t="shared" si="164"/>
        <v/>
      </c>
      <c r="AC2320" s="195" t="str">
        <f t="shared" si="165"/>
        <v/>
      </c>
      <c r="AD2320" s="194" t="str">
        <f t="shared" si="166"/>
        <v/>
      </c>
      <c r="AE2320" s="194">
        <f>IF(AD2320="",0,IF(ISERROR(VLOOKUP(AD2320,AD$7:AD2319,1,FALSE)),1,0))</f>
        <v>0</v>
      </c>
      <c r="AF2320" s="194"/>
    </row>
    <row r="2321" spans="1:32" ht="16.5" customHeight="1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75">
        <f>IF(AND($X$3512&lt;&gt;" ",$X$3512&lt;&gt;0),IF(X2321=$X$3512,1+COUNTIF(U$7:U2320,"&gt;0"),0),0)</f>
        <v>0</v>
      </c>
      <c r="V2321" s="178" t="s">
        <v>2510</v>
      </c>
      <c r="W2321" s="130"/>
      <c r="X2321" s="131"/>
      <c r="Y2321" s="131"/>
      <c r="Z2321" s="206"/>
      <c r="AA2321" s="194">
        <f t="shared" si="163"/>
        <v>0</v>
      </c>
      <c r="AB2321" s="124" t="str">
        <f t="shared" si="164"/>
        <v/>
      </c>
      <c r="AC2321" s="195" t="str">
        <f t="shared" si="165"/>
        <v/>
      </c>
      <c r="AD2321" s="194" t="str">
        <f t="shared" si="166"/>
        <v/>
      </c>
      <c r="AE2321" s="194">
        <f>IF(AD2321="",0,IF(ISERROR(VLOOKUP(AD2321,AD$7:AD2320,1,FALSE)),1,0))</f>
        <v>0</v>
      </c>
      <c r="AF2321" s="194"/>
    </row>
    <row r="2322" spans="1:32" ht="16.5" customHeight="1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75">
        <f>IF(AND($X$3512&lt;&gt;" ",$X$3512&lt;&gt;0),IF(X2322=$X$3512,1+COUNTIF(U$7:U2321,"&gt;0"),0),0)</f>
        <v>0</v>
      </c>
      <c r="V2322" s="178" t="s">
        <v>2511</v>
      </c>
      <c r="W2322" s="130"/>
      <c r="X2322" s="131"/>
      <c r="Y2322" s="131"/>
      <c r="Z2322" s="206"/>
      <c r="AA2322" s="194">
        <f t="shared" si="163"/>
        <v>0</v>
      </c>
      <c r="AB2322" s="124" t="str">
        <f t="shared" si="164"/>
        <v/>
      </c>
      <c r="AC2322" s="195" t="str">
        <f t="shared" si="165"/>
        <v/>
      </c>
      <c r="AD2322" s="194" t="str">
        <f t="shared" si="166"/>
        <v/>
      </c>
      <c r="AE2322" s="194">
        <f>IF(AD2322="",0,IF(ISERROR(VLOOKUP(AD2322,AD$7:AD2321,1,FALSE)),1,0))</f>
        <v>0</v>
      </c>
      <c r="AF2322" s="194"/>
    </row>
    <row r="2323" spans="1:32" ht="16.5" customHeight="1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75">
        <f>IF(AND($X$3512&lt;&gt;" ",$X$3512&lt;&gt;0),IF(X2323=$X$3512,1+COUNTIF(U$7:U2322,"&gt;0"),0),0)</f>
        <v>0</v>
      </c>
      <c r="V2323" s="178" t="s">
        <v>2512</v>
      </c>
      <c r="W2323" s="130"/>
      <c r="X2323" s="131"/>
      <c r="Y2323" s="131"/>
      <c r="Z2323" s="206"/>
      <c r="AA2323" s="194">
        <f t="shared" si="163"/>
        <v>0</v>
      </c>
      <c r="AB2323" s="124" t="str">
        <f t="shared" si="164"/>
        <v/>
      </c>
      <c r="AC2323" s="195" t="str">
        <f t="shared" si="165"/>
        <v/>
      </c>
      <c r="AD2323" s="194" t="str">
        <f t="shared" si="166"/>
        <v/>
      </c>
      <c r="AE2323" s="194">
        <f>IF(AD2323="",0,IF(ISERROR(VLOOKUP(AD2323,AD$7:AD2322,1,FALSE)),1,0))</f>
        <v>0</v>
      </c>
      <c r="AF2323" s="194"/>
    </row>
    <row r="2324" spans="1:32" ht="16.5" customHeight="1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75">
        <f>IF(AND($X$3512&lt;&gt;" ",$X$3512&lt;&gt;0),IF(X2324=$X$3512,1+COUNTIF(U$7:U2323,"&gt;0"),0),0)</f>
        <v>0</v>
      </c>
      <c r="V2324" s="178" t="s">
        <v>2513</v>
      </c>
      <c r="W2324" s="130"/>
      <c r="X2324" s="131"/>
      <c r="Y2324" s="131"/>
      <c r="Z2324" s="206"/>
      <c r="AA2324" s="194">
        <f t="shared" si="163"/>
        <v>0</v>
      </c>
      <c r="AB2324" s="124" t="str">
        <f t="shared" si="164"/>
        <v/>
      </c>
      <c r="AC2324" s="195" t="str">
        <f t="shared" si="165"/>
        <v/>
      </c>
      <c r="AD2324" s="194" t="str">
        <f t="shared" si="166"/>
        <v/>
      </c>
      <c r="AE2324" s="194">
        <f>IF(AD2324="",0,IF(ISERROR(VLOOKUP(AD2324,AD$7:AD2323,1,FALSE)),1,0))</f>
        <v>0</v>
      </c>
      <c r="AF2324" s="194"/>
    </row>
    <row r="2325" spans="1:32" ht="16.5" customHeight="1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75">
        <f>IF(AND($X$3512&lt;&gt;" ",$X$3512&lt;&gt;0),IF(X2325=$X$3512,1+COUNTIF(U$7:U2324,"&gt;0"),0),0)</f>
        <v>0</v>
      </c>
      <c r="V2325" s="178" t="s">
        <v>2514</v>
      </c>
      <c r="W2325" s="130"/>
      <c r="X2325" s="131"/>
      <c r="Y2325" s="131"/>
      <c r="Z2325" s="206"/>
      <c r="AA2325" s="194">
        <f t="shared" si="163"/>
        <v>0</v>
      </c>
      <c r="AB2325" s="124" t="str">
        <f t="shared" si="164"/>
        <v/>
      </c>
      <c r="AC2325" s="195" t="str">
        <f t="shared" si="165"/>
        <v/>
      </c>
      <c r="AD2325" s="194" t="str">
        <f t="shared" si="166"/>
        <v/>
      </c>
      <c r="AE2325" s="194">
        <f>IF(AD2325="",0,IF(ISERROR(VLOOKUP(AD2325,AD$7:AD2324,1,FALSE)),1,0))</f>
        <v>0</v>
      </c>
      <c r="AF2325" s="194"/>
    </row>
    <row r="2326" spans="1:32" ht="16.5" customHeight="1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75">
        <f>IF(AND($X$3512&lt;&gt;" ",$X$3512&lt;&gt;0),IF(X2326=$X$3512,1+COUNTIF(U$7:U2325,"&gt;0"),0),0)</f>
        <v>0</v>
      </c>
      <c r="V2326" s="178" t="s">
        <v>2515</v>
      </c>
      <c r="W2326" s="130"/>
      <c r="X2326" s="131"/>
      <c r="Y2326" s="131"/>
      <c r="Z2326" s="206"/>
      <c r="AA2326" s="194">
        <f t="shared" si="163"/>
        <v>0</v>
      </c>
      <c r="AB2326" s="124" t="str">
        <f t="shared" si="164"/>
        <v/>
      </c>
      <c r="AC2326" s="195" t="str">
        <f t="shared" si="165"/>
        <v/>
      </c>
      <c r="AD2326" s="194" t="str">
        <f t="shared" si="166"/>
        <v/>
      </c>
      <c r="AE2326" s="194">
        <f>IF(AD2326="",0,IF(ISERROR(VLOOKUP(AD2326,AD$7:AD2325,1,FALSE)),1,0))</f>
        <v>0</v>
      </c>
      <c r="AF2326" s="194"/>
    </row>
    <row r="2327" spans="1:32" ht="16.5" customHeight="1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75">
        <f>IF(AND($X$3512&lt;&gt;" ",$X$3512&lt;&gt;0),IF(X2327=$X$3512,1+COUNTIF(U$7:U2326,"&gt;0"),0),0)</f>
        <v>0</v>
      </c>
      <c r="V2327" s="178" t="s">
        <v>2516</v>
      </c>
      <c r="W2327" s="130"/>
      <c r="X2327" s="131"/>
      <c r="Y2327" s="131"/>
      <c r="Z2327" s="206"/>
      <c r="AA2327" s="194">
        <f t="shared" si="163"/>
        <v>0</v>
      </c>
      <c r="AB2327" s="124" t="str">
        <f t="shared" si="164"/>
        <v/>
      </c>
      <c r="AC2327" s="195" t="str">
        <f t="shared" si="165"/>
        <v/>
      </c>
      <c r="AD2327" s="194" t="str">
        <f t="shared" si="166"/>
        <v/>
      </c>
      <c r="AE2327" s="194">
        <f>IF(AD2327="",0,IF(ISERROR(VLOOKUP(AD2327,AD$7:AD2326,1,FALSE)),1,0))</f>
        <v>0</v>
      </c>
      <c r="AF2327" s="194"/>
    </row>
    <row r="2328" spans="1:32" ht="16.5" customHeight="1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75">
        <f>IF(AND($X$3512&lt;&gt;" ",$X$3512&lt;&gt;0),IF(X2328=$X$3512,1+COUNTIF(U$7:U2327,"&gt;0"),0),0)</f>
        <v>0</v>
      </c>
      <c r="V2328" s="178" t="s">
        <v>2517</v>
      </c>
      <c r="W2328" s="130"/>
      <c r="X2328" s="131"/>
      <c r="Y2328" s="131"/>
      <c r="Z2328" s="206"/>
      <c r="AA2328" s="194">
        <f t="shared" si="163"/>
        <v>0</v>
      </c>
      <c r="AB2328" s="124" t="str">
        <f t="shared" si="164"/>
        <v/>
      </c>
      <c r="AC2328" s="195" t="str">
        <f t="shared" si="165"/>
        <v/>
      </c>
      <c r="AD2328" s="194" t="str">
        <f t="shared" si="166"/>
        <v/>
      </c>
      <c r="AE2328" s="194">
        <f>IF(AD2328="",0,IF(ISERROR(VLOOKUP(AD2328,AD$7:AD2327,1,FALSE)),1,0))</f>
        <v>0</v>
      </c>
      <c r="AF2328" s="194"/>
    </row>
    <row r="2329" spans="1:32" ht="16.5" customHeight="1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75">
        <f>IF(AND($X$3512&lt;&gt;" ",$X$3512&lt;&gt;0),IF(X2329=$X$3512,1+COUNTIF(U$7:U2328,"&gt;0"),0),0)</f>
        <v>0</v>
      </c>
      <c r="V2329" s="178" t="s">
        <v>2518</v>
      </c>
      <c r="W2329" s="130"/>
      <c r="X2329" s="131"/>
      <c r="Y2329" s="131"/>
      <c r="Z2329" s="206"/>
      <c r="AA2329" s="194">
        <f t="shared" si="163"/>
        <v>0</v>
      </c>
      <c r="AB2329" s="124" t="str">
        <f t="shared" si="164"/>
        <v/>
      </c>
      <c r="AC2329" s="195" t="str">
        <f t="shared" si="165"/>
        <v/>
      </c>
      <c r="AD2329" s="194" t="str">
        <f t="shared" si="166"/>
        <v/>
      </c>
      <c r="AE2329" s="194">
        <f>IF(AD2329="",0,IF(ISERROR(VLOOKUP(AD2329,AD$7:AD2328,1,FALSE)),1,0))</f>
        <v>0</v>
      </c>
      <c r="AF2329" s="194"/>
    </row>
    <row r="2330" spans="1:32" ht="16.5" customHeight="1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75">
        <f>IF(AND($X$3512&lt;&gt;" ",$X$3512&lt;&gt;0),IF(X2330=$X$3512,1+COUNTIF(U$7:U2329,"&gt;0"),0),0)</f>
        <v>0</v>
      </c>
      <c r="V2330" s="178" t="s">
        <v>2519</v>
      </c>
      <c r="W2330" s="130"/>
      <c r="X2330" s="131"/>
      <c r="Y2330" s="131"/>
      <c r="Z2330" s="206"/>
      <c r="AA2330" s="194">
        <f t="shared" si="163"/>
        <v>0</v>
      </c>
      <c r="AB2330" s="124" t="str">
        <f t="shared" si="164"/>
        <v/>
      </c>
      <c r="AC2330" s="195" t="str">
        <f t="shared" si="165"/>
        <v/>
      </c>
      <c r="AD2330" s="194" t="str">
        <f t="shared" si="166"/>
        <v/>
      </c>
      <c r="AE2330" s="194">
        <f>IF(AD2330="",0,IF(ISERROR(VLOOKUP(AD2330,AD$7:AD2329,1,FALSE)),1,0))</f>
        <v>0</v>
      </c>
      <c r="AF2330" s="194"/>
    </row>
    <row r="2331" spans="1:32" ht="16.5" customHeight="1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75">
        <f>IF(AND($X$3512&lt;&gt;" ",$X$3512&lt;&gt;0),IF(X2331=$X$3512,1+COUNTIF(U$7:U2330,"&gt;0"),0),0)</f>
        <v>0</v>
      </c>
      <c r="V2331" s="178" t="s">
        <v>2520</v>
      </c>
      <c r="W2331" s="130"/>
      <c r="X2331" s="131"/>
      <c r="Y2331" s="131"/>
      <c r="Z2331" s="206"/>
      <c r="AA2331" s="194">
        <f t="shared" si="163"/>
        <v>0</v>
      </c>
      <c r="AB2331" s="124" t="str">
        <f t="shared" si="164"/>
        <v/>
      </c>
      <c r="AC2331" s="195" t="str">
        <f t="shared" si="165"/>
        <v/>
      </c>
      <c r="AD2331" s="194" t="str">
        <f t="shared" si="166"/>
        <v/>
      </c>
      <c r="AE2331" s="194">
        <f>IF(AD2331="",0,IF(ISERROR(VLOOKUP(AD2331,AD$7:AD2330,1,FALSE)),1,0))</f>
        <v>0</v>
      </c>
      <c r="AF2331" s="194"/>
    </row>
    <row r="2332" spans="1:32" ht="16.5" customHeight="1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75">
        <f>IF(AND($X$3512&lt;&gt;" ",$X$3512&lt;&gt;0),IF(X2332=$X$3512,1+COUNTIF(U$7:U2331,"&gt;0"),0),0)</f>
        <v>0</v>
      </c>
      <c r="V2332" s="178" t="s">
        <v>2521</v>
      </c>
      <c r="W2332" s="130"/>
      <c r="X2332" s="131"/>
      <c r="Y2332" s="131"/>
      <c r="Z2332" s="206"/>
      <c r="AA2332" s="194">
        <f t="shared" si="163"/>
        <v>0</v>
      </c>
      <c r="AB2332" s="124" t="str">
        <f t="shared" si="164"/>
        <v/>
      </c>
      <c r="AC2332" s="195" t="str">
        <f t="shared" si="165"/>
        <v/>
      </c>
      <c r="AD2332" s="194" t="str">
        <f t="shared" si="166"/>
        <v/>
      </c>
      <c r="AE2332" s="194">
        <f>IF(AD2332="",0,IF(ISERROR(VLOOKUP(AD2332,AD$7:AD2331,1,FALSE)),1,0))</f>
        <v>0</v>
      </c>
      <c r="AF2332" s="194"/>
    </row>
    <row r="2333" spans="1:32" ht="16.5" customHeight="1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75">
        <f>IF(AND($X$3512&lt;&gt;" ",$X$3512&lt;&gt;0),IF(X2333=$X$3512,1+COUNTIF(U$7:U2332,"&gt;0"),0),0)</f>
        <v>0</v>
      </c>
      <c r="V2333" s="178" t="s">
        <v>2522</v>
      </c>
      <c r="W2333" s="130"/>
      <c r="X2333" s="131"/>
      <c r="Y2333" s="131"/>
      <c r="Z2333" s="206"/>
      <c r="AA2333" s="194">
        <f t="shared" si="163"/>
        <v>0</v>
      </c>
      <c r="AB2333" s="124" t="str">
        <f t="shared" si="164"/>
        <v/>
      </c>
      <c r="AC2333" s="195" t="str">
        <f t="shared" si="165"/>
        <v/>
      </c>
      <c r="AD2333" s="194" t="str">
        <f t="shared" si="166"/>
        <v/>
      </c>
      <c r="AE2333" s="194">
        <f>IF(AD2333="",0,IF(ISERROR(VLOOKUP(AD2333,AD$7:AD2332,1,FALSE)),1,0))</f>
        <v>0</v>
      </c>
      <c r="AF2333" s="194"/>
    </row>
    <row r="2334" spans="1:32" ht="16.5" customHeight="1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75">
        <f>IF(AND($X$3512&lt;&gt;" ",$X$3512&lt;&gt;0),IF(X2334=$X$3512,1+COUNTIF(U$7:U2333,"&gt;0"),0),0)</f>
        <v>0</v>
      </c>
      <c r="V2334" s="178" t="s">
        <v>2523</v>
      </c>
      <c r="W2334" s="130"/>
      <c r="X2334" s="131"/>
      <c r="Y2334" s="131"/>
      <c r="Z2334" s="206"/>
      <c r="AA2334" s="194">
        <f t="shared" si="163"/>
        <v>0</v>
      </c>
      <c r="AB2334" s="124" t="str">
        <f t="shared" si="164"/>
        <v/>
      </c>
      <c r="AC2334" s="195" t="str">
        <f t="shared" si="165"/>
        <v/>
      </c>
      <c r="AD2334" s="194" t="str">
        <f t="shared" si="166"/>
        <v/>
      </c>
      <c r="AE2334" s="194">
        <f>IF(AD2334="",0,IF(ISERROR(VLOOKUP(AD2334,AD$7:AD2333,1,FALSE)),1,0))</f>
        <v>0</v>
      </c>
      <c r="AF2334" s="194"/>
    </row>
    <row r="2335" spans="1:32" ht="16.5" customHeight="1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75">
        <f>IF(AND($X$3512&lt;&gt;" ",$X$3512&lt;&gt;0),IF(X2335=$X$3512,1+COUNTIF(U$7:U2334,"&gt;0"),0),0)</f>
        <v>0</v>
      </c>
      <c r="V2335" s="178" t="s">
        <v>2524</v>
      </c>
      <c r="W2335" s="130"/>
      <c r="X2335" s="131"/>
      <c r="Y2335" s="131"/>
      <c r="Z2335" s="206"/>
      <c r="AA2335" s="194">
        <f t="shared" si="163"/>
        <v>0</v>
      </c>
      <c r="AB2335" s="124" t="str">
        <f t="shared" si="164"/>
        <v/>
      </c>
      <c r="AC2335" s="195" t="str">
        <f t="shared" si="165"/>
        <v/>
      </c>
      <c r="AD2335" s="194" t="str">
        <f t="shared" si="166"/>
        <v/>
      </c>
      <c r="AE2335" s="194">
        <f>IF(AD2335="",0,IF(ISERROR(VLOOKUP(AD2335,AD$7:AD2334,1,FALSE)),1,0))</f>
        <v>0</v>
      </c>
      <c r="AF2335" s="194"/>
    </row>
    <row r="2336" spans="1:32" ht="16.5" customHeight="1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75">
        <f>IF(AND($X$3512&lt;&gt;" ",$X$3512&lt;&gt;0),IF(X2336=$X$3512,1+COUNTIF(U$7:U2335,"&gt;0"),0),0)</f>
        <v>0</v>
      </c>
      <c r="V2336" s="178" t="s">
        <v>2525</v>
      </c>
      <c r="W2336" s="130"/>
      <c r="X2336" s="131"/>
      <c r="Y2336" s="131"/>
      <c r="Z2336" s="206"/>
      <c r="AA2336" s="194">
        <f t="shared" si="163"/>
        <v>0</v>
      </c>
      <c r="AB2336" s="124" t="str">
        <f t="shared" si="164"/>
        <v/>
      </c>
      <c r="AC2336" s="195" t="str">
        <f t="shared" si="165"/>
        <v/>
      </c>
      <c r="AD2336" s="194" t="str">
        <f t="shared" si="166"/>
        <v/>
      </c>
      <c r="AE2336" s="194">
        <f>IF(AD2336="",0,IF(ISERROR(VLOOKUP(AD2336,AD$7:AD2335,1,FALSE)),1,0))</f>
        <v>0</v>
      </c>
      <c r="AF2336" s="194"/>
    </row>
    <row r="2337" spans="1:32" ht="16.5" customHeight="1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75">
        <f>IF(AND($X$3512&lt;&gt;" ",$X$3512&lt;&gt;0),IF(X2337=$X$3512,1+COUNTIF(U$7:U2336,"&gt;0"),0),0)</f>
        <v>0</v>
      </c>
      <c r="V2337" s="178" t="s">
        <v>2526</v>
      </c>
      <c r="W2337" s="130"/>
      <c r="X2337" s="131"/>
      <c r="Y2337" s="131"/>
      <c r="Z2337" s="206"/>
      <c r="AA2337" s="194">
        <f t="shared" si="163"/>
        <v>0</v>
      </c>
      <c r="AB2337" s="124" t="str">
        <f t="shared" si="164"/>
        <v/>
      </c>
      <c r="AC2337" s="195" t="str">
        <f t="shared" si="165"/>
        <v/>
      </c>
      <c r="AD2337" s="194" t="str">
        <f t="shared" si="166"/>
        <v/>
      </c>
      <c r="AE2337" s="194">
        <f>IF(AD2337="",0,IF(ISERROR(VLOOKUP(AD2337,AD$7:AD2336,1,FALSE)),1,0))</f>
        <v>0</v>
      </c>
      <c r="AF2337" s="194"/>
    </row>
    <row r="2338" spans="1:32" ht="16.5" customHeight="1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75">
        <f>IF(AND($X$3512&lt;&gt;" ",$X$3512&lt;&gt;0),IF(X2338=$X$3512,1+COUNTIF(U$7:U2337,"&gt;0"),0),0)</f>
        <v>0</v>
      </c>
      <c r="V2338" s="178" t="s">
        <v>2527</v>
      </c>
      <c r="W2338" s="130"/>
      <c r="X2338" s="131"/>
      <c r="Y2338" s="131"/>
      <c r="Z2338" s="206"/>
      <c r="AA2338" s="194">
        <f t="shared" si="163"/>
        <v>0</v>
      </c>
      <c r="AB2338" s="124" t="str">
        <f t="shared" si="164"/>
        <v/>
      </c>
      <c r="AC2338" s="195" t="str">
        <f t="shared" si="165"/>
        <v/>
      </c>
      <c r="AD2338" s="194" t="str">
        <f t="shared" si="166"/>
        <v/>
      </c>
      <c r="AE2338" s="194">
        <f>IF(AD2338="",0,IF(ISERROR(VLOOKUP(AD2338,AD$7:AD2337,1,FALSE)),1,0))</f>
        <v>0</v>
      </c>
      <c r="AF2338" s="194"/>
    </row>
    <row r="2339" spans="1:32" ht="16.5" customHeight="1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75">
        <f>IF(AND($X$3512&lt;&gt;" ",$X$3512&lt;&gt;0),IF(X2339=$X$3512,1+COUNTIF(U$7:U2338,"&gt;0"),0),0)</f>
        <v>0</v>
      </c>
      <c r="V2339" s="178" t="s">
        <v>2528</v>
      </c>
      <c r="W2339" s="130"/>
      <c r="X2339" s="131"/>
      <c r="Y2339" s="131"/>
      <c r="Z2339" s="206"/>
      <c r="AA2339" s="194">
        <f t="shared" si="163"/>
        <v>0</v>
      </c>
      <c r="AB2339" s="124" t="str">
        <f t="shared" si="164"/>
        <v/>
      </c>
      <c r="AC2339" s="195" t="str">
        <f t="shared" si="165"/>
        <v/>
      </c>
      <c r="AD2339" s="194" t="str">
        <f t="shared" si="166"/>
        <v/>
      </c>
      <c r="AE2339" s="194">
        <f>IF(AD2339="",0,IF(ISERROR(VLOOKUP(AD2339,AD$7:AD2338,1,FALSE)),1,0))</f>
        <v>0</v>
      </c>
      <c r="AF2339" s="194"/>
    </row>
    <row r="2340" spans="1:32" ht="16.5" customHeight="1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75">
        <f>IF(AND($X$3512&lt;&gt;" ",$X$3512&lt;&gt;0),IF(X2340=$X$3512,1+COUNTIF(U$7:U2339,"&gt;0"),0),0)</f>
        <v>0</v>
      </c>
      <c r="V2340" s="178" t="s">
        <v>2529</v>
      </c>
      <c r="W2340" s="130"/>
      <c r="X2340" s="131"/>
      <c r="Y2340" s="131"/>
      <c r="Z2340" s="206"/>
      <c r="AA2340" s="194">
        <f t="shared" si="163"/>
        <v>0</v>
      </c>
      <c r="AB2340" s="124" t="str">
        <f t="shared" si="164"/>
        <v/>
      </c>
      <c r="AC2340" s="195" t="str">
        <f t="shared" si="165"/>
        <v/>
      </c>
      <c r="AD2340" s="194" t="str">
        <f t="shared" si="166"/>
        <v/>
      </c>
      <c r="AE2340" s="194">
        <f>IF(AD2340="",0,IF(ISERROR(VLOOKUP(AD2340,AD$7:AD2339,1,FALSE)),1,0))</f>
        <v>0</v>
      </c>
      <c r="AF2340" s="194"/>
    </row>
    <row r="2341" spans="1:32" ht="16.5" customHeight="1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75">
        <f>IF(AND($X$3512&lt;&gt;" ",$X$3512&lt;&gt;0),IF(X2341=$X$3512,1+COUNTIF(U$7:U2340,"&gt;0"),0),0)</f>
        <v>0</v>
      </c>
      <c r="V2341" s="178" t="s">
        <v>2530</v>
      </c>
      <c r="W2341" s="130"/>
      <c r="X2341" s="131"/>
      <c r="Y2341" s="131"/>
      <c r="Z2341" s="206"/>
      <c r="AA2341" s="194">
        <f t="shared" si="163"/>
        <v>0</v>
      </c>
      <c r="AB2341" s="124" t="str">
        <f t="shared" si="164"/>
        <v/>
      </c>
      <c r="AC2341" s="195" t="str">
        <f t="shared" si="165"/>
        <v/>
      </c>
      <c r="AD2341" s="194" t="str">
        <f t="shared" si="166"/>
        <v/>
      </c>
      <c r="AE2341" s="194">
        <f>IF(AD2341="",0,IF(ISERROR(VLOOKUP(AD2341,AD$7:AD2340,1,FALSE)),1,0))</f>
        <v>0</v>
      </c>
      <c r="AF2341" s="194"/>
    </row>
    <row r="2342" spans="1:32" ht="16.5" customHeight="1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75">
        <f>IF(AND($X$3512&lt;&gt;" ",$X$3512&lt;&gt;0),IF(X2342=$X$3512,1+COUNTIF(U$7:U2341,"&gt;0"),0),0)</f>
        <v>0</v>
      </c>
      <c r="V2342" s="178" t="s">
        <v>2531</v>
      </c>
      <c r="W2342" s="130"/>
      <c r="X2342" s="131"/>
      <c r="Y2342" s="131"/>
      <c r="Z2342" s="206"/>
      <c r="AA2342" s="194">
        <f t="shared" si="163"/>
        <v>0</v>
      </c>
      <c r="AB2342" s="124" t="str">
        <f t="shared" si="164"/>
        <v/>
      </c>
      <c r="AC2342" s="195" t="str">
        <f t="shared" si="165"/>
        <v/>
      </c>
      <c r="AD2342" s="194" t="str">
        <f t="shared" si="166"/>
        <v/>
      </c>
      <c r="AE2342" s="194">
        <f>IF(AD2342="",0,IF(ISERROR(VLOOKUP(AD2342,AD$7:AD2341,1,FALSE)),1,0))</f>
        <v>0</v>
      </c>
      <c r="AF2342" s="194"/>
    </row>
    <row r="2343" spans="1:32" ht="16.5" customHeight="1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75">
        <f>IF(AND($X$3512&lt;&gt;" ",$X$3512&lt;&gt;0),IF(X2343=$X$3512,1+COUNTIF(U$7:U2342,"&gt;0"),0),0)</f>
        <v>0</v>
      </c>
      <c r="V2343" s="178" t="s">
        <v>2532</v>
      </c>
      <c r="W2343" s="130"/>
      <c r="X2343" s="131"/>
      <c r="Y2343" s="131"/>
      <c r="Z2343" s="206"/>
      <c r="AA2343" s="194">
        <f t="shared" si="163"/>
        <v>0</v>
      </c>
      <c r="AB2343" s="124" t="str">
        <f t="shared" si="164"/>
        <v/>
      </c>
      <c r="AC2343" s="195" t="str">
        <f t="shared" si="165"/>
        <v/>
      </c>
      <c r="AD2343" s="194" t="str">
        <f t="shared" si="166"/>
        <v/>
      </c>
      <c r="AE2343" s="194">
        <f>IF(AD2343="",0,IF(ISERROR(VLOOKUP(AD2343,AD$7:AD2342,1,FALSE)),1,0))</f>
        <v>0</v>
      </c>
      <c r="AF2343" s="194"/>
    </row>
    <row r="2344" spans="1:32" ht="16.5" customHeight="1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75">
        <f>IF(AND($X$3512&lt;&gt;" ",$X$3512&lt;&gt;0),IF(X2344=$X$3512,1+COUNTIF(U$7:U2343,"&gt;0"),0),0)</f>
        <v>0</v>
      </c>
      <c r="V2344" s="178" t="s">
        <v>2533</v>
      </c>
      <c r="W2344" s="130"/>
      <c r="X2344" s="131"/>
      <c r="Y2344" s="131"/>
      <c r="Z2344" s="206"/>
      <c r="AA2344" s="194">
        <f t="shared" si="163"/>
        <v>0</v>
      </c>
      <c r="AB2344" s="124" t="str">
        <f t="shared" si="164"/>
        <v/>
      </c>
      <c r="AC2344" s="195" t="str">
        <f t="shared" si="165"/>
        <v/>
      </c>
      <c r="AD2344" s="194" t="str">
        <f t="shared" si="166"/>
        <v/>
      </c>
      <c r="AE2344" s="194">
        <f>IF(AD2344="",0,IF(ISERROR(VLOOKUP(AD2344,AD$7:AD2343,1,FALSE)),1,0))</f>
        <v>0</v>
      </c>
      <c r="AF2344" s="194"/>
    </row>
    <row r="2345" spans="1:32" ht="16.5" customHeight="1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75">
        <f>IF(AND($X$3512&lt;&gt;" ",$X$3512&lt;&gt;0),IF(X2345=$X$3512,1+COUNTIF(U$7:U2344,"&gt;0"),0),0)</f>
        <v>0</v>
      </c>
      <c r="V2345" s="178" t="s">
        <v>2534</v>
      </c>
      <c r="W2345" s="130"/>
      <c r="X2345" s="131"/>
      <c r="Y2345" s="131"/>
      <c r="Z2345" s="206"/>
      <c r="AA2345" s="194">
        <f t="shared" si="163"/>
        <v>0</v>
      </c>
      <c r="AB2345" s="124" t="str">
        <f t="shared" si="164"/>
        <v/>
      </c>
      <c r="AC2345" s="195" t="str">
        <f t="shared" si="165"/>
        <v/>
      </c>
      <c r="AD2345" s="194" t="str">
        <f t="shared" si="166"/>
        <v/>
      </c>
      <c r="AE2345" s="194">
        <f>IF(AD2345="",0,IF(ISERROR(VLOOKUP(AD2345,AD$7:AD2344,1,FALSE)),1,0))</f>
        <v>0</v>
      </c>
      <c r="AF2345" s="194"/>
    </row>
    <row r="2346" spans="1:32" ht="16.5" customHeight="1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75">
        <f>IF(AND($X$3512&lt;&gt;" ",$X$3512&lt;&gt;0),IF(X2346=$X$3512,1+COUNTIF(U$7:U2345,"&gt;0"),0),0)</f>
        <v>0</v>
      </c>
      <c r="V2346" s="178" t="s">
        <v>2535</v>
      </c>
      <c r="W2346" s="130"/>
      <c r="X2346" s="131"/>
      <c r="Y2346" s="131"/>
      <c r="Z2346" s="206"/>
      <c r="AA2346" s="194">
        <f t="shared" si="163"/>
        <v>0</v>
      </c>
      <c r="AB2346" s="124" t="str">
        <f t="shared" si="164"/>
        <v/>
      </c>
      <c r="AC2346" s="195" t="str">
        <f t="shared" si="165"/>
        <v/>
      </c>
      <c r="AD2346" s="194" t="str">
        <f t="shared" si="166"/>
        <v/>
      </c>
      <c r="AE2346" s="194">
        <f>IF(AD2346="",0,IF(ISERROR(VLOOKUP(AD2346,AD$7:AD2345,1,FALSE)),1,0))</f>
        <v>0</v>
      </c>
      <c r="AF2346" s="194"/>
    </row>
    <row r="2347" spans="1:32" ht="16.5" customHeight="1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75">
        <f>IF(AND($X$3512&lt;&gt;" ",$X$3512&lt;&gt;0),IF(X2347=$X$3512,1+COUNTIF(U$7:U2346,"&gt;0"),0),0)</f>
        <v>0</v>
      </c>
      <c r="V2347" s="178" t="s">
        <v>2536</v>
      </c>
      <c r="W2347" s="130"/>
      <c r="X2347" s="131"/>
      <c r="Y2347" s="131"/>
      <c r="Z2347" s="206"/>
      <c r="AA2347" s="194">
        <f t="shared" si="163"/>
        <v>0</v>
      </c>
      <c r="AB2347" s="124" t="str">
        <f t="shared" si="164"/>
        <v/>
      </c>
      <c r="AC2347" s="195" t="str">
        <f t="shared" si="165"/>
        <v/>
      </c>
      <c r="AD2347" s="194" t="str">
        <f t="shared" si="166"/>
        <v/>
      </c>
      <c r="AE2347" s="194">
        <f>IF(AD2347="",0,IF(ISERROR(VLOOKUP(AD2347,AD$7:AD2346,1,FALSE)),1,0))</f>
        <v>0</v>
      </c>
      <c r="AF2347" s="194"/>
    </row>
    <row r="2348" spans="1:32" ht="16.5" customHeight="1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75">
        <f>IF(AND($X$3512&lt;&gt;" ",$X$3512&lt;&gt;0),IF(X2348=$X$3512,1+COUNTIF(U$7:U2347,"&gt;0"),0),0)</f>
        <v>0</v>
      </c>
      <c r="V2348" s="178" t="s">
        <v>2537</v>
      </c>
      <c r="W2348" s="130"/>
      <c r="X2348" s="131"/>
      <c r="Y2348" s="131"/>
      <c r="Z2348" s="206"/>
      <c r="AA2348" s="194">
        <f t="shared" si="163"/>
        <v>0</v>
      </c>
      <c r="AB2348" s="124" t="str">
        <f t="shared" si="164"/>
        <v/>
      </c>
      <c r="AC2348" s="195" t="str">
        <f t="shared" si="165"/>
        <v/>
      </c>
      <c r="AD2348" s="194" t="str">
        <f t="shared" si="166"/>
        <v/>
      </c>
      <c r="AE2348" s="194">
        <f>IF(AD2348="",0,IF(ISERROR(VLOOKUP(AD2348,AD$7:AD2347,1,FALSE)),1,0))</f>
        <v>0</v>
      </c>
      <c r="AF2348" s="194"/>
    </row>
    <row r="2349" spans="1:32" ht="16.5" customHeight="1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75">
        <f>IF(AND($X$3512&lt;&gt;" ",$X$3512&lt;&gt;0),IF(X2349=$X$3512,1+COUNTIF(U$7:U2348,"&gt;0"),0),0)</f>
        <v>0</v>
      </c>
      <c r="V2349" s="178" t="s">
        <v>2538</v>
      </c>
      <c r="W2349" s="130"/>
      <c r="X2349" s="131"/>
      <c r="Y2349" s="131"/>
      <c r="Z2349" s="206"/>
      <c r="AA2349" s="194">
        <f t="shared" si="163"/>
        <v>0</v>
      </c>
      <c r="AB2349" s="124" t="str">
        <f t="shared" si="164"/>
        <v/>
      </c>
      <c r="AC2349" s="195" t="str">
        <f t="shared" si="165"/>
        <v/>
      </c>
      <c r="AD2349" s="194" t="str">
        <f t="shared" si="166"/>
        <v/>
      </c>
      <c r="AE2349" s="194">
        <f>IF(AD2349="",0,IF(ISERROR(VLOOKUP(AD2349,AD$7:AD2348,1,FALSE)),1,0))</f>
        <v>0</v>
      </c>
      <c r="AF2349" s="194"/>
    </row>
    <row r="2350" spans="1:32" ht="16.5" customHeight="1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75">
        <f>IF(AND($X$3512&lt;&gt;" ",$X$3512&lt;&gt;0),IF(X2350=$X$3512,1+COUNTIF(U$7:U2349,"&gt;0"),0),0)</f>
        <v>0</v>
      </c>
      <c r="V2350" s="178" t="s">
        <v>2539</v>
      </c>
      <c r="W2350" s="130"/>
      <c r="X2350" s="131"/>
      <c r="Y2350" s="131"/>
      <c r="Z2350" s="206"/>
      <c r="AA2350" s="194">
        <f t="shared" si="163"/>
        <v>0</v>
      </c>
      <c r="AB2350" s="124" t="str">
        <f t="shared" si="164"/>
        <v/>
      </c>
      <c r="AC2350" s="195" t="str">
        <f t="shared" si="165"/>
        <v/>
      </c>
      <c r="AD2350" s="194" t="str">
        <f t="shared" si="166"/>
        <v/>
      </c>
      <c r="AE2350" s="194">
        <f>IF(AD2350="",0,IF(ISERROR(VLOOKUP(AD2350,AD$7:AD2349,1,FALSE)),1,0))</f>
        <v>0</v>
      </c>
      <c r="AF2350" s="194"/>
    </row>
    <row r="2351" spans="1:32" ht="16.5" customHeight="1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75">
        <f>IF(AND($X$3512&lt;&gt;" ",$X$3512&lt;&gt;0),IF(X2351=$X$3512,1+COUNTIF(U$7:U2350,"&gt;0"),0),0)</f>
        <v>0</v>
      </c>
      <c r="V2351" s="178" t="s">
        <v>2540</v>
      </c>
      <c r="W2351" s="130"/>
      <c r="X2351" s="131"/>
      <c r="Y2351" s="131"/>
      <c r="Z2351" s="206"/>
      <c r="AA2351" s="194">
        <f t="shared" si="163"/>
        <v>0</v>
      </c>
      <c r="AB2351" s="124" t="str">
        <f t="shared" si="164"/>
        <v/>
      </c>
      <c r="AC2351" s="195" t="str">
        <f t="shared" si="165"/>
        <v/>
      </c>
      <c r="AD2351" s="194" t="str">
        <f t="shared" si="166"/>
        <v/>
      </c>
      <c r="AE2351" s="194">
        <f>IF(AD2351="",0,IF(ISERROR(VLOOKUP(AD2351,AD$7:AD2350,1,FALSE)),1,0))</f>
        <v>0</v>
      </c>
      <c r="AF2351" s="194"/>
    </row>
    <row r="2352" spans="1:32" ht="16.5" customHeight="1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75">
        <f>IF(AND($X$3512&lt;&gt;" ",$X$3512&lt;&gt;0),IF(X2352=$X$3512,1+COUNTIF(U$7:U2351,"&gt;0"),0),0)</f>
        <v>0</v>
      </c>
      <c r="V2352" s="178" t="s">
        <v>2541</v>
      </c>
      <c r="W2352" s="130"/>
      <c r="X2352" s="131"/>
      <c r="Y2352" s="131"/>
      <c r="Z2352" s="206"/>
      <c r="AA2352" s="194">
        <f t="shared" si="163"/>
        <v>0</v>
      </c>
      <c r="AB2352" s="124" t="str">
        <f t="shared" si="164"/>
        <v/>
      </c>
      <c r="AC2352" s="195" t="str">
        <f t="shared" si="165"/>
        <v/>
      </c>
      <c r="AD2352" s="194" t="str">
        <f t="shared" si="166"/>
        <v/>
      </c>
      <c r="AE2352" s="194">
        <f>IF(AD2352="",0,IF(ISERROR(VLOOKUP(AD2352,AD$7:AD2351,1,FALSE)),1,0))</f>
        <v>0</v>
      </c>
      <c r="AF2352" s="194"/>
    </row>
    <row r="2353" spans="1:32" ht="16.5" customHeight="1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75">
        <f>IF(AND($X$3512&lt;&gt;" ",$X$3512&lt;&gt;0),IF(X2353=$X$3512,1+COUNTIF(U$7:U2352,"&gt;0"),0),0)</f>
        <v>0</v>
      </c>
      <c r="V2353" s="178" t="s">
        <v>2542</v>
      </c>
      <c r="W2353" s="130"/>
      <c r="X2353" s="131"/>
      <c r="Y2353" s="131"/>
      <c r="Z2353" s="206"/>
      <c r="AA2353" s="194">
        <f t="shared" si="163"/>
        <v>0</v>
      </c>
      <c r="AB2353" s="124" t="str">
        <f t="shared" si="164"/>
        <v/>
      </c>
      <c r="AC2353" s="195" t="str">
        <f t="shared" si="165"/>
        <v/>
      </c>
      <c r="AD2353" s="194" t="str">
        <f t="shared" si="166"/>
        <v/>
      </c>
      <c r="AE2353" s="194">
        <f>IF(AD2353="",0,IF(ISERROR(VLOOKUP(AD2353,AD$7:AD2352,1,FALSE)),1,0))</f>
        <v>0</v>
      </c>
      <c r="AF2353" s="194"/>
    </row>
    <row r="2354" spans="1:32" ht="16.5" customHeight="1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75">
        <f>IF(AND($X$3512&lt;&gt;" ",$X$3512&lt;&gt;0),IF(X2354=$X$3512,1+COUNTIF(U$7:U2353,"&gt;0"),0),0)</f>
        <v>0</v>
      </c>
      <c r="V2354" s="178" t="s">
        <v>2543</v>
      </c>
      <c r="W2354" s="130"/>
      <c r="X2354" s="131"/>
      <c r="Y2354" s="131"/>
      <c r="Z2354" s="206"/>
      <c r="AA2354" s="194">
        <f t="shared" si="163"/>
        <v>0</v>
      </c>
      <c r="AB2354" s="124" t="str">
        <f t="shared" si="164"/>
        <v/>
      </c>
      <c r="AC2354" s="195" t="str">
        <f t="shared" si="165"/>
        <v/>
      </c>
      <c r="AD2354" s="194" t="str">
        <f t="shared" si="166"/>
        <v/>
      </c>
      <c r="AE2354" s="194">
        <f>IF(AD2354="",0,IF(ISERROR(VLOOKUP(AD2354,AD$7:AD2353,1,FALSE)),1,0))</f>
        <v>0</v>
      </c>
      <c r="AF2354" s="194"/>
    </row>
    <row r="2355" spans="1:32" ht="16.5" customHeight="1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75">
        <f>IF(AND($X$3512&lt;&gt;" ",$X$3512&lt;&gt;0),IF(X2355=$X$3512,1+COUNTIF(U$7:U2354,"&gt;0"),0),0)</f>
        <v>0</v>
      </c>
      <c r="V2355" s="178" t="s">
        <v>2544</v>
      </c>
      <c r="W2355" s="130"/>
      <c r="X2355" s="131"/>
      <c r="Y2355" s="131"/>
      <c r="Z2355" s="206"/>
      <c r="AA2355" s="194">
        <f t="shared" si="163"/>
        <v>0</v>
      </c>
      <c r="AB2355" s="124" t="str">
        <f t="shared" si="164"/>
        <v/>
      </c>
      <c r="AC2355" s="195" t="str">
        <f t="shared" si="165"/>
        <v/>
      </c>
      <c r="AD2355" s="194" t="str">
        <f t="shared" si="166"/>
        <v/>
      </c>
      <c r="AE2355" s="194">
        <f>IF(AD2355="",0,IF(ISERROR(VLOOKUP(AD2355,AD$7:AD2354,1,FALSE)),1,0))</f>
        <v>0</v>
      </c>
      <c r="AF2355" s="194"/>
    </row>
    <row r="2356" spans="1:32" ht="16.5" customHeight="1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75">
        <f>IF(AND($X$3512&lt;&gt;" ",$X$3512&lt;&gt;0),IF(X2356=$X$3512,1+COUNTIF(U$7:U2355,"&gt;0"),0),0)</f>
        <v>0</v>
      </c>
      <c r="V2356" s="178" t="s">
        <v>2545</v>
      </c>
      <c r="W2356" s="130"/>
      <c r="X2356" s="131"/>
      <c r="Y2356" s="131"/>
      <c r="Z2356" s="206"/>
      <c r="AA2356" s="194">
        <f t="shared" si="163"/>
        <v>0</v>
      </c>
      <c r="AB2356" s="124" t="str">
        <f t="shared" si="164"/>
        <v/>
      </c>
      <c r="AC2356" s="195" t="str">
        <f t="shared" si="165"/>
        <v/>
      </c>
      <c r="AD2356" s="194" t="str">
        <f t="shared" si="166"/>
        <v/>
      </c>
      <c r="AE2356" s="194">
        <f>IF(AD2356="",0,IF(ISERROR(VLOOKUP(AD2356,AD$7:AD2355,1,FALSE)),1,0))</f>
        <v>0</v>
      </c>
      <c r="AF2356" s="194"/>
    </row>
    <row r="2357" spans="1:32" ht="16.5" customHeight="1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75">
        <f>IF(AND($X$3512&lt;&gt;" ",$X$3512&lt;&gt;0),IF(X2357=$X$3512,1+COUNTIF(U$7:U2356,"&gt;0"),0),0)</f>
        <v>0</v>
      </c>
      <c r="V2357" s="178" t="s">
        <v>2546</v>
      </c>
      <c r="W2357" s="130"/>
      <c r="X2357" s="131"/>
      <c r="Y2357" s="131"/>
      <c r="Z2357" s="206"/>
      <c r="AA2357" s="194">
        <f t="shared" si="163"/>
        <v>0</v>
      </c>
      <c r="AB2357" s="124" t="str">
        <f t="shared" si="164"/>
        <v/>
      </c>
      <c r="AC2357" s="195" t="str">
        <f t="shared" si="165"/>
        <v/>
      </c>
      <c r="AD2357" s="194" t="str">
        <f t="shared" si="166"/>
        <v/>
      </c>
      <c r="AE2357" s="194">
        <f>IF(AD2357="",0,IF(ISERROR(VLOOKUP(AD2357,AD$7:AD2356,1,FALSE)),1,0))</f>
        <v>0</v>
      </c>
      <c r="AF2357" s="194"/>
    </row>
    <row r="2358" spans="1:32" ht="16.5" customHeight="1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75">
        <f>IF(AND($X$3512&lt;&gt;" ",$X$3512&lt;&gt;0),IF(X2358=$X$3512,1+COUNTIF(U$7:U2357,"&gt;0"),0),0)</f>
        <v>0</v>
      </c>
      <c r="V2358" s="178" t="s">
        <v>2547</v>
      </c>
      <c r="W2358" s="130"/>
      <c r="X2358" s="131"/>
      <c r="Y2358" s="131"/>
      <c r="Z2358" s="206"/>
      <c r="AA2358" s="194">
        <f t="shared" si="163"/>
        <v>0</v>
      </c>
      <c r="AB2358" s="124" t="str">
        <f t="shared" si="164"/>
        <v/>
      </c>
      <c r="AC2358" s="195" t="str">
        <f t="shared" si="165"/>
        <v/>
      </c>
      <c r="AD2358" s="194" t="str">
        <f t="shared" si="166"/>
        <v/>
      </c>
      <c r="AE2358" s="194">
        <f>IF(AD2358="",0,IF(ISERROR(VLOOKUP(AD2358,AD$7:AD2357,1,FALSE)),1,0))</f>
        <v>0</v>
      </c>
      <c r="AF2358" s="194"/>
    </row>
    <row r="2359" spans="1:32" ht="16.5" customHeight="1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75">
        <f>IF(AND($X$3512&lt;&gt;" ",$X$3512&lt;&gt;0),IF(X2359=$X$3512,1+COUNTIF(U$7:U2358,"&gt;0"),0),0)</f>
        <v>0</v>
      </c>
      <c r="V2359" s="178" t="s">
        <v>2548</v>
      </c>
      <c r="W2359" s="130"/>
      <c r="X2359" s="131"/>
      <c r="Y2359" s="131"/>
      <c r="Z2359" s="206"/>
      <c r="AA2359" s="194">
        <f t="shared" si="163"/>
        <v>0</v>
      </c>
      <c r="AB2359" s="124" t="str">
        <f t="shared" si="164"/>
        <v/>
      </c>
      <c r="AC2359" s="195" t="str">
        <f t="shared" si="165"/>
        <v/>
      </c>
      <c r="AD2359" s="194" t="str">
        <f t="shared" si="166"/>
        <v/>
      </c>
      <c r="AE2359" s="194">
        <f>IF(AD2359="",0,IF(ISERROR(VLOOKUP(AD2359,AD$7:AD2358,1,FALSE)),1,0))</f>
        <v>0</v>
      </c>
      <c r="AF2359" s="194"/>
    </row>
    <row r="2360" spans="1:32" ht="16.5" customHeight="1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75">
        <f>IF(AND($X$3512&lt;&gt;" ",$X$3512&lt;&gt;0),IF(X2360=$X$3512,1+COUNTIF(U$7:U2359,"&gt;0"),0),0)</f>
        <v>0</v>
      </c>
      <c r="V2360" s="178" t="s">
        <v>2549</v>
      </c>
      <c r="W2360" s="130"/>
      <c r="X2360" s="131"/>
      <c r="Y2360" s="131"/>
      <c r="Z2360" s="206"/>
      <c r="AA2360" s="194">
        <f t="shared" si="163"/>
        <v>0</v>
      </c>
      <c r="AB2360" s="124" t="str">
        <f t="shared" si="164"/>
        <v/>
      </c>
      <c r="AC2360" s="195" t="str">
        <f t="shared" si="165"/>
        <v/>
      </c>
      <c r="AD2360" s="194" t="str">
        <f t="shared" si="166"/>
        <v/>
      </c>
      <c r="AE2360" s="194">
        <f>IF(AD2360="",0,IF(ISERROR(VLOOKUP(AD2360,AD$7:AD2359,1,FALSE)),1,0))</f>
        <v>0</v>
      </c>
      <c r="AF2360" s="194"/>
    </row>
    <row r="2361" spans="1:32" ht="16.5" customHeight="1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75">
        <f>IF(AND($X$3512&lt;&gt;" ",$X$3512&lt;&gt;0),IF(X2361=$X$3512,1+COUNTIF(U$7:U2360,"&gt;0"),0),0)</f>
        <v>0</v>
      </c>
      <c r="V2361" s="178" t="s">
        <v>2550</v>
      </c>
      <c r="W2361" s="130"/>
      <c r="X2361" s="131"/>
      <c r="Y2361" s="131"/>
      <c r="Z2361" s="206"/>
      <c r="AA2361" s="194">
        <f t="shared" si="163"/>
        <v>0</v>
      </c>
      <c r="AB2361" s="124" t="str">
        <f t="shared" si="164"/>
        <v/>
      </c>
      <c r="AC2361" s="195" t="str">
        <f t="shared" si="165"/>
        <v/>
      </c>
      <c r="AD2361" s="194" t="str">
        <f t="shared" si="166"/>
        <v/>
      </c>
      <c r="AE2361" s="194">
        <f>IF(AD2361="",0,IF(ISERROR(VLOOKUP(AD2361,AD$7:AD2360,1,FALSE)),1,0))</f>
        <v>0</v>
      </c>
      <c r="AF2361" s="194"/>
    </row>
    <row r="2362" spans="1:32" ht="16.5" customHeight="1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75">
        <f>IF(AND($X$3512&lt;&gt;" ",$X$3512&lt;&gt;0),IF(X2362=$X$3512,1+COUNTIF(U$7:U2361,"&gt;0"),0),0)</f>
        <v>0</v>
      </c>
      <c r="V2362" s="178" t="s">
        <v>2551</v>
      </c>
      <c r="W2362" s="130"/>
      <c r="X2362" s="131"/>
      <c r="Y2362" s="131"/>
      <c r="Z2362" s="206"/>
      <c r="AA2362" s="194">
        <f t="shared" si="163"/>
        <v>0</v>
      </c>
      <c r="AB2362" s="124" t="str">
        <f t="shared" si="164"/>
        <v/>
      </c>
      <c r="AC2362" s="195" t="str">
        <f t="shared" si="165"/>
        <v/>
      </c>
      <c r="AD2362" s="194" t="str">
        <f t="shared" si="166"/>
        <v/>
      </c>
      <c r="AE2362" s="194">
        <f>IF(AD2362="",0,IF(ISERROR(VLOOKUP(AD2362,AD$7:AD2361,1,FALSE)),1,0))</f>
        <v>0</v>
      </c>
      <c r="AF2362" s="194"/>
    </row>
    <row r="2363" spans="1:32" ht="16.5" customHeight="1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75">
        <f>IF(AND($X$3512&lt;&gt;" ",$X$3512&lt;&gt;0),IF(X2363=$X$3512,1+COUNTIF(U$7:U2362,"&gt;0"),0),0)</f>
        <v>0</v>
      </c>
      <c r="V2363" s="178" t="s">
        <v>2552</v>
      </c>
      <c r="W2363" s="130"/>
      <c r="X2363" s="131"/>
      <c r="Y2363" s="131"/>
      <c r="Z2363" s="206"/>
      <c r="AA2363" s="194">
        <f t="shared" si="163"/>
        <v>0</v>
      </c>
      <c r="AB2363" s="124" t="str">
        <f t="shared" si="164"/>
        <v/>
      </c>
      <c r="AC2363" s="195" t="str">
        <f t="shared" si="165"/>
        <v/>
      </c>
      <c r="AD2363" s="194" t="str">
        <f t="shared" si="166"/>
        <v/>
      </c>
      <c r="AE2363" s="194">
        <f>IF(AD2363="",0,IF(ISERROR(VLOOKUP(AD2363,AD$7:AD2362,1,FALSE)),1,0))</f>
        <v>0</v>
      </c>
      <c r="AF2363" s="194"/>
    </row>
    <row r="2364" spans="1:32" ht="16.5" customHeight="1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75">
        <f>IF(AND($X$3512&lt;&gt;" ",$X$3512&lt;&gt;0),IF(X2364=$X$3512,1+COUNTIF(U$7:U2363,"&gt;0"),0),0)</f>
        <v>0</v>
      </c>
      <c r="V2364" s="178" t="s">
        <v>2553</v>
      </c>
      <c r="W2364" s="130"/>
      <c r="X2364" s="131"/>
      <c r="Y2364" s="131"/>
      <c r="Z2364" s="206"/>
      <c r="AA2364" s="194">
        <f t="shared" si="163"/>
        <v>0</v>
      </c>
      <c r="AB2364" s="124" t="str">
        <f t="shared" si="164"/>
        <v/>
      </c>
      <c r="AC2364" s="195" t="str">
        <f t="shared" si="165"/>
        <v/>
      </c>
      <c r="AD2364" s="194" t="str">
        <f t="shared" si="166"/>
        <v/>
      </c>
      <c r="AE2364" s="194">
        <f>IF(AD2364="",0,IF(ISERROR(VLOOKUP(AD2364,AD$7:AD2363,1,FALSE)),1,0))</f>
        <v>0</v>
      </c>
      <c r="AF2364" s="194"/>
    </row>
    <row r="2365" spans="1:32" ht="16.5" customHeight="1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75">
        <f>IF(AND($X$3512&lt;&gt;" ",$X$3512&lt;&gt;0),IF(X2365=$X$3512,1+COUNTIF(U$7:U2364,"&gt;0"),0),0)</f>
        <v>0</v>
      </c>
      <c r="V2365" s="178" t="s">
        <v>2554</v>
      </c>
      <c r="W2365" s="130"/>
      <c r="X2365" s="131"/>
      <c r="Y2365" s="131"/>
      <c r="Z2365" s="206"/>
      <c r="AA2365" s="194">
        <f t="shared" si="163"/>
        <v>0</v>
      </c>
      <c r="AB2365" s="124" t="str">
        <f t="shared" si="164"/>
        <v/>
      </c>
      <c r="AC2365" s="195" t="str">
        <f t="shared" si="165"/>
        <v/>
      </c>
      <c r="AD2365" s="194" t="str">
        <f t="shared" si="166"/>
        <v/>
      </c>
      <c r="AE2365" s="194">
        <f>IF(AD2365="",0,IF(ISERROR(VLOOKUP(AD2365,AD$7:AD2364,1,FALSE)),1,0))</f>
        <v>0</v>
      </c>
      <c r="AF2365" s="194"/>
    </row>
    <row r="2366" spans="1:32" ht="16.5" customHeight="1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75">
        <f>IF(AND($X$3512&lt;&gt;" ",$X$3512&lt;&gt;0),IF(X2366=$X$3512,1+COUNTIF(U$7:U2365,"&gt;0"),0),0)</f>
        <v>0</v>
      </c>
      <c r="V2366" s="178" t="s">
        <v>2555</v>
      </c>
      <c r="W2366" s="130"/>
      <c r="X2366" s="131"/>
      <c r="Y2366" s="131"/>
      <c r="Z2366" s="206"/>
      <c r="AA2366" s="194">
        <f t="shared" si="163"/>
        <v>0</v>
      </c>
      <c r="AB2366" s="124" t="str">
        <f t="shared" si="164"/>
        <v/>
      </c>
      <c r="AC2366" s="195" t="str">
        <f t="shared" si="165"/>
        <v/>
      </c>
      <c r="AD2366" s="194" t="str">
        <f t="shared" si="166"/>
        <v/>
      </c>
      <c r="AE2366" s="194">
        <f>IF(AD2366="",0,IF(ISERROR(VLOOKUP(AD2366,AD$7:AD2365,1,FALSE)),1,0))</f>
        <v>0</v>
      </c>
      <c r="AF2366" s="194"/>
    </row>
    <row r="2367" spans="1:32" ht="16.5" customHeight="1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75">
        <f>IF(AND($X$3512&lt;&gt;" ",$X$3512&lt;&gt;0),IF(X2367=$X$3512,1+COUNTIF(U$7:U2366,"&gt;0"),0),0)</f>
        <v>0</v>
      </c>
      <c r="V2367" s="178" t="s">
        <v>2556</v>
      </c>
      <c r="W2367" s="130"/>
      <c r="X2367" s="131"/>
      <c r="Y2367" s="131"/>
      <c r="Z2367" s="206"/>
      <c r="AA2367" s="194">
        <f t="shared" si="163"/>
        <v>0</v>
      </c>
      <c r="AB2367" s="124" t="str">
        <f t="shared" si="164"/>
        <v/>
      </c>
      <c r="AC2367" s="195" t="str">
        <f t="shared" si="165"/>
        <v/>
      </c>
      <c r="AD2367" s="194" t="str">
        <f t="shared" si="166"/>
        <v/>
      </c>
      <c r="AE2367" s="194">
        <f>IF(AD2367="",0,IF(ISERROR(VLOOKUP(AD2367,AD$7:AD2366,1,FALSE)),1,0))</f>
        <v>0</v>
      </c>
      <c r="AF2367" s="194"/>
    </row>
    <row r="2368" spans="1:32" ht="16.5" customHeight="1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75">
        <f>IF(AND($X$3512&lt;&gt;" ",$X$3512&lt;&gt;0),IF(X2368=$X$3512,1+COUNTIF(U$7:U2367,"&gt;0"),0),0)</f>
        <v>0</v>
      </c>
      <c r="V2368" s="178" t="s">
        <v>2557</v>
      </c>
      <c r="W2368" s="130"/>
      <c r="X2368" s="131"/>
      <c r="Y2368" s="131"/>
      <c r="Z2368" s="206"/>
      <c r="AA2368" s="194">
        <f t="shared" si="163"/>
        <v>0</v>
      </c>
      <c r="AB2368" s="124" t="str">
        <f t="shared" si="164"/>
        <v/>
      </c>
      <c r="AC2368" s="195" t="str">
        <f t="shared" si="165"/>
        <v/>
      </c>
      <c r="AD2368" s="194" t="str">
        <f t="shared" si="166"/>
        <v/>
      </c>
      <c r="AE2368" s="194">
        <f>IF(AD2368="",0,IF(ISERROR(VLOOKUP(AD2368,AD$7:AD2367,1,FALSE)),1,0))</f>
        <v>0</v>
      </c>
      <c r="AF2368" s="194"/>
    </row>
    <row r="2369" spans="1:32" ht="16.5" customHeight="1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75">
        <f>IF(AND($X$3512&lt;&gt;" ",$X$3512&lt;&gt;0),IF(X2369=$X$3512,1+COUNTIF(U$7:U2368,"&gt;0"),0),0)</f>
        <v>0</v>
      </c>
      <c r="V2369" s="178" t="s">
        <v>2558</v>
      </c>
      <c r="W2369" s="130"/>
      <c r="X2369" s="131"/>
      <c r="Y2369" s="131"/>
      <c r="Z2369" s="206"/>
      <c r="AA2369" s="194">
        <f t="shared" si="163"/>
        <v>0</v>
      </c>
      <c r="AB2369" s="124" t="str">
        <f t="shared" si="164"/>
        <v/>
      </c>
      <c r="AC2369" s="195" t="str">
        <f t="shared" si="165"/>
        <v/>
      </c>
      <c r="AD2369" s="194" t="str">
        <f t="shared" si="166"/>
        <v/>
      </c>
      <c r="AE2369" s="194">
        <f>IF(AD2369="",0,IF(ISERROR(VLOOKUP(AD2369,AD$7:AD2368,1,FALSE)),1,0))</f>
        <v>0</v>
      </c>
      <c r="AF2369" s="194"/>
    </row>
    <row r="2370" spans="1:32" ht="16.5" customHeight="1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75">
        <f>IF(AND($X$3512&lt;&gt;" ",$X$3512&lt;&gt;0),IF(X2370=$X$3512,1+COUNTIF(U$7:U2369,"&gt;0"),0),0)</f>
        <v>0</v>
      </c>
      <c r="V2370" s="178" t="s">
        <v>2559</v>
      </c>
      <c r="W2370" s="130"/>
      <c r="X2370" s="131"/>
      <c r="Y2370" s="131"/>
      <c r="Z2370" s="206"/>
      <c r="AA2370" s="194">
        <f t="shared" si="163"/>
        <v>0</v>
      </c>
      <c r="AB2370" s="124" t="str">
        <f t="shared" si="164"/>
        <v/>
      </c>
      <c r="AC2370" s="195" t="str">
        <f t="shared" si="165"/>
        <v/>
      </c>
      <c r="AD2370" s="194" t="str">
        <f t="shared" si="166"/>
        <v/>
      </c>
      <c r="AE2370" s="194">
        <f>IF(AD2370="",0,IF(ISERROR(VLOOKUP(AD2370,AD$7:AD2369,1,FALSE)),1,0))</f>
        <v>0</v>
      </c>
      <c r="AF2370" s="194"/>
    </row>
    <row r="2371" spans="1:32" ht="16.5" customHeight="1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75">
        <f>IF(AND($X$3512&lt;&gt;" ",$X$3512&lt;&gt;0),IF(X2371=$X$3512,1+COUNTIF(U$7:U2370,"&gt;0"),0),0)</f>
        <v>0</v>
      </c>
      <c r="V2371" s="178" t="s">
        <v>2560</v>
      </c>
      <c r="W2371" s="130"/>
      <c r="X2371" s="131"/>
      <c r="Y2371" s="131"/>
      <c r="Z2371" s="206"/>
      <c r="AA2371" s="194">
        <f t="shared" si="163"/>
        <v>0</v>
      </c>
      <c r="AB2371" s="124" t="str">
        <f t="shared" si="164"/>
        <v/>
      </c>
      <c r="AC2371" s="195" t="str">
        <f t="shared" si="165"/>
        <v/>
      </c>
      <c r="AD2371" s="194" t="str">
        <f t="shared" si="166"/>
        <v/>
      </c>
      <c r="AE2371" s="194">
        <f>IF(AD2371="",0,IF(ISERROR(VLOOKUP(AD2371,AD$7:AD2370,1,FALSE)),1,0))</f>
        <v>0</v>
      </c>
      <c r="AF2371" s="194"/>
    </row>
    <row r="2372" spans="1:32" ht="16.5" customHeight="1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75">
        <f>IF(AND($X$3512&lt;&gt;" ",$X$3512&lt;&gt;0),IF(X2372=$X$3512,1+COUNTIF(U$7:U2371,"&gt;0"),0),0)</f>
        <v>0</v>
      </c>
      <c r="V2372" s="178" t="s">
        <v>2561</v>
      </c>
      <c r="W2372" s="130"/>
      <c r="X2372" s="131"/>
      <c r="Y2372" s="131"/>
      <c r="Z2372" s="206"/>
      <c r="AA2372" s="194">
        <f t="shared" si="163"/>
        <v>0</v>
      </c>
      <c r="AB2372" s="124" t="str">
        <f t="shared" si="164"/>
        <v/>
      </c>
      <c r="AC2372" s="195" t="str">
        <f t="shared" si="165"/>
        <v/>
      </c>
      <c r="AD2372" s="194" t="str">
        <f t="shared" si="166"/>
        <v/>
      </c>
      <c r="AE2372" s="194">
        <f>IF(AD2372="",0,IF(ISERROR(VLOOKUP(AD2372,AD$7:AD2371,1,FALSE)),1,0))</f>
        <v>0</v>
      </c>
      <c r="AF2372" s="194"/>
    </row>
    <row r="2373" spans="1:32" ht="16.5" customHeight="1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75">
        <f>IF(AND($X$3512&lt;&gt;" ",$X$3512&lt;&gt;0),IF(X2373=$X$3512,1+COUNTIF(U$7:U2372,"&gt;0"),0),0)</f>
        <v>0</v>
      </c>
      <c r="V2373" s="178" t="s">
        <v>2562</v>
      </c>
      <c r="W2373" s="130"/>
      <c r="X2373" s="131"/>
      <c r="Y2373" s="131"/>
      <c r="Z2373" s="206"/>
      <c r="AA2373" s="194">
        <f t="shared" si="163"/>
        <v>0</v>
      </c>
      <c r="AB2373" s="124" t="str">
        <f t="shared" si="164"/>
        <v/>
      </c>
      <c r="AC2373" s="195" t="str">
        <f t="shared" si="165"/>
        <v/>
      </c>
      <c r="AD2373" s="194" t="str">
        <f t="shared" si="166"/>
        <v/>
      </c>
      <c r="AE2373" s="194">
        <f>IF(AD2373="",0,IF(ISERROR(VLOOKUP(AD2373,AD$7:AD2372,1,FALSE)),1,0))</f>
        <v>0</v>
      </c>
      <c r="AF2373" s="194"/>
    </row>
    <row r="2374" spans="1:32" ht="16.5" customHeight="1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75">
        <f>IF(AND($X$3512&lt;&gt;" ",$X$3512&lt;&gt;0),IF(X2374=$X$3512,1+COUNTIF(U$7:U2373,"&gt;0"),0),0)</f>
        <v>0</v>
      </c>
      <c r="V2374" s="178" t="s">
        <v>2563</v>
      </c>
      <c r="W2374" s="130"/>
      <c r="X2374" s="131"/>
      <c r="Y2374" s="131"/>
      <c r="Z2374" s="206"/>
      <c r="AA2374" s="194">
        <f t="shared" si="163"/>
        <v>0</v>
      </c>
      <c r="AB2374" s="124" t="str">
        <f t="shared" si="164"/>
        <v/>
      </c>
      <c r="AC2374" s="195" t="str">
        <f t="shared" si="165"/>
        <v/>
      </c>
      <c r="AD2374" s="194" t="str">
        <f t="shared" si="166"/>
        <v/>
      </c>
      <c r="AE2374" s="194">
        <f>IF(AD2374="",0,IF(ISERROR(VLOOKUP(AD2374,AD$7:AD2373,1,FALSE)),1,0))</f>
        <v>0</v>
      </c>
      <c r="AF2374" s="194"/>
    </row>
    <row r="2375" spans="1:32" ht="16.5" customHeight="1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75">
        <f>IF(AND($X$3512&lt;&gt;" ",$X$3512&lt;&gt;0),IF(X2375=$X$3512,1+COUNTIF(U$7:U2374,"&gt;0"),0),0)</f>
        <v>0</v>
      </c>
      <c r="V2375" s="178" t="s">
        <v>2564</v>
      </c>
      <c r="W2375" s="130"/>
      <c r="X2375" s="131"/>
      <c r="Y2375" s="131"/>
      <c r="Z2375" s="206"/>
      <c r="AA2375" s="194">
        <f t="shared" si="163"/>
        <v>0</v>
      </c>
      <c r="AB2375" s="124" t="str">
        <f t="shared" si="164"/>
        <v/>
      </c>
      <c r="AC2375" s="195" t="str">
        <f t="shared" si="165"/>
        <v/>
      </c>
      <c r="AD2375" s="194" t="str">
        <f t="shared" si="166"/>
        <v/>
      </c>
      <c r="AE2375" s="194">
        <f>IF(AD2375="",0,IF(ISERROR(VLOOKUP(AD2375,AD$7:AD2374,1,FALSE)),1,0))</f>
        <v>0</v>
      </c>
      <c r="AF2375" s="194"/>
    </row>
    <row r="2376" spans="1:32" ht="16.5" customHeight="1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75">
        <f>IF(AND($X$3512&lt;&gt;" ",$X$3512&lt;&gt;0),IF(X2376=$X$3512,1+COUNTIF(U$7:U2375,"&gt;0"),0),0)</f>
        <v>0</v>
      </c>
      <c r="V2376" s="178" t="s">
        <v>2565</v>
      </c>
      <c r="W2376" s="130"/>
      <c r="X2376" s="131"/>
      <c r="Y2376" s="131"/>
      <c r="Z2376" s="206"/>
      <c r="AA2376" s="194">
        <f t="shared" ref="AA2376:AA2439" si="167">IF(ISBLANK(X2376),0,VLOOKUP(X2376,$B$8:$E$57,1,FALSE))</f>
        <v>0</v>
      </c>
      <c r="AB2376" s="124" t="str">
        <f t="shared" ref="AB2376:AB2439" si="168">IF(W2376&gt;0,CONCATENATE(MONTH(W2376)&amp;X2376),"")</f>
        <v/>
      </c>
      <c r="AC2376" s="195" t="str">
        <f t="shared" ref="AC2376:AC2439" si="169">IF(OR(AND(Z2376&lt;&gt;0,ISBLANK(X2376)),ISERROR(AA2376)),"ERR","")</f>
        <v/>
      </c>
      <c r="AD2376" s="194" t="str">
        <f t="shared" si="166"/>
        <v/>
      </c>
      <c r="AE2376" s="194">
        <f>IF(AD2376="",0,IF(ISERROR(VLOOKUP(AD2376,AD$7:AD2375,1,FALSE)),1,0))</f>
        <v>0</v>
      </c>
      <c r="AF2376" s="194"/>
    </row>
    <row r="2377" spans="1:32" ht="16.5" customHeight="1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75">
        <f>IF(AND($X$3512&lt;&gt;" ",$X$3512&lt;&gt;0),IF(X2377=$X$3512,1+COUNTIF(U$7:U2376,"&gt;0"),0),0)</f>
        <v>0</v>
      </c>
      <c r="V2377" s="178" t="s">
        <v>2566</v>
      </c>
      <c r="W2377" s="130"/>
      <c r="X2377" s="131"/>
      <c r="Y2377" s="131"/>
      <c r="Z2377" s="206"/>
      <c r="AA2377" s="194">
        <f t="shared" si="167"/>
        <v>0</v>
      </c>
      <c r="AB2377" s="124" t="str">
        <f t="shared" si="168"/>
        <v/>
      </c>
      <c r="AC2377" s="195" t="str">
        <f t="shared" si="169"/>
        <v/>
      </c>
      <c r="AD2377" s="194" t="str">
        <f t="shared" si="166"/>
        <v/>
      </c>
      <c r="AE2377" s="194">
        <f>IF(AD2377="",0,IF(ISERROR(VLOOKUP(AD2377,AD$7:AD2376,1,FALSE)),1,0))</f>
        <v>0</v>
      </c>
      <c r="AF2377" s="194"/>
    </row>
    <row r="2378" spans="1:32" ht="16.5" customHeight="1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75">
        <f>IF(AND($X$3512&lt;&gt;" ",$X$3512&lt;&gt;0),IF(X2378=$X$3512,1+COUNTIF(U$7:U2377,"&gt;0"),0),0)</f>
        <v>0</v>
      </c>
      <c r="V2378" s="178" t="s">
        <v>2567</v>
      </c>
      <c r="W2378" s="130"/>
      <c r="X2378" s="131"/>
      <c r="Y2378" s="131"/>
      <c r="Z2378" s="206"/>
      <c r="AA2378" s="194">
        <f t="shared" si="167"/>
        <v>0</v>
      </c>
      <c r="AB2378" s="124" t="str">
        <f t="shared" si="168"/>
        <v/>
      </c>
      <c r="AC2378" s="195" t="str">
        <f t="shared" si="169"/>
        <v/>
      </c>
      <c r="AD2378" s="194" t="str">
        <f t="shared" ref="AD2378:AD2441" si="170">IF(W2378&gt;0,CONCATENATE(MONTH(W2378),"-",YEAR(W2378)),"")</f>
        <v/>
      </c>
      <c r="AE2378" s="194">
        <f>IF(AD2378="",0,IF(ISERROR(VLOOKUP(AD2378,AD$7:AD2377,1,FALSE)),1,0))</f>
        <v>0</v>
      </c>
      <c r="AF2378" s="194"/>
    </row>
    <row r="2379" spans="1:32" ht="16.5" customHeight="1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75">
        <f>IF(AND($X$3512&lt;&gt;" ",$X$3512&lt;&gt;0),IF(X2379=$X$3512,1+COUNTIF(U$7:U2378,"&gt;0"),0),0)</f>
        <v>0</v>
      </c>
      <c r="V2379" s="178" t="s">
        <v>2568</v>
      </c>
      <c r="W2379" s="130"/>
      <c r="X2379" s="131"/>
      <c r="Y2379" s="131"/>
      <c r="Z2379" s="206"/>
      <c r="AA2379" s="194">
        <f t="shared" si="167"/>
        <v>0</v>
      </c>
      <c r="AB2379" s="124" t="str">
        <f t="shared" si="168"/>
        <v/>
      </c>
      <c r="AC2379" s="195" t="str">
        <f t="shared" si="169"/>
        <v/>
      </c>
      <c r="AD2379" s="194" t="str">
        <f t="shared" si="170"/>
        <v/>
      </c>
      <c r="AE2379" s="194">
        <f>IF(AD2379="",0,IF(ISERROR(VLOOKUP(AD2379,AD$7:AD2378,1,FALSE)),1,0))</f>
        <v>0</v>
      </c>
      <c r="AF2379" s="194"/>
    </row>
    <row r="2380" spans="1:32" ht="16.5" customHeight="1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75">
        <f>IF(AND($X$3512&lt;&gt;" ",$X$3512&lt;&gt;0),IF(X2380=$X$3512,1+COUNTIF(U$7:U2379,"&gt;0"),0),0)</f>
        <v>0</v>
      </c>
      <c r="V2380" s="178" t="s">
        <v>2569</v>
      </c>
      <c r="W2380" s="130"/>
      <c r="X2380" s="131"/>
      <c r="Y2380" s="131"/>
      <c r="Z2380" s="206"/>
      <c r="AA2380" s="194">
        <f t="shared" si="167"/>
        <v>0</v>
      </c>
      <c r="AB2380" s="124" t="str">
        <f t="shared" si="168"/>
        <v/>
      </c>
      <c r="AC2380" s="195" t="str">
        <f t="shared" si="169"/>
        <v/>
      </c>
      <c r="AD2380" s="194" t="str">
        <f t="shared" si="170"/>
        <v/>
      </c>
      <c r="AE2380" s="194">
        <f>IF(AD2380="",0,IF(ISERROR(VLOOKUP(AD2380,AD$7:AD2379,1,FALSE)),1,0))</f>
        <v>0</v>
      </c>
      <c r="AF2380" s="194"/>
    </row>
    <row r="2381" spans="1:32" ht="16.5" customHeight="1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75">
        <f>IF(AND($X$3512&lt;&gt;" ",$X$3512&lt;&gt;0),IF(X2381=$X$3512,1+COUNTIF(U$7:U2380,"&gt;0"),0),0)</f>
        <v>0</v>
      </c>
      <c r="V2381" s="178" t="s">
        <v>2570</v>
      </c>
      <c r="W2381" s="130"/>
      <c r="X2381" s="131"/>
      <c r="Y2381" s="131"/>
      <c r="Z2381" s="206"/>
      <c r="AA2381" s="194">
        <f t="shared" si="167"/>
        <v>0</v>
      </c>
      <c r="AB2381" s="124" t="str">
        <f t="shared" si="168"/>
        <v/>
      </c>
      <c r="AC2381" s="195" t="str">
        <f t="shared" si="169"/>
        <v/>
      </c>
      <c r="AD2381" s="194" t="str">
        <f t="shared" si="170"/>
        <v/>
      </c>
      <c r="AE2381" s="194">
        <f>IF(AD2381="",0,IF(ISERROR(VLOOKUP(AD2381,AD$7:AD2380,1,FALSE)),1,0))</f>
        <v>0</v>
      </c>
      <c r="AF2381" s="194"/>
    </row>
    <row r="2382" spans="1:32" ht="16.5" customHeight="1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75">
        <f>IF(AND($X$3512&lt;&gt;" ",$X$3512&lt;&gt;0),IF(X2382=$X$3512,1+COUNTIF(U$7:U2381,"&gt;0"),0),0)</f>
        <v>0</v>
      </c>
      <c r="V2382" s="178" t="s">
        <v>2571</v>
      </c>
      <c r="W2382" s="130"/>
      <c r="X2382" s="131"/>
      <c r="Y2382" s="131"/>
      <c r="Z2382" s="206"/>
      <c r="AA2382" s="194">
        <f t="shared" si="167"/>
        <v>0</v>
      </c>
      <c r="AB2382" s="124" t="str">
        <f t="shared" si="168"/>
        <v/>
      </c>
      <c r="AC2382" s="195" t="str">
        <f t="shared" si="169"/>
        <v/>
      </c>
      <c r="AD2382" s="194" t="str">
        <f t="shared" si="170"/>
        <v/>
      </c>
      <c r="AE2382" s="194">
        <f>IF(AD2382="",0,IF(ISERROR(VLOOKUP(AD2382,AD$7:AD2381,1,FALSE)),1,0))</f>
        <v>0</v>
      </c>
      <c r="AF2382" s="194"/>
    </row>
    <row r="2383" spans="1:32" ht="16.5" customHeight="1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75">
        <f>IF(AND($X$3512&lt;&gt;" ",$X$3512&lt;&gt;0),IF(X2383=$X$3512,1+COUNTIF(U$7:U2382,"&gt;0"),0),0)</f>
        <v>0</v>
      </c>
      <c r="V2383" s="178" t="s">
        <v>2572</v>
      </c>
      <c r="W2383" s="130"/>
      <c r="X2383" s="131"/>
      <c r="Y2383" s="131"/>
      <c r="Z2383" s="206"/>
      <c r="AA2383" s="194">
        <f t="shared" si="167"/>
        <v>0</v>
      </c>
      <c r="AB2383" s="124" t="str">
        <f t="shared" si="168"/>
        <v/>
      </c>
      <c r="AC2383" s="195" t="str">
        <f t="shared" si="169"/>
        <v/>
      </c>
      <c r="AD2383" s="194" t="str">
        <f t="shared" si="170"/>
        <v/>
      </c>
      <c r="AE2383" s="194">
        <f>IF(AD2383="",0,IF(ISERROR(VLOOKUP(AD2383,AD$7:AD2382,1,FALSE)),1,0))</f>
        <v>0</v>
      </c>
      <c r="AF2383" s="194"/>
    </row>
    <row r="2384" spans="1:32" ht="16.5" customHeight="1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75">
        <f>IF(AND($X$3512&lt;&gt;" ",$X$3512&lt;&gt;0),IF(X2384=$X$3512,1+COUNTIF(U$7:U2383,"&gt;0"),0),0)</f>
        <v>0</v>
      </c>
      <c r="V2384" s="178" t="s">
        <v>2573</v>
      </c>
      <c r="W2384" s="130"/>
      <c r="X2384" s="131"/>
      <c r="Y2384" s="131"/>
      <c r="Z2384" s="206"/>
      <c r="AA2384" s="194">
        <f t="shared" si="167"/>
        <v>0</v>
      </c>
      <c r="AB2384" s="124" t="str">
        <f t="shared" si="168"/>
        <v/>
      </c>
      <c r="AC2384" s="195" t="str">
        <f t="shared" si="169"/>
        <v/>
      </c>
      <c r="AD2384" s="194" t="str">
        <f t="shared" si="170"/>
        <v/>
      </c>
      <c r="AE2384" s="194">
        <f>IF(AD2384="",0,IF(ISERROR(VLOOKUP(AD2384,AD$7:AD2383,1,FALSE)),1,0))</f>
        <v>0</v>
      </c>
      <c r="AF2384" s="194"/>
    </row>
    <row r="2385" spans="1:32" ht="16.5" customHeight="1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75">
        <f>IF(AND($X$3512&lt;&gt;" ",$X$3512&lt;&gt;0),IF(X2385=$X$3512,1+COUNTIF(U$7:U2384,"&gt;0"),0),0)</f>
        <v>0</v>
      </c>
      <c r="V2385" s="178" t="s">
        <v>2574</v>
      </c>
      <c r="W2385" s="130"/>
      <c r="X2385" s="131"/>
      <c r="Y2385" s="131"/>
      <c r="Z2385" s="206"/>
      <c r="AA2385" s="194">
        <f t="shared" si="167"/>
        <v>0</v>
      </c>
      <c r="AB2385" s="124" t="str">
        <f t="shared" si="168"/>
        <v/>
      </c>
      <c r="AC2385" s="195" t="str">
        <f t="shared" si="169"/>
        <v/>
      </c>
      <c r="AD2385" s="194" t="str">
        <f t="shared" si="170"/>
        <v/>
      </c>
      <c r="AE2385" s="194">
        <f>IF(AD2385="",0,IF(ISERROR(VLOOKUP(AD2385,AD$7:AD2384,1,FALSE)),1,0))</f>
        <v>0</v>
      </c>
      <c r="AF2385" s="194"/>
    </row>
    <row r="2386" spans="1:32" ht="16.5" customHeight="1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75">
        <f>IF(AND($X$3512&lt;&gt;" ",$X$3512&lt;&gt;0),IF(X2386=$X$3512,1+COUNTIF(U$7:U2385,"&gt;0"),0),0)</f>
        <v>0</v>
      </c>
      <c r="V2386" s="178" t="s">
        <v>2575</v>
      </c>
      <c r="W2386" s="130"/>
      <c r="X2386" s="131"/>
      <c r="Y2386" s="131"/>
      <c r="Z2386" s="206"/>
      <c r="AA2386" s="194">
        <f t="shared" si="167"/>
        <v>0</v>
      </c>
      <c r="AB2386" s="124" t="str">
        <f t="shared" si="168"/>
        <v/>
      </c>
      <c r="AC2386" s="195" t="str">
        <f t="shared" si="169"/>
        <v/>
      </c>
      <c r="AD2386" s="194" t="str">
        <f t="shared" si="170"/>
        <v/>
      </c>
      <c r="AE2386" s="194">
        <f>IF(AD2386="",0,IF(ISERROR(VLOOKUP(AD2386,AD$7:AD2385,1,FALSE)),1,0))</f>
        <v>0</v>
      </c>
      <c r="AF2386" s="194"/>
    </row>
    <row r="2387" spans="1:32" ht="16.5" customHeight="1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75">
        <f>IF(AND($X$3512&lt;&gt;" ",$X$3512&lt;&gt;0),IF(X2387=$X$3512,1+COUNTIF(U$7:U2386,"&gt;0"),0),0)</f>
        <v>0</v>
      </c>
      <c r="V2387" s="178" t="s">
        <v>2576</v>
      </c>
      <c r="W2387" s="130"/>
      <c r="X2387" s="131"/>
      <c r="Y2387" s="131"/>
      <c r="Z2387" s="206"/>
      <c r="AA2387" s="194">
        <f t="shared" si="167"/>
        <v>0</v>
      </c>
      <c r="AB2387" s="124" t="str">
        <f t="shared" si="168"/>
        <v/>
      </c>
      <c r="AC2387" s="195" t="str">
        <f t="shared" si="169"/>
        <v/>
      </c>
      <c r="AD2387" s="194" t="str">
        <f t="shared" si="170"/>
        <v/>
      </c>
      <c r="AE2387" s="194">
        <f>IF(AD2387="",0,IF(ISERROR(VLOOKUP(AD2387,AD$7:AD2386,1,FALSE)),1,0))</f>
        <v>0</v>
      </c>
      <c r="AF2387" s="194"/>
    </row>
    <row r="2388" spans="1:32" ht="16.5" customHeight="1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75">
        <f>IF(AND($X$3512&lt;&gt;" ",$X$3512&lt;&gt;0),IF(X2388=$X$3512,1+COUNTIF(U$7:U2387,"&gt;0"),0),0)</f>
        <v>0</v>
      </c>
      <c r="V2388" s="178" t="s">
        <v>2577</v>
      </c>
      <c r="W2388" s="130"/>
      <c r="X2388" s="131"/>
      <c r="Y2388" s="131"/>
      <c r="Z2388" s="206"/>
      <c r="AA2388" s="194">
        <f t="shared" si="167"/>
        <v>0</v>
      </c>
      <c r="AB2388" s="124" t="str">
        <f t="shared" si="168"/>
        <v/>
      </c>
      <c r="AC2388" s="195" t="str">
        <f t="shared" si="169"/>
        <v/>
      </c>
      <c r="AD2388" s="194" t="str">
        <f t="shared" si="170"/>
        <v/>
      </c>
      <c r="AE2388" s="194">
        <f>IF(AD2388="",0,IF(ISERROR(VLOOKUP(AD2388,AD$7:AD2387,1,FALSE)),1,0))</f>
        <v>0</v>
      </c>
      <c r="AF2388" s="194"/>
    </row>
    <row r="2389" spans="1:32" ht="16.5" customHeight="1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75">
        <f>IF(AND($X$3512&lt;&gt;" ",$X$3512&lt;&gt;0),IF(X2389=$X$3512,1+COUNTIF(U$7:U2388,"&gt;0"),0),0)</f>
        <v>0</v>
      </c>
      <c r="V2389" s="178" t="s">
        <v>2578</v>
      </c>
      <c r="W2389" s="130"/>
      <c r="X2389" s="131"/>
      <c r="Y2389" s="131"/>
      <c r="Z2389" s="206"/>
      <c r="AA2389" s="194">
        <f t="shared" si="167"/>
        <v>0</v>
      </c>
      <c r="AB2389" s="124" t="str">
        <f t="shared" si="168"/>
        <v/>
      </c>
      <c r="AC2389" s="195" t="str">
        <f t="shared" si="169"/>
        <v/>
      </c>
      <c r="AD2389" s="194" t="str">
        <f t="shared" si="170"/>
        <v/>
      </c>
      <c r="AE2389" s="194">
        <f>IF(AD2389="",0,IF(ISERROR(VLOOKUP(AD2389,AD$7:AD2388,1,FALSE)),1,0))</f>
        <v>0</v>
      </c>
      <c r="AF2389" s="194"/>
    </row>
    <row r="2390" spans="1:32" ht="16.5" customHeight="1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75">
        <f>IF(AND($X$3512&lt;&gt;" ",$X$3512&lt;&gt;0),IF(X2390=$X$3512,1+COUNTIF(U$7:U2389,"&gt;0"),0),0)</f>
        <v>0</v>
      </c>
      <c r="V2390" s="178" t="s">
        <v>2579</v>
      </c>
      <c r="W2390" s="130"/>
      <c r="X2390" s="131"/>
      <c r="Y2390" s="131"/>
      <c r="Z2390" s="206"/>
      <c r="AA2390" s="194">
        <f t="shared" si="167"/>
        <v>0</v>
      </c>
      <c r="AB2390" s="124" t="str">
        <f t="shared" si="168"/>
        <v/>
      </c>
      <c r="AC2390" s="195" t="str">
        <f t="shared" si="169"/>
        <v/>
      </c>
      <c r="AD2390" s="194" t="str">
        <f t="shared" si="170"/>
        <v/>
      </c>
      <c r="AE2390" s="194">
        <f>IF(AD2390="",0,IF(ISERROR(VLOOKUP(AD2390,AD$7:AD2389,1,FALSE)),1,0))</f>
        <v>0</v>
      </c>
      <c r="AF2390" s="194"/>
    </row>
    <row r="2391" spans="1:32" ht="16.5" customHeight="1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75">
        <f>IF(AND($X$3512&lt;&gt;" ",$X$3512&lt;&gt;0),IF(X2391=$X$3512,1+COUNTIF(U$7:U2390,"&gt;0"),0),0)</f>
        <v>0</v>
      </c>
      <c r="V2391" s="178" t="s">
        <v>2580</v>
      </c>
      <c r="W2391" s="130"/>
      <c r="X2391" s="131"/>
      <c r="Y2391" s="131"/>
      <c r="Z2391" s="206"/>
      <c r="AA2391" s="194">
        <f t="shared" si="167"/>
        <v>0</v>
      </c>
      <c r="AB2391" s="124" t="str">
        <f t="shared" si="168"/>
        <v/>
      </c>
      <c r="AC2391" s="195" t="str">
        <f t="shared" si="169"/>
        <v/>
      </c>
      <c r="AD2391" s="194" t="str">
        <f t="shared" si="170"/>
        <v/>
      </c>
      <c r="AE2391" s="194">
        <f>IF(AD2391="",0,IF(ISERROR(VLOOKUP(AD2391,AD$7:AD2390,1,FALSE)),1,0))</f>
        <v>0</v>
      </c>
      <c r="AF2391" s="194"/>
    </row>
    <row r="2392" spans="1:32" ht="16.5" customHeight="1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75">
        <f>IF(AND($X$3512&lt;&gt;" ",$X$3512&lt;&gt;0),IF(X2392=$X$3512,1+COUNTIF(U$7:U2391,"&gt;0"),0),0)</f>
        <v>0</v>
      </c>
      <c r="V2392" s="178" t="s">
        <v>2581</v>
      </c>
      <c r="W2392" s="130"/>
      <c r="X2392" s="131"/>
      <c r="Y2392" s="131"/>
      <c r="Z2392" s="206"/>
      <c r="AA2392" s="194">
        <f t="shared" si="167"/>
        <v>0</v>
      </c>
      <c r="AB2392" s="124" t="str">
        <f t="shared" si="168"/>
        <v/>
      </c>
      <c r="AC2392" s="195" t="str">
        <f t="shared" si="169"/>
        <v/>
      </c>
      <c r="AD2392" s="194" t="str">
        <f t="shared" si="170"/>
        <v/>
      </c>
      <c r="AE2392" s="194">
        <f>IF(AD2392="",0,IF(ISERROR(VLOOKUP(AD2392,AD$7:AD2391,1,FALSE)),1,0))</f>
        <v>0</v>
      </c>
      <c r="AF2392" s="194"/>
    </row>
    <row r="2393" spans="1:32" ht="16.5" customHeight="1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75">
        <f>IF(AND($X$3512&lt;&gt;" ",$X$3512&lt;&gt;0),IF(X2393=$X$3512,1+COUNTIF(U$7:U2392,"&gt;0"),0),0)</f>
        <v>0</v>
      </c>
      <c r="V2393" s="178" t="s">
        <v>2582</v>
      </c>
      <c r="W2393" s="130"/>
      <c r="X2393" s="131"/>
      <c r="Y2393" s="131"/>
      <c r="Z2393" s="206"/>
      <c r="AA2393" s="194">
        <f t="shared" si="167"/>
        <v>0</v>
      </c>
      <c r="AB2393" s="124" t="str">
        <f t="shared" si="168"/>
        <v/>
      </c>
      <c r="AC2393" s="195" t="str">
        <f t="shared" si="169"/>
        <v/>
      </c>
      <c r="AD2393" s="194" t="str">
        <f t="shared" si="170"/>
        <v/>
      </c>
      <c r="AE2393" s="194">
        <f>IF(AD2393="",0,IF(ISERROR(VLOOKUP(AD2393,AD$7:AD2392,1,FALSE)),1,0))</f>
        <v>0</v>
      </c>
      <c r="AF2393" s="194"/>
    </row>
    <row r="2394" spans="1:32" ht="16.5" customHeight="1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75">
        <f>IF(AND($X$3512&lt;&gt;" ",$X$3512&lt;&gt;0),IF(X2394=$X$3512,1+COUNTIF(U$7:U2393,"&gt;0"),0),0)</f>
        <v>0</v>
      </c>
      <c r="V2394" s="178" t="s">
        <v>2583</v>
      </c>
      <c r="W2394" s="130"/>
      <c r="X2394" s="131"/>
      <c r="Y2394" s="131"/>
      <c r="Z2394" s="206"/>
      <c r="AA2394" s="194">
        <f t="shared" si="167"/>
        <v>0</v>
      </c>
      <c r="AB2394" s="124" t="str">
        <f t="shared" si="168"/>
        <v/>
      </c>
      <c r="AC2394" s="195" t="str">
        <f t="shared" si="169"/>
        <v/>
      </c>
      <c r="AD2394" s="194" t="str">
        <f t="shared" si="170"/>
        <v/>
      </c>
      <c r="AE2394" s="194">
        <f>IF(AD2394="",0,IF(ISERROR(VLOOKUP(AD2394,AD$7:AD2393,1,FALSE)),1,0))</f>
        <v>0</v>
      </c>
      <c r="AF2394" s="194"/>
    </row>
    <row r="2395" spans="1:32" ht="16.5" customHeight="1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75">
        <f>IF(AND($X$3512&lt;&gt;" ",$X$3512&lt;&gt;0),IF(X2395=$X$3512,1+COUNTIF(U$7:U2394,"&gt;0"),0),0)</f>
        <v>0</v>
      </c>
      <c r="V2395" s="178" t="s">
        <v>2584</v>
      </c>
      <c r="W2395" s="130"/>
      <c r="X2395" s="131"/>
      <c r="Y2395" s="131"/>
      <c r="Z2395" s="206"/>
      <c r="AA2395" s="194">
        <f t="shared" si="167"/>
        <v>0</v>
      </c>
      <c r="AB2395" s="124" t="str">
        <f t="shared" si="168"/>
        <v/>
      </c>
      <c r="AC2395" s="195" t="str">
        <f t="shared" si="169"/>
        <v/>
      </c>
      <c r="AD2395" s="194" t="str">
        <f t="shared" si="170"/>
        <v/>
      </c>
      <c r="AE2395" s="194">
        <f>IF(AD2395="",0,IF(ISERROR(VLOOKUP(AD2395,AD$7:AD2394,1,FALSE)),1,0))</f>
        <v>0</v>
      </c>
      <c r="AF2395" s="194"/>
    </row>
    <row r="2396" spans="1:32" ht="16.5" customHeight="1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75">
        <f>IF(AND($X$3512&lt;&gt;" ",$X$3512&lt;&gt;0),IF(X2396=$X$3512,1+COUNTIF(U$7:U2395,"&gt;0"),0),0)</f>
        <v>0</v>
      </c>
      <c r="V2396" s="178" t="s">
        <v>2585</v>
      </c>
      <c r="W2396" s="130"/>
      <c r="X2396" s="131"/>
      <c r="Y2396" s="131"/>
      <c r="Z2396" s="206"/>
      <c r="AA2396" s="194">
        <f t="shared" si="167"/>
        <v>0</v>
      </c>
      <c r="AB2396" s="124" t="str">
        <f t="shared" si="168"/>
        <v/>
      </c>
      <c r="AC2396" s="195" t="str">
        <f t="shared" si="169"/>
        <v/>
      </c>
      <c r="AD2396" s="194" t="str">
        <f t="shared" si="170"/>
        <v/>
      </c>
      <c r="AE2396" s="194">
        <f>IF(AD2396="",0,IF(ISERROR(VLOOKUP(AD2396,AD$7:AD2395,1,FALSE)),1,0))</f>
        <v>0</v>
      </c>
      <c r="AF2396" s="194"/>
    </row>
    <row r="2397" spans="1:32" ht="16.5" customHeight="1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75">
        <f>IF(AND($X$3512&lt;&gt;" ",$X$3512&lt;&gt;0),IF(X2397=$X$3512,1+COUNTIF(U$7:U2396,"&gt;0"),0),0)</f>
        <v>0</v>
      </c>
      <c r="V2397" s="178" t="s">
        <v>2586</v>
      </c>
      <c r="W2397" s="130"/>
      <c r="X2397" s="131"/>
      <c r="Y2397" s="131"/>
      <c r="Z2397" s="206"/>
      <c r="AA2397" s="194">
        <f t="shared" si="167"/>
        <v>0</v>
      </c>
      <c r="AB2397" s="124" t="str">
        <f t="shared" si="168"/>
        <v/>
      </c>
      <c r="AC2397" s="195" t="str">
        <f t="shared" si="169"/>
        <v/>
      </c>
      <c r="AD2397" s="194" t="str">
        <f t="shared" si="170"/>
        <v/>
      </c>
      <c r="AE2397" s="194">
        <f>IF(AD2397="",0,IF(ISERROR(VLOOKUP(AD2397,AD$7:AD2396,1,FALSE)),1,0))</f>
        <v>0</v>
      </c>
      <c r="AF2397" s="194"/>
    </row>
    <row r="2398" spans="1:32" ht="16.5" customHeight="1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75">
        <f>IF(AND($X$3512&lt;&gt;" ",$X$3512&lt;&gt;0),IF(X2398=$X$3512,1+COUNTIF(U$7:U2397,"&gt;0"),0),0)</f>
        <v>0</v>
      </c>
      <c r="V2398" s="178" t="s">
        <v>2587</v>
      </c>
      <c r="W2398" s="130"/>
      <c r="X2398" s="131"/>
      <c r="Y2398" s="131"/>
      <c r="Z2398" s="206"/>
      <c r="AA2398" s="194">
        <f t="shared" si="167"/>
        <v>0</v>
      </c>
      <c r="AB2398" s="124" t="str">
        <f t="shared" si="168"/>
        <v/>
      </c>
      <c r="AC2398" s="195" t="str">
        <f t="shared" si="169"/>
        <v/>
      </c>
      <c r="AD2398" s="194" t="str">
        <f t="shared" si="170"/>
        <v/>
      </c>
      <c r="AE2398" s="194">
        <f>IF(AD2398="",0,IF(ISERROR(VLOOKUP(AD2398,AD$7:AD2397,1,FALSE)),1,0))</f>
        <v>0</v>
      </c>
      <c r="AF2398" s="194"/>
    </row>
    <row r="2399" spans="1:32" ht="16.5" customHeight="1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75">
        <f>IF(AND($X$3512&lt;&gt;" ",$X$3512&lt;&gt;0),IF(X2399=$X$3512,1+COUNTIF(U$7:U2398,"&gt;0"),0),0)</f>
        <v>0</v>
      </c>
      <c r="V2399" s="178" t="s">
        <v>2588</v>
      </c>
      <c r="W2399" s="130"/>
      <c r="X2399" s="131"/>
      <c r="Y2399" s="131"/>
      <c r="Z2399" s="206"/>
      <c r="AA2399" s="194">
        <f t="shared" si="167"/>
        <v>0</v>
      </c>
      <c r="AB2399" s="124" t="str">
        <f t="shared" si="168"/>
        <v/>
      </c>
      <c r="AC2399" s="195" t="str">
        <f t="shared" si="169"/>
        <v/>
      </c>
      <c r="AD2399" s="194" t="str">
        <f t="shared" si="170"/>
        <v/>
      </c>
      <c r="AE2399" s="194">
        <f>IF(AD2399="",0,IF(ISERROR(VLOOKUP(AD2399,AD$7:AD2398,1,FALSE)),1,0))</f>
        <v>0</v>
      </c>
      <c r="AF2399" s="194"/>
    </row>
    <row r="2400" spans="1:32" ht="16.5" customHeight="1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75">
        <f>IF(AND($X$3512&lt;&gt;" ",$X$3512&lt;&gt;0),IF(X2400=$X$3512,1+COUNTIF(U$7:U2399,"&gt;0"),0),0)</f>
        <v>0</v>
      </c>
      <c r="V2400" s="178" t="s">
        <v>2589</v>
      </c>
      <c r="W2400" s="130"/>
      <c r="X2400" s="131"/>
      <c r="Y2400" s="131"/>
      <c r="Z2400" s="206"/>
      <c r="AA2400" s="194">
        <f t="shared" si="167"/>
        <v>0</v>
      </c>
      <c r="AB2400" s="124" t="str">
        <f t="shared" si="168"/>
        <v/>
      </c>
      <c r="AC2400" s="195" t="str">
        <f t="shared" si="169"/>
        <v/>
      </c>
      <c r="AD2400" s="194" t="str">
        <f t="shared" si="170"/>
        <v/>
      </c>
      <c r="AE2400" s="194">
        <f>IF(AD2400="",0,IF(ISERROR(VLOOKUP(AD2400,AD$7:AD2399,1,FALSE)),1,0))</f>
        <v>0</v>
      </c>
      <c r="AF2400" s="194"/>
    </row>
    <row r="2401" spans="1:32" ht="16.5" customHeight="1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75">
        <f>IF(AND($X$3512&lt;&gt;" ",$X$3512&lt;&gt;0),IF(X2401=$X$3512,1+COUNTIF(U$7:U2400,"&gt;0"),0),0)</f>
        <v>0</v>
      </c>
      <c r="V2401" s="178" t="s">
        <v>2590</v>
      </c>
      <c r="W2401" s="130"/>
      <c r="X2401" s="131"/>
      <c r="Y2401" s="131"/>
      <c r="Z2401" s="206"/>
      <c r="AA2401" s="194">
        <f t="shared" si="167"/>
        <v>0</v>
      </c>
      <c r="AB2401" s="124" t="str">
        <f t="shared" si="168"/>
        <v/>
      </c>
      <c r="AC2401" s="195" t="str">
        <f t="shared" si="169"/>
        <v/>
      </c>
      <c r="AD2401" s="194" t="str">
        <f t="shared" si="170"/>
        <v/>
      </c>
      <c r="AE2401" s="194">
        <f>IF(AD2401="",0,IF(ISERROR(VLOOKUP(AD2401,AD$7:AD2400,1,FALSE)),1,0))</f>
        <v>0</v>
      </c>
      <c r="AF2401" s="194"/>
    </row>
    <row r="2402" spans="1:32" ht="16.5" customHeight="1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75">
        <f>IF(AND($X$3512&lt;&gt;" ",$X$3512&lt;&gt;0),IF(X2402=$X$3512,1+COUNTIF(U$7:U2401,"&gt;0"),0),0)</f>
        <v>0</v>
      </c>
      <c r="V2402" s="178" t="s">
        <v>2591</v>
      </c>
      <c r="W2402" s="130"/>
      <c r="X2402" s="131"/>
      <c r="Y2402" s="131"/>
      <c r="Z2402" s="206"/>
      <c r="AA2402" s="194">
        <f t="shared" si="167"/>
        <v>0</v>
      </c>
      <c r="AB2402" s="124" t="str">
        <f t="shared" si="168"/>
        <v/>
      </c>
      <c r="AC2402" s="195" t="str">
        <f t="shared" si="169"/>
        <v/>
      </c>
      <c r="AD2402" s="194" t="str">
        <f t="shared" si="170"/>
        <v/>
      </c>
      <c r="AE2402" s="194">
        <f>IF(AD2402="",0,IF(ISERROR(VLOOKUP(AD2402,AD$7:AD2401,1,FALSE)),1,0))</f>
        <v>0</v>
      </c>
      <c r="AF2402" s="194"/>
    </row>
    <row r="2403" spans="1:32" ht="16.5" customHeight="1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75">
        <f>IF(AND($X$3512&lt;&gt;" ",$X$3512&lt;&gt;0),IF(X2403=$X$3512,1+COUNTIF(U$7:U2402,"&gt;0"),0),0)</f>
        <v>0</v>
      </c>
      <c r="V2403" s="178" t="s">
        <v>2592</v>
      </c>
      <c r="W2403" s="130"/>
      <c r="X2403" s="131"/>
      <c r="Y2403" s="131"/>
      <c r="Z2403" s="206"/>
      <c r="AA2403" s="194">
        <f t="shared" si="167"/>
        <v>0</v>
      </c>
      <c r="AB2403" s="124" t="str">
        <f t="shared" si="168"/>
        <v/>
      </c>
      <c r="AC2403" s="195" t="str">
        <f t="shared" si="169"/>
        <v/>
      </c>
      <c r="AD2403" s="194" t="str">
        <f t="shared" si="170"/>
        <v/>
      </c>
      <c r="AE2403" s="194">
        <f>IF(AD2403="",0,IF(ISERROR(VLOOKUP(AD2403,AD$7:AD2402,1,FALSE)),1,0))</f>
        <v>0</v>
      </c>
      <c r="AF2403" s="194"/>
    </row>
    <row r="2404" spans="1:32" ht="16.5" customHeight="1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75">
        <f>IF(AND($X$3512&lt;&gt;" ",$X$3512&lt;&gt;0),IF(X2404=$X$3512,1+COUNTIF(U$7:U2403,"&gt;0"),0),0)</f>
        <v>0</v>
      </c>
      <c r="V2404" s="178" t="s">
        <v>2593</v>
      </c>
      <c r="W2404" s="130"/>
      <c r="X2404" s="131"/>
      <c r="Y2404" s="131"/>
      <c r="Z2404" s="206"/>
      <c r="AA2404" s="194">
        <f t="shared" si="167"/>
        <v>0</v>
      </c>
      <c r="AB2404" s="124" t="str">
        <f t="shared" si="168"/>
        <v/>
      </c>
      <c r="AC2404" s="195" t="str">
        <f t="shared" si="169"/>
        <v/>
      </c>
      <c r="AD2404" s="194" t="str">
        <f t="shared" si="170"/>
        <v/>
      </c>
      <c r="AE2404" s="194">
        <f>IF(AD2404="",0,IF(ISERROR(VLOOKUP(AD2404,AD$7:AD2403,1,FALSE)),1,0))</f>
        <v>0</v>
      </c>
      <c r="AF2404" s="194"/>
    </row>
    <row r="2405" spans="1:32" ht="16.5" customHeight="1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75">
        <f>IF(AND($X$3512&lt;&gt;" ",$X$3512&lt;&gt;0),IF(X2405=$X$3512,1+COUNTIF(U$7:U2404,"&gt;0"),0),0)</f>
        <v>0</v>
      </c>
      <c r="V2405" s="178" t="s">
        <v>2594</v>
      </c>
      <c r="W2405" s="130"/>
      <c r="X2405" s="131"/>
      <c r="Y2405" s="131"/>
      <c r="Z2405" s="206"/>
      <c r="AA2405" s="194">
        <f t="shared" si="167"/>
        <v>0</v>
      </c>
      <c r="AB2405" s="124" t="str">
        <f t="shared" si="168"/>
        <v/>
      </c>
      <c r="AC2405" s="195" t="str">
        <f t="shared" si="169"/>
        <v/>
      </c>
      <c r="AD2405" s="194" t="str">
        <f t="shared" si="170"/>
        <v/>
      </c>
      <c r="AE2405" s="194">
        <f>IF(AD2405="",0,IF(ISERROR(VLOOKUP(AD2405,AD$7:AD2404,1,FALSE)),1,0))</f>
        <v>0</v>
      </c>
      <c r="AF2405" s="194"/>
    </row>
    <row r="2406" spans="1:32" ht="16.5" customHeight="1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75">
        <f>IF(AND($X$3512&lt;&gt;" ",$X$3512&lt;&gt;0),IF(X2406=$X$3512,1+COUNTIF(U$7:U2405,"&gt;0"),0),0)</f>
        <v>0</v>
      </c>
      <c r="V2406" s="178" t="s">
        <v>2595</v>
      </c>
      <c r="W2406" s="130"/>
      <c r="X2406" s="131"/>
      <c r="Y2406" s="131"/>
      <c r="Z2406" s="206"/>
      <c r="AA2406" s="194">
        <f t="shared" si="167"/>
        <v>0</v>
      </c>
      <c r="AB2406" s="124" t="str">
        <f t="shared" si="168"/>
        <v/>
      </c>
      <c r="AC2406" s="195" t="str">
        <f t="shared" si="169"/>
        <v/>
      </c>
      <c r="AD2406" s="194" t="str">
        <f t="shared" si="170"/>
        <v/>
      </c>
      <c r="AE2406" s="194">
        <f>IF(AD2406="",0,IF(ISERROR(VLOOKUP(AD2406,AD$7:AD2405,1,FALSE)),1,0))</f>
        <v>0</v>
      </c>
      <c r="AF2406" s="194"/>
    </row>
    <row r="2407" spans="1:32" ht="16.5" customHeight="1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75">
        <f>IF(AND($X$3512&lt;&gt;" ",$X$3512&lt;&gt;0),IF(X2407=$X$3512,1+COUNTIF(U$7:U2406,"&gt;0"),0),0)</f>
        <v>0</v>
      </c>
      <c r="V2407" s="178" t="s">
        <v>2596</v>
      </c>
      <c r="W2407" s="130"/>
      <c r="X2407" s="131"/>
      <c r="Y2407" s="131"/>
      <c r="Z2407" s="206"/>
      <c r="AA2407" s="194">
        <f t="shared" si="167"/>
        <v>0</v>
      </c>
      <c r="AB2407" s="124" t="str">
        <f t="shared" si="168"/>
        <v/>
      </c>
      <c r="AC2407" s="195" t="str">
        <f t="shared" si="169"/>
        <v/>
      </c>
      <c r="AD2407" s="194" t="str">
        <f t="shared" si="170"/>
        <v/>
      </c>
      <c r="AE2407" s="194">
        <f>IF(AD2407="",0,IF(ISERROR(VLOOKUP(AD2407,AD$7:AD2406,1,FALSE)),1,0))</f>
        <v>0</v>
      </c>
      <c r="AF2407" s="194"/>
    </row>
    <row r="2408" spans="1:32" ht="16.5" customHeight="1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75">
        <f>IF(AND($X$3512&lt;&gt;" ",$X$3512&lt;&gt;0),IF(X2408=$X$3512,1+COUNTIF(U$7:U2407,"&gt;0"),0),0)</f>
        <v>0</v>
      </c>
      <c r="V2408" s="178" t="s">
        <v>2597</v>
      </c>
      <c r="W2408" s="130"/>
      <c r="X2408" s="131"/>
      <c r="Y2408" s="131"/>
      <c r="Z2408" s="206"/>
      <c r="AA2408" s="194">
        <f t="shared" si="167"/>
        <v>0</v>
      </c>
      <c r="AB2408" s="124" t="str">
        <f t="shared" si="168"/>
        <v/>
      </c>
      <c r="AC2408" s="195" t="str">
        <f t="shared" si="169"/>
        <v/>
      </c>
      <c r="AD2408" s="194" t="str">
        <f t="shared" si="170"/>
        <v/>
      </c>
      <c r="AE2408" s="194">
        <f>IF(AD2408="",0,IF(ISERROR(VLOOKUP(AD2408,AD$7:AD2407,1,FALSE)),1,0))</f>
        <v>0</v>
      </c>
      <c r="AF2408" s="194"/>
    </row>
    <row r="2409" spans="1:32" ht="16.5" customHeight="1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75">
        <f>IF(AND($X$3512&lt;&gt;" ",$X$3512&lt;&gt;0),IF(X2409=$X$3512,1+COUNTIF(U$7:U2408,"&gt;0"),0),0)</f>
        <v>0</v>
      </c>
      <c r="V2409" s="178" t="s">
        <v>2598</v>
      </c>
      <c r="W2409" s="130"/>
      <c r="X2409" s="131"/>
      <c r="Y2409" s="131"/>
      <c r="Z2409" s="206"/>
      <c r="AA2409" s="194">
        <f t="shared" si="167"/>
        <v>0</v>
      </c>
      <c r="AB2409" s="124" t="str">
        <f t="shared" si="168"/>
        <v/>
      </c>
      <c r="AC2409" s="195" t="str">
        <f t="shared" si="169"/>
        <v/>
      </c>
      <c r="AD2409" s="194" t="str">
        <f t="shared" si="170"/>
        <v/>
      </c>
      <c r="AE2409" s="194">
        <f>IF(AD2409="",0,IF(ISERROR(VLOOKUP(AD2409,AD$7:AD2408,1,FALSE)),1,0))</f>
        <v>0</v>
      </c>
      <c r="AF2409" s="194"/>
    </row>
    <row r="2410" spans="1:32" ht="16.5" customHeight="1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75">
        <f>IF(AND($X$3512&lt;&gt;" ",$X$3512&lt;&gt;0),IF(X2410=$X$3512,1+COUNTIF(U$7:U2409,"&gt;0"),0),0)</f>
        <v>0</v>
      </c>
      <c r="V2410" s="178" t="s">
        <v>2599</v>
      </c>
      <c r="W2410" s="130"/>
      <c r="X2410" s="131"/>
      <c r="Y2410" s="131"/>
      <c r="Z2410" s="206"/>
      <c r="AA2410" s="194">
        <f t="shared" si="167"/>
        <v>0</v>
      </c>
      <c r="AB2410" s="124" t="str">
        <f t="shared" si="168"/>
        <v/>
      </c>
      <c r="AC2410" s="195" t="str">
        <f t="shared" si="169"/>
        <v/>
      </c>
      <c r="AD2410" s="194" t="str">
        <f t="shared" si="170"/>
        <v/>
      </c>
      <c r="AE2410" s="194">
        <f>IF(AD2410="",0,IF(ISERROR(VLOOKUP(AD2410,AD$7:AD2409,1,FALSE)),1,0))</f>
        <v>0</v>
      </c>
      <c r="AF2410" s="194"/>
    </row>
    <row r="2411" spans="1:32" ht="16.5" customHeight="1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75">
        <f>IF(AND($X$3512&lt;&gt;" ",$X$3512&lt;&gt;0),IF(X2411=$X$3512,1+COUNTIF(U$7:U2410,"&gt;0"),0),0)</f>
        <v>0</v>
      </c>
      <c r="V2411" s="178" t="s">
        <v>2600</v>
      </c>
      <c r="W2411" s="130"/>
      <c r="X2411" s="131"/>
      <c r="Y2411" s="131"/>
      <c r="Z2411" s="206"/>
      <c r="AA2411" s="194">
        <f t="shared" si="167"/>
        <v>0</v>
      </c>
      <c r="AB2411" s="124" t="str">
        <f t="shared" si="168"/>
        <v/>
      </c>
      <c r="AC2411" s="195" t="str">
        <f t="shared" si="169"/>
        <v/>
      </c>
      <c r="AD2411" s="194" t="str">
        <f t="shared" si="170"/>
        <v/>
      </c>
      <c r="AE2411" s="194">
        <f>IF(AD2411="",0,IF(ISERROR(VLOOKUP(AD2411,AD$7:AD2410,1,FALSE)),1,0))</f>
        <v>0</v>
      </c>
      <c r="AF2411" s="194"/>
    </row>
    <row r="2412" spans="1:32" ht="16.5" customHeight="1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75">
        <f>IF(AND($X$3512&lt;&gt;" ",$X$3512&lt;&gt;0),IF(X2412=$X$3512,1+COUNTIF(U$7:U2411,"&gt;0"),0),0)</f>
        <v>0</v>
      </c>
      <c r="V2412" s="178" t="s">
        <v>2601</v>
      </c>
      <c r="W2412" s="130"/>
      <c r="X2412" s="131"/>
      <c r="Y2412" s="131"/>
      <c r="Z2412" s="206"/>
      <c r="AA2412" s="194">
        <f t="shared" si="167"/>
        <v>0</v>
      </c>
      <c r="AB2412" s="124" t="str">
        <f t="shared" si="168"/>
        <v/>
      </c>
      <c r="AC2412" s="195" t="str">
        <f t="shared" si="169"/>
        <v/>
      </c>
      <c r="AD2412" s="194" t="str">
        <f t="shared" si="170"/>
        <v/>
      </c>
      <c r="AE2412" s="194">
        <f>IF(AD2412="",0,IF(ISERROR(VLOOKUP(AD2412,AD$7:AD2411,1,FALSE)),1,0))</f>
        <v>0</v>
      </c>
      <c r="AF2412" s="194"/>
    </row>
    <row r="2413" spans="1:32" ht="16.5" customHeight="1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75">
        <f>IF(AND($X$3512&lt;&gt;" ",$X$3512&lt;&gt;0),IF(X2413=$X$3512,1+COUNTIF(U$7:U2412,"&gt;0"),0),0)</f>
        <v>0</v>
      </c>
      <c r="V2413" s="178" t="s">
        <v>2602</v>
      </c>
      <c r="W2413" s="130"/>
      <c r="X2413" s="131"/>
      <c r="Y2413" s="131"/>
      <c r="Z2413" s="206"/>
      <c r="AA2413" s="194">
        <f t="shared" si="167"/>
        <v>0</v>
      </c>
      <c r="AB2413" s="124" t="str">
        <f t="shared" si="168"/>
        <v/>
      </c>
      <c r="AC2413" s="195" t="str">
        <f t="shared" si="169"/>
        <v/>
      </c>
      <c r="AD2413" s="194" t="str">
        <f t="shared" si="170"/>
        <v/>
      </c>
      <c r="AE2413" s="194">
        <f>IF(AD2413="",0,IF(ISERROR(VLOOKUP(AD2413,AD$7:AD2412,1,FALSE)),1,0))</f>
        <v>0</v>
      </c>
      <c r="AF2413" s="194"/>
    </row>
    <row r="2414" spans="1:32" ht="16.5" customHeight="1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75">
        <f>IF(AND($X$3512&lt;&gt;" ",$X$3512&lt;&gt;0),IF(X2414=$X$3512,1+COUNTIF(U$7:U2413,"&gt;0"),0),0)</f>
        <v>0</v>
      </c>
      <c r="V2414" s="178" t="s">
        <v>2603</v>
      </c>
      <c r="W2414" s="130"/>
      <c r="X2414" s="131"/>
      <c r="Y2414" s="131"/>
      <c r="Z2414" s="206"/>
      <c r="AA2414" s="194">
        <f t="shared" si="167"/>
        <v>0</v>
      </c>
      <c r="AB2414" s="124" t="str">
        <f t="shared" si="168"/>
        <v/>
      </c>
      <c r="AC2414" s="195" t="str">
        <f t="shared" si="169"/>
        <v/>
      </c>
      <c r="AD2414" s="194" t="str">
        <f t="shared" si="170"/>
        <v/>
      </c>
      <c r="AE2414" s="194">
        <f>IF(AD2414="",0,IF(ISERROR(VLOOKUP(AD2414,AD$7:AD2413,1,FALSE)),1,0))</f>
        <v>0</v>
      </c>
      <c r="AF2414" s="194"/>
    </row>
    <row r="2415" spans="1:32" ht="16.5" customHeight="1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75">
        <f>IF(AND($X$3512&lt;&gt;" ",$X$3512&lt;&gt;0),IF(X2415=$X$3512,1+COUNTIF(U$7:U2414,"&gt;0"),0),0)</f>
        <v>0</v>
      </c>
      <c r="V2415" s="178" t="s">
        <v>2604</v>
      </c>
      <c r="W2415" s="130"/>
      <c r="X2415" s="131"/>
      <c r="Y2415" s="131"/>
      <c r="Z2415" s="206"/>
      <c r="AA2415" s="194">
        <f t="shared" si="167"/>
        <v>0</v>
      </c>
      <c r="AB2415" s="124" t="str">
        <f t="shared" si="168"/>
        <v/>
      </c>
      <c r="AC2415" s="195" t="str">
        <f t="shared" si="169"/>
        <v/>
      </c>
      <c r="AD2415" s="194" t="str">
        <f t="shared" si="170"/>
        <v/>
      </c>
      <c r="AE2415" s="194">
        <f>IF(AD2415="",0,IF(ISERROR(VLOOKUP(AD2415,AD$7:AD2414,1,FALSE)),1,0))</f>
        <v>0</v>
      </c>
      <c r="AF2415" s="194"/>
    </row>
    <row r="2416" spans="1:32" ht="16.5" customHeight="1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75">
        <f>IF(AND($X$3512&lt;&gt;" ",$X$3512&lt;&gt;0),IF(X2416=$X$3512,1+COUNTIF(U$7:U2415,"&gt;0"),0),0)</f>
        <v>0</v>
      </c>
      <c r="V2416" s="178" t="s">
        <v>2605</v>
      </c>
      <c r="W2416" s="130"/>
      <c r="X2416" s="131"/>
      <c r="Y2416" s="131"/>
      <c r="Z2416" s="206"/>
      <c r="AA2416" s="194">
        <f t="shared" si="167"/>
        <v>0</v>
      </c>
      <c r="AB2416" s="124" t="str">
        <f t="shared" si="168"/>
        <v/>
      </c>
      <c r="AC2416" s="195" t="str">
        <f t="shared" si="169"/>
        <v/>
      </c>
      <c r="AD2416" s="194" t="str">
        <f t="shared" si="170"/>
        <v/>
      </c>
      <c r="AE2416" s="194">
        <f>IF(AD2416="",0,IF(ISERROR(VLOOKUP(AD2416,AD$7:AD2415,1,FALSE)),1,0))</f>
        <v>0</v>
      </c>
      <c r="AF2416" s="194"/>
    </row>
    <row r="2417" spans="1:32" ht="16.5" customHeight="1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75">
        <f>IF(AND($X$3512&lt;&gt;" ",$X$3512&lt;&gt;0),IF(X2417=$X$3512,1+COUNTIF(U$7:U2416,"&gt;0"),0),0)</f>
        <v>0</v>
      </c>
      <c r="V2417" s="178" t="s">
        <v>2606</v>
      </c>
      <c r="W2417" s="130"/>
      <c r="X2417" s="131"/>
      <c r="Y2417" s="131"/>
      <c r="Z2417" s="206"/>
      <c r="AA2417" s="194">
        <f t="shared" si="167"/>
        <v>0</v>
      </c>
      <c r="AB2417" s="124" t="str">
        <f t="shared" si="168"/>
        <v/>
      </c>
      <c r="AC2417" s="195" t="str">
        <f t="shared" si="169"/>
        <v/>
      </c>
      <c r="AD2417" s="194" t="str">
        <f t="shared" si="170"/>
        <v/>
      </c>
      <c r="AE2417" s="194">
        <f>IF(AD2417="",0,IF(ISERROR(VLOOKUP(AD2417,AD$7:AD2416,1,FALSE)),1,0))</f>
        <v>0</v>
      </c>
      <c r="AF2417" s="194"/>
    </row>
    <row r="2418" spans="1:32" ht="16.5" customHeight="1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75">
        <f>IF(AND($X$3512&lt;&gt;" ",$X$3512&lt;&gt;0),IF(X2418=$X$3512,1+COUNTIF(U$7:U2417,"&gt;0"),0),0)</f>
        <v>0</v>
      </c>
      <c r="V2418" s="178" t="s">
        <v>2607</v>
      </c>
      <c r="W2418" s="130"/>
      <c r="X2418" s="131"/>
      <c r="Y2418" s="131"/>
      <c r="Z2418" s="206"/>
      <c r="AA2418" s="194">
        <f t="shared" si="167"/>
        <v>0</v>
      </c>
      <c r="AB2418" s="124" t="str">
        <f t="shared" si="168"/>
        <v/>
      </c>
      <c r="AC2418" s="195" t="str">
        <f t="shared" si="169"/>
        <v/>
      </c>
      <c r="AD2418" s="194" t="str">
        <f t="shared" si="170"/>
        <v/>
      </c>
      <c r="AE2418" s="194">
        <f>IF(AD2418="",0,IF(ISERROR(VLOOKUP(AD2418,AD$7:AD2417,1,FALSE)),1,0))</f>
        <v>0</v>
      </c>
      <c r="AF2418" s="194"/>
    </row>
    <row r="2419" spans="1:32" ht="16.5" customHeight="1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75">
        <f>IF(AND($X$3512&lt;&gt;" ",$X$3512&lt;&gt;0),IF(X2419=$X$3512,1+COUNTIF(U$7:U2418,"&gt;0"),0),0)</f>
        <v>0</v>
      </c>
      <c r="V2419" s="178" t="s">
        <v>2608</v>
      </c>
      <c r="W2419" s="130"/>
      <c r="X2419" s="131"/>
      <c r="Y2419" s="131"/>
      <c r="Z2419" s="206"/>
      <c r="AA2419" s="194">
        <f t="shared" si="167"/>
        <v>0</v>
      </c>
      <c r="AB2419" s="124" t="str">
        <f t="shared" si="168"/>
        <v/>
      </c>
      <c r="AC2419" s="195" t="str">
        <f t="shared" si="169"/>
        <v/>
      </c>
      <c r="AD2419" s="194" t="str">
        <f t="shared" si="170"/>
        <v/>
      </c>
      <c r="AE2419" s="194">
        <f>IF(AD2419="",0,IF(ISERROR(VLOOKUP(AD2419,AD$7:AD2418,1,FALSE)),1,0))</f>
        <v>0</v>
      </c>
      <c r="AF2419" s="194"/>
    </row>
    <row r="2420" spans="1:32" ht="16.5" customHeight="1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75">
        <f>IF(AND($X$3512&lt;&gt;" ",$X$3512&lt;&gt;0),IF(X2420=$X$3512,1+COUNTIF(U$7:U2419,"&gt;0"),0),0)</f>
        <v>0</v>
      </c>
      <c r="V2420" s="178" t="s">
        <v>2609</v>
      </c>
      <c r="W2420" s="130"/>
      <c r="X2420" s="131"/>
      <c r="Y2420" s="131"/>
      <c r="Z2420" s="206"/>
      <c r="AA2420" s="194">
        <f t="shared" si="167"/>
        <v>0</v>
      </c>
      <c r="AB2420" s="124" t="str">
        <f t="shared" si="168"/>
        <v/>
      </c>
      <c r="AC2420" s="195" t="str">
        <f t="shared" si="169"/>
        <v/>
      </c>
      <c r="AD2420" s="194" t="str">
        <f t="shared" si="170"/>
        <v/>
      </c>
      <c r="AE2420" s="194">
        <f>IF(AD2420="",0,IF(ISERROR(VLOOKUP(AD2420,AD$7:AD2419,1,FALSE)),1,0))</f>
        <v>0</v>
      </c>
      <c r="AF2420" s="194"/>
    </row>
    <row r="2421" spans="1:32" ht="16.5" customHeight="1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75">
        <f>IF(AND($X$3512&lt;&gt;" ",$X$3512&lt;&gt;0),IF(X2421=$X$3512,1+COUNTIF(U$7:U2420,"&gt;0"),0),0)</f>
        <v>0</v>
      </c>
      <c r="V2421" s="178" t="s">
        <v>2610</v>
      </c>
      <c r="W2421" s="130"/>
      <c r="X2421" s="131"/>
      <c r="Y2421" s="131"/>
      <c r="Z2421" s="206"/>
      <c r="AA2421" s="194">
        <f t="shared" si="167"/>
        <v>0</v>
      </c>
      <c r="AB2421" s="124" t="str">
        <f t="shared" si="168"/>
        <v/>
      </c>
      <c r="AC2421" s="195" t="str">
        <f t="shared" si="169"/>
        <v/>
      </c>
      <c r="AD2421" s="194" t="str">
        <f t="shared" si="170"/>
        <v/>
      </c>
      <c r="AE2421" s="194">
        <f>IF(AD2421="",0,IF(ISERROR(VLOOKUP(AD2421,AD$7:AD2420,1,FALSE)),1,0))</f>
        <v>0</v>
      </c>
      <c r="AF2421" s="194"/>
    </row>
    <row r="2422" spans="1:32" ht="16.5" customHeight="1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75">
        <f>IF(AND($X$3512&lt;&gt;" ",$X$3512&lt;&gt;0),IF(X2422=$X$3512,1+COUNTIF(U$7:U2421,"&gt;0"),0),0)</f>
        <v>0</v>
      </c>
      <c r="V2422" s="178" t="s">
        <v>2611</v>
      </c>
      <c r="W2422" s="130"/>
      <c r="X2422" s="131"/>
      <c r="Y2422" s="131"/>
      <c r="Z2422" s="206"/>
      <c r="AA2422" s="194">
        <f t="shared" si="167"/>
        <v>0</v>
      </c>
      <c r="AB2422" s="124" t="str">
        <f t="shared" si="168"/>
        <v/>
      </c>
      <c r="AC2422" s="195" t="str">
        <f t="shared" si="169"/>
        <v/>
      </c>
      <c r="AD2422" s="194" t="str">
        <f t="shared" si="170"/>
        <v/>
      </c>
      <c r="AE2422" s="194">
        <f>IF(AD2422="",0,IF(ISERROR(VLOOKUP(AD2422,AD$7:AD2421,1,FALSE)),1,0))</f>
        <v>0</v>
      </c>
      <c r="AF2422" s="194"/>
    </row>
    <row r="2423" spans="1:32" ht="16.5" customHeight="1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75">
        <f>IF(AND($X$3512&lt;&gt;" ",$X$3512&lt;&gt;0),IF(X2423=$X$3512,1+COUNTIF(U$7:U2422,"&gt;0"),0),0)</f>
        <v>0</v>
      </c>
      <c r="V2423" s="178" t="s">
        <v>2612</v>
      </c>
      <c r="W2423" s="130"/>
      <c r="X2423" s="131"/>
      <c r="Y2423" s="131"/>
      <c r="Z2423" s="206"/>
      <c r="AA2423" s="194">
        <f t="shared" si="167"/>
        <v>0</v>
      </c>
      <c r="AB2423" s="124" t="str">
        <f t="shared" si="168"/>
        <v/>
      </c>
      <c r="AC2423" s="195" t="str">
        <f t="shared" si="169"/>
        <v/>
      </c>
      <c r="AD2423" s="194" t="str">
        <f t="shared" si="170"/>
        <v/>
      </c>
      <c r="AE2423" s="194">
        <f>IF(AD2423="",0,IF(ISERROR(VLOOKUP(AD2423,AD$7:AD2422,1,FALSE)),1,0))</f>
        <v>0</v>
      </c>
      <c r="AF2423" s="194"/>
    </row>
    <row r="2424" spans="1:32" ht="16.5" customHeight="1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75">
        <f>IF(AND($X$3512&lt;&gt;" ",$X$3512&lt;&gt;0),IF(X2424=$X$3512,1+COUNTIF(U$7:U2423,"&gt;0"),0),0)</f>
        <v>0</v>
      </c>
      <c r="V2424" s="178" t="s">
        <v>2613</v>
      </c>
      <c r="W2424" s="130"/>
      <c r="X2424" s="131"/>
      <c r="Y2424" s="131"/>
      <c r="Z2424" s="206"/>
      <c r="AA2424" s="194">
        <f t="shared" si="167"/>
        <v>0</v>
      </c>
      <c r="AB2424" s="124" t="str">
        <f t="shared" si="168"/>
        <v/>
      </c>
      <c r="AC2424" s="195" t="str">
        <f t="shared" si="169"/>
        <v/>
      </c>
      <c r="AD2424" s="194" t="str">
        <f t="shared" si="170"/>
        <v/>
      </c>
      <c r="AE2424" s="194">
        <f>IF(AD2424="",0,IF(ISERROR(VLOOKUP(AD2424,AD$7:AD2423,1,FALSE)),1,0))</f>
        <v>0</v>
      </c>
      <c r="AF2424" s="194"/>
    </row>
    <row r="2425" spans="1:32" ht="16.5" customHeight="1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75">
        <f>IF(AND($X$3512&lt;&gt;" ",$X$3512&lt;&gt;0),IF(X2425=$X$3512,1+COUNTIF(U$7:U2424,"&gt;0"),0),0)</f>
        <v>0</v>
      </c>
      <c r="V2425" s="178" t="s">
        <v>2614</v>
      </c>
      <c r="W2425" s="130"/>
      <c r="X2425" s="131"/>
      <c r="Y2425" s="131"/>
      <c r="Z2425" s="206"/>
      <c r="AA2425" s="194">
        <f t="shared" si="167"/>
        <v>0</v>
      </c>
      <c r="AB2425" s="124" t="str">
        <f t="shared" si="168"/>
        <v/>
      </c>
      <c r="AC2425" s="195" t="str">
        <f t="shared" si="169"/>
        <v/>
      </c>
      <c r="AD2425" s="194" t="str">
        <f t="shared" si="170"/>
        <v/>
      </c>
      <c r="AE2425" s="194">
        <f>IF(AD2425="",0,IF(ISERROR(VLOOKUP(AD2425,AD$7:AD2424,1,FALSE)),1,0))</f>
        <v>0</v>
      </c>
      <c r="AF2425" s="194"/>
    </row>
    <row r="2426" spans="1:32" ht="16.5" customHeight="1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75">
        <f>IF(AND($X$3512&lt;&gt;" ",$X$3512&lt;&gt;0),IF(X2426=$X$3512,1+COUNTIF(U$7:U2425,"&gt;0"),0),0)</f>
        <v>0</v>
      </c>
      <c r="V2426" s="178" t="s">
        <v>2615</v>
      </c>
      <c r="W2426" s="130"/>
      <c r="X2426" s="131"/>
      <c r="Y2426" s="131"/>
      <c r="Z2426" s="206"/>
      <c r="AA2426" s="194">
        <f t="shared" si="167"/>
        <v>0</v>
      </c>
      <c r="AB2426" s="124" t="str">
        <f t="shared" si="168"/>
        <v/>
      </c>
      <c r="AC2426" s="195" t="str">
        <f t="shared" si="169"/>
        <v/>
      </c>
      <c r="AD2426" s="194" t="str">
        <f t="shared" si="170"/>
        <v/>
      </c>
      <c r="AE2426" s="194">
        <f>IF(AD2426="",0,IF(ISERROR(VLOOKUP(AD2426,AD$7:AD2425,1,FALSE)),1,0))</f>
        <v>0</v>
      </c>
      <c r="AF2426" s="194"/>
    </row>
    <row r="2427" spans="1:32" ht="16.5" customHeight="1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75">
        <f>IF(AND($X$3512&lt;&gt;" ",$X$3512&lt;&gt;0),IF(X2427=$X$3512,1+COUNTIF(U$7:U2426,"&gt;0"),0),0)</f>
        <v>0</v>
      </c>
      <c r="V2427" s="178" t="s">
        <v>2616</v>
      </c>
      <c r="W2427" s="130"/>
      <c r="X2427" s="131"/>
      <c r="Y2427" s="131"/>
      <c r="Z2427" s="206"/>
      <c r="AA2427" s="194">
        <f t="shared" si="167"/>
        <v>0</v>
      </c>
      <c r="AB2427" s="124" t="str">
        <f t="shared" si="168"/>
        <v/>
      </c>
      <c r="AC2427" s="195" t="str">
        <f t="shared" si="169"/>
        <v/>
      </c>
      <c r="AD2427" s="194" t="str">
        <f t="shared" si="170"/>
        <v/>
      </c>
      <c r="AE2427" s="194">
        <f>IF(AD2427="",0,IF(ISERROR(VLOOKUP(AD2427,AD$7:AD2426,1,FALSE)),1,0))</f>
        <v>0</v>
      </c>
      <c r="AF2427" s="194"/>
    </row>
    <row r="2428" spans="1:32" ht="16.5" customHeight="1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75">
        <f>IF(AND($X$3512&lt;&gt;" ",$X$3512&lt;&gt;0),IF(X2428=$X$3512,1+COUNTIF(U$7:U2427,"&gt;0"),0),0)</f>
        <v>0</v>
      </c>
      <c r="V2428" s="178" t="s">
        <v>2617</v>
      </c>
      <c r="W2428" s="130"/>
      <c r="X2428" s="131"/>
      <c r="Y2428" s="131"/>
      <c r="Z2428" s="206"/>
      <c r="AA2428" s="194">
        <f t="shared" si="167"/>
        <v>0</v>
      </c>
      <c r="AB2428" s="124" t="str">
        <f t="shared" si="168"/>
        <v/>
      </c>
      <c r="AC2428" s="195" t="str">
        <f t="shared" si="169"/>
        <v/>
      </c>
      <c r="AD2428" s="194" t="str">
        <f t="shared" si="170"/>
        <v/>
      </c>
      <c r="AE2428" s="194">
        <f>IF(AD2428="",0,IF(ISERROR(VLOOKUP(AD2428,AD$7:AD2427,1,FALSE)),1,0))</f>
        <v>0</v>
      </c>
      <c r="AF2428" s="194"/>
    </row>
    <row r="2429" spans="1:32" ht="16.5" customHeight="1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75">
        <f>IF(AND($X$3512&lt;&gt;" ",$X$3512&lt;&gt;0),IF(X2429=$X$3512,1+COUNTIF(U$7:U2428,"&gt;0"),0),0)</f>
        <v>0</v>
      </c>
      <c r="V2429" s="178" t="s">
        <v>2618</v>
      </c>
      <c r="W2429" s="130"/>
      <c r="X2429" s="131"/>
      <c r="Y2429" s="131"/>
      <c r="Z2429" s="206"/>
      <c r="AA2429" s="194">
        <f t="shared" si="167"/>
        <v>0</v>
      </c>
      <c r="AB2429" s="124" t="str">
        <f t="shared" si="168"/>
        <v/>
      </c>
      <c r="AC2429" s="195" t="str">
        <f t="shared" si="169"/>
        <v/>
      </c>
      <c r="AD2429" s="194" t="str">
        <f t="shared" si="170"/>
        <v/>
      </c>
      <c r="AE2429" s="194">
        <f>IF(AD2429="",0,IF(ISERROR(VLOOKUP(AD2429,AD$7:AD2428,1,FALSE)),1,0))</f>
        <v>0</v>
      </c>
      <c r="AF2429" s="194"/>
    </row>
    <row r="2430" spans="1:32" ht="16.5" customHeight="1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75">
        <f>IF(AND($X$3512&lt;&gt;" ",$X$3512&lt;&gt;0),IF(X2430=$X$3512,1+COUNTIF(U$7:U2429,"&gt;0"),0),0)</f>
        <v>0</v>
      </c>
      <c r="V2430" s="178" t="s">
        <v>2619</v>
      </c>
      <c r="W2430" s="130"/>
      <c r="X2430" s="131"/>
      <c r="Y2430" s="131"/>
      <c r="Z2430" s="206"/>
      <c r="AA2430" s="194">
        <f t="shared" si="167"/>
        <v>0</v>
      </c>
      <c r="AB2430" s="124" t="str">
        <f t="shared" si="168"/>
        <v/>
      </c>
      <c r="AC2430" s="195" t="str">
        <f t="shared" si="169"/>
        <v/>
      </c>
      <c r="AD2430" s="194" t="str">
        <f t="shared" si="170"/>
        <v/>
      </c>
      <c r="AE2430" s="194">
        <f>IF(AD2430="",0,IF(ISERROR(VLOOKUP(AD2430,AD$7:AD2429,1,FALSE)),1,0))</f>
        <v>0</v>
      </c>
      <c r="AF2430" s="194"/>
    </row>
    <row r="2431" spans="1:32" ht="16.5" customHeight="1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75">
        <f>IF(AND($X$3512&lt;&gt;" ",$X$3512&lt;&gt;0),IF(X2431=$X$3512,1+COUNTIF(U$7:U2430,"&gt;0"),0),0)</f>
        <v>0</v>
      </c>
      <c r="V2431" s="178" t="s">
        <v>2620</v>
      </c>
      <c r="W2431" s="130"/>
      <c r="X2431" s="131"/>
      <c r="Y2431" s="131"/>
      <c r="Z2431" s="206"/>
      <c r="AA2431" s="194">
        <f t="shared" si="167"/>
        <v>0</v>
      </c>
      <c r="AB2431" s="124" t="str">
        <f t="shared" si="168"/>
        <v/>
      </c>
      <c r="AC2431" s="195" t="str">
        <f t="shared" si="169"/>
        <v/>
      </c>
      <c r="AD2431" s="194" t="str">
        <f t="shared" si="170"/>
        <v/>
      </c>
      <c r="AE2431" s="194">
        <f>IF(AD2431="",0,IF(ISERROR(VLOOKUP(AD2431,AD$7:AD2430,1,FALSE)),1,0))</f>
        <v>0</v>
      </c>
      <c r="AF2431" s="194"/>
    </row>
    <row r="2432" spans="1:32" ht="16.5" customHeight="1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75">
        <f>IF(AND($X$3512&lt;&gt;" ",$X$3512&lt;&gt;0),IF(X2432=$X$3512,1+COUNTIF(U$7:U2431,"&gt;0"),0),0)</f>
        <v>0</v>
      </c>
      <c r="V2432" s="178" t="s">
        <v>2621</v>
      </c>
      <c r="W2432" s="130"/>
      <c r="X2432" s="131"/>
      <c r="Y2432" s="131"/>
      <c r="Z2432" s="206"/>
      <c r="AA2432" s="194">
        <f t="shared" si="167"/>
        <v>0</v>
      </c>
      <c r="AB2432" s="124" t="str">
        <f t="shared" si="168"/>
        <v/>
      </c>
      <c r="AC2432" s="195" t="str">
        <f t="shared" si="169"/>
        <v/>
      </c>
      <c r="AD2432" s="194" t="str">
        <f t="shared" si="170"/>
        <v/>
      </c>
      <c r="AE2432" s="194">
        <f>IF(AD2432="",0,IF(ISERROR(VLOOKUP(AD2432,AD$7:AD2431,1,FALSE)),1,0))</f>
        <v>0</v>
      </c>
      <c r="AF2432" s="194"/>
    </row>
    <row r="2433" spans="1:32" ht="16.5" customHeight="1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75">
        <f>IF(AND($X$3512&lt;&gt;" ",$X$3512&lt;&gt;0),IF(X2433=$X$3512,1+COUNTIF(U$7:U2432,"&gt;0"),0),0)</f>
        <v>0</v>
      </c>
      <c r="V2433" s="178" t="s">
        <v>2622</v>
      </c>
      <c r="W2433" s="130"/>
      <c r="X2433" s="131"/>
      <c r="Y2433" s="131"/>
      <c r="Z2433" s="206"/>
      <c r="AA2433" s="194">
        <f t="shared" si="167"/>
        <v>0</v>
      </c>
      <c r="AB2433" s="124" t="str">
        <f t="shared" si="168"/>
        <v/>
      </c>
      <c r="AC2433" s="195" t="str">
        <f t="shared" si="169"/>
        <v/>
      </c>
      <c r="AD2433" s="194" t="str">
        <f t="shared" si="170"/>
        <v/>
      </c>
      <c r="AE2433" s="194">
        <f>IF(AD2433="",0,IF(ISERROR(VLOOKUP(AD2433,AD$7:AD2432,1,FALSE)),1,0))</f>
        <v>0</v>
      </c>
      <c r="AF2433" s="194"/>
    </row>
    <row r="2434" spans="1:32" ht="16.5" customHeight="1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75">
        <f>IF(AND($X$3512&lt;&gt;" ",$X$3512&lt;&gt;0),IF(X2434=$X$3512,1+COUNTIF(U$7:U2433,"&gt;0"),0),0)</f>
        <v>0</v>
      </c>
      <c r="V2434" s="178" t="s">
        <v>2623</v>
      </c>
      <c r="W2434" s="130"/>
      <c r="X2434" s="131"/>
      <c r="Y2434" s="131"/>
      <c r="Z2434" s="206"/>
      <c r="AA2434" s="194">
        <f t="shared" si="167"/>
        <v>0</v>
      </c>
      <c r="AB2434" s="124" t="str">
        <f t="shared" si="168"/>
        <v/>
      </c>
      <c r="AC2434" s="195" t="str">
        <f t="shared" si="169"/>
        <v/>
      </c>
      <c r="AD2434" s="194" t="str">
        <f t="shared" si="170"/>
        <v/>
      </c>
      <c r="AE2434" s="194">
        <f>IF(AD2434="",0,IF(ISERROR(VLOOKUP(AD2434,AD$7:AD2433,1,FALSE)),1,0))</f>
        <v>0</v>
      </c>
      <c r="AF2434" s="194"/>
    </row>
    <row r="2435" spans="1:32" ht="16.5" customHeight="1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75">
        <f>IF(AND($X$3512&lt;&gt;" ",$X$3512&lt;&gt;0),IF(X2435=$X$3512,1+COUNTIF(U$7:U2434,"&gt;0"),0),0)</f>
        <v>0</v>
      </c>
      <c r="V2435" s="178" t="s">
        <v>2624</v>
      </c>
      <c r="W2435" s="130"/>
      <c r="X2435" s="131"/>
      <c r="Y2435" s="131"/>
      <c r="Z2435" s="206"/>
      <c r="AA2435" s="194">
        <f t="shared" si="167"/>
        <v>0</v>
      </c>
      <c r="AB2435" s="124" t="str">
        <f t="shared" si="168"/>
        <v/>
      </c>
      <c r="AC2435" s="195" t="str">
        <f t="shared" si="169"/>
        <v/>
      </c>
      <c r="AD2435" s="194" t="str">
        <f t="shared" si="170"/>
        <v/>
      </c>
      <c r="AE2435" s="194">
        <f>IF(AD2435="",0,IF(ISERROR(VLOOKUP(AD2435,AD$7:AD2434,1,FALSE)),1,0))</f>
        <v>0</v>
      </c>
      <c r="AF2435" s="194"/>
    </row>
    <row r="2436" spans="1:32" ht="16.5" customHeight="1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75">
        <f>IF(AND($X$3512&lt;&gt;" ",$X$3512&lt;&gt;0),IF(X2436=$X$3512,1+COUNTIF(U$7:U2435,"&gt;0"),0),0)</f>
        <v>0</v>
      </c>
      <c r="V2436" s="178" t="s">
        <v>2625</v>
      </c>
      <c r="W2436" s="130"/>
      <c r="X2436" s="131"/>
      <c r="Y2436" s="131"/>
      <c r="Z2436" s="206"/>
      <c r="AA2436" s="194">
        <f t="shared" si="167"/>
        <v>0</v>
      </c>
      <c r="AB2436" s="124" t="str">
        <f t="shared" si="168"/>
        <v/>
      </c>
      <c r="AC2436" s="195" t="str">
        <f t="shared" si="169"/>
        <v/>
      </c>
      <c r="AD2436" s="194" t="str">
        <f t="shared" si="170"/>
        <v/>
      </c>
      <c r="AE2436" s="194">
        <f>IF(AD2436="",0,IF(ISERROR(VLOOKUP(AD2436,AD$7:AD2435,1,FALSE)),1,0))</f>
        <v>0</v>
      </c>
      <c r="AF2436" s="194"/>
    </row>
    <row r="2437" spans="1:32" ht="16.5" customHeight="1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75">
        <f>IF(AND($X$3512&lt;&gt;" ",$X$3512&lt;&gt;0),IF(X2437=$X$3512,1+COUNTIF(U$7:U2436,"&gt;0"),0),0)</f>
        <v>0</v>
      </c>
      <c r="V2437" s="178" t="s">
        <v>2626</v>
      </c>
      <c r="W2437" s="130"/>
      <c r="X2437" s="131"/>
      <c r="Y2437" s="131"/>
      <c r="Z2437" s="206"/>
      <c r="AA2437" s="194">
        <f t="shared" si="167"/>
        <v>0</v>
      </c>
      <c r="AB2437" s="124" t="str">
        <f t="shared" si="168"/>
        <v/>
      </c>
      <c r="AC2437" s="195" t="str">
        <f t="shared" si="169"/>
        <v/>
      </c>
      <c r="AD2437" s="194" t="str">
        <f t="shared" si="170"/>
        <v/>
      </c>
      <c r="AE2437" s="194">
        <f>IF(AD2437="",0,IF(ISERROR(VLOOKUP(AD2437,AD$7:AD2436,1,FALSE)),1,0))</f>
        <v>0</v>
      </c>
      <c r="AF2437" s="194"/>
    </row>
    <row r="2438" spans="1:32" ht="16.5" customHeight="1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75">
        <f>IF(AND($X$3512&lt;&gt;" ",$X$3512&lt;&gt;0),IF(X2438=$X$3512,1+COUNTIF(U$7:U2437,"&gt;0"),0),0)</f>
        <v>0</v>
      </c>
      <c r="V2438" s="178" t="s">
        <v>2627</v>
      </c>
      <c r="W2438" s="130"/>
      <c r="X2438" s="131"/>
      <c r="Y2438" s="131"/>
      <c r="Z2438" s="206"/>
      <c r="AA2438" s="194">
        <f t="shared" si="167"/>
        <v>0</v>
      </c>
      <c r="AB2438" s="124" t="str">
        <f t="shared" si="168"/>
        <v/>
      </c>
      <c r="AC2438" s="195" t="str">
        <f t="shared" si="169"/>
        <v/>
      </c>
      <c r="AD2438" s="194" t="str">
        <f t="shared" si="170"/>
        <v/>
      </c>
      <c r="AE2438" s="194">
        <f>IF(AD2438="",0,IF(ISERROR(VLOOKUP(AD2438,AD$7:AD2437,1,FALSE)),1,0))</f>
        <v>0</v>
      </c>
      <c r="AF2438" s="194"/>
    </row>
    <row r="2439" spans="1:32" ht="16.5" customHeight="1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75">
        <f>IF(AND($X$3512&lt;&gt;" ",$X$3512&lt;&gt;0),IF(X2439=$X$3512,1+COUNTIF(U$7:U2438,"&gt;0"),0),0)</f>
        <v>0</v>
      </c>
      <c r="V2439" s="178" t="s">
        <v>2628</v>
      </c>
      <c r="W2439" s="130"/>
      <c r="X2439" s="131"/>
      <c r="Y2439" s="131"/>
      <c r="Z2439" s="206"/>
      <c r="AA2439" s="194">
        <f t="shared" si="167"/>
        <v>0</v>
      </c>
      <c r="AB2439" s="124" t="str">
        <f t="shared" si="168"/>
        <v/>
      </c>
      <c r="AC2439" s="195" t="str">
        <f t="shared" si="169"/>
        <v/>
      </c>
      <c r="AD2439" s="194" t="str">
        <f t="shared" si="170"/>
        <v/>
      </c>
      <c r="AE2439" s="194">
        <f>IF(AD2439="",0,IF(ISERROR(VLOOKUP(AD2439,AD$7:AD2438,1,FALSE)),1,0))</f>
        <v>0</v>
      </c>
      <c r="AF2439" s="194"/>
    </row>
    <row r="2440" spans="1:32" ht="16.5" customHeight="1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75">
        <f>IF(AND($X$3512&lt;&gt;" ",$X$3512&lt;&gt;0),IF(X2440=$X$3512,1+COUNTIF(U$7:U2439,"&gt;0"),0),0)</f>
        <v>0</v>
      </c>
      <c r="V2440" s="178" t="s">
        <v>2629</v>
      </c>
      <c r="W2440" s="130"/>
      <c r="X2440" s="131"/>
      <c r="Y2440" s="131"/>
      <c r="Z2440" s="206"/>
      <c r="AA2440" s="194">
        <f t="shared" ref="AA2440:AA2503" si="171">IF(ISBLANK(X2440),0,VLOOKUP(X2440,$B$8:$E$57,1,FALSE))</f>
        <v>0</v>
      </c>
      <c r="AB2440" s="124" t="str">
        <f t="shared" ref="AB2440:AB2503" si="172">IF(W2440&gt;0,CONCATENATE(MONTH(W2440)&amp;X2440),"")</f>
        <v/>
      </c>
      <c r="AC2440" s="195" t="str">
        <f t="shared" ref="AC2440:AC2503" si="173">IF(OR(AND(Z2440&lt;&gt;0,ISBLANK(X2440)),ISERROR(AA2440)),"ERR","")</f>
        <v/>
      </c>
      <c r="AD2440" s="194" t="str">
        <f t="shared" si="170"/>
        <v/>
      </c>
      <c r="AE2440" s="194">
        <f>IF(AD2440="",0,IF(ISERROR(VLOOKUP(AD2440,AD$7:AD2439,1,FALSE)),1,0))</f>
        <v>0</v>
      </c>
      <c r="AF2440" s="194"/>
    </row>
    <row r="2441" spans="1:32" ht="16.5" customHeight="1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75">
        <f>IF(AND($X$3512&lt;&gt;" ",$X$3512&lt;&gt;0),IF(X2441=$X$3512,1+COUNTIF(U$7:U2440,"&gt;0"),0),0)</f>
        <v>0</v>
      </c>
      <c r="V2441" s="178" t="s">
        <v>2630</v>
      </c>
      <c r="W2441" s="130"/>
      <c r="X2441" s="131"/>
      <c r="Y2441" s="131"/>
      <c r="Z2441" s="206"/>
      <c r="AA2441" s="194">
        <f t="shared" si="171"/>
        <v>0</v>
      </c>
      <c r="AB2441" s="124" t="str">
        <f t="shared" si="172"/>
        <v/>
      </c>
      <c r="AC2441" s="195" t="str">
        <f t="shared" si="173"/>
        <v/>
      </c>
      <c r="AD2441" s="194" t="str">
        <f t="shared" si="170"/>
        <v/>
      </c>
      <c r="AE2441" s="194">
        <f>IF(AD2441="",0,IF(ISERROR(VLOOKUP(AD2441,AD$7:AD2440,1,FALSE)),1,0))</f>
        <v>0</v>
      </c>
      <c r="AF2441" s="194"/>
    </row>
    <row r="2442" spans="1:32" ht="16.5" customHeight="1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75">
        <f>IF(AND($X$3512&lt;&gt;" ",$X$3512&lt;&gt;0),IF(X2442=$X$3512,1+COUNTIF(U$7:U2441,"&gt;0"),0),0)</f>
        <v>0</v>
      </c>
      <c r="V2442" s="178" t="s">
        <v>2631</v>
      </c>
      <c r="W2442" s="130"/>
      <c r="X2442" s="131"/>
      <c r="Y2442" s="131"/>
      <c r="Z2442" s="206"/>
      <c r="AA2442" s="194">
        <f t="shared" si="171"/>
        <v>0</v>
      </c>
      <c r="AB2442" s="124" t="str">
        <f t="shared" si="172"/>
        <v/>
      </c>
      <c r="AC2442" s="195" t="str">
        <f t="shared" si="173"/>
        <v/>
      </c>
      <c r="AD2442" s="194" t="str">
        <f t="shared" ref="AD2442:AD2505" si="174">IF(W2442&gt;0,CONCATENATE(MONTH(W2442),"-",YEAR(W2442)),"")</f>
        <v/>
      </c>
      <c r="AE2442" s="194">
        <f>IF(AD2442="",0,IF(ISERROR(VLOOKUP(AD2442,AD$7:AD2441,1,FALSE)),1,0))</f>
        <v>0</v>
      </c>
      <c r="AF2442" s="194"/>
    </row>
    <row r="2443" spans="1:32" ht="16.5" customHeight="1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75">
        <f>IF(AND($X$3512&lt;&gt;" ",$X$3512&lt;&gt;0),IF(X2443=$X$3512,1+COUNTIF(U$7:U2442,"&gt;0"),0),0)</f>
        <v>0</v>
      </c>
      <c r="V2443" s="178" t="s">
        <v>2632</v>
      </c>
      <c r="W2443" s="130"/>
      <c r="X2443" s="131"/>
      <c r="Y2443" s="131"/>
      <c r="Z2443" s="206"/>
      <c r="AA2443" s="194">
        <f t="shared" si="171"/>
        <v>0</v>
      </c>
      <c r="AB2443" s="124" t="str">
        <f t="shared" si="172"/>
        <v/>
      </c>
      <c r="AC2443" s="195" t="str">
        <f t="shared" si="173"/>
        <v/>
      </c>
      <c r="AD2443" s="194" t="str">
        <f t="shared" si="174"/>
        <v/>
      </c>
      <c r="AE2443" s="194">
        <f>IF(AD2443="",0,IF(ISERROR(VLOOKUP(AD2443,AD$7:AD2442,1,FALSE)),1,0))</f>
        <v>0</v>
      </c>
      <c r="AF2443" s="194"/>
    </row>
    <row r="2444" spans="1:32" ht="16.5" customHeight="1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75">
        <f>IF(AND($X$3512&lt;&gt;" ",$X$3512&lt;&gt;0),IF(X2444=$X$3512,1+COUNTIF(U$7:U2443,"&gt;0"),0),0)</f>
        <v>0</v>
      </c>
      <c r="V2444" s="178" t="s">
        <v>2633</v>
      </c>
      <c r="W2444" s="130"/>
      <c r="X2444" s="131"/>
      <c r="Y2444" s="131"/>
      <c r="Z2444" s="206"/>
      <c r="AA2444" s="194">
        <f t="shared" si="171"/>
        <v>0</v>
      </c>
      <c r="AB2444" s="124" t="str">
        <f t="shared" si="172"/>
        <v/>
      </c>
      <c r="AC2444" s="195" t="str">
        <f t="shared" si="173"/>
        <v/>
      </c>
      <c r="AD2444" s="194" t="str">
        <f t="shared" si="174"/>
        <v/>
      </c>
      <c r="AE2444" s="194">
        <f>IF(AD2444="",0,IF(ISERROR(VLOOKUP(AD2444,AD$7:AD2443,1,FALSE)),1,0))</f>
        <v>0</v>
      </c>
      <c r="AF2444" s="194"/>
    </row>
    <row r="2445" spans="1:32" ht="16.5" customHeight="1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75">
        <f>IF(AND($X$3512&lt;&gt;" ",$X$3512&lt;&gt;0),IF(X2445=$X$3512,1+COUNTIF(U$7:U2444,"&gt;0"),0),0)</f>
        <v>0</v>
      </c>
      <c r="V2445" s="178" t="s">
        <v>2634</v>
      </c>
      <c r="W2445" s="130"/>
      <c r="X2445" s="131"/>
      <c r="Y2445" s="131"/>
      <c r="Z2445" s="206"/>
      <c r="AA2445" s="194">
        <f t="shared" si="171"/>
        <v>0</v>
      </c>
      <c r="AB2445" s="124" t="str">
        <f t="shared" si="172"/>
        <v/>
      </c>
      <c r="AC2445" s="195" t="str">
        <f t="shared" si="173"/>
        <v/>
      </c>
      <c r="AD2445" s="194" t="str">
        <f t="shared" si="174"/>
        <v/>
      </c>
      <c r="AE2445" s="194">
        <f>IF(AD2445="",0,IF(ISERROR(VLOOKUP(AD2445,AD$7:AD2444,1,FALSE)),1,0))</f>
        <v>0</v>
      </c>
      <c r="AF2445" s="194"/>
    </row>
    <row r="2446" spans="1:32" ht="16.5" customHeight="1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75">
        <f>IF(AND($X$3512&lt;&gt;" ",$X$3512&lt;&gt;0),IF(X2446=$X$3512,1+COUNTIF(U$7:U2445,"&gt;0"),0),0)</f>
        <v>0</v>
      </c>
      <c r="V2446" s="178" t="s">
        <v>2635</v>
      </c>
      <c r="W2446" s="130"/>
      <c r="X2446" s="131"/>
      <c r="Y2446" s="131"/>
      <c r="Z2446" s="206"/>
      <c r="AA2446" s="194">
        <f t="shared" si="171"/>
        <v>0</v>
      </c>
      <c r="AB2446" s="124" t="str">
        <f t="shared" si="172"/>
        <v/>
      </c>
      <c r="AC2446" s="195" t="str">
        <f t="shared" si="173"/>
        <v/>
      </c>
      <c r="AD2446" s="194" t="str">
        <f t="shared" si="174"/>
        <v/>
      </c>
      <c r="AE2446" s="194">
        <f>IF(AD2446="",0,IF(ISERROR(VLOOKUP(AD2446,AD$7:AD2445,1,FALSE)),1,0))</f>
        <v>0</v>
      </c>
      <c r="AF2446" s="194"/>
    </row>
    <row r="2447" spans="1:32" ht="16.5" customHeight="1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75">
        <f>IF(AND($X$3512&lt;&gt;" ",$X$3512&lt;&gt;0),IF(X2447=$X$3512,1+COUNTIF(U$7:U2446,"&gt;0"),0),0)</f>
        <v>0</v>
      </c>
      <c r="V2447" s="178" t="s">
        <v>2636</v>
      </c>
      <c r="W2447" s="130"/>
      <c r="X2447" s="131"/>
      <c r="Y2447" s="131"/>
      <c r="Z2447" s="206"/>
      <c r="AA2447" s="194">
        <f t="shared" si="171"/>
        <v>0</v>
      </c>
      <c r="AB2447" s="124" t="str">
        <f t="shared" si="172"/>
        <v/>
      </c>
      <c r="AC2447" s="195" t="str">
        <f t="shared" si="173"/>
        <v/>
      </c>
      <c r="AD2447" s="194" t="str">
        <f t="shared" si="174"/>
        <v/>
      </c>
      <c r="AE2447" s="194">
        <f>IF(AD2447="",0,IF(ISERROR(VLOOKUP(AD2447,AD$7:AD2446,1,FALSE)),1,0))</f>
        <v>0</v>
      </c>
      <c r="AF2447" s="194"/>
    </row>
    <row r="2448" spans="1:32" ht="16.5" customHeight="1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75">
        <f>IF(AND($X$3512&lt;&gt;" ",$X$3512&lt;&gt;0),IF(X2448=$X$3512,1+COUNTIF(U$7:U2447,"&gt;0"),0),0)</f>
        <v>0</v>
      </c>
      <c r="V2448" s="178" t="s">
        <v>2637</v>
      </c>
      <c r="W2448" s="130"/>
      <c r="X2448" s="131"/>
      <c r="Y2448" s="131"/>
      <c r="Z2448" s="206"/>
      <c r="AA2448" s="194">
        <f t="shared" si="171"/>
        <v>0</v>
      </c>
      <c r="AB2448" s="124" t="str">
        <f t="shared" si="172"/>
        <v/>
      </c>
      <c r="AC2448" s="195" t="str">
        <f t="shared" si="173"/>
        <v/>
      </c>
      <c r="AD2448" s="194" t="str">
        <f t="shared" si="174"/>
        <v/>
      </c>
      <c r="AE2448" s="194">
        <f>IF(AD2448="",0,IF(ISERROR(VLOOKUP(AD2448,AD$7:AD2447,1,FALSE)),1,0))</f>
        <v>0</v>
      </c>
      <c r="AF2448" s="194"/>
    </row>
    <row r="2449" spans="1:32" ht="16.5" customHeight="1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75">
        <f>IF(AND($X$3512&lt;&gt;" ",$X$3512&lt;&gt;0),IF(X2449=$X$3512,1+COUNTIF(U$7:U2448,"&gt;0"),0),0)</f>
        <v>0</v>
      </c>
      <c r="V2449" s="178" t="s">
        <v>2638</v>
      </c>
      <c r="W2449" s="130"/>
      <c r="X2449" s="131"/>
      <c r="Y2449" s="131"/>
      <c r="Z2449" s="206"/>
      <c r="AA2449" s="194">
        <f t="shared" si="171"/>
        <v>0</v>
      </c>
      <c r="AB2449" s="124" t="str">
        <f t="shared" si="172"/>
        <v/>
      </c>
      <c r="AC2449" s="195" t="str">
        <f t="shared" si="173"/>
        <v/>
      </c>
      <c r="AD2449" s="194" t="str">
        <f t="shared" si="174"/>
        <v/>
      </c>
      <c r="AE2449" s="194">
        <f>IF(AD2449="",0,IF(ISERROR(VLOOKUP(AD2449,AD$7:AD2448,1,FALSE)),1,0))</f>
        <v>0</v>
      </c>
      <c r="AF2449" s="194"/>
    </row>
    <row r="2450" spans="1:32" ht="16.5" customHeight="1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75">
        <f>IF(AND($X$3512&lt;&gt;" ",$X$3512&lt;&gt;0),IF(X2450=$X$3512,1+COUNTIF(U$7:U2449,"&gt;0"),0),0)</f>
        <v>0</v>
      </c>
      <c r="V2450" s="178" t="s">
        <v>2639</v>
      </c>
      <c r="W2450" s="130"/>
      <c r="X2450" s="131"/>
      <c r="Y2450" s="131"/>
      <c r="Z2450" s="206"/>
      <c r="AA2450" s="194">
        <f t="shared" si="171"/>
        <v>0</v>
      </c>
      <c r="AB2450" s="124" t="str">
        <f t="shared" si="172"/>
        <v/>
      </c>
      <c r="AC2450" s="195" t="str">
        <f t="shared" si="173"/>
        <v/>
      </c>
      <c r="AD2450" s="194" t="str">
        <f t="shared" si="174"/>
        <v/>
      </c>
      <c r="AE2450" s="194">
        <f>IF(AD2450="",0,IF(ISERROR(VLOOKUP(AD2450,AD$7:AD2449,1,FALSE)),1,0))</f>
        <v>0</v>
      </c>
      <c r="AF2450" s="194"/>
    </row>
    <row r="2451" spans="1:32" ht="16.5" customHeight="1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75">
        <f>IF(AND($X$3512&lt;&gt;" ",$X$3512&lt;&gt;0),IF(X2451=$X$3512,1+COUNTIF(U$7:U2450,"&gt;0"),0),0)</f>
        <v>0</v>
      </c>
      <c r="V2451" s="178" t="s">
        <v>2640</v>
      </c>
      <c r="W2451" s="130"/>
      <c r="X2451" s="131"/>
      <c r="Y2451" s="131"/>
      <c r="Z2451" s="206"/>
      <c r="AA2451" s="194">
        <f t="shared" si="171"/>
        <v>0</v>
      </c>
      <c r="AB2451" s="124" t="str">
        <f t="shared" si="172"/>
        <v/>
      </c>
      <c r="AC2451" s="195" t="str">
        <f t="shared" si="173"/>
        <v/>
      </c>
      <c r="AD2451" s="194" t="str">
        <f t="shared" si="174"/>
        <v/>
      </c>
      <c r="AE2451" s="194">
        <f>IF(AD2451="",0,IF(ISERROR(VLOOKUP(AD2451,AD$7:AD2450,1,FALSE)),1,0))</f>
        <v>0</v>
      </c>
      <c r="AF2451" s="194"/>
    </row>
    <row r="2452" spans="1:32" ht="16.5" customHeight="1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75">
        <f>IF(AND($X$3512&lt;&gt;" ",$X$3512&lt;&gt;0),IF(X2452=$X$3512,1+COUNTIF(U$7:U2451,"&gt;0"),0),0)</f>
        <v>0</v>
      </c>
      <c r="V2452" s="178" t="s">
        <v>2641</v>
      </c>
      <c r="W2452" s="130"/>
      <c r="X2452" s="131"/>
      <c r="Y2452" s="131"/>
      <c r="Z2452" s="206"/>
      <c r="AA2452" s="194">
        <f t="shared" si="171"/>
        <v>0</v>
      </c>
      <c r="AB2452" s="124" t="str">
        <f t="shared" si="172"/>
        <v/>
      </c>
      <c r="AC2452" s="195" t="str">
        <f t="shared" si="173"/>
        <v/>
      </c>
      <c r="AD2452" s="194" t="str">
        <f t="shared" si="174"/>
        <v/>
      </c>
      <c r="AE2452" s="194">
        <f>IF(AD2452="",0,IF(ISERROR(VLOOKUP(AD2452,AD$7:AD2451,1,FALSE)),1,0))</f>
        <v>0</v>
      </c>
      <c r="AF2452" s="194"/>
    </row>
    <row r="2453" spans="1:32" ht="16.5" customHeight="1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75">
        <f>IF(AND($X$3512&lt;&gt;" ",$X$3512&lt;&gt;0),IF(X2453=$X$3512,1+COUNTIF(U$7:U2452,"&gt;0"),0),0)</f>
        <v>0</v>
      </c>
      <c r="V2453" s="178" t="s">
        <v>2642</v>
      </c>
      <c r="W2453" s="130"/>
      <c r="X2453" s="131"/>
      <c r="Y2453" s="131"/>
      <c r="Z2453" s="206"/>
      <c r="AA2453" s="194">
        <f t="shared" si="171"/>
        <v>0</v>
      </c>
      <c r="AB2453" s="124" t="str">
        <f t="shared" si="172"/>
        <v/>
      </c>
      <c r="AC2453" s="195" t="str">
        <f t="shared" si="173"/>
        <v/>
      </c>
      <c r="AD2453" s="194" t="str">
        <f t="shared" si="174"/>
        <v/>
      </c>
      <c r="AE2453" s="194">
        <f>IF(AD2453="",0,IF(ISERROR(VLOOKUP(AD2453,AD$7:AD2452,1,FALSE)),1,0))</f>
        <v>0</v>
      </c>
      <c r="AF2453" s="194"/>
    </row>
    <row r="2454" spans="1:32" ht="16.5" customHeight="1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75">
        <f>IF(AND($X$3512&lt;&gt;" ",$X$3512&lt;&gt;0),IF(X2454=$X$3512,1+COUNTIF(U$7:U2453,"&gt;0"),0),0)</f>
        <v>0</v>
      </c>
      <c r="V2454" s="178" t="s">
        <v>2643</v>
      </c>
      <c r="W2454" s="130"/>
      <c r="X2454" s="131"/>
      <c r="Y2454" s="131"/>
      <c r="Z2454" s="206"/>
      <c r="AA2454" s="194">
        <f t="shared" si="171"/>
        <v>0</v>
      </c>
      <c r="AB2454" s="124" t="str">
        <f t="shared" si="172"/>
        <v/>
      </c>
      <c r="AC2454" s="195" t="str">
        <f t="shared" si="173"/>
        <v/>
      </c>
      <c r="AD2454" s="194" t="str">
        <f t="shared" si="174"/>
        <v/>
      </c>
      <c r="AE2454" s="194">
        <f>IF(AD2454="",0,IF(ISERROR(VLOOKUP(AD2454,AD$7:AD2453,1,FALSE)),1,0))</f>
        <v>0</v>
      </c>
      <c r="AF2454" s="194"/>
    </row>
    <row r="2455" spans="1:32" ht="16.5" customHeight="1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75">
        <f>IF(AND($X$3512&lt;&gt;" ",$X$3512&lt;&gt;0),IF(X2455=$X$3512,1+COUNTIF(U$7:U2454,"&gt;0"),0),0)</f>
        <v>0</v>
      </c>
      <c r="V2455" s="178" t="s">
        <v>2644</v>
      </c>
      <c r="W2455" s="130"/>
      <c r="X2455" s="131"/>
      <c r="Y2455" s="131"/>
      <c r="Z2455" s="206"/>
      <c r="AA2455" s="194">
        <f t="shared" si="171"/>
        <v>0</v>
      </c>
      <c r="AB2455" s="124" t="str">
        <f t="shared" si="172"/>
        <v/>
      </c>
      <c r="AC2455" s="195" t="str">
        <f t="shared" si="173"/>
        <v/>
      </c>
      <c r="AD2455" s="194" t="str">
        <f t="shared" si="174"/>
        <v/>
      </c>
      <c r="AE2455" s="194">
        <f>IF(AD2455="",0,IF(ISERROR(VLOOKUP(AD2455,AD$7:AD2454,1,FALSE)),1,0))</f>
        <v>0</v>
      </c>
      <c r="AF2455" s="194"/>
    </row>
    <row r="2456" spans="1:32" ht="16.5" customHeight="1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75">
        <f>IF(AND($X$3512&lt;&gt;" ",$X$3512&lt;&gt;0),IF(X2456=$X$3512,1+COUNTIF(U$7:U2455,"&gt;0"),0),0)</f>
        <v>0</v>
      </c>
      <c r="V2456" s="178" t="s">
        <v>2645</v>
      </c>
      <c r="W2456" s="130"/>
      <c r="X2456" s="131"/>
      <c r="Y2456" s="131"/>
      <c r="Z2456" s="206"/>
      <c r="AA2456" s="194">
        <f t="shared" si="171"/>
        <v>0</v>
      </c>
      <c r="AB2456" s="124" t="str">
        <f t="shared" si="172"/>
        <v/>
      </c>
      <c r="AC2456" s="195" t="str">
        <f t="shared" si="173"/>
        <v/>
      </c>
      <c r="AD2456" s="194" t="str">
        <f t="shared" si="174"/>
        <v/>
      </c>
      <c r="AE2456" s="194">
        <f>IF(AD2456="",0,IF(ISERROR(VLOOKUP(AD2456,AD$7:AD2455,1,FALSE)),1,0))</f>
        <v>0</v>
      </c>
      <c r="AF2456" s="194"/>
    </row>
    <row r="2457" spans="1:32" ht="16.5" customHeight="1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75">
        <f>IF(AND($X$3512&lt;&gt;" ",$X$3512&lt;&gt;0),IF(X2457=$X$3512,1+COUNTIF(U$7:U2456,"&gt;0"),0),0)</f>
        <v>0</v>
      </c>
      <c r="V2457" s="178" t="s">
        <v>2646</v>
      </c>
      <c r="W2457" s="130"/>
      <c r="X2457" s="131"/>
      <c r="Y2457" s="131"/>
      <c r="Z2457" s="206"/>
      <c r="AA2457" s="194">
        <f t="shared" si="171"/>
        <v>0</v>
      </c>
      <c r="AB2457" s="124" t="str">
        <f t="shared" si="172"/>
        <v/>
      </c>
      <c r="AC2457" s="195" t="str">
        <f t="shared" si="173"/>
        <v/>
      </c>
      <c r="AD2457" s="194" t="str">
        <f t="shared" si="174"/>
        <v/>
      </c>
      <c r="AE2457" s="194">
        <f>IF(AD2457="",0,IF(ISERROR(VLOOKUP(AD2457,AD$7:AD2456,1,FALSE)),1,0))</f>
        <v>0</v>
      </c>
      <c r="AF2457" s="194"/>
    </row>
    <row r="2458" spans="1:32" ht="16.5" customHeight="1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75">
        <f>IF(AND($X$3512&lt;&gt;" ",$X$3512&lt;&gt;0),IF(X2458=$X$3512,1+COUNTIF(U$7:U2457,"&gt;0"),0),0)</f>
        <v>0</v>
      </c>
      <c r="V2458" s="178" t="s">
        <v>2647</v>
      </c>
      <c r="W2458" s="130"/>
      <c r="X2458" s="131"/>
      <c r="Y2458" s="131"/>
      <c r="Z2458" s="206"/>
      <c r="AA2458" s="194">
        <f t="shared" si="171"/>
        <v>0</v>
      </c>
      <c r="AB2458" s="124" t="str">
        <f t="shared" si="172"/>
        <v/>
      </c>
      <c r="AC2458" s="195" t="str">
        <f t="shared" si="173"/>
        <v/>
      </c>
      <c r="AD2458" s="194" t="str">
        <f t="shared" si="174"/>
        <v/>
      </c>
      <c r="AE2458" s="194">
        <f>IF(AD2458="",0,IF(ISERROR(VLOOKUP(AD2458,AD$7:AD2457,1,FALSE)),1,0))</f>
        <v>0</v>
      </c>
      <c r="AF2458" s="194"/>
    </row>
    <row r="2459" spans="1:32" ht="16.5" customHeight="1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75">
        <f>IF(AND($X$3512&lt;&gt;" ",$X$3512&lt;&gt;0),IF(X2459=$X$3512,1+COUNTIF(U$7:U2458,"&gt;0"),0),0)</f>
        <v>0</v>
      </c>
      <c r="V2459" s="178" t="s">
        <v>2648</v>
      </c>
      <c r="W2459" s="130"/>
      <c r="X2459" s="131"/>
      <c r="Y2459" s="131"/>
      <c r="Z2459" s="206"/>
      <c r="AA2459" s="194">
        <f t="shared" si="171"/>
        <v>0</v>
      </c>
      <c r="AB2459" s="124" t="str">
        <f t="shared" si="172"/>
        <v/>
      </c>
      <c r="AC2459" s="195" t="str">
        <f t="shared" si="173"/>
        <v/>
      </c>
      <c r="AD2459" s="194" t="str">
        <f t="shared" si="174"/>
        <v/>
      </c>
      <c r="AE2459" s="194">
        <f>IF(AD2459="",0,IF(ISERROR(VLOOKUP(AD2459,AD$7:AD2458,1,FALSE)),1,0))</f>
        <v>0</v>
      </c>
      <c r="AF2459" s="194"/>
    </row>
    <row r="2460" spans="1:32" ht="16.5" customHeight="1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75">
        <f>IF(AND($X$3512&lt;&gt;" ",$X$3512&lt;&gt;0),IF(X2460=$X$3512,1+COUNTIF(U$7:U2459,"&gt;0"),0),0)</f>
        <v>0</v>
      </c>
      <c r="V2460" s="178" t="s">
        <v>2649</v>
      </c>
      <c r="W2460" s="130"/>
      <c r="X2460" s="131"/>
      <c r="Y2460" s="131"/>
      <c r="Z2460" s="206"/>
      <c r="AA2460" s="194">
        <f t="shared" si="171"/>
        <v>0</v>
      </c>
      <c r="AB2460" s="124" t="str">
        <f t="shared" si="172"/>
        <v/>
      </c>
      <c r="AC2460" s="195" t="str">
        <f t="shared" si="173"/>
        <v/>
      </c>
      <c r="AD2460" s="194" t="str">
        <f t="shared" si="174"/>
        <v/>
      </c>
      <c r="AE2460" s="194">
        <f>IF(AD2460="",0,IF(ISERROR(VLOOKUP(AD2460,AD$7:AD2459,1,FALSE)),1,0))</f>
        <v>0</v>
      </c>
      <c r="AF2460" s="194"/>
    </row>
    <row r="2461" spans="1:32" ht="16.5" customHeight="1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75">
        <f>IF(AND($X$3512&lt;&gt;" ",$X$3512&lt;&gt;0),IF(X2461=$X$3512,1+COUNTIF(U$7:U2460,"&gt;0"),0),0)</f>
        <v>0</v>
      </c>
      <c r="V2461" s="178" t="s">
        <v>2650</v>
      </c>
      <c r="W2461" s="130"/>
      <c r="X2461" s="131"/>
      <c r="Y2461" s="131"/>
      <c r="Z2461" s="206"/>
      <c r="AA2461" s="194">
        <f t="shared" si="171"/>
        <v>0</v>
      </c>
      <c r="AB2461" s="124" t="str">
        <f t="shared" si="172"/>
        <v/>
      </c>
      <c r="AC2461" s="195" t="str">
        <f t="shared" si="173"/>
        <v/>
      </c>
      <c r="AD2461" s="194" t="str">
        <f t="shared" si="174"/>
        <v/>
      </c>
      <c r="AE2461" s="194">
        <f>IF(AD2461="",0,IF(ISERROR(VLOOKUP(AD2461,AD$7:AD2460,1,FALSE)),1,0))</f>
        <v>0</v>
      </c>
      <c r="AF2461" s="194"/>
    </row>
    <row r="2462" spans="1:32" ht="16.5" customHeight="1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75">
        <f>IF(AND($X$3512&lt;&gt;" ",$X$3512&lt;&gt;0),IF(X2462=$X$3512,1+COUNTIF(U$7:U2461,"&gt;0"),0),0)</f>
        <v>0</v>
      </c>
      <c r="V2462" s="178" t="s">
        <v>2651</v>
      </c>
      <c r="W2462" s="130"/>
      <c r="X2462" s="131"/>
      <c r="Y2462" s="131"/>
      <c r="Z2462" s="206"/>
      <c r="AA2462" s="194">
        <f t="shared" si="171"/>
        <v>0</v>
      </c>
      <c r="AB2462" s="124" t="str">
        <f t="shared" si="172"/>
        <v/>
      </c>
      <c r="AC2462" s="195" t="str">
        <f t="shared" si="173"/>
        <v/>
      </c>
      <c r="AD2462" s="194" t="str">
        <f t="shared" si="174"/>
        <v/>
      </c>
      <c r="AE2462" s="194">
        <f>IF(AD2462="",0,IF(ISERROR(VLOOKUP(AD2462,AD$7:AD2461,1,FALSE)),1,0))</f>
        <v>0</v>
      </c>
      <c r="AF2462" s="194"/>
    </row>
    <row r="2463" spans="1:32" ht="16.5" customHeight="1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75">
        <f>IF(AND($X$3512&lt;&gt;" ",$X$3512&lt;&gt;0),IF(X2463=$X$3512,1+COUNTIF(U$7:U2462,"&gt;0"),0),0)</f>
        <v>0</v>
      </c>
      <c r="V2463" s="178" t="s">
        <v>2652</v>
      </c>
      <c r="W2463" s="130"/>
      <c r="X2463" s="131"/>
      <c r="Y2463" s="131"/>
      <c r="Z2463" s="206"/>
      <c r="AA2463" s="194">
        <f t="shared" si="171"/>
        <v>0</v>
      </c>
      <c r="AB2463" s="124" t="str">
        <f t="shared" si="172"/>
        <v/>
      </c>
      <c r="AC2463" s="195" t="str">
        <f t="shared" si="173"/>
        <v/>
      </c>
      <c r="AD2463" s="194" t="str">
        <f t="shared" si="174"/>
        <v/>
      </c>
      <c r="AE2463" s="194">
        <f>IF(AD2463="",0,IF(ISERROR(VLOOKUP(AD2463,AD$7:AD2462,1,FALSE)),1,0))</f>
        <v>0</v>
      </c>
      <c r="AF2463" s="194"/>
    </row>
    <row r="2464" spans="1:32" ht="16.5" customHeight="1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75">
        <f>IF(AND($X$3512&lt;&gt;" ",$X$3512&lt;&gt;0),IF(X2464=$X$3512,1+COUNTIF(U$7:U2463,"&gt;0"),0),0)</f>
        <v>0</v>
      </c>
      <c r="V2464" s="178" t="s">
        <v>2653</v>
      </c>
      <c r="W2464" s="130"/>
      <c r="X2464" s="131"/>
      <c r="Y2464" s="131"/>
      <c r="Z2464" s="206"/>
      <c r="AA2464" s="194">
        <f t="shared" si="171"/>
        <v>0</v>
      </c>
      <c r="AB2464" s="124" t="str">
        <f t="shared" si="172"/>
        <v/>
      </c>
      <c r="AC2464" s="195" t="str">
        <f t="shared" si="173"/>
        <v/>
      </c>
      <c r="AD2464" s="194" t="str">
        <f t="shared" si="174"/>
        <v/>
      </c>
      <c r="AE2464" s="194">
        <f>IF(AD2464="",0,IF(ISERROR(VLOOKUP(AD2464,AD$7:AD2463,1,FALSE)),1,0))</f>
        <v>0</v>
      </c>
      <c r="AF2464" s="194"/>
    </row>
    <row r="2465" spans="1:32" ht="16.5" customHeight="1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75">
        <f>IF(AND($X$3512&lt;&gt;" ",$X$3512&lt;&gt;0),IF(X2465=$X$3512,1+COUNTIF(U$7:U2464,"&gt;0"),0),0)</f>
        <v>0</v>
      </c>
      <c r="V2465" s="178" t="s">
        <v>2654</v>
      </c>
      <c r="W2465" s="130"/>
      <c r="X2465" s="131"/>
      <c r="Y2465" s="131"/>
      <c r="Z2465" s="206"/>
      <c r="AA2465" s="194">
        <f t="shared" si="171"/>
        <v>0</v>
      </c>
      <c r="AB2465" s="124" t="str">
        <f t="shared" si="172"/>
        <v/>
      </c>
      <c r="AC2465" s="195" t="str">
        <f t="shared" si="173"/>
        <v/>
      </c>
      <c r="AD2465" s="194" t="str">
        <f t="shared" si="174"/>
        <v/>
      </c>
      <c r="AE2465" s="194">
        <f>IF(AD2465="",0,IF(ISERROR(VLOOKUP(AD2465,AD$7:AD2464,1,FALSE)),1,0))</f>
        <v>0</v>
      </c>
      <c r="AF2465" s="194"/>
    </row>
    <row r="2466" spans="1:32" ht="16.5" customHeight="1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75">
        <f>IF(AND($X$3512&lt;&gt;" ",$X$3512&lt;&gt;0),IF(X2466=$X$3512,1+COUNTIF(U$7:U2465,"&gt;0"),0),0)</f>
        <v>0</v>
      </c>
      <c r="V2466" s="178" t="s">
        <v>2655</v>
      </c>
      <c r="W2466" s="130"/>
      <c r="X2466" s="131"/>
      <c r="Y2466" s="131"/>
      <c r="Z2466" s="206"/>
      <c r="AA2466" s="194">
        <f t="shared" si="171"/>
        <v>0</v>
      </c>
      <c r="AB2466" s="124" t="str">
        <f t="shared" si="172"/>
        <v/>
      </c>
      <c r="AC2466" s="195" t="str">
        <f t="shared" si="173"/>
        <v/>
      </c>
      <c r="AD2466" s="194" t="str">
        <f t="shared" si="174"/>
        <v/>
      </c>
      <c r="AE2466" s="194">
        <f>IF(AD2466="",0,IF(ISERROR(VLOOKUP(AD2466,AD$7:AD2465,1,FALSE)),1,0))</f>
        <v>0</v>
      </c>
      <c r="AF2466" s="194"/>
    </row>
    <row r="2467" spans="1:32" ht="16.5" customHeight="1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75">
        <f>IF(AND($X$3512&lt;&gt;" ",$X$3512&lt;&gt;0),IF(X2467=$X$3512,1+COUNTIF(U$7:U2466,"&gt;0"),0),0)</f>
        <v>0</v>
      </c>
      <c r="V2467" s="178" t="s">
        <v>2656</v>
      </c>
      <c r="W2467" s="130"/>
      <c r="X2467" s="131"/>
      <c r="Y2467" s="131"/>
      <c r="Z2467" s="206"/>
      <c r="AA2467" s="194">
        <f t="shared" si="171"/>
        <v>0</v>
      </c>
      <c r="AB2467" s="124" t="str">
        <f t="shared" si="172"/>
        <v/>
      </c>
      <c r="AC2467" s="195" t="str">
        <f t="shared" si="173"/>
        <v/>
      </c>
      <c r="AD2467" s="194" t="str">
        <f t="shared" si="174"/>
        <v/>
      </c>
      <c r="AE2467" s="194">
        <f>IF(AD2467="",0,IF(ISERROR(VLOOKUP(AD2467,AD$7:AD2466,1,FALSE)),1,0))</f>
        <v>0</v>
      </c>
      <c r="AF2467" s="194"/>
    </row>
    <row r="2468" spans="1:32" ht="16.5" customHeight="1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75">
        <f>IF(AND($X$3512&lt;&gt;" ",$X$3512&lt;&gt;0),IF(X2468=$X$3512,1+COUNTIF(U$7:U2467,"&gt;0"),0),0)</f>
        <v>0</v>
      </c>
      <c r="V2468" s="178" t="s">
        <v>2657</v>
      </c>
      <c r="W2468" s="130"/>
      <c r="X2468" s="131"/>
      <c r="Y2468" s="131"/>
      <c r="Z2468" s="206"/>
      <c r="AA2468" s="194">
        <f t="shared" si="171"/>
        <v>0</v>
      </c>
      <c r="AB2468" s="124" t="str">
        <f t="shared" si="172"/>
        <v/>
      </c>
      <c r="AC2468" s="195" t="str">
        <f t="shared" si="173"/>
        <v/>
      </c>
      <c r="AD2468" s="194" t="str">
        <f t="shared" si="174"/>
        <v/>
      </c>
      <c r="AE2468" s="194">
        <f>IF(AD2468="",0,IF(ISERROR(VLOOKUP(AD2468,AD$7:AD2467,1,FALSE)),1,0))</f>
        <v>0</v>
      </c>
      <c r="AF2468" s="194"/>
    </row>
    <row r="2469" spans="1:32" ht="16.5" customHeight="1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75">
        <f>IF(AND($X$3512&lt;&gt;" ",$X$3512&lt;&gt;0),IF(X2469=$X$3512,1+COUNTIF(U$7:U2468,"&gt;0"),0),0)</f>
        <v>0</v>
      </c>
      <c r="V2469" s="178" t="s">
        <v>2658</v>
      </c>
      <c r="W2469" s="130"/>
      <c r="X2469" s="131"/>
      <c r="Y2469" s="131"/>
      <c r="Z2469" s="206"/>
      <c r="AA2469" s="194">
        <f t="shared" si="171"/>
        <v>0</v>
      </c>
      <c r="AB2469" s="124" t="str">
        <f t="shared" si="172"/>
        <v/>
      </c>
      <c r="AC2469" s="195" t="str">
        <f t="shared" si="173"/>
        <v/>
      </c>
      <c r="AD2469" s="194" t="str">
        <f t="shared" si="174"/>
        <v/>
      </c>
      <c r="AE2469" s="194">
        <f>IF(AD2469="",0,IF(ISERROR(VLOOKUP(AD2469,AD$7:AD2468,1,FALSE)),1,0))</f>
        <v>0</v>
      </c>
      <c r="AF2469" s="194"/>
    </row>
    <row r="2470" spans="1:32" ht="16.5" customHeight="1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75">
        <f>IF(AND($X$3512&lt;&gt;" ",$X$3512&lt;&gt;0),IF(X2470=$X$3512,1+COUNTIF(U$7:U2469,"&gt;0"),0),0)</f>
        <v>0</v>
      </c>
      <c r="V2470" s="178" t="s">
        <v>2659</v>
      </c>
      <c r="W2470" s="130"/>
      <c r="X2470" s="131"/>
      <c r="Y2470" s="131"/>
      <c r="Z2470" s="206"/>
      <c r="AA2470" s="194">
        <f t="shared" si="171"/>
        <v>0</v>
      </c>
      <c r="AB2470" s="124" t="str">
        <f t="shared" si="172"/>
        <v/>
      </c>
      <c r="AC2470" s="195" t="str">
        <f t="shared" si="173"/>
        <v/>
      </c>
      <c r="AD2470" s="194" t="str">
        <f t="shared" si="174"/>
        <v/>
      </c>
      <c r="AE2470" s="194">
        <f>IF(AD2470="",0,IF(ISERROR(VLOOKUP(AD2470,AD$7:AD2469,1,FALSE)),1,0))</f>
        <v>0</v>
      </c>
      <c r="AF2470" s="194"/>
    </row>
    <row r="2471" spans="1:32" ht="16.5" customHeight="1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75">
        <f>IF(AND($X$3512&lt;&gt;" ",$X$3512&lt;&gt;0),IF(X2471=$X$3512,1+COUNTIF(U$7:U2470,"&gt;0"),0),0)</f>
        <v>0</v>
      </c>
      <c r="V2471" s="178" t="s">
        <v>2660</v>
      </c>
      <c r="W2471" s="130"/>
      <c r="X2471" s="131"/>
      <c r="Y2471" s="131"/>
      <c r="Z2471" s="206"/>
      <c r="AA2471" s="194">
        <f t="shared" si="171"/>
        <v>0</v>
      </c>
      <c r="AB2471" s="124" t="str">
        <f t="shared" si="172"/>
        <v/>
      </c>
      <c r="AC2471" s="195" t="str">
        <f t="shared" si="173"/>
        <v/>
      </c>
      <c r="AD2471" s="194" t="str">
        <f t="shared" si="174"/>
        <v/>
      </c>
      <c r="AE2471" s="194">
        <f>IF(AD2471="",0,IF(ISERROR(VLOOKUP(AD2471,AD$7:AD2470,1,FALSE)),1,0))</f>
        <v>0</v>
      </c>
      <c r="AF2471" s="194"/>
    </row>
    <row r="2472" spans="1:32" ht="16.5" customHeight="1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75">
        <f>IF(AND($X$3512&lt;&gt;" ",$X$3512&lt;&gt;0),IF(X2472=$X$3512,1+COUNTIF(U$7:U2471,"&gt;0"),0),0)</f>
        <v>0</v>
      </c>
      <c r="V2472" s="178" t="s">
        <v>2661</v>
      </c>
      <c r="W2472" s="130"/>
      <c r="X2472" s="131"/>
      <c r="Y2472" s="131"/>
      <c r="Z2472" s="206"/>
      <c r="AA2472" s="194">
        <f t="shared" si="171"/>
        <v>0</v>
      </c>
      <c r="AB2472" s="124" t="str">
        <f t="shared" si="172"/>
        <v/>
      </c>
      <c r="AC2472" s="195" t="str">
        <f t="shared" si="173"/>
        <v/>
      </c>
      <c r="AD2472" s="194" t="str">
        <f t="shared" si="174"/>
        <v/>
      </c>
      <c r="AE2472" s="194">
        <f>IF(AD2472="",0,IF(ISERROR(VLOOKUP(AD2472,AD$7:AD2471,1,FALSE)),1,0))</f>
        <v>0</v>
      </c>
      <c r="AF2472" s="194"/>
    </row>
    <row r="2473" spans="1:32" ht="16.5" customHeight="1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75">
        <f>IF(AND($X$3512&lt;&gt;" ",$X$3512&lt;&gt;0),IF(X2473=$X$3512,1+COUNTIF(U$7:U2472,"&gt;0"),0),0)</f>
        <v>0</v>
      </c>
      <c r="V2473" s="178" t="s">
        <v>2662</v>
      </c>
      <c r="W2473" s="130"/>
      <c r="X2473" s="131"/>
      <c r="Y2473" s="131"/>
      <c r="Z2473" s="206"/>
      <c r="AA2473" s="194">
        <f t="shared" si="171"/>
        <v>0</v>
      </c>
      <c r="AB2473" s="124" t="str">
        <f t="shared" si="172"/>
        <v/>
      </c>
      <c r="AC2473" s="195" t="str">
        <f t="shared" si="173"/>
        <v/>
      </c>
      <c r="AD2473" s="194" t="str">
        <f t="shared" si="174"/>
        <v/>
      </c>
      <c r="AE2473" s="194">
        <f>IF(AD2473="",0,IF(ISERROR(VLOOKUP(AD2473,AD$7:AD2472,1,FALSE)),1,0))</f>
        <v>0</v>
      </c>
      <c r="AF2473" s="194"/>
    </row>
    <row r="2474" spans="1:32" ht="16.5" customHeight="1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75">
        <f>IF(AND($X$3512&lt;&gt;" ",$X$3512&lt;&gt;0),IF(X2474=$X$3512,1+COUNTIF(U$7:U2473,"&gt;0"),0),0)</f>
        <v>0</v>
      </c>
      <c r="V2474" s="178" t="s">
        <v>2663</v>
      </c>
      <c r="W2474" s="130"/>
      <c r="X2474" s="131"/>
      <c r="Y2474" s="131"/>
      <c r="Z2474" s="206"/>
      <c r="AA2474" s="194">
        <f t="shared" si="171"/>
        <v>0</v>
      </c>
      <c r="AB2474" s="124" t="str">
        <f t="shared" si="172"/>
        <v/>
      </c>
      <c r="AC2474" s="195" t="str">
        <f t="shared" si="173"/>
        <v/>
      </c>
      <c r="AD2474" s="194" t="str">
        <f t="shared" si="174"/>
        <v/>
      </c>
      <c r="AE2474" s="194">
        <f>IF(AD2474="",0,IF(ISERROR(VLOOKUP(AD2474,AD$7:AD2473,1,FALSE)),1,0))</f>
        <v>0</v>
      </c>
      <c r="AF2474" s="194"/>
    </row>
    <row r="2475" spans="1:32" ht="16.5" customHeight="1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75">
        <f>IF(AND($X$3512&lt;&gt;" ",$X$3512&lt;&gt;0),IF(X2475=$X$3512,1+COUNTIF(U$7:U2474,"&gt;0"),0),0)</f>
        <v>0</v>
      </c>
      <c r="V2475" s="178" t="s">
        <v>2664</v>
      </c>
      <c r="W2475" s="130"/>
      <c r="X2475" s="131"/>
      <c r="Y2475" s="131"/>
      <c r="Z2475" s="206"/>
      <c r="AA2475" s="194">
        <f t="shared" si="171"/>
        <v>0</v>
      </c>
      <c r="AB2475" s="124" t="str">
        <f t="shared" si="172"/>
        <v/>
      </c>
      <c r="AC2475" s="195" t="str">
        <f t="shared" si="173"/>
        <v/>
      </c>
      <c r="AD2475" s="194" t="str">
        <f t="shared" si="174"/>
        <v/>
      </c>
      <c r="AE2475" s="194">
        <f>IF(AD2475="",0,IF(ISERROR(VLOOKUP(AD2475,AD$7:AD2474,1,FALSE)),1,0))</f>
        <v>0</v>
      </c>
      <c r="AF2475" s="194"/>
    </row>
    <row r="2476" spans="1:32" ht="16.5" customHeight="1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75">
        <f>IF(AND($X$3512&lt;&gt;" ",$X$3512&lt;&gt;0),IF(X2476=$X$3512,1+COUNTIF(U$7:U2475,"&gt;0"),0),0)</f>
        <v>0</v>
      </c>
      <c r="V2476" s="178" t="s">
        <v>2665</v>
      </c>
      <c r="W2476" s="130"/>
      <c r="X2476" s="131"/>
      <c r="Y2476" s="131"/>
      <c r="Z2476" s="206"/>
      <c r="AA2476" s="194">
        <f t="shared" si="171"/>
        <v>0</v>
      </c>
      <c r="AB2476" s="124" t="str">
        <f t="shared" si="172"/>
        <v/>
      </c>
      <c r="AC2476" s="195" t="str">
        <f t="shared" si="173"/>
        <v/>
      </c>
      <c r="AD2476" s="194" t="str">
        <f t="shared" si="174"/>
        <v/>
      </c>
      <c r="AE2476" s="194">
        <f>IF(AD2476="",0,IF(ISERROR(VLOOKUP(AD2476,AD$7:AD2475,1,FALSE)),1,0))</f>
        <v>0</v>
      </c>
      <c r="AF2476" s="194"/>
    </row>
    <row r="2477" spans="1:32" ht="16.5" customHeight="1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75">
        <f>IF(AND($X$3512&lt;&gt;" ",$X$3512&lt;&gt;0),IF(X2477=$X$3512,1+COUNTIF(U$7:U2476,"&gt;0"),0),0)</f>
        <v>0</v>
      </c>
      <c r="V2477" s="178" t="s">
        <v>2666</v>
      </c>
      <c r="W2477" s="130"/>
      <c r="X2477" s="131"/>
      <c r="Y2477" s="131"/>
      <c r="Z2477" s="206"/>
      <c r="AA2477" s="194">
        <f t="shared" si="171"/>
        <v>0</v>
      </c>
      <c r="AB2477" s="124" t="str">
        <f t="shared" si="172"/>
        <v/>
      </c>
      <c r="AC2477" s="195" t="str">
        <f t="shared" si="173"/>
        <v/>
      </c>
      <c r="AD2477" s="194" t="str">
        <f t="shared" si="174"/>
        <v/>
      </c>
      <c r="AE2477" s="194">
        <f>IF(AD2477="",0,IF(ISERROR(VLOOKUP(AD2477,AD$7:AD2476,1,FALSE)),1,0))</f>
        <v>0</v>
      </c>
      <c r="AF2477" s="194"/>
    </row>
    <row r="2478" spans="1:32" ht="16.5" customHeight="1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75">
        <f>IF(AND($X$3512&lt;&gt;" ",$X$3512&lt;&gt;0),IF(X2478=$X$3512,1+COUNTIF(U$7:U2477,"&gt;0"),0),0)</f>
        <v>0</v>
      </c>
      <c r="V2478" s="178" t="s">
        <v>2667</v>
      </c>
      <c r="W2478" s="130"/>
      <c r="X2478" s="131"/>
      <c r="Y2478" s="131"/>
      <c r="Z2478" s="206"/>
      <c r="AA2478" s="194">
        <f t="shared" si="171"/>
        <v>0</v>
      </c>
      <c r="AB2478" s="124" t="str">
        <f t="shared" si="172"/>
        <v/>
      </c>
      <c r="AC2478" s="195" t="str">
        <f t="shared" si="173"/>
        <v/>
      </c>
      <c r="AD2478" s="194" t="str">
        <f t="shared" si="174"/>
        <v/>
      </c>
      <c r="AE2478" s="194">
        <f>IF(AD2478="",0,IF(ISERROR(VLOOKUP(AD2478,AD$7:AD2477,1,FALSE)),1,0))</f>
        <v>0</v>
      </c>
      <c r="AF2478" s="194"/>
    </row>
    <row r="2479" spans="1:32" ht="16.5" customHeight="1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75">
        <f>IF(AND($X$3512&lt;&gt;" ",$X$3512&lt;&gt;0),IF(X2479=$X$3512,1+COUNTIF(U$7:U2478,"&gt;0"),0),0)</f>
        <v>0</v>
      </c>
      <c r="V2479" s="178" t="s">
        <v>2668</v>
      </c>
      <c r="W2479" s="130"/>
      <c r="X2479" s="131"/>
      <c r="Y2479" s="131"/>
      <c r="Z2479" s="206"/>
      <c r="AA2479" s="194">
        <f t="shared" si="171"/>
        <v>0</v>
      </c>
      <c r="AB2479" s="124" t="str">
        <f t="shared" si="172"/>
        <v/>
      </c>
      <c r="AC2479" s="195" t="str">
        <f t="shared" si="173"/>
        <v/>
      </c>
      <c r="AD2479" s="194" t="str">
        <f t="shared" si="174"/>
        <v/>
      </c>
      <c r="AE2479" s="194">
        <f>IF(AD2479="",0,IF(ISERROR(VLOOKUP(AD2479,AD$7:AD2478,1,FALSE)),1,0))</f>
        <v>0</v>
      </c>
      <c r="AF2479" s="194"/>
    </row>
    <row r="2480" spans="1:32" ht="16.5" customHeight="1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75">
        <f>IF(AND($X$3512&lt;&gt;" ",$X$3512&lt;&gt;0),IF(X2480=$X$3512,1+COUNTIF(U$7:U2479,"&gt;0"),0),0)</f>
        <v>0</v>
      </c>
      <c r="V2480" s="178" t="s">
        <v>2669</v>
      </c>
      <c r="W2480" s="130"/>
      <c r="X2480" s="131"/>
      <c r="Y2480" s="131"/>
      <c r="Z2480" s="206"/>
      <c r="AA2480" s="194">
        <f t="shared" si="171"/>
        <v>0</v>
      </c>
      <c r="AB2480" s="124" t="str">
        <f t="shared" si="172"/>
        <v/>
      </c>
      <c r="AC2480" s="195" t="str">
        <f t="shared" si="173"/>
        <v/>
      </c>
      <c r="AD2480" s="194" t="str">
        <f t="shared" si="174"/>
        <v/>
      </c>
      <c r="AE2480" s="194">
        <f>IF(AD2480="",0,IF(ISERROR(VLOOKUP(AD2480,AD$7:AD2479,1,FALSE)),1,0))</f>
        <v>0</v>
      </c>
      <c r="AF2480" s="194"/>
    </row>
    <row r="2481" spans="1:32" ht="16.5" customHeight="1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75">
        <f>IF(AND($X$3512&lt;&gt;" ",$X$3512&lt;&gt;0),IF(X2481=$X$3512,1+COUNTIF(U$7:U2480,"&gt;0"),0),0)</f>
        <v>0</v>
      </c>
      <c r="V2481" s="178" t="s">
        <v>2670</v>
      </c>
      <c r="W2481" s="130"/>
      <c r="X2481" s="131"/>
      <c r="Y2481" s="131"/>
      <c r="Z2481" s="206"/>
      <c r="AA2481" s="194">
        <f t="shared" si="171"/>
        <v>0</v>
      </c>
      <c r="AB2481" s="124" t="str">
        <f t="shared" si="172"/>
        <v/>
      </c>
      <c r="AC2481" s="195" t="str">
        <f t="shared" si="173"/>
        <v/>
      </c>
      <c r="AD2481" s="194" t="str">
        <f t="shared" si="174"/>
        <v/>
      </c>
      <c r="AE2481" s="194">
        <f>IF(AD2481="",0,IF(ISERROR(VLOOKUP(AD2481,AD$7:AD2480,1,FALSE)),1,0))</f>
        <v>0</v>
      </c>
      <c r="AF2481" s="194"/>
    </row>
    <row r="2482" spans="1:32" ht="16.5" customHeight="1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75">
        <f>IF(AND($X$3512&lt;&gt;" ",$X$3512&lt;&gt;0),IF(X2482=$X$3512,1+COUNTIF(U$7:U2481,"&gt;0"),0),0)</f>
        <v>0</v>
      </c>
      <c r="V2482" s="178" t="s">
        <v>2671</v>
      </c>
      <c r="W2482" s="130"/>
      <c r="X2482" s="131"/>
      <c r="Y2482" s="131"/>
      <c r="Z2482" s="206"/>
      <c r="AA2482" s="194">
        <f t="shared" si="171"/>
        <v>0</v>
      </c>
      <c r="AB2482" s="124" t="str">
        <f t="shared" si="172"/>
        <v/>
      </c>
      <c r="AC2482" s="195" t="str">
        <f t="shared" si="173"/>
        <v/>
      </c>
      <c r="AD2482" s="194" t="str">
        <f t="shared" si="174"/>
        <v/>
      </c>
      <c r="AE2482" s="194">
        <f>IF(AD2482="",0,IF(ISERROR(VLOOKUP(AD2482,AD$7:AD2481,1,FALSE)),1,0))</f>
        <v>0</v>
      </c>
      <c r="AF2482" s="194"/>
    </row>
    <row r="2483" spans="1:32" ht="16.5" customHeight="1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75">
        <f>IF(AND($X$3512&lt;&gt;" ",$X$3512&lt;&gt;0),IF(X2483=$X$3512,1+COUNTIF(U$7:U2482,"&gt;0"),0),0)</f>
        <v>0</v>
      </c>
      <c r="V2483" s="178" t="s">
        <v>2672</v>
      </c>
      <c r="W2483" s="130"/>
      <c r="X2483" s="131"/>
      <c r="Y2483" s="131"/>
      <c r="Z2483" s="206"/>
      <c r="AA2483" s="194">
        <f t="shared" si="171"/>
        <v>0</v>
      </c>
      <c r="AB2483" s="124" t="str">
        <f t="shared" si="172"/>
        <v/>
      </c>
      <c r="AC2483" s="195" t="str">
        <f t="shared" si="173"/>
        <v/>
      </c>
      <c r="AD2483" s="194" t="str">
        <f t="shared" si="174"/>
        <v/>
      </c>
      <c r="AE2483" s="194">
        <f>IF(AD2483="",0,IF(ISERROR(VLOOKUP(AD2483,AD$7:AD2482,1,FALSE)),1,0))</f>
        <v>0</v>
      </c>
      <c r="AF2483" s="194"/>
    </row>
    <row r="2484" spans="1:32" ht="16.5" customHeight="1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75">
        <f>IF(AND($X$3512&lt;&gt;" ",$X$3512&lt;&gt;0),IF(X2484=$X$3512,1+COUNTIF(U$7:U2483,"&gt;0"),0),0)</f>
        <v>0</v>
      </c>
      <c r="V2484" s="178" t="s">
        <v>2673</v>
      </c>
      <c r="W2484" s="130"/>
      <c r="X2484" s="131"/>
      <c r="Y2484" s="131"/>
      <c r="Z2484" s="206"/>
      <c r="AA2484" s="194">
        <f t="shared" si="171"/>
        <v>0</v>
      </c>
      <c r="AB2484" s="124" t="str">
        <f t="shared" si="172"/>
        <v/>
      </c>
      <c r="AC2484" s="195" t="str">
        <f t="shared" si="173"/>
        <v/>
      </c>
      <c r="AD2484" s="194" t="str">
        <f t="shared" si="174"/>
        <v/>
      </c>
      <c r="AE2484" s="194">
        <f>IF(AD2484="",0,IF(ISERROR(VLOOKUP(AD2484,AD$7:AD2483,1,FALSE)),1,0))</f>
        <v>0</v>
      </c>
      <c r="AF2484" s="194"/>
    </row>
    <row r="2485" spans="1:32" ht="16.5" customHeight="1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75">
        <f>IF(AND($X$3512&lt;&gt;" ",$X$3512&lt;&gt;0),IF(X2485=$X$3512,1+COUNTIF(U$7:U2484,"&gt;0"),0),0)</f>
        <v>0</v>
      </c>
      <c r="V2485" s="178" t="s">
        <v>2674</v>
      </c>
      <c r="W2485" s="130"/>
      <c r="X2485" s="131"/>
      <c r="Y2485" s="131"/>
      <c r="Z2485" s="206"/>
      <c r="AA2485" s="194">
        <f t="shared" si="171"/>
        <v>0</v>
      </c>
      <c r="AB2485" s="124" t="str">
        <f t="shared" si="172"/>
        <v/>
      </c>
      <c r="AC2485" s="195" t="str">
        <f t="shared" si="173"/>
        <v/>
      </c>
      <c r="AD2485" s="194" t="str">
        <f t="shared" si="174"/>
        <v/>
      </c>
      <c r="AE2485" s="194">
        <f>IF(AD2485="",0,IF(ISERROR(VLOOKUP(AD2485,AD$7:AD2484,1,FALSE)),1,0))</f>
        <v>0</v>
      </c>
      <c r="AF2485" s="194"/>
    </row>
    <row r="2486" spans="1:32" ht="16.5" customHeight="1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75">
        <f>IF(AND($X$3512&lt;&gt;" ",$X$3512&lt;&gt;0),IF(X2486=$X$3512,1+COUNTIF(U$7:U2485,"&gt;0"),0),0)</f>
        <v>0</v>
      </c>
      <c r="V2486" s="178" t="s">
        <v>2675</v>
      </c>
      <c r="W2486" s="130"/>
      <c r="X2486" s="131"/>
      <c r="Y2486" s="131"/>
      <c r="Z2486" s="206"/>
      <c r="AA2486" s="194">
        <f t="shared" si="171"/>
        <v>0</v>
      </c>
      <c r="AB2486" s="124" t="str">
        <f t="shared" si="172"/>
        <v/>
      </c>
      <c r="AC2486" s="195" t="str">
        <f t="shared" si="173"/>
        <v/>
      </c>
      <c r="AD2486" s="194" t="str">
        <f t="shared" si="174"/>
        <v/>
      </c>
      <c r="AE2486" s="194">
        <f>IF(AD2486="",0,IF(ISERROR(VLOOKUP(AD2486,AD$7:AD2485,1,FALSE)),1,0))</f>
        <v>0</v>
      </c>
      <c r="AF2486" s="194"/>
    </row>
    <row r="2487" spans="1:32" ht="16.5" customHeight="1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75">
        <f>IF(AND($X$3512&lt;&gt;" ",$X$3512&lt;&gt;0),IF(X2487=$X$3512,1+COUNTIF(U$7:U2486,"&gt;0"),0),0)</f>
        <v>0</v>
      </c>
      <c r="V2487" s="178" t="s">
        <v>2676</v>
      </c>
      <c r="W2487" s="130"/>
      <c r="X2487" s="131"/>
      <c r="Y2487" s="131"/>
      <c r="Z2487" s="206"/>
      <c r="AA2487" s="194">
        <f t="shared" si="171"/>
        <v>0</v>
      </c>
      <c r="AB2487" s="124" t="str">
        <f t="shared" si="172"/>
        <v/>
      </c>
      <c r="AC2487" s="195" t="str">
        <f t="shared" si="173"/>
        <v/>
      </c>
      <c r="AD2487" s="194" t="str">
        <f t="shared" si="174"/>
        <v/>
      </c>
      <c r="AE2487" s="194">
        <f>IF(AD2487="",0,IF(ISERROR(VLOOKUP(AD2487,AD$7:AD2486,1,FALSE)),1,0))</f>
        <v>0</v>
      </c>
      <c r="AF2487" s="194"/>
    </row>
    <row r="2488" spans="1:32" ht="16.5" customHeight="1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75">
        <f>IF(AND($X$3512&lt;&gt;" ",$X$3512&lt;&gt;0),IF(X2488=$X$3512,1+COUNTIF(U$7:U2487,"&gt;0"),0),0)</f>
        <v>0</v>
      </c>
      <c r="V2488" s="178" t="s">
        <v>2677</v>
      </c>
      <c r="W2488" s="130"/>
      <c r="X2488" s="131"/>
      <c r="Y2488" s="131"/>
      <c r="Z2488" s="206"/>
      <c r="AA2488" s="194">
        <f t="shared" si="171"/>
        <v>0</v>
      </c>
      <c r="AB2488" s="124" t="str">
        <f t="shared" si="172"/>
        <v/>
      </c>
      <c r="AC2488" s="195" t="str">
        <f t="shared" si="173"/>
        <v/>
      </c>
      <c r="AD2488" s="194" t="str">
        <f t="shared" si="174"/>
        <v/>
      </c>
      <c r="AE2488" s="194">
        <f>IF(AD2488="",0,IF(ISERROR(VLOOKUP(AD2488,AD$7:AD2487,1,FALSE)),1,0))</f>
        <v>0</v>
      </c>
      <c r="AF2488" s="194"/>
    </row>
    <row r="2489" spans="1:32" ht="16.5" customHeight="1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75">
        <f>IF(AND($X$3512&lt;&gt;" ",$X$3512&lt;&gt;0),IF(X2489=$X$3512,1+COUNTIF(U$7:U2488,"&gt;0"),0),0)</f>
        <v>0</v>
      </c>
      <c r="V2489" s="178" t="s">
        <v>2678</v>
      </c>
      <c r="W2489" s="130"/>
      <c r="X2489" s="131"/>
      <c r="Y2489" s="131"/>
      <c r="Z2489" s="206"/>
      <c r="AA2489" s="194">
        <f t="shared" si="171"/>
        <v>0</v>
      </c>
      <c r="AB2489" s="124" t="str">
        <f t="shared" si="172"/>
        <v/>
      </c>
      <c r="AC2489" s="195" t="str">
        <f t="shared" si="173"/>
        <v/>
      </c>
      <c r="AD2489" s="194" t="str">
        <f t="shared" si="174"/>
        <v/>
      </c>
      <c r="AE2489" s="194">
        <f>IF(AD2489="",0,IF(ISERROR(VLOOKUP(AD2489,AD$7:AD2488,1,FALSE)),1,0))</f>
        <v>0</v>
      </c>
      <c r="AF2489" s="194"/>
    </row>
    <row r="2490" spans="1:32" ht="16.5" customHeight="1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75">
        <f>IF(AND($X$3512&lt;&gt;" ",$X$3512&lt;&gt;0),IF(X2490=$X$3512,1+COUNTIF(U$7:U2489,"&gt;0"),0),0)</f>
        <v>0</v>
      </c>
      <c r="V2490" s="178" t="s">
        <v>2679</v>
      </c>
      <c r="W2490" s="130"/>
      <c r="X2490" s="131"/>
      <c r="Y2490" s="131"/>
      <c r="Z2490" s="206"/>
      <c r="AA2490" s="194">
        <f t="shared" si="171"/>
        <v>0</v>
      </c>
      <c r="AB2490" s="124" t="str">
        <f t="shared" si="172"/>
        <v/>
      </c>
      <c r="AC2490" s="195" t="str">
        <f t="shared" si="173"/>
        <v/>
      </c>
      <c r="AD2490" s="194" t="str">
        <f t="shared" si="174"/>
        <v/>
      </c>
      <c r="AE2490" s="194">
        <f>IF(AD2490="",0,IF(ISERROR(VLOOKUP(AD2490,AD$7:AD2489,1,FALSE)),1,0))</f>
        <v>0</v>
      </c>
      <c r="AF2490" s="194"/>
    </row>
    <row r="2491" spans="1:32" ht="16.5" customHeight="1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75">
        <f>IF(AND($X$3512&lt;&gt;" ",$X$3512&lt;&gt;0),IF(X2491=$X$3512,1+COUNTIF(U$7:U2490,"&gt;0"),0),0)</f>
        <v>0</v>
      </c>
      <c r="V2491" s="178" t="s">
        <v>2680</v>
      </c>
      <c r="W2491" s="130"/>
      <c r="X2491" s="131"/>
      <c r="Y2491" s="131"/>
      <c r="Z2491" s="206"/>
      <c r="AA2491" s="194">
        <f t="shared" si="171"/>
        <v>0</v>
      </c>
      <c r="AB2491" s="124" t="str">
        <f t="shared" si="172"/>
        <v/>
      </c>
      <c r="AC2491" s="195" t="str">
        <f t="shared" si="173"/>
        <v/>
      </c>
      <c r="AD2491" s="194" t="str">
        <f t="shared" si="174"/>
        <v/>
      </c>
      <c r="AE2491" s="194">
        <f>IF(AD2491="",0,IF(ISERROR(VLOOKUP(AD2491,AD$7:AD2490,1,FALSE)),1,0))</f>
        <v>0</v>
      </c>
      <c r="AF2491" s="194"/>
    </row>
    <row r="2492" spans="1:32" ht="16.5" customHeight="1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75">
        <f>IF(AND($X$3512&lt;&gt;" ",$X$3512&lt;&gt;0),IF(X2492=$X$3512,1+COUNTIF(U$7:U2491,"&gt;0"),0),0)</f>
        <v>0</v>
      </c>
      <c r="V2492" s="178" t="s">
        <v>2681</v>
      </c>
      <c r="W2492" s="130"/>
      <c r="X2492" s="131"/>
      <c r="Y2492" s="131"/>
      <c r="Z2492" s="206"/>
      <c r="AA2492" s="194">
        <f t="shared" si="171"/>
        <v>0</v>
      </c>
      <c r="AB2492" s="124" t="str">
        <f t="shared" si="172"/>
        <v/>
      </c>
      <c r="AC2492" s="195" t="str">
        <f t="shared" si="173"/>
        <v/>
      </c>
      <c r="AD2492" s="194" t="str">
        <f t="shared" si="174"/>
        <v/>
      </c>
      <c r="AE2492" s="194">
        <f>IF(AD2492="",0,IF(ISERROR(VLOOKUP(AD2492,AD$7:AD2491,1,FALSE)),1,0))</f>
        <v>0</v>
      </c>
      <c r="AF2492" s="194"/>
    </row>
    <row r="2493" spans="1:32" ht="16.5" customHeight="1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75">
        <f>IF(AND($X$3512&lt;&gt;" ",$X$3512&lt;&gt;0),IF(X2493=$X$3512,1+COUNTIF(U$7:U2492,"&gt;0"),0),0)</f>
        <v>0</v>
      </c>
      <c r="V2493" s="178" t="s">
        <v>2682</v>
      </c>
      <c r="W2493" s="130"/>
      <c r="X2493" s="131"/>
      <c r="Y2493" s="131"/>
      <c r="Z2493" s="206"/>
      <c r="AA2493" s="194">
        <f t="shared" si="171"/>
        <v>0</v>
      </c>
      <c r="AB2493" s="124" t="str">
        <f t="shared" si="172"/>
        <v/>
      </c>
      <c r="AC2493" s="195" t="str">
        <f t="shared" si="173"/>
        <v/>
      </c>
      <c r="AD2493" s="194" t="str">
        <f t="shared" si="174"/>
        <v/>
      </c>
      <c r="AE2493" s="194">
        <f>IF(AD2493="",0,IF(ISERROR(VLOOKUP(AD2493,AD$7:AD2492,1,FALSE)),1,0))</f>
        <v>0</v>
      </c>
      <c r="AF2493" s="194"/>
    </row>
    <row r="2494" spans="1:32" ht="16.5" customHeight="1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75">
        <f>IF(AND($X$3512&lt;&gt;" ",$X$3512&lt;&gt;0),IF(X2494=$X$3512,1+COUNTIF(U$7:U2493,"&gt;0"),0),0)</f>
        <v>0</v>
      </c>
      <c r="V2494" s="178" t="s">
        <v>2683</v>
      </c>
      <c r="W2494" s="130"/>
      <c r="X2494" s="131"/>
      <c r="Y2494" s="131"/>
      <c r="Z2494" s="206"/>
      <c r="AA2494" s="194">
        <f t="shared" si="171"/>
        <v>0</v>
      </c>
      <c r="AB2494" s="124" t="str">
        <f t="shared" si="172"/>
        <v/>
      </c>
      <c r="AC2494" s="195" t="str">
        <f t="shared" si="173"/>
        <v/>
      </c>
      <c r="AD2494" s="194" t="str">
        <f t="shared" si="174"/>
        <v/>
      </c>
      <c r="AE2494" s="194">
        <f>IF(AD2494="",0,IF(ISERROR(VLOOKUP(AD2494,AD$7:AD2493,1,FALSE)),1,0))</f>
        <v>0</v>
      </c>
      <c r="AF2494" s="194"/>
    </row>
    <row r="2495" spans="1:32" ht="16.5" customHeight="1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75">
        <f>IF(AND($X$3512&lt;&gt;" ",$X$3512&lt;&gt;0),IF(X2495=$X$3512,1+COUNTIF(U$7:U2494,"&gt;0"),0),0)</f>
        <v>0</v>
      </c>
      <c r="V2495" s="178" t="s">
        <v>2684</v>
      </c>
      <c r="W2495" s="130"/>
      <c r="X2495" s="131"/>
      <c r="Y2495" s="131"/>
      <c r="Z2495" s="206"/>
      <c r="AA2495" s="194">
        <f t="shared" si="171"/>
        <v>0</v>
      </c>
      <c r="AB2495" s="124" t="str">
        <f t="shared" si="172"/>
        <v/>
      </c>
      <c r="AC2495" s="195" t="str">
        <f t="shared" si="173"/>
        <v/>
      </c>
      <c r="AD2495" s="194" t="str">
        <f t="shared" si="174"/>
        <v/>
      </c>
      <c r="AE2495" s="194">
        <f>IF(AD2495="",0,IF(ISERROR(VLOOKUP(AD2495,AD$7:AD2494,1,FALSE)),1,0))</f>
        <v>0</v>
      </c>
      <c r="AF2495" s="194"/>
    </row>
    <row r="2496" spans="1:32" ht="16.5" customHeight="1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75">
        <f>IF(AND($X$3512&lt;&gt;" ",$X$3512&lt;&gt;0),IF(X2496=$X$3512,1+COUNTIF(U$7:U2495,"&gt;0"),0),0)</f>
        <v>0</v>
      </c>
      <c r="V2496" s="178" t="s">
        <v>2685</v>
      </c>
      <c r="W2496" s="130"/>
      <c r="X2496" s="131"/>
      <c r="Y2496" s="131"/>
      <c r="Z2496" s="206"/>
      <c r="AA2496" s="194">
        <f t="shared" si="171"/>
        <v>0</v>
      </c>
      <c r="AB2496" s="124" t="str">
        <f t="shared" si="172"/>
        <v/>
      </c>
      <c r="AC2496" s="195" t="str">
        <f t="shared" si="173"/>
        <v/>
      </c>
      <c r="AD2496" s="194" t="str">
        <f t="shared" si="174"/>
        <v/>
      </c>
      <c r="AE2496" s="194">
        <f>IF(AD2496="",0,IF(ISERROR(VLOOKUP(AD2496,AD$7:AD2495,1,FALSE)),1,0))</f>
        <v>0</v>
      </c>
      <c r="AF2496" s="194"/>
    </row>
    <row r="2497" spans="1:32" ht="16.5" customHeight="1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75">
        <f>IF(AND($X$3512&lt;&gt;" ",$X$3512&lt;&gt;0),IF(X2497=$X$3512,1+COUNTIF(U$7:U2496,"&gt;0"),0),0)</f>
        <v>0</v>
      </c>
      <c r="V2497" s="178" t="s">
        <v>2686</v>
      </c>
      <c r="W2497" s="130"/>
      <c r="X2497" s="131"/>
      <c r="Y2497" s="131"/>
      <c r="Z2497" s="206"/>
      <c r="AA2497" s="194">
        <f t="shared" si="171"/>
        <v>0</v>
      </c>
      <c r="AB2497" s="124" t="str">
        <f t="shared" si="172"/>
        <v/>
      </c>
      <c r="AC2497" s="195" t="str">
        <f t="shared" si="173"/>
        <v/>
      </c>
      <c r="AD2497" s="194" t="str">
        <f t="shared" si="174"/>
        <v/>
      </c>
      <c r="AE2497" s="194">
        <f>IF(AD2497="",0,IF(ISERROR(VLOOKUP(AD2497,AD$7:AD2496,1,FALSE)),1,0))</f>
        <v>0</v>
      </c>
      <c r="AF2497" s="194"/>
    </row>
    <row r="2498" spans="1:32" ht="16.5" customHeight="1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75">
        <f>IF(AND($X$3512&lt;&gt;" ",$X$3512&lt;&gt;0),IF(X2498=$X$3512,1+COUNTIF(U$7:U2497,"&gt;0"),0),0)</f>
        <v>0</v>
      </c>
      <c r="V2498" s="178" t="s">
        <v>2687</v>
      </c>
      <c r="W2498" s="130"/>
      <c r="X2498" s="131"/>
      <c r="Y2498" s="131"/>
      <c r="Z2498" s="206"/>
      <c r="AA2498" s="194">
        <f t="shared" si="171"/>
        <v>0</v>
      </c>
      <c r="AB2498" s="124" t="str">
        <f t="shared" si="172"/>
        <v/>
      </c>
      <c r="AC2498" s="195" t="str">
        <f t="shared" si="173"/>
        <v/>
      </c>
      <c r="AD2498" s="194" t="str">
        <f t="shared" si="174"/>
        <v/>
      </c>
      <c r="AE2498" s="194">
        <f>IF(AD2498="",0,IF(ISERROR(VLOOKUP(AD2498,AD$7:AD2497,1,FALSE)),1,0))</f>
        <v>0</v>
      </c>
      <c r="AF2498" s="194"/>
    </row>
    <row r="2499" spans="1:32" ht="16.5" customHeight="1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75">
        <f>IF(AND($X$3512&lt;&gt;" ",$X$3512&lt;&gt;0),IF(X2499=$X$3512,1+COUNTIF(U$7:U2498,"&gt;0"),0),0)</f>
        <v>0</v>
      </c>
      <c r="V2499" s="178" t="s">
        <v>2688</v>
      </c>
      <c r="W2499" s="130"/>
      <c r="X2499" s="131"/>
      <c r="Y2499" s="131"/>
      <c r="Z2499" s="206"/>
      <c r="AA2499" s="194">
        <f t="shared" si="171"/>
        <v>0</v>
      </c>
      <c r="AB2499" s="124" t="str">
        <f t="shared" si="172"/>
        <v/>
      </c>
      <c r="AC2499" s="195" t="str">
        <f t="shared" si="173"/>
        <v/>
      </c>
      <c r="AD2499" s="194" t="str">
        <f t="shared" si="174"/>
        <v/>
      </c>
      <c r="AE2499" s="194">
        <f>IF(AD2499="",0,IF(ISERROR(VLOOKUP(AD2499,AD$7:AD2498,1,FALSE)),1,0))</f>
        <v>0</v>
      </c>
      <c r="AF2499" s="194"/>
    </row>
    <row r="2500" spans="1:32" ht="16.5" customHeight="1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75">
        <f>IF(AND($X$3512&lt;&gt;" ",$X$3512&lt;&gt;0),IF(X2500=$X$3512,1+COUNTIF(U$7:U2499,"&gt;0"),0),0)</f>
        <v>0</v>
      </c>
      <c r="V2500" s="178" t="s">
        <v>2689</v>
      </c>
      <c r="W2500" s="130"/>
      <c r="X2500" s="131"/>
      <c r="Y2500" s="131"/>
      <c r="Z2500" s="206"/>
      <c r="AA2500" s="194">
        <f t="shared" si="171"/>
        <v>0</v>
      </c>
      <c r="AB2500" s="124" t="str">
        <f t="shared" si="172"/>
        <v/>
      </c>
      <c r="AC2500" s="195" t="str">
        <f t="shared" si="173"/>
        <v/>
      </c>
      <c r="AD2500" s="194" t="str">
        <f t="shared" si="174"/>
        <v/>
      </c>
      <c r="AE2500" s="194">
        <f>IF(AD2500="",0,IF(ISERROR(VLOOKUP(AD2500,AD$7:AD2499,1,FALSE)),1,0))</f>
        <v>0</v>
      </c>
      <c r="AF2500" s="194"/>
    </row>
    <row r="2501" spans="1:32" ht="16.5" customHeight="1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75">
        <f>IF(AND($X$3512&lt;&gt;" ",$X$3512&lt;&gt;0),IF(X2501=$X$3512,1+COUNTIF(U$7:U2500,"&gt;0"),0),0)</f>
        <v>0</v>
      </c>
      <c r="V2501" s="178" t="s">
        <v>2690</v>
      </c>
      <c r="W2501" s="130"/>
      <c r="X2501" s="131"/>
      <c r="Y2501" s="131"/>
      <c r="Z2501" s="206"/>
      <c r="AA2501" s="194">
        <f t="shared" si="171"/>
        <v>0</v>
      </c>
      <c r="AB2501" s="124" t="str">
        <f t="shared" si="172"/>
        <v/>
      </c>
      <c r="AC2501" s="195" t="str">
        <f t="shared" si="173"/>
        <v/>
      </c>
      <c r="AD2501" s="194" t="str">
        <f t="shared" si="174"/>
        <v/>
      </c>
      <c r="AE2501" s="194">
        <f>IF(AD2501="",0,IF(ISERROR(VLOOKUP(AD2501,AD$7:AD2500,1,FALSE)),1,0))</f>
        <v>0</v>
      </c>
      <c r="AF2501" s="194"/>
    </row>
    <row r="2502" spans="1:32" ht="16.5" customHeight="1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75">
        <f>IF(AND($X$3512&lt;&gt;" ",$X$3512&lt;&gt;0),IF(X2502=$X$3512,1+COUNTIF(U$7:U2501,"&gt;0"),0),0)</f>
        <v>0</v>
      </c>
      <c r="V2502" s="178" t="s">
        <v>2691</v>
      </c>
      <c r="W2502" s="130"/>
      <c r="X2502" s="131"/>
      <c r="Y2502" s="131"/>
      <c r="Z2502" s="206"/>
      <c r="AA2502" s="194">
        <f t="shared" si="171"/>
        <v>0</v>
      </c>
      <c r="AB2502" s="124" t="str">
        <f t="shared" si="172"/>
        <v/>
      </c>
      <c r="AC2502" s="195" t="str">
        <f t="shared" si="173"/>
        <v/>
      </c>
      <c r="AD2502" s="194" t="str">
        <f t="shared" si="174"/>
        <v/>
      </c>
      <c r="AE2502" s="194">
        <f>IF(AD2502="",0,IF(ISERROR(VLOOKUP(AD2502,AD$7:AD2501,1,FALSE)),1,0))</f>
        <v>0</v>
      </c>
      <c r="AF2502" s="194"/>
    </row>
    <row r="2503" spans="1:32" ht="16.5" customHeight="1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75">
        <f>IF(AND($X$3512&lt;&gt;" ",$X$3512&lt;&gt;0),IF(X2503=$X$3512,1+COUNTIF(U$7:U2502,"&gt;0"),0),0)</f>
        <v>0</v>
      </c>
      <c r="V2503" s="178" t="s">
        <v>2692</v>
      </c>
      <c r="W2503" s="130"/>
      <c r="X2503" s="131"/>
      <c r="Y2503" s="131"/>
      <c r="Z2503" s="206"/>
      <c r="AA2503" s="194">
        <f t="shared" si="171"/>
        <v>0</v>
      </c>
      <c r="AB2503" s="124" t="str">
        <f t="shared" si="172"/>
        <v/>
      </c>
      <c r="AC2503" s="195" t="str">
        <f t="shared" si="173"/>
        <v/>
      </c>
      <c r="AD2503" s="194" t="str">
        <f t="shared" si="174"/>
        <v/>
      </c>
      <c r="AE2503" s="194">
        <f>IF(AD2503="",0,IF(ISERROR(VLOOKUP(AD2503,AD$7:AD2502,1,FALSE)),1,0))</f>
        <v>0</v>
      </c>
      <c r="AF2503" s="194"/>
    </row>
    <row r="2504" spans="1:32" ht="16.5" customHeight="1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75">
        <f>IF(AND($X$3512&lt;&gt;" ",$X$3512&lt;&gt;0),IF(X2504=$X$3512,1+COUNTIF(U$7:U2503,"&gt;0"),0),0)</f>
        <v>0</v>
      </c>
      <c r="V2504" s="178" t="s">
        <v>2693</v>
      </c>
      <c r="W2504" s="130"/>
      <c r="X2504" s="131"/>
      <c r="Y2504" s="131"/>
      <c r="Z2504" s="206"/>
      <c r="AA2504" s="194">
        <f t="shared" ref="AA2504:AA2567" si="175">IF(ISBLANK(X2504),0,VLOOKUP(X2504,$B$8:$E$57,1,FALSE))</f>
        <v>0</v>
      </c>
      <c r="AB2504" s="124" t="str">
        <f t="shared" ref="AB2504:AB2567" si="176">IF(W2504&gt;0,CONCATENATE(MONTH(W2504)&amp;X2504),"")</f>
        <v/>
      </c>
      <c r="AC2504" s="195" t="str">
        <f t="shared" ref="AC2504:AC2567" si="177">IF(OR(AND(Z2504&lt;&gt;0,ISBLANK(X2504)),ISERROR(AA2504)),"ERR","")</f>
        <v/>
      </c>
      <c r="AD2504" s="194" t="str">
        <f t="shared" si="174"/>
        <v/>
      </c>
      <c r="AE2504" s="194">
        <f>IF(AD2504="",0,IF(ISERROR(VLOOKUP(AD2504,AD$7:AD2503,1,FALSE)),1,0))</f>
        <v>0</v>
      </c>
      <c r="AF2504" s="194"/>
    </row>
    <row r="2505" spans="1:32" ht="16.5" customHeight="1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75">
        <f>IF(AND($X$3512&lt;&gt;" ",$X$3512&lt;&gt;0),IF(X2505=$X$3512,1+COUNTIF(U$7:U2504,"&gt;0"),0),0)</f>
        <v>0</v>
      </c>
      <c r="V2505" s="178" t="s">
        <v>2694</v>
      </c>
      <c r="W2505" s="130"/>
      <c r="X2505" s="131"/>
      <c r="Y2505" s="131"/>
      <c r="Z2505" s="206"/>
      <c r="AA2505" s="194">
        <f t="shared" si="175"/>
        <v>0</v>
      </c>
      <c r="AB2505" s="124" t="str">
        <f t="shared" si="176"/>
        <v/>
      </c>
      <c r="AC2505" s="195" t="str">
        <f t="shared" si="177"/>
        <v/>
      </c>
      <c r="AD2505" s="194" t="str">
        <f t="shared" si="174"/>
        <v/>
      </c>
      <c r="AE2505" s="194">
        <f>IF(AD2505="",0,IF(ISERROR(VLOOKUP(AD2505,AD$7:AD2504,1,FALSE)),1,0))</f>
        <v>0</v>
      </c>
      <c r="AF2505" s="194"/>
    </row>
    <row r="2506" spans="1:32" ht="16.5" customHeight="1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75">
        <f>IF(AND($X$3512&lt;&gt;" ",$X$3512&lt;&gt;0),IF(X2506=$X$3512,1+COUNTIF(U$7:U2505,"&gt;0"),0),0)</f>
        <v>0</v>
      </c>
      <c r="V2506" s="178" t="s">
        <v>2695</v>
      </c>
      <c r="W2506" s="130"/>
      <c r="X2506" s="131"/>
      <c r="Y2506" s="131"/>
      <c r="Z2506" s="206"/>
      <c r="AA2506" s="194">
        <f t="shared" si="175"/>
        <v>0</v>
      </c>
      <c r="AB2506" s="124" t="str">
        <f t="shared" si="176"/>
        <v/>
      </c>
      <c r="AC2506" s="195" t="str">
        <f t="shared" si="177"/>
        <v/>
      </c>
      <c r="AD2506" s="194" t="str">
        <f t="shared" ref="AD2506:AD2569" si="178">IF(W2506&gt;0,CONCATENATE(MONTH(W2506),"-",YEAR(W2506)),"")</f>
        <v/>
      </c>
      <c r="AE2506" s="194">
        <f>IF(AD2506="",0,IF(ISERROR(VLOOKUP(AD2506,AD$7:AD2505,1,FALSE)),1,0))</f>
        <v>0</v>
      </c>
      <c r="AF2506" s="194"/>
    </row>
    <row r="2507" spans="1:32" ht="16.5" customHeight="1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75">
        <f>IF(AND($X$3512&lt;&gt;" ",$X$3512&lt;&gt;0),IF(X2507=$X$3512,1+COUNTIF(U$7:U2506,"&gt;0"),0),0)</f>
        <v>0</v>
      </c>
      <c r="V2507" s="178" t="s">
        <v>2696</v>
      </c>
      <c r="W2507" s="130"/>
      <c r="X2507" s="131"/>
      <c r="Y2507" s="131"/>
      <c r="Z2507" s="206"/>
      <c r="AA2507" s="194">
        <f t="shared" si="175"/>
        <v>0</v>
      </c>
      <c r="AB2507" s="124" t="str">
        <f t="shared" si="176"/>
        <v/>
      </c>
      <c r="AC2507" s="195" t="str">
        <f t="shared" si="177"/>
        <v/>
      </c>
      <c r="AD2507" s="194" t="str">
        <f t="shared" si="178"/>
        <v/>
      </c>
      <c r="AE2507" s="194">
        <f>IF(AD2507="",0,IF(ISERROR(VLOOKUP(AD2507,AD$7:AD2506,1,FALSE)),1,0))</f>
        <v>0</v>
      </c>
      <c r="AF2507" s="194"/>
    </row>
    <row r="2508" spans="1:32" ht="16.5" customHeight="1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75">
        <f>IF(AND($X$3512&lt;&gt;" ",$X$3512&lt;&gt;0),IF(X2508=$X$3512,1+COUNTIF(U$7:U2507,"&gt;0"),0),0)</f>
        <v>0</v>
      </c>
      <c r="V2508" s="178" t="s">
        <v>2697</v>
      </c>
      <c r="W2508" s="130"/>
      <c r="X2508" s="131"/>
      <c r="Y2508" s="131"/>
      <c r="Z2508" s="206"/>
      <c r="AA2508" s="194">
        <f t="shared" si="175"/>
        <v>0</v>
      </c>
      <c r="AB2508" s="124" t="str">
        <f t="shared" si="176"/>
        <v/>
      </c>
      <c r="AC2508" s="195" t="str">
        <f t="shared" si="177"/>
        <v/>
      </c>
      <c r="AD2508" s="194" t="str">
        <f t="shared" si="178"/>
        <v/>
      </c>
      <c r="AE2508" s="194">
        <f>IF(AD2508="",0,IF(ISERROR(VLOOKUP(AD2508,AD$7:AD2507,1,FALSE)),1,0))</f>
        <v>0</v>
      </c>
      <c r="AF2508" s="194"/>
    </row>
    <row r="2509" spans="1:32" ht="16.5" customHeight="1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75">
        <f>IF(AND($X$3512&lt;&gt;" ",$X$3512&lt;&gt;0),IF(X2509=$X$3512,1+COUNTIF(U$7:U2508,"&gt;0"),0),0)</f>
        <v>0</v>
      </c>
      <c r="V2509" s="178" t="s">
        <v>2698</v>
      </c>
      <c r="W2509" s="130"/>
      <c r="X2509" s="131"/>
      <c r="Y2509" s="131"/>
      <c r="Z2509" s="206"/>
      <c r="AA2509" s="194">
        <f t="shared" si="175"/>
        <v>0</v>
      </c>
      <c r="AB2509" s="124" t="str">
        <f t="shared" si="176"/>
        <v/>
      </c>
      <c r="AC2509" s="195" t="str">
        <f t="shared" si="177"/>
        <v/>
      </c>
      <c r="AD2509" s="194" t="str">
        <f t="shared" si="178"/>
        <v/>
      </c>
      <c r="AE2509" s="194">
        <f>IF(AD2509="",0,IF(ISERROR(VLOOKUP(AD2509,AD$7:AD2508,1,FALSE)),1,0))</f>
        <v>0</v>
      </c>
      <c r="AF2509" s="194"/>
    </row>
    <row r="2510" spans="1:32" ht="16.5" customHeight="1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75">
        <f>IF(AND($X$3512&lt;&gt;" ",$X$3512&lt;&gt;0),IF(X2510=$X$3512,1+COUNTIF(U$7:U2509,"&gt;0"),0),0)</f>
        <v>0</v>
      </c>
      <c r="V2510" s="178" t="s">
        <v>2699</v>
      </c>
      <c r="W2510" s="130"/>
      <c r="X2510" s="131"/>
      <c r="Y2510" s="131"/>
      <c r="Z2510" s="206"/>
      <c r="AA2510" s="194">
        <f t="shared" si="175"/>
        <v>0</v>
      </c>
      <c r="AB2510" s="124" t="str">
        <f t="shared" si="176"/>
        <v/>
      </c>
      <c r="AC2510" s="195" t="str">
        <f t="shared" si="177"/>
        <v/>
      </c>
      <c r="AD2510" s="194" t="str">
        <f t="shared" si="178"/>
        <v/>
      </c>
      <c r="AE2510" s="194">
        <f>IF(AD2510="",0,IF(ISERROR(VLOOKUP(AD2510,AD$7:AD2509,1,FALSE)),1,0))</f>
        <v>0</v>
      </c>
      <c r="AF2510" s="194"/>
    </row>
    <row r="2511" spans="1:32" ht="16.5" customHeight="1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75">
        <f>IF(AND($X$3512&lt;&gt;" ",$X$3512&lt;&gt;0),IF(X2511=$X$3512,1+COUNTIF(U$7:U2510,"&gt;0"),0),0)</f>
        <v>0</v>
      </c>
      <c r="V2511" s="178" t="s">
        <v>2700</v>
      </c>
      <c r="W2511" s="130"/>
      <c r="X2511" s="131"/>
      <c r="Y2511" s="131"/>
      <c r="Z2511" s="206"/>
      <c r="AA2511" s="194">
        <f t="shared" si="175"/>
        <v>0</v>
      </c>
      <c r="AB2511" s="124" t="str">
        <f t="shared" si="176"/>
        <v/>
      </c>
      <c r="AC2511" s="195" t="str">
        <f t="shared" si="177"/>
        <v/>
      </c>
      <c r="AD2511" s="194" t="str">
        <f t="shared" si="178"/>
        <v/>
      </c>
      <c r="AE2511" s="194">
        <f>IF(AD2511="",0,IF(ISERROR(VLOOKUP(AD2511,AD$7:AD2510,1,FALSE)),1,0))</f>
        <v>0</v>
      </c>
      <c r="AF2511" s="194"/>
    </row>
    <row r="2512" spans="1:32" ht="16.5" customHeight="1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75">
        <f>IF(AND($X$3512&lt;&gt;" ",$X$3512&lt;&gt;0),IF(X2512=$X$3512,1+COUNTIF(U$7:U2511,"&gt;0"),0),0)</f>
        <v>0</v>
      </c>
      <c r="V2512" s="178" t="s">
        <v>2701</v>
      </c>
      <c r="W2512" s="130"/>
      <c r="X2512" s="131"/>
      <c r="Y2512" s="131"/>
      <c r="Z2512" s="206"/>
      <c r="AA2512" s="194">
        <f t="shared" si="175"/>
        <v>0</v>
      </c>
      <c r="AB2512" s="124" t="str">
        <f t="shared" si="176"/>
        <v/>
      </c>
      <c r="AC2512" s="195" t="str">
        <f t="shared" si="177"/>
        <v/>
      </c>
      <c r="AD2512" s="194" t="str">
        <f t="shared" si="178"/>
        <v/>
      </c>
      <c r="AE2512" s="194">
        <f>IF(AD2512="",0,IF(ISERROR(VLOOKUP(AD2512,AD$7:AD2511,1,FALSE)),1,0))</f>
        <v>0</v>
      </c>
      <c r="AF2512" s="194"/>
    </row>
    <row r="2513" spans="1:32" ht="16.5" customHeight="1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75">
        <f>IF(AND($X$3512&lt;&gt;" ",$X$3512&lt;&gt;0),IF(X2513=$X$3512,1+COUNTIF(U$7:U2512,"&gt;0"),0),0)</f>
        <v>0</v>
      </c>
      <c r="V2513" s="178" t="s">
        <v>2702</v>
      </c>
      <c r="W2513" s="130"/>
      <c r="X2513" s="131"/>
      <c r="Y2513" s="131"/>
      <c r="Z2513" s="206"/>
      <c r="AA2513" s="194">
        <f t="shared" si="175"/>
        <v>0</v>
      </c>
      <c r="AB2513" s="124" t="str">
        <f t="shared" si="176"/>
        <v/>
      </c>
      <c r="AC2513" s="195" t="str">
        <f t="shared" si="177"/>
        <v/>
      </c>
      <c r="AD2513" s="194" t="str">
        <f t="shared" si="178"/>
        <v/>
      </c>
      <c r="AE2513" s="194">
        <f>IF(AD2513="",0,IF(ISERROR(VLOOKUP(AD2513,AD$7:AD2512,1,FALSE)),1,0))</f>
        <v>0</v>
      </c>
      <c r="AF2513" s="194"/>
    </row>
    <row r="2514" spans="1:32" ht="16.5" customHeight="1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75">
        <f>IF(AND($X$3512&lt;&gt;" ",$X$3512&lt;&gt;0),IF(X2514=$X$3512,1+COUNTIF(U$7:U2513,"&gt;0"),0),0)</f>
        <v>0</v>
      </c>
      <c r="V2514" s="178" t="s">
        <v>2703</v>
      </c>
      <c r="W2514" s="130"/>
      <c r="X2514" s="131"/>
      <c r="Y2514" s="131"/>
      <c r="Z2514" s="206"/>
      <c r="AA2514" s="194">
        <f t="shared" si="175"/>
        <v>0</v>
      </c>
      <c r="AB2514" s="124" t="str">
        <f t="shared" si="176"/>
        <v/>
      </c>
      <c r="AC2514" s="195" t="str">
        <f t="shared" si="177"/>
        <v/>
      </c>
      <c r="AD2514" s="194" t="str">
        <f t="shared" si="178"/>
        <v/>
      </c>
      <c r="AE2514" s="194">
        <f>IF(AD2514="",0,IF(ISERROR(VLOOKUP(AD2514,AD$7:AD2513,1,FALSE)),1,0))</f>
        <v>0</v>
      </c>
      <c r="AF2514" s="194"/>
    </row>
    <row r="2515" spans="1:32" ht="16.5" customHeight="1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75">
        <f>IF(AND($X$3512&lt;&gt;" ",$X$3512&lt;&gt;0),IF(X2515=$X$3512,1+COUNTIF(U$7:U2514,"&gt;0"),0),0)</f>
        <v>0</v>
      </c>
      <c r="V2515" s="178" t="s">
        <v>2704</v>
      </c>
      <c r="W2515" s="130"/>
      <c r="X2515" s="131"/>
      <c r="Y2515" s="131"/>
      <c r="Z2515" s="206"/>
      <c r="AA2515" s="194">
        <f t="shared" si="175"/>
        <v>0</v>
      </c>
      <c r="AB2515" s="124" t="str">
        <f t="shared" si="176"/>
        <v/>
      </c>
      <c r="AC2515" s="195" t="str">
        <f t="shared" si="177"/>
        <v/>
      </c>
      <c r="AD2515" s="194" t="str">
        <f t="shared" si="178"/>
        <v/>
      </c>
      <c r="AE2515" s="194">
        <f>IF(AD2515="",0,IF(ISERROR(VLOOKUP(AD2515,AD$7:AD2514,1,FALSE)),1,0))</f>
        <v>0</v>
      </c>
      <c r="AF2515" s="194"/>
    </row>
    <row r="2516" spans="1:32" ht="16.5" customHeight="1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75">
        <f>IF(AND($X$3512&lt;&gt;" ",$X$3512&lt;&gt;0),IF(X2516=$X$3512,1+COUNTIF(U$7:U2515,"&gt;0"),0),0)</f>
        <v>0</v>
      </c>
      <c r="V2516" s="178" t="s">
        <v>2705</v>
      </c>
      <c r="W2516" s="130"/>
      <c r="X2516" s="131"/>
      <c r="Y2516" s="131"/>
      <c r="Z2516" s="206"/>
      <c r="AA2516" s="194">
        <f t="shared" si="175"/>
        <v>0</v>
      </c>
      <c r="AB2516" s="124" t="str">
        <f t="shared" si="176"/>
        <v/>
      </c>
      <c r="AC2516" s="195" t="str">
        <f t="shared" si="177"/>
        <v/>
      </c>
      <c r="AD2516" s="194" t="str">
        <f t="shared" si="178"/>
        <v/>
      </c>
      <c r="AE2516" s="194">
        <f>IF(AD2516="",0,IF(ISERROR(VLOOKUP(AD2516,AD$7:AD2515,1,FALSE)),1,0))</f>
        <v>0</v>
      </c>
      <c r="AF2516" s="194"/>
    </row>
    <row r="2517" spans="1:32" ht="16.5" customHeight="1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75">
        <f>IF(AND($X$3512&lt;&gt;" ",$X$3512&lt;&gt;0),IF(X2517=$X$3512,1+COUNTIF(U$7:U2516,"&gt;0"),0),0)</f>
        <v>0</v>
      </c>
      <c r="V2517" s="178" t="s">
        <v>2706</v>
      </c>
      <c r="W2517" s="130"/>
      <c r="X2517" s="131"/>
      <c r="Y2517" s="131"/>
      <c r="Z2517" s="206"/>
      <c r="AA2517" s="194">
        <f t="shared" si="175"/>
        <v>0</v>
      </c>
      <c r="AB2517" s="124" t="str">
        <f t="shared" si="176"/>
        <v/>
      </c>
      <c r="AC2517" s="195" t="str">
        <f t="shared" si="177"/>
        <v/>
      </c>
      <c r="AD2517" s="194" t="str">
        <f t="shared" si="178"/>
        <v/>
      </c>
      <c r="AE2517" s="194">
        <f>IF(AD2517="",0,IF(ISERROR(VLOOKUP(AD2517,AD$7:AD2516,1,FALSE)),1,0))</f>
        <v>0</v>
      </c>
      <c r="AF2517" s="194"/>
    </row>
    <row r="2518" spans="1:32" ht="16.5" customHeight="1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75">
        <f>IF(AND($X$3512&lt;&gt;" ",$X$3512&lt;&gt;0),IF(X2518=$X$3512,1+COUNTIF(U$7:U2517,"&gt;0"),0),0)</f>
        <v>0</v>
      </c>
      <c r="V2518" s="178" t="s">
        <v>2707</v>
      </c>
      <c r="W2518" s="130"/>
      <c r="X2518" s="131"/>
      <c r="Y2518" s="131"/>
      <c r="Z2518" s="206"/>
      <c r="AA2518" s="194">
        <f t="shared" si="175"/>
        <v>0</v>
      </c>
      <c r="AB2518" s="124" t="str">
        <f t="shared" si="176"/>
        <v/>
      </c>
      <c r="AC2518" s="195" t="str">
        <f t="shared" si="177"/>
        <v/>
      </c>
      <c r="AD2518" s="194" t="str">
        <f t="shared" si="178"/>
        <v/>
      </c>
      <c r="AE2518" s="194">
        <f>IF(AD2518="",0,IF(ISERROR(VLOOKUP(AD2518,AD$7:AD2517,1,FALSE)),1,0))</f>
        <v>0</v>
      </c>
      <c r="AF2518" s="194"/>
    </row>
    <row r="2519" spans="1:32" ht="16.5" customHeight="1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75">
        <f>IF(AND($X$3512&lt;&gt;" ",$X$3512&lt;&gt;0),IF(X2519=$X$3512,1+COUNTIF(U$7:U2518,"&gt;0"),0),0)</f>
        <v>0</v>
      </c>
      <c r="V2519" s="178" t="s">
        <v>2708</v>
      </c>
      <c r="W2519" s="130"/>
      <c r="X2519" s="131"/>
      <c r="Y2519" s="131"/>
      <c r="Z2519" s="206"/>
      <c r="AA2519" s="194">
        <f t="shared" si="175"/>
        <v>0</v>
      </c>
      <c r="AB2519" s="124" t="str">
        <f t="shared" si="176"/>
        <v/>
      </c>
      <c r="AC2519" s="195" t="str">
        <f t="shared" si="177"/>
        <v/>
      </c>
      <c r="AD2519" s="194" t="str">
        <f t="shared" si="178"/>
        <v/>
      </c>
      <c r="AE2519" s="194">
        <f>IF(AD2519="",0,IF(ISERROR(VLOOKUP(AD2519,AD$7:AD2518,1,FALSE)),1,0))</f>
        <v>0</v>
      </c>
      <c r="AF2519" s="194"/>
    </row>
    <row r="2520" spans="1:32" ht="16.5" customHeight="1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75">
        <f>IF(AND($X$3512&lt;&gt;" ",$X$3512&lt;&gt;0),IF(X2520=$X$3512,1+COUNTIF(U$7:U2519,"&gt;0"),0),0)</f>
        <v>0</v>
      </c>
      <c r="V2520" s="178" t="s">
        <v>2709</v>
      </c>
      <c r="W2520" s="130"/>
      <c r="X2520" s="131"/>
      <c r="Y2520" s="131"/>
      <c r="Z2520" s="206"/>
      <c r="AA2520" s="194">
        <f t="shared" si="175"/>
        <v>0</v>
      </c>
      <c r="AB2520" s="124" t="str">
        <f t="shared" si="176"/>
        <v/>
      </c>
      <c r="AC2520" s="195" t="str">
        <f t="shared" si="177"/>
        <v/>
      </c>
      <c r="AD2520" s="194" t="str">
        <f t="shared" si="178"/>
        <v/>
      </c>
      <c r="AE2520" s="194">
        <f>IF(AD2520="",0,IF(ISERROR(VLOOKUP(AD2520,AD$7:AD2519,1,FALSE)),1,0))</f>
        <v>0</v>
      </c>
      <c r="AF2520" s="194"/>
    </row>
    <row r="2521" spans="1:32" ht="16.5" customHeight="1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75">
        <f>IF(AND($X$3512&lt;&gt;" ",$X$3512&lt;&gt;0),IF(X2521=$X$3512,1+COUNTIF(U$7:U2520,"&gt;0"),0),0)</f>
        <v>0</v>
      </c>
      <c r="V2521" s="178" t="s">
        <v>2710</v>
      </c>
      <c r="W2521" s="130"/>
      <c r="X2521" s="131"/>
      <c r="Y2521" s="131"/>
      <c r="Z2521" s="206"/>
      <c r="AA2521" s="194">
        <f t="shared" si="175"/>
        <v>0</v>
      </c>
      <c r="AB2521" s="124" t="str">
        <f t="shared" si="176"/>
        <v/>
      </c>
      <c r="AC2521" s="195" t="str">
        <f t="shared" si="177"/>
        <v/>
      </c>
      <c r="AD2521" s="194" t="str">
        <f t="shared" si="178"/>
        <v/>
      </c>
      <c r="AE2521" s="194">
        <f>IF(AD2521="",0,IF(ISERROR(VLOOKUP(AD2521,AD$7:AD2520,1,FALSE)),1,0))</f>
        <v>0</v>
      </c>
      <c r="AF2521" s="194"/>
    </row>
    <row r="2522" spans="1:32" ht="16.5" customHeight="1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75">
        <f>IF(AND($X$3512&lt;&gt;" ",$X$3512&lt;&gt;0),IF(X2522=$X$3512,1+COUNTIF(U$7:U2521,"&gt;0"),0),0)</f>
        <v>0</v>
      </c>
      <c r="V2522" s="178" t="s">
        <v>2711</v>
      </c>
      <c r="W2522" s="130"/>
      <c r="X2522" s="131"/>
      <c r="Y2522" s="131"/>
      <c r="Z2522" s="206"/>
      <c r="AA2522" s="194">
        <f t="shared" si="175"/>
        <v>0</v>
      </c>
      <c r="AB2522" s="124" t="str">
        <f t="shared" si="176"/>
        <v/>
      </c>
      <c r="AC2522" s="195" t="str">
        <f t="shared" si="177"/>
        <v/>
      </c>
      <c r="AD2522" s="194" t="str">
        <f t="shared" si="178"/>
        <v/>
      </c>
      <c r="AE2522" s="194">
        <f>IF(AD2522="",0,IF(ISERROR(VLOOKUP(AD2522,AD$7:AD2521,1,FALSE)),1,0))</f>
        <v>0</v>
      </c>
      <c r="AF2522" s="194"/>
    </row>
    <row r="2523" spans="1:32" ht="16.5" customHeight="1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75">
        <f>IF(AND($X$3512&lt;&gt;" ",$X$3512&lt;&gt;0),IF(X2523=$X$3512,1+COUNTIF(U$7:U2522,"&gt;0"),0),0)</f>
        <v>0</v>
      </c>
      <c r="V2523" s="178" t="s">
        <v>2712</v>
      </c>
      <c r="W2523" s="130"/>
      <c r="X2523" s="131"/>
      <c r="Y2523" s="131"/>
      <c r="Z2523" s="206"/>
      <c r="AA2523" s="194">
        <f t="shared" si="175"/>
        <v>0</v>
      </c>
      <c r="AB2523" s="124" t="str">
        <f t="shared" si="176"/>
        <v/>
      </c>
      <c r="AC2523" s="195" t="str">
        <f t="shared" si="177"/>
        <v/>
      </c>
      <c r="AD2523" s="194" t="str">
        <f t="shared" si="178"/>
        <v/>
      </c>
      <c r="AE2523" s="194">
        <f>IF(AD2523="",0,IF(ISERROR(VLOOKUP(AD2523,AD$7:AD2522,1,FALSE)),1,0))</f>
        <v>0</v>
      </c>
      <c r="AF2523" s="194"/>
    </row>
    <row r="2524" spans="1:32" ht="16.5" customHeight="1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75">
        <f>IF(AND($X$3512&lt;&gt;" ",$X$3512&lt;&gt;0),IF(X2524=$X$3512,1+COUNTIF(U$7:U2523,"&gt;0"),0),0)</f>
        <v>0</v>
      </c>
      <c r="V2524" s="178" t="s">
        <v>2713</v>
      </c>
      <c r="W2524" s="130"/>
      <c r="X2524" s="131"/>
      <c r="Y2524" s="131"/>
      <c r="Z2524" s="206"/>
      <c r="AA2524" s="194">
        <f t="shared" si="175"/>
        <v>0</v>
      </c>
      <c r="AB2524" s="124" t="str">
        <f t="shared" si="176"/>
        <v/>
      </c>
      <c r="AC2524" s="195" t="str">
        <f t="shared" si="177"/>
        <v/>
      </c>
      <c r="AD2524" s="194" t="str">
        <f t="shared" si="178"/>
        <v/>
      </c>
      <c r="AE2524" s="194">
        <f>IF(AD2524="",0,IF(ISERROR(VLOOKUP(AD2524,AD$7:AD2523,1,FALSE)),1,0))</f>
        <v>0</v>
      </c>
      <c r="AF2524" s="194"/>
    </row>
    <row r="2525" spans="1:32" ht="16.5" customHeight="1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75">
        <f>IF(AND($X$3512&lt;&gt;" ",$X$3512&lt;&gt;0),IF(X2525=$X$3512,1+COUNTIF(U$7:U2524,"&gt;0"),0),0)</f>
        <v>0</v>
      </c>
      <c r="V2525" s="178" t="s">
        <v>2714</v>
      </c>
      <c r="W2525" s="130"/>
      <c r="X2525" s="131"/>
      <c r="Y2525" s="131"/>
      <c r="Z2525" s="206"/>
      <c r="AA2525" s="194">
        <f t="shared" si="175"/>
        <v>0</v>
      </c>
      <c r="AB2525" s="124" t="str">
        <f t="shared" si="176"/>
        <v/>
      </c>
      <c r="AC2525" s="195" t="str">
        <f t="shared" si="177"/>
        <v/>
      </c>
      <c r="AD2525" s="194" t="str">
        <f t="shared" si="178"/>
        <v/>
      </c>
      <c r="AE2525" s="194">
        <f>IF(AD2525="",0,IF(ISERROR(VLOOKUP(AD2525,AD$7:AD2524,1,FALSE)),1,0))</f>
        <v>0</v>
      </c>
      <c r="AF2525" s="194"/>
    </row>
    <row r="2526" spans="1:32" ht="16.5" customHeight="1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75">
        <f>IF(AND($X$3512&lt;&gt;" ",$X$3512&lt;&gt;0),IF(X2526=$X$3512,1+COUNTIF(U$7:U2525,"&gt;0"),0),0)</f>
        <v>0</v>
      </c>
      <c r="V2526" s="178" t="s">
        <v>2715</v>
      </c>
      <c r="W2526" s="130"/>
      <c r="X2526" s="131"/>
      <c r="Y2526" s="131"/>
      <c r="Z2526" s="206"/>
      <c r="AA2526" s="194">
        <f t="shared" si="175"/>
        <v>0</v>
      </c>
      <c r="AB2526" s="124" t="str">
        <f t="shared" si="176"/>
        <v/>
      </c>
      <c r="AC2526" s="195" t="str">
        <f t="shared" si="177"/>
        <v/>
      </c>
      <c r="AD2526" s="194" t="str">
        <f t="shared" si="178"/>
        <v/>
      </c>
      <c r="AE2526" s="194">
        <f>IF(AD2526="",0,IF(ISERROR(VLOOKUP(AD2526,AD$7:AD2525,1,FALSE)),1,0))</f>
        <v>0</v>
      </c>
      <c r="AF2526" s="194"/>
    </row>
    <row r="2527" spans="1:32" ht="16.5" customHeight="1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75">
        <f>IF(AND($X$3512&lt;&gt;" ",$X$3512&lt;&gt;0),IF(X2527=$X$3512,1+COUNTIF(U$7:U2526,"&gt;0"),0),0)</f>
        <v>0</v>
      </c>
      <c r="V2527" s="178" t="s">
        <v>2716</v>
      </c>
      <c r="W2527" s="130"/>
      <c r="X2527" s="131"/>
      <c r="Y2527" s="131"/>
      <c r="Z2527" s="206"/>
      <c r="AA2527" s="194">
        <f t="shared" si="175"/>
        <v>0</v>
      </c>
      <c r="AB2527" s="124" t="str">
        <f t="shared" si="176"/>
        <v/>
      </c>
      <c r="AC2527" s="195" t="str">
        <f t="shared" si="177"/>
        <v/>
      </c>
      <c r="AD2527" s="194" t="str">
        <f t="shared" si="178"/>
        <v/>
      </c>
      <c r="AE2527" s="194">
        <f>IF(AD2527="",0,IF(ISERROR(VLOOKUP(AD2527,AD$7:AD2526,1,FALSE)),1,0))</f>
        <v>0</v>
      </c>
      <c r="AF2527" s="194"/>
    </row>
    <row r="2528" spans="1:32" ht="16.5" customHeight="1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75">
        <f>IF(AND($X$3512&lt;&gt;" ",$X$3512&lt;&gt;0),IF(X2528=$X$3512,1+COUNTIF(U$7:U2527,"&gt;0"),0),0)</f>
        <v>0</v>
      </c>
      <c r="V2528" s="178" t="s">
        <v>2717</v>
      </c>
      <c r="W2528" s="130"/>
      <c r="X2528" s="131"/>
      <c r="Y2528" s="131"/>
      <c r="Z2528" s="206"/>
      <c r="AA2528" s="194">
        <f t="shared" si="175"/>
        <v>0</v>
      </c>
      <c r="AB2528" s="124" t="str">
        <f t="shared" si="176"/>
        <v/>
      </c>
      <c r="AC2528" s="195" t="str">
        <f t="shared" si="177"/>
        <v/>
      </c>
      <c r="AD2528" s="194" t="str">
        <f t="shared" si="178"/>
        <v/>
      </c>
      <c r="AE2528" s="194">
        <f>IF(AD2528="",0,IF(ISERROR(VLOOKUP(AD2528,AD$7:AD2527,1,FALSE)),1,0))</f>
        <v>0</v>
      </c>
      <c r="AF2528" s="194"/>
    </row>
    <row r="2529" spans="1:32" ht="16.5" customHeight="1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75">
        <f>IF(AND($X$3512&lt;&gt;" ",$X$3512&lt;&gt;0),IF(X2529=$X$3512,1+COUNTIF(U$7:U2528,"&gt;0"),0),0)</f>
        <v>0</v>
      </c>
      <c r="V2529" s="178" t="s">
        <v>2718</v>
      </c>
      <c r="W2529" s="130"/>
      <c r="X2529" s="131"/>
      <c r="Y2529" s="131"/>
      <c r="Z2529" s="206"/>
      <c r="AA2529" s="194">
        <f t="shared" si="175"/>
        <v>0</v>
      </c>
      <c r="AB2529" s="124" t="str">
        <f t="shared" si="176"/>
        <v/>
      </c>
      <c r="AC2529" s="195" t="str">
        <f t="shared" si="177"/>
        <v/>
      </c>
      <c r="AD2529" s="194" t="str">
        <f t="shared" si="178"/>
        <v/>
      </c>
      <c r="AE2529" s="194">
        <f>IF(AD2529="",0,IF(ISERROR(VLOOKUP(AD2529,AD$7:AD2528,1,FALSE)),1,0))</f>
        <v>0</v>
      </c>
      <c r="AF2529" s="194"/>
    </row>
    <row r="2530" spans="1:32" ht="16.5" customHeight="1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75">
        <f>IF(AND($X$3512&lt;&gt;" ",$X$3512&lt;&gt;0),IF(X2530=$X$3512,1+COUNTIF(U$7:U2529,"&gt;0"),0),0)</f>
        <v>0</v>
      </c>
      <c r="V2530" s="178" t="s">
        <v>2719</v>
      </c>
      <c r="W2530" s="130"/>
      <c r="X2530" s="131"/>
      <c r="Y2530" s="131"/>
      <c r="Z2530" s="206"/>
      <c r="AA2530" s="194">
        <f t="shared" si="175"/>
        <v>0</v>
      </c>
      <c r="AB2530" s="124" t="str">
        <f t="shared" si="176"/>
        <v/>
      </c>
      <c r="AC2530" s="195" t="str">
        <f t="shared" si="177"/>
        <v/>
      </c>
      <c r="AD2530" s="194" t="str">
        <f t="shared" si="178"/>
        <v/>
      </c>
      <c r="AE2530" s="194">
        <f>IF(AD2530="",0,IF(ISERROR(VLOOKUP(AD2530,AD$7:AD2529,1,FALSE)),1,0))</f>
        <v>0</v>
      </c>
      <c r="AF2530" s="194"/>
    </row>
    <row r="2531" spans="1:32" ht="16.5" customHeight="1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75">
        <f>IF(AND($X$3512&lt;&gt;" ",$X$3512&lt;&gt;0),IF(X2531=$X$3512,1+COUNTIF(U$7:U2530,"&gt;0"),0),0)</f>
        <v>0</v>
      </c>
      <c r="V2531" s="178" t="s">
        <v>2720</v>
      </c>
      <c r="W2531" s="130"/>
      <c r="X2531" s="131"/>
      <c r="Y2531" s="131"/>
      <c r="Z2531" s="206"/>
      <c r="AA2531" s="194">
        <f t="shared" si="175"/>
        <v>0</v>
      </c>
      <c r="AB2531" s="124" t="str">
        <f t="shared" si="176"/>
        <v/>
      </c>
      <c r="AC2531" s="195" t="str">
        <f t="shared" si="177"/>
        <v/>
      </c>
      <c r="AD2531" s="194" t="str">
        <f t="shared" si="178"/>
        <v/>
      </c>
      <c r="AE2531" s="194">
        <f>IF(AD2531="",0,IF(ISERROR(VLOOKUP(AD2531,AD$7:AD2530,1,FALSE)),1,0))</f>
        <v>0</v>
      </c>
      <c r="AF2531" s="194"/>
    </row>
    <row r="2532" spans="1:32" ht="16.5" customHeight="1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75">
        <f>IF(AND($X$3512&lt;&gt;" ",$X$3512&lt;&gt;0),IF(X2532=$X$3512,1+COUNTIF(U$7:U2531,"&gt;0"),0),0)</f>
        <v>0</v>
      </c>
      <c r="V2532" s="178" t="s">
        <v>2721</v>
      </c>
      <c r="W2532" s="130"/>
      <c r="X2532" s="131"/>
      <c r="Y2532" s="131"/>
      <c r="Z2532" s="206"/>
      <c r="AA2532" s="194">
        <f t="shared" si="175"/>
        <v>0</v>
      </c>
      <c r="AB2532" s="124" t="str">
        <f t="shared" si="176"/>
        <v/>
      </c>
      <c r="AC2532" s="195" t="str">
        <f t="shared" si="177"/>
        <v/>
      </c>
      <c r="AD2532" s="194" t="str">
        <f t="shared" si="178"/>
        <v/>
      </c>
      <c r="AE2532" s="194">
        <f>IF(AD2532="",0,IF(ISERROR(VLOOKUP(AD2532,AD$7:AD2531,1,FALSE)),1,0))</f>
        <v>0</v>
      </c>
      <c r="AF2532" s="194"/>
    </row>
    <row r="2533" spans="1:32" ht="16.5" customHeight="1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75">
        <f>IF(AND($X$3512&lt;&gt;" ",$X$3512&lt;&gt;0),IF(X2533=$X$3512,1+COUNTIF(U$7:U2532,"&gt;0"),0),0)</f>
        <v>0</v>
      </c>
      <c r="V2533" s="178" t="s">
        <v>2722</v>
      </c>
      <c r="W2533" s="130"/>
      <c r="X2533" s="131"/>
      <c r="Y2533" s="131"/>
      <c r="Z2533" s="206"/>
      <c r="AA2533" s="194">
        <f t="shared" si="175"/>
        <v>0</v>
      </c>
      <c r="AB2533" s="124" t="str">
        <f t="shared" si="176"/>
        <v/>
      </c>
      <c r="AC2533" s="195" t="str">
        <f t="shared" si="177"/>
        <v/>
      </c>
      <c r="AD2533" s="194" t="str">
        <f t="shared" si="178"/>
        <v/>
      </c>
      <c r="AE2533" s="194">
        <f>IF(AD2533="",0,IF(ISERROR(VLOOKUP(AD2533,AD$7:AD2532,1,FALSE)),1,0))</f>
        <v>0</v>
      </c>
      <c r="AF2533" s="194"/>
    </row>
    <row r="2534" spans="1:32" ht="16.5" customHeight="1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75">
        <f>IF(AND($X$3512&lt;&gt;" ",$X$3512&lt;&gt;0),IF(X2534=$X$3512,1+COUNTIF(U$7:U2533,"&gt;0"),0),0)</f>
        <v>0</v>
      </c>
      <c r="V2534" s="178" t="s">
        <v>2723</v>
      </c>
      <c r="W2534" s="130"/>
      <c r="X2534" s="131"/>
      <c r="Y2534" s="131"/>
      <c r="Z2534" s="206"/>
      <c r="AA2534" s="194">
        <f t="shared" si="175"/>
        <v>0</v>
      </c>
      <c r="AB2534" s="124" t="str">
        <f t="shared" si="176"/>
        <v/>
      </c>
      <c r="AC2534" s="195" t="str">
        <f t="shared" si="177"/>
        <v/>
      </c>
      <c r="AD2534" s="194" t="str">
        <f t="shared" si="178"/>
        <v/>
      </c>
      <c r="AE2534" s="194">
        <f>IF(AD2534="",0,IF(ISERROR(VLOOKUP(AD2534,AD$7:AD2533,1,FALSE)),1,0))</f>
        <v>0</v>
      </c>
      <c r="AF2534" s="194"/>
    </row>
    <row r="2535" spans="1:32" ht="16.5" customHeight="1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75">
        <f>IF(AND($X$3512&lt;&gt;" ",$X$3512&lt;&gt;0),IF(X2535=$X$3512,1+COUNTIF(U$7:U2534,"&gt;0"),0),0)</f>
        <v>0</v>
      </c>
      <c r="V2535" s="178" t="s">
        <v>2724</v>
      </c>
      <c r="W2535" s="130"/>
      <c r="X2535" s="131"/>
      <c r="Y2535" s="131"/>
      <c r="Z2535" s="206"/>
      <c r="AA2535" s="194">
        <f t="shared" si="175"/>
        <v>0</v>
      </c>
      <c r="AB2535" s="124" t="str">
        <f t="shared" si="176"/>
        <v/>
      </c>
      <c r="AC2535" s="195" t="str">
        <f t="shared" si="177"/>
        <v/>
      </c>
      <c r="AD2535" s="194" t="str">
        <f t="shared" si="178"/>
        <v/>
      </c>
      <c r="AE2535" s="194">
        <f>IF(AD2535="",0,IF(ISERROR(VLOOKUP(AD2535,AD$7:AD2534,1,FALSE)),1,0))</f>
        <v>0</v>
      </c>
      <c r="AF2535" s="194"/>
    </row>
    <row r="2536" spans="1:32" ht="16.5" customHeight="1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75">
        <f>IF(AND($X$3512&lt;&gt;" ",$X$3512&lt;&gt;0),IF(X2536=$X$3512,1+COUNTIF(U$7:U2535,"&gt;0"),0),0)</f>
        <v>0</v>
      </c>
      <c r="V2536" s="178" t="s">
        <v>2725</v>
      </c>
      <c r="W2536" s="130"/>
      <c r="X2536" s="131"/>
      <c r="Y2536" s="131"/>
      <c r="Z2536" s="206"/>
      <c r="AA2536" s="194">
        <f t="shared" si="175"/>
        <v>0</v>
      </c>
      <c r="AB2536" s="124" t="str">
        <f t="shared" si="176"/>
        <v/>
      </c>
      <c r="AC2536" s="195" t="str">
        <f t="shared" si="177"/>
        <v/>
      </c>
      <c r="AD2536" s="194" t="str">
        <f t="shared" si="178"/>
        <v/>
      </c>
      <c r="AE2536" s="194">
        <f>IF(AD2536="",0,IF(ISERROR(VLOOKUP(AD2536,AD$7:AD2535,1,FALSE)),1,0))</f>
        <v>0</v>
      </c>
      <c r="AF2536" s="194"/>
    </row>
    <row r="2537" spans="1:32" ht="16.5" customHeight="1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75">
        <f>IF(AND($X$3512&lt;&gt;" ",$X$3512&lt;&gt;0),IF(X2537=$X$3512,1+COUNTIF(U$7:U2536,"&gt;0"),0),0)</f>
        <v>0</v>
      </c>
      <c r="V2537" s="178" t="s">
        <v>2726</v>
      </c>
      <c r="W2537" s="130"/>
      <c r="X2537" s="131"/>
      <c r="Y2537" s="131"/>
      <c r="Z2537" s="206"/>
      <c r="AA2537" s="194">
        <f t="shared" si="175"/>
        <v>0</v>
      </c>
      <c r="AB2537" s="124" t="str">
        <f t="shared" si="176"/>
        <v/>
      </c>
      <c r="AC2537" s="195" t="str">
        <f t="shared" si="177"/>
        <v/>
      </c>
      <c r="AD2537" s="194" t="str">
        <f t="shared" si="178"/>
        <v/>
      </c>
      <c r="AE2537" s="194">
        <f>IF(AD2537="",0,IF(ISERROR(VLOOKUP(AD2537,AD$7:AD2536,1,FALSE)),1,0))</f>
        <v>0</v>
      </c>
      <c r="AF2537" s="194"/>
    </row>
    <row r="2538" spans="1:32" ht="16.5" customHeight="1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75">
        <f>IF(AND($X$3512&lt;&gt;" ",$X$3512&lt;&gt;0),IF(X2538=$X$3512,1+COUNTIF(U$7:U2537,"&gt;0"),0),0)</f>
        <v>0</v>
      </c>
      <c r="V2538" s="178" t="s">
        <v>2727</v>
      </c>
      <c r="W2538" s="130"/>
      <c r="X2538" s="131"/>
      <c r="Y2538" s="131"/>
      <c r="Z2538" s="206"/>
      <c r="AA2538" s="194">
        <f t="shared" si="175"/>
        <v>0</v>
      </c>
      <c r="AB2538" s="124" t="str">
        <f t="shared" si="176"/>
        <v/>
      </c>
      <c r="AC2538" s="195" t="str">
        <f t="shared" si="177"/>
        <v/>
      </c>
      <c r="AD2538" s="194" t="str">
        <f t="shared" si="178"/>
        <v/>
      </c>
      <c r="AE2538" s="194">
        <f>IF(AD2538="",0,IF(ISERROR(VLOOKUP(AD2538,AD$7:AD2537,1,FALSE)),1,0))</f>
        <v>0</v>
      </c>
      <c r="AF2538" s="194"/>
    </row>
    <row r="2539" spans="1:32" ht="16.5" customHeight="1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75">
        <f>IF(AND($X$3512&lt;&gt;" ",$X$3512&lt;&gt;0),IF(X2539=$X$3512,1+COUNTIF(U$7:U2538,"&gt;0"),0),0)</f>
        <v>0</v>
      </c>
      <c r="V2539" s="178" t="s">
        <v>2728</v>
      </c>
      <c r="W2539" s="130"/>
      <c r="X2539" s="131"/>
      <c r="Y2539" s="131"/>
      <c r="Z2539" s="206"/>
      <c r="AA2539" s="194">
        <f t="shared" si="175"/>
        <v>0</v>
      </c>
      <c r="AB2539" s="124" t="str">
        <f t="shared" si="176"/>
        <v/>
      </c>
      <c r="AC2539" s="195" t="str">
        <f t="shared" si="177"/>
        <v/>
      </c>
      <c r="AD2539" s="194" t="str">
        <f t="shared" si="178"/>
        <v/>
      </c>
      <c r="AE2539" s="194">
        <f>IF(AD2539="",0,IF(ISERROR(VLOOKUP(AD2539,AD$7:AD2538,1,FALSE)),1,0))</f>
        <v>0</v>
      </c>
      <c r="AF2539" s="194"/>
    </row>
    <row r="2540" spans="1:32" ht="16.5" customHeight="1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75">
        <f>IF(AND($X$3512&lt;&gt;" ",$X$3512&lt;&gt;0),IF(X2540=$X$3512,1+COUNTIF(U$7:U2539,"&gt;0"),0),0)</f>
        <v>0</v>
      </c>
      <c r="V2540" s="178" t="s">
        <v>2729</v>
      </c>
      <c r="W2540" s="130"/>
      <c r="X2540" s="131"/>
      <c r="Y2540" s="131"/>
      <c r="Z2540" s="206"/>
      <c r="AA2540" s="194">
        <f t="shared" si="175"/>
        <v>0</v>
      </c>
      <c r="AB2540" s="124" t="str">
        <f t="shared" si="176"/>
        <v/>
      </c>
      <c r="AC2540" s="195" t="str">
        <f t="shared" si="177"/>
        <v/>
      </c>
      <c r="AD2540" s="194" t="str">
        <f t="shared" si="178"/>
        <v/>
      </c>
      <c r="AE2540" s="194">
        <f>IF(AD2540="",0,IF(ISERROR(VLOOKUP(AD2540,AD$7:AD2539,1,FALSE)),1,0))</f>
        <v>0</v>
      </c>
      <c r="AF2540" s="194"/>
    </row>
    <row r="2541" spans="1:32" ht="16.5" customHeight="1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75">
        <f>IF(AND($X$3512&lt;&gt;" ",$X$3512&lt;&gt;0),IF(X2541=$X$3512,1+COUNTIF(U$7:U2540,"&gt;0"),0),0)</f>
        <v>0</v>
      </c>
      <c r="V2541" s="178" t="s">
        <v>2730</v>
      </c>
      <c r="W2541" s="130"/>
      <c r="X2541" s="131"/>
      <c r="Y2541" s="131"/>
      <c r="Z2541" s="206"/>
      <c r="AA2541" s="194">
        <f t="shared" si="175"/>
        <v>0</v>
      </c>
      <c r="AB2541" s="124" t="str">
        <f t="shared" si="176"/>
        <v/>
      </c>
      <c r="AC2541" s="195" t="str">
        <f t="shared" si="177"/>
        <v/>
      </c>
      <c r="AD2541" s="194" t="str">
        <f t="shared" si="178"/>
        <v/>
      </c>
      <c r="AE2541" s="194">
        <f>IF(AD2541="",0,IF(ISERROR(VLOOKUP(AD2541,AD$7:AD2540,1,FALSE)),1,0))</f>
        <v>0</v>
      </c>
      <c r="AF2541" s="194"/>
    </row>
    <row r="2542" spans="1:32" ht="16.5" customHeight="1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75">
        <f>IF(AND($X$3512&lt;&gt;" ",$X$3512&lt;&gt;0),IF(X2542=$X$3512,1+COUNTIF(U$7:U2541,"&gt;0"),0),0)</f>
        <v>0</v>
      </c>
      <c r="V2542" s="178" t="s">
        <v>2731</v>
      </c>
      <c r="W2542" s="130"/>
      <c r="X2542" s="131"/>
      <c r="Y2542" s="131"/>
      <c r="Z2542" s="206"/>
      <c r="AA2542" s="194">
        <f t="shared" si="175"/>
        <v>0</v>
      </c>
      <c r="AB2542" s="124" t="str">
        <f t="shared" si="176"/>
        <v/>
      </c>
      <c r="AC2542" s="195" t="str">
        <f t="shared" si="177"/>
        <v/>
      </c>
      <c r="AD2542" s="194" t="str">
        <f t="shared" si="178"/>
        <v/>
      </c>
      <c r="AE2542" s="194">
        <f>IF(AD2542="",0,IF(ISERROR(VLOOKUP(AD2542,AD$7:AD2541,1,FALSE)),1,0))</f>
        <v>0</v>
      </c>
      <c r="AF2542" s="194"/>
    </row>
    <row r="2543" spans="1:32" ht="16.5" customHeight="1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75">
        <f>IF(AND($X$3512&lt;&gt;" ",$X$3512&lt;&gt;0),IF(X2543=$X$3512,1+COUNTIF(U$7:U2542,"&gt;0"),0),0)</f>
        <v>0</v>
      </c>
      <c r="V2543" s="178" t="s">
        <v>2732</v>
      </c>
      <c r="W2543" s="130"/>
      <c r="X2543" s="131"/>
      <c r="Y2543" s="131"/>
      <c r="Z2543" s="206"/>
      <c r="AA2543" s="194">
        <f t="shared" si="175"/>
        <v>0</v>
      </c>
      <c r="AB2543" s="124" t="str">
        <f t="shared" si="176"/>
        <v/>
      </c>
      <c r="AC2543" s="195" t="str">
        <f t="shared" si="177"/>
        <v/>
      </c>
      <c r="AD2543" s="194" t="str">
        <f t="shared" si="178"/>
        <v/>
      </c>
      <c r="AE2543" s="194">
        <f>IF(AD2543="",0,IF(ISERROR(VLOOKUP(AD2543,AD$7:AD2542,1,FALSE)),1,0))</f>
        <v>0</v>
      </c>
      <c r="AF2543" s="194"/>
    </row>
    <row r="2544" spans="1:32" ht="16.5" customHeight="1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75">
        <f>IF(AND($X$3512&lt;&gt;" ",$X$3512&lt;&gt;0),IF(X2544=$X$3512,1+COUNTIF(U$7:U2543,"&gt;0"),0),0)</f>
        <v>0</v>
      </c>
      <c r="V2544" s="178" t="s">
        <v>2733</v>
      </c>
      <c r="W2544" s="130"/>
      <c r="X2544" s="131"/>
      <c r="Y2544" s="131"/>
      <c r="Z2544" s="206"/>
      <c r="AA2544" s="194">
        <f t="shared" si="175"/>
        <v>0</v>
      </c>
      <c r="AB2544" s="124" t="str">
        <f t="shared" si="176"/>
        <v/>
      </c>
      <c r="AC2544" s="195" t="str">
        <f t="shared" si="177"/>
        <v/>
      </c>
      <c r="AD2544" s="194" t="str">
        <f t="shared" si="178"/>
        <v/>
      </c>
      <c r="AE2544" s="194">
        <f>IF(AD2544="",0,IF(ISERROR(VLOOKUP(AD2544,AD$7:AD2543,1,FALSE)),1,0))</f>
        <v>0</v>
      </c>
      <c r="AF2544" s="194"/>
    </row>
    <row r="2545" spans="1:32" ht="16.5" customHeight="1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75">
        <f>IF(AND($X$3512&lt;&gt;" ",$X$3512&lt;&gt;0),IF(X2545=$X$3512,1+COUNTIF(U$7:U2544,"&gt;0"),0),0)</f>
        <v>0</v>
      </c>
      <c r="V2545" s="178" t="s">
        <v>2734</v>
      </c>
      <c r="W2545" s="130"/>
      <c r="X2545" s="131"/>
      <c r="Y2545" s="131"/>
      <c r="Z2545" s="206"/>
      <c r="AA2545" s="194">
        <f t="shared" si="175"/>
        <v>0</v>
      </c>
      <c r="AB2545" s="124" t="str">
        <f t="shared" si="176"/>
        <v/>
      </c>
      <c r="AC2545" s="195" t="str">
        <f t="shared" si="177"/>
        <v/>
      </c>
      <c r="AD2545" s="194" t="str">
        <f t="shared" si="178"/>
        <v/>
      </c>
      <c r="AE2545" s="194">
        <f>IF(AD2545="",0,IF(ISERROR(VLOOKUP(AD2545,AD$7:AD2544,1,FALSE)),1,0))</f>
        <v>0</v>
      </c>
      <c r="AF2545" s="194"/>
    </row>
    <row r="2546" spans="1:32" ht="16.5" customHeight="1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75">
        <f>IF(AND($X$3512&lt;&gt;" ",$X$3512&lt;&gt;0),IF(X2546=$X$3512,1+COUNTIF(U$7:U2545,"&gt;0"),0),0)</f>
        <v>0</v>
      </c>
      <c r="V2546" s="178" t="s">
        <v>2735</v>
      </c>
      <c r="W2546" s="130"/>
      <c r="X2546" s="131"/>
      <c r="Y2546" s="131"/>
      <c r="Z2546" s="206"/>
      <c r="AA2546" s="194">
        <f t="shared" si="175"/>
        <v>0</v>
      </c>
      <c r="AB2546" s="124" t="str">
        <f t="shared" si="176"/>
        <v/>
      </c>
      <c r="AC2546" s="195" t="str">
        <f t="shared" si="177"/>
        <v/>
      </c>
      <c r="AD2546" s="194" t="str">
        <f t="shared" si="178"/>
        <v/>
      </c>
      <c r="AE2546" s="194">
        <f>IF(AD2546="",0,IF(ISERROR(VLOOKUP(AD2546,AD$7:AD2545,1,FALSE)),1,0))</f>
        <v>0</v>
      </c>
      <c r="AF2546" s="194"/>
    </row>
    <row r="2547" spans="1:32" ht="16.5" customHeight="1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75">
        <f>IF(AND($X$3512&lt;&gt;" ",$X$3512&lt;&gt;0),IF(X2547=$X$3512,1+COUNTIF(U$7:U2546,"&gt;0"),0),0)</f>
        <v>0</v>
      </c>
      <c r="V2547" s="178" t="s">
        <v>2736</v>
      </c>
      <c r="W2547" s="130"/>
      <c r="X2547" s="131"/>
      <c r="Y2547" s="131"/>
      <c r="Z2547" s="206"/>
      <c r="AA2547" s="194">
        <f t="shared" si="175"/>
        <v>0</v>
      </c>
      <c r="AB2547" s="124" t="str">
        <f t="shared" si="176"/>
        <v/>
      </c>
      <c r="AC2547" s="195" t="str">
        <f t="shared" si="177"/>
        <v/>
      </c>
      <c r="AD2547" s="194" t="str">
        <f t="shared" si="178"/>
        <v/>
      </c>
      <c r="AE2547" s="194">
        <f>IF(AD2547="",0,IF(ISERROR(VLOOKUP(AD2547,AD$7:AD2546,1,FALSE)),1,0))</f>
        <v>0</v>
      </c>
      <c r="AF2547" s="194"/>
    </row>
    <row r="2548" spans="1:32" ht="16.5" customHeight="1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75">
        <f>IF(AND($X$3512&lt;&gt;" ",$X$3512&lt;&gt;0),IF(X2548=$X$3512,1+COUNTIF(U$7:U2547,"&gt;0"),0),0)</f>
        <v>0</v>
      </c>
      <c r="V2548" s="178" t="s">
        <v>2737</v>
      </c>
      <c r="W2548" s="130"/>
      <c r="X2548" s="131"/>
      <c r="Y2548" s="131"/>
      <c r="Z2548" s="206"/>
      <c r="AA2548" s="194">
        <f t="shared" si="175"/>
        <v>0</v>
      </c>
      <c r="AB2548" s="124" t="str">
        <f t="shared" si="176"/>
        <v/>
      </c>
      <c r="AC2548" s="195" t="str">
        <f t="shared" si="177"/>
        <v/>
      </c>
      <c r="AD2548" s="194" t="str">
        <f t="shared" si="178"/>
        <v/>
      </c>
      <c r="AE2548" s="194">
        <f>IF(AD2548="",0,IF(ISERROR(VLOOKUP(AD2548,AD$7:AD2547,1,FALSE)),1,0))</f>
        <v>0</v>
      </c>
      <c r="AF2548" s="194"/>
    </row>
    <row r="2549" spans="1:32" ht="16.5" customHeight="1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75">
        <f>IF(AND($X$3512&lt;&gt;" ",$X$3512&lt;&gt;0),IF(X2549=$X$3512,1+COUNTIF(U$7:U2548,"&gt;0"),0),0)</f>
        <v>0</v>
      </c>
      <c r="V2549" s="178" t="s">
        <v>2738</v>
      </c>
      <c r="W2549" s="130"/>
      <c r="X2549" s="131"/>
      <c r="Y2549" s="131"/>
      <c r="Z2549" s="206"/>
      <c r="AA2549" s="194">
        <f t="shared" si="175"/>
        <v>0</v>
      </c>
      <c r="AB2549" s="124" t="str">
        <f t="shared" si="176"/>
        <v/>
      </c>
      <c r="AC2549" s="195" t="str">
        <f t="shared" si="177"/>
        <v/>
      </c>
      <c r="AD2549" s="194" t="str">
        <f t="shared" si="178"/>
        <v/>
      </c>
      <c r="AE2549" s="194">
        <f>IF(AD2549="",0,IF(ISERROR(VLOOKUP(AD2549,AD$7:AD2548,1,FALSE)),1,0))</f>
        <v>0</v>
      </c>
      <c r="AF2549" s="194"/>
    </row>
    <row r="2550" spans="1:32" ht="16.5" customHeight="1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75">
        <f>IF(AND($X$3512&lt;&gt;" ",$X$3512&lt;&gt;0),IF(X2550=$X$3512,1+COUNTIF(U$7:U2549,"&gt;0"),0),0)</f>
        <v>0</v>
      </c>
      <c r="V2550" s="178" t="s">
        <v>2739</v>
      </c>
      <c r="W2550" s="130"/>
      <c r="X2550" s="131"/>
      <c r="Y2550" s="131"/>
      <c r="Z2550" s="206"/>
      <c r="AA2550" s="194">
        <f t="shared" si="175"/>
        <v>0</v>
      </c>
      <c r="AB2550" s="124" t="str">
        <f t="shared" si="176"/>
        <v/>
      </c>
      <c r="AC2550" s="195" t="str">
        <f t="shared" si="177"/>
        <v/>
      </c>
      <c r="AD2550" s="194" t="str">
        <f t="shared" si="178"/>
        <v/>
      </c>
      <c r="AE2550" s="194">
        <f>IF(AD2550="",0,IF(ISERROR(VLOOKUP(AD2550,AD$7:AD2549,1,FALSE)),1,0))</f>
        <v>0</v>
      </c>
      <c r="AF2550" s="194"/>
    </row>
    <row r="2551" spans="1:32" ht="16.5" customHeight="1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75">
        <f>IF(AND($X$3512&lt;&gt;" ",$X$3512&lt;&gt;0),IF(X2551=$X$3512,1+COUNTIF(U$7:U2550,"&gt;0"),0),0)</f>
        <v>0</v>
      </c>
      <c r="V2551" s="178" t="s">
        <v>2740</v>
      </c>
      <c r="W2551" s="130"/>
      <c r="X2551" s="131"/>
      <c r="Y2551" s="131"/>
      <c r="Z2551" s="206"/>
      <c r="AA2551" s="194">
        <f t="shared" si="175"/>
        <v>0</v>
      </c>
      <c r="AB2551" s="124" t="str">
        <f t="shared" si="176"/>
        <v/>
      </c>
      <c r="AC2551" s="195" t="str">
        <f t="shared" si="177"/>
        <v/>
      </c>
      <c r="AD2551" s="194" t="str">
        <f t="shared" si="178"/>
        <v/>
      </c>
      <c r="AE2551" s="194">
        <f>IF(AD2551="",0,IF(ISERROR(VLOOKUP(AD2551,AD$7:AD2550,1,FALSE)),1,0))</f>
        <v>0</v>
      </c>
      <c r="AF2551" s="194"/>
    </row>
    <row r="2552" spans="1:32" ht="16.5" customHeight="1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75">
        <f>IF(AND($X$3512&lt;&gt;" ",$X$3512&lt;&gt;0),IF(X2552=$X$3512,1+COUNTIF(U$7:U2551,"&gt;0"),0),0)</f>
        <v>0</v>
      </c>
      <c r="V2552" s="178" t="s">
        <v>2741</v>
      </c>
      <c r="W2552" s="130"/>
      <c r="X2552" s="131"/>
      <c r="Y2552" s="131"/>
      <c r="Z2552" s="206"/>
      <c r="AA2552" s="194">
        <f t="shared" si="175"/>
        <v>0</v>
      </c>
      <c r="AB2552" s="124" t="str">
        <f t="shared" si="176"/>
        <v/>
      </c>
      <c r="AC2552" s="195" t="str">
        <f t="shared" si="177"/>
        <v/>
      </c>
      <c r="AD2552" s="194" t="str">
        <f t="shared" si="178"/>
        <v/>
      </c>
      <c r="AE2552" s="194">
        <f>IF(AD2552="",0,IF(ISERROR(VLOOKUP(AD2552,AD$7:AD2551,1,FALSE)),1,0))</f>
        <v>0</v>
      </c>
      <c r="AF2552" s="194"/>
    </row>
    <row r="2553" spans="1:32" ht="16.5" customHeight="1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75">
        <f>IF(AND($X$3512&lt;&gt;" ",$X$3512&lt;&gt;0),IF(X2553=$X$3512,1+COUNTIF(U$7:U2552,"&gt;0"),0),0)</f>
        <v>0</v>
      </c>
      <c r="V2553" s="178" t="s">
        <v>2742</v>
      </c>
      <c r="W2553" s="130"/>
      <c r="X2553" s="131"/>
      <c r="Y2553" s="131"/>
      <c r="Z2553" s="206"/>
      <c r="AA2553" s="194">
        <f t="shared" si="175"/>
        <v>0</v>
      </c>
      <c r="AB2553" s="124" t="str">
        <f t="shared" si="176"/>
        <v/>
      </c>
      <c r="AC2553" s="195" t="str">
        <f t="shared" si="177"/>
        <v/>
      </c>
      <c r="AD2553" s="194" t="str">
        <f t="shared" si="178"/>
        <v/>
      </c>
      <c r="AE2553" s="194">
        <f>IF(AD2553="",0,IF(ISERROR(VLOOKUP(AD2553,AD$7:AD2552,1,FALSE)),1,0))</f>
        <v>0</v>
      </c>
      <c r="AF2553" s="194"/>
    </row>
    <row r="2554" spans="1:32" ht="16.5" customHeight="1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75">
        <f>IF(AND($X$3512&lt;&gt;" ",$X$3512&lt;&gt;0),IF(X2554=$X$3512,1+COUNTIF(U$7:U2553,"&gt;0"),0),0)</f>
        <v>0</v>
      </c>
      <c r="V2554" s="178" t="s">
        <v>2743</v>
      </c>
      <c r="W2554" s="130"/>
      <c r="X2554" s="131"/>
      <c r="Y2554" s="131"/>
      <c r="Z2554" s="206"/>
      <c r="AA2554" s="194">
        <f t="shared" si="175"/>
        <v>0</v>
      </c>
      <c r="AB2554" s="124" t="str">
        <f t="shared" si="176"/>
        <v/>
      </c>
      <c r="AC2554" s="195" t="str">
        <f t="shared" si="177"/>
        <v/>
      </c>
      <c r="AD2554" s="194" t="str">
        <f t="shared" si="178"/>
        <v/>
      </c>
      <c r="AE2554" s="194">
        <f>IF(AD2554="",0,IF(ISERROR(VLOOKUP(AD2554,AD$7:AD2553,1,FALSE)),1,0))</f>
        <v>0</v>
      </c>
      <c r="AF2554" s="194"/>
    </row>
    <row r="2555" spans="1:32" ht="16.5" customHeight="1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75">
        <f>IF(AND($X$3512&lt;&gt;" ",$X$3512&lt;&gt;0),IF(X2555=$X$3512,1+COUNTIF(U$7:U2554,"&gt;0"),0),0)</f>
        <v>0</v>
      </c>
      <c r="V2555" s="178" t="s">
        <v>2744</v>
      </c>
      <c r="W2555" s="130"/>
      <c r="X2555" s="131"/>
      <c r="Y2555" s="131"/>
      <c r="Z2555" s="206"/>
      <c r="AA2555" s="194">
        <f t="shared" si="175"/>
        <v>0</v>
      </c>
      <c r="AB2555" s="124" t="str">
        <f t="shared" si="176"/>
        <v/>
      </c>
      <c r="AC2555" s="195" t="str">
        <f t="shared" si="177"/>
        <v/>
      </c>
      <c r="AD2555" s="194" t="str">
        <f t="shared" si="178"/>
        <v/>
      </c>
      <c r="AE2555" s="194">
        <f>IF(AD2555="",0,IF(ISERROR(VLOOKUP(AD2555,AD$7:AD2554,1,FALSE)),1,0))</f>
        <v>0</v>
      </c>
      <c r="AF2555" s="194"/>
    </row>
    <row r="2556" spans="1:32" ht="16.5" customHeight="1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75">
        <f>IF(AND($X$3512&lt;&gt;" ",$X$3512&lt;&gt;0),IF(X2556=$X$3512,1+COUNTIF(U$7:U2555,"&gt;0"),0),0)</f>
        <v>0</v>
      </c>
      <c r="V2556" s="178" t="s">
        <v>2745</v>
      </c>
      <c r="W2556" s="130"/>
      <c r="X2556" s="131"/>
      <c r="Y2556" s="131"/>
      <c r="Z2556" s="206"/>
      <c r="AA2556" s="194">
        <f t="shared" si="175"/>
        <v>0</v>
      </c>
      <c r="AB2556" s="124" t="str">
        <f t="shared" si="176"/>
        <v/>
      </c>
      <c r="AC2556" s="195" t="str">
        <f t="shared" si="177"/>
        <v/>
      </c>
      <c r="AD2556" s="194" t="str">
        <f t="shared" si="178"/>
        <v/>
      </c>
      <c r="AE2556" s="194">
        <f>IF(AD2556="",0,IF(ISERROR(VLOOKUP(AD2556,AD$7:AD2555,1,FALSE)),1,0))</f>
        <v>0</v>
      </c>
      <c r="AF2556" s="194"/>
    </row>
    <row r="2557" spans="1:32" ht="16.5" customHeight="1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75">
        <f>IF(AND($X$3512&lt;&gt;" ",$X$3512&lt;&gt;0),IF(X2557=$X$3512,1+COUNTIF(U$7:U2556,"&gt;0"),0),0)</f>
        <v>0</v>
      </c>
      <c r="V2557" s="178" t="s">
        <v>2746</v>
      </c>
      <c r="W2557" s="130"/>
      <c r="X2557" s="131"/>
      <c r="Y2557" s="131"/>
      <c r="Z2557" s="206"/>
      <c r="AA2557" s="194">
        <f t="shared" si="175"/>
        <v>0</v>
      </c>
      <c r="AB2557" s="124" t="str">
        <f t="shared" si="176"/>
        <v/>
      </c>
      <c r="AC2557" s="195" t="str">
        <f t="shared" si="177"/>
        <v/>
      </c>
      <c r="AD2557" s="194" t="str">
        <f t="shared" si="178"/>
        <v/>
      </c>
      <c r="AE2557" s="194">
        <f>IF(AD2557="",0,IF(ISERROR(VLOOKUP(AD2557,AD$7:AD2556,1,FALSE)),1,0))</f>
        <v>0</v>
      </c>
      <c r="AF2557" s="194"/>
    </row>
    <row r="2558" spans="1:32" ht="16.5" customHeight="1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75">
        <f>IF(AND($X$3512&lt;&gt;" ",$X$3512&lt;&gt;0),IF(X2558=$X$3512,1+COUNTIF(U$7:U2557,"&gt;0"),0),0)</f>
        <v>0</v>
      </c>
      <c r="V2558" s="178" t="s">
        <v>2747</v>
      </c>
      <c r="W2558" s="130"/>
      <c r="X2558" s="131"/>
      <c r="Y2558" s="131"/>
      <c r="Z2558" s="206"/>
      <c r="AA2558" s="194">
        <f t="shared" si="175"/>
        <v>0</v>
      </c>
      <c r="AB2558" s="124" t="str">
        <f t="shared" si="176"/>
        <v/>
      </c>
      <c r="AC2558" s="195" t="str">
        <f t="shared" si="177"/>
        <v/>
      </c>
      <c r="AD2558" s="194" t="str">
        <f t="shared" si="178"/>
        <v/>
      </c>
      <c r="AE2558" s="194">
        <f>IF(AD2558="",0,IF(ISERROR(VLOOKUP(AD2558,AD$7:AD2557,1,FALSE)),1,0))</f>
        <v>0</v>
      </c>
      <c r="AF2558" s="194"/>
    </row>
    <row r="2559" spans="1:32" ht="16.5" customHeight="1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75">
        <f>IF(AND($X$3512&lt;&gt;" ",$X$3512&lt;&gt;0),IF(X2559=$X$3512,1+COUNTIF(U$7:U2558,"&gt;0"),0),0)</f>
        <v>0</v>
      </c>
      <c r="V2559" s="178" t="s">
        <v>2748</v>
      </c>
      <c r="W2559" s="130"/>
      <c r="X2559" s="131"/>
      <c r="Y2559" s="131"/>
      <c r="Z2559" s="206"/>
      <c r="AA2559" s="194">
        <f t="shared" si="175"/>
        <v>0</v>
      </c>
      <c r="AB2559" s="124" t="str">
        <f t="shared" si="176"/>
        <v/>
      </c>
      <c r="AC2559" s="195" t="str">
        <f t="shared" si="177"/>
        <v/>
      </c>
      <c r="AD2559" s="194" t="str">
        <f t="shared" si="178"/>
        <v/>
      </c>
      <c r="AE2559" s="194">
        <f>IF(AD2559="",0,IF(ISERROR(VLOOKUP(AD2559,AD$7:AD2558,1,FALSE)),1,0))</f>
        <v>0</v>
      </c>
      <c r="AF2559" s="194"/>
    </row>
    <row r="2560" spans="1:32" ht="16.5" customHeight="1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75">
        <f>IF(AND($X$3512&lt;&gt;" ",$X$3512&lt;&gt;0),IF(X2560=$X$3512,1+COUNTIF(U$7:U2559,"&gt;0"),0),0)</f>
        <v>0</v>
      </c>
      <c r="V2560" s="178" t="s">
        <v>2749</v>
      </c>
      <c r="W2560" s="130"/>
      <c r="X2560" s="131"/>
      <c r="Y2560" s="131"/>
      <c r="Z2560" s="206"/>
      <c r="AA2560" s="194">
        <f t="shared" si="175"/>
        <v>0</v>
      </c>
      <c r="AB2560" s="124" t="str">
        <f t="shared" si="176"/>
        <v/>
      </c>
      <c r="AC2560" s="195" t="str">
        <f t="shared" si="177"/>
        <v/>
      </c>
      <c r="AD2560" s="194" t="str">
        <f t="shared" si="178"/>
        <v/>
      </c>
      <c r="AE2560" s="194">
        <f>IF(AD2560="",0,IF(ISERROR(VLOOKUP(AD2560,AD$7:AD2559,1,FALSE)),1,0))</f>
        <v>0</v>
      </c>
      <c r="AF2560" s="194"/>
    </row>
    <row r="2561" spans="1:32" ht="16.5" customHeight="1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75">
        <f>IF(AND($X$3512&lt;&gt;" ",$X$3512&lt;&gt;0),IF(X2561=$X$3512,1+COUNTIF(U$7:U2560,"&gt;0"),0),0)</f>
        <v>0</v>
      </c>
      <c r="V2561" s="178" t="s">
        <v>2750</v>
      </c>
      <c r="W2561" s="130"/>
      <c r="X2561" s="131"/>
      <c r="Y2561" s="131"/>
      <c r="Z2561" s="206"/>
      <c r="AA2561" s="194">
        <f t="shared" si="175"/>
        <v>0</v>
      </c>
      <c r="AB2561" s="124" t="str">
        <f t="shared" si="176"/>
        <v/>
      </c>
      <c r="AC2561" s="195" t="str">
        <f t="shared" si="177"/>
        <v/>
      </c>
      <c r="AD2561" s="194" t="str">
        <f t="shared" si="178"/>
        <v/>
      </c>
      <c r="AE2561" s="194">
        <f>IF(AD2561="",0,IF(ISERROR(VLOOKUP(AD2561,AD$7:AD2560,1,FALSE)),1,0))</f>
        <v>0</v>
      </c>
      <c r="AF2561" s="194"/>
    </row>
    <row r="2562" spans="1:32" ht="16.5" customHeight="1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75">
        <f>IF(AND($X$3512&lt;&gt;" ",$X$3512&lt;&gt;0),IF(X2562=$X$3512,1+COUNTIF(U$7:U2561,"&gt;0"),0),0)</f>
        <v>0</v>
      </c>
      <c r="V2562" s="178" t="s">
        <v>2751</v>
      </c>
      <c r="W2562" s="130"/>
      <c r="X2562" s="131"/>
      <c r="Y2562" s="131"/>
      <c r="Z2562" s="206"/>
      <c r="AA2562" s="194">
        <f t="shared" si="175"/>
        <v>0</v>
      </c>
      <c r="AB2562" s="124" t="str">
        <f t="shared" si="176"/>
        <v/>
      </c>
      <c r="AC2562" s="195" t="str">
        <f t="shared" si="177"/>
        <v/>
      </c>
      <c r="AD2562" s="194" t="str">
        <f t="shared" si="178"/>
        <v/>
      </c>
      <c r="AE2562" s="194">
        <f>IF(AD2562="",0,IF(ISERROR(VLOOKUP(AD2562,AD$7:AD2561,1,FALSE)),1,0))</f>
        <v>0</v>
      </c>
      <c r="AF2562" s="194"/>
    </row>
    <row r="2563" spans="1:32" ht="16.5" customHeight="1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75">
        <f>IF(AND($X$3512&lt;&gt;" ",$X$3512&lt;&gt;0),IF(X2563=$X$3512,1+COUNTIF(U$7:U2562,"&gt;0"),0),0)</f>
        <v>0</v>
      </c>
      <c r="V2563" s="178" t="s">
        <v>2752</v>
      </c>
      <c r="W2563" s="130"/>
      <c r="X2563" s="131"/>
      <c r="Y2563" s="131"/>
      <c r="Z2563" s="206"/>
      <c r="AA2563" s="194">
        <f t="shared" si="175"/>
        <v>0</v>
      </c>
      <c r="AB2563" s="124" t="str">
        <f t="shared" si="176"/>
        <v/>
      </c>
      <c r="AC2563" s="195" t="str">
        <f t="shared" si="177"/>
        <v/>
      </c>
      <c r="AD2563" s="194" t="str">
        <f t="shared" si="178"/>
        <v/>
      </c>
      <c r="AE2563" s="194">
        <f>IF(AD2563="",0,IF(ISERROR(VLOOKUP(AD2563,AD$7:AD2562,1,FALSE)),1,0))</f>
        <v>0</v>
      </c>
      <c r="AF2563" s="194"/>
    </row>
    <row r="2564" spans="1:32" ht="16.5" customHeight="1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75">
        <f>IF(AND($X$3512&lt;&gt;" ",$X$3512&lt;&gt;0),IF(X2564=$X$3512,1+COUNTIF(U$7:U2563,"&gt;0"),0),0)</f>
        <v>0</v>
      </c>
      <c r="V2564" s="178" t="s">
        <v>2753</v>
      </c>
      <c r="W2564" s="130"/>
      <c r="X2564" s="131"/>
      <c r="Y2564" s="131"/>
      <c r="Z2564" s="206"/>
      <c r="AA2564" s="194">
        <f t="shared" si="175"/>
        <v>0</v>
      </c>
      <c r="AB2564" s="124" t="str">
        <f t="shared" si="176"/>
        <v/>
      </c>
      <c r="AC2564" s="195" t="str">
        <f t="shared" si="177"/>
        <v/>
      </c>
      <c r="AD2564" s="194" t="str">
        <f t="shared" si="178"/>
        <v/>
      </c>
      <c r="AE2564" s="194">
        <f>IF(AD2564="",0,IF(ISERROR(VLOOKUP(AD2564,AD$7:AD2563,1,FALSE)),1,0))</f>
        <v>0</v>
      </c>
      <c r="AF2564" s="194"/>
    </row>
    <row r="2565" spans="1:32" ht="16.5" customHeight="1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75">
        <f>IF(AND($X$3512&lt;&gt;" ",$X$3512&lt;&gt;0),IF(X2565=$X$3512,1+COUNTIF(U$7:U2564,"&gt;0"),0),0)</f>
        <v>0</v>
      </c>
      <c r="V2565" s="178" t="s">
        <v>2754</v>
      </c>
      <c r="W2565" s="130"/>
      <c r="X2565" s="131"/>
      <c r="Y2565" s="131"/>
      <c r="Z2565" s="206"/>
      <c r="AA2565" s="194">
        <f t="shared" si="175"/>
        <v>0</v>
      </c>
      <c r="AB2565" s="124" t="str">
        <f t="shared" si="176"/>
        <v/>
      </c>
      <c r="AC2565" s="195" t="str">
        <f t="shared" si="177"/>
        <v/>
      </c>
      <c r="AD2565" s="194" t="str">
        <f t="shared" si="178"/>
        <v/>
      </c>
      <c r="AE2565" s="194">
        <f>IF(AD2565="",0,IF(ISERROR(VLOOKUP(AD2565,AD$7:AD2564,1,FALSE)),1,0))</f>
        <v>0</v>
      </c>
      <c r="AF2565" s="194"/>
    </row>
    <row r="2566" spans="1:32" ht="16.5" customHeight="1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75">
        <f>IF(AND($X$3512&lt;&gt;" ",$X$3512&lt;&gt;0),IF(X2566=$X$3512,1+COUNTIF(U$7:U2565,"&gt;0"),0),0)</f>
        <v>0</v>
      </c>
      <c r="V2566" s="178" t="s">
        <v>2755</v>
      </c>
      <c r="W2566" s="130"/>
      <c r="X2566" s="131"/>
      <c r="Y2566" s="131"/>
      <c r="Z2566" s="206"/>
      <c r="AA2566" s="194">
        <f t="shared" si="175"/>
        <v>0</v>
      </c>
      <c r="AB2566" s="124" t="str">
        <f t="shared" si="176"/>
        <v/>
      </c>
      <c r="AC2566" s="195" t="str">
        <f t="shared" si="177"/>
        <v/>
      </c>
      <c r="AD2566" s="194" t="str">
        <f t="shared" si="178"/>
        <v/>
      </c>
      <c r="AE2566" s="194">
        <f>IF(AD2566="",0,IF(ISERROR(VLOOKUP(AD2566,AD$7:AD2565,1,FALSE)),1,0))</f>
        <v>0</v>
      </c>
      <c r="AF2566" s="194"/>
    </row>
    <row r="2567" spans="1:32" ht="16.5" customHeight="1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75">
        <f>IF(AND($X$3512&lt;&gt;" ",$X$3512&lt;&gt;0),IF(X2567=$X$3512,1+COUNTIF(U$7:U2566,"&gt;0"),0),0)</f>
        <v>0</v>
      </c>
      <c r="V2567" s="178" t="s">
        <v>2756</v>
      </c>
      <c r="W2567" s="130"/>
      <c r="X2567" s="131"/>
      <c r="Y2567" s="131"/>
      <c r="Z2567" s="206"/>
      <c r="AA2567" s="194">
        <f t="shared" si="175"/>
        <v>0</v>
      </c>
      <c r="AB2567" s="124" t="str">
        <f t="shared" si="176"/>
        <v/>
      </c>
      <c r="AC2567" s="195" t="str">
        <f t="shared" si="177"/>
        <v/>
      </c>
      <c r="AD2567" s="194" t="str">
        <f t="shared" si="178"/>
        <v/>
      </c>
      <c r="AE2567" s="194">
        <f>IF(AD2567="",0,IF(ISERROR(VLOOKUP(AD2567,AD$7:AD2566,1,FALSE)),1,0))</f>
        <v>0</v>
      </c>
      <c r="AF2567" s="194"/>
    </row>
    <row r="2568" spans="1:32" ht="16.5" customHeight="1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75">
        <f>IF(AND($X$3512&lt;&gt;" ",$X$3512&lt;&gt;0),IF(X2568=$X$3512,1+COUNTIF(U$7:U2567,"&gt;0"),0),0)</f>
        <v>0</v>
      </c>
      <c r="V2568" s="178" t="s">
        <v>2757</v>
      </c>
      <c r="W2568" s="130"/>
      <c r="X2568" s="131"/>
      <c r="Y2568" s="131"/>
      <c r="Z2568" s="206"/>
      <c r="AA2568" s="194">
        <f t="shared" ref="AA2568:AA2631" si="179">IF(ISBLANK(X2568),0,VLOOKUP(X2568,$B$8:$E$57,1,FALSE))</f>
        <v>0</v>
      </c>
      <c r="AB2568" s="124" t="str">
        <f t="shared" ref="AB2568:AB2631" si="180">IF(W2568&gt;0,CONCATENATE(MONTH(W2568)&amp;X2568),"")</f>
        <v/>
      </c>
      <c r="AC2568" s="195" t="str">
        <f t="shared" ref="AC2568:AC2631" si="181">IF(OR(AND(Z2568&lt;&gt;0,ISBLANK(X2568)),ISERROR(AA2568)),"ERR","")</f>
        <v/>
      </c>
      <c r="AD2568" s="194" t="str">
        <f t="shared" si="178"/>
        <v/>
      </c>
      <c r="AE2568" s="194">
        <f>IF(AD2568="",0,IF(ISERROR(VLOOKUP(AD2568,AD$7:AD2567,1,FALSE)),1,0))</f>
        <v>0</v>
      </c>
      <c r="AF2568" s="194"/>
    </row>
    <row r="2569" spans="1:32" ht="16.5" customHeight="1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75">
        <f>IF(AND($X$3512&lt;&gt;" ",$X$3512&lt;&gt;0),IF(X2569=$X$3512,1+COUNTIF(U$7:U2568,"&gt;0"),0),0)</f>
        <v>0</v>
      </c>
      <c r="V2569" s="178" t="s">
        <v>2758</v>
      </c>
      <c r="W2569" s="130"/>
      <c r="X2569" s="131"/>
      <c r="Y2569" s="131"/>
      <c r="Z2569" s="206"/>
      <c r="AA2569" s="194">
        <f t="shared" si="179"/>
        <v>0</v>
      </c>
      <c r="AB2569" s="124" t="str">
        <f t="shared" si="180"/>
        <v/>
      </c>
      <c r="AC2569" s="195" t="str">
        <f t="shared" si="181"/>
        <v/>
      </c>
      <c r="AD2569" s="194" t="str">
        <f t="shared" si="178"/>
        <v/>
      </c>
      <c r="AE2569" s="194">
        <f>IF(AD2569="",0,IF(ISERROR(VLOOKUP(AD2569,AD$7:AD2568,1,FALSE)),1,0))</f>
        <v>0</v>
      </c>
      <c r="AF2569" s="194"/>
    </row>
    <row r="2570" spans="1:32" ht="16.5" customHeight="1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75">
        <f>IF(AND($X$3512&lt;&gt;" ",$X$3512&lt;&gt;0),IF(X2570=$X$3512,1+COUNTIF(U$7:U2569,"&gt;0"),0),0)</f>
        <v>0</v>
      </c>
      <c r="V2570" s="178" t="s">
        <v>2759</v>
      </c>
      <c r="W2570" s="130"/>
      <c r="X2570" s="131"/>
      <c r="Y2570" s="131"/>
      <c r="Z2570" s="206"/>
      <c r="AA2570" s="194">
        <f t="shared" si="179"/>
        <v>0</v>
      </c>
      <c r="AB2570" s="124" t="str">
        <f t="shared" si="180"/>
        <v/>
      </c>
      <c r="AC2570" s="195" t="str">
        <f t="shared" si="181"/>
        <v/>
      </c>
      <c r="AD2570" s="194" t="str">
        <f t="shared" ref="AD2570:AD2633" si="182">IF(W2570&gt;0,CONCATENATE(MONTH(W2570),"-",YEAR(W2570)),"")</f>
        <v/>
      </c>
      <c r="AE2570" s="194">
        <f>IF(AD2570="",0,IF(ISERROR(VLOOKUP(AD2570,AD$7:AD2569,1,FALSE)),1,0))</f>
        <v>0</v>
      </c>
      <c r="AF2570" s="194"/>
    </row>
    <row r="2571" spans="1:32" ht="16.5" customHeight="1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75">
        <f>IF(AND($X$3512&lt;&gt;" ",$X$3512&lt;&gt;0),IF(X2571=$X$3512,1+COUNTIF(U$7:U2570,"&gt;0"),0),0)</f>
        <v>0</v>
      </c>
      <c r="V2571" s="178" t="s">
        <v>2760</v>
      </c>
      <c r="W2571" s="130"/>
      <c r="X2571" s="131"/>
      <c r="Y2571" s="131"/>
      <c r="Z2571" s="206"/>
      <c r="AA2571" s="194">
        <f t="shared" si="179"/>
        <v>0</v>
      </c>
      <c r="AB2571" s="124" t="str">
        <f t="shared" si="180"/>
        <v/>
      </c>
      <c r="AC2571" s="195" t="str">
        <f t="shared" si="181"/>
        <v/>
      </c>
      <c r="AD2571" s="194" t="str">
        <f t="shared" si="182"/>
        <v/>
      </c>
      <c r="AE2571" s="194">
        <f>IF(AD2571="",0,IF(ISERROR(VLOOKUP(AD2571,AD$7:AD2570,1,FALSE)),1,0))</f>
        <v>0</v>
      </c>
      <c r="AF2571" s="194"/>
    </row>
    <row r="2572" spans="1:32" ht="16.5" customHeight="1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75">
        <f>IF(AND($X$3512&lt;&gt;" ",$X$3512&lt;&gt;0),IF(X2572=$X$3512,1+COUNTIF(U$7:U2571,"&gt;0"),0),0)</f>
        <v>0</v>
      </c>
      <c r="V2572" s="178" t="s">
        <v>2761</v>
      </c>
      <c r="W2572" s="130"/>
      <c r="X2572" s="131"/>
      <c r="Y2572" s="131"/>
      <c r="Z2572" s="206"/>
      <c r="AA2572" s="194">
        <f t="shared" si="179"/>
        <v>0</v>
      </c>
      <c r="AB2572" s="124" t="str">
        <f t="shared" si="180"/>
        <v/>
      </c>
      <c r="AC2572" s="195" t="str">
        <f t="shared" si="181"/>
        <v/>
      </c>
      <c r="AD2572" s="194" t="str">
        <f t="shared" si="182"/>
        <v/>
      </c>
      <c r="AE2572" s="194">
        <f>IF(AD2572="",0,IF(ISERROR(VLOOKUP(AD2572,AD$7:AD2571,1,FALSE)),1,0))</f>
        <v>0</v>
      </c>
      <c r="AF2572" s="194"/>
    </row>
    <row r="2573" spans="1:32" ht="16.5" customHeight="1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75">
        <f>IF(AND($X$3512&lt;&gt;" ",$X$3512&lt;&gt;0),IF(X2573=$X$3512,1+COUNTIF(U$7:U2572,"&gt;0"),0),0)</f>
        <v>0</v>
      </c>
      <c r="V2573" s="178" t="s">
        <v>2762</v>
      </c>
      <c r="W2573" s="130"/>
      <c r="X2573" s="131"/>
      <c r="Y2573" s="131"/>
      <c r="Z2573" s="206"/>
      <c r="AA2573" s="194">
        <f t="shared" si="179"/>
        <v>0</v>
      </c>
      <c r="AB2573" s="124" t="str">
        <f t="shared" si="180"/>
        <v/>
      </c>
      <c r="AC2573" s="195" t="str">
        <f t="shared" si="181"/>
        <v/>
      </c>
      <c r="AD2573" s="194" t="str">
        <f t="shared" si="182"/>
        <v/>
      </c>
      <c r="AE2573" s="194">
        <f>IF(AD2573="",0,IF(ISERROR(VLOOKUP(AD2573,AD$7:AD2572,1,FALSE)),1,0))</f>
        <v>0</v>
      </c>
      <c r="AF2573" s="194"/>
    </row>
    <row r="2574" spans="1:32" ht="16.5" customHeight="1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75">
        <f>IF(AND($X$3512&lt;&gt;" ",$X$3512&lt;&gt;0),IF(X2574=$X$3512,1+COUNTIF(U$7:U2573,"&gt;0"),0),0)</f>
        <v>0</v>
      </c>
      <c r="V2574" s="178" t="s">
        <v>2763</v>
      </c>
      <c r="W2574" s="130"/>
      <c r="X2574" s="131"/>
      <c r="Y2574" s="131"/>
      <c r="Z2574" s="206"/>
      <c r="AA2574" s="194">
        <f t="shared" si="179"/>
        <v>0</v>
      </c>
      <c r="AB2574" s="124" t="str">
        <f t="shared" si="180"/>
        <v/>
      </c>
      <c r="AC2574" s="195" t="str">
        <f t="shared" si="181"/>
        <v/>
      </c>
      <c r="AD2574" s="194" t="str">
        <f t="shared" si="182"/>
        <v/>
      </c>
      <c r="AE2574" s="194">
        <f>IF(AD2574="",0,IF(ISERROR(VLOOKUP(AD2574,AD$7:AD2573,1,FALSE)),1,0))</f>
        <v>0</v>
      </c>
      <c r="AF2574" s="194"/>
    </row>
    <row r="2575" spans="1:32" ht="16.5" customHeight="1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75">
        <f>IF(AND($X$3512&lt;&gt;" ",$X$3512&lt;&gt;0),IF(X2575=$X$3512,1+COUNTIF(U$7:U2574,"&gt;0"),0),0)</f>
        <v>0</v>
      </c>
      <c r="V2575" s="178" t="s">
        <v>2764</v>
      </c>
      <c r="W2575" s="130"/>
      <c r="X2575" s="131"/>
      <c r="Y2575" s="131"/>
      <c r="Z2575" s="206"/>
      <c r="AA2575" s="194">
        <f t="shared" si="179"/>
        <v>0</v>
      </c>
      <c r="AB2575" s="124" t="str">
        <f t="shared" si="180"/>
        <v/>
      </c>
      <c r="AC2575" s="195" t="str">
        <f t="shared" si="181"/>
        <v/>
      </c>
      <c r="AD2575" s="194" t="str">
        <f t="shared" si="182"/>
        <v/>
      </c>
      <c r="AE2575" s="194">
        <f>IF(AD2575="",0,IF(ISERROR(VLOOKUP(AD2575,AD$7:AD2574,1,FALSE)),1,0))</f>
        <v>0</v>
      </c>
      <c r="AF2575" s="194"/>
    </row>
    <row r="2576" spans="1:32" ht="16.5" customHeight="1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75">
        <f>IF(AND($X$3512&lt;&gt;" ",$X$3512&lt;&gt;0),IF(X2576=$X$3512,1+COUNTIF(U$7:U2575,"&gt;0"),0),0)</f>
        <v>0</v>
      </c>
      <c r="V2576" s="178" t="s">
        <v>2765</v>
      </c>
      <c r="W2576" s="130"/>
      <c r="X2576" s="131"/>
      <c r="Y2576" s="131"/>
      <c r="Z2576" s="206"/>
      <c r="AA2576" s="194">
        <f t="shared" si="179"/>
        <v>0</v>
      </c>
      <c r="AB2576" s="124" t="str">
        <f t="shared" si="180"/>
        <v/>
      </c>
      <c r="AC2576" s="195" t="str">
        <f t="shared" si="181"/>
        <v/>
      </c>
      <c r="AD2576" s="194" t="str">
        <f t="shared" si="182"/>
        <v/>
      </c>
      <c r="AE2576" s="194">
        <f>IF(AD2576="",0,IF(ISERROR(VLOOKUP(AD2576,AD$7:AD2575,1,FALSE)),1,0))</f>
        <v>0</v>
      </c>
      <c r="AF2576" s="194"/>
    </row>
    <row r="2577" spans="1:32" ht="16.5" customHeight="1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75">
        <f>IF(AND($X$3512&lt;&gt;" ",$X$3512&lt;&gt;0),IF(X2577=$X$3512,1+COUNTIF(U$7:U2576,"&gt;0"),0),0)</f>
        <v>0</v>
      </c>
      <c r="V2577" s="178" t="s">
        <v>2766</v>
      </c>
      <c r="W2577" s="130"/>
      <c r="X2577" s="131"/>
      <c r="Y2577" s="131"/>
      <c r="Z2577" s="206"/>
      <c r="AA2577" s="194">
        <f t="shared" si="179"/>
        <v>0</v>
      </c>
      <c r="AB2577" s="124" t="str">
        <f t="shared" si="180"/>
        <v/>
      </c>
      <c r="AC2577" s="195" t="str">
        <f t="shared" si="181"/>
        <v/>
      </c>
      <c r="AD2577" s="194" t="str">
        <f t="shared" si="182"/>
        <v/>
      </c>
      <c r="AE2577" s="194">
        <f>IF(AD2577="",0,IF(ISERROR(VLOOKUP(AD2577,AD$7:AD2576,1,FALSE)),1,0))</f>
        <v>0</v>
      </c>
      <c r="AF2577" s="194"/>
    </row>
    <row r="2578" spans="1:32" ht="16.5" customHeight="1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75">
        <f>IF(AND($X$3512&lt;&gt;" ",$X$3512&lt;&gt;0),IF(X2578=$X$3512,1+COUNTIF(U$7:U2577,"&gt;0"),0),0)</f>
        <v>0</v>
      </c>
      <c r="V2578" s="178" t="s">
        <v>2767</v>
      </c>
      <c r="W2578" s="130"/>
      <c r="X2578" s="131"/>
      <c r="Y2578" s="131"/>
      <c r="Z2578" s="206"/>
      <c r="AA2578" s="194">
        <f t="shared" si="179"/>
        <v>0</v>
      </c>
      <c r="AB2578" s="124" t="str">
        <f t="shared" si="180"/>
        <v/>
      </c>
      <c r="AC2578" s="195" t="str">
        <f t="shared" si="181"/>
        <v/>
      </c>
      <c r="AD2578" s="194" t="str">
        <f t="shared" si="182"/>
        <v/>
      </c>
      <c r="AE2578" s="194">
        <f>IF(AD2578="",0,IF(ISERROR(VLOOKUP(AD2578,AD$7:AD2577,1,FALSE)),1,0))</f>
        <v>0</v>
      </c>
      <c r="AF2578" s="194"/>
    </row>
    <row r="2579" spans="1:32" ht="16.5" customHeight="1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75">
        <f>IF(AND($X$3512&lt;&gt;" ",$X$3512&lt;&gt;0),IF(X2579=$X$3512,1+COUNTIF(U$7:U2578,"&gt;0"),0),0)</f>
        <v>0</v>
      </c>
      <c r="V2579" s="178" t="s">
        <v>2768</v>
      </c>
      <c r="W2579" s="130"/>
      <c r="X2579" s="131"/>
      <c r="Y2579" s="131"/>
      <c r="Z2579" s="206"/>
      <c r="AA2579" s="194">
        <f t="shared" si="179"/>
        <v>0</v>
      </c>
      <c r="AB2579" s="124" t="str">
        <f t="shared" si="180"/>
        <v/>
      </c>
      <c r="AC2579" s="195" t="str">
        <f t="shared" si="181"/>
        <v/>
      </c>
      <c r="AD2579" s="194" t="str">
        <f t="shared" si="182"/>
        <v/>
      </c>
      <c r="AE2579" s="194">
        <f>IF(AD2579="",0,IF(ISERROR(VLOOKUP(AD2579,AD$7:AD2578,1,FALSE)),1,0))</f>
        <v>0</v>
      </c>
      <c r="AF2579" s="194"/>
    </row>
    <row r="2580" spans="1:32" ht="16.5" customHeight="1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75">
        <f>IF(AND($X$3512&lt;&gt;" ",$X$3512&lt;&gt;0),IF(X2580=$X$3512,1+COUNTIF(U$7:U2579,"&gt;0"),0),0)</f>
        <v>0</v>
      </c>
      <c r="V2580" s="178" t="s">
        <v>2769</v>
      </c>
      <c r="W2580" s="130"/>
      <c r="X2580" s="131"/>
      <c r="Y2580" s="131"/>
      <c r="Z2580" s="206"/>
      <c r="AA2580" s="194">
        <f t="shared" si="179"/>
        <v>0</v>
      </c>
      <c r="AB2580" s="124" t="str">
        <f t="shared" si="180"/>
        <v/>
      </c>
      <c r="AC2580" s="195" t="str">
        <f t="shared" si="181"/>
        <v/>
      </c>
      <c r="AD2580" s="194" t="str">
        <f t="shared" si="182"/>
        <v/>
      </c>
      <c r="AE2580" s="194">
        <f>IF(AD2580="",0,IF(ISERROR(VLOOKUP(AD2580,AD$7:AD2579,1,FALSE)),1,0))</f>
        <v>0</v>
      </c>
      <c r="AF2580" s="194"/>
    </row>
    <row r="2581" spans="1:32" ht="16.5" customHeight="1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75">
        <f>IF(AND($X$3512&lt;&gt;" ",$X$3512&lt;&gt;0),IF(X2581=$X$3512,1+COUNTIF(U$7:U2580,"&gt;0"),0),0)</f>
        <v>0</v>
      </c>
      <c r="V2581" s="178" t="s">
        <v>2770</v>
      </c>
      <c r="W2581" s="130"/>
      <c r="X2581" s="131"/>
      <c r="Y2581" s="131"/>
      <c r="Z2581" s="206"/>
      <c r="AA2581" s="194">
        <f t="shared" si="179"/>
        <v>0</v>
      </c>
      <c r="AB2581" s="124" t="str">
        <f t="shared" si="180"/>
        <v/>
      </c>
      <c r="AC2581" s="195" t="str">
        <f t="shared" si="181"/>
        <v/>
      </c>
      <c r="AD2581" s="194" t="str">
        <f t="shared" si="182"/>
        <v/>
      </c>
      <c r="AE2581" s="194">
        <f>IF(AD2581="",0,IF(ISERROR(VLOOKUP(AD2581,AD$7:AD2580,1,FALSE)),1,0))</f>
        <v>0</v>
      </c>
      <c r="AF2581" s="194"/>
    </row>
    <row r="2582" spans="1:32" ht="16.5" customHeight="1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75">
        <f>IF(AND($X$3512&lt;&gt;" ",$X$3512&lt;&gt;0),IF(X2582=$X$3512,1+COUNTIF(U$7:U2581,"&gt;0"),0),0)</f>
        <v>0</v>
      </c>
      <c r="V2582" s="178" t="s">
        <v>2771</v>
      </c>
      <c r="W2582" s="130"/>
      <c r="X2582" s="131"/>
      <c r="Y2582" s="131"/>
      <c r="Z2582" s="206"/>
      <c r="AA2582" s="194">
        <f t="shared" si="179"/>
        <v>0</v>
      </c>
      <c r="AB2582" s="124" t="str">
        <f t="shared" si="180"/>
        <v/>
      </c>
      <c r="AC2582" s="195" t="str">
        <f t="shared" si="181"/>
        <v/>
      </c>
      <c r="AD2582" s="194" t="str">
        <f t="shared" si="182"/>
        <v/>
      </c>
      <c r="AE2582" s="194">
        <f>IF(AD2582="",0,IF(ISERROR(VLOOKUP(AD2582,AD$7:AD2581,1,FALSE)),1,0))</f>
        <v>0</v>
      </c>
      <c r="AF2582" s="194"/>
    </row>
    <row r="2583" spans="1:32" ht="16.5" customHeight="1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75">
        <f>IF(AND($X$3512&lt;&gt;" ",$X$3512&lt;&gt;0),IF(X2583=$X$3512,1+COUNTIF(U$7:U2582,"&gt;0"),0),0)</f>
        <v>0</v>
      </c>
      <c r="V2583" s="178" t="s">
        <v>2772</v>
      </c>
      <c r="W2583" s="130"/>
      <c r="X2583" s="131"/>
      <c r="Y2583" s="131"/>
      <c r="Z2583" s="206"/>
      <c r="AA2583" s="194">
        <f t="shared" si="179"/>
        <v>0</v>
      </c>
      <c r="AB2583" s="124" t="str">
        <f t="shared" si="180"/>
        <v/>
      </c>
      <c r="AC2583" s="195" t="str">
        <f t="shared" si="181"/>
        <v/>
      </c>
      <c r="AD2583" s="194" t="str">
        <f t="shared" si="182"/>
        <v/>
      </c>
      <c r="AE2583" s="194">
        <f>IF(AD2583="",0,IF(ISERROR(VLOOKUP(AD2583,AD$7:AD2582,1,FALSE)),1,0))</f>
        <v>0</v>
      </c>
      <c r="AF2583" s="194"/>
    </row>
    <row r="2584" spans="1:32" ht="16.5" customHeight="1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75">
        <f>IF(AND($X$3512&lt;&gt;" ",$X$3512&lt;&gt;0),IF(X2584=$X$3512,1+COUNTIF(U$7:U2583,"&gt;0"),0),0)</f>
        <v>0</v>
      </c>
      <c r="V2584" s="178" t="s">
        <v>2773</v>
      </c>
      <c r="W2584" s="130"/>
      <c r="X2584" s="131"/>
      <c r="Y2584" s="131"/>
      <c r="Z2584" s="206"/>
      <c r="AA2584" s="194">
        <f t="shared" si="179"/>
        <v>0</v>
      </c>
      <c r="AB2584" s="124" t="str">
        <f t="shared" si="180"/>
        <v/>
      </c>
      <c r="AC2584" s="195" t="str">
        <f t="shared" si="181"/>
        <v/>
      </c>
      <c r="AD2584" s="194" t="str">
        <f t="shared" si="182"/>
        <v/>
      </c>
      <c r="AE2584" s="194">
        <f>IF(AD2584="",0,IF(ISERROR(VLOOKUP(AD2584,AD$7:AD2583,1,FALSE)),1,0))</f>
        <v>0</v>
      </c>
      <c r="AF2584" s="194"/>
    </row>
    <row r="2585" spans="1:32" ht="16.5" customHeight="1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75">
        <f>IF(AND($X$3512&lt;&gt;" ",$X$3512&lt;&gt;0),IF(X2585=$X$3512,1+COUNTIF(U$7:U2584,"&gt;0"),0),0)</f>
        <v>0</v>
      </c>
      <c r="V2585" s="178" t="s">
        <v>2774</v>
      </c>
      <c r="W2585" s="130"/>
      <c r="X2585" s="131"/>
      <c r="Y2585" s="131"/>
      <c r="Z2585" s="206"/>
      <c r="AA2585" s="194">
        <f t="shared" si="179"/>
        <v>0</v>
      </c>
      <c r="AB2585" s="124" t="str">
        <f t="shared" si="180"/>
        <v/>
      </c>
      <c r="AC2585" s="195" t="str">
        <f t="shared" si="181"/>
        <v/>
      </c>
      <c r="AD2585" s="194" t="str">
        <f t="shared" si="182"/>
        <v/>
      </c>
      <c r="AE2585" s="194">
        <f>IF(AD2585="",0,IF(ISERROR(VLOOKUP(AD2585,AD$7:AD2584,1,FALSE)),1,0))</f>
        <v>0</v>
      </c>
      <c r="AF2585" s="194"/>
    </row>
    <row r="2586" spans="1:32" ht="16.5" customHeight="1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75">
        <f>IF(AND($X$3512&lt;&gt;" ",$X$3512&lt;&gt;0),IF(X2586=$X$3512,1+COUNTIF(U$7:U2585,"&gt;0"),0),0)</f>
        <v>0</v>
      </c>
      <c r="V2586" s="178" t="s">
        <v>2775</v>
      </c>
      <c r="W2586" s="130"/>
      <c r="X2586" s="131"/>
      <c r="Y2586" s="131"/>
      <c r="Z2586" s="206"/>
      <c r="AA2586" s="194">
        <f t="shared" si="179"/>
        <v>0</v>
      </c>
      <c r="AB2586" s="124" t="str">
        <f t="shared" si="180"/>
        <v/>
      </c>
      <c r="AC2586" s="195" t="str">
        <f t="shared" si="181"/>
        <v/>
      </c>
      <c r="AD2586" s="194" t="str">
        <f t="shared" si="182"/>
        <v/>
      </c>
      <c r="AE2586" s="194">
        <f>IF(AD2586="",0,IF(ISERROR(VLOOKUP(AD2586,AD$7:AD2585,1,FALSE)),1,0))</f>
        <v>0</v>
      </c>
      <c r="AF2586" s="194"/>
    </row>
    <row r="2587" spans="1:32" ht="16.5" customHeight="1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75">
        <f>IF(AND($X$3512&lt;&gt;" ",$X$3512&lt;&gt;0),IF(X2587=$X$3512,1+COUNTIF(U$7:U2586,"&gt;0"),0),0)</f>
        <v>0</v>
      </c>
      <c r="V2587" s="178" t="s">
        <v>2776</v>
      </c>
      <c r="W2587" s="130"/>
      <c r="X2587" s="131"/>
      <c r="Y2587" s="131"/>
      <c r="Z2587" s="206"/>
      <c r="AA2587" s="194">
        <f t="shared" si="179"/>
        <v>0</v>
      </c>
      <c r="AB2587" s="124" t="str">
        <f t="shared" si="180"/>
        <v/>
      </c>
      <c r="AC2587" s="195" t="str">
        <f t="shared" si="181"/>
        <v/>
      </c>
      <c r="AD2587" s="194" t="str">
        <f t="shared" si="182"/>
        <v/>
      </c>
      <c r="AE2587" s="194">
        <f>IF(AD2587="",0,IF(ISERROR(VLOOKUP(AD2587,AD$7:AD2586,1,FALSE)),1,0))</f>
        <v>0</v>
      </c>
      <c r="AF2587" s="194"/>
    </row>
    <row r="2588" spans="1:32" ht="16.5" customHeight="1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75">
        <f>IF(AND($X$3512&lt;&gt;" ",$X$3512&lt;&gt;0),IF(X2588=$X$3512,1+COUNTIF(U$7:U2587,"&gt;0"),0),0)</f>
        <v>0</v>
      </c>
      <c r="V2588" s="178" t="s">
        <v>2777</v>
      </c>
      <c r="W2588" s="130"/>
      <c r="X2588" s="131"/>
      <c r="Y2588" s="131"/>
      <c r="Z2588" s="206"/>
      <c r="AA2588" s="194">
        <f t="shared" si="179"/>
        <v>0</v>
      </c>
      <c r="AB2588" s="124" t="str">
        <f t="shared" si="180"/>
        <v/>
      </c>
      <c r="AC2588" s="195" t="str">
        <f t="shared" si="181"/>
        <v/>
      </c>
      <c r="AD2588" s="194" t="str">
        <f t="shared" si="182"/>
        <v/>
      </c>
      <c r="AE2588" s="194">
        <f>IF(AD2588="",0,IF(ISERROR(VLOOKUP(AD2588,AD$7:AD2587,1,FALSE)),1,0))</f>
        <v>0</v>
      </c>
      <c r="AF2588" s="194"/>
    </row>
    <row r="2589" spans="1:32" ht="16.5" customHeight="1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75">
        <f>IF(AND($X$3512&lt;&gt;" ",$X$3512&lt;&gt;0),IF(X2589=$X$3512,1+COUNTIF(U$7:U2588,"&gt;0"),0),0)</f>
        <v>0</v>
      </c>
      <c r="V2589" s="178" t="s">
        <v>2778</v>
      </c>
      <c r="W2589" s="130"/>
      <c r="X2589" s="131"/>
      <c r="Y2589" s="131"/>
      <c r="Z2589" s="206"/>
      <c r="AA2589" s="194">
        <f t="shared" si="179"/>
        <v>0</v>
      </c>
      <c r="AB2589" s="124" t="str">
        <f t="shared" si="180"/>
        <v/>
      </c>
      <c r="AC2589" s="195" t="str">
        <f t="shared" si="181"/>
        <v/>
      </c>
      <c r="AD2589" s="194" t="str">
        <f t="shared" si="182"/>
        <v/>
      </c>
      <c r="AE2589" s="194">
        <f>IF(AD2589="",0,IF(ISERROR(VLOOKUP(AD2589,AD$7:AD2588,1,FALSE)),1,0))</f>
        <v>0</v>
      </c>
      <c r="AF2589" s="194"/>
    </row>
    <row r="2590" spans="1:32" ht="16.5" customHeight="1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75">
        <f>IF(AND($X$3512&lt;&gt;" ",$X$3512&lt;&gt;0),IF(X2590=$X$3512,1+COUNTIF(U$7:U2589,"&gt;0"),0),0)</f>
        <v>0</v>
      </c>
      <c r="V2590" s="178" t="s">
        <v>2779</v>
      </c>
      <c r="W2590" s="130"/>
      <c r="X2590" s="131"/>
      <c r="Y2590" s="131"/>
      <c r="Z2590" s="206"/>
      <c r="AA2590" s="194">
        <f t="shared" si="179"/>
        <v>0</v>
      </c>
      <c r="AB2590" s="124" t="str">
        <f t="shared" si="180"/>
        <v/>
      </c>
      <c r="AC2590" s="195" t="str">
        <f t="shared" si="181"/>
        <v/>
      </c>
      <c r="AD2590" s="194" t="str">
        <f t="shared" si="182"/>
        <v/>
      </c>
      <c r="AE2590" s="194">
        <f>IF(AD2590="",0,IF(ISERROR(VLOOKUP(AD2590,AD$7:AD2589,1,FALSE)),1,0))</f>
        <v>0</v>
      </c>
      <c r="AF2590" s="194"/>
    </row>
    <row r="2591" spans="1:32" ht="16.5" customHeight="1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75">
        <f>IF(AND($X$3512&lt;&gt;" ",$X$3512&lt;&gt;0),IF(X2591=$X$3512,1+COUNTIF(U$7:U2590,"&gt;0"),0),0)</f>
        <v>0</v>
      </c>
      <c r="V2591" s="178" t="s">
        <v>2780</v>
      </c>
      <c r="W2591" s="130"/>
      <c r="X2591" s="131"/>
      <c r="Y2591" s="131"/>
      <c r="Z2591" s="206"/>
      <c r="AA2591" s="194">
        <f t="shared" si="179"/>
        <v>0</v>
      </c>
      <c r="AB2591" s="124" t="str">
        <f t="shared" si="180"/>
        <v/>
      </c>
      <c r="AC2591" s="195" t="str">
        <f t="shared" si="181"/>
        <v/>
      </c>
      <c r="AD2591" s="194" t="str">
        <f t="shared" si="182"/>
        <v/>
      </c>
      <c r="AE2591" s="194">
        <f>IF(AD2591="",0,IF(ISERROR(VLOOKUP(AD2591,AD$7:AD2590,1,FALSE)),1,0))</f>
        <v>0</v>
      </c>
      <c r="AF2591" s="194"/>
    </row>
    <row r="2592" spans="1:32" ht="16.5" customHeight="1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75">
        <f>IF(AND($X$3512&lt;&gt;" ",$X$3512&lt;&gt;0),IF(X2592=$X$3512,1+COUNTIF(U$7:U2591,"&gt;0"),0),0)</f>
        <v>0</v>
      </c>
      <c r="V2592" s="178" t="s">
        <v>2781</v>
      </c>
      <c r="W2592" s="130"/>
      <c r="X2592" s="131"/>
      <c r="Y2592" s="131"/>
      <c r="Z2592" s="206"/>
      <c r="AA2592" s="194">
        <f t="shared" si="179"/>
        <v>0</v>
      </c>
      <c r="AB2592" s="124" t="str">
        <f t="shared" si="180"/>
        <v/>
      </c>
      <c r="AC2592" s="195" t="str">
        <f t="shared" si="181"/>
        <v/>
      </c>
      <c r="AD2592" s="194" t="str">
        <f t="shared" si="182"/>
        <v/>
      </c>
      <c r="AE2592" s="194">
        <f>IF(AD2592="",0,IF(ISERROR(VLOOKUP(AD2592,AD$7:AD2591,1,FALSE)),1,0))</f>
        <v>0</v>
      </c>
      <c r="AF2592" s="194"/>
    </row>
    <row r="2593" spans="1:32" ht="16.5" customHeight="1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75">
        <f>IF(AND($X$3512&lt;&gt;" ",$X$3512&lt;&gt;0),IF(X2593=$X$3512,1+COUNTIF(U$7:U2592,"&gt;0"),0),0)</f>
        <v>0</v>
      </c>
      <c r="V2593" s="178" t="s">
        <v>2782</v>
      </c>
      <c r="W2593" s="130"/>
      <c r="X2593" s="131"/>
      <c r="Y2593" s="131"/>
      <c r="Z2593" s="206"/>
      <c r="AA2593" s="194">
        <f t="shared" si="179"/>
        <v>0</v>
      </c>
      <c r="AB2593" s="124" t="str">
        <f t="shared" si="180"/>
        <v/>
      </c>
      <c r="AC2593" s="195" t="str">
        <f t="shared" si="181"/>
        <v/>
      </c>
      <c r="AD2593" s="194" t="str">
        <f t="shared" si="182"/>
        <v/>
      </c>
      <c r="AE2593" s="194">
        <f>IF(AD2593="",0,IF(ISERROR(VLOOKUP(AD2593,AD$7:AD2592,1,FALSE)),1,0))</f>
        <v>0</v>
      </c>
      <c r="AF2593" s="194"/>
    </row>
    <row r="2594" spans="1:32" ht="16.5" customHeight="1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75">
        <f>IF(AND($X$3512&lt;&gt;" ",$X$3512&lt;&gt;0),IF(X2594=$X$3512,1+COUNTIF(U$7:U2593,"&gt;0"),0),0)</f>
        <v>0</v>
      </c>
      <c r="V2594" s="178" t="s">
        <v>2783</v>
      </c>
      <c r="W2594" s="130"/>
      <c r="X2594" s="131"/>
      <c r="Y2594" s="131"/>
      <c r="Z2594" s="206"/>
      <c r="AA2594" s="194">
        <f t="shared" si="179"/>
        <v>0</v>
      </c>
      <c r="AB2594" s="124" t="str">
        <f t="shared" si="180"/>
        <v/>
      </c>
      <c r="AC2594" s="195" t="str">
        <f t="shared" si="181"/>
        <v/>
      </c>
      <c r="AD2594" s="194" t="str">
        <f t="shared" si="182"/>
        <v/>
      </c>
      <c r="AE2594" s="194">
        <f>IF(AD2594="",0,IF(ISERROR(VLOOKUP(AD2594,AD$7:AD2593,1,FALSE)),1,0))</f>
        <v>0</v>
      </c>
      <c r="AF2594" s="194"/>
    </row>
    <row r="2595" spans="1:32" ht="16.5" customHeight="1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75">
        <f>IF(AND($X$3512&lt;&gt;" ",$X$3512&lt;&gt;0),IF(X2595=$X$3512,1+COUNTIF(U$7:U2594,"&gt;0"),0),0)</f>
        <v>0</v>
      </c>
      <c r="V2595" s="178" t="s">
        <v>2784</v>
      </c>
      <c r="W2595" s="130"/>
      <c r="X2595" s="131"/>
      <c r="Y2595" s="131"/>
      <c r="Z2595" s="206"/>
      <c r="AA2595" s="194">
        <f t="shared" si="179"/>
        <v>0</v>
      </c>
      <c r="AB2595" s="124" t="str">
        <f t="shared" si="180"/>
        <v/>
      </c>
      <c r="AC2595" s="195" t="str">
        <f t="shared" si="181"/>
        <v/>
      </c>
      <c r="AD2595" s="194" t="str">
        <f t="shared" si="182"/>
        <v/>
      </c>
      <c r="AE2595" s="194">
        <f>IF(AD2595="",0,IF(ISERROR(VLOOKUP(AD2595,AD$7:AD2594,1,FALSE)),1,0))</f>
        <v>0</v>
      </c>
      <c r="AF2595" s="194"/>
    </row>
    <row r="2596" spans="1:32" ht="16.5" customHeight="1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75">
        <f>IF(AND($X$3512&lt;&gt;" ",$X$3512&lt;&gt;0),IF(X2596=$X$3512,1+COUNTIF(U$7:U2595,"&gt;0"),0),0)</f>
        <v>0</v>
      </c>
      <c r="V2596" s="178" t="s">
        <v>2785</v>
      </c>
      <c r="W2596" s="130"/>
      <c r="X2596" s="131"/>
      <c r="Y2596" s="131"/>
      <c r="Z2596" s="206"/>
      <c r="AA2596" s="194">
        <f t="shared" si="179"/>
        <v>0</v>
      </c>
      <c r="AB2596" s="124" t="str">
        <f t="shared" si="180"/>
        <v/>
      </c>
      <c r="AC2596" s="195" t="str">
        <f t="shared" si="181"/>
        <v/>
      </c>
      <c r="AD2596" s="194" t="str">
        <f t="shared" si="182"/>
        <v/>
      </c>
      <c r="AE2596" s="194">
        <f>IF(AD2596="",0,IF(ISERROR(VLOOKUP(AD2596,AD$7:AD2595,1,FALSE)),1,0))</f>
        <v>0</v>
      </c>
      <c r="AF2596" s="194"/>
    </row>
    <row r="2597" spans="1:32" ht="16.5" customHeight="1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75">
        <f>IF(AND($X$3512&lt;&gt;" ",$X$3512&lt;&gt;0),IF(X2597=$X$3512,1+COUNTIF(U$7:U2596,"&gt;0"),0),0)</f>
        <v>0</v>
      </c>
      <c r="V2597" s="178" t="s">
        <v>2786</v>
      </c>
      <c r="W2597" s="130"/>
      <c r="X2597" s="131"/>
      <c r="Y2597" s="131"/>
      <c r="Z2597" s="206"/>
      <c r="AA2597" s="194">
        <f t="shared" si="179"/>
        <v>0</v>
      </c>
      <c r="AB2597" s="124" t="str">
        <f t="shared" si="180"/>
        <v/>
      </c>
      <c r="AC2597" s="195" t="str">
        <f t="shared" si="181"/>
        <v/>
      </c>
      <c r="AD2597" s="194" t="str">
        <f t="shared" si="182"/>
        <v/>
      </c>
      <c r="AE2597" s="194">
        <f>IF(AD2597="",0,IF(ISERROR(VLOOKUP(AD2597,AD$7:AD2596,1,FALSE)),1,0))</f>
        <v>0</v>
      </c>
      <c r="AF2597" s="194"/>
    </row>
    <row r="2598" spans="1:32" ht="16.5" customHeight="1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75">
        <f>IF(AND($X$3512&lt;&gt;" ",$X$3512&lt;&gt;0),IF(X2598=$X$3512,1+COUNTIF(U$7:U2597,"&gt;0"),0),0)</f>
        <v>0</v>
      </c>
      <c r="V2598" s="178" t="s">
        <v>2787</v>
      </c>
      <c r="W2598" s="130"/>
      <c r="X2598" s="131"/>
      <c r="Y2598" s="131"/>
      <c r="Z2598" s="206"/>
      <c r="AA2598" s="194">
        <f t="shared" si="179"/>
        <v>0</v>
      </c>
      <c r="AB2598" s="124" t="str">
        <f t="shared" si="180"/>
        <v/>
      </c>
      <c r="AC2598" s="195" t="str">
        <f t="shared" si="181"/>
        <v/>
      </c>
      <c r="AD2598" s="194" t="str">
        <f t="shared" si="182"/>
        <v/>
      </c>
      <c r="AE2598" s="194">
        <f>IF(AD2598="",0,IF(ISERROR(VLOOKUP(AD2598,AD$7:AD2597,1,FALSE)),1,0))</f>
        <v>0</v>
      </c>
      <c r="AF2598" s="194"/>
    </row>
    <row r="2599" spans="1:32" ht="16.5" customHeight="1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75">
        <f>IF(AND($X$3512&lt;&gt;" ",$X$3512&lt;&gt;0),IF(X2599=$X$3512,1+COUNTIF(U$7:U2598,"&gt;0"),0),0)</f>
        <v>0</v>
      </c>
      <c r="V2599" s="178" t="s">
        <v>2788</v>
      </c>
      <c r="W2599" s="130"/>
      <c r="X2599" s="131"/>
      <c r="Y2599" s="131"/>
      <c r="Z2599" s="206"/>
      <c r="AA2599" s="194">
        <f t="shared" si="179"/>
        <v>0</v>
      </c>
      <c r="AB2599" s="124" t="str">
        <f t="shared" si="180"/>
        <v/>
      </c>
      <c r="AC2599" s="195" t="str">
        <f t="shared" si="181"/>
        <v/>
      </c>
      <c r="AD2599" s="194" t="str">
        <f t="shared" si="182"/>
        <v/>
      </c>
      <c r="AE2599" s="194">
        <f>IF(AD2599="",0,IF(ISERROR(VLOOKUP(AD2599,AD$7:AD2598,1,FALSE)),1,0))</f>
        <v>0</v>
      </c>
      <c r="AF2599" s="194"/>
    </row>
    <row r="2600" spans="1:32" ht="16.5" customHeight="1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75">
        <f>IF(AND($X$3512&lt;&gt;" ",$X$3512&lt;&gt;0),IF(X2600=$X$3512,1+COUNTIF(U$7:U2599,"&gt;0"),0),0)</f>
        <v>0</v>
      </c>
      <c r="V2600" s="178" t="s">
        <v>2789</v>
      </c>
      <c r="W2600" s="130"/>
      <c r="X2600" s="131"/>
      <c r="Y2600" s="131"/>
      <c r="Z2600" s="206"/>
      <c r="AA2600" s="194">
        <f t="shared" si="179"/>
        <v>0</v>
      </c>
      <c r="AB2600" s="124" t="str">
        <f t="shared" si="180"/>
        <v/>
      </c>
      <c r="AC2600" s="195" t="str">
        <f t="shared" si="181"/>
        <v/>
      </c>
      <c r="AD2600" s="194" t="str">
        <f t="shared" si="182"/>
        <v/>
      </c>
      <c r="AE2600" s="194">
        <f>IF(AD2600="",0,IF(ISERROR(VLOOKUP(AD2600,AD$7:AD2599,1,FALSE)),1,0))</f>
        <v>0</v>
      </c>
      <c r="AF2600" s="194"/>
    </row>
    <row r="2601" spans="1:32" ht="16.5" customHeight="1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75">
        <f>IF(AND($X$3512&lt;&gt;" ",$X$3512&lt;&gt;0),IF(X2601=$X$3512,1+COUNTIF(U$7:U2600,"&gt;0"),0),0)</f>
        <v>0</v>
      </c>
      <c r="V2601" s="178" t="s">
        <v>2790</v>
      </c>
      <c r="W2601" s="130"/>
      <c r="X2601" s="131"/>
      <c r="Y2601" s="131"/>
      <c r="Z2601" s="206"/>
      <c r="AA2601" s="194">
        <f t="shared" si="179"/>
        <v>0</v>
      </c>
      <c r="AB2601" s="124" t="str">
        <f t="shared" si="180"/>
        <v/>
      </c>
      <c r="AC2601" s="195" t="str">
        <f t="shared" si="181"/>
        <v/>
      </c>
      <c r="AD2601" s="194" t="str">
        <f t="shared" si="182"/>
        <v/>
      </c>
      <c r="AE2601" s="194">
        <f>IF(AD2601="",0,IF(ISERROR(VLOOKUP(AD2601,AD$7:AD2600,1,FALSE)),1,0))</f>
        <v>0</v>
      </c>
      <c r="AF2601" s="194"/>
    </row>
    <row r="2602" spans="1:32" ht="16.5" customHeight="1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75">
        <f>IF(AND($X$3512&lt;&gt;" ",$X$3512&lt;&gt;0),IF(X2602=$X$3512,1+COUNTIF(U$7:U2601,"&gt;0"),0),0)</f>
        <v>0</v>
      </c>
      <c r="V2602" s="178" t="s">
        <v>2791</v>
      </c>
      <c r="W2602" s="130"/>
      <c r="X2602" s="131"/>
      <c r="Y2602" s="131"/>
      <c r="Z2602" s="206"/>
      <c r="AA2602" s="194">
        <f t="shared" si="179"/>
        <v>0</v>
      </c>
      <c r="AB2602" s="124" t="str">
        <f t="shared" si="180"/>
        <v/>
      </c>
      <c r="AC2602" s="195" t="str">
        <f t="shared" si="181"/>
        <v/>
      </c>
      <c r="AD2602" s="194" t="str">
        <f t="shared" si="182"/>
        <v/>
      </c>
      <c r="AE2602" s="194">
        <f>IF(AD2602="",0,IF(ISERROR(VLOOKUP(AD2602,AD$7:AD2601,1,FALSE)),1,0))</f>
        <v>0</v>
      </c>
      <c r="AF2602" s="194"/>
    </row>
    <row r="2603" spans="1:32" ht="16.5" customHeight="1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75">
        <f>IF(AND($X$3512&lt;&gt;" ",$X$3512&lt;&gt;0),IF(X2603=$X$3512,1+COUNTIF(U$7:U2602,"&gt;0"),0),0)</f>
        <v>0</v>
      </c>
      <c r="V2603" s="178" t="s">
        <v>2792</v>
      </c>
      <c r="W2603" s="130"/>
      <c r="X2603" s="131"/>
      <c r="Y2603" s="131"/>
      <c r="Z2603" s="206"/>
      <c r="AA2603" s="194">
        <f t="shared" si="179"/>
        <v>0</v>
      </c>
      <c r="AB2603" s="124" t="str">
        <f t="shared" si="180"/>
        <v/>
      </c>
      <c r="AC2603" s="195" t="str">
        <f t="shared" si="181"/>
        <v/>
      </c>
      <c r="AD2603" s="194" t="str">
        <f t="shared" si="182"/>
        <v/>
      </c>
      <c r="AE2603" s="194">
        <f>IF(AD2603="",0,IF(ISERROR(VLOOKUP(AD2603,AD$7:AD2602,1,FALSE)),1,0))</f>
        <v>0</v>
      </c>
      <c r="AF2603" s="194"/>
    </row>
    <row r="2604" spans="1:32" ht="16.5" customHeight="1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75">
        <f>IF(AND($X$3512&lt;&gt;" ",$X$3512&lt;&gt;0),IF(X2604=$X$3512,1+COUNTIF(U$7:U2603,"&gt;0"),0),0)</f>
        <v>0</v>
      </c>
      <c r="V2604" s="178" t="s">
        <v>2793</v>
      </c>
      <c r="W2604" s="130"/>
      <c r="X2604" s="131"/>
      <c r="Y2604" s="131"/>
      <c r="Z2604" s="206"/>
      <c r="AA2604" s="194">
        <f t="shared" si="179"/>
        <v>0</v>
      </c>
      <c r="AB2604" s="124" t="str">
        <f t="shared" si="180"/>
        <v/>
      </c>
      <c r="AC2604" s="195" t="str">
        <f t="shared" si="181"/>
        <v/>
      </c>
      <c r="AD2604" s="194" t="str">
        <f t="shared" si="182"/>
        <v/>
      </c>
      <c r="AE2604" s="194">
        <f>IF(AD2604="",0,IF(ISERROR(VLOOKUP(AD2604,AD$7:AD2603,1,FALSE)),1,0))</f>
        <v>0</v>
      </c>
      <c r="AF2604" s="194"/>
    </row>
    <row r="2605" spans="1:32" ht="16.5" customHeight="1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75">
        <f>IF(AND($X$3512&lt;&gt;" ",$X$3512&lt;&gt;0),IF(X2605=$X$3512,1+COUNTIF(U$7:U2604,"&gt;0"),0),0)</f>
        <v>0</v>
      </c>
      <c r="V2605" s="178" t="s">
        <v>2794</v>
      </c>
      <c r="W2605" s="130"/>
      <c r="X2605" s="131"/>
      <c r="Y2605" s="131"/>
      <c r="Z2605" s="206"/>
      <c r="AA2605" s="194">
        <f t="shared" si="179"/>
        <v>0</v>
      </c>
      <c r="AB2605" s="124" t="str">
        <f t="shared" si="180"/>
        <v/>
      </c>
      <c r="AC2605" s="195" t="str">
        <f t="shared" si="181"/>
        <v/>
      </c>
      <c r="AD2605" s="194" t="str">
        <f t="shared" si="182"/>
        <v/>
      </c>
      <c r="AE2605" s="194">
        <f>IF(AD2605="",0,IF(ISERROR(VLOOKUP(AD2605,AD$7:AD2604,1,FALSE)),1,0))</f>
        <v>0</v>
      </c>
      <c r="AF2605" s="194"/>
    </row>
    <row r="2606" spans="1:32" ht="16.5" customHeight="1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75">
        <f>IF(AND($X$3512&lt;&gt;" ",$X$3512&lt;&gt;0),IF(X2606=$X$3512,1+COUNTIF(U$7:U2605,"&gt;0"),0),0)</f>
        <v>0</v>
      </c>
      <c r="V2606" s="178" t="s">
        <v>2795</v>
      </c>
      <c r="W2606" s="130"/>
      <c r="X2606" s="131"/>
      <c r="Y2606" s="131"/>
      <c r="Z2606" s="206"/>
      <c r="AA2606" s="194">
        <f t="shared" si="179"/>
        <v>0</v>
      </c>
      <c r="AB2606" s="124" t="str">
        <f t="shared" si="180"/>
        <v/>
      </c>
      <c r="AC2606" s="195" t="str">
        <f t="shared" si="181"/>
        <v/>
      </c>
      <c r="AD2606" s="194" t="str">
        <f t="shared" si="182"/>
        <v/>
      </c>
      <c r="AE2606" s="194">
        <f>IF(AD2606="",0,IF(ISERROR(VLOOKUP(AD2606,AD$7:AD2605,1,FALSE)),1,0))</f>
        <v>0</v>
      </c>
      <c r="AF2606" s="194"/>
    </row>
    <row r="2607" spans="1:32" ht="16.5" customHeight="1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75">
        <f>IF(AND($X$3512&lt;&gt;" ",$X$3512&lt;&gt;0),IF(X2607=$X$3512,1+COUNTIF(U$7:U2606,"&gt;0"),0),0)</f>
        <v>0</v>
      </c>
      <c r="V2607" s="178" t="s">
        <v>2796</v>
      </c>
      <c r="W2607" s="130"/>
      <c r="X2607" s="131"/>
      <c r="Y2607" s="131"/>
      <c r="Z2607" s="206"/>
      <c r="AA2607" s="194">
        <f t="shared" si="179"/>
        <v>0</v>
      </c>
      <c r="AB2607" s="124" t="str">
        <f t="shared" si="180"/>
        <v/>
      </c>
      <c r="AC2607" s="195" t="str">
        <f t="shared" si="181"/>
        <v/>
      </c>
      <c r="AD2607" s="194" t="str">
        <f t="shared" si="182"/>
        <v/>
      </c>
      <c r="AE2607" s="194">
        <f>IF(AD2607="",0,IF(ISERROR(VLOOKUP(AD2607,AD$7:AD2606,1,FALSE)),1,0))</f>
        <v>0</v>
      </c>
      <c r="AF2607" s="194"/>
    </row>
    <row r="2608" spans="1:32" ht="16.5" customHeight="1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75">
        <f>IF(AND($X$3512&lt;&gt;" ",$X$3512&lt;&gt;0),IF(X2608=$X$3512,1+COUNTIF(U$7:U2607,"&gt;0"),0),0)</f>
        <v>0</v>
      </c>
      <c r="V2608" s="178" t="s">
        <v>2797</v>
      </c>
      <c r="W2608" s="130"/>
      <c r="X2608" s="131"/>
      <c r="Y2608" s="131"/>
      <c r="Z2608" s="206"/>
      <c r="AA2608" s="194">
        <f t="shared" si="179"/>
        <v>0</v>
      </c>
      <c r="AB2608" s="124" t="str">
        <f t="shared" si="180"/>
        <v/>
      </c>
      <c r="AC2608" s="195" t="str">
        <f t="shared" si="181"/>
        <v/>
      </c>
      <c r="AD2608" s="194" t="str">
        <f t="shared" si="182"/>
        <v/>
      </c>
      <c r="AE2608" s="194">
        <f>IF(AD2608="",0,IF(ISERROR(VLOOKUP(AD2608,AD$7:AD2607,1,FALSE)),1,0))</f>
        <v>0</v>
      </c>
      <c r="AF2608" s="194"/>
    </row>
    <row r="2609" spans="1:32" ht="16.5" customHeight="1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75">
        <f>IF(AND($X$3512&lt;&gt;" ",$X$3512&lt;&gt;0),IF(X2609=$X$3512,1+COUNTIF(U$7:U2608,"&gt;0"),0),0)</f>
        <v>0</v>
      </c>
      <c r="V2609" s="178" t="s">
        <v>2798</v>
      </c>
      <c r="W2609" s="130"/>
      <c r="X2609" s="131"/>
      <c r="Y2609" s="131"/>
      <c r="Z2609" s="206"/>
      <c r="AA2609" s="194">
        <f t="shared" si="179"/>
        <v>0</v>
      </c>
      <c r="AB2609" s="124" t="str">
        <f t="shared" si="180"/>
        <v/>
      </c>
      <c r="AC2609" s="195" t="str">
        <f t="shared" si="181"/>
        <v/>
      </c>
      <c r="AD2609" s="194" t="str">
        <f t="shared" si="182"/>
        <v/>
      </c>
      <c r="AE2609" s="194">
        <f>IF(AD2609="",0,IF(ISERROR(VLOOKUP(AD2609,AD$7:AD2608,1,FALSE)),1,0))</f>
        <v>0</v>
      </c>
      <c r="AF2609" s="194"/>
    </row>
    <row r="2610" spans="1:32" ht="16.5" customHeight="1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75">
        <f>IF(AND($X$3512&lt;&gt;" ",$X$3512&lt;&gt;0),IF(X2610=$X$3512,1+COUNTIF(U$7:U2609,"&gt;0"),0),0)</f>
        <v>0</v>
      </c>
      <c r="V2610" s="178" t="s">
        <v>2799</v>
      </c>
      <c r="W2610" s="130"/>
      <c r="X2610" s="131"/>
      <c r="Y2610" s="131"/>
      <c r="Z2610" s="206"/>
      <c r="AA2610" s="194">
        <f t="shared" si="179"/>
        <v>0</v>
      </c>
      <c r="AB2610" s="124" t="str">
        <f t="shared" si="180"/>
        <v/>
      </c>
      <c r="AC2610" s="195" t="str">
        <f t="shared" si="181"/>
        <v/>
      </c>
      <c r="AD2610" s="194" t="str">
        <f t="shared" si="182"/>
        <v/>
      </c>
      <c r="AE2610" s="194">
        <f>IF(AD2610="",0,IF(ISERROR(VLOOKUP(AD2610,AD$7:AD2609,1,FALSE)),1,0))</f>
        <v>0</v>
      </c>
      <c r="AF2610" s="194"/>
    </row>
    <row r="2611" spans="1:32" ht="16.5" customHeight="1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75">
        <f>IF(AND($X$3512&lt;&gt;" ",$X$3512&lt;&gt;0),IF(X2611=$X$3512,1+COUNTIF(U$7:U2610,"&gt;0"),0),0)</f>
        <v>0</v>
      </c>
      <c r="V2611" s="178" t="s">
        <v>2800</v>
      </c>
      <c r="W2611" s="130"/>
      <c r="X2611" s="131"/>
      <c r="Y2611" s="131"/>
      <c r="Z2611" s="206"/>
      <c r="AA2611" s="194">
        <f t="shared" si="179"/>
        <v>0</v>
      </c>
      <c r="AB2611" s="124" t="str">
        <f t="shared" si="180"/>
        <v/>
      </c>
      <c r="AC2611" s="195" t="str">
        <f t="shared" si="181"/>
        <v/>
      </c>
      <c r="AD2611" s="194" t="str">
        <f t="shared" si="182"/>
        <v/>
      </c>
      <c r="AE2611" s="194">
        <f>IF(AD2611="",0,IF(ISERROR(VLOOKUP(AD2611,AD$7:AD2610,1,FALSE)),1,0))</f>
        <v>0</v>
      </c>
      <c r="AF2611" s="194"/>
    </row>
    <row r="2612" spans="1:32" ht="16.5" customHeight="1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75">
        <f>IF(AND($X$3512&lt;&gt;" ",$X$3512&lt;&gt;0),IF(X2612=$X$3512,1+COUNTIF(U$7:U2611,"&gt;0"),0),0)</f>
        <v>0</v>
      </c>
      <c r="V2612" s="178" t="s">
        <v>2801</v>
      </c>
      <c r="W2612" s="130"/>
      <c r="X2612" s="131"/>
      <c r="Y2612" s="131"/>
      <c r="Z2612" s="206"/>
      <c r="AA2612" s="194">
        <f t="shared" si="179"/>
        <v>0</v>
      </c>
      <c r="AB2612" s="124" t="str">
        <f t="shared" si="180"/>
        <v/>
      </c>
      <c r="AC2612" s="195" t="str">
        <f t="shared" si="181"/>
        <v/>
      </c>
      <c r="AD2612" s="194" t="str">
        <f t="shared" si="182"/>
        <v/>
      </c>
      <c r="AE2612" s="194">
        <f>IF(AD2612="",0,IF(ISERROR(VLOOKUP(AD2612,AD$7:AD2611,1,FALSE)),1,0))</f>
        <v>0</v>
      </c>
      <c r="AF2612" s="194"/>
    </row>
    <row r="2613" spans="1:32" ht="16.5" customHeight="1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75">
        <f>IF(AND($X$3512&lt;&gt;" ",$X$3512&lt;&gt;0),IF(X2613=$X$3512,1+COUNTIF(U$7:U2612,"&gt;0"),0),0)</f>
        <v>0</v>
      </c>
      <c r="V2613" s="178" t="s">
        <v>2802</v>
      </c>
      <c r="W2613" s="130"/>
      <c r="X2613" s="131"/>
      <c r="Y2613" s="131"/>
      <c r="Z2613" s="206"/>
      <c r="AA2613" s="194">
        <f t="shared" si="179"/>
        <v>0</v>
      </c>
      <c r="AB2613" s="124" t="str">
        <f t="shared" si="180"/>
        <v/>
      </c>
      <c r="AC2613" s="195" t="str">
        <f t="shared" si="181"/>
        <v/>
      </c>
      <c r="AD2613" s="194" t="str">
        <f t="shared" si="182"/>
        <v/>
      </c>
      <c r="AE2613" s="194">
        <f>IF(AD2613="",0,IF(ISERROR(VLOOKUP(AD2613,AD$7:AD2612,1,FALSE)),1,0))</f>
        <v>0</v>
      </c>
      <c r="AF2613" s="194"/>
    </row>
    <row r="2614" spans="1:32" ht="16.5" customHeight="1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75">
        <f>IF(AND($X$3512&lt;&gt;" ",$X$3512&lt;&gt;0),IF(X2614=$X$3512,1+COUNTIF(U$7:U2613,"&gt;0"),0),0)</f>
        <v>0</v>
      </c>
      <c r="V2614" s="178" t="s">
        <v>2803</v>
      </c>
      <c r="W2614" s="130"/>
      <c r="X2614" s="131"/>
      <c r="Y2614" s="131"/>
      <c r="Z2614" s="206"/>
      <c r="AA2614" s="194">
        <f t="shared" si="179"/>
        <v>0</v>
      </c>
      <c r="AB2614" s="124" t="str">
        <f t="shared" si="180"/>
        <v/>
      </c>
      <c r="AC2614" s="195" t="str">
        <f t="shared" si="181"/>
        <v/>
      </c>
      <c r="AD2614" s="194" t="str">
        <f t="shared" si="182"/>
        <v/>
      </c>
      <c r="AE2614" s="194">
        <f>IF(AD2614="",0,IF(ISERROR(VLOOKUP(AD2614,AD$7:AD2613,1,FALSE)),1,0))</f>
        <v>0</v>
      </c>
      <c r="AF2614" s="194"/>
    </row>
    <row r="2615" spans="1:32" ht="16.5" customHeight="1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75">
        <f>IF(AND($X$3512&lt;&gt;" ",$X$3512&lt;&gt;0),IF(X2615=$X$3512,1+COUNTIF(U$7:U2614,"&gt;0"),0),0)</f>
        <v>0</v>
      </c>
      <c r="V2615" s="178" t="s">
        <v>2804</v>
      </c>
      <c r="W2615" s="130"/>
      <c r="X2615" s="131"/>
      <c r="Y2615" s="131"/>
      <c r="Z2615" s="206"/>
      <c r="AA2615" s="194">
        <f t="shared" si="179"/>
        <v>0</v>
      </c>
      <c r="AB2615" s="124" t="str">
        <f t="shared" si="180"/>
        <v/>
      </c>
      <c r="AC2615" s="195" t="str">
        <f t="shared" si="181"/>
        <v/>
      </c>
      <c r="AD2615" s="194" t="str">
        <f t="shared" si="182"/>
        <v/>
      </c>
      <c r="AE2615" s="194">
        <f>IF(AD2615="",0,IF(ISERROR(VLOOKUP(AD2615,AD$7:AD2614,1,FALSE)),1,0))</f>
        <v>0</v>
      </c>
      <c r="AF2615" s="194"/>
    </row>
    <row r="2616" spans="1:32" ht="16.5" customHeight="1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75">
        <f>IF(AND($X$3512&lt;&gt;" ",$X$3512&lt;&gt;0),IF(X2616=$X$3512,1+COUNTIF(U$7:U2615,"&gt;0"),0),0)</f>
        <v>0</v>
      </c>
      <c r="V2616" s="178" t="s">
        <v>2805</v>
      </c>
      <c r="W2616" s="130"/>
      <c r="X2616" s="131"/>
      <c r="Y2616" s="131"/>
      <c r="Z2616" s="206"/>
      <c r="AA2616" s="194">
        <f t="shared" si="179"/>
        <v>0</v>
      </c>
      <c r="AB2616" s="124" t="str">
        <f t="shared" si="180"/>
        <v/>
      </c>
      <c r="AC2616" s="195" t="str">
        <f t="shared" si="181"/>
        <v/>
      </c>
      <c r="AD2616" s="194" t="str">
        <f t="shared" si="182"/>
        <v/>
      </c>
      <c r="AE2616" s="194">
        <f>IF(AD2616="",0,IF(ISERROR(VLOOKUP(AD2616,AD$7:AD2615,1,FALSE)),1,0))</f>
        <v>0</v>
      </c>
      <c r="AF2616" s="194"/>
    </row>
    <row r="2617" spans="1:32" ht="16.5" customHeight="1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75">
        <f>IF(AND($X$3512&lt;&gt;" ",$X$3512&lt;&gt;0),IF(X2617=$X$3512,1+COUNTIF(U$7:U2616,"&gt;0"),0),0)</f>
        <v>0</v>
      </c>
      <c r="V2617" s="178" t="s">
        <v>2806</v>
      </c>
      <c r="W2617" s="130"/>
      <c r="X2617" s="131"/>
      <c r="Y2617" s="131"/>
      <c r="Z2617" s="206"/>
      <c r="AA2617" s="194">
        <f t="shared" si="179"/>
        <v>0</v>
      </c>
      <c r="AB2617" s="124" t="str">
        <f t="shared" si="180"/>
        <v/>
      </c>
      <c r="AC2617" s="195" t="str">
        <f t="shared" si="181"/>
        <v/>
      </c>
      <c r="AD2617" s="194" t="str">
        <f t="shared" si="182"/>
        <v/>
      </c>
      <c r="AE2617" s="194">
        <f>IF(AD2617="",0,IF(ISERROR(VLOOKUP(AD2617,AD$7:AD2616,1,FALSE)),1,0))</f>
        <v>0</v>
      </c>
      <c r="AF2617" s="194"/>
    </row>
    <row r="2618" spans="1:32" ht="16.5" customHeight="1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75">
        <f>IF(AND($X$3512&lt;&gt;" ",$X$3512&lt;&gt;0),IF(X2618=$X$3512,1+COUNTIF(U$7:U2617,"&gt;0"),0),0)</f>
        <v>0</v>
      </c>
      <c r="V2618" s="178" t="s">
        <v>2807</v>
      </c>
      <c r="W2618" s="130"/>
      <c r="X2618" s="131"/>
      <c r="Y2618" s="131"/>
      <c r="Z2618" s="206"/>
      <c r="AA2618" s="194">
        <f t="shared" si="179"/>
        <v>0</v>
      </c>
      <c r="AB2618" s="124" t="str">
        <f t="shared" si="180"/>
        <v/>
      </c>
      <c r="AC2618" s="195" t="str">
        <f t="shared" si="181"/>
        <v/>
      </c>
      <c r="AD2618" s="194" t="str">
        <f t="shared" si="182"/>
        <v/>
      </c>
      <c r="AE2618" s="194">
        <f>IF(AD2618="",0,IF(ISERROR(VLOOKUP(AD2618,AD$7:AD2617,1,FALSE)),1,0))</f>
        <v>0</v>
      </c>
      <c r="AF2618" s="194"/>
    </row>
    <row r="2619" spans="1:32" ht="16.5" customHeight="1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75">
        <f>IF(AND($X$3512&lt;&gt;" ",$X$3512&lt;&gt;0),IF(X2619=$X$3512,1+COUNTIF(U$7:U2618,"&gt;0"),0),0)</f>
        <v>0</v>
      </c>
      <c r="V2619" s="178" t="s">
        <v>2808</v>
      </c>
      <c r="W2619" s="130"/>
      <c r="X2619" s="131"/>
      <c r="Y2619" s="131"/>
      <c r="Z2619" s="206"/>
      <c r="AA2619" s="194">
        <f t="shared" si="179"/>
        <v>0</v>
      </c>
      <c r="AB2619" s="124" t="str">
        <f t="shared" si="180"/>
        <v/>
      </c>
      <c r="AC2619" s="195" t="str">
        <f t="shared" si="181"/>
        <v/>
      </c>
      <c r="AD2619" s="194" t="str">
        <f t="shared" si="182"/>
        <v/>
      </c>
      <c r="AE2619" s="194">
        <f>IF(AD2619="",0,IF(ISERROR(VLOOKUP(AD2619,AD$7:AD2618,1,FALSE)),1,0))</f>
        <v>0</v>
      </c>
      <c r="AF2619" s="194"/>
    </row>
    <row r="2620" spans="1:32" ht="16.5" customHeight="1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75">
        <f>IF(AND($X$3512&lt;&gt;" ",$X$3512&lt;&gt;0),IF(X2620=$X$3512,1+COUNTIF(U$7:U2619,"&gt;0"),0),0)</f>
        <v>0</v>
      </c>
      <c r="V2620" s="178" t="s">
        <v>2809</v>
      </c>
      <c r="W2620" s="130"/>
      <c r="X2620" s="131"/>
      <c r="Y2620" s="131"/>
      <c r="Z2620" s="206"/>
      <c r="AA2620" s="194">
        <f t="shared" si="179"/>
        <v>0</v>
      </c>
      <c r="AB2620" s="124" t="str">
        <f t="shared" si="180"/>
        <v/>
      </c>
      <c r="AC2620" s="195" t="str">
        <f t="shared" si="181"/>
        <v/>
      </c>
      <c r="AD2620" s="194" t="str">
        <f t="shared" si="182"/>
        <v/>
      </c>
      <c r="AE2620" s="194">
        <f>IF(AD2620="",0,IF(ISERROR(VLOOKUP(AD2620,AD$7:AD2619,1,FALSE)),1,0))</f>
        <v>0</v>
      </c>
      <c r="AF2620" s="194"/>
    </row>
    <row r="2621" spans="1:32" ht="16.5" customHeight="1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75">
        <f>IF(AND($X$3512&lt;&gt;" ",$X$3512&lt;&gt;0),IF(X2621=$X$3512,1+COUNTIF(U$7:U2620,"&gt;0"),0),0)</f>
        <v>0</v>
      </c>
      <c r="V2621" s="178" t="s">
        <v>2810</v>
      </c>
      <c r="W2621" s="130"/>
      <c r="X2621" s="131"/>
      <c r="Y2621" s="131"/>
      <c r="Z2621" s="206"/>
      <c r="AA2621" s="194">
        <f t="shared" si="179"/>
        <v>0</v>
      </c>
      <c r="AB2621" s="124" t="str">
        <f t="shared" si="180"/>
        <v/>
      </c>
      <c r="AC2621" s="195" t="str">
        <f t="shared" si="181"/>
        <v/>
      </c>
      <c r="AD2621" s="194" t="str">
        <f t="shared" si="182"/>
        <v/>
      </c>
      <c r="AE2621" s="194">
        <f>IF(AD2621="",0,IF(ISERROR(VLOOKUP(AD2621,AD$7:AD2620,1,FALSE)),1,0))</f>
        <v>0</v>
      </c>
      <c r="AF2621" s="194"/>
    </row>
    <row r="2622" spans="1:32" ht="16.5" customHeight="1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75">
        <f>IF(AND($X$3512&lt;&gt;" ",$X$3512&lt;&gt;0),IF(X2622=$X$3512,1+COUNTIF(U$7:U2621,"&gt;0"),0),0)</f>
        <v>0</v>
      </c>
      <c r="V2622" s="178" t="s">
        <v>2811</v>
      </c>
      <c r="W2622" s="130"/>
      <c r="X2622" s="131"/>
      <c r="Y2622" s="131"/>
      <c r="Z2622" s="206"/>
      <c r="AA2622" s="194">
        <f t="shared" si="179"/>
        <v>0</v>
      </c>
      <c r="AB2622" s="124" t="str">
        <f t="shared" si="180"/>
        <v/>
      </c>
      <c r="AC2622" s="195" t="str">
        <f t="shared" si="181"/>
        <v/>
      </c>
      <c r="AD2622" s="194" t="str">
        <f t="shared" si="182"/>
        <v/>
      </c>
      <c r="AE2622" s="194">
        <f>IF(AD2622="",0,IF(ISERROR(VLOOKUP(AD2622,AD$7:AD2621,1,FALSE)),1,0))</f>
        <v>0</v>
      </c>
      <c r="AF2622" s="194"/>
    </row>
    <row r="2623" spans="1:32" ht="16.5" customHeight="1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75">
        <f>IF(AND($X$3512&lt;&gt;" ",$X$3512&lt;&gt;0),IF(X2623=$X$3512,1+COUNTIF(U$7:U2622,"&gt;0"),0),0)</f>
        <v>0</v>
      </c>
      <c r="V2623" s="178" t="s">
        <v>2812</v>
      </c>
      <c r="W2623" s="130"/>
      <c r="X2623" s="131"/>
      <c r="Y2623" s="131"/>
      <c r="Z2623" s="206"/>
      <c r="AA2623" s="194">
        <f t="shared" si="179"/>
        <v>0</v>
      </c>
      <c r="AB2623" s="124" t="str">
        <f t="shared" si="180"/>
        <v/>
      </c>
      <c r="AC2623" s="195" t="str">
        <f t="shared" si="181"/>
        <v/>
      </c>
      <c r="AD2623" s="194" t="str">
        <f t="shared" si="182"/>
        <v/>
      </c>
      <c r="AE2623" s="194">
        <f>IF(AD2623="",0,IF(ISERROR(VLOOKUP(AD2623,AD$7:AD2622,1,FALSE)),1,0))</f>
        <v>0</v>
      </c>
      <c r="AF2623" s="194"/>
    </row>
    <row r="2624" spans="1:32" ht="16.5" customHeight="1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75">
        <f>IF(AND($X$3512&lt;&gt;" ",$X$3512&lt;&gt;0),IF(X2624=$X$3512,1+COUNTIF(U$7:U2623,"&gt;0"),0),0)</f>
        <v>0</v>
      </c>
      <c r="V2624" s="178" t="s">
        <v>2813</v>
      </c>
      <c r="W2624" s="130"/>
      <c r="X2624" s="131"/>
      <c r="Y2624" s="131"/>
      <c r="Z2624" s="206"/>
      <c r="AA2624" s="194">
        <f t="shared" si="179"/>
        <v>0</v>
      </c>
      <c r="AB2624" s="124" t="str">
        <f t="shared" si="180"/>
        <v/>
      </c>
      <c r="AC2624" s="195" t="str">
        <f t="shared" si="181"/>
        <v/>
      </c>
      <c r="AD2624" s="194" t="str">
        <f t="shared" si="182"/>
        <v/>
      </c>
      <c r="AE2624" s="194">
        <f>IF(AD2624="",0,IF(ISERROR(VLOOKUP(AD2624,AD$7:AD2623,1,FALSE)),1,0))</f>
        <v>0</v>
      </c>
      <c r="AF2624" s="194"/>
    </row>
    <row r="2625" spans="1:32" ht="16.5" customHeight="1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75">
        <f>IF(AND($X$3512&lt;&gt;" ",$X$3512&lt;&gt;0),IF(X2625=$X$3512,1+COUNTIF(U$7:U2624,"&gt;0"),0),0)</f>
        <v>0</v>
      </c>
      <c r="V2625" s="178" t="s">
        <v>2814</v>
      </c>
      <c r="W2625" s="130"/>
      <c r="X2625" s="131"/>
      <c r="Y2625" s="131"/>
      <c r="Z2625" s="206"/>
      <c r="AA2625" s="194">
        <f t="shared" si="179"/>
        <v>0</v>
      </c>
      <c r="AB2625" s="124" t="str">
        <f t="shared" si="180"/>
        <v/>
      </c>
      <c r="AC2625" s="195" t="str">
        <f t="shared" si="181"/>
        <v/>
      </c>
      <c r="AD2625" s="194" t="str">
        <f t="shared" si="182"/>
        <v/>
      </c>
      <c r="AE2625" s="194">
        <f>IF(AD2625="",0,IF(ISERROR(VLOOKUP(AD2625,AD$7:AD2624,1,FALSE)),1,0))</f>
        <v>0</v>
      </c>
      <c r="AF2625" s="194"/>
    </row>
    <row r="2626" spans="1:32" ht="16.5" customHeight="1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75">
        <f>IF(AND($X$3512&lt;&gt;" ",$X$3512&lt;&gt;0),IF(X2626=$X$3512,1+COUNTIF(U$7:U2625,"&gt;0"),0),0)</f>
        <v>0</v>
      </c>
      <c r="V2626" s="178" t="s">
        <v>2815</v>
      </c>
      <c r="W2626" s="130"/>
      <c r="X2626" s="131"/>
      <c r="Y2626" s="131"/>
      <c r="Z2626" s="206"/>
      <c r="AA2626" s="194">
        <f t="shared" si="179"/>
        <v>0</v>
      </c>
      <c r="AB2626" s="124" t="str">
        <f t="shared" si="180"/>
        <v/>
      </c>
      <c r="AC2626" s="195" t="str">
        <f t="shared" si="181"/>
        <v/>
      </c>
      <c r="AD2626" s="194" t="str">
        <f t="shared" si="182"/>
        <v/>
      </c>
      <c r="AE2626" s="194">
        <f>IF(AD2626="",0,IF(ISERROR(VLOOKUP(AD2626,AD$7:AD2625,1,FALSE)),1,0))</f>
        <v>0</v>
      </c>
      <c r="AF2626" s="194"/>
    </row>
    <row r="2627" spans="1:32" ht="16.5" customHeight="1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75">
        <f>IF(AND($X$3512&lt;&gt;" ",$X$3512&lt;&gt;0),IF(X2627=$X$3512,1+COUNTIF(U$7:U2626,"&gt;0"),0),0)</f>
        <v>0</v>
      </c>
      <c r="V2627" s="178" t="s">
        <v>2816</v>
      </c>
      <c r="W2627" s="130"/>
      <c r="X2627" s="131"/>
      <c r="Y2627" s="131"/>
      <c r="Z2627" s="206"/>
      <c r="AA2627" s="194">
        <f t="shared" si="179"/>
        <v>0</v>
      </c>
      <c r="AB2627" s="124" t="str">
        <f t="shared" si="180"/>
        <v/>
      </c>
      <c r="AC2627" s="195" t="str">
        <f t="shared" si="181"/>
        <v/>
      </c>
      <c r="AD2627" s="194" t="str">
        <f t="shared" si="182"/>
        <v/>
      </c>
      <c r="AE2627" s="194">
        <f>IF(AD2627="",0,IF(ISERROR(VLOOKUP(AD2627,AD$7:AD2626,1,FALSE)),1,0))</f>
        <v>0</v>
      </c>
      <c r="AF2627" s="194"/>
    </row>
    <row r="2628" spans="1:32" ht="16.5" customHeight="1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75">
        <f>IF(AND($X$3512&lt;&gt;" ",$X$3512&lt;&gt;0),IF(X2628=$X$3512,1+COUNTIF(U$7:U2627,"&gt;0"),0),0)</f>
        <v>0</v>
      </c>
      <c r="V2628" s="178" t="s">
        <v>2817</v>
      </c>
      <c r="W2628" s="130"/>
      <c r="X2628" s="131"/>
      <c r="Y2628" s="131"/>
      <c r="Z2628" s="206"/>
      <c r="AA2628" s="194">
        <f t="shared" si="179"/>
        <v>0</v>
      </c>
      <c r="AB2628" s="124" t="str">
        <f t="shared" si="180"/>
        <v/>
      </c>
      <c r="AC2628" s="195" t="str">
        <f t="shared" si="181"/>
        <v/>
      </c>
      <c r="AD2628" s="194" t="str">
        <f t="shared" si="182"/>
        <v/>
      </c>
      <c r="AE2628" s="194">
        <f>IF(AD2628="",0,IF(ISERROR(VLOOKUP(AD2628,AD$7:AD2627,1,FALSE)),1,0))</f>
        <v>0</v>
      </c>
      <c r="AF2628" s="194"/>
    </row>
    <row r="2629" spans="1:32" ht="16.5" customHeight="1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75">
        <f>IF(AND($X$3512&lt;&gt;" ",$X$3512&lt;&gt;0),IF(X2629=$X$3512,1+COUNTIF(U$7:U2628,"&gt;0"),0),0)</f>
        <v>0</v>
      </c>
      <c r="V2629" s="178" t="s">
        <v>2818</v>
      </c>
      <c r="W2629" s="130"/>
      <c r="X2629" s="131"/>
      <c r="Y2629" s="131"/>
      <c r="Z2629" s="206"/>
      <c r="AA2629" s="194">
        <f t="shared" si="179"/>
        <v>0</v>
      </c>
      <c r="AB2629" s="124" t="str">
        <f t="shared" si="180"/>
        <v/>
      </c>
      <c r="AC2629" s="195" t="str">
        <f t="shared" si="181"/>
        <v/>
      </c>
      <c r="AD2629" s="194" t="str">
        <f t="shared" si="182"/>
        <v/>
      </c>
      <c r="AE2629" s="194">
        <f>IF(AD2629="",0,IF(ISERROR(VLOOKUP(AD2629,AD$7:AD2628,1,FALSE)),1,0))</f>
        <v>0</v>
      </c>
      <c r="AF2629" s="194"/>
    </row>
    <row r="2630" spans="1:32" ht="16.5" customHeight="1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75">
        <f>IF(AND($X$3512&lt;&gt;" ",$X$3512&lt;&gt;0),IF(X2630=$X$3512,1+COUNTIF(U$7:U2629,"&gt;0"),0),0)</f>
        <v>0</v>
      </c>
      <c r="V2630" s="178" t="s">
        <v>2819</v>
      </c>
      <c r="W2630" s="130"/>
      <c r="X2630" s="131"/>
      <c r="Y2630" s="131"/>
      <c r="Z2630" s="206"/>
      <c r="AA2630" s="194">
        <f t="shared" si="179"/>
        <v>0</v>
      </c>
      <c r="AB2630" s="124" t="str">
        <f t="shared" si="180"/>
        <v/>
      </c>
      <c r="AC2630" s="195" t="str">
        <f t="shared" si="181"/>
        <v/>
      </c>
      <c r="AD2630" s="194" t="str">
        <f t="shared" si="182"/>
        <v/>
      </c>
      <c r="AE2630" s="194">
        <f>IF(AD2630="",0,IF(ISERROR(VLOOKUP(AD2630,AD$7:AD2629,1,FALSE)),1,0))</f>
        <v>0</v>
      </c>
      <c r="AF2630" s="194"/>
    </row>
    <row r="2631" spans="1:32" ht="16.5" customHeight="1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75">
        <f>IF(AND($X$3512&lt;&gt;" ",$X$3512&lt;&gt;0),IF(X2631=$X$3512,1+COUNTIF(U$7:U2630,"&gt;0"),0),0)</f>
        <v>0</v>
      </c>
      <c r="V2631" s="178" t="s">
        <v>2820</v>
      </c>
      <c r="W2631" s="130"/>
      <c r="X2631" s="131"/>
      <c r="Y2631" s="131"/>
      <c r="Z2631" s="206"/>
      <c r="AA2631" s="194">
        <f t="shared" si="179"/>
        <v>0</v>
      </c>
      <c r="AB2631" s="124" t="str">
        <f t="shared" si="180"/>
        <v/>
      </c>
      <c r="AC2631" s="195" t="str">
        <f t="shared" si="181"/>
        <v/>
      </c>
      <c r="AD2631" s="194" t="str">
        <f t="shared" si="182"/>
        <v/>
      </c>
      <c r="AE2631" s="194">
        <f>IF(AD2631="",0,IF(ISERROR(VLOOKUP(AD2631,AD$7:AD2630,1,FALSE)),1,0))</f>
        <v>0</v>
      </c>
      <c r="AF2631" s="194"/>
    </row>
    <row r="2632" spans="1:32" ht="16.5" customHeight="1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75">
        <f>IF(AND($X$3512&lt;&gt;" ",$X$3512&lt;&gt;0),IF(X2632=$X$3512,1+COUNTIF(U$7:U2631,"&gt;0"),0),0)</f>
        <v>0</v>
      </c>
      <c r="V2632" s="178" t="s">
        <v>2821</v>
      </c>
      <c r="W2632" s="130"/>
      <c r="X2632" s="131"/>
      <c r="Y2632" s="131"/>
      <c r="Z2632" s="206"/>
      <c r="AA2632" s="194">
        <f t="shared" ref="AA2632:AA2695" si="183">IF(ISBLANK(X2632),0,VLOOKUP(X2632,$B$8:$E$57,1,FALSE))</f>
        <v>0</v>
      </c>
      <c r="AB2632" s="124" t="str">
        <f t="shared" ref="AB2632:AB2695" si="184">IF(W2632&gt;0,CONCATENATE(MONTH(W2632)&amp;X2632),"")</f>
        <v/>
      </c>
      <c r="AC2632" s="195" t="str">
        <f t="shared" ref="AC2632:AC2695" si="185">IF(OR(AND(Z2632&lt;&gt;0,ISBLANK(X2632)),ISERROR(AA2632)),"ERR","")</f>
        <v/>
      </c>
      <c r="AD2632" s="194" t="str">
        <f t="shared" si="182"/>
        <v/>
      </c>
      <c r="AE2632" s="194">
        <f>IF(AD2632="",0,IF(ISERROR(VLOOKUP(AD2632,AD$7:AD2631,1,FALSE)),1,0))</f>
        <v>0</v>
      </c>
      <c r="AF2632" s="194"/>
    </row>
    <row r="2633" spans="1:32" ht="16.5" customHeight="1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75">
        <f>IF(AND($X$3512&lt;&gt;" ",$X$3512&lt;&gt;0),IF(X2633=$X$3512,1+COUNTIF(U$7:U2632,"&gt;0"),0),0)</f>
        <v>0</v>
      </c>
      <c r="V2633" s="178" t="s">
        <v>2822</v>
      </c>
      <c r="W2633" s="130"/>
      <c r="X2633" s="131"/>
      <c r="Y2633" s="131"/>
      <c r="Z2633" s="206"/>
      <c r="AA2633" s="194">
        <f t="shared" si="183"/>
        <v>0</v>
      </c>
      <c r="AB2633" s="124" t="str">
        <f t="shared" si="184"/>
        <v/>
      </c>
      <c r="AC2633" s="195" t="str">
        <f t="shared" si="185"/>
        <v/>
      </c>
      <c r="AD2633" s="194" t="str">
        <f t="shared" si="182"/>
        <v/>
      </c>
      <c r="AE2633" s="194">
        <f>IF(AD2633="",0,IF(ISERROR(VLOOKUP(AD2633,AD$7:AD2632,1,FALSE)),1,0))</f>
        <v>0</v>
      </c>
      <c r="AF2633" s="194"/>
    </row>
    <row r="2634" spans="1:32" ht="16.5" customHeight="1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75">
        <f>IF(AND($X$3512&lt;&gt;" ",$X$3512&lt;&gt;0),IF(X2634=$X$3512,1+COUNTIF(U$7:U2633,"&gt;0"),0),0)</f>
        <v>0</v>
      </c>
      <c r="V2634" s="178" t="s">
        <v>2823</v>
      </c>
      <c r="W2634" s="130"/>
      <c r="X2634" s="131"/>
      <c r="Y2634" s="131"/>
      <c r="Z2634" s="206"/>
      <c r="AA2634" s="194">
        <f t="shared" si="183"/>
        <v>0</v>
      </c>
      <c r="AB2634" s="124" t="str">
        <f t="shared" si="184"/>
        <v/>
      </c>
      <c r="AC2634" s="195" t="str">
        <f t="shared" si="185"/>
        <v/>
      </c>
      <c r="AD2634" s="194" t="str">
        <f t="shared" ref="AD2634:AD2697" si="186">IF(W2634&gt;0,CONCATENATE(MONTH(W2634),"-",YEAR(W2634)),"")</f>
        <v/>
      </c>
      <c r="AE2634" s="194">
        <f>IF(AD2634="",0,IF(ISERROR(VLOOKUP(AD2634,AD$7:AD2633,1,FALSE)),1,0))</f>
        <v>0</v>
      </c>
      <c r="AF2634" s="194"/>
    </row>
    <row r="2635" spans="1:32" ht="16.5" customHeight="1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75">
        <f>IF(AND($X$3512&lt;&gt;" ",$X$3512&lt;&gt;0),IF(X2635=$X$3512,1+COUNTIF(U$7:U2634,"&gt;0"),0),0)</f>
        <v>0</v>
      </c>
      <c r="V2635" s="178" t="s">
        <v>2824</v>
      </c>
      <c r="W2635" s="130"/>
      <c r="X2635" s="131"/>
      <c r="Y2635" s="131"/>
      <c r="Z2635" s="206"/>
      <c r="AA2635" s="194">
        <f t="shared" si="183"/>
        <v>0</v>
      </c>
      <c r="AB2635" s="124" t="str">
        <f t="shared" si="184"/>
        <v/>
      </c>
      <c r="AC2635" s="195" t="str">
        <f t="shared" si="185"/>
        <v/>
      </c>
      <c r="AD2635" s="194" t="str">
        <f t="shared" si="186"/>
        <v/>
      </c>
      <c r="AE2635" s="194">
        <f>IF(AD2635="",0,IF(ISERROR(VLOOKUP(AD2635,AD$7:AD2634,1,FALSE)),1,0))</f>
        <v>0</v>
      </c>
      <c r="AF2635" s="194"/>
    </row>
    <row r="2636" spans="1:32" ht="16.5" customHeight="1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75">
        <f>IF(AND($X$3512&lt;&gt;" ",$X$3512&lt;&gt;0),IF(X2636=$X$3512,1+COUNTIF(U$7:U2635,"&gt;0"),0),0)</f>
        <v>0</v>
      </c>
      <c r="V2636" s="178" t="s">
        <v>2825</v>
      </c>
      <c r="W2636" s="130"/>
      <c r="X2636" s="131"/>
      <c r="Y2636" s="131"/>
      <c r="Z2636" s="206"/>
      <c r="AA2636" s="194">
        <f t="shared" si="183"/>
        <v>0</v>
      </c>
      <c r="AB2636" s="124" t="str">
        <f t="shared" si="184"/>
        <v/>
      </c>
      <c r="AC2636" s="195" t="str">
        <f t="shared" si="185"/>
        <v/>
      </c>
      <c r="AD2636" s="194" t="str">
        <f t="shared" si="186"/>
        <v/>
      </c>
      <c r="AE2636" s="194">
        <f>IF(AD2636="",0,IF(ISERROR(VLOOKUP(AD2636,AD$7:AD2635,1,FALSE)),1,0))</f>
        <v>0</v>
      </c>
      <c r="AF2636" s="194"/>
    </row>
    <row r="2637" spans="1:32" ht="16.5" customHeight="1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75">
        <f>IF(AND($X$3512&lt;&gt;" ",$X$3512&lt;&gt;0),IF(X2637=$X$3512,1+COUNTIF(U$7:U2636,"&gt;0"),0),0)</f>
        <v>0</v>
      </c>
      <c r="V2637" s="178" t="s">
        <v>2826</v>
      </c>
      <c r="W2637" s="130"/>
      <c r="X2637" s="131"/>
      <c r="Y2637" s="131"/>
      <c r="Z2637" s="206"/>
      <c r="AA2637" s="194">
        <f t="shared" si="183"/>
        <v>0</v>
      </c>
      <c r="AB2637" s="124" t="str">
        <f t="shared" si="184"/>
        <v/>
      </c>
      <c r="AC2637" s="195" t="str">
        <f t="shared" si="185"/>
        <v/>
      </c>
      <c r="AD2637" s="194" t="str">
        <f t="shared" si="186"/>
        <v/>
      </c>
      <c r="AE2637" s="194">
        <f>IF(AD2637="",0,IF(ISERROR(VLOOKUP(AD2637,AD$7:AD2636,1,FALSE)),1,0))</f>
        <v>0</v>
      </c>
      <c r="AF2637" s="194"/>
    </row>
    <row r="2638" spans="1:32" ht="16.5" customHeight="1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75">
        <f>IF(AND($X$3512&lt;&gt;" ",$X$3512&lt;&gt;0),IF(X2638=$X$3512,1+COUNTIF(U$7:U2637,"&gt;0"),0),0)</f>
        <v>0</v>
      </c>
      <c r="V2638" s="178" t="s">
        <v>2827</v>
      </c>
      <c r="W2638" s="130"/>
      <c r="X2638" s="131"/>
      <c r="Y2638" s="131"/>
      <c r="Z2638" s="206"/>
      <c r="AA2638" s="194">
        <f t="shared" si="183"/>
        <v>0</v>
      </c>
      <c r="AB2638" s="124" t="str">
        <f t="shared" si="184"/>
        <v/>
      </c>
      <c r="AC2638" s="195" t="str">
        <f t="shared" si="185"/>
        <v/>
      </c>
      <c r="AD2638" s="194" t="str">
        <f t="shared" si="186"/>
        <v/>
      </c>
      <c r="AE2638" s="194">
        <f>IF(AD2638="",0,IF(ISERROR(VLOOKUP(AD2638,AD$7:AD2637,1,FALSE)),1,0))</f>
        <v>0</v>
      </c>
      <c r="AF2638" s="194"/>
    </row>
    <row r="2639" spans="1:32" ht="16.5" customHeight="1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75">
        <f>IF(AND($X$3512&lt;&gt;" ",$X$3512&lt;&gt;0),IF(X2639=$X$3512,1+COUNTIF(U$7:U2638,"&gt;0"),0),0)</f>
        <v>0</v>
      </c>
      <c r="V2639" s="178" t="s">
        <v>2828</v>
      </c>
      <c r="W2639" s="130"/>
      <c r="X2639" s="131"/>
      <c r="Y2639" s="131"/>
      <c r="Z2639" s="206"/>
      <c r="AA2639" s="194">
        <f t="shared" si="183"/>
        <v>0</v>
      </c>
      <c r="AB2639" s="124" t="str">
        <f t="shared" si="184"/>
        <v/>
      </c>
      <c r="AC2639" s="195" t="str">
        <f t="shared" si="185"/>
        <v/>
      </c>
      <c r="AD2639" s="194" t="str">
        <f t="shared" si="186"/>
        <v/>
      </c>
      <c r="AE2639" s="194">
        <f>IF(AD2639="",0,IF(ISERROR(VLOOKUP(AD2639,AD$7:AD2638,1,FALSE)),1,0))</f>
        <v>0</v>
      </c>
      <c r="AF2639" s="194"/>
    </row>
    <row r="2640" spans="1:32" ht="16.5" customHeight="1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75">
        <f>IF(AND($X$3512&lt;&gt;" ",$X$3512&lt;&gt;0),IF(X2640=$X$3512,1+COUNTIF(U$7:U2639,"&gt;0"),0),0)</f>
        <v>0</v>
      </c>
      <c r="V2640" s="178" t="s">
        <v>2829</v>
      </c>
      <c r="W2640" s="130"/>
      <c r="X2640" s="131"/>
      <c r="Y2640" s="131"/>
      <c r="Z2640" s="206"/>
      <c r="AA2640" s="194">
        <f t="shared" si="183"/>
        <v>0</v>
      </c>
      <c r="AB2640" s="124" t="str">
        <f t="shared" si="184"/>
        <v/>
      </c>
      <c r="AC2640" s="195" t="str">
        <f t="shared" si="185"/>
        <v/>
      </c>
      <c r="AD2640" s="194" t="str">
        <f t="shared" si="186"/>
        <v/>
      </c>
      <c r="AE2640" s="194">
        <f>IF(AD2640="",0,IF(ISERROR(VLOOKUP(AD2640,AD$7:AD2639,1,FALSE)),1,0))</f>
        <v>0</v>
      </c>
      <c r="AF2640" s="194"/>
    </row>
    <row r="2641" spans="1:32" ht="16.5" customHeight="1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75">
        <f>IF(AND($X$3512&lt;&gt;" ",$X$3512&lt;&gt;0),IF(X2641=$X$3512,1+COUNTIF(U$7:U2640,"&gt;0"),0),0)</f>
        <v>0</v>
      </c>
      <c r="V2641" s="178" t="s">
        <v>2830</v>
      </c>
      <c r="W2641" s="130"/>
      <c r="X2641" s="131"/>
      <c r="Y2641" s="131"/>
      <c r="Z2641" s="206"/>
      <c r="AA2641" s="194">
        <f t="shared" si="183"/>
        <v>0</v>
      </c>
      <c r="AB2641" s="124" t="str">
        <f t="shared" si="184"/>
        <v/>
      </c>
      <c r="AC2641" s="195" t="str">
        <f t="shared" si="185"/>
        <v/>
      </c>
      <c r="AD2641" s="194" t="str">
        <f t="shared" si="186"/>
        <v/>
      </c>
      <c r="AE2641" s="194">
        <f>IF(AD2641="",0,IF(ISERROR(VLOOKUP(AD2641,AD$7:AD2640,1,FALSE)),1,0))</f>
        <v>0</v>
      </c>
      <c r="AF2641" s="194"/>
    </row>
    <row r="2642" spans="1:32" ht="16.5" customHeight="1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75">
        <f>IF(AND($X$3512&lt;&gt;" ",$X$3512&lt;&gt;0),IF(X2642=$X$3512,1+COUNTIF(U$7:U2641,"&gt;0"),0),0)</f>
        <v>0</v>
      </c>
      <c r="V2642" s="178" t="s">
        <v>2831</v>
      </c>
      <c r="W2642" s="130"/>
      <c r="X2642" s="131"/>
      <c r="Y2642" s="131"/>
      <c r="Z2642" s="206"/>
      <c r="AA2642" s="194">
        <f t="shared" si="183"/>
        <v>0</v>
      </c>
      <c r="AB2642" s="124" t="str">
        <f t="shared" si="184"/>
        <v/>
      </c>
      <c r="AC2642" s="195" t="str">
        <f t="shared" si="185"/>
        <v/>
      </c>
      <c r="AD2642" s="194" t="str">
        <f t="shared" si="186"/>
        <v/>
      </c>
      <c r="AE2642" s="194">
        <f>IF(AD2642="",0,IF(ISERROR(VLOOKUP(AD2642,AD$7:AD2641,1,FALSE)),1,0))</f>
        <v>0</v>
      </c>
      <c r="AF2642" s="194"/>
    </row>
    <row r="2643" spans="1:32" ht="16.5" customHeight="1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75">
        <f>IF(AND($X$3512&lt;&gt;" ",$X$3512&lt;&gt;0),IF(X2643=$X$3512,1+COUNTIF(U$7:U2642,"&gt;0"),0),0)</f>
        <v>0</v>
      </c>
      <c r="V2643" s="178" t="s">
        <v>2832</v>
      </c>
      <c r="W2643" s="130"/>
      <c r="X2643" s="131"/>
      <c r="Y2643" s="131"/>
      <c r="Z2643" s="206"/>
      <c r="AA2643" s="194">
        <f t="shared" si="183"/>
        <v>0</v>
      </c>
      <c r="AB2643" s="124" t="str">
        <f t="shared" si="184"/>
        <v/>
      </c>
      <c r="AC2643" s="195" t="str">
        <f t="shared" si="185"/>
        <v/>
      </c>
      <c r="AD2643" s="194" t="str">
        <f t="shared" si="186"/>
        <v/>
      </c>
      <c r="AE2643" s="194">
        <f>IF(AD2643="",0,IF(ISERROR(VLOOKUP(AD2643,AD$7:AD2642,1,FALSE)),1,0))</f>
        <v>0</v>
      </c>
      <c r="AF2643" s="194"/>
    </row>
    <row r="2644" spans="1:32" ht="16.5" customHeight="1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75">
        <f>IF(AND($X$3512&lt;&gt;" ",$X$3512&lt;&gt;0),IF(X2644=$X$3512,1+COUNTIF(U$7:U2643,"&gt;0"),0),0)</f>
        <v>0</v>
      </c>
      <c r="V2644" s="178" t="s">
        <v>2833</v>
      </c>
      <c r="W2644" s="130"/>
      <c r="X2644" s="131"/>
      <c r="Y2644" s="131"/>
      <c r="Z2644" s="206"/>
      <c r="AA2644" s="194">
        <f t="shared" si="183"/>
        <v>0</v>
      </c>
      <c r="AB2644" s="124" t="str">
        <f t="shared" si="184"/>
        <v/>
      </c>
      <c r="AC2644" s="195" t="str">
        <f t="shared" si="185"/>
        <v/>
      </c>
      <c r="AD2644" s="194" t="str">
        <f t="shared" si="186"/>
        <v/>
      </c>
      <c r="AE2644" s="194">
        <f>IF(AD2644="",0,IF(ISERROR(VLOOKUP(AD2644,AD$7:AD2643,1,FALSE)),1,0))</f>
        <v>0</v>
      </c>
      <c r="AF2644" s="194"/>
    </row>
    <row r="2645" spans="1:32" ht="16.5" customHeight="1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75">
        <f>IF(AND($X$3512&lt;&gt;" ",$X$3512&lt;&gt;0),IF(X2645=$X$3512,1+COUNTIF(U$7:U2644,"&gt;0"),0),0)</f>
        <v>0</v>
      </c>
      <c r="V2645" s="178" t="s">
        <v>2834</v>
      </c>
      <c r="W2645" s="130"/>
      <c r="X2645" s="131"/>
      <c r="Y2645" s="131"/>
      <c r="Z2645" s="206"/>
      <c r="AA2645" s="194">
        <f t="shared" si="183"/>
        <v>0</v>
      </c>
      <c r="AB2645" s="124" t="str">
        <f t="shared" si="184"/>
        <v/>
      </c>
      <c r="AC2645" s="195" t="str">
        <f t="shared" si="185"/>
        <v/>
      </c>
      <c r="AD2645" s="194" t="str">
        <f t="shared" si="186"/>
        <v/>
      </c>
      <c r="AE2645" s="194">
        <f>IF(AD2645="",0,IF(ISERROR(VLOOKUP(AD2645,AD$7:AD2644,1,FALSE)),1,0))</f>
        <v>0</v>
      </c>
      <c r="AF2645" s="194"/>
    </row>
    <row r="2646" spans="1:32" ht="16.5" customHeight="1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75">
        <f>IF(AND($X$3512&lt;&gt;" ",$X$3512&lt;&gt;0),IF(X2646=$X$3512,1+COUNTIF(U$7:U2645,"&gt;0"),0),0)</f>
        <v>0</v>
      </c>
      <c r="V2646" s="178" t="s">
        <v>2835</v>
      </c>
      <c r="W2646" s="130"/>
      <c r="X2646" s="131"/>
      <c r="Y2646" s="131"/>
      <c r="Z2646" s="206"/>
      <c r="AA2646" s="194">
        <f t="shared" si="183"/>
        <v>0</v>
      </c>
      <c r="AB2646" s="124" t="str">
        <f t="shared" si="184"/>
        <v/>
      </c>
      <c r="AC2646" s="195" t="str">
        <f t="shared" si="185"/>
        <v/>
      </c>
      <c r="AD2646" s="194" t="str">
        <f t="shared" si="186"/>
        <v/>
      </c>
      <c r="AE2646" s="194">
        <f>IF(AD2646="",0,IF(ISERROR(VLOOKUP(AD2646,AD$7:AD2645,1,FALSE)),1,0))</f>
        <v>0</v>
      </c>
      <c r="AF2646" s="194"/>
    </row>
    <row r="2647" spans="1:32" ht="16.5" customHeight="1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75">
        <f>IF(AND($X$3512&lt;&gt;" ",$X$3512&lt;&gt;0),IF(X2647=$X$3512,1+COUNTIF(U$7:U2646,"&gt;0"),0),0)</f>
        <v>0</v>
      </c>
      <c r="V2647" s="178" t="s">
        <v>2836</v>
      </c>
      <c r="W2647" s="130"/>
      <c r="X2647" s="131"/>
      <c r="Y2647" s="131"/>
      <c r="Z2647" s="206"/>
      <c r="AA2647" s="194">
        <f t="shared" si="183"/>
        <v>0</v>
      </c>
      <c r="AB2647" s="124" t="str">
        <f t="shared" si="184"/>
        <v/>
      </c>
      <c r="AC2647" s="195" t="str">
        <f t="shared" si="185"/>
        <v/>
      </c>
      <c r="AD2647" s="194" t="str">
        <f t="shared" si="186"/>
        <v/>
      </c>
      <c r="AE2647" s="194">
        <f>IF(AD2647="",0,IF(ISERROR(VLOOKUP(AD2647,AD$7:AD2646,1,FALSE)),1,0))</f>
        <v>0</v>
      </c>
      <c r="AF2647" s="194"/>
    </row>
    <row r="2648" spans="1:32" ht="16.5" customHeight="1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75">
        <f>IF(AND($X$3512&lt;&gt;" ",$X$3512&lt;&gt;0),IF(X2648=$X$3512,1+COUNTIF(U$7:U2647,"&gt;0"),0),0)</f>
        <v>0</v>
      </c>
      <c r="V2648" s="178" t="s">
        <v>2837</v>
      </c>
      <c r="W2648" s="130"/>
      <c r="X2648" s="131"/>
      <c r="Y2648" s="131"/>
      <c r="Z2648" s="206"/>
      <c r="AA2648" s="194">
        <f t="shared" si="183"/>
        <v>0</v>
      </c>
      <c r="AB2648" s="124" t="str">
        <f t="shared" si="184"/>
        <v/>
      </c>
      <c r="AC2648" s="195" t="str">
        <f t="shared" si="185"/>
        <v/>
      </c>
      <c r="AD2648" s="194" t="str">
        <f t="shared" si="186"/>
        <v/>
      </c>
      <c r="AE2648" s="194">
        <f>IF(AD2648="",0,IF(ISERROR(VLOOKUP(AD2648,AD$7:AD2647,1,FALSE)),1,0))</f>
        <v>0</v>
      </c>
      <c r="AF2648" s="194"/>
    </row>
    <row r="2649" spans="1:32" ht="16.5" customHeight="1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75">
        <f>IF(AND($X$3512&lt;&gt;" ",$X$3512&lt;&gt;0),IF(X2649=$X$3512,1+COUNTIF(U$7:U2648,"&gt;0"),0),0)</f>
        <v>0</v>
      </c>
      <c r="V2649" s="178" t="s">
        <v>2838</v>
      </c>
      <c r="W2649" s="130"/>
      <c r="X2649" s="131"/>
      <c r="Y2649" s="131"/>
      <c r="Z2649" s="206"/>
      <c r="AA2649" s="194">
        <f t="shared" si="183"/>
        <v>0</v>
      </c>
      <c r="AB2649" s="124" t="str">
        <f t="shared" si="184"/>
        <v/>
      </c>
      <c r="AC2649" s="195" t="str">
        <f t="shared" si="185"/>
        <v/>
      </c>
      <c r="AD2649" s="194" t="str">
        <f t="shared" si="186"/>
        <v/>
      </c>
      <c r="AE2649" s="194">
        <f>IF(AD2649="",0,IF(ISERROR(VLOOKUP(AD2649,AD$7:AD2648,1,FALSE)),1,0))</f>
        <v>0</v>
      </c>
      <c r="AF2649" s="194"/>
    </row>
    <row r="2650" spans="1:32" ht="16.5" customHeight="1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75">
        <f>IF(AND($X$3512&lt;&gt;" ",$X$3512&lt;&gt;0),IF(X2650=$X$3512,1+COUNTIF(U$7:U2649,"&gt;0"),0),0)</f>
        <v>0</v>
      </c>
      <c r="V2650" s="178" t="s">
        <v>2839</v>
      </c>
      <c r="W2650" s="130"/>
      <c r="X2650" s="131"/>
      <c r="Y2650" s="131"/>
      <c r="Z2650" s="206"/>
      <c r="AA2650" s="194">
        <f t="shared" si="183"/>
        <v>0</v>
      </c>
      <c r="AB2650" s="124" t="str">
        <f t="shared" si="184"/>
        <v/>
      </c>
      <c r="AC2650" s="195" t="str">
        <f t="shared" si="185"/>
        <v/>
      </c>
      <c r="AD2650" s="194" t="str">
        <f t="shared" si="186"/>
        <v/>
      </c>
      <c r="AE2650" s="194">
        <f>IF(AD2650="",0,IF(ISERROR(VLOOKUP(AD2650,AD$7:AD2649,1,FALSE)),1,0))</f>
        <v>0</v>
      </c>
      <c r="AF2650" s="194"/>
    </row>
    <row r="2651" spans="1:32" ht="16.5" customHeight="1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75">
        <f>IF(AND($X$3512&lt;&gt;" ",$X$3512&lt;&gt;0),IF(X2651=$X$3512,1+COUNTIF(U$7:U2650,"&gt;0"),0),0)</f>
        <v>0</v>
      </c>
      <c r="V2651" s="178" t="s">
        <v>2840</v>
      </c>
      <c r="W2651" s="130"/>
      <c r="X2651" s="131"/>
      <c r="Y2651" s="131"/>
      <c r="Z2651" s="206"/>
      <c r="AA2651" s="194">
        <f t="shared" si="183"/>
        <v>0</v>
      </c>
      <c r="AB2651" s="124" t="str">
        <f t="shared" si="184"/>
        <v/>
      </c>
      <c r="AC2651" s="195" t="str">
        <f t="shared" si="185"/>
        <v/>
      </c>
      <c r="AD2651" s="194" t="str">
        <f t="shared" si="186"/>
        <v/>
      </c>
      <c r="AE2651" s="194">
        <f>IF(AD2651="",0,IF(ISERROR(VLOOKUP(AD2651,AD$7:AD2650,1,FALSE)),1,0))</f>
        <v>0</v>
      </c>
      <c r="AF2651" s="194"/>
    </row>
    <row r="2652" spans="1:32" ht="16.5" customHeight="1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75">
        <f>IF(AND($X$3512&lt;&gt;" ",$X$3512&lt;&gt;0),IF(X2652=$X$3512,1+COUNTIF(U$7:U2651,"&gt;0"),0),0)</f>
        <v>0</v>
      </c>
      <c r="V2652" s="178" t="s">
        <v>2841</v>
      </c>
      <c r="W2652" s="130"/>
      <c r="X2652" s="131"/>
      <c r="Y2652" s="131"/>
      <c r="Z2652" s="206"/>
      <c r="AA2652" s="194">
        <f t="shared" si="183"/>
        <v>0</v>
      </c>
      <c r="AB2652" s="124" t="str">
        <f t="shared" si="184"/>
        <v/>
      </c>
      <c r="AC2652" s="195" t="str">
        <f t="shared" si="185"/>
        <v/>
      </c>
      <c r="AD2652" s="194" t="str">
        <f t="shared" si="186"/>
        <v/>
      </c>
      <c r="AE2652" s="194">
        <f>IF(AD2652="",0,IF(ISERROR(VLOOKUP(AD2652,AD$7:AD2651,1,FALSE)),1,0))</f>
        <v>0</v>
      </c>
      <c r="AF2652" s="194"/>
    </row>
    <row r="2653" spans="1:32" ht="16.5" customHeight="1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75">
        <f>IF(AND($X$3512&lt;&gt;" ",$X$3512&lt;&gt;0),IF(X2653=$X$3512,1+COUNTIF(U$7:U2652,"&gt;0"),0),0)</f>
        <v>0</v>
      </c>
      <c r="V2653" s="178" t="s">
        <v>2842</v>
      </c>
      <c r="W2653" s="130"/>
      <c r="X2653" s="131"/>
      <c r="Y2653" s="131"/>
      <c r="Z2653" s="206"/>
      <c r="AA2653" s="194">
        <f t="shared" si="183"/>
        <v>0</v>
      </c>
      <c r="AB2653" s="124" t="str">
        <f t="shared" si="184"/>
        <v/>
      </c>
      <c r="AC2653" s="195" t="str">
        <f t="shared" si="185"/>
        <v/>
      </c>
      <c r="AD2653" s="194" t="str">
        <f t="shared" si="186"/>
        <v/>
      </c>
      <c r="AE2653" s="194">
        <f>IF(AD2653="",0,IF(ISERROR(VLOOKUP(AD2653,AD$7:AD2652,1,FALSE)),1,0))</f>
        <v>0</v>
      </c>
      <c r="AF2653" s="194"/>
    </row>
    <row r="2654" spans="1:32" ht="16.5" customHeight="1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75">
        <f>IF(AND($X$3512&lt;&gt;" ",$X$3512&lt;&gt;0),IF(X2654=$X$3512,1+COUNTIF(U$7:U2653,"&gt;0"),0),0)</f>
        <v>0</v>
      </c>
      <c r="V2654" s="178" t="s">
        <v>2843</v>
      </c>
      <c r="W2654" s="130"/>
      <c r="X2654" s="131"/>
      <c r="Y2654" s="131"/>
      <c r="Z2654" s="206"/>
      <c r="AA2654" s="194">
        <f t="shared" si="183"/>
        <v>0</v>
      </c>
      <c r="AB2654" s="124" t="str">
        <f t="shared" si="184"/>
        <v/>
      </c>
      <c r="AC2654" s="195" t="str">
        <f t="shared" si="185"/>
        <v/>
      </c>
      <c r="AD2654" s="194" t="str">
        <f t="shared" si="186"/>
        <v/>
      </c>
      <c r="AE2654" s="194">
        <f>IF(AD2654="",0,IF(ISERROR(VLOOKUP(AD2654,AD$7:AD2653,1,FALSE)),1,0))</f>
        <v>0</v>
      </c>
      <c r="AF2654" s="194"/>
    </row>
    <row r="2655" spans="1:32" ht="16.5" customHeight="1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75">
        <f>IF(AND($X$3512&lt;&gt;" ",$X$3512&lt;&gt;0),IF(X2655=$X$3512,1+COUNTIF(U$7:U2654,"&gt;0"),0),0)</f>
        <v>0</v>
      </c>
      <c r="V2655" s="178" t="s">
        <v>2844</v>
      </c>
      <c r="W2655" s="130"/>
      <c r="X2655" s="131"/>
      <c r="Y2655" s="131"/>
      <c r="Z2655" s="206"/>
      <c r="AA2655" s="194">
        <f t="shared" si="183"/>
        <v>0</v>
      </c>
      <c r="AB2655" s="124" t="str">
        <f t="shared" si="184"/>
        <v/>
      </c>
      <c r="AC2655" s="195" t="str">
        <f t="shared" si="185"/>
        <v/>
      </c>
      <c r="AD2655" s="194" t="str">
        <f t="shared" si="186"/>
        <v/>
      </c>
      <c r="AE2655" s="194">
        <f>IF(AD2655="",0,IF(ISERROR(VLOOKUP(AD2655,AD$7:AD2654,1,FALSE)),1,0))</f>
        <v>0</v>
      </c>
      <c r="AF2655" s="194"/>
    </row>
    <row r="2656" spans="1:32" ht="16.5" customHeight="1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75">
        <f>IF(AND($X$3512&lt;&gt;" ",$X$3512&lt;&gt;0),IF(X2656=$X$3512,1+COUNTIF(U$7:U2655,"&gt;0"),0),0)</f>
        <v>0</v>
      </c>
      <c r="V2656" s="178" t="s">
        <v>2845</v>
      </c>
      <c r="W2656" s="130"/>
      <c r="X2656" s="131"/>
      <c r="Y2656" s="131"/>
      <c r="Z2656" s="206"/>
      <c r="AA2656" s="194">
        <f t="shared" si="183"/>
        <v>0</v>
      </c>
      <c r="AB2656" s="124" t="str">
        <f t="shared" si="184"/>
        <v/>
      </c>
      <c r="AC2656" s="195" t="str">
        <f t="shared" si="185"/>
        <v/>
      </c>
      <c r="AD2656" s="194" t="str">
        <f t="shared" si="186"/>
        <v/>
      </c>
      <c r="AE2656" s="194">
        <f>IF(AD2656="",0,IF(ISERROR(VLOOKUP(AD2656,AD$7:AD2655,1,FALSE)),1,0))</f>
        <v>0</v>
      </c>
      <c r="AF2656" s="194"/>
    </row>
    <row r="2657" spans="1:32" ht="16.5" customHeight="1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75">
        <f>IF(AND($X$3512&lt;&gt;" ",$X$3512&lt;&gt;0),IF(X2657=$X$3512,1+COUNTIF(U$7:U2656,"&gt;0"),0),0)</f>
        <v>0</v>
      </c>
      <c r="V2657" s="178" t="s">
        <v>2846</v>
      </c>
      <c r="W2657" s="130"/>
      <c r="X2657" s="131"/>
      <c r="Y2657" s="131"/>
      <c r="Z2657" s="206"/>
      <c r="AA2657" s="194">
        <f t="shared" si="183"/>
        <v>0</v>
      </c>
      <c r="AB2657" s="124" t="str">
        <f t="shared" si="184"/>
        <v/>
      </c>
      <c r="AC2657" s="195" t="str">
        <f t="shared" si="185"/>
        <v/>
      </c>
      <c r="AD2657" s="194" t="str">
        <f t="shared" si="186"/>
        <v/>
      </c>
      <c r="AE2657" s="194">
        <f>IF(AD2657="",0,IF(ISERROR(VLOOKUP(AD2657,AD$7:AD2656,1,FALSE)),1,0))</f>
        <v>0</v>
      </c>
      <c r="AF2657" s="194"/>
    </row>
    <row r="2658" spans="1:32" ht="16.5" customHeight="1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75">
        <f>IF(AND($X$3512&lt;&gt;" ",$X$3512&lt;&gt;0),IF(X2658=$X$3512,1+COUNTIF(U$7:U2657,"&gt;0"),0),0)</f>
        <v>0</v>
      </c>
      <c r="V2658" s="178" t="s">
        <v>2847</v>
      </c>
      <c r="W2658" s="130"/>
      <c r="X2658" s="131"/>
      <c r="Y2658" s="131"/>
      <c r="Z2658" s="206"/>
      <c r="AA2658" s="194">
        <f t="shared" si="183"/>
        <v>0</v>
      </c>
      <c r="AB2658" s="124" t="str">
        <f t="shared" si="184"/>
        <v/>
      </c>
      <c r="AC2658" s="195" t="str">
        <f t="shared" si="185"/>
        <v/>
      </c>
      <c r="AD2658" s="194" t="str">
        <f t="shared" si="186"/>
        <v/>
      </c>
      <c r="AE2658" s="194">
        <f>IF(AD2658="",0,IF(ISERROR(VLOOKUP(AD2658,AD$7:AD2657,1,FALSE)),1,0))</f>
        <v>0</v>
      </c>
      <c r="AF2658" s="194"/>
    </row>
    <row r="2659" spans="1:32" ht="16.5" customHeight="1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75">
        <f>IF(AND($X$3512&lt;&gt;" ",$X$3512&lt;&gt;0),IF(X2659=$X$3512,1+COUNTIF(U$7:U2658,"&gt;0"),0),0)</f>
        <v>0</v>
      </c>
      <c r="V2659" s="178" t="s">
        <v>2848</v>
      </c>
      <c r="W2659" s="130"/>
      <c r="X2659" s="131"/>
      <c r="Y2659" s="131"/>
      <c r="Z2659" s="206"/>
      <c r="AA2659" s="194">
        <f t="shared" si="183"/>
        <v>0</v>
      </c>
      <c r="AB2659" s="124" t="str">
        <f t="shared" si="184"/>
        <v/>
      </c>
      <c r="AC2659" s="195" t="str">
        <f t="shared" si="185"/>
        <v/>
      </c>
      <c r="AD2659" s="194" t="str">
        <f t="shared" si="186"/>
        <v/>
      </c>
      <c r="AE2659" s="194">
        <f>IF(AD2659="",0,IF(ISERROR(VLOOKUP(AD2659,AD$7:AD2658,1,FALSE)),1,0))</f>
        <v>0</v>
      </c>
      <c r="AF2659" s="194"/>
    </row>
    <row r="2660" spans="1:32" ht="16.5" customHeight="1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75">
        <f>IF(AND($X$3512&lt;&gt;" ",$X$3512&lt;&gt;0),IF(X2660=$X$3512,1+COUNTIF(U$7:U2659,"&gt;0"),0),0)</f>
        <v>0</v>
      </c>
      <c r="V2660" s="178" t="s">
        <v>2849</v>
      </c>
      <c r="W2660" s="130"/>
      <c r="X2660" s="131"/>
      <c r="Y2660" s="131"/>
      <c r="Z2660" s="206"/>
      <c r="AA2660" s="194">
        <f t="shared" si="183"/>
        <v>0</v>
      </c>
      <c r="AB2660" s="124" t="str">
        <f t="shared" si="184"/>
        <v/>
      </c>
      <c r="AC2660" s="195" t="str">
        <f t="shared" si="185"/>
        <v/>
      </c>
      <c r="AD2660" s="194" t="str">
        <f t="shared" si="186"/>
        <v/>
      </c>
      <c r="AE2660" s="194">
        <f>IF(AD2660="",0,IF(ISERROR(VLOOKUP(AD2660,AD$7:AD2659,1,FALSE)),1,0))</f>
        <v>0</v>
      </c>
      <c r="AF2660" s="194"/>
    </row>
    <row r="2661" spans="1:32" ht="16.5" customHeight="1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75">
        <f>IF(AND($X$3512&lt;&gt;" ",$X$3512&lt;&gt;0),IF(X2661=$X$3512,1+COUNTIF(U$7:U2660,"&gt;0"),0),0)</f>
        <v>0</v>
      </c>
      <c r="V2661" s="178" t="s">
        <v>2850</v>
      </c>
      <c r="W2661" s="130"/>
      <c r="X2661" s="131"/>
      <c r="Y2661" s="131"/>
      <c r="Z2661" s="206"/>
      <c r="AA2661" s="194">
        <f t="shared" si="183"/>
        <v>0</v>
      </c>
      <c r="AB2661" s="124" t="str">
        <f t="shared" si="184"/>
        <v/>
      </c>
      <c r="AC2661" s="195" t="str">
        <f t="shared" si="185"/>
        <v/>
      </c>
      <c r="AD2661" s="194" t="str">
        <f t="shared" si="186"/>
        <v/>
      </c>
      <c r="AE2661" s="194">
        <f>IF(AD2661="",0,IF(ISERROR(VLOOKUP(AD2661,AD$7:AD2660,1,FALSE)),1,0))</f>
        <v>0</v>
      </c>
      <c r="AF2661" s="194"/>
    </row>
    <row r="2662" spans="1:32" ht="16.5" customHeight="1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75">
        <f>IF(AND($X$3512&lt;&gt;" ",$X$3512&lt;&gt;0),IF(X2662=$X$3512,1+COUNTIF(U$7:U2661,"&gt;0"),0),0)</f>
        <v>0</v>
      </c>
      <c r="V2662" s="178" t="s">
        <v>2851</v>
      </c>
      <c r="W2662" s="130"/>
      <c r="X2662" s="131"/>
      <c r="Y2662" s="131"/>
      <c r="Z2662" s="206"/>
      <c r="AA2662" s="194">
        <f t="shared" si="183"/>
        <v>0</v>
      </c>
      <c r="AB2662" s="124" t="str">
        <f t="shared" si="184"/>
        <v/>
      </c>
      <c r="AC2662" s="195" t="str">
        <f t="shared" si="185"/>
        <v/>
      </c>
      <c r="AD2662" s="194" t="str">
        <f t="shared" si="186"/>
        <v/>
      </c>
      <c r="AE2662" s="194">
        <f>IF(AD2662="",0,IF(ISERROR(VLOOKUP(AD2662,AD$7:AD2661,1,FALSE)),1,0))</f>
        <v>0</v>
      </c>
      <c r="AF2662" s="194"/>
    </row>
    <row r="2663" spans="1:32" ht="16.5" customHeight="1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75">
        <f>IF(AND($X$3512&lt;&gt;" ",$X$3512&lt;&gt;0),IF(X2663=$X$3512,1+COUNTIF(U$7:U2662,"&gt;0"),0),0)</f>
        <v>0</v>
      </c>
      <c r="V2663" s="178" t="s">
        <v>2852</v>
      </c>
      <c r="W2663" s="130"/>
      <c r="X2663" s="131"/>
      <c r="Y2663" s="131"/>
      <c r="Z2663" s="206"/>
      <c r="AA2663" s="194">
        <f t="shared" si="183"/>
        <v>0</v>
      </c>
      <c r="AB2663" s="124" t="str">
        <f t="shared" si="184"/>
        <v/>
      </c>
      <c r="AC2663" s="195" t="str">
        <f t="shared" si="185"/>
        <v/>
      </c>
      <c r="AD2663" s="194" t="str">
        <f t="shared" si="186"/>
        <v/>
      </c>
      <c r="AE2663" s="194">
        <f>IF(AD2663="",0,IF(ISERROR(VLOOKUP(AD2663,AD$7:AD2662,1,FALSE)),1,0))</f>
        <v>0</v>
      </c>
      <c r="AF2663" s="194"/>
    </row>
    <row r="2664" spans="1:32" ht="16.5" customHeight="1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75">
        <f>IF(AND($X$3512&lt;&gt;" ",$X$3512&lt;&gt;0),IF(X2664=$X$3512,1+COUNTIF(U$7:U2663,"&gt;0"),0),0)</f>
        <v>0</v>
      </c>
      <c r="V2664" s="178" t="s">
        <v>2853</v>
      </c>
      <c r="W2664" s="130"/>
      <c r="X2664" s="131"/>
      <c r="Y2664" s="131"/>
      <c r="Z2664" s="206"/>
      <c r="AA2664" s="194">
        <f t="shared" si="183"/>
        <v>0</v>
      </c>
      <c r="AB2664" s="124" t="str">
        <f t="shared" si="184"/>
        <v/>
      </c>
      <c r="AC2664" s="195" t="str">
        <f t="shared" si="185"/>
        <v/>
      </c>
      <c r="AD2664" s="194" t="str">
        <f t="shared" si="186"/>
        <v/>
      </c>
      <c r="AE2664" s="194">
        <f>IF(AD2664="",0,IF(ISERROR(VLOOKUP(AD2664,AD$7:AD2663,1,FALSE)),1,0))</f>
        <v>0</v>
      </c>
      <c r="AF2664" s="194"/>
    </row>
    <row r="2665" spans="1:32" ht="16.5" customHeight="1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75">
        <f>IF(AND($X$3512&lt;&gt;" ",$X$3512&lt;&gt;0),IF(X2665=$X$3512,1+COUNTIF(U$7:U2664,"&gt;0"),0),0)</f>
        <v>0</v>
      </c>
      <c r="V2665" s="178" t="s">
        <v>2854</v>
      </c>
      <c r="W2665" s="130"/>
      <c r="X2665" s="131"/>
      <c r="Y2665" s="131"/>
      <c r="Z2665" s="206"/>
      <c r="AA2665" s="194">
        <f t="shared" si="183"/>
        <v>0</v>
      </c>
      <c r="AB2665" s="124" t="str">
        <f t="shared" si="184"/>
        <v/>
      </c>
      <c r="AC2665" s="195" t="str">
        <f t="shared" si="185"/>
        <v/>
      </c>
      <c r="AD2665" s="194" t="str">
        <f t="shared" si="186"/>
        <v/>
      </c>
      <c r="AE2665" s="194">
        <f>IF(AD2665="",0,IF(ISERROR(VLOOKUP(AD2665,AD$7:AD2664,1,FALSE)),1,0))</f>
        <v>0</v>
      </c>
      <c r="AF2665" s="194"/>
    </row>
    <row r="2666" spans="1:32" ht="16.5" customHeight="1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75">
        <f>IF(AND($X$3512&lt;&gt;" ",$X$3512&lt;&gt;0),IF(X2666=$X$3512,1+COUNTIF(U$7:U2665,"&gt;0"),0),0)</f>
        <v>0</v>
      </c>
      <c r="V2666" s="178" t="s">
        <v>2855</v>
      </c>
      <c r="W2666" s="130"/>
      <c r="X2666" s="131"/>
      <c r="Y2666" s="131"/>
      <c r="Z2666" s="206"/>
      <c r="AA2666" s="194">
        <f t="shared" si="183"/>
        <v>0</v>
      </c>
      <c r="AB2666" s="124" t="str">
        <f t="shared" si="184"/>
        <v/>
      </c>
      <c r="AC2666" s="195" t="str">
        <f t="shared" si="185"/>
        <v/>
      </c>
      <c r="AD2666" s="194" t="str">
        <f t="shared" si="186"/>
        <v/>
      </c>
      <c r="AE2666" s="194">
        <f>IF(AD2666="",0,IF(ISERROR(VLOOKUP(AD2666,AD$7:AD2665,1,FALSE)),1,0))</f>
        <v>0</v>
      </c>
      <c r="AF2666" s="194"/>
    </row>
    <row r="2667" spans="1:32" ht="16.5" customHeight="1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75">
        <f>IF(AND($X$3512&lt;&gt;" ",$X$3512&lt;&gt;0),IF(X2667=$X$3512,1+COUNTIF(U$7:U2666,"&gt;0"),0),0)</f>
        <v>0</v>
      </c>
      <c r="V2667" s="178" t="s">
        <v>2856</v>
      </c>
      <c r="W2667" s="130"/>
      <c r="X2667" s="131"/>
      <c r="Y2667" s="131"/>
      <c r="Z2667" s="206"/>
      <c r="AA2667" s="194">
        <f t="shared" si="183"/>
        <v>0</v>
      </c>
      <c r="AB2667" s="124" t="str">
        <f t="shared" si="184"/>
        <v/>
      </c>
      <c r="AC2667" s="195" t="str">
        <f t="shared" si="185"/>
        <v/>
      </c>
      <c r="AD2667" s="194" t="str">
        <f t="shared" si="186"/>
        <v/>
      </c>
      <c r="AE2667" s="194">
        <f>IF(AD2667="",0,IF(ISERROR(VLOOKUP(AD2667,AD$7:AD2666,1,FALSE)),1,0))</f>
        <v>0</v>
      </c>
      <c r="AF2667" s="194"/>
    </row>
    <row r="2668" spans="1:32" ht="16.5" customHeight="1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75">
        <f>IF(AND($X$3512&lt;&gt;" ",$X$3512&lt;&gt;0),IF(X2668=$X$3512,1+COUNTIF(U$7:U2667,"&gt;0"),0),0)</f>
        <v>0</v>
      </c>
      <c r="V2668" s="178" t="s">
        <v>2857</v>
      </c>
      <c r="W2668" s="130"/>
      <c r="X2668" s="131"/>
      <c r="Y2668" s="131"/>
      <c r="Z2668" s="206"/>
      <c r="AA2668" s="194">
        <f t="shared" si="183"/>
        <v>0</v>
      </c>
      <c r="AB2668" s="124" t="str">
        <f t="shared" si="184"/>
        <v/>
      </c>
      <c r="AC2668" s="195" t="str">
        <f t="shared" si="185"/>
        <v/>
      </c>
      <c r="AD2668" s="194" t="str">
        <f t="shared" si="186"/>
        <v/>
      </c>
      <c r="AE2668" s="194">
        <f>IF(AD2668="",0,IF(ISERROR(VLOOKUP(AD2668,AD$7:AD2667,1,FALSE)),1,0))</f>
        <v>0</v>
      </c>
      <c r="AF2668" s="194"/>
    </row>
    <row r="2669" spans="1:32" ht="16.5" customHeight="1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75">
        <f>IF(AND($X$3512&lt;&gt;" ",$X$3512&lt;&gt;0),IF(X2669=$X$3512,1+COUNTIF(U$7:U2668,"&gt;0"),0),0)</f>
        <v>0</v>
      </c>
      <c r="V2669" s="178" t="s">
        <v>2858</v>
      </c>
      <c r="W2669" s="130"/>
      <c r="X2669" s="131"/>
      <c r="Y2669" s="131"/>
      <c r="Z2669" s="206"/>
      <c r="AA2669" s="194">
        <f t="shared" si="183"/>
        <v>0</v>
      </c>
      <c r="AB2669" s="124" t="str">
        <f t="shared" si="184"/>
        <v/>
      </c>
      <c r="AC2669" s="195" t="str">
        <f t="shared" si="185"/>
        <v/>
      </c>
      <c r="AD2669" s="194" t="str">
        <f t="shared" si="186"/>
        <v/>
      </c>
      <c r="AE2669" s="194">
        <f>IF(AD2669="",0,IF(ISERROR(VLOOKUP(AD2669,AD$7:AD2668,1,FALSE)),1,0))</f>
        <v>0</v>
      </c>
      <c r="AF2669" s="194"/>
    </row>
    <row r="2670" spans="1:32" ht="16.5" customHeight="1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75">
        <f>IF(AND($X$3512&lt;&gt;" ",$X$3512&lt;&gt;0),IF(X2670=$X$3512,1+COUNTIF(U$7:U2669,"&gt;0"),0),0)</f>
        <v>0</v>
      </c>
      <c r="V2670" s="178" t="s">
        <v>2859</v>
      </c>
      <c r="W2670" s="130"/>
      <c r="X2670" s="131"/>
      <c r="Y2670" s="131"/>
      <c r="Z2670" s="206"/>
      <c r="AA2670" s="194">
        <f t="shared" si="183"/>
        <v>0</v>
      </c>
      <c r="AB2670" s="124" t="str">
        <f t="shared" si="184"/>
        <v/>
      </c>
      <c r="AC2670" s="195" t="str">
        <f t="shared" si="185"/>
        <v/>
      </c>
      <c r="AD2670" s="194" t="str">
        <f t="shared" si="186"/>
        <v/>
      </c>
      <c r="AE2670" s="194">
        <f>IF(AD2670="",0,IF(ISERROR(VLOOKUP(AD2670,AD$7:AD2669,1,FALSE)),1,0))</f>
        <v>0</v>
      </c>
      <c r="AF2670" s="194"/>
    </row>
    <row r="2671" spans="1:32" ht="16.5" customHeight="1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75">
        <f>IF(AND($X$3512&lt;&gt;" ",$X$3512&lt;&gt;0),IF(X2671=$X$3512,1+COUNTIF(U$7:U2670,"&gt;0"),0),0)</f>
        <v>0</v>
      </c>
      <c r="V2671" s="178" t="s">
        <v>2860</v>
      </c>
      <c r="W2671" s="130"/>
      <c r="X2671" s="131"/>
      <c r="Y2671" s="131"/>
      <c r="Z2671" s="206"/>
      <c r="AA2671" s="194">
        <f t="shared" si="183"/>
        <v>0</v>
      </c>
      <c r="AB2671" s="124" t="str">
        <f t="shared" si="184"/>
        <v/>
      </c>
      <c r="AC2671" s="195" t="str">
        <f t="shared" si="185"/>
        <v/>
      </c>
      <c r="AD2671" s="194" t="str">
        <f t="shared" si="186"/>
        <v/>
      </c>
      <c r="AE2671" s="194">
        <f>IF(AD2671="",0,IF(ISERROR(VLOOKUP(AD2671,AD$7:AD2670,1,FALSE)),1,0))</f>
        <v>0</v>
      </c>
      <c r="AF2671" s="194"/>
    </row>
    <row r="2672" spans="1:32" ht="16.5" customHeight="1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75">
        <f>IF(AND($X$3512&lt;&gt;" ",$X$3512&lt;&gt;0),IF(X2672=$X$3512,1+COUNTIF(U$7:U2671,"&gt;0"),0),0)</f>
        <v>0</v>
      </c>
      <c r="V2672" s="178" t="s">
        <v>2861</v>
      </c>
      <c r="W2672" s="130"/>
      <c r="X2672" s="131"/>
      <c r="Y2672" s="131"/>
      <c r="Z2672" s="206"/>
      <c r="AA2672" s="194">
        <f t="shared" si="183"/>
        <v>0</v>
      </c>
      <c r="AB2672" s="124" t="str">
        <f t="shared" si="184"/>
        <v/>
      </c>
      <c r="AC2672" s="195" t="str">
        <f t="shared" si="185"/>
        <v/>
      </c>
      <c r="AD2672" s="194" t="str">
        <f t="shared" si="186"/>
        <v/>
      </c>
      <c r="AE2672" s="194">
        <f>IF(AD2672="",0,IF(ISERROR(VLOOKUP(AD2672,AD$7:AD2671,1,FALSE)),1,0))</f>
        <v>0</v>
      </c>
      <c r="AF2672" s="194"/>
    </row>
    <row r="2673" spans="1:32" ht="16.5" customHeight="1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75">
        <f>IF(AND($X$3512&lt;&gt;" ",$X$3512&lt;&gt;0),IF(X2673=$X$3512,1+COUNTIF(U$7:U2672,"&gt;0"),0),0)</f>
        <v>0</v>
      </c>
      <c r="V2673" s="178" t="s">
        <v>2862</v>
      </c>
      <c r="W2673" s="130"/>
      <c r="X2673" s="131"/>
      <c r="Y2673" s="131"/>
      <c r="Z2673" s="206"/>
      <c r="AA2673" s="194">
        <f t="shared" si="183"/>
        <v>0</v>
      </c>
      <c r="AB2673" s="124" t="str">
        <f t="shared" si="184"/>
        <v/>
      </c>
      <c r="AC2673" s="195" t="str">
        <f t="shared" si="185"/>
        <v/>
      </c>
      <c r="AD2673" s="194" t="str">
        <f t="shared" si="186"/>
        <v/>
      </c>
      <c r="AE2673" s="194">
        <f>IF(AD2673="",0,IF(ISERROR(VLOOKUP(AD2673,AD$7:AD2672,1,FALSE)),1,0))</f>
        <v>0</v>
      </c>
      <c r="AF2673" s="194"/>
    </row>
    <row r="2674" spans="1:32" ht="16.5" customHeight="1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75">
        <f>IF(AND($X$3512&lt;&gt;" ",$X$3512&lt;&gt;0),IF(X2674=$X$3512,1+COUNTIF(U$7:U2673,"&gt;0"),0),0)</f>
        <v>0</v>
      </c>
      <c r="V2674" s="178" t="s">
        <v>2863</v>
      </c>
      <c r="W2674" s="130"/>
      <c r="X2674" s="131"/>
      <c r="Y2674" s="131"/>
      <c r="Z2674" s="206"/>
      <c r="AA2674" s="194">
        <f t="shared" si="183"/>
        <v>0</v>
      </c>
      <c r="AB2674" s="124" t="str">
        <f t="shared" si="184"/>
        <v/>
      </c>
      <c r="AC2674" s="195" t="str">
        <f t="shared" si="185"/>
        <v/>
      </c>
      <c r="AD2674" s="194" t="str">
        <f t="shared" si="186"/>
        <v/>
      </c>
      <c r="AE2674" s="194">
        <f>IF(AD2674="",0,IF(ISERROR(VLOOKUP(AD2674,AD$7:AD2673,1,FALSE)),1,0))</f>
        <v>0</v>
      </c>
      <c r="AF2674" s="194"/>
    </row>
    <row r="2675" spans="1:32" ht="16.5" customHeight="1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75">
        <f>IF(AND($X$3512&lt;&gt;" ",$X$3512&lt;&gt;0),IF(X2675=$X$3512,1+COUNTIF(U$7:U2674,"&gt;0"),0),0)</f>
        <v>0</v>
      </c>
      <c r="V2675" s="178" t="s">
        <v>2864</v>
      </c>
      <c r="W2675" s="130"/>
      <c r="X2675" s="131"/>
      <c r="Y2675" s="131"/>
      <c r="Z2675" s="206"/>
      <c r="AA2675" s="194">
        <f t="shared" si="183"/>
        <v>0</v>
      </c>
      <c r="AB2675" s="124" t="str">
        <f t="shared" si="184"/>
        <v/>
      </c>
      <c r="AC2675" s="195" t="str">
        <f t="shared" si="185"/>
        <v/>
      </c>
      <c r="AD2675" s="194" t="str">
        <f t="shared" si="186"/>
        <v/>
      </c>
      <c r="AE2675" s="194">
        <f>IF(AD2675="",0,IF(ISERROR(VLOOKUP(AD2675,AD$7:AD2674,1,FALSE)),1,0))</f>
        <v>0</v>
      </c>
      <c r="AF2675" s="194"/>
    </row>
    <row r="2676" spans="1:32" ht="16.5" customHeight="1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75">
        <f>IF(AND($X$3512&lt;&gt;" ",$X$3512&lt;&gt;0),IF(X2676=$X$3512,1+COUNTIF(U$7:U2675,"&gt;0"),0),0)</f>
        <v>0</v>
      </c>
      <c r="V2676" s="178" t="s">
        <v>2865</v>
      </c>
      <c r="W2676" s="130"/>
      <c r="X2676" s="131"/>
      <c r="Y2676" s="131"/>
      <c r="Z2676" s="206"/>
      <c r="AA2676" s="194">
        <f t="shared" si="183"/>
        <v>0</v>
      </c>
      <c r="AB2676" s="124" t="str">
        <f t="shared" si="184"/>
        <v/>
      </c>
      <c r="AC2676" s="195" t="str">
        <f t="shared" si="185"/>
        <v/>
      </c>
      <c r="AD2676" s="194" t="str">
        <f t="shared" si="186"/>
        <v/>
      </c>
      <c r="AE2676" s="194">
        <f>IF(AD2676="",0,IF(ISERROR(VLOOKUP(AD2676,AD$7:AD2675,1,FALSE)),1,0))</f>
        <v>0</v>
      </c>
      <c r="AF2676" s="194"/>
    </row>
    <row r="2677" spans="1:32" ht="16.5" customHeight="1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75">
        <f>IF(AND($X$3512&lt;&gt;" ",$X$3512&lt;&gt;0),IF(X2677=$X$3512,1+COUNTIF(U$7:U2676,"&gt;0"),0),0)</f>
        <v>0</v>
      </c>
      <c r="V2677" s="178" t="s">
        <v>2866</v>
      </c>
      <c r="W2677" s="130"/>
      <c r="X2677" s="131"/>
      <c r="Y2677" s="131"/>
      <c r="Z2677" s="206"/>
      <c r="AA2677" s="194">
        <f t="shared" si="183"/>
        <v>0</v>
      </c>
      <c r="AB2677" s="124" t="str">
        <f t="shared" si="184"/>
        <v/>
      </c>
      <c r="AC2677" s="195" t="str">
        <f t="shared" si="185"/>
        <v/>
      </c>
      <c r="AD2677" s="194" t="str">
        <f t="shared" si="186"/>
        <v/>
      </c>
      <c r="AE2677" s="194">
        <f>IF(AD2677="",0,IF(ISERROR(VLOOKUP(AD2677,AD$7:AD2676,1,FALSE)),1,0))</f>
        <v>0</v>
      </c>
      <c r="AF2677" s="194"/>
    </row>
    <row r="2678" spans="1:32" ht="16.5" customHeight="1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75">
        <f>IF(AND($X$3512&lt;&gt;" ",$X$3512&lt;&gt;0),IF(X2678=$X$3512,1+COUNTIF(U$7:U2677,"&gt;0"),0),0)</f>
        <v>0</v>
      </c>
      <c r="V2678" s="178" t="s">
        <v>2867</v>
      </c>
      <c r="W2678" s="130"/>
      <c r="X2678" s="131"/>
      <c r="Y2678" s="131"/>
      <c r="Z2678" s="206"/>
      <c r="AA2678" s="194">
        <f t="shared" si="183"/>
        <v>0</v>
      </c>
      <c r="AB2678" s="124" t="str">
        <f t="shared" si="184"/>
        <v/>
      </c>
      <c r="AC2678" s="195" t="str">
        <f t="shared" si="185"/>
        <v/>
      </c>
      <c r="AD2678" s="194" t="str">
        <f t="shared" si="186"/>
        <v/>
      </c>
      <c r="AE2678" s="194">
        <f>IF(AD2678="",0,IF(ISERROR(VLOOKUP(AD2678,AD$7:AD2677,1,FALSE)),1,0))</f>
        <v>0</v>
      </c>
      <c r="AF2678" s="194"/>
    </row>
    <row r="2679" spans="1:32" ht="16.5" customHeight="1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75">
        <f>IF(AND($X$3512&lt;&gt;" ",$X$3512&lt;&gt;0),IF(X2679=$X$3512,1+COUNTIF(U$7:U2678,"&gt;0"),0),0)</f>
        <v>0</v>
      </c>
      <c r="V2679" s="178" t="s">
        <v>2868</v>
      </c>
      <c r="W2679" s="130"/>
      <c r="X2679" s="131"/>
      <c r="Y2679" s="131"/>
      <c r="Z2679" s="206"/>
      <c r="AA2679" s="194">
        <f t="shared" si="183"/>
        <v>0</v>
      </c>
      <c r="AB2679" s="124" t="str">
        <f t="shared" si="184"/>
        <v/>
      </c>
      <c r="AC2679" s="195" t="str">
        <f t="shared" si="185"/>
        <v/>
      </c>
      <c r="AD2679" s="194" t="str">
        <f t="shared" si="186"/>
        <v/>
      </c>
      <c r="AE2679" s="194">
        <f>IF(AD2679="",0,IF(ISERROR(VLOOKUP(AD2679,AD$7:AD2678,1,FALSE)),1,0))</f>
        <v>0</v>
      </c>
      <c r="AF2679" s="194"/>
    </row>
    <row r="2680" spans="1:32" ht="16.5" customHeight="1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75">
        <f>IF(AND($X$3512&lt;&gt;" ",$X$3512&lt;&gt;0),IF(X2680=$X$3512,1+COUNTIF(U$7:U2679,"&gt;0"),0),0)</f>
        <v>0</v>
      </c>
      <c r="V2680" s="178" t="s">
        <v>2869</v>
      </c>
      <c r="W2680" s="130"/>
      <c r="X2680" s="131"/>
      <c r="Y2680" s="131"/>
      <c r="Z2680" s="206"/>
      <c r="AA2680" s="194">
        <f t="shared" si="183"/>
        <v>0</v>
      </c>
      <c r="AB2680" s="124" t="str">
        <f t="shared" si="184"/>
        <v/>
      </c>
      <c r="AC2680" s="195" t="str">
        <f t="shared" si="185"/>
        <v/>
      </c>
      <c r="AD2680" s="194" t="str">
        <f t="shared" si="186"/>
        <v/>
      </c>
      <c r="AE2680" s="194">
        <f>IF(AD2680="",0,IF(ISERROR(VLOOKUP(AD2680,AD$7:AD2679,1,FALSE)),1,0))</f>
        <v>0</v>
      </c>
      <c r="AF2680" s="194"/>
    </row>
    <row r="2681" spans="1:32" ht="16.5" customHeight="1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75">
        <f>IF(AND($X$3512&lt;&gt;" ",$X$3512&lt;&gt;0),IF(X2681=$X$3512,1+COUNTIF(U$7:U2680,"&gt;0"),0),0)</f>
        <v>0</v>
      </c>
      <c r="V2681" s="178" t="s">
        <v>2870</v>
      </c>
      <c r="W2681" s="130"/>
      <c r="X2681" s="131"/>
      <c r="Y2681" s="131"/>
      <c r="Z2681" s="206"/>
      <c r="AA2681" s="194">
        <f t="shared" si="183"/>
        <v>0</v>
      </c>
      <c r="AB2681" s="124" t="str">
        <f t="shared" si="184"/>
        <v/>
      </c>
      <c r="AC2681" s="195" t="str">
        <f t="shared" si="185"/>
        <v/>
      </c>
      <c r="AD2681" s="194" t="str">
        <f t="shared" si="186"/>
        <v/>
      </c>
      <c r="AE2681" s="194">
        <f>IF(AD2681="",0,IF(ISERROR(VLOOKUP(AD2681,AD$7:AD2680,1,FALSE)),1,0))</f>
        <v>0</v>
      </c>
      <c r="AF2681" s="194"/>
    </row>
    <row r="2682" spans="1:32" ht="16.5" customHeight="1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75">
        <f>IF(AND($X$3512&lt;&gt;" ",$X$3512&lt;&gt;0),IF(X2682=$X$3512,1+COUNTIF(U$7:U2681,"&gt;0"),0),0)</f>
        <v>0</v>
      </c>
      <c r="V2682" s="178" t="s">
        <v>2871</v>
      </c>
      <c r="W2682" s="130"/>
      <c r="X2682" s="131"/>
      <c r="Y2682" s="131"/>
      <c r="Z2682" s="206"/>
      <c r="AA2682" s="194">
        <f t="shared" si="183"/>
        <v>0</v>
      </c>
      <c r="AB2682" s="124" t="str">
        <f t="shared" si="184"/>
        <v/>
      </c>
      <c r="AC2682" s="195" t="str">
        <f t="shared" si="185"/>
        <v/>
      </c>
      <c r="AD2682" s="194" t="str">
        <f t="shared" si="186"/>
        <v/>
      </c>
      <c r="AE2682" s="194">
        <f>IF(AD2682="",0,IF(ISERROR(VLOOKUP(AD2682,AD$7:AD2681,1,FALSE)),1,0))</f>
        <v>0</v>
      </c>
      <c r="AF2682" s="194"/>
    </row>
    <row r="2683" spans="1:32" ht="16.5" customHeight="1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75">
        <f>IF(AND($X$3512&lt;&gt;" ",$X$3512&lt;&gt;0),IF(X2683=$X$3512,1+COUNTIF(U$7:U2682,"&gt;0"),0),0)</f>
        <v>0</v>
      </c>
      <c r="V2683" s="178" t="s">
        <v>2872</v>
      </c>
      <c r="W2683" s="130"/>
      <c r="X2683" s="131"/>
      <c r="Y2683" s="131"/>
      <c r="Z2683" s="206"/>
      <c r="AA2683" s="194">
        <f t="shared" si="183"/>
        <v>0</v>
      </c>
      <c r="AB2683" s="124" t="str">
        <f t="shared" si="184"/>
        <v/>
      </c>
      <c r="AC2683" s="195" t="str">
        <f t="shared" si="185"/>
        <v/>
      </c>
      <c r="AD2683" s="194" t="str">
        <f t="shared" si="186"/>
        <v/>
      </c>
      <c r="AE2683" s="194">
        <f>IF(AD2683="",0,IF(ISERROR(VLOOKUP(AD2683,AD$7:AD2682,1,FALSE)),1,0))</f>
        <v>0</v>
      </c>
      <c r="AF2683" s="194"/>
    </row>
    <row r="2684" spans="1:32" ht="16.5" customHeight="1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75">
        <f>IF(AND($X$3512&lt;&gt;" ",$X$3512&lt;&gt;0),IF(X2684=$X$3512,1+COUNTIF(U$7:U2683,"&gt;0"),0),0)</f>
        <v>0</v>
      </c>
      <c r="V2684" s="178" t="s">
        <v>2873</v>
      </c>
      <c r="W2684" s="130"/>
      <c r="X2684" s="131"/>
      <c r="Y2684" s="131"/>
      <c r="Z2684" s="206"/>
      <c r="AA2684" s="194">
        <f t="shared" si="183"/>
        <v>0</v>
      </c>
      <c r="AB2684" s="124" t="str">
        <f t="shared" si="184"/>
        <v/>
      </c>
      <c r="AC2684" s="195" t="str">
        <f t="shared" si="185"/>
        <v/>
      </c>
      <c r="AD2684" s="194" t="str">
        <f t="shared" si="186"/>
        <v/>
      </c>
      <c r="AE2684" s="194">
        <f>IF(AD2684="",0,IF(ISERROR(VLOOKUP(AD2684,AD$7:AD2683,1,FALSE)),1,0))</f>
        <v>0</v>
      </c>
      <c r="AF2684" s="194"/>
    </row>
    <row r="2685" spans="1:32" ht="16.5" customHeight="1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75">
        <f>IF(AND($X$3512&lt;&gt;" ",$X$3512&lt;&gt;0),IF(X2685=$X$3512,1+COUNTIF(U$7:U2684,"&gt;0"),0),0)</f>
        <v>0</v>
      </c>
      <c r="V2685" s="178" t="s">
        <v>2874</v>
      </c>
      <c r="W2685" s="130"/>
      <c r="X2685" s="131"/>
      <c r="Y2685" s="131"/>
      <c r="Z2685" s="206"/>
      <c r="AA2685" s="194">
        <f t="shared" si="183"/>
        <v>0</v>
      </c>
      <c r="AB2685" s="124" t="str">
        <f t="shared" si="184"/>
        <v/>
      </c>
      <c r="AC2685" s="195" t="str">
        <f t="shared" si="185"/>
        <v/>
      </c>
      <c r="AD2685" s="194" t="str">
        <f t="shared" si="186"/>
        <v/>
      </c>
      <c r="AE2685" s="194">
        <f>IF(AD2685="",0,IF(ISERROR(VLOOKUP(AD2685,AD$7:AD2684,1,FALSE)),1,0))</f>
        <v>0</v>
      </c>
      <c r="AF2685" s="194"/>
    </row>
    <row r="2686" spans="1:32" ht="16.5" customHeight="1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75">
        <f>IF(AND($X$3512&lt;&gt;" ",$X$3512&lt;&gt;0),IF(X2686=$X$3512,1+COUNTIF(U$7:U2685,"&gt;0"),0),0)</f>
        <v>0</v>
      </c>
      <c r="V2686" s="178" t="s">
        <v>2875</v>
      </c>
      <c r="W2686" s="130"/>
      <c r="X2686" s="131"/>
      <c r="Y2686" s="131"/>
      <c r="Z2686" s="206"/>
      <c r="AA2686" s="194">
        <f t="shared" si="183"/>
        <v>0</v>
      </c>
      <c r="AB2686" s="124" t="str">
        <f t="shared" si="184"/>
        <v/>
      </c>
      <c r="AC2686" s="195" t="str">
        <f t="shared" si="185"/>
        <v/>
      </c>
      <c r="AD2686" s="194" t="str">
        <f t="shared" si="186"/>
        <v/>
      </c>
      <c r="AE2686" s="194">
        <f>IF(AD2686="",0,IF(ISERROR(VLOOKUP(AD2686,AD$7:AD2685,1,FALSE)),1,0))</f>
        <v>0</v>
      </c>
      <c r="AF2686" s="194"/>
    </row>
    <row r="2687" spans="1:32" ht="16.5" customHeight="1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75">
        <f>IF(AND($X$3512&lt;&gt;" ",$X$3512&lt;&gt;0),IF(X2687=$X$3512,1+COUNTIF(U$7:U2686,"&gt;0"),0),0)</f>
        <v>0</v>
      </c>
      <c r="V2687" s="178" t="s">
        <v>2876</v>
      </c>
      <c r="W2687" s="130"/>
      <c r="X2687" s="131"/>
      <c r="Y2687" s="131"/>
      <c r="Z2687" s="206"/>
      <c r="AA2687" s="194">
        <f t="shared" si="183"/>
        <v>0</v>
      </c>
      <c r="AB2687" s="124" t="str">
        <f t="shared" si="184"/>
        <v/>
      </c>
      <c r="AC2687" s="195" t="str">
        <f t="shared" si="185"/>
        <v/>
      </c>
      <c r="AD2687" s="194" t="str">
        <f t="shared" si="186"/>
        <v/>
      </c>
      <c r="AE2687" s="194">
        <f>IF(AD2687="",0,IF(ISERROR(VLOOKUP(AD2687,AD$7:AD2686,1,FALSE)),1,0))</f>
        <v>0</v>
      </c>
      <c r="AF2687" s="194"/>
    </row>
    <row r="2688" spans="1:32" ht="16.5" customHeight="1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75">
        <f>IF(AND($X$3512&lt;&gt;" ",$X$3512&lt;&gt;0),IF(X2688=$X$3512,1+COUNTIF(U$7:U2687,"&gt;0"),0),0)</f>
        <v>0</v>
      </c>
      <c r="V2688" s="178" t="s">
        <v>2877</v>
      </c>
      <c r="W2688" s="130"/>
      <c r="X2688" s="131"/>
      <c r="Y2688" s="131"/>
      <c r="Z2688" s="206"/>
      <c r="AA2688" s="194">
        <f t="shared" si="183"/>
        <v>0</v>
      </c>
      <c r="AB2688" s="124" t="str">
        <f t="shared" si="184"/>
        <v/>
      </c>
      <c r="AC2688" s="195" t="str">
        <f t="shared" si="185"/>
        <v/>
      </c>
      <c r="AD2688" s="194" t="str">
        <f t="shared" si="186"/>
        <v/>
      </c>
      <c r="AE2688" s="194">
        <f>IF(AD2688="",0,IF(ISERROR(VLOOKUP(AD2688,AD$7:AD2687,1,FALSE)),1,0))</f>
        <v>0</v>
      </c>
      <c r="AF2688" s="194"/>
    </row>
    <row r="2689" spans="1:32" ht="16.5" customHeight="1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75">
        <f>IF(AND($X$3512&lt;&gt;" ",$X$3512&lt;&gt;0),IF(X2689=$X$3512,1+COUNTIF(U$7:U2688,"&gt;0"),0),0)</f>
        <v>0</v>
      </c>
      <c r="V2689" s="178" t="s">
        <v>2878</v>
      </c>
      <c r="W2689" s="130"/>
      <c r="X2689" s="131"/>
      <c r="Y2689" s="131"/>
      <c r="Z2689" s="206"/>
      <c r="AA2689" s="194">
        <f t="shared" si="183"/>
        <v>0</v>
      </c>
      <c r="AB2689" s="124" t="str">
        <f t="shared" si="184"/>
        <v/>
      </c>
      <c r="AC2689" s="195" t="str">
        <f t="shared" si="185"/>
        <v/>
      </c>
      <c r="AD2689" s="194" t="str">
        <f t="shared" si="186"/>
        <v/>
      </c>
      <c r="AE2689" s="194">
        <f>IF(AD2689="",0,IF(ISERROR(VLOOKUP(AD2689,AD$7:AD2688,1,FALSE)),1,0))</f>
        <v>0</v>
      </c>
      <c r="AF2689" s="194"/>
    </row>
    <row r="2690" spans="1:32" ht="16.5" customHeight="1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75">
        <f>IF(AND($X$3512&lt;&gt;" ",$X$3512&lt;&gt;0),IF(X2690=$X$3512,1+COUNTIF(U$7:U2689,"&gt;0"),0),0)</f>
        <v>0</v>
      </c>
      <c r="V2690" s="178" t="s">
        <v>2879</v>
      </c>
      <c r="W2690" s="130"/>
      <c r="X2690" s="131"/>
      <c r="Y2690" s="131"/>
      <c r="Z2690" s="206"/>
      <c r="AA2690" s="194">
        <f t="shared" si="183"/>
        <v>0</v>
      </c>
      <c r="AB2690" s="124" t="str">
        <f t="shared" si="184"/>
        <v/>
      </c>
      <c r="AC2690" s="195" t="str">
        <f t="shared" si="185"/>
        <v/>
      </c>
      <c r="AD2690" s="194" t="str">
        <f t="shared" si="186"/>
        <v/>
      </c>
      <c r="AE2690" s="194">
        <f>IF(AD2690="",0,IF(ISERROR(VLOOKUP(AD2690,AD$7:AD2689,1,FALSE)),1,0))</f>
        <v>0</v>
      </c>
      <c r="AF2690" s="194"/>
    </row>
    <row r="2691" spans="1:32" ht="16.5" customHeight="1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75">
        <f>IF(AND($X$3512&lt;&gt;" ",$X$3512&lt;&gt;0),IF(X2691=$X$3512,1+COUNTIF(U$7:U2690,"&gt;0"),0),0)</f>
        <v>0</v>
      </c>
      <c r="V2691" s="178" t="s">
        <v>2880</v>
      </c>
      <c r="W2691" s="130"/>
      <c r="X2691" s="131"/>
      <c r="Y2691" s="131"/>
      <c r="Z2691" s="206"/>
      <c r="AA2691" s="194">
        <f t="shared" si="183"/>
        <v>0</v>
      </c>
      <c r="AB2691" s="124" t="str">
        <f t="shared" si="184"/>
        <v/>
      </c>
      <c r="AC2691" s="195" t="str">
        <f t="shared" si="185"/>
        <v/>
      </c>
      <c r="AD2691" s="194" t="str">
        <f t="shared" si="186"/>
        <v/>
      </c>
      <c r="AE2691" s="194">
        <f>IF(AD2691="",0,IF(ISERROR(VLOOKUP(AD2691,AD$7:AD2690,1,FALSE)),1,0))</f>
        <v>0</v>
      </c>
      <c r="AF2691" s="194"/>
    </row>
    <row r="2692" spans="1:32" ht="16.5" customHeight="1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75">
        <f>IF(AND($X$3512&lt;&gt;" ",$X$3512&lt;&gt;0),IF(X2692=$X$3512,1+COUNTIF(U$7:U2691,"&gt;0"),0),0)</f>
        <v>0</v>
      </c>
      <c r="V2692" s="178" t="s">
        <v>2881</v>
      </c>
      <c r="W2692" s="130"/>
      <c r="X2692" s="131"/>
      <c r="Y2692" s="131"/>
      <c r="Z2692" s="206"/>
      <c r="AA2692" s="194">
        <f t="shared" si="183"/>
        <v>0</v>
      </c>
      <c r="AB2692" s="124" t="str">
        <f t="shared" si="184"/>
        <v/>
      </c>
      <c r="AC2692" s="195" t="str">
        <f t="shared" si="185"/>
        <v/>
      </c>
      <c r="AD2692" s="194" t="str">
        <f t="shared" si="186"/>
        <v/>
      </c>
      <c r="AE2692" s="194">
        <f>IF(AD2692="",0,IF(ISERROR(VLOOKUP(AD2692,AD$7:AD2691,1,FALSE)),1,0))</f>
        <v>0</v>
      </c>
      <c r="AF2692" s="194"/>
    </row>
    <row r="2693" spans="1:32" ht="16.5" customHeight="1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75">
        <f>IF(AND($X$3512&lt;&gt;" ",$X$3512&lt;&gt;0),IF(X2693=$X$3512,1+COUNTIF(U$7:U2692,"&gt;0"),0),0)</f>
        <v>0</v>
      </c>
      <c r="V2693" s="178" t="s">
        <v>2882</v>
      </c>
      <c r="W2693" s="130"/>
      <c r="X2693" s="131"/>
      <c r="Y2693" s="131"/>
      <c r="Z2693" s="206"/>
      <c r="AA2693" s="194">
        <f t="shared" si="183"/>
        <v>0</v>
      </c>
      <c r="AB2693" s="124" t="str">
        <f t="shared" si="184"/>
        <v/>
      </c>
      <c r="AC2693" s="195" t="str">
        <f t="shared" si="185"/>
        <v/>
      </c>
      <c r="AD2693" s="194" t="str">
        <f t="shared" si="186"/>
        <v/>
      </c>
      <c r="AE2693" s="194">
        <f>IF(AD2693="",0,IF(ISERROR(VLOOKUP(AD2693,AD$7:AD2692,1,FALSE)),1,0))</f>
        <v>0</v>
      </c>
      <c r="AF2693" s="194"/>
    </row>
    <row r="2694" spans="1:32" ht="16.5" customHeight="1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75">
        <f>IF(AND($X$3512&lt;&gt;" ",$X$3512&lt;&gt;0),IF(X2694=$X$3512,1+COUNTIF(U$7:U2693,"&gt;0"),0),0)</f>
        <v>0</v>
      </c>
      <c r="V2694" s="178" t="s">
        <v>2883</v>
      </c>
      <c r="W2694" s="130"/>
      <c r="X2694" s="131"/>
      <c r="Y2694" s="131"/>
      <c r="Z2694" s="206"/>
      <c r="AA2694" s="194">
        <f t="shared" si="183"/>
        <v>0</v>
      </c>
      <c r="AB2694" s="124" t="str">
        <f t="shared" si="184"/>
        <v/>
      </c>
      <c r="AC2694" s="195" t="str">
        <f t="shared" si="185"/>
        <v/>
      </c>
      <c r="AD2694" s="194" t="str">
        <f t="shared" si="186"/>
        <v/>
      </c>
      <c r="AE2694" s="194">
        <f>IF(AD2694="",0,IF(ISERROR(VLOOKUP(AD2694,AD$7:AD2693,1,FALSE)),1,0))</f>
        <v>0</v>
      </c>
      <c r="AF2694" s="194"/>
    </row>
    <row r="2695" spans="1:32" ht="16.5" customHeight="1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75">
        <f>IF(AND($X$3512&lt;&gt;" ",$X$3512&lt;&gt;0),IF(X2695=$X$3512,1+COUNTIF(U$7:U2694,"&gt;0"),0),0)</f>
        <v>0</v>
      </c>
      <c r="V2695" s="178" t="s">
        <v>2884</v>
      </c>
      <c r="W2695" s="130"/>
      <c r="X2695" s="131"/>
      <c r="Y2695" s="131"/>
      <c r="Z2695" s="206"/>
      <c r="AA2695" s="194">
        <f t="shared" si="183"/>
        <v>0</v>
      </c>
      <c r="AB2695" s="124" t="str">
        <f t="shared" si="184"/>
        <v/>
      </c>
      <c r="AC2695" s="195" t="str">
        <f t="shared" si="185"/>
        <v/>
      </c>
      <c r="AD2695" s="194" t="str">
        <f t="shared" si="186"/>
        <v/>
      </c>
      <c r="AE2695" s="194">
        <f>IF(AD2695="",0,IF(ISERROR(VLOOKUP(AD2695,AD$7:AD2694,1,FALSE)),1,0))</f>
        <v>0</v>
      </c>
      <c r="AF2695" s="194"/>
    </row>
    <row r="2696" spans="1:32" ht="16.5" customHeight="1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75">
        <f>IF(AND($X$3512&lt;&gt;" ",$X$3512&lt;&gt;0),IF(X2696=$X$3512,1+COUNTIF(U$7:U2695,"&gt;0"),0),0)</f>
        <v>0</v>
      </c>
      <c r="V2696" s="178" t="s">
        <v>2885</v>
      </c>
      <c r="W2696" s="130"/>
      <c r="X2696" s="131"/>
      <c r="Y2696" s="131"/>
      <c r="Z2696" s="206"/>
      <c r="AA2696" s="194">
        <f t="shared" ref="AA2696:AA2759" si="187">IF(ISBLANK(X2696),0,VLOOKUP(X2696,$B$8:$E$57,1,FALSE))</f>
        <v>0</v>
      </c>
      <c r="AB2696" s="124" t="str">
        <f t="shared" ref="AB2696:AB2759" si="188">IF(W2696&gt;0,CONCATENATE(MONTH(W2696)&amp;X2696),"")</f>
        <v/>
      </c>
      <c r="AC2696" s="195" t="str">
        <f t="shared" ref="AC2696:AC2759" si="189">IF(OR(AND(Z2696&lt;&gt;0,ISBLANK(X2696)),ISERROR(AA2696)),"ERR","")</f>
        <v/>
      </c>
      <c r="AD2696" s="194" t="str">
        <f t="shared" si="186"/>
        <v/>
      </c>
      <c r="AE2696" s="194">
        <f>IF(AD2696="",0,IF(ISERROR(VLOOKUP(AD2696,AD$7:AD2695,1,FALSE)),1,0))</f>
        <v>0</v>
      </c>
      <c r="AF2696" s="194"/>
    </row>
    <row r="2697" spans="1:32" ht="16.5" customHeight="1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75">
        <f>IF(AND($X$3512&lt;&gt;" ",$X$3512&lt;&gt;0),IF(X2697=$X$3512,1+COUNTIF(U$7:U2696,"&gt;0"),0),0)</f>
        <v>0</v>
      </c>
      <c r="V2697" s="178" t="s">
        <v>2886</v>
      </c>
      <c r="W2697" s="130"/>
      <c r="X2697" s="131"/>
      <c r="Y2697" s="131"/>
      <c r="Z2697" s="206"/>
      <c r="AA2697" s="194">
        <f t="shared" si="187"/>
        <v>0</v>
      </c>
      <c r="AB2697" s="124" t="str">
        <f t="shared" si="188"/>
        <v/>
      </c>
      <c r="AC2697" s="195" t="str">
        <f t="shared" si="189"/>
        <v/>
      </c>
      <c r="AD2697" s="194" t="str">
        <f t="shared" si="186"/>
        <v/>
      </c>
      <c r="AE2697" s="194">
        <f>IF(AD2697="",0,IF(ISERROR(VLOOKUP(AD2697,AD$7:AD2696,1,FALSE)),1,0))</f>
        <v>0</v>
      </c>
      <c r="AF2697" s="194"/>
    </row>
    <row r="2698" spans="1:32" ht="16.5" customHeight="1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75">
        <f>IF(AND($X$3512&lt;&gt;" ",$X$3512&lt;&gt;0),IF(X2698=$X$3512,1+COUNTIF(U$7:U2697,"&gt;0"),0),0)</f>
        <v>0</v>
      </c>
      <c r="V2698" s="178" t="s">
        <v>2887</v>
      </c>
      <c r="W2698" s="130"/>
      <c r="X2698" s="131"/>
      <c r="Y2698" s="131"/>
      <c r="Z2698" s="206"/>
      <c r="AA2698" s="194">
        <f t="shared" si="187"/>
        <v>0</v>
      </c>
      <c r="AB2698" s="124" t="str">
        <f t="shared" si="188"/>
        <v/>
      </c>
      <c r="AC2698" s="195" t="str">
        <f t="shared" si="189"/>
        <v/>
      </c>
      <c r="AD2698" s="194" t="str">
        <f t="shared" ref="AD2698:AD2761" si="190">IF(W2698&gt;0,CONCATENATE(MONTH(W2698),"-",YEAR(W2698)),"")</f>
        <v/>
      </c>
      <c r="AE2698" s="194">
        <f>IF(AD2698="",0,IF(ISERROR(VLOOKUP(AD2698,AD$7:AD2697,1,FALSE)),1,0))</f>
        <v>0</v>
      </c>
      <c r="AF2698" s="194"/>
    </row>
    <row r="2699" spans="1:32" ht="16.5" customHeight="1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75">
        <f>IF(AND($X$3512&lt;&gt;" ",$X$3512&lt;&gt;0),IF(X2699=$X$3512,1+COUNTIF(U$7:U2698,"&gt;0"),0),0)</f>
        <v>0</v>
      </c>
      <c r="V2699" s="178" t="s">
        <v>2888</v>
      </c>
      <c r="W2699" s="130"/>
      <c r="X2699" s="131"/>
      <c r="Y2699" s="131"/>
      <c r="Z2699" s="206"/>
      <c r="AA2699" s="194">
        <f t="shared" si="187"/>
        <v>0</v>
      </c>
      <c r="AB2699" s="124" t="str">
        <f t="shared" si="188"/>
        <v/>
      </c>
      <c r="AC2699" s="195" t="str">
        <f t="shared" si="189"/>
        <v/>
      </c>
      <c r="AD2699" s="194" t="str">
        <f t="shared" si="190"/>
        <v/>
      </c>
      <c r="AE2699" s="194">
        <f>IF(AD2699="",0,IF(ISERROR(VLOOKUP(AD2699,AD$7:AD2698,1,FALSE)),1,0))</f>
        <v>0</v>
      </c>
      <c r="AF2699" s="194"/>
    </row>
    <row r="2700" spans="1:32" ht="16.5" customHeight="1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75">
        <f>IF(AND($X$3512&lt;&gt;" ",$X$3512&lt;&gt;0),IF(X2700=$X$3512,1+COUNTIF(U$7:U2699,"&gt;0"),0),0)</f>
        <v>0</v>
      </c>
      <c r="V2700" s="178" t="s">
        <v>2889</v>
      </c>
      <c r="W2700" s="130"/>
      <c r="X2700" s="131"/>
      <c r="Y2700" s="131"/>
      <c r="Z2700" s="206"/>
      <c r="AA2700" s="194">
        <f t="shared" si="187"/>
        <v>0</v>
      </c>
      <c r="AB2700" s="124" t="str">
        <f t="shared" si="188"/>
        <v/>
      </c>
      <c r="AC2700" s="195" t="str">
        <f t="shared" si="189"/>
        <v/>
      </c>
      <c r="AD2700" s="194" t="str">
        <f t="shared" si="190"/>
        <v/>
      </c>
      <c r="AE2700" s="194">
        <f>IF(AD2700="",0,IF(ISERROR(VLOOKUP(AD2700,AD$7:AD2699,1,FALSE)),1,0))</f>
        <v>0</v>
      </c>
      <c r="AF2700" s="194"/>
    </row>
    <row r="2701" spans="1:32" ht="16.5" customHeight="1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75">
        <f>IF(AND($X$3512&lt;&gt;" ",$X$3512&lt;&gt;0),IF(X2701=$X$3512,1+COUNTIF(U$7:U2700,"&gt;0"),0),0)</f>
        <v>0</v>
      </c>
      <c r="V2701" s="178" t="s">
        <v>2890</v>
      </c>
      <c r="W2701" s="130"/>
      <c r="X2701" s="131"/>
      <c r="Y2701" s="131"/>
      <c r="Z2701" s="206"/>
      <c r="AA2701" s="194">
        <f t="shared" si="187"/>
        <v>0</v>
      </c>
      <c r="AB2701" s="124" t="str">
        <f t="shared" si="188"/>
        <v/>
      </c>
      <c r="AC2701" s="195" t="str">
        <f t="shared" si="189"/>
        <v/>
      </c>
      <c r="AD2701" s="194" t="str">
        <f t="shared" si="190"/>
        <v/>
      </c>
      <c r="AE2701" s="194">
        <f>IF(AD2701="",0,IF(ISERROR(VLOOKUP(AD2701,AD$7:AD2700,1,FALSE)),1,0))</f>
        <v>0</v>
      </c>
      <c r="AF2701" s="194"/>
    </row>
    <row r="2702" spans="1:32" ht="16.5" customHeight="1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75">
        <f>IF(AND($X$3512&lt;&gt;" ",$X$3512&lt;&gt;0),IF(X2702=$X$3512,1+COUNTIF(U$7:U2701,"&gt;0"),0),0)</f>
        <v>0</v>
      </c>
      <c r="V2702" s="178" t="s">
        <v>2891</v>
      </c>
      <c r="W2702" s="130"/>
      <c r="X2702" s="131"/>
      <c r="Y2702" s="131"/>
      <c r="Z2702" s="206"/>
      <c r="AA2702" s="194">
        <f t="shared" si="187"/>
        <v>0</v>
      </c>
      <c r="AB2702" s="124" t="str">
        <f t="shared" si="188"/>
        <v/>
      </c>
      <c r="AC2702" s="195" t="str">
        <f t="shared" si="189"/>
        <v/>
      </c>
      <c r="AD2702" s="194" t="str">
        <f t="shared" si="190"/>
        <v/>
      </c>
      <c r="AE2702" s="194">
        <f>IF(AD2702="",0,IF(ISERROR(VLOOKUP(AD2702,AD$7:AD2701,1,FALSE)),1,0))</f>
        <v>0</v>
      </c>
      <c r="AF2702" s="194"/>
    </row>
    <row r="2703" spans="1:32" ht="16.5" customHeight="1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75">
        <f>IF(AND($X$3512&lt;&gt;" ",$X$3512&lt;&gt;0),IF(X2703=$X$3512,1+COUNTIF(U$7:U2702,"&gt;0"),0),0)</f>
        <v>0</v>
      </c>
      <c r="V2703" s="178" t="s">
        <v>2892</v>
      </c>
      <c r="W2703" s="130"/>
      <c r="X2703" s="131"/>
      <c r="Y2703" s="131"/>
      <c r="Z2703" s="206"/>
      <c r="AA2703" s="194">
        <f t="shared" si="187"/>
        <v>0</v>
      </c>
      <c r="AB2703" s="124" t="str">
        <f t="shared" si="188"/>
        <v/>
      </c>
      <c r="AC2703" s="195" t="str">
        <f t="shared" si="189"/>
        <v/>
      </c>
      <c r="AD2703" s="194" t="str">
        <f t="shared" si="190"/>
        <v/>
      </c>
      <c r="AE2703" s="194">
        <f>IF(AD2703="",0,IF(ISERROR(VLOOKUP(AD2703,AD$7:AD2702,1,FALSE)),1,0))</f>
        <v>0</v>
      </c>
      <c r="AF2703" s="194"/>
    </row>
    <row r="2704" spans="1:32" ht="16.5" customHeight="1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75">
        <f>IF(AND($X$3512&lt;&gt;" ",$X$3512&lt;&gt;0),IF(X2704=$X$3512,1+COUNTIF(U$7:U2703,"&gt;0"),0),0)</f>
        <v>0</v>
      </c>
      <c r="V2704" s="178" t="s">
        <v>2893</v>
      </c>
      <c r="W2704" s="130"/>
      <c r="X2704" s="131"/>
      <c r="Y2704" s="131"/>
      <c r="Z2704" s="206"/>
      <c r="AA2704" s="194">
        <f t="shared" si="187"/>
        <v>0</v>
      </c>
      <c r="AB2704" s="124" t="str">
        <f t="shared" si="188"/>
        <v/>
      </c>
      <c r="AC2704" s="195" t="str">
        <f t="shared" si="189"/>
        <v/>
      </c>
      <c r="AD2704" s="194" t="str">
        <f t="shared" si="190"/>
        <v/>
      </c>
      <c r="AE2704" s="194">
        <f>IF(AD2704="",0,IF(ISERROR(VLOOKUP(AD2704,AD$7:AD2703,1,FALSE)),1,0))</f>
        <v>0</v>
      </c>
      <c r="AF2704" s="194"/>
    </row>
    <row r="2705" spans="1:32" ht="16.5" customHeight="1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75">
        <f>IF(AND($X$3512&lt;&gt;" ",$X$3512&lt;&gt;0),IF(X2705=$X$3512,1+COUNTIF(U$7:U2704,"&gt;0"),0),0)</f>
        <v>0</v>
      </c>
      <c r="V2705" s="178" t="s">
        <v>2894</v>
      </c>
      <c r="W2705" s="130"/>
      <c r="X2705" s="131"/>
      <c r="Y2705" s="131"/>
      <c r="Z2705" s="206"/>
      <c r="AA2705" s="194">
        <f t="shared" si="187"/>
        <v>0</v>
      </c>
      <c r="AB2705" s="124" t="str">
        <f t="shared" si="188"/>
        <v/>
      </c>
      <c r="AC2705" s="195" t="str">
        <f t="shared" si="189"/>
        <v/>
      </c>
      <c r="AD2705" s="194" t="str">
        <f t="shared" si="190"/>
        <v/>
      </c>
      <c r="AE2705" s="194">
        <f>IF(AD2705="",0,IF(ISERROR(VLOOKUP(AD2705,AD$7:AD2704,1,FALSE)),1,0))</f>
        <v>0</v>
      </c>
      <c r="AF2705" s="194"/>
    </row>
    <row r="2706" spans="1:32" ht="16.5" customHeight="1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75">
        <f>IF(AND($X$3512&lt;&gt;" ",$X$3512&lt;&gt;0),IF(X2706=$X$3512,1+COUNTIF(U$7:U2705,"&gt;0"),0),0)</f>
        <v>0</v>
      </c>
      <c r="V2706" s="178" t="s">
        <v>2895</v>
      </c>
      <c r="W2706" s="130"/>
      <c r="X2706" s="131"/>
      <c r="Y2706" s="131"/>
      <c r="Z2706" s="206"/>
      <c r="AA2706" s="194">
        <f t="shared" si="187"/>
        <v>0</v>
      </c>
      <c r="AB2706" s="124" t="str">
        <f t="shared" si="188"/>
        <v/>
      </c>
      <c r="AC2706" s="195" t="str">
        <f t="shared" si="189"/>
        <v/>
      </c>
      <c r="AD2706" s="194" t="str">
        <f t="shared" si="190"/>
        <v/>
      </c>
      <c r="AE2706" s="194">
        <f>IF(AD2706="",0,IF(ISERROR(VLOOKUP(AD2706,AD$7:AD2705,1,FALSE)),1,0))</f>
        <v>0</v>
      </c>
      <c r="AF2706" s="194"/>
    </row>
    <row r="2707" spans="1:32" ht="16.5" customHeight="1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75">
        <f>IF(AND($X$3512&lt;&gt;" ",$X$3512&lt;&gt;0),IF(X2707=$X$3512,1+COUNTIF(U$7:U2706,"&gt;0"),0),0)</f>
        <v>0</v>
      </c>
      <c r="V2707" s="178" t="s">
        <v>2896</v>
      </c>
      <c r="W2707" s="130"/>
      <c r="X2707" s="131"/>
      <c r="Y2707" s="131"/>
      <c r="Z2707" s="206"/>
      <c r="AA2707" s="194">
        <f t="shared" si="187"/>
        <v>0</v>
      </c>
      <c r="AB2707" s="124" t="str">
        <f t="shared" si="188"/>
        <v/>
      </c>
      <c r="AC2707" s="195" t="str">
        <f t="shared" si="189"/>
        <v/>
      </c>
      <c r="AD2707" s="194" t="str">
        <f t="shared" si="190"/>
        <v/>
      </c>
      <c r="AE2707" s="194">
        <f>IF(AD2707="",0,IF(ISERROR(VLOOKUP(AD2707,AD$7:AD2706,1,FALSE)),1,0))</f>
        <v>0</v>
      </c>
      <c r="AF2707" s="194"/>
    </row>
    <row r="2708" spans="1:32" ht="16.5" customHeight="1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75">
        <f>IF(AND($X$3512&lt;&gt;" ",$X$3512&lt;&gt;0),IF(X2708=$X$3512,1+COUNTIF(U$7:U2707,"&gt;0"),0),0)</f>
        <v>0</v>
      </c>
      <c r="V2708" s="178" t="s">
        <v>2897</v>
      </c>
      <c r="W2708" s="130"/>
      <c r="X2708" s="131"/>
      <c r="Y2708" s="131"/>
      <c r="Z2708" s="206"/>
      <c r="AA2708" s="194">
        <f t="shared" si="187"/>
        <v>0</v>
      </c>
      <c r="AB2708" s="124" t="str">
        <f t="shared" si="188"/>
        <v/>
      </c>
      <c r="AC2708" s="195" t="str">
        <f t="shared" si="189"/>
        <v/>
      </c>
      <c r="AD2708" s="194" t="str">
        <f t="shared" si="190"/>
        <v/>
      </c>
      <c r="AE2708" s="194">
        <f>IF(AD2708="",0,IF(ISERROR(VLOOKUP(AD2708,AD$7:AD2707,1,FALSE)),1,0))</f>
        <v>0</v>
      </c>
      <c r="AF2708" s="194"/>
    </row>
    <row r="2709" spans="1:32" ht="16.5" customHeight="1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75">
        <f>IF(AND($X$3512&lt;&gt;" ",$X$3512&lt;&gt;0),IF(X2709=$X$3512,1+COUNTIF(U$7:U2708,"&gt;0"),0),0)</f>
        <v>0</v>
      </c>
      <c r="V2709" s="178" t="s">
        <v>2898</v>
      </c>
      <c r="W2709" s="130"/>
      <c r="X2709" s="131"/>
      <c r="Y2709" s="131"/>
      <c r="Z2709" s="206"/>
      <c r="AA2709" s="194">
        <f t="shared" si="187"/>
        <v>0</v>
      </c>
      <c r="AB2709" s="124" t="str">
        <f t="shared" si="188"/>
        <v/>
      </c>
      <c r="AC2709" s="195" t="str">
        <f t="shared" si="189"/>
        <v/>
      </c>
      <c r="AD2709" s="194" t="str">
        <f t="shared" si="190"/>
        <v/>
      </c>
      <c r="AE2709" s="194">
        <f>IF(AD2709="",0,IF(ISERROR(VLOOKUP(AD2709,AD$7:AD2708,1,FALSE)),1,0))</f>
        <v>0</v>
      </c>
      <c r="AF2709" s="194"/>
    </row>
    <row r="2710" spans="1:32" ht="16.5" customHeight="1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75">
        <f>IF(AND($X$3512&lt;&gt;" ",$X$3512&lt;&gt;0),IF(X2710=$X$3512,1+COUNTIF(U$7:U2709,"&gt;0"),0),0)</f>
        <v>0</v>
      </c>
      <c r="V2710" s="178" t="s">
        <v>2899</v>
      </c>
      <c r="W2710" s="130"/>
      <c r="X2710" s="131"/>
      <c r="Y2710" s="131"/>
      <c r="Z2710" s="206"/>
      <c r="AA2710" s="194">
        <f t="shared" si="187"/>
        <v>0</v>
      </c>
      <c r="AB2710" s="124" t="str">
        <f t="shared" si="188"/>
        <v/>
      </c>
      <c r="AC2710" s="195" t="str">
        <f t="shared" si="189"/>
        <v/>
      </c>
      <c r="AD2710" s="194" t="str">
        <f t="shared" si="190"/>
        <v/>
      </c>
      <c r="AE2710" s="194">
        <f>IF(AD2710="",0,IF(ISERROR(VLOOKUP(AD2710,AD$7:AD2709,1,FALSE)),1,0))</f>
        <v>0</v>
      </c>
      <c r="AF2710" s="194"/>
    </row>
    <row r="2711" spans="1:32" ht="16.5" customHeight="1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75">
        <f>IF(AND($X$3512&lt;&gt;" ",$X$3512&lt;&gt;0),IF(X2711=$X$3512,1+COUNTIF(U$7:U2710,"&gt;0"),0),0)</f>
        <v>0</v>
      </c>
      <c r="V2711" s="178" t="s">
        <v>2900</v>
      </c>
      <c r="W2711" s="130"/>
      <c r="X2711" s="131"/>
      <c r="Y2711" s="131"/>
      <c r="Z2711" s="206"/>
      <c r="AA2711" s="194">
        <f t="shared" si="187"/>
        <v>0</v>
      </c>
      <c r="AB2711" s="124" t="str">
        <f t="shared" si="188"/>
        <v/>
      </c>
      <c r="AC2711" s="195" t="str">
        <f t="shared" si="189"/>
        <v/>
      </c>
      <c r="AD2711" s="194" t="str">
        <f t="shared" si="190"/>
        <v/>
      </c>
      <c r="AE2711" s="194">
        <f>IF(AD2711="",0,IF(ISERROR(VLOOKUP(AD2711,AD$7:AD2710,1,FALSE)),1,0))</f>
        <v>0</v>
      </c>
      <c r="AF2711" s="194"/>
    </row>
    <row r="2712" spans="1:32" ht="16.5" customHeight="1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75">
        <f>IF(AND($X$3512&lt;&gt;" ",$X$3512&lt;&gt;0),IF(X2712=$X$3512,1+COUNTIF(U$7:U2711,"&gt;0"),0),0)</f>
        <v>0</v>
      </c>
      <c r="V2712" s="178" t="s">
        <v>2901</v>
      </c>
      <c r="W2712" s="130"/>
      <c r="X2712" s="131"/>
      <c r="Y2712" s="131"/>
      <c r="Z2712" s="206"/>
      <c r="AA2712" s="194">
        <f t="shared" si="187"/>
        <v>0</v>
      </c>
      <c r="AB2712" s="124" t="str">
        <f t="shared" si="188"/>
        <v/>
      </c>
      <c r="AC2712" s="195" t="str">
        <f t="shared" si="189"/>
        <v/>
      </c>
      <c r="AD2712" s="194" t="str">
        <f t="shared" si="190"/>
        <v/>
      </c>
      <c r="AE2712" s="194">
        <f>IF(AD2712="",0,IF(ISERROR(VLOOKUP(AD2712,AD$7:AD2711,1,FALSE)),1,0))</f>
        <v>0</v>
      </c>
      <c r="AF2712" s="194"/>
    </row>
    <row r="2713" spans="1:32" ht="16.5" customHeight="1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75">
        <f>IF(AND($X$3512&lt;&gt;" ",$X$3512&lt;&gt;0),IF(X2713=$X$3512,1+COUNTIF(U$7:U2712,"&gt;0"),0),0)</f>
        <v>0</v>
      </c>
      <c r="V2713" s="178" t="s">
        <v>2902</v>
      </c>
      <c r="W2713" s="130"/>
      <c r="X2713" s="131"/>
      <c r="Y2713" s="131"/>
      <c r="Z2713" s="206"/>
      <c r="AA2713" s="194">
        <f t="shared" si="187"/>
        <v>0</v>
      </c>
      <c r="AB2713" s="124" t="str">
        <f t="shared" si="188"/>
        <v/>
      </c>
      <c r="AC2713" s="195" t="str">
        <f t="shared" si="189"/>
        <v/>
      </c>
      <c r="AD2713" s="194" t="str">
        <f t="shared" si="190"/>
        <v/>
      </c>
      <c r="AE2713" s="194">
        <f>IF(AD2713="",0,IF(ISERROR(VLOOKUP(AD2713,AD$7:AD2712,1,FALSE)),1,0))</f>
        <v>0</v>
      </c>
      <c r="AF2713" s="194"/>
    </row>
    <row r="2714" spans="1:32" ht="16.5" customHeight="1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75">
        <f>IF(AND($X$3512&lt;&gt;" ",$X$3512&lt;&gt;0),IF(X2714=$X$3512,1+COUNTIF(U$7:U2713,"&gt;0"),0),0)</f>
        <v>0</v>
      </c>
      <c r="V2714" s="178" t="s">
        <v>2903</v>
      </c>
      <c r="W2714" s="130"/>
      <c r="X2714" s="131"/>
      <c r="Y2714" s="131"/>
      <c r="Z2714" s="206"/>
      <c r="AA2714" s="194">
        <f t="shared" si="187"/>
        <v>0</v>
      </c>
      <c r="AB2714" s="124" t="str">
        <f t="shared" si="188"/>
        <v/>
      </c>
      <c r="AC2714" s="195" t="str">
        <f t="shared" si="189"/>
        <v/>
      </c>
      <c r="AD2714" s="194" t="str">
        <f t="shared" si="190"/>
        <v/>
      </c>
      <c r="AE2714" s="194">
        <f>IF(AD2714="",0,IF(ISERROR(VLOOKUP(AD2714,AD$7:AD2713,1,FALSE)),1,0))</f>
        <v>0</v>
      </c>
      <c r="AF2714" s="194"/>
    </row>
    <row r="2715" spans="1:32" ht="16.5" customHeight="1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75">
        <f>IF(AND($X$3512&lt;&gt;" ",$X$3512&lt;&gt;0),IF(X2715=$X$3512,1+COUNTIF(U$7:U2714,"&gt;0"),0),0)</f>
        <v>0</v>
      </c>
      <c r="V2715" s="178" t="s">
        <v>2904</v>
      </c>
      <c r="W2715" s="130"/>
      <c r="X2715" s="131"/>
      <c r="Y2715" s="131"/>
      <c r="Z2715" s="206"/>
      <c r="AA2715" s="194">
        <f t="shared" si="187"/>
        <v>0</v>
      </c>
      <c r="AB2715" s="124" t="str">
        <f t="shared" si="188"/>
        <v/>
      </c>
      <c r="AC2715" s="195" t="str">
        <f t="shared" si="189"/>
        <v/>
      </c>
      <c r="AD2715" s="194" t="str">
        <f t="shared" si="190"/>
        <v/>
      </c>
      <c r="AE2715" s="194">
        <f>IF(AD2715="",0,IF(ISERROR(VLOOKUP(AD2715,AD$7:AD2714,1,FALSE)),1,0))</f>
        <v>0</v>
      </c>
      <c r="AF2715" s="194"/>
    </row>
    <row r="2716" spans="1:32" ht="16.5" customHeight="1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75">
        <f>IF(AND($X$3512&lt;&gt;" ",$X$3512&lt;&gt;0),IF(X2716=$X$3512,1+COUNTIF(U$7:U2715,"&gt;0"),0),0)</f>
        <v>0</v>
      </c>
      <c r="V2716" s="178" t="s">
        <v>2905</v>
      </c>
      <c r="W2716" s="130"/>
      <c r="X2716" s="131"/>
      <c r="Y2716" s="131"/>
      <c r="Z2716" s="206"/>
      <c r="AA2716" s="194">
        <f t="shared" si="187"/>
        <v>0</v>
      </c>
      <c r="AB2716" s="124" t="str">
        <f t="shared" si="188"/>
        <v/>
      </c>
      <c r="AC2716" s="195" t="str">
        <f t="shared" si="189"/>
        <v/>
      </c>
      <c r="AD2716" s="194" t="str">
        <f t="shared" si="190"/>
        <v/>
      </c>
      <c r="AE2716" s="194">
        <f>IF(AD2716="",0,IF(ISERROR(VLOOKUP(AD2716,AD$7:AD2715,1,FALSE)),1,0))</f>
        <v>0</v>
      </c>
      <c r="AF2716" s="194"/>
    </row>
    <row r="2717" spans="1:32" ht="16.5" customHeight="1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75">
        <f>IF(AND($X$3512&lt;&gt;" ",$X$3512&lt;&gt;0),IF(X2717=$X$3512,1+COUNTIF(U$7:U2716,"&gt;0"),0),0)</f>
        <v>0</v>
      </c>
      <c r="V2717" s="178" t="s">
        <v>2906</v>
      </c>
      <c r="W2717" s="130"/>
      <c r="X2717" s="131"/>
      <c r="Y2717" s="131"/>
      <c r="Z2717" s="206"/>
      <c r="AA2717" s="194">
        <f t="shared" si="187"/>
        <v>0</v>
      </c>
      <c r="AB2717" s="124" t="str">
        <f t="shared" si="188"/>
        <v/>
      </c>
      <c r="AC2717" s="195" t="str">
        <f t="shared" si="189"/>
        <v/>
      </c>
      <c r="AD2717" s="194" t="str">
        <f t="shared" si="190"/>
        <v/>
      </c>
      <c r="AE2717" s="194">
        <f>IF(AD2717="",0,IF(ISERROR(VLOOKUP(AD2717,AD$7:AD2716,1,FALSE)),1,0))</f>
        <v>0</v>
      </c>
      <c r="AF2717" s="194"/>
    </row>
    <row r="2718" spans="1:32" ht="16.5" customHeight="1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75">
        <f>IF(AND($X$3512&lt;&gt;" ",$X$3512&lt;&gt;0),IF(X2718=$X$3512,1+COUNTIF(U$7:U2717,"&gt;0"),0),0)</f>
        <v>0</v>
      </c>
      <c r="V2718" s="178" t="s">
        <v>2907</v>
      </c>
      <c r="W2718" s="130"/>
      <c r="X2718" s="131"/>
      <c r="Y2718" s="131"/>
      <c r="Z2718" s="206"/>
      <c r="AA2718" s="194">
        <f t="shared" si="187"/>
        <v>0</v>
      </c>
      <c r="AB2718" s="124" t="str">
        <f t="shared" si="188"/>
        <v/>
      </c>
      <c r="AC2718" s="195" t="str">
        <f t="shared" si="189"/>
        <v/>
      </c>
      <c r="AD2718" s="194" t="str">
        <f t="shared" si="190"/>
        <v/>
      </c>
      <c r="AE2718" s="194">
        <f>IF(AD2718="",0,IF(ISERROR(VLOOKUP(AD2718,AD$7:AD2717,1,FALSE)),1,0))</f>
        <v>0</v>
      </c>
      <c r="AF2718" s="194"/>
    </row>
    <row r="2719" spans="1:32" ht="16.5" customHeight="1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75">
        <f>IF(AND($X$3512&lt;&gt;" ",$X$3512&lt;&gt;0),IF(X2719=$X$3512,1+COUNTIF(U$7:U2718,"&gt;0"),0),0)</f>
        <v>0</v>
      </c>
      <c r="V2719" s="178" t="s">
        <v>2908</v>
      </c>
      <c r="W2719" s="130"/>
      <c r="X2719" s="131"/>
      <c r="Y2719" s="131"/>
      <c r="Z2719" s="206"/>
      <c r="AA2719" s="194">
        <f t="shared" si="187"/>
        <v>0</v>
      </c>
      <c r="AB2719" s="124" t="str">
        <f t="shared" si="188"/>
        <v/>
      </c>
      <c r="AC2719" s="195" t="str">
        <f t="shared" si="189"/>
        <v/>
      </c>
      <c r="AD2719" s="194" t="str">
        <f t="shared" si="190"/>
        <v/>
      </c>
      <c r="AE2719" s="194">
        <f>IF(AD2719="",0,IF(ISERROR(VLOOKUP(AD2719,AD$7:AD2718,1,FALSE)),1,0))</f>
        <v>0</v>
      </c>
      <c r="AF2719" s="194"/>
    </row>
    <row r="2720" spans="1:32" ht="16.5" customHeight="1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75">
        <f>IF(AND($X$3512&lt;&gt;" ",$X$3512&lt;&gt;0),IF(X2720=$X$3512,1+COUNTIF(U$7:U2719,"&gt;0"),0),0)</f>
        <v>0</v>
      </c>
      <c r="V2720" s="178" t="s">
        <v>2909</v>
      </c>
      <c r="W2720" s="130"/>
      <c r="X2720" s="131"/>
      <c r="Y2720" s="131"/>
      <c r="Z2720" s="206"/>
      <c r="AA2720" s="194">
        <f t="shared" si="187"/>
        <v>0</v>
      </c>
      <c r="AB2720" s="124" t="str">
        <f t="shared" si="188"/>
        <v/>
      </c>
      <c r="AC2720" s="195" t="str">
        <f t="shared" si="189"/>
        <v/>
      </c>
      <c r="AD2720" s="194" t="str">
        <f t="shared" si="190"/>
        <v/>
      </c>
      <c r="AE2720" s="194">
        <f>IF(AD2720="",0,IF(ISERROR(VLOOKUP(AD2720,AD$7:AD2719,1,FALSE)),1,0))</f>
        <v>0</v>
      </c>
      <c r="AF2720" s="194"/>
    </row>
    <row r="2721" spans="1:32" ht="16.5" customHeight="1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75">
        <f>IF(AND($X$3512&lt;&gt;" ",$X$3512&lt;&gt;0),IF(X2721=$X$3512,1+COUNTIF(U$7:U2720,"&gt;0"),0),0)</f>
        <v>0</v>
      </c>
      <c r="V2721" s="178" t="s">
        <v>2910</v>
      </c>
      <c r="W2721" s="130"/>
      <c r="X2721" s="131"/>
      <c r="Y2721" s="131"/>
      <c r="Z2721" s="206"/>
      <c r="AA2721" s="194">
        <f t="shared" si="187"/>
        <v>0</v>
      </c>
      <c r="AB2721" s="124" t="str">
        <f t="shared" si="188"/>
        <v/>
      </c>
      <c r="AC2721" s="195" t="str">
        <f t="shared" si="189"/>
        <v/>
      </c>
      <c r="AD2721" s="194" t="str">
        <f t="shared" si="190"/>
        <v/>
      </c>
      <c r="AE2721" s="194">
        <f>IF(AD2721="",0,IF(ISERROR(VLOOKUP(AD2721,AD$7:AD2720,1,FALSE)),1,0))</f>
        <v>0</v>
      </c>
      <c r="AF2721" s="194"/>
    </row>
    <row r="2722" spans="1:32" ht="16.5" customHeight="1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75">
        <f>IF(AND($X$3512&lt;&gt;" ",$X$3512&lt;&gt;0),IF(X2722=$X$3512,1+COUNTIF(U$7:U2721,"&gt;0"),0),0)</f>
        <v>0</v>
      </c>
      <c r="V2722" s="178" t="s">
        <v>2911</v>
      </c>
      <c r="W2722" s="130"/>
      <c r="X2722" s="131"/>
      <c r="Y2722" s="131"/>
      <c r="Z2722" s="206"/>
      <c r="AA2722" s="194">
        <f t="shared" si="187"/>
        <v>0</v>
      </c>
      <c r="AB2722" s="124" t="str">
        <f t="shared" si="188"/>
        <v/>
      </c>
      <c r="AC2722" s="195" t="str">
        <f t="shared" si="189"/>
        <v/>
      </c>
      <c r="AD2722" s="194" t="str">
        <f t="shared" si="190"/>
        <v/>
      </c>
      <c r="AE2722" s="194">
        <f>IF(AD2722="",0,IF(ISERROR(VLOOKUP(AD2722,AD$7:AD2721,1,FALSE)),1,0))</f>
        <v>0</v>
      </c>
      <c r="AF2722" s="194"/>
    </row>
    <row r="2723" spans="1:32" ht="16.5" customHeight="1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75">
        <f>IF(AND($X$3512&lt;&gt;" ",$X$3512&lt;&gt;0),IF(X2723=$X$3512,1+COUNTIF(U$7:U2722,"&gt;0"),0),0)</f>
        <v>0</v>
      </c>
      <c r="V2723" s="178" t="s">
        <v>2912</v>
      </c>
      <c r="W2723" s="130"/>
      <c r="X2723" s="131"/>
      <c r="Y2723" s="131"/>
      <c r="Z2723" s="206"/>
      <c r="AA2723" s="194">
        <f t="shared" si="187"/>
        <v>0</v>
      </c>
      <c r="AB2723" s="124" t="str">
        <f t="shared" si="188"/>
        <v/>
      </c>
      <c r="AC2723" s="195" t="str">
        <f t="shared" si="189"/>
        <v/>
      </c>
      <c r="AD2723" s="194" t="str">
        <f t="shared" si="190"/>
        <v/>
      </c>
      <c r="AE2723" s="194">
        <f>IF(AD2723="",0,IF(ISERROR(VLOOKUP(AD2723,AD$7:AD2722,1,FALSE)),1,0))</f>
        <v>0</v>
      </c>
      <c r="AF2723" s="194"/>
    </row>
    <row r="2724" spans="1:32" ht="16.5" customHeight="1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75">
        <f>IF(AND($X$3512&lt;&gt;" ",$X$3512&lt;&gt;0),IF(X2724=$X$3512,1+COUNTIF(U$7:U2723,"&gt;0"),0),0)</f>
        <v>0</v>
      </c>
      <c r="V2724" s="178" t="s">
        <v>2913</v>
      </c>
      <c r="W2724" s="130"/>
      <c r="X2724" s="131"/>
      <c r="Y2724" s="131"/>
      <c r="Z2724" s="206"/>
      <c r="AA2724" s="194">
        <f t="shared" si="187"/>
        <v>0</v>
      </c>
      <c r="AB2724" s="124" t="str">
        <f t="shared" si="188"/>
        <v/>
      </c>
      <c r="AC2724" s="195" t="str">
        <f t="shared" si="189"/>
        <v/>
      </c>
      <c r="AD2724" s="194" t="str">
        <f t="shared" si="190"/>
        <v/>
      </c>
      <c r="AE2724" s="194">
        <f>IF(AD2724="",0,IF(ISERROR(VLOOKUP(AD2724,AD$7:AD2723,1,FALSE)),1,0))</f>
        <v>0</v>
      </c>
      <c r="AF2724" s="194"/>
    </row>
    <row r="2725" spans="1:32" ht="16.5" customHeight="1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75">
        <f>IF(AND($X$3512&lt;&gt;" ",$X$3512&lt;&gt;0),IF(X2725=$X$3512,1+COUNTIF(U$7:U2724,"&gt;0"),0),0)</f>
        <v>0</v>
      </c>
      <c r="V2725" s="178" t="s">
        <v>2914</v>
      </c>
      <c r="W2725" s="130"/>
      <c r="X2725" s="131"/>
      <c r="Y2725" s="131"/>
      <c r="Z2725" s="206"/>
      <c r="AA2725" s="194">
        <f t="shared" si="187"/>
        <v>0</v>
      </c>
      <c r="AB2725" s="124" t="str">
        <f t="shared" si="188"/>
        <v/>
      </c>
      <c r="AC2725" s="195" t="str">
        <f t="shared" si="189"/>
        <v/>
      </c>
      <c r="AD2725" s="194" t="str">
        <f t="shared" si="190"/>
        <v/>
      </c>
      <c r="AE2725" s="194">
        <f>IF(AD2725="",0,IF(ISERROR(VLOOKUP(AD2725,AD$7:AD2724,1,FALSE)),1,0))</f>
        <v>0</v>
      </c>
      <c r="AF2725" s="194"/>
    </row>
    <row r="2726" spans="1:32" ht="16.5" customHeight="1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75">
        <f>IF(AND($X$3512&lt;&gt;" ",$X$3512&lt;&gt;0),IF(X2726=$X$3512,1+COUNTIF(U$7:U2725,"&gt;0"),0),0)</f>
        <v>0</v>
      </c>
      <c r="V2726" s="178" t="s">
        <v>2915</v>
      </c>
      <c r="W2726" s="130"/>
      <c r="X2726" s="131"/>
      <c r="Y2726" s="131"/>
      <c r="Z2726" s="206"/>
      <c r="AA2726" s="194">
        <f t="shared" si="187"/>
        <v>0</v>
      </c>
      <c r="AB2726" s="124" t="str">
        <f t="shared" si="188"/>
        <v/>
      </c>
      <c r="AC2726" s="195" t="str">
        <f t="shared" si="189"/>
        <v/>
      </c>
      <c r="AD2726" s="194" t="str">
        <f t="shared" si="190"/>
        <v/>
      </c>
      <c r="AE2726" s="194">
        <f>IF(AD2726="",0,IF(ISERROR(VLOOKUP(AD2726,AD$7:AD2725,1,FALSE)),1,0))</f>
        <v>0</v>
      </c>
      <c r="AF2726" s="194"/>
    </row>
    <row r="2727" spans="1:32" ht="16.5" customHeight="1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75">
        <f>IF(AND($X$3512&lt;&gt;" ",$X$3512&lt;&gt;0),IF(X2727=$X$3512,1+COUNTIF(U$7:U2726,"&gt;0"),0),0)</f>
        <v>0</v>
      </c>
      <c r="V2727" s="178" t="s">
        <v>2916</v>
      </c>
      <c r="W2727" s="130"/>
      <c r="X2727" s="131"/>
      <c r="Y2727" s="131"/>
      <c r="Z2727" s="206"/>
      <c r="AA2727" s="194">
        <f t="shared" si="187"/>
        <v>0</v>
      </c>
      <c r="AB2727" s="124" t="str">
        <f t="shared" si="188"/>
        <v/>
      </c>
      <c r="AC2727" s="195" t="str">
        <f t="shared" si="189"/>
        <v/>
      </c>
      <c r="AD2727" s="194" t="str">
        <f t="shared" si="190"/>
        <v/>
      </c>
      <c r="AE2727" s="194">
        <f>IF(AD2727="",0,IF(ISERROR(VLOOKUP(AD2727,AD$7:AD2726,1,FALSE)),1,0))</f>
        <v>0</v>
      </c>
      <c r="AF2727" s="194"/>
    </row>
    <row r="2728" spans="1:32" ht="16.5" customHeight="1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75">
        <f>IF(AND($X$3512&lt;&gt;" ",$X$3512&lt;&gt;0),IF(X2728=$X$3512,1+COUNTIF(U$7:U2727,"&gt;0"),0),0)</f>
        <v>0</v>
      </c>
      <c r="V2728" s="178" t="s">
        <v>2917</v>
      </c>
      <c r="W2728" s="130"/>
      <c r="X2728" s="131"/>
      <c r="Y2728" s="131"/>
      <c r="Z2728" s="206"/>
      <c r="AA2728" s="194">
        <f t="shared" si="187"/>
        <v>0</v>
      </c>
      <c r="AB2728" s="124" t="str">
        <f t="shared" si="188"/>
        <v/>
      </c>
      <c r="AC2728" s="195" t="str">
        <f t="shared" si="189"/>
        <v/>
      </c>
      <c r="AD2728" s="194" t="str">
        <f t="shared" si="190"/>
        <v/>
      </c>
      <c r="AE2728" s="194">
        <f>IF(AD2728="",0,IF(ISERROR(VLOOKUP(AD2728,AD$7:AD2727,1,FALSE)),1,0))</f>
        <v>0</v>
      </c>
      <c r="AF2728" s="194"/>
    </row>
    <row r="2729" spans="1:32" ht="16.5" customHeight="1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75">
        <f>IF(AND($X$3512&lt;&gt;" ",$X$3512&lt;&gt;0),IF(X2729=$X$3512,1+COUNTIF(U$7:U2728,"&gt;0"),0),0)</f>
        <v>0</v>
      </c>
      <c r="V2729" s="178" t="s">
        <v>2918</v>
      </c>
      <c r="W2729" s="130"/>
      <c r="X2729" s="131"/>
      <c r="Y2729" s="131"/>
      <c r="Z2729" s="206"/>
      <c r="AA2729" s="194">
        <f t="shared" si="187"/>
        <v>0</v>
      </c>
      <c r="AB2729" s="124" t="str">
        <f t="shared" si="188"/>
        <v/>
      </c>
      <c r="AC2729" s="195" t="str">
        <f t="shared" si="189"/>
        <v/>
      </c>
      <c r="AD2729" s="194" t="str">
        <f t="shared" si="190"/>
        <v/>
      </c>
      <c r="AE2729" s="194">
        <f>IF(AD2729="",0,IF(ISERROR(VLOOKUP(AD2729,AD$7:AD2728,1,FALSE)),1,0))</f>
        <v>0</v>
      </c>
      <c r="AF2729" s="194"/>
    </row>
    <row r="2730" spans="1:32" ht="16.5" customHeight="1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75">
        <f>IF(AND($X$3512&lt;&gt;" ",$X$3512&lt;&gt;0),IF(X2730=$X$3512,1+COUNTIF(U$7:U2729,"&gt;0"),0),0)</f>
        <v>0</v>
      </c>
      <c r="V2730" s="178" t="s">
        <v>2919</v>
      </c>
      <c r="W2730" s="130"/>
      <c r="X2730" s="131"/>
      <c r="Y2730" s="131"/>
      <c r="Z2730" s="206"/>
      <c r="AA2730" s="194">
        <f t="shared" si="187"/>
        <v>0</v>
      </c>
      <c r="AB2730" s="124" t="str">
        <f t="shared" si="188"/>
        <v/>
      </c>
      <c r="AC2730" s="195" t="str">
        <f t="shared" si="189"/>
        <v/>
      </c>
      <c r="AD2730" s="194" t="str">
        <f t="shared" si="190"/>
        <v/>
      </c>
      <c r="AE2730" s="194">
        <f>IF(AD2730="",0,IF(ISERROR(VLOOKUP(AD2730,AD$7:AD2729,1,FALSE)),1,0))</f>
        <v>0</v>
      </c>
      <c r="AF2730" s="194"/>
    </row>
    <row r="2731" spans="1:32" ht="16.5" customHeight="1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75">
        <f>IF(AND($X$3512&lt;&gt;" ",$X$3512&lt;&gt;0),IF(X2731=$X$3512,1+COUNTIF(U$7:U2730,"&gt;0"),0),0)</f>
        <v>0</v>
      </c>
      <c r="V2731" s="178" t="s">
        <v>2920</v>
      </c>
      <c r="W2731" s="130"/>
      <c r="X2731" s="131"/>
      <c r="Y2731" s="131"/>
      <c r="Z2731" s="206"/>
      <c r="AA2731" s="194">
        <f t="shared" si="187"/>
        <v>0</v>
      </c>
      <c r="AB2731" s="124" t="str">
        <f t="shared" si="188"/>
        <v/>
      </c>
      <c r="AC2731" s="195" t="str">
        <f t="shared" si="189"/>
        <v/>
      </c>
      <c r="AD2731" s="194" t="str">
        <f t="shared" si="190"/>
        <v/>
      </c>
      <c r="AE2731" s="194">
        <f>IF(AD2731="",0,IF(ISERROR(VLOOKUP(AD2731,AD$7:AD2730,1,FALSE)),1,0))</f>
        <v>0</v>
      </c>
      <c r="AF2731" s="194"/>
    </row>
    <row r="2732" spans="1:32" ht="16.5" customHeight="1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75">
        <f>IF(AND($X$3512&lt;&gt;" ",$X$3512&lt;&gt;0),IF(X2732=$X$3512,1+COUNTIF(U$7:U2731,"&gt;0"),0),0)</f>
        <v>0</v>
      </c>
      <c r="V2732" s="178" t="s">
        <v>2921</v>
      </c>
      <c r="W2732" s="130"/>
      <c r="X2732" s="131"/>
      <c r="Y2732" s="131"/>
      <c r="Z2732" s="206"/>
      <c r="AA2732" s="194">
        <f t="shared" si="187"/>
        <v>0</v>
      </c>
      <c r="AB2732" s="124" t="str">
        <f t="shared" si="188"/>
        <v/>
      </c>
      <c r="AC2732" s="195" t="str">
        <f t="shared" si="189"/>
        <v/>
      </c>
      <c r="AD2732" s="194" t="str">
        <f t="shared" si="190"/>
        <v/>
      </c>
      <c r="AE2732" s="194">
        <f>IF(AD2732="",0,IF(ISERROR(VLOOKUP(AD2732,AD$7:AD2731,1,FALSE)),1,0))</f>
        <v>0</v>
      </c>
      <c r="AF2732" s="194"/>
    </row>
    <row r="2733" spans="1:32" ht="16.5" customHeight="1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75">
        <f>IF(AND($X$3512&lt;&gt;" ",$X$3512&lt;&gt;0),IF(X2733=$X$3512,1+COUNTIF(U$7:U2732,"&gt;0"),0),0)</f>
        <v>0</v>
      </c>
      <c r="V2733" s="178" t="s">
        <v>2922</v>
      </c>
      <c r="W2733" s="130"/>
      <c r="X2733" s="131"/>
      <c r="Y2733" s="131"/>
      <c r="Z2733" s="206"/>
      <c r="AA2733" s="194">
        <f t="shared" si="187"/>
        <v>0</v>
      </c>
      <c r="AB2733" s="124" t="str">
        <f t="shared" si="188"/>
        <v/>
      </c>
      <c r="AC2733" s="195" t="str">
        <f t="shared" si="189"/>
        <v/>
      </c>
      <c r="AD2733" s="194" t="str">
        <f t="shared" si="190"/>
        <v/>
      </c>
      <c r="AE2733" s="194">
        <f>IF(AD2733="",0,IF(ISERROR(VLOOKUP(AD2733,AD$7:AD2732,1,FALSE)),1,0))</f>
        <v>0</v>
      </c>
      <c r="AF2733" s="194"/>
    </row>
    <row r="2734" spans="1:32" ht="16.5" customHeight="1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75">
        <f>IF(AND($X$3512&lt;&gt;" ",$X$3512&lt;&gt;0),IF(X2734=$X$3512,1+COUNTIF(U$7:U2733,"&gt;0"),0),0)</f>
        <v>0</v>
      </c>
      <c r="V2734" s="178" t="s">
        <v>2923</v>
      </c>
      <c r="W2734" s="130"/>
      <c r="X2734" s="131"/>
      <c r="Y2734" s="131"/>
      <c r="Z2734" s="206"/>
      <c r="AA2734" s="194">
        <f t="shared" si="187"/>
        <v>0</v>
      </c>
      <c r="AB2734" s="124" t="str">
        <f t="shared" si="188"/>
        <v/>
      </c>
      <c r="AC2734" s="195" t="str">
        <f t="shared" si="189"/>
        <v/>
      </c>
      <c r="AD2734" s="194" t="str">
        <f t="shared" si="190"/>
        <v/>
      </c>
      <c r="AE2734" s="194">
        <f>IF(AD2734="",0,IF(ISERROR(VLOOKUP(AD2734,AD$7:AD2733,1,FALSE)),1,0))</f>
        <v>0</v>
      </c>
      <c r="AF2734" s="194"/>
    </row>
    <row r="2735" spans="1:32" ht="16.5" customHeight="1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75">
        <f>IF(AND($X$3512&lt;&gt;" ",$X$3512&lt;&gt;0),IF(X2735=$X$3512,1+COUNTIF(U$7:U2734,"&gt;0"),0),0)</f>
        <v>0</v>
      </c>
      <c r="V2735" s="178" t="s">
        <v>2924</v>
      </c>
      <c r="W2735" s="130"/>
      <c r="X2735" s="131"/>
      <c r="Y2735" s="131"/>
      <c r="Z2735" s="206"/>
      <c r="AA2735" s="194">
        <f t="shared" si="187"/>
        <v>0</v>
      </c>
      <c r="AB2735" s="124" t="str">
        <f t="shared" si="188"/>
        <v/>
      </c>
      <c r="AC2735" s="195" t="str">
        <f t="shared" si="189"/>
        <v/>
      </c>
      <c r="AD2735" s="194" t="str">
        <f t="shared" si="190"/>
        <v/>
      </c>
      <c r="AE2735" s="194">
        <f>IF(AD2735="",0,IF(ISERROR(VLOOKUP(AD2735,AD$7:AD2734,1,FALSE)),1,0))</f>
        <v>0</v>
      </c>
      <c r="AF2735" s="194"/>
    </row>
    <row r="2736" spans="1:32" ht="16.5" customHeight="1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75">
        <f>IF(AND($X$3512&lt;&gt;" ",$X$3512&lt;&gt;0),IF(X2736=$X$3512,1+COUNTIF(U$7:U2735,"&gt;0"),0),0)</f>
        <v>0</v>
      </c>
      <c r="V2736" s="178" t="s">
        <v>2925</v>
      </c>
      <c r="W2736" s="130"/>
      <c r="X2736" s="131"/>
      <c r="Y2736" s="131"/>
      <c r="Z2736" s="206"/>
      <c r="AA2736" s="194">
        <f t="shared" si="187"/>
        <v>0</v>
      </c>
      <c r="AB2736" s="124" t="str">
        <f t="shared" si="188"/>
        <v/>
      </c>
      <c r="AC2736" s="195" t="str">
        <f t="shared" si="189"/>
        <v/>
      </c>
      <c r="AD2736" s="194" t="str">
        <f t="shared" si="190"/>
        <v/>
      </c>
      <c r="AE2736" s="194">
        <f>IF(AD2736="",0,IF(ISERROR(VLOOKUP(AD2736,AD$7:AD2735,1,FALSE)),1,0))</f>
        <v>0</v>
      </c>
      <c r="AF2736" s="194"/>
    </row>
    <row r="2737" spans="1:32" ht="16.5" customHeight="1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75">
        <f>IF(AND($X$3512&lt;&gt;" ",$X$3512&lt;&gt;0),IF(X2737=$X$3512,1+COUNTIF(U$7:U2736,"&gt;0"),0),0)</f>
        <v>0</v>
      </c>
      <c r="V2737" s="178" t="s">
        <v>2926</v>
      </c>
      <c r="W2737" s="130"/>
      <c r="X2737" s="131"/>
      <c r="Y2737" s="131"/>
      <c r="Z2737" s="206"/>
      <c r="AA2737" s="194">
        <f t="shared" si="187"/>
        <v>0</v>
      </c>
      <c r="AB2737" s="124" t="str">
        <f t="shared" si="188"/>
        <v/>
      </c>
      <c r="AC2737" s="195" t="str">
        <f t="shared" si="189"/>
        <v/>
      </c>
      <c r="AD2737" s="194" t="str">
        <f t="shared" si="190"/>
        <v/>
      </c>
      <c r="AE2737" s="194">
        <f>IF(AD2737="",0,IF(ISERROR(VLOOKUP(AD2737,AD$7:AD2736,1,FALSE)),1,0))</f>
        <v>0</v>
      </c>
      <c r="AF2737" s="194"/>
    </row>
    <row r="2738" spans="1:32" ht="16.5" customHeight="1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75">
        <f>IF(AND($X$3512&lt;&gt;" ",$X$3512&lt;&gt;0),IF(X2738=$X$3512,1+COUNTIF(U$7:U2737,"&gt;0"),0),0)</f>
        <v>0</v>
      </c>
      <c r="V2738" s="178" t="s">
        <v>2927</v>
      </c>
      <c r="W2738" s="130"/>
      <c r="X2738" s="131"/>
      <c r="Y2738" s="131"/>
      <c r="Z2738" s="206"/>
      <c r="AA2738" s="194">
        <f t="shared" si="187"/>
        <v>0</v>
      </c>
      <c r="AB2738" s="124" t="str">
        <f t="shared" si="188"/>
        <v/>
      </c>
      <c r="AC2738" s="195" t="str">
        <f t="shared" si="189"/>
        <v/>
      </c>
      <c r="AD2738" s="194" t="str">
        <f t="shared" si="190"/>
        <v/>
      </c>
      <c r="AE2738" s="194">
        <f>IF(AD2738="",0,IF(ISERROR(VLOOKUP(AD2738,AD$7:AD2737,1,FALSE)),1,0))</f>
        <v>0</v>
      </c>
      <c r="AF2738" s="194"/>
    </row>
    <row r="2739" spans="1:32" ht="16.5" customHeight="1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75">
        <f>IF(AND($X$3512&lt;&gt;" ",$X$3512&lt;&gt;0),IF(X2739=$X$3512,1+COUNTIF(U$7:U2738,"&gt;0"),0),0)</f>
        <v>0</v>
      </c>
      <c r="V2739" s="178" t="s">
        <v>2928</v>
      </c>
      <c r="W2739" s="130"/>
      <c r="X2739" s="131"/>
      <c r="Y2739" s="131"/>
      <c r="Z2739" s="206"/>
      <c r="AA2739" s="194">
        <f t="shared" si="187"/>
        <v>0</v>
      </c>
      <c r="AB2739" s="124" t="str">
        <f t="shared" si="188"/>
        <v/>
      </c>
      <c r="AC2739" s="195" t="str">
        <f t="shared" si="189"/>
        <v/>
      </c>
      <c r="AD2739" s="194" t="str">
        <f t="shared" si="190"/>
        <v/>
      </c>
      <c r="AE2739" s="194">
        <f>IF(AD2739="",0,IF(ISERROR(VLOOKUP(AD2739,AD$7:AD2738,1,FALSE)),1,0))</f>
        <v>0</v>
      </c>
      <c r="AF2739" s="194"/>
    </row>
    <row r="2740" spans="1:32" ht="16.5" customHeight="1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75">
        <f>IF(AND($X$3512&lt;&gt;" ",$X$3512&lt;&gt;0),IF(X2740=$X$3512,1+COUNTIF(U$7:U2739,"&gt;0"),0),0)</f>
        <v>0</v>
      </c>
      <c r="V2740" s="178" t="s">
        <v>2929</v>
      </c>
      <c r="W2740" s="130"/>
      <c r="X2740" s="131"/>
      <c r="Y2740" s="131"/>
      <c r="Z2740" s="206"/>
      <c r="AA2740" s="194">
        <f t="shared" si="187"/>
        <v>0</v>
      </c>
      <c r="AB2740" s="124" t="str">
        <f t="shared" si="188"/>
        <v/>
      </c>
      <c r="AC2740" s="195" t="str">
        <f t="shared" si="189"/>
        <v/>
      </c>
      <c r="AD2740" s="194" t="str">
        <f t="shared" si="190"/>
        <v/>
      </c>
      <c r="AE2740" s="194">
        <f>IF(AD2740="",0,IF(ISERROR(VLOOKUP(AD2740,AD$7:AD2739,1,FALSE)),1,0))</f>
        <v>0</v>
      </c>
      <c r="AF2740" s="194"/>
    </row>
    <row r="2741" spans="1:32" ht="16.5" customHeight="1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75">
        <f>IF(AND($X$3512&lt;&gt;" ",$X$3512&lt;&gt;0),IF(X2741=$X$3512,1+COUNTIF(U$7:U2740,"&gt;0"),0),0)</f>
        <v>0</v>
      </c>
      <c r="V2741" s="178" t="s">
        <v>2930</v>
      </c>
      <c r="W2741" s="130"/>
      <c r="X2741" s="131"/>
      <c r="Y2741" s="131"/>
      <c r="Z2741" s="206"/>
      <c r="AA2741" s="194">
        <f t="shared" si="187"/>
        <v>0</v>
      </c>
      <c r="AB2741" s="124" t="str">
        <f t="shared" si="188"/>
        <v/>
      </c>
      <c r="AC2741" s="195" t="str">
        <f t="shared" si="189"/>
        <v/>
      </c>
      <c r="AD2741" s="194" t="str">
        <f t="shared" si="190"/>
        <v/>
      </c>
      <c r="AE2741" s="194">
        <f>IF(AD2741="",0,IF(ISERROR(VLOOKUP(AD2741,AD$7:AD2740,1,FALSE)),1,0))</f>
        <v>0</v>
      </c>
      <c r="AF2741" s="194"/>
    </row>
    <row r="2742" spans="1:32" ht="16.5" customHeight="1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75">
        <f>IF(AND($X$3512&lt;&gt;" ",$X$3512&lt;&gt;0),IF(X2742=$X$3512,1+COUNTIF(U$7:U2741,"&gt;0"),0),0)</f>
        <v>0</v>
      </c>
      <c r="V2742" s="178" t="s">
        <v>2931</v>
      </c>
      <c r="W2742" s="130"/>
      <c r="X2742" s="131"/>
      <c r="Y2742" s="131"/>
      <c r="Z2742" s="206"/>
      <c r="AA2742" s="194">
        <f t="shared" si="187"/>
        <v>0</v>
      </c>
      <c r="AB2742" s="124" t="str">
        <f t="shared" si="188"/>
        <v/>
      </c>
      <c r="AC2742" s="195" t="str">
        <f t="shared" si="189"/>
        <v/>
      </c>
      <c r="AD2742" s="194" t="str">
        <f t="shared" si="190"/>
        <v/>
      </c>
      <c r="AE2742" s="194">
        <f>IF(AD2742="",0,IF(ISERROR(VLOOKUP(AD2742,AD$7:AD2741,1,FALSE)),1,0))</f>
        <v>0</v>
      </c>
      <c r="AF2742" s="194"/>
    </row>
    <row r="2743" spans="1:32" ht="16.5" customHeight="1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75">
        <f>IF(AND($X$3512&lt;&gt;" ",$X$3512&lt;&gt;0),IF(X2743=$X$3512,1+COUNTIF(U$7:U2742,"&gt;0"),0),0)</f>
        <v>0</v>
      </c>
      <c r="V2743" s="178" t="s">
        <v>2932</v>
      </c>
      <c r="W2743" s="130"/>
      <c r="X2743" s="131"/>
      <c r="Y2743" s="131"/>
      <c r="Z2743" s="206"/>
      <c r="AA2743" s="194">
        <f t="shared" si="187"/>
        <v>0</v>
      </c>
      <c r="AB2743" s="124" t="str">
        <f t="shared" si="188"/>
        <v/>
      </c>
      <c r="AC2743" s="195" t="str">
        <f t="shared" si="189"/>
        <v/>
      </c>
      <c r="AD2743" s="194" t="str">
        <f t="shared" si="190"/>
        <v/>
      </c>
      <c r="AE2743" s="194">
        <f>IF(AD2743="",0,IF(ISERROR(VLOOKUP(AD2743,AD$7:AD2742,1,FALSE)),1,0))</f>
        <v>0</v>
      </c>
      <c r="AF2743" s="194"/>
    </row>
    <row r="2744" spans="1:32" ht="16.5" customHeight="1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75">
        <f>IF(AND($X$3512&lt;&gt;" ",$X$3512&lt;&gt;0),IF(X2744=$X$3512,1+COUNTIF(U$7:U2743,"&gt;0"),0),0)</f>
        <v>0</v>
      </c>
      <c r="V2744" s="178" t="s">
        <v>2933</v>
      </c>
      <c r="W2744" s="130"/>
      <c r="X2744" s="131"/>
      <c r="Y2744" s="131"/>
      <c r="Z2744" s="206"/>
      <c r="AA2744" s="194">
        <f t="shared" si="187"/>
        <v>0</v>
      </c>
      <c r="AB2744" s="124" t="str">
        <f t="shared" si="188"/>
        <v/>
      </c>
      <c r="AC2744" s="195" t="str">
        <f t="shared" si="189"/>
        <v/>
      </c>
      <c r="AD2744" s="194" t="str">
        <f t="shared" si="190"/>
        <v/>
      </c>
      <c r="AE2744" s="194">
        <f>IF(AD2744="",0,IF(ISERROR(VLOOKUP(AD2744,AD$7:AD2743,1,FALSE)),1,0))</f>
        <v>0</v>
      </c>
      <c r="AF2744" s="194"/>
    </row>
    <row r="2745" spans="1:32" ht="16.5" customHeight="1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75">
        <f>IF(AND($X$3512&lt;&gt;" ",$X$3512&lt;&gt;0),IF(X2745=$X$3512,1+COUNTIF(U$7:U2744,"&gt;0"),0),0)</f>
        <v>0</v>
      </c>
      <c r="V2745" s="178" t="s">
        <v>2934</v>
      </c>
      <c r="W2745" s="130"/>
      <c r="X2745" s="131"/>
      <c r="Y2745" s="131"/>
      <c r="Z2745" s="206"/>
      <c r="AA2745" s="194">
        <f t="shared" si="187"/>
        <v>0</v>
      </c>
      <c r="AB2745" s="124" t="str">
        <f t="shared" si="188"/>
        <v/>
      </c>
      <c r="AC2745" s="195" t="str">
        <f t="shared" si="189"/>
        <v/>
      </c>
      <c r="AD2745" s="194" t="str">
        <f t="shared" si="190"/>
        <v/>
      </c>
      <c r="AE2745" s="194">
        <f>IF(AD2745="",0,IF(ISERROR(VLOOKUP(AD2745,AD$7:AD2744,1,FALSE)),1,0))</f>
        <v>0</v>
      </c>
      <c r="AF2745" s="194"/>
    </row>
    <row r="2746" spans="1:32" ht="16.5" customHeight="1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75">
        <f>IF(AND($X$3512&lt;&gt;" ",$X$3512&lt;&gt;0),IF(X2746=$X$3512,1+COUNTIF(U$7:U2745,"&gt;0"),0),0)</f>
        <v>0</v>
      </c>
      <c r="V2746" s="178" t="s">
        <v>2935</v>
      </c>
      <c r="W2746" s="130"/>
      <c r="X2746" s="131"/>
      <c r="Y2746" s="131"/>
      <c r="Z2746" s="206"/>
      <c r="AA2746" s="194">
        <f t="shared" si="187"/>
        <v>0</v>
      </c>
      <c r="AB2746" s="124" t="str">
        <f t="shared" si="188"/>
        <v/>
      </c>
      <c r="AC2746" s="195" t="str">
        <f t="shared" si="189"/>
        <v/>
      </c>
      <c r="AD2746" s="194" t="str">
        <f t="shared" si="190"/>
        <v/>
      </c>
      <c r="AE2746" s="194">
        <f>IF(AD2746="",0,IF(ISERROR(VLOOKUP(AD2746,AD$7:AD2745,1,FALSE)),1,0))</f>
        <v>0</v>
      </c>
      <c r="AF2746" s="194"/>
    </row>
    <row r="2747" spans="1:32" ht="16.5" customHeight="1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75">
        <f>IF(AND($X$3512&lt;&gt;" ",$X$3512&lt;&gt;0),IF(X2747=$X$3512,1+COUNTIF(U$7:U2746,"&gt;0"),0),0)</f>
        <v>0</v>
      </c>
      <c r="V2747" s="178" t="s">
        <v>2936</v>
      </c>
      <c r="W2747" s="130"/>
      <c r="X2747" s="131"/>
      <c r="Y2747" s="131"/>
      <c r="Z2747" s="206"/>
      <c r="AA2747" s="194">
        <f t="shared" si="187"/>
        <v>0</v>
      </c>
      <c r="AB2747" s="124" t="str">
        <f t="shared" si="188"/>
        <v/>
      </c>
      <c r="AC2747" s="195" t="str">
        <f t="shared" si="189"/>
        <v/>
      </c>
      <c r="AD2747" s="194" t="str">
        <f t="shared" si="190"/>
        <v/>
      </c>
      <c r="AE2747" s="194">
        <f>IF(AD2747="",0,IF(ISERROR(VLOOKUP(AD2747,AD$7:AD2746,1,FALSE)),1,0))</f>
        <v>0</v>
      </c>
      <c r="AF2747" s="194"/>
    </row>
    <row r="2748" spans="1:32" ht="16.5" customHeight="1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75">
        <f>IF(AND($X$3512&lt;&gt;" ",$X$3512&lt;&gt;0),IF(X2748=$X$3512,1+COUNTIF(U$7:U2747,"&gt;0"),0),0)</f>
        <v>0</v>
      </c>
      <c r="V2748" s="178" t="s">
        <v>2937</v>
      </c>
      <c r="W2748" s="130"/>
      <c r="X2748" s="131"/>
      <c r="Y2748" s="131"/>
      <c r="Z2748" s="206"/>
      <c r="AA2748" s="194">
        <f t="shared" si="187"/>
        <v>0</v>
      </c>
      <c r="AB2748" s="124" t="str">
        <f t="shared" si="188"/>
        <v/>
      </c>
      <c r="AC2748" s="195" t="str">
        <f t="shared" si="189"/>
        <v/>
      </c>
      <c r="AD2748" s="194" t="str">
        <f t="shared" si="190"/>
        <v/>
      </c>
      <c r="AE2748" s="194">
        <f>IF(AD2748="",0,IF(ISERROR(VLOOKUP(AD2748,AD$7:AD2747,1,FALSE)),1,0))</f>
        <v>0</v>
      </c>
      <c r="AF2748" s="194"/>
    </row>
    <row r="2749" spans="1:32" ht="16.5" customHeight="1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75">
        <f>IF(AND($X$3512&lt;&gt;" ",$X$3512&lt;&gt;0),IF(X2749=$X$3512,1+COUNTIF(U$7:U2748,"&gt;0"),0),0)</f>
        <v>0</v>
      </c>
      <c r="V2749" s="178" t="s">
        <v>2938</v>
      </c>
      <c r="W2749" s="130"/>
      <c r="X2749" s="131"/>
      <c r="Y2749" s="131"/>
      <c r="Z2749" s="206"/>
      <c r="AA2749" s="194">
        <f t="shared" si="187"/>
        <v>0</v>
      </c>
      <c r="AB2749" s="124" t="str">
        <f t="shared" si="188"/>
        <v/>
      </c>
      <c r="AC2749" s="195" t="str">
        <f t="shared" si="189"/>
        <v/>
      </c>
      <c r="AD2749" s="194" t="str">
        <f t="shared" si="190"/>
        <v/>
      </c>
      <c r="AE2749" s="194">
        <f>IF(AD2749="",0,IF(ISERROR(VLOOKUP(AD2749,AD$7:AD2748,1,FALSE)),1,0))</f>
        <v>0</v>
      </c>
      <c r="AF2749" s="194"/>
    </row>
    <row r="2750" spans="1:32" ht="16.5" customHeight="1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75">
        <f>IF(AND($X$3512&lt;&gt;" ",$X$3512&lt;&gt;0),IF(X2750=$X$3512,1+COUNTIF(U$7:U2749,"&gt;0"),0),0)</f>
        <v>0</v>
      </c>
      <c r="V2750" s="178" t="s">
        <v>2939</v>
      </c>
      <c r="W2750" s="130"/>
      <c r="X2750" s="131"/>
      <c r="Y2750" s="131"/>
      <c r="Z2750" s="206"/>
      <c r="AA2750" s="194">
        <f t="shared" si="187"/>
        <v>0</v>
      </c>
      <c r="AB2750" s="124" t="str">
        <f t="shared" si="188"/>
        <v/>
      </c>
      <c r="AC2750" s="195" t="str">
        <f t="shared" si="189"/>
        <v/>
      </c>
      <c r="AD2750" s="194" t="str">
        <f t="shared" si="190"/>
        <v/>
      </c>
      <c r="AE2750" s="194">
        <f>IF(AD2750="",0,IF(ISERROR(VLOOKUP(AD2750,AD$7:AD2749,1,FALSE)),1,0))</f>
        <v>0</v>
      </c>
      <c r="AF2750" s="194"/>
    </row>
    <row r="2751" spans="1:32" ht="16.5" customHeight="1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75">
        <f>IF(AND($X$3512&lt;&gt;" ",$X$3512&lt;&gt;0),IF(X2751=$X$3512,1+COUNTIF(U$7:U2750,"&gt;0"),0),0)</f>
        <v>0</v>
      </c>
      <c r="V2751" s="178" t="s">
        <v>2940</v>
      </c>
      <c r="W2751" s="130"/>
      <c r="X2751" s="131"/>
      <c r="Y2751" s="131"/>
      <c r="Z2751" s="206"/>
      <c r="AA2751" s="194">
        <f t="shared" si="187"/>
        <v>0</v>
      </c>
      <c r="AB2751" s="124" t="str">
        <f t="shared" si="188"/>
        <v/>
      </c>
      <c r="AC2751" s="195" t="str">
        <f t="shared" si="189"/>
        <v/>
      </c>
      <c r="AD2751" s="194" t="str">
        <f t="shared" si="190"/>
        <v/>
      </c>
      <c r="AE2751" s="194">
        <f>IF(AD2751="",0,IF(ISERROR(VLOOKUP(AD2751,AD$7:AD2750,1,FALSE)),1,0))</f>
        <v>0</v>
      </c>
      <c r="AF2751" s="194"/>
    </row>
    <row r="2752" spans="1:32" ht="16.5" customHeight="1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75">
        <f>IF(AND($X$3512&lt;&gt;" ",$X$3512&lt;&gt;0),IF(X2752=$X$3512,1+COUNTIF(U$7:U2751,"&gt;0"),0),0)</f>
        <v>0</v>
      </c>
      <c r="V2752" s="178" t="s">
        <v>2941</v>
      </c>
      <c r="W2752" s="130"/>
      <c r="X2752" s="131"/>
      <c r="Y2752" s="131"/>
      <c r="Z2752" s="206"/>
      <c r="AA2752" s="194">
        <f t="shared" si="187"/>
        <v>0</v>
      </c>
      <c r="AB2752" s="124" t="str">
        <f t="shared" si="188"/>
        <v/>
      </c>
      <c r="AC2752" s="195" t="str">
        <f t="shared" si="189"/>
        <v/>
      </c>
      <c r="AD2752" s="194" t="str">
        <f t="shared" si="190"/>
        <v/>
      </c>
      <c r="AE2752" s="194">
        <f>IF(AD2752="",0,IF(ISERROR(VLOOKUP(AD2752,AD$7:AD2751,1,FALSE)),1,0))</f>
        <v>0</v>
      </c>
      <c r="AF2752" s="194"/>
    </row>
    <row r="2753" spans="1:32" ht="16.5" customHeight="1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75">
        <f>IF(AND($X$3512&lt;&gt;" ",$X$3512&lt;&gt;0),IF(X2753=$X$3512,1+COUNTIF(U$7:U2752,"&gt;0"),0),0)</f>
        <v>0</v>
      </c>
      <c r="V2753" s="178" t="s">
        <v>2942</v>
      </c>
      <c r="W2753" s="130"/>
      <c r="X2753" s="131"/>
      <c r="Y2753" s="131"/>
      <c r="Z2753" s="206"/>
      <c r="AA2753" s="194">
        <f t="shared" si="187"/>
        <v>0</v>
      </c>
      <c r="AB2753" s="124" t="str">
        <f t="shared" si="188"/>
        <v/>
      </c>
      <c r="AC2753" s="195" t="str">
        <f t="shared" si="189"/>
        <v/>
      </c>
      <c r="AD2753" s="194" t="str">
        <f t="shared" si="190"/>
        <v/>
      </c>
      <c r="AE2753" s="194">
        <f>IF(AD2753="",0,IF(ISERROR(VLOOKUP(AD2753,AD$7:AD2752,1,FALSE)),1,0))</f>
        <v>0</v>
      </c>
      <c r="AF2753" s="194"/>
    </row>
    <row r="2754" spans="1:32" ht="16.5" customHeight="1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75">
        <f>IF(AND($X$3512&lt;&gt;" ",$X$3512&lt;&gt;0),IF(X2754=$X$3512,1+COUNTIF(U$7:U2753,"&gt;0"),0),0)</f>
        <v>0</v>
      </c>
      <c r="V2754" s="178" t="s">
        <v>2943</v>
      </c>
      <c r="W2754" s="130"/>
      <c r="X2754" s="131"/>
      <c r="Y2754" s="131"/>
      <c r="Z2754" s="206"/>
      <c r="AA2754" s="194">
        <f t="shared" si="187"/>
        <v>0</v>
      </c>
      <c r="AB2754" s="124" t="str">
        <f t="shared" si="188"/>
        <v/>
      </c>
      <c r="AC2754" s="195" t="str">
        <f t="shared" si="189"/>
        <v/>
      </c>
      <c r="AD2754" s="194" t="str">
        <f t="shared" si="190"/>
        <v/>
      </c>
      <c r="AE2754" s="194">
        <f>IF(AD2754="",0,IF(ISERROR(VLOOKUP(AD2754,AD$7:AD2753,1,FALSE)),1,0))</f>
        <v>0</v>
      </c>
      <c r="AF2754" s="194"/>
    </row>
    <row r="2755" spans="1:32" ht="16.5" customHeight="1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75">
        <f>IF(AND($X$3512&lt;&gt;" ",$X$3512&lt;&gt;0),IF(X2755=$X$3512,1+COUNTIF(U$7:U2754,"&gt;0"),0),0)</f>
        <v>0</v>
      </c>
      <c r="V2755" s="178" t="s">
        <v>2944</v>
      </c>
      <c r="W2755" s="130"/>
      <c r="X2755" s="131"/>
      <c r="Y2755" s="131"/>
      <c r="Z2755" s="206"/>
      <c r="AA2755" s="194">
        <f t="shared" si="187"/>
        <v>0</v>
      </c>
      <c r="AB2755" s="124" t="str">
        <f t="shared" si="188"/>
        <v/>
      </c>
      <c r="AC2755" s="195" t="str">
        <f t="shared" si="189"/>
        <v/>
      </c>
      <c r="AD2755" s="194" t="str">
        <f t="shared" si="190"/>
        <v/>
      </c>
      <c r="AE2755" s="194">
        <f>IF(AD2755="",0,IF(ISERROR(VLOOKUP(AD2755,AD$7:AD2754,1,FALSE)),1,0))</f>
        <v>0</v>
      </c>
      <c r="AF2755" s="194"/>
    </row>
    <row r="2756" spans="1:32" ht="16.5" customHeight="1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75">
        <f>IF(AND($X$3512&lt;&gt;" ",$X$3512&lt;&gt;0),IF(X2756=$X$3512,1+COUNTIF(U$7:U2755,"&gt;0"),0),0)</f>
        <v>0</v>
      </c>
      <c r="V2756" s="178" t="s">
        <v>2945</v>
      </c>
      <c r="W2756" s="130"/>
      <c r="X2756" s="131"/>
      <c r="Y2756" s="131"/>
      <c r="Z2756" s="206"/>
      <c r="AA2756" s="194">
        <f t="shared" si="187"/>
        <v>0</v>
      </c>
      <c r="AB2756" s="124" t="str">
        <f t="shared" si="188"/>
        <v/>
      </c>
      <c r="AC2756" s="195" t="str">
        <f t="shared" si="189"/>
        <v/>
      </c>
      <c r="AD2756" s="194" t="str">
        <f t="shared" si="190"/>
        <v/>
      </c>
      <c r="AE2756" s="194">
        <f>IF(AD2756="",0,IF(ISERROR(VLOOKUP(AD2756,AD$7:AD2755,1,FALSE)),1,0))</f>
        <v>0</v>
      </c>
      <c r="AF2756" s="194"/>
    </row>
    <row r="2757" spans="1:32" ht="16.5" customHeight="1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75">
        <f>IF(AND($X$3512&lt;&gt;" ",$X$3512&lt;&gt;0),IF(X2757=$X$3512,1+COUNTIF(U$7:U2756,"&gt;0"),0),0)</f>
        <v>0</v>
      </c>
      <c r="V2757" s="178" t="s">
        <v>2946</v>
      </c>
      <c r="W2757" s="130"/>
      <c r="X2757" s="131"/>
      <c r="Y2757" s="131"/>
      <c r="Z2757" s="206"/>
      <c r="AA2757" s="194">
        <f t="shared" si="187"/>
        <v>0</v>
      </c>
      <c r="AB2757" s="124" t="str">
        <f t="shared" si="188"/>
        <v/>
      </c>
      <c r="AC2757" s="195" t="str">
        <f t="shared" si="189"/>
        <v/>
      </c>
      <c r="AD2757" s="194" t="str">
        <f t="shared" si="190"/>
        <v/>
      </c>
      <c r="AE2757" s="194">
        <f>IF(AD2757="",0,IF(ISERROR(VLOOKUP(AD2757,AD$7:AD2756,1,FALSE)),1,0))</f>
        <v>0</v>
      </c>
      <c r="AF2757" s="194"/>
    </row>
    <row r="2758" spans="1:32" ht="16.5" customHeight="1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75">
        <f>IF(AND($X$3512&lt;&gt;" ",$X$3512&lt;&gt;0),IF(X2758=$X$3512,1+COUNTIF(U$7:U2757,"&gt;0"),0),0)</f>
        <v>0</v>
      </c>
      <c r="V2758" s="178" t="s">
        <v>2947</v>
      </c>
      <c r="W2758" s="130"/>
      <c r="X2758" s="131"/>
      <c r="Y2758" s="131"/>
      <c r="Z2758" s="206"/>
      <c r="AA2758" s="194">
        <f t="shared" si="187"/>
        <v>0</v>
      </c>
      <c r="AB2758" s="124" t="str">
        <f t="shared" si="188"/>
        <v/>
      </c>
      <c r="AC2758" s="195" t="str">
        <f t="shared" si="189"/>
        <v/>
      </c>
      <c r="AD2758" s="194" t="str">
        <f t="shared" si="190"/>
        <v/>
      </c>
      <c r="AE2758" s="194">
        <f>IF(AD2758="",0,IF(ISERROR(VLOOKUP(AD2758,AD$7:AD2757,1,FALSE)),1,0))</f>
        <v>0</v>
      </c>
      <c r="AF2758" s="194"/>
    </row>
    <row r="2759" spans="1:32" ht="16.5" customHeight="1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75">
        <f>IF(AND($X$3512&lt;&gt;" ",$X$3512&lt;&gt;0),IF(X2759=$X$3512,1+COUNTIF(U$7:U2758,"&gt;0"),0),0)</f>
        <v>0</v>
      </c>
      <c r="V2759" s="178" t="s">
        <v>2948</v>
      </c>
      <c r="W2759" s="130"/>
      <c r="X2759" s="131"/>
      <c r="Y2759" s="131"/>
      <c r="Z2759" s="206"/>
      <c r="AA2759" s="194">
        <f t="shared" si="187"/>
        <v>0</v>
      </c>
      <c r="AB2759" s="124" t="str">
        <f t="shared" si="188"/>
        <v/>
      </c>
      <c r="AC2759" s="195" t="str">
        <f t="shared" si="189"/>
        <v/>
      </c>
      <c r="AD2759" s="194" t="str">
        <f t="shared" si="190"/>
        <v/>
      </c>
      <c r="AE2759" s="194">
        <f>IF(AD2759="",0,IF(ISERROR(VLOOKUP(AD2759,AD$7:AD2758,1,FALSE)),1,0))</f>
        <v>0</v>
      </c>
      <c r="AF2759" s="194"/>
    </row>
    <row r="2760" spans="1:32" ht="16.5" customHeight="1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75">
        <f>IF(AND($X$3512&lt;&gt;" ",$X$3512&lt;&gt;0),IF(X2760=$X$3512,1+COUNTIF(U$7:U2759,"&gt;0"),0),0)</f>
        <v>0</v>
      </c>
      <c r="V2760" s="178" t="s">
        <v>2949</v>
      </c>
      <c r="W2760" s="130"/>
      <c r="X2760" s="131"/>
      <c r="Y2760" s="131"/>
      <c r="Z2760" s="206"/>
      <c r="AA2760" s="194">
        <f t="shared" ref="AA2760:AA2823" si="191">IF(ISBLANK(X2760),0,VLOOKUP(X2760,$B$8:$E$57,1,FALSE))</f>
        <v>0</v>
      </c>
      <c r="AB2760" s="124" t="str">
        <f t="shared" ref="AB2760:AB2823" si="192">IF(W2760&gt;0,CONCATENATE(MONTH(W2760)&amp;X2760),"")</f>
        <v/>
      </c>
      <c r="AC2760" s="195" t="str">
        <f t="shared" ref="AC2760:AC2823" si="193">IF(OR(AND(Z2760&lt;&gt;0,ISBLANK(X2760)),ISERROR(AA2760)),"ERR","")</f>
        <v/>
      </c>
      <c r="AD2760" s="194" t="str">
        <f t="shared" si="190"/>
        <v/>
      </c>
      <c r="AE2760" s="194">
        <f>IF(AD2760="",0,IF(ISERROR(VLOOKUP(AD2760,AD$7:AD2759,1,FALSE)),1,0))</f>
        <v>0</v>
      </c>
      <c r="AF2760" s="194"/>
    </row>
    <row r="2761" spans="1:32" ht="16.5" customHeight="1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75">
        <f>IF(AND($X$3512&lt;&gt;" ",$X$3512&lt;&gt;0),IF(X2761=$X$3512,1+COUNTIF(U$7:U2760,"&gt;0"),0),0)</f>
        <v>0</v>
      </c>
      <c r="V2761" s="178" t="s">
        <v>2950</v>
      </c>
      <c r="W2761" s="130"/>
      <c r="X2761" s="131"/>
      <c r="Y2761" s="131"/>
      <c r="Z2761" s="206"/>
      <c r="AA2761" s="194">
        <f t="shared" si="191"/>
        <v>0</v>
      </c>
      <c r="AB2761" s="124" t="str">
        <f t="shared" si="192"/>
        <v/>
      </c>
      <c r="AC2761" s="195" t="str">
        <f t="shared" si="193"/>
        <v/>
      </c>
      <c r="AD2761" s="194" t="str">
        <f t="shared" si="190"/>
        <v/>
      </c>
      <c r="AE2761" s="194">
        <f>IF(AD2761="",0,IF(ISERROR(VLOOKUP(AD2761,AD$7:AD2760,1,FALSE)),1,0))</f>
        <v>0</v>
      </c>
      <c r="AF2761" s="194"/>
    </row>
    <row r="2762" spans="1:32" ht="16.5" customHeight="1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75">
        <f>IF(AND($X$3512&lt;&gt;" ",$X$3512&lt;&gt;0),IF(X2762=$X$3512,1+COUNTIF(U$7:U2761,"&gt;0"),0),0)</f>
        <v>0</v>
      </c>
      <c r="V2762" s="178" t="s">
        <v>2951</v>
      </c>
      <c r="W2762" s="130"/>
      <c r="X2762" s="131"/>
      <c r="Y2762" s="131"/>
      <c r="Z2762" s="206"/>
      <c r="AA2762" s="194">
        <f t="shared" si="191"/>
        <v>0</v>
      </c>
      <c r="AB2762" s="124" t="str">
        <f t="shared" si="192"/>
        <v/>
      </c>
      <c r="AC2762" s="195" t="str">
        <f t="shared" si="193"/>
        <v/>
      </c>
      <c r="AD2762" s="194" t="str">
        <f t="shared" ref="AD2762:AD2825" si="194">IF(W2762&gt;0,CONCATENATE(MONTH(W2762),"-",YEAR(W2762)),"")</f>
        <v/>
      </c>
      <c r="AE2762" s="194">
        <f>IF(AD2762="",0,IF(ISERROR(VLOOKUP(AD2762,AD$7:AD2761,1,FALSE)),1,0))</f>
        <v>0</v>
      </c>
      <c r="AF2762" s="194"/>
    </row>
    <row r="2763" spans="1:32" ht="16.5" customHeight="1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75">
        <f>IF(AND($X$3512&lt;&gt;" ",$X$3512&lt;&gt;0),IF(X2763=$X$3512,1+COUNTIF(U$7:U2762,"&gt;0"),0),0)</f>
        <v>0</v>
      </c>
      <c r="V2763" s="178" t="s">
        <v>2952</v>
      </c>
      <c r="W2763" s="130"/>
      <c r="X2763" s="131"/>
      <c r="Y2763" s="131"/>
      <c r="Z2763" s="206"/>
      <c r="AA2763" s="194">
        <f t="shared" si="191"/>
        <v>0</v>
      </c>
      <c r="AB2763" s="124" t="str">
        <f t="shared" si="192"/>
        <v/>
      </c>
      <c r="AC2763" s="195" t="str">
        <f t="shared" si="193"/>
        <v/>
      </c>
      <c r="AD2763" s="194" t="str">
        <f t="shared" si="194"/>
        <v/>
      </c>
      <c r="AE2763" s="194">
        <f>IF(AD2763="",0,IF(ISERROR(VLOOKUP(AD2763,AD$7:AD2762,1,FALSE)),1,0))</f>
        <v>0</v>
      </c>
      <c r="AF2763" s="194"/>
    </row>
    <row r="2764" spans="1:32" ht="16.5" customHeight="1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75">
        <f>IF(AND($X$3512&lt;&gt;" ",$X$3512&lt;&gt;0),IF(X2764=$X$3512,1+COUNTIF(U$7:U2763,"&gt;0"),0),0)</f>
        <v>0</v>
      </c>
      <c r="V2764" s="178" t="s">
        <v>2953</v>
      </c>
      <c r="W2764" s="130"/>
      <c r="X2764" s="131"/>
      <c r="Y2764" s="131"/>
      <c r="Z2764" s="206"/>
      <c r="AA2764" s="194">
        <f t="shared" si="191"/>
        <v>0</v>
      </c>
      <c r="AB2764" s="124" t="str">
        <f t="shared" si="192"/>
        <v/>
      </c>
      <c r="AC2764" s="195" t="str">
        <f t="shared" si="193"/>
        <v/>
      </c>
      <c r="AD2764" s="194" t="str">
        <f t="shared" si="194"/>
        <v/>
      </c>
      <c r="AE2764" s="194">
        <f>IF(AD2764="",0,IF(ISERROR(VLOOKUP(AD2764,AD$7:AD2763,1,FALSE)),1,0))</f>
        <v>0</v>
      </c>
      <c r="AF2764" s="194"/>
    </row>
    <row r="2765" spans="1:32" ht="16.5" customHeight="1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75">
        <f>IF(AND($X$3512&lt;&gt;" ",$X$3512&lt;&gt;0),IF(X2765=$X$3512,1+COUNTIF(U$7:U2764,"&gt;0"),0),0)</f>
        <v>0</v>
      </c>
      <c r="V2765" s="178" t="s">
        <v>2954</v>
      </c>
      <c r="W2765" s="130"/>
      <c r="X2765" s="131"/>
      <c r="Y2765" s="131"/>
      <c r="Z2765" s="206"/>
      <c r="AA2765" s="194">
        <f t="shared" si="191"/>
        <v>0</v>
      </c>
      <c r="AB2765" s="124" t="str">
        <f t="shared" si="192"/>
        <v/>
      </c>
      <c r="AC2765" s="195" t="str">
        <f t="shared" si="193"/>
        <v/>
      </c>
      <c r="AD2765" s="194" t="str">
        <f t="shared" si="194"/>
        <v/>
      </c>
      <c r="AE2765" s="194">
        <f>IF(AD2765="",0,IF(ISERROR(VLOOKUP(AD2765,AD$7:AD2764,1,FALSE)),1,0))</f>
        <v>0</v>
      </c>
      <c r="AF2765" s="194"/>
    </row>
    <row r="2766" spans="1:32" ht="16.5" customHeight="1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75">
        <f>IF(AND($X$3512&lt;&gt;" ",$X$3512&lt;&gt;0),IF(X2766=$X$3512,1+COUNTIF(U$7:U2765,"&gt;0"),0),0)</f>
        <v>0</v>
      </c>
      <c r="V2766" s="178" t="s">
        <v>2955</v>
      </c>
      <c r="W2766" s="130"/>
      <c r="X2766" s="131"/>
      <c r="Y2766" s="131"/>
      <c r="Z2766" s="206"/>
      <c r="AA2766" s="194">
        <f t="shared" si="191"/>
        <v>0</v>
      </c>
      <c r="AB2766" s="124" t="str">
        <f t="shared" si="192"/>
        <v/>
      </c>
      <c r="AC2766" s="195" t="str">
        <f t="shared" si="193"/>
        <v/>
      </c>
      <c r="AD2766" s="194" t="str">
        <f t="shared" si="194"/>
        <v/>
      </c>
      <c r="AE2766" s="194">
        <f>IF(AD2766="",0,IF(ISERROR(VLOOKUP(AD2766,AD$7:AD2765,1,FALSE)),1,0))</f>
        <v>0</v>
      </c>
      <c r="AF2766" s="194"/>
    </row>
    <row r="2767" spans="1:32" ht="16.5" customHeight="1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75">
        <f>IF(AND($X$3512&lt;&gt;" ",$X$3512&lt;&gt;0),IF(X2767=$X$3512,1+COUNTIF(U$7:U2766,"&gt;0"),0),0)</f>
        <v>0</v>
      </c>
      <c r="V2767" s="178" t="s">
        <v>2956</v>
      </c>
      <c r="W2767" s="130"/>
      <c r="X2767" s="131"/>
      <c r="Y2767" s="131"/>
      <c r="Z2767" s="206"/>
      <c r="AA2767" s="194">
        <f t="shared" si="191"/>
        <v>0</v>
      </c>
      <c r="AB2767" s="124" t="str">
        <f t="shared" si="192"/>
        <v/>
      </c>
      <c r="AC2767" s="195" t="str">
        <f t="shared" si="193"/>
        <v/>
      </c>
      <c r="AD2767" s="194" t="str">
        <f t="shared" si="194"/>
        <v/>
      </c>
      <c r="AE2767" s="194">
        <f>IF(AD2767="",0,IF(ISERROR(VLOOKUP(AD2767,AD$7:AD2766,1,FALSE)),1,0))</f>
        <v>0</v>
      </c>
      <c r="AF2767" s="194"/>
    </row>
    <row r="2768" spans="1:32" ht="16.5" customHeight="1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75">
        <f>IF(AND($X$3512&lt;&gt;" ",$X$3512&lt;&gt;0),IF(X2768=$X$3512,1+COUNTIF(U$7:U2767,"&gt;0"),0),0)</f>
        <v>0</v>
      </c>
      <c r="V2768" s="178" t="s">
        <v>2957</v>
      </c>
      <c r="W2768" s="130"/>
      <c r="X2768" s="131"/>
      <c r="Y2768" s="131"/>
      <c r="Z2768" s="206"/>
      <c r="AA2768" s="194">
        <f t="shared" si="191"/>
        <v>0</v>
      </c>
      <c r="AB2768" s="124" t="str">
        <f t="shared" si="192"/>
        <v/>
      </c>
      <c r="AC2768" s="195" t="str">
        <f t="shared" si="193"/>
        <v/>
      </c>
      <c r="AD2768" s="194" t="str">
        <f t="shared" si="194"/>
        <v/>
      </c>
      <c r="AE2768" s="194">
        <f>IF(AD2768="",0,IF(ISERROR(VLOOKUP(AD2768,AD$7:AD2767,1,FALSE)),1,0))</f>
        <v>0</v>
      </c>
      <c r="AF2768" s="194"/>
    </row>
    <row r="2769" spans="1:32" ht="16.5" customHeight="1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75">
        <f>IF(AND($X$3512&lt;&gt;" ",$X$3512&lt;&gt;0),IF(X2769=$X$3512,1+COUNTIF(U$7:U2768,"&gt;0"),0),0)</f>
        <v>0</v>
      </c>
      <c r="V2769" s="178" t="s">
        <v>2958</v>
      </c>
      <c r="W2769" s="130"/>
      <c r="X2769" s="131"/>
      <c r="Y2769" s="131"/>
      <c r="Z2769" s="206"/>
      <c r="AA2769" s="194">
        <f t="shared" si="191"/>
        <v>0</v>
      </c>
      <c r="AB2769" s="124" t="str">
        <f t="shared" si="192"/>
        <v/>
      </c>
      <c r="AC2769" s="195" t="str">
        <f t="shared" si="193"/>
        <v/>
      </c>
      <c r="AD2769" s="194" t="str">
        <f t="shared" si="194"/>
        <v/>
      </c>
      <c r="AE2769" s="194">
        <f>IF(AD2769="",0,IF(ISERROR(VLOOKUP(AD2769,AD$7:AD2768,1,FALSE)),1,0))</f>
        <v>0</v>
      </c>
      <c r="AF2769" s="194"/>
    </row>
    <row r="2770" spans="1:32" ht="16.5" customHeight="1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75">
        <f>IF(AND($X$3512&lt;&gt;" ",$X$3512&lt;&gt;0),IF(X2770=$X$3512,1+COUNTIF(U$7:U2769,"&gt;0"),0),0)</f>
        <v>0</v>
      </c>
      <c r="V2770" s="178" t="s">
        <v>2959</v>
      </c>
      <c r="W2770" s="130"/>
      <c r="X2770" s="131"/>
      <c r="Y2770" s="131"/>
      <c r="Z2770" s="206"/>
      <c r="AA2770" s="194">
        <f t="shared" si="191"/>
        <v>0</v>
      </c>
      <c r="AB2770" s="124" t="str">
        <f t="shared" si="192"/>
        <v/>
      </c>
      <c r="AC2770" s="195" t="str">
        <f t="shared" si="193"/>
        <v/>
      </c>
      <c r="AD2770" s="194" t="str">
        <f t="shared" si="194"/>
        <v/>
      </c>
      <c r="AE2770" s="194">
        <f>IF(AD2770="",0,IF(ISERROR(VLOOKUP(AD2770,AD$7:AD2769,1,FALSE)),1,0))</f>
        <v>0</v>
      </c>
      <c r="AF2770" s="194"/>
    </row>
    <row r="2771" spans="1:32" ht="16.5" customHeight="1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75">
        <f>IF(AND($X$3512&lt;&gt;" ",$X$3512&lt;&gt;0),IF(X2771=$X$3512,1+COUNTIF(U$7:U2770,"&gt;0"),0),0)</f>
        <v>0</v>
      </c>
      <c r="V2771" s="178" t="s">
        <v>2960</v>
      </c>
      <c r="W2771" s="130"/>
      <c r="X2771" s="131"/>
      <c r="Y2771" s="131"/>
      <c r="Z2771" s="206"/>
      <c r="AA2771" s="194">
        <f t="shared" si="191"/>
        <v>0</v>
      </c>
      <c r="AB2771" s="124" t="str">
        <f t="shared" si="192"/>
        <v/>
      </c>
      <c r="AC2771" s="195" t="str">
        <f t="shared" si="193"/>
        <v/>
      </c>
      <c r="AD2771" s="194" t="str">
        <f t="shared" si="194"/>
        <v/>
      </c>
      <c r="AE2771" s="194">
        <f>IF(AD2771="",0,IF(ISERROR(VLOOKUP(AD2771,AD$7:AD2770,1,FALSE)),1,0))</f>
        <v>0</v>
      </c>
      <c r="AF2771" s="194"/>
    </row>
    <row r="2772" spans="1:32" ht="16.5" customHeight="1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75">
        <f>IF(AND($X$3512&lt;&gt;" ",$X$3512&lt;&gt;0),IF(X2772=$X$3512,1+COUNTIF(U$7:U2771,"&gt;0"),0),0)</f>
        <v>0</v>
      </c>
      <c r="V2772" s="178" t="s">
        <v>2961</v>
      </c>
      <c r="W2772" s="130"/>
      <c r="X2772" s="131"/>
      <c r="Y2772" s="131"/>
      <c r="Z2772" s="206"/>
      <c r="AA2772" s="194">
        <f t="shared" si="191"/>
        <v>0</v>
      </c>
      <c r="AB2772" s="124" t="str">
        <f t="shared" si="192"/>
        <v/>
      </c>
      <c r="AC2772" s="195" t="str">
        <f t="shared" si="193"/>
        <v/>
      </c>
      <c r="AD2772" s="194" t="str">
        <f t="shared" si="194"/>
        <v/>
      </c>
      <c r="AE2772" s="194">
        <f>IF(AD2772="",0,IF(ISERROR(VLOOKUP(AD2772,AD$7:AD2771,1,FALSE)),1,0))</f>
        <v>0</v>
      </c>
      <c r="AF2772" s="194"/>
    </row>
    <row r="2773" spans="1:32" ht="16.5" customHeight="1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75">
        <f>IF(AND($X$3512&lt;&gt;" ",$X$3512&lt;&gt;0),IF(X2773=$X$3512,1+COUNTIF(U$7:U2772,"&gt;0"),0),0)</f>
        <v>0</v>
      </c>
      <c r="V2773" s="178" t="s">
        <v>2962</v>
      </c>
      <c r="W2773" s="130"/>
      <c r="X2773" s="131"/>
      <c r="Y2773" s="131"/>
      <c r="Z2773" s="206"/>
      <c r="AA2773" s="194">
        <f t="shared" si="191"/>
        <v>0</v>
      </c>
      <c r="AB2773" s="124" t="str">
        <f t="shared" si="192"/>
        <v/>
      </c>
      <c r="AC2773" s="195" t="str">
        <f t="shared" si="193"/>
        <v/>
      </c>
      <c r="AD2773" s="194" t="str">
        <f t="shared" si="194"/>
        <v/>
      </c>
      <c r="AE2773" s="194">
        <f>IF(AD2773="",0,IF(ISERROR(VLOOKUP(AD2773,AD$7:AD2772,1,FALSE)),1,0))</f>
        <v>0</v>
      </c>
      <c r="AF2773" s="194"/>
    </row>
    <row r="2774" spans="1:32" ht="16.5" customHeight="1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75">
        <f>IF(AND($X$3512&lt;&gt;" ",$X$3512&lt;&gt;0),IF(X2774=$X$3512,1+COUNTIF(U$7:U2773,"&gt;0"),0),0)</f>
        <v>0</v>
      </c>
      <c r="V2774" s="178" t="s">
        <v>2963</v>
      </c>
      <c r="W2774" s="130"/>
      <c r="X2774" s="131"/>
      <c r="Y2774" s="131"/>
      <c r="Z2774" s="206"/>
      <c r="AA2774" s="194">
        <f t="shared" si="191"/>
        <v>0</v>
      </c>
      <c r="AB2774" s="124" t="str">
        <f t="shared" si="192"/>
        <v/>
      </c>
      <c r="AC2774" s="195" t="str">
        <f t="shared" si="193"/>
        <v/>
      </c>
      <c r="AD2774" s="194" t="str">
        <f t="shared" si="194"/>
        <v/>
      </c>
      <c r="AE2774" s="194">
        <f>IF(AD2774="",0,IF(ISERROR(VLOOKUP(AD2774,AD$7:AD2773,1,FALSE)),1,0))</f>
        <v>0</v>
      </c>
      <c r="AF2774" s="194"/>
    </row>
    <row r="2775" spans="1:32" ht="16.5" customHeight="1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75">
        <f>IF(AND($X$3512&lt;&gt;" ",$X$3512&lt;&gt;0),IF(X2775=$X$3512,1+COUNTIF(U$7:U2774,"&gt;0"),0),0)</f>
        <v>0</v>
      </c>
      <c r="V2775" s="178" t="s">
        <v>2964</v>
      </c>
      <c r="W2775" s="130"/>
      <c r="X2775" s="131"/>
      <c r="Y2775" s="131"/>
      <c r="Z2775" s="206"/>
      <c r="AA2775" s="194">
        <f t="shared" si="191"/>
        <v>0</v>
      </c>
      <c r="AB2775" s="124" t="str">
        <f t="shared" si="192"/>
        <v/>
      </c>
      <c r="AC2775" s="195" t="str">
        <f t="shared" si="193"/>
        <v/>
      </c>
      <c r="AD2775" s="194" t="str">
        <f t="shared" si="194"/>
        <v/>
      </c>
      <c r="AE2775" s="194">
        <f>IF(AD2775="",0,IF(ISERROR(VLOOKUP(AD2775,AD$7:AD2774,1,FALSE)),1,0))</f>
        <v>0</v>
      </c>
      <c r="AF2775" s="194"/>
    </row>
    <row r="2776" spans="1:32" ht="16.5" customHeight="1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75">
        <f>IF(AND($X$3512&lt;&gt;" ",$X$3512&lt;&gt;0),IF(X2776=$X$3512,1+COUNTIF(U$7:U2775,"&gt;0"),0),0)</f>
        <v>0</v>
      </c>
      <c r="V2776" s="178" t="s">
        <v>2965</v>
      </c>
      <c r="W2776" s="130"/>
      <c r="X2776" s="131"/>
      <c r="Y2776" s="131"/>
      <c r="Z2776" s="206"/>
      <c r="AA2776" s="194">
        <f t="shared" si="191"/>
        <v>0</v>
      </c>
      <c r="AB2776" s="124" t="str">
        <f t="shared" si="192"/>
        <v/>
      </c>
      <c r="AC2776" s="195" t="str">
        <f t="shared" si="193"/>
        <v/>
      </c>
      <c r="AD2776" s="194" t="str">
        <f t="shared" si="194"/>
        <v/>
      </c>
      <c r="AE2776" s="194">
        <f>IF(AD2776="",0,IF(ISERROR(VLOOKUP(AD2776,AD$7:AD2775,1,FALSE)),1,0))</f>
        <v>0</v>
      </c>
      <c r="AF2776" s="194"/>
    </row>
    <row r="2777" spans="1:32" ht="16.5" customHeight="1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75">
        <f>IF(AND($X$3512&lt;&gt;" ",$X$3512&lt;&gt;0),IF(X2777=$X$3512,1+COUNTIF(U$7:U2776,"&gt;0"),0),0)</f>
        <v>0</v>
      </c>
      <c r="V2777" s="178" t="s">
        <v>2966</v>
      </c>
      <c r="W2777" s="130"/>
      <c r="X2777" s="131"/>
      <c r="Y2777" s="131"/>
      <c r="Z2777" s="206"/>
      <c r="AA2777" s="194">
        <f t="shared" si="191"/>
        <v>0</v>
      </c>
      <c r="AB2777" s="124" t="str">
        <f t="shared" si="192"/>
        <v/>
      </c>
      <c r="AC2777" s="195" t="str">
        <f t="shared" si="193"/>
        <v/>
      </c>
      <c r="AD2777" s="194" t="str">
        <f t="shared" si="194"/>
        <v/>
      </c>
      <c r="AE2777" s="194">
        <f>IF(AD2777="",0,IF(ISERROR(VLOOKUP(AD2777,AD$7:AD2776,1,FALSE)),1,0))</f>
        <v>0</v>
      </c>
      <c r="AF2777" s="194"/>
    </row>
    <row r="2778" spans="1:32" ht="16.5" customHeight="1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75">
        <f>IF(AND($X$3512&lt;&gt;" ",$X$3512&lt;&gt;0),IF(X2778=$X$3512,1+COUNTIF(U$7:U2777,"&gt;0"),0),0)</f>
        <v>0</v>
      </c>
      <c r="V2778" s="178" t="s">
        <v>2967</v>
      </c>
      <c r="W2778" s="130"/>
      <c r="X2778" s="131"/>
      <c r="Y2778" s="131"/>
      <c r="Z2778" s="206"/>
      <c r="AA2778" s="194">
        <f t="shared" si="191"/>
        <v>0</v>
      </c>
      <c r="AB2778" s="124" t="str">
        <f t="shared" si="192"/>
        <v/>
      </c>
      <c r="AC2778" s="195" t="str">
        <f t="shared" si="193"/>
        <v/>
      </c>
      <c r="AD2778" s="194" t="str">
        <f t="shared" si="194"/>
        <v/>
      </c>
      <c r="AE2778" s="194">
        <f>IF(AD2778="",0,IF(ISERROR(VLOOKUP(AD2778,AD$7:AD2777,1,FALSE)),1,0))</f>
        <v>0</v>
      </c>
      <c r="AF2778" s="194"/>
    </row>
    <row r="2779" spans="1:32" ht="16.5" customHeight="1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75">
        <f>IF(AND($X$3512&lt;&gt;" ",$X$3512&lt;&gt;0),IF(X2779=$X$3512,1+COUNTIF(U$7:U2778,"&gt;0"),0),0)</f>
        <v>0</v>
      </c>
      <c r="V2779" s="178" t="s">
        <v>2968</v>
      </c>
      <c r="W2779" s="130"/>
      <c r="X2779" s="131"/>
      <c r="Y2779" s="131"/>
      <c r="Z2779" s="206"/>
      <c r="AA2779" s="194">
        <f t="shared" si="191"/>
        <v>0</v>
      </c>
      <c r="AB2779" s="124" t="str">
        <f t="shared" si="192"/>
        <v/>
      </c>
      <c r="AC2779" s="195" t="str">
        <f t="shared" si="193"/>
        <v/>
      </c>
      <c r="AD2779" s="194" t="str">
        <f t="shared" si="194"/>
        <v/>
      </c>
      <c r="AE2779" s="194">
        <f>IF(AD2779="",0,IF(ISERROR(VLOOKUP(AD2779,AD$7:AD2778,1,FALSE)),1,0))</f>
        <v>0</v>
      </c>
      <c r="AF2779" s="194"/>
    </row>
    <row r="2780" spans="1:32" ht="16.5" customHeight="1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75">
        <f>IF(AND($X$3512&lt;&gt;" ",$X$3512&lt;&gt;0),IF(X2780=$X$3512,1+COUNTIF(U$7:U2779,"&gt;0"),0),0)</f>
        <v>0</v>
      </c>
      <c r="V2780" s="178" t="s">
        <v>2969</v>
      </c>
      <c r="W2780" s="130"/>
      <c r="X2780" s="131"/>
      <c r="Y2780" s="131"/>
      <c r="Z2780" s="206"/>
      <c r="AA2780" s="194">
        <f t="shared" si="191"/>
        <v>0</v>
      </c>
      <c r="AB2780" s="124" t="str">
        <f t="shared" si="192"/>
        <v/>
      </c>
      <c r="AC2780" s="195" t="str">
        <f t="shared" si="193"/>
        <v/>
      </c>
      <c r="AD2780" s="194" t="str">
        <f t="shared" si="194"/>
        <v/>
      </c>
      <c r="AE2780" s="194">
        <f>IF(AD2780="",0,IF(ISERROR(VLOOKUP(AD2780,AD$7:AD2779,1,FALSE)),1,0))</f>
        <v>0</v>
      </c>
      <c r="AF2780" s="194"/>
    </row>
    <row r="2781" spans="1:32" ht="16.5" customHeight="1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75">
        <f>IF(AND($X$3512&lt;&gt;" ",$X$3512&lt;&gt;0),IF(X2781=$X$3512,1+COUNTIF(U$7:U2780,"&gt;0"),0),0)</f>
        <v>0</v>
      </c>
      <c r="V2781" s="178" t="s">
        <v>2970</v>
      </c>
      <c r="W2781" s="130"/>
      <c r="X2781" s="131"/>
      <c r="Y2781" s="131"/>
      <c r="Z2781" s="206"/>
      <c r="AA2781" s="194">
        <f t="shared" si="191"/>
        <v>0</v>
      </c>
      <c r="AB2781" s="124" t="str">
        <f t="shared" si="192"/>
        <v/>
      </c>
      <c r="AC2781" s="195" t="str">
        <f t="shared" si="193"/>
        <v/>
      </c>
      <c r="AD2781" s="194" t="str">
        <f t="shared" si="194"/>
        <v/>
      </c>
      <c r="AE2781" s="194">
        <f>IF(AD2781="",0,IF(ISERROR(VLOOKUP(AD2781,AD$7:AD2780,1,FALSE)),1,0))</f>
        <v>0</v>
      </c>
      <c r="AF2781" s="194"/>
    </row>
    <row r="2782" spans="1:32" ht="16.5" customHeight="1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75">
        <f>IF(AND($X$3512&lt;&gt;" ",$X$3512&lt;&gt;0),IF(X2782=$X$3512,1+COUNTIF(U$7:U2781,"&gt;0"),0),0)</f>
        <v>0</v>
      </c>
      <c r="V2782" s="178" t="s">
        <v>2971</v>
      </c>
      <c r="W2782" s="130"/>
      <c r="X2782" s="131"/>
      <c r="Y2782" s="131"/>
      <c r="Z2782" s="206"/>
      <c r="AA2782" s="194">
        <f t="shared" si="191"/>
        <v>0</v>
      </c>
      <c r="AB2782" s="124" t="str">
        <f t="shared" si="192"/>
        <v/>
      </c>
      <c r="AC2782" s="195" t="str">
        <f t="shared" si="193"/>
        <v/>
      </c>
      <c r="AD2782" s="194" t="str">
        <f t="shared" si="194"/>
        <v/>
      </c>
      <c r="AE2782" s="194">
        <f>IF(AD2782="",0,IF(ISERROR(VLOOKUP(AD2782,AD$7:AD2781,1,FALSE)),1,0))</f>
        <v>0</v>
      </c>
      <c r="AF2782" s="194"/>
    </row>
    <row r="2783" spans="1:32" ht="16.5" customHeight="1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75">
        <f>IF(AND($X$3512&lt;&gt;" ",$X$3512&lt;&gt;0),IF(X2783=$X$3512,1+COUNTIF(U$7:U2782,"&gt;0"),0),0)</f>
        <v>0</v>
      </c>
      <c r="V2783" s="178" t="s">
        <v>2972</v>
      </c>
      <c r="W2783" s="130"/>
      <c r="X2783" s="131"/>
      <c r="Y2783" s="131"/>
      <c r="Z2783" s="206"/>
      <c r="AA2783" s="194">
        <f t="shared" si="191"/>
        <v>0</v>
      </c>
      <c r="AB2783" s="124" t="str">
        <f t="shared" si="192"/>
        <v/>
      </c>
      <c r="AC2783" s="195" t="str">
        <f t="shared" si="193"/>
        <v/>
      </c>
      <c r="AD2783" s="194" t="str">
        <f t="shared" si="194"/>
        <v/>
      </c>
      <c r="AE2783" s="194">
        <f>IF(AD2783="",0,IF(ISERROR(VLOOKUP(AD2783,AD$7:AD2782,1,FALSE)),1,0))</f>
        <v>0</v>
      </c>
      <c r="AF2783" s="194"/>
    </row>
    <row r="2784" spans="1:32" ht="16.5" customHeight="1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75">
        <f>IF(AND($X$3512&lt;&gt;" ",$X$3512&lt;&gt;0),IF(X2784=$X$3512,1+COUNTIF(U$7:U2783,"&gt;0"),0),0)</f>
        <v>0</v>
      </c>
      <c r="V2784" s="178" t="s">
        <v>2973</v>
      </c>
      <c r="W2784" s="130"/>
      <c r="X2784" s="131"/>
      <c r="Y2784" s="131"/>
      <c r="Z2784" s="206"/>
      <c r="AA2784" s="194">
        <f t="shared" si="191"/>
        <v>0</v>
      </c>
      <c r="AB2784" s="124" t="str">
        <f t="shared" si="192"/>
        <v/>
      </c>
      <c r="AC2784" s="195" t="str">
        <f t="shared" si="193"/>
        <v/>
      </c>
      <c r="AD2784" s="194" t="str">
        <f t="shared" si="194"/>
        <v/>
      </c>
      <c r="AE2784" s="194">
        <f>IF(AD2784="",0,IF(ISERROR(VLOOKUP(AD2784,AD$7:AD2783,1,FALSE)),1,0))</f>
        <v>0</v>
      </c>
      <c r="AF2784" s="194"/>
    </row>
    <row r="2785" spans="1:32" ht="16.5" customHeight="1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75">
        <f>IF(AND($X$3512&lt;&gt;" ",$X$3512&lt;&gt;0),IF(X2785=$X$3512,1+COUNTIF(U$7:U2784,"&gt;0"),0),0)</f>
        <v>0</v>
      </c>
      <c r="V2785" s="178" t="s">
        <v>2974</v>
      </c>
      <c r="W2785" s="130"/>
      <c r="X2785" s="131"/>
      <c r="Y2785" s="131"/>
      <c r="Z2785" s="206"/>
      <c r="AA2785" s="194">
        <f t="shared" si="191"/>
        <v>0</v>
      </c>
      <c r="AB2785" s="124" t="str">
        <f t="shared" si="192"/>
        <v/>
      </c>
      <c r="AC2785" s="195" t="str">
        <f t="shared" si="193"/>
        <v/>
      </c>
      <c r="AD2785" s="194" t="str">
        <f t="shared" si="194"/>
        <v/>
      </c>
      <c r="AE2785" s="194">
        <f>IF(AD2785="",0,IF(ISERROR(VLOOKUP(AD2785,AD$7:AD2784,1,FALSE)),1,0))</f>
        <v>0</v>
      </c>
      <c r="AF2785" s="194"/>
    </row>
    <row r="2786" spans="1:32" ht="16.5" customHeight="1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75">
        <f>IF(AND($X$3512&lt;&gt;" ",$X$3512&lt;&gt;0),IF(X2786=$X$3512,1+COUNTIF(U$7:U2785,"&gt;0"),0),0)</f>
        <v>0</v>
      </c>
      <c r="V2786" s="178" t="s">
        <v>2975</v>
      </c>
      <c r="W2786" s="130"/>
      <c r="X2786" s="131"/>
      <c r="Y2786" s="131"/>
      <c r="Z2786" s="206"/>
      <c r="AA2786" s="194">
        <f t="shared" si="191"/>
        <v>0</v>
      </c>
      <c r="AB2786" s="124" t="str">
        <f t="shared" si="192"/>
        <v/>
      </c>
      <c r="AC2786" s="195" t="str">
        <f t="shared" si="193"/>
        <v/>
      </c>
      <c r="AD2786" s="194" t="str">
        <f t="shared" si="194"/>
        <v/>
      </c>
      <c r="AE2786" s="194">
        <f>IF(AD2786="",0,IF(ISERROR(VLOOKUP(AD2786,AD$7:AD2785,1,FALSE)),1,0))</f>
        <v>0</v>
      </c>
      <c r="AF2786" s="194"/>
    </row>
    <row r="2787" spans="1:32" ht="16.5" customHeight="1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75">
        <f>IF(AND($X$3512&lt;&gt;" ",$X$3512&lt;&gt;0),IF(X2787=$X$3512,1+COUNTIF(U$7:U2786,"&gt;0"),0),0)</f>
        <v>0</v>
      </c>
      <c r="V2787" s="178" t="s">
        <v>2976</v>
      </c>
      <c r="W2787" s="130"/>
      <c r="X2787" s="131"/>
      <c r="Y2787" s="131"/>
      <c r="Z2787" s="206"/>
      <c r="AA2787" s="194">
        <f t="shared" si="191"/>
        <v>0</v>
      </c>
      <c r="AB2787" s="124" t="str">
        <f t="shared" si="192"/>
        <v/>
      </c>
      <c r="AC2787" s="195" t="str">
        <f t="shared" si="193"/>
        <v/>
      </c>
      <c r="AD2787" s="194" t="str">
        <f t="shared" si="194"/>
        <v/>
      </c>
      <c r="AE2787" s="194">
        <f>IF(AD2787="",0,IF(ISERROR(VLOOKUP(AD2787,AD$7:AD2786,1,FALSE)),1,0))</f>
        <v>0</v>
      </c>
      <c r="AF2787" s="194"/>
    </row>
    <row r="2788" spans="1:32" ht="16.5" customHeight="1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75">
        <f>IF(AND($X$3512&lt;&gt;" ",$X$3512&lt;&gt;0),IF(X2788=$X$3512,1+COUNTIF(U$7:U2787,"&gt;0"),0),0)</f>
        <v>0</v>
      </c>
      <c r="V2788" s="178" t="s">
        <v>2977</v>
      </c>
      <c r="W2788" s="130"/>
      <c r="X2788" s="131"/>
      <c r="Y2788" s="131"/>
      <c r="Z2788" s="206"/>
      <c r="AA2788" s="194">
        <f t="shared" si="191"/>
        <v>0</v>
      </c>
      <c r="AB2788" s="124" t="str">
        <f t="shared" si="192"/>
        <v/>
      </c>
      <c r="AC2788" s="195" t="str">
        <f t="shared" si="193"/>
        <v/>
      </c>
      <c r="AD2788" s="194" t="str">
        <f t="shared" si="194"/>
        <v/>
      </c>
      <c r="AE2788" s="194">
        <f>IF(AD2788="",0,IF(ISERROR(VLOOKUP(AD2788,AD$7:AD2787,1,FALSE)),1,0))</f>
        <v>0</v>
      </c>
      <c r="AF2788" s="194"/>
    </row>
    <row r="2789" spans="1:32" ht="16.5" customHeight="1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75">
        <f>IF(AND($X$3512&lt;&gt;" ",$X$3512&lt;&gt;0),IF(X2789=$X$3512,1+COUNTIF(U$7:U2788,"&gt;0"),0),0)</f>
        <v>0</v>
      </c>
      <c r="V2789" s="178" t="s">
        <v>2978</v>
      </c>
      <c r="W2789" s="130"/>
      <c r="X2789" s="131"/>
      <c r="Y2789" s="131"/>
      <c r="Z2789" s="206"/>
      <c r="AA2789" s="194">
        <f t="shared" si="191"/>
        <v>0</v>
      </c>
      <c r="AB2789" s="124" t="str">
        <f t="shared" si="192"/>
        <v/>
      </c>
      <c r="AC2789" s="195" t="str">
        <f t="shared" si="193"/>
        <v/>
      </c>
      <c r="AD2789" s="194" t="str">
        <f t="shared" si="194"/>
        <v/>
      </c>
      <c r="AE2789" s="194">
        <f>IF(AD2789="",0,IF(ISERROR(VLOOKUP(AD2789,AD$7:AD2788,1,FALSE)),1,0))</f>
        <v>0</v>
      </c>
      <c r="AF2789" s="194"/>
    </row>
    <row r="2790" spans="1:32" ht="16.5" customHeight="1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75">
        <f>IF(AND($X$3512&lt;&gt;" ",$X$3512&lt;&gt;0),IF(X2790=$X$3512,1+COUNTIF(U$7:U2789,"&gt;0"),0),0)</f>
        <v>0</v>
      </c>
      <c r="V2790" s="178" t="s">
        <v>2979</v>
      </c>
      <c r="W2790" s="130"/>
      <c r="X2790" s="131"/>
      <c r="Y2790" s="131"/>
      <c r="Z2790" s="206"/>
      <c r="AA2790" s="194">
        <f t="shared" si="191"/>
        <v>0</v>
      </c>
      <c r="AB2790" s="124" t="str">
        <f t="shared" si="192"/>
        <v/>
      </c>
      <c r="AC2790" s="195" t="str">
        <f t="shared" si="193"/>
        <v/>
      </c>
      <c r="AD2790" s="194" t="str">
        <f t="shared" si="194"/>
        <v/>
      </c>
      <c r="AE2790" s="194">
        <f>IF(AD2790="",0,IF(ISERROR(VLOOKUP(AD2790,AD$7:AD2789,1,FALSE)),1,0))</f>
        <v>0</v>
      </c>
      <c r="AF2790" s="194"/>
    </row>
    <row r="2791" spans="1:32" ht="16.5" customHeight="1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75">
        <f>IF(AND($X$3512&lt;&gt;" ",$X$3512&lt;&gt;0),IF(X2791=$X$3512,1+COUNTIF(U$7:U2790,"&gt;0"),0),0)</f>
        <v>0</v>
      </c>
      <c r="V2791" s="178" t="s">
        <v>2980</v>
      </c>
      <c r="W2791" s="130"/>
      <c r="X2791" s="131"/>
      <c r="Y2791" s="131"/>
      <c r="Z2791" s="206"/>
      <c r="AA2791" s="194">
        <f t="shared" si="191"/>
        <v>0</v>
      </c>
      <c r="AB2791" s="124" t="str">
        <f t="shared" si="192"/>
        <v/>
      </c>
      <c r="AC2791" s="195" t="str">
        <f t="shared" si="193"/>
        <v/>
      </c>
      <c r="AD2791" s="194" t="str">
        <f t="shared" si="194"/>
        <v/>
      </c>
      <c r="AE2791" s="194">
        <f>IF(AD2791="",0,IF(ISERROR(VLOOKUP(AD2791,AD$7:AD2790,1,FALSE)),1,0))</f>
        <v>0</v>
      </c>
      <c r="AF2791" s="194"/>
    </row>
    <row r="2792" spans="1:32" ht="16.5" customHeight="1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75">
        <f>IF(AND($X$3512&lt;&gt;" ",$X$3512&lt;&gt;0),IF(X2792=$X$3512,1+COUNTIF(U$7:U2791,"&gt;0"),0),0)</f>
        <v>0</v>
      </c>
      <c r="V2792" s="178" t="s">
        <v>2981</v>
      </c>
      <c r="W2792" s="130"/>
      <c r="X2792" s="131"/>
      <c r="Y2792" s="131"/>
      <c r="Z2792" s="206"/>
      <c r="AA2792" s="194">
        <f t="shared" si="191"/>
        <v>0</v>
      </c>
      <c r="AB2792" s="124" t="str">
        <f t="shared" si="192"/>
        <v/>
      </c>
      <c r="AC2792" s="195" t="str">
        <f t="shared" si="193"/>
        <v/>
      </c>
      <c r="AD2792" s="194" t="str">
        <f t="shared" si="194"/>
        <v/>
      </c>
      <c r="AE2792" s="194">
        <f>IF(AD2792="",0,IF(ISERROR(VLOOKUP(AD2792,AD$7:AD2791,1,FALSE)),1,0))</f>
        <v>0</v>
      </c>
      <c r="AF2792" s="194"/>
    </row>
    <row r="2793" spans="1:32" ht="16.5" customHeight="1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75">
        <f>IF(AND($X$3512&lt;&gt;" ",$X$3512&lt;&gt;0),IF(X2793=$X$3512,1+COUNTIF(U$7:U2792,"&gt;0"),0),0)</f>
        <v>0</v>
      </c>
      <c r="V2793" s="178" t="s">
        <v>2982</v>
      </c>
      <c r="W2793" s="130"/>
      <c r="X2793" s="131"/>
      <c r="Y2793" s="131"/>
      <c r="Z2793" s="206"/>
      <c r="AA2793" s="194">
        <f t="shared" si="191"/>
        <v>0</v>
      </c>
      <c r="AB2793" s="124" t="str">
        <f t="shared" si="192"/>
        <v/>
      </c>
      <c r="AC2793" s="195" t="str">
        <f t="shared" si="193"/>
        <v/>
      </c>
      <c r="AD2793" s="194" t="str">
        <f t="shared" si="194"/>
        <v/>
      </c>
      <c r="AE2793" s="194">
        <f>IF(AD2793="",0,IF(ISERROR(VLOOKUP(AD2793,AD$7:AD2792,1,FALSE)),1,0))</f>
        <v>0</v>
      </c>
      <c r="AF2793" s="194"/>
    </row>
    <row r="2794" spans="1:32" ht="16.5" customHeight="1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75">
        <f>IF(AND($X$3512&lt;&gt;" ",$X$3512&lt;&gt;0),IF(X2794=$X$3512,1+COUNTIF(U$7:U2793,"&gt;0"),0),0)</f>
        <v>0</v>
      </c>
      <c r="V2794" s="178" t="s">
        <v>2983</v>
      </c>
      <c r="W2794" s="130"/>
      <c r="X2794" s="131"/>
      <c r="Y2794" s="131"/>
      <c r="Z2794" s="206"/>
      <c r="AA2794" s="194">
        <f t="shared" si="191"/>
        <v>0</v>
      </c>
      <c r="AB2794" s="124" t="str">
        <f t="shared" si="192"/>
        <v/>
      </c>
      <c r="AC2794" s="195" t="str">
        <f t="shared" si="193"/>
        <v/>
      </c>
      <c r="AD2794" s="194" t="str">
        <f t="shared" si="194"/>
        <v/>
      </c>
      <c r="AE2794" s="194">
        <f>IF(AD2794="",0,IF(ISERROR(VLOOKUP(AD2794,AD$7:AD2793,1,FALSE)),1,0))</f>
        <v>0</v>
      </c>
      <c r="AF2794" s="194"/>
    </row>
    <row r="2795" spans="1:32" ht="16.5" customHeight="1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75">
        <f>IF(AND($X$3512&lt;&gt;" ",$X$3512&lt;&gt;0),IF(X2795=$X$3512,1+COUNTIF(U$7:U2794,"&gt;0"),0),0)</f>
        <v>0</v>
      </c>
      <c r="V2795" s="178" t="s">
        <v>2984</v>
      </c>
      <c r="W2795" s="130"/>
      <c r="X2795" s="131"/>
      <c r="Y2795" s="131"/>
      <c r="Z2795" s="206"/>
      <c r="AA2795" s="194">
        <f t="shared" si="191"/>
        <v>0</v>
      </c>
      <c r="AB2795" s="124" t="str">
        <f t="shared" si="192"/>
        <v/>
      </c>
      <c r="AC2795" s="195" t="str">
        <f t="shared" si="193"/>
        <v/>
      </c>
      <c r="AD2795" s="194" t="str">
        <f t="shared" si="194"/>
        <v/>
      </c>
      <c r="AE2795" s="194">
        <f>IF(AD2795="",0,IF(ISERROR(VLOOKUP(AD2795,AD$7:AD2794,1,FALSE)),1,0))</f>
        <v>0</v>
      </c>
      <c r="AF2795" s="194"/>
    </row>
    <row r="2796" spans="1:32" ht="16.5" customHeight="1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75">
        <f>IF(AND($X$3512&lt;&gt;" ",$X$3512&lt;&gt;0),IF(X2796=$X$3512,1+COUNTIF(U$7:U2795,"&gt;0"),0),0)</f>
        <v>0</v>
      </c>
      <c r="V2796" s="178" t="s">
        <v>2985</v>
      </c>
      <c r="W2796" s="130"/>
      <c r="X2796" s="131"/>
      <c r="Y2796" s="131"/>
      <c r="Z2796" s="206"/>
      <c r="AA2796" s="194">
        <f t="shared" si="191"/>
        <v>0</v>
      </c>
      <c r="AB2796" s="124" t="str">
        <f t="shared" si="192"/>
        <v/>
      </c>
      <c r="AC2796" s="195" t="str">
        <f t="shared" si="193"/>
        <v/>
      </c>
      <c r="AD2796" s="194" t="str">
        <f t="shared" si="194"/>
        <v/>
      </c>
      <c r="AE2796" s="194">
        <f>IF(AD2796="",0,IF(ISERROR(VLOOKUP(AD2796,AD$7:AD2795,1,FALSE)),1,0))</f>
        <v>0</v>
      </c>
      <c r="AF2796" s="194"/>
    </row>
    <row r="2797" spans="1:32" ht="16.5" customHeight="1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75">
        <f>IF(AND($X$3512&lt;&gt;" ",$X$3512&lt;&gt;0),IF(X2797=$X$3512,1+COUNTIF(U$7:U2796,"&gt;0"),0),0)</f>
        <v>0</v>
      </c>
      <c r="V2797" s="178" t="s">
        <v>2986</v>
      </c>
      <c r="W2797" s="130"/>
      <c r="X2797" s="131"/>
      <c r="Y2797" s="131"/>
      <c r="Z2797" s="206"/>
      <c r="AA2797" s="194">
        <f t="shared" si="191"/>
        <v>0</v>
      </c>
      <c r="AB2797" s="124" t="str">
        <f t="shared" si="192"/>
        <v/>
      </c>
      <c r="AC2797" s="195" t="str">
        <f t="shared" si="193"/>
        <v/>
      </c>
      <c r="AD2797" s="194" t="str">
        <f t="shared" si="194"/>
        <v/>
      </c>
      <c r="AE2797" s="194">
        <f>IF(AD2797="",0,IF(ISERROR(VLOOKUP(AD2797,AD$7:AD2796,1,FALSE)),1,0))</f>
        <v>0</v>
      </c>
      <c r="AF2797" s="194"/>
    </row>
    <row r="2798" spans="1:32" ht="16.5" customHeight="1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75">
        <f>IF(AND($X$3512&lt;&gt;" ",$X$3512&lt;&gt;0),IF(X2798=$X$3512,1+COUNTIF(U$7:U2797,"&gt;0"),0),0)</f>
        <v>0</v>
      </c>
      <c r="V2798" s="178" t="s">
        <v>2987</v>
      </c>
      <c r="W2798" s="130"/>
      <c r="X2798" s="131"/>
      <c r="Y2798" s="131"/>
      <c r="Z2798" s="206"/>
      <c r="AA2798" s="194">
        <f t="shared" si="191"/>
        <v>0</v>
      </c>
      <c r="AB2798" s="124" t="str">
        <f t="shared" si="192"/>
        <v/>
      </c>
      <c r="AC2798" s="195" t="str">
        <f t="shared" si="193"/>
        <v/>
      </c>
      <c r="AD2798" s="194" t="str">
        <f t="shared" si="194"/>
        <v/>
      </c>
      <c r="AE2798" s="194">
        <f>IF(AD2798="",0,IF(ISERROR(VLOOKUP(AD2798,AD$7:AD2797,1,FALSE)),1,0))</f>
        <v>0</v>
      </c>
      <c r="AF2798" s="194"/>
    </row>
    <row r="2799" spans="1:32" ht="16.5" customHeight="1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75">
        <f>IF(AND($X$3512&lt;&gt;" ",$X$3512&lt;&gt;0),IF(X2799=$X$3512,1+COUNTIF(U$7:U2798,"&gt;0"),0),0)</f>
        <v>0</v>
      </c>
      <c r="V2799" s="178" t="s">
        <v>2988</v>
      </c>
      <c r="W2799" s="130"/>
      <c r="X2799" s="131"/>
      <c r="Y2799" s="131"/>
      <c r="Z2799" s="206"/>
      <c r="AA2799" s="194">
        <f t="shared" si="191"/>
        <v>0</v>
      </c>
      <c r="AB2799" s="124" t="str">
        <f t="shared" si="192"/>
        <v/>
      </c>
      <c r="AC2799" s="195" t="str">
        <f t="shared" si="193"/>
        <v/>
      </c>
      <c r="AD2799" s="194" t="str">
        <f t="shared" si="194"/>
        <v/>
      </c>
      <c r="AE2799" s="194">
        <f>IF(AD2799="",0,IF(ISERROR(VLOOKUP(AD2799,AD$7:AD2798,1,FALSE)),1,0))</f>
        <v>0</v>
      </c>
      <c r="AF2799" s="194"/>
    </row>
    <row r="2800" spans="1:32" ht="16.5" customHeight="1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75">
        <f>IF(AND($X$3512&lt;&gt;" ",$X$3512&lt;&gt;0),IF(X2800=$X$3512,1+COUNTIF(U$7:U2799,"&gt;0"),0),0)</f>
        <v>0</v>
      </c>
      <c r="V2800" s="178" t="s">
        <v>2989</v>
      </c>
      <c r="W2800" s="130"/>
      <c r="X2800" s="131"/>
      <c r="Y2800" s="131"/>
      <c r="Z2800" s="206"/>
      <c r="AA2800" s="194">
        <f t="shared" si="191"/>
        <v>0</v>
      </c>
      <c r="AB2800" s="124" t="str">
        <f t="shared" si="192"/>
        <v/>
      </c>
      <c r="AC2800" s="195" t="str">
        <f t="shared" si="193"/>
        <v/>
      </c>
      <c r="AD2800" s="194" t="str">
        <f t="shared" si="194"/>
        <v/>
      </c>
      <c r="AE2800" s="194">
        <f>IF(AD2800="",0,IF(ISERROR(VLOOKUP(AD2800,AD$7:AD2799,1,FALSE)),1,0))</f>
        <v>0</v>
      </c>
      <c r="AF2800" s="194"/>
    </row>
    <row r="2801" spans="1:32" ht="16.5" customHeight="1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75">
        <f>IF(AND($X$3512&lt;&gt;" ",$X$3512&lt;&gt;0),IF(X2801=$X$3512,1+COUNTIF(U$7:U2800,"&gt;0"),0),0)</f>
        <v>0</v>
      </c>
      <c r="V2801" s="178" t="s">
        <v>2990</v>
      </c>
      <c r="W2801" s="130"/>
      <c r="X2801" s="131"/>
      <c r="Y2801" s="131"/>
      <c r="Z2801" s="206"/>
      <c r="AA2801" s="194">
        <f t="shared" si="191"/>
        <v>0</v>
      </c>
      <c r="AB2801" s="124" t="str">
        <f t="shared" si="192"/>
        <v/>
      </c>
      <c r="AC2801" s="195" t="str">
        <f t="shared" si="193"/>
        <v/>
      </c>
      <c r="AD2801" s="194" t="str">
        <f t="shared" si="194"/>
        <v/>
      </c>
      <c r="AE2801" s="194">
        <f>IF(AD2801="",0,IF(ISERROR(VLOOKUP(AD2801,AD$7:AD2800,1,FALSE)),1,0))</f>
        <v>0</v>
      </c>
      <c r="AF2801" s="194"/>
    </row>
    <row r="2802" spans="1:32" ht="16.5" customHeight="1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75">
        <f>IF(AND($X$3512&lt;&gt;" ",$X$3512&lt;&gt;0),IF(X2802=$X$3512,1+COUNTIF(U$7:U2801,"&gt;0"),0),0)</f>
        <v>0</v>
      </c>
      <c r="V2802" s="178" t="s">
        <v>2991</v>
      </c>
      <c r="W2802" s="130"/>
      <c r="X2802" s="131"/>
      <c r="Y2802" s="131"/>
      <c r="Z2802" s="206"/>
      <c r="AA2802" s="194">
        <f t="shared" si="191"/>
        <v>0</v>
      </c>
      <c r="AB2802" s="124" t="str">
        <f t="shared" si="192"/>
        <v/>
      </c>
      <c r="AC2802" s="195" t="str">
        <f t="shared" si="193"/>
        <v/>
      </c>
      <c r="AD2802" s="194" t="str">
        <f t="shared" si="194"/>
        <v/>
      </c>
      <c r="AE2802" s="194">
        <f>IF(AD2802="",0,IF(ISERROR(VLOOKUP(AD2802,AD$7:AD2801,1,FALSE)),1,0))</f>
        <v>0</v>
      </c>
      <c r="AF2802" s="194"/>
    </row>
    <row r="2803" spans="1:32" ht="16.5" customHeight="1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75">
        <f>IF(AND($X$3512&lt;&gt;" ",$X$3512&lt;&gt;0),IF(X2803=$X$3512,1+COUNTIF(U$7:U2802,"&gt;0"),0),0)</f>
        <v>0</v>
      </c>
      <c r="V2803" s="178" t="s">
        <v>2992</v>
      </c>
      <c r="W2803" s="130"/>
      <c r="X2803" s="131"/>
      <c r="Y2803" s="131"/>
      <c r="Z2803" s="206"/>
      <c r="AA2803" s="194">
        <f t="shared" si="191"/>
        <v>0</v>
      </c>
      <c r="AB2803" s="124" t="str">
        <f t="shared" si="192"/>
        <v/>
      </c>
      <c r="AC2803" s="195" t="str">
        <f t="shared" si="193"/>
        <v/>
      </c>
      <c r="AD2803" s="194" t="str">
        <f t="shared" si="194"/>
        <v/>
      </c>
      <c r="AE2803" s="194">
        <f>IF(AD2803="",0,IF(ISERROR(VLOOKUP(AD2803,AD$7:AD2802,1,FALSE)),1,0))</f>
        <v>0</v>
      </c>
      <c r="AF2803" s="194"/>
    </row>
    <row r="2804" spans="1:32" ht="16.5" customHeight="1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75">
        <f>IF(AND($X$3512&lt;&gt;" ",$X$3512&lt;&gt;0),IF(X2804=$X$3512,1+COUNTIF(U$7:U2803,"&gt;0"),0),0)</f>
        <v>0</v>
      </c>
      <c r="V2804" s="178" t="s">
        <v>2993</v>
      </c>
      <c r="W2804" s="130"/>
      <c r="X2804" s="131"/>
      <c r="Y2804" s="131"/>
      <c r="Z2804" s="206"/>
      <c r="AA2804" s="194">
        <f t="shared" si="191"/>
        <v>0</v>
      </c>
      <c r="AB2804" s="124" t="str">
        <f t="shared" si="192"/>
        <v/>
      </c>
      <c r="AC2804" s="195" t="str">
        <f t="shared" si="193"/>
        <v/>
      </c>
      <c r="AD2804" s="194" t="str">
        <f t="shared" si="194"/>
        <v/>
      </c>
      <c r="AE2804" s="194">
        <f>IF(AD2804="",0,IF(ISERROR(VLOOKUP(AD2804,AD$7:AD2803,1,FALSE)),1,0))</f>
        <v>0</v>
      </c>
      <c r="AF2804" s="194"/>
    </row>
    <row r="2805" spans="1:32" ht="16.5" customHeight="1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75">
        <f>IF(AND($X$3512&lt;&gt;" ",$X$3512&lt;&gt;0),IF(X2805=$X$3512,1+COUNTIF(U$7:U2804,"&gt;0"),0),0)</f>
        <v>0</v>
      </c>
      <c r="V2805" s="178" t="s">
        <v>2994</v>
      </c>
      <c r="W2805" s="130"/>
      <c r="X2805" s="131"/>
      <c r="Y2805" s="131"/>
      <c r="Z2805" s="206"/>
      <c r="AA2805" s="194">
        <f t="shared" si="191"/>
        <v>0</v>
      </c>
      <c r="AB2805" s="124" t="str">
        <f t="shared" si="192"/>
        <v/>
      </c>
      <c r="AC2805" s="195" t="str">
        <f t="shared" si="193"/>
        <v/>
      </c>
      <c r="AD2805" s="194" t="str">
        <f t="shared" si="194"/>
        <v/>
      </c>
      <c r="AE2805" s="194">
        <f>IF(AD2805="",0,IF(ISERROR(VLOOKUP(AD2805,AD$7:AD2804,1,FALSE)),1,0))</f>
        <v>0</v>
      </c>
      <c r="AF2805" s="194"/>
    </row>
    <row r="2806" spans="1:32" ht="16.5" customHeight="1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75">
        <f>IF(AND($X$3512&lt;&gt;" ",$X$3512&lt;&gt;0),IF(X2806=$X$3512,1+COUNTIF(U$7:U2805,"&gt;0"),0),0)</f>
        <v>0</v>
      </c>
      <c r="V2806" s="178" t="s">
        <v>2995</v>
      </c>
      <c r="W2806" s="130"/>
      <c r="X2806" s="131"/>
      <c r="Y2806" s="131"/>
      <c r="Z2806" s="206"/>
      <c r="AA2806" s="194">
        <f t="shared" si="191"/>
        <v>0</v>
      </c>
      <c r="AB2806" s="124" t="str">
        <f t="shared" si="192"/>
        <v/>
      </c>
      <c r="AC2806" s="195" t="str">
        <f t="shared" si="193"/>
        <v/>
      </c>
      <c r="AD2806" s="194" t="str">
        <f t="shared" si="194"/>
        <v/>
      </c>
      <c r="AE2806" s="194">
        <f>IF(AD2806="",0,IF(ISERROR(VLOOKUP(AD2806,AD$7:AD2805,1,FALSE)),1,0))</f>
        <v>0</v>
      </c>
      <c r="AF2806" s="194"/>
    </row>
    <row r="2807" spans="1:32" ht="16.5" customHeight="1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75">
        <f>IF(AND($X$3512&lt;&gt;" ",$X$3512&lt;&gt;0),IF(X2807=$X$3512,1+COUNTIF(U$7:U2806,"&gt;0"),0),0)</f>
        <v>0</v>
      </c>
      <c r="V2807" s="178" t="s">
        <v>2996</v>
      </c>
      <c r="W2807" s="130"/>
      <c r="X2807" s="131"/>
      <c r="Y2807" s="131"/>
      <c r="Z2807" s="206"/>
      <c r="AA2807" s="194">
        <f t="shared" si="191"/>
        <v>0</v>
      </c>
      <c r="AB2807" s="124" t="str">
        <f t="shared" si="192"/>
        <v/>
      </c>
      <c r="AC2807" s="195" t="str">
        <f t="shared" si="193"/>
        <v/>
      </c>
      <c r="AD2807" s="194" t="str">
        <f t="shared" si="194"/>
        <v/>
      </c>
      <c r="AE2807" s="194">
        <f>IF(AD2807="",0,IF(ISERROR(VLOOKUP(AD2807,AD$7:AD2806,1,FALSE)),1,0))</f>
        <v>0</v>
      </c>
      <c r="AF2807" s="194"/>
    </row>
    <row r="2808" spans="1:32" ht="16.5" customHeight="1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75">
        <f>IF(AND($X$3512&lt;&gt;" ",$X$3512&lt;&gt;0),IF(X2808=$X$3512,1+COUNTIF(U$7:U2807,"&gt;0"),0),0)</f>
        <v>0</v>
      </c>
      <c r="V2808" s="178" t="s">
        <v>2997</v>
      </c>
      <c r="W2808" s="130"/>
      <c r="X2808" s="131"/>
      <c r="Y2808" s="131"/>
      <c r="Z2808" s="206"/>
      <c r="AA2808" s="194">
        <f t="shared" si="191"/>
        <v>0</v>
      </c>
      <c r="AB2808" s="124" t="str">
        <f t="shared" si="192"/>
        <v/>
      </c>
      <c r="AC2808" s="195" t="str">
        <f t="shared" si="193"/>
        <v/>
      </c>
      <c r="AD2808" s="194" t="str">
        <f t="shared" si="194"/>
        <v/>
      </c>
      <c r="AE2808" s="194">
        <f>IF(AD2808="",0,IF(ISERROR(VLOOKUP(AD2808,AD$7:AD2807,1,FALSE)),1,0))</f>
        <v>0</v>
      </c>
      <c r="AF2808" s="194"/>
    </row>
    <row r="2809" spans="1:32" ht="16.5" customHeight="1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75">
        <f>IF(AND($X$3512&lt;&gt;" ",$X$3512&lt;&gt;0),IF(X2809=$X$3512,1+COUNTIF(U$7:U2808,"&gt;0"),0),0)</f>
        <v>0</v>
      </c>
      <c r="V2809" s="178" t="s">
        <v>2998</v>
      </c>
      <c r="W2809" s="130"/>
      <c r="X2809" s="131"/>
      <c r="Y2809" s="131"/>
      <c r="Z2809" s="206"/>
      <c r="AA2809" s="194">
        <f t="shared" si="191"/>
        <v>0</v>
      </c>
      <c r="AB2809" s="124" t="str">
        <f t="shared" si="192"/>
        <v/>
      </c>
      <c r="AC2809" s="195" t="str">
        <f t="shared" si="193"/>
        <v/>
      </c>
      <c r="AD2809" s="194" t="str">
        <f t="shared" si="194"/>
        <v/>
      </c>
      <c r="AE2809" s="194">
        <f>IF(AD2809="",0,IF(ISERROR(VLOOKUP(AD2809,AD$7:AD2808,1,FALSE)),1,0))</f>
        <v>0</v>
      </c>
      <c r="AF2809" s="194"/>
    </row>
    <row r="2810" spans="1:32" ht="16.5" customHeight="1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75">
        <f>IF(AND($X$3512&lt;&gt;" ",$X$3512&lt;&gt;0),IF(X2810=$X$3512,1+COUNTIF(U$7:U2809,"&gt;0"),0),0)</f>
        <v>0</v>
      </c>
      <c r="V2810" s="178" t="s">
        <v>2999</v>
      </c>
      <c r="W2810" s="130"/>
      <c r="X2810" s="131"/>
      <c r="Y2810" s="131"/>
      <c r="Z2810" s="206"/>
      <c r="AA2810" s="194">
        <f t="shared" si="191"/>
        <v>0</v>
      </c>
      <c r="AB2810" s="124" t="str">
        <f t="shared" si="192"/>
        <v/>
      </c>
      <c r="AC2810" s="195" t="str">
        <f t="shared" si="193"/>
        <v/>
      </c>
      <c r="AD2810" s="194" t="str">
        <f t="shared" si="194"/>
        <v/>
      </c>
      <c r="AE2810" s="194">
        <f>IF(AD2810="",0,IF(ISERROR(VLOOKUP(AD2810,AD$7:AD2809,1,FALSE)),1,0))</f>
        <v>0</v>
      </c>
      <c r="AF2810" s="194"/>
    </row>
    <row r="2811" spans="1:32" ht="16.5" customHeight="1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75">
        <f>IF(AND($X$3512&lt;&gt;" ",$X$3512&lt;&gt;0),IF(X2811=$X$3512,1+COUNTIF(U$7:U2810,"&gt;0"),0),0)</f>
        <v>0</v>
      </c>
      <c r="V2811" s="178" t="s">
        <v>3000</v>
      </c>
      <c r="W2811" s="130"/>
      <c r="X2811" s="131"/>
      <c r="Y2811" s="131"/>
      <c r="Z2811" s="206"/>
      <c r="AA2811" s="194">
        <f t="shared" si="191"/>
        <v>0</v>
      </c>
      <c r="AB2811" s="124" t="str">
        <f t="shared" si="192"/>
        <v/>
      </c>
      <c r="AC2811" s="195" t="str">
        <f t="shared" si="193"/>
        <v/>
      </c>
      <c r="AD2811" s="194" t="str">
        <f t="shared" si="194"/>
        <v/>
      </c>
      <c r="AE2811" s="194">
        <f>IF(AD2811="",0,IF(ISERROR(VLOOKUP(AD2811,AD$7:AD2810,1,FALSE)),1,0))</f>
        <v>0</v>
      </c>
      <c r="AF2811" s="194"/>
    </row>
    <row r="2812" spans="1:32" ht="16.5" customHeight="1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75">
        <f>IF(AND($X$3512&lt;&gt;" ",$X$3512&lt;&gt;0),IF(X2812=$X$3512,1+COUNTIF(U$7:U2811,"&gt;0"),0),0)</f>
        <v>0</v>
      </c>
      <c r="V2812" s="178" t="s">
        <v>3001</v>
      </c>
      <c r="W2812" s="130"/>
      <c r="X2812" s="131"/>
      <c r="Y2812" s="131"/>
      <c r="Z2812" s="206"/>
      <c r="AA2812" s="194">
        <f t="shared" si="191"/>
        <v>0</v>
      </c>
      <c r="AB2812" s="124" t="str">
        <f t="shared" si="192"/>
        <v/>
      </c>
      <c r="AC2812" s="195" t="str">
        <f t="shared" si="193"/>
        <v/>
      </c>
      <c r="AD2812" s="194" t="str">
        <f t="shared" si="194"/>
        <v/>
      </c>
      <c r="AE2812" s="194">
        <f>IF(AD2812="",0,IF(ISERROR(VLOOKUP(AD2812,AD$7:AD2811,1,FALSE)),1,0))</f>
        <v>0</v>
      </c>
      <c r="AF2812" s="194"/>
    </row>
    <row r="2813" spans="1:32" ht="16.5" customHeight="1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75">
        <f>IF(AND($X$3512&lt;&gt;" ",$X$3512&lt;&gt;0),IF(X2813=$X$3512,1+COUNTIF(U$7:U2812,"&gt;0"),0),0)</f>
        <v>0</v>
      </c>
      <c r="V2813" s="178" t="s">
        <v>3002</v>
      </c>
      <c r="W2813" s="130"/>
      <c r="X2813" s="131"/>
      <c r="Y2813" s="131"/>
      <c r="Z2813" s="206"/>
      <c r="AA2813" s="194">
        <f t="shared" si="191"/>
        <v>0</v>
      </c>
      <c r="AB2813" s="124" t="str">
        <f t="shared" si="192"/>
        <v/>
      </c>
      <c r="AC2813" s="195" t="str">
        <f t="shared" si="193"/>
        <v/>
      </c>
      <c r="AD2813" s="194" t="str">
        <f t="shared" si="194"/>
        <v/>
      </c>
      <c r="AE2813" s="194">
        <f>IF(AD2813="",0,IF(ISERROR(VLOOKUP(AD2813,AD$7:AD2812,1,FALSE)),1,0))</f>
        <v>0</v>
      </c>
      <c r="AF2813" s="194"/>
    </row>
    <row r="2814" spans="1:32" ht="16.5" customHeight="1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75">
        <f>IF(AND($X$3512&lt;&gt;" ",$X$3512&lt;&gt;0),IF(X2814=$X$3512,1+COUNTIF(U$7:U2813,"&gt;0"),0),0)</f>
        <v>0</v>
      </c>
      <c r="V2814" s="178" t="s">
        <v>3003</v>
      </c>
      <c r="W2814" s="130"/>
      <c r="X2814" s="131"/>
      <c r="Y2814" s="131"/>
      <c r="Z2814" s="206"/>
      <c r="AA2814" s="194">
        <f t="shared" si="191"/>
        <v>0</v>
      </c>
      <c r="AB2814" s="124" t="str">
        <f t="shared" si="192"/>
        <v/>
      </c>
      <c r="AC2814" s="195" t="str">
        <f t="shared" si="193"/>
        <v/>
      </c>
      <c r="AD2814" s="194" t="str">
        <f t="shared" si="194"/>
        <v/>
      </c>
      <c r="AE2814" s="194">
        <f>IF(AD2814="",0,IF(ISERROR(VLOOKUP(AD2814,AD$7:AD2813,1,FALSE)),1,0))</f>
        <v>0</v>
      </c>
      <c r="AF2814" s="194"/>
    </row>
    <row r="2815" spans="1:32" ht="16.5" customHeight="1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75">
        <f>IF(AND($X$3512&lt;&gt;" ",$X$3512&lt;&gt;0),IF(X2815=$X$3512,1+COUNTIF(U$7:U2814,"&gt;0"),0),0)</f>
        <v>0</v>
      </c>
      <c r="V2815" s="178" t="s">
        <v>3004</v>
      </c>
      <c r="W2815" s="130"/>
      <c r="X2815" s="131"/>
      <c r="Y2815" s="131"/>
      <c r="Z2815" s="206"/>
      <c r="AA2815" s="194">
        <f t="shared" si="191"/>
        <v>0</v>
      </c>
      <c r="AB2815" s="124" t="str">
        <f t="shared" si="192"/>
        <v/>
      </c>
      <c r="AC2815" s="195" t="str">
        <f t="shared" si="193"/>
        <v/>
      </c>
      <c r="AD2815" s="194" t="str">
        <f t="shared" si="194"/>
        <v/>
      </c>
      <c r="AE2815" s="194">
        <f>IF(AD2815="",0,IF(ISERROR(VLOOKUP(AD2815,AD$7:AD2814,1,FALSE)),1,0))</f>
        <v>0</v>
      </c>
      <c r="AF2815" s="194"/>
    </row>
    <row r="2816" spans="1:32" ht="16.5" customHeight="1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75">
        <f>IF(AND($X$3512&lt;&gt;" ",$X$3512&lt;&gt;0),IF(X2816=$X$3512,1+COUNTIF(U$7:U2815,"&gt;0"),0),0)</f>
        <v>0</v>
      </c>
      <c r="V2816" s="178" t="s">
        <v>3005</v>
      </c>
      <c r="W2816" s="130"/>
      <c r="X2816" s="131"/>
      <c r="Y2816" s="131"/>
      <c r="Z2816" s="206"/>
      <c r="AA2816" s="194">
        <f t="shared" si="191"/>
        <v>0</v>
      </c>
      <c r="AB2816" s="124" t="str">
        <f t="shared" si="192"/>
        <v/>
      </c>
      <c r="AC2816" s="195" t="str">
        <f t="shared" si="193"/>
        <v/>
      </c>
      <c r="AD2816" s="194" t="str">
        <f t="shared" si="194"/>
        <v/>
      </c>
      <c r="AE2816" s="194">
        <f>IF(AD2816="",0,IF(ISERROR(VLOOKUP(AD2816,AD$7:AD2815,1,FALSE)),1,0))</f>
        <v>0</v>
      </c>
      <c r="AF2816" s="194"/>
    </row>
    <row r="2817" spans="1:32" ht="16.5" customHeight="1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75">
        <f>IF(AND($X$3512&lt;&gt;" ",$X$3512&lt;&gt;0),IF(X2817=$X$3512,1+COUNTIF(U$7:U2816,"&gt;0"),0),0)</f>
        <v>0</v>
      </c>
      <c r="V2817" s="178" t="s">
        <v>3006</v>
      </c>
      <c r="W2817" s="130"/>
      <c r="X2817" s="131"/>
      <c r="Y2817" s="131"/>
      <c r="Z2817" s="206"/>
      <c r="AA2817" s="194">
        <f t="shared" si="191"/>
        <v>0</v>
      </c>
      <c r="AB2817" s="124" t="str">
        <f t="shared" si="192"/>
        <v/>
      </c>
      <c r="AC2817" s="195" t="str">
        <f t="shared" si="193"/>
        <v/>
      </c>
      <c r="AD2817" s="194" t="str">
        <f t="shared" si="194"/>
        <v/>
      </c>
      <c r="AE2817" s="194">
        <f>IF(AD2817="",0,IF(ISERROR(VLOOKUP(AD2817,AD$7:AD2816,1,FALSE)),1,0))</f>
        <v>0</v>
      </c>
      <c r="AF2817" s="194"/>
    </row>
    <row r="2818" spans="1:32" ht="16.5" customHeight="1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75">
        <f>IF(AND($X$3512&lt;&gt;" ",$X$3512&lt;&gt;0),IF(X2818=$X$3512,1+COUNTIF(U$7:U2817,"&gt;0"),0),0)</f>
        <v>0</v>
      </c>
      <c r="V2818" s="178" t="s">
        <v>3007</v>
      </c>
      <c r="W2818" s="130"/>
      <c r="X2818" s="131"/>
      <c r="Y2818" s="131"/>
      <c r="Z2818" s="206"/>
      <c r="AA2818" s="194">
        <f t="shared" si="191"/>
        <v>0</v>
      </c>
      <c r="AB2818" s="124" t="str">
        <f t="shared" si="192"/>
        <v/>
      </c>
      <c r="AC2818" s="195" t="str">
        <f t="shared" si="193"/>
        <v/>
      </c>
      <c r="AD2818" s="194" t="str">
        <f t="shared" si="194"/>
        <v/>
      </c>
      <c r="AE2818" s="194">
        <f>IF(AD2818="",0,IF(ISERROR(VLOOKUP(AD2818,AD$7:AD2817,1,FALSE)),1,0))</f>
        <v>0</v>
      </c>
      <c r="AF2818" s="194"/>
    </row>
    <row r="2819" spans="1:32" ht="16.5" customHeight="1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75">
        <f>IF(AND($X$3512&lt;&gt;" ",$X$3512&lt;&gt;0),IF(X2819=$X$3512,1+COUNTIF(U$7:U2818,"&gt;0"),0),0)</f>
        <v>0</v>
      </c>
      <c r="V2819" s="178" t="s">
        <v>3008</v>
      </c>
      <c r="W2819" s="130"/>
      <c r="X2819" s="131"/>
      <c r="Y2819" s="131"/>
      <c r="Z2819" s="206"/>
      <c r="AA2819" s="194">
        <f t="shared" si="191"/>
        <v>0</v>
      </c>
      <c r="AB2819" s="124" t="str">
        <f t="shared" si="192"/>
        <v/>
      </c>
      <c r="AC2819" s="195" t="str">
        <f t="shared" si="193"/>
        <v/>
      </c>
      <c r="AD2819" s="194" t="str">
        <f t="shared" si="194"/>
        <v/>
      </c>
      <c r="AE2819" s="194">
        <f>IF(AD2819="",0,IF(ISERROR(VLOOKUP(AD2819,AD$7:AD2818,1,FALSE)),1,0))</f>
        <v>0</v>
      </c>
      <c r="AF2819" s="194"/>
    </row>
    <row r="2820" spans="1:32" ht="16.5" customHeight="1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75">
        <f>IF(AND($X$3512&lt;&gt;" ",$X$3512&lt;&gt;0),IF(X2820=$X$3512,1+COUNTIF(U$7:U2819,"&gt;0"),0),0)</f>
        <v>0</v>
      </c>
      <c r="V2820" s="178" t="s">
        <v>3009</v>
      </c>
      <c r="W2820" s="130"/>
      <c r="X2820" s="131"/>
      <c r="Y2820" s="131"/>
      <c r="Z2820" s="206"/>
      <c r="AA2820" s="194">
        <f t="shared" si="191"/>
        <v>0</v>
      </c>
      <c r="AB2820" s="124" t="str">
        <f t="shared" si="192"/>
        <v/>
      </c>
      <c r="AC2820" s="195" t="str">
        <f t="shared" si="193"/>
        <v/>
      </c>
      <c r="AD2820" s="194" t="str">
        <f t="shared" si="194"/>
        <v/>
      </c>
      <c r="AE2820" s="194">
        <f>IF(AD2820="",0,IF(ISERROR(VLOOKUP(AD2820,AD$7:AD2819,1,FALSE)),1,0))</f>
        <v>0</v>
      </c>
      <c r="AF2820" s="194"/>
    </row>
    <row r="2821" spans="1:32" ht="16.5" customHeight="1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75">
        <f>IF(AND($X$3512&lt;&gt;" ",$X$3512&lt;&gt;0),IF(X2821=$X$3512,1+COUNTIF(U$7:U2820,"&gt;0"),0),0)</f>
        <v>0</v>
      </c>
      <c r="V2821" s="178" t="s">
        <v>3010</v>
      </c>
      <c r="W2821" s="130"/>
      <c r="X2821" s="131"/>
      <c r="Y2821" s="131"/>
      <c r="Z2821" s="206"/>
      <c r="AA2821" s="194">
        <f t="shared" si="191"/>
        <v>0</v>
      </c>
      <c r="AB2821" s="124" t="str">
        <f t="shared" si="192"/>
        <v/>
      </c>
      <c r="AC2821" s="195" t="str">
        <f t="shared" si="193"/>
        <v/>
      </c>
      <c r="AD2821" s="194" t="str">
        <f t="shared" si="194"/>
        <v/>
      </c>
      <c r="AE2821" s="194">
        <f>IF(AD2821="",0,IF(ISERROR(VLOOKUP(AD2821,AD$7:AD2820,1,FALSE)),1,0))</f>
        <v>0</v>
      </c>
      <c r="AF2821" s="194"/>
    </row>
    <row r="2822" spans="1:32" ht="16.5" customHeight="1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75">
        <f>IF(AND($X$3512&lt;&gt;" ",$X$3512&lt;&gt;0),IF(X2822=$X$3512,1+COUNTIF(U$7:U2821,"&gt;0"),0),0)</f>
        <v>0</v>
      </c>
      <c r="V2822" s="178" t="s">
        <v>3011</v>
      </c>
      <c r="W2822" s="130"/>
      <c r="X2822" s="131"/>
      <c r="Y2822" s="131"/>
      <c r="Z2822" s="206"/>
      <c r="AA2822" s="194">
        <f t="shared" si="191"/>
        <v>0</v>
      </c>
      <c r="AB2822" s="124" t="str">
        <f t="shared" si="192"/>
        <v/>
      </c>
      <c r="AC2822" s="195" t="str">
        <f t="shared" si="193"/>
        <v/>
      </c>
      <c r="AD2822" s="194" t="str">
        <f t="shared" si="194"/>
        <v/>
      </c>
      <c r="AE2822" s="194">
        <f>IF(AD2822="",0,IF(ISERROR(VLOOKUP(AD2822,AD$7:AD2821,1,FALSE)),1,0))</f>
        <v>0</v>
      </c>
      <c r="AF2822" s="194"/>
    </row>
    <row r="2823" spans="1:32" ht="16.5" customHeight="1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75">
        <f>IF(AND($X$3512&lt;&gt;" ",$X$3512&lt;&gt;0),IF(X2823=$X$3512,1+COUNTIF(U$7:U2822,"&gt;0"),0),0)</f>
        <v>0</v>
      </c>
      <c r="V2823" s="178" t="s">
        <v>3012</v>
      </c>
      <c r="W2823" s="130"/>
      <c r="X2823" s="131"/>
      <c r="Y2823" s="131"/>
      <c r="Z2823" s="206"/>
      <c r="AA2823" s="194">
        <f t="shared" si="191"/>
        <v>0</v>
      </c>
      <c r="AB2823" s="124" t="str">
        <f t="shared" si="192"/>
        <v/>
      </c>
      <c r="AC2823" s="195" t="str">
        <f t="shared" si="193"/>
        <v/>
      </c>
      <c r="AD2823" s="194" t="str">
        <f t="shared" si="194"/>
        <v/>
      </c>
      <c r="AE2823" s="194">
        <f>IF(AD2823="",0,IF(ISERROR(VLOOKUP(AD2823,AD$7:AD2822,1,FALSE)),1,0))</f>
        <v>0</v>
      </c>
      <c r="AF2823" s="194"/>
    </row>
    <row r="2824" spans="1:32" ht="16.5" customHeight="1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75">
        <f>IF(AND($X$3512&lt;&gt;" ",$X$3512&lt;&gt;0),IF(X2824=$X$3512,1+COUNTIF(U$7:U2823,"&gt;0"),0),0)</f>
        <v>0</v>
      </c>
      <c r="V2824" s="178" t="s">
        <v>3013</v>
      </c>
      <c r="W2824" s="130"/>
      <c r="X2824" s="131"/>
      <c r="Y2824" s="131"/>
      <c r="Z2824" s="206"/>
      <c r="AA2824" s="194">
        <f t="shared" ref="AA2824:AA2887" si="195">IF(ISBLANK(X2824),0,VLOOKUP(X2824,$B$8:$E$57,1,FALSE))</f>
        <v>0</v>
      </c>
      <c r="AB2824" s="124" t="str">
        <f t="shared" ref="AB2824:AB2887" si="196">IF(W2824&gt;0,CONCATENATE(MONTH(W2824)&amp;X2824),"")</f>
        <v/>
      </c>
      <c r="AC2824" s="195" t="str">
        <f t="shared" ref="AC2824:AC2887" si="197">IF(OR(AND(Z2824&lt;&gt;0,ISBLANK(X2824)),ISERROR(AA2824)),"ERR","")</f>
        <v/>
      </c>
      <c r="AD2824" s="194" t="str">
        <f t="shared" si="194"/>
        <v/>
      </c>
      <c r="AE2824" s="194">
        <f>IF(AD2824="",0,IF(ISERROR(VLOOKUP(AD2824,AD$7:AD2823,1,FALSE)),1,0))</f>
        <v>0</v>
      </c>
      <c r="AF2824" s="194"/>
    </row>
    <row r="2825" spans="1:32" ht="16.5" customHeight="1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75">
        <f>IF(AND($X$3512&lt;&gt;" ",$X$3512&lt;&gt;0),IF(X2825=$X$3512,1+COUNTIF(U$7:U2824,"&gt;0"),0),0)</f>
        <v>0</v>
      </c>
      <c r="V2825" s="178" t="s">
        <v>3014</v>
      </c>
      <c r="W2825" s="130"/>
      <c r="X2825" s="131"/>
      <c r="Y2825" s="131"/>
      <c r="Z2825" s="206"/>
      <c r="AA2825" s="194">
        <f t="shared" si="195"/>
        <v>0</v>
      </c>
      <c r="AB2825" s="124" t="str">
        <f t="shared" si="196"/>
        <v/>
      </c>
      <c r="AC2825" s="195" t="str">
        <f t="shared" si="197"/>
        <v/>
      </c>
      <c r="AD2825" s="194" t="str">
        <f t="shared" si="194"/>
        <v/>
      </c>
      <c r="AE2825" s="194">
        <f>IF(AD2825="",0,IF(ISERROR(VLOOKUP(AD2825,AD$7:AD2824,1,FALSE)),1,0))</f>
        <v>0</v>
      </c>
      <c r="AF2825" s="194"/>
    </row>
    <row r="2826" spans="1:32" ht="16.5" customHeight="1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75">
        <f>IF(AND($X$3512&lt;&gt;" ",$X$3512&lt;&gt;0),IF(X2826=$X$3512,1+COUNTIF(U$7:U2825,"&gt;0"),0),0)</f>
        <v>0</v>
      </c>
      <c r="V2826" s="178" t="s">
        <v>3015</v>
      </c>
      <c r="W2826" s="130"/>
      <c r="X2826" s="131"/>
      <c r="Y2826" s="131"/>
      <c r="Z2826" s="206"/>
      <c r="AA2826" s="194">
        <f t="shared" si="195"/>
        <v>0</v>
      </c>
      <c r="AB2826" s="124" t="str">
        <f t="shared" si="196"/>
        <v/>
      </c>
      <c r="AC2826" s="195" t="str">
        <f t="shared" si="197"/>
        <v/>
      </c>
      <c r="AD2826" s="194" t="str">
        <f t="shared" ref="AD2826:AD2889" si="198">IF(W2826&gt;0,CONCATENATE(MONTH(W2826),"-",YEAR(W2826)),"")</f>
        <v/>
      </c>
      <c r="AE2826" s="194">
        <f>IF(AD2826="",0,IF(ISERROR(VLOOKUP(AD2826,AD$7:AD2825,1,FALSE)),1,0))</f>
        <v>0</v>
      </c>
      <c r="AF2826" s="194"/>
    </row>
    <row r="2827" spans="1:32" ht="16.5" customHeight="1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75">
        <f>IF(AND($X$3512&lt;&gt;" ",$X$3512&lt;&gt;0),IF(X2827=$X$3512,1+COUNTIF(U$7:U2826,"&gt;0"),0),0)</f>
        <v>0</v>
      </c>
      <c r="V2827" s="178" t="s">
        <v>3016</v>
      </c>
      <c r="W2827" s="130"/>
      <c r="X2827" s="131"/>
      <c r="Y2827" s="131"/>
      <c r="Z2827" s="206"/>
      <c r="AA2827" s="194">
        <f t="shared" si="195"/>
        <v>0</v>
      </c>
      <c r="AB2827" s="124" t="str">
        <f t="shared" si="196"/>
        <v/>
      </c>
      <c r="AC2827" s="195" t="str">
        <f t="shared" si="197"/>
        <v/>
      </c>
      <c r="AD2827" s="194" t="str">
        <f t="shared" si="198"/>
        <v/>
      </c>
      <c r="AE2827" s="194">
        <f>IF(AD2827="",0,IF(ISERROR(VLOOKUP(AD2827,AD$7:AD2826,1,FALSE)),1,0))</f>
        <v>0</v>
      </c>
      <c r="AF2827" s="194"/>
    </row>
    <row r="2828" spans="1:32" ht="16.5" customHeight="1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75">
        <f>IF(AND($X$3512&lt;&gt;" ",$X$3512&lt;&gt;0),IF(X2828=$X$3512,1+COUNTIF(U$7:U2827,"&gt;0"),0),0)</f>
        <v>0</v>
      </c>
      <c r="V2828" s="178" t="s">
        <v>3017</v>
      </c>
      <c r="W2828" s="130"/>
      <c r="X2828" s="131"/>
      <c r="Y2828" s="131"/>
      <c r="Z2828" s="206"/>
      <c r="AA2828" s="194">
        <f t="shared" si="195"/>
        <v>0</v>
      </c>
      <c r="AB2828" s="124" t="str">
        <f t="shared" si="196"/>
        <v/>
      </c>
      <c r="AC2828" s="195" t="str">
        <f t="shared" si="197"/>
        <v/>
      </c>
      <c r="AD2828" s="194" t="str">
        <f t="shared" si="198"/>
        <v/>
      </c>
      <c r="AE2828" s="194">
        <f>IF(AD2828="",0,IF(ISERROR(VLOOKUP(AD2828,AD$7:AD2827,1,FALSE)),1,0))</f>
        <v>0</v>
      </c>
      <c r="AF2828" s="194"/>
    </row>
    <row r="2829" spans="1:32" ht="16.5" customHeight="1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75">
        <f>IF(AND($X$3512&lt;&gt;" ",$X$3512&lt;&gt;0),IF(X2829=$X$3512,1+COUNTIF(U$7:U2828,"&gt;0"),0),0)</f>
        <v>0</v>
      </c>
      <c r="V2829" s="178" t="s">
        <v>3018</v>
      </c>
      <c r="W2829" s="130"/>
      <c r="X2829" s="131"/>
      <c r="Y2829" s="131"/>
      <c r="Z2829" s="206"/>
      <c r="AA2829" s="194">
        <f t="shared" si="195"/>
        <v>0</v>
      </c>
      <c r="AB2829" s="124" t="str">
        <f t="shared" si="196"/>
        <v/>
      </c>
      <c r="AC2829" s="195" t="str">
        <f t="shared" si="197"/>
        <v/>
      </c>
      <c r="AD2829" s="194" t="str">
        <f t="shared" si="198"/>
        <v/>
      </c>
      <c r="AE2829" s="194">
        <f>IF(AD2829="",0,IF(ISERROR(VLOOKUP(AD2829,AD$7:AD2828,1,FALSE)),1,0))</f>
        <v>0</v>
      </c>
      <c r="AF2829" s="194"/>
    </row>
    <row r="2830" spans="1:32" ht="16.5" customHeight="1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75">
        <f>IF(AND($X$3512&lt;&gt;" ",$X$3512&lt;&gt;0),IF(X2830=$X$3512,1+COUNTIF(U$7:U2829,"&gt;0"),0),0)</f>
        <v>0</v>
      </c>
      <c r="V2830" s="178" t="s">
        <v>3019</v>
      </c>
      <c r="W2830" s="130"/>
      <c r="X2830" s="131"/>
      <c r="Y2830" s="131"/>
      <c r="Z2830" s="206"/>
      <c r="AA2830" s="194">
        <f t="shared" si="195"/>
        <v>0</v>
      </c>
      <c r="AB2830" s="124" t="str">
        <f t="shared" si="196"/>
        <v/>
      </c>
      <c r="AC2830" s="195" t="str">
        <f t="shared" si="197"/>
        <v/>
      </c>
      <c r="AD2830" s="194" t="str">
        <f t="shared" si="198"/>
        <v/>
      </c>
      <c r="AE2830" s="194">
        <f>IF(AD2830="",0,IF(ISERROR(VLOOKUP(AD2830,AD$7:AD2829,1,FALSE)),1,0))</f>
        <v>0</v>
      </c>
      <c r="AF2830" s="194"/>
    </row>
    <row r="2831" spans="1:32" ht="16.5" customHeight="1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75">
        <f>IF(AND($X$3512&lt;&gt;" ",$X$3512&lt;&gt;0),IF(X2831=$X$3512,1+COUNTIF(U$7:U2830,"&gt;0"),0),0)</f>
        <v>0</v>
      </c>
      <c r="V2831" s="178" t="s">
        <v>3020</v>
      </c>
      <c r="W2831" s="130"/>
      <c r="X2831" s="131"/>
      <c r="Y2831" s="131"/>
      <c r="Z2831" s="206"/>
      <c r="AA2831" s="194">
        <f t="shared" si="195"/>
        <v>0</v>
      </c>
      <c r="AB2831" s="124" t="str">
        <f t="shared" si="196"/>
        <v/>
      </c>
      <c r="AC2831" s="195" t="str">
        <f t="shared" si="197"/>
        <v/>
      </c>
      <c r="AD2831" s="194" t="str">
        <f t="shared" si="198"/>
        <v/>
      </c>
      <c r="AE2831" s="194">
        <f>IF(AD2831="",0,IF(ISERROR(VLOOKUP(AD2831,AD$7:AD2830,1,FALSE)),1,0))</f>
        <v>0</v>
      </c>
      <c r="AF2831" s="194"/>
    </row>
    <row r="2832" spans="1:32" ht="16.5" customHeight="1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75">
        <f>IF(AND($X$3512&lt;&gt;" ",$X$3512&lt;&gt;0),IF(X2832=$X$3512,1+COUNTIF(U$7:U2831,"&gt;0"),0),0)</f>
        <v>0</v>
      </c>
      <c r="V2832" s="178" t="s">
        <v>3021</v>
      </c>
      <c r="W2832" s="130"/>
      <c r="X2832" s="131"/>
      <c r="Y2832" s="131"/>
      <c r="Z2832" s="206"/>
      <c r="AA2832" s="194">
        <f t="shared" si="195"/>
        <v>0</v>
      </c>
      <c r="AB2832" s="124" t="str">
        <f t="shared" si="196"/>
        <v/>
      </c>
      <c r="AC2832" s="195" t="str">
        <f t="shared" si="197"/>
        <v/>
      </c>
      <c r="AD2832" s="194" t="str">
        <f t="shared" si="198"/>
        <v/>
      </c>
      <c r="AE2832" s="194">
        <f>IF(AD2832="",0,IF(ISERROR(VLOOKUP(AD2832,AD$7:AD2831,1,FALSE)),1,0))</f>
        <v>0</v>
      </c>
      <c r="AF2832" s="194"/>
    </row>
    <row r="2833" spans="1:32" ht="16.5" customHeight="1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75">
        <f>IF(AND($X$3512&lt;&gt;" ",$X$3512&lt;&gt;0),IF(X2833=$X$3512,1+COUNTIF(U$7:U2832,"&gt;0"),0),0)</f>
        <v>0</v>
      </c>
      <c r="V2833" s="178" t="s">
        <v>3022</v>
      </c>
      <c r="W2833" s="130"/>
      <c r="X2833" s="131"/>
      <c r="Y2833" s="131"/>
      <c r="Z2833" s="206"/>
      <c r="AA2833" s="194">
        <f t="shared" si="195"/>
        <v>0</v>
      </c>
      <c r="AB2833" s="124" t="str">
        <f t="shared" si="196"/>
        <v/>
      </c>
      <c r="AC2833" s="195" t="str">
        <f t="shared" si="197"/>
        <v/>
      </c>
      <c r="AD2833" s="194" t="str">
        <f t="shared" si="198"/>
        <v/>
      </c>
      <c r="AE2833" s="194">
        <f>IF(AD2833="",0,IF(ISERROR(VLOOKUP(AD2833,AD$7:AD2832,1,FALSE)),1,0))</f>
        <v>0</v>
      </c>
      <c r="AF2833" s="194"/>
    </row>
    <row r="2834" spans="1:32" ht="16.5" customHeight="1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75">
        <f>IF(AND($X$3512&lt;&gt;" ",$X$3512&lt;&gt;0),IF(X2834=$X$3512,1+COUNTIF(U$7:U2833,"&gt;0"),0),0)</f>
        <v>0</v>
      </c>
      <c r="V2834" s="178" t="s">
        <v>3023</v>
      </c>
      <c r="W2834" s="130"/>
      <c r="X2834" s="131"/>
      <c r="Y2834" s="131"/>
      <c r="Z2834" s="206"/>
      <c r="AA2834" s="194">
        <f t="shared" si="195"/>
        <v>0</v>
      </c>
      <c r="AB2834" s="124" t="str">
        <f t="shared" si="196"/>
        <v/>
      </c>
      <c r="AC2834" s="195" t="str">
        <f t="shared" si="197"/>
        <v/>
      </c>
      <c r="AD2834" s="194" t="str">
        <f t="shared" si="198"/>
        <v/>
      </c>
      <c r="AE2834" s="194">
        <f>IF(AD2834="",0,IF(ISERROR(VLOOKUP(AD2834,AD$7:AD2833,1,FALSE)),1,0))</f>
        <v>0</v>
      </c>
      <c r="AF2834" s="194"/>
    </row>
    <row r="2835" spans="1:32" ht="16.5" customHeight="1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75">
        <f>IF(AND($X$3512&lt;&gt;" ",$X$3512&lt;&gt;0),IF(X2835=$X$3512,1+COUNTIF(U$7:U2834,"&gt;0"),0),0)</f>
        <v>0</v>
      </c>
      <c r="V2835" s="178" t="s">
        <v>3024</v>
      </c>
      <c r="W2835" s="130"/>
      <c r="X2835" s="131"/>
      <c r="Y2835" s="131"/>
      <c r="Z2835" s="206"/>
      <c r="AA2835" s="194">
        <f t="shared" si="195"/>
        <v>0</v>
      </c>
      <c r="AB2835" s="124" t="str">
        <f t="shared" si="196"/>
        <v/>
      </c>
      <c r="AC2835" s="195" t="str">
        <f t="shared" si="197"/>
        <v/>
      </c>
      <c r="AD2835" s="194" t="str">
        <f t="shared" si="198"/>
        <v/>
      </c>
      <c r="AE2835" s="194">
        <f>IF(AD2835="",0,IF(ISERROR(VLOOKUP(AD2835,AD$7:AD2834,1,FALSE)),1,0))</f>
        <v>0</v>
      </c>
      <c r="AF2835" s="194"/>
    </row>
    <row r="2836" spans="1:32" ht="16.5" customHeight="1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75">
        <f>IF(AND($X$3512&lt;&gt;" ",$X$3512&lt;&gt;0),IF(X2836=$X$3512,1+COUNTIF(U$7:U2835,"&gt;0"),0),0)</f>
        <v>0</v>
      </c>
      <c r="V2836" s="178" t="s">
        <v>3025</v>
      </c>
      <c r="W2836" s="130"/>
      <c r="X2836" s="131"/>
      <c r="Y2836" s="131"/>
      <c r="Z2836" s="206"/>
      <c r="AA2836" s="194">
        <f t="shared" si="195"/>
        <v>0</v>
      </c>
      <c r="AB2836" s="124" t="str">
        <f t="shared" si="196"/>
        <v/>
      </c>
      <c r="AC2836" s="195" t="str">
        <f t="shared" si="197"/>
        <v/>
      </c>
      <c r="AD2836" s="194" t="str">
        <f t="shared" si="198"/>
        <v/>
      </c>
      <c r="AE2836" s="194">
        <f>IF(AD2836="",0,IF(ISERROR(VLOOKUP(AD2836,AD$7:AD2835,1,FALSE)),1,0))</f>
        <v>0</v>
      </c>
      <c r="AF2836" s="194"/>
    </row>
    <row r="2837" spans="1:32" ht="16.5" customHeight="1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75">
        <f>IF(AND($X$3512&lt;&gt;" ",$X$3512&lt;&gt;0),IF(X2837=$X$3512,1+COUNTIF(U$7:U2836,"&gt;0"),0),0)</f>
        <v>0</v>
      </c>
      <c r="V2837" s="178" t="s">
        <v>3026</v>
      </c>
      <c r="W2837" s="130"/>
      <c r="X2837" s="131"/>
      <c r="Y2837" s="131"/>
      <c r="Z2837" s="206"/>
      <c r="AA2837" s="194">
        <f t="shared" si="195"/>
        <v>0</v>
      </c>
      <c r="AB2837" s="124" t="str">
        <f t="shared" si="196"/>
        <v/>
      </c>
      <c r="AC2837" s="195" t="str">
        <f t="shared" si="197"/>
        <v/>
      </c>
      <c r="AD2837" s="194" t="str">
        <f t="shared" si="198"/>
        <v/>
      </c>
      <c r="AE2837" s="194">
        <f>IF(AD2837="",0,IF(ISERROR(VLOOKUP(AD2837,AD$7:AD2836,1,FALSE)),1,0))</f>
        <v>0</v>
      </c>
      <c r="AF2837" s="194"/>
    </row>
    <row r="2838" spans="1:32" ht="16.5" customHeight="1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75">
        <f>IF(AND($X$3512&lt;&gt;" ",$X$3512&lt;&gt;0),IF(X2838=$X$3512,1+COUNTIF(U$7:U2837,"&gt;0"),0),0)</f>
        <v>0</v>
      </c>
      <c r="V2838" s="178" t="s">
        <v>3027</v>
      </c>
      <c r="W2838" s="130"/>
      <c r="X2838" s="131"/>
      <c r="Y2838" s="131"/>
      <c r="Z2838" s="206"/>
      <c r="AA2838" s="194">
        <f t="shared" si="195"/>
        <v>0</v>
      </c>
      <c r="AB2838" s="124" t="str">
        <f t="shared" si="196"/>
        <v/>
      </c>
      <c r="AC2838" s="195" t="str">
        <f t="shared" si="197"/>
        <v/>
      </c>
      <c r="AD2838" s="194" t="str">
        <f t="shared" si="198"/>
        <v/>
      </c>
      <c r="AE2838" s="194">
        <f>IF(AD2838="",0,IF(ISERROR(VLOOKUP(AD2838,AD$7:AD2837,1,FALSE)),1,0))</f>
        <v>0</v>
      </c>
      <c r="AF2838" s="194"/>
    </row>
    <row r="2839" spans="1:32" ht="16.5" customHeight="1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75">
        <f>IF(AND($X$3512&lt;&gt;" ",$X$3512&lt;&gt;0),IF(X2839=$X$3512,1+COUNTIF(U$7:U2838,"&gt;0"),0),0)</f>
        <v>0</v>
      </c>
      <c r="V2839" s="178" t="s">
        <v>3028</v>
      </c>
      <c r="W2839" s="130"/>
      <c r="X2839" s="131"/>
      <c r="Y2839" s="131"/>
      <c r="Z2839" s="206"/>
      <c r="AA2839" s="194">
        <f t="shared" si="195"/>
        <v>0</v>
      </c>
      <c r="AB2839" s="124" t="str">
        <f t="shared" si="196"/>
        <v/>
      </c>
      <c r="AC2839" s="195" t="str">
        <f t="shared" si="197"/>
        <v/>
      </c>
      <c r="AD2839" s="194" t="str">
        <f t="shared" si="198"/>
        <v/>
      </c>
      <c r="AE2839" s="194">
        <f>IF(AD2839="",0,IF(ISERROR(VLOOKUP(AD2839,AD$7:AD2838,1,FALSE)),1,0))</f>
        <v>0</v>
      </c>
      <c r="AF2839" s="194"/>
    </row>
    <row r="2840" spans="1:32" ht="16.5" customHeight="1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75">
        <f>IF(AND($X$3512&lt;&gt;" ",$X$3512&lt;&gt;0),IF(X2840=$X$3512,1+COUNTIF(U$7:U2839,"&gt;0"),0),0)</f>
        <v>0</v>
      </c>
      <c r="V2840" s="178" t="s">
        <v>3029</v>
      </c>
      <c r="W2840" s="130"/>
      <c r="X2840" s="131"/>
      <c r="Y2840" s="131"/>
      <c r="Z2840" s="206"/>
      <c r="AA2840" s="194">
        <f t="shared" si="195"/>
        <v>0</v>
      </c>
      <c r="AB2840" s="124" t="str">
        <f t="shared" si="196"/>
        <v/>
      </c>
      <c r="AC2840" s="195" t="str">
        <f t="shared" si="197"/>
        <v/>
      </c>
      <c r="AD2840" s="194" t="str">
        <f t="shared" si="198"/>
        <v/>
      </c>
      <c r="AE2840" s="194">
        <f>IF(AD2840="",0,IF(ISERROR(VLOOKUP(AD2840,AD$7:AD2839,1,FALSE)),1,0))</f>
        <v>0</v>
      </c>
      <c r="AF2840" s="194"/>
    </row>
    <row r="2841" spans="1:32" ht="16.5" customHeight="1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75">
        <f>IF(AND($X$3512&lt;&gt;" ",$X$3512&lt;&gt;0),IF(X2841=$X$3512,1+COUNTIF(U$7:U2840,"&gt;0"),0),0)</f>
        <v>0</v>
      </c>
      <c r="V2841" s="178" t="s">
        <v>3030</v>
      </c>
      <c r="W2841" s="130"/>
      <c r="X2841" s="131"/>
      <c r="Y2841" s="131"/>
      <c r="Z2841" s="206"/>
      <c r="AA2841" s="194">
        <f t="shared" si="195"/>
        <v>0</v>
      </c>
      <c r="AB2841" s="124" t="str">
        <f t="shared" si="196"/>
        <v/>
      </c>
      <c r="AC2841" s="195" t="str">
        <f t="shared" si="197"/>
        <v/>
      </c>
      <c r="AD2841" s="194" t="str">
        <f t="shared" si="198"/>
        <v/>
      </c>
      <c r="AE2841" s="194">
        <f>IF(AD2841="",0,IF(ISERROR(VLOOKUP(AD2841,AD$7:AD2840,1,FALSE)),1,0))</f>
        <v>0</v>
      </c>
      <c r="AF2841" s="194"/>
    </row>
    <row r="2842" spans="1:32" ht="16.5" customHeight="1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75">
        <f>IF(AND($X$3512&lt;&gt;" ",$X$3512&lt;&gt;0),IF(X2842=$X$3512,1+COUNTIF(U$7:U2841,"&gt;0"),0),0)</f>
        <v>0</v>
      </c>
      <c r="V2842" s="178" t="s">
        <v>3031</v>
      </c>
      <c r="W2842" s="130"/>
      <c r="X2842" s="131"/>
      <c r="Y2842" s="131"/>
      <c r="Z2842" s="206"/>
      <c r="AA2842" s="194">
        <f t="shared" si="195"/>
        <v>0</v>
      </c>
      <c r="AB2842" s="124" t="str">
        <f t="shared" si="196"/>
        <v/>
      </c>
      <c r="AC2842" s="195" t="str">
        <f t="shared" si="197"/>
        <v/>
      </c>
      <c r="AD2842" s="194" t="str">
        <f t="shared" si="198"/>
        <v/>
      </c>
      <c r="AE2842" s="194">
        <f>IF(AD2842="",0,IF(ISERROR(VLOOKUP(AD2842,AD$7:AD2841,1,FALSE)),1,0))</f>
        <v>0</v>
      </c>
      <c r="AF2842" s="194"/>
    </row>
    <row r="2843" spans="1:32" ht="16.5" customHeight="1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75">
        <f>IF(AND($X$3512&lt;&gt;" ",$X$3512&lt;&gt;0),IF(X2843=$X$3512,1+COUNTIF(U$7:U2842,"&gt;0"),0),0)</f>
        <v>0</v>
      </c>
      <c r="V2843" s="178" t="s">
        <v>3032</v>
      </c>
      <c r="W2843" s="130"/>
      <c r="X2843" s="131"/>
      <c r="Y2843" s="131"/>
      <c r="Z2843" s="206"/>
      <c r="AA2843" s="194">
        <f t="shared" si="195"/>
        <v>0</v>
      </c>
      <c r="AB2843" s="124" t="str">
        <f t="shared" si="196"/>
        <v/>
      </c>
      <c r="AC2843" s="195" t="str">
        <f t="shared" si="197"/>
        <v/>
      </c>
      <c r="AD2843" s="194" t="str">
        <f t="shared" si="198"/>
        <v/>
      </c>
      <c r="AE2843" s="194">
        <f>IF(AD2843="",0,IF(ISERROR(VLOOKUP(AD2843,AD$7:AD2842,1,FALSE)),1,0))</f>
        <v>0</v>
      </c>
      <c r="AF2843" s="194"/>
    </row>
    <row r="2844" spans="1:32" ht="16.5" customHeight="1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75">
        <f>IF(AND($X$3512&lt;&gt;" ",$X$3512&lt;&gt;0),IF(X2844=$X$3512,1+COUNTIF(U$7:U2843,"&gt;0"),0),0)</f>
        <v>0</v>
      </c>
      <c r="V2844" s="178" t="s">
        <v>3033</v>
      </c>
      <c r="W2844" s="130"/>
      <c r="X2844" s="131"/>
      <c r="Y2844" s="131"/>
      <c r="Z2844" s="206"/>
      <c r="AA2844" s="194">
        <f t="shared" si="195"/>
        <v>0</v>
      </c>
      <c r="AB2844" s="124" t="str">
        <f t="shared" si="196"/>
        <v/>
      </c>
      <c r="AC2844" s="195" t="str">
        <f t="shared" si="197"/>
        <v/>
      </c>
      <c r="AD2844" s="194" t="str">
        <f t="shared" si="198"/>
        <v/>
      </c>
      <c r="AE2844" s="194">
        <f>IF(AD2844="",0,IF(ISERROR(VLOOKUP(AD2844,AD$7:AD2843,1,FALSE)),1,0))</f>
        <v>0</v>
      </c>
      <c r="AF2844" s="194"/>
    </row>
    <row r="2845" spans="1:32" ht="16.5" customHeight="1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75">
        <f>IF(AND($X$3512&lt;&gt;" ",$X$3512&lt;&gt;0),IF(X2845=$X$3512,1+COUNTIF(U$7:U2844,"&gt;0"),0),0)</f>
        <v>0</v>
      </c>
      <c r="V2845" s="178" t="s">
        <v>3034</v>
      </c>
      <c r="W2845" s="130"/>
      <c r="X2845" s="131"/>
      <c r="Y2845" s="131"/>
      <c r="Z2845" s="206"/>
      <c r="AA2845" s="194">
        <f t="shared" si="195"/>
        <v>0</v>
      </c>
      <c r="AB2845" s="124" t="str">
        <f t="shared" si="196"/>
        <v/>
      </c>
      <c r="AC2845" s="195" t="str">
        <f t="shared" si="197"/>
        <v/>
      </c>
      <c r="AD2845" s="194" t="str">
        <f t="shared" si="198"/>
        <v/>
      </c>
      <c r="AE2845" s="194">
        <f>IF(AD2845="",0,IF(ISERROR(VLOOKUP(AD2845,AD$7:AD2844,1,FALSE)),1,0))</f>
        <v>0</v>
      </c>
      <c r="AF2845" s="194"/>
    </row>
    <row r="2846" spans="1:32" ht="16.5" customHeight="1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75">
        <f>IF(AND($X$3512&lt;&gt;" ",$X$3512&lt;&gt;0),IF(X2846=$X$3512,1+COUNTIF(U$7:U2845,"&gt;0"),0),0)</f>
        <v>0</v>
      </c>
      <c r="V2846" s="178" t="s">
        <v>3035</v>
      </c>
      <c r="W2846" s="130"/>
      <c r="X2846" s="131"/>
      <c r="Y2846" s="131"/>
      <c r="Z2846" s="206"/>
      <c r="AA2846" s="194">
        <f t="shared" si="195"/>
        <v>0</v>
      </c>
      <c r="AB2846" s="124" t="str">
        <f t="shared" si="196"/>
        <v/>
      </c>
      <c r="AC2846" s="195" t="str">
        <f t="shared" si="197"/>
        <v/>
      </c>
      <c r="AD2846" s="194" t="str">
        <f t="shared" si="198"/>
        <v/>
      </c>
      <c r="AE2846" s="194">
        <f>IF(AD2846="",0,IF(ISERROR(VLOOKUP(AD2846,AD$7:AD2845,1,FALSE)),1,0))</f>
        <v>0</v>
      </c>
      <c r="AF2846" s="194"/>
    </row>
    <row r="2847" spans="1:32" ht="16.5" customHeight="1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75">
        <f>IF(AND($X$3512&lt;&gt;" ",$X$3512&lt;&gt;0),IF(X2847=$X$3512,1+COUNTIF(U$7:U2846,"&gt;0"),0),0)</f>
        <v>0</v>
      </c>
      <c r="V2847" s="178" t="s">
        <v>3036</v>
      </c>
      <c r="W2847" s="130"/>
      <c r="X2847" s="131"/>
      <c r="Y2847" s="131"/>
      <c r="Z2847" s="206"/>
      <c r="AA2847" s="194">
        <f t="shared" si="195"/>
        <v>0</v>
      </c>
      <c r="AB2847" s="124" t="str">
        <f t="shared" si="196"/>
        <v/>
      </c>
      <c r="AC2847" s="195" t="str">
        <f t="shared" si="197"/>
        <v/>
      </c>
      <c r="AD2847" s="194" t="str">
        <f t="shared" si="198"/>
        <v/>
      </c>
      <c r="AE2847" s="194">
        <f>IF(AD2847="",0,IF(ISERROR(VLOOKUP(AD2847,AD$7:AD2846,1,FALSE)),1,0))</f>
        <v>0</v>
      </c>
      <c r="AF2847" s="194"/>
    </row>
    <row r="2848" spans="1:32" ht="16.5" customHeight="1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75">
        <f>IF(AND($X$3512&lt;&gt;" ",$X$3512&lt;&gt;0),IF(X2848=$X$3512,1+COUNTIF(U$7:U2847,"&gt;0"),0),0)</f>
        <v>0</v>
      </c>
      <c r="V2848" s="178" t="s">
        <v>3037</v>
      </c>
      <c r="W2848" s="130"/>
      <c r="X2848" s="131"/>
      <c r="Y2848" s="131"/>
      <c r="Z2848" s="206"/>
      <c r="AA2848" s="194">
        <f t="shared" si="195"/>
        <v>0</v>
      </c>
      <c r="AB2848" s="124" t="str">
        <f t="shared" si="196"/>
        <v/>
      </c>
      <c r="AC2848" s="195" t="str">
        <f t="shared" si="197"/>
        <v/>
      </c>
      <c r="AD2848" s="194" t="str">
        <f t="shared" si="198"/>
        <v/>
      </c>
      <c r="AE2848" s="194">
        <f>IF(AD2848="",0,IF(ISERROR(VLOOKUP(AD2848,AD$7:AD2847,1,FALSE)),1,0))</f>
        <v>0</v>
      </c>
      <c r="AF2848" s="194"/>
    </row>
    <row r="2849" spans="1:32" ht="16.5" customHeight="1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75">
        <f>IF(AND($X$3512&lt;&gt;" ",$X$3512&lt;&gt;0),IF(X2849=$X$3512,1+COUNTIF(U$7:U2848,"&gt;0"),0),0)</f>
        <v>0</v>
      </c>
      <c r="V2849" s="178" t="s">
        <v>3038</v>
      </c>
      <c r="W2849" s="130"/>
      <c r="X2849" s="131"/>
      <c r="Y2849" s="131"/>
      <c r="Z2849" s="206"/>
      <c r="AA2849" s="194">
        <f t="shared" si="195"/>
        <v>0</v>
      </c>
      <c r="AB2849" s="124" t="str">
        <f t="shared" si="196"/>
        <v/>
      </c>
      <c r="AC2849" s="195" t="str">
        <f t="shared" si="197"/>
        <v/>
      </c>
      <c r="AD2849" s="194" t="str">
        <f t="shared" si="198"/>
        <v/>
      </c>
      <c r="AE2849" s="194">
        <f>IF(AD2849="",0,IF(ISERROR(VLOOKUP(AD2849,AD$7:AD2848,1,FALSE)),1,0))</f>
        <v>0</v>
      </c>
      <c r="AF2849" s="194"/>
    </row>
    <row r="2850" spans="1:32" ht="16.5" customHeight="1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75">
        <f>IF(AND($X$3512&lt;&gt;" ",$X$3512&lt;&gt;0),IF(X2850=$X$3512,1+COUNTIF(U$7:U2849,"&gt;0"),0),0)</f>
        <v>0</v>
      </c>
      <c r="V2850" s="178" t="s">
        <v>3039</v>
      </c>
      <c r="W2850" s="130"/>
      <c r="X2850" s="131"/>
      <c r="Y2850" s="131"/>
      <c r="Z2850" s="206"/>
      <c r="AA2850" s="194">
        <f t="shared" si="195"/>
        <v>0</v>
      </c>
      <c r="AB2850" s="124" t="str">
        <f t="shared" si="196"/>
        <v/>
      </c>
      <c r="AC2850" s="195" t="str">
        <f t="shared" si="197"/>
        <v/>
      </c>
      <c r="AD2850" s="194" t="str">
        <f t="shared" si="198"/>
        <v/>
      </c>
      <c r="AE2850" s="194">
        <f>IF(AD2850="",0,IF(ISERROR(VLOOKUP(AD2850,AD$7:AD2849,1,FALSE)),1,0))</f>
        <v>0</v>
      </c>
      <c r="AF2850" s="194"/>
    </row>
    <row r="2851" spans="1:32" ht="16.5" customHeight="1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75">
        <f>IF(AND($X$3512&lt;&gt;" ",$X$3512&lt;&gt;0),IF(X2851=$X$3512,1+COUNTIF(U$7:U2850,"&gt;0"),0),0)</f>
        <v>0</v>
      </c>
      <c r="V2851" s="178" t="s">
        <v>3040</v>
      </c>
      <c r="W2851" s="130"/>
      <c r="X2851" s="131"/>
      <c r="Y2851" s="131"/>
      <c r="Z2851" s="206"/>
      <c r="AA2851" s="194">
        <f t="shared" si="195"/>
        <v>0</v>
      </c>
      <c r="AB2851" s="124" t="str">
        <f t="shared" si="196"/>
        <v/>
      </c>
      <c r="AC2851" s="195" t="str">
        <f t="shared" si="197"/>
        <v/>
      </c>
      <c r="AD2851" s="194" t="str">
        <f t="shared" si="198"/>
        <v/>
      </c>
      <c r="AE2851" s="194">
        <f>IF(AD2851="",0,IF(ISERROR(VLOOKUP(AD2851,AD$7:AD2850,1,FALSE)),1,0))</f>
        <v>0</v>
      </c>
      <c r="AF2851" s="194"/>
    </row>
    <row r="2852" spans="1:32" ht="16.5" customHeight="1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75">
        <f>IF(AND($X$3512&lt;&gt;" ",$X$3512&lt;&gt;0),IF(X2852=$X$3512,1+COUNTIF(U$7:U2851,"&gt;0"),0),0)</f>
        <v>0</v>
      </c>
      <c r="V2852" s="178" t="s">
        <v>3041</v>
      </c>
      <c r="W2852" s="130"/>
      <c r="X2852" s="131"/>
      <c r="Y2852" s="131"/>
      <c r="Z2852" s="206"/>
      <c r="AA2852" s="194">
        <f t="shared" si="195"/>
        <v>0</v>
      </c>
      <c r="AB2852" s="124" t="str">
        <f t="shared" si="196"/>
        <v/>
      </c>
      <c r="AC2852" s="195" t="str">
        <f t="shared" si="197"/>
        <v/>
      </c>
      <c r="AD2852" s="194" t="str">
        <f t="shared" si="198"/>
        <v/>
      </c>
      <c r="AE2852" s="194">
        <f>IF(AD2852="",0,IF(ISERROR(VLOOKUP(AD2852,AD$7:AD2851,1,FALSE)),1,0))</f>
        <v>0</v>
      </c>
      <c r="AF2852" s="194"/>
    </row>
    <row r="2853" spans="1:32" ht="16.5" customHeight="1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75">
        <f>IF(AND($X$3512&lt;&gt;" ",$X$3512&lt;&gt;0),IF(X2853=$X$3512,1+COUNTIF(U$7:U2852,"&gt;0"),0),0)</f>
        <v>0</v>
      </c>
      <c r="V2853" s="178" t="s">
        <v>3042</v>
      </c>
      <c r="W2853" s="130"/>
      <c r="X2853" s="131"/>
      <c r="Y2853" s="131"/>
      <c r="Z2853" s="206"/>
      <c r="AA2853" s="194">
        <f t="shared" si="195"/>
        <v>0</v>
      </c>
      <c r="AB2853" s="124" t="str">
        <f t="shared" si="196"/>
        <v/>
      </c>
      <c r="AC2853" s="195" t="str">
        <f t="shared" si="197"/>
        <v/>
      </c>
      <c r="AD2853" s="194" t="str">
        <f t="shared" si="198"/>
        <v/>
      </c>
      <c r="AE2853" s="194">
        <f>IF(AD2853="",0,IF(ISERROR(VLOOKUP(AD2853,AD$7:AD2852,1,FALSE)),1,0))</f>
        <v>0</v>
      </c>
      <c r="AF2853" s="194"/>
    </row>
    <row r="2854" spans="1:32" ht="16.5" customHeight="1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75">
        <f>IF(AND($X$3512&lt;&gt;" ",$X$3512&lt;&gt;0),IF(X2854=$X$3512,1+COUNTIF(U$7:U2853,"&gt;0"),0),0)</f>
        <v>0</v>
      </c>
      <c r="V2854" s="178" t="s">
        <v>3043</v>
      </c>
      <c r="W2854" s="130"/>
      <c r="X2854" s="131"/>
      <c r="Y2854" s="131"/>
      <c r="Z2854" s="206"/>
      <c r="AA2854" s="194">
        <f t="shared" si="195"/>
        <v>0</v>
      </c>
      <c r="AB2854" s="124" t="str">
        <f t="shared" si="196"/>
        <v/>
      </c>
      <c r="AC2854" s="195" t="str">
        <f t="shared" si="197"/>
        <v/>
      </c>
      <c r="AD2854" s="194" t="str">
        <f t="shared" si="198"/>
        <v/>
      </c>
      <c r="AE2854" s="194">
        <f>IF(AD2854="",0,IF(ISERROR(VLOOKUP(AD2854,AD$7:AD2853,1,FALSE)),1,0))</f>
        <v>0</v>
      </c>
      <c r="AF2854" s="194"/>
    </row>
    <row r="2855" spans="1:32" ht="16.5" customHeight="1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75">
        <f>IF(AND($X$3512&lt;&gt;" ",$X$3512&lt;&gt;0),IF(X2855=$X$3512,1+COUNTIF(U$7:U2854,"&gt;0"),0),0)</f>
        <v>0</v>
      </c>
      <c r="V2855" s="178" t="s">
        <v>3044</v>
      </c>
      <c r="W2855" s="130"/>
      <c r="X2855" s="131"/>
      <c r="Y2855" s="131"/>
      <c r="Z2855" s="206"/>
      <c r="AA2855" s="194">
        <f t="shared" si="195"/>
        <v>0</v>
      </c>
      <c r="AB2855" s="124" t="str">
        <f t="shared" si="196"/>
        <v/>
      </c>
      <c r="AC2855" s="195" t="str">
        <f t="shared" si="197"/>
        <v/>
      </c>
      <c r="AD2855" s="194" t="str">
        <f t="shared" si="198"/>
        <v/>
      </c>
      <c r="AE2855" s="194">
        <f>IF(AD2855="",0,IF(ISERROR(VLOOKUP(AD2855,AD$7:AD2854,1,FALSE)),1,0))</f>
        <v>0</v>
      </c>
      <c r="AF2855" s="194"/>
    </row>
    <row r="2856" spans="1:32" ht="16.5" customHeight="1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75">
        <f>IF(AND($X$3512&lt;&gt;" ",$X$3512&lt;&gt;0),IF(X2856=$X$3512,1+COUNTIF(U$7:U2855,"&gt;0"),0),0)</f>
        <v>0</v>
      </c>
      <c r="V2856" s="178" t="s">
        <v>3045</v>
      </c>
      <c r="W2856" s="130"/>
      <c r="X2856" s="131"/>
      <c r="Y2856" s="131"/>
      <c r="Z2856" s="206"/>
      <c r="AA2856" s="194">
        <f t="shared" si="195"/>
        <v>0</v>
      </c>
      <c r="AB2856" s="124" t="str">
        <f t="shared" si="196"/>
        <v/>
      </c>
      <c r="AC2856" s="195" t="str">
        <f t="shared" si="197"/>
        <v/>
      </c>
      <c r="AD2856" s="194" t="str">
        <f t="shared" si="198"/>
        <v/>
      </c>
      <c r="AE2856" s="194">
        <f>IF(AD2856="",0,IF(ISERROR(VLOOKUP(AD2856,AD$7:AD2855,1,FALSE)),1,0))</f>
        <v>0</v>
      </c>
      <c r="AF2856" s="194"/>
    </row>
    <row r="2857" spans="1:32" ht="16.5" customHeight="1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75">
        <f>IF(AND($X$3512&lt;&gt;" ",$X$3512&lt;&gt;0),IF(X2857=$X$3512,1+COUNTIF(U$7:U2856,"&gt;0"),0),0)</f>
        <v>0</v>
      </c>
      <c r="V2857" s="178" t="s">
        <v>3046</v>
      </c>
      <c r="W2857" s="130"/>
      <c r="X2857" s="131"/>
      <c r="Y2857" s="131"/>
      <c r="Z2857" s="206"/>
      <c r="AA2857" s="194">
        <f t="shared" si="195"/>
        <v>0</v>
      </c>
      <c r="AB2857" s="124" t="str">
        <f t="shared" si="196"/>
        <v/>
      </c>
      <c r="AC2857" s="195" t="str">
        <f t="shared" si="197"/>
        <v/>
      </c>
      <c r="AD2857" s="194" t="str">
        <f t="shared" si="198"/>
        <v/>
      </c>
      <c r="AE2857" s="194">
        <f>IF(AD2857="",0,IF(ISERROR(VLOOKUP(AD2857,AD$7:AD2856,1,FALSE)),1,0))</f>
        <v>0</v>
      </c>
      <c r="AF2857" s="194"/>
    </row>
    <row r="2858" spans="1:32" ht="16.5" customHeight="1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75">
        <f>IF(AND($X$3512&lt;&gt;" ",$X$3512&lt;&gt;0),IF(X2858=$X$3512,1+COUNTIF(U$7:U2857,"&gt;0"),0),0)</f>
        <v>0</v>
      </c>
      <c r="V2858" s="178" t="s">
        <v>3047</v>
      </c>
      <c r="W2858" s="130"/>
      <c r="X2858" s="131"/>
      <c r="Y2858" s="131"/>
      <c r="Z2858" s="206"/>
      <c r="AA2858" s="194">
        <f t="shared" si="195"/>
        <v>0</v>
      </c>
      <c r="AB2858" s="124" t="str">
        <f t="shared" si="196"/>
        <v/>
      </c>
      <c r="AC2858" s="195" t="str">
        <f t="shared" si="197"/>
        <v/>
      </c>
      <c r="AD2858" s="194" t="str">
        <f t="shared" si="198"/>
        <v/>
      </c>
      <c r="AE2858" s="194">
        <f>IF(AD2858="",0,IF(ISERROR(VLOOKUP(AD2858,AD$7:AD2857,1,FALSE)),1,0))</f>
        <v>0</v>
      </c>
      <c r="AF2858" s="194"/>
    </row>
    <row r="2859" spans="1:32" ht="16.5" customHeight="1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75">
        <f>IF(AND($X$3512&lt;&gt;" ",$X$3512&lt;&gt;0),IF(X2859=$X$3512,1+COUNTIF(U$7:U2858,"&gt;0"),0),0)</f>
        <v>0</v>
      </c>
      <c r="V2859" s="178" t="s">
        <v>3048</v>
      </c>
      <c r="W2859" s="130"/>
      <c r="X2859" s="131"/>
      <c r="Y2859" s="131"/>
      <c r="Z2859" s="206"/>
      <c r="AA2859" s="194">
        <f t="shared" si="195"/>
        <v>0</v>
      </c>
      <c r="AB2859" s="124" t="str">
        <f t="shared" si="196"/>
        <v/>
      </c>
      <c r="AC2859" s="195" t="str">
        <f t="shared" si="197"/>
        <v/>
      </c>
      <c r="AD2859" s="194" t="str">
        <f t="shared" si="198"/>
        <v/>
      </c>
      <c r="AE2859" s="194">
        <f>IF(AD2859="",0,IF(ISERROR(VLOOKUP(AD2859,AD$7:AD2858,1,FALSE)),1,0))</f>
        <v>0</v>
      </c>
      <c r="AF2859" s="194"/>
    </row>
    <row r="2860" spans="1:32" ht="16.5" customHeight="1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75">
        <f>IF(AND($X$3512&lt;&gt;" ",$X$3512&lt;&gt;0),IF(X2860=$X$3512,1+COUNTIF(U$7:U2859,"&gt;0"),0),0)</f>
        <v>0</v>
      </c>
      <c r="V2860" s="178" t="s">
        <v>3049</v>
      </c>
      <c r="W2860" s="130"/>
      <c r="X2860" s="131"/>
      <c r="Y2860" s="131"/>
      <c r="Z2860" s="206"/>
      <c r="AA2860" s="194">
        <f t="shared" si="195"/>
        <v>0</v>
      </c>
      <c r="AB2860" s="124" t="str">
        <f t="shared" si="196"/>
        <v/>
      </c>
      <c r="AC2860" s="195" t="str">
        <f t="shared" si="197"/>
        <v/>
      </c>
      <c r="AD2860" s="194" t="str">
        <f t="shared" si="198"/>
        <v/>
      </c>
      <c r="AE2860" s="194">
        <f>IF(AD2860="",0,IF(ISERROR(VLOOKUP(AD2860,AD$7:AD2859,1,FALSE)),1,0))</f>
        <v>0</v>
      </c>
      <c r="AF2860" s="194"/>
    </row>
    <row r="2861" spans="1:32" ht="16.5" customHeight="1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75">
        <f>IF(AND($X$3512&lt;&gt;" ",$X$3512&lt;&gt;0),IF(X2861=$X$3512,1+COUNTIF(U$7:U2860,"&gt;0"),0),0)</f>
        <v>0</v>
      </c>
      <c r="V2861" s="178" t="s">
        <v>3050</v>
      </c>
      <c r="W2861" s="130"/>
      <c r="X2861" s="131"/>
      <c r="Y2861" s="131"/>
      <c r="Z2861" s="206"/>
      <c r="AA2861" s="194">
        <f t="shared" si="195"/>
        <v>0</v>
      </c>
      <c r="AB2861" s="124" t="str">
        <f t="shared" si="196"/>
        <v/>
      </c>
      <c r="AC2861" s="195" t="str">
        <f t="shared" si="197"/>
        <v/>
      </c>
      <c r="AD2861" s="194" t="str">
        <f t="shared" si="198"/>
        <v/>
      </c>
      <c r="AE2861" s="194">
        <f>IF(AD2861="",0,IF(ISERROR(VLOOKUP(AD2861,AD$7:AD2860,1,FALSE)),1,0))</f>
        <v>0</v>
      </c>
      <c r="AF2861" s="194"/>
    </row>
    <row r="2862" spans="1:32" ht="16.5" customHeight="1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75">
        <f>IF(AND($X$3512&lt;&gt;" ",$X$3512&lt;&gt;0),IF(X2862=$X$3512,1+COUNTIF(U$7:U2861,"&gt;0"),0),0)</f>
        <v>0</v>
      </c>
      <c r="V2862" s="178" t="s">
        <v>3051</v>
      </c>
      <c r="W2862" s="130"/>
      <c r="X2862" s="131"/>
      <c r="Y2862" s="131"/>
      <c r="Z2862" s="206"/>
      <c r="AA2862" s="194">
        <f t="shared" si="195"/>
        <v>0</v>
      </c>
      <c r="AB2862" s="124" t="str">
        <f t="shared" si="196"/>
        <v/>
      </c>
      <c r="AC2862" s="195" t="str">
        <f t="shared" si="197"/>
        <v/>
      </c>
      <c r="AD2862" s="194" t="str">
        <f t="shared" si="198"/>
        <v/>
      </c>
      <c r="AE2862" s="194">
        <f>IF(AD2862="",0,IF(ISERROR(VLOOKUP(AD2862,AD$7:AD2861,1,FALSE)),1,0))</f>
        <v>0</v>
      </c>
      <c r="AF2862" s="194"/>
    </row>
    <row r="2863" spans="1:32" ht="16.5" customHeight="1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75">
        <f>IF(AND($X$3512&lt;&gt;" ",$X$3512&lt;&gt;0),IF(X2863=$X$3512,1+COUNTIF(U$7:U2862,"&gt;0"),0),0)</f>
        <v>0</v>
      </c>
      <c r="V2863" s="178" t="s">
        <v>3052</v>
      </c>
      <c r="W2863" s="130"/>
      <c r="X2863" s="131"/>
      <c r="Y2863" s="131"/>
      <c r="Z2863" s="206"/>
      <c r="AA2863" s="194">
        <f t="shared" si="195"/>
        <v>0</v>
      </c>
      <c r="AB2863" s="124" t="str">
        <f t="shared" si="196"/>
        <v/>
      </c>
      <c r="AC2863" s="195" t="str">
        <f t="shared" si="197"/>
        <v/>
      </c>
      <c r="AD2863" s="194" t="str">
        <f t="shared" si="198"/>
        <v/>
      </c>
      <c r="AE2863" s="194">
        <f>IF(AD2863="",0,IF(ISERROR(VLOOKUP(AD2863,AD$7:AD2862,1,FALSE)),1,0))</f>
        <v>0</v>
      </c>
      <c r="AF2863" s="194"/>
    </row>
    <row r="2864" spans="1:32" ht="16.5" customHeight="1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75">
        <f>IF(AND($X$3512&lt;&gt;" ",$X$3512&lt;&gt;0),IF(X2864=$X$3512,1+COUNTIF(U$7:U2863,"&gt;0"),0),0)</f>
        <v>0</v>
      </c>
      <c r="V2864" s="178" t="s">
        <v>3053</v>
      </c>
      <c r="W2864" s="130"/>
      <c r="X2864" s="131"/>
      <c r="Y2864" s="131"/>
      <c r="Z2864" s="206"/>
      <c r="AA2864" s="194">
        <f t="shared" si="195"/>
        <v>0</v>
      </c>
      <c r="AB2864" s="124" t="str">
        <f t="shared" si="196"/>
        <v/>
      </c>
      <c r="AC2864" s="195" t="str">
        <f t="shared" si="197"/>
        <v/>
      </c>
      <c r="AD2864" s="194" t="str">
        <f t="shared" si="198"/>
        <v/>
      </c>
      <c r="AE2864" s="194">
        <f>IF(AD2864="",0,IF(ISERROR(VLOOKUP(AD2864,AD$7:AD2863,1,FALSE)),1,0))</f>
        <v>0</v>
      </c>
      <c r="AF2864" s="194"/>
    </row>
    <row r="2865" spans="1:32" ht="16.5" customHeight="1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75">
        <f>IF(AND($X$3512&lt;&gt;" ",$X$3512&lt;&gt;0),IF(X2865=$X$3512,1+COUNTIF(U$7:U2864,"&gt;0"),0),0)</f>
        <v>0</v>
      </c>
      <c r="V2865" s="178" t="s">
        <v>3054</v>
      </c>
      <c r="W2865" s="130"/>
      <c r="X2865" s="131"/>
      <c r="Y2865" s="131"/>
      <c r="Z2865" s="206"/>
      <c r="AA2865" s="194">
        <f t="shared" si="195"/>
        <v>0</v>
      </c>
      <c r="AB2865" s="124" t="str">
        <f t="shared" si="196"/>
        <v/>
      </c>
      <c r="AC2865" s="195" t="str">
        <f t="shared" si="197"/>
        <v/>
      </c>
      <c r="AD2865" s="194" t="str">
        <f t="shared" si="198"/>
        <v/>
      </c>
      <c r="AE2865" s="194">
        <f>IF(AD2865="",0,IF(ISERROR(VLOOKUP(AD2865,AD$7:AD2864,1,FALSE)),1,0))</f>
        <v>0</v>
      </c>
      <c r="AF2865" s="194"/>
    </row>
    <row r="2866" spans="1:32" ht="16.5" customHeight="1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75">
        <f>IF(AND($X$3512&lt;&gt;" ",$X$3512&lt;&gt;0),IF(X2866=$X$3512,1+COUNTIF(U$7:U2865,"&gt;0"),0),0)</f>
        <v>0</v>
      </c>
      <c r="V2866" s="178" t="s">
        <v>3055</v>
      </c>
      <c r="W2866" s="130"/>
      <c r="X2866" s="131"/>
      <c r="Y2866" s="131"/>
      <c r="Z2866" s="206"/>
      <c r="AA2866" s="194">
        <f t="shared" si="195"/>
        <v>0</v>
      </c>
      <c r="AB2866" s="124" t="str">
        <f t="shared" si="196"/>
        <v/>
      </c>
      <c r="AC2866" s="195" t="str">
        <f t="shared" si="197"/>
        <v/>
      </c>
      <c r="AD2866" s="194" t="str">
        <f t="shared" si="198"/>
        <v/>
      </c>
      <c r="AE2866" s="194">
        <f>IF(AD2866="",0,IF(ISERROR(VLOOKUP(AD2866,AD$7:AD2865,1,FALSE)),1,0))</f>
        <v>0</v>
      </c>
      <c r="AF2866" s="194"/>
    </row>
    <row r="2867" spans="1:32" ht="16.5" customHeight="1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75">
        <f>IF(AND($X$3512&lt;&gt;" ",$X$3512&lt;&gt;0),IF(X2867=$X$3512,1+COUNTIF(U$7:U2866,"&gt;0"),0),0)</f>
        <v>0</v>
      </c>
      <c r="V2867" s="178" t="s">
        <v>3056</v>
      </c>
      <c r="W2867" s="130"/>
      <c r="X2867" s="131"/>
      <c r="Y2867" s="131"/>
      <c r="Z2867" s="206"/>
      <c r="AA2867" s="194">
        <f t="shared" si="195"/>
        <v>0</v>
      </c>
      <c r="AB2867" s="124" t="str">
        <f t="shared" si="196"/>
        <v/>
      </c>
      <c r="AC2867" s="195" t="str">
        <f t="shared" si="197"/>
        <v/>
      </c>
      <c r="AD2867" s="194" t="str">
        <f t="shared" si="198"/>
        <v/>
      </c>
      <c r="AE2867" s="194">
        <f>IF(AD2867="",0,IF(ISERROR(VLOOKUP(AD2867,AD$7:AD2866,1,FALSE)),1,0))</f>
        <v>0</v>
      </c>
      <c r="AF2867" s="194"/>
    </row>
    <row r="2868" spans="1:32" ht="16.5" customHeight="1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75">
        <f>IF(AND($X$3512&lt;&gt;" ",$X$3512&lt;&gt;0),IF(X2868=$X$3512,1+COUNTIF(U$7:U2867,"&gt;0"),0),0)</f>
        <v>0</v>
      </c>
      <c r="V2868" s="178" t="s">
        <v>3057</v>
      </c>
      <c r="W2868" s="130"/>
      <c r="X2868" s="131"/>
      <c r="Y2868" s="131"/>
      <c r="Z2868" s="206"/>
      <c r="AA2868" s="194">
        <f t="shared" si="195"/>
        <v>0</v>
      </c>
      <c r="AB2868" s="124" t="str">
        <f t="shared" si="196"/>
        <v/>
      </c>
      <c r="AC2868" s="195" t="str">
        <f t="shared" si="197"/>
        <v/>
      </c>
      <c r="AD2868" s="194" t="str">
        <f t="shared" si="198"/>
        <v/>
      </c>
      <c r="AE2868" s="194">
        <f>IF(AD2868="",0,IF(ISERROR(VLOOKUP(AD2868,AD$7:AD2867,1,FALSE)),1,0))</f>
        <v>0</v>
      </c>
      <c r="AF2868" s="194"/>
    </row>
    <row r="2869" spans="1:32" ht="16.5" customHeight="1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75">
        <f>IF(AND($X$3512&lt;&gt;" ",$X$3512&lt;&gt;0),IF(X2869=$X$3512,1+COUNTIF(U$7:U2868,"&gt;0"),0),0)</f>
        <v>0</v>
      </c>
      <c r="V2869" s="178" t="s">
        <v>3058</v>
      </c>
      <c r="W2869" s="130"/>
      <c r="X2869" s="131"/>
      <c r="Y2869" s="131"/>
      <c r="Z2869" s="206"/>
      <c r="AA2869" s="194">
        <f t="shared" si="195"/>
        <v>0</v>
      </c>
      <c r="AB2869" s="124" t="str">
        <f t="shared" si="196"/>
        <v/>
      </c>
      <c r="AC2869" s="195" t="str">
        <f t="shared" si="197"/>
        <v/>
      </c>
      <c r="AD2869" s="194" t="str">
        <f t="shared" si="198"/>
        <v/>
      </c>
      <c r="AE2869" s="194">
        <f>IF(AD2869="",0,IF(ISERROR(VLOOKUP(AD2869,AD$7:AD2868,1,FALSE)),1,0))</f>
        <v>0</v>
      </c>
      <c r="AF2869" s="194"/>
    </row>
    <row r="2870" spans="1:32" ht="16.5" customHeight="1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75">
        <f>IF(AND($X$3512&lt;&gt;" ",$X$3512&lt;&gt;0),IF(X2870=$X$3512,1+COUNTIF(U$7:U2869,"&gt;0"),0),0)</f>
        <v>0</v>
      </c>
      <c r="V2870" s="178" t="s">
        <v>3059</v>
      </c>
      <c r="W2870" s="130"/>
      <c r="X2870" s="131"/>
      <c r="Y2870" s="131"/>
      <c r="Z2870" s="206"/>
      <c r="AA2870" s="194">
        <f t="shared" si="195"/>
        <v>0</v>
      </c>
      <c r="AB2870" s="124" t="str">
        <f t="shared" si="196"/>
        <v/>
      </c>
      <c r="AC2870" s="195" t="str">
        <f t="shared" si="197"/>
        <v/>
      </c>
      <c r="AD2870" s="194" t="str">
        <f t="shared" si="198"/>
        <v/>
      </c>
      <c r="AE2870" s="194">
        <f>IF(AD2870="",0,IF(ISERROR(VLOOKUP(AD2870,AD$7:AD2869,1,FALSE)),1,0))</f>
        <v>0</v>
      </c>
      <c r="AF2870" s="194"/>
    </row>
    <row r="2871" spans="1:32" ht="16.5" customHeight="1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75">
        <f>IF(AND($X$3512&lt;&gt;" ",$X$3512&lt;&gt;0),IF(X2871=$X$3512,1+COUNTIF(U$7:U2870,"&gt;0"),0),0)</f>
        <v>0</v>
      </c>
      <c r="V2871" s="178" t="s">
        <v>3060</v>
      </c>
      <c r="W2871" s="130"/>
      <c r="X2871" s="131"/>
      <c r="Y2871" s="131"/>
      <c r="Z2871" s="206"/>
      <c r="AA2871" s="194">
        <f t="shared" si="195"/>
        <v>0</v>
      </c>
      <c r="AB2871" s="124" t="str">
        <f t="shared" si="196"/>
        <v/>
      </c>
      <c r="AC2871" s="195" t="str">
        <f t="shared" si="197"/>
        <v/>
      </c>
      <c r="AD2871" s="194" t="str">
        <f t="shared" si="198"/>
        <v/>
      </c>
      <c r="AE2871" s="194">
        <f>IF(AD2871="",0,IF(ISERROR(VLOOKUP(AD2871,AD$7:AD2870,1,FALSE)),1,0))</f>
        <v>0</v>
      </c>
      <c r="AF2871" s="194"/>
    </row>
    <row r="2872" spans="1:32" ht="16.5" customHeight="1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75">
        <f>IF(AND($X$3512&lt;&gt;" ",$X$3512&lt;&gt;0),IF(X2872=$X$3512,1+COUNTIF(U$7:U2871,"&gt;0"),0),0)</f>
        <v>0</v>
      </c>
      <c r="V2872" s="178" t="s">
        <v>3061</v>
      </c>
      <c r="W2872" s="130"/>
      <c r="X2872" s="131"/>
      <c r="Y2872" s="131"/>
      <c r="Z2872" s="206"/>
      <c r="AA2872" s="194">
        <f t="shared" si="195"/>
        <v>0</v>
      </c>
      <c r="AB2872" s="124" t="str">
        <f t="shared" si="196"/>
        <v/>
      </c>
      <c r="AC2872" s="195" t="str">
        <f t="shared" si="197"/>
        <v/>
      </c>
      <c r="AD2872" s="194" t="str">
        <f t="shared" si="198"/>
        <v/>
      </c>
      <c r="AE2872" s="194">
        <f>IF(AD2872="",0,IF(ISERROR(VLOOKUP(AD2872,AD$7:AD2871,1,FALSE)),1,0))</f>
        <v>0</v>
      </c>
      <c r="AF2872" s="194"/>
    </row>
    <row r="2873" spans="1:32" ht="16.5" customHeight="1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75">
        <f>IF(AND($X$3512&lt;&gt;" ",$X$3512&lt;&gt;0),IF(X2873=$X$3512,1+COUNTIF(U$7:U2872,"&gt;0"),0),0)</f>
        <v>0</v>
      </c>
      <c r="V2873" s="178" t="s">
        <v>3062</v>
      </c>
      <c r="W2873" s="130"/>
      <c r="X2873" s="131"/>
      <c r="Y2873" s="131"/>
      <c r="Z2873" s="206"/>
      <c r="AA2873" s="194">
        <f t="shared" si="195"/>
        <v>0</v>
      </c>
      <c r="AB2873" s="124" t="str">
        <f t="shared" si="196"/>
        <v/>
      </c>
      <c r="AC2873" s="195" t="str">
        <f t="shared" si="197"/>
        <v/>
      </c>
      <c r="AD2873" s="194" t="str">
        <f t="shared" si="198"/>
        <v/>
      </c>
      <c r="AE2873" s="194">
        <f>IF(AD2873="",0,IF(ISERROR(VLOOKUP(AD2873,AD$7:AD2872,1,FALSE)),1,0))</f>
        <v>0</v>
      </c>
      <c r="AF2873" s="194"/>
    </row>
    <row r="2874" spans="1:32" ht="16.5" customHeight="1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75">
        <f>IF(AND($X$3512&lt;&gt;" ",$X$3512&lt;&gt;0),IF(X2874=$X$3512,1+COUNTIF(U$7:U2873,"&gt;0"),0),0)</f>
        <v>0</v>
      </c>
      <c r="V2874" s="178" t="s">
        <v>3063</v>
      </c>
      <c r="W2874" s="130"/>
      <c r="X2874" s="131"/>
      <c r="Y2874" s="131"/>
      <c r="Z2874" s="206"/>
      <c r="AA2874" s="194">
        <f t="shared" si="195"/>
        <v>0</v>
      </c>
      <c r="AB2874" s="124" t="str">
        <f t="shared" si="196"/>
        <v/>
      </c>
      <c r="AC2874" s="195" t="str">
        <f t="shared" si="197"/>
        <v/>
      </c>
      <c r="AD2874" s="194" t="str">
        <f t="shared" si="198"/>
        <v/>
      </c>
      <c r="AE2874" s="194">
        <f>IF(AD2874="",0,IF(ISERROR(VLOOKUP(AD2874,AD$7:AD2873,1,FALSE)),1,0))</f>
        <v>0</v>
      </c>
      <c r="AF2874" s="194"/>
    </row>
    <row r="2875" spans="1:32" ht="16.5" customHeight="1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75">
        <f>IF(AND($X$3512&lt;&gt;" ",$X$3512&lt;&gt;0),IF(X2875=$X$3512,1+COUNTIF(U$7:U2874,"&gt;0"),0),0)</f>
        <v>0</v>
      </c>
      <c r="V2875" s="178" t="s">
        <v>3064</v>
      </c>
      <c r="W2875" s="130"/>
      <c r="X2875" s="131"/>
      <c r="Y2875" s="131"/>
      <c r="Z2875" s="206"/>
      <c r="AA2875" s="194">
        <f t="shared" si="195"/>
        <v>0</v>
      </c>
      <c r="AB2875" s="124" t="str">
        <f t="shared" si="196"/>
        <v/>
      </c>
      <c r="AC2875" s="195" t="str">
        <f t="shared" si="197"/>
        <v/>
      </c>
      <c r="AD2875" s="194" t="str">
        <f t="shared" si="198"/>
        <v/>
      </c>
      <c r="AE2875" s="194">
        <f>IF(AD2875="",0,IF(ISERROR(VLOOKUP(AD2875,AD$7:AD2874,1,FALSE)),1,0))</f>
        <v>0</v>
      </c>
      <c r="AF2875" s="194"/>
    </row>
    <row r="2876" spans="1:32" ht="16.5" customHeight="1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75">
        <f>IF(AND($X$3512&lt;&gt;" ",$X$3512&lt;&gt;0),IF(X2876=$X$3512,1+COUNTIF(U$7:U2875,"&gt;0"),0),0)</f>
        <v>0</v>
      </c>
      <c r="V2876" s="178" t="s">
        <v>3065</v>
      </c>
      <c r="W2876" s="130"/>
      <c r="X2876" s="131"/>
      <c r="Y2876" s="131"/>
      <c r="Z2876" s="206"/>
      <c r="AA2876" s="194">
        <f t="shared" si="195"/>
        <v>0</v>
      </c>
      <c r="AB2876" s="124" t="str">
        <f t="shared" si="196"/>
        <v/>
      </c>
      <c r="AC2876" s="195" t="str">
        <f t="shared" si="197"/>
        <v/>
      </c>
      <c r="AD2876" s="194" t="str">
        <f t="shared" si="198"/>
        <v/>
      </c>
      <c r="AE2876" s="194">
        <f>IF(AD2876="",0,IF(ISERROR(VLOOKUP(AD2876,AD$7:AD2875,1,FALSE)),1,0))</f>
        <v>0</v>
      </c>
      <c r="AF2876" s="194"/>
    </row>
    <row r="2877" spans="1:32" ht="16.5" customHeight="1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75">
        <f>IF(AND($X$3512&lt;&gt;" ",$X$3512&lt;&gt;0),IF(X2877=$X$3512,1+COUNTIF(U$7:U2876,"&gt;0"),0),0)</f>
        <v>0</v>
      </c>
      <c r="V2877" s="178" t="s">
        <v>3066</v>
      </c>
      <c r="W2877" s="130"/>
      <c r="X2877" s="131"/>
      <c r="Y2877" s="131"/>
      <c r="Z2877" s="206"/>
      <c r="AA2877" s="194">
        <f t="shared" si="195"/>
        <v>0</v>
      </c>
      <c r="AB2877" s="124" t="str">
        <f t="shared" si="196"/>
        <v/>
      </c>
      <c r="AC2877" s="195" t="str">
        <f t="shared" si="197"/>
        <v/>
      </c>
      <c r="AD2877" s="194" t="str">
        <f t="shared" si="198"/>
        <v/>
      </c>
      <c r="AE2877" s="194">
        <f>IF(AD2877="",0,IF(ISERROR(VLOOKUP(AD2877,AD$7:AD2876,1,FALSE)),1,0))</f>
        <v>0</v>
      </c>
      <c r="AF2877" s="194"/>
    </row>
    <row r="2878" spans="1:32" ht="16.5" customHeight="1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75">
        <f>IF(AND($X$3512&lt;&gt;" ",$X$3512&lt;&gt;0),IF(X2878=$X$3512,1+COUNTIF(U$7:U2877,"&gt;0"),0),0)</f>
        <v>0</v>
      </c>
      <c r="V2878" s="178" t="s">
        <v>3067</v>
      </c>
      <c r="W2878" s="130"/>
      <c r="X2878" s="131"/>
      <c r="Y2878" s="131"/>
      <c r="Z2878" s="206"/>
      <c r="AA2878" s="194">
        <f t="shared" si="195"/>
        <v>0</v>
      </c>
      <c r="AB2878" s="124" t="str">
        <f t="shared" si="196"/>
        <v/>
      </c>
      <c r="AC2878" s="195" t="str">
        <f t="shared" si="197"/>
        <v/>
      </c>
      <c r="AD2878" s="194" t="str">
        <f t="shared" si="198"/>
        <v/>
      </c>
      <c r="AE2878" s="194">
        <f>IF(AD2878="",0,IF(ISERROR(VLOOKUP(AD2878,AD$7:AD2877,1,FALSE)),1,0))</f>
        <v>0</v>
      </c>
      <c r="AF2878" s="194"/>
    </row>
    <row r="2879" spans="1:32" ht="16.5" customHeight="1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75">
        <f>IF(AND($X$3512&lt;&gt;" ",$X$3512&lt;&gt;0),IF(X2879=$X$3512,1+COUNTIF(U$7:U2878,"&gt;0"),0),0)</f>
        <v>0</v>
      </c>
      <c r="V2879" s="178" t="s">
        <v>3068</v>
      </c>
      <c r="W2879" s="130"/>
      <c r="X2879" s="131"/>
      <c r="Y2879" s="131"/>
      <c r="Z2879" s="206"/>
      <c r="AA2879" s="194">
        <f t="shared" si="195"/>
        <v>0</v>
      </c>
      <c r="AB2879" s="124" t="str">
        <f t="shared" si="196"/>
        <v/>
      </c>
      <c r="AC2879" s="195" t="str">
        <f t="shared" si="197"/>
        <v/>
      </c>
      <c r="AD2879" s="194" t="str">
        <f t="shared" si="198"/>
        <v/>
      </c>
      <c r="AE2879" s="194">
        <f>IF(AD2879="",0,IF(ISERROR(VLOOKUP(AD2879,AD$7:AD2878,1,FALSE)),1,0))</f>
        <v>0</v>
      </c>
      <c r="AF2879" s="194"/>
    </row>
    <row r="2880" spans="1:32" ht="16.5" customHeight="1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75">
        <f>IF(AND($X$3512&lt;&gt;" ",$X$3512&lt;&gt;0),IF(X2880=$X$3512,1+COUNTIF(U$7:U2879,"&gt;0"),0),0)</f>
        <v>0</v>
      </c>
      <c r="V2880" s="178" t="s">
        <v>3069</v>
      </c>
      <c r="W2880" s="130"/>
      <c r="X2880" s="131"/>
      <c r="Y2880" s="131"/>
      <c r="Z2880" s="206"/>
      <c r="AA2880" s="194">
        <f t="shared" si="195"/>
        <v>0</v>
      </c>
      <c r="AB2880" s="124" t="str">
        <f t="shared" si="196"/>
        <v/>
      </c>
      <c r="AC2880" s="195" t="str">
        <f t="shared" si="197"/>
        <v/>
      </c>
      <c r="AD2880" s="194" t="str">
        <f t="shared" si="198"/>
        <v/>
      </c>
      <c r="AE2880" s="194">
        <f>IF(AD2880="",0,IF(ISERROR(VLOOKUP(AD2880,AD$7:AD2879,1,FALSE)),1,0))</f>
        <v>0</v>
      </c>
      <c r="AF2880" s="194"/>
    </row>
    <row r="2881" spans="1:32" ht="16.5" customHeight="1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75">
        <f>IF(AND($X$3512&lt;&gt;" ",$X$3512&lt;&gt;0),IF(X2881=$X$3512,1+COUNTIF(U$7:U2880,"&gt;0"),0),0)</f>
        <v>0</v>
      </c>
      <c r="V2881" s="178" t="s">
        <v>3070</v>
      </c>
      <c r="W2881" s="130"/>
      <c r="X2881" s="131"/>
      <c r="Y2881" s="131"/>
      <c r="Z2881" s="206"/>
      <c r="AA2881" s="194">
        <f t="shared" si="195"/>
        <v>0</v>
      </c>
      <c r="AB2881" s="124" t="str">
        <f t="shared" si="196"/>
        <v/>
      </c>
      <c r="AC2881" s="195" t="str">
        <f t="shared" si="197"/>
        <v/>
      </c>
      <c r="AD2881" s="194" t="str">
        <f t="shared" si="198"/>
        <v/>
      </c>
      <c r="AE2881" s="194">
        <f>IF(AD2881="",0,IF(ISERROR(VLOOKUP(AD2881,AD$7:AD2880,1,FALSE)),1,0))</f>
        <v>0</v>
      </c>
      <c r="AF2881" s="194"/>
    </row>
    <row r="2882" spans="1:32" ht="16.5" customHeight="1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75">
        <f>IF(AND($X$3512&lt;&gt;" ",$X$3512&lt;&gt;0),IF(X2882=$X$3512,1+COUNTIF(U$7:U2881,"&gt;0"),0),0)</f>
        <v>0</v>
      </c>
      <c r="V2882" s="178" t="s">
        <v>3071</v>
      </c>
      <c r="W2882" s="130"/>
      <c r="X2882" s="131"/>
      <c r="Y2882" s="131"/>
      <c r="Z2882" s="206"/>
      <c r="AA2882" s="194">
        <f t="shared" si="195"/>
        <v>0</v>
      </c>
      <c r="AB2882" s="124" t="str">
        <f t="shared" si="196"/>
        <v/>
      </c>
      <c r="AC2882" s="195" t="str">
        <f t="shared" si="197"/>
        <v/>
      </c>
      <c r="AD2882" s="194" t="str">
        <f t="shared" si="198"/>
        <v/>
      </c>
      <c r="AE2882" s="194">
        <f>IF(AD2882="",0,IF(ISERROR(VLOOKUP(AD2882,AD$7:AD2881,1,FALSE)),1,0))</f>
        <v>0</v>
      </c>
      <c r="AF2882" s="194"/>
    </row>
    <row r="2883" spans="1:32" ht="16.5" customHeight="1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75">
        <f>IF(AND($X$3512&lt;&gt;" ",$X$3512&lt;&gt;0),IF(X2883=$X$3512,1+COUNTIF(U$7:U2882,"&gt;0"),0),0)</f>
        <v>0</v>
      </c>
      <c r="V2883" s="178" t="s">
        <v>3072</v>
      </c>
      <c r="W2883" s="130"/>
      <c r="X2883" s="131"/>
      <c r="Y2883" s="131"/>
      <c r="Z2883" s="206"/>
      <c r="AA2883" s="194">
        <f t="shared" si="195"/>
        <v>0</v>
      </c>
      <c r="AB2883" s="124" t="str">
        <f t="shared" si="196"/>
        <v/>
      </c>
      <c r="AC2883" s="195" t="str">
        <f t="shared" si="197"/>
        <v/>
      </c>
      <c r="AD2883" s="194" t="str">
        <f t="shared" si="198"/>
        <v/>
      </c>
      <c r="AE2883" s="194">
        <f>IF(AD2883="",0,IF(ISERROR(VLOOKUP(AD2883,AD$7:AD2882,1,FALSE)),1,0))</f>
        <v>0</v>
      </c>
      <c r="AF2883" s="194"/>
    </row>
    <row r="2884" spans="1:32" ht="16.5" customHeight="1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75">
        <f>IF(AND($X$3512&lt;&gt;" ",$X$3512&lt;&gt;0),IF(X2884=$X$3512,1+COUNTIF(U$7:U2883,"&gt;0"),0),0)</f>
        <v>0</v>
      </c>
      <c r="V2884" s="178" t="s">
        <v>3073</v>
      </c>
      <c r="W2884" s="130"/>
      <c r="X2884" s="131"/>
      <c r="Y2884" s="131"/>
      <c r="Z2884" s="206"/>
      <c r="AA2884" s="194">
        <f t="shared" si="195"/>
        <v>0</v>
      </c>
      <c r="AB2884" s="124" t="str">
        <f t="shared" si="196"/>
        <v/>
      </c>
      <c r="AC2884" s="195" t="str">
        <f t="shared" si="197"/>
        <v/>
      </c>
      <c r="AD2884" s="194" t="str">
        <f t="shared" si="198"/>
        <v/>
      </c>
      <c r="AE2884" s="194">
        <f>IF(AD2884="",0,IF(ISERROR(VLOOKUP(AD2884,AD$7:AD2883,1,FALSE)),1,0))</f>
        <v>0</v>
      </c>
      <c r="AF2884" s="194"/>
    </row>
    <row r="2885" spans="1:32" ht="16.5" customHeight="1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75">
        <f>IF(AND($X$3512&lt;&gt;" ",$X$3512&lt;&gt;0),IF(X2885=$X$3512,1+COUNTIF(U$7:U2884,"&gt;0"),0),0)</f>
        <v>0</v>
      </c>
      <c r="V2885" s="178" t="s">
        <v>3074</v>
      </c>
      <c r="W2885" s="130"/>
      <c r="X2885" s="131"/>
      <c r="Y2885" s="131"/>
      <c r="Z2885" s="206"/>
      <c r="AA2885" s="194">
        <f t="shared" si="195"/>
        <v>0</v>
      </c>
      <c r="AB2885" s="124" t="str">
        <f t="shared" si="196"/>
        <v/>
      </c>
      <c r="AC2885" s="195" t="str">
        <f t="shared" si="197"/>
        <v/>
      </c>
      <c r="AD2885" s="194" t="str">
        <f t="shared" si="198"/>
        <v/>
      </c>
      <c r="AE2885" s="194">
        <f>IF(AD2885="",0,IF(ISERROR(VLOOKUP(AD2885,AD$7:AD2884,1,FALSE)),1,0))</f>
        <v>0</v>
      </c>
      <c r="AF2885" s="194"/>
    </row>
    <row r="2886" spans="1:32" ht="16.5" customHeight="1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75">
        <f>IF(AND($X$3512&lt;&gt;" ",$X$3512&lt;&gt;0),IF(X2886=$X$3512,1+COUNTIF(U$7:U2885,"&gt;0"),0),0)</f>
        <v>0</v>
      </c>
      <c r="V2886" s="178" t="s">
        <v>3075</v>
      </c>
      <c r="W2886" s="130"/>
      <c r="X2886" s="131"/>
      <c r="Y2886" s="131"/>
      <c r="Z2886" s="206"/>
      <c r="AA2886" s="194">
        <f t="shared" si="195"/>
        <v>0</v>
      </c>
      <c r="AB2886" s="124" t="str">
        <f t="shared" si="196"/>
        <v/>
      </c>
      <c r="AC2886" s="195" t="str">
        <f t="shared" si="197"/>
        <v/>
      </c>
      <c r="AD2886" s="194" t="str">
        <f t="shared" si="198"/>
        <v/>
      </c>
      <c r="AE2886" s="194">
        <f>IF(AD2886="",0,IF(ISERROR(VLOOKUP(AD2886,AD$7:AD2885,1,FALSE)),1,0))</f>
        <v>0</v>
      </c>
      <c r="AF2886" s="194"/>
    </row>
    <row r="2887" spans="1:32" ht="16.5" customHeight="1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75">
        <f>IF(AND($X$3512&lt;&gt;" ",$X$3512&lt;&gt;0),IF(X2887=$X$3512,1+COUNTIF(U$7:U2886,"&gt;0"),0),0)</f>
        <v>0</v>
      </c>
      <c r="V2887" s="178" t="s">
        <v>3076</v>
      </c>
      <c r="W2887" s="130"/>
      <c r="X2887" s="131"/>
      <c r="Y2887" s="131"/>
      <c r="Z2887" s="206"/>
      <c r="AA2887" s="194">
        <f t="shared" si="195"/>
        <v>0</v>
      </c>
      <c r="AB2887" s="124" t="str">
        <f t="shared" si="196"/>
        <v/>
      </c>
      <c r="AC2887" s="195" t="str">
        <f t="shared" si="197"/>
        <v/>
      </c>
      <c r="AD2887" s="194" t="str">
        <f t="shared" si="198"/>
        <v/>
      </c>
      <c r="AE2887" s="194">
        <f>IF(AD2887="",0,IF(ISERROR(VLOOKUP(AD2887,AD$7:AD2886,1,FALSE)),1,0))</f>
        <v>0</v>
      </c>
      <c r="AF2887" s="194"/>
    </row>
    <row r="2888" spans="1:32" ht="16.5" customHeight="1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75">
        <f>IF(AND($X$3512&lt;&gt;" ",$X$3512&lt;&gt;0),IF(X2888=$X$3512,1+COUNTIF(U$7:U2887,"&gt;0"),0),0)</f>
        <v>0</v>
      </c>
      <c r="V2888" s="178" t="s">
        <v>3077</v>
      </c>
      <c r="W2888" s="130"/>
      <c r="X2888" s="131"/>
      <c r="Y2888" s="131"/>
      <c r="Z2888" s="206"/>
      <c r="AA2888" s="194">
        <f t="shared" ref="AA2888:AA2951" si="199">IF(ISBLANK(X2888),0,VLOOKUP(X2888,$B$8:$E$57,1,FALSE))</f>
        <v>0</v>
      </c>
      <c r="AB2888" s="124" t="str">
        <f t="shared" ref="AB2888:AB2951" si="200">IF(W2888&gt;0,CONCATENATE(MONTH(W2888)&amp;X2888),"")</f>
        <v/>
      </c>
      <c r="AC2888" s="195" t="str">
        <f t="shared" ref="AC2888:AC2951" si="201">IF(OR(AND(Z2888&lt;&gt;0,ISBLANK(X2888)),ISERROR(AA2888)),"ERR","")</f>
        <v/>
      </c>
      <c r="AD2888" s="194" t="str">
        <f t="shared" si="198"/>
        <v/>
      </c>
      <c r="AE2888" s="194">
        <f>IF(AD2888="",0,IF(ISERROR(VLOOKUP(AD2888,AD$7:AD2887,1,FALSE)),1,0))</f>
        <v>0</v>
      </c>
      <c r="AF2888" s="194"/>
    </row>
    <row r="2889" spans="1:32" ht="16.5" customHeight="1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75">
        <f>IF(AND($X$3512&lt;&gt;" ",$X$3512&lt;&gt;0),IF(X2889=$X$3512,1+COUNTIF(U$7:U2888,"&gt;0"),0),0)</f>
        <v>0</v>
      </c>
      <c r="V2889" s="178" t="s">
        <v>3078</v>
      </c>
      <c r="W2889" s="130"/>
      <c r="X2889" s="131"/>
      <c r="Y2889" s="131"/>
      <c r="Z2889" s="206"/>
      <c r="AA2889" s="194">
        <f t="shared" si="199"/>
        <v>0</v>
      </c>
      <c r="AB2889" s="124" t="str">
        <f t="shared" si="200"/>
        <v/>
      </c>
      <c r="AC2889" s="195" t="str">
        <f t="shared" si="201"/>
        <v/>
      </c>
      <c r="AD2889" s="194" t="str">
        <f t="shared" si="198"/>
        <v/>
      </c>
      <c r="AE2889" s="194">
        <f>IF(AD2889="",0,IF(ISERROR(VLOOKUP(AD2889,AD$7:AD2888,1,FALSE)),1,0))</f>
        <v>0</v>
      </c>
      <c r="AF2889" s="194"/>
    </row>
    <row r="2890" spans="1:32" ht="16.5" customHeight="1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75">
        <f>IF(AND($X$3512&lt;&gt;" ",$X$3512&lt;&gt;0),IF(X2890=$X$3512,1+COUNTIF(U$7:U2889,"&gt;0"),0),0)</f>
        <v>0</v>
      </c>
      <c r="V2890" s="178" t="s">
        <v>3079</v>
      </c>
      <c r="W2890" s="130"/>
      <c r="X2890" s="131"/>
      <c r="Y2890" s="131"/>
      <c r="Z2890" s="206"/>
      <c r="AA2890" s="194">
        <f t="shared" si="199"/>
        <v>0</v>
      </c>
      <c r="AB2890" s="124" t="str">
        <f t="shared" si="200"/>
        <v/>
      </c>
      <c r="AC2890" s="195" t="str">
        <f t="shared" si="201"/>
        <v/>
      </c>
      <c r="AD2890" s="194" t="str">
        <f t="shared" ref="AD2890:AD2953" si="202">IF(W2890&gt;0,CONCATENATE(MONTH(W2890),"-",YEAR(W2890)),"")</f>
        <v/>
      </c>
      <c r="AE2890" s="194">
        <f>IF(AD2890="",0,IF(ISERROR(VLOOKUP(AD2890,AD$7:AD2889,1,FALSE)),1,0))</f>
        <v>0</v>
      </c>
      <c r="AF2890" s="194"/>
    </row>
    <row r="2891" spans="1:32" ht="16.5" customHeight="1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75">
        <f>IF(AND($X$3512&lt;&gt;" ",$X$3512&lt;&gt;0),IF(X2891=$X$3512,1+COUNTIF(U$7:U2890,"&gt;0"),0),0)</f>
        <v>0</v>
      </c>
      <c r="V2891" s="178" t="s">
        <v>3080</v>
      </c>
      <c r="W2891" s="130"/>
      <c r="X2891" s="131"/>
      <c r="Y2891" s="131"/>
      <c r="Z2891" s="206"/>
      <c r="AA2891" s="194">
        <f t="shared" si="199"/>
        <v>0</v>
      </c>
      <c r="AB2891" s="124" t="str">
        <f t="shared" si="200"/>
        <v/>
      </c>
      <c r="AC2891" s="195" t="str">
        <f t="shared" si="201"/>
        <v/>
      </c>
      <c r="AD2891" s="194" t="str">
        <f t="shared" si="202"/>
        <v/>
      </c>
      <c r="AE2891" s="194">
        <f>IF(AD2891="",0,IF(ISERROR(VLOOKUP(AD2891,AD$7:AD2890,1,FALSE)),1,0))</f>
        <v>0</v>
      </c>
      <c r="AF2891" s="194"/>
    </row>
    <row r="2892" spans="1:32" ht="16.5" customHeight="1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75">
        <f>IF(AND($X$3512&lt;&gt;" ",$X$3512&lt;&gt;0),IF(X2892=$X$3512,1+COUNTIF(U$7:U2891,"&gt;0"),0),0)</f>
        <v>0</v>
      </c>
      <c r="V2892" s="178" t="s">
        <v>3081</v>
      </c>
      <c r="W2892" s="130"/>
      <c r="X2892" s="131"/>
      <c r="Y2892" s="131"/>
      <c r="Z2892" s="206"/>
      <c r="AA2892" s="194">
        <f t="shared" si="199"/>
        <v>0</v>
      </c>
      <c r="AB2892" s="124" t="str">
        <f t="shared" si="200"/>
        <v/>
      </c>
      <c r="AC2892" s="195" t="str">
        <f t="shared" si="201"/>
        <v/>
      </c>
      <c r="AD2892" s="194" t="str">
        <f t="shared" si="202"/>
        <v/>
      </c>
      <c r="AE2892" s="194">
        <f>IF(AD2892="",0,IF(ISERROR(VLOOKUP(AD2892,AD$7:AD2891,1,FALSE)),1,0))</f>
        <v>0</v>
      </c>
      <c r="AF2892" s="194"/>
    </row>
    <row r="2893" spans="1:32" ht="16.5" customHeight="1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75">
        <f>IF(AND($X$3512&lt;&gt;" ",$X$3512&lt;&gt;0),IF(X2893=$X$3512,1+COUNTIF(U$7:U2892,"&gt;0"),0),0)</f>
        <v>0</v>
      </c>
      <c r="V2893" s="178" t="s">
        <v>3082</v>
      </c>
      <c r="W2893" s="130"/>
      <c r="X2893" s="131"/>
      <c r="Y2893" s="131"/>
      <c r="Z2893" s="206"/>
      <c r="AA2893" s="194">
        <f t="shared" si="199"/>
        <v>0</v>
      </c>
      <c r="AB2893" s="124" t="str">
        <f t="shared" si="200"/>
        <v/>
      </c>
      <c r="AC2893" s="195" t="str">
        <f t="shared" si="201"/>
        <v/>
      </c>
      <c r="AD2893" s="194" t="str">
        <f t="shared" si="202"/>
        <v/>
      </c>
      <c r="AE2893" s="194">
        <f>IF(AD2893="",0,IF(ISERROR(VLOOKUP(AD2893,AD$7:AD2892,1,FALSE)),1,0))</f>
        <v>0</v>
      </c>
      <c r="AF2893" s="194"/>
    </row>
    <row r="2894" spans="1:32" ht="16.5" customHeight="1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75">
        <f>IF(AND($X$3512&lt;&gt;" ",$X$3512&lt;&gt;0),IF(X2894=$X$3512,1+COUNTIF(U$7:U2893,"&gt;0"),0),0)</f>
        <v>0</v>
      </c>
      <c r="V2894" s="178" t="s">
        <v>3083</v>
      </c>
      <c r="W2894" s="130"/>
      <c r="X2894" s="131"/>
      <c r="Y2894" s="131"/>
      <c r="Z2894" s="206"/>
      <c r="AA2894" s="194">
        <f t="shared" si="199"/>
        <v>0</v>
      </c>
      <c r="AB2894" s="124" t="str">
        <f t="shared" si="200"/>
        <v/>
      </c>
      <c r="AC2894" s="195" t="str">
        <f t="shared" si="201"/>
        <v/>
      </c>
      <c r="AD2894" s="194" t="str">
        <f t="shared" si="202"/>
        <v/>
      </c>
      <c r="AE2894" s="194">
        <f>IF(AD2894="",0,IF(ISERROR(VLOOKUP(AD2894,AD$7:AD2893,1,FALSE)),1,0))</f>
        <v>0</v>
      </c>
      <c r="AF2894" s="194"/>
    </row>
    <row r="2895" spans="1:32" ht="16.5" customHeight="1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75">
        <f>IF(AND($X$3512&lt;&gt;" ",$X$3512&lt;&gt;0),IF(X2895=$X$3512,1+COUNTIF(U$7:U2894,"&gt;0"),0),0)</f>
        <v>0</v>
      </c>
      <c r="V2895" s="178" t="s">
        <v>3084</v>
      </c>
      <c r="W2895" s="130"/>
      <c r="X2895" s="131"/>
      <c r="Y2895" s="131"/>
      <c r="Z2895" s="206"/>
      <c r="AA2895" s="194">
        <f t="shared" si="199"/>
        <v>0</v>
      </c>
      <c r="AB2895" s="124" t="str">
        <f t="shared" si="200"/>
        <v/>
      </c>
      <c r="AC2895" s="195" t="str">
        <f t="shared" si="201"/>
        <v/>
      </c>
      <c r="AD2895" s="194" t="str">
        <f t="shared" si="202"/>
        <v/>
      </c>
      <c r="AE2895" s="194">
        <f>IF(AD2895="",0,IF(ISERROR(VLOOKUP(AD2895,AD$7:AD2894,1,FALSE)),1,0))</f>
        <v>0</v>
      </c>
      <c r="AF2895" s="194"/>
    </row>
    <row r="2896" spans="1:32" ht="16.5" customHeight="1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75">
        <f>IF(AND($X$3512&lt;&gt;" ",$X$3512&lt;&gt;0),IF(X2896=$X$3512,1+COUNTIF(U$7:U2895,"&gt;0"),0),0)</f>
        <v>0</v>
      </c>
      <c r="V2896" s="178" t="s">
        <v>3085</v>
      </c>
      <c r="W2896" s="130"/>
      <c r="X2896" s="131"/>
      <c r="Y2896" s="131"/>
      <c r="Z2896" s="206"/>
      <c r="AA2896" s="194">
        <f t="shared" si="199"/>
        <v>0</v>
      </c>
      <c r="AB2896" s="124" t="str">
        <f t="shared" si="200"/>
        <v/>
      </c>
      <c r="AC2896" s="195" t="str">
        <f t="shared" si="201"/>
        <v/>
      </c>
      <c r="AD2896" s="194" t="str">
        <f t="shared" si="202"/>
        <v/>
      </c>
      <c r="AE2896" s="194">
        <f>IF(AD2896="",0,IF(ISERROR(VLOOKUP(AD2896,AD$7:AD2895,1,FALSE)),1,0))</f>
        <v>0</v>
      </c>
      <c r="AF2896" s="194"/>
    </row>
    <row r="2897" spans="1:32" ht="16.5" customHeight="1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75">
        <f>IF(AND($X$3512&lt;&gt;" ",$X$3512&lt;&gt;0),IF(X2897=$X$3512,1+COUNTIF(U$7:U2896,"&gt;0"),0),0)</f>
        <v>0</v>
      </c>
      <c r="V2897" s="178" t="s">
        <v>3086</v>
      </c>
      <c r="W2897" s="130"/>
      <c r="X2897" s="131"/>
      <c r="Y2897" s="131"/>
      <c r="Z2897" s="206"/>
      <c r="AA2897" s="194">
        <f t="shared" si="199"/>
        <v>0</v>
      </c>
      <c r="AB2897" s="124" t="str">
        <f t="shared" si="200"/>
        <v/>
      </c>
      <c r="AC2897" s="195" t="str">
        <f t="shared" si="201"/>
        <v/>
      </c>
      <c r="AD2897" s="194" t="str">
        <f t="shared" si="202"/>
        <v/>
      </c>
      <c r="AE2897" s="194">
        <f>IF(AD2897="",0,IF(ISERROR(VLOOKUP(AD2897,AD$7:AD2896,1,FALSE)),1,0))</f>
        <v>0</v>
      </c>
      <c r="AF2897" s="194"/>
    </row>
    <row r="2898" spans="1:32" ht="16.5" customHeight="1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75">
        <f>IF(AND($X$3512&lt;&gt;" ",$X$3512&lt;&gt;0),IF(X2898=$X$3512,1+COUNTIF(U$7:U2897,"&gt;0"),0),0)</f>
        <v>0</v>
      </c>
      <c r="V2898" s="178" t="s">
        <v>3087</v>
      </c>
      <c r="W2898" s="130"/>
      <c r="X2898" s="131"/>
      <c r="Y2898" s="131"/>
      <c r="Z2898" s="206"/>
      <c r="AA2898" s="194">
        <f t="shared" si="199"/>
        <v>0</v>
      </c>
      <c r="AB2898" s="124" t="str">
        <f t="shared" si="200"/>
        <v/>
      </c>
      <c r="AC2898" s="195" t="str">
        <f t="shared" si="201"/>
        <v/>
      </c>
      <c r="AD2898" s="194" t="str">
        <f t="shared" si="202"/>
        <v/>
      </c>
      <c r="AE2898" s="194">
        <f>IF(AD2898="",0,IF(ISERROR(VLOOKUP(AD2898,AD$7:AD2897,1,FALSE)),1,0))</f>
        <v>0</v>
      </c>
      <c r="AF2898" s="194"/>
    </row>
    <row r="2899" spans="1:32" ht="16.5" customHeight="1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75">
        <f>IF(AND($X$3512&lt;&gt;" ",$X$3512&lt;&gt;0),IF(X2899=$X$3512,1+COUNTIF(U$7:U2898,"&gt;0"),0),0)</f>
        <v>0</v>
      </c>
      <c r="V2899" s="178" t="s">
        <v>3088</v>
      </c>
      <c r="W2899" s="130"/>
      <c r="X2899" s="131"/>
      <c r="Y2899" s="131"/>
      <c r="Z2899" s="206"/>
      <c r="AA2899" s="194">
        <f t="shared" si="199"/>
        <v>0</v>
      </c>
      <c r="AB2899" s="124" t="str">
        <f t="shared" si="200"/>
        <v/>
      </c>
      <c r="AC2899" s="195" t="str">
        <f t="shared" si="201"/>
        <v/>
      </c>
      <c r="AD2899" s="194" t="str">
        <f t="shared" si="202"/>
        <v/>
      </c>
      <c r="AE2899" s="194">
        <f>IF(AD2899="",0,IF(ISERROR(VLOOKUP(AD2899,AD$7:AD2898,1,FALSE)),1,0))</f>
        <v>0</v>
      </c>
      <c r="AF2899" s="194"/>
    </row>
    <row r="2900" spans="1:32" ht="16.5" customHeight="1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75">
        <f>IF(AND($X$3512&lt;&gt;" ",$X$3512&lt;&gt;0),IF(X2900=$X$3512,1+COUNTIF(U$7:U2899,"&gt;0"),0),0)</f>
        <v>0</v>
      </c>
      <c r="V2900" s="178" t="s">
        <v>3089</v>
      </c>
      <c r="W2900" s="130"/>
      <c r="X2900" s="131"/>
      <c r="Y2900" s="131"/>
      <c r="Z2900" s="206"/>
      <c r="AA2900" s="194">
        <f t="shared" si="199"/>
        <v>0</v>
      </c>
      <c r="AB2900" s="124" t="str">
        <f t="shared" si="200"/>
        <v/>
      </c>
      <c r="AC2900" s="195" t="str">
        <f t="shared" si="201"/>
        <v/>
      </c>
      <c r="AD2900" s="194" t="str">
        <f t="shared" si="202"/>
        <v/>
      </c>
      <c r="AE2900" s="194">
        <f>IF(AD2900="",0,IF(ISERROR(VLOOKUP(AD2900,AD$7:AD2899,1,FALSE)),1,0))</f>
        <v>0</v>
      </c>
      <c r="AF2900" s="194"/>
    </row>
    <row r="2901" spans="1:32" ht="16.5" customHeight="1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75">
        <f>IF(AND($X$3512&lt;&gt;" ",$X$3512&lt;&gt;0),IF(X2901=$X$3512,1+COUNTIF(U$7:U2900,"&gt;0"),0),0)</f>
        <v>0</v>
      </c>
      <c r="V2901" s="178" t="s">
        <v>3090</v>
      </c>
      <c r="W2901" s="130"/>
      <c r="X2901" s="131"/>
      <c r="Y2901" s="131"/>
      <c r="Z2901" s="206"/>
      <c r="AA2901" s="194">
        <f t="shared" si="199"/>
        <v>0</v>
      </c>
      <c r="AB2901" s="124" t="str">
        <f t="shared" si="200"/>
        <v/>
      </c>
      <c r="AC2901" s="195" t="str">
        <f t="shared" si="201"/>
        <v/>
      </c>
      <c r="AD2901" s="194" t="str">
        <f t="shared" si="202"/>
        <v/>
      </c>
      <c r="AE2901" s="194">
        <f>IF(AD2901="",0,IF(ISERROR(VLOOKUP(AD2901,AD$7:AD2900,1,FALSE)),1,0))</f>
        <v>0</v>
      </c>
      <c r="AF2901" s="194"/>
    </row>
    <row r="2902" spans="1:32" ht="16.5" customHeight="1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75">
        <f>IF(AND($X$3512&lt;&gt;" ",$X$3512&lt;&gt;0),IF(X2902=$X$3512,1+COUNTIF(U$7:U2901,"&gt;0"),0),0)</f>
        <v>0</v>
      </c>
      <c r="V2902" s="178" t="s">
        <v>3091</v>
      </c>
      <c r="W2902" s="130"/>
      <c r="X2902" s="131"/>
      <c r="Y2902" s="131"/>
      <c r="Z2902" s="206"/>
      <c r="AA2902" s="194">
        <f t="shared" si="199"/>
        <v>0</v>
      </c>
      <c r="AB2902" s="124" t="str">
        <f t="shared" si="200"/>
        <v/>
      </c>
      <c r="AC2902" s="195" t="str">
        <f t="shared" si="201"/>
        <v/>
      </c>
      <c r="AD2902" s="194" t="str">
        <f t="shared" si="202"/>
        <v/>
      </c>
      <c r="AE2902" s="194">
        <f>IF(AD2902="",0,IF(ISERROR(VLOOKUP(AD2902,AD$7:AD2901,1,FALSE)),1,0))</f>
        <v>0</v>
      </c>
      <c r="AF2902" s="194"/>
    </row>
    <row r="2903" spans="1:32" ht="16.5" customHeight="1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75">
        <f>IF(AND($X$3512&lt;&gt;" ",$X$3512&lt;&gt;0),IF(X2903=$X$3512,1+COUNTIF(U$7:U2902,"&gt;0"),0),0)</f>
        <v>0</v>
      </c>
      <c r="V2903" s="178" t="s">
        <v>3092</v>
      </c>
      <c r="W2903" s="130"/>
      <c r="X2903" s="131"/>
      <c r="Y2903" s="131"/>
      <c r="Z2903" s="206"/>
      <c r="AA2903" s="194">
        <f t="shared" si="199"/>
        <v>0</v>
      </c>
      <c r="AB2903" s="124" t="str">
        <f t="shared" si="200"/>
        <v/>
      </c>
      <c r="AC2903" s="195" t="str">
        <f t="shared" si="201"/>
        <v/>
      </c>
      <c r="AD2903" s="194" t="str">
        <f t="shared" si="202"/>
        <v/>
      </c>
      <c r="AE2903" s="194">
        <f>IF(AD2903="",0,IF(ISERROR(VLOOKUP(AD2903,AD$7:AD2902,1,FALSE)),1,0))</f>
        <v>0</v>
      </c>
      <c r="AF2903" s="194"/>
    </row>
    <row r="2904" spans="1:32" ht="16.5" customHeight="1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75">
        <f>IF(AND($X$3512&lt;&gt;" ",$X$3512&lt;&gt;0),IF(X2904=$X$3512,1+COUNTIF(U$7:U2903,"&gt;0"),0),0)</f>
        <v>0</v>
      </c>
      <c r="V2904" s="178" t="s">
        <v>3093</v>
      </c>
      <c r="W2904" s="130"/>
      <c r="X2904" s="131"/>
      <c r="Y2904" s="131"/>
      <c r="Z2904" s="206"/>
      <c r="AA2904" s="194">
        <f t="shared" si="199"/>
        <v>0</v>
      </c>
      <c r="AB2904" s="124" t="str">
        <f t="shared" si="200"/>
        <v/>
      </c>
      <c r="AC2904" s="195" t="str">
        <f t="shared" si="201"/>
        <v/>
      </c>
      <c r="AD2904" s="194" t="str">
        <f t="shared" si="202"/>
        <v/>
      </c>
      <c r="AE2904" s="194">
        <f>IF(AD2904="",0,IF(ISERROR(VLOOKUP(AD2904,AD$7:AD2903,1,FALSE)),1,0))</f>
        <v>0</v>
      </c>
      <c r="AF2904" s="194"/>
    </row>
    <row r="2905" spans="1:32" ht="16.5" customHeight="1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75">
        <f>IF(AND($X$3512&lt;&gt;" ",$X$3512&lt;&gt;0),IF(X2905=$X$3512,1+COUNTIF(U$7:U2904,"&gt;0"),0),0)</f>
        <v>0</v>
      </c>
      <c r="V2905" s="178" t="s">
        <v>3094</v>
      </c>
      <c r="W2905" s="130"/>
      <c r="X2905" s="131"/>
      <c r="Y2905" s="131"/>
      <c r="Z2905" s="206"/>
      <c r="AA2905" s="194">
        <f t="shared" si="199"/>
        <v>0</v>
      </c>
      <c r="AB2905" s="124" t="str">
        <f t="shared" si="200"/>
        <v/>
      </c>
      <c r="AC2905" s="195" t="str">
        <f t="shared" si="201"/>
        <v/>
      </c>
      <c r="AD2905" s="194" t="str">
        <f t="shared" si="202"/>
        <v/>
      </c>
      <c r="AE2905" s="194">
        <f>IF(AD2905="",0,IF(ISERROR(VLOOKUP(AD2905,AD$7:AD2904,1,FALSE)),1,0))</f>
        <v>0</v>
      </c>
      <c r="AF2905" s="194"/>
    </row>
    <row r="2906" spans="1:32" ht="16.5" customHeight="1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75">
        <f>IF(AND($X$3512&lt;&gt;" ",$X$3512&lt;&gt;0),IF(X2906=$X$3512,1+COUNTIF(U$7:U2905,"&gt;0"),0),0)</f>
        <v>0</v>
      </c>
      <c r="V2906" s="178" t="s">
        <v>3095</v>
      </c>
      <c r="W2906" s="130"/>
      <c r="X2906" s="131"/>
      <c r="Y2906" s="131"/>
      <c r="Z2906" s="206"/>
      <c r="AA2906" s="194">
        <f t="shared" si="199"/>
        <v>0</v>
      </c>
      <c r="AB2906" s="124" t="str">
        <f t="shared" si="200"/>
        <v/>
      </c>
      <c r="AC2906" s="195" t="str">
        <f t="shared" si="201"/>
        <v/>
      </c>
      <c r="AD2906" s="194" t="str">
        <f t="shared" si="202"/>
        <v/>
      </c>
      <c r="AE2906" s="194">
        <f>IF(AD2906="",0,IF(ISERROR(VLOOKUP(AD2906,AD$7:AD2905,1,FALSE)),1,0))</f>
        <v>0</v>
      </c>
      <c r="AF2906" s="194"/>
    </row>
    <row r="2907" spans="1:32" ht="16.5" customHeight="1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75">
        <f>IF(AND($X$3512&lt;&gt;" ",$X$3512&lt;&gt;0),IF(X2907=$X$3512,1+COUNTIF(U$7:U2906,"&gt;0"),0),0)</f>
        <v>0</v>
      </c>
      <c r="V2907" s="178" t="s">
        <v>3096</v>
      </c>
      <c r="W2907" s="130"/>
      <c r="X2907" s="131"/>
      <c r="Y2907" s="131"/>
      <c r="Z2907" s="206"/>
      <c r="AA2907" s="194">
        <f t="shared" si="199"/>
        <v>0</v>
      </c>
      <c r="AB2907" s="124" t="str">
        <f t="shared" si="200"/>
        <v/>
      </c>
      <c r="AC2907" s="195" t="str">
        <f t="shared" si="201"/>
        <v/>
      </c>
      <c r="AD2907" s="194" t="str">
        <f t="shared" si="202"/>
        <v/>
      </c>
      <c r="AE2907" s="194">
        <f>IF(AD2907="",0,IF(ISERROR(VLOOKUP(AD2907,AD$7:AD2906,1,FALSE)),1,0))</f>
        <v>0</v>
      </c>
      <c r="AF2907" s="194"/>
    </row>
    <row r="2908" spans="1:32" ht="16.5" customHeight="1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75">
        <f>IF(AND($X$3512&lt;&gt;" ",$X$3512&lt;&gt;0),IF(X2908=$X$3512,1+COUNTIF(U$7:U2907,"&gt;0"),0),0)</f>
        <v>0</v>
      </c>
      <c r="V2908" s="178" t="s">
        <v>3097</v>
      </c>
      <c r="W2908" s="130"/>
      <c r="X2908" s="131"/>
      <c r="Y2908" s="131"/>
      <c r="Z2908" s="206"/>
      <c r="AA2908" s="194">
        <f t="shared" si="199"/>
        <v>0</v>
      </c>
      <c r="AB2908" s="124" t="str">
        <f t="shared" si="200"/>
        <v/>
      </c>
      <c r="AC2908" s="195" t="str">
        <f t="shared" si="201"/>
        <v/>
      </c>
      <c r="AD2908" s="194" t="str">
        <f t="shared" si="202"/>
        <v/>
      </c>
      <c r="AE2908" s="194">
        <f>IF(AD2908="",0,IF(ISERROR(VLOOKUP(AD2908,AD$7:AD2907,1,FALSE)),1,0))</f>
        <v>0</v>
      </c>
      <c r="AF2908" s="194"/>
    </row>
    <row r="2909" spans="1:32" ht="16.5" customHeight="1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75">
        <f>IF(AND($X$3512&lt;&gt;" ",$X$3512&lt;&gt;0),IF(X2909=$X$3512,1+COUNTIF(U$7:U2908,"&gt;0"),0),0)</f>
        <v>0</v>
      </c>
      <c r="V2909" s="178" t="s">
        <v>3098</v>
      </c>
      <c r="W2909" s="130"/>
      <c r="X2909" s="131"/>
      <c r="Y2909" s="131"/>
      <c r="Z2909" s="206"/>
      <c r="AA2909" s="194">
        <f t="shared" si="199"/>
        <v>0</v>
      </c>
      <c r="AB2909" s="124" t="str">
        <f t="shared" si="200"/>
        <v/>
      </c>
      <c r="AC2909" s="195" t="str">
        <f t="shared" si="201"/>
        <v/>
      </c>
      <c r="AD2909" s="194" t="str">
        <f t="shared" si="202"/>
        <v/>
      </c>
      <c r="AE2909" s="194">
        <f>IF(AD2909="",0,IF(ISERROR(VLOOKUP(AD2909,AD$7:AD2908,1,FALSE)),1,0))</f>
        <v>0</v>
      </c>
      <c r="AF2909" s="194"/>
    </row>
    <row r="2910" spans="1:32" ht="16.5" customHeight="1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75">
        <f>IF(AND($X$3512&lt;&gt;" ",$X$3512&lt;&gt;0),IF(X2910=$X$3512,1+COUNTIF(U$7:U2909,"&gt;0"),0),0)</f>
        <v>0</v>
      </c>
      <c r="V2910" s="178" t="s">
        <v>3099</v>
      </c>
      <c r="W2910" s="130"/>
      <c r="X2910" s="131"/>
      <c r="Y2910" s="131"/>
      <c r="Z2910" s="206"/>
      <c r="AA2910" s="194">
        <f t="shared" si="199"/>
        <v>0</v>
      </c>
      <c r="AB2910" s="124" t="str">
        <f t="shared" si="200"/>
        <v/>
      </c>
      <c r="AC2910" s="195" t="str">
        <f t="shared" si="201"/>
        <v/>
      </c>
      <c r="AD2910" s="194" t="str">
        <f t="shared" si="202"/>
        <v/>
      </c>
      <c r="AE2910" s="194">
        <f>IF(AD2910="",0,IF(ISERROR(VLOOKUP(AD2910,AD$7:AD2909,1,FALSE)),1,0))</f>
        <v>0</v>
      </c>
      <c r="AF2910" s="194"/>
    </row>
    <row r="2911" spans="1:32" ht="16.5" customHeight="1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75">
        <f>IF(AND($X$3512&lt;&gt;" ",$X$3512&lt;&gt;0),IF(X2911=$X$3512,1+COUNTIF(U$7:U2910,"&gt;0"),0),0)</f>
        <v>0</v>
      </c>
      <c r="V2911" s="178" t="s">
        <v>3100</v>
      </c>
      <c r="W2911" s="130"/>
      <c r="X2911" s="131"/>
      <c r="Y2911" s="131"/>
      <c r="Z2911" s="206"/>
      <c r="AA2911" s="194">
        <f t="shared" si="199"/>
        <v>0</v>
      </c>
      <c r="AB2911" s="124" t="str">
        <f t="shared" si="200"/>
        <v/>
      </c>
      <c r="AC2911" s="195" t="str">
        <f t="shared" si="201"/>
        <v/>
      </c>
      <c r="AD2911" s="194" t="str">
        <f t="shared" si="202"/>
        <v/>
      </c>
      <c r="AE2911" s="194">
        <f>IF(AD2911="",0,IF(ISERROR(VLOOKUP(AD2911,AD$7:AD2910,1,FALSE)),1,0))</f>
        <v>0</v>
      </c>
      <c r="AF2911" s="194"/>
    </row>
    <row r="2912" spans="1:32" ht="16.5" customHeight="1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75">
        <f>IF(AND($X$3512&lt;&gt;" ",$X$3512&lt;&gt;0),IF(X2912=$X$3512,1+COUNTIF(U$7:U2911,"&gt;0"),0),0)</f>
        <v>0</v>
      </c>
      <c r="V2912" s="178" t="s">
        <v>3101</v>
      </c>
      <c r="W2912" s="130"/>
      <c r="X2912" s="131"/>
      <c r="Y2912" s="131"/>
      <c r="Z2912" s="206"/>
      <c r="AA2912" s="194">
        <f t="shared" si="199"/>
        <v>0</v>
      </c>
      <c r="AB2912" s="124" t="str">
        <f t="shared" si="200"/>
        <v/>
      </c>
      <c r="AC2912" s="195" t="str">
        <f t="shared" si="201"/>
        <v/>
      </c>
      <c r="AD2912" s="194" t="str">
        <f t="shared" si="202"/>
        <v/>
      </c>
      <c r="AE2912" s="194">
        <f>IF(AD2912="",0,IF(ISERROR(VLOOKUP(AD2912,AD$7:AD2911,1,FALSE)),1,0))</f>
        <v>0</v>
      </c>
      <c r="AF2912" s="194"/>
    </row>
    <row r="2913" spans="1:32" ht="16.5" customHeight="1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75">
        <f>IF(AND($X$3512&lt;&gt;" ",$X$3512&lt;&gt;0),IF(X2913=$X$3512,1+COUNTIF(U$7:U2912,"&gt;0"),0),0)</f>
        <v>0</v>
      </c>
      <c r="V2913" s="178" t="s">
        <v>3102</v>
      </c>
      <c r="W2913" s="130"/>
      <c r="X2913" s="131"/>
      <c r="Y2913" s="131"/>
      <c r="Z2913" s="206"/>
      <c r="AA2913" s="194">
        <f t="shared" si="199"/>
        <v>0</v>
      </c>
      <c r="AB2913" s="124" t="str">
        <f t="shared" si="200"/>
        <v/>
      </c>
      <c r="AC2913" s="195" t="str">
        <f t="shared" si="201"/>
        <v/>
      </c>
      <c r="AD2913" s="194" t="str">
        <f t="shared" si="202"/>
        <v/>
      </c>
      <c r="AE2913" s="194">
        <f>IF(AD2913="",0,IF(ISERROR(VLOOKUP(AD2913,AD$7:AD2912,1,FALSE)),1,0))</f>
        <v>0</v>
      </c>
      <c r="AF2913" s="194"/>
    </row>
    <row r="2914" spans="1:32" ht="16.5" customHeight="1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75">
        <f>IF(AND($X$3512&lt;&gt;" ",$X$3512&lt;&gt;0),IF(X2914=$X$3512,1+COUNTIF(U$7:U2913,"&gt;0"),0),0)</f>
        <v>0</v>
      </c>
      <c r="V2914" s="178" t="s">
        <v>3103</v>
      </c>
      <c r="W2914" s="130"/>
      <c r="X2914" s="131"/>
      <c r="Y2914" s="131"/>
      <c r="Z2914" s="206"/>
      <c r="AA2914" s="194">
        <f t="shared" si="199"/>
        <v>0</v>
      </c>
      <c r="AB2914" s="124" t="str">
        <f t="shared" si="200"/>
        <v/>
      </c>
      <c r="AC2914" s="195" t="str">
        <f t="shared" si="201"/>
        <v/>
      </c>
      <c r="AD2914" s="194" t="str">
        <f t="shared" si="202"/>
        <v/>
      </c>
      <c r="AE2914" s="194">
        <f>IF(AD2914="",0,IF(ISERROR(VLOOKUP(AD2914,AD$7:AD2913,1,FALSE)),1,0))</f>
        <v>0</v>
      </c>
      <c r="AF2914" s="194"/>
    </row>
    <row r="2915" spans="1:32" ht="16.5" customHeight="1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75">
        <f>IF(AND($X$3512&lt;&gt;" ",$X$3512&lt;&gt;0),IF(X2915=$X$3512,1+COUNTIF(U$7:U2914,"&gt;0"),0),0)</f>
        <v>0</v>
      </c>
      <c r="V2915" s="178" t="s">
        <v>3104</v>
      </c>
      <c r="W2915" s="130"/>
      <c r="X2915" s="131"/>
      <c r="Y2915" s="131"/>
      <c r="Z2915" s="206"/>
      <c r="AA2915" s="194">
        <f t="shared" si="199"/>
        <v>0</v>
      </c>
      <c r="AB2915" s="124" t="str">
        <f t="shared" si="200"/>
        <v/>
      </c>
      <c r="AC2915" s="195" t="str">
        <f t="shared" si="201"/>
        <v/>
      </c>
      <c r="AD2915" s="194" t="str">
        <f t="shared" si="202"/>
        <v/>
      </c>
      <c r="AE2915" s="194">
        <f>IF(AD2915="",0,IF(ISERROR(VLOOKUP(AD2915,AD$7:AD2914,1,FALSE)),1,0))</f>
        <v>0</v>
      </c>
      <c r="AF2915" s="194"/>
    </row>
    <row r="2916" spans="1:32" ht="16.5" customHeight="1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75">
        <f>IF(AND($X$3512&lt;&gt;" ",$X$3512&lt;&gt;0),IF(X2916=$X$3512,1+COUNTIF(U$7:U2915,"&gt;0"),0),0)</f>
        <v>0</v>
      </c>
      <c r="V2916" s="178" t="s">
        <v>3105</v>
      </c>
      <c r="W2916" s="130"/>
      <c r="X2916" s="131"/>
      <c r="Y2916" s="131"/>
      <c r="Z2916" s="206"/>
      <c r="AA2916" s="194">
        <f t="shared" si="199"/>
        <v>0</v>
      </c>
      <c r="AB2916" s="124" t="str">
        <f t="shared" si="200"/>
        <v/>
      </c>
      <c r="AC2916" s="195" t="str">
        <f t="shared" si="201"/>
        <v/>
      </c>
      <c r="AD2916" s="194" t="str">
        <f t="shared" si="202"/>
        <v/>
      </c>
      <c r="AE2916" s="194">
        <f>IF(AD2916="",0,IF(ISERROR(VLOOKUP(AD2916,AD$7:AD2915,1,FALSE)),1,0))</f>
        <v>0</v>
      </c>
      <c r="AF2916" s="194"/>
    </row>
    <row r="2917" spans="1:32" ht="16.5" customHeight="1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75">
        <f>IF(AND($X$3512&lt;&gt;" ",$X$3512&lt;&gt;0),IF(X2917=$X$3512,1+COUNTIF(U$7:U2916,"&gt;0"),0),0)</f>
        <v>0</v>
      </c>
      <c r="V2917" s="178" t="s">
        <v>3106</v>
      </c>
      <c r="W2917" s="130"/>
      <c r="X2917" s="131"/>
      <c r="Y2917" s="131"/>
      <c r="Z2917" s="206"/>
      <c r="AA2917" s="194">
        <f t="shared" si="199"/>
        <v>0</v>
      </c>
      <c r="AB2917" s="124" t="str">
        <f t="shared" si="200"/>
        <v/>
      </c>
      <c r="AC2917" s="195" t="str">
        <f t="shared" si="201"/>
        <v/>
      </c>
      <c r="AD2917" s="194" t="str">
        <f t="shared" si="202"/>
        <v/>
      </c>
      <c r="AE2917" s="194">
        <f>IF(AD2917="",0,IF(ISERROR(VLOOKUP(AD2917,AD$7:AD2916,1,FALSE)),1,0))</f>
        <v>0</v>
      </c>
      <c r="AF2917" s="194"/>
    </row>
    <row r="2918" spans="1:32" ht="16.5" customHeight="1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75">
        <f>IF(AND($X$3512&lt;&gt;" ",$X$3512&lt;&gt;0),IF(X2918=$X$3512,1+COUNTIF(U$7:U2917,"&gt;0"),0),0)</f>
        <v>0</v>
      </c>
      <c r="V2918" s="178" t="s">
        <v>3107</v>
      </c>
      <c r="W2918" s="130"/>
      <c r="X2918" s="131"/>
      <c r="Y2918" s="131"/>
      <c r="Z2918" s="206"/>
      <c r="AA2918" s="194">
        <f t="shared" si="199"/>
        <v>0</v>
      </c>
      <c r="AB2918" s="124" t="str">
        <f t="shared" si="200"/>
        <v/>
      </c>
      <c r="AC2918" s="195" t="str">
        <f t="shared" si="201"/>
        <v/>
      </c>
      <c r="AD2918" s="194" t="str">
        <f t="shared" si="202"/>
        <v/>
      </c>
      <c r="AE2918" s="194">
        <f>IF(AD2918="",0,IF(ISERROR(VLOOKUP(AD2918,AD$7:AD2917,1,FALSE)),1,0))</f>
        <v>0</v>
      </c>
      <c r="AF2918" s="194"/>
    </row>
    <row r="2919" spans="1:32" ht="16.5" customHeight="1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75">
        <f>IF(AND($X$3512&lt;&gt;" ",$X$3512&lt;&gt;0),IF(X2919=$X$3512,1+COUNTIF(U$7:U2918,"&gt;0"),0),0)</f>
        <v>0</v>
      </c>
      <c r="V2919" s="178" t="s">
        <v>3108</v>
      </c>
      <c r="W2919" s="130"/>
      <c r="X2919" s="131"/>
      <c r="Y2919" s="131"/>
      <c r="Z2919" s="206"/>
      <c r="AA2919" s="194">
        <f t="shared" si="199"/>
        <v>0</v>
      </c>
      <c r="AB2919" s="124" t="str">
        <f t="shared" si="200"/>
        <v/>
      </c>
      <c r="AC2919" s="195" t="str">
        <f t="shared" si="201"/>
        <v/>
      </c>
      <c r="AD2919" s="194" t="str">
        <f t="shared" si="202"/>
        <v/>
      </c>
      <c r="AE2919" s="194">
        <f>IF(AD2919="",0,IF(ISERROR(VLOOKUP(AD2919,AD$7:AD2918,1,FALSE)),1,0))</f>
        <v>0</v>
      </c>
      <c r="AF2919" s="194"/>
    </row>
    <row r="2920" spans="1:32" ht="16.5" customHeight="1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75">
        <f>IF(AND($X$3512&lt;&gt;" ",$X$3512&lt;&gt;0),IF(X2920=$X$3512,1+COUNTIF(U$7:U2919,"&gt;0"),0),0)</f>
        <v>0</v>
      </c>
      <c r="V2920" s="178" t="s">
        <v>3109</v>
      </c>
      <c r="W2920" s="130"/>
      <c r="X2920" s="131"/>
      <c r="Y2920" s="131"/>
      <c r="Z2920" s="206"/>
      <c r="AA2920" s="194">
        <f t="shared" si="199"/>
        <v>0</v>
      </c>
      <c r="AB2920" s="124" t="str">
        <f t="shared" si="200"/>
        <v/>
      </c>
      <c r="AC2920" s="195" t="str">
        <f t="shared" si="201"/>
        <v/>
      </c>
      <c r="AD2920" s="194" t="str">
        <f t="shared" si="202"/>
        <v/>
      </c>
      <c r="AE2920" s="194">
        <f>IF(AD2920="",0,IF(ISERROR(VLOOKUP(AD2920,AD$7:AD2919,1,FALSE)),1,0))</f>
        <v>0</v>
      </c>
      <c r="AF2920" s="194"/>
    </row>
    <row r="2921" spans="1:32" ht="16.5" customHeight="1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75">
        <f>IF(AND($X$3512&lt;&gt;" ",$X$3512&lt;&gt;0),IF(X2921=$X$3512,1+COUNTIF(U$7:U2920,"&gt;0"),0),0)</f>
        <v>0</v>
      </c>
      <c r="V2921" s="178" t="s">
        <v>3110</v>
      </c>
      <c r="W2921" s="130"/>
      <c r="X2921" s="131"/>
      <c r="Y2921" s="131"/>
      <c r="Z2921" s="206"/>
      <c r="AA2921" s="194">
        <f t="shared" si="199"/>
        <v>0</v>
      </c>
      <c r="AB2921" s="124" t="str">
        <f t="shared" si="200"/>
        <v/>
      </c>
      <c r="AC2921" s="195" t="str">
        <f t="shared" si="201"/>
        <v/>
      </c>
      <c r="AD2921" s="194" t="str">
        <f t="shared" si="202"/>
        <v/>
      </c>
      <c r="AE2921" s="194">
        <f>IF(AD2921="",0,IF(ISERROR(VLOOKUP(AD2921,AD$7:AD2920,1,FALSE)),1,0))</f>
        <v>0</v>
      </c>
      <c r="AF2921" s="194"/>
    </row>
    <row r="2922" spans="1:32" ht="16.5" customHeight="1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75">
        <f>IF(AND($X$3512&lt;&gt;" ",$X$3512&lt;&gt;0),IF(X2922=$X$3512,1+COUNTIF(U$7:U2921,"&gt;0"),0),0)</f>
        <v>0</v>
      </c>
      <c r="V2922" s="178" t="s">
        <v>3111</v>
      </c>
      <c r="W2922" s="130"/>
      <c r="X2922" s="131"/>
      <c r="Y2922" s="131"/>
      <c r="Z2922" s="206"/>
      <c r="AA2922" s="194">
        <f t="shared" si="199"/>
        <v>0</v>
      </c>
      <c r="AB2922" s="124" t="str">
        <f t="shared" si="200"/>
        <v/>
      </c>
      <c r="AC2922" s="195" t="str">
        <f t="shared" si="201"/>
        <v/>
      </c>
      <c r="AD2922" s="194" t="str">
        <f t="shared" si="202"/>
        <v/>
      </c>
      <c r="AE2922" s="194">
        <f>IF(AD2922="",0,IF(ISERROR(VLOOKUP(AD2922,AD$7:AD2921,1,FALSE)),1,0))</f>
        <v>0</v>
      </c>
      <c r="AF2922" s="194"/>
    </row>
    <row r="2923" spans="1:32" ht="16.5" customHeight="1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75">
        <f>IF(AND($X$3512&lt;&gt;" ",$X$3512&lt;&gt;0),IF(X2923=$X$3512,1+COUNTIF(U$7:U2922,"&gt;0"),0),0)</f>
        <v>0</v>
      </c>
      <c r="V2923" s="178" t="s">
        <v>3112</v>
      </c>
      <c r="W2923" s="130"/>
      <c r="X2923" s="131"/>
      <c r="Y2923" s="131"/>
      <c r="Z2923" s="206"/>
      <c r="AA2923" s="194">
        <f t="shared" si="199"/>
        <v>0</v>
      </c>
      <c r="AB2923" s="124" t="str">
        <f t="shared" si="200"/>
        <v/>
      </c>
      <c r="AC2923" s="195" t="str">
        <f t="shared" si="201"/>
        <v/>
      </c>
      <c r="AD2923" s="194" t="str">
        <f t="shared" si="202"/>
        <v/>
      </c>
      <c r="AE2923" s="194">
        <f>IF(AD2923="",0,IF(ISERROR(VLOOKUP(AD2923,AD$7:AD2922,1,FALSE)),1,0))</f>
        <v>0</v>
      </c>
      <c r="AF2923" s="194"/>
    </row>
    <row r="2924" spans="1:32" ht="16.5" customHeight="1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75">
        <f>IF(AND($X$3512&lt;&gt;" ",$X$3512&lt;&gt;0),IF(X2924=$X$3512,1+COUNTIF(U$7:U2923,"&gt;0"),0),0)</f>
        <v>0</v>
      </c>
      <c r="V2924" s="178" t="s">
        <v>3113</v>
      </c>
      <c r="W2924" s="130"/>
      <c r="X2924" s="131"/>
      <c r="Y2924" s="131"/>
      <c r="Z2924" s="206"/>
      <c r="AA2924" s="194">
        <f t="shared" si="199"/>
        <v>0</v>
      </c>
      <c r="AB2924" s="124" t="str">
        <f t="shared" si="200"/>
        <v/>
      </c>
      <c r="AC2924" s="195" t="str">
        <f t="shared" si="201"/>
        <v/>
      </c>
      <c r="AD2924" s="194" t="str">
        <f t="shared" si="202"/>
        <v/>
      </c>
      <c r="AE2924" s="194">
        <f>IF(AD2924="",0,IF(ISERROR(VLOOKUP(AD2924,AD$7:AD2923,1,FALSE)),1,0))</f>
        <v>0</v>
      </c>
      <c r="AF2924" s="194"/>
    </row>
    <row r="2925" spans="1:32" ht="16.5" customHeight="1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75">
        <f>IF(AND($X$3512&lt;&gt;" ",$X$3512&lt;&gt;0),IF(X2925=$X$3512,1+COUNTIF(U$7:U2924,"&gt;0"),0),0)</f>
        <v>0</v>
      </c>
      <c r="V2925" s="178" t="s">
        <v>3114</v>
      </c>
      <c r="W2925" s="130"/>
      <c r="X2925" s="131"/>
      <c r="Y2925" s="131"/>
      <c r="Z2925" s="206"/>
      <c r="AA2925" s="194">
        <f t="shared" si="199"/>
        <v>0</v>
      </c>
      <c r="AB2925" s="124" t="str">
        <f t="shared" si="200"/>
        <v/>
      </c>
      <c r="AC2925" s="195" t="str">
        <f t="shared" si="201"/>
        <v/>
      </c>
      <c r="AD2925" s="194" t="str">
        <f t="shared" si="202"/>
        <v/>
      </c>
      <c r="AE2925" s="194">
        <f>IF(AD2925="",0,IF(ISERROR(VLOOKUP(AD2925,AD$7:AD2924,1,FALSE)),1,0))</f>
        <v>0</v>
      </c>
      <c r="AF2925" s="194"/>
    </row>
    <row r="2926" spans="1:32" ht="16.5" customHeight="1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75">
        <f>IF(AND($X$3512&lt;&gt;" ",$X$3512&lt;&gt;0),IF(X2926=$X$3512,1+COUNTIF(U$7:U2925,"&gt;0"),0),0)</f>
        <v>0</v>
      </c>
      <c r="V2926" s="178" t="s">
        <v>3115</v>
      </c>
      <c r="W2926" s="130"/>
      <c r="X2926" s="131"/>
      <c r="Y2926" s="131"/>
      <c r="Z2926" s="206"/>
      <c r="AA2926" s="194">
        <f t="shared" si="199"/>
        <v>0</v>
      </c>
      <c r="AB2926" s="124" t="str">
        <f t="shared" si="200"/>
        <v/>
      </c>
      <c r="AC2926" s="195" t="str">
        <f t="shared" si="201"/>
        <v/>
      </c>
      <c r="AD2926" s="194" t="str">
        <f t="shared" si="202"/>
        <v/>
      </c>
      <c r="AE2926" s="194">
        <f>IF(AD2926="",0,IF(ISERROR(VLOOKUP(AD2926,AD$7:AD2925,1,FALSE)),1,0))</f>
        <v>0</v>
      </c>
      <c r="AF2926" s="194"/>
    </row>
    <row r="2927" spans="1:32" ht="16.5" customHeight="1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75">
        <f>IF(AND($X$3512&lt;&gt;" ",$X$3512&lt;&gt;0),IF(X2927=$X$3512,1+COUNTIF(U$7:U2926,"&gt;0"),0),0)</f>
        <v>0</v>
      </c>
      <c r="V2927" s="178" t="s">
        <v>3116</v>
      </c>
      <c r="W2927" s="130"/>
      <c r="X2927" s="131"/>
      <c r="Y2927" s="131"/>
      <c r="Z2927" s="206"/>
      <c r="AA2927" s="194">
        <f t="shared" si="199"/>
        <v>0</v>
      </c>
      <c r="AB2927" s="124" t="str">
        <f t="shared" si="200"/>
        <v/>
      </c>
      <c r="AC2927" s="195" t="str">
        <f t="shared" si="201"/>
        <v/>
      </c>
      <c r="AD2927" s="194" t="str">
        <f t="shared" si="202"/>
        <v/>
      </c>
      <c r="AE2927" s="194">
        <f>IF(AD2927="",0,IF(ISERROR(VLOOKUP(AD2927,AD$7:AD2926,1,FALSE)),1,0))</f>
        <v>0</v>
      </c>
      <c r="AF2927" s="194"/>
    </row>
    <row r="2928" spans="1:32" ht="16.5" customHeight="1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75">
        <f>IF(AND($X$3512&lt;&gt;" ",$X$3512&lt;&gt;0),IF(X2928=$X$3512,1+COUNTIF(U$7:U2927,"&gt;0"),0),0)</f>
        <v>0</v>
      </c>
      <c r="V2928" s="178" t="s">
        <v>3117</v>
      </c>
      <c r="W2928" s="130"/>
      <c r="X2928" s="131"/>
      <c r="Y2928" s="131"/>
      <c r="Z2928" s="206"/>
      <c r="AA2928" s="194">
        <f t="shared" si="199"/>
        <v>0</v>
      </c>
      <c r="AB2928" s="124" t="str">
        <f t="shared" si="200"/>
        <v/>
      </c>
      <c r="AC2928" s="195" t="str">
        <f t="shared" si="201"/>
        <v/>
      </c>
      <c r="AD2928" s="194" t="str">
        <f t="shared" si="202"/>
        <v/>
      </c>
      <c r="AE2928" s="194">
        <f>IF(AD2928="",0,IF(ISERROR(VLOOKUP(AD2928,AD$7:AD2927,1,FALSE)),1,0))</f>
        <v>0</v>
      </c>
      <c r="AF2928" s="194"/>
    </row>
    <row r="2929" spans="1:32" ht="16.5" customHeight="1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75">
        <f>IF(AND($X$3512&lt;&gt;" ",$X$3512&lt;&gt;0),IF(X2929=$X$3512,1+COUNTIF(U$7:U2928,"&gt;0"),0),0)</f>
        <v>0</v>
      </c>
      <c r="V2929" s="178" t="s">
        <v>3118</v>
      </c>
      <c r="W2929" s="130"/>
      <c r="X2929" s="131"/>
      <c r="Y2929" s="131"/>
      <c r="Z2929" s="206"/>
      <c r="AA2929" s="194">
        <f t="shared" si="199"/>
        <v>0</v>
      </c>
      <c r="AB2929" s="124" t="str">
        <f t="shared" si="200"/>
        <v/>
      </c>
      <c r="AC2929" s="195" t="str">
        <f t="shared" si="201"/>
        <v/>
      </c>
      <c r="AD2929" s="194" t="str">
        <f t="shared" si="202"/>
        <v/>
      </c>
      <c r="AE2929" s="194">
        <f>IF(AD2929="",0,IF(ISERROR(VLOOKUP(AD2929,AD$7:AD2928,1,FALSE)),1,0))</f>
        <v>0</v>
      </c>
      <c r="AF2929" s="194"/>
    </row>
    <row r="2930" spans="1:32" ht="16.5" customHeight="1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75">
        <f>IF(AND($X$3512&lt;&gt;" ",$X$3512&lt;&gt;0),IF(X2930=$X$3512,1+COUNTIF(U$7:U2929,"&gt;0"),0),0)</f>
        <v>0</v>
      </c>
      <c r="V2930" s="178" t="s">
        <v>3119</v>
      </c>
      <c r="W2930" s="130"/>
      <c r="X2930" s="131"/>
      <c r="Y2930" s="131"/>
      <c r="Z2930" s="206"/>
      <c r="AA2930" s="194">
        <f t="shared" si="199"/>
        <v>0</v>
      </c>
      <c r="AB2930" s="124" t="str">
        <f t="shared" si="200"/>
        <v/>
      </c>
      <c r="AC2930" s="195" t="str">
        <f t="shared" si="201"/>
        <v/>
      </c>
      <c r="AD2930" s="194" t="str">
        <f t="shared" si="202"/>
        <v/>
      </c>
      <c r="AE2930" s="194">
        <f>IF(AD2930="",0,IF(ISERROR(VLOOKUP(AD2930,AD$7:AD2929,1,FALSE)),1,0))</f>
        <v>0</v>
      </c>
      <c r="AF2930" s="194"/>
    </row>
    <row r="2931" spans="1:32" ht="16.5" customHeight="1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75">
        <f>IF(AND($X$3512&lt;&gt;" ",$X$3512&lt;&gt;0),IF(X2931=$X$3512,1+COUNTIF(U$7:U2930,"&gt;0"),0),0)</f>
        <v>0</v>
      </c>
      <c r="V2931" s="178" t="s">
        <v>3120</v>
      </c>
      <c r="W2931" s="130"/>
      <c r="X2931" s="131"/>
      <c r="Y2931" s="131"/>
      <c r="Z2931" s="206"/>
      <c r="AA2931" s="194">
        <f t="shared" si="199"/>
        <v>0</v>
      </c>
      <c r="AB2931" s="124" t="str">
        <f t="shared" si="200"/>
        <v/>
      </c>
      <c r="AC2931" s="195" t="str">
        <f t="shared" si="201"/>
        <v/>
      </c>
      <c r="AD2931" s="194" t="str">
        <f t="shared" si="202"/>
        <v/>
      </c>
      <c r="AE2931" s="194">
        <f>IF(AD2931="",0,IF(ISERROR(VLOOKUP(AD2931,AD$7:AD2930,1,FALSE)),1,0))</f>
        <v>0</v>
      </c>
      <c r="AF2931" s="194"/>
    </row>
    <row r="2932" spans="1:32" ht="16.5" customHeight="1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75">
        <f>IF(AND($X$3512&lt;&gt;" ",$X$3512&lt;&gt;0),IF(X2932=$X$3512,1+COUNTIF(U$7:U2931,"&gt;0"),0),0)</f>
        <v>0</v>
      </c>
      <c r="V2932" s="178" t="s">
        <v>3121</v>
      </c>
      <c r="W2932" s="130"/>
      <c r="X2932" s="131"/>
      <c r="Y2932" s="131"/>
      <c r="Z2932" s="206"/>
      <c r="AA2932" s="194">
        <f t="shared" si="199"/>
        <v>0</v>
      </c>
      <c r="AB2932" s="124" t="str">
        <f t="shared" si="200"/>
        <v/>
      </c>
      <c r="AC2932" s="195" t="str">
        <f t="shared" si="201"/>
        <v/>
      </c>
      <c r="AD2932" s="194" t="str">
        <f t="shared" si="202"/>
        <v/>
      </c>
      <c r="AE2932" s="194">
        <f>IF(AD2932="",0,IF(ISERROR(VLOOKUP(AD2932,AD$7:AD2931,1,FALSE)),1,0))</f>
        <v>0</v>
      </c>
      <c r="AF2932" s="194"/>
    </row>
    <row r="2933" spans="1:32" ht="16.5" customHeight="1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75">
        <f>IF(AND($X$3512&lt;&gt;" ",$X$3512&lt;&gt;0),IF(X2933=$X$3512,1+COUNTIF(U$7:U2932,"&gt;0"),0),0)</f>
        <v>0</v>
      </c>
      <c r="V2933" s="178" t="s">
        <v>3122</v>
      </c>
      <c r="W2933" s="130"/>
      <c r="X2933" s="131"/>
      <c r="Y2933" s="131"/>
      <c r="Z2933" s="206"/>
      <c r="AA2933" s="194">
        <f t="shared" si="199"/>
        <v>0</v>
      </c>
      <c r="AB2933" s="124" t="str">
        <f t="shared" si="200"/>
        <v/>
      </c>
      <c r="AC2933" s="195" t="str">
        <f t="shared" si="201"/>
        <v/>
      </c>
      <c r="AD2933" s="194" t="str">
        <f t="shared" si="202"/>
        <v/>
      </c>
      <c r="AE2933" s="194">
        <f>IF(AD2933="",0,IF(ISERROR(VLOOKUP(AD2933,AD$7:AD2932,1,FALSE)),1,0))</f>
        <v>0</v>
      </c>
      <c r="AF2933" s="194"/>
    </row>
    <row r="2934" spans="1:32" ht="16.5" customHeight="1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75">
        <f>IF(AND($X$3512&lt;&gt;" ",$X$3512&lt;&gt;0),IF(X2934=$X$3512,1+COUNTIF(U$7:U2933,"&gt;0"),0),0)</f>
        <v>0</v>
      </c>
      <c r="V2934" s="178" t="s">
        <v>3123</v>
      </c>
      <c r="W2934" s="130"/>
      <c r="X2934" s="131"/>
      <c r="Y2934" s="131"/>
      <c r="Z2934" s="206"/>
      <c r="AA2934" s="194">
        <f t="shared" si="199"/>
        <v>0</v>
      </c>
      <c r="AB2934" s="124" t="str">
        <f t="shared" si="200"/>
        <v/>
      </c>
      <c r="AC2934" s="195" t="str">
        <f t="shared" si="201"/>
        <v/>
      </c>
      <c r="AD2934" s="194" t="str">
        <f t="shared" si="202"/>
        <v/>
      </c>
      <c r="AE2934" s="194">
        <f>IF(AD2934="",0,IF(ISERROR(VLOOKUP(AD2934,AD$7:AD2933,1,FALSE)),1,0))</f>
        <v>0</v>
      </c>
      <c r="AF2934" s="194"/>
    </row>
    <row r="2935" spans="1:32" ht="16.5" customHeight="1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75">
        <f>IF(AND($X$3512&lt;&gt;" ",$X$3512&lt;&gt;0),IF(X2935=$X$3512,1+COUNTIF(U$7:U2934,"&gt;0"),0),0)</f>
        <v>0</v>
      </c>
      <c r="V2935" s="178" t="s">
        <v>3124</v>
      </c>
      <c r="W2935" s="130"/>
      <c r="X2935" s="131"/>
      <c r="Y2935" s="131"/>
      <c r="Z2935" s="206"/>
      <c r="AA2935" s="194">
        <f t="shared" si="199"/>
        <v>0</v>
      </c>
      <c r="AB2935" s="124" t="str">
        <f t="shared" si="200"/>
        <v/>
      </c>
      <c r="AC2935" s="195" t="str">
        <f t="shared" si="201"/>
        <v/>
      </c>
      <c r="AD2935" s="194" t="str">
        <f t="shared" si="202"/>
        <v/>
      </c>
      <c r="AE2935" s="194">
        <f>IF(AD2935="",0,IF(ISERROR(VLOOKUP(AD2935,AD$7:AD2934,1,FALSE)),1,0))</f>
        <v>0</v>
      </c>
      <c r="AF2935" s="194"/>
    </row>
    <row r="2936" spans="1:32" ht="16.5" customHeight="1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75">
        <f>IF(AND($X$3512&lt;&gt;" ",$X$3512&lt;&gt;0),IF(X2936=$X$3512,1+COUNTIF(U$7:U2935,"&gt;0"),0),0)</f>
        <v>0</v>
      </c>
      <c r="V2936" s="178" t="s">
        <v>3125</v>
      </c>
      <c r="W2936" s="130"/>
      <c r="X2936" s="131"/>
      <c r="Y2936" s="131"/>
      <c r="Z2936" s="206"/>
      <c r="AA2936" s="194">
        <f t="shared" si="199"/>
        <v>0</v>
      </c>
      <c r="AB2936" s="124" t="str">
        <f t="shared" si="200"/>
        <v/>
      </c>
      <c r="AC2936" s="195" t="str">
        <f t="shared" si="201"/>
        <v/>
      </c>
      <c r="AD2936" s="194" t="str">
        <f t="shared" si="202"/>
        <v/>
      </c>
      <c r="AE2936" s="194">
        <f>IF(AD2936="",0,IF(ISERROR(VLOOKUP(AD2936,AD$7:AD2935,1,FALSE)),1,0))</f>
        <v>0</v>
      </c>
      <c r="AF2936" s="194"/>
    </row>
    <row r="2937" spans="1:32" ht="16.5" customHeight="1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75">
        <f>IF(AND($X$3512&lt;&gt;" ",$X$3512&lt;&gt;0),IF(X2937=$X$3512,1+COUNTIF(U$7:U2936,"&gt;0"),0),0)</f>
        <v>0</v>
      </c>
      <c r="V2937" s="178" t="s">
        <v>3126</v>
      </c>
      <c r="W2937" s="130"/>
      <c r="X2937" s="131"/>
      <c r="Y2937" s="131"/>
      <c r="Z2937" s="206"/>
      <c r="AA2937" s="194">
        <f t="shared" si="199"/>
        <v>0</v>
      </c>
      <c r="AB2937" s="124" t="str">
        <f t="shared" si="200"/>
        <v/>
      </c>
      <c r="AC2937" s="195" t="str">
        <f t="shared" si="201"/>
        <v/>
      </c>
      <c r="AD2937" s="194" t="str">
        <f t="shared" si="202"/>
        <v/>
      </c>
      <c r="AE2937" s="194">
        <f>IF(AD2937="",0,IF(ISERROR(VLOOKUP(AD2937,AD$7:AD2936,1,FALSE)),1,0))</f>
        <v>0</v>
      </c>
      <c r="AF2937" s="194"/>
    </row>
    <row r="2938" spans="1:32" ht="16.5" customHeight="1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75">
        <f>IF(AND($X$3512&lt;&gt;" ",$X$3512&lt;&gt;0),IF(X2938=$X$3512,1+COUNTIF(U$7:U2937,"&gt;0"),0),0)</f>
        <v>0</v>
      </c>
      <c r="V2938" s="178" t="s">
        <v>3127</v>
      </c>
      <c r="W2938" s="130"/>
      <c r="X2938" s="131"/>
      <c r="Y2938" s="131"/>
      <c r="Z2938" s="206"/>
      <c r="AA2938" s="194">
        <f t="shared" si="199"/>
        <v>0</v>
      </c>
      <c r="AB2938" s="124" t="str">
        <f t="shared" si="200"/>
        <v/>
      </c>
      <c r="AC2938" s="195" t="str">
        <f t="shared" si="201"/>
        <v/>
      </c>
      <c r="AD2938" s="194" t="str">
        <f t="shared" si="202"/>
        <v/>
      </c>
      <c r="AE2938" s="194">
        <f>IF(AD2938="",0,IF(ISERROR(VLOOKUP(AD2938,AD$7:AD2937,1,FALSE)),1,0))</f>
        <v>0</v>
      </c>
      <c r="AF2938" s="194"/>
    </row>
    <row r="2939" spans="1:32" ht="16.5" customHeight="1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75">
        <f>IF(AND($X$3512&lt;&gt;" ",$X$3512&lt;&gt;0),IF(X2939=$X$3512,1+COUNTIF(U$7:U2938,"&gt;0"),0),0)</f>
        <v>0</v>
      </c>
      <c r="V2939" s="178" t="s">
        <v>3128</v>
      </c>
      <c r="W2939" s="130"/>
      <c r="X2939" s="131"/>
      <c r="Y2939" s="131"/>
      <c r="Z2939" s="206"/>
      <c r="AA2939" s="194">
        <f t="shared" si="199"/>
        <v>0</v>
      </c>
      <c r="AB2939" s="124" t="str">
        <f t="shared" si="200"/>
        <v/>
      </c>
      <c r="AC2939" s="195" t="str">
        <f t="shared" si="201"/>
        <v/>
      </c>
      <c r="AD2939" s="194" t="str">
        <f t="shared" si="202"/>
        <v/>
      </c>
      <c r="AE2939" s="194">
        <f>IF(AD2939="",0,IF(ISERROR(VLOOKUP(AD2939,AD$7:AD2938,1,FALSE)),1,0))</f>
        <v>0</v>
      </c>
      <c r="AF2939" s="194"/>
    </row>
    <row r="2940" spans="1:32" ht="16.5" customHeight="1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75">
        <f>IF(AND($X$3512&lt;&gt;" ",$X$3512&lt;&gt;0),IF(X2940=$X$3512,1+COUNTIF(U$7:U2939,"&gt;0"),0),0)</f>
        <v>0</v>
      </c>
      <c r="V2940" s="178" t="s">
        <v>3129</v>
      </c>
      <c r="W2940" s="130"/>
      <c r="X2940" s="131"/>
      <c r="Y2940" s="131"/>
      <c r="Z2940" s="206"/>
      <c r="AA2940" s="194">
        <f t="shared" si="199"/>
        <v>0</v>
      </c>
      <c r="AB2940" s="124" t="str">
        <f t="shared" si="200"/>
        <v/>
      </c>
      <c r="AC2940" s="195" t="str">
        <f t="shared" si="201"/>
        <v/>
      </c>
      <c r="AD2940" s="194" t="str">
        <f t="shared" si="202"/>
        <v/>
      </c>
      <c r="AE2940" s="194">
        <f>IF(AD2940="",0,IF(ISERROR(VLOOKUP(AD2940,AD$7:AD2939,1,FALSE)),1,0))</f>
        <v>0</v>
      </c>
      <c r="AF2940" s="194"/>
    </row>
    <row r="2941" spans="1:32" ht="16.5" customHeight="1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75">
        <f>IF(AND($X$3512&lt;&gt;" ",$X$3512&lt;&gt;0),IF(X2941=$X$3512,1+COUNTIF(U$7:U2940,"&gt;0"),0),0)</f>
        <v>0</v>
      </c>
      <c r="V2941" s="178" t="s">
        <v>3130</v>
      </c>
      <c r="W2941" s="130"/>
      <c r="X2941" s="131"/>
      <c r="Y2941" s="131"/>
      <c r="Z2941" s="206"/>
      <c r="AA2941" s="194">
        <f t="shared" si="199"/>
        <v>0</v>
      </c>
      <c r="AB2941" s="124" t="str">
        <f t="shared" si="200"/>
        <v/>
      </c>
      <c r="AC2941" s="195" t="str">
        <f t="shared" si="201"/>
        <v/>
      </c>
      <c r="AD2941" s="194" t="str">
        <f t="shared" si="202"/>
        <v/>
      </c>
      <c r="AE2941" s="194">
        <f>IF(AD2941="",0,IF(ISERROR(VLOOKUP(AD2941,AD$7:AD2940,1,FALSE)),1,0))</f>
        <v>0</v>
      </c>
      <c r="AF2941" s="194"/>
    </row>
    <row r="2942" spans="1:32" ht="16.5" customHeight="1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75">
        <f>IF(AND($X$3512&lt;&gt;" ",$X$3512&lt;&gt;0),IF(X2942=$X$3512,1+COUNTIF(U$7:U2941,"&gt;0"),0),0)</f>
        <v>0</v>
      </c>
      <c r="V2942" s="178" t="s">
        <v>3131</v>
      </c>
      <c r="W2942" s="130"/>
      <c r="X2942" s="131"/>
      <c r="Y2942" s="131"/>
      <c r="Z2942" s="206"/>
      <c r="AA2942" s="194">
        <f t="shared" si="199"/>
        <v>0</v>
      </c>
      <c r="AB2942" s="124" t="str">
        <f t="shared" si="200"/>
        <v/>
      </c>
      <c r="AC2942" s="195" t="str">
        <f t="shared" si="201"/>
        <v/>
      </c>
      <c r="AD2942" s="194" t="str">
        <f t="shared" si="202"/>
        <v/>
      </c>
      <c r="AE2942" s="194">
        <f>IF(AD2942="",0,IF(ISERROR(VLOOKUP(AD2942,AD$7:AD2941,1,FALSE)),1,0))</f>
        <v>0</v>
      </c>
      <c r="AF2942" s="194"/>
    </row>
    <row r="2943" spans="1:32" ht="16.5" customHeight="1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75">
        <f>IF(AND($X$3512&lt;&gt;" ",$X$3512&lt;&gt;0),IF(X2943=$X$3512,1+COUNTIF(U$7:U2942,"&gt;0"),0),0)</f>
        <v>0</v>
      </c>
      <c r="V2943" s="178" t="s">
        <v>3132</v>
      </c>
      <c r="W2943" s="130"/>
      <c r="X2943" s="131"/>
      <c r="Y2943" s="131"/>
      <c r="Z2943" s="206"/>
      <c r="AA2943" s="194">
        <f t="shared" si="199"/>
        <v>0</v>
      </c>
      <c r="AB2943" s="124" t="str">
        <f t="shared" si="200"/>
        <v/>
      </c>
      <c r="AC2943" s="195" t="str">
        <f t="shared" si="201"/>
        <v/>
      </c>
      <c r="AD2943" s="194" t="str">
        <f t="shared" si="202"/>
        <v/>
      </c>
      <c r="AE2943" s="194">
        <f>IF(AD2943="",0,IF(ISERROR(VLOOKUP(AD2943,AD$7:AD2942,1,FALSE)),1,0))</f>
        <v>0</v>
      </c>
      <c r="AF2943" s="194"/>
    </row>
    <row r="2944" spans="1:32" ht="16.5" customHeight="1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75">
        <f>IF(AND($X$3512&lt;&gt;" ",$X$3512&lt;&gt;0),IF(X2944=$X$3512,1+COUNTIF(U$7:U2943,"&gt;0"),0),0)</f>
        <v>0</v>
      </c>
      <c r="V2944" s="178" t="s">
        <v>3133</v>
      </c>
      <c r="W2944" s="130"/>
      <c r="X2944" s="131"/>
      <c r="Y2944" s="131"/>
      <c r="Z2944" s="206"/>
      <c r="AA2944" s="194">
        <f t="shared" si="199"/>
        <v>0</v>
      </c>
      <c r="AB2944" s="124" t="str">
        <f t="shared" si="200"/>
        <v/>
      </c>
      <c r="AC2944" s="195" t="str">
        <f t="shared" si="201"/>
        <v/>
      </c>
      <c r="AD2944" s="194" t="str">
        <f t="shared" si="202"/>
        <v/>
      </c>
      <c r="AE2944" s="194">
        <f>IF(AD2944="",0,IF(ISERROR(VLOOKUP(AD2944,AD$7:AD2943,1,FALSE)),1,0))</f>
        <v>0</v>
      </c>
      <c r="AF2944" s="194"/>
    </row>
    <row r="2945" spans="1:32" ht="16.5" customHeight="1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75">
        <f>IF(AND($X$3512&lt;&gt;" ",$X$3512&lt;&gt;0),IF(X2945=$X$3512,1+COUNTIF(U$7:U2944,"&gt;0"),0),0)</f>
        <v>0</v>
      </c>
      <c r="V2945" s="178" t="s">
        <v>3134</v>
      </c>
      <c r="W2945" s="130"/>
      <c r="X2945" s="131"/>
      <c r="Y2945" s="131"/>
      <c r="Z2945" s="206"/>
      <c r="AA2945" s="194">
        <f t="shared" si="199"/>
        <v>0</v>
      </c>
      <c r="AB2945" s="124" t="str">
        <f t="shared" si="200"/>
        <v/>
      </c>
      <c r="AC2945" s="195" t="str">
        <f t="shared" si="201"/>
        <v/>
      </c>
      <c r="AD2945" s="194" t="str">
        <f t="shared" si="202"/>
        <v/>
      </c>
      <c r="AE2945" s="194">
        <f>IF(AD2945="",0,IF(ISERROR(VLOOKUP(AD2945,AD$7:AD2944,1,FALSE)),1,0))</f>
        <v>0</v>
      </c>
      <c r="AF2945" s="194"/>
    </row>
    <row r="2946" spans="1:32" ht="16.5" customHeight="1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75">
        <f>IF(AND($X$3512&lt;&gt;" ",$X$3512&lt;&gt;0),IF(X2946=$X$3512,1+COUNTIF(U$7:U2945,"&gt;0"),0),0)</f>
        <v>0</v>
      </c>
      <c r="V2946" s="178" t="s">
        <v>3135</v>
      </c>
      <c r="W2946" s="130"/>
      <c r="X2946" s="131"/>
      <c r="Y2946" s="131"/>
      <c r="Z2946" s="206"/>
      <c r="AA2946" s="194">
        <f t="shared" si="199"/>
        <v>0</v>
      </c>
      <c r="AB2946" s="124" t="str">
        <f t="shared" si="200"/>
        <v/>
      </c>
      <c r="AC2946" s="195" t="str">
        <f t="shared" si="201"/>
        <v/>
      </c>
      <c r="AD2946" s="194" t="str">
        <f t="shared" si="202"/>
        <v/>
      </c>
      <c r="AE2946" s="194">
        <f>IF(AD2946="",0,IF(ISERROR(VLOOKUP(AD2946,AD$7:AD2945,1,FALSE)),1,0))</f>
        <v>0</v>
      </c>
      <c r="AF2946" s="194"/>
    </row>
    <row r="2947" spans="1:32" ht="16.5" customHeight="1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75">
        <f>IF(AND($X$3512&lt;&gt;" ",$X$3512&lt;&gt;0),IF(X2947=$X$3512,1+COUNTIF(U$7:U2946,"&gt;0"),0),0)</f>
        <v>0</v>
      </c>
      <c r="V2947" s="178" t="s">
        <v>3136</v>
      </c>
      <c r="W2947" s="130"/>
      <c r="X2947" s="131"/>
      <c r="Y2947" s="131"/>
      <c r="Z2947" s="206"/>
      <c r="AA2947" s="194">
        <f t="shared" si="199"/>
        <v>0</v>
      </c>
      <c r="AB2947" s="124" t="str">
        <f t="shared" si="200"/>
        <v/>
      </c>
      <c r="AC2947" s="195" t="str">
        <f t="shared" si="201"/>
        <v/>
      </c>
      <c r="AD2947" s="194" t="str">
        <f t="shared" si="202"/>
        <v/>
      </c>
      <c r="AE2947" s="194">
        <f>IF(AD2947="",0,IF(ISERROR(VLOOKUP(AD2947,AD$7:AD2946,1,FALSE)),1,0))</f>
        <v>0</v>
      </c>
      <c r="AF2947" s="194"/>
    </row>
    <row r="2948" spans="1:32" ht="16.5" customHeight="1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75">
        <f>IF(AND($X$3512&lt;&gt;" ",$X$3512&lt;&gt;0),IF(X2948=$X$3512,1+COUNTIF(U$7:U2947,"&gt;0"),0),0)</f>
        <v>0</v>
      </c>
      <c r="V2948" s="178" t="s">
        <v>3137</v>
      </c>
      <c r="W2948" s="130"/>
      <c r="X2948" s="131"/>
      <c r="Y2948" s="131"/>
      <c r="Z2948" s="206"/>
      <c r="AA2948" s="194">
        <f t="shared" si="199"/>
        <v>0</v>
      </c>
      <c r="AB2948" s="124" t="str">
        <f t="shared" si="200"/>
        <v/>
      </c>
      <c r="AC2948" s="195" t="str">
        <f t="shared" si="201"/>
        <v/>
      </c>
      <c r="AD2948" s="194" t="str">
        <f t="shared" si="202"/>
        <v/>
      </c>
      <c r="AE2948" s="194">
        <f>IF(AD2948="",0,IF(ISERROR(VLOOKUP(AD2948,AD$7:AD2947,1,FALSE)),1,0))</f>
        <v>0</v>
      </c>
      <c r="AF2948" s="194"/>
    </row>
    <row r="2949" spans="1:32" ht="16.5" customHeight="1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75">
        <f>IF(AND($X$3512&lt;&gt;" ",$X$3512&lt;&gt;0),IF(X2949=$X$3512,1+COUNTIF(U$7:U2948,"&gt;0"),0),0)</f>
        <v>0</v>
      </c>
      <c r="V2949" s="178" t="s">
        <v>3138</v>
      </c>
      <c r="W2949" s="130"/>
      <c r="X2949" s="131"/>
      <c r="Y2949" s="131"/>
      <c r="Z2949" s="206"/>
      <c r="AA2949" s="194">
        <f t="shared" si="199"/>
        <v>0</v>
      </c>
      <c r="AB2949" s="124" t="str">
        <f t="shared" si="200"/>
        <v/>
      </c>
      <c r="AC2949" s="195" t="str">
        <f t="shared" si="201"/>
        <v/>
      </c>
      <c r="AD2949" s="194" t="str">
        <f t="shared" si="202"/>
        <v/>
      </c>
      <c r="AE2949" s="194">
        <f>IF(AD2949="",0,IF(ISERROR(VLOOKUP(AD2949,AD$7:AD2948,1,FALSE)),1,0))</f>
        <v>0</v>
      </c>
      <c r="AF2949" s="194"/>
    </row>
    <row r="2950" spans="1:32" ht="16.5" customHeight="1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75">
        <f>IF(AND($X$3512&lt;&gt;" ",$X$3512&lt;&gt;0),IF(X2950=$X$3512,1+COUNTIF(U$7:U2949,"&gt;0"),0),0)</f>
        <v>0</v>
      </c>
      <c r="V2950" s="178" t="s">
        <v>3139</v>
      </c>
      <c r="W2950" s="130"/>
      <c r="X2950" s="131"/>
      <c r="Y2950" s="131"/>
      <c r="Z2950" s="206"/>
      <c r="AA2950" s="194">
        <f t="shared" si="199"/>
        <v>0</v>
      </c>
      <c r="AB2950" s="124" t="str">
        <f t="shared" si="200"/>
        <v/>
      </c>
      <c r="AC2950" s="195" t="str">
        <f t="shared" si="201"/>
        <v/>
      </c>
      <c r="AD2950" s="194" t="str">
        <f t="shared" si="202"/>
        <v/>
      </c>
      <c r="AE2950" s="194">
        <f>IF(AD2950="",0,IF(ISERROR(VLOOKUP(AD2950,AD$7:AD2949,1,FALSE)),1,0))</f>
        <v>0</v>
      </c>
      <c r="AF2950" s="194"/>
    </row>
    <row r="2951" spans="1:32" ht="16.5" customHeight="1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75">
        <f>IF(AND($X$3512&lt;&gt;" ",$X$3512&lt;&gt;0),IF(X2951=$X$3512,1+COUNTIF(U$7:U2950,"&gt;0"),0),0)</f>
        <v>0</v>
      </c>
      <c r="V2951" s="178" t="s">
        <v>3140</v>
      </c>
      <c r="W2951" s="130"/>
      <c r="X2951" s="131"/>
      <c r="Y2951" s="131"/>
      <c r="Z2951" s="206"/>
      <c r="AA2951" s="194">
        <f t="shared" si="199"/>
        <v>0</v>
      </c>
      <c r="AB2951" s="124" t="str">
        <f t="shared" si="200"/>
        <v/>
      </c>
      <c r="AC2951" s="195" t="str">
        <f t="shared" si="201"/>
        <v/>
      </c>
      <c r="AD2951" s="194" t="str">
        <f t="shared" si="202"/>
        <v/>
      </c>
      <c r="AE2951" s="194">
        <f>IF(AD2951="",0,IF(ISERROR(VLOOKUP(AD2951,AD$7:AD2950,1,FALSE)),1,0))</f>
        <v>0</v>
      </c>
      <c r="AF2951" s="194"/>
    </row>
    <row r="2952" spans="1:32" ht="16.5" customHeight="1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75">
        <f>IF(AND($X$3512&lt;&gt;" ",$X$3512&lt;&gt;0),IF(X2952=$X$3512,1+COUNTIF(U$7:U2951,"&gt;0"),0),0)</f>
        <v>0</v>
      </c>
      <c r="V2952" s="178" t="s">
        <v>3141</v>
      </c>
      <c r="W2952" s="130"/>
      <c r="X2952" s="131"/>
      <c r="Y2952" s="131"/>
      <c r="Z2952" s="206"/>
      <c r="AA2952" s="194">
        <f t="shared" ref="AA2952:AA3015" si="203">IF(ISBLANK(X2952),0,VLOOKUP(X2952,$B$8:$E$57,1,FALSE))</f>
        <v>0</v>
      </c>
      <c r="AB2952" s="124" t="str">
        <f t="shared" ref="AB2952:AB3015" si="204">IF(W2952&gt;0,CONCATENATE(MONTH(W2952)&amp;X2952),"")</f>
        <v/>
      </c>
      <c r="AC2952" s="195" t="str">
        <f t="shared" ref="AC2952:AC3015" si="205">IF(OR(AND(Z2952&lt;&gt;0,ISBLANK(X2952)),ISERROR(AA2952)),"ERR","")</f>
        <v/>
      </c>
      <c r="AD2952" s="194" t="str">
        <f t="shared" si="202"/>
        <v/>
      </c>
      <c r="AE2952" s="194">
        <f>IF(AD2952="",0,IF(ISERROR(VLOOKUP(AD2952,AD$7:AD2951,1,FALSE)),1,0))</f>
        <v>0</v>
      </c>
      <c r="AF2952" s="194"/>
    </row>
    <row r="2953" spans="1:32" ht="16.5" customHeight="1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75">
        <f>IF(AND($X$3512&lt;&gt;" ",$X$3512&lt;&gt;0),IF(X2953=$X$3512,1+COUNTIF(U$7:U2952,"&gt;0"),0),0)</f>
        <v>0</v>
      </c>
      <c r="V2953" s="178" t="s">
        <v>3142</v>
      </c>
      <c r="W2953" s="130"/>
      <c r="X2953" s="131"/>
      <c r="Y2953" s="131"/>
      <c r="Z2953" s="206"/>
      <c r="AA2953" s="194">
        <f t="shared" si="203"/>
        <v>0</v>
      </c>
      <c r="AB2953" s="124" t="str">
        <f t="shared" si="204"/>
        <v/>
      </c>
      <c r="AC2953" s="195" t="str">
        <f t="shared" si="205"/>
        <v/>
      </c>
      <c r="AD2953" s="194" t="str">
        <f t="shared" si="202"/>
        <v/>
      </c>
      <c r="AE2953" s="194">
        <f>IF(AD2953="",0,IF(ISERROR(VLOOKUP(AD2953,AD$7:AD2952,1,FALSE)),1,0))</f>
        <v>0</v>
      </c>
      <c r="AF2953" s="194"/>
    </row>
    <row r="2954" spans="1:32" ht="16.5" customHeight="1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75">
        <f>IF(AND($X$3512&lt;&gt;" ",$X$3512&lt;&gt;0),IF(X2954=$X$3512,1+COUNTIF(U$7:U2953,"&gt;0"),0),0)</f>
        <v>0</v>
      </c>
      <c r="V2954" s="178" t="s">
        <v>3143</v>
      </c>
      <c r="W2954" s="130"/>
      <c r="X2954" s="131"/>
      <c r="Y2954" s="131"/>
      <c r="Z2954" s="206"/>
      <c r="AA2954" s="194">
        <f t="shared" si="203"/>
        <v>0</v>
      </c>
      <c r="AB2954" s="124" t="str">
        <f t="shared" si="204"/>
        <v/>
      </c>
      <c r="AC2954" s="195" t="str">
        <f t="shared" si="205"/>
        <v/>
      </c>
      <c r="AD2954" s="194" t="str">
        <f t="shared" ref="AD2954:AD3017" si="206">IF(W2954&gt;0,CONCATENATE(MONTH(W2954),"-",YEAR(W2954)),"")</f>
        <v/>
      </c>
      <c r="AE2954" s="194">
        <f>IF(AD2954="",0,IF(ISERROR(VLOOKUP(AD2954,AD$7:AD2953,1,FALSE)),1,0))</f>
        <v>0</v>
      </c>
      <c r="AF2954" s="194"/>
    </row>
    <row r="2955" spans="1:32" ht="16.5" customHeight="1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75">
        <f>IF(AND($X$3512&lt;&gt;" ",$X$3512&lt;&gt;0),IF(X2955=$X$3512,1+COUNTIF(U$7:U2954,"&gt;0"),0),0)</f>
        <v>0</v>
      </c>
      <c r="V2955" s="178" t="s">
        <v>3144</v>
      </c>
      <c r="W2955" s="130"/>
      <c r="X2955" s="131"/>
      <c r="Y2955" s="131"/>
      <c r="Z2955" s="206"/>
      <c r="AA2955" s="194">
        <f t="shared" si="203"/>
        <v>0</v>
      </c>
      <c r="AB2955" s="124" t="str">
        <f t="shared" si="204"/>
        <v/>
      </c>
      <c r="AC2955" s="195" t="str">
        <f t="shared" si="205"/>
        <v/>
      </c>
      <c r="AD2955" s="194" t="str">
        <f t="shared" si="206"/>
        <v/>
      </c>
      <c r="AE2955" s="194">
        <f>IF(AD2955="",0,IF(ISERROR(VLOOKUP(AD2955,AD$7:AD2954,1,FALSE)),1,0))</f>
        <v>0</v>
      </c>
      <c r="AF2955" s="194"/>
    </row>
    <row r="2956" spans="1:32" ht="16.5" customHeight="1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75">
        <f>IF(AND($X$3512&lt;&gt;" ",$X$3512&lt;&gt;0),IF(X2956=$X$3512,1+COUNTIF(U$7:U2955,"&gt;0"),0),0)</f>
        <v>0</v>
      </c>
      <c r="V2956" s="178" t="s">
        <v>3145</v>
      </c>
      <c r="W2956" s="130"/>
      <c r="X2956" s="131"/>
      <c r="Y2956" s="131"/>
      <c r="Z2956" s="206"/>
      <c r="AA2956" s="194">
        <f t="shared" si="203"/>
        <v>0</v>
      </c>
      <c r="AB2956" s="124" t="str">
        <f t="shared" si="204"/>
        <v/>
      </c>
      <c r="AC2956" s="195" t="str">
        <f t="shared" si="205"/>
        <v/>
      </c>
      <c r="AD2956" s="194" t="str">
        <f t="shared" si="206"/>
        <v/>
      </c>
      <c r="AE2956" s="194">
        <f>IF(AD2956="",0,IF(ISERROR(VLOOKUP(AD2956,AD$7:AD2955,1,FALSE)),1,0))</f>
        <v>0</v>
      </c>
      <c r="AF2956" s="194"/>
    </row>
    <row r="2957" spans="1:32" ht="16.5" customHeight="1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75">
        <f>IF(AND($X$3512&lt;&gt;" ",$X$3512&lt;&gt;0),IF(X2957=$X$3512,1+COUNTIF(U$7:U2956,"&gt;0"),0),0)</f>
        <v>0</v>
      </c>
      <c r="V2957" s="178" t="s">
        <v>3146</v>
      </c>
      <c r="W2957" s="130"/>
      <c r="X2957" s="131"/>
      <c r="Y2957" s="131"/>
      <c r="Z2957" s="206"/>
      <c r="AA2957" s="194">
        <f t="shared" si="203"/>
        <v>0</v>
      </c>
      <c r="AB2957" s="124" t="str">
        <f t="shared" si="204"/>
        <v/>
      </c>
      <c r="AC2957" s="195" t="str">
        <f t="shared" si="205"/>
        <v/>
      </c>
      <c r="AD2957" s="194" t="str">
        <f t="shared" si="206"/>
        <v/>
      </c>
      <c r="AE2957" s="194">
        <f>IF(AD2957="",0,IF(ISERROR(VLOOKUP(AD2957,AD$7:AD2956,1,FALSE)),1,0))</f>
        <v>0</v>
      </c>
      <c r="AF2957" s="194"/>
    </row>
    <row r="2958" spans="1:32" ht="16.5" customHeight="1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75">
        <f>IF(AND($X$3512&lt;&gt;" ",$X$3512&lt;&gt;0),IF(X2958=$X$3512,1+COUNTIF(U$7:U2957,"&gt;0"),0),0)</f>
        <v>0</v>
      </c>
      <c r="V2958" s="178" t="s">
        <v>3147</v>
      </c>
      <c r="W2958" s="130"/>
      <c r="X2958" s="131"/>
      <c r="Y2958" s="131"/>
      <c r="Z2958" s="206"/>
      <c r="AA2958" s="194">
        <f t="shared" si="203"/>
        <v>0</v>
      </c>
      <c r="AB2958" s="124" t="str">
        <f t="shared" si="204"/>
        <v/>
      </c>
      <c r="AC2958" s="195" t="str">
        <f t="shared" si="205"/>
        <v/>
      </c>
      <c r="AD2958" s="194" t="str">
        <f t="shared" si="206"/>
        <v/>
      </c>
      <c r="AE2958" s="194">
        <f>IF(AD2958="",0,IF(ISERROR(VLOOKUP(AD2958,AD$7:AD2957,1,FALSE)),1,0))</f>
        <v>0</v>
      </c>
      <c r="AF2958" s="194"/>
    </row>
    <row r="2959" spans="1:32" ht="16.5" customHeight="1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75">
        <f>IF(AND($X$3512&lt;&gt;" ",$X$3512&lt;&gt;0),IF(X2959=$X$3512,1+COUNTIF(U$7:U2958,"&gt;0"),0),0)</f>
        <v>0</v>
      </c>
      <c r="V2959" s="178" t="s">
        <v>3148</v>
      </c>
      <c r="W2959" s="130"/>
      <c r="X2959" s="131"/>
      <c r="Y2959" s="131"/>
      <c r="Z2959" s="206"/>
      <c r="AA2959" s="194">
        <f t="shared" si="203"/>
        <v>0</v>
      </c>
      <c r="AB2959" s="124" t="str">
        <f t="shared" si="204"/>
        <v/>
      </c>
      <c r="AC2959" s="195" t="str">
        <f t="shared" si="205"/>
        <v/>
      </c>
      <c r="AD2959" s="194" t="str">
        <f t="shared" si="206"/>
        <v/>
      </c>
      <c r="AE2959" s="194">
        <f>IF(AD2959="",0,IF(ISERROR(VLOOKUP(AD2959,AD$7:AD2958,1,FALSE)),1,0))</f>
        <v>0</v>
      </c>
      <c r="AF2959" s="194"/>
    </row>
    <row r="2960" spans="1:32" ht="16.5" customHeight="1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75">
        <f>IF(AND($X$3512&lt;&gt;" ",$X$3512&lt;&gt;0),IF(X2960=$X$3512,1+COUNTIF(U$7:U2959,"&gt;0"),0),0)</f>
        <v>0</v>
      </c>
      <c r="V2960" s="178" t="s">
        <v>3149</v>
      </c>
      <c r="W2960" s="130"/>
      <c r="X2960" s="131"/>
      <c r="Y2960" s="131"/>
      <c r="Z2960" s="206"/>
      <c r="AA2960" s="194">
        <f t="shared" si="203"/>
        <v>0</v>
      </c>
      <c r="AB2960" s="124" t="str">
        <f t="shared" si="204"/>
        <v/>
      </c>
      <c r="AC2960" s="195" t="str">
        <f t="shared" si="205"/>
        <v/>
      </c>
      <c r="AD2960" s="194" t="str">
        <f t="shared" si="206"/>
        <v/>
      </c>
      <c r="AE2960" s="194">
        <f>IF(AD2960="",0,IF(ISERROR(VLOOKUP(AD2960,AD$7:AD2959,1,FALSE)),1,0))</f>
        <v>0</v>
      </c>
      <c r="AF2960" s="194"/>
    </row>
    <row r="2961" spans="1:32" ht="16.5" customHeight="1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75">
        <f>IF(AND($X$3512&lt;&gt;" ",$X$3512&lt;&gt;0),IF(X2961=$X$3512,1+COUNTIF(U$7:U2960,"&gt;0"),0),0)</f>
        <v>0</v>
      </c>
      <c r="V2961" s="178" t="s">
        <v>3150</v>
      </c>
      <c r="W2961" s="130"/>
      <c r="X2961" s="131"/>
      <c r="Y2961" s="131"/>
      <c r="Z2961" s="206"/>
      <c r="AA2961" s="194">
        <f t="shared" si="203"/>
        <v>0</v>
      </c>
      <c r="AB2961" s="124" t="str">
        <f t="shared" si="204"/>
        <v/>
      </c>
      <c r="AC2961" s="195" t="str">
        <f t="shared" si="205"/>
        <v/>
      </c>
      <c r="AD2961" s="194" t="str">
        <f t="shared" si="206"/>
        <v/>
      </c>
      <c r="AE2961" s="194">
        <f>IF(AD2961="",0,IF(ISERROR(VLOOKUP(AD2961,AD$7:AD2960,1,FALSE)),1,0))</f>
        <v>0</v>
      </c>
      <c r="AF2961" s="194"/>
    </row>
    <row r="2962" spans="1:32" ht="16.5" customHeight="1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75">
        <f>IF(AND($X$3512&lt;&gt;" ",$X$3512&lt;&gt;0),IF(X2962=$X$3512,1+COUNTIF(U$7:U2961,"&gt;0"),0),0)</f>
        <v>0</v>
      </c>
      <c r="V2962" s="178" t="s">
        <v>3151</v>
      </c>
      <c r="W2962" s="130"/>
      <c r="X2962" s="131"/>
      <c r="Y2962" s="131"/>
      <c r="Z2962" s="206"/>
      <c r="AA2962" s="194">
        <f t="shared" si="203"/>
        <v>0</v>
      </c>
      <c r="AB2962" s="124" t="str">
        <f t="shared" si="204"/>
        <v/>
      </c>
      <c r="AC2962" s="195" t="str">
        <f t="shared" si="205"/>
        <v/>
      </c>
      <c r="AD2962" s="194" t="str">
        <f t="shared" si="206"/>
        <v/>
      </c>
      <c r="AE2962" s="194">
        <f>IF(AD2962="",0,IF(ISERROR(VLOOKUP(AD2962,AD$7:AD2961,1,FALSE)),1,0))</f>
        <v>0</v>
      </c>
      <c r="AF2962" s="194"/>
    </row>
    <row r="2963" spans="1:32" ht="16.5" customHeight="1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75">
        <f>IF(AND($X$3512&lt;&gt;" ",$X$3512&lt;&gt;0),IF(X2963=$X$3512,1+COUNTIF(U$7:U2962,"&gt;0"),0),0)</f>
        <v>0</v>
      </c>
      <c r="V2963" s="178" t="s">
        <v>3152</v>
      </c>
      <c r="W2963" s="130"/>
      <c r="X2963" s="131"/>
      <c r="Y2963" s="131"/>
      <c r="Z2963" s="206"/>
      <c r="AA2963" s="194">
        <f t="shared" si="203"/>
        <v>0</v>
      </c>
      <c r="AB2963" s="124" t="str">
        <f t="shared" si="204"/>
        <v/>
      </c>
      <c r="AC2963" s="195" t="str">
        <f t="shared" si="205"/>
        <v/>
      </c>
      <c r="AD2963" s="194" t="str">
        <f t="shared" si="206"/>
        <v/>
      </c>
      <c r="AE2963" s="194">
        <f>IF(AD2963="",0,IF(ISERROR(VLOOKUP(AD2963,AD$7:AD2962,1,FALSE)),1,0))</f>
        <v>0</v>
      </c>
      <c r="AF2963" s="194"/>
    </row>
    <row r="2964" spans="1:32" ht="16.5" customHeight="1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75">
        <f>IF(AND($X$3512&lt;&gt;" ",$X$3512&lt;&gt;0),IF(X2964=$X$3512,1+COUNTIF(U$7:U2963,"&gt;0"),0),0)</f>
        <v>0</v>
      </c>
      <c r="V2964" s="178" t="s">
        <v>3153</v>
      </c>
      <c r="W2964" s="130"/>
      <c r="X2964" s="131"/>
      <c r="Y2964" s="131"/>
      <c r="Z2964" s="206"/>
      <c r="AA2964" s="194">
        <f t="shared" si="203"/>
        <v>0</v>
      </c>
      <c r="AB2964" s="124" t="str">
        <f t="shared" si="204"/>
        <v/>
      </c>
      <c r="AC2964" s="195" t="str">
        <f t="shared" si="205"/>
        <v/>
      </c>
      <c r="AD2964" s="194" t="str">
        <f t="shared" si="206"/>
        <v/>
      </c>
      <c r="AE2964" s="194">
        <f>IF(AD2964="",0,IF(ISERROR(VLOOKUP(AD2964,AD$7:AD2963,1,FALSE)),1,0))</f>
        <v>0</v>
      </c>
      <c r="AF2964" s="194"/>
    </row>
    <row r="2965" spans="1:32" ht="16.5" customHeight="1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75">
        <f>IF(AND($X$3512&lt;&gt;" ",$X$3512&lt;&gt;0),IF(X2965=$X$3512,1+COUNTIF(U$7:U2964,"&gt;0"),0),0)</f>
        <v>0</v>
      </c>
      <c r="V2965" s="178" t="s">
        <v>3154</v>
      </c>
      <c r="W2965" s="130"/>
      <c r="X2965" s="131"/>
      <c r="Y2965" s="131"/>
      <c r="Z2965" s="206"/>
      <c r="AA2965" s="194">
        <f t="shared" si="203"/>
        <v>0</v>
      </c>
      <c r="AB2965" s="124" t="str">
        <f t="shared" si="204"/>
        <v/>
      </c>
      <c r="AC2965" s="195" t="str">
        <f t="shared" si="205"/>
        <v/>
      </c>
      <c r="AD2965" s="194" t="str">
        <f t="shared" si="206"/>
        <v/>
      </c>
      <c r="AE2965" s="194">
        <f>IF(AD2965="",0,IF(ISERROR(VLOOKUP(AD2965,AD$7:AD2964,1,FALSE)),1,0))</f>
        <v>0</v>
      </c>
      <c r="AF2965" s="194"/>
    </row>
    <row r="2966" spans="1:32" ht="16.5" customHeight="1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75">
        <f>IF(AND($X$3512&lt;&gt;" ",$X$3512&lt;&gt;0),IF(X2966=$X$3512,1+COUNTIF(U$7:U2965,"&gt;0"),0),0)</f>
        <v>0</v>
      </c>
      <c r="V2966" s="178" t="s">
        <v>3155</v>
      </c>
      <c r="W2966" s="130"/>
      <c r="X2966" s="131"/>
      <c r="Y2966" s="131"/>
      <c r="Z2966" s="206"/>
      <c r="AA2966" s="194">
        <f t="shared" si="203"/>
        <v>0</v>
      </c>
      <c r="AB2966" s="124" t="str">
        <f t="shared" si="204"/>
        <v/>
      </c>
      <c r="AC2966" s="195" t="str">
        <f t="shared" si="205"/>
        <v/>
      </c>
      <c r="AD2966" s="194" t="str">
        <f t="shared" si="206"/>
        <v/>
      </c>
      <c r="AE2966" s="194">
        <f>IF(AD2966="",0,IF(ISERROR(VLOOKUP(AD2966,AD$7:AD2965,1,FALSE)),1,0))</f>
        <v>0</v>
      </c>
      <c r="AF2966" s="194"/>
    </row>
    <row r="2967" spans="1:32" ht="16.5" customHeight="1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75">
        <f>IF(AND($X$3512&lt;&gt;" ",$X$3512&lt;&gt;0),IF(X2967=$X$3512,1+COUNTIF(U$7:U2966,"&gt;0"),0),0)</f>
        <v>0</v>
      </c>
      <c r="V2967" s="178" t="s">
        <v>3156</v>
      </c>
      <c r="W2967" s="130"/>
      <c r="X2967" s="131"/>
      <c r="Y2967" s="131"/>
      <c r="Z2967" s="206"/>
      <c r="AA2967" s="194">
        <f t="shared" si="203"/>
        <v>0</v>
      </c>
      <c r="AB2967" s="124" t="str">
        <f t="shared" si="204"/>
        <v/>
      </c>
      <c r="AC2967" s="195" t="str">
        <f t="shared" si="205"/>
        <v/>
      </c>
      <c r="AD2967" s="194" t="str">
        <f t="shared" si="206"/>
        <v/>
      </c>
      <c r="AE2967" s="194">
        <f>IF(AD2967="",0,IF(ISERROR(VLOOKUP(AD2967,AD$7:AD2966,1,FALSE)),1,0))</f>
        <v>0</v>
      </c>
      <c r="AF2967" s="194"/>
    </row>
    <row r="2968" spans="1:32" ht="16.5" customHeight="1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75">
        <f>IF(AND($X$3512&lt;&gt;" ",$X$3512&lt;&gt;0),IF(X2968=$X$3512,1+COUNTIF(U$7:U2967,"&gt;0"),0),0)</f>
        <v>0</v>
      </c>
      <c r="V2968" s="178" t="s">
        <v>3157</v>
      </c>
      <c r="W2968" s="130"/>
      <c r="X2968" s="131"/>
      <c r="Y2968" s="131"/>
      <c r="Z2968" s="206"/>
      <c r="AA2968" s="194">
        <f t="shared" si="203"/>
        <v>0</v>
      </c>
      <c r="AB2968" s="124" t="str">
        <f t="shared" si="204"/>
        <v/>
      </c>
      <c r="AC2968" s="195" t="str">
        <f t="shared" si="205"/>
        <v/>
      </c>
      <c r="AD2968" s="194" t="str">
        <f t="shared" si="206"/>
        <v/>
      </c>
      <c r="AE2968" s="194">
        <f>IF(AD2968="",0,IF(ISERROR(VLOOKUP(AD2968,AD$7:AD2967,1,FALSE)),1,0))</f>
        <v>0</v>
      </c>
      <c r="AF2968" s="194"/>
    </row>
    <row r="2969" spans="1:32" ht="16.5" customHeight="1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75">
        <f>IF(AND($X$3512&lt;&gt;" ",$X$3512&lt;&gt;0),IF(X2969=$X$3512,1+COUNTIF(U$7:U2968,"&gt;0"),0),0)</f>
        <v>0</v>
      </c>
      <c r="V2969" s="178" t="s">
        <v>3158</v>
      </c>
      <c r="W2969" s="130"/>
      <c r="X2969" s="131"/>
      <c r="Y2969" s="131"/>
      <c r="Z2969" s="206"/>
      <c r="AA2969" s="194">
        <f t="shared" si="203"/>
        <v>0</v>
      </c>
      <c r="AB2969" s="124" t="str">
        <f t="shared" si="204"/>
        <v/>
      </c>
      <c r="AC2969" s="195" t="str">
        <f t="shared" si="205"/>
        <v/>
      </c>
      <c r="AD2969" s="194" t="str">
        <f t="shared" si="206"/>
        <v/>
      </c>
      <c r="AE2969" s="194">
        <f>IF(AD2969="",0,IF(ISERROR(VLOOKUP(AD2969,AD$7:AD2968,1,FALSE)),1,0))</f>
        <v>0</v>
      </c>
      <c r="AF2969" s="194"/>
    </row>
    <row r="2970" spans="1:32" ht="16.5" customHeight="1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75">
        <f>IF(AND($X$3512&lt;&gt;" ",$X$3512&lt;&gt;0),IF(X2970=$X$3512,1+COUNTIF(U$7:U2969,"&gt;0"),0),0)</f>
        <v>0</v>
      </c>
      <c r="V2970" s="178" t="s">
        <v>3159</v>
      </c>
      <c r="W2970" s="130"/>
      <c r="X2970" s="131"/>
      <c r="Y2970" s="131"/>
      <c r="Z2970" s="206"/>
      <c r="AA2970" s="194">
        <f t="shared" si="203"/>
        <v>0</v>
      </c>
      <c r="AB2970" s="124" t="str">
        <f t="shared" si="204"/>
        <v/>
      </c>
      <c r="AC2970" s="195" t="str">
        <f t="shared" si="205"/>
        <v/>
      </c>
      <c r="AD2970" s="194" t="str">
        <f t="shared" si="206"/>
        <v/>
      </c>
      <c r="AE2970" s="194">
        <f>IF(AD2970="",0,IF(ISERROR(VLOOKUP(AD2970,AD$7:AD2969,1,FALSE)),1,0))</f>
        <v>0</v>
      </c>
      <c r="AF2970" s="194"/>
    </row>
    <row r="2971" spans="1:32" ht="16.5" customHeight="1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75">
        <f>IF(AND($X$3512&lt;&gt;" ",$X$3512&lt;&gt;0),IF(X2971=$X$3512,1+COUNTIF(U$7:U2970,"&gt;0"),0),0)</f>
        <v>0</v>
      </c>
      <c r="V2971" s="178" t="s">
        <v>3160</v>
      </c>
      <c r="W2971" s="130"/>
      <c r="X2971" s="131"/>
      <c r="Y2971" s="131"/>
      <c r="Z2971" s="206"/>
      <c r="AA2971" s="194">
        <f t="shared" si="203"/>
        <v>0</v>
      </c>
      <c r="AB2971" s="124" t="str">
        <f t="shared" si="204"/>
        <v/>
      </c>
      <c r="AC2971" s="195" t="str">
        <f t="shared" si="205"/>
        <v/>
      </c>
      <c r="AD2971" s="194" t="str">
        <f t="shared" si="206"/>
        <v/>
      </c>
      <c r="AE2971" s="194">
        <f>IF(AD2971="",0,IF(ISERROR(VLOOKUP(AD2971,AD$7:AD2970,1,FALSE)),1,0))</f>
        <v>0</v>
      </c>
      <c r="AF2971" s="194"/>
    </row>
    <row r="2972" spans="1:32" ht="16.5" customHeight="1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75">
        <f>IF(AND($X$3512&lt;&gt;" ",$X$3512&lt;&gt;0),IF(X2972=$X$3512,1+COUNTIF(U$7:U2971,"&gt;0"),0),0)</f>
        <v>0</v>
      </c>
      <c r="V2972" s="178" t="s">
        <v>3161</v>
      </c>
      <c r="W2972" s="130"/>
      <c r="X2972" s="131"/>
      <c r="Y2972" s="131"/>
      <c r="Z2972" s="206"/>
      <c r="AA2972" s="194">
        <f t="shared" si="203"/>
        <v>0</v>
      </c>
      <c r="AB2972" s="124" t="str">
        <f t="shared" si="204"/>
        <v/>
      </c>
      <c r="AC2972" s="195" t="str">
        <f t="shared" si="205"/>
        <v/>
      </c>
      <c r="AD2972" s="194" t="str">
        <f t="shared" si="206"/>
        <v/>
      </c>
      <c r="AE2972" s="194">
        <f>IF(AD2972="",0,IF(ISERROR(VLOOKUP(AD2972,AD$7:AD2971,1,FALSE)),1,0))</f>
        <v>0</v>
      </c>
      <c r="AF2972" s="194"/>
    </row>
    <row r="2973" spans="1:32" ht="16.5" customHeight="1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75">
        <f>IF(AND($X$3512&lt;&gt;" ",$X$3512&lt;&gt;0),IF(X2973=$X$3512,1+COUNTIF(U$7:U2972,"&gt;0"),0),0)</f>
        <v>0</v>
      </c>
      <c r="V2973" s="178" t="s">
        <v>3162</v>
      </c>
      <c r="W2973" s="130"/>
      <c r="X2973" s="131"/>
      <c r="Y2973" s="131"/>
      <c r="Z2973" s="206"/>
      <c r="AA2973" s="194">
        <f t="shared" si="203"/>
        <v>0</v>
      </c>
      <c r="AB2973" s="124" t="str">
        <f t="shared" si="204"/>
        <v/>
      </c>
      <c r="AC2973" s="195" t="str">
        <f t="shared" si="205"/>
        <v/>
      </c>
      <c r="AD2973" s="194" t="str">
        <f t="shared" si="206"/>
        <v/>
      </c>
      <c r="AE2973" s="194">
        <f>IF(AD2973="",0,IF(ISERROR(VLOOKUP(AD2973,AD$7:AD2972,1,FALSE)),1,0))</f>
        <v>0</v>
      </c>
      <c r="AF2973" s="194"/>
    </row>
    <row r="2974" spans="1:32" ht="16.5" customHeight="1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75">
        <f>IF(AND($X$3512&lt;&gt;" ",$X$3512&lt;&gt;0),IF(X2974=$X$3512,1+COUNTIF(U$7:U2973,"&gt;0"),0),0)</f>
        <v>0</v>
      </c>
      <c r="V2974" s="178" t="s">
        <v>3163</v>
      </c>
      <c r="W2974" s="130"/>
      <c r="X2974" s="131"/>
      <c r="Y2974" s="131"/>
      <c r="Z2974" s="206"/>
      <c r="AA2974" s="194">
        <f t="shared" si="203"/>
        <v>0</v>
      </c>
      <c r="AB2974" s="124" t="str">
        <f t="shared" si="204"/>
        <v/>
      </c>
      <c r="AC2974" s="195" t="str">
        <f t="shared" si="205"/>
        <v/>
      </c>
      <c r="AD2974" s="194" t="str">
        <f t="shared" si="206"/>
        <v/>
      </c>
      <c r="AE2974" s="194">
        <f>IF(AD2974="",0,IF(ISERROR(VLOOKUP(AD2974,AD$7:AD2973,1,FALSE)),1,0))</f>
        <v>0</v>
      </c>
      <c r="AF2974" s="194"/>
    </row>
    <row r="2975" spans="1:32" ht="16.5" customHeight="1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75">
        <f>IF(AND($X$3512&lt;&gt;" ",$X$3512&lt;&gt;0),IF(X2975=$X$3512,1+COUNTIF(U$7:U2974,"&gt;0"),0),0)</f>
        <v>0</v>
      </c>
      <c r="V2975" s="178" t="s">
        <v>3164</v>
      </c>
      <c r="W2975" s="130"/>
      <c r="X2975" s="131"/>
      <c r="Y2975" s="131"/>
      <c r="Z2975" s="206"/>
      <c r="AA2975" s="194">
        <f t="shared" si="203"/>
        <v>0</v>
      </c>
      <c r="AB2975" s="124" t="str">
        <f t="shared" si="204"/>
        <v/>
      </c>
      <c r="AC2975" s="195" t="str">
        <f t="shared" si="205"/>
        <v/>
      </c>
      <c r="AD2975" s="194" t="str">
        <f t="shared" si="206"/>
        <v/>
      </c>
      <c r="AE2975" s="194">
        <f>IF(AD2975="",0,IF(ISERROR(VLOOKUP(AD2975,AD$7:AD2974,1,FALSE)),1,0))</f>
        <v>0</v>
      </c>
      <c r="AF2975" s="194"/>
    </row>
    <row r="2976" spans="1:32" ht="16.5" customHeight="1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75">
        <f>IF(AND($X$3512&lt;&gt;" ",$X$3512&lt;&gt;0),IF(X2976=$X$3512,1+COUNTIF(U$7:U2975,"&gt;0"),0),0)</f>
        <v>0</v>
      </c>
      <c r="V2976" s="178" t="s">
        <v>3165</v>
      </c>
      <c r="W2976" s="130"/>
      <c r="X2976" s="131"/>
      <c r="Y2976" s="131"/>
      <c r="Z2976" s="206"/>
      <c r="AA2976" s="194">
        <f t="shared" si="203"/>
        <v>0</v>
      </c>
      <c r="AB2976" s="124" t="str">
        <f t="shared" si="204"/>
        <v/>
      </c>
      <c r="AC2976" s="195" t="str">
        <f t="shared" si="205"/>
        <v/>
      </c>
      <c r="AD2976" s="194" t="str">
        <f t="shared" si="206"/>
        <v/>
      </c>
      <c r="AE2976" s="194">
        <f>IF(AD2976="",0,IF(ISERROR(VLOOKUP(AD2976,AD$7:AD2975,1,FALSE)),1,0))</f>
        <v>0</v>
      </c>
      <c r="AF2976" s="194"/>
    </row>
    <row r="2977" spans="1:32" ht="16.5" customHeight="1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75">
        <f>IF(AND($X$3512&lt;&gt;" ",$X$3512&lt;&gt;0),IF(X2977=$X$3512,1+COUNTIF(U$7:U2976,"&gt;0"),0),0)</f>
        <v>0</v>
      </c>
      <c r="V2977" s="178" t="s">
        <v>3166</v>
      </c>
      <c r="W2977" s="130"/>
      <c r="X2977" s="131"/>
      <c r="Y2977" s="131"/>
      <c r="Z2977" s="206"/>
      <c r="AA2977" s="194">
        <f t="shared" si="203"/>
        <v>0</v>
      </c>
      <c r="AB2977" s="124" t="str">
        <f t="shared" si="204"/>
        <v/>
      </c>
      <c r="AC2977" s="195" t="str">
        <f t="shared" si="205"/>
        <v/>
      </c>
      <c r="AD2977" s="194" t="str">
        <f t="shared" si="206"/>
        <v/>
      </c>
      <c r="AE2977" s="194">
        <f>IF(AD2977="",0,IF(ISERROR(VLOOKUP(AD2977,AD$7:AD2976,1,FALSE)),1,0))</f>
        <v>0</v>
      </c>
      <c r="AF2977" s="194"/>
    </row>
    <row r="2978" spans="1:32" ht="16.5" customHeight="1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75">
        <f>IF(AND($X$3512&lt;&gt;" ",$X$3512&lt;&gt;0),IF(X2978=$X$3512,1+COUNTIF(U$7:U2977,"&gt;0"),0),0)</f>
        <v>0</v>
      </c>
      <c r="V2978" s="178" t="s">
        <v>3167</v>
      </c>
      <c r="W2978" s="130"/>
      <c r="X2978" s="131"/>
      <c r="Y2978" s="131"/>
      <c r="Z2978" s="206"/>
      <c r="AA2978" s="194">
        <f t="shared" si="203"/>
        <v>0</v>
      </c>
      <c r="AB2978" s="124" t="str">
        <f t="shared" si="204"/>
        <v/>
      </c>
      <c r="AC2978" s="195" t="str">
        <f t="shared" si="205"/>
        <v/>
      </c>
      <c r="AD2978" s="194" t="str">
        <f t="shared" si="206"/>
        <v/>
      </c>
      <c r="AE2978" s="194">
        <f>IF(AD2978="",0,IF(ISERROR(VLOOKUP(AD2978,AD$7:AD2977,1,FALSE)),1,0))</f>
        <v>0</v>
      </c>
      <c r="AF2978" s="194"/>
    </row>
    <row r="2979" spans="1:32" ht="16.5" customHeight="1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75">
        <f>IF(AND($X$3512&lt;&gt;" ",$X$3512&lt;&gt;0),IF(X2979=$X$3512,1+COUNTIF(U$7:U2978,"&gt;0"),0),0)</f>
        <v>0</v>
      </c>
      <c r="V2979" s="178" t="s">
        <v>3168</v>
      </c>
      <c r="W2979" s="130"/>
      <c r="X2979" s="131"/>
      <c r="Y2979" s="131"/>
      <c r="Z2979" s="206"/>
      <c r="AA2979" s="194">
        <f t="shared" si="203"/>
        <v>0</v>
      </c>
      <c r="AB2979" s="124" t="str">
        <f t="shared" si="204"/>
        <v/>
      </c>
      <c r="AC2979" s="195" t="str">
        <f t="shared" si="205"/>
        <v/>
      </c>
      <c r="AD2979" s="194" t="str">
        <f t="shared" si="206"/>
        <v/>
      </c>
      <c r="AE2979" s="194">
        <f>IF(AD2979="",0,IF(ISERROR(VLOOKUP(AD2979,AD$7:AD2978,1,FALSE)),1,0))</f>
        <v>0</v>
      </c>
      <c r="AF2979" s="194"/>
    </row>
    <row r="2980" spans="1:32" ht="16.5" customHeight="1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75">
        <f>IF(AND($X$3512&lt;&gt;" ",$X$3512&lt;&gt;0),IF(X2980=$X$3512,1+COUNTIF(U$7:U2979,"&gt;0"),0),0)</f>
        <v>0</v>
      </c>
      <c r="V2980" s="178" t="s">
        <v>3169</v>
      </c>
      <c r="W2980" s="130"/>
      <c r="X2980" s="131"/>
      <c r="Y2980" s="131"/>
      <c r="Z2980" s="206"/>
      <c r="AA2980" s="194">
        <f t="shared" si="203"/>
        <v>0</v>
      </c>
      <c r="AB2980" s="124" t="str">
        <f t="shared" si="204"/>
        <v/>
      </c>
      <c r="AC2980" s="195" t="str">
        <f t="shared" si="205"/>
        <v/>
      </c>
      <c r="AD2980" s="194" t="str">
        <f t="shared" si="206"/>
        <v/>
      </c>
      <c r="AE2980" s="194">
        <f>IF(AD2980="",0,IF(ISERROR(VLOOKUP(AD2980,AD$7:AD2979,1,FALSE)),1,0))</f>
        <v>0</v>
      </c>
      <c r="AF2980" s="194"/>
    </row>
    <row r="2981" spans="1:32" ht="16.5" customHeight="1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75">
        <f>IF(AND($X$3512&lt;&gt;" ",$X$3512&lt;&gt;0),IF(X2981=$X$3512,1+COUNTIF(U$7:U2980,"&gt;0"),0),0)</f>
        <v>0</v>
      </c>
      <c r="V2981" s="178" t="s">
        <v>3170</v>
      </c>
      <c r="W2981" s="130"/>
      <c r="X2981" s="131"/>
      <c r="Y2981" s="131"/>
      <c r="Z2981" s="206"/>
      <c r="AA2981" s="194">
        <f t="shared" si="203"/>
        <v>0</v>
      </c>
      <c r="AB2981" s="124" t="str">
        <f t="shared" si="204"/>
        <v/>
      </c>
      <c r="AC2981" s="195" t="str">
        <f t="shared" si="205"/>
        <v/>
      </c>
      <c r="AD2981" s="194" t="str">
        <f t="shared" si="206"/>
        <v/>
      </c>
      <c r="AE2981" s="194">
        <f>IF(AD2981="",0,IF(ISERROR(VLOOKUP(AD2981,AD$7:AD2980,1,FALSE)),1,0))</f>
        <v>0</v>
      </c>
      <c r="AF2981" s="194"/>
    </row>
    <row r="2982" spans="1:32" ht="16.5" customHeight="1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75">
        <f>IF(AND($X$3512&lt;&gt;" ",$X$3512&lt;&gt;0),IF(X2982=$X$3512,1+COUNTIF(U$7:U2981,"&gt;0"),0),0)</f>
        <v>0</v>
      </c>
      <c r="V2982" s="178" t="s">
        <v>3171</v>
      </c>
      <c r="W2982" s="130"/>
      <c r="X2982" s="131"/>
      <c r="Y2982" s="131"/>
      <c r="Z2982" s="206"/>
      <c r="AA2982" s="194">
        <f t="shared" si="203"/>
        <v>0</v>
      </c>
      <c r="AB2982" s="124" t="str">
        <f t="shared" si="204"/>
        <v/>
      </c>
      <c r="AC2982" s="195" t="str">
        <f t="shared" si="205"/>
        <v/>
      </c>
      <c r="AD2982" s="194" t="str">
        <f t="shared" si="206"/>
        <v/>
      </c>
      <c r="AE2982" s="194">
        <f>IF(AD2982="",0,IF(ISERROR(VLOOKUP(AD2982,AD$7:AD2981,1,FALSE)),1,0))</f>
        <v>0</v>
      </c>
      <c r="AF2982" s="194"/>
    </row>
    <row r="2983" spans="1:32" ht="16.5" customHeight="1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75">
        <f>IF(AND($X$3512&lt;&gt;" ",$X$3512&lt;&gt;0),IF(X2983=$X$3512,1+COUNTIF(U$7:U2982,"&gt;0"),0),0)</f>
        <v>0</v>
      </c>
      <c r="V2983" s="178" t="s">
        <v>3172</v>
      </c>
      <c r="W2983" s="130"/>
      <c r="X2983" s="131"/>
      <c r="Y2983" s="131"/>
      <c r="Z2983" s="206"/>
      <c r="AA2983" s="194">
        <f t="shared" si="203"/>
        <v>0</v>
      </c>
      <c r="AB2983" s="124" t="str">
        <f t="shared" si="204"/>
        <v/>
      </c>
      <c r="AC2983" s="195" t="str">
        <f t="shared" si="205"/>
        <v/>
      </c>
      <c r="AD2983" s="194" t="str">
        <f t="shared" si="206"/>
        <v/>
      </c>
      <c r="AE2983" s="194">
        <f>IF(AD2983="",0,IF(ISERROR(VLOOKUP(AD2983,AD$7:AD2982,1,FALSE)),1,0))</f>
        <v>0</v>
      </c>
      <c r="AF2983" s="194"/>
    </row>
    <row r="2984" spans="1:32" ht="16.5" customHeight="1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75">
        <f>IF(AND($X$3512&lt;&gt;" ",$X$3512&lt;&gt;0),IF(X2984=$X$3512,1+COUNTIF(U$7:U2983,"&gt;0"),0),0)</f>
        <v>0</v>
      </c>
      <c r="V2984" s="178" t="s">
        <v>3173</v>
      </c>
      <c r="W2984" s="130"/>
      <c r="X2984" s="131"/>
      <c r="Y2984" s="131"/>
      <c r="Z2984" s="206"/>
      <c r="AA2984" s="194">
        <f t="shared" si="203"/>
        <v>0</v>
      </c>
      <c r="AB2984" s="124" t="str">
        <f t="shared" si="204"/>
        <v/>
      </c>
      <c r="AC2984" s="195" t="str">
        <f t="shared" si="205"/>
        <v/>
      </c>
      <c r="AD2984" s="194" t="str">
        <f t="shared" si="206"/>
        <v/>
      </c>
      <c r="AE2984" s="194">
        <f>IF(AD2984="",0,IF(ISERROR(VLOOKUP(AD2984,AD$7:AD2983,1,FALSE)),1,0))</f>
        <v>0</v>
      </c>
      <c r="AF2984" s="194"/>
    </row>
    <row r="2985" spans="1:32" ht="16.5" customHeight="1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75">
        <f>IF(AND($X$3512&lt;&gt;" ",$X$3512&lt;&gt;0),IF(X2985=$X$3512,1+COUNTIF(U$7:U2984,"&gt;0"),0),0)</f>
        <v>0</v>
      </c>
      <c r="V2985" s="178" t="s">
        <v>3174</v>
      </c>
      <c r="W2985" s="130"/>
      <c r="X2985" s="131"/>
      <c r="Y2985" s="131"/>
      <c r="Z2985" s="206"/>
      <c r="AA2985" s="194">
        <f t="shared" si="203"/>
        <v>0</v>
      </c>
      <c r="AB2985" s="124" t="str">
        <f t="shared" si="204"/>
        <v/>
      </c>
      <c r="AC2985" s="195" t="str">
        <f t="shared" si="205"/>
        <v/>
      </c>
      <c r="AD2985" s="194" t="str">
        <f t="shared" si="206"/>
        <v/>
      </c>
      <c r="AE2985" s="194">
        <f>IF(AD2985="",0,IF(ISERROR(VLOOKUP(AD2985,AD$7:AD2984,1,FALSE)),1,0))</f>
        <v>0</v>
      </c>
      <c r="AF2985" s="194"/>
    </row>
    <row r="2986" spans="1:32" ht="16.5" customHeight="1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75">
        <f>IF(AND($X$3512&lt;&gt;" ",$X$3512&lt;&gt;0),IF(X2986=$X$3512,1+COUNTIF(U$7:U2985,"&gt;0"),0),0)</f>
        <v>0</v>
      </c>
      <c r="V2986" s="178" t="s">
        <v>3175</v>
      </c>
      <c r="W2986" s="130"/>
      <c r="X2986" s="131"/>
      <c r="Y2986" s="131"/>
      <c r="Z2986" s="206"/>
      <c r="AA2986" s="194">
        <f t="shared" si="203"/>
        <v>0</v>
      </c>
      <c r="AB2986" s="124" t="str">
        <f t="shared" si="204"/>
        <v/>
      </c>
      <c r="AC2986" s="195" t="str">
        <f t="shared" si="205"/>
        <v/>
      </c>
      <c r="AD2986" s="194" t="str">
        <f t="shared" si="206"/>
        <v/>
      </c>
      <c r="AE2986" s="194">
        <f>IF(AD2986="",0,IF(ISERROR(VLOOKUP(AD2986,AD$7:AD2985,1,FALSE)),1,0))</f>
        <v>0</v>
      </c>
      <c r="AF2986" s="194"/>
    </row>
    <row r="2987" spans="1:32" ht="16.5" customHeight="1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75">
        <f>IF(AND($X$3512&lt;&gt;" ",$X$3512&lt;&gt;0),IF(X2987=$X$3512,1+COUNTIF(U$7:U2986,"&gt;0"),0),0)</f>
        <v>0</v>
      </c>
      <c r="V2987" s="178" t="s">
        <v>3176</v>
      </c>
      <c r="W2987" s="130"/>
      <c r="X2987" s="131"/>
      <c r="Y2987" s="131"/>
      <c r="Z2987" s="206"/>
      <c r="AA2987" s="194">
        <f t="shared" si="203"/>
        <v>0</v>
      </c>
      <c r="AB2987" s="124" t="str">
        <f t="shared" si="204"/>
        <v/>
      </c>
      <c r="AC2987" s="195" t="str">
        <f t="shared" si="205"/>
        <v/>
      </c>
      <c r="AD2987" s="194" t="str">
        <f t="shared" si="206"/>
        <v/>
      </c>
      <c r="AE2987" s="194">
        <f>IF(AD2987="",0,IF(ISERROR(VLOOKUP(AD2987,AD$7:AD2986,1,FALSE)),1,0))</f>
        <v>0</v>
      </c>
      <c r="AF2987" s="194"/>
    </row>
    <row r="2988" spans="1:32" ht="16.5" customHeight="1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75">
        <f>IF(AND($X$3512&lt;&gt;" ",$X$3512&lt;&gt;0),IF(X2988=$X$3512,1+COUNTIF(U$7:U2987,"&gt;0"),0),0)</f>
        <v>0</v>
      </c>
      <c r="V2988" s="178" t="s">
        <v>3177</v>
      </c>
      <c r="W2988" s="130"/>
      <c r="X2988" s="131"/>
      <c r="Y2988" s="131"/>
      <c r="Z2988" s="206"/>
      <c r="AA2988" s="194">
        <f t="shared" si="203"/>
        <v>0</v>
      </c>
      <c r="AB2988" s="124" t="str">
        <f t="shared" si="204"/>
        <v/>
      </c>
      <c r="AC2988" s="195" t="str">
        <f t="shared" si="205"/>
        <v/>
      </c>
      <c r="AD2988" s="194" t="str">
        <f t="shared" si="206"/>
        <v/>
      </c>
      <c r="AE2988" s="194">
        <f>IF(AD2988="",0,IF(ISERROR(VLOOKUP(AD2988,AD$7:AD2987,1,FALSE)),1,0))</f>
        <v>0</v>
      </c>
      <c r="AF2988" s="194"/>
    </row>
    <row r="2989" spans="1:32" ht="16.5" customHeight="1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75">
        <f>IF(AND($X$3512&lt;&gt;" ",$X$3512&lt;&gt;0),IF(X2989=$X$3512,1+COUNTIF(U$7:U2988,"&gt;0"),0),0)</f>
        <v>0</v>
      </c>
      <c r="V2989" s="178" t="s">
        <v>3178</v>
      </c>
      <c r="W2989" s="130"/>
      <c r="X2989" s="131"/>
      <c r="Y2989" s="131"/>
      <c r="Z2989" s="206"/>
      <c r="AA2989" s="194">
        <f t="shared" si="203"/>
        <v>0</v>
      </c>
      <c r="AB2989" s="124" t="str">
        <f t="shared" si="204"/>
        <v/>
      </c>
      <c r="AC2989" s="195" t="str">
        <f t="shared" si="205"/>
        <v/>
      </c>
      <c r="AD2989" s="194" t="str">
        <f t="shared" si="206"/>
        <v/>
      </c>
      <c r="AE2989" s="194">
        <f>IF(AD2989="",0,IF(ISERROR(VLOOKUP(AD2989,AD$7:AD2988,1,FALSE)),1,0))</f>
        <v>0</v>
      </c>
      <c r="AF2989" s="194"/>
    </row>
    <row r="2990" spans="1:32" ht="16.5" customHeight="1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75">
        <f>IF(AND($X$3512&lt;&gt;" ",$X$3512&lt;&gt;0),IF(X2990=$X$3512,1+COUNTIF(U$7:U2989,"&gt;0"),0),0)</f>
        <v>0</v>
      </c>
      <c r="V2990" s="178" t="s">
        <v>3179</v>
      </c>
      <c r="W2990" s="130"/>
      <c r="X2990" s="131"/>
      <c r="Y2990" s="131"/>
      <c r="Z2990" s="206"/>
      <c r="AA2990" s="194">
        <f t="shared" si="203"/>
        <v>0</v>
      </c>
      <c r="AB2990" s="124" t="str">
        <f t="shared" si="204"/>
        <v/>
      </c>
      <c r="AC2990" s="195" t="str">
        <f t="shared" si="205"/>
        <v/>
      </c>
      <c r="AD2990" s="194" t="str">
        <f t="shared" si="206"/>
        <v/>
      </c>
      <c r="AE2990" s="194">
        <f>IF(AD2990="",0,IF(ISERROR(VLOOKUP(AD2990,AD$7:AD2989,1,FALSE)),1,0))</f>
        <v>0</v>
      </c>
      <c r="AF2990" s="194"/>
    </row>
    <row r="2991" spans="1:32" ht="16.5" customHeight="1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75">
        <f>IF(AND($X$3512&lt;&gt;" ",$X$3512&lt;&gt;0),IF(X2991=$X$3512,1+COUNTIF(U$7:U2990,"&gt;0"),0),0)</f>
        <v>0</v>
      </c>
      <c r="V2991" s="178" t="s">
        <v>3180</v>
      </c>
      <c r="W2991" s="130"/>
      <c r="X2991" s="131"/>
      <c r="Y2991" s="131"/>
      <c r="Z2991" s="206"/>
      <c r="AA2991" s="194">
        <f t="shared" si="203"/>
        <v>0</v>
      </c>
      <c r="AB2991" s="124" t="str">
        <f t="shared" si="204"/>
        <v/>
      </c>
      <c r="AC2991" s="195" t="str">
        <f t="shared" si="205"/>
        <v/>
      </c>
      <c r="AD2991" s="194" t="str">
        <f t="shared" si="206"/>
        <v/>
      </c>
      <c r="AE2991" s="194">
        <f>IF(AD2991="",0,IF(ISERROR(VLOOKUP(AD2991,AD$7:AD2990,1,FALSE)),1,0))</f>
        <v>0</v>
      </c>
      <c r="AF2991" s="194"/>
    </row>
    <row r="2992" spans="1:32" ht="16.5" customHeight="1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75">
        <f>IF(AND($X$3512&lt;&gt;" ",$X$3512&lt;&gt;0),IF(X2992=$X$3512,1+COUNTIF(U$7:U2991,"&gt;0"),0),0)</f>
        <v>0</v>
      </c>
      <c r="V2992" s="178" t="s">
        <v>3181</v>
      </c>
      <c r="W2992" s="130"/>
      <c r="X2992" s="131"/>
      <c r="Y2992" s="131"/>
      <c r="Z2992" s="206"/>
      <c r="AA2992" s="194">
        <f t="shared" si="203"/>
        <v>0</v>
      </c>
      <c r="AB2992" s="124" t="str">
        <f t="shared" si="204"/>
        <v/>
      </c>
      <c r="AC2992" s="195" t="str">
        <f t="shared" si="205"/>
        <v/>
      </c>
      <c r="AD2992" s="194" t="str">
        <f t="shared" si="206"/>
        <v/>
      </c>
      <c r="AE2992" s="194">
        <f>IF(AD2992="",0,IF(ISERROR(VLOOKUP(AD2992,AD$7:AD2991,1,FALSE)),1,0))</f>
        <v>0</v>
      </c>
      <c r="AF2992" s="194"/>
    </row>
    <row r="2993" spans="1:32" ht="16.5" customHeight="1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75">
        <f>IF(AND($X$3512&lt;&gt;" ",$X$3512&lt;&gt;0),IF(X2993=$X$3512,1+COUNTIF(U$7:U2992,"&gt;0"),0),0)</f>
        <v>0</v>
      </c>
      <c r="V2993" s="178" t="s">
        <v>3182</v>
      </c>
      <c r="W2993" s="130"/>
      <c r="X2993" s="131"/>
      <c r="Y2993" s="131"/>
      <c r="Z2993" s="206"/>
      <c r="AA2993" s="194">
        <f t="shared" si="203"/>
        <v>0</v>
      </c>
      <c r="AB2993" s="124" t="str">
        <f t="shared" si="204"/>
        <v/>
      </c>
      <c r="AC2993" s="195" t="str">
        <f t="shared" si="205"/>
        <v/>
      </c>
      <c r="AD2993" s="194" t="str">
        <f t="shared" si="206"/>
        <v/>
      </c>
      <c r="AE2993" s="194">
        <f>IF(AD2993="",0,IF(ISERROR(VLOOKUP(AD2993,AD$7:AD2992,1,FALSE)),1,0))</f>
        <v>0</v>
      </c>
      <c r="AF2993" s="194"/>
    </row>
    <row r="2994" spans="1:32" ht="16.5" customHeight="1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75">
        <f>IF(AND($X$3512&lt;&gt;" ",$X$3512&lt;&gt;0),IF(X2994=$X$3512,1+COUNTIF(U$7:U2993,"&gt;0"),0),0)</f>
        <v>0</v>
      </c>
      <c r="V2994" s="178" t="s">
        <v>3183</v>
      </c>
      <c r="W2994" s="130"/>
      <c r="X2994" s="131"/>
      <c r="Y2994" s="131"/>
      <c r="Z2994" s="206"/>
      <c r="AA2994" s="194">
        <f t="shared" si="203"/>
        <v>0</v>
      </c>
      <c r="AB2994" s="124" t="str">
        <f t="shared" si="204"/>
        <v/>
      </c>
      <c r="AC2994" s="195" t="str">
        <f t="shared" si="205"/>
        <v/>
      </c>
      <c r="AD2994" s="194" t="str">
        <f t="shared" si="206"/>
        <v/>
      </c>
      <c r="AE2994" s="194">
        <f>IF(AD2994="",0,IF(ISERROR(VLOOKUP(AD2994,AD$7:AD2993,1,FALSE)),1,0))</f>
        <v>0</v>
      </c>
      <c r="AF2994" s="194"/>
    </row>
    <row r="2995" spans="1:32" ht="16.5" customHeight="1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75">
        <f>IF(AND($X$3512&lt;&gt;" ",$X$3512&lt;&gt;0),IF(X2995=$X$3512,1+COUNTIF(U$7:U2994,"&gt;0"),0),0)</f>
        <v>0</v>
      </c>
      <c r="V2995" s="178" t="s">
        <v>3184</v>
      </c>
      <c r="W2995" s="130"/>
      <c r="X2995" s="131"/>
      <c r="Y2995" s="131"/>
      <c r="Z2995" s="206"/>
      <c r="AA2995" s="194">
        <f t="shared" si="203"/>
        <v>0</v>
      </c>
      <c r="AB2995" s="124" t="str">
        <f t="shared" si="204"/>
        <v/>
      </c>
      <c r="AC2995" s="195" t="str">
        <f t="shared" si="205"/>
        <v/>
      </c>
      <c r="AD2995" s="194" t="str">
        <f t="shared" si="206"/>
        <v/>
      </c>
      <c r="AE2995" s="194">
        <f>IF(AD2995="",0,IF(ISERROR(VLOOKUP(AD2995,AD$7:AD2994,1,FALSE)),1,0))</f>
        <v>0</v>
      </c>
      <c r="AF2995" s="194"/>
    </row>
    <row r="2996" spans="1:32" ht="16.5" customHeight="1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75">
        <f>IF(AND($X$3512&lt;&gt;" ",$X$3512&lt;&gt;0),IF(X2996=$X$3512,1+COUNTIF(U$7:U2995,"&gt;0"),0),0)</f>
        <v>0</v>
      </c>
      <c r="V2996" s="178" t="s">
        <v>3185</v>
      </c>
      <c r="W2996" s="130"/>
      <c r="X2996" s="131"/>
      <c r="Y2996" s="131"/>
      <c r="Z2996" s="206"/>
      <c r="AA2996" s="194">
        <f t="shared" si="203"/>
        <v>0</v>
      </c>
      <c r="AB2996" s="124" t="str">
        <f t="shared" si="204"/>
        <v/>
      </c>
      <c r="AC2996" s="195" t="str">
        <f t="shared" si="205"/>
        <v/>
      </c>
      <c r="AD2996" s="194" t="str">
        <f t="shared" si="206"/>
        <v/>
      </c>
      <c r="AE2996" s="194">
        <f>IF(AD2996="",0,IF(ISERROR(VLOOKUP(AD2996,AD$7:AD2995,1,FALSE)),1,0))</f>
        <v>0</v>
      </c>
      <c r="AF2996" s="194"/>
    </row>
    <row r="2997" spans="1:32" ht="16.5" customHeight="1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75">
        <f>IF(AND($X$3512&lt;&gt;" ",$X$3512&lt;&gt;0),IF(X2997=$X$3512,1+COUNTIF(U$7:U2996,"&gt;0"),0),0)</f>
        <v>0</v>
      </c>
      <c r="V2997" s="178" t="s">
        <v>3186</v>
      </c>
      <c r="W2997" s="130"/>
      <c r="X2997" s="131"/>
      <c r="Y2997" s="131"/>
      <c r="Z2997" s="206"/>
      <c r="AA2997" s="194">
        <f t="shared" si="203"/>
        <v>0</v>
      </c>
      <c r="AB2997" s="124" t="str">
        <f t="shared" si="204"/>
        <v/>
      </c>
      <c r="AC2997" s="195" t="str">
        <f t="shared" si="205"/>
        <v/>
      </c>
      <c r="AD2997" s="194" t="str">
        <f t="shared" si="206"/>
        <v/>
      </c>
      <c r="AE2997" s="194">
        <f>IF(AD2997="",0,IF(ISERROR(VLOOKUP(AD2997,AD$7:AD2996,1,FALSE)),1,0))</f>
        <v>0</v>
      </c>
      <c r="AF2997" s="194"/>
    </row>
    <row r="2998" spans="1:32" ht="16.5" customHeight="1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75">
        <f>IF(AND($X$3512&lt;&gt;" ",$X$3512&lt;&gt;0),IF(X2998=$X$3512,1+COUNTIF(U$7:U2997,"&gt;0"),0),0)</f>
        <v>0</v>
      </c>
      <c r="V2998" s="178" t="s">
        <v>3187</v>
      </c>
      <c r="W2998" s="130"/>
      <c r="X2998" s="131"/>
      <c r="Y2998" s="131"/>
      <c r="Z2998" s="206"/>
      <c r="AA2998" s="194">
        <f t="shared" si="203"/>
        <v>0</v>
      </c>
      <c r="AB2998" s="124" t="str">
        <f t="shared" si="204"/>
        <v/>
      </c>
      <c r="AC2998" s="195" t="str">
        <f t="shared" si="205"/>
        <v/>
      </c>
      <c r="AD2998" s="194" t="str">
        <f t="shared" si="206"/>
        <v/>
      </c>
      <c r="AE2998" s="194">
        <f>IF(AD2998="",0,IF(ISERROR(VLOOKUP(AD2998,AD$7:AD2997,1,FALSE)),1,0))</f>
        <v>0</v>
      </c>
      <c r="AF2998" s="194"/>
    </row>
    <row r="2999" spans="1:32" ht="16.5" customHeight="1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75">
        <f>IF(AND($X$3512&lt;&gt;" ",$X$3512&lt;&gt;0),IF(X2999=$X$3512,1+COUNTIF(U$7:U2998,"&gt;0"),0),0)</f>
        <v>0</v>
      </c>
      <c r="V2999" s="178" t="s">
        <v>3188</v>
      </c>
      <c r="W2999" s="130"/>
      <c r="X2999" s="131"/>
      <c r="Y2999" s="131"/>
      <c r="Z2999" s="206"/>
      <c r="AA2999" s="194">
        <f t="shared" si="203"/>
        <v>0</v>
      </c>
      <c r="AB2999" s="124" t="str">
        <f t="shared" si="204"/>
        <v/>
      </c>
      <c r="AC2999" s="195" t="str">
        <f t="shared" si="205"/>
        <v/>
      </c>
      <c r="AD2999" s="194" t="str">
        <f t="shared" si="206"/>
        <v/>
      </c>
      <c r="AE2999" s="194">
        <f>IF(AD2999="",0,IF(ISERROR(VLOOKUP(AD2999,AD$7:AD2998,1,FALSE)),1,0))</f>
        <v>0</v>
      </c>
      <c r="AF2999" s="194"/>
    </row>
    <row r="3000" spans="1:32" ht="16.5" customHeight="1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75">
        <f>IF(AND($X$3512&lt;&gt;" ",$X$3512&lt;&gt;0),IF(X3000=$X$3512,1+COUNTIF(U$7:U2999,"&gt;0"),0),0)</f>
        <v>0</v>
      </c>
      <c r="V3000" s="178" t="s">
        <v>3189</v>
      </c>
      <c r="W3000" s="130"/>
      <c r="X3000" s="131"/>
      <c r="Y3000" s="131"/>
      <c r="Z3000" s="206"/>
      <c r="AA3000" s="194">
        <f t="shared" si="203"/>
        <v>0</v>
      </c>
      <c r="AB3000" s="124" t="str">
        <f t="shared" si="204"/>
        <v/>
      </c>
      <c r="AC3000" s="195" t="str">
        <f t="shared" si="205"/>
        <v/>
      </c>
      <c r="AD3000" s="194" t="str">
        <f t="shared" si="206"/>
        <v/>
      </c>
      <c r="AE3000" s="194">
        <f>IF(AD3000="",0,IF(ISERROR(VLOOKUP(AD3000,AD$7:AD2999,1,FALSE)),1,0))</f>
        <v>0</v>
      </c>
      <c r="AF3000" s="194"/>
    </row>
    <row r="3001" spans="1:32" ht="16.5" customHeight="1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75">
        <f>IF(AND($X$3512&lt;&gt;" ",$X$3512&lt;&gt;0),IF(X3001=$X$3512,1+COUNTIF(U$7:U3000,"&gt;0"),0),0)</f>
        <v>0</v>
      </c>
      <c r="V3001" s="178" t="s">
        <v>3190</v>
      </c>
      <c r="W3001" s="130"/>
      <c r="X3001" s="131"/>
      <c r="Y3001" s="131"/>
      <c r="Z3001" s="206"/>
      <c r="AA3001" s="194">
        <f t="shared" si="203"/>
        <v>0</v>
      </c>
      <c r="AB3001" s="124" t="str">
        <f t="shared" si="204"/>
        <v/>
      </c>
      <c r="AC3001" s="195" t="str">
        <f t="shared" si="205"/>
        <v/>
      </c>
      <c r="AD3001" s="194" t="str">
        <f t="shared" si="206"/>
        <v/>
      </c>
      <c r="AE3001" s="194">
        <f>IF(AD3001="",0,IF(ISERROR(VLOOKUP(AD3001,AD$7:AD3000,1,FALSE)),1,0))</f>
        <v>0</v>
      </c>
      <c r="AF3001" s="194"/>
    </row>
    <row r="3002" spans="1:32" ht="16.5" customHeight="1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75">
        <f>IF(AND($X$3512&lt;&gt;" ",$X$3512&lt;&gt;0),IF(X3002=$X$3512,1+COUNTIF(U$7:U3001,"&gt;0"),0),0)</f>
        <v>0</v>
      </c>
      <c r="V3002" s="178" t="s">
        <v>3191</v>
      </c>
      <c r="W3002" s="130"/>
      <c r="X3002" s="131"/>
      <c r="Y3002" s="131"/>
      <c r="Z3002" s="206"/>
      <c r="AA3002" s="194">
        <f t="shared" si="203"/>
        <v>0</v>
      </c>
      <c r="AB3002" s="124" t="str">
        <f t="shared" si="204"/>
        <v/>
      </c>
      <c r="AC3002" s="195" t="str">
        <f t="shared" si="205"/>
        <v/>
      </c>
      <c r="AD3002" s="194" t="str">
        <f t="shared" si="206"/>
        <v/>
      </c>
      <c r="AE3002" s="194">
        <f>IF(AD3002="",0,IF(ISERROR(VLOOKUP(AD3002,AD$7:AD3001,1,FALSE)),1,0))</f>
        <v>0</v>
      </c>
      <c r="AF3002" s="194"/>
    </row>
    <row r="3003" spans="1:32" ht="16.5" customHeight="1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75">
        <f>IF(AND($X$3512&lt;&gt;" ",$X$3512&lt;&gt;0),IF(X3003=$X$3512,1+COUNTIF(U$7:U3002,"&gt;0"),0),0)</f>
        <v>0</v>
      </c>
      <c r="V3003" s="178" t="s">
        <v>3192</v>
      </c>
      <c r="W3003" s="130"/>
      <c r="X3003" s="131"/>
      <c r="Y3003" s="131"/>
      <c r="Z3003" s="206"/>
      <c r="AA3003" s="194">
        <f t="shared" si="203"/>
        <v>0</v>
      </c>
      <c r="AB3003" s="124" t="str">
        <f t="shared" si="204"/>
        <v/>
      </c>
      <c r="AC3003" s="195" t="str">
        <f t="shared" si="205"/>
        <v/>
      </c>
      <c r="AD3003" s="194" t="str">
        <f t="shared" si="206"/>
        <v/>
      </c>
      <c r="AE3003" s="194">
        <f>IF(AD3003="",0,IF(ISERROR(VLOOKUP(AD3003,AD$7:AD3002,1,FALSE)),1,0))</f>
        <v>0</v>
      </c>
      <c r="AF3003" s="194"/>
    </row>
    <row r="3004" spans="1:32" ht="16.5" customHeight="1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75">
        <f>IF(AND($X$3512&lt;&gt;" ",$X$3512&lt;&gt;0),IF(X3004=$X$3512,1+COUNTIF(U$7:U3003,"&gt;0"),0),0)</f>
        <v>0</v>
      </c>
      <c r="V3004" s="178" t="s">
        <v>3193</v>
      </c>
      <c r="W3004" s="130"/>
      <c r="X3004" s="131"/>
      <c r="Y3004" s="131"/>
      <c r="Z3004" s="206"/>
      <c r="AA3004" s="194">
        <f t="shared" si="203"/>
        <v>0</v>
      </c>
      <c r="AB3004" s="124" t="str">
        <f t="shared" si="204"/>
        <v/>
      </c>
      <c r="AC3004" s="195" t="str">
        <f t="shared" si="205"/>
        <v/>
      </c>
      <c r="AD3004" s="194" t="str">
        <f t="shared" si="206"/>
        <v/>
      </c>
      <c r="AE3004" s="194">
        <f>IF(AD3004="",0,IF(ISERROR(VLOOKUP(AD3004,AD$7:AD3003,1,FALSE)),1,0))</f>
        <v>0</v>
      </c>
      <c r="AF3004" s="194"/>
    </row>
    <row r="3005" spans="1:32" ht="16.5" customHeight="1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75">
        <f>IF(AND($X$3512&lt;&gt;" ",$X$3512&lt;&gt;0),IF(X3005=$X$3512,1+COUNTIF(U$7:U3004,"&gt;0"),0),0)</f>
        <v>0</v>
      </c>
      <c r="V3005" s="178" t="s">
        <v>3194</v>
      </c>
      <c r="W3005" s="130"/>
      <c r="X3005" s="131"/>
      <c r="Y3005" s="131"/>
      <c r="Z3005" s="206"/>
      <c r="AA3005" s="194">
        <f t="shared" si="203"/>
        <v>0</v>
      </c>
      <c r="AB3005" s="124" t="str">
        <f t="shared" si="204"/>
        <v/>
      </c>
      <c r="AC3005" s="195" t="str">
        <f t="shared" si="205"/>
        <v/>
      </c>
      <c r="AD3005" s="194" t="str">
        <f t="shared" si="206"/>
        <v/>
      </c>
      <c r="AE3005" s="194">
        <f>IF(AD3005="",0,IF(ISERROR(VLOOKUP(AD3005,AD$7:AD3004,1,FALSE)),1,0))</f>
        <v>0</v>
      </c>
      <c r="AF3005" s="194"/>
    </row>
    <row r="3006" spans="1:32" ht="16.5" customHeight="1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75">
        <f>IF(AND($X$3512&lt;&gt;" ",$X$3512&lt;&gt;0),IF(X3006=$X$3512,1+COUNTIF(U$7:U3005,"&gt;0"),0),0)</f>
        <v>0</v>
      </c>
      <c r="V3006" s="178" t="s">
        <v>3195</v>
      </c>
      <c r="W3006" s="130"/>
      <c r="X3006" s="131"/>
      <c r="Y3006" s="131"/>
      <c r="Z3006" s="206"/>
      <c r="AA3006" s="194">
        <f t="shared" si="203"/>
        <v>0</v>
      </c>
      <c r="AB3006" s="124" t="str">
        <f t="shared" si="204"/>
        <v/>
      </c>
      <c r="AC3006" s="195" t="str">
        <f t="shared" si="205"/>
        <v/>
      </c>
      <c r="AD3006" s="194" t="str">
        <f t="shared" si="206"/>
        <v/>
      </c>
      <c r="AE3006" s="194">
        <f>IF(AD3006="",0,IF(ISERROR(VLOOKUP(AD3006,AD$7:AD3005,1,FALSE)),1,0))</f>
        <v>0</v>
      </c>
      <c r="AF3006" s="194"/>
    </row>
    <row r="3007" spans="1:32" ht="16.5" customHeight="1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75">
        <f>IF(AND($X$3512&lt;&gt;" ",$X$3512&lt;&gt;0),IF(X3007=$X$3512,1+COUNTIF(U$7:U3006,"&gt;0"),0),0)</f>
        <v>0</v>
      </c>
      <c r="V3007" s="178" t="s">
        <v>3196</v>
      </c>
      <c r="W3007" s="130"/>
      <c r="X3007" s="131"/>
      <c r="Y3007" s="131"/>
      <c r="Z3007" s="206"/>
      <c r="AA3007" s="194">
        <f t="shared" si="203"/>
        <v>0</v>
      </c>
      <c r="AB3007" s="124" t="str">
        <f t="shared" si="204"/>
        <v/>
      </c>
      <c r="AC3007" s="195" t="str">
        <f t="shared" si="205"/>
        <v/>
      </c>
      <c r="AD3007" s="194" t="str">
        <f t="shared" si="206"/>
        <v/>
      </c>
      <c r="AE3007" s="194">
        <f>IF(AD3007="",0,IF(ISERROR(VLOOKUP(AD3007,AD$7:AD3006,1,FALSE)),1,0))</f>
        <v>0</v>
      </c>
      <c r="AF3007" s="194"/>
    </row>
    <row r="3008" spans="1:32" ht="16.5" customHeight="1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75">
        <f>IF(AND($X$3512&lt;&gt;" ",$X$3512&lt;&gt;0),IF(X3008=$X$3512,1+COUNTIF(U$7:U3007,"&gt;0"),0),0)</f>
        <v>0</v>
      </c>
      <c r="V3008" s="178" t="s">
        <v>3197</v>
      </c>
      <c r="W3008" s="130"/>
      <c r="X3008" s="131"/>
      <c r="Y3008" s="131"/>
      <c r="Z3008" s="206"/>
      <c r="AA3008" s="194">
        <f t="shared" si="203"/>
        <v>0</v>
      </c>
      <c r="AB3008" s="124" t="str">
        <f t="shared" si="204"/>
        <v/>
      </c>
      <c r="AC3008" s="195" t="str">
        <f t="shared" si="205"/>
        <v/>
      </c>
      <c r="AD3008" s="194" t="str">
        <f t="shared" si="206"/>
        <v/>
      </c>
      <c r="AE3008" s="194">
        <f>IF(AD3008="",0,IF(ISERROR(VLOOKUP(AD3008,AD$7:AD3007,1,FALSE)),1,0))</f>
        <v>0</v>
      </c>
      <c r="AF3008" s="194"/>
    </row>
    <row r="3009" spans="1:32" ht="16.5" customHeight="1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75">
        <f>IF(AND($X$3512&lt;&gt;" ",$X$3512&lt;&gt;0),IF(X3009=$X$3512,1+COUNTIF(U$7:U3008,"&gt;0"),0),0)</f>
        <v>0</v>
      </c>
      <c r="V3009" s="178" t="s">
        <v>3198</v>
      </c>
      <c r="W3009" s="130"/>
      <c r="X3009" s="131"/>
      <c r="Y3009" s="131"/>
      <c r="Z3009" s="206"/>
      <c r="AA3009" s="194">
        <f t="shared" si="203"/>
        <v>0</v>
      </c>
      <c r="AB3009" s="124" t="str">
        <f t="shared" si="204"/>
        <v/>
      </c>
      <c r="AC3009" s="195" t="str">
        <f t="shared" si="205"/>
        <v/>
      </c>
      <c r="AD3009" s="194" t="str">
        <f t="shared" si="206"/>
        <v/>
      </c>
      <c r="AE3009" s="194">
        <f>IF(AD3009="",0,IF(ISERROR(VLOOKUP(AD3009,AD$7:AD3008,1,FALSE)),1,0))</f>
        <v>0</v>
      </c>
      <c r="AF3009" s="194"/>
    </row>
    <row r="3010" spans="1:32" ht="16.5" customHeight="1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75">
        <f>IF(AND($X$3512&lt;&gt;" ",$X$3512&lt;&gt;0),IF(X3010=$X$3512,1+COUNTIF(U$7:U3009,"&gt;0"),0),0)</f>
        <v>0</v>
      </c>
      <c r="V3010" s="178" t="s">
        <v>3199</v>
      </c>
      <c r="W3010" s="130"/>
      <c r="X3010" s="131"/>
      <c r="Y3010" s="131"/>
      <c r="Z3010" s="206"/>
      <c r="AA3010" s="194">
        <f t="shared" si="203"/>
        <v>0</v>
      </c>
      <c r="AB3010" s="124" t="str">
        <f t="shared" si="204"/>
        <v/>
      </c>
      <c r="AC3010" s="195" t="str">
        <f t="shared" si="205"/>
        <v/>
      </c>
      <c r="AD3010" s="194" t="str">
        <f t="shared" si="206"/>
        <v/>
      </c>
      <c r="AE3010" s="194">
        <f>IF(AD3010="",0,IF(ISERROR(VLOOKUP(AD3010,AD$7:AD3009,1,FALSE)),1,0))</f>
        <v>0</v>
      </c>
      <c r="AF3010" s="194"/>
    </row>
    <row r="3011" spans="1:32" ht="16.5" customHeight="1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75">
        <f>IF(AND($X$3512&lt;&gt;" ",$X$3512&lt;&gt;0),IF(X3011=$X$3512,1+COUNTIF(U$7:U3010,"&gt;0"),0),0)</f>
        <v>0</v>
      </c>
      <c r="V3011" s="178" t="s">
        <v>3200</v>
      </c>
      <c r="W3011" s="130"/>
      <c r="X3011" s="131"/>
      <c r="Y3011" s="131"/>
      <c r="Z3011" s="206"/>
      <c r="AA3011" s="194">
        <f t="shared" si="203"/>
        <v>0</v>
      </c>
      <c r="AB3011" s="124" t="str">
        <f t="shared" si="204"/>
        <v/>
      </c>
      <c r="AC3011" s="195" t="str">
        <f t="shared" si="205"/>
        <v/>
      </c>
      <c r="AD3011" s="194" t="str">
        <f t="shared" si="206"/>
        <v/>
      </c>
      <c r="AE3011" s="194">
        <f>IF(AD3011="",0,IF(ISERROR(VLOOKUP(AD3011,AD$7:AD3010,1,FALSE)),1,0))</f>
        <v>0</v>
      </c>
      <c r="AF3011" s="194"/>
    </row>
    <row r="3012" spans="1:32" ht="16.5" customHeight="1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75">
        <f>IF(AND($X$3512&lt;&gt;" ",$X$3512&lt;&gt;0),IF(X3012=$X$3512,1+COUNTIF(U$7:U3011,"&gt;0"),0),0)</f>
        <v>0</v>
      </c>
      <c r="V3012" s="178" t="s">
        <v>3201</v>
      </c>
      <c r="W3012" s="130"/>
      <c r="X3012" s="131"/>
      <c r="Y3012" s="131"/>
      <c r="Z3012" s="206"/>
      <c r="AA3012" s="194">
        <f t="shared" si="203"/>
        <v>0</v>
      </c>
      <c r="AB3012" s="124" t="str">
        <f t="shared" si="204"/>
        <v/>
      </c>
      <c r="AC3012" s="195" t="str">
        <f t="shared" si="205"/>
        <v/>
      </c>
      <c r="AD3012" s="194" t="str">
        <f t="shared" si="206"/>
        <v/>
      </c>
      <c r="AE3012" s="194">
        <f>IF(AD3012="",0,IF(ISERROR(VLOOKUP(AD3012,AD$7:AD3011,1,FALSE)),1,0))</f>
        <v>0</v>
      </c>
      <c r="AF3012" s="194"/>
    </row>
    <row r="3013" spans="1:32" ht="16.5" customHeight="1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75">
        <f>IF(AND($X$3512&lt;&gt;" ",$X$3512&lt;&gt;0),IF(X3013=$X$3512,1+COUNTIF(U$7:U3012,"&gt;0"),0),0)</f>
        <v>0</v>
      </c>
      <c r="V3013" s="178" t="s">
        <v>3202</v>
      </c>
      <c r="W3013" s="130"/>
      <c r="X3013" s="131"/>
      <c r="Y3013" s="131"/>
      <c r="Z3013" s="206"/>
      <c r="AA3013" s="194">
        <f t="shared" si="203"/>
        <v>0</v>
      </c>
      <c r="AB3013" s="124" t="str">
        <f t="shared" si="204"/>
        <v/>
      </c>
      <c r="AC3013" s="195" t="str">
        <f t="shared" si="205"/>
        <v/>
      </c>
      <c r="AD3013" s="194" t="str">
        <f t="shared" si="206"/>
        <v/>
      </c>
      <c r="AE3013" s="194">
        <f>IF(AD3013="",0,IF(ISERROR(VLOOKUP(AD3013,AD$7:AD3012,1,FALSE)),1,0))</f>
        <v>0</v>
      </c>
      <c r="AF3013" s="194"/>
    </row>
    <row r="3014" spans="1:32" ht="16.5" customHeight="1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75">
        <f>IF(AND($X$3512&lt;&gt;" ",$X$3512&lt;&gt;0),IF(X3014=$X$3512,1+COUNTIF(U$7:U3013,"&gt;0"),0),0)</f>
        <v>0</v>
      </c>
      <c r="V3014" s="178" t="s">
        <v>3203</v>
      </c>
      <c r="W3014" s="130"/>
      <c r="X3014" s="131"/>
      <c r="Y3014" s="131"/>
      <c r="Z3014" s="206"/>
      <c r="AA3014" s="194">
        <f t="shared" si="203"/>
        <v>0</v>
      </c>
      <c r="AB3014" s="124" t="str">
        <f t="shared" si="204"/>
        <v/>
      </c>
      <c r="AC3014" s="195" t="str">
        <f t="shared" si="205"/>
        <v/>
      </c>
      <c r="AD3014" s="194" t="str">
        <f t="shared" si="206"/>
        <v/>
      </c>
      <c r="AE3014" s="194">
        <f>IF(AD3014="",0,IF(ISERROR(VLOOKUP(AD3014,AD$7:AD3013,1,FALSE)),1,0))</f>
        <v>0</v>
      </c>
      <c r="AF3014" s="194"/>
    </row>
    <row r="3015" spans="1:32" ht="16.5" customHeight="1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75">
        <f>IF(AND($X$3512&lt;&gt;" ",$X$3512&lt;&gt;0),IF(X3015=$X$3512,1+COUNTIF(U$7:U3014,"&gt;0"),0),0)</f>
        <v>0</v>
      </c>
      <c r="V3015" s="178" t="s">
        <v>3204</v>
      </c>
      <c r="W3015" s="130"/>
      <c r="X3015" s="131"/>
      <c r="Y3015" s="131"/>
      <c r="Z3015" s="206"/>
      <c r="AA3015" s="194">
        <f t="shared" si="203"/>
        <v>0</v>
      </c>
      <c r="AB3015" s="124" t="str">
        <f t="shared" si="204"/>
        <v/>
      </c>
      <c r="AC3015" s="195" t="str">
        <f t="shared" si="205"/>
        <v/>
      </c>
      <c r="AD3015" s="194" t="str">
        <f t="shared" si="206"/>
        <v/>
      </c>
      <c r="AE3015" s="194">
        <f>IF(AD3015="",0,IF(ISERROR(VLOOKUP(AD3015,AD$7:AD3014,1,FALSE)),1,0))</f>
        <v>0</v>
      </c>
      <c r="AF3015" s="194"/>
    </row>
    <row r="3016" spans="1:32" ht="16.5" customHeight="1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75">
        <f>IF(AND($X$3512&lt;&gt;" ",$X$3512&lt;&gt;0),IF(X3016=$X$3512,1+COUNTIF(U$7:U3015,"&gt;0"),0),0)</f>
        <v>0</v>
      </c>
      <c r="V3016" s="178" t="s">
        <v>3205</v>
      </c>
      <c r="W3016" s="130"/>
      <c r="X3016" s="131"/>
      <c r="Y3016" s="131"/>
      <c r="Z3016" s="206"/>
      <c r="AA3016" s="194">
        <f t="shared" ref="AA3016:AA3079" si="207">IF(ISBLANK(X3016),0,VLOOKUP(X3016,$B$8:$E$57,1,FALSE))</f>
        <v>0</v>
      </c>
      <c r="AB3016" s="124" t="str">
        <f t="shared" ref="AB3016:AB3079" si="208">IF(W3016&gt;0,CONCATENATE(MONTH(W3016)&amp;X3016),"")</f>
        <v/>
      </c>
      <c r="AC3016" s="195" t="str">
        <f t="shared" ref="AC3016:AC3079" si="209">IF(OR(AND(Z3016&lt;&gt;0,ISBLANK(X3016)),ISERROR(AA3016)),"ERR","")</f>
        <v/>
      </c>
      <c r="AD3016" s="194" t="str">
        <f t="shared" si="206"/>
        <v/>
      </c>
      <c r="AE3016" s="194">
        <f>IF(AD3016="",0,IF(ISERROR(VLOOKUP(AD3016,AD$7:AD3015,1,FALSE)),1,0))</f>
        <v>0</v>
      </c>
      <c r="AF3016" s="194"/>
    </row>
    <row r="3017" spans="1:32" ht="16.5" customHeight="1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75">
        <f>IF(AND($X$3512&lt;&gt;" ",$X$3512&lt;&gt;0),IF(X3017=$X$3512,1+COUNTIF(U$7:U3016,"&gt;0"),0),0)</f>
        <v>0</v>
      </c>
      <c r="V3017" s="178" t="s">
        <v>3206</v>
      </c>
      <c r="W3017" s="130"/>
      <c r="X3017" s="131"/>
      <c r="Y3017" s="131"/>
      <c r="Z3017" s="206"/>
      <c r="AA3017" s="194">
        <f t="shared" si="207"/>
        <v>0</v>
      </c>
      <c r="AB3017" s="124" t="str">
        <f t="shared" si="208"/>
        <v/>
      </c>
      <c r="AC3017" s="195" t="str">
        <f t="shared" si="209"/>
        <v/>
      </c>
      <c r="AD3017" s="194" t="str">
        <f t="shared" si="206"/>
        <v/>
      </c>
      <c r="AE3017" s="194">
        <f>IF(AD3017="",0,IF(ISERROR(VLOOKUP(AD3017,AD$7:AD3016,1,FALSE)),1,0))</f>
        <v>0</v>
      </c>
      <c r="AF3017" s="194"/>
    </row>
    <row r="3018" spans="1:32" ht="16.5" customHeight="1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75">
        <f>IF(AND($X$3512&lt;&gt;" ",$X$3512&lt;&gt;0),IF(X3018=$X$3512,1+COUNTIF(U$7:U3017,"&gt;0"),0),0)</f>
        <v>0</v>
      </c>
      <c r="V3018" s="178" t="s">
        <v>3207</v>
      </c>
      <c r="W3018" s="130"/>
      <c r="X3018" s="131"/>
      <c r="Y3018" s="131"/>
      <c r="Z3018" s="206"/>
      <c r="AA3018" s="194">
        <f t="shared" si="207"/>
        <v>0</v>
      </c>
      <c r="AB3018" s="124" t="str">
        <f t="shared" si="208"/>
        <v/>
      </c>
      <c r="AC3018" s="195" t="str">
        <f t="shared" si="209"/>
        <v/>
      </c>
      <c r="AD3018" s="194" t="str">
        <f t="shared" ref="AD3018:AD3081" si="210">IF(W3018&gt;0,CONCATENATE(MONTH(W3018),"-",YEAR(W3018)),"")</f>
        <v/>
      </c>
      <c r="AE3018" s="194">
        <f>IF(AD3018="",0,IF(ISERROR(VLOOKUP(AD3018,AD$7:AD3017,1,FALSE)),1,0))</f>
        <v>0</v>
      </c>
      <c r="AF3018" s="194"/>
    </row>
    <row r="3019" spans="1:32" ht="16.5" customHeight="1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75">
        <f>IF(AND($X$3512&lt;&gt;" ",$X$3512&lt;&gt;0),IF(X3019=$X$3512,1+COUNTIF(U$7:U3018,"&gt;0"),0),0)</f>
        <v>0</v>
      </c>
      <c r="V3019" s="178" t="s">
        <v>3208</v>
      </c>
      <c r="W3019" s="130"/>
      <c r="X3019" s="131"/>
      <c r="Y3019" s="131"/>
      <c r="Z3019" s="206"/>
      <c r="AA3019" s="194">
        <f t="shared" si="207"/>
        <v>0</v>
      </c>
      <c r="AB3019" s="124" t="str">
        <f t="shared" si="208"/>
        <v/>
      </c>
      <c r="AC3019" s="195" t="str">
        <f t="shared" si="209"/>
        <v/>
      </c>
      <c r="AD3019" s="194" t="str">
        <f t="shared" si="210"/>
        <v/>
      </c>
      <c r="AE3019" s="194">
        <f>IF(AD3019="",0,IF(ISERROR(VLOOKUP(AD3019,AD$7:AD3018,1,FALSE)),1,0))</f>
        <v>0</v>
      </c>
      <c r="AF3019" s="194"/>
    </row>
    <row r="3020" spans="1:32" ht="16.5" customHeight="1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75">
        <f>IF(AND($X$3512&lt;&gt;" ",$X$3512&lt;&gt;0),IF(X3020=$X$3512,1+COUNTIF(U$7:U3019,"&gt;0"),0),0)</f>
        <v>0</v>
      </c>
      <c r="V3020" s="178" t="s">
        <v>3209</v>
      </c>
      <c r="W3020" s="130"/>
      <c r="X3020" s="131"/>
      <c r="Y3020" s="131"/>
      <c r="Z3020" s="206"/>
      <c r="AA3020" s="194">
        <f t="shared" si="207"/>
        <v>0</v>
      </c>
      <c r="AB3020" s="124" t="str">
        <f t="shared" si="208"/>
        <v/>
      </c>
      <c r="AC3020" s="195" t="str">
        <f t="shared" si="209"/>
        <v/>
      </c>
      <c r="AD3020" s="194" t="str">
        <f t="shared" si="210"/>
        <v/>
      </c>
      <c r="AE3020" s="194">
        <f>IF(AD3020="",0,IF(ISERROR(VLOOKUP(AD3020,AD$7:AD3019,1,FALSE)),1,0))</f>
        <v>0</v>
      </c>
      <c r="AF3020" s="194"/>
    </row>
    <row r="3021" spans="1:32" ht="16.5" customHeight="1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75">
        <f>IF(AND($X$3512&lt;&gt;" ",$X$3512&lt;&gt;0),IF(X3021=$X$3512,1+COUNTIF(U$7:U3020,"&gt;0"),0),0)</f>
        <v>0</v>
      </c>
      <c r="V3021" s="178" t="s">
        <v>3210</v>
      </c>
      <c r="W3021" s="130"/>
      <c r="X3021" s="131"/>
      <c r="Y3021" s="131"/>
      <c r="Z3021" s="206"/>
      <c r="AA3021" s="194">
        <f t="shared" si="207"/>
        <v>0</v>
      </c>
      <c r="AB3021" s="124" t="str">
        <f t="shared" si="208"/>
        <v/>
      </c>
      <c r="AC3021" s="195" t="str">
        <f t="shared" si="209"/>
        <v/>
      </c>
      <c r="AD3021" s="194" t="str">
        <f t="shared" si="210"/>
        <v/>
      </c>
      <c r="AE3021" s="194">
        <f>IF(AD3021="",0,IF(ISERROR(VLOOKUP(AD3021,AD$7:AD3020,1,FALSE)),1,0))</f>
        <v>0</v>
      </c>
      <c r="AF3021" s="194"/>
    </row>
    <row r="3022" spans="1:32" ht="16.5" customHeight="1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75">
        <f>IF(AND($X$3512&lt;&gt;" ",$X$3512&lt;&gt;0),IF(X3022=$X$3512,1+COUNTIF(U$7:U3021,"&gt;0"),0),0)</f>
        <v>0</v>
      </c>
      <c r="V3022" s="178" t="s">
        <v>3211</v>
      </c>
      <c r="W3022" s="130"/>
      <c r="X3022" s="131"/>
      <c r="Y3022" s="131"/>
      <c r="Z3022" s="206"/>
      <c r="AA3022" s="194">
        <f t="shared" si="207"/>
        <v>0</v>
      </c>
      <c r="AB3022" s="124" t="str">
        <f t="shared" si="208"/>
        <v/>
      </c>
      <c r="AC3022" s="195" t="str">
        <f t="shared" si="209"/>
        <v/>
      </c>
      <c r="AD3022" s="194" t="str">
        <f t="shared" si="210"/>
        <v/>
      </c>
      <c r="AE3022" s="194">
        <f>IF(AD3022="",0,IF(ISERROR(VLOOKUP(AD3022,AD$7:AD3021,1,FALSE)),1,0))</f>
        <v>0</v>
      </c>
      <c r="AF3022" s="194"/>
    </row>
    <row r="3023" spans="1:32" ht="16.5" customHeight="1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75">
        <f>IF(AND($X$3512&lt;&gt;" ",$X$3512&lt;&gt;0),IF(X3023=$X$3512,1+COUNTIF(U$7:U3022,"&gt;0"),0),0)</f>
        <v>0</v>
      </c>
      <c r="V3023" s="178" t="s">
        <v>3212</v>
      </c>
      <c r="W3023" s="130"/>
      <c r="X3023" s="131"/>
      <c r="Y3023" s="131"/>
      <c r="Z3023" s="206"/>
      <c r="AA3023" s="194">
        <f t="shared" si="207"/>
        <v>0</v>
      </c>
      <c r="AB3023" s="124" t="str">
        <f t="shared" si="208"/>
        <v/>
      </c>
      <c r="AC3023" s="195" t="str">
        <f t="shared" si="209"/>
        <v/>
      </c>
      <c r="AD3023" s="194" t="str">
        <f t="shared" si="210"/>
        <v/>
      </c>
      <c r="AE3023" s="194">
        <f>IF(AD3023="",0,IF(ISERROR(VLOOKUP(AD3023,AD$7:AD3022,1,FALSE)),1,0))</f>
        <v>0</v>
      </c>
      <c r="AF3023" s="194"/>
    </row>
    <row r="3024" spans="1:32" ht="16.5" customHeight="1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75">
        <f>IF(AND($X$3512&lt;&gt;" ",$X$3512&lt;&gt;0),IF(X3024=$X$3512,1+COUNTIF(U$7:U3023,"&gt;0"),0),0)</f>
        <v>0</v>
      </c>
      <c r="V3024" s="178" t="s">
        <v>3213</v>
      </c>
      <c r="W3024" s="130"/>
      <c r="X3024" s="131"/>
      <c r="Y3024" s="131"/>
      <c r="Z3024" s="206"/>
      <c r="AA3024" s="194">
        <f t="shared" si="207"/>
        <v>0</v>
      </c>
      <c r="AB3024" s="124" t="str">
        <f t="shared" si="208"/>
        <v/>
      </c>
      <c r="AC3024" s="195" t="str">
        <f t="shared" si="209"/>
        <v/>
      </c>
      <c r="AD3024" s="194" t="str">
        <f t="shared" si="210"/>
        <v/>
      </c>
      <c r="AE3024" s="194">
        <f>IF(AD3024="",0,IF(ISERROR(VLOOKUP(AD3024,AD$7:AD3023,1,FALSE)),1,0))</f>
        <v>0</v>
      </c>
      <c r="AF3024" s="194"/>
    </row>
    <row r="3025" spans="1:32" ht="16.5" customHeight="1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75">
        <f>IF(AND($X$3512&lt;&gt;" ",$X$3512&lt;&gt;0),IF(X3025=$X$3512,1+COUNTIF(U$7:U3024,"&gt;0"),0),0)</f>
        <v>0</v>
      </c>
      <c r="V3025" s="178" t="s">
        <v>3214</v>
      </c>
      <c r="W3025" s="130"/>
      <c r="X3025" s="131"/>
      <c r="Y3025" s="131"/>
      <c r="Z3025" s="206"/>
      <c r="AA3025" s="194">
        <f t="shared" si="207"/>
        <v>0</v>
      </c>
      <c r="AB3025" s="124" t="str">
        <f t="shared" si="208"/>
        <v/>
      </c>
      <c r="AC3025" s="195" t="str">
        <f t="shared" si="209"/>
        <v/>
      </c>
      <c r="AD3025" s="194" t="str">
        <f t="shared" si="210"/>
        <v/>
      </c>
      <c r="AE3025" s="194">
        <f>IF(AD3025="",0,IF(ISERROR(VLOOKUP(AD3025,AD$7:AD3024,1,FALSE)),1,0))</f>
        <v>0</v>
      </c>
      <c r="AF3025" s="194"/>
    </row>
    <row r="3026" spans="1:32" ht="16.5" customHeight="1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75">
        <f>IF(AND($X$3512&lt;&gt;" ",$X$3512&lt;&gt;0),IF(X3026=$X$3512,1+COUNTIF(U$7:U3025,"&gt;0"),0),0)</f>
        <v>0</v>
      </c>
      <c r="V3026" s="178" t="s">
        <v>3215</v>
      </c>
      <c r="W3026" s="130"/>
      <c r="X3026" s="131"/>
      <c r="Y3026" s="131"/>
      <c r="Z3026" s="206"/>
      <c r="AA3026" s="194">
        <f t="shared" si="207"/>
        <v>0</v>
      </c>
      <c r="AB3026" s="124" t="str">
        <f t="shared" si="208"/>
        <v/>
      </c>
      <c r="AC3026" s="195" t="str">
        <f t="shared" si="209"/>
        <v/>
      </c>
      <c r="AD3026" s="194" t="str">
        <f t="shared" si="210"/>
        <v/>
      </c>
      <c r="AE3026" s="194">
        <f>IF(AD3026="",0,IF(ISERROR(VLOOKUP(AD3026,AD$7:AD3025,1,FALSE)),1,0))</f>
        <v>0</v>
      </c>
      <c r="AF3026" s="194"/>
    </row>
    <row r="3027" spans="1:32" ht="16.5" customHeight="1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75">
        <f>IF(AND($X$3512&lt;&gt;" ",$X$3512&lt;&gt;0),IF(X3027=$X$3512,1+COUNTIF(U$7:U3026,"&gt;0"),0),0)</f>
        <v>0</v>
      </c>
      <c r="V3027" s="178" t="s">
        <v>3216</v>
      </c>
      <c r="W3027" s="130"/>
      <c r="X3027" s="131"/>
      <c r="Y3027" s="131"/>
      <c r="Z3027" s="206"/>
      <c r="AA3027" s="194">
        <f t="shared" si="207"/>
        <v>0</v>
      </c>
      <c r="AB3027" s="124" t="str">
        <f t="shared" si="208"/>
        <v/>
      </c>
      <c r="AC3027" s="195" t="str">
        <f t="shared" si="209"/>
        <v/>
      </c>
      <c r="AD3027" s="194" t="str">
        <f t="shared" si="210"/>
        <v/>
      </c>
      <c r="AE3027" s="194">
        <f>IF(AD3027="",0,IF(ISERROR(VLOOKUP(AD3027,AD$7:AD3026,1,FALSE)),1,0))</f>
        <v>0</v>
      </c>
      <c r="AF3027" s="194"/>
    </row>
    <row r="3028" spans="1:32" ht="16.5" customHeight="1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75">
        <f>IF(AND($X$3512&lt;&gt;" ",$X$3512&lt;&gt;0),IF(X3028=$X$3512,1+COUNTIF(U$7:U3027,"&gt;0"),0),0)</f>
        <v>0</v>
      </c>
      <c r="V3028" s="178" t="s">
        <v>3217</v>
      </c>
      <c r="W3028" s="130"/>
      <c r="X3028" s="131"/>
      <c r="Y3028" s="131"/>
      <c r="Z3028" s="206"/>
      <c r="AA3028" s="194">
        <f t="shared" si="207"/>
        <v>0</v>
      </c>
      <c r="AB3028" s="124" t="str">
        <f t="shared" si="208"/>
        <v/>
      </c>
      <c r="AC3028" s="195" t="str">
        <f t="shared" si="209"/>
        <v/>
      </c>
      <c r="AD3028" s="194" t="str">
        <f t="shared" si="210"/>
        <v/>
      </c>
      <c r="AE3028" s="194">
        <f>IF(AD3028="",0,IF(ISERROR(VLOOKUP(AD3028,AD$7:AD3027,1,FALSE)),1,0))</f>
        <v>0</v>
      </c>
      <c r="AF3028" s="194"/>
    </row>
    <row r="3029" spans="1:32" ht="16.5" customHeight="1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75">
        <f>IF(AND($X$3512&lt;&gt;" ",$X$3512&lt;&gt;0),IF(X3029=$X$3512,1+COUNTIF(U$7:U3028,"&gt;0"),0),0)</f>
        <v>0</v>
      </c>
      <c r="V3029" s="178" t="s">
        <v>3218</v>
      </c>
      <c r="W3029" s="130"/>
      <c r="X3029" s="131"/>
      <c r="Y3029" s="131"/>
      <c r="Z3029" s="206"/>
      <c r="AA3029" s="194">
        <f t="shared" si="207"/>
        <v>0</v>
      </c>
      <c r="AB3029" s="124" t="str">
        <f t="shared" si="208"/>
        <v/>
      </c>
      <c r="AC3029" s="195" t="str">
        <f t="shared" si="209"/>
        <v/>
      </c>
      <c r="AD3029" s="194" t="str">
        <f t="shared" si="210"/>
        <v/>
      </c>
      <c r="AE3029" s="194">
        <f>IF(AD3029="",0,IF(ISERROR(VLOOKUP(AD3029,AD$7:AD3028,1,FALSE)),1,0))</f>
        <v>0</v>
      </c>
      <c r="AF3029" s="194"/>
    </row>
    <row r="3030" spans="1:32" ht="16.5" customHeight="1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75">
        <f>IF(AND($X$3512&lt;&gt;" ",$X$3512&lt;&gt;0),IF(X3030=$X$3512,1+COUNTIF(U$7:U3029,"&gt;0"),0),0)</f>
        <v>0</v>
      </c>
      <c r="V3030" s="178" t="s">
        <v>3219</v>
      </c>
      <c r="W3030" s="130"/>
      <c r="X3030" s="131"/>
      <c r="Y3030" s="131"/>
      <c r="Z3030" s="206"/>
      <c r="AA3030" s="194">
        <f t="shared" si="207"/>
        <v>0</v>
      </c>
      <c r="AB3030" s="124" t="str">
        <f t="shared" si="208"/>
        <v/>
      </c>
      <c r="AC3030" s="195" t="str">
        <f t="shared" si="209"/>
        <v/>
      </c>
      <c r="AD3030" s="194" t="str">
        <f t="shared" si="210"/>
        <v/>
      </c>
      <c r="AE3030" s="194">
        <f>IF(AD3030="",0,IF(ISERROR(VLOOKUP(AD3030,AD$7:AD3029,1,FALSE)),1,0))</f>
        <v>0</v>
      </c>
      <c r="AF3030" s="194"/>
    </row>
    <row r="3031" spans="1:32" ht="16.5" customHeight="1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75">
        <f>IF(AND($X$3512&lt;&gt;" ",$X$3512&lt;&gt;0),IF(X3031=$X$3512,1+COUNTIF(U$7:U3030,"&gt;0"),0),0)</f>
        <v>0</v>
      </c>
      <c r="V3031" s="178" t="s">
        <v>3220</v>
      </c>
      <c r="W3031" s="130"/>
      <c r="X3031" s="131"/>
      <c r="Y3031" s="131"/>
      <c r="Z3031" s="206"/>
      <c r="AA3031" s="194">
        <f t="shared" si="207"/>
        <v>0</v>
      </c>
      <c r="AB3031" s="124" t="str">
        <f t="shared" si="208"/>
        <v/>
      </c>
      <c r="AC3031" s="195" t="str">
        <f t="shared" si="209"/>
        <v/>
      </c>
      <c r="AD3031" s="194" t="str">
        <f t="shared" si="210"/>
        <v/>
      </c>
      <c r="AE3031" s="194">
        <f>IF(AD3031="",0,IF(ISERROR(VLOOKUP(AD3031,AD$7:AD3030,1,FALSE)),1,0))</f>
        <v>0</v>
      </c>
      <c r="AF3031" s="194"/>
    </row>
    <row r="3032" spans="1:32" ht="16.5" customHeight="1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75">
        <f>IF(AND($X$3512&lt;&gt;" ",$X$3512&lt;&gt;0),IF(X3032=$X$3512,1+COUNTIF(U$7:U3031,"&gt;0"),0),0)</f>
        <v>0</v>
      </c>
      <c r="V3032" s="178" t="s">
        <v>3221</v>
      </c>
      <c r="W3032" s="130"/>
      <c r="X3032" s="131"/>
      <c r="Y3032" s="131"/>
      <c r="Z3032" s="206"/>
      <c r="AA3032" s="194">
        <f t="shared" si="207"/>
        <v>0</v>
      </c>
      <c r="AB3032" s="124" t="str">
        <f t="shared" si="208"/>
        <v/>
      </c>
      <c r="AC3032" s="195" t="str">
        <f t="shared" si="209"/>
        <v/>
      </c>
      <c r="AD3032" s="194" t="str">
        <f t="shared" si="210"/>
        <v/>
      </c>
      <c r="AE3032" s="194">
        <f>IF(AD3032="",0,IF(ISERROR(VLOOKUP(AD3032,AD$7:AD3031,1,FALSE)),1,0))</f>
        <v>0</v>
      </c>
      <c r="AF3032" s="194"/>
    </row>
    <row r="3033" spans="1:32" ht="16.5" customHeight="1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75">
        <f>IF(AND($X$3512&lt;&gt;" ",$X$3512&lt;&gt;0),IF(X3033=$X$3512,1+COUNTIF(U$7:U3032,"&gt;0"),0),0)</f>
        <v>0</v>
      </c>
      <c r="V3033" s="178" t="s">
        <v>3222</v>
      </c>
      <c r="W3033" s="130"/>
      <c r="X3033" s="131"/>
      <c r="Y3033" s="131"/>
      <c r="Z3033" s="206"/>
      <c r="AA3033" s="194">
        <f t="shared" si="207"/>
        <v>0</v>
      </c>
      <c r="AB3033" s="124" t="str">
        <f t="shared" si="208"/>
        <v/>
      </c>
      <c r="AC3033" s="195" t="str">
        <f t="shared" si="209"/>
        <v/>
      </c>
      <c r="AD3033" s="194" t="str">
        <f t="shared" si="210"/>
        <v/>
      </c>
      <c r="AE3033" s="194">
        <f>IF(AD3033="",0,IF(ISERROR(VLOOKUP(AD3033,AD$7:AD3032,1,FALSE)),1,0))</f>
        <v>0</v>
      </c>
      <c r="AF3033" s="194"/>
    </row>
    <row r="3034" spans="1:32" ht="16.5" customHeight="1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75">
        <f>IF(AND($X$3512&lt;&gt;" ",$X$3512&lt;&gt;0),IF(X3034=$X$3512,1+COUNTIF(U$7:U3033,"&gt;0"),0),0)</f>
        <v>0</v>
      </c>
      <c r="V3034" s="178" t="s">
        <v>3223</v>
      </c>
      <c r="W3034" s="130"/>
      <c r="X3034" s="131"/>
      <c r="Y3034" s="131"/>
      <c r="Z3034" s="206"/>
      <c r="AA3034" s="194">
        <f t="shared" si="207"/>
        <v>0</v>
      </c>
      <c r="AB3034" s="124" t="str">
        <f t="shared" si="208"/>
        <v/>
      </c>
      <c r="AC3034" s="195" t="str">
        <f t="shared" si="209"/>
        <v/>
      </c>
      <c r="AD3034" s="194" t="str">
        <f t="shared" si="210"/>
        <v/>
      </c>
      <c r="AE3034" s="194">
        <f>IF(AD3034="",0,IF(ISERROR(VLOOKUP(AD3034,AD$7:AD3033,1,FALSE)),1,0))</f>
        <v>0</v>
      </c>
      <c r="AF3034" s="194"/>
    </row>
    <row r="3035" spans="1:32" ht="16.5" customHeight="1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75">
        <f>IF(AND($X$3512&lt;&gt;" ",$X$3512&lt;&gt;0),IF(X3035=$X$3512,1+COUNTIF(U$7:U3034,"&gt;0"),0),0)</f>
        <v>0</v>
      </c>
      <c r="V3035" s="178" t="s">
        <v>3224</v>
      </c>
      <c r="W3035" s="130"/>
      <c r="X3035" s="131"/>
      <c r="Y3035" s="131"/>
      <c r="Z3035" s="206"/>
      <c r="AA3035" s="194">
        <f t="shared" si="207"/>
        <v>0</v>
      </c>
      <c r="AB3035" s="124" t="str">
        <f t="shared" si="208"/>
        <v/>
      </c>
      <c r="AC3035" s="195" t="str">
        <f t="shared" si="209"/>
        <v/>
      </c>
      <c r="AD3035" s="194" t="str">
        <f t="shared" si="210"/>
        <v/>
      </c>
      <c r="AE3035" s="194">
        <f>IF(AD3035="",0,IF(ISERROR(VLOOKUP(AD3035,AD$7:AD3034,1,FALSE)),1,0))</f>
        <v>0</v>
      </c>
      <c r="AF3035" s="194"/>
    </row>
    <row r="3036" spans="1:32" ht="16.5" customHeight="1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75">
        <f>IF(AND($X$3512&lt;&gt;" ",$X$3512&lt;&gt;0),IF(X3036=$X$3512,1+COUNTIF(U$7:U3035,"&gt;0"),0),0)</f>
        <v>0</v>
      </c>
      <c r="V3036" s="178" t="s">
        <v>3225</v>
      </c>
      <c r="W3036" s="130"/>
      <c r="X3036" s="131"/>
      <c r="Y3036" s="131"/>
      <c r="Z3036" s="206"/>
      <c r="AA3036" s="194">
        <f t="shared" si="207"/>
        <v>0</v>
      </c>
      <c r="AB3036" s="124" t="str">
        <f t="shared" si="208"/>
        <v/>
      </c>
      <c r="AC3036" s="195" t="str">
        <f t="shared" si="209"/>
        <v/>
      </c>
      <c r="AD3036" s="194" t="str">
        <f t="shared" si="210"/>
        <v/>
      </c>
      <c r="AE3036" s="194">
        <f>IF(AD3036="",0,IF(ISERROR(VLOOKUP(AD3036,AD$7:AD3035,1,FALSE)),1,0))</f>
        <v>0</v>
      </c>
      <c r="AF3036" s="194"/>
    </row>
    <row r="3037" spans="1:32" ht="16.5" customHeight="1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75">
        <f>IF(AND($X$3512&lt;&gt;" ",$X$3512&lt;&gt;0),IF(X3037=$X$3512,1+COUNTIF(U$7:U3036,"&gt;0"),0),0)</f>
        <v>0</v>
      </c>
      <c r="V3037" s="178" t="s">
        <v>3226</v>
      </c>
      <c r="W3037" s="130"/>
      <c r="X3037" s="131"/>
      <c r="Y3037" s="131"/>
      <c r="Z3037" s="206"/>
      <c r="AA3037" s="194">
        <f t="shared" si="207"/>
        <v>0</v>
      </c>
      <c r="AB3037" s="124" t="str">
        <f t="shared" si="208"/>
        <v/>
      </c>
      <c r="AC3037" s="195" t="str">
        <f t="shared" si="209"/>
        <v/>
      </c>
      <c r="AD3037" s="194" t="str">
        <f t="shared" si="210"/>
        <v/>
      </c>
      <c r="AE3037" s="194">
        <f>IF(AD3037="",0,IF(ISERROR(VLOOKUP(AD3037,AD$7:AD3036,1,FALSE)),1,0))</f>
        <v>0</v>
      </c>
      <c r="AF3037" s="194"/>
    </row>
    <row r="3038" spans="1:32" ht="16.5" customHeight="1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75">
        <f>IF(AND($X$3512&lt;&gt;" ",$X$3512&lt;&gt;0),IF(X3038=$X$3512,1+COUNTIF(U$7:U3037,"&gt;0"),0),0)</f>
        <v>0</v>
      </c>
      <c r="V3038" s="178" t="s">
        <v>3227</v>
      </c>
      <c r="W3038" s="130"/>
      <c r="X3038" s="131"/>
      <c r="Y3038" s="131"/>
      <c r="Z3038" s="206"/>
      <c r="AA3038" s="194">
        <f t="shared" si="207"/>
        <v>0</v>
      </c>
      <c r="AB3038" s="124" t="str">
        <f t="shared" si="208"/>
        <v/>
      </c>
      <c r="AC3038" s="195" t="str">
        <f t="shared" si="209"/>
        <v/>
      </c>
      <c r="AD3038" s="194" t="str">
        <f t="shared" si="210"/>
        <v/>
      </c>
      <c r="AE3038" s="194">
        <f>IF(AD3038="",0,IF(ISERROR(VLOOKUP(AD3038,AD$7:AD3037,1,FALSE)),1,0))</f>
        <v>0</v>
      </c>
      <c r="AF3038" s="194"/>
    </row>
    <row r="3039" spans="1:32" ht="16.5" customHeight="1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75">
        <f>IF(AND($X$3512&lt;&gt;" ",$X$3512&lt;&gt;0),IF(X3039=$X$3512,1+COUNTIF(U$7:U3038,"&gt;0"),0),0)</f>
        <v>0</v>
      </c>
      <c r="V3039" s="178" t="s">
        <v>3228</v>
      </c>
      <c r="W3039" s="130"/>
      <c r="X3039" s="131"/>
      <c r="Y3039" s="131"/>
      <c r="Z3039" s="206"/>
      <c r="AA3039" s="194">
        <f t="shared" si="207"/>
        <v>0</v>
      </c>
      <c r="AB3039" s="124" t="str">
        <f t="shared" si="208"/>
        <v/>
      </c>
      <c r="AC3039" s="195" t="str">
        <f t="shared" si="209"/>
        <v/>
      </c>
      <c r="AD3039" s="194" t="str">
        <f t="shared" si="210"/>
        <v/>
      </c>
      <c r="AE3039" s="194">
        <f>IF(AD3039="",0,IF(ISERROR(VLOOKUP(AD3039,AD$7:AD3038,1,FALSE)),1,0))</f>
        <v>0</v>
      </c>
      <c r="AF3039" s="194"/>
    </row>
    <row r="3040" spans="1:32" ht="16.5" customHeight="1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75">
        <f>IF(AND($X$3512&lt;&gt;" ",$X$3512&lt;&gt;0),IF(X3040=$X$3512,1+COUNTIF(U$7:U3039,"&gt;0"),0),0)</f>
        <v>0</v>
      </c>
      <c r="V3040" s="178" t="s">
        <v>3229</v>
      </c>
      <c r="W3040" s="130"/>
      <c r="X3040" s="131"/>
      <c r="Y3040" s="131"/>
      <c r="Z3040" s="206"/>
      <c r="AA3040" s="194">
        <f t="shared" si="207"/>
        <v>0</v>
      </c>
      <c r="AB3040" s="124" t="str">
        <f t="shared" si="208"/>
        <v/>
      </c>
      <c r="AC3040" s="195" t="str">
        <f t="shared" si="209"/>
        <v/>
      </c>
      <c r="AD3040" s="194" t="str">
        <f t="shared" si="210"/>
        <v/>
      </c>
      <c r="AE3040" s="194">
        <f>IF(AD3040="",0,IF(ISERROR(VLOOKUP(AD3040,AD$7:AD3039,1,FALSE)),1,0))</f>
        <v>0</v>
      </c>
      <c r="AF3040" s="194"/>
    </row>
    <row r="3041" spans="1:32" ht="16.5" customHeight="1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75">
        <f>IF(AND($X$3512&lt;&gt;" ",$X$3512&lt;&gt;0),IF(X3041=$X$3512,1+COUNTIF(U$7:U3040,"&gt;0"),0),0)</f>
        <v>0</v>
      </c>
      <c r="V3041" s="178" t="s">
        <v>3230</v>
      </c>
      <c r="W3041" s="130"/>
      <c r="X3041" s="131"/>
      <c r="Y3041" s="131"/>
      <c r="Z3041" s="206"/>
      <c r="AA3041" s="194">
        <f t="shared" si="207"/>
        <v>0</v>
      </c>
      <c r="AB3041" s="124" t="str">
        <f t="shared" si="208"/>
        <v/>
      </c>
      <c r="AC3041" s="195" t="str">
        <f t="shared" si="209"/>
        <v/>
      </c>
      <c r="AD3041" s="194" t="str">
        <f t="shared" si="210"/>
        <v/>
      </c>
      <c r="AE3041" s="194">
        <f>IF(AD3041="",0,IF(ISERROR(VLOOKUP(AD3041,AD$7:AD3040,1,FALSE)),1,0))</f>
        <v>0</v>
      </c>
      <c r="AF3041" s="194"/>
    </row>
    <row r="3042" spans="1:32" ht="16.5" customHeight="1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75">
        <f>IF(AND($X$3512&lt;&gt;" ",$X$3512&lt;&gt;0),IF(X3042=$X$3512,1+COUNTIF(U$7:U3041,"&gt;0"),0),0)</f>
        <v>0</v>
      </c>
      <c r="V3042" s="178" t="s">
        <v>3231</v>
      </c>
      <c r="W3042" s="130"/>
      <c r="X3042" s="131"/>
      <c r="Y3042" s="131"/>
      <c r="Z3042" s="206"/>
      <c r="AA3042" s="194">
        <f t="shared" si="207"/>
        <v>0</v>
      </c>
      <c r="AB3042" s="124" t="str">
        <f t="shared" si="208"/>
        <v/>
      </c>
      <c r="AC3042" s="195" t="str">
        <f t="shared" si="209"/>
        <v/>
      </c>
      <c r="AD3042" s="194" t="str">
        <f t="shared" si="210"/>
        <v/>
      </c>
      <c r="AE3042" s="194">
        <f>IF(AD3042="",0,IF(ISERROR(VLOOKUP(AD3042,AD$7:AD3041,1,FALSE)),1,0))</f>
        <v>0</v>
      </c>
      <c r="AF3042" s="194"/>
    </row>
    <row r="3043" spans="1:32" ht="16.5" customHeight="1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75">
        <f>IF(AND($X$3512&lt;&gt;" ",$X$3512&lt;&gt;0),IF(X3043=$X$3512,1+COUNTIF(U$7:U3042,"&gt;0"),0),0)</f>
        <v>0</v>
      </c>
      <c r="V3043" s="178" t="s">
        <v>3232</v>
      </c>
      <c r="W3043" s="130"/>
      <c r="X3043" s="131"/>
      <c r="Y3043" s="131"/>
      <c r="Z3043" s="206"/>
      <c r="AA3043" s="194">
        <f t="shared" si="207"/>
        <v>0</v>
      </c>
      <c r="AB3043" s="124" t="str">
        <f t="shared" si="208"/>
        <v/>
      </c>
      <c r="AC3043" s="195" t="str">
        <f t="shared" si="209"/>
        <v/>
      </c>
      <c r="AD3043" s="194" t="str">
        <f t="shared" si="210"/>
        <v/>
      </c>
      <c r="AE3043" s="194">
        <f>IF(AD3043="",0,IF(ISERROR(VLOOKUP(AD3043,AD$7:AD3042,1,FALSE)),1,0))</f>
        <v>0</v>
      </c>
      <c r="AF3043" s="194"/>
    </row>
    <row r="3044" spans="1:32" ht="16.5" customHeight="1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75">
        <f>IF(AND($X$3512&lt;&gt;" ",$X$3512&lt;&gt;0),IF(X3044=$X$3512,1+COUNTIF(U$7:U3043,"&gt;0"),0),0)</f>
        <v>0</v>
      </c>
      <c r="V3044" s="178" t="s">
        <v>3233</v>
      </c>
      <c r="W3044" s="130"/>
      <c r="X3044" s="131"/>
      <c r="Y3044" s="131"/>
      <c r="Z3044" s="206"/>
      <c r="AA3044" s="194">
        <f t="shared" si="207"/>
        <v>0</v>
      </c>
      <c r="AB3044" s="124" t="str">
        <f t="shared" si="208"/>
        <v/>
      </c>
      <c r="AC3044" s="195" t="str">
        <f t="shared" si="209"/>
        <v/>
      </c>
      <c r="AD3044" s="194" t="str">
        <f t="shared" si="210"/>
        <v/>
      </c>
      <c r="AE3044" s="194">
        <f>IF(AD3044="",0,IF(ISERROR(VLOOKUP(AD3044,AD$7:AD3043,1,FALSE)),1,0))</f>
        <v>0</v>
      </c>
      <c r="AF3044" s="194"/>
    </row>
    <row r="3045" spans="1:32" ht="16.5" customHeight="1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75">
        <f>IF(AND($X$3512&lt;&gt;" ",$X$3512&lt;&gt;0),IF(X3045=$X$3512,1+COUNTIF(U$7:U3044,"&gt;0"),0),0)</f>
        <v>0</v>
      </c>
      <c r="V3045" s="178" t="s">
        <v>3234</v>
      </c>
      <c r="W3045" s="130"/>
      <c r="X3045" s="131"/>
      <c r="Y3045" s="131"/>
      <c r="Z3045" s="206"/>
      <c r="AA3045" s="194">
        <f t="shared" si="207"/>
        <v>0</v>
      </c>
      <c r="AB3045" s="124" t="str">
        <f t="shared" si="208"/>
        <v/>
      </c>
      <c r="AC3045" s="195" t="str">
        <f t="shared" si="209"/>
        <v/>
      </c>
      <c r="AD3045" s="194" t="str">
        <f t="shared" si="210"/>
        <v/>
      </c>
      <c r="AE3045" s="194">
        <f>IF(AD3045="",0,IF(ISERROR(VLOOKUP(AD3045,AD$7:AD3044,1,FALSE)),1,0))</f>
        <v>0</v>
      </c>
      <c r="AF3045" s="194"/>
    </row>
    <row r="3046" spans="1:32" ht="16.5" customHeight="1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75">
        <f>IF(AND($X$3512&lt;&gt;" ",$X$3512&lt;&gt;0),IF(X3046=$X$3512,1+COUNTIF(U$7:U3045,"&gt;0"),0),0)</f>
        <v>0</v>
      </c>
      <c r="V3046" s="178" t="s">
        <v>3235</v>
      </c>
      <c r="W3046" s="130"/>
      <c r="X3046" s="131"/>
      <c r="Y3046" s="131"/>
      <c r="Z3046" s="206"/>
      <c r="AA3046" s="194">
        <f t="shared" si="207"/>
        <v>0</v>
      </c>
      <c r="AB3046" s="124" t="str">
        <f t="shared" si="208"/>
        <v/>
      </c>
      <c r="AC3046" s="195" t="str">
        <f t="shared" si="209"/>
        <v/>
      </c>
      <c r="AD3046" s="194" t="str">
        <f t="shared" si="210"/>
        <v/>
      </c>
      <c r="AE3046" s="194">
        <f>IF(AD3046="",0,IF(ISERROR(VLOOKUP(AD3046,AD$7:AD3045,1,FALSE)),1,0))</f>
        <v>0</v>
      </c>
      <c r="AF3046" s="194"/>
    </row>
    <row r="3047" spans="1:32" ht="16.5" customHeight="1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75">
        <f>IF(AND($X$3512&lt;&gt;" ",$X$3512&lt;&gt;0),IF(X3047=$X$3512,1+COUNTIF(U$7:U3046,"&gt;0"),0),0)</f>
        <v>0</v>
      </c>
      <c r="V3047" s="178" t="s">
        <v>3236</v>
      </c>
      <c r="W3047" s="130"/>
      <c r="X3047" s="131"/>
      <c r="Y3047" s="131"/>
      <c r="Z3047" s="206"/>
      <c r="AA3047" s="194">
        <f t="shared" si="207"/>
        <v>0</v>
      </c>
      <c r="AB3047" s="124" t="str">
        <f t="shared" si="208"/>
        <v/>
      </c>
      <c r="AC3047" s="195" t="str">
        <f t="shared" si="209"/>
        <v/>
      </c>
      <c r="AD3047" s="194" t="str">
        <f t="shared" si="210"/>
        <v/>
      </c>
      <c r="AE3047" s="194">
        <f>IF(AD3047="",0,IF(ISERROR(VLOOKUP(AD3047,AD$7:AD3046,1,FALSE)),1,0))</f>
        <v>0</v>
      </c>
      <c r="AF3047" s="194"/>
    </row>
    <row r="3048" spans="1:32" ht="16.5" customHeight="1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75">
        <f>IF(AND($X$3512&lt;&gt;" ",$X$3512&lt;&gt;0),IF(X3048=$X$3512,1+COUNTIF(U$7:U3047,"&gt;0"),0),0)</f>
        <v>0</v>
      </c>
      <c r="V3048" s="178" t="s">
        <v>3237</v>
      </c>
      <c r="W3048" s="130"/>
      <c r="X3048" s="131"/>
      <c r="Y3048" s="131"/>
      <c r="Z3048" s="206"/>
      <c r="AA3048" s="194">
        <f t="shared" si="207"/>
        <v>0</v>
      </c>
      <c r="AB3048" s="124" t="str">
        <f t="shared" si="208"/>
        <v/>
      </c>
      <c r="AC3048" s="195" t="str">
        <f t="shared" si="209"/>
        <v/>
      </c>
      <c r="AD3048" s="194" t="str">
        <f t="shared" si="210"/>
        <v/>
      </c>
      <c r="AE3048" s="194">
        <f>IF(AD3048="",0,IF(ISERROR(VLOOKUP(AD3048,AD$7:AD3047,1,FALSE)),1,0))</f>
        <v>0</v>
      </c>
      <c r="AF3048" s="194"/>
    </row>
    <row r="3049" spans="1:32" ht="16.5" customHeight="1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75">
        <f>IF(AND($X$3512&lt;&gt;" ",$X$3512&lt;&gt;0),IF(X3049=$X$3512,1+COUNTIF(U$7:U3048,"&gt;0"),0),0)</f>
        <v>0</v>
      </c>
      <c r="V3049" s="178" t="s">
        <v>3238</v>
      </c>
      <c r="W3049" s="130"/>
      <c r="X3049" s="131"/>
      <c r="Y3049" s="131"/>
      <c r="Z3049" s="206"/>
      <c r="AA3049" s="194">
        <f t="shared" si="207"/>
        <v>0</v>
      </c>
      <c r="AB3049" s="124" t="str">
        <f t="shared" si="208"/>
        <v/>
      </c>
      <c r="AC3049" s="195" t="str">
        <f t="shared" si="209"/>
        <v/>
      </c>
      <c r="AD3049" s="194" t="str">
        <f t="shared" si="210"/>
        <v/>
      </c>
      <c r="AE3049" s="194">
        <f>IF(AD3049="",0,IF(ISERROR(VLOOKUP(AD3049,AD$7:AD3048,1,FALSE)),1,0))</f>
        <v>0</v>
      </c>
      <c r="AF3049" s="194"/>
    </row>
    <row r="3050" spans="1:32" ht="16.5" customHeight="1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75">
        <f>IF(AND($X$3512&lt;&gt;" ",$X$3512&lt;&gt;0),IF(X3050=$X$3512,1+COUNTIF(U$7:U3049,"&gt;0"),0),0)</f>
        <v>0</v>
      </c>
      <c r="V3050" s="178" t="s">
        <v>3239</v>
      </c>
      <c r="W3050" s="130"/>
      <c r="X3050" s="131"/>
      <c r="Y3050" s="131"/>
      <c r="Z3050" s="206"/>
      <c r="AA3050" s="194">
        <f t="shared" si="207"/>
        <v>0</v>
      </c>
      <c r="AB3050" s="124" t="str">
        <f t="shared" si="208"/>
        <v/>
      </c>
      <c r="AC3050" s="195" t="str">
        <f t="shared" si="209"/>
        <v/>
      </c>
      <c r="AD3050" s="194" t="str">
        <f t="shared" si="210"/>
        <v/>
      </c>
      <c r="AE3050" s="194">
        <f>IF(AD3050="",0,IF(ISERROR(VLOOKUP(AD3050,AD$7:AD3049,1,FALSE)),1,0))</f>
        <v>0</v>
      </c>
      <c r="AF3050" s="194"/>
    </row>
    <row r="3051" spans="1:32" ht="16.5" customHeight="1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75">
        <f>IF(AND($X$3512&lt;&gt;" ",$X$3512&lt;&gt;0),IF(X3051=$X$3512,1+COUNTIF(U$7:U3050,"&gt;0"),0),0)</f>
        <v>0</v>
      </c>
      <c r="V3051" s="178" t="s">
        <v>3240</v>
      </c>
      <c r="W3051" s="130"/>
      <c r="X3051" s="131"/>
      <c r="Y3051" s="131"/>
      <c r="Z3051" s="206"/>
      <c r="AA3051" s="194">
        <f t="shared" si="207"/>
        <v>0</v>
      </c>
      <c r="AB3051" s="124" t="str">
        <f t="shared" si="208"/>
        <v/>
      </c>
      <c r="AC3051" s="195" t="str">
        <f t="shared" si="209"/>
        <v/>
      </c>
      <c r="AD3051" s="194" t="str">
        <f t="shared" si="210"/>
        <v/>
      </c>
      <c r="AE3051" s="194">
        <f>IF(AD3051="",0,IF(ISERROR(VLOOKUP(AD3051,AD$7:AD3050,1,FALSE)),1,0))</f>
        <v>0</v>
      </c>
      <c r="AF3051" s="194"/>
    </row>
    <row r="3052" spans="1:32" ht="16.5" customHeight="1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75">
        <f>IF(AND($X$3512&lt;&gt;" ",$X$3512&lt;&gt;0),IF(X3052=$X$3512,1+COUNTIF(U$7:U3051,"&gt;0"),0),0)</f>
        <v>0</v>
      </c>
      <c r="V3052" s="178" t="s">
        <v>3241</v>
      </c>
      <c r="W3052" s="130"/>
      <c r="X3052" s="131"/>
      <c r="Y3052" s="131"/>
      <c r="Z3052" s="206"/>
      <c r="AA3052" s="194">
        <f t="shared" si="207"/>
        <v>0</v>
      </c>
      <c r="AB3052" s="124" t="str">
        <f t="shared" si="208"/>
        <v/>
      </c>
      <c r="AC3052" s="195" t="str">
        <f t="shared" si="209"/>
        <v/>
      </c>
      <c r="AD3052" s="194" t="str">
        <f t="shared" si="210"/>
        <v/>
      </c>
      <c r="AE3052" s="194">
        <f>IF(AD3052="",0,IF(ISERROR(VLOOKUP(AD3052,AD$7:AD3051,1,FALSE)),1,0))</f>
        <v>0</v>
      </c>
      <c r="AF3052" s="194"/>
    </row>
    <row r="3053" spans="1:32" ht="16.5" customHeight="1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75">
        <f>IF(AND($X$3512&lt;&gt;" ",$X$3512&lt;&gt;0),IF(X3053=$X$3512,1+COUNTIF(U$7:U3052,"&gt;0"),0),0)</f>
        <v>0</v>
      </c>
      <c r="V3053" s="178" t="s">
        <v>3242</v>
      </c>
      <c r="W3053" s="130"/>
      <c r="X3053" s="131"/>
      <c r="Y3053" s="131"/>
      <c r="Z3053" s="206"/>
      <c r="AA3053" s="194">
        <f t="shared" si="207"/>
        <v>0</v>
      </c>
      <c r="AB3053" s="124" t="str">
        <f t="shared" si="208"/>
        <v/>
      </c>
      <c r="AC3053" s="195" t="str">
        <f t="shared" si="209"/>
        <v/>
      </c>
      <c r="AD3053" s="194" t="str">
        <f t="shared" si="210"/>
        <v/>
      </c>
      <c r="AE3053" s="194">
        <f>IF(AD3053="",0,IF(ISERROR(VLOOKUP(AD3053,AD$7:AD3052,1,FALSE)),1,0))</f>
        <v>0</v>
      </c>
      <c r="AF3053" s="194"/>
    </row>
    <row r="3054" spans="1:32" ht="16.5" customHeight="1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75">
        <f>IF(AND($X$3512&lt;&gt;" ",$X$3512&lt;&gt;0),IF(X3054=$X$3512,1+COUNTIF(U$7:U3053,"&gt;0"),0),0)</f>
        <v>0</v>
      </c>
      <c r="V3054" s="178" t="s">
        <v>3243</v>
      </c>
      <c r="W3054" s="130"/>
      <c r="X3054" s="131"/>
      <c r="Y3054" s="131"/>
      <c r="Z3054" s="206"/>
      <c r="AA3054" s="194">
        <f t="shared" si="207"/>
        <v>0</v>
      </c>
      <c r="AB3054" s="124" t="str">
        <f t="shared" si="208"/>
        <v/>
      </c>
      <c r="AC3054" s="195" t="str">
        <f t="shared" si="209"/>
        <v/>
      </c>
      <c r="AD3054" s="194" t="str">
        <f t="shared" si="210"/>
        <v/>
      </c>
      <c r="AE3054" s="194">
        <f>IF(AD3054="",0,IF(ISERROR(VLOOKUP(AD3054,AD$7:AD3053,1,FALSE)),1,0))</f>
        <v>0</v>
      </c>
      <c r="AF3054" s="194"/>
    </row>
    <row r="3055" spans="1:32" ht="16.5" customHeight="1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75">
        <f>IF(AND($X$3512&lt;&gt;" ",$X$3512&lt;&gt;0),IF(X3055=$X$3512,1+COUNTIF(U$7:U3054,"&gt;0"),0),0)</f>
        <v>0</v>
      </c>
      <c r="V3055" s="178" t="s">
        <v>3244</v>
      </c>
      <c r="W3055" s="130"/>
      <c r="X3055" s="131"/>
      <c r="Y3055" s="131"/>
      <c r="Z3055" s="206"/>
      <c r="AA3055" s="194">
        <f t="shared" si="207"/>
        <v>0</v>
      </c>
      <c r="AB3055" s="124" t="str">
        <f t="shared" si="208"/>
        <v/>
      </c>
      <c r="AC3055" s="195" t="str">
        <f t="shared" si="209"/>
        <v/>
      </c>
      <c r="AD3055" s="194" t="str">
        <f t="shared" si="210"/>
        <v/>
      </c>
      <c r="AE3055" s="194">
        <f>IF(AD3055="",0,IF(ISERROR(VLOOKUP(AD3055,AD$7:AD3054,1,FALSE)),1,0))</f>
        <v>0</v>
      </c>
      <c r="AF3055" s="194"/>
    </row>
    <row r="3056" spans="1:32" ht="16.5" customHeight="1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75">
        <f>IF(AND($X$3512&lt;&gt;" ",$X$3512&lt;&gt;0),IF(X3056=$X$3512,1+COUNTIF(U$7:U3055,"&gt;0"),0),0)</f>
        <v>0</v>
      </c>
      <c r="V3056" s="178" t="s">
        <v>3245</v>
      </c>
      <c r="W3056" s="130"/>
      <c r="X3056" s="131"/>
      <c r="Y3056" s="131"/>
      <c r="Z3056" s="206"/>
      <c r="AA3056" s="194">
        <f t="shared" si="207"/>
        <v>0</v>
      </c>
      <c r="AB3056" s="124" t="str">
        <f t="shared" si="208"/>
        <v/>
      </c>
      <c r="AC3056" s="195" t="str">
        <f t="shared" si="209"/>
        <v/>
      </c>
      <c r="AD3056" s="194" t="str">
        <f t="shared" si="210"/>
        <v/>
      </c>
      <c r="AE3056" s="194">
        <f>IF(AD3056="",0,IF(ISERROR(VLOOKUP(AD3056,AD$7:AD3055,1,FALSE)),1,0))</f>
        <v>0</v>
      </c>
      <c r="AF3056" s="194"/>
    </row>
    <row r="3057" spans="1:32" ht="16.5" customHeight="1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75">
        <f>IF(AND($X$3512&lt;&gt;" ",$X$3512&lt;&gt;0),IF(X3057=$X$3512,1+COUNTIF(U$7:U3056,"&gt;0"),0),0)</f>
        <v>0</v>
      </c>
      <c r="V3057" s="178" t="s">
        <v>3246</v>
      </c>
      <c r="W3057" s="130"/>
      <c r="X3057" s="131"/>
      <c r="Y3057" s="131"/>
      <c r="Z3057" s="206"/>
      <c r="AA3057" s="194">
        <f t="shared" si="207"/>
        <v>0</v>
      </c>
      <c r="AB3057" s="124" t="str">
        <f t="shared" si="208"/>
        <v/>
      </c>
      <c r="AC3057" s="195" t="str">
        <f t="shared" si="209"/>
        <v/>
      </c>
      <c r="AD3057" s="194" t="str">
        <f t="shared" si="210"/>
        <v/>
      </c>
      <c r="AE3057" s="194">
        <f>IF(AD3057="",0,IF(ISERROR(VLOOKUP(AD3057,AD$7:AD3056,1,FALSE)),1,0))</f>
        <v>0</v>
      </c>
      <c r="AF3057" s="194"/>
    </row>
    <row r="3058" spans="1:32" ht="16.5" customHeight="1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75">
        <f>IF(AND($X$3512&lt;&gt;" ",$X$3512&lt;&gt;0),IF(X3058=$X$3512,1+COUNTIF(U$7:U3057,"&gt;0"),0),0)</f>
        <v>0</v>
      </c>
      <c r="V3058" s="178" t="s">
        <v>3247</v>
      </c>
      <c r="W3058" s="130"/>
      <c r="X3058" s="131"/>
      <c r="Y3058" s="131"/>
      <c r="Z3058" s="206"/>
      <c r="AA3058" s="194">
        <f t="shared" si="207"/>
        <v>0</v>
      </c>
      <c r="AB3058" s="124" t="str">
        <f t="shared" si="208"/>
        <v/>
      </c>
      <c r="AC3058" s="195" t="str">
        <f t="shared" si="209"/>
        <v/>
      </c>
      <c r="AD3058" s="194" t="str">
        <f t="shared" si="210"/>
        <v/>
      </c>
      <c r="AE3058" s="194">
        <f>IF(AD3058="",0,IF(ISERROR(VLOOKUP(AD3058,AD$7:AD3057,1,FALSE)),1,0))</f>
        <v>0</v>
      </c>
      <c r="AF3058" s="194"/>
    </row>
    <row r="3059" spans="1:32" ht="16.5" customHeight="1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75">
        <f>IF(AND($X$3512&lt;&gt;" ",$X$3512&lt;&gt;0),IF(X3059=$X$3512,1+COUNTIF(U$7:U3058,"&gt;0"),0),0)</f>
        <v>0</v>
      </c>
      <c r="V3059" s="178" t="s">
        <v>3248</v>
      </c>
      <c r="W3059" s="130"/>
      <c r="X3059" s="131"/>
      <c r="Y3059" s="131"/>
      <c r="Z3059" s="206"/>
      <c r="AA3059" s="194">
        <f t="shared" si="207"/>
        <v>0</v>
      </c>
      <c r="AB3059" s="124" t="str">
        <f t="shared" si="208"/>
        <v/>
      </c>
      <c r="AC3059" s="195" t="str">
        <f t="shared" si="209"/>
        <v/>
      </c>
      <c r="AD3059" s="194" t="str">
        <f t="shared" si="210"/>
        <v/>
      </c>
      <c r="AE3059" s="194">
        <f>IF(AD3059="",0,IF(ISERROR(VLOOKUP(AD3059,AD$7:AD3058,1,FALSE)),1,0))</f>
        <v>0</v>
      </c>
      <c r="AF3059" s="194"/>
    </row>
    <row r="3060" spans="1:32" ht="16.5" customHeight="1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75">
        <f>IF(AND($X$3512&lt;&gt;" ",$X$3512&lt;&gt;0),IF(X3060=$X$3512,1+COUNTIF(U$7:U3059,"&gt;0"),0),0)</f>
        <v>0</v>
      </c>
      <c r="V3060" s="178" t="s">
        <v>3249</v>
      </c>
      <c r="W3060" s="130"/>
      <c r="X3060" s="131"/>
      <c r="Y3060" s="131"/>
      <c r="Z3060" s="206"/>
      <c r="AA3060" s="194">
        <f t="shared" si="207"/>
        <v>0</v>
      </c>
      <c r="AB3060" s="124" t="str">
        <f t="shared" si="208"/>
        <v/>
      </c>
      <c r="AC3060" s="195" t="str">
        <f t="shared" si="209"/>
        <v/>
      </c>
      <c r="AD3060" s="194" t="str">
        <f t="shared" si="210"/>
        <v/>
      </c>
      <c r="AE3060" s="194">
        <f>IF(AD3060="",0,IF(ISERROR(VLOOKUP(AD3060,AD$7:AD3059,1,FALSE)),1,0))</f>
        <v>0</v>
      </c>
      <c r="AF3060" s="194"/>
    </row>
    <row r="3061" spans="1:32" ht="16.5" customHeight="1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75">
        <f>IF(AND($X$3512&lt;&gt;" ",$X$3512&lt;&gt;0),IF(X3061=$X$3512,1+COUNTIF(U$7:U3060,"&gt;0"),0),0)</f>
        <v>0</v>
      </c>
      <c r="V3061" s="178" t="s">
        <v>3250</v>
      </c>
      <c r="W3061" s="130"/>
      <c r="X3061" s="131"/>
      <c r="Y3061" s="131"/>
      <c r="Z3061" s="206"/>
      <c r="AA3061" s="194">
        <f t="shared" si="207"/>
        <v>0</v>
      </c>
      <c r="AB3061" s="124" t="str">
        <f t="shared" si="208"/>
        <v/>
      </c>
      <c r="AC3061" s="195" t="str">
        <f t="shared" si="209"/>
        <v/>
      </c>
      <c r="AD3061" s="194" t="str">
        <f t="shared" si="210"/>
        <v/>
      </c>
      <c r="AE3061" s="194">
        <f>IF(AD3061="",0,IF(ISERROR(VLOOKUP(AD3061,AD$7:AD3060,1,FALSE)),1,0))</f>
        <v>0</v>
      </c>
      <c r="AF3061" s="194"/>
    </row>
    <row r="3062" spans="1:32" ht="16.5" customHeight="1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75">
        <f>IF(AND($X$3512&lt;&gt;" ",$X$3512&lt;&gt;0),IF(X3062=$X$3512,1+COUNTIF(U$7:U3061,"&gt;0"),0),0)</f>
        <v>0</v>
      </c>
      <c r="V3062" s="178" t="s">
        <v>3251</v>
      </c>
      <c r="W3062" s="130"/>
      <c r="X3062" s="131"/>
      <c r="Y3062" s="131"/>
      <c r="Z3062" s="206"/>
      <c r="AA3062" s="194">
        <f t="shared" si="207"/>
        <v>0</v>
      </c>
      <c r="AB3062" s="124" t="str">
        <f t="shared" si="208"/>
        <v/>
      </c>
      <c r="AC3062" s="195" t="str">
        <f t="shared" si="209"/>
        <v/>
      </c>
      <c r="AD3062" s="194" t="str">
        <f t="shared" si="210"/>
        <v/>
      </c>
      <c r="AE3062" s="194">
        <f>IF(AD3062="",0,IF(ISERROR(VLOOKUP(AD3062,AD$7:AD3061,1,FALSE)),1,0))</f>
        <v>0</v>
      </c>
      <c r="AF3062" s="194"/>
    </row>
    <row r="3063" spans="1:32" ht="16.5" customHeight="1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75">
        <f>IF(AND($X$3512&lt;&gt;" ",$X$3512&lt;&gt;0),IF(X3063=$X$3512,1+COUNTIF(U$7:U3062,"&gt;0"),0),0)</f>
        <v>0</v>
      </c>
      <c r="V3063" s="178" t="s">
        <v>3252</v>
      </c>
      <c r="W3063" s="130"/>
      <c r="X3063" s="131"/>
      <c r="Y3063" s="131"/>
      <c r="Z3063" s="206"/>
      <c r="AA3063" s="194">
        <f t="shared" si="207"/>
        <v>0</v>
      </c>
      <c r="AB3063" s="124" t="str">
        <f t="shared" si="208"/>
        <v/>
      </c>
      <c r="AC3063" s="195" t="str">
        <f t="shared" si="209"/>
        <v/>
      </c>
      <c r="AD3063" s="194" t="str">
        <f t="shared" si="210"/>
        <v/>
      </c>
      <c r="AE3063" s="194">
        <f>IF(AD3063="",0,IF(ISERROR(VLOOKUP(AD3063,AD$7:AD3062,1,FALSE)),1,0))</f>
        <v>0</v>
      </c>
      <c r="AF3063" s="194"/>
    </row>
    <row r="3064" spans="1:32" ht="16.5" customHeight="1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75">
        <f>IF(AND($X$3512&lt;&gt;" ",$X$3512&lt;&gt;0),IF(X3064=$X$3512,1+COUNTIF(U$7:U3063,"&gt;0"),0),0)</f>
        <v>0</v>
      </c>
      <c r="V3064" s="178" t="s">
        <v>3253</v>
      </c>
      <c r="W3064" s="130"/>
      <c r="X3064" s="131"/>
      <c r="Y3064" s="131"/>
      <c r="Z3064" s="206"/>
      <c r="AA3064" s="194">
        <f t="shared" si="207"/>
        <v>0</v>
      </c>
      <c r="AB3064" s="124" t="str">
        <f t="shared" si="208"/>
        <v/>
      </c>
      <c r="AC3064" s="195" t="str">
        <f t="shared" si="209"/>
        <v/>
      </c>
      <c r="AD3064" s="194" t="str">
        <f t="shared" si="210"/>
        <v/>
      </c>
      <c r="AE3064" s="194">
        <f>IF(AD3064="",0,IF(ISERROR(VLOOKUP(AD3064,AD$7:AD3063,1,FALSE)),1,0))</f>
        <v>0</v>
      </c>
      <c r="AF3064" s="194"/>
    </row>
    <row r="3065" spans="1:32" ht="16.5" customHeight="1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75">
        <f>IF(AND($X$3512&lt;&gt;" ",$X$3512&lt;&gt;0),IF(X3065=$X$3512,1+COUNTIF(U$7:U3064,"&gt;0"),0),0)</f>
        <v>0</v>
      </c>
      <c r="V3065" s="178" t="s">
        <v>3254</v>
      </c>
      <c r="W3065" s="130"/>
      <c r="X3065" s="131"/>
      <c r="Y3065" s="131"/>
      <c r="Z3065" s="206"/>
      <c r="AA3065" s="194">
        <f t="shared" si="207"/>
        <v>0</v>
      </c>
      <c r="AB3065" s="124" t="str">
        <f t="shared" si="208"/>
        <v/>
      </c>
      <c r="AC3065" s="195" t="str">
        <f t="shared" si="209"/>
        <v/>
      </c>
      <c r="AD3065" s="194" t="str">
        <f t="shared" si="210"/>
        <v/>
      </c>
      <c r="AE3065" s="194">
        <f>IF(AD3065="",0,IF(ISERROR(VLOOKUP(AD3065,AD$7:AD3064,1,FALSE)),1,0))</f>
        <v>0</v>
      </c>
      <c r="AF3065" s="194"/>
    </row>
    <row r="3066" spans="1:32" ht="16.5" customHeight="1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75">
        <f>IF(AND($X$3512&lt;&gt;" ",$X$3512&lt;&gt;0),IF(X3066=$X$3512,1+COUNTIF(U$7:U3065,"&gt;0"),0),0)</f>
        <v>0</v>
      </c>
      <c r="V3066" s="178" t="s">
        <v>3255</v>
      </c>
      <c r="W3066" s="130"/>
      <c r="X3066" s="131"/>
      <c r="Y3066" s="131"/>
      <c r="Z3066" s="206"/>
      <c r="AA3066" s="194">
        <f t="shared" si="207"/>
        <v>0</v>
      </c>
      <c r="AB3066" s="124" t="str">
        <f t="shared" si="208"/>
        <v/>
      </c>
      <c r="AC3066" s="195" t="str">
        <f t="shared" si="209"/>
        <v/>
      </c>
      <c r="AD3066" s="194" t="str">
        <f t="shared" si="210"/>
        <v/>
      </c>
      <c r="AE3066" s="194">
        <f>IF(AD3066="",0,IF(ISERROR(VLOOKUP(AD3066,AD$7:AD3065,1,FALSE)),1,0))</f>
        <v>0</v>
      </c>
      <c r="AF3066" s="194"/>
    </row>
    <row r="3067" spans="1:32" ht="16.5" customHeight="1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75">
        <f>IF(AND($X$3512&lt;&gt;" ",$X$3512&lt;&gt;0),IF(X3067=$X$3512,1+COUNTIF(U$7:U3066,"&gt;0"),0),0)</f>
        <v>0</v>
      </c>
      <c r="V3067" s="178" t="s">
        <v>3256</v>
      </c>
      <c r="W3067" s="130"/>
      <c r="X3067" s="131"/>
      <c r="Y3067" s="131"/>
      <c r="Z3067" s="206"/>
      <c r="AA3067" s="194">
        <f t="shared" si="207"/>
        <v>0</v>
      </c>
      <c r="AB3067" s="124" t="str">
        <f t="shared" si="208"/>
        <v/>
      </c>
      <c r="AC3067" s="195" t="str">
        <f t="shared" si="209"/>
        <v/>
      </c>
      <c r="AD3067" s="194" t="str">
        <f t="shared" si="210"/>
        <v/>
      </c>
      <c r="AE3067" s="194">
        <f>IF(AD3067="",0,IF(ISERROR(VLOOKUP(AD3067,AD$7:AD3066,1,FALSE)),1,0))</f>
        <v>0</v>
      </c>
      <c r="AF3067" s="194"/>
    </row>
    <row r="3068" spans="1:32" ht="16.5" customHeight="1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75">
        <f>IF(AND($X$3512&lt;&gt;" ",$X$3512&lt;&gt;0),IF(X3068=$X$3512,1+COUNTIF(U$7:U3067,"&gt;0"),0),0)</f>
        <v>0</v>
      </c>
      <c r="V3068" s="178" t="s">
        <v>3257</v>
      </c>
      <c r="W3068" s="130"/>
      <c r="X3068" s="131"/>
      <c r="Y3068" s="131"/>
      <c r="Z3068" s="206"/>
      <c r="AA3068" s="194">
        <f t="shared" si="207"/>
        <v>0</v>
      </c>
      <c r="AB3068" s="124" t="str">
        <f t="shared" si="208"/>
        <v/>
      </c>
      <c r="AC3068" s="195" t="str">
        <f t="shared" si="209"/>
        <v/>
      </c>
      <c r="AD3068" s="194" t="str">
        <f t="shared" si="210"/>
        <v/>
      </c>
      <c r="AE3068" s="194">
        <f>IF(AD3068="",0,IF(ISERROR(VLOOKUP(AD3068,AD$7:AD3067,1,FALSE)),1,0))</f>
        <v>0</v>
      </c>
      <c r="AF3068" s="194"/>
    </row>
    <row r="3069" spans="1:32" ht="16.5" customHeight="1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75">
        <f>IF(AND($X$3512&lt;&gt;" ",$X$3512&lt;&gt;0),IF(X3069=$X$3512,1+COUNTIF(U$7:U3068,"&gt;0"),0),0)</f>
        <v>0</v>
      </c>
      <c r="V3069" s="178" t="s">
        <v>3258</v>
      </c>
      <c r="W3069" s="130"/>
      <c r="X3069" s="131"/>
      <c r="Y3069" s="131"/>
      <c r="Z3069" s="206"/>
      <c r="AA3069" s="194">
        <f t="shared" si="207"/>
        <v>0</v>
      </c>
      <c r="AB3069" s="124" t="str">
        <f t="shared" si="208"/>
        <v/>
      </c>
      <c r="AC3069" s="195" t="str">
        <f t="shared" si="209"/>
        <v/>
      </c>
      <c r="AD3069" s="194" t="str">
        <f t="shared" si="210"/>
        <v/>
      </c>
      <c r="AE3069" s="194">
        <f>IF(AD3069="",0,IF(ISERROR(VLOOKUP(AD3069,AD$7:AD3068,1,FALSE)),1,0))</f>
        <v>0</v>
      </c>
      <c r="AF3069" s="194"/>
    </row>
    <row r="3070" spans="1:32" ht="16.5" customHeight="1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75">
        <f>IF(AND($X$3512&lt;&gt;" ",$X$3512&lt;&gt;0),IF(X3070=$X$3512,1+COUNTIF(U$7:U3069,"&gt;0"),0),0)</f>
        <v>0</v>
      </c>
      <c r="V3070" s="178" t="s">
        <v>3259</v>
      </c>
      <c r="W3070" s="130"/>
      <c r="X3070" s="131"/>
      <c r="Y3070" s="131"/>
      <c r="Z3070" s="206"/>
      <c r="AA3070" s="194">
        <f t="shared" si="207"/>
        <v>0</v>
      </c>
      <c r="AB3070" s="124" t="str">
        <f t="shared" si="208"/>
        <v/>
      </c>
      <c r="AC3070" s="195" t="str">
        <f t="shared" si="209"/>
        <v/>
      </c>
      <c r="AD3070" s="194" t="str">
        <f t="shared" si="210"/>
        <v/>
      </c>
      <c r="AE3070" s="194">
        <f>IF(AD3070="",0,IF(ISERROR(VLOOKUP(AD3070,AD$7:AD3069,1,FALSE)),1,0))</f>
        <v>0</v>
      </c>
      <c r="AF3070" s="194"/>
    </row>
    <row r="3071" spans="1:32" ht="16.5" customHeight="1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75">
        <f>IF(AND($X$3512&lt;&gt;" ",$X$3512&lt;&gt;0),IF(X3071=$X$3512,1+COUNTIF(U$7:U3070,"&gt;0"),0),0)</f>
        <v>0</v>
      </c>
      <c r="V3071" s="178" t="s">
        <v>3260</v>
      </c>
      <c r="W3071" s="130"/>
      <c r="X3071" s="131"/>
      <c r="Y3071" s="131"/>
      <c r="Z3071" s="206"/>
      <c r="AA3071" s="194">
        <f t="shared" si="207"/>
        <v>0</v>
      </c>
      <c r="AB3071" s="124" t="str">
        <f t="shared" si="208"/>
        <v/>
      </c>
      <c r="AC3071" s="195" t="str">
        <f t="shared" si="209"/>
        <v/>
      </c>
      <c r="AD3071" s="194" t="str">
        <f t="shared" si="210"/>
        <v/>
      </c>
      <c r="AE3071" s="194">
        <f>IF(AD3071="",0,IF(ISERROR(VLOOKUP(AD3071,AD$7:AD3070,1,FALSE)),1,0))</f>
        <v>0</v>
      </c>
      <c r="AF3071" s="194"/>
    </row>
    <row r="3072" spans="1:32" ht="16.5" customHeight="1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75">
        <f>IF(AND($X$3512&lt;&gt;" ",$X$3512&lt;&gt;0),IF(X3072=$X$3512,1+COUNTIF(U$7:U3071,"&gt;0"),0),0)</f>
        <v>0</v>
      </c>
      <c r="V3072" s="178" t="s">
        <v>3261</v>
      </c>
      <c r="W3072" s="130"/>
      <c r="X3072" s="131"/>
      <c r="Y3072" s="131"/>
      <c r="Z3072" s="206"/>
      <c r="AA3072" s="194">
        <f t="shared" si="207"/>
        <v>0</v>
      </c>
      <c r="AB3072" s="124" t="str">
        <f t="shared" si="208"/>
        <v/>
      </c>
      <c r="AC3072" s="195" t="str">
        <f t="shared" si="209"/>
        <v/>
      </c>
      <c r="AD3072" s="194" t="str">
        <f t="shared" si="210"/>
        <v/>
      </c>
      <c r="AE3072" s="194">
        <f>IF(AD3072="",0,IF(ISERROR(VLOOKUP(AD3072,AD$7:AD3071,1,FALSE)),1,0))</f>
        <v>0</v>
      </c>
      <c r="AF3072" s="194"/>
    </row>
    <row r="3073" spans="1:32" ht="16.5" customHeight="1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75">
        <f>IF(AND($X$3512&lt;&gt;" ",$X$3512&lt;&gt;0),IF(X3073=$X$3512,1+COUNTIF(U$7:U3072,"&gt;0"),0),0)</f>
        <v>0</v>
      </c>
      <c r="V3073" s="178" t="s">
        <v>3262</v>
      </c>
      <c r="W3073" s="130"/>
      <c r="X3073" s="131"/>
      <c r="Y3073" s="131"/>
      <c r="Z3073" s="206"/>
      <c r="AA3073" s="194">
        <f t="shared" si="207"/>
        <v>0</v>
      </c>
      <c r="AB3073" s="124" t="str">
        <f t="shared" si="208"/>
        <v/>
      </c>
      <c r="AC3073" s="195" t="str">
        <f t="shared" si="209"/>
        <v/>
      </c>
      <c r="AD3073" s="194" t="str">
        <f t="shared" si="210"/>
        <v/>
      </c>
      <c r="AE3073" s="194">
        <f>IF(AD3073="",0,IF(ISERROR(VLOOKUP(AD3073,AD$7:AD3072,1,FALSE)),1,0))</f>
        <v>0</v>
      </c>
      <c r="AF3073" s="194"/>
    </row>
    <row r="3074" spans="1:32" ht="16.5" customHeight="1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75">
        <f>IF(AND($X$3512&lt;&gt;" ",$X$3512&lt;&gt;0),IF(X3074=$X$3512,1+COUNTIF(U$7:U3073,"&gt;0"),0),0)</f>
        <v>0</v>
      </c>
      <c r="V3074" s="178" t="s">
        <v>3263</v>
      </c>
      <c r="W3074" s="130"/>
      <c r="X3074" s="131"/>
      <c r="Y3074" s="131"/>
      <c r="Z3074" s="206"/>
      <c r="AA3074" s="194">
        <f t="shared" si="207"/>
        <v>0</v>
      </c>
      <c r="AB3074" s="124" t="str">
        <f t="shared" si="208"/>
        <v/>
      </c>
      <c r="AC3074" s="195" t="str">
        <f t="shared" si="209"/>
        <v/>
      </c>
      <c r="AD3074" s="194" t="str">
        <f t="shared" si="210"/>
        <v/>
      </c>
      <c r="AE3074" s="194">
        <f>IF(AD3074="",0,IF(ISERROR(VLOOKUP(AD3074,AD$7:AD3073,1,FALSE)),1,0))</f>
        <v>0</v>
      </c>
      <c r="AF3074" s="194"/>
    </row>
    <row r="3075" spans="1:32" ht="16.5" customHeight="1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75">
        <f>IF(AND($X$3512&lt;&gt;" ",$X$3512&lt;&gt;0),IF(X3075=$X$3512,1+COUNTIF(U$7:U3074,"&gt;0"),0),0)</f>
        <v>0</v>
      </c>
      <c r="V3075" s="178" t="s">
        <v>3264</v>
      </c>
      <c r="W3075" s="130"/>
      <c r="X3075" s="131"/>
      <c r="Y3075" s="131"/>
      <c r="Z3075" s="206"/>
      <c r="AA3075" s="194">
        <f t="shared" si="207"/>
        <v>0</v>
      </c>
      <c r="AB3075" s="124" t="str">
        <f t="shared" si="208"/>
        <v/>
      </c>
      <c r="AC3075" s="195" t="str">
        <f t="shared" si="209"/>
        <v/>
      </c>
      <c r="AD3075" s="194" t="str">
        <f t="shared" si="210"/>
        <v/>
      </c>
      <c r="AE3075" s="194">
        <f>IF(AD3075="",0,IF(ISERROR(VLOOKUP(AD3075,AD$7:AD3074,1,FALSE)),1,0))</f>
        <v>0</v>
      </c>
      <c r="AF3075" s="194"/>
    </row>
    <row r="3076" spans="1:32" ht="16.5" customHeight="1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75">
        <f>IF(AND($X$3512&lt;&gt;" ",$X$3512&lt;&gt;0),IF(X3076=$X$3512,1+COUNTIF(U$7:U3075,"&gt;0"),0),0)</f>
        <v>0</v>
      </c>
      <c r="V3076" s="178" t="s">
        <v>3265</v>
      </c>
      <c r="W3076" s="130"/>
      <c r="X3076" s="131"/>
      <c r="Y3076" s="131"/>
      <c r="Z3076" s="206"/>
      <c r="AA3076" s="194">
        <f t="shared" si="207"/>
        <v>0</v>
      </c>
      <c r="AB3076" s="124" t="str">
        <f t="shared" si="208"/>
        <v/>
      </c>
      <c r="AC3076" s="195" t="str">
        <f t="shared" si="209"/>
        <v/>
      </c>
      <c r="AD3076" s="194" t="str">
        <f t="shared" si="210"/>
        <v/>
      </c>
      <c r="AE3076" s="194">
        <f>IF(AD3076="",0,IF(ISERROR(VLOOKUP(AD3076,AD$7:AD3075,1,FALSE)),1,0))</f>
        <v>0</v>
      </c>
      <c r="AF3076" s="194"/>
    </row>
    <row r="3077" spans="1:32" ht="16.5" customHeight="1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75">
        <f>IF(AND($X$3512&lt;&gt;" ",$X$3512&lt;&gt;0),IF(X3077=$X$3512,1+COUNTIF(U$7:U3076,"&gt;0"),0),0)</f>
        <v>0</v>
      </c>
      <c r="V3077" s="178" t="s">
        <v>3266</v>
      </c>
      <c r="W3077" s="130"/>
      <c r="X3077" s="131"/>
      <c r="Y3077" s="131"/>
      <c r="Z3077" s="206"/>
      <c r="AA3077" s="194">
        <f t="shared" si="207"/>
        <v>0</v>
      </c>
      <c r="AB3077" s="124" t="str">
        <f t="shared" si="208"/>
        <v/>
      </c>
      <c r="AC3077" s="195" t="str">
        <f t="shared" si="209"/>
        <v/>
      </c>
      <c r="AD3077" s="194" t="str">
        <f t="shared" si="210"/>
        <v/>
      </c>
      <c r="AE3077" s="194">
        <f>IF(AD3077="",0,IF(ISERROR(VLOOKUP(AD3077,AD$7:AD3076,1,FALSE)),1,0))</f>
        <v>0</v>
      </c>
      <c r="AF3077" s="194"/>
    </row>
    <row r="3078" spans="1:32" ht="16.5" customHeight="1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75">
        <f>IF(AND($X$3512&lt;&gt;" ",$X$3512&lt;&gt;0),IF(X3078=$X$3512,1+COUNTIF(U$7:U3077,"&gt;0"),0),0)</f>
        <v>0</v>
      </c>
      <c r="V3078" s="178" t="s">
        <v>3267</v>
      </c>
      <c r="W3078" s="130"/>
      <c r="X3078" s="131"/>
      <c r="Y3078" s="131"/>
      <c r="Z3078" s="206"/>
      <c r="AA3078" s="194">
        <f t="shared" si="207"/>
        <v>0</v>
      </c>
      <c r="AB3078" s="124" t="str">
        <f t="shared" si="208"/>
        <v/>
      </c>
      <c r="AC3078" s="195" t="str">
        <f t="shared" si="209"/>
        <v/>
      </c>
      <c r="AD3078" s="194" t="str">
        <f t="shared" si="210"/>
        <v/>
      </c>
      <c r="AE3078" s="194">
        <f>IF(AD3078="",0,IF(ISERROR(VLOOKUP(AD3078,AD$7:AD3077,1,FALSE)),1,0))</f>
        <v>0</v>
      </c>
      <c r="AF3078" s="194"/>
    </row>
    <row r="3079" spans="1:32" ht="16.5" customHeight="1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75">
        <f>IF(AND($X$3512&lt;&gt;" ",$X$3512&lt;&gt;0),IF(X3079=$X$3512,1+COUNTIF(U$7:U3078,"&gt;0"),0),0)</f>
        <v>0</v>
      </c>
      <c r="V3079" s="178" t="s">
        <v>3268</v>
      </c>
      <c r="W3079" s="130"/>
      <c r="X3079" s="131"/>
      <c r="Y3079" s="131"/>
      <c r="Z3079" s="206"/>
      <c r="AA3079" s="194">
        <f t="shared" si="207"/>
        <v>0</v>
      </c>
      <c r="AB3079" s="124" t="str">
        <f t="shared" si="208"/>
        <v/>
      </c>
      <c r="AC3079" s="195" t="str">
        <f t="shared" si="209"/>
        <v/>
      </c>
      <c r="AD3079" s="194" t="str">
        <f t="shared" si="210"/>
        <v/>
      </c>
      <c r="AE3079" s="194">
        <f>IF(AD3079="",0,IF(ISERROR(VLOOKUP(AD3079,AD$7:AD3078,1,FALSE)),1,0))</f>
        <v>0</v>
      </c>
      <c r="AF3079" s="194"/>
    </row>
    <row r="3080" spans="1:32" ht="16.5" customHeight="1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75">
        <f>IF(AND($X$3512&lt;&gt;" ",$X$3512&lt;&gt;0),IF(X3080=$X$3512,1+COUNTIF(U$7:U3079,"&gt;0"),0),0)</f>
        <v>0</v>
      </c>
      <c r="V3080" s="178" t="s">
        <v>3269</v>
      </c>
      <c r="W3080" s="130"/>
      <c r="X3080" s="131"/>
      <c r="Y3080" s="131"/>
      <c r="Z3080" s="206"/>
      <c r="AA3080" s="194">
        <f t="shared" ref="AA3080:AA3143" si="211">IF(ISBLANK(X3080),0,VLOOKUP(X3080,$B$8:$E$57,1,FALSE))</f>
        <v>0</v>
      </c>
      <c r="AB3080" s="124" t="str">
        <f t="shared" ref="AB3080:AB3143" si="212">IF(W3080&gt;0,CONCATENATE(MONTH(W3080)&amp;X3080),"")</f>
        <v/>
      </c>
      <c r="AC3080" s="195" t="str">
        <f t="shared" ref="AC3080:AC3143" si="213">IF(OR(AND(Z3080&lt;&gt;0,ISBLANK(X3080)),ISERROR(AA3080)),"ERR","")</f>
        <v/>
      </c>
      <c r="AD3080" s="194" t="str">
        <f t="shared" si="210"/>
        <v/>
      </c>
      <c r="AE3080" s="194">
        <f>IF(AD3080="",0,IF(ISERROR(VLOOKUP(AD3080,AD$7:AD3079,1,FALSE)),1,0))</f>
        <v>0</v>
      </c>
      <c r="AF3080" s="194"/>
    </row>
    <row r="3081" spans="1:32" ht="16.5" customHeight="1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75">
        <f>IF(AND($X$3512&lt;&gt;" ",$X$3512&lt;&gt;0),IF(X3081=$X$3512,1+COUNTIF(U$7:U3080,"&gt;0"),0),0)</f>
        <v>0</v>
      </c>
      <c r="V3081" s="178" t="s">
        <v>3270</v>
      </c>
      <c r="W3081" s="130"/>
      <c r="X3081" s="131"/>
      <c r="Y3081" s="131"/>
      <c r="Z3081" s="206"/>
      <c r="AA3081" s="194">
        <f t="shared" si="211"/>
        <v>0</v>
      </c>
      <c r="AB3081" s="124" t="str">
        <f t="shared" si="212"/>
        <v/>
      </c>
      <c r="AC3081" s="195" t="str">
        <f t="shared" si="213"/>
        <v/>
      </c>
      <c r="AD3081" s="194" t="str">
        <f t="shared" si="210"/>
        <v/>
      </c>
      <c r="AE3081" s="194">
        <f>IF(AD3081="",0,IF(ISERROR(VLOOKUP(AD3081,AD$7:AD3080,1,FALSE)),1,0))</f>
        <v>0</v>
      </c>
      <c r="AF3081" s="194"/>
    </row>
    <row r="3082" spans="1:32" ht="16.5" customHeight="1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75">
        <f>IF(AND($X$3512&lt;&gt;" ",$X$3512&lt;&gt;0),IF(X3082=$X$3512,1+COUNTIF(U$7:U3081,"&gt;0"),0),0)</f>
        <v>0</v>
      </c>
      <c r="V3082" s="178" t="s">
        <v>3271</v>
      </c>
      <c r="W3082" s="130"/>
      <c r="X3082" s="131"/>
      <c r="Y3082" s="131"/>
      <c r="Z3082" s="206"/>
      <c r="AA3082" s="194">
        <f t="shared" si="211"/>
        <v>0</v>
      </c>
      <c r="AB3082" s="124" t="str">
        <f t="shared" si="212"/>
        <v/>
      </c>
      <c r="AC3082" s="195" t="str">
        <f t="shared" si="213"/>
        <v/>
      </c>
      <c r="AD3082" s="194" t="str">
        <f t="shared" ref="AD3082:AD3145" si="214">IF(W3082&gt;0,CONCATENATE(MONTH(W3082),"-",YEAR(W3082)),"")</f>
        <v/>
      </c>
      <c r="AE3082" s="194">
        <f>IF(AD3082="",0,IF(ISERROR(VLOOKUP(AD3082,AD$7:AD3081,1,FALSE)),1,0))</f>
        <v>0</v>
      </c>
      <c r="AF3082" s="194"/>
    </row>
    <row r="3083" spans="1:32" ht="16.5" customHeight="1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75">
        <f>IF(AND($X$3512&lt;&gt;" ",$X$3512&lt;&gt;0),IF(X3083=$X$3512,1+COUNTIF(U$7:U3082,"&gt;0"),0),0)</f>
        <v>0</v>
      </c>
      <c r="V3083" s="178" t="s">
        <v>3272</v>
      </c>
      <c r="W3083" s="130"/>
      <c r="X3083" s="131"/>
      <c r="Y3083" s="131"/>
      <c r="Z3083" s="206"/>
      <c r="AA3083" s="194">
        <f t="shared" si="211"/>
        <v>0</v>
      </c>
      <c r="AB3083" s="124" t="str">
        <f t="shared" si="212"/>
        <v/>
      </c>
      <c r="AC3083" s="195" t="str">
        <f t="shared" si="213"/>
        <v/>
      </c>
      <c r="AD3083" s="194" t="str">
        <f t="shared" si="214"/>
        <v/>
      </c>
      <c r="AE3083" s="194">
        <f>IF(AD3083="",0,IF(ISERROR(VLOOKUP(AD3083,AD$7:AD3082,1,FALSE)),1,0))</f>
        <v>0</v>
      </c>
      <c r="AF3083" s="194"/>
    </row>
    <row r="3084" spans="1:32" ht="16.5" customHeight="1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75">
        <f>IF(AND($X$3512&lt;&gt;" ",$X$3512&lt;&gt;0),IF(X3084=$X$3512,1+COUNTIF(U$7:U3083,"&gt;0"),0),0)</f>
        <v>0</v>
      </c>
      <c r="V3084" s="178" t="s">
        <v>3273</v>
      </c>
      <c r="W3084" s="130"/>
      <c r="X3084" s="131"/>
      <c r="Y3084" s="131"/>
      <c r="Z3084" s="206"/>
      <c r="AA3084" s="194">
        <f t="shared" si="211"/>
        <v>0</v>
      </c>
      <c r="AB3084" s="124" t="str">
        <f t="shared" si="212"/>
        <v/>
      </c>
      <c r="AC3084" s="195" t="str">
        <f t="shared" si="213"/>
        <v/>
      </c>
      <c r="AD3084" s="194" t="str">
        <f t="shared" si="214"/>
        <v/>
      </c>
      <c r="AE3084" s="194">
        <f>IF(AD3084="",0,IF(ISERROR(VLOOKUP(AD3084,AD$7:AD3083,1,FALSE)),1,0))</f>
        <v>0</v>
      </c>
      <c r="AF3084" s="194"/>
    </row>
    <row r="3085" spans="1:32" ht="16.5" customHeight="1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75">
        <f>IF(AND($X$3512&lt;&gt;" ",$X$3512&lt;&gt;0),IF(X3085=$X$3512,1+COUNTIF(U$7:U3084,"&gt;0"),0),0)</f>
        <v>0</v>
      </c>
      <c r="V3085" s="178" t="s">
        <v>3274</v>
      </c>
      <c r="W3085" s="130"/>
      <c r="X3085" s="131"/>
      <c r="Y3085" s="131"/>
      <c r="Z3085" s="206"/>
      <c r="AA3085" s="194">
        <f t="shared" si="211"/>
        <v>0</v>
      </c>
      <c r="AB3085" s="124" t="str">
        <f t="shared" si="212"/>
        <v/>
      </c>
      <c r="AC3085" s="195" t="str">
        <f t="shared" si="213"/>
        <v/>
      </c>
      <c r="AD3085" s="194" t="str">
        <f t="shared" si="214"/>
        <v/>
      </c>
      <c r="AE3085" s="194">
        <f>IF(AD3085="",0,IF(ISERROR(VLOOKUP(AD3085,AD$7:AD3084,1,FALSE)),1,0))</f>
        <v>0</v>
      </c>
      <c r="AF3085" s="194"/>
    </row>
    <row r="3086" spans="1:32" ht="16.5" customHeight="1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75">
        <f>IF(AND($X$3512&lt;&gt;" ",$X$3512&lt;&gt;0),IF(X3086=$X$3512,1+COUNTIF(U$7:U3085,"&gt;0"),0),0)</f>
        <v>0</v>
      </c>
      <c r="V3086" s="178" t="s">
        <v>3275</v>
      </c>
      <c r="W3086" s="130"/>
      <c r="X3086" s="131"/>
      <c r="Y3086" s="131"/>
      <c r="Z3086" s="206"/>
      <c r="AA3086" s="194">
        <f t="shared" si="211"/>
        <v>0</v>
      </c>
      <c r="AB3086" s="124" t="str">
        <f t="shared" si="212"/>
        <v/>
      </c>
      <c r="AC3086" s="195" t="str">
        <f t="shared" si="213"/>
        <v/>
      </c>
      <c r="AD3086" s="194" t="str">
        <f t="shared" si="214"/>
        <v/>
      </c>
      <c r="AE3086" s="194">
        <f>IF(AD3086="",0,IF(ISERROR(VLOOKUP(AD3086,AD$7:AD3085,1,FALSE)),1,0))</f>
        <v>0</v>
      </c>
      <c r="AF3086" s="194"/>
    </row>
    <row r="3087" spans="1:32" ht="16.5" customHeight="1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75">
        <f>IF(AND($X$3512&lt;&gt;" ",$X$3512&lt;&gt;0),IF(X3087=$X$3512,1+COUNTIF(U$7:U3086,"&gt;0"),0),0)</f>
        <v>0</v>
      </c>
      <c r="V3087" s="178" t="s">
        <v>3276</v>
      </c>
      <c r="W3087" s="130"/>
      <c r="X3087" s="131"/>
      <c r="Y3087" s="131"/>
      <c r="Z3087" s="206"/>
      <c r="AA3087" s="194">
        <f t="shared" si="211"/>
        <v>0</v>
      </c>
      <c r="AB3087" s="124" t="str">
        <f t="shared" si="212"/>
        <v/>
      </c>
      <c r="AC3087" s="195" t="str">
        <f t="shared" si="213"/>
        <v/>
      </c>
      <c r="AD3087" s="194" t="str">
        <f t="shared" si="214"/>
        <v/>
      </c>
      <c r="AE3087" s="194">
        <f>IF(AD3087="",0,IF(ISERROR(VLOOKUP(AD3087,AD$7:AD3086,1,FALSE)),1,0))</f>
        <v>0</v>
      </c>
      <c r="AF3087" s="194"/>
    </row>
    <row r="3088" spans="1:32" ht="16.5" customHeight="1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75">
        <f>IF(AND($X$3512&lt;&gt;" ",$X$3512&lt;&gt;0),IF(X3088=$X$3512,1+COUNTIF(U$7:U3087,"&gt;0"),0),0)</f>
        <v>0</v>
      </c>
      <c r="V3088" s="178" t="s">
        <v>3277</v>
      </c>
      <c r="W3088" s="130"/>
      <c r="X3088" s="131"/>
      <c r="Y3088" s="131"/>
      <c r="Z3088" s="206"/>
      <c r="AA3088" s="194">
        <f t="shared" si="211"/>
        <v>0</v>
      </c>
      <c r="AB3088" s="124" t="str">
        <f t="shared" si="212"/>
        <v/>
      </c>
      <c r="AC3088" s="195" t="str">
        <f t="shared" si="213"/>
        <v/>
      </c>
      <c r="AD3088" s="194" t="str">
        <f t="shared" si="214"/>
        <v/>
      </c>
      <c r="AE3088" s="194">
        <f>IF(AD3088="",0,IF(ISERROR(VLOOKUP(AD3088,AD$7:AD3087,1,FALSE)),1,0))</f>
        <v>0</v>
      </c>
      <c r="AF3088" s="194"/>
    </row>
    <row r="3089" spans="1:32" ht="16.5" customHeight="1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75">
        <f>IF(AND($X$3512&lt;&gt;" ",$X$3512&lt;&gt;0),IF(X3089=$X$3512,1+COUNTIF(U$7:U3088,"&gt;0"),0),0)</f>
        <v>0</v>
      </c>
      <c r="V3089" s="178" t="s">
        <v>3278</v>
      </c>
      <c r="W3089" s="130"/>
      <c r="X3089" s="131"/>
      <c r="Y3089" s="131"/>
      <c r="Z3089" s="206"/>
      <c r="AA3089" s="194">
        <f t="shared" si="211"/>
        <v>0</v>
      </c>
      <c r="AB3089" s="124" t="str">
        <f t="shared" si="212"/>
        <v/>
      </c>
      <c r="AC3089" s="195" t="str">
        <f t="shared" si="213"/>
        <v/>
      </c>
      <c r="AD3089" s="194" t="str">
        <f t="shared" si="214"/>
        <v/>
      </c>
      <c r="AE3089" s="194">
        <f>IF(AD3089="",0,IF(ISERROR(VLOOKUP(AD3089,AD$7:AD3088,1,FALSE)),1,0))</f>
        <v>0</v>
      </c>
      <c r="AF3089" s="194"/>
    </row>
    <row r="3090" spans="1:32" ht="16.5" customHeight="1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75">
        <f>IF(AND($X$3512&lt;&gt;" ",$X$3512&lt;&gt;0),IF(X3090=$X$3512,1+COUNTIF(U$7:U3089,"&gt;0"),0),0)</f>
        <v>0</v>
      </c>
      <c r="V3090" s="178" t="s">
        <v>3279</v>
      </c>
      <c r="W3090" s="130"/>
      <c r="X3090" s="131"/>
      <c r="Y3090" s="131"/>
      <c r="Z3090" s="206"/>
      <c r="AA3090" s="194">
        <f t="shared" si="211"/>
        <v>0</v>
      </c>
      <c r="AB3090" s="124" t="str">
        <f t="shared" si="212"/>
        <v/>
      </c>
      <c r="AC3090" s="195" t="str">
        <f t="shared" si="213"/>
        <v/>
      </c>
      <c r="AD3090" s="194" t="str">
        <f t="shared" si="214"/>
        <v/>
      </c>
      <c r="AE3090" s="194">
        <f>IF(AD3090="",0,IF(ISERROR(VLOOKUP(AD3090,AD$7:AD3089,1,FALSE)),1,0))</f>
        <v>0</v>
      </c>
      <c r="AF3090" s="194"/>
    </row>
    <row r="3091" spans="1:32" ht="16.5" customHeight="1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75">
        <f>IF(AND($X$3512&lt;&gt;" ",$X$3512&lt;&gt;0),IF(X3091=$X$3512,1+COUNTIF(U$7:U3090,"&gt;0"),0),0)</f>
        <v>0</v>
      </c>
      <c r="V3091" s="178" t="s">
        <v>3280</v>
      </c>
      <c r="W3091" s="130"/>
      <c r="X3091" s="131"/>
      <c r="Y3091" s="131"/>
      <c r="Z3091" s="206"/>
      <c r="AA3091" s="194">
        <f t="shared" si="211"/>
        <v>0</v>
      </c>
      <c r="AB3091" s="124" t="str">
        <f t="shared" si="212"/>
        <v/>
      </c>
      <c r="AC3091" s="195" t="str">
        <f t="shared" si="213"/>
        <v/>
      </c>
      <c r="AD3091" s="194" t="str">
        <f t="shared" si="214"/>
        <v/>
      </c>
      <c r="AE3091" s="194">
        <f>IF(AD3091="",0,IF(ISERROR(VLOOKUP(AD3091,AD$7:AD3090,1,FALSE)),1,0))</f>
        <v>0</v>
      </c>
      <c r="AF3091" s="194"/>
    </row>
    <row r="3092" spans="1:32" ht="16.5" customHeight="1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75">
        <f>IF(AND($X$3512&lt;&gt;" ",$X$3512&lt;&gt;0),IF(X3092=$X$3512,1+COUNTIF(U$7:U3091,"&gt;0"),0),0)</f>
        <v>0</v>
      </c>
      <c r="V3092" s="178" t="s">
        <v>3281</v>
      </c>
      <c r="W3092" s="130"/>
      <c r="X3092" s="131"/>
      <c r="Y3092" s="131"/>
      <c r="Z3092" s="206"/>
      <c r="AA3092" s="194">
        <f t="shared" si="211"/>
        <v>0</v>
      </c>
      <c r="AB3092" s="124" t="str">
        <f t="shared" si="212"/>
        <v/>
      </c>
      <c r="AC3092" s="195" t="str">
        <f t="shared" si="213"/>
        <v/>
      </c>
      <c r="AD3092" s="194" t="str">
        <f t="shared" si="214"/>
        <v/>
      </c>
      <c r="AE3092" s="194">
        <f>IF(AD3092="",0,IF(ISERROR(VLOOKUP(AD3092,AD$7:AD3091,1,FALSE)),1,0))</f>
        <v>0</v>
      </c>
      <c r="AF3092" s="194"/>
    </row>
    <row r="3093" spans="1:32" ht="16.5" customHeight="1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75">
        <f>IF(AND($X$3512&lt;&gt;" ",$X$3512&lt;&gt;0),IF(X3093=$X$3512,1+COUNTIF(U$7:U3092,"&gt;0"),0),0)</f>
        <v>0</v>
      </c>
      <c r="V3093" s="178" t="s">
        <v>3282</v>
      </c>
      <c r="W3093" s="130"/>
      <c r="X3093" s="131"/>
      <c r="Y3093" s="131"/>
      <c r="Z3093" s="206"/>
      <c r="AA3093" s="194">
        <f t="shared" si="211"/>
        <v>0</v>
      </c>
      <c r="AB3093" s="124" t="str">
        <f t="shared" si="212"/>
        <v/>
      </c>
      <c r="AC3093" s="195" t="str">
        <f t="shared" si="213"/>
        <v/>
      </c>
      <c r="AD3093" s="194" t="str">
        <f t="shared" si="214"/>
        <v/>
      </c>
      <c r="AE3093" s="194">
        <f>IF(AD3093="",0,IF(ISERROR(VLOOKUP(AD3093,AD$7:AD3092,1,FALSE)),1,0))</f>
        <v>0</v>
      </c>
      <c r="AF3093" s="194"/>
    </row>
    <row r="3094" spans="1:32" ht="16.5" customHeight="1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75">
        <f>IF(AND($X$3512&lt;&gt;" ",$X$3512&lt;&gt;0),IF(X3094=$X$3512,1+COUNTIF(U$7:U3093,"&gt;0"),0),0)</f>
        <v>0</v>
      </c>
      <c r="V3094" s="178" t="s">
        <v>3283</v>
      </c>
      <c r="W3094" s="130"/>
      <c r="X3094" s="131"/>
      <c r="Y3094" s="131"/>
      <c r="Z3094" s="206"/>
      <c r="AA3094" s="194">
        <f t="shared" si="211"/>
        <v>0</v>
      </c>
      <c r="AB3094" s="124" t="str">
        <f t="shared" si="212"/>
        <v/>
      </c>
      <c r="AC3094" s="195" t="str">
        <f t="shared" si="213"/>
        <v/>
      </c>
      <c r="AD3094" s="194" t="str">
        <f t="shared" si="214"/>
        <v/>
      </c>
      <c r="AE3094" s="194">
        <f>IF(AD3094="",0,IF(ISERROR(VLOOKUP(AD3094,AD$7:AD3093,1,FALSE)),1,0))</f>
        <v>0</v>
      </c>
      <c r="AF3094" s="194"/>
    </row>
    <row r="3095" spans="1:32" ht="16.5" customHeight="1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75">
        <f>IF(AND($X$3512&lt;&gt;" ",$X$3512&lt;&gt;0),IF(X3095=$X$3512,1+COUNTIF(U$7:U3094,"&gt;0"),0),0)</f>
        <v>0</v>
      </c>
      <c r="V3095" s="178" t="s">
        <v>3284</v>
      </c>
      <c r="W3095" s="130"/>
      <c r="X3095" s="131"/>
      <c r="Y3095" s="131"/>
      <c r="Z3095" s="206"/>
      <c r="AA3095" s="194">
        <f t="shared" si="211"/>
        <v>0</v>
      </c>
      <c r="AB3095" s="124" t="str">
        <f t="shared" si="212"/>
        <v/>
      </c>
      <c r="AC3095" s="195" t="str">
        <f t="shared" si="213"/>
        <v/>
      </c>
      <c r="AD3095" s="194" t="str">
        <f t="shared" si="214"/>
        <v/>
      </c>
      <c r="AE3095" s="194">
        <f>IF(AD3095="",0,IF(ISERROR(VLOOKUP(AD3095,AD$7:AD3094,1,FALSE)),1,0))</f>
        <v>0</v>
      </c>
      <c r="AF3095" s="194"/>
    </row>
    <row r="3096" spans="1:32" ht="16.5" customHeight="1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75">
        <f>IF(AND($X$3512&lt;&gt;" ",$X$3512&lt;&gt;0),IF(X3096=$X$3512,1+COUNTIF(U$7:U3095,"&gt;0"),0),0)</f>
        <v>0</v>
      </c>
      <c r="V3096" s="178" t="s">
        <v>3285</v>
      </c>
      <c r="W3096" s="130"/>
      <c r="X3096" s="131"/>
      <c r="Y3096" s="131"/>
      <c r="Z3096" s="206"/>
      <c r="AA3096" s="194">
        <f t="shared" si="211"/>
        <v>0</v>
      </c>
      <c r="AB3096" s="124" t="str">
        <f t="shared" si="212"/>
        <v/>
      </c>
      <c r="AC3096" s="195" t="str">
        <f t="shared" si="213"/>
        <v/>
      </c>
      <c r="AD3096" s="194" t="str">
        <f t="shared" si="214"/>
        <v/>
      </c>
      <c r="AE3096" s="194">
        <f>IF(AD3096="",0,IF(ISERROR(VLOOKUP(AD3096,AD$7:AD3095,1,FALSE)),1,0))</f>
        <v>0</v>
      </c>
      <c r="AF3096" s="194"/>
    </row>
    <row r="3097" spans="1:32" ht="16.5" customHeight="1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75">
        <f>IF(AND($X$3512&lt;&gt;" ",$X$3512&lt;&gt;0),IF(X3097=$X$3512,1+COUNTIF(U$7:U3096,"&gt;0"),0),0)</f>
        <v>0</v>
      </c>
      <c r="V3097" s="178" t="s">
        <v>3286</v>
      </c>
      <c r="W3097" s="130"/>
      <c r="X3097" s="131"/>
      <c r="Y3097" s="131"/>
      <c r="Z3097" s="206"/>
      <c r="AA3097" s="194">
        <f t="shared" si="211"/>
        <v>0</v>
      </c>
      <c r="AB3097" s="124" t="str">
        <f t="shared" si="212"/>
        <v/>
      </c>
      <c r="AC3097" s="195" t="str">
        <f t="shared" si="213"/>
        <v/>
      </c>
      <c r="AD3097" s="194" t="str">
        <f t="shared" si="214"/>
        <v/>
      </c>
      <c r="AE3097" s="194">
        <f>IF(AD3097="",0,IF(ISERROR(VLOOKUP(AD3097,AD$7:AD3096,1,FALSE)),1,0))</f>
        <v>0</v>
      </c>
      <c r="AF3097" s="194"/>
    </row>
    <row r="3098" spans="1:32" ht="16.5" customHeight="1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75">
        <f>IF(AND($X$3512&lt;&gt;" ",$X$3512&lt;&gt;0),IF(X3098=$X$3512,1+COUNTIF(U$7:U3097,"&gt;0"),0),0)</f>
        <v>0</v>
      </c>
      <c r="V3098" s="178" t="s">
        <v>3287</v>
      </c>
      <c r="W3098" s="130"/>
      <c r="X3098" s="131"/>
      <c r="Y3098" s="131"/>
      <c r="Z3098" s="206"/>
      <c r="AA3098" s="194">
        <f t="shared" si="211"/>
        <v>0</v>
      </c>
      <c r="AB3098" s="124" t="str">
        <f t="shared" si="212"/>
        <v/>
      </c>
      <c r="AC3098" s="195" t="str">
        <f t="shared" si="213"/>
        <v/>
      </c>
      <c r="AD3098" s="194" t="str">
        <f t="shared" si="214"/>
        <v/>
      </c>
      <c r="AE3098" s="194">
        <f>IF(AD3098="",0,IF(ISERROR(VLOOKUP(AD3098,AD$7:AD3097,1,FALSE)),1,0))</f>
        <v>0</v>
      </c>
      <c r="AF3098" s="194"/>
    </row>
    <row r="3099" spans="1:32" ht="16.5" customHeight="1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75">
        <f>IF(AND($X$3512&lt;&gt;" ",$X$3512&lt;&gt;0),IF(X3099=$X$3512,1+COUNTIF(U$7:U3098,"&gt;0"),0),0)</f>
        <v>0</v>
      </c>
      <c r="V3099" s="178" t="s">
        <v>3288</v>
      </c>
      <c r="W3099" s="130"/>
      <c r="X3099" s="131"/>
      <c r="Y3099" s="131"/>
      <c r="Z3099" s="206"/>
      <c r="AA3099" s="194">
        <f t="shared" si="211"/>
        <v>0</v>
      </c>
      <c r="AB3099" s="124" t="str">
        <f t="shared" si="212"/>
        <v/>
      </c>
      <c r="AC3099" s="195" t="str">
        <f t="shared" si="213"/>
        <v/>
      </c>
      <c r="AD3099" s="194" t="str">
        <f t="shared" si="214"/>
        <v/>
      </c>
      <c r="AE3099" s="194">
        <f>IF(AD3099="",0,IF(ISERROR(VLOOKUP(AD3099,AD$7:AD3098,1,FALSE)),1,0))</f>
        <v>0</v>
      </c>
      <c r="AF3099" s="194"/>
    </row>
    <row r="3100" spans="1:32" ht="16.5" customHeight="1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75">
        <f>IF(AND($X$3512&lt;&gt;" ",$X$3512&lt;&gt;0),IF(X3100=$X$3512,1+COUNTIF(U$7:U3099,"&gt;0"),0),0)</f>
        <v>0</v>
      </c>
      <c r="V3100" s="178" t="s">
        <v>3289</v>
      </c>
      <c r="W3100" s="130"/>
      <c r="X3100" s="131"/>
      <c r="Y3100" s="131"/>
      <c r="Z3100" s="206"/>
      <c r="AA3100" s="194">
        <f t="shared" si="211"/>
        <v>0</v>
      </c>
      <c r="AB3100" s="124" t="str">
        <f t="shared" si="212"/>
        <v/>
      </c>
      <c r="AC3100" s="195" t="str">
        <f t="shared" si="213"/>
        <v/>
      </c>
      <c r="AD3100" s="194" t="str">
        <f t="shared" si="214"/>
        <v/>
      </c>
      <c r="AE3100" s="194">
        <f>IF(AD3100="",0,IF(ISERROR(VLOOKUP(AD3100,AD$7:AD3099,1,FALSE)),1,0))</f>
        <v>0</v>
      </c>
      <c r="AF3100" s="194"/>
    </row>
    <row r="3101" spans="1:32" ht="16.5" customHeight="1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75">
        <f>IF(AND($X$3512&lt;&gt;" ",$X$3512&lt;&gt;0),IF(X3101=$X$3512,1+COUNTIF(U$7:U3100,"&gt;0"),0),0)</f>
        <v>0</v>
      </c>
      <c r="V3101" s="178" t="s">
        <v>3290</v>
      </c>
      <c r="W3101" s="130"/>
      <c r="X3101" s="131"/>
      <c r="Y3101" s="131"/>
      <c r="Z3101" s="206"/>
      <c r="AA3101" s="194">
        <f t="shared" si="211"/>
        <v>0</v>
      </c>
      <c r="AB3101" s="124" t="str">
        <f t="shared" si="212"/>
        <v/>
      </c>
      <c r="AC3101" s="195" t="str">
        <f t="shared" si="213"/>
        <v/>
      </c>
      <c r="AD3101" s="194" t="str">
        <f t="shared" si="214"/>
        <v/>
      </c>
      <c r="AE3101" s="194">
        <f>IF(AD3101="",0,IF(ISERROR(VLOOKUP(AD3101,AD$7:AD3100,1,FALSE)),1,0))</f>
        <v>0</v>
      </c>
      <c r="AF3101" s="194"/>
    </row>
    <row r="3102" spans="1:32" ht="16.5" customHeight="1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75">
        <f>IF(AND($X$3512&lt;&gt;" ",$X$3512&lt;&gt;0),IF(X3102=$X$3512,1+COUNTIF(U$7:U3101,"&gt;0"),0),0)</f>
        <v>0</v>
      </c>
      <c r="V3102" s="178" t="s">
        <v>3291</v>
      </c>
      <c r="W3102" s="130"/>
      <c r="X3102" s="131"/>
      <c r="Y3102" s="131"/>
      <c r="Z3102" s="206"/>
      <c r="AA3102" s="194">
        <f t="shared" si="211"/>
        <v>0</v>
      </c>
      <c r="AB3102" s="124" t="str">
        <f t="shared" si="212"/>
        <v/>
      </c>
      <c r="AC3102" s="195" t="str">
        <f t="shared" si="213"/>
        <v/>
      </c>
      <c r="AD3102" s="194" t="str">
        <f t="shared" si="214"/>
        <v/>
      </c>
      <c r="AE3102" s="194">
        <f>IF(AD3102="",0,IF(ISERROR(VLOOKUP(AD3102,AD$7:AD3101,1,FALSE)),1,0))</f>
        <v>0</v>
      </c>
      <c r="AF3102" s="194"/>
    </row>
    <row r="3103" spans="1:32" ht="16.5" customHeight="1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75">
        <f>IF(AND($X$3512&lt;&gt;" ",$X$3512&lt;&gt;0),IF(X3103=$X$3512,1+COUNTIF(U$7:U3102,"&gt;0"),0),0)</f>
        <v>0</v>
      </c>
      <c r="V3103" s="178" t="s">
        <v>3292</v>
      </c>
      <c r="W3103" s="130"/>
      <c r="X3103" s="131"/>
      <c r="Y3103" s="131"/>
      <c r="Z3103" s="206"/>
      <c r="AA3103" s="194">
        <f t="shared" si="211"/>
        <v>0</v>
      </c>
      <c r="AB3103" s="124" t="str">
        <f t="shared" si="212"/>
        <v/>
      </c>
      <c r="AC3103" s="195" t="str">
        <f t="shared" si="213"/>
        <v/>
      </c>
      <c r="AD3103" s="194" t="str">
        <f t="shared" si="214"/>
        <v/>
      </c>
      <c r="AE3103" s="194">
        <f>IF(AD3103="",0,IF(ISERROR(VLOOKUP(AD3103,AD$7:AD3102,1,FALSE)),1,0))</f>
        <v>0</v>
      </c>
      <c r="AF3103" s="194"/>
    </row>
    <row r="3104" spans="1:32" ht="16.5" customHeight="1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75">
        <f>IF(AND($X$3512&lt;&gt;" ",$X$3512&lt;&gt;0),IF(X3104=$X$3512,1+COUNTIF(U$7:U3103,"&gt;0"),0),0)</f>
        <v>0</v>
      </c>
      <c r="V3104" s="178" t="s">
        <v>3293</v>
      </c>
      <c r="W3104" s="130"/>
      <c r="X3104" s="131"/>
      <c r="Y3104" s="131"/>
      <c r="Z3104" s="206"/>
      <c r="AA3104" s="194">
        <f t="shared" si="211"/>
        <v>0</v>
      </c>
      <c r="AB3104" s="124" t="str">
        <f t="shared" si="212"/>
        <v/>
      </c>
      <c r="AC3104" s="195" t="str">
        <f t="shared" si="213"/>
        <v/>
      </c>
      <c r="AD3104" s="194" t="str">
        <f t="shared" si="214"/>
        <v/>
      </c>
      <c r="AE3104" s="194">
        <f>IF(AD3104="",0,IF(ISERROR(VLOOKUP(AD3104,AD$7:AD3103,1,FALSE)),1,0))</f>
        <v>0</v>
      </c>
      <c r="AF3104" s="194"/>
    </row>
    <row r="3105" spans="1:32" ht="16.5" customHeight="1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75">
        <f>IF(AND($X$3512&lt;&gt;" ",$X$3512&lt;&gt;0),IF(X3105=$X$3512,1+COUNTIF(U$7:U3104,"&gt;0"),0),0)</f>
        <v>0</v>
      </c>
      <c r="V3105" s="178" t="s">
        <v>3294</v>
      </c>
      <c r="W3105" s="130"/>
      <c r="X3105" s="131"/>
      <c r="Y3105" s="131"/>
      <c r="Z3105" s="206"/>
      <c r="AA3105" s="194">
        <f t="shared" si="211"/>
        <v>0</v>
      </c>
      <c r="AB3105" s="124" t="str">
        <f t="shared" si="212"/>
        <v/>
      </c>
      <c r="AC3105" s="195" t="str">
        <f t="shared" si="213"/>
        <v/>
      </c>
      <c r="AD3105" s="194" t="str">
        <f t="shared" si="214"/>
        <v/>
      </c>
      <c r="AE3105" s="194">
        <f>IF(AD3105="",0,IF(ISERROR(VLOOKUP(AD3105,AD$7:AD3104,1,FALSE)),1,0))</f>
        <v>0</v>
      </c>
      <c r="AF3105" s="194"/>
    </row>
    <row r="3106" spans="1:32" ht="16.5" customHeight="1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75">
        <f>IF(AND($X$3512&lt;&gt;" ",$X$3512&lt;&gt;0),IF(X3106=$X$3512,1+COUNTIF(U$7:U3105,"&gt;0"),0),0)</f>
        <v>0</v>
      </c>
      <c r="V3106" s="178" t="s">
        <v>3295</v>
      </c>
      <c r="W3106" s="130"/>
      <c r="X3106" s="131"/>
      <c r="Y3106" s="131"/>
      <c r="Z3106" s="206"/>
      <c r="AA3106" s="194">
        <f t="shared" si="211"/>
        <v>0</v>
      </c>
      <c r="AB3106" s="124" t="str">
        <f t="shared" si="212"/>
        <v/>
      </c>
      <c r="AC3106" s="195" t="str">
        <f t="shared" si="213"/>
        <v/>
      </c>
      <c r="AD3106" s="194" t="str">
        <f t="shared" si="214"/>
        <v/>
      </c>
      <c r="AE3106" s="194">
        <f>IF(AD3106="",0,IF(ISERROR(VLOOKUP(AD3106,AD$7:AD3105,1,FALSE)),1,0))</f>
        <v>0</v>
      </c>
      <c r="AF3106" s="194"/>
    </row>
    <row r="3107" spans="1:32" ht="16.5" customHeight="1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75">
        <f>IF(AND($X$3512&lt;&gt;" ",$X$3512&lt;&gt;0),IF(X3107=$X$3512,1+COUNTIF(U$7:U3106,"&gt;0"),0),0)</f>
        <v>0</v>
      </c>
      <c r="V3107" s="178" t="s">
        <v>3296</v>
      </c>
      <c r="W3107" s="130"/>
      <c r="X3107" s="131"/>
      <c r="Y3107" s="131"/>
      <c r="Z3107" s="206"/>
      <c r="AA3107" s="194">
        <f t="shared" si="211"/>
        <v>0</v>
      </c>
      <c r="AB3107" s="124" t="str">
        <f t="shared" si="212"/>
        <v/>
      </c>
      <c r="AC3107" s="195" t="str">
        <f t="shared" si="213"/>
        <v/>
      </c>
      <c r="AD3107" s="194" t="str">
        <f t="shared" si="214"/>
        <v/>
      </c>
      <c r="AE3107" s="194">
        <f>IF(AD3107="",0,IF(ISERROR(VLOOKUP(AD3107,AD$7:AD3106,1,FALSE)),1,0))</f>
        <v>0</v>
      </c>
      <c r="AF3107" s="194"/>
    </row>
    <row r="3108" spans="1:32" ht="16.5" customHeight="1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75">
        <f>IF(AND($X$3512&lt;&gt;" ",$X$3512&lt;&gt;0),IF(X3108=$X$3512,1+COUNTIF(U$7:U3107,"&gt;0"),0),0)</f>
        <v>0</v>
      </c>
      <c r="V3108" s="178" t="s">
        <v>3297</v>
      </c>
      <c r="W3108" s="130"/>
      <c r="X3108" s="131"/>
      <c r="Y3108" s="131"/>
      <c r="Z3108" s="206"/>
      <c r="AA3108" s="194">
        <f t="shared" si="211"/>
        <v>0</v>
      </c>
      <c r="AB3108" s="124" t="str">
        <f t="shared" si="212"/>
        <v/>
      </c>
      <c r="AC3108" s="195" t="str">
        <f t="shared" si="213"/>
        <v/>
      </c>
      <c r="AD3108" s="194" t="str">
        <f t="shared" si="214"/>
        <v/>
      </c>
      <c r="AE3108" s="194">
        <f>IF(AD3108="",0,IF(ISERROR(VLOOKUP(AD3108,AD$7:AD3107,1,FALSE)),1,0))</f>
        <v>0</v>
      </c>
      <c r="AF3108" s="194"/>
    </row>
    <row r="3109" spans="1:32" ht="16.5" customHeight="1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75">
        <f>IF(AND($X$3512&lt;&gt;" ",$X$3512&lt;&gt;0),IF(X3109=$X$3512,1+COUNTIF(U$7:U3108,"&gt;0"),0),0)</f>
        <v>0</v>
      </c>
      <c r="V3109" s="178" t="s">
        <v>3298</v>
      </c>
      <c r="W3109" s="130"/>
      <c r="X3109" s="131"/>
      <c r="Y3109" s="131"/>
      <c r="Z3109" s="206"/>
      <c r="AA3109" s="194">
        <f t="shared" si="211"/>
        <v>0</v>
      </c>
      <c r="AB3109" s="124" t="str">
        <f t="shared" si="212"/>
        <v/>
      </c>
      <c r="AC3109" s="195" t="str">
        <f t="shared" si="213"/>
        <v/>
      </c>
      <c r="AD3109" s="194" t="str">
        <f t="shared" si="214"/>
        <v/>
      </c>
      <c r="AE3109" s="194">
        <f>IF(AD3109="",0,IF(ISERROR(VLOOKUP(AD3109,AD$7:AD3108,1,FALSE)),1,0))</f>
        <v>0</v>
      </c>
      <c r="AF3109" s="194"/>
    </row>
    <row r="3110" spans="1:32" ht="16.5" customHeight="1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75">
        <f>IF(AND($X$3512&lt;&gt;" ",$X$3512&lt;&gt;0),IF(X3110=$X$3512,1+COUNTIF(U$7:U3109,"&gt;0"),0),0)</f>
        <v>0</v>
      </c>
      <c r="V3110" s="178" t="s">
        <v>3299</v>
      </c>
      <c r="W3110" s="130"/>
      <c r="X3110" s="131"/>
      <c r="Y3110" s="131"/>
      <c r="Z3110" s="206"/>
      <c r="AA3110" s="194">
        <f t="shared" si="211"/>
        <v>0</v>
      </c>
      <c r="AB3110" s="124" t="str">
        <f t="shared" si="212"/>
        <v/>
      </c>
      <c r="AC3110" s="195" t="str">
        <f t="shared" si="213"/>
        <v/>
      </c>
      <c r="AD3110" s="194" t="str">
        <f t="shared" si="214"/>
        <v/>
      </c>
      <c r="AE3110" s="194">
        <f>IF(AD3110="",0,IF(ISERROR(VLOOKUP(AD3110,AD$7:AD3109,1,FALSE)),1,0))</f>
        <v>0</v>
      </c>
      <c r="AF3110" s="194"/>
    </row>
    <row r="3111" spans="1:32" ht="16.5" customHeight="1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75">
        <f>IF(AND($X$3512&lt;&gt;" ",$X$3512&lt;&gt;0),IF(X3111=$X$3512,1+COUNTIF(U$7:U3110,"&gt;0"),0),0)</f>
        <v>0</v>
      </c>
      <c r="V3111" s="178" t="s">
        <v>3300</v>
      </c>
      <c r="W3111" s="130"/>
      <c r="X3111" s="131"/>
      <c r="Y3111" s="131"/>
      <c r="Z3111" s="206"/>
      <c r="AA3111" s="194">
        <f t="shared" si="211"/>
        <v>0</v>
      </c>
      <c r="AB3111" s="124" t="str">
        <f t="shared" si="212"/>
        <v/>
      </c>
      <c r="AC3111" s="195" t="str">
        <f t="shared" si="213"/>
        <v/>
      </c>
      <c r="AD3111" s="194" t="str">
        <f t="shared" si="214"/>
        <v/>
      </c>
      <c r="AE3111" s="194">
        <f>IF(AD3111="",0,IF(ISERROR(VLOOKUP(AD3111,AD$7:AD3110,1,FALSE)),1,0))</f>
        <v>0</v>
      </c>
      <c r="AF3111" s="194"/>
    </row>
    <row r="3112" spans="1:32" ht="16.5" customHeight="1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75">
        <f>IF(AND($X$3512&lt;&gt;" ",$X$3512&lt;&gt;0),IF(X3112=$X$3512,1+COUNTIF(U$7:U3111,"&gt;0"),0),0)</f>
        <v>0</v>
      </c>
      <c r="V3112" s="178" t="s">
        <v>3301</v>
      </c>
      <c r="W3112" s="130"/>
      <c r="X3112" s="131"/>
      <c r="Y3112" s="131"/>
      <c r="Z3112" s="206"/>
      <c r="AA3112" s="194">
        <f t="shared" si="211"/>
        <v>0</v>
      </c>
      <c r="AB3112" s="124" t="str">
        <f t="shared" si="212"/>
        <v/>
      </c>
      <c r="AC3112" s="195" t="str">
        <f t="shared" si="213"/>
        <v/>
      </c>
      <c r="AD3112" s="194" t="str">
        <f t="shared" si="214"/>
        <v/>
      </c>
      <c r="AE3112" s="194">
        <f>IF(AD3112="",0,IF(ISERROR(VLOOKUP(AD3112,AD$7:AD3111,1,FALSE)),1,0))</f>
        <v>0</v>
      </c>
      <c r="AF3112" s="194"/>
    </row>
    <row r="3113" spans="1:32" ht="16.5" customHeight="1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75">
        <f>IF(AND($X$3512&lt;&gt;" ",$X$3512&lt;&gt;0),IF(X3113=$X$3512,1+COUNTIF(U$7:U3112,"&gt;0"),0),0)</f>
        <v>0</v>
      </c>
      <c r="V3113" s="178" t="s">
        <v>3302</v>
      </c>
      <c r="W3113" s="130"/>
      <c r="X3113" s="131"/>
      <c r="Y3113" s="131"/>
      <c r="Z3113" s="206"/>
      <c r="AA3113" s="194">
        <f t="shared" si="211"/>
        <v>0</v>
      </c>
      <c r="AB3113" s="124" t="str">
        <f t="shared" si="212"/>
        <v/>
      </c>
      <c r="AC3113" s="195" t="str">
        <f t="shared" si="213"/>
        <v/>
      </c>
      <c r="AD3113" s="194" t="str">
        <f t="shared" si="214"/>
        <v/>
      </c>
      <c r="AE3113" s="194">
        <f>IF(AD3113="",0,IF(ISERROR(VLOOKUP(AD3113,AD$7:AD3112,1,FALSE)),1,0))</f>
        <v>0</v>
      </c>
      <c r="AF3113" s="194"/>
    </row>
    <row r="3114" spans="1:32" ht="16.5" customHeight="1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75">
        <f>IF(AND($X$3512&lt;&gt;" ",$X$3512&lt;&gt;0),IF(X3114=$X$3512,1+COUNTIF(U$7:U3113,"&gt;0"),0),0)</f>
        <v>0</v>
      </c>
      <c r="V3114" s="178" t="s">
        <v>3303</v>
      </c>
      <c r="W3114" s="130"/>
      <c r="X3114" s="131"/>
      <c r="Y3114" s="131"/>
      <c r="Z3114" s="206"/>
      <c r="AA3114" s="194">
        <f t="shared" si="211"/>
        <v>0</v>
      </c>
      <c r="AB3114" s="124" t="str">
        <f t="shared" si="212"/>
        <v/>
      </c>
      <c r="AC3114" s="195" t="str">
        <f t="shared" si="213"/>
        <v/>
      </c>
      <c r="AD3114" s="194" t="str">
        <f t="shared" si="214"/>
        <v/>
      </c>
      <c r="AE3114" s="194">
        <f>IF(AD3114="",0,IF(ISERROR(VLOOKUP(AD3114,AD$7:AD3113,1,FALSE)),1,0))</f>
        <v>0</v>
      </c>
      <c r="AF3114" s="194"/>
    </row>
    <row r="3115" spans="1:32" ht="16.5" customHeight="1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75">
        <f>IF(AND($X$3512&lt;&gt;" ",$X$3512&lt;&gt;0),IF(X3115=$X$3512,1+COUNTIF(U$7:U3114,"&gt;0"),0),0)</f>
        <v>0</v>
      </c>
      <c r="V3115" s="178" t="s">
        <v>3304</v>
      </c>
      <c r="W3115" s="130"/>
      <c r="X3115" s="131"/>
      <c r="Y3115" s="131"/>
      <c r="Z3115" s="206"/>
      <c r="AA3115" s="194">
        <f t="shared" si="211"/>
        <v>0</v>
      </c>
      <c r="AB3115" s="124" t="str">
        <f t="shared" si="212"/>
        <v/>
      </c>
      <c r="AC3115" s="195" t="str">
        <f t="shared" si="213"/>
        <v/>
      </c>
      <c r="AD3115" s="194" t="str">
        <f t="shared" si="214"/>
        <v/>
      </c>
      <c r="AE3115" s="194">
        <f>IF(AD3115="",0,IF(ISERROR(VLOOKUP(AD3115,AD$7:AD3114,1,FALSE)),1,0))</f>
        <v>0</v>
      </c>
      <c r="AF3115" s="194"/>
    </row>
    <row r="3116" spans="1:32" ht="16.5" customHeight="1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75">
        <f>IF(AND($X$3512&lt;&gt;" ",$X$3512&lt;&gt;0),IF(X3116=$X$3512,1+COUNTIF(U$7:U3115,"&gt;0"),0),0)</f>
        <v>0</v>
      </c>
      <c r="V3116" s="178" t="s">
        <v>3305</v>
      </c>
      <c r="W3116" s="130"/>
      <c r="X3116" s="131"/>
      <c r="Y3116" s="131"/>
      <c r="Z3116" s="206"/>
      <c r="AA3116" s="194">
        <f t="shared" si="211"/>
        <v>0</v>
      </c>
      <c r="AB3116" s="124" t="str">
        <f t="shared" si="212"/>
        <v/>
      </c>
      <c r="AC3116" s="195" t="str">
        <f t="shared" si="213"/>
        <v/>
      </c>
      <c r="AD3116" s="194" t="str">
        <f t="shared" si="214"/>
        <v/>
      </c>
      <c r="AE3116" s="194">
        <f>IF(AD3116="",0,IF(ISERROR(VLOOKUP(AD3116,AD$7:AD3115,1,FALSE)),1,0))</f>
        <v>0</v>
      </c>
      <c r="AF3116" s="194"/>
    </row>
    <row r="3117" spans="1:32" ht="16.5" customHeight="1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75">
        <f>IF(AND($X$3512&lt;&gt;" ",$X$3512&lt;&gt;0),IF(X3117=$X$3512,1+COUNTIF(U$7:U3116,"&gt;0"),0),0)</f>
        <v>0</v>
      </c>
      <c r="V3117" s="178" t="s">
        <v>3306</v>
      </c>
      <c r="W3117" s="130"/>
      <c r="X3117" s="131"/>
      <c r="Y3117" s="131"/>
      <c r="Z3117" s="206"/>
      <c r="AA3117" s="194">
        <f t="shared" si="211"/>
        <v>0</v>
      </c>
      <c r="AB3117" s="124" t="str">
        <f t="shared" si="212"/>
        <v/>
      </c>
      <c r="AC3117" s="195" t="str">
        <f t="shared" si="213"/>
        <v/>
      </c>
      <c r="AD3117" s="194" t="str">
        <f t="shared" si="214"/>
        <v/>
      </c>
      <c r="AE3117" s="194">
        <f>IF(AD3117="",0,IF(ISERROR(VLOOKUP(AD3117,AD$7:AD3116,1,FALSE)),1,0))</f>
        <v>0</v>
      </c>
      <c r="AF3117" s="194"/>
    </row>
    <row r="3118" spans="1:32" ht="16.5" customHeight="1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75">
        <f>IF(AND($X$3512&lt;&gt;" ",$X$3512&lt;&gt;0),IF(X3118=$X$3512,1+COUNTIF(U$7:U3117,"&gt;0"),0),0)</f>
        <v>0</v>
      </c>
      <c r="V3118" s="178" t="s">
        <v>3307</v>
      </c>
      <c r="W3118" s="130"/>
      <c r="X3118" s="131"/>
      <c r="Y3118" s="131"/>
      <c r="Z3118" s="206"/>
      <c r="AA3118" s="194">
        <f t="shared" si="211"/>
        <v>0</v>
      </c>
      <c r="AB3118" s="124" t="str">
        <f t="shared" si="212"/>
        <v/>
      </c>
      <c r="AC3118" s="195" t="str">
        <f t="shared" si="213"/>
        <v/>
      </c>
      <c r="AD3118" s="194" t="str">
        <f t="shared" si="214"/>
        <v/>
      </c>
      <c r="AE3118" s="194">
        <f>IF(AD3118="",0,IF(ISERROR(VLOOKUP(AD3118,AD$7:AD3117,1,FALSE)),1,0))</f>
        <v>0</v>
      </c>
      <c r="AF3118" s="194"/>
    </row>
    <row r="3119" spans="1:32" ht="16.5" customHeight="1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75">
        <f>IF(AND($X$3512&lt;&gt;" ",$X$3512&lt;&gt;0),IF(X3119=$X$3512,1+COUNTIF(U$7:U3118,"&gt;0"),0),0)</f>
        <v>0</v>
      </c>
      <c r="V3119" s="178" t="s">
        <v>3308</v>
      </c>
      <c r="W3119" s="130"/>
      <c r="X3119" s="131"/>
      <c r="Y3119" s="131"/>
      <c r="Z3119" s="206"/>
      <c r="AA3119" s="194">
        <f t="shared" si="211"/>
        <v>0</v>
      </c>
      <c r="AB3119" s="124" t="str">
        <f t="shared" si="212"/>
        <v/>
      </c>
      <c r="AC3119" s="195" t="str">
        <f t="shared" si="213"/>
        <v/>
      </c>
      <c r="AD3119" s="194" t="str">
        <f t="shared" si="214"/>
        <v/>
      </c>
      <c r="AE3119" s="194">
        <f>IF(AD3119="",0,IF(ISERROR(VLOOKUP(AD3119,AD$7:AD3118,1,FALSE)),1,0))</f>
        <v>0</v>
      </c>
      <c r="AF3119" s="194"/>
    </row>
    <row r="3120" spans="1:32" ht="16.5" customHeight="1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75">
        <f>IF(AND($X$3512&lt;&gt;" ",$X$3512&lt;&gt;0),IF(X3120=$X$3512,1+COUNTIF(U$7:U3119,"&gt;0"),0),0)</f>
        <v>0</v>
      </c>
      <c r="V3120" s="178" t="s">
        <v>3309</v>
      </c>
      <c r="W3120" s="130"/>
      <c r="X3120" s="131"/>
      <c r="Y3120" s="131"/>
      <c r="Z3120" s="206"/>
      <c r="AA3120" s="194">
        <f t="shared" si="211"/>
        <v>0</v>
      </c>
      <c r="AB3120" s="124" t="str">
        <f t="shared" si="212"/>
        <v/>
      </c>
      <c r="AC3120" s="195" t="str">
        <f t="shared" si="213"/>
        <v/>
      </c>
      <c r="AD3120" s="194" t="str">
        <f t="shared" si="214"/>
        <v/>
      </c>
      <c r="AE3120" s="194">
        <f>IF(AD3120="",0,IF(ISERROR(VLOOKUP(AD3120,AD$7:AD3119,1,FALSE)),1,0))</f>
        <v>0</v>
      </c>
      <c r="AF3120" s="194"/>
    </row>
    <row r="3121" spans="1:32" ht="16.5" customHeight="1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75">
        <f>IF(AND($X$3512&lt;&gt;" ",$X$3512&lt;&gt;0),IF(X3121=$X$3512,1+COUNTIF(U$7:U3120,"&gt;0"),0),0)</f>
        <v>0</v>
      </c>
      <c r="V3121" s="178" t="s">
        <v>3310</v>
      </c>
      <c r="W3121" s="130"/>
      <c r="X3121" s="131"/>
      <c r="Y3121" s="131"/>
      <c r="Z3121" s="206"/>
      <c r="AA3121" s="194">
        <f t="shared" si="211"/>
        <v>0</v>
      </c>
      <c r="AB3121" s="124" t="str">
        <f t="shared" si="212"/>
        <v/>
      </c>
      <c r="AC3121" s="195" t="str">
        <f t="shared" si="213"/>
        <v/>
      </c>
      <c r="AD3121" s="194" t="str">
        <f t="shared" si="214"/>
        <v/>
      </c>
      <c r="AE3121" s="194">
        <f>IF(AD3121="",0,IF(ISERROR(VLOOKUP(AD3121,AD$7:AD3120,1,FALSE)),1,0))</f>
        <v>0</v>
      </c>
      <c r="AF3121" s="194"/>
    </row>
    <row r="3122" spans="1:32" ht="16.5" customHeight="1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75">
        <f>IF(AND($X$3512&lt;&gt;" ",$X$3512&lt;&gt;0),IF(X3122=$X$3512,1+COUNTIF(U$7:U3121,"&gt;0"),0),0)</f>
        <v>0</v>
      </c>
      <c r="V3122" s="178" t="s">
        <v>3311</v>
      </c>
      <c r="W3122" s="130"/>
      <c r="X3122" s="131"/>
      <c r="Y3122" s="131"/>
      <c r="Z3122" s="206"/>
      <c r="AA3122" s="194">
        <f t="shared" si="211"/>
        <v>0</v>
      </c>
      <c r="AB3122" s="124" t="str">
        <f t="shared" si="212"/>
        <v/>
      </c>
      <c r="AC3122" s="195" t="str">
        <f t="shared" si="213"/>
        <v/>
      </c>
      <c r="AD3122" s="194" t="str">
        <f t="shared" si="214"/>
        <v/>
      </c>
      <c r="AE3122" s="194">
        <f>IF(AD3122="",0,IF(ISERROR(VLOOKUP(AD3122,AD$7:AD3121,1,FALSE)),1,0))</f>
        <v>0</v>
      </c>
      <c r="AF3122" s="194"/>
    </row>
    <row r="3123" spans="1:32" ht="16.5" customHeight="1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75">
        <f>IF(AND($X$3512&lt;&gt;" ",$X$3512&lt;&gt;0),IF(X3123=$X$3512,1+COUNTIF(U$7:U3122,"&gt;0"),0),0)</f>
        <v>0</v>
      </c>
      <c r="V3123" s="178" t="s">
        <v>3312</v>
      </c>
      <c r="W3123" s="130"/>
      <c r="X3123" s="131"/>
      <c r="Y3123" s="131"/>
      <c r="Z3123" s="206"/>
      <c r="AA3123" s="194">
        <f t="shared" si="211"/>
        <v>0</v>
      </c>
      <c r="AB3123" s="124" t="str">
        <f t="shared" si="212"/>
        <v/>
      </c>
      <c r="AC3123" s="195" t="str">
        <f t="shared" si="213"/>
        <v/>
      </c>
      <c r="AD3123" s="194" t="str">
        <f t="shared" si="214"/>
        <v/>
      </c>
      <c r="AE3123" s="194">
        <f>IF(AD3123="",0,IF(ISERROR(VLOOKUP(AD3123,AD$7:AD3122,1,FALSE)),1,0))</f>
        <v>0</v>
      </c>
      <c r="AF3123" s="194"/>
    </row>
    <row r="3124" spans="1:32" ht="16.5" customHeight="1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75">
        <f>IF(AND($X$3512&lt;&gt;" ",$X$3512&lt;&gt;0),IF(X3124=$X$3512,1+COUNTIF(U$7:U3123,"&gt;0"),0),0)</f>
        <v>0</v>
      </c>
      <c r="V3124" s="178" t="s">
        <v>3313</v>
      </c>
      <c r="W3124" s="130"/>
      <c r="X3124" s="131"/>
      <c r="Y3124" s="131"/>
      <c r="Z3124" s="206"/>
      <c r="AA3124" s="194">
        <f t="shared" si="211"/>
        <v>0</v>
      </c>
      <c r="AB3124" s="124" t="str">
        <f t="shared" si="212"/>
        <v/>
      </c>
      <c r="AC3124" s="195" t="str">
        <f t="shared" si="213"/>
        <v/>
      </c>
      <c r="AD3124" s="194" t="str">
        <f t="shared" si="214"/>
        <v/>
      </c>
      <c r="AE3124" s="194">
        <f>IF(AD3124="",0,IF(ISERROR(VLOOKUP(AD3124,AD$7:AD3123,1,FALSE)),1,0))</f>
        <v>0</v>
      </c>
      <c r="AF3124" s="194"/>
    </row>
    <row r="3125" spans="1:32" ht="16.5" customHeight="1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75">
        <f>IF(AND($X$3512&lt;&gt;" ",$X$3512&lt;&gt;0),IF(X3125=$X$3512,1+COUNTIF(U$7:U3124,"&gt;0"),0),0)</f>
        <v>0</v>
      </c>
      <c r="V3125" s="178" t="s">
        <v>3314</v>
      </c>
      <c r="W3125" s="130"/>
      <c r="X3125" s="131"/>
      <c r="Y3125" s="131"/>
      <c r="Z3125" s="206"/>
      <c r="AA3125" s="194">
        <f t="shared" si="211"/>
        <v>0</v>
      </c>
      <c r="AB3125" s="124" t="str">
        <f t="shared" si="212"/>
        <v/>
      </c>
      <c r="AC3125" s="195" t="str">
        <f t="shared" si="213"/>
        <v/>
      </c>
      <c r="AD3125" s="194" t="str">
        <f t="shared" si="214"/>
        <v/>
      </c>
      <c r="AE3125" s="194">
        <f>IF(AD3125="",0,IF(ISERROR(VLOOKUP(AD3125,AD$7:AD3124,1,FALSE)),1,0))</f>
        <v>0</v>
      </c>
      <c r="AF3125" s="194"/>
    </row>
    <row r="3126" spans="1:32" ht="16.5" customHeight="1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75">
        <f>IF(AND($X$3512&lt;&gt;" ",$X$3512&lt;&gt;0),IF(X3126=$X$3512,1+COUNTIF(U$7:U3125,"&gt;0"),0),0)</f>
        <v>0</v>
      </c>
      <c r="V3126" s="178" t="s">
        <v>3315</v>
      </c>
      <c r="W3126" s="130"/>
      <c r="X3126" s="131"/>
      <c r="Y3126" s="131"/>
      <c r="Z3126" s="206"/>
      <c r="AA3126" s="194">
        <f t="shared" si="211"/>
        <v>0</v>
      </c>
      <c r="AB3126" s="124" t="str">
        <f t="shared" si="212"/>
        <v/>
      </c>
      <c r="AC3126" s="195" t="str">
        <f t="shared" si="213"/>
        <v/>
      </c>
      <c r="AD3126" s="194" t="str">
        <f t="shared" si="214"/>
        <v/>
      </c>
      <c r="AE3126" s="194">
        <f>IF(AD3126="",0,IF(ISERROR(VLOOKUP(AD3126,AD$7:AD3125,1,FALSE)),1,0))</f>
        <v>0</v>
      </c>
      <c r="AF3126" s="194"/>
    </row>
    <row r="3127" spans="1:32" ht="16.5" customHeight="1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75">
        <f>IF(AND($X$3512&lt;&gt;" ",$X$3512&lt;&gt;0),IF(X3127=$X$3512,1+COUNTIF(U$7:U3126,"&gt;0"),0),0)</f>
        <v>0</v>
      </c>
      <c r="V3127" s="178" t="s">
        <v>3316</v>
      </c>
      <c r="W3127" s="130"/>
      <c r="X3127" s="131"/>
      <c r="Y3127" s="131"/>
      <c r="Z3127" s="206"/>
      <c r="AA3127" s="194">
        <f t="shared" si="211"/>
        <v>0</v>
      </c>
      <c r="AB3127" s="124" t="str">
        <f t="shared" si="212"/>
        <v/>
      </c>
      <c r="AC3127" s="195" t="str">
        <f t="shared" si="213"/>
        <v/>
      </c>
      <c r="AD3127" s="194" t="str">
        <f t="shared" si="214"/>
        <v/>
      </c>
      <c r="AE3127" s="194">
        <f>IF(AD3127="",0,IF(ISERROR(VLOOKUP(AD3127,AD$7:AD3126,1,FALSE)),1,0))</f>
        <v>0</v>
      </c>
      <c r="AF3127" s="194"/>
    </row>
    <row r="3128" spans="1:32" ht="16.5" customHeight="1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75">
        <f>IF(AND($X$3512&lt;&gt;" ",$X$3512&lt;&gt;0),IF(X3128=$X$3512,1+COUNTIF(U$7:U3127,"&gt;0"),0),0)</f>
        <v>0</v>
      </c>
      <c r="V3128" s="178" t="s">
        <v>3317</v>
      </c>
      <c r="W3128" s="130"/>
      <c r="X3128" s="131"/>
      <c r="Y3128" s="131"/>
      <c r="Z3128" s="206"/>
      <c r="AA3128" s="194">
        <f t="shared" si="211"/>
        <v>0</v>
      </c>
      <c r="AB3128" s="124" t="str">
        <f t="shared" si="212"/>
        <v/>
      </c>
      <c r="AC3128" s="195" t="str">
        <f t="shared" si="213"/>
        <v/>
      </c>
      <c r="AD3128" s="194" t="str">
        <f t="shared" si="214"/>
        <v/>
      </c>
      <c r="AE3128" s="194">
        <f>IF(AD3128="",0,IF(ISERROR(VLOOKUP(AD3128,AD$7:AD3127,1,FALSE)),1,0))</f>
        <v>0</v>
      </c>
      <c r="AF3128" s="194"/>
    </row>
    <row r="3129" spans="1:32" ht="16.5" customHeight="1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75">
        <f>IF(AND($X$3512&lt;&gt;" ",$X$3512&lt;&gt;0),IF(X3129=$X$3512,1+COUNTIF(U$7:U3128,"&gt;0"),0),0)</f>
        <v>0</v>
      </c>
      <c r="V3129" s="178" t="s">
        <v>3318</v>
      </c>
      <c r="W3129" s="130"/>
      <c r="X3129" s="131"/>
      <c r="Y3129" s="131"/>
      <c r="Z3129" s="206"/>
      <c r="AA3129" s="194">
        <f t="shared" si="211"/>
        <v>0</v>
      </c>
      <c r="AB3129" s="124" t="str">
        <f t="shared" si="212"/>
        <v/>
      </c>
      <c r="AC3129" s="195" t="str">
        <f t="shared" si="213"/>
        <v/>
      </c>
      <c r="AD3129" s="194" t="str">
        <f t="shared" si="214"/>
        <v/>
      </c>
      <c r="AE3129" s="194">
        <f>IF(AD3129="",0,IF(ISERROR(VLOOKUP(AD3129,AD$7:AD3128,1,FALSE)),1,0))</f>
        <v>0</v>
      </c>
      <c r="AF3129" s="194"/>
    </row>
    <row r="3130" spans="1:32" ht="16.5" customHeight="1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75">
        <f>IF(AND($X$3512&lt;&gt;" ",$X$3512&lt;&gt;0),IF(X3130=$X$3512,1+COUNTIF(U$7:U3129,"&gt;0"),0),0)</f>
        <v>0</v>
      </c>
      <c r="V3130" s="178" t="s">
        <v>3319</v>
      </c>
      <c r="W3130" s="130"/>
      <c r="X3130" s="131"/>
      <c r="Y3130" s="131"/>
      <c r="Z3130" s="206"/>
      <c r="AA3130" s="194">
        <f t="shared" si="211"/>
        <v>0</v>
      </c>
      <c r="AB3130" s="124" t="str">
        <f t="shared" si="212"/>
        <v/>
      </c>
      <c r="AC3130" s="195" t="str">
        <f t="shared" si="213"/>
        <v/>
      </c>
      <c r="AD3130" s="194" t="str">
        <f t="shared" si="214"/>
        <v/>
      </c>
      <c r="AE3130" s="194">
        <f>IF(AD3130="",0,IF(ISERROR(VLOOKUP(AD3130,AD$7:AD3129,1,FALSE)),1,0))</f>
        <v>0</v>
      </c>
      <c r="AF3130" s="194"/>
    </row>
    <row r="3131" spans="1:32" ht="16.5" customHeight="1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75">
        <f>IF(AND($X$3512&lt;&gt;" ",$X$3512&lt;&gt;0),IF(X3131=$X$3512,1+COUNTIF(U$7:U3130,"&gt;0"),0),0)</f>
        <v>0</v>
      </c>
      <c r="V3131" s="178" t="s">
        <v>3320</v>
      </c>
      <c r="W3131" s="130"/>
      <c r="X3131" s="131"/>
      <c r="Y3131" s="131"/>
      <c r="Z3131" s="206"/>
      <c r="AA3131" s="194">
        <f t="shared" si="211"/>
        <v>0</v>
      </c>
      <c r="AB3131" s="124" t="str">
        <f t="shared" si="212"/>
        <v/>
      </c>
      <c r="AC3131" s="195" t="str">
        <f t="shared" si="213"/>
        <v/>
      </c>
      <c r="AD3131" s="194" t="str">
        <f t="shared" si="214"/>
        <v/>
      </c>
      <c r="AE3131" s="194">
        <f>IF(AD3131="",0,IF(ISERROR(VLOOKUP(AD3131,AD$7:AD3130,1,FALSE)),1,0))</f>
        <v>0</v>
      </c>
      <c r="AF3131" s="194"/>
    </row>
    <row r="3132" spans="1:32" ht="16.5" customHeight="1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75">
        <f>IF(AND($X$3512&lt;&gt;" ",$X$3512&lt;&gt;0),IF(X3132=$X$3512,1+COUNTIF(U$7:U3131,"&gt;0"),0),0)</f>
        <v>0</v>
      </c>
      <c r="V3132" s="178" t="s">
        <v>3321</v>
      </c>
      <c r="W3132" s="130"/>
      <c r="X3132" s="131"/>
      <c r="Y3132" s="131"/>
      <c r="Z3132" s="206"/>
      <c r="AA3132" s="194">
        <f t="shared" si="211"/>
        <v>0</v>
      </c>
      <c r="AB3132" s="124" t="str">
        <f t="shared" si="212"/>
        <v/>
      </c>
      <c r="AC3132" s="195" t="str">
        <f t="shared" si="213"/>
        <v/>
      </c>
      <c r="AD3132" s="194" t="str">
        <f t="shared" si="214"/>
        <v/>
      </c>
      <c r="AE3132" s="194">
        <f>IF(AD3132="",0,IF(ISERROR(VLOOKUP(AD3132,AD$7:AD3131,1,FALSE)),1,0))</f>
        <v>0</v>
      </c>
      <c r="AF3132" s="194"/>
    </row>
    <row r="3133" spans="1:32" ht="16.5" customHeight="1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75">
        <f>IF(AND($X$3512&lt;&gt;" ",$X$3512&lt;&gt;0),IF(X3133=$X$3512,1+COUNTIF(U$7:U3132,"&gt;0"),0),0)</f>
        <v>0</v>
      </c>
      <c r="V3133" s="178" t="s">
        <v>3322</v>
      </c>
      <c r="W3133" s="130"/>
      <c r="X3133" s="131"/>
      <c r="Y3133" s="131"/>
      <c r="Z3133" s="206"/>
      <c r="AA3133" s="194">
        <f t="shared" si="211"/>
        <v>0</v>
      </c>
      <c r="AB3133" s="124" t="str">
        <f t="shared" si="212"/>
        <v/>
      </c>
      <c r="AC3133" s="195" t="str">
        <f t="shared" si="213"/>
        <v/>
      </c>
      <c r="AD3133" s="194" t="str">
        <f t="shared" si="214"/>
        <v/>
      </c>
      <c r="AE3133" s="194">
        <f>IF(AD3133="",0,IF(ISERROR(VLOOKUP(AD3133,AD$7:AD3132,1,FALSE)),1,0))</f>
        <v>0</v>
      </c>
      <c r="AF3133" s="194"/>
    </row>
    <row r="3134" spans="1:32" ht="16.5" customHeight="1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75">
        <f>IF(AND($X$3512&lt;&gt;" ",$X$3512&lt;&gt;0),IF(X3134=$X$3512,1+COUNTIF(U$7:U3133,"&gt;0"),0),0)</f>
        <v>0</v>
      </c>
      <c r="V3134" s="178" t="s">
        <v>3323</v>
      </c>
      <c r="W3134" s="130"/>
      <c r="X3134" s="131"/>
      <c r="Y3134" s="131"/>
      <c r="Z3134" s="206"/>
      <c r="AA3134" s="194">
        <f t="shared" si="211"/>
        <v>0</v>
      </c>
      <c r="AB3134" s="124" t="str">
        <f t="shared" si="212"/>
        <v/>
      </c>
      <c r="AC3134" s="195" t="str">
        <f t="shared" si="213"/>
        <v/>
      </c>
      <c r="AD3134" s="194" t="str">
        <f t="shared" si="214"/>
        <v/>
      </c>
      <c r="AE3134" s="194">
        <f>IF(AD3134="",0,IF(ISERROR(VLOOKUP(AD3134,AD$7:AD3133,1,FALSE)),1,0))</f>
        <v>0</v>
      </c>
      <c r="AF3134" s="194"/>
    </row>
    <row r="3135" spans="1:32" ht="16.5" customHeight="1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75">
        <f>IF(AND($X$3512&lt;&gt;" ",$X$3512&lt;&gt;0),IF(X3135=$X$3512,1+COUNTIF(U$7:U3134,"&gt;0"),0),0)</f>
        <v>0</v>
      </c>
      <c r="V3135" s="178" t="s">
        <v>3324</v>
      </c>
      <c r="W3135" s="130"/>
      <c r="X3135" s="131"/>
      <c r="Y3135" s="131"/>
      <c r="Z3135" s="206"/>
      <c r="AA3135" s="194">
        <f t="shared" si="211"/>
        <v>0</v>
      </c>
      <c r="AB3135" s="124" t="str">
        <f t="shared" si="212"/>
        <v/>
      </c>
      <c r="AC3135" s="195" t="str">
        <f t="shared" si="213"/>
        <v/>
      </c>
      <c r="AD3135" s="194" t="str">
        <f t="shared" si="214"/>
        <v/>
      </c>
      <c r="AE3135" s="194">
        <f>IF(AD3135="",0,IF(ISERROR(VLOOKUP(AD3135,AD$7:AD3134,1,FALSE)),1,0))</f>
        <v>0</v>
      </c>
      <c r="AF3135" s="194"/>
    </row>
    <row r="3136" spans="1:32" ht="16.5" customHeight="1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75">
        <f>IF(AND($X$3512&lt;&gt;" ",$X$3512&lt;&gt;0),IF(X3136=$X$3512,1+COUNTIF(U$7:U3135,"&gt;0"),0),0)</f>
        <v>0</v>
      </c>
      <c r="V3136" s="178" t="s">
        <v>3325</v>
      </c>
      <c r="W3136" s="130"/>
      <c r="X3136" s="131"/>
      <c r="Y3136" s="131"/>
      <c r="Z3136" s="206"/>
      <c r="AA3136" s="194">
        <f t="shared" si="211"/>
        <v>0</v>
      </c>
      <c r="AB3136" s="124" t="str">
        <f t="shared" si="212"/>
        <v/>
      </c>
      <c r="AC3136" s="195" t="str">
        <f t="shared" si="213"/>
        <v/>
      </c>
      <c r="AD3136" s="194" t="str">
        <f t="shared" si="214"/>
        <v/>
      </c>
      <c r="AE3136" s="194">
        <f>IF(AD3136="",0,IF(ISERROR(VLOOKUP(AD3136,AD$7:AD3135,1,FALSE)),1,0))</f>
        <v>0</v>
      </c>
      <c r="AF3136" s="194"/>
    </row>
    <row r="3137" spans="1:32" ht="16.5" customHeight="1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75">
        <f>IF(AND($X$3512&lt;&gt;" ",$X$3512&lt;&gt;0),IF(X3137=$X$3512,1+COUNTIF(U$7:U3136,"&gt;0"),0),0)</f>
        <v>0</v>
      </c>
      <c r="V3137" s="178" t="s">
        <v>3326</v>
      </c>
      <c r="W3137" s="130"/>
      <c r="X3137" s="131"/>
      <c r="Y3137" s="131"/>
      <c r="Z3137" s="206"/>
      <c r="AA3137" s="194">
        <f t="shared" si="211"/>
        <v>0</v>
      </c>
      <c r="AB3137" s="124" t="str">
        <f t="shared" si="212"/>
        <v/>
      </c>
      <c r="AC3137" s="195" t="str">
        <f t="shared" si="213"/>
        <v/>
      </c>
      <c r="AD3137" s="194" t="str">
        <f t="shared" si="214"/>
        <v/>
      </c>
      <c r="AE3137" s="194">
        <f>IF(AD3137="",0,IF(ISERROR(VLOOKUP(AD3137,AD$7:AD3136,1,FALSE)),1,0))</f>
        <v>0</v>
      </c>
      <c r="AF3137" s="194"/>
    </row>
    <row r="3138" spans="1:32" ht="16.5" customHeight="1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75">
        <f>IF(AND($X$3512&lt;&gt;" ",$X$3512&lt;&gt;0),IF(X3138=$X$3512,1+COUNTIF(U$7:U3137,"&gt;0"),0),0)</f>
        <v>0</v>
      </c>
      <c r="V3138" s="178" t="s">
        <v>3327</v>
      </c>
      <c r="W3138" s="130"/>
      <c r="X3138" s="131"/>
      <c r="Y3138" s="131"/>
      <c r="Z3138" s="206"/>
      <c r="AA3138" s="194">
        <f t="shared" si="211"/>
        <v>0</v>
      </c>
      <c r="AB3138" s="124" t="str">
        <f t="shared" si="212"/>
        <v/>
      </c>
      <c r="AC3138" s="195" t="str">
        <f t="shared" si="213"/>
        <v/>
      </c>
      <c r="AD3138" s="194" t="str">
        <f t="shared" si="214"/>
        <v/>
      </c>
      <c r="AE3138" s="194">
        <f>IF(AD3138="",0,IF(ISERROR(VLOOKUP(AD3138,AD$7:AD3137,1,FALSE)),1,0))</f>
        <v>0</v>
      </c>
      <c r="AF3138" s="194"/>
    </row>
    <row r="3139" spans="1:32" ht="16.5" customHeight="1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75">
        <f>IF(AND($X$3512&lt;&gt;" ",$X$3512&lt;&gt;0),IF(X3139=$X$3512,1+COUNTIF(U$7:U3138,"&gt;0"),0),0)</f>
        <v>0</v>
      </c>
      <c r="V3139" s="178" t="s">
        <v>3328</v>
      </c>
      <c r="W3139" s="130"/>
      <c r="X3139" s="131"/>
      <c r="Y3139" s="131"/>
      <c r="Z3139" s="206"/>
      <c r="AA3139" s="194">
        <f t="shared" si="211"/>
        <v>0</v>
      </c>
      <c r="AB3139" s="124" t="str">
        <f t="shared" si="212"/>
        <v/>
      </c>
      <c r="AC3139" s="195" t="str">
        <f t="shared" si="213"/>
        <v/>
      </c>
      <c r="AD3139" s="194" t="str">
        <f t="shared" si="214"/>
        <v/>
      </c>
      <c r="AE3139" s="194">
        <f>IF(AD3139="",0,IF(ISERROR(VLOOKUP(AD3139,AD$7:AD3138,1,FALSE)),1,0))</f>
        <v>0</v>
      </c>
      <c r="AF3139" s="194"/>
    </row>
    <row r="3140" spans="1:32" ht="16.5" customHeight="1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75">
        <f>IF(AND($X$3512&lt;&gt;" ",$X$3512&lt;&gt;0),IF(X3140=$X$3512,1+COUNTIF(U$7:U3139,"&gt;0"),0),0)</f>
        <v>0</v>
      </c>
      <c r="V3140" s="178" t="s">
        <v>3329</v>
      </c>
      <c r="W3140" s="130"/>
      <c r="X3140" s="131"/>
      <c r="Y3140" s="131"/>
      <c r="Z3140" s="206"/>
      <c r="AA3140" s="194">
        <f t="shared" si="211"/>
        <v>0</v>
      </c>
      <c r="AB3140" s="124" t="str">
        <f t="shared" si="212"/>
        <v/>
      </c>
      <c r="AC3140" s="195" t="str">
        <f t="shared" si="213"/>
        <v/>
      </c>
      <c r="AD3140" s="194" t="str">
        <f t="shared" si="214"/>
        <v/>
      </c>
      <c r="AE3140" s="194">
        <f>IF(AD3140="",0,IF(ISERROR(VLOOKUP(AD3140,AD$7:AD3139,1,FALSE)),1,0))</f>
        <v>0</v>
      </c>
      <c r="AF3140" s="194"/>
    </row>
    <row r="3141" spans="1:32" ht="16.5" customHeight="1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75">
        <f>IF(AND($X$3512&lt;&gt;" ",$X$3512&lt;&gt;0),IF(X3141=$X$3512,1+COUNTIF(U$7:U3140,"&gt;0"),0),0)</f>
        <v>0</v>
      </c>
      <c r="V3141" s="178" t="s">
        <v>3330</v>
      </c>
      <c r="W3141" s="130"/>
      <c r="X3141" s="131"/>
      <c r="Y3141" s="131"/>
      <c r="Z3141" s="206"/>
      <c r="AA3141" s="194">
        <f t="shared" si="211"/>
        <v>0</v>
      </c>
      <c r="AB3141" s="124" t="str">
        <f t="shared" si="212"/>
        <v/>
      </c>
      <c r="AC3141" s="195" t="str">
        <f t="shared" si="213"/>
        <v/>
      </c>
      <c r="AD3141" s="194" t="str">
        <f t="shared" si="214"/>
        <v/>
      </c>
      <c r="AE3141" s="194">
        <f>IF(AD3141="",0,IF(ISERROR(VLOOKUP(AD3141,AD$7:AD3140,1,FALSE)),1,0))</f>
        <v>0</v>
      </c>
      <c r="AF3141" s="194"/>
    </row>
    <row r="3142" spans="1:32" ht="16.5" customHeight="1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75">
        <f>IF(AND($X$3512&lt;&gt;" ",$X$3512&lt;&gt;0),IF(X3142=$X$3512,1+COUNTIF(U$7:U3141,"&gt;0"),0),0)</f>
        <v>0</v>
      </c>
      <c r="V3142" s="178" t="s">
        <v>3331</v>
      </c>
      <c r="W3142" s="130"/>
      <c r="X3142" s="131"/>
      <c r="Y3142" s="131"/>
      <c r="Z3142" s="206"/>
      <c r="AA3142" s="194">
        <f t="shared" si="211"/>
        <v>0</v>
      </c>
      <c r="AB3142" s="124" t="str">
        <f t="shared" si="212"/>
        <v/>
      </c>
      <c r="AC3142" s="195" t="str">
        <f t="shared" si="213"/>
        <v/>
      </c>
      <c r="AD3142" s="194" t="str">
        <f t="shared" si="214"/>
        <v/>
      </c>
      <c r="AE3142" s="194">
        <f>IF(AD3142="",0,IF(ISERROR(VLOOKUP(AD3142,AD$7:AD3141,1,FALSE)),1,0))</f>
        <v>0</v>
      </c>
      <c r="AF3142" s="194"/>
    </row>
    <row r="3143" spans="1:32" ht="16.5" customHeight="1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75">
        <f>IF(AND($X$3512&lt;&gt;" ",$X$3512&lt;&gt;0),IF(X3143=$X$3512,1+COUNTIF(U$7:U3142,"&gt;0"),0),0)</f>
        <v>0</v>
      </c>
      <c r="V3143" s="178" t="s">
        <v>3332</v>
      </c>
      <c r="W3143" s="130"/>
      <c r="X3143" s="131"/>
      <c r="Y3143" s="131"/>
      <c r="Z3143" s="206"/>
      <c r="AA3143" s="194">
        <f t="shared" si="211"/>
        <v>0</v>
      </c>
      <c r="AB3143" s="124" t="str">
        <f t="shared" si="212"/>
        <v/>
      </c>
      <c r="AC3143" s="195" t="str">
        <f t="shared" si="213"/>
        <v/>
      </c>
      <c r="AD3143" s="194" t="str">
        <f t="shared" si="214"/>
        <v/>
      </c>
      <c r="AE3143" s="194">
        <f>IF(AD3143="",0,IF(ISERROR(VLOOKUP(AD3143,AD$7:AD3142,1,FALSE)),1,0))</f>
        <v>0</v>
      </c>
      <c r="AF3143" s="194"/>
    </row>
    <row r="3144" spans="1:32" ht="16.5" customHeight="1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75">
        <f>IF(AND($X$3512&lt;&gt;" ",$X$3512&lt;&gt;0),IF(X3144=$X$3512,1+COUNTIF(U$7:U3143,"&gt;0"),0),0)</f>
        <v>0</v>
      </c>
      <c r="V3144" s="178" t="s">
        <v>3333</v>
      </c>
      <c r="W3144" s="130"/>
      <c r="X3144" s="131"/>
      <c r="Y3144" s="131"/>
      <c r="Z3144" s="206"/>
      <c r="AA3144" s="194">
        <f t="shared" ref="AA3144:AA3207" si="215">IF(ISBLANK(X3144),0,VLOOKUP(X3144,$B$8:$E$57,1,FALSE))</f>
        <v>0</v>
      </c>
      <c r="AB3144" s="124" t="str">
        <f t="shared" ref="AB3144:AB3207" si="216">IF(W3144&gt;0,CONCATENATE(MONTH(W3144)&amp;X3144),"")</f>
        <v/>
      </c>
      <c r="AC3144" s="195" t="str">
        <f t="shared" ref="AC3144:AC3207" si="217">IF(OR(AND(Z3144&lt;&gt;0,ISBLANK(X3144)),ISERROR(AA3144)),"ERR","")</f>
        <v/>
      </c>
      <c r="AD3144" s="194" t="str">
        <f t="shared" si="214"/>
        <v/>
      </c>
      <c r="AE3144" s="194">
        <f>IF(AD3144="",0,IF(ISERROR(VLOOKUP(AD3144,AD$7:AD3143,1,FALSE)),1,0))</f>
        <v>0</v>
      </c>
      <c r="AF3144" s="194"/>
    </row>
    <row r="3145" spans="1:32" ht="16.5" customHeight="1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75">
        <f>IF(AND($X$3512&lt;&gt;" ",$X$3512&lt;&gt;0),IF(X3145=$X$3512,1+COUNTIF(U$7:U3144,"&gt;0"),0),0)</f>
        <v>0</v>
      </c>
      <c r="V3145" s="178" t="s">
        <v>3334</v>
      </c>
      <c r="W3145" s="130"/>
      <c r="X3145" s="131"/>
      <c r="Y3145" s="131"/>
      <c r="Z3145" s="206"/>
      <c r="AA3145" s="194">
        <f t="shared" si="215"/>
        <v>0</v>
      </c>
      <c r="AB3145" s="124" t="str">
        <f t="shared" si="216"/>
        <v/>
      </c>
      <c r="AC3145" s="195" t="str">
        <f t="shared" si="217"/>
        <v/>
      </c>
      <c r="AD3145" s="194" t="str">
        <f t="shared" si="214"/>
        <v/>
      </c>
      <c r="AE3145" s="194">
        <f>IF(AD3145="",0,IF(ISERROR(VLOOKUP(AD3145,AD$7:AD3144,1,FALSE)),1,0))</f>
        <v>0</v>
      </c>
      <c r="AF3145" s="194"/>
    </row>
    <row r="3146" spans="1:32" ht="16.5" customHeight="1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75">
        <f>IF(AND($X$3512&lt;&gt;" ",$X$3512&lt;&gt;0),IF(X3146=$X$3512,1+COUNTIF(U$7:U3145,"&gt;0"),0),0)</f>
        <v>0</v>
      </c>
      <c r="V3146" s="178" t="s">
        <v>3335</v>
      </c>
      <c r="W3146" s="130"/>
      <c r="X3146" s="131"/>
      <c r="Y3146" s="131"/>
      <c r="Z3146" s="206"/>
      <c r="AA3146" s="194">
        <f t="shared" si="215"/>
        <v>0</v>
      </c>
      <c r="AB3146" s="124" t="str">
        <f t="shared" si="216"/>
        <v/>
      </c>
      <c r="AC3146" s="195" t="str">
        <f t="shared" si="217"/>
        <v/>
      </c>
      <c r="AD3146" s="194" t="str">
        <f t="shared" ref="AD3146:AD3209" si="218">IF(W3146&gt;0,CONCATENATE(MONTH(W3146),"-",YEAR(W3146)),"")</f>
        <v/>
      </c>
      <c r="AE3146" s="194">
        <f>IF(AD3146="",0,IF(ISERROR(VLOOKUP(AD3146,AD$7:AD3145,1,FALSE)),1,0))</f>
        <v>0</v>
      </c>
      <c r="AF3146" s="194"/>
    </row>
    <row r="3147" spans="1:32" ht="16.5" customHeight="1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75">
        <f>IF(AND($X$3512&lt;&gt;" ",$X$3512&lt;&gt;0),IF(X3147=$X$3512,1+COUNTIF(U$7:U3146,"&gt;0"),0),0)</f>
        <v>0</v>
      </c>
      <c r="V3147" s="178" t="s">
        <v>3336</v>
      </c>
      <c r="W3147" s="130"/>
      <c r="X3147" s="131"/>
      <c r="Y3147" s="131"/>
      <c r="Z3147" s="206"/>
      <c r="AA3147" s="194">
        <f t="shared" si="215"/>
        <v>0</v>
      </c>
      <c r="AB3147" s="124" t="str">
        <f t="shared" si="216"/>
        <v/>
      </c>
      <c r="AC3147" s="195" t="str">
        <f t="shared" si="217"/>
        <v/>
      </c>
      <c r="AD3147" s="194" t="str">
        <f t="shared" si="218"/>
        <v/>
      </c>
      <c r="AE3147" s="194">
        <f>IF(AD3147="",0,IF(ISERROR(VLOOKUP(AD3147,AD$7:AD3146,1,FALSE)),1,0))</f>
        <v>0</v>
      </c>
      <c r="AF3147" s="194"/>
    </row>
    <row r="3148" spans="1:32" ht="16.5" customHeight="1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75">
        <f>IF(AND($X$3512&lt;&gt;" ",$X$3512&lt;&gt;0),IF(X3148=$X$3512,1+COUNTIF(U$7:U3147,"&gt;0"),0),0)</f>
        <v>0</v>
      </c>
      <c r="V3148" s="178" t="s">
        <v>3337</v>
      </c>
      <c r="W3148" s="130"/>
      <c r="X3148" s="131"/>
      <c r="Y3148" s="131"/>
      <c r="Z3148" s="206"/>
      <c r="AA3148" s="194">
        <f t="shared" si="215"/>
        <v>0</v>
      </c>
      <c r="AB3148" s="124" t="str">
        <f t="shared" si="216"/>
        <v/>
      </c>
      <c r="AC3148" s="195" t="str">
        <f t="shared" si="217"/>
        <v/>
      </c>
      <c r="AD3148" s="194" t="str">
        <f t="shared" si="218"/>
        <v/>
      </c>
      <c r="AE3148" s="194">
        <f>IF(AD3148="",0,IF(ISERROR(VLOOKUP(AD3148,AD$7:AD3147,1,FALSE)),1,0))</f>
        <v>0</v>
      </c>
      <c r="AF3148" s="194"/>
    </row>
    <row r="3149" spans="1:32" ht="16.5" customHeight="1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75">
        <f>IF(AND($X$3512&lt;&gt;" ",$X$3512&lt;&gt;0),IF(X3149=$X$3512,1+COUNTIF(U$7:U3148,"&gt;0"),0),0)</f>
        <v>0</v>
      </c>
      <c r="V3149" s="178" t="s">
        <v>3338</v>
      </c>
      <c r="W3149" s="130"/>
      <c r="X3149" s="131"/>
      <c r="Y3149" s="131"/>
      <c r="Z3149" s="206"/>
      <c r="AA3149" s="194">
        <f t="shared" si="215"/>
        <v>0</v>
      </c>
      <c r="AB3149" s="124" t="str">
        <f t="shared" si="216"/>
        <v/>
      </c>
      <c r="AC3149" s="195" t="str">
        <f t="shared" si="217"/>
        <v/>
      </c>
      <c r="AD3149" s="194" t="str">
        <f t="shared" si="218"/>
        <v/>
      </c>
      <c r="AE3149" s="194">
        <f>IF(AD3149="",0,IF(ISERROR(VLOOKUP(AD3149,AD$7:AD3148,1,FALSE)),1,0))</f>
        <v>0</v>
      </c>
      <c r="AF3149" s="194"/>
    </row>
    <row r="3150" spans="1:32" ht="16.5" customHeight="1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75">
        <f>IF(AND($X$3512&lt;&gt;" ",$X$3512&lt;&gt;0),IF(X3150=$X$3512,1+COUNTIF(U$7:U3149,"&gt;0"),0),0)</f>
        <v>0</v>
      </c>
      <c r="V3150" s="178" t="s">
        <v>3339</v>
      </c>
      <c r="W3150" s="130"/>
      <c r="X3150" s="131"/>
      <c r="Y3150" s="131"/>
      <c r="Z3150" s="206"/>
      <c r="AA3150" s="194">
        <f t="shared" si="215"/>
        <v>0</v>
      </c>
      <c r="AB3150" s="124" t="str">
        <f t="shared" si="216"/>
        <v/>
      </c>
      <c r="AC3150" s="195" t="str">
        <f t="shared" si="217"/>
        <v/>
      </c>
      <c r="AD3150" s="194" t="str">
        <f t="shared" si="218"/>
        <v/>
      </c>
      <c r="AE3150" s="194">
        <f>IF(AD3150="",0,IF(ISERROR(VLOOKUP(AD3150,AD$7:AD3149,1,FALSE)),1,0))</f>
        <v>0</v>
      </c>
      <c r="AF3150" s="194"/>
    </row>
    <row r="3151" spans="1:32" ht="16.5" customHeight="1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75">
        <f>IF(AND($X$3512&lt;&gt;" ",$X$3512&lt;&gt;0),IF(X3151=$X$3512,1+COUNTIF(U$7:U3150,"&gt;0"),0),0)</f>
        <v>0</v>
      </c>
      <c r="V3151" s="178" t="s">
        <v>3340</v>
      </c>
      <c r="W3151" s="130"/>
      <c r="X3151" s="131"/>
      <c r="Y3151" s="131"/>
      <c r="Z3151" s="206"/>
      <c r="AA3151" s="194">
        <f t="shared" si="215"/>
        <v>0</v>
      </c>
      <c r="AB3151" s="124" t="str">
        <f t="shared" si="216"/>
        <v/>
      </c>
      <c r="AC3151" s="195" t="str">
        <f t="shared" si="217"/>
        <v/>
      </c>
      <c r="AD3151" s="194" t="str">
        <f t="shared" si="218"/>
        <v/>
      </c>
      <c r="AE3151" s="194">
        <f>IF(AD3151="",0,IF(ISERROR(VLOOKUP(AD3151,AD$7:AD3150,1,FALSE)),1,0))</f>
        <v>0</v>
      </c>
      <c r="AF3151" s="194"/>
    </row>
    <row r="3152" spans="1:32" ht="16.5" customHeight="1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75">
        <f>IF(AND($X$3512&lt;&gt;" ",$X$3512&lt;&gt;0),IF(X3152=$X$3512,1+COUNTIF(U$7:U3151,"&gt;0"),0),0)</f>
        <v>0</v>
      </c>
      <c r="V3152" s="178" t="s">
        <v>3341</v>
      </c>
      <c r="W3152" s="130"/>
      <c r="X3152" s="131"/>
      <c r="Y3152" s="131"/>
      <c r="Z3152" s="206"/>
      <c r="AA3152" s="194">
        <f t="shared" si="215"/>
        <v>0</v>
      </c>
      <c r="AB3152" s="124" t="str">
        <f t="shared" si="216"/>
        <v/>
      </c>
      <c r="AC3152" s="195" t="str">
        <f t="shared" si="217"/>
        <v/>
      </c>
      <c r="AD3152" s="194" t="str">
        <f t="shared" si="218"/>
        <v/>
      </c>
      <c r="AE3152" s="194">
        <f>IF(AD3152="",0,IF(ISERROR(VLOOKUP(AD3152,AD$7:AD3151,1,FALSE)),1,0))</f>
        <v>0</v>
      </c>
      <c r="AF3152" s="194"/>
    </row>
    <row r="3153" spans="1:32" ht="16.5" customHeight="1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75">
        <f>IF(AND($X$3512&lt;&gt;" ",$X$3512&lt;&gt;0),IF(X3153=$X$3512,1+COUNTIF(U$7:U3152,"&gt;0"),0),0)</f>
        <v>0</v>
      </c>
      <c r="V3153" s="178" t="s">
        <v>3342</v>
      </c>
      <c r="W3153" s="130"/>
      <c r="X3153" s="131"/>
      <c r="Y3153" s="131"/>
      <c r="Z3153" s="206"/>
      <c r="AA3153" s="194">
        <f t="shared" si="215"/>
        <v>0</v>
      </c>
      <c r="AB3153" s="124" t="str">
        <f t="shared" si="216"/>
        <v/>
      </c>
      <c r="AC3153" s="195" t="str">
        <f t="shared" si="217"/>
        <v/>
      </c>
      <c r="AD3153" s="194" t="str">
        <f t="shared" si="218"/>
        <v/>
      </c>
      <c r="AE3153" s="194">
        <f>IF(AD3153="",0,IF(ISERROR(VLOOKUP(AD3153,AD$7:AD3152,1,FALSE)),1,0))</f>
        <v>0</v>
      </c>
      <c r="AF3153" s="194"/>
    </row>
    <row r="3154" spans="1:32" ht="16.5" customHeight="1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75">
        <f>IF(AND($X$3512&lt;&gt;" ",$X$3512&lt;&gt;0),IF(X3154=$X$3512,1+COUNTIF(U$7:U3153,"&gt;0"),0),0)</f>
        <v>0</v>
      </c>
      <c r="V3154" s="178" t="s">
        <v>3343</v>
      </c>
      <c r="W3154" s="130"/>
      <c r="X3154" s="131"/>
      <c r="Y3154" s="131"/>
      <c r="Z3154" s="206"/>
      <c r="AA3154" s="194">
        <f t="shared" si="215"/>
        <v>0</v>
      </c>
      <c r="AB3154" s="124" t="str">
        <f t="shared" si="216"/>
        <v/>
      </c>
      <c r="AC3154" s="195" t="str">
        <f t="shared" si="217"/>
        <v/>
      </c>
      <c r="AD3154" s="194" t="str">
        <f t="shared" si="218"/>
        <v/>
      </c>
      <c r="AE3154" s="194">
        <f>IF(AD3154="",0,IF(ISERROR(VLOOKUP(AD3154,AD$7:AD3153,1,FALSE)),1,0))</f>
        <v>0</v>
      </c>
      <c r="AF3154" s="194"/>
    </row>
    <row r="3155" spans="1:32" ht="16.5" customHeight="1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75">
        <f>IF(AND($X$3512&lt;&gt;" ",$X$3512&lt;&gt;0),IF(X3155=$X$3512,1+COUNTIF(U$7:U3154,"&gt;0"),0),0)</f>
        <v>0</v>
      </c>
      <c r="V3155" s="178" t="s">
        <v>3344</v>
      </c>
      <c r="W3155" s="130"/>
      <c r="X3155" s="131"/>
      <c r="Y3155" s="131"/>
      <c r="Z3155" s="206"/>
      <c r="AA3155" s="194">
        <f t="shared" si="215"/>
        <v>0</v>
      </c>
      <c r="AB3155" s="124" t="str">
        <f t="shared" si="216"/>
        <v/>
      </c>
      <c r="AC3155" s="195" t="str">
        <f t="shared" si="217"/>
        <v/>
      </c>
      <c r="AD3155" s="194" t="str">
        <f t="shared" si="218"/>
        <v/>
      </c>
      <c r="AE3155" s="194">
        <f>IF(AD3155="",0,IF(ISERROR(VLOOKUP(AD3155,AD$7:AD3154,1,FALSE)),1,0))</f>
        <v>0</v>
      </c>
      <c r="AF3155" s="194"/>
    </row>
    <row r="3156" spans="1:32" ht="16.5" customHeight="1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75">
        <f>IF(AND($X$3512&lt;&gt;" ",$X$3512&lt;&gt;0),IF(X3156=$X$3512,1+COUNTIF(U$7:U3155,"&gt;0"),0),0)</f>
        <v>0</v>
      </c>
      <c r="V3156" s="178" t="s">
        <v>3345</v>
      </c>
      <c r="W3156" s="130"/>
      <c r="X3156" s="131"/>
      <c r="Y3156" s="131"/>
      <c r="Z3156" s="206"/>
      <c r="AA3156" s="194">
        <f t="shared" si="215"/>
        <v>0</v>
      </c>
      <c r="AB3156" s="124" t="str">
        <f t="shared" si="216"/>
        <v/>
      </c>
      <c r="AC3156" s="195" t="str">
        <f t="shared" si="217"/>
        <v/>
      </c>
      <c r="AD3156" s="194" t="str">
        <f t="shared" si="218"/>
        <v/>
      </c>
      <c r="AE3156" s="194">
        <f>IF(AD3156="",0,IF(ISERROR(VLOOKUP(AD3156,AD$7:AD3155,1,FALSE)),1,0))</f>
        <v>0</v>
      </c>
      <c r="AF3156" s="194"/>
    </row>
    <row r="3157" spans="1:32" ht="16.5" customHeight="1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75">
        <f>IF(AND($X$3512&lt;&gt;" ",$X$3512&lt;&gt;0),IF(X3157=$X$3512,1+COUNTIF(U$7:U3156,"&gt;0"),0),0)</f>
        <v>0</v>
      </c>
      <c r="V3157" s="178" t="s">
        <v>3346</v>
      </c>
      <c r="W3157" s="130"/>
      <c r="X3157" s="131"/>
      <c r="Y3157" s="131"/>
      <c r="Z3157" s="206"/>
      <c r="AA3157" s="194">
        <f t="shared" si="215"/>
        <v>0</v>
      </c>
      <c r="AB3157" s="124" t="str">
        <f t="shared" si="216"/>
        <v/>
      </c>
      <c r="AC3157" s="195" t="str">
        <f t="shared" si="217"/>
        <v/>
      </c>
      <c r="AD3157" s="194" t="str">
        <f t="shared" si="218"/>
        <v/>
      </c>
      <c r="AE3157" s="194">
        <f>IF(AD3157="",0,IF(ISERROR(VLOOKUP(AD3157,AD$7:AD3156,1,FALSE)),1,0))</f>
        <v>0</v>
      </c>
      <c r="AF3157" s="194"/>
    </row>
    <row r="3158" spans="1:32" ht="16.5" customHeight="1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75">
        <f>IF(AND($X$3512&lt;&gt;" ",$X$3512&lt;&gt;0),IF(X3158=$X$3512,1+COUNTIF(U$7:U3157,"&gt;0"),0),0)</f>
        <v>0</v>
      </c>
      <c r="V3158" s="178" t="s">
        <v>3347</v>
      </c>
      <c r="W3158" s="130"/>
      <c r="X3158" s="131"/>
      <c r="Y3158" s="131"/>
      <c r="Z3158" s="206"/>
      <c r="AA3158" s="194">
        <f t="shared" si="215"/>
        <v>0</v>
      </c>
      <c r="AB3158" s="124" t="str">
        <f t="shared" si="216"/>
        <v/>
      </c>
      <c r="AC3158" s="195" t="str">
        <f t="shared" si="217"/>
        <v/>
      </c>
      <c r="AD3158" s="194" t="str">
        <f t="shared" si="218"/>
        <v/>
      </c>
      <c r="AE3158" s="194">
        <f>IF(AD3158="",0,IF(ISERROR(VLOOKUP(AD3158,AD$7:AD3157,1,FALSE)),1,0))</f>
        <v>0</v>
      </c>
      <c r="AF3158" s="194"/>
    </row>
    <row r="3159" spans="1:32" ht="16.5" customHeight="1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75">
        <f>IF(AND($X$3512&lt;&gt;" ",$X$3512&lt;&gt;0),IF(X3159=$X$3512,1+COUNTIF(U$7:U3158,"&gt;0"),0),0)</f>
        <v>0</v>
      </c>
      <c r="V3159" s="178" t="s">
        <v>3348</v>
      </c>
      <c r="W3159" s="130"/>
      <c r="X3159" s="131"/>
      <c r="Y3159" s="131"/>
      <c r="Z3159" s="206"/>
      <c r="AA3159" s="194">
        <f t="shared" si="215"/>
        <v>0</v>
      </c>
      <c r="AB3159" s="124" t="str">
        <f t="shared" si="216"/>
        <v/>
      </c>
      <c r="AC3159" s="195" t="str">
        <f t="shared" si="217"/>
        <v/>
      </c>
      <c r="AD3159" s="194" t="str">
        <f t="shared" si="218"/>
        <v/>
      </c>
      <c r="AE3159" s="194">
        <f>IF(AD3159="",0,IF(ISERROR(VLOOKUP(AD3159,AD$7:AD3158,1,FALSE)),1,0))</f>
        <v>0</v>
      </c>
      <c r="AF3159" s="194"/>
    </row>
    <row r="3160" spans="1:32" ht="16.5" customHeight="1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75">
        <f>IF(AND($X$3512&lt;&gt;" ",$X$3512&lt;&gt;0),IF(X3160=$X$3512,1+COUNTIF(U$7:U3159,"&gt;0"),0),0)</f>
        <v>0</v>
      </c>
      <c r="V3160" s="178" t="s">
        <v>3349</v>
      </c>
      <c r="W3160" s="130"/>
      <c r="X3160" s="131"/>
      <c r="Y3160" s="131"/>
      <c r="Z3160" s="206"/>
      <c r="AA3160" s="194">
        <f t="shared" si="215"/>
        <v>0</v>
      </c>
      <c r="AB3160" s="124" t="str">
        <f t="shared" si="216"/>
        <v/>
      </c>
      <c r="AC3160" s="195" t="str">
        <f t="shared" si="217"/>
        <v/>
      </c>
      <c r="AD3160" s="194" t="str">
        <f t="shared" si="218"/>
        <v/>
      </c>
      <c r="AE3160" s="194">
        <f>IF(AD3160="",0,IF(ISERROR(VLOOKUP(AD3160,AD$7:AD3159,1,FALSE)),1,0))</f>
        <v>0</v>
      </c>
      <c r="AF3160" s="194"/>
    </row>
    <row r="3161" spans="1:32" ht="16.5" customHeight="1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75">
        <f>IF(AND($X$3512&lt;&gt;" ",$X$3512&lt;&gt;0),IF(X3161=$X$3512,1+COUNTIF(U$7:U3160,"&gt;0"),0),0)</f>
        <v>0</v>
      </c>
      <c r="V3161" s="178" t="s">
        <v>3350</v>
      </c>
      <c r="W3161" s="130"/>
      <c r="X3161" s="131"/>
      <c r="Y3161" s="131"/>
      <c r="Z3161" s="206"/>
      <c r="AA3161" s="194">
        <f t="shared" si="215"/>
        <v>0</v>
      </c>
      <c r="AB3161" s="124" t="str">
        <f t="shared" si="216"/>
        <v/>
      </c>
      <c r="AC3161" s="195" t="str">
        <f t="shared" si="217"/>
        <v/>
      </c>
      <c r="AD3161" s="194" t="str">
        <f t="shared" si="218"/>
        <v/>
      </c>
      <c r="AE3161" s="194">
        <f>IF(AD3161="",0,IF(ISERROR(VLOOKUP(AD3161,AD$7:AD3160,1,FALSE)),1,0))</f>
        <v>0</v>
      </c>
      <c r="AF3161" s="194"/>
    </row>
    <row r="3162" spans="1:32" ht="16.5" customHeight="1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75">
        <f>IF(AND($X$3512&lt;&gt;" ",$X$3512&lt;&gt;0),IF(X3162=$X$3512,1+COUNTIF(U$7:U3161,"&gt;0"),0),0)</f>
        <v>0</v>
      </c>
      <c r="V3162" s="178" t="s">
        <v>3351</v>
      </c>
      <c r="W3162" s="130"/>
      <c r="X3162" s="131"/>
      <c r="Y3162" s="131"/>
      <c r="Z3162" s="206"/>
      <c r="AA3162" s="194">
        <f t="shared" si="215"/>
        <v>0</v>
      </c>
      <c r="AB3162" s="124" t="str">
        <f t="shared" si="216"/>
        <v/>
      </c>
      <c r="AC3162" s="195" t="str">
        <f t="shared" si="217"/>
        <v/>
      </c>
      <c r="AD3162" s="194" t="str">
        <f t="shared" si="218"/>
        <v/>
      </c>
      <c r="AE3162" s="194">
        <f>IF(AD3162="",0,IF(ISERROR(VLOOKUP(AD3162,AD$7:AD3161,1,FALSE)),1,0))</f>
        <v>0</v>
      </c>
      <c r="AF3162" s="194"/>
    </row>
    <row r="3163" spans="1:32" ht="16.5" customHeight="1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75">
        <f>IF(AND($X$3512&lt;&gt;" ",$X$3512&lt;&gt;0),IF(X3163=$X$3512,1+COUNTIF(U$7:U3162,"&gt;0"),0),0)</f>
        <v>0</v>
      </c>
      <c r="V3163" s="178" t="s">
        <v>3352</v>
      </c>
      <c r="W3163" s="130"/>
      <c r="X3163" s="131"/>
      <c r="Y3163" s="131"/>
      <c r="Z3163" s="206"/>
      <c r="AA3163" s="194">
        <f t="shared" si="215"/>
        <v>0</v>
      </c>
      <c r="AB3163" s="124" t="str">
        <f t="shared" si="216"/>
        <v/>
      </c>
      <c r="AC3163" s="195" t="str">
        <f t="shared" si="217"/>
        <v/>
      </c>
      <c r="AD3163" s="194" t="str">
        <f t="shared" si="218"/>
        <v/>
      </c>
      <c r="AE3163" s="194">
        <f>IF(AD3163="",0,IF(ISERROR(VLOOKUP(AD3163,AD$7:AD3162,1,FALSE)),1,0))</f>
        <v>0</v>
      </c>
      <c r="AF3163" s="194"/>
    </row>
    <row r="3164" spans="1:32" ht="16.5" customHeight="1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75">
        <f>IF(AND($X$3512&lt;&gt;" ",$X$3512&lt;&gt;0),IF(X3164=$X$3512,1+COUNTIF(U$7:U3163,"&gt;0"),0),0)</f>
        <v>0</v>
      </c>
      <c r="V3164" s="178" t="s">
        <v>3353</v>
      </c>
      <c r="W3164" s="130"/>
      <c r="X3164" s="131"/>
      <c r="Y3164" s="131"/>
      <c r="Z3164" s="206"/>
      <c r="AA3164" s="194">
        <f t="shared" si="215"/>
        <v>0</v>
      </c>
      <c r="AB3164" s="124" t="str">
        <f t="shared" si="216"/>
        <v/>
      </c>
      <c r="AC3164" s="195" t="str">
        <f t="shared" si="217"/>
        <v/>
      </c>
      <c r="AD3164" s="194" t="str">
        <f t="shared" si="218"/>
        <v/>
      </c>
      <c r="AE3164" s="194">
        <f>IF(AD3164="",0,IF(ISERROR(VLOOKUP(AD3164,AD$7:AD3163,1,FALSE)),1,0))</f>
        <v>0</v>
      </c>
      <c r="AF3164" s="194"/>
    </row>
    <row r="3165" spans="1:32" ht="16.5" customHeight="1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75">
        <f>IF(AND($X$3512&lt;&gt;" ",$X$3512&lt;&gt;0),IF(X3165=$X$3512,1+COUNTIF(U$7:U3164,"&gt;0"),0),0)</f>
        <v>0</v>
      </c>
      <c r="V3165" s="178" t="s">
        <v>3354</v>
      </c>
      <c r="W3165" s="130"/>
      <c r="X3165" s="131"/>
      <c r="Y3165" s="131"/>
      <c r="Z3165" s="206"/>
      <c r="AA3165" s="194">
        <f t="shared" si="215"/>
        <v>0</v>
      </c>
      <c r="AB3165" s="124" t="str">
        <f t="shared" si="216"/>
        <v/>
      </c>
      <c r="AC3165" s="195" t="str">
        <f t="shared" si="217"/>
        <v/>
      </c>
      <c r="AD3165" s="194" t="str">
        <f t="shared" si="218"/>
        <v/>
      </c>
      <c r="AE3165" s="194">
        <f>IF(AD3165="",0,IF(ISERROR(VLOOKUP(AD3165,AD$7:AD3164,1,FALSE)),1,0))</f>
        <v>0</v>
      </c>
      <c r="AF3165" s="194"/>
    </row>
    <row r="3166" spans="1:32" ht="16.5" customHeight="1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75">
        <f>IF(AND($X$3512&lt;&gt;" ",$X$3512&lt;&gt;0),IF(X3166=$X$3512,1+COUNTIF(U$7:U3165,"&gt;0"),0),0)</f>
        <v>0</v>
      </c>
      <c r="V3166" s="178" t="s">
        <v>3355</v>
      </c>
      <c r="W3166" s="130"/>
      <c r="X3166" s="131"/>
      <c r="Y3166" s="131"/>
      <c r="Z3166" s="206"/>
      <c r="AA3166" s="194">
        <f t="shared" si="215"/>
        <v>0</v>
      </c>
      <c r="AB3166" s="124" t="str">
        <f t="shared" si="216"/>
        <v/>
      </c>
      <c r="AC3166" s="195" t="str">
        <f t="shared" si="217"/>
        <v/>
      </c>
      <c r="AD3166" s="194" t="str">
        <f t="shared" si="218"/>
        <v/>
      </c>
      <c r="AE3166" s="194">
        <f>IF(AD3166="",0,IF(ISERROR(VLOOKUP(AD3166,AD$7:AD3165,1,FALSE)),1,0))</f>
        <v>0</v>
      </c>
      <c r="AF3166" s="194"/>
    </row>
    <row r="3167" spans="1:32" ht="16.5" customHeight="1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75">
        <f>IF(AND($X$3512&lt;&gt;" ",$X$3512&lt;&gt;0),IF(X3167=$X$3512,1+COUNTIF(U$7:U3166,"&gt;0"),0),0)</f>
        <v>0</v>
      </c>
      <c r="V3167" s="178" t="s">
        <v>3356</v>
      </c>
      <c r="W3167" s="130"/>
      <c r="X3167" s="131"/>
      <c r="Y3167" s="131"/>
      <c r="Z3167" s="206"/>
      <c r="AA3167" s="194">
        <f t="shared" si="215"/>
        <v>0</v>
      </c>
      <c r="AB3167" s="124" t="str">
        <f t="shared" si="216"/>
        <v/>
      </c>
      <c r="AC3167" s="195" t="str">
        <f t="shared" si="217"/>
        <v/>
      </c>
      <c r="AD3167" s="194" t="str">
        <f t="shared" si="218"/>
        <v/>
      </c>
      <c r="AE3167" s="194">
        <f>IF(AD3167="",0,IF(ISERROR(VLOOKUP(AD3167,AD$7:AD3166,1,FALSE)),1,0))</f>
        <v>0</v>
      </c>
      <c r="AF3167" s="194"/>
    </row>
    <row r="3168" spans="1:32" ht="16.5" customHeight="1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75">
        <f>IF(AND($X$3512&lt;&gt;" ",$X$3512&lt;&gt;0),IF(X3168=$X$3512,1+COUNTIF(U$7:U3167,"&gt;0"),0),0)</f>
        <v>0</v>
      </c>
      <c r="V3168" s="178" t="s">
        <v>3357</v>
      </c>
      <c r="W3168" s="130"/>
      <c r="X3168" s="131"/>
      <c r="Y3168" s="131"/>
      <c r="Z3168" s="206"/>
      <c r="AA3168" s="194">
        <f t="shared" si="215"/>
        <v>0</v>
      </c>
      <c r="AB3168" s="124" t="str">
        <f t="shared" si="216"/>
        <v/>
      </c>
      <c r="AC3168" s="195" t="str">
        <f t="shared" si="217"/>
        <v/>
      </c>
      <c r="AD3168" s="194" t="str">
        <f t="shared" si="218"/>
        <v/>
      </c>
      <c r="AE3168" s="194">
        <f>IF(AD3168="",0,IF(ISERROR(VLOOKUP(AD3168,AD$7:AD3167,1,FALSE)),1,0))</f>
        <v>0</v>
      </c>
      <c r="AF3168" s="194"/>
    </row>
    <row r="3169" spans="1:32" ht="16.5" customHeight="1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75">
        <f>IF(AND($X$3512&lt;&gt;" ",$X$3512&lt;&gt;0),IF(X3169=$X$3512,1+COUNTIF(U$7:U3168,"&gt;0"),0),0)</f>
        <v>0</v>
      </c>
      <c r="V3169" s="178" t="s">
        <v>3358</v>
      </c>
      <c r="W3169" s="130"/>
      <c r="X3169" s="131"/>
      <c r="Y3169" s="131"/>
      <c r="Z3169" s="206"/>
      <c r="AA3169" s="194">
        <f t="shared" si="215"/>
        <v>0</v>
      </c>
      <c r="AB3169" s="124" t="str">
        <f t="shared" si="216"/>
        <v/>
      </c>
      <c r="AC3169" s="195" t="str">
        <f t="shared" si="217"/>
        <v/>
      </c>
      <c r="AD3169" s="194" t="str">
        <f t="shared" si="218"/>
        <v/>
      </c>
      <c r="AE3169" s="194">
        <f>IF(AD3169="",0,IF(ISERROR(VLOOKUP(AD3169,AD$7:AD3168,1,FALSE)),1,0))</f>
        <v>0</v>
      </c>
      <c r="AF3169" s="194"/>
    </row>
    <row r="3170" spans="1:32" ht="16.5" customHeight="1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75">
        <f>IF(AND($X$3512&lt;&gt;" ",$X$3512&lt;&gt;0),IF(X3170=$X$3512,1+COUNTIF(U$7:U3169,"&gt;0"),0),0)</f>
        <v>0</v>
      </c>
      <c r="V3170" s="178" t="s">
        <v>3359</v>
      </c>
      <c r="W3170" s="130"/>
      <c r="X3170" s="131"/>
      <c r="Y3170" s="131"/>
      <c r="Z3170" s="206"/>
      <c r="AA3170" s="194">
        <f t="shared" si="215"/>
        <v>0</v>
      </c>
      <c r="AB3170" s="124" t="str">
        <f t="shared" si="216"/>
        <v/>
      </c>
      <c r="AC3170" s="195" t="str">
        <f t="shared" si="217"/>
        <v/>
      </c>
      <c r="AD3170" s="194" t="str">
        <f t="shared" si="218"/>
        <v/>
      </c>
      <c r="AE3170" s="194">
        <f>IF(AD3170="",0,IF(ISERROR(VLOOKUP(AD3170,AD$7:AD3169,1,FALSE)),1,0))</f>
        <v>0</v>
      </c>
      <c r="AF3170" s="194"/>
    </row>
    <row r="3171" spans="1:32" ht="16.5" customHeight="1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75">
        <f>IF(AND($X$3512&lt;&gt;" ",$X$3512&lt;&gt;0),IF(X3171=$X$3512,1+COUNTIF(U$7:U3170,"&gt;0"),0),0)</f>
        <v>0</v>
      </c>
      <c r="V3171" s="178" t="s">
        <v>3360</v>
      </c>
      <c r="W3171" s="130"/>
      <c r="X3171" s="131"/>
      <c r="Y3171" s="131"/>
      <c r="Z3171" s="206"/>
      <c r="AA3171" s="194">
        <f t="shared" si="215"/>
        <v>0</v>
      </c>
      <c r="AB3171" s="124" t="str">
        <f t="shared" si="216"/>
        <v/>
      </c>
      <c r="AC3171" s="195" t="str">
        <f t="shared" si="217"/>
        <v/>
      </c>
      <c r="AD3171" s="194" t="str">
        <f t="shared" si="218"/>
        <v/>
      </c>
      <c r="AE3171" s="194">
        <f>IF(AD3171="",0,IF(ISERROR(VLOOKUP(AD3171,AD$7:AD3170,1,FALSE)),1,0))</f>
        <v>0</v>
      </c>
      <c r="AF3171" s="194"/>
    </row>
    <row r="3172" spans="1:32" ht="16.5" customHeight="1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75">
        <f>IF(AND($X$3512&lt;&gt;" ",$X$3512&lt;&gt;0),IF(X3172=$X$3512,1+COUNTIF(U$7:U3171,"&gt;0"),0),0)</f>
        <v>0</v>
      </c>
      <c r="V3172" s="178" t="s">
        <v>3361</v>
      </c>
      <c r="W3172" s="130"/>
      <c r="X3172" s="131"/>
      <c r="Y3172" s="131"/>
      <c r="Z3172" s="206"/>
      <c r="AA3172" s="194">
        <f t="shared" si="215"/>
        <v>0</v>
      </c>
      <c r="AB3172" s="124" t="str">
        <f t="shared" si="216"/>
        <v/>
      </c>
      <c r="AC3172" s="195" t="str">
        <f t="shared" si="217"/>
        <v/>
      </c>
      <c r="AD3172" s="194" t="str">
        <f t="shared" si="218"/>
        <v/>
      </c>
      <c r="AE3172" s="194">
        <f>IF(AD3172="",0,IF(ISERROR(VLOOKUP(AD3172,AD$7:AD3171,1,FALSE)),1,0))</f>
        <v>0</v>
      </c>
      <c r="AF3172" s="194"/>
    </row>
    <row r="3173" spans="1:32" ht="16.5" customHeight="1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75">
        <f>IF(AND($X$3512&lt;&gt;" ",$X$3512&lt;&gt;0),IF(X3173=$X$3512,1+COUNTIF(U$7:U3172,"&gt;0"),0),0)</f>
        <v>0</v>
      </c>
      <c r="V3173" s="178" t="s">
        <v>3362</v>
      </c>
      <c r="W3173" s="130"/>
      <c r="X3173" s="131"/>
      <c r="Y3173" s="131"/>
      <c r="Z3173" s="206"/>
      <c r="AA3173" s="194">
        <f t="shared" si="215"/>
        <v>0</v>
      </c>
      <c r="AB3173" s="124" t="str">
        <f t="shared" si="216"/>
        <v/>
      </c>
      <c r="AC3173" s="195" t="str">
        <f t="shared" si="217"/>
        <v/>
      </c>
      <c r="AD3173" s="194" t="str">
        <f t="shared" si="218"/>
        <v/>
      </c>
      <c r="AE3173" s="194">
        <f>IF(AD3173="",0,IF(ISERROR(VLOOKUP(AD3173,AD$7:AD3172,1,FALSE)),1,0))</f>
        <v>0</v>
      </c>
      <c r="AF3173" s="194"/>
    </row>
    <row r="3174" spans="1:32" ht="16.5" customHeight="1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75">
        <f>IF(AND($X$3512&lt;&gt;" ",$X$3512&lt;&gt;0),IF(X3174=$X$3512,1+COUNTIF(U$7:U3173,"&gt;0"),0),0)</f>
        <v>0</v>
      </c>
      <c r="V3174" s="178" t="s">
        <v>3363</v>
      </c>
      <c r="W3174" s="130"/>
      <c r="X3174" s="131"/>
      <c r="Y3174" s="131"/>
      <c r="Z3174" s="206"/>
      <c r="AA3174" s="194">
        <f t="shared" si="215"/>
        <v>0</v>
      </c>
      <c r="AB3174" s="124" t="str">
        <f t="shared" si="216"/>
        <v/>
      </c>
      <c r="AC3174" s="195" t="str">
        <f t="shared" si="217"/>
        <v/>
      </c>
      <c r="AD3174" s="194" t="str">
        <f t="shared" si="218"/>
        <v/>
      </c>
      <c r="AE3174" s="194">
        <f>IF(AD3174="",0,IF(ISERROR(VLOOKUP(AD3174,AD$7:AD3173,1,FALSE)),1,0))</f>
        <v>0</v>
      </c>
      <c r="AF3174" s="194"/>
    </row>
    <row r="3175" spans="1:32" ht="16.5" customHeight="1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75">
        <f>IF(AND($X$3512&lt;&gt;" ",$X$3512&lt;&gt;0),IF(X3175=$X$3512,1+COUNTIF(U$7:U3174,"&gt;0"),0),0)</f>
        <v>0</v>
      </c>
      <c r="V3175" s="178" t="s">
        <v>3364</v>
      </c>
      <c r="W3175" s="130"/>
      <c r="X3175" s="131"/>
      <c r="Y3175" s="131"/>
      <c r="Z3175" s="206"/>
      <c r="AA3175" s="194">
        <f t="shared" si="215"/>
        <v>0</v>
      </c>
      <c r="AB3175" s="124" t="str">
        <f t="shared" si="216"/>
        <v/>
      </c>
      <c r="AC3175" s="195" t="str">
        <f t="shared" si="217"/>
        <v/>
      </c>
      <c r="AD3175" s="194" t="str">
        <f t="shared" si="218"/>
        <v/>
      </c>
      <c r="AE3175" s="194">
        <f>IF(AD3175="",0,IF(ISERROR(VLOOKUP(AD3175,AD$7:AD3174,1,FALSE)),1,0))</f>
        <v>0</v>
      </c>
      <c r="AF3175" s="194"/>
    </row>
    <row r="3176" spans="1:32" ht="16.5" customHeight="1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75">
        <f>IF(AND($X$3512&lt;&gt;" ",$X$3512&lt;&gt;0),IF(X3176=$X$3512,1+COUNTIF(U$7:U3175,"&gt;0"),0),0)</f>
        <v>0</v>
      </c>
      <c r="V3176" s="178" t="s">
        <v>3365</v>
      </c>
      <c r="W3176" s="130"/>
      <c r="X3176" s="131"/>
      <c r="Y3176" s="131"/>
      <c r="Z3176" s="206"/>
      <c r="AA3176" s="194">
        <f t="shared" si="215"/>
        <v>0</v>
      </c>
      <c r="AB3176" s="124" t="str">
        <f t="shared" si="216"/>
        <v/>
      </c>
      <c r="AC3176" s="195" t="str">
        <f t="shared" si="217"/>
        <v/>
      </c>
      <c r="AD3176" s="194" t="str">
        <f t="shared" si="218"/>
        <v/>
      </c>
      <c r="AE3176" s="194">
        <f>IF(AD3176="",0,IF(ISERROR(VLOOKUP(AD3176,AD$7:AD3175,1,FALSE)),1,0))</f>
        <v>0</v>
      </c>
      <c r="AF3176" s="194"/>
    </row>
    <row r="3177" spans="1:32" ht="16.5" customHeight="1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75">
        <f>IF(AND($X$3512&lt;&gt;" ",$X$3512&lt;&gt;0),IF(X3177=$X$3512,1+COUNTIF(U$7:U3176,"&gt;0"),0),0)</f>
        <v>0</v>
      </c>
      <c r="V3177" s="178" t="s">
        <v>3366</v>
      </c>
      <c r="W3177" s="130"/>
      <c r="X3177" s="131"/>
      <c r="Y3177" s="131"/>
      <c r="Z3177" s="206"/>
      <c r="AA3177" s="194">
        <f t="shared" si="215"/>
        <v>0</v>
      </c>
      <c r="AB3177" s="124" t="str">
        <f t="shared" si="216"/>
        <v/>
      </c>
      <c r="AC3177" s="195" t="str">
        <f t="shared" si="217"/>
        <v/>
      </c>
      <c r="AD3177" s="194" t="str">
        <f t="shared" si="218"/>
        <v/>
      </c>
      <c r="AE3177" s="194">
        <f>IF(AD3177="",0,IF(ISERROR(VLOOKUP(AD3177,AD$7:AD3176,1,FALSE)),1,0))</f>
        <v>0</v>
      </c>
      <c r="AF3177" s="194"/>
    </row>
    <row r="3178" spans="1:32" ht="16.5" customHeight="1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75">
        <f>IF(AND($X$3512&lt;&gt;" ",$X$3512&lt;&gt;0),IF(X3178=$X$3512,1+COUNTIF(U$7:U3177,"&gt;0"),0),0)</f>
        <v>0</v>
      </c>
      <c r="V3178" s="178" t="s">
        <v>3367</v>
      </c>
      <c r="W3178" s="130"/>
      <c r="X3178" s="131"/>
      <c r="Y3178" s="131"/>
      <c r="Z3178" s="206"/>
      <c r="AA3178" s="194">
        <f t="shared" si="215"/>
        <v>0</v>
      </c>
      <c r="AB3178" s="124" t="str">
        <f t="shared" si="216"/>
        <v/>
      </c>
      <c r="AC3178" s="195" t="str">
        <f t="shared" si="217"/>
        <v/>
      </c>
      <c r="AD3178" s="194" t="str">
        <f t="shared" si="218"/>
        <v/>
      </c>
      <c r="AE3178" s="194">
        <f>IF(AD3178="",0,IF(ISERROR(VLOOKUP(AD3178,AD$7:AD3177,1,FALSE)),1,0))</f>
        <v>0</v>
      </c>
      <c r="AF3178" s="194"/>
    </row>
    <row r="3179" spans="1:32" ht="16.5" customHeight="1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75">
        <f>IF(AND($X$3512&lt;&gt;" ",$X$3512&lt;&gt;0),IF(X3179=$X$3512,1+COUNTIF(U$7:U3178,"&gt;0"),0),0)</f>
        <v>0</v>
      </c>
      <c r="V3179" s="178" t="s">
        <v>3368</v>
      </c>
      <c r="W3179" s="130"/>
      <c r="X3179" s="131"/>
      <c r="Y3179" s="131"/>
      <c r="Z3179" s="206"/>
      <c r="AA3179" s="194">
        <f t="shared" si="215"/>
        <v>0</v>
      </c>
      <c r="AB3179" s="124" t="str">
        <f t="shared" si="216"/>
        <v/>
      </c>
      <c r="AC3179" s="195" t="str">
        <f t="shared" si="217"/>
        <v/>
      </c>
      <c r="AD3179" s="194" t="str">
        <f t="shared" si="218"/>
        <v/>
      </c>
      <c r="AE3179" s="194">
        <f>IF(AD3179="",0,IF(ISERROR(VLOOKUP(AD3179,AD$7:AD3178,1,FALSE)),1,0))</f>
        <v>0</v>
      </c>
      <c r="AF3179" s="194"/>
    </row>
    <row r="3180" spans="1:32" ht="16.5" customHeight="1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75">
        <f>IF(AND($X$3512&lt;&gt;" ",$X$3512&lt;&gt;0),IF(X3180=$X$3512,1+COUNTIF(U$7:U3179,"&gt;0"),0),0)</f>
        <v>0</v>
      </c>
      <c r="V3180" s="178" t="s">
        <v>3369</v>
      </c>
      <c r="W3180" s="130"/>
      <c r="X3180" s="131"/>
      <c r="Y3180" s="131"/>
      <c r="Z3180" s="206"/>
      <c r="AA3180" s="194">
        <f t="shared" si="215"/>
        <v>0</v>
      </c>
      <c r="AB3180" s="124" t="str">
        <f t="shared" si="216"/>
        <v/>
      </c>
      <c r="AC3180" s="195" t="str">
        <f t="shared" si="217"/>
        <v/>
      </c>
      <c r="AD3180" s="194" t="str">
        <f t="shared" si="218"/>
        <v/>
      </c>
      <c r="AE3180" s="194">
        <f>IF(AD3180="",0,IF(ISERROR(VLOOKUP(AD3180,AD$7:AD3179,1,FALSE)),1,0))</f>
        <v>0</v>
      </c>
      <c r="AF3180" s="194"/>
    </row>
    <row r="3181" spans="1:32" ht="16.5" customHeight="1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75">
        <f>IF(AND($X$3512&lt;&gt;" ",$X$3512&lt;&gt;0),IF(X3181=$X$3512,1+COUNTIF(U$7:U3180,"&gt;0"),0),0)</f>
        <v>0</v>
      </c>
      <c r="V3181" s="178" t="s">
        <v>3370</v>
      </c>
      <c r="W3181" s="130"/>
      <c r="X3181" s="131"/>
      <c r="Y3181" s="131"/>
      <c r="Z3181" s="206"/>
      <c r="AA3181" s="194">
        <f t="shared" si="215"/>
        <v>0</v>
      </c>
      <c r="AB3181" s="124" t="str">
        <f t="shared" si="216"/>
        <v/>
      </c>
      <c r="AC3181" s="195" t="str">
        <f t="shared" si="217"/>
        <v/>
      </c>
      <c r="AD3181" s="194" t="str">
        <f t="shared" si="218"/>
        <v/>
      </c>
      <c r="AE3181" s="194">
        <f>IF(AD3181="",0,IF(ISERROR(VLOOKUP(AD3181,AD$7:AD3180,1,FALSE)),1,0))</f>
        <v>0</v>
      </c>
      <c r="AF3181" s="194"/>
    </row>
    <row r="3182" spans="1:32" ht="16.5" customHeight="1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75">
        <f>IF(AND($X$3512&lt;&gt;" ",$X$3512&lt;&gt;0),IF(X3182=$X$3512,1+COUNTIF(U$7:U3181,"&gt;0"),0),0)</f>
        <v>0</v>
      </c>
      <c r="V3182" s="178" t="s">
        <v>3371</v>
      </c>
      <c r="W3182" s="130"/>
      <c r="X3182" s="131"/>
      <c r="Y3182" s="131"/>
      <c r="Z3182" s="206"/>
      <c r="AA3182" s="194">
        <f t="shared" si="215"/>
        <v>0</v>
      </c>
      <c r="AB3182" s="124" t="str">
        <f t="shared" si="216"/>
        <v/>
      </c>
      <c r="AC3182" s="195" t="str">
        <f t="shared" si="217"/>
        <v/>
      </c>
      <c r="AD3182" s="194" t="str">
        <f t="shared" si="218"/>
        <v/>
      </c>
      <c r="AE3182" s="194">
        <f>IF(AD3182="",0,IF(ISERROR(VLOOKUP(AD3182,AD$7:AD3181,1,FALSE)),1,0))</f>
        <v>0</v>
      </c>
      <c r="AF3182" s="194"/>
    </row>
    <row r="3183" spans="1:32" ht="16.5" customHeight="1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75">
        <f>IF(AND($X$3512&lt;&gt;" ",$X$3512&lt;&gt;0),IF(X3183=$X$3512,1+COUNTIF(U$7:U3182,"&gt;0"),0),0)</f>
        <v>0</v>
      </c>
      <c r="V3183" s="178" t="s">
        <v>3372</v>
      </c>
      <c r="W3183" s="130"/>
      <c r="X3183" s="131"/>
      <c r="Y3183" s="131"/>
      <c r="Z3183" s="206"/>
      <c r="AA3183" s="194">
        <f t="shared" si="215"/>
        <v>0</v>
      </c>
      <c r="AB3183" s="124" t="str">
        <f t="shared" si="216"/>
        <v/>
      </c>
      <c r="AC3183" s="195" t="str">
        <f t="shared" si="217"/>
        <v/>
      </c>
      <c r="AD3183" s="194" t="str">
        <f t="shared" si="218"/>
        <v/>
      </c>
      <c r="AE3183" s="194">
        <f>IF(AD3183="",0,IF(ISERROR(VLOOKUP(AD3183,AD$7:AD3182,1,FALSE)),1,0))</f>
        <v>0</v>
      </c>
      <c r="AF3183" s="194"/>
    </row>
    <row r="3184" spans="1:32" ht="16.5" customHeight="1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75">
        <f>IF(AND($X$3512&lt;&gt;" ",$X$3512&lt;&gt;0),IF(X3184=$X$3512,1+COUNTIF(U$7:U3183,"&gt;0"),0),0)</f>
        <v>0</v>
      </c>
      <c r="V3184" s="178" t="s">
        <v>3373</v>
      </c>
      <c r="W3184" s="130"/>
      <c r="X3184" s="131"/>
      <c r="Y3184" s="131"/>
      <c r="Z3184" s="206"/>
      <c r="AA3184" s="194">
        <f t="shared" si="215"/>
        <v>0</v>
      </c>
      <c r="AB3184" s="124" t="str">
        <f t="shared" si="216"/>
        <v/>
      </c>
      <c r="AC3184" s="195" t="str">
        <f t="shared" si="217"/>
        <v/>
      </c>
      <c r="AD3184" s="194" t="str">
        <f t="shared" si="218"/>
        <v/>
      </c>
      <c r="AE3184" s="194">
        <f>IF(AD3184="",0,IF(ISERROR(VLOOKUP(AD3184,AD$7:AD3183,1,FALSE)),1,0))</f>
        <v>0</v>
      </c>
      <c r="AF3184" s="194"/>
    </row>
    <row r="3185" spans="1:32" ht="16.5" customHeight="1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75">
        <f>IF(AND($X$3512&lt;&gt;" ",$X$3512&lt;&gt;0),IF(X3185=$X$3512,1+COUNTIF(U$7:U3184,"&gt;0"),0),0)</f>
        <v>0</v>
      </c>
      <c r="V3185" s="178" t="s">
        <v>3374</v>
      </c>
      <c r="W3185" s="130"/>
      <c r="X3185" s="131"/>
      <c r="Y3185" s="131"/>
      <c r="Z3185" s="206"/>
      <c r="AA3185" s="194">
        <f t="shared" si="215"/>
        <v>0</v>
      </c>
      <c r="AB3185" s="124" t="str">
        <f t="shared" si="216"/>
        <v/>
      </c>
      <c r="AC3185" s="195" t="str">
        <f t="shared" si="217"/>
        <v/>
      </c>
      <c r="AD3185" s="194" t="str">
        <f t="shared" si="218"/>
        <v/>
      </c>
      <c r="AE3185" s="194">
        <f>IF(AD3185="",0,IF(ISERROR(VLOOKUP(AD3185,AD$7:AD3184,1,FALSE)),1,0))</f>
        <v>0</v>
      </c>
      <c r="AF3185" s="194"/>
    </row>
    <row r="3186" spans="1:32" ht="16.5" customHeight="1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75">
        <f>IF(AND($X$3512&lt;&gt;" ",$X$3512&lt;&gt;0),IF(X3186=$X$3512,1+COUNTIF(U$7:U3185,"&gt;0"),0),0)</f>
        <v>0</v>
      </c>
      <c r="V3186" s="178" t="s">
        <v>3375</v>
      </c>
      <c r="W3186" s="130"/>
      <c r="X3186" s="131"/>
      <c r="Y3186" s="131"/>
      <c r="Z3186" s="206"/>
      <c r="AA3186" s="194">
        <f t="shared" si="215"/>
        <v>0</v>
      </c>
      <c r="AB3186" s="124" t="str">
        <f t="shared" si="216"/>
        <v/>
      </c>
      <c r="AC3186" s="195" t="str">
        <f t="shared" si="217"/>
        <v/>
      </c>
      <c r="AD3186" s="194" t="str">
        <f t="shared" si="218"/>
        <v/>
      </c>
      <c r="AE3186" s="194">
        <f>IF(AD3186="",0,IF(ISERROR(VLOOKUP(AD3186,AD$7:AD3185,1,FALSE)),1,0))</f>
        <v>0</v>
      </c>
      <c r="AF3186" s="194"/>
    </row>
    <row r="3187" spans="1:32" ht="16.5" customHeight="1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75">
        <f>IF(AND($X$3512&lt;&gt;" ",$X$3512&lt;&gt;0),IF(X3187=$X$3512,1+COUNTIF(U$7:U3186,"&gt;0"),0),0)</f>
        <v>0</v>
      </c>
      <c r="V3187" s="178" t="s">
        <v>3376</v>
      </c>
      <c r="W3187" s="130"/>
      <c r="X3187" s="131"/>
      <c r="Y3187" s="131"/>
      <c r="Z3187" s="206"/>
      <c r="AA3187" s="194">
        <f t="shared" si="215"/>
        <v>0</v>
      </c>
      <c r="AB3187" s="124" t="str">
        <f t="shared" si="216"/>
        <v/>
      </c>
      <c r="AC3187" s="195" t="str">
        <f t="shared" si="217"/>
        <v/>
      </c>
      <c r="AD3187" s="194" t="str">
        <f t="shared" si="218"/>
        <v/>
      </c>
      <c r="AE3187" s="194">
        <f>IF(AD3187="",0,IF(ISERROR(VLOOKUP(AD3187,AD$7:AD3186,1,FALSE)),1,0))</f>
        <v>0</v>
      </c>
      <c r="AF3187" s="194"/>
    </row>
    <row r="3188" spans="1:32" ht="16.5" customHeight="1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75">
        <f>IF(AND($X$3512&lt;&gt;" ",$X$3512&lt;&gt;0),IF(X3188=$X$3512,1+COUNTIF(U$7:U3187,"&gt;0"),0),0)</f>
        <v>0</v>
      </c>
      <c r="V3188" s="178" t="s">
        <v>3377</v>
      </c>
      <c r="W3188" s="130"/>
      <c r="X3188" s="131"/>
      <c r="Y3188" s="131"/>
      <c r="Z3188" s="206"/>
      <c r="AA3188" s="194">
        <f t="shared" si="215"/>
        <v>0</v>
      </c>
      <c r="AB3188" s="124" t="str">
        <f t="shared" si="216"/>
        <v/>
      </c>
      <c r="AC3188" s="195" t="str">
        <f t="shared" si="217"/>
        <v/>
      </c>
      <c r="AD3188" s="194" t="str">
        <f t="shared" si="218"/>
        <v/>
      </c>
      <c r="AE3188" s="194">
        <f>IF(AD3188="",0,IF(ISERROR(VLOOKUP(AD3188,AD$7:AD3187,1,FALSE)),1,0))</f>
        <v>0</v>
      </c>
      <c r="AF3188" s="194"/>
    </row>
    <row r="3189" spans="1:32" ht="16.5" customHeight="1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75">
        <f>IF(AND($X$3512&lt;&gt;" ",$X$3512&lt;&gt;0),IF(X3189=$X$3512,1+COUNTIF(U$7:U3188,"&gt;0"),0),0)</f>
        <v>0</v>
      </c>
      <c r="V3189" s="178" t="s">
        <v>3378</v>
      </c>
      <c r="W3189" s="130"/>
      <c r="X3189" s="131"/>
      <c r="Y3189" s="131"/>
      <c r="Z3189" s="206"/>
      <c r="AA3189" s="194">
        <f t="shared" si="215"/>
        <v>0</v>
      </c>
      <c r="AB3189" s="124" t="str">
        <f t="shared" si="216"/>
        <v/>
      </c>
      <c r="AC3189" s="195" t="str">
        <f t="shared" si="217"/>
        <v/>
      </c>
      <c r="AD3189" s="194" t="str">
        <f t="shared" si="218"/>
        <v/>
      </c>
      <c r="AE3189" s="194">
        <f>IF(AD3189="",0,IF(ISERROR(VLOOKUP(AD3189,AD$7:AD3188,1,FALSE)),1,0))</f>
        <v>0</v>
      </c>
      <c r="AF3189" s="194"/>
    </row>
    <row r="3190" spans="1:32" ht="16.5" customHeight="1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75">
        <f>IF(AND($X$3512&lt;&gt;" ",$X$3512&lt;&gt;0),IF(X3190=$X$3512,1+COUNTIF(U$7:U3189,"&gt;0"),0),0)</f>
        <v>0</v>
      </c>
      <c r="V3190" s="178" t="s">
        <v>3379</v>
      </c>
      <c r="W3190" s="130"/>
      <c r="X3190" s="131"/>
      <c r="Y3190" s="131"/>
      <c r="Z3190" s="206"/>
      <c r="AA3190" s="194">
        <f t="shared" si="215"/>
        <v>0</v>
      </c>
      <c r="AB3190" s="124" t="str">
        <f t="shared" si="216"/>
        <v/>
      </c>
      <c r="AC3190" s="195" t="str">
        <f t="shared" si="217"/>
        <v/>
      </c>
      <c r="AD3190" s="194" t="str">
        <f t="shared" si="218"/>
        <v/>
      </c>
      <c r="AE3190" s="194">
        <f>IF(AD3190="",0,IF(ISERROR(VLOOKUP(AD3190,AD$7:AD3189,1,FALSE)),1,0))</f>
        <v>0</v>
      </c>
      <c r="AF3190" s="194"/>
    </row>
    <row r="3191" spans="1:32" ht="16.5" customHeight="1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75">
        <f>IF(AND($X$3512&lt;&gt;" ",$X$3512&lt;&gt;0),IF(X3191=$X$3512,1+COUNTIF(U$7:U3190,"&gt;0"),0),0)</f>
        <v>0</v>
      </c>
      <c r="V3191" s="178" t="s">
        <v>3380</v>
      </c>
      <c r="W3191" s="130"/>
      <c r="X3191" s="131"/>
      <c r="Y3191" s="131"/>
      <c r="Z3191" s="206"/>
      <c r="AA3191" s="194">
        <f t="shared" si="215"/>
        <v>0</v>
      </c>
      <c r="AB3191" s="124" t="str">
        <f t="shared" si="216"/>
        <v/>
      </c>
      <c r="AC3191" s="195" t="str">
        <f t="shared" si="217"/>
        <v/>
      </c>
      <c r="AD3191" s="194" t="str">
        <f t="shared" si="218"/>
        <v/>
      </c>
      <c r="AE3191" s="194">
        <f>IF(AD3191="",0,IF(ISERROR(VLOOKUP(AD3191,AD$7:AD3190,1,FALSE)),1,0))</f>
        <v>0</v>
      </c>
      <c r="AF3191" s="194"/>
    </row>
    <row r="3192" spans="1:32" ht="16.5" customHeight="1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75">
        <f>IF(AND($X$3512&lt;&gt;" ",$X$3512&lt;&gt;0),IF(X3192=$X$3512,1+COUNTIF(U$7:U3191,"&gt;0"),0),0)</f>
        <v>0</v>
      </c>
      <c r="V3192" s="178" t="s">
        <v>3381</v>
      </c>
      <c r="W3192" s="130"/>
      <c r="X3192" s="131"/>
      <c r="Y3192" s="131"/>
      <c r="Z3192" s="206"/>
      <c r="AA3192" s="194">
        <f t="shared" si="215"/>
        <v>0</v>
      </c>
      <c r="AB3192" s="124" t="str">
        <f t="shared" si="216"/>
        <v/>
      </c>
      <c r="AC3192" s="195" t="str">
        <f t="shared" si="217"/>
        <v/>
      </c>
      <c r="AD3192" s="194" t="str">
        <f t="shared" si="218"/>
        <v/>
      </c>
      <c r="AE3192" s="194">
        <f>IF(AD3192="",0,IF(ISERROR(VLOOKUP(AD3192,AD$7:AD3191,1,FALSE)),1,0))</f>
        <v>0</v>
      </c>
      <c r="AF3192" s="194"/>
    </row>
    <row r="3193" spans="1:32" ht="16.5" customHeight="1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75">
        <f>IF(AND($X$3512&lt;&gt;" ",$X$3512&lt;&gt;0),IF(X3193=$X$3512,1+COUNTIF(U$7:U3192,"&gt;0"),0),0)</f>
        <v>0</v>
      </c>
      <c r="V3193" s="178" t="s">
        <v>3382</v>
      </c>
      <c r="W3193" s="130"/>
      <c r="X3193" s="131"/>
      <c r="Y3193" s="131"/>
      <c r="Z3193" s="206"/>
      <c r="AA3193" s="194">
        <f t="shared" si="215"/>
        <v>0</v>
      </c>
      <c r="AB3193" s="124" t="str">
        <f t="shared" si="216"/>
        <v/>
      </c>
      <c r="AC3193" s="195" t="str">
        <f t="shared" si="217"/>
        <v/>
      </c>
      <c r="AD3193" s="194" t="str">
        <f t="shared" si="218"/>
        <v/>
      </c>
      <c r="AE3193" s="194">
        <f>IF(AD3193="",0,IF(ISERROR(VLOOKUP(AD3193,AD$7:AD3192,1,FALSE)),1,0))</f>
        <v>0</v>
      </c>
      <c r="AF3193" s="194"/>
    </row>
    <row r="3194" spans="1:32" ht="16.5" customHeight="1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75">
        <f>IF(AND($X$3512&lt;&gt;" ",$X$3512&lt;&gt;0),IF(X3194=$X$3512,1+COUNTIF(U$7:U3193,"&gt;0"),0),0)</f>
        <v>0</v>
      </c>
      <c r="V3194" s="178" t="s">
        <v>3383</v>
      </c>
      <c r="W3194" s="130"/>
      <c r="X3194" s="131"/>
      <c r="Y3194" s="131"/>
      <c r="Z3194" s="206"/>
      <c r="AA3194" s="194">
        <f t="shared" si="215"/>
        <v>0</v>
      </c>
      <c r="AB3194" s="124" t="str">
        <f t="shared" si="216"/>
        <v/>
      </c>
      <c r="AC3194" s="195" t="str">
        <f t="shared" si="217"/>
        <v/>
      </c>
      <c r="AD3194" s="194" t="str">
        <f t="shared" si="218"/>
        <v/>
      </c>
      <c r="AE3194" s="194">
        <f>IF(AD3194="",0,IF(ISERROR(VLOOKUP(AD3194,AD$7:AD3193,1,FALSE)),1,0))</f>
        <v>0</v>
      </c>
      <c r="AF3194" s="194"/>
    </row>
    <row r="3195" spans="1:32" ht="16.5" customHeight="1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75">
        <f>IF(AND($X$3512&lt;&gt;" ",$X$3512&lt;&gt;0),IF(X3195=$X$3512,1+COUNTIF(U$7:U3194,"&gt;0"),0),0)</f>
        <v>0</v>
      </c>
      <c r="V3195" s="178" t="s">
        <v>3384</v>
      </c>
      <c r="W3195" s="130"/>
      <c r="X3195" s="131"/>
      <c r="Y3195" s="131"/>
      <c r="Z3195" s="206"/>
      <c r="AA3195" s="194">
        <f t="shared" si="215"/>
        <v>0</v>
      </c>
      <c r="AB3195" s="124" t="str">
        <f t="shared" si="216"/>
        <v/>
      </c>
      <c r="AC3195" s="195" t="str">
        <f t="shared" si="217"/>
        <v/>
      </c>
      <c r="AD3195" s="194" t="str">
        <f t="shared" si="218"/>
        <v/>
      </c>
      <c r="AE3195" s="194">
        <f>IF(AD3195="",0,IF(ISERROR(VLOOKUP(AD3195,AD$7:AD3194,1,FALSE)),1,0))</f>
        <v>0</v>
      </c>
      <c r="AF3195" s="194"/>
    </row>
    <row r="3196" spans="1:32" ht="16.5" customHeight="1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75">
        <f>IF(AND($X$3512&lt;&gt;" ",$X$3512&lt;&gt;0),IF(X3196=$X$3512,1+COUNTIF(U$7:U3195,"&gt;0"),0),0)</f>
        <v>0</v>
      </c>
      <c r="V3196" s="178" t="s">
        <v>3385</v>
      </c>
      <c r="W3196" s="130"/>
      <c r="X3196" s="131"/>
      <c r="Y3196" s="131"/>
      <c r="Z3196" s="206"/>
      <c r="AA3196" s="194">
        <f t="shared" si="215"/>
        <v>0</v>
      </c>
      <c r="AB3196" s="124" t="str">
        <f t="shared" si="216"/>
        <v/>
      </c>
      <c r="AC3196" s="195" t="str">
        <f t="shared" si="217"/>
        <v/>
      </c>
      <c r="AD3196" s="194" t="str">
        <f t="shared" si="218"/>
        <v/>
      </c>
      <c r="AE3196" s="194">
        <f>IF(AD3196="",0,IF(ISERROR(VLOOKUP(AD3196,AD$7:AD3195,1,FALSE)),1,0))</f>
        <v>0</v>
      </c>
      <c r="AF3196" s="194"/>
    </row>
    <row r="3197" spans="1:32" ht="16.5" customHeight="1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75">
        <f>IF(AND($X$3512&lt;&gt;" ",$X$3512&lt;&gt;0),IF(X3197=$X$3512,1+COUNTIF(U$7:U3196,"&gt;0"),0),0)</f>
        <v>0</v>
      </c>
      <c r="V3197" s="178" t="s">
        <v>3386</v>
      </c>
      <c r="W3197" s="130"/>
      <c r="X3197" s="131"/>
      <c r="Y3197" s="131"/>
      <c r="Z3197" s="206"/>
      <c r="AA3197" s="194">
        <f t="shared" si="215"/>
        <v>0</v>
      </c>
      <c r="AB3197" s="124" t="str">
        <f t="shared" si="216"/>
        <v/>
      </c>
      <c r="AC3197" s="195" t="str">
        <f t="shared" si="217"/>
        <v/>
      </c>
      <c r="AD3197" s="194" t="str">
        <f t="shared" si="218"/>
        <v/>
      </c>
      <c r="AE3197" s="194">
        <f>IF(AD3197="",0,IF(ISERROR(VLOOKUP(AD3197,AD$7:AD3196,1,FALSE)),1,0))</f>
        <v>0</v>
      </c>
      <c r="AF3197" s="194"/>
    </row>
    <row r="3198" spans="1:32" ht="16.5" customHeight="1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75">
        <f>IF(AND($X$3512&lt;&gt;" ",$X$3512&lt;&gt;0),IF(X3198=$X$3512,1+COUNTIF(U$7:U3197,"&gt;0"),0),0)</f>
        <v>0</v>
      </c>
      <c r="V3198" s="178" t="s">
        <v>3387</v>
      </c>
      <c r="W3198" s="130"/>
      <c r="X3198" s="131"/>
      <c r="Y3198" s="131"/>
      <c r="Z3198" s="206"/>
      <c r="AA3198" s="194">
        <f t="shared" si="215"/>
        <v>0</v>
      </c>
      <c r="AB3198" s="124" t="str">
        <f t="shared" si="216"/>
        <v/>
      </c>
      <c r="AC3198" s="195" t="str">
        <f t="shared" si="217"/>
        <v/>
      </c>
      <c r="AD3198" s="194" t="str">
        <f t="shared" si="218"/>
        <v/>
      </c>
      <c r="AE3198" s="194">
        <f>IF(AD3198="",0,IF(ISERROR(VLOOKUP(AD3198,AD$7:AD3197,1,FALSE)),1,0))</f>
        <v>0</v>
      </c>
      <c r="AF3198" s="194"/>
    </row>
    <row r="3199" spans="1:32" ht="16.5" customHeight="1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75">
        <f>IF(AND($X$3512&lt;&gt;" ",$X$3512&lt;&gt;0),IF(X3199=$X$3512,1+COUNTIF(U$7:U3198,"&gt;0"),0),0)</f>
        <v>0</v>
      </c>
      <c r="V3199" s="178" t="s">
        <v>3388</v>
      </c>
      <c r="W3199" s="130"/>
      <c r="X3199" s="131"/>
      <c r="Y3199" s="131"/>
      <c r="Z3199" s="206"/>
      <c r="AA3199" s="194">
        <f t="shared" si="215"/>
        <v>0</v>
      </c>
      <c r="AB3199" s="124" t="str">
        <f t="shared" si="216"/>
        <v/>
      </c>
      <c r="AC3199" s="195" t="str">
        <f t="shared" si="217"/>
        <v/>
      </c>
      <c r="AD3199" s="194" t="str">
        <f t="shared" si="218"/>
        <v/>
      </c>
      <c r="AE3199" s="194">
        <f>IF(AD3199="",0,IF(ISERROR(VLOOKUP(AD3199,AD$7:AD3198,1,FALSE)),1,0))</f>
        <v>0</v>
      </c>
      <c r="AF3199" s="194"/>
    </row>
    <row r="3200" spans="1:32" ht="16.5" customHeight="1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75">
        <f>IF(AND($X$3512&lt;&gt;" ",$X$3512&lt;&gt;0),IF(X3200=$X$3512,1+COUNTIF(U$7:U3199,"&gt;0"),0),0)</f>
        <v>0</v>
      </c>
      <c r="V3200" s="178" t="s">
        <v>3389</v>
      </c>
      <c r="W3200" s="130"/>
      <c r="X3200" s="131"/>
      <c r="Y3200" s="131"/>
      <c r="Z3200" s="206"/>
      <c r="AA3200" s="194">
        <f t="shared" si="215"/>
        <v>0</v>
      </c>
      <c r="AB3200" s="124" t="str">
        <f t="shared" si="216"/>
        <v/>
      </c>
      <c r="AC3200" s="195" t="str">
        <f t="shared" si="217"/>
        <v/>
      </c>
      <c r="AD3200" s="194" t="str">
        <f t="shared" si="218"/>
        <v/>
      </c>
      <c r="AE3200" s="194">
        <f>IF(AD3200="",0,IF(ISERROR(VLOOKUP(AD3200,AD$7:AD3199,1,FALSE)),1,0))</f>
        <v>0</v>
      </c>
      <c r="AF3200" s="194"/>
    </row>
    <row r="3201" spans="1:32" ht="16.5" customHeight="1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75">
        <f>IF(AND($X$3512&lt;&gt;" ",$X$3512&lt;&gt;0),IF(X3201=$X$3512,1+COUNTIF(U$7:U3200,"&gt;0"),0),0)</f>
        <v>0</v>
      </c>
      <c r="V3201" s="178" t="s">
        <v>3390</v>
      </c>
      <c r="W3201" s="130"/>
      <c r="X3201" s="131"/>
      <c r="Y3201" s="131"/>
      <c r="Z3201" s="206"/>
      <c r="AA3201" s="194">
        <f t="shared" si="215"/>
        <v>0</v>
      </c>
      <c r="AB3201" s="124" t="str">
        <f t="shared" si="216"/>
        <v/>
      </c>
      <c r="AC3201" s="195" t="str">
        <f t="shared" si="217"/>
        <v/>
      </c>
      <c r="AD3201" s="194" t="str">
        <f t="shared" si="218"/>
        <v/>
      </c>
      <c r="AE3201" s="194">
        <f>IF(AD3201="",0,IF(ISERROR(VLOOKUP(AD3201,AD$7:AD3200,1,FALSE)),1,0))</f>
        <v>0</v>
      </c>
      <c r="AF3201" s="194"/>
    </row>
    <row r="3202" spans="1:32" ht="16.5" customHeight="1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75">
        <f>IF(AND($X$3512&lt;&gt;" ",$X$3512&lt;&gt;0),IF(X3202=$X$3512,1+COUNTIF(U$7:U3201,"&gt;0"),0),0)</f>
        <v>0</v>
      </c>
      <c r="V3202" s="178" t="s">
        <v>3391</v>
      </c>
      <c r="W3202" s="130"/>
      <c r="X3202" s="131"/>
      <c r="Y3202" s="131"/>
      <c r="Z3202" s="206"/>
      <c r="AA3202" s="194">
        <f t="shared" si="215"/>
        <v>0</v>
      </c>
      <c r="AB3202" s="124" t="str">
        <f t="shared" si="216"/>
        <v/>
      </c>
      <c r="AC3202" s="195" t="str">
        <f t="shared" si="217"/>
        <v/>
      </c>
      <c r="AD3202" s="194" t="str">
        <f t="shared" si="218"/>
        <v/>
      </c>
      <c r="AE3202" s="194">
        <f>IF(AD3202="",0,IF(ISERROR(VLOOKUP(AD3202,AD$7:AD3201,1,FALSE)),1,0))</f>
        <v>0</v>
      </c>
      <c r="AF3202" s="194"/>
    </row>
    <row r="3203" spans="1:32" ht="16.5" customHeight="1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75">
        <f>IF(AND($X$3512&lt;&gt;" ",$X$3512&lt;&gt;0),IF(X3203=$X$3512,1+COUNTIF(U$7:U3202,"&gt;0"),0),0)</f>
        <v>0</v>
      </c>
      <c r="V3203" s="178" t="s">
        <v>3392</v>
      </c>
      <c r="W3203" s="130"/>
      <c r="X3203" s="131"/>
      <c r="Y3203" s="131"/>
      <c r="Z3203" s="206"/>
      <c r="AA3203" s="194">
        <f t="shared" si="215"/>
        <v>0</v>
      </c>
      <c r="AB3203" s="124" t="str">
        <f t="shared" si="216"/>
        <v/>
      </c>
      <c r="AC3203" s="195" t="str">
        <f t="shared" si="217"/>
        <v/>
      </c>
      <c r="AD3203" s="194" t="str">
        <f t="shared" si="218"/>
        <v/>
      </c>
      <c r="AE3203" s="194">
        <f>IF(AD3203="",0,IF(ISERROR(VLOOKUP(AD3203,AD$7:AD3202,1,FALSE)),1,0))</f>
        <v>0</v>
      </c>
      <c r="AF3203" s="194"/>
    </row>
    <row r="3204" spans="1:32" ht="16.5" customHeight="1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75">
        <f>IF(AND($X$3512&lt;&gt;" ",$X$3512&lt;&gt;0),IF(X3204=$X$3512,1+COUNTIF(U$7:U3203,"&gt;0"),0),0)</f>
        <v>0</v>
      </c>
      <c r="V3204" s="178" t="s">
        <v>3393</v>
      </c>
      <c r="W3204" s="130"/>
      <c r="X3204" s="131"/>
      <c r="Y3204" s="131"/>
      <c r="Z3204" s="206"/>
      <c r="AA3204" s="194">
        <f t="shared" si="215"/>
        <v>0</v>
      </c>
      <c r="AB3204" s="124" t="str">
        <f t="shared" si="216"/>
        <v/>
      </c>
      <c r="AC3204" s="195" t="str">
        <f t="shared" si="217"/>
        <v/>
      </c>
      <c r="AD3204" s="194" t="str">
        <f t="shared" si="218"/>
        <v/>
      </c>
      <c r="AE3204" s="194">
        <f>IF(AD3204="",0,IF(ISERROR(VLOOKUP(AD3204,AD$7:AD3203,1,FALSE)),1,0))</f>
        <v>0</v>
      </c>
      <c r="AF3204" s="194"/>
    </row>
    <row r="3205" spans="1:32" ht="16.5" customHeight="1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75">
        <f>IF(AND($X$3512&lt;&gt;" ",$X$3512&lt;&gt;0),IF(X3205=$X$3512,1+COUNTIF(U$7:U3204,"&gt;0"),0),0)</f>
        <v>0</v>
      </c>
      <c r="V3205" s="178" t="s">
        <v>3394</v>
      </c>
      <c r="W3205" s="130"/>
      <c r="X3205" s="131"/>
      <c r="Y3205" s="131"/>
      <c r="Z3205" s="206"/>
      <c r="AA3205" s="194">
        <f t="shared" si="215"/>
        <v>0</v>
      </c>
      <c r="AB3205" s="124" t="str">
        <f t="shared" si="216"/>
        <v/>
      </c>
      <c r="AC3205" s="195" t="str">
        <f t="shared" si="217"/>
        <v/>
      </c>
      <c r="AD3205" s="194" t="str">
        <f t="shared" si="218"/>
        <v/>
      </c>
      <c r="AE3205" s="194">
        <f>IF(AD3205="",0,IF(ISERROR(VLOOKUP(AD3205,AD$7:AD3204,1,FALSE)),1,0))</f>
        <v>0</v>
      </c>
      <c r="AF3205" s="194"/>
    </row>
    <row r="3206" spans="1:32" ht="16.5" customHeight="1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75">
        <f>IF(AND($X$3512&lt;&gt;" ",$X$3512&lt;&gt;0),IF(X3206=$X$3512,1+COUNTIF(U$7:U3205,"&gt;0"),0),0)</f>
        <v>0</v>
      </c>
      <c r="V3206" s="178" t="s">
        <v>3395</v>
      </c>
      <c r="W3206" s="130"/>
      <c r="X3206" s="131"/>
      <c r="Y3206" s="131"/>
      <c r="Z3206" s="206"/>
      <c r="AA3206" s="194">
        <f t="shared" si="215"/>
        <v>0</v>
      </c>
      <c r="AB3206" s="124" t="str">
        <f t="shared" si="216"/>
        <v/>
      </c>
      <c r="AC3206" s="195" t="str">
        <f t="shared" si="217"/>
        <v/>
      </c>
      <c r="AD3206" s="194" t="str">
        <f t="shared" si="218"/>
        <v/>
      </c>
      <c r="AE3206" s="194">
        <f>IF(AD3206="",0,IF(ISERROR(VLOOKUP(AD3206,AD$7:AD3205,1,FALSE)),1,0))</f>
        <v>0</v>
      </c>
      <c r="AF3206" s="194"/>
    </row>
    <row r="3207" spans="1:32" ht="16.5" customHeight="1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75">
        <f>IF(AND($X$3512&lt;&gt;" ",$X$3512&lt;&gt;0),IF(X3207=$X$3512,1+COUNTIF(U$7:U3206,"&gt;0"),0),0)</f>
        <v>0</v>
      </c>
      <c r="V3207" s="178" t="s">
        <v>3396</v>
      </c>
      <c r="W3207" s="130"/>
      <c r="X3207" s="131"/>
      <c r="Y3207" s="131"/>
      <c r="Z3207" s="206"/>
      <c r="AA3207" s="194">
        <f t="shared" si="215"/>
        <v>0</v>
      </c>
      <c r="AB3207" s="124" t="str">
        <f t="shared" si="216"/>
        <v/>
      </c>
      <c r="AC3207" s="195" t="str">
        <f t="shared" si="217"/>
        <v/>
      </c>
      <c r="AD3207" s="194" t="str">
        <f t="shared" si="218"/>
        <v/>
      </c>
      <c r="AE3207" s="194">
        <f>IF(AD3207="",0,IF(ISERROR(VLOOKUP(AD3207,AD$7:AD3206,1,FALSE)),1,0))</f>
        <v>0</v>
      </c>
      <c r="AF3207" s="194"/>
    </row>
    <row r="3208" spans="1:32" ht="16.5" customHeight="1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75">
        <f>IF(AND($X$3512&lt;&gt;" ",$X$3512&lt;&gt;0),IF(X3208=$X$3512,1+COUNTIF(U$7:U3207,"&gt;0"),0),0)</f>
        <v>0</v>
      </c>
      <c r="V3208" s="178" t="s">
        <v>3397</v>
      </c>
      <c r="W3208" s="130"/>
      <c r="X3208" s="131"/>
      <c r="Y3208" s="131"/>
      <c r="Z3208" s="206"/>
      <c r="AA3208" s="194">
        <f t="shared" ref="AA3208:AA3271" si="219">IF(ISBLANK(X3208),0,VLOOKUP(X3208,$B$8:$E$57,1,FALSE))</f>
        <v>0</v>
      </c>
      <c r="AB3208" s="124" t="str">
        <f t="shared" ref="AB3208:AB3271" si="220">IF(W3208&gt;0,CONCATENATE(MONTH(W3208)&amp;X3208),"")</f>
        <v/>
      </c>
      <c r="AC3208" s="195" t="str">
        <f t="shared" ref="AC3208:AC3271" si="221">IF(OR(AND(Z3208&lt;&gt;0,ISBLANK(X3208)),ISERROR(AA3208)),"ERR","")</f>
        <v/>
      </c>
      <c r="AD3208" s="194" t="str">
        <f t="shared" si="218"/>
        <v/>
      </c>
      <c r="AE3208" s="194">
        <f>IF(AD3208="",0,IF(ISERROR(VLOOKUP(AD3208,AD$7:AD3207,1,FALSE)),1,0))</f>
        <v>0</v>
      </c>
      <c r="AF3208" s="194"/>
    </row>
    <row r="3209" spans="1:32" ht="16.5" customHeight="1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75">
        <f>IF(AND($X$3512&lt;&gt;" ",$X$3512&lt;&gt;0),IF(X3209=$X$3512,1+COUNTIF(U$7:U3208,"&gt;0"),0),0)</f>
        <v>0</v>
      </c>
      <c r="V3209" s="178" t="s">
        <v>3398</v>
      </c>
      <c r="W3209" s="130"/>
      <c r="X3209" s="131"/>
      <c r="Y3209" s="131"/>
      <c r="Z3209" s="206"/>
      <c r="AA3209" s="194">
        <f t="shared" si="219"/>
        <v>0</v>
      </c>
      <c r="AB3209" s="124" t="str">
        <f t="shared" si="220"/>
        <v/>
      </c>
      <c r="AC3209" s="195" t="str">
        <f t="shared" si="221"/>
        <v/>
      </c>
      <c r="AD3209" s="194" t="str">
        <f t="shared" si="218"/>
        <v/>
      </c>
      <c r="AE3209" s="194">
        <f>IF(AD3209="",0,IF(ISERROR(VLOOKUP(AD3209,AD$7:AD3208,1,FALSE)),1,0))</f>
        <v>0</v>
      </c>
      <c r="AF3209" s="194"/>
    </row>
    <row r="3210" spans="1:32" ht="16.5" customHeight="1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75">
        <f>IF(AND($X$3512&lt;&gt;" ",$X$3512&lt;&gt;0),IF(X3210=$X$3512,1+COUNTIF(U$7:U3209,"&gt;0"),0),0)</f>
        <v>0</v>
      </c>
      <c r="V3210" s="178" t="s">
        <v>3399</v>
      </c>
      <c r="W3210" s="130"/>
      <c r="X3210" s="131"/>
      <c r="Y3210" s="131"/>
      <c r="Z3210" s="206"/>
      <c r="AA3210" s="194">
        <f t="shared" si="219"/>
        <v>0</v>
      </c>
      <c r="AB3210" s="124" t="str">
        <f t="shared" si="220"/>
        <v/>
      </c>
      <c r="AC3210" s="195" t="str">
        <f t="shared" si="221"/>
        <v/>
      </c>
      <c r="AD3210" s="194" t="str">
        <f t="shared" ref="AD3210:AD3273" si="222">IF(W3210&gt;0,CONCATENATE(MONTH(W3210),"-",YEAR(W3210)),"")</f>
        <v/>
      </c>
      <c r="AE3210" s="194">
        <f>IF(AD3210="",0,IF(ISERROR(VLOOKUP(AD3210,AD$7:AD3209,1,FALSE)),1,0))</f>
        <v>0</v>
      </c>
      <c r="AF3210" s="194"/>
    </row>
    <row r="3211" spans="1:32" ht="16.5" customHeight="1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75">
        <f>IF(AND($X$3512&lt;&gt;" ",$X$3512&lt;&gt;0),IF(X3211=$X$3512,1+COUNTIF(U$7:U3210,"&gt;0"),0),0)</f>
        <v>0</v>
      </c>
      <c r="V3211" s="178" t="s">
        <v>3400</v>
      </c>
      <c r="W3211" s="130"/>
      <c r="X3211" s="131"/>
      <c r="Y3211" s="131"/>
      <c r="Z3211" s="206"/>
      <c r="AA3211" s="194">
        <f t="shared" si="219"/>
        <v>0</v>
      </c>
      <c r="AB3211" s="124" t="str">
        <f t="shared" si="220"/>
        <v/>
      </c>
      <c r="AC3211" s="195" t="str">
        <f t="shared" si="221"/>
        <v/>
      </c>
      <c r="AD3211" s="194" t="str">
        <f t="shared" si="222"/>
        <v/>
      </c>
      <c r="AE3211" s="194">
        <f>IF(AD3211="",0,IF(ISERROR(VLOOKUP(AD3211,AD$7:AD3210,1,FALSE)),1,0))</f>
        <v>0</v>
      </c>
      <c r="AF3211" s="194"/>
    </row>
    <row r="3212" spans="1:32" ht="16.5" customHeight="1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75">
        <f>IF(AND($X$3512&lt;&gt;" ",$X$3512&lt;&gt;0),IF(X3212=$X$3512,1+COUNTIF(U$7:U3211,"&gt;0"),0),0)</f>
        <v>0</v>
      </c>
      <c r="V3212" s="178" t="s">
        <v>3401</v>
      </c>
      <c r="W3212" s="130"/>
      <c r="X3212" s="131"/>
      <c r="Y3212" s="131"/>
      <c r="Z3212" s="206"/>
      <c r="AA3212" s="194">
        <f t="shared" si="219"/>
        <v>0</v>
      </c>
      <c r="AB3212" s="124" t="str">
        <f t="shared" si="220"/>
        <v/>
      </c>
      <c r="AC3212" s="195" t="str">
        <f t="shared" si="221"/>
        <v/>
      </c>
      <c r="AD3212" s="194" t="str">
        <f t="shared" si="222"/>
        <v/>
      </c>
      <c r="AE3212" s="194">
        <f>IF(AD3212="",0,IF(ISERROR(VLOOKUP(AD3212,AD$7:AD3211,1,FALSE)),1,0))</f>
        <v>0</v>
      </c>
      <c r="AF3212" s="194"/>
    </row>
    <row r="3213" spans="1:32" ht="16.5" customHeight="1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75">
        <f>IF(AND($X$3512&lt;&gt;" ",$X$3512&lt;&gt;0),IF(X3213=$X$3512,1+COUNTIF(U$7:U3212,"&gt;0"),0),0)</f>
        <v>0</v>
      </c>
      <c r="V3213" s="178" t="s">
        <v>3402</v>
      </c>
      <c r="W3213" s="130"/>
      <c r="X3213" s="131"/>
      <c r="Y3213" s="131"/>
      <c r="Z3213" s="206"/>
      <c r="AA3213" s="194">
        <f t="shared" si="219"/>
        <v>0</v>
      </c>
      <c r="AB3213" s="124" t="str">
        <f t="shared" si="220"/>
        <v/>
      </c>
      <c r="AC3213" s="195" t="str">
        <f t="shared" si="221"/>
        <v/>
      </c>
      <c r="AD3213" s="194" t="str">
        <f t="shared" si="222"/>
        <v/>
      </c>
      <c r="AE3213" s="194">
        <f>IF(AD3213="",0,IF(ISERROR(VLOOKUP(AD3213,AD$7:AD3212,1,FALSE)),1,0))</f>
        <v>0</v>
      </c>
      <c r="AF3213" s="194"/>
    </row>
    <row r="3214" spans="1:32" ht="16.5" customHeight="1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75">
        <f>IF(AND($X$3512&lt;&gt;" ",$X$3512&lt;&gt;0),IF(X3214=$X$3512,1+COUNTIF(U$7:U3213,"&gt;0"),0),0)</f>
        <v>0</v>
      </c>
      <c r="V3214" s="178" t="s">
        <v>3403</v>
      </c>
      <c r="W3214" s="130"/>
      <c r="X3214" s="131"/>
      <c r="Y3214" s="131"/>
      <c r="Z3214" s="206"/>
      <c r="AA3214" s="194">
        <f t="shared" si="219"/>
        <v>0</v>
      </c>
      <c r="AB3214" s="124" t="str">
        <f t="shared" si="220"/>
        <v/>
      </c>
      <c r="AC3214" s="195" t="str">
        <f t="shared" si="221"/>
        <v/>
      </c>
      <c r="AD3214" s="194" t="str">
        <f t="shared" si="222"/>
        <v/>
      </c>
      <c r="AE3214" s="194">
        <f>IF(AD3214="",0,IF(ISERROR(VLOOKUP(AD3214,AD$7:AD3213,1,FALSE)),1,0))</f>
        <v>0</v>
      </c>
      <c r="AF3214" s="194"/>
    </row>
    <row r="3215" spans="1:32" ht="16.5" customHeight="1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75">
        <f>IF(AND($X$3512&lt;&gt;" ",$X$3512&lt;&gt;0),IF(X3215=$X$3512,1+COUNTIF(U$7:U3214,"&gt;0"),0),0)</f>
        <v>0</v>
      </c>
      <c r="V3215" s="178" t="s">
        <v>3404</v>
      </c>
      <c r="W3215" s="130"/>
      <c r="X3215" s="131"/>
      <c r="Y3215" s="131"/>
      <c r="Z3215" s="206"/>
      <c r="AA3215" s="194">
        <f t="shared" si="219"/>
        <v>0</v>
      </c>
      <c r="AB3215" s="124" t="str">
        <f t="shared" si="220"/>
        <v/>
      </c>
      <c r="AC3215" s="195" t="str">
        <f t="shared" si="221"/>
        <v/>
      </c>
      <c r="AD3215" s="194" t="str">
        <f t="shared" si="222"/>
        <v/>
      </c>
      <c r="AE3215" s="194">
        <f>IF(AD3215="",0,IF(ISERROR(VLOOKUP(AD3215,AD$7:AD3214,1,FALSE)),1,0))</f>
        <v>0</v>
      </c>
      <c r="AF3215" s="194"/>
    </row>
    <row r="3216" spans="1:32" ht="16.5" customHeight="1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75">
        <f>IF(AND($X$3512&lt;&gt;" ",$X$3512&lt;&gt;0),IF(X3216=$X$3512,1+COUNTIF(U$7:U3215,"&gt;0"),0),0)</f>
        <v>0</v>
      </c>
      <c r="V3216" s="178" t="s">
        <v>3405</v>
      </c>
      <c r="W3216" s="130"/>
      <c r="X3216" s="131"/>
      <c r="Y3216" s="131"/>
      <c r="Z3216" s="206"/>
      <c r="AA3216" s="194">
        <f t="shared" si="219"/>
        <v>0</v>
      </c>
      <c r="AB3216" s="124" t="str">
        <f t="shared" si="220"/>
        <v/>
      </c>
      <c r="AC3216" s="195" t="str">
        <f t="shared" si="221"/>
        <v/>
      </c>
      <c r="AD3216" s="194" t="str">
        <f t="shared" si="222"/>
        <v/>
      </c>
      <c r="AE3216" s="194">
        <f>IF(AD3216="",0,IF(ISERROR(VLOOKUP(AD3216,AD$7:AD3215,1,FALSE)),1,0))</f>
        <v>0</v>
      </c>
      <c r="AF3216" s="194"/>
    </row>
    <row r="3217" spans="1:32" ht="16.5" customHeight="1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75">
        <f>IF(AND($X$3512&lt;&gt;" ",$X$3512&lt;&gt;0),IF(X3217=$X$3512,1+COUNTIF(U$7:U3216,"&gt;0"),0),0)</f>
        <v>0</v>
      </c>
      <c r="V3217" s="178" t="s">
        <v>3406</v>
      </c>
      <c r="W3217" s="130"/>
      <c r="X3217" s="131"/>
      <c r="Y3217" s="131"/>
      <c r="Z3217" s="206"/>
      <c r="AA3217" s="194">
        <f t="shared" si="219"/>
        <v>0</v>
      </c>
      <c r="AB3217" s="124" t="str">
        <f t="shared" si="220"/>
        <v/>
      </c>
      <c r="AC3217" s="195" t="str">
        <f t="shared" si="221"/>
        <v/>
      </c>
      <c r="AD3217" s="194" t="str">
        <f t="shared" si="222"/>
        <v/>
      </c>
      <c r="AE3217" s="194">
        <f>IF(AD3217="",0,IF(ISERROR(VLOOKUP(AD3217,AD$7:AD3216,1,FALSE)),1,0))</f>
        <v>0</v>
      </c>
      <c r="AF3217" s="194"/>
    </row>
    <row r="3218" spans="1:32" ht="16.5" customHeight="1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75">
        <f>IF(AND($X$3512&lt;&gt;" ",$X$3512&lt;&gt;0),IF(X3218=$X$3512,1+COUNTIF(U$7:U3217,"&gt;0"),0),0)</f>
        <v>0</v>
      </c>
      <c r="V3218" s="178" t="s">
        <v>3407</v>
      </c>
      <c r="W3218" s="130"/>
      <c r="X3218" s="131"/>
      <c r="Y3218" s="131"/>
      <c r="Z3218" s="206"/>
      <c r="AA3218" s="194">
        <f t="shared" si="219"/>
        <v>0</v>
      </c>
      <c r="AB3218" s="124" t="str">
        <f t="shared" si="220"/>
        <v/>
      </c>
      <c r="AC3218" s="195" t="str">
        <f t="shared" si="221"/>
        <v/>
      </c>
      <c r="AD3218" s="194" t="str">
        <f t="shared" si="222"/>
        <v/>
      </c>
      <c r="AE3218" s="194">
        <f>IF(AD3218="",0,IF(ISERROR(VLOOKUP(AD3218,AD$7:AD3217,1,FALSE)),1,0))</f>
        <v>0</v>
      </c>
      <c r="AF3218" s="194"/>
    </row>
    <row r="3219" spans="1:32" ht="16.5" customHeight="1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75">
        <f>IF(AND($X$3512&lt;&gt;" ",$X$3512&lt;&gt;0),IF(X3219=$X$3512,1+COUNTIF(U$7:U3218,"&gt;0"),0),0)</f>
        <v>0</v>
      </c>
      <c r="V3219" s="178" t="s">
        <v>3408</v>
      </c>
      <c r="W3219" s="130"/>
      <c r="X3219" s="131"/>
      <c r="Y3219" s="131"/>
      <c r="Z3219" s="206"/>
      <c r="AA3219" s="194">
        <f t="shared" si="219"/>
        <v>0</v>
      </c>
      <c r="AB3219" s="124" t="str">
        <f t="shared" si="220"/>
        <v/>
      </c>
      <c r="AC3219" s="195" t="str">
        <f t="shared" si="221"/>
        <v/>
      </c>
      <c r="AD3219" s="194" t="str">
        <f t="shared" si="222"/>
        <v/>
      </c>
      <c r="AE3219" s="194">
        <f>IF(AD3219="",0,IF(ISERROR(VLOOKUP(AD3219,AD$7:AD3218,1,FALSE)),1,0))</f>
        <v>0</v>
      </c>
      <c r="AF3219" s="194"/>
    </row>
    <row r="3220" spans="1:32" ht="16.5" customHeight="1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75">
        <f>IF(AND($X$3512&lt;&gt;" ",$X$3512&lt;&gt;0),IF(X3220=$X$3512,1+COUNTIF(U$7:U3219,"&gt;0"),0),0)</f>
        <v>0</v>
      </c>
      <c r="V3220" s="178" t="s">
        <v>3409</v>
      </c>
      <c r="W3220" s="130"/>
      <c r="X3220" s="131"/>
      <c r="Y3220" s="131"/>
      <c r="Z3220" s="206"/>
      <c r="AA3220" s="194">
        <f t="shared" si="219"/>
        <v>0</v>
      </c>
      <c r="AB3220" s="124" t="str">
        <f t="shared" si="220"/>
        <v/>
      </c>
      <c r="AC3220" s="195" t="str">
        <f t="shared" si="221"/>
        <v/>
      </c>
      <c r="AD3220" s="194" t="str">
        <f t="shared" si="222"/>
        <v/>
      </c>
      <c r="AE3220" s="194">
        <f>IF(AD3220="",0,IF(ISERROR(VLOOKUP(AD3220,AD$7:AD3219,1,FALSE)),1,0))</f>
        <v>0</v>
      </c>
      <c r="AF3220" s="194"/>
    </row>
    <row r="3221" spans="1:32" ht="16.5" customHeight="1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75">
        <f>IF(AND($X$3512&lt;&gt;" ",$X$3512&lt;&gt;0),IF(X3221=$X$3512,1+COUNTIF(U$7:U3220,"&gt;0"),0),0)</f>
        <v>0</v>
      </c>
      <c r="V3221" s="178" t="s">
        <v>3410</v>
      </c>
      <c r="W3221" s="130"/>
      <c r="X3221" s="131"/>
      <c r="Y3221" s="131"/>
      <c r="Z3221" s="206"/>
      <c r="AA3221" s="194">
        <f t="shared" si="219"/>
        <v>0</v>
      </c>
      <c r="AB3221" s="124" t="str">
        <f t="shared" si="220"/>
        <v/>
      </c>
      <c r="AC3221" s="195" t="str">
        <f t="shared" si="221"/>
        <v/>
      </c>
      <c r="AD3221" s="194" t="str">
        <f t="shared" si="222"/>
        <v/>
      </c>
      <c r="AE3221" s="194">
        <f>IF(AD3221="",0,IF(ISERROR(VLOOKUP(AD3221,AD$7:AD3220,1,FALSE)),1,0))</f>
        <v>0</v>
      </c>
      <c r="AF3221" s="194"/>
    </row>
    <row r="3222" spans="1:32" ht="16.5" customHeight="1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75">
        <f>IF(AND($X$3512&lt;&gt;" ",$X$3512&lt;&gt;0),IF(X3222=$X$3512,1+COUNTIF(U$7:U3221,"&gt;0"),0),0)</f>
        <v>0</v>
      </c>
      <c r="V3222" s="178" t="s">
        <v>3411</v>
      </c>
      <c r="W3222" s="130"/>
      <c r="X3222" s="131"/>
      <c r="Y3222" s="131"/>
      <c r="Z3222" s="206"/>
      <c r="AA3222" s="194">
        <f t="shared" si="219"/>
        <v>0</v>
      </c>
      <c r="AB3222" s="124" t="str">
        <f t="shared" si="220"/>
        <v/>
      </c>
      <c r="AC3222" s="195" t="str">
        <f t="shared" si="221"/>
        <v/>
      </c>
      <c r="AD3222" s="194" t="str">
        <f t="shared" si="222"/>
        <v/>
      </c>
      <c r="AE3222" s="194">
        <f>IF(AD3222="",0,IF(ISERROR(VLOOKUP(AD3222,AD$7:AD3221,1,FALSE)),1,0))</f>
        <v>0</v>
      </c>
      <c r="AF3222" s="194"/>
    </row>
    <row r="3223" spans="1:32" ht="16.5" customHeight="1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75">
        <f>IF(AND($X$3512&lt;&gt;" ",$X$3512&lt;&gt;0),IF(X3223=$X$3512,1+COUNTIF(U$7:U3222,"&gt;0"),0),0)</f>
        <v>0</v>
      </c>
      <c r="V3223" s="178" t="s">
        <v>3412</v>
      </c>
      <c r="W3223" s="130"/>
      <c r="X3223" s="131"/>
      <c r="Y3223" s="131"/>
      <c r="Z3223" s="206"/>
      <c r="AA3223" s="194">
        <f t="shared" si="219"/>
        <v>0</v>
      </c>
      <c r="AB3223" s="124" t="str">
        <f t="shared" si="220"/>
        <v/>
      </c>
      <c r="AC3223" s="195" t="str">
        <f t="shared" si="221"/>
        <v/>
      </c>
      <c r="AD3223" s="194" t="str">
        <f t="shared" si="222"/>
        <v/>
      </c>
      <c r="AE3223" s="194">
        <f>IF(AD3223="",0,IF(ISERROR(VLOOKUP(AD3223,AD$7:AD3222,1,FALSE)),1,0))</f>
        <v>0</v>
      </c>
      <c r="AF3223" s="194"/>
    </row>
    <row r="3224" spans="1:32" ht="16.5" customHeight="1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75">
        <f>IF(AND($X$3512&lt;&gt;" ",$X$3512&lt;&gt;0),IF(X3224=$X$3512,1+COUNTIF(U$7:U3223,"&gt;0"),0),0)</f>
        <v>0</v>
      </c>
      <c r="V3224" s="178" t="s">
        <v>3413</v>
      </c>
      <c r="W3224" s="130"/>
      <c r="X3224" s="131"/>
      <c r="Y3224" s="131"/>
      <c r="Z3224" s="206"/>
      <c r="AA3224" s="194">
        <f t="shared" si="219"/>
        <v>0</v>
      </c>
      <c r="AB3224" s="124" t="str">
        <f t="shared" si="220"/>
        <v/>
      </c>
      <c r="AC3224" s="195" t="str">
        <f t="shared" si="221"/>
        <v/>
      </c>
      <c r="AD3224" s="194" t="str">
        <f t="shared" si="222"/>
        <v/>
      </c>
      <c r="AE3224" s="194">
        <f>IF(AD3224="",0,IF(ISERROR(VLOOKUP(AD3224,AD$7:AD3223,1,FALSE)),1,0))</f>
        <v>0</v>
      </c>
      <c r="AF3224" s="194"/>
    </row>
    <row r="3225" spans="1:32" ht="16.5" customHeight="1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75">
        <f>IF(AND($X$3512&lt;&gt;" ",$X$3512&lt;&gt;0),IF(X3225=$X$3512,1+COUNTIF(U$7:U3224,"&gt;0"),0),0)</f>
        <v>0</v>
      </c>
      <c r="V3225" s="178" t="s">
        <v>3414</v>
      </c>
      <c r="W3225" s="130"/>
      <c r="X3225" s="131"/>
      <c r="Y3225" s="131"/>
      <c r="Z3225" s="206"/>
      <c r="AA3225" s="194">
        <f t="shared" si="219"/>
        <v>0</v>
      </c>
      <c r="AB3225" s="124" t="str">
        <f t="shared" si="220"/>
        <v/>
      </c>
      <c r="AC3225" s="195" t="str">
        <f t="shared" si="221"/>
        <v/>
      </c>
      <c r="AD3225" s="194" t="str">
        <f t="shared" si="222"/>
        <v/>
      </c>
      <c r="AE3225" s="194">
        <f>IF(AD3225="",0,IF(ISERROR(VLOOKUP(AD3225,AD$7:AD3224,1,FALSE)),1,0))</f>
        <v>0</v>
      </c>
      <c r="AF3225" s="194"/>
    </row>
    <row r="3226" spans="1:32" ht="16.5" customHeight="1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75">
        <f>IF(AND($X$3512&lt;&gt;" ",$X$3512&lt;&gt;0),IF(X3226=$X$3512,1+COUNTIF(U$7:U3225,"&gt;0"),0),0)</f>
        <v>0</v>
      </c>
      <c r="V3226" s="178" t="s">
        <v>3415</v>
      </c>
      <c r="W3226" s="130"/>
      <c r="X3226" s="131"/>
      <c r="Y3226" s="131"/>
      <c r="Z3226" s="206"/>
      <c r="AA3226" s="194">
        <f t="shared" si="219"/>
        <v>0</v>
      </c>
      <c r="AB3226" s="124" t="str">
        <f t="shared" si="220"/>
        <v/>
      </c>
      <c r="AC3226" s="195" t="str">
        <f t="shared" si="221"/>
        <v/>
      </c>
      <c r="AD3226" s="194" t="str">
        <f t="shared" si="222"/>
        <v/>
      </c>
      <c r="AE3226" s="194">
        <f>IF(AD3226="",0,IF(ISERROR(VLOOKUP(AD3226,AD$7:AD3225,1,FALSE)),1,0))</f>
        <v>0</v>
      </c>
      <c r="AF3226" s="194"/>
    </row>
    <row r="3227" spans="1:32" ht="16.5" customHeight="1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75">
        <f>IF(AND($X$3512&lt;&gt;" ",$X$3512&lt;&gt;0),IF(X3227=$X$3512,1+COUNTIF(U$7:U3226,"&gt;0"),0),0)</f>
        <v>0</v>
      </c>
      <c r="V3227" s="178" t="s">
        <v>3416</v>
      </c>
      <c r="W3227" s="130"/>
      <c r="X3227" s="131"/>
      <c r="Y3227" s="131"/>
      <c r="Z3227" s="206"/>
      <c r="AA3227" s="194">
        <f t="shared" si="219"/>
        <v>0</v>
      </c>
      <c r="AB3227" s="124" t="str">
        <f t="shared" si="220"/>
        <v/>
      </c>
      <c r="AC3227" s="195" t="str">
        <f t="shared" si="221"/>
        <v/>
      </c>
      <c r="AD3227" s="194" t="str">
        <f t="shared" si="222"/>
        <v/>
      </c>
      <c r="AE3227" s="194">
        <f>IF(AD3227="",0,IF(ISERROR(VLOOKUP(AD3227,AD$7:AD3226,1,FALSE)),1,0))</f>
        <v>0</v>
      </c>
      <c r="AF3227" s="194"/>
    </row>
    <row r="3228" spans="1:32" ht="16.5" customHeight="1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75">
        <f>IF(AND($X$3512&lt;&gt;" ",$X$3512&lt;&gt;0),IF(X3228=$X$3512,1+COUNTIF(U$7:U3227,"&gt;0"),0),0)</f>
        <v>0</v>
      </c>
      <c r="V3228" s="178" t="s">
        <v>3417</v>
      </c>
      <c r="W3228" s="130"/>
      <c r="X3228" s="131"/>
      <c r="Y3228" s="131"/>
      <c r="Z3228" s="206"/>
      <c r="AA3228" s="194">
        <f t="shared" si="219"/>
        <v>0</v>
      </c>
      <c r="AB3228" s="124" t="str">
        <f t="shared" si="220"/>
        <v/>
      </c>
      <c r="AC3228" s="195" t="str">
        <f t="shared" si="221"/>
        <v/>
      </c>
      <c r="AD3228" s="194" t="str">
        <f t="shared" si="222"/>
        <v/>
      </c>
      <c r="AE3228" s="194">
        <f>IF(AD3228="",0,IF(ISERROR(VLOOKUP(AD3228,AD$7:AD3227,1,FALSE)),1,0))</f>
        <v>0</v>
      </c>
      <c r="AF3228" s="194"/>
    </row>
    <row r="3229" spans="1:32" ht="16.5" customHeight="1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75">
        <f>IF(AND($X$3512&lt;&gt;" ",$X$3512&lt;&gt;0),IF(X3229=$X$3512,1+COUNTIF(U$7:U3228,"&gt;0"),0),0)</f>
        <v>0</v>
      </c>
      <c r="V3229" s="178" t="s">
        <v>3418</v>
      </c>
      <c r="W3229" s="130"/>
      <c r="X3229" s="131"/>
      <c r="Y3229" s="131"/>
      <c r="Z3229" s="206"/>
      <c r="AA3229" s="194">
        <f t="shared" si="219"/>
        <v>0</v>
      </c>
      <c r="AB3229" s="124" t="str">
        <f t="shared" si="220"/>
        <v/>
      </c>
      <c r="AC3229" s="195" t="str">
        <f t="shared" si="221"/>
        <v/>
      </c>
      <c r="AD3229" s="194" t="str">
        <f t="shared" si="222"/>
        <v/>
      </c>
      <c r="AE3229" s="194">
        <f>IF(AD3229="",0,IF(ISERROR(VLOOKUP(AD3229,AD$7:AD3228,1,FALSE)),1,0))</f>
        <v>0</v>
      </c>
      <c r="AF3229" s="194"/>
    </row>
    <row r="3230" spans="1:32" ht="16.5" customHeight="1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75">
        <f>IF(AND($X$3512&lt;&gt;" ",$X$3512&lt;&gt;0),IF(X3230=$X$3512,1+COUNTIF(U$7:U3229,"&gt;0"),0),0)</f>
        <v>0</v>
      </c>
      <c r="V3230" s="178" t="s">
        <v>3419</v>
      </c>
      <c r="W3230" s="130"/>
      <c r="X3230" s="131"/>
      <c r="Y3230" s="131"/>
      <c r="Z3230" s="206"/>
      <c r="AA3230" s="194">
        <f t="shared" si="219"/>
        <v>0</v>
      </c>
      <c r="AB3230" s="124" t="str">
        <f t="shared" si="220"/>
        <v/>
      </c>
      <c r="AC3230" s="195" t="str">
        <f t="shared" si="221"/>
        <v/>
      </c>
      <c r="AD3230" s="194" t="str">
        <f t="shared" si="222"/>
        <v/>
      </c>
      <c r="AE3230" s="194">
        <f>IF(AD3230="",0,IF(ISERROR(VLOOKUP(AD3230,AD$7:AD3229,1,FALSE)),1,0))</f>
        <v>0</v>
      </c>
      <c r="AF3230" s="194"/>
    </row>
    <row r="3231" spans="1:32" ht="16.5" customHeight="1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75">
        <f>IF(AND($X$3512&lt;&gt;" ",$X$3512&lt;&gt;0),IF(X3231=$X$3512,1+COUNTIF(U$7:U3230,"&gt;0"),0),0)</f>
        <v>0</v>
      </c>
      <c r="V3231" s="178" t="s">
        <v>3420</v>
      </c>
      <c r="W3231" s="130"/>
      <c r="X3231" s="131"/>
      <c r="Y3231" s="131"/>
      <c r="Z3231" s="206"/>
      <c r="AA3231" s="194">
        <f t="shared" si="219"/>
        <v>0</v>
      </c>
      <c r="AB3231" s="124" t="str">
        <f t="shared" si="220"/>
        <v/>
      </c>
      <c r="AC3231" s="195" t="str">
        <f t="shared" si="221"/>
        <v/>
      </c>
      <c r="AD3231" s="194" t="str">
        <f t="shared" si="222"/>
        <v/>
      </c>
      <c r="AE3231" s="194">
        <f>IF(AD3231="",0,IF(ISERROR(VLOOKUP(AD3231,AD$7:AD3230,1,FALSE)),1,0))</f>
        <v>0</v>
      </c>
      <c r="AF3231" s="194"/>
    </row>
    <row r="3232" spans="1:32" ht="16.5" customHeight="1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75">
        <f>IF(AND($X$3512&lt;&gt;" ",$X$3512&lt;&gt;0),IF(X3232=$X$3512,1+COUNTIF(U$7:U3231,"&gt;0"),0),0)</f>
        <v>0</v>
      </c>
      <c r="V3232" s="178" t="s">
        <v>3421</v>
      </c>
      <c r="W3232" s="130"/>
      <c r="X3232" s="131"/>
      <c r="Y3232" s="131"/>
      <c r="Z3232" s="206"/>
      <c r="AA3232" s="194">
        <f t="shared" si="219"/>
        <v>0</v>
      </c>
      <c r="AB3232" s="124" t="str">
        <f t="shared" si="220"/>
        <v/>
      </c>
      <c r="AC3232" s="195" t="str">
        <f t="shared" si="221"/>
        <v/>
      </c>
      <c r="AD3232" s="194" t="str">
        <f t="shared" si="222"/>
        <v/>
      </c>
      <c r="AE3232" s="194">
        <f>IF(AD3232="",0,IF(ISERROR(VLOOKUP(AD3232,AD$7:AD3231,1,FALSE)),1,0))</f>
        <v>0</v>
      </c>
      <c r="AF3232" s="194"/>
    </row>
    <row r="3233" spans="1:32" ht="16.5" customHeight="1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75">
        <f>IF(AND($X$3512&lt;&gt;" ",$X$3512&lt;&gt;0),IF(X3233=$X$3512,1+COUNTIF(U$7:U3232,"&gt;0"),0),0)</f>
        <v>0</v>
      </c>
      <c r="V3233" s="178" t="s">
        <v>3422</v>
      </c>
      <c r="W3233" s="130"/>
      <c r="X3233" s="131"/>
      <c r="Y3233" s="131"/>
      <c r="Z3233" s="206"/>
      <c r="AA3233" s="194">
        <f t="shared" si="219"/>
        <v>0</v>
      </c>
      <c r="AB3233" s="124" t="str">
        <f t="shared" si="220"/>
        <v/>
      </c>
      <c r="AC3233" s="195" t="str">
        <f t="shared" si="221"/>
        <v/>
      </c>
      <c r="AD3233" s="194" t="str">
        <f t="shared" si="222"/>
        <v/>
      </c>
      <c r="AE3233" s="194">
        <f>IF(AD3233="",0,IF(ISERROR(VLOOKUP(AD3233,AD$7:AD3232,1,FALSE)),1,0))</f>
        <v>0</v>
      </c>
      <c r="AF3233" s="194"/>
    </row>
    <row r="3234" spans="1:32" ht="16.5" customHeight="1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75">
        <f>IF(AND($X$3512&lt;&gt;" ",$X$3512&lt;&gt;0),IF(X3234=$X$3512,1+COUNTIF(U$7:U3233,"&gt;0"),0),0)</f>
        <v>0</v>
      </c>
      <c r="V3234" s="178" t="s">
        <v>3423</v>
      </c>
      <c r="W3234" s="130"/>
      <c r="X3234" s="131"/>
      <c r="Y3234" s="131"/>
      <c r="Z3234" s="206"/>
      <c r="AA3234" s="194">
        <f t="shared" si="219"/>
        <v>0</v>
      </c>
      <c r="AB3234" s="124" t="str">
        <f t="shared" si="220"/>
        <v/>
      </c>
      <c r="AC3234" s="195" t="str">
        <f t="shared" si="221"/>
        <v/>
      </c>
      <c r="AD3234" s="194" t="str">
        <f t="shared" si="222"/>
        <v/>
      </c>
      <c r="AE3234" s="194">
        <f>IF(AD3234="",0,IF(ISERROR(VLOOKUP(AD3234,AD$7:AD3233,1,FALSE)),1,0))</f>
        <v>0</v>
      </c>
      <c r="AF3234" s="194"/>
    </row>
    <row r="3235" spans="1:32" ht="16.5" customHeight="1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75">
        <f>IF(AND($X$3512&lt;&gt;" ",$X$3512&lt;&gt;0),IF(X3235=$X$3512,1+COUNTIF(U$7:U3234,"&gt;0"),0),0)</f>
        <v>0</v>
      </c>
      <c r="V3235" s="178" t="s">
        <v>3424</v>
      </c>
      <c r="W3235" s="130"/>
      <c r="X3235" s="131"/>
      <c r="Y3235" s="131"/>
      <c r="Z3235" s="206"/>
      <c r="AA3235" s="194">
        <f t="shared" si="219"/>
        <v>0</v>
      </c>
      <c r="AB3235" s="124" t="str">
        <f t="shared" si="220"/>
        <v/>
      </c>
      <c r="AC3235" s="195" t="str">
        <f t="shared" si="221"/>
        <v/>
      </c>
      <c r="AD3235" s="194" t="str">
        <f t="shared" si="222"/>
        <v/>
      </c>
      <c r="AE3235" s="194">
        <f>IF(AD3235="",0,IF(ISERROR(VLOOKUP(AD3235,AD$7:AD3234,1,FALSE)),1,0))</f>
        <v>0</v>
      </c>
      <c r="AF3235" s="194"/>
    </row>
    <row r="3236" spans="1:32" ht="16.5" customHeight="1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75">
        <f>IF(AND($X$3512&lt;&gt;" ",$X$3512&lt;&gt;0),IF(X3236=$X$3512,1+COUNTIF(U$7:U3235,"&gt;0"),0),0)</f>
        <v>0</v>
      </c>
      <c r="V3236" s="178" t="s">
        <v>3425</v>
      </c>
      <c r="W3236" s="130"/>
      <c r="X3236" s="131"/>
      <c r="Y3236" s="131"/>
      <c r="Z3236" s="206"/>
      <c r="AA3236" s="194">
        <f t="shared" si="219"/>
        <v>0</v>
      </c>
      <c r="AB3236" s="124" t="str">
        <f t="shared" si="220"/>
        <v/>
      </c>
      <c r="AC3236" s="195" t="str">
        <f t="shared" si="221"/>
        <v/>
      </c>
      <c r="AD3236" s="194" t="str">
        <f t="shared" si="222"/>
        <v/>
      </c>
      <c r="AE3236" s="194">
        <f>IF(AD3236="",0,IF(ISERROR(VLOOKUP(AD3236,AD$7:AD3235,1,FALSE)),1,0))</f>
        <v>0</v>
      </c>
      <c r="AF3236" s="194"/>
    </row>
    <row r="3237" spans="1:32" ht="16.5" customHeight="1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75">
        <f>IF(AND($X$3512&lt;&gt;" ",$X$3512&lt;&gt;0),IF(X3237=$X$3512,1+COUNTIF(U$7:U3236,"&gt;0"),0),0)</f>
        <v>0</v>
      </c>
      <c r="V3237" s="178" t="s">
        <v>3426</v>
      </c>
      <c r="W3237" s="130"/>
      <c r="X3237" s="131"/>
      <c r="Y3237" s="131"/>
      <c r="Z3237" s="206"/>
      <c r="AA3237" s="194">
        <f t="shared" si="219"/>
        <v>0</v>
      </c>
      <c r="AB3237" s="124" t="str">
        <f t="shared" si="220"/>
        <v/>
      </c>
      <c r="AC3237" s="195" t="str">
        <f t="shared" si="221"/>
        <v/>
      </c>
      <c r="AD3237" s="194" t="str">
        <f t="shared" si="222"/>
        <v/>
      </c>
      <c r="AE3237" s="194">
        <f>IF(AD3237="",0,IF(ISERROR(VLOOKUP(AD3237,AD$7:AD3236,1,FALSE)),1,0))</f>
        <v>0</v>
      </c>
      <c r="AF3237" s="194"/>
    </row>
    <row r="3238" spans="1:32" ht="16.5" customHeight="1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75">
        <f>IF(AND($X$3512&lt;&gt;" ",$X$3512&lt;&gt;0),IF(X3238=$X$3512,1+COUNTIF(U$7:U3237,"&gt;0"),0),0)</f>
        <v>0</v>
      </c>
      <c r="V3238" s="178" t="s">
        <v>3427</v>
      </c>
      <c r="W3238" s="130"/>
      <c r="X3238" s="131"/>
      <c r="Y3238" s="131"/>
      <c r="Z3238" s="206"/>
      <c r="AA3238" s="194">
        <f t="shared" si="219"/>
        <v>0</v>
      </c>
      <c r="AB3238" s="124" t="str">
        <f t="shared" si="220"/>
        <v/>
      </c>
      <c r="AC3238" s="195" t="str">
        <f t="shared" si="221"/>
        <v/>
      </c>
      <c r="AD3238" s="194" t="str">
        <f t="shared" si="222"/>
        <v/>
      </c>
      <c r="AE3238" s="194">
        <f>IF(AD3238="",0,IF(ISERROR(VLOOKUP(AD3238,AD$7:AD3237,1,FALSE)),1,0))</f>
        <v>0</v>
      </c>
      <c r="AF3238" s="194"/>
    </row>
    <row r="3239" spans="1:32" ht="16.5" customHeight="1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75">
        <f>IF(AND($X$3512&lt;&gt;" ",$X$3512&lt;&gt;0),IF(X3239=$X$3512,1+COUNTIF(U$7:U3238,"&gt;0"),0),0)</f>
        <v>0</v>
      </c>
      <c r="V3239" s="178" t="s">
        <v>3428</v>
      </c>
      <c r="W3239" s="130"/>
      <c r="X3239" s="131"/>
      <c r="Y3239" s="131"/>
      <c r="Z3239" s="206"/>
      <c r="AA3239" s="194">
        <f t="shared" si="219"/>
        <v>0</v>
      </c>
      <c r="AB3239" s="124" t="str">
        <f t="shared" si="220"/>
        <v/>
      </c>
      <c r="AC3239" s="195" t="str">
        <f t="shared" si="221"/>
        <v/>
      </c>
      <c r="AD3239" s="194" t="str">
        <f t="shared" si="222"/>
        <v/>
      </c>
      <c r="AE3239" s="194">
        <f>IF(AD3239="",0,IF(ISERROR(VLOOKUP(AD3239,AD$7:AD3238,1,FALSE)),1,0))</f>
        <v>0</v>
      </c>
      <c r="AF3239" s="194"/>
    </row>
    <row r="3240" spans="1:32" ht="16.5" customHeight="1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75">
        <f>IF(AND($X$3512&lt;&gt;" ",$X$3512&lt;&gt;0),IF(X3240=$X$3512,1+COUNTIF(U$7:U3239,"&gt;0"),0),0)</f>
        <v>0</v>
      </c>
      <c r="V3240" s="178" t="s">
        <v>3429</v>
      </c>
      <c r="W3240" s="130"/>
      <c r="X3240" s="131"/>
      <c r="Y3240" s="131"/>
      <c r="Z3240" s="206"/>
      <c r="AA3240" s="194">
        <f t="shared" si="219"/>
        <v>0</v>
      </c>
      <c r="AB3240" s="124" t="str">
        <f t="shared" si="220"/>
        <v/>
      </c>
      <c r="AC3240" s="195" t="str">
        <f t="shared" si="221"/>
        <v/>
      </c>
      <c r="AD3240" s="194" t="str">
        <f t="shared" si="222"/>
        <v/>
      </c>
      <c r="AE3240" s="194">
        <f>IF(AD3240="",0,IF(ISERROR(VLOOKUP(AD3240,AD$7:AD3239,1,FALSE)),1,0))</f>
        <v>0</v>
      </c>
      <c r="AF3240" s="194"/>
    </row>
    <row r="3241" spans="1:32" ht="16.5" customHeight="1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75">
        <f>IF(AND($X$3512&lt;&gt;" ",$X$3512&lt;&gt;0),IF(X3241=$X$3512,1+COUNTIF(U$7:U3240,"&gt;0"),0),0)</f>
        <v>0</v>
      </c>
      <c r="V3241" s="178" t="s">
        <v>3430</v>
      </c>
      <c r="W3241" s="130"/>
      <c r="X3241" s="131"/>
      <c r="Y3241" s="131"/>
      <c r="Z3241" s="206"/>
      <c r="AA3241" s="194">
        <f t="shared" si="219"/>
        <v>0</v>
      </c>
      <c r="AB3241" s="124" t="str">
        <f t="shared" si="220"/>
        <v/>
      </c>
      <c r="AC3241" s="195" t="str">
        <f t="shared" si="221"/>
        <v/>
      </c>
      <c r="AD3241" s="194" t="str">
        <f t="shared" si="222"/>
        <v/>
      </c>
      <c r="AE3241" s="194">
        <f>IF(AD3241="",0,IF(ISERROR(VLOOKUP(AD3241,AD$7:AD3240,1,FALSE)),1,0))</f>
        <v>0</v>
      </c>
      <c r="AF3241" s="194"/>
    </row>
    <row r="3242" spans="1:32" ht="16.5" customHeight="1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75">
        <f>IF(AND($X$3512&lt;&gt;" ",$X$3512&lt;&gt;0),IF(X3242=$X$3512,1+COUNTIF(U$7:U3241,"&gt;0"),0),0)</f>
        <v>0</v>
      </c>
      <c r="V3242" s="178" t="s">
        <v>3431</v>
      </c>
      <c r="W3242" s="130"/>
      <c r="X3242" s="131"/>
      <c r="Y3242" s="131"/>
      <c r="Z3242" s="206"/>
      <c r="AA3242" s="194">
        <f t="shared" si="219"/>
        <v>0</v>
      </c>
      <c r="AB3242" s="124" t="str">
        <f t="shared" si="220"/>
        <v/>
      </c>
      <c r="AC3242" s="195" t="str">
        <f t="shared" si="221"/>
        <v/>
      </c>
      <c r="AD3242" s="194" t="str">
        <f t="shared" si="222"/>
        <v/>
      </c>
      <c r="AE3242" s="194">
        <f>IF(AD3242="",0,IF(ISERROR(VLOOKUP(AD3242,AD$7:AD3241,1,FALSE)),1,0))</f>
        <v>0</v>
      </c>
      <c r="AF3242" s="194"/>
    </row>
    <row r="3243" spans="1:32" ht="16.5" customHeight="1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75">
        <f>IF(AND($X$3512&lt;&gt;" ",$X$3512&lt;&gt;0),IF(X3243=$X$3512,1+COUNTIF(U$7:U3242,"&gt;0"),0),0)</f>
        <v>0</v>
      </c>
      <c r="V3243" s="178" t="s">
        <v>3432</v>
      </c>
      <c r="W3243" s="130"/>
      <c r="X3243" s="131"/>
      <c r="Y3243" s="131"/>
      <c r="Z3243" s="206"/>
      <c r="AA3243" s="194">
        <f t="shared" si="219"/>
        <v>0</v>
      </c>
      <c r="AB3243" s="124" t="str">
        <f t="shared" si="220"/>
        <v/>
      </c>
      <c r="AC3243" s="195" t="str">
        <f t="shared" si="221"/>
        <v/>
      </c>
      <c r="AD3243" s="194" t="str">
        <f t="shared" si="222"/>
        <v/>
      </c>
      <c r="AE3243" s="194">
        <f>IF(AD3243="",0,IF(ISERROR(VLOOKUP(AD3243,AD$7:AD3242,1,FALSE)),1,0))</f>
        <v>0</v>
      </c>
      <c r="AF3243" s="194"/>
    </row>
    <row r="3244" spans="1:32" ht="16.5" customHeight="1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75">
        <f>IF(AND($X$3512&lt;&gt;" ",$X$3512&lt;&gt;0),IF(X3244=$X$3512,1+COUNTIF(U$7:U3243,"&gt;0"),0),0)</f>
        <v>0</v>
      </c>
      <c r="V3244" s="178" t="s">
        <v>3433</v>
      </c>
      <c r="W3244" s="130"/>
      <c r="X3244" s="131"/>
      <c r="Y3244" s="131"/>
      <c r="Z3244" s="206"/>
      <c r="AA3244" s="194">
        <f t="shared" si="219"/>
        <v>0</v>
      </c>
      <c r="AB3244" s="124" t="str">
        <f t="shared" si="220"/>
        <v/>
      </c>
      <c r="AC3244" s="195" t="str">
        <f t="shared" si="221"/>
        <v/>
      </c>
      <c r="AD3244" s="194" t="str">
        <f t="shared" si="222"/>
        <v/>
      </c>
      <c r="AE3244" s="194">
        <f>IF(AD3244="",0,IF(ISERROR(VLOOKUP(AD3244,AD$7:AD3243,1,FALSE)),1,0))</f>
        <v>0</v>
      </c>
      <c r="AF3244" s="194"/>
    </row>
    <row r="3245" spans="1:32" ht="16.5" customHeight="1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75">
        <f>IF(AND($X$3512&lt;&gt;" ",$X$3512&lt;&gt;0),IF(X3245=$X$3512,1+COUNTIF(U$7:U3244,"&gt;0"),0),0)</f>
        <v>0</v>
      </c>
      <c r="V3245" s="178" t="s">
        <v>3434</v>
      </c>
      <c r="W3245" s="130"/>
      <c r="X3245" s="131"/>
      <c r="Y3245" s="131"/>
      <c r="Z3245" s="206"/>
      <c r="AA3245" s="194">
        <f t="shared" si="219"/>
        <v>0</v>
      </c>
      <c r="AB3245" s="124" t="str">
        <f t="shared" si="220"/>
        <v/>
      </c>
      <c r="AC3245" s="195" t="str">
        <f t="shared" si="221"/>
        <v/>
      </c>
      <c r="AD3245" s="194" t="str">
        <f t="shared" si="222"/>
        <v/>
      </c>
      <c r="AE3245" s="194">
        <f>IF(AD3245="",0,IF(ISERROR(VLOOKUP(AD3245,AD$7:AD3244,1,FALSE)),1,0))</f>
        <v>0</v>
      </c>
      <c r="AF3245" s="194"/>
    </row>
    <row r="3246" spans="1:32" ht="16.5" customHeight="1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75">
        <f>IF(AND($X$3512&lt;&gt;" ",$X$3512&lt;&gt;0),IF(X3246=$X$3512,1+COUNTIF(U$7:U3245,"&gt;0"),0),0)</f>
        <v>0</v>
      </c>
      <c r="V3246" s="178" t="s">
        <v>3435</v>
      </c>
      <c r="W3246" s="130"/>
      <c r="X3246" s="131"/>
      <c r="Y3246" s="131"/>
      <c r="Z3246" s="206"/>
      <c r="AA3246" s="194">
        <f t="shared" si="219"/>
        <v>0</v>
      </c>
      <c r="AB3246" s="124" t="str">
        <f t="shared" si="220"/>
        <v/>
      </c>
      <c r="AC3246" s="195" t="str">
        <f t="shared" si="221"/>
        <v/>
      </c>
      <c r="AD3246" s="194" t="str">
        <f t="shared" si="222"/>
        <v/>
      </c>
      <c r="AE3246" s="194">
        <f>IF(AD3246="",0,IF(ISERROR(VLOOKUP(AD3246,AD$7:AD3245,1,FALSE)),1,0))</f>
        <v>0</v>
      </c>
      <c r="AF3246" s="194"/>
    </row>
    <row r="3247" spans="1:32" ht="16.5" customHeight="1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75">
        <f>IF(AND($X$3512&lt;&gt;" ",$X$3512&lt;&gt;0),IF(X3247=$X$3512,1+COUNTIF(U$7:U3246,"&gt;0"),0),0)</f>
        <v>0</v>
      </c>
      <c r="V3247" s="178" t="s">
        <v>3436</v>
      </c>
      <c r="W3247" s="130"/>
      <c r="X3247" s="131"/>
      <c r="Y3247" s="131"/>
      <c r="Z3247" s="206"/>
      <c r="AA3247" s="194">
        <f t="shared" si="219"/>
        <v>0</v>
      </c>
      <c r="AB3247" s="124" t="str">
        <f t="shared" si="220"/>
        <v/>
      </c>
      <c r="AC3247" s="195" t="str">
        <f t="shared" si="221"/>
        <v/>
      </c>
      <c r="AD3247" s="194" t="str">
        <f t="shared" si="222"/>
        <v/>
      </c>
      <c r="AE3247" s="194">
        <f>IF(AD3247="",0,IF(ISERROR(VLOOKUP(AD3247,AD$7:AD3246,1,FALSE)),1,0))</f>
        <v>0</v>
      </c>
      <c r="AF3247" s="194"/>
    </row>
    <row r="3248" spans="1:32" ht="16.5" customHeight="1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75">
        <f>IF(AND($X$3512&lt;&gt;" ",$X$3512&lt;&gt;0),IF(X3248=$X$3512,1+COUNTIF(U$7:U3247,"&gt;0"),0),0)</f>
        <v>0</v>
      </c>
      <c r="V3248" s="178" t="s">
        <v>3437</v>
      </c>
      <c r="W3248" s="130"/>
      <c r="X3248" s="131"/>
      <c r="Y3248" s="131"/>
      <c r="Z3248" s="206"/>
      <c r="AA3248" s="194">
        <f t="shared" si="219"/>
        <v>0</v>
      </c>
      <c r="AB3248" s="124" t="str">
        <f t="shared" si="220"/>
        <v/>
      </c>
      <c r="AC3248" s="195" t="str">
        <f t="shared" si="221"/>
        <v/>
      </c>
      <c r="AD3248" s="194" t="str">
        <f t="shared" si="222"/>
        <v/>
      </c>
      <c r="AE3248" s="194">
        <f>IF(AD3248="",0,IF(ISERROR(VLOOKUP(AD3248,AD$7:AD3247,1,FALSE)),1,0))</f>
        <v>0</v>
      </c>
      <c r="AF3248" s="194"/>
    </row>
    <row r="3249" spans="1:32" ht="16.5" customHeight="1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75">
        <f>IF(AND($X$3512&lt;&gt;" ",$X$3512&lt;&gt;0),IF(X3249=$X$3512,1+COUNTIF(U$7:U3248,"&gt;0"),0),0)</f>
        <v>0</v>
      </c>
      <c r="V3249" s="178" t="s">
        <v>3438</v>
      </c>
      <c r="W3249" s="130"/>
      <c r="X3249" s="131"/>
      <c r="Y3249" s="131"/>
      <c r="Z3249" s="206"/>
      <c r="AA3249" s="194">
        <f t="shared" si="219"/>
        <v>0</v>
      </c>
      <c r="AB3249" s="124" t="str">
        <f t="shared" si="220"/>
        <v/>
      </c>
      <c r="AC3249" s="195" t="str">
        <f t="shared" si="221"/>
        <v/>
      </c>
      <c r="AD3249" s="194" t="str">
        <f t="shared" si="222"/>
        <v/>
      </c>
      <c r="AE3249" s="194">
        <f>IF(AD3249="",0,IF(ISERROR(VLOOKUP(AD3249,AD$7:AD3248,1,FALSE)),1,0))</f>
        <v>0</v>
      </c>
      <c r="AF3249" s="194"/>
    </row>
    <row r="3250" spans="1:32" ht="16.5" customHeight="1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75">
        <f>IF(AND($X$3512&lt;&gt;" ",$X$3512&lt;&gt;0),IF(X3250=$X$3512,1+COUNTIF(U$7:U3249,"&gt;0"),0),0)</f>
        <v>0</v>
      </c>
      <c r="V3250" s="178" t="s">
        <v>3439</v>
      </c>
      <c r="W3250" s="130"/>
      <c r="X3250" s="131"/>
      <c r="Y3250" s="131"/>
      <c r="Z3250" s="206"/>
      <c r="AA3250" s="194">
        <f t="shared" si="219"/>
        <v>0</v>
      </c>
      <c r="AB3250" s="124" t="str">
        <f t="shared" si="220"/>
        <v/>
      </c>
      <c r="AC3250" s="195" t="str">
        <f t="shared" si="221"/>
        <v/>
      </c>
      <c r="AD3250" s="194" t="str">
        <f t="shared" si="222"/>
        <v/>
      </c>
      <c r="AE3250" s="194">
        <f>IF(AD3250="",0,IF(ISERROR(VLOOKUP(AD3250,AD$7:AD3249,1,FALSE)),1,0))</f>
        <v>0</v>
      </c>
      <c r="AF3250" s="194"/>
    </row>
    <row r="3251" spans="1:32" ht="16.5" customHeight="1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75">
        <f>IF(AND($X$3512&lt;&gt;" ",$X$3512&lt;&gt;0),IF(X3251=$X$3512,1+COUNTIF(U$7:U3250,"&gt;0"),0),0)</f>
        <v>0</v>
      </c>
      <c r="V3251" s="178" t="s">
        <v>3440</v>
      </c>
      <c r="W3251" s="130"/>
      <c r="X3251" s="131"/>
      <c r="Y3251" s="131"/>
      <c r="Z3251" s="206"/>
      <c r="AA3251" s="194">
        <f t="shared" si="219"/>
        <v>0</v>
      </c>
      <c r="AB3251" s="124" t="str">
        <f t="shared" si="220"/>
        <v/>
      </c>
      <c r="AC3251" s="195" t="str">
        <f t="shared" si="221"/>
        <v/>
      </c>
      <c r="AD3251" s="194" t="str">
        <f t="shared" si="222"/>
        <v/>
      </c>
      <c r="AE3251" s="194">
        <f>IF(AD3251="",0,IF(ISERROR(VLOOKUP(AD3251,AD$7:AD3250,1,FALSE)),1,0))</f>
        <v>0</v>
      </c>
      <c r="AF3251" s="194"/>
    </row>
    <row r="3252" spans="1:32" ht="16.5" customHeight="1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75">
        <f>IF(AND($X$3512&lt;&gt;" ",$X$3512&lt;&gt;0),IF(X3252=$X$3512,1+COUNTIF(U$7:U3251,"&gt;0"),0),0)</f>
        <v>0</v>
      </c>
      <c r="V3252" s="178" t="s">
        <v>3441</v>
      </c>
      <c r="W3252" s="130"/>
      <c r="X3252" s="131"/>
      <c r="Y3252" s="131"/>
      <c r="Z3252" s="206"/>
      <c r="AA3252" s="194">
        <f t="shared" si="219"/>
        <v>0</v>
      </c>
      <c r="AB3252" s="124" t="str">
        <f t="shared" si="220"/>
        <v/>
      </c>
      <c r="AC3252" s="195" t="str">
        <f t="shared" si="221"/>
        <v/>
      </c>
      <c r="AD3252" s="194" t="str">
        <f t="shared" si="222"/>
        <v/>
      </c>
      <c r="AE3252" s="194">
        <f>IF(AD3252="",0,IF(ISERROR(VLOOKUP(AD3252,AD$7:AD3251,1,FALSE)),1,0))</f>
        <v>0</v>
      </c>
      <c r="AF3252" s="194"/>
    </row>
    <row r="3253" spans="1:32" ht="16.5" customHeight="1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75">
        <f>IF(AND($X$3512&lt;&gt;" ",$X$3512&lt;&gt;0),IF(X3253=$X$3512,1+COUNTIF(U$7:U3252,"&gt;0"),0),0)</f>
        <v>0</v>
      </c>
      <c r="V3253" s="178" t="s">
        <v>3442</v>
      </c>
      <c r="W3253" s="130"/>
      <c r="X3253" s="131"/>
      <c r="Y3253" s="131"/>
      <c r="Z3253" s="206"/>
      <c r="AA3253" s="194">
        <f t="shared" si="219"/>
        <v>0</v>
      </c>
      <c r="AB3253" s="124" t="str">
        <f t="shared" si="220"/>
        <v/>
      </c>
      <c r="AC3253" s="195" t="str">
        <f t="shared" si="221"/>
        <v/>
      </c>
      <c r="AD3253" s="194" t="str">
        <f t="shared" si="222"/>
        <v/>
      </c>
      <c r="AE3253" s="194">
        <f>IF(AD3253="",0,IF(ISERROR(VLOOKUP(AD3253,AD$7:AD3252,1,FALSE)),1,0))</f>
        <v>0</v>
      </c>
      <c r="AF3253" s="194"/>
    </row>
    <row r="3254" spans="1:32" ht="16.5" customHeight="1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75">
        <f>IF(AND($X$3512&lt;&gt;" ",$X$3512&lt;&gt;0),IF(X3254=$X$3512,1+COUNTIF(U$7:U3253,"&gt;0"),0),0)</f>
        <v>0</v>
      </c>
      <c r="V3254" s="178" t="s">
        <v>3443</v>
      </c>
      <c r="W3254" s="130"/>
      <c r="X3254" s="131"/>
      <c r="Y3254" s="131"/>
      <c r="Z3254" s="206"/>
      <c r="AA3254" s="194">
        <f t="shared" si="219"/>
        <v>0</v>
      </c>
      <c r="AB3254" s="124" t="str">
        <f t="shared" si="220"/>
        <v/>
      </c>
      <c r="AC3254" s="195" t="str">
        <f t="shared" si="221"/>
        <v/>
      </c>
      <c r="AD3254" s="194" t="str">
        <f t="shared" si="222"/>
        <v/>
      </c>
      <c r="AE3254" s="194">
        <f>IF(AD3254="",0,IF(ISERROR(VLOOKUP(AD3254,AD$7:AD3253,1,FALSE)),1,0))</f>
        <v>0</v>
      </c>
      <c r="AF3254" s="194"/>
    </row>
    <row r="3255" spans="1:32" ht="16.5" customHeight="1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75">
        <f>IF(AND($X$3512&lt;&gt;" ",$X$3512&lt;&gt;0),IF(X3255=$X$3512,1+COUNTIF(U$7:U3254,"&gt;0"),0),0)</f>
        <v>0</v>
      </c>
      <c r="V3255" s="178" t="s">
        <v>3444</v>
      </c>
      <c r="W3255" s="130"/>
      <c r="X3255" s="131"/>
      <c r="Y3255" s="131"/>
      <c r="Z3255" s="206"/>
      <c r="AA3255" s="194">
        <f t="shared" si="219"/>
        <v>0</v>
      </c>
      <c r="AB3255" s="124" t="str">
        <f t="shared" si="220"/>
        <v/>
      </c>
      <c r="AC3255" s="195" t="str">
        <f t="shared" si="221"/>
        <v/>
      </c>
      <c r="AD3255" s="194" t="str">
        <f t="shared" si="222"/>
        <v/>
      </c>
      <c r="AE3255" s="194">
        <f>IF(AD3255="",0,IF(ISERROR(VLOOKUP(AD3255,AD$7:AD3254,1,FALSE)),1,0))</f>
        <v>0</v>
      </c>
      <c r="AF3255" s="194"/>
    </row>
    <row r="3256" spans="1:32" ht="16.5" customHeight="1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75">
        <f>IF(AND($X$3512&lt;&gt;" ",$X$3512&lt;&gt;0),IF(X3256=$X$3512,1+COUNTIF(U$7:U3255,"&gt;0"),0),0)</f>
        <v>0</v>
      </c>
      <c r="V3256" s="178" t="s">
        <v>3445</v>
      </c>
      <c r="W3256" s="130"/>
      <c r="X3256" s="131"/>
      <c r="Y3256" s="131"/>
      <c r="Z3256" s="206"/>
      <c r="AA3256" s="194">
        <f t="shared" si="219"/>
        <v>0</v>
      </c>
      <c r="AB3256" s="124" t="str">
        <f t="shared" si="220"/>
        <v/>
      </c>
      <c r="AC3256" s="195" t="str">
        <f t="shared" si="221"/>
        <v/>
      </c>
      <c r="AD3256" s="194" t="str">
        <f t="shared" si="222"/>
        <v/>
      </c>
      <c r="AE3256" s="194">
        <f>IF(AD3256="",0,IF(ISERROR(VLOOKUP(AD3256,AD$7:AD3255,1,FALSE)),1,0))</f>
        <v>0</v>
      </c>
      <c r="AF3256" s="194"/>
    </row>
    <row r="3257" spans="1:32" ht="16.5" customHeight="1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75">
        <f>IF(AND($X$3512&lt;&gt;" ",$X$3512&lt;&gt;0),IF(X3257=$X$3512,1+COUNTIF(U$7:U3256,"&gt;0"),0),0)</f>
        <v>0</v>
      </c>
      <c r="V3257" s="178" t="s">
        <v>3446</v>
      </c>
      <c r="W3257" s="130"/>
      <c r="X3257" s="131"/>
      <c r="Y3257" s="131"/>
      <c r="Z3257" s="206"/>
      <c r="AA3257" s="194">
        <f t="shared" si="219"/>
        <v>0</v>
      </c>
      <c r="AB3257" s="124" t="str">
        <f t="shared" si="220"/>
        <v/>
      </c>
      <c r="AC3257" s="195" t="str">
        <f t="shared" si="221"/>
        <v/>
      </c>
      <c r="AD3257" s="194" t="str">
        <f t="shared" si="222"/>
        <v/>
      </c>
      <c r="AE3257" s="194">
        <f>IF(AD3257="",0,IF(ISERROR(VLOOKUP(AD3257,AD$7:AD3256,1,FALSE)),1,0))</f>
        <v>0</v>
      </c>
      <c r="AF3257" s="194"/>
    </row>
    <row r="3258" spans="1:32" ht="16.5" customHeight="1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75">
        <f>IF(AND($X$3512&lt;&gt;" ",$X$3512&lt;&gt;0),IF(X3258=$X$3512,1+COUNTIF(U$7:U3257,"&gt;0"),0),0)</f>
        <v>0</v>
      </c>
      <c r="V3258" s="178" t="s">
        <v>3447</v>
      </c>
      <c r="W3258" s="130"/>
      <c r="X3258" s="131"/>
      <c r="Y3258" s="131"/>
      <c r="Z3258" s="206"/>
      <c r="AA3258" s="194">
        <f t="shared" si="219"/>
        <v>0</v>
      </c>
      <c r="AB3258" s="124" t="str">
        <f t="shared" si="220"/>
        <v/>
      </c>
      <c r="AC3258" s="195" t="str">
        <f t="shared" si="221"/>
        <v/>
      </c>
      <c r="AD3258" s="194" t="str">
        <f t="shared" si="222"/>
        <v/>
      </c>
      <c r="AE3258" s="194">
        <f>IF(AD3258="",0,IF(ISERROR(VLOOKUP(AD3258,AD$7:AD3257,1,FALSE)),1,0))</f>
        <v>0</v>
      </c>
      <c r="AF3258" s="194"/>
    </row>
    <row r="3259" spans="1:32" ht="16.5" customHeight="1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75">
        <f>IF(AND($X$3512&lt;&gt;" ",$X$3512&lt;&gt;0),IF(X3259=$X$3512,1+COUNTIF(U$7:U3258,"&gt;0"),0),0)</f>
        <v>0</v>
      </c>
      <c r="V3259" s="178" t="s">
        <v>3448</v>
      </c>
      <c r="W3259" s="130"/>
      <c r="X3259" s="131"/>
      <c r="Y3259" s="131"/>
      <c r="Z3259" s="206"/>
      <c r="AA3259" s="194">
        <f t="shared" si="219"/>
        <v>0</v>
      </c>
      <c r="AB3259" s="124" t="str">
        <f t="shared" si="220"/>
        <v/>
      </c>
      <c r="AC3259" s="195" t="str">
        <f t="shared" si="221"/>
        <v/>
      </c>
      <c r="AD3259" s="194" t="str">
        <f t="shared" si="222"/>
        <v/>
      </c>
      <c r="AE3259" s="194">
        <f>IF(AD3259="",0,IF(ISERROR(VLOOKUP(AD3259,AD$7:AD3258,1,FALSE)),1,0))</f>
        <v>0</v>
      </c>
      <c r="AF3259" s="194"/>
    </row>
    <row r="3260" spans="1:32" ht="16.5" customHeight="1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75">
        <f>IF(AND($X$3512&lt;&gt;" ",$X$3512&lt;&gt;0),IF(X3260=$X$3512,1+COUNTIF(U$7:U3259,"&gt;0"),0),0)</f>
        <v>0</v>
      </c>
      <c r="V3260" s="178" t="s">
        <v>3449</v>
      </c>
      <c r="W3260" s="130"/>
      <c r="X3260" s="131"/>
      <c r="Y3260" s="131"/>
      <c r="Z3260" s="206"/>
      <c r="AA3260" s="194">
        <f t="shared" si="219"/>
        <v>0</v>
      </c>
      <c r="AB3260" s="124" t="str">
        <f t="shared" si="220"/>
        <v/>
      </c>
      <c r="AC3260" s="195" t="str">
        <f t="shared" si="221"/>
        <v/>
      </c>
      <c r="AD3260" s="194" t="str">
        <f t="shared" si="222"/>
        <v/>
      </c>
      <c r="AE3260" s="194">
        <f>IF(AD3260="",0,IF(ISERROR(VLOOKUP(AD3260,AD$7:AD3259,1,FALSE)),1,0))</f>
        <v>0</v>
      </c>
      <c r="AF3260" s="194"/>
    </row>
    <row r="3261" spans="1:32" ht="16.5" customHeight="1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75">
        <f>IF(AND($X$3512&lt;&gt;" ",$X$3512&lt;&gt;0),IF(X3261=$X$3512,1+COUNTIF(U$7:U3260,"&gt;0"),0),0)</f>
        <v>0</v>
      </c>
      <c r="V3261" s="178" t="s">
        <v>3450</v>
      </c>
      <c r="W3261" s="130"/>
      <c r="X3261" s="131"/>
      <c r="Y3261" s="131"/>
      <c r="Z3261" s="206"/>
      <c r="AA3261" s="194">
        <f t="shared" si="219"/>
        <v>0</v>
      </c>
      <c r="AB3261" s="124" t="str">
        <f t="shared" si="220"/>
        <v/>
      </c>
      <c r="AC3261" s="195" t="str">
        <f t="shared" si="221"/>
        <v/>
      </c>
      <c r="AD3261" s="194" t="str">
        <f t="shared" si="222"/>
        <v/>
      </c>
      <c r="AE3261" s="194">
        <f>IF(AD3261="",0,IF(ISERROR(VLOOKUP(AD3261,AD$7:AD3260,1,FALSE)),1,0))</f>
        <v>0</v>
      </c>
      <c r="AF3261" s="194"/>
    </row>
    <row r="3262" spans="1:32" ht="16.5" customHeight="1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75">
        <f>IF(AND($X$3512&lt;&gt;" ",$X$3512&lt;&gt;0),IF(X3262=$X$3512,1+COUNTIF(U$7:U3261,"&gt;0"),0),0)</f>
        <v>0</v>
      </c>
      <c r="V3262" s="178" t="s">
        <v>3451</v>
      </c>
      <c r="W3262" s="130"/>
      <c r="X3262" s="131"/>
      <c r="Y3262" s="131"/>
      <c r="Z3262" s="206"/>
      <c r="AA3262" s="194">
        <f t="shared" si="219"/>
        <v>0</v>
      </c>
      <c r="AB3262" s="124" t="str">
        <f t="shared" si="220"/>
        <v/>
      </c>
      <c r="AC3262" s="195" t="str">
        <f t="shared" si="221"/>
        <v/>
      </c>
      <c r="AD3262" s="194" t="str">
        <f t="shared" si="222"/>
        <v/>
      </c>
      <c r="AE3262" s="194">
        <f>IF(AD3262="",0,IF(ISERROR(VLOOKUP(AD3262,AD$7:AD3261,1,FALSE)),1,0))</f>
        <v>0</v>
      </c>
      <c r="AF3262" s="194"/>
    </row>
    <row r="3263" spans="1:32" ht="16.5" customHeight="1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75">
        <f>IF(AND($X$3512&lt;&gt;" ",$X$3512&lt;&gt;0),IF(X3263=$X$3512,1+COUNTIF(U$7:U3262,"&gt;0"),0),0)</f>
        <v>0</v>
      </c>
      <c r="V3263" s="178" t="s">
        <v>3452</v>
      </c>
      <c r="W3263" s="130"/>
      <c r="X3263" s="131"/>
      <c r="Y3263" s="131"/>
      <c r="Z3263" s="206"/>
      <c r="AA3263" s="194">
        <f t="shared" si="219"/>
        <v>0</v>
      </c>
      <c r="AB3263" s="124" t="str">
        <f t="shared" si="220"/>
        <v/>
      </c>
      <c r="AC3263" s="195" t="str">
        <f t="shared" si="221"/>
        <v/>
      </c>
      <c r="AD3263" s="194" t="str">
        <f t="shared" si="222"/>
        <v/>
      </c>
      <c r="AE3263" s="194">
        <f>IF(AD3263="",0,IF(ISERROR(VLOOKUP(AD3263,AD$7:AD3262,1,FALSE)),1,0))</f>
        <v>0</v>
      </c>
      <c r="AF3263" s="194"/>
    </row>
    <row r="3264" spans="1:32" ht="16.5" customHeight="1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75">
        <f>IF(AND($X$3512&lt;&gt;" ",$X$3512&lt;&gt;0),IF(X3264=$X$3512,1+COUNTIF(U$7:U3263,"&gt;0"),0),0)</f>
        <v>0</v>
      </c>
      <c r="V3264" s="178" t="s">
        <v>3453</v>
      </c>
      <c r="W3264" s="130"/>
      <c r="X3264" s="131"/>
      <c r="Y3264" s="131"/>
      <c r="Z3264" s="206"/>
      <c r="AA3264" s="194">
        <f t="shared" si="219"/>
        <v>0</v>
      </c>
      <c r="AB3264" s="124" t="str">
        <f t="shared" si="220"/>
        <v/>
      </c>
      <c r="AC3264" s="195" t="str">
        <f t="shared" si="221"/>
        <v/>
      </c>
      <c r="AD3264" s="194" t="str">
        <f t="shared" si="222"/>
        <v/>
      </c>
      <c r="AE3264" s="194">
        <f>IF(AD3264="",0,IF(ISERROR(VLOOKUP(AD3264,AD$7:AD3263,1,FALSE)),1,0))</f>
        <v>0</v>
      </c>
      <c r="AF3264" s="194"/>
    </row>
    <row r="3265" spans="1:32" ht="16.5" customHeight="1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75">
        <f>IF(AND($X$3512&lt;&gt;" ",$X$3512&lt;&gt;0),IF(X3265=$X$3512,1+COUNTIF(U$7:U3264,"&gt;0"),0),0)</f>
        <v>0</v>
      </c>
      <c r="V3265" s="178" t="s">
        <v>3454</v>
      </c>
      <c r="W3265" s="130"/>
      <c r="X3265" s="131"/>
      <c r="Y3265" s="131"/>
      <c r="Z3265" s="206"/>
      <c r="AA3265" s="194">
        <f t="shared" si="219"/>
        <v>0</v>
      </c>
      <c r="AB3265" s="124" t="str">
        <f t="shared" si="220"/>
        <v/>
      </c>
      <c r="AC3265" s="195" t="str">
        <f t="shared" si="221"/>
        <v/>
      </c>
      <c r="AD3265" s="194" t="str">
        <f t="shared" si="222"/>
        <v/>
      </c>
      <c r="AE3265" s="194">
        <f>IF(AD3265="",0,IF(ISERROR(VLOOKUP(AD3265,AD$7:AD3264,1,FALSE)),1,0))</f>
        <v>0</v>
      </c>
      <c r="AF3265" s="194"/>
    </row>
    <row r="3266" spans="1:32" ht="16.5" customHeight="1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75">
        <f>IF(AND($X$3512&lt;&gt;" ",$X$3512&lt;&gt;0),IF(X3266=$X$3512,1+COUNTIF(U$7:U3265,"&gt;0"),0),0)</f>
        <v>0</v>
      </c>
      <c r="V3266" s="178" t="s">
        <v>3455</v>
      </c>
      <c r="W3266" s="130"/>
      <c r="X3266" s="131"/>
      <c r="Y3266" s="131"/>
      <c r="Z3266" s="206"/>
      <c r="AA3266" s="194">
        <f t="shared" si="219"/>
        <v>0</v>
      </c>
      <c r="AB3266" s="124" t="str">
        <f t="shared" si="220"/>
        <v/>
      </c>
      <c r="AC3266" s="195" t="str">
        <f t="shared" si="221"/>
        <v/>
      </c>
      <c r="AD3266" s="194" t="str">
        <f t="shared" si="222"/>
        <v/>
      </c>
      <c r="AE3266" s="194">
        <f>IF(AD3266="",0,IF(ISERROR(VLOOKUP(AD3266,AD$7:AD3265,1,FALSE)),1,0))</f>
        <v>0</v>
      </c>
      <c r="AF3266" s="194"/>
    </row>
    <row r="3267" spans="1:32" ht="16.5" customHeight="1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75">
        <f>IF(AND($X$3512&lt;&gt;" ",$X$3512&lt;&gt;0),IF(X3267=$X$3512,1+COUNTIF(U$7:U3266,"&gt;0"),0),0)</f>
        <v>0</v>
      </c>
      <c r="V3267" s="178" t="s">
        <v>3456</v>
      </c>
      <c r="W3267" s="130"/>
      <c r="X3267" s="131"/>
      <c r="Y3267" s="131"/>
      <c r="Z3267" s="206"/>
      <c r="AA3267" s="194">
        <f t="shared" si="219"/>
        <v>0</v>
      </c>
      <c r="AB3267" s="124" t="str">
        <f t="shared" si="220"/>
        <v/>
      </c>
      <c r="AC3267" s="195" t="str">
        <f t="shared" si="221"/>
        <v/>
      </c>
      <c r="AD3267" s="194" t="str">
        <f t="shared" si="222"/>
        <v/>
      </c>
      <c r="AE3267" s="194">
        <f>IF(AD3267="",0,IF(ISERROR(VLOOKUP(AD3267,AD$7:AD3266,1,FALSE)),1,0))</f>
        <v>0</v>
      </c>
      <c r="AF3267" s="194"/>
    </row>
    <row r="3268" spans="1:32" ht="16.5" customHeight="1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75">
        <f>IF(AND($X$3512&lt;&gt;" ",$X$3512&lt;&gt;0),IF(X3268=$X$3512,1+COUNTIF(U$7:U3267,"&gt;0"),0),0)</f>
        <v>0</v>
      </c>
      <c r="V3268" s="178" t="s">
        <v>3457</v>
      </c>
      <c r="W3268" s="130"/>
      <c r="X3268" s="131"/>
      <c r="Y3268" s="131"/>
      <c r="Z3268" s="206"/>
      <c r="AA3268" s="194">
        <f t="shared" si="219"/>
        <v>0</v>
      </c>
      <c r="AB3268" s="124" t="str">
        <f t="shared" si="220"/>
        <v/>
      </c>
      <c r="AC3268" s="195" t="str">
        <f t="shared" si="221"/>
        <v/>
      </c>
      <c r="AD3268" s="194" t="str">
        <f t="shared" si="222"/>
        <v/>
      </c>
      <c r="AE3268" s="194">
        <f>IF(AD3268="",0,IF(ISERROR(VLOOKUP(AD3268,AD$7:AD3267,1,FALSE)),1,0))</f>
        <v>0</v>
      </c>
      <c r="AF3268" s="194"/>
    </row>
    <row r="3269" spans="1:32" ht="16.5" customHeight="1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75">
        <f>IF(AND($X$3512&lt;&gt;" ",$X$3512&lt;&gt;0),IF(X3269=$X$3512,1+COUNTIF(U$7:U3268,"&gt;0"),0),0)</f>
        <v>0</v>
      </c>
      <c r="V3269" s="178" t="s">
        <v>3458</v>
      </c>
      <c r="W3269" s="130"/>
      <c r="X3269" s="131"/>
      <c r="Y3269" s="131"/>
      <c r="Z3269" s="206"/>
      <c r="AA3269" s="194">
        <f t="shared" si="219"/>
        <v>0</v>
      </c>
      <c r="AB3269" s="124" t="str">
        <f t="shared" si="220"/>
        <v/>
      </c>
      <c r="AC3269" s="195" t="str">
        <f t="shared" si="221"/>
        <v/>
      </c>
      <c r="AD3269" s="194" t="str">
        <f t="shared" si="222"/>
        <v/>
      </c>
      <c r="AE3269" s="194">
        <f>IF(AD3269="",0,IF(ISERROR(VLOOKUP(AD3269,AD$7:AD3268,1,FALSE)),1,0))</f>
        <v>0</v>
      </c>
      <c r="AF3269" s="194"/>
    </row>
    <row r="3270" spans="1:32" ht="16.5" customHeight="1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75">
        <f>IF(AND($X$3512&lt;&gt;" ",$X$3512&lt;&gt;0),IF(X3270=$X$3512,1+COUNTIF(U$7:U3269,"&gt;0"),0),0)</f>
        <v>0</v>
      </c>
      <c r="V3270" s="178" t="s">
        <v>3459</v>
      </c>
      <c r="W3270" s="130"/>
      <c r="X3270" s="131"/>
      <c r="Y3270" s="131"/>
      <c r="Z3270" s="206"/>
      <c r="AA3270" s="194">
        <f t="shared" si="219"/>
        <v>0</v>
      </c>
      <c r="AB3270" s="124" t="str">
        <f t="shared" si="220"/>
        <v/>
      </c>
      <c r="AC3270" s="195" t="str">
        <f t="shared" si="221"/>
        <v/>
      </c>
      <c r="AD3270" s="194" t="str">
        <f t="shared" si="222"/>
        <v/>
      </c>
      <c r="AE3270" s="194">
        <f>IF(AD3270="",0,IF(ISERROR(VLOOKUP(AD3270,AD$7:AD3269,1,FALSE)),1,0))</f>
        <v>0</v>
      </c>
      <c r="AF3270" s="194"/>
    </row>
    <row r="3271" spans="1:32" ht="16.5" customHeight="1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75">
        <f>IF(AND($X$3512&lt;&gt;" ",$X$3512&lt;&gt;0),IF(X3271=$X$3512,1+COUNTIF(U$7:U3270,"&gt;0"),0),0)</f>
        <v>0</v>
      </c>
      <c r="V3271" s="178" t="s">
        <v>3460</v>
      </c>
      <c r="W3271" s="130"/>
      <c r="X3271" s="131"/>
      <c r="Y3271" s="131"/>
      <c r="Z3271" s="206"/>
      <c r="AA3271" s="194">
        <f t="shared" si="219"/>
        <v>0</v>
      </c>
      <c r="AB3271" s="124" t="str">
        <f t="shared" si="220"/>
        <v/>
      </c>
      <c r="AC3271" s="195" t="str">
        <f t="shared" si="221"/>
        <v/>
      </c>
      <c r="AD3271" s="194" t="str">
        <f t="shared" si="222"/>
        <v/>
      </c>
      <c r="AE3271" s="194">
        <f>IF(AD3271="",0,IF(ISERROR(VLOOKUP(AD3271,AD$7:AD3270,1,FALSE)),1,0))</f>
        <v>0</v>
      </c>
      <c r="AF3271" s="194"/>
    </row>
    <row r="3272" spans="1:32" ht="16.5" customHeight="1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75">
        <f>IF(AND($X$3512&lt;&gt;" ",$X$3512&lt;&gt;0),IF(X3272=$X$3512,1+COUNTIF(U$7:U3271,"&gt;0"),0),0)</f>
        <v>0</v>
      </c>
      <c r="V3272" s="178" t="s">
        <v>3461</v>
      </c>
      <c r="W3272" s="130"/>
      <c r="X3272" s="131"/>
      <c r="Y3272" s="131"/>
      <c r="Z3272" s="206"/>
      <c r="AA3272" s="194">
        <f t="shared" ref="AA3272:AA3335" si="223">IF(ISBLANK(X3272),0,VLOOKUP(X3272,$B$8:$E$57,1,FALSE))</f>
        <v>0</v>
      </c>
      <c r="AB3272" s="124" t="str">
        <f t="shared" ref="AB3272:AB3335" si="224">IF(W3272&gt;0,CONCATENATE(MONTH(W3272)&amp;X3272),"")</f>
        <v/>
      </c>
      <c r="AC3272" s="195" t="str">
        <f t="shared" ref="AC3272:AC3335" si="225">IF(OR(AND(Z3272&lt;&gt;0,ISBLANK(X3272)),ISERROR(AA3272)),"ERR","")</f>
        <v/>
      </c>
      <c r="AD3272" s="194" t="str">
        <f t="shared" si="222"/>
        <v/>
      </c>
      <c r="AE3272" s="194">
        <f>IF(AD3272="",0,IF(ISERROR(VLOOKUP(AD3272,AD$7:AD3271,1,FALSE)),1,0))</f>
        <v>0</v>
      </c>
      <c r="AF3272" s="194"/>
    </row>
    <row r="3273" spans="1:32" ht="16.5" customHeight="1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75">
        <f>IF(AND($X$3512&lt;&gt;" ",$X$3512&lt;&gt;0),IF(X3273=$X$3512,1+COUNTIF(U$7:U3272,"&gt;0"),0),0)</f>
        <v>0</v>
      </c>
      <c r="V3273" s="178" t="s">
        <v>3462</v>
      </c>
      <c r="W3273" s="130"/>
      <c r="X3273" s="131"/>
      <c r="Y3273" s="131"/>
      <c r="Z3273" s="206"/>
      <c r="AA3273" s="194">
        <f t="shared" si="223"/>
        <v>0</v>
      </c>
      <c r="AB3273" s="124" t="str">
        <f t="shared" si="224"/>
        <v/>
      </c>
      <c r="AC3273" s="195" t="str">
        <f t="shared" si="225"/>
        <v/>
      </c>
      <c r="AD3273" s="194" t="str">
        <f t="shared" si="222"/>
        <v/>
      </c>
      <c r="AE3273" s="194">
        <f>IF(AD3273="",0,IF(ISERROR(VLOOKUP(AD3273,AD$7:AD3272,1,FALSE)),1,0))</f>
        <v>0</v>
      </c>
      <c r="AF3273" s="194"/>
    </row>
    <row r="3274" spans="1:32" ht="16.5" customHeight="1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75">
        <f>IF(AND($X$3512&lt;&gt;" ",$X$3512&lt;&gt;0),IF(X3274=$X$3512,1+COUNTIF(U$7:U3273,"&gt;0"),0),0)</f>
        <v>0</v>
      </c>
      <c r="V3274" s="178" t="s">
        <v>3463</v>
      </c>
      <c r="W3274" s="130"/>
      <c r="X3274" s="131"/>
      <c r="Y3274" s="131"/>
      <c r="Z3274" s="206"/>
      <c r="AA3274" s="194">
        <f t="shared" si="223"/>
        <v>0</v>
      </c>
      <c r="AB3274" s="124" t="str">
        <f t="shared" si="224"/>
        <v/>
      </c>
      <c r="AC3274" s="195" t="str">
        <f t="shared" si="225"/>
        <v/>
      </c>
      <c r="AD3274" s="194" t="str">
        <f t="shared" ref="AD3274:AD3337" si="226">IF(W3274&gt;0,CONCATENATE(MONTH(W3274),"-",YEAR(W3274)),"")</f>
        <v/>
      </c>
      <c r="AE3274" s="194">
        <f>IF(AD3274="",0,IF(ISERROR(VLOOKUP(AD3274,AD$7:AD3273,1,FALSE)),1,0))</f>
        <v>0</v>
      </c>
      <c r="AF3274" s="194"/>
    </row>
    <row r="3275" spans="1:32" ht="16.5" customHeight="1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75">
        <f>IF(AND($X$3512&lt;&gt;" ",$X$3512&lt;&gt;0),IF(X3275=$X$3512,1+COUNTIF(U$7:U3274,"&gt;0"),0),0)</f>
        <v>0</v>
      </c>
      <c r="V3275" s="178" t="s">
        <v>3464</v>
      </c>
      <c r="W3275" s="130"/>
      <c r="X3275" s="131"/>
      <c r="Y3275" s="131"/>
      <c r="Z3275" s="206"/>
      <c r="AA3275" s="194">
        <f t="shared" si="223"/>
        <v>0</v>
      </c>
      <c r="AB3275" s="124" t="str">
        <f t="shared" si="224"/>
        <v/>
      </c>
      <c r="AC3275" s="195" t="str">
        <f t="shared" si="225"/>
        <v/>
      </c>
      <c r="AD3275" s="194" t="str">
        <f t="shared" si="226"/>
        <v/>
      </c>
      <c r="AE3275" s="194">
        <f>IF(AD3275="",0,IF(ISERROR(VLOOKUP(AD3275,AD$7:AD3274,1,FALSE)),1,0))</f>
        <v>0</v>
      </c>
      <c r="AF3275" s="194"/>
    </row>
    <row r="3276" spans="1:32" ht="16.5" customHeight="1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75">
        <f>IF(AND($X$3512&lt;&gt;" ",$X$3512&lt;&gt;0),IF(X3276=$X$3512,1+COUNTIF(U$7:U3275,"&gt;0"),0),0)</f>
        <v>0</v>
      </c>
      <c r="V3276" s="178" t="s">
        <v>3465</v>
      </c>
      <c r="W3276" s="130"/>
      <c r="X3276" s="131"/>
      <c r="Y3276" s="131"/>
      <c r="Z3276" s="206"/>
      <c r="AA3276" s="194">
        <f t="shared" si="223"/>
        <v>0</v>
      </c>
      <c r="AB3276" s="124" t="str">
        <f t="shared" si="224"/>
        <v/>
      </c>
      <c r="AC3276" s="195" t="str">
        <f t="shared" si="225"/>
        <v/>
      </c>
      <c r="AD3276" s="194" t="str">
        <f t="shared" si="226"/>
        <v/>
      </c>
      <c r="AE3276" s="194">
        <f>IF(AD3276="",0,IF(ISERROR(VLOOKUP(AD3276,AD$7:AD3275,1,FALSE)),1,0))</f>
        <v>0</v>
      </c>
      <c r="AF3276" s="194"/>
    </row>
    <row r="3277" spans="1:32" ht="16.5" customHeight="1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75">
        <f>IF(AND($X$3512&lt;&gt;" ",$X$3512&lt;&gt;0),IF(X3277=$X$3512,1+COUNTIF(U$7:U3276,"&gt;0"),0),0)</f>
        <v>0</v>
      </c>
      <c r="V3277" s="178" t="s">
        <v>3466</v>
      </c>
      <c r="W3277" s="130"/>
      <c r="X3277" s="131"/>
      <c r="Y3277" s="131"/>
      <c r="Z3277" s="206"/>
      <c r="AA3277" s="194">
        <f t="shared" si="223"/>
        <v>0</v>
      </c>
      <c r="AB3277" s="124" t="str">
        <f t="shared" si="224"/>
        <v/>
      </c>
      <c r="AC3277" s="195" t="str">
        <f t="shared" si="225"/>
        <v/>
      </c>
      <c r="AD3277" s="194" t="str">
        <f t="shared" si="226"/>
        <v/>
      </c>
      <c r="AE3277" s="194">
        <f>IF(AD3277="",0,IF(ISERROR(VLOOKUP(AD3277,AD$7:AD3276,1,FALSE)),1,0))</f>
        <v>0</v>
      </c>
      <c r="AF3277" s="194"/>
    </row>
    <row r="3278" spans="1:32" ht="16.5" customHeight="1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75">
        <f>IF(AND($X$3512&lt;&gt;" ",$X$3512&lt;&gt;0),IF(X3278=$X$3512,1+COUNTIF(U$7:U3277,"&gt;0"),0),0)</f>
        <v>0</v>
      </c>
      <c r="V3278" s="178" t="s">
        <v>3467</v>
      </c>
      <c r="W3278" s="130"/>
      <c r="X3278" s="131"/>
      <c r="Y3278" s="131"/>
      <c r="Z3278" s="206"/>
      <c r="AA3278" s="194">
        <f t="shared" si="223"/>
        <v>0</v>
      </c>
      <c r="AB3278" s="124" t="str">
        <f t="shared" si="224"/>
        <v/>
      </c>
      <c r="AC3278" s="195" t="str">
        <f t="shared" si="225"/>
        <v/>
      </c>
      <c r="AD3278" s="194" t="str">
        <f t="shared" si="226"/>
        <v/>
      </c>
      <c r="AE3278" s="194">
        <f>IF(AD3278="",0,IF(ISERROR(VLOOKUP(AD3278,AD$7:AD3277,1,FALSE)),1,0))</f>
        <v>0</v>
      </c>
      <c r="AF3278" s="194"/>
    </row>
    <row r="3279" spans="1:32" ht="16.5" customHeight="1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75">
        <f>IF(AND($X$3512&lt;&gt;" ",$X$3512&lt;&gt;0),IF(X3279=$X$3512,1+COUNTIF(U$7:U3278,"&gt;0"),0),0)</f>
        <v>0</v>
      </c>
      <c r="V3279" s="178" t="s">
        <v>3468</v>
      </c>
      <c r="W3279" s="130"/>
      <c r="X3279" s="131"/>
      <c r="Y3279" s="131"/>
      <c r="Z3279" s="206"/>
      <c r="AA3279" s="194">
        <f t="shared" si="223"/>
        <v>0</v>
      </c>
      <c r="AB3279" s="124" t="str">
        <f t="shared" si="224"/>
        <v/>
      </c>
      <c r="AC3279" s="195" t="str">
        <f t="shared" si="225"/>
        <v/>
      </c>
      <c r="AD3279" s="194" t="str">
        <f t="shared" si="226"/>
        <v/>
      </c>
      <c r="AE3279" s="194">
        <f>IF(AD3279="",0,IF(ISERROR(VLOOKUP(AD3279,AD$7:AD3278,1,FALSE)),1,0))</f>
        <v>0</v>
      </c>
      <c r="AF3279" s="194"/>
    </row>
    <row r="3280" spans="1:32" ht="16.5" customHeight="1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75">
        <f>IF(AND($X$3512&lt;&gt;" ",$X$3512&lt;&gt;0),IF(X3280=$X$3512,1+COUNTIF(U$7:U3279,"&gt;0"),0),0)</f>
        <v>0</v>
      </c>
      <c r="V3280" s="178" t="s">
        <v>3469</v>
      </c>
      <c r="W3280" s="130"/>
      <c r="X3280" s="131"/>
      <c r="Y3280" s="131"/>
      <c r="Z3280" s="206"/>
      <c r="AA3280" s="194">
        <f t="shared" si="223"/>
        <v>0</v>
      </c>
      <c r="AB3280" s="124" t="str">
        <f t="shared" si="224"/>
        <v/>
      </c>
      <c r="AC3280" s="195" t="str">
        <f t="shared" si="225"/>
        <v/>
      </c>
      <c r="AD3280" s="194" t="str">
        <f t="shared" si="226"/>
        <v/>
      </c>
      <c r="AE3280" s="194">
        <f>IF(AD3280="",0,IF(ISERROR(VLOOKUP(AD3280,AD$7:AD3279,1,FALSE)),1,0))</f>
        <v>0</v>
      </c>
      <c r="AF3280" s="194"/>
    </row>
    <row r="3281" spans="1:32" ht="16.5" customHeight="1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75">
        <f>IF(AND($X$3512&lt;&gt;" ",$X$3512&lt;&gt;0),IF(X3281=$X$3512,1+COUNTIF(U$7:U3280,"&gt;0"),0),0)</f>
        <v>0</v>
      </c>
      <c r="V3281" s="178" t="s">
        <v>3470</v>
      </c>
      <c r="W3281" s="130"/>
      <c r="X3281" s="131"/>
      <c r="Y3281" s="131"/>
      <c r="Z3281" s="206"/>
      <c r="AA3281" s="194">
        <f t="shared" si="223"/>
        <v>0</v>
      </c>
      <c r="AB3281" s="124" t="str">
        <f t="shared" si="224"/>
        <v/>
      </c>
      <c r="AC3281" s="195" t="str">
        <f t="shared" si="225"/>
        <v/>
      </c>
      <c r="AD3281" s="194" t="str">
        <f t="shared" si="226"/>
        <v/>
      </c>
      <c r="AE3281" s="194">
        <f>IF(AD3281="",0,IF(ISERROR(VLOOKUP(AD3281,AD$7:AD3280,1,FALSE)),1,0))</f>
        <v>0</v>
      </c>
      <c r="AF3281" s="194"/>
    </row>
    <row r="3282" spans="1:32" ht="16.5" customHeight="1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75">
        <f>IF(AND($X$3512&lt;&gt;" ",$X$3512&lt;&gt;0),IF(X3282=$X$3512,1+COUNTIF(U$7:U3281,"&gt;0"),0),0)</f>
        <v>0</v>
      </c>
      <c r="V3282" s="178" t="s">
        <v>3471</v>
      </c>
      <c r="W3282" s="130"/>
      <c r="X3282" s="131"/>
      <c r="Y3282" s="131"/>
      <c r="Z3282" s="206"/>
      <c r="AA3282" s="194">
        <f t="shared" si="223"/>
        <v>0</v>
      </c>
      <c r="AB3282" s="124" t="str">
        <f t="shared" si="224"/>
        <v/>
      </c>
      <c r="AC3282" s="195" t="str">
        <f t="shared" si="225"/>
        <v/>
      </c>
      <c r="AD3282" s="194" t="str">
        <f t="shared" si="226"/>
        <v/>
      </c>
      <c r="AE3282" s="194">
        <f>IF(AD3282="",0,IF(ISERROR(VLOOKUP(AD3282,AD$7:AD3281,1,FALSE)),1,0))</f>
        <v>0</v>
      </c>
      <c r="AF3282" s="194"/>
    </row>
    <row r="3283" spans="1:32" ht="16.5" customHeight="1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75">
        <f>IF(AND($X$3512&lt;&gt;" ",$X$3512&lt;&gt;0),IF(X3283=$X$3512,1+COUNTIF(U$7:U3282,"&gt;0"),0),0)</f>
        <v>0</v>
      </c>
      <c r="V3283" s="178" t="s">
        <v>3472</v>
      </c>
      <c r="W3283" s="130"/>
      <c r="X3283" s="131"/>
      <c r="Y3283" s="131"/>
      <c r="Z3283" s="206"/>
      <c r="AA3283" s="194">
        <f t="shared" si="223"/>
        <v>0</v>
      </c>
      <c r="AB3283" s="124" t="str">
        <f t="shared" si="224"/>
        <v/>
      </c>
      <c r="AC3283" s="195" t="str">
        <f t="shared" si="225"/>
        <v/>
      </c>
      <c r="AD3283" s="194" t="str">
        <f t="shared" si="226"/>
        <v/>
      </c>
      <c r="AE3283" s="194">
        <f>IF(AD3283="",0,IF(ISERROR(VLOOKUP(AD3283,AD$7:AD3282,1,FALSE)),1,0))</f>
        <v>0</v>
      </c>
      <c r="AF3283" s="194"/>
    </row>
    <row r="3284" spans="1:32" ht="16.5" customHeight="1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75">
        <f>IF(AND($X$3512&lt;&gt;" ",$X$3512&lt;&gt;0),IF(X3284=$X$3512,1+COUNTIF(U$7:U3283,"&gt;0"),0),0)</f>
        <v>0</v>
      </c>
      <c r="V3284" s="178" t="s">
        <v>3473</v>
      </c>
      <c r="W3284" s="130"/>
      <c r="X3284" s="131"/>
      <c r="Y3284" s="131"/>
      <c r="Z3284" s="206"/>
      <c r="AA3284" s="194">
        <f t="shared" si="223"/>
        <v>0</v>
      </c>
      <c r="AB3284" s="124" t="str">
        <f t="shared" si="224"/>
        <v/>
      </c>
      <c r="AC3284" s="195" t="str">
        <f t="shared" si="225"/>
        <v/>
      </c>
      <c r="AD3284" s="194" t="str">
        <f t="shared" si="226"/>
        <v/>
      </c>
      <c r="AE3284" s="194">
        <f>IF(AD3284="",0,IF(ISERROR(VLOOKUP(AD3284,AD$7:AD3283,1,FALSE)),1,0))</f>
        <v>0</v>
      </c>
      <c r="AF3284" s="194"/>
    </row>
    <row r="3285" spans="1:32" ht="16.5" customHeight="1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75">
        <f>IF(AND($X$3512&lt;&gt;" ",$X$3512&lt;&gt;0),IF(X3285=$X$3512,1+COUNTIF(U$7:U3284,"&gt;0"),0),0)</f>
        <v>0</v>
      </c>
      <c r="V3285" s="178" t="s">
        <v>3474</v>
      </c>
      <c r="W3285" s="130"/>
      <c r="X3285" s="131"/>
      <c r="Y3285" s="131"/>
      <c r="Z3285" s="206"/>
      <c r="AA3285" s="194">
        <f t="shared" si="223"/>
        <v>0</v>
      </c>
      <c r="AB3285" s="124" t="str">
        <f t="shared" si="224"/>
        <v/>
      </c>
      <c r="AC3285" s="195" t="str">
        <f t="shared" si="225"/>
        <v/>
      </c>
      <c r="AD3285" s="194" t="str">
        <f t="shared" si="226"/>
        <v/>
      </c>
      <c r="AE3285" s="194">
        <f>IF(AD3285="",0,IF(ISERROR(VLOOKUP(AD3285,AD$7:AD3284,1,FALSE)),1,0))</f>
        <v>0</v>
      </c>
      <c r="AF3285" s="194"/>
    </row>
    <row r="3286" spans="1:32" ht="16.5" customHeight="1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75">
        <f>IF(AND($X$3512&lt;&gt;" ",$X$3512&lt;&gt;0),IF(X3286=$X$3512,1+COUNTIF(U$7:U3285,"&gt;0"),0),0)</f>
        <v>0</v>
      </c>
      <c r="V3286" s="178" t="s">
        <v>3475</v>
      </c>
      <c r="W3286" s="130"/>
      <c r="X3286" s="131"/>
      <c r="Y3286" s="131"/>
      <c r="Z3286" s="206"/>
      <c r="AA3286" s="194">
        <f t="shared" si="223"/>
        <v>0</v>
      </c>
      <c r="AB3286" s="124" t="str">
        <f t="shared" si="224"/>
        <v/>
      </c>
      <c r="AC3286" s="195" t="str">
        <f t="shared" si="225"/>
        <v/>
      </c>
      <c r="AD3286" s="194" t="str">
        <f t="shared" si="226"/>
        <v/>
      </c>
      <c r="AE3286" s="194">
        <f>IF(AD3286="",0,IF(ISERROR(VLOOKUP(AD3286,AD$7:AD3285,1,FALSE)),1,0))</f>
        <v>0</v>
      </c>
      <c r="AF3286" s="194"/>
    </row>
    <row r="3287" spans="1:32" ht="16.5" customHeight="1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75">
        <f>IF(AND($X$3512&lt;&gt;" ",$X$3512&lt;&gt;0),IF(X3287=$X$3512,1+COUNTIF(U$7:U3286,"&gt;0"),0),0)</f>
        <v>0</v>
      </c>
      <c r="V3287" s="178" t="s">
        <v>3476</v>
      </c>
      <c r="W3287" s="130"/>
      <c r="X3287" s="131"/>
      <c r="Y3287" s="131"/>
      <c r="Z3287" s="206"/>
      <c r="AA3287" s="194">
        <f t="shared" si="223"/>
        <v>0</v>
      </c>
      <c r="AB3287" s="124" t="str">
        <f t="shared" si="224"/>
        <v/>
      </c>
      <c r="AC3287" s="195" t="str">
        <f t="shared" si="225"/>
        <v/>
      </c>
      <c r="AD3287" s="194" t="str">
        <f t="shared" si="226"/>
        <v/>
      </c>
      <c r="AE3287" s="194">
        <f>IF(AD3287="",0,IF(ISERROR(VLOOKUP(AD3287,AD$7:AD3286,1,FALSE)),1,0))</f>
        <v>0</v>
      </c>
      <c r="AF3287" s="194"/>
    </row>
    <row r="3288" spans="1:32" ht="16.5" customHeight="1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75">
        <f>IF(AND($X$3512&lt;&gt;" ",$X$3512&lt;&gt;0),IF(X3288=$X$3512,1+COUNTIF(U$7:U3287,"&gt;0"),0),0)</f>
        <v>0</v>
      </c>
      <c r="V3288" s="178" t="s">
        <v>3477</v>
      </c>
      <c r="W3288" s="130"/>
      <c r="X3288" s="131"/>
      <c r="Y3288" s="131"/>
      <c r="Z3288" s="206"/>
      <c r="AA3288" s="194">
        <f t="shared" si="223"/>
        <v>0</v>
      </c>
      <c r="AB3288" s="124" t="str">
        <f t="shared" si="224"/>
        <v/>
      </c>
      <c r="AC3288" s="195" t="str">
        <f t="shared" si="225"/>
        <v/>
      </c>
      <c r="AD3288" s="194" t="str">
        <f t="shared" si="226"/>
        <v/>
      </c>
      <c r="AE3288" s="194">
        <f>IF(AD3288="",0,IF(ISERROR(VLOOKUP(AD3288,AD$7:AD3287,1,FALSE)),1,0))</f>
        <v>0</v>
      </c>
      <c r="AF3288" s="194"/>
    </row>
    <row r="3289" spans="1:32" ht="16.5" customHeight="1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75">
        <f>IF(AND($X$3512&lt;&gt;" ",$X$3512&lt;&gt;0),IF(X3289=$X$3512,1+COUNTIF(U$7:U3288,"&gt;0"),0),0)</f>
        <v>0</v>
      </c>
      <c r="V3289" s="178" t="s">
        <v>3478</v>
      </c>
      <c r="W3289" s="130"/>
      <c r="X3289" s="131"/>
      <c r="Y3289" s="131"/>
      <c r="Z3289" s="206"/>
      <c r="AA3289" s="194">
        <f t="shared" si="223"/>
        <v>0</v>
      </c>
      <c r="AB3289" s="124" t="str">
        <f t="shared" si="224"/>
        <v/>
      </c>
      <c r="AC3289" s="195" t="str">
        <f t="shared" si="225"/>
        <v/>
      </c>
      <c r="AD3289" s="194" t="str">
        <f t="shared" si="226"/>
        <v/>
      </c>
      <c r="AE3289" s="194">
        <f>IF(AD3289="",0,IF(ISERROR(VLOOKUP(AD3289,AD$7:AD3288,1,FALSE)),1,0))</f>
        <v>0</v>
      </c>
      <c r="AF3289" s="194"/>
    </row>
    <row r="3290" spans="1:32" ht="16.5" customHeight="1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75">
        <f>IF(AND($X$3512&lt;&gt;" ",$X$3512&lt;&gt;0),IF(X3290=$X$3512,1+COUNTIF(U$7:U3289,"&gt;0"),0),0)</f>
        <v>0</v>
      </c>
      <c r="V3290" s="178" t="s">
        <v>3479</v>
      </c>
      <c r="W3290" s="130"/>
      <c r="X3290" s="131"/>
      <c r="Y3290" s="131"/>
      <c r="Z3290" s="206"/>
      <c r="AA3290" s="194">
        <f t="shared" si="223"/>
        <v>0</v>
      </c>
      <c r="AB3290" s="124" t="str">
        <f t="shared" si="224"/>
        <v/>
      </c>
      <c r="AC3290" s="195" t="str">
        <f t="shared" si="225"/>
        <v/>
      </c>
      <c r="AD3290" s="194" t="str">
        <f t="shared" si="226"/>
        <v/>
      </c>
      <c r="AE3290" s="194">
        <f>IF(AD3290="",0,IF(ISERROR(VLOOKUP(AD3290,AD$7:AD3289,1,FALSE)),1,0))</f>
        <v>0</v>
      </c>
      <c r="AF3290" s="194"/>
    </row>
    <row r="3291" spans="1:32" ht="16.5" customHeight="1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75">
        <f>IF(AND($X$3512&lt;&gt;" ",$X$3512&lt;&gt;0),IF(X3291=$X$3512,1+COUNTIF(U$7:U3290,"&gt;0"),0),0)</f>
        <v>0</v>
      </c>
      <c r="V3291" s="178" t="s">
        <v>3480</v>
      </c>
      <c r="W3291" s="130"/>
      <c r="X3291" s="131"/>
      <c r="Y3291" s="131"/>
      <c r="Z3291" s="206"/>
      <c r="AA3291" s="194">
        <f t="shared" si="223"/>
        <v>0</v>
      </c>
      <c r="AB3291" s="124" t="str">
        <f t="shared" si="224"/>
        <v/>
      </c>
      <c r="AC3291" s="195" t="str">
        <f t="shared" si="225"/>
        <v/>
      </c>
      <c r="AD3291" s="194" t="str">
        <f t="shared" si="226"/>
        <v/>
      </c>
      <c r="AE3291" s="194">
        <f>IF(AD3291="",0,IF(ISERROR(VLOOKUP(AD3291,AD$7:AD3290,1,FALSE)),1,0))</f>
        <v>0</v>
      </c>
      <c r="AF3291" s="194"/>
    </row>
    <row r="3292" spans="1:32" ht="16.5" customHeight="1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75">
        <f>IF(AND($X$3512&lt;&gt;" ",$X$3512&lt;&gt;0),IF(X3292=$X$3512,1+COUNTIF(U$7:U3291,"&gt;0"),0),0)</f>
        <v>0</v>
      </c>
      <c r="V3292" s="178" t="s">
        <v>3481</v>
      </c>
      <c r="W3292" s="130"/>
      <c r="X3292" s="131"/>
      <c r="Y3292" s="131"/>
      <c r="Z3292" s="206"/>
      <c r="AA3292" s="194">
        <f t="shared" si="223"/>
        <v>0</v>
      </c>
      <c r="AB3292" s="124" t="str">
        <f t="shared" si="224"/>
        <v/>
      </c>
      <c r="AC3292" s="195" t="str">
        <f t="shared" si="225"/>
        <v/>
      </c>
      <c r="AD3292" s="194" t="str">
        <f t="shared" si="226"/>
        <v/>
      </c>
      <c r="AE3292" s="194">
        <f>IF(AD3292="",0,IF(ISERROR(VLOOKUP(AD3292,AD$7:AD3291,1,FALSE)),1,0))</f>
        <v>0</v>
      </c>
      <c r="AF3292" s="194"/>
    </row>
    <row r="3293" spans="1:32" ht="16.5" customHeight="1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75">
        <f>IF(AND($X$3512&lt;&gt;" ",$X$3512&lt;&gt;0),IF(X3293=$X$3512,1+COUNTIF(U$7:U3292,"&gt;0"),0),0)</f>
        <v>0</v>
      </c>
      <c r="V3293" s="178" t="s">
        <v>3482</v>
      </c>
      <c r="W3293" s="130"/>
      <c r="X3293" s="131"/>
      <c r="Y3293" s="131"/>
      <c r="Z3293" s="206"/>
      <c r="AA3293" s="194">
        <f t="shared" si="223"/>
        <v>0</v>
      </c>
      <c r="AB3293" s="124" t="str">
        <f t="shared" si="224"/>
        <v/>
      </c>
      <c r="AC3293" s="195" t="str">
        <f t="shared" si="225"/>
        <v/>
      </c>
      <c r="AD3293" s="194" t="str">
        <f t="shared" si="226"/>
        <v/>
      </c>
      <c r="AE3293" s="194">
        <f>IF(AD3293="",0,IF(ISERROR(VLOOKUP(AD3293,AD$7:AD3292,1,FALSE)),1,0))</f>
        <v>0</v>
      </c>
      <c r="AF3293" s="194"/>
    </row>
    <row r="3294" spans="1:32" ht="16.5" customHeight="1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75">
        <f>IF(AND($X$3512&lt;&gt;" ",$X$3512&lt;&gt;0),IF(X3294=$X$3512,1+COUNTIF(U$7:U3293,"&gt;0"),0),0)</f>
        <v>0</v>
      </c>
      <c r="V3294" s="178" t="s">
        <v>3483</v>
      </c>
      <c r="W3294" s="130"/>
      <c r="X3294" s="131"/>
      <c r="Y3294" s="131"/>
      <c r="Z3294" s="206"/>
      <c r="AA3294" s="194">
        <f t="shared" si="223"/>
        <v>0</v>
      </c>
      <c r="AB3294" s="124" t="str">
        <f t="shared" si="224"/>
        <v/>
      </c>
      <c r="AC3294" s="195" t="str">
        <f t="shared" si="225"/>
        <v/>
      </c>
      <c r="AD3294" s="194" t="str">
        <f t="shared" si="226"/>
        <v/>
      </c>
      <c r="AE3294" s="194">
        <f>IF(AD3294="",0,IF(ISERROR(VLOOKUP(AD3294,AD$7:AD3293,1,FALSE)),1,0))</f>
        <v>0</v>
      </c>
      <c r="AF3294" s="194"/>
    </row>
    <row r="3295" spans="1:32" ht="16.5" customHeight="1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75">
        <f>IF(AND($X$3512&lt;&gt;" ",$X$3512&lt;&gt;0),IF(X3295=$X$3512,1+COUNTIF(U$7:U3294,"&gt;0"),0),0)</f>
        <v>0</v>
      </c>
      <c r="V3295" s="178" t="s">
        <v>3484</v>
      </c>
      <c r="W3295" s="130"/>
      <c r="X3295" s="131"/>
      <c r="Y3295" s="131"/>
      <c r="Z3295" s="206"/>
      <c r="AA3295" s="194">
        <f t="shared" si="223"/>
        <v>0</v>
      </c>
      <c r="AB3295" s="124" t="str">
        <f t="shared" si="224"/>
        <v/>
      </c>
      <c r="AC3295" s="195" t="str">
        <f t="shared" si="225"/>
        <v/>
      </c>
      <c r="AD3295" s="194" t="str">
        <f t="shared" si="226"/>
        <v/>
      </c>
      <c r="AE3295" s="194">
        <f>IF(AD3295="",0,IF(ISERROR(VLOOKUP(AD3295,AD$7:AD3294,1,FALSE)),1,0))</f>
        <v>0</v>
      </c>
      <c r="AF3295" s="194"/>
    </row>
    <row r="3296" spans="1:32" ht="16.5" customHeight="1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75">
        <f>IF(AND($X$3512&lt;&gt;" ",$X$3512&lt;&gt;0),IF(X3296=$X$3512,1+COUNTIF(U$7:U3295,"&gt;0"),0),0)</f>
        <v>0</v>
      </c>
      <c r="V3296" s="178" t="s">
        <v>3485</v>
      </c>
      <c r="W3296" s="130"/>
      <c r="X3296" s="131"/>
      <c r="Y3296" s="131"/>
      <c r="Z3296" s="206"/>
      <c r="AA3296" s="194">
        <f t="shared" si="223"/>
        <v>0</v>
      </c>
      <c r="AB3296" s="124" t="str">
        <f t="shared" si="224"/>
        <v/>
      </c>
      <c r="AC3296" s="195" t="str">
        <f t="shared" si="225"/>
        <v/>
      </c>
      <c r="AD3296" s="194" t="str">
        <f t="shared" si="226"/>
        <v/>
      </c>
      <c r="AE3296" s="194">
        <f>IF(AD3296="",0,IF(ISERROR(VLOOKUP(AD3296,AD$7:AD3295,1,FALSE)),1,0))</f>
        <v>0</v>
      </c>
      <c r="AF3296" s="194"/>
    </row>
    <row r="3297" spans="1:32" ht="16.5" customHeight="1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75">
        <f>IF(AND($X$3512&lt;&gt;" ",$X$3512&lt;&gt;0),IF(X3297=$X$3512,1+COUNTIF(U$7:U3296,"&gt;0"),0),0)</f>
        <v>0</v>
      </c>
      <c r="V3297" s="178" t="s">
        <v>3486</v>
      </c>
      <c r="W3297" s="130"/>
      <c r="X3297" s="131"/>
      <c r="Y3297" s="131"/>
      <c r="Z3297" s="206"/>
      <c r="AA3297" s="194">
        <f t="shared" si="223"/>
        <v>0</v>
      </c>
      <c r="AB3297" s="124" t="str">
        <f t="shared" si="224"/>
        <v/>
      </c>
      <c r="AC3297" s="195" t="str">
        <f t="shared" si="225"/>
        <v/>
      </c>
      <c r="AD3297" s="194" t="str">
        <f t="shared" si="226"/>
        <v/>
      </c>
      <c r="AE3297" s="194">
        <f>IF(AD3297="",0,IF(ISERROR(VLOOKUP(AD3297,AD$7:AD3296,1,FALSE)),1,0))</f>
        <v>0</v>
      </c>
      <c r="AF3297" s="194"/>
    </row>
    <row r="3298" spans="1:32" ht="16.5" customHeight="1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75">
        <f>IF(AND($X$3512&lt;&gt;" ",$X$3512&lt;&gt;0),IF(X3298=$X$3512,1+COUNTIF(U$7:U3297,"&gt;0"),0),0)</f>
        <v>0</v>
      </c>
      <c r="V3298" s="178" t="s">
        <v>3487</v>
      </c>
      <c r="W3298" s="130"/>
      <c r="X3298" s="131"/>
      <c r="Y3298" s="131"/>
      <c r="Z3298" s="206"/>
      <c r="AA3298" s="194">
        <f t="shared" si="223"/>
        <v>0</v>
      </c>
      <c r="AB3298" s="124" t="str">
        <f t="shared" si="224"/>
        <v/>
      </c>
      <c r="AC3298" s="195" t="str">
        <f t="shared" si="225"/>
        <v/>
      </c>
      <c r="AD3298" s="194" t="str">
        <f t="shared" si="226"/>
        <v/>
      </c>
      <c r="AE3298" s="194">
        <f>IF(AD3298="",0,IF(ISERROR(VLOOKUP(AD3298,AD$7:AD3297,1,FALSE)),1,0))</f>
        <v>0</v>
      </c>
      <c r="AF3298" s="194"/>
    </row>
    <row r="3299" spans="1:32" ht="16.5" customHeight="1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75">
        <f>IF(AND($X$3512&lt;&gt;" ",$X$3512&lt;&gt;0),IF(X3299=$X$3512,1+COUNTIF(U$7:U3298,"&gt;0"),0),0)</f>
        <v>0</v>
      </c>
      <c r="V3299" s="178" t="s">
        <v>3488</v>
      </c>
      <c r="W3299" s="130"/>
      <c r="X3299" s="131"/>
      <c r="Y3299" s="131"/>
      <c r="Z3299" s="206"/>
      <c r="AA3299" s="194">
        <f t="shared" si="223"/>
        <v>0</v>
      </c>
      <c r="AB3299" s="124" t="str">
        <f t="shared" si="224"/>
        <v/>
      </c>
      <c r="AC3299" s="195" t="str">
        <f t="shared" si="225"/>
        <v/>
      </c>
      <c r="AD3299" s="194" t="str">
        <f t="shared" si="226"/>
        <v/>
      </c>
      <c r="AE3299" s="194">
        <f>IF(AD3299="",0,IF(ISERROR(VLOOKUP(AD3299,AD$7:AD3298,1,FALSE)),1,0))</f>
        <v>0</v>
      </c>
      <c r="AF3299" s="194"/>
    </row>
    <row r="3300" spans="1:32" ht="16.5" customHeight="1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75">
        <f>IF(AND($X$3512&lt;&gt;" ",$X$3512&lt;&gt;0),IF(X3300=$X$3512,1+COUNTIF(U$7:U3299,"&gt;0"),0),0)</f>
        <v>0</v>
      </c>
      <c r="V3300" s="178" t="s">
        <v>3489</v>
      </c>
      <c r="W3300" s="130"/>
      <c r="X3300" s="131"/>
      <c r="Y3300" s="131"/>
      <c r="Z3300" s="206"/>
      <c r="AA3300" s="194">
        <f t="shared" si="223"/>
        <v>0</v>
      </c>
      <c r="AB3300" s="124" t="str">
        <f t="shared" si="224"/>
        <v/>
      </c>
      <c r="AC3300" s="195" t="str">
        <f t="shared" si="225"/>
        <v/>
      </c>
      <c r="AD3300" s="194" t="str">
        <f t="shared" si="226"/>
        <v/>
      </c>
      <c r="AE3300" s="194">
        <f>IF(AD3300="",0,IF(ISERROR(VLOOKUP(AD3300,AD$7:AD3299,1,FALSE)),1,0))</f>
        <v>0</v>
      </c>
      <c r="AF3300" s="194"/>
    </row>
    <row r="3301" spans="1:32" ht="16.5" customHeight="1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75">
        <f>IF(AND($X$3512&lt;&gt;" ",$X$3512&lt;&gt;0),IF(X3301=$X$3512,1+COUNTIF(U$7:U3300,"&gt;0"),0),0)</f>
        <v>0</v>
      </c>
      <c r="V3301" s="178" t="s">
        <v>3490</v>
      </c>
      <c r="W3301" s="130"/>
      <c r="X3301" s="131"/>
      <c r="Y3301" s="131"/>
      <c r="Z3301" s="206"/>
      <c r="AA3301" s="194">
        <f t="shared" si="223"/>
        <v>0</v>
      </c>
      <c r="AB3301" s="124" t="str">
        <f t="shared" si="224"/>
        <v/>
      </c>
      <c r="AC3301" s="195" t="str">
        <f t="shared" si="225"/>
        <v/>
      </c>
      <c r="AD3301" s="194" t="str">
        <f t="shared" si="226"/>
        <v/>
      </c>
      <c r="AE3301" s="194">
        <f>IF(AD3301="",0,IF(ISERROR(VLOOKUP(AD3301,AD$7:AD3300,1,FALSE)),1,0))</f>
        <v>0</v>
      </c>
      <c r="AF3301" s="194"/>
    </row>
    <row r="3302" spans="1:32" ht="16.5" customHeight="1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75">
        <f>IF(AND($X$3512&lt;&gt;" ",$X$3512&lt;&gt;0),IF(X3302=$X$3512,1+COUNTIF(U$7:U3301,"&gt;0"),0),0)</f>
        <v>0</v>
      </c>
      <c r="V3302" s="178" t="s">
        <v>3491</v>
      </c>
      <c r="W3302" s="130"/>
      <c r="X3302" s="131"/>
      <c r="Y3302" s="131"/>
      <c r="Z3302" s="206"/>
      <c r="AA3302" s="194">
        <f t="shared" si="223"/>
        <v>0</v>
      </c>
      <c r="AB3302" s="124" t="str">
        <f t="shared" si="224"/>
        <v/>
      </c>
      <c r="AC3302" s="195" t="str">
        <f t="shared" si="225"/>
        <v/>
      </c>
      <c r="AD3302" s="194" t="str">
        <f t="shared" si="226"/>
        <v/>
      </c>
      <c r="AE3302" s="194">
        <f>IF(AD3302="",0,IF(ISERROR(VLOOKUP(AD3302,AD$7:AD3301,1,FALSE)),1,0))</f>
        <v>0</v>
      </c>
      <c r="AF3302" s="194"/>
    </row>
    <row r="3303" spans="1:32" ht="16.5" customHeight="1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75">
        <f>IF(AND($X$3512&lt;&gt;" ",$X$3512&lt;&gt;0),IF(X3303=$X$3512,1+COUNTIF(U$7:U3302,"&gt;0"),0),0)</f>
        <v>0</v>
      </c>
      <c r="V3303" s="178" t="s">
        <v>3492</v>
      </c>
      <c r="W3303" s="130"/>
      <c r="X3303" s="131"/>
      <c r="Y3303" s="131"/>
      <c r="Z3303" s="206"/>
      <c r="AA3303" s="194">
        <f t="shared" si="223"/>
        <v>0</v>
      </c>
      <c r="AB3303" s="124" t="str">
        <f t="shared" si="224"/>
        <v/>
      </c>
      <c r="AC3303" s="195" t="str">
        <f t="shared" si="225"/>
        <v/>
      </c>
      <c r="AD3303" s="194" t="str">
        <f t="shared" si="226"/>
        <v/>
      </c>
      <c r="AE3303" s="194">
        <f>IF(AD3303="",0,IF(ISERROR(VLOOKUP(AD3303,AD$7:AD3302,1,FALSE)),1,0))</f>
        <v>0</v>
      </c>
      <c r="AF3303" s="194"/>
    </row>
    <row r="3304" spans="1:32" ht="16.5" customHeight="1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75">
        <f>IF(AND($X$3512&lt;&gt;" ",$X$3512&lt;&gt;0),IF(X3304=$X$3512,1+COUNTIF(U$7:U3303,"&gt;0"),0),0)</f>
        <v>0</v>
      </c>
      <c r="V3304" s="178" t="s">
        <v>3493</v>
      </c>
      <c r="W3304" s="130"/>
      <c r="X3304" s="131"/>
      <c r="Y3304" s="131"/>
      <c r="Z3304" s="206"/>
      <c r="AA3304" s="194">
        <f t="shared" si="223"/>
        <v>0</v>
      </c>
      <c r="AB3304" s="124" t="str">
        <f t="shared" si="224"/>
        <v/>
      </c>
      <c r="AC3304" s="195" t="str">
        <f t="shared" si="225"/>
        <v/>
      </c>
      <c r="AD3304" s="194" t="str">
        <f t="shared" si="226"/>
        <v/>
      </c>
      <c r="AE3304" s="194">
        <f>IF(AD3304="",0,IF(ISERROR(VLOOKUP(AD3304,AD$7:AD3303,1,FALSE)),1,0))</f>
        <v>0</v>
      </c>
      <c r="AF3304" s="194"/>
    </row>
    <row r="3305" spans="1:32" ht="16.5" customHeight="1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75">
        <f>IF(AND($X$3512&lt;&gt;" ",$X$3512&lt;&gt;0),IF(X3305=$X$3512,1+COUNTIF(U$7:U3304,"&gt;0"),0),0)</f>
        <v>0</v>
      </c>
      <c r="V3305" s="178" t="s">
        <v>3494</v>
      </c>
      <c r="W3305" s="130"/>
      <c r="X3305" s="131"/>
      <c r="Y3305" s="131"/>
      <c r="Z3305" s="206"/>
      <c r="AA3305" s="194">
        <f t="shared" si="223"/>
        <v>0</v>
      </c>
      <c r="AB3305" s="124" t="str">
        <f t="shared" si="224"/>
        <v/>
      </c>
      <c r="AC3305" s="195" t="str">
        <f t="shared" si="225"/>
        <v/>
      </c>
      <c r="AD3305" s="194" t="str">
        <f t="shared" si="226"/>
        <v/>
      </c>
      <c r="AE3305" s="194">
        <f>IF(AD3305="",0,IF(ISERROR(VLOOKUP(AD3305,AD$7:AD3304,1,FALSE)),1,0))</f>
        <v>0</v>
      </c>
      <c r="AF3305" s="194"/>
    </row>
    <row r="3306" spans="1:32" ht="16.5" customHeight="1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75">
        <f>IF(AND($X$3512&lt;&gt;" ",$X$3512&lt;&gt;0),IF(X3306=$X$3512,1+COUNTIF(U$7:U3305,"&gt;0"),0),0)</f>
        <v>0</v>
      </c>
      <c r="V3306" s="178" t="s">
        <v>3495</v>
      </c>
      <c r="W3306" s="130"/>
      <c r="X3306" s="131"/>
      <c r="Y3306" s="131"/>
      <c r="Z3306" s="206"/>
      <c r="AA3306" s="194">
        <f t="shared" si="223"/>
        <v>0</v>
      </c>
      <c r="AB3306" s="124" t="str">
        <f t="shared" si="224"/>
        <v/>
      </c>
      <c r="AC3306" s="195" t="str">
        <f t="shared" si="225"/>
        <v/>
      </c>
      <c r="AD3306" s="194" t="str">
        <f t="shared" si="226"/>
        <v/>
      </c>
      <c r="AE3306" s="194">
        <f>IF(AD3306="",0,IF(ISERROR(VLOOKUP(AD3306,AD$7:AD3305,1,FALSE)),1,0))</f>
        <v>0</v>
      </c>
      <c r="AF3306" s="194"/>
    </row>
    <row r="3307" spans="1:32" ht="16.5" customHeight="1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75">
        <f>IF(AND($X$3512&lt;&gt;" ",$X$3512&lt;&gt;0),IF(X3307=$X$3512,1+COUNTIF(U$7:U3306,"&gt;0"),0),0)</f>
        <v>0</v>
      </c>
      <c r="V3307" s="178" t="s">
        <v>3496</v>
      </c>
      <c r="W3307" s="130"/>
      <c r="X3307" s="131"/>
      <c r="Y3307" s="131"/>
      <c r="Z3307" s="206"/>
      <c r="AA3307" s="194">
        <f t="shared" si="223"/>
        <v>0</v>
      </c>
      <c r="AB3307" s="124" t="str">
        <f t="shared" si="224"/>
        <v/>
      </c>
      <c r="AC3307" s="195" t="str">
        <f t="shared" si="225"/>
        <v/>
      </c>
      <c r="AD3307" s="194" t="str">
        <f t="shared" si="226"/>
        <v/>
      </c>
      <c r="AE3307" s="194">
        <f>IF(AD3307="",0,IF(ISERROR(VLOOKUP(AD3307,AD$7:AD3306,1,FALSE)),1,0))</f>
        <v>0</v>
      </c>
      <c r="AF3307" s="194"/>
    </row>
    <row r="3308" spans="1:32" ht="16.5" customHeight="1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75">
        <f>IF(AND($X$3512&lt;&gt;" ",$X$3512&lt;&gt;0),IF(X3308=$X$3512,1+COUNTIF(U$7:U3307,"&gt;0"),0),0)</f>
        <v>0</v>
      </c>
      <c r="V3308" s="178" t="s">
        <v>3497</v>
      </c>
      <c r="W3308" s="130"/>
      <c r="X3308" s="131"/>
      <c r="Y3308" s="131"/>
      <c r="Z3308" s="206"/>
      <c r="AA3308" s="194">
        <f t="shared" si="223"/>
        <v>0</v>
      </c>
      <c r="AB3308" s="124" t="str">
        <f t="shared" si="224"/>
        <v/>
      </c>
      <c r="AC3308" s="195" t="str">
        <f t="shared" si="225"/>
        <v/>
      </c>
      <c r="AD3308" s="194" t="str">
        <f t="shared" si="226"/>
        <v/>
      </c>
      <c r="AE3308" s="194">
        <f>IF(AD3308="",0,IF(ISERROR(VLOOKUP(AD3308,AD$7:AD3307,1,FALSE)),1,0))</f>
        <v>0</v>
      </c>
      <c r="AF3308" s="194"/>
    </row>
    <row r="3309" spans="1:32" ht="16.5" customHeight="1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75">
        <f>IF(AND($X$3512&lt;&gt;" ",$X$3512&lt;&gt;0),IF(X3309=$X$3512,1+COUNTIF(U$7:U3308,"&gt;0"),0),0)</f>
        <v>0</v>
      </c>
      <c r="V3309" s="178" t="s">
        <v>3498</v>
      </c>
      <c r="W3309" s="130"/>
      <c r="X3309" s="131"/>
      <c r="Y3309" s="131"/>
      <c r="Z3309" s="206"/>
      <c r="AA3309" s="194">
        <f t="shared" si="223"/>
        <v>0</v>
      </c>
      <c r="AB3309" s="124" t="str">
        <f t="shared" si="224"/>
        <v/>
      </c>
      <c r="AC3309" s="195" t="str">
        <f t="shared" si="225"/>
        <v/>
      </c>
      <c r="AD3309" s="194" t="str">
        <f t="shared" si="226"/>
        <v/>
      </c>
      <c r="AE3309" s="194">
        <f>IF(AD3309="",0,IF(ISERROR(VLOOKUP(AD3309,AD$7:AD3308,1,FALSE)),1,0))</f>
        <v>0</v>
      </c>
      <c r="AF3309" s="194"/>
    </row>
    <row r="3310" spans="1:32" ht="16.5" customHeight="1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75">
        <f>IF(AND($X$3512&lt;&gt;" ",$X$3512&lt;&gt;0),IF(X3310=$X$3512,1+COUNTIF(U$7:U3309,"&gt;0"),0),0)</f>
        <v>0</v>
      </c>
      <c r="V3310" s="178" t="s">
        <v>3499</v>
      </c>
      <c r="W3310" s="130"/>
      <c r="X3310" s="131"/>
      <c r="Y3310" s="131"/>
      <c r="Z3310" s="206"/>
      <c r="AA3310" s="194">
        <f t="shared" si="223"/>
        <v>0</v>
      </c>
      <c r="AB3310" s="124" t="str">
        <f t="shared" si="224"/>
        <v/>
      </c>
      <c r="AC3310" s="195" t="str">
        <f t="shared" si="225"/>
        <v/>
      </c>
      <c r="AD3310" s="194" t="str">
        <f t="shared" si="226"/>
        <v/>
      </c>
      <c r="AE3310" s="194">
        <f>IF(AD3310="",0,IF(ISERROR(VLOOKUP(AD3310,AD$7:AD3309,1,FALSE)),1,0))</f>
        <v>0</v>
      </c>
      <c r="AF3310" s="194"/>
    </row>
    <row r="3311" spans="1:32" ht="16.5" customHeight="1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75">
        <f>IF(AND($X$3512&lt;&gt;" ",$X$3512&lt;&gt;0),IF(X3311=$X$3512,1+COUNTIF(U$7:U3310,"&gt;0"),0),0)</f>
        <v>0</v>
      </c>
      <c r="V3311" s="178" t="s">
        <v>3500</v>
      </c>
      <c r="W3311" s="130"/>
      <c r="X3311" s="131"/>
      <c r="Y3311" s="131"/>
      <c r="Z3311" s="206"/>
      <c r="AA3311" s="194">
        <f t="shared" si="223"/>
        <v>0</v>
      </c>
      <c r="AB3311" s="124" t="str">
        <f t="shared" si="224"/>
        <v/>
      </c>
      <c r="AC3311" s="195" t="str">
        <f t="shared" si="225"/>
        <v/>
      </c>
      <c r="AD3311" s="194" t="str">
        <f t="shared" si="226"/>
        <v/>
      </c>
      <c r="AE3311" s="194">
        <f>IF(AD3311="",0,IF(ISERROR(VLOOKUP(AD3311,AD$7:AD3310,1,FALSE)),1,0))</f>
        <v>0</v>
      </c>
      <c r="AF3311" s="194"/>
    </row>
    <row r="3312" spans="1:32" ht="16.5" customHeight="1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75">
        <f>IF(AND($X$3512&lt;&gt;" ",$X$3512&lt;&gt;0),IF(X3312=$X$3512,1+COUNTIF(U$7:U3311,"&gt;0"),0),0)</f>
        <v>0</v>
      </c>
      <c r="V3312" s="178" t="s">
        <v>3501</v>
      </c>
      <c r="W3312" s="130"/>
      <c r="X3312" s="131"/>
      <c r="Y3312" s="131"/>
      <c r="Z3312" s="206"/>
      <c r="AA3312" s="194">
        <f t="shared" si="223"/>
        <v>0</v>
      </c>
      <c r="AB3312" s="124" t="str">
        <f t="shared" si="224"/>
        <v/>
      </c>
      <c r="AC3312" s="195" t="str">
        <f t="shared" si="225"/>
        <v/>
      </c>
      <c r="AD3312" s="194" t="str">
        <f t="shared" si="226"/>
        <v/>
      </c>
      <c r="AE3312" s="194">
        <f>IF(AD3312="",0,IF(ISERROR(VLOOKUP(AD3312,AD$7:AD3311,1,FALSE)),1,0))</f>
        <v>0</v>
      </c>
      <c r="AF3312" s="194"/>
    </row>
    <row r="3313" spans="1:32" ht="16.5" customHeight="1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75">
        <f>IF(AND($X$3512&lt;&gt;" ",$X$3512&lt;&gt;0),IF(X3313=$X$3512,1+COUNTIF(U$7:U3312,"&gt;0"),0),0)</f>
        <v>0</v>
      </c>
      <c r="V3313" s="178" t="s">
        <v>3502</v>
      </c>
      <c r="W3313" s="130"/>
      <c r="X3313" s="131"/>
      <c r="Y3313" s="131"/>
      <c r="Z3313" s="206"/>
      <c r="AA3313" s="194">
        <f t="shared" si="223"/>
        <v>0</v>
      </c>
      <c r="AB3313" s="124" t="str">
        <f t="shared" si="224"/>
        <v/>
      </c>
      <c r="AC3313" s="195" t="str">
        <f t="shared" si="225"/>
        <v/>
      </c>
      <c r="AD3313" s="194" t="str">
        <f t="shared" si="226"/>
        <v/>
      </c>
      <c r="AE3313" s="194">
        <f>IF(AD3313="",0,IF(ISERROR(VLOOKUP(AD3313,AD$7:AD3312,1,FALSE)),1,0))</f>
        <v>0</v>
      </c>
      <c r="AF3313" s="194"/>
    </row>
    <row r="3314" spans="1:32" ht="16.5" customHeight="1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75">
        <f>IF(AND($X$3512&lt;&gt;" ",$X$3512&lt;&gt;0),IF(X3314=$X$3512,1+COUNTIF(U$7:U3313,"&gt;0"),0),0)</f>
        <v>0</v>
      </c>
      <c r="V3314" s="178" t="s">
        <v>3503</v>
      </c>
      <c r="W3314" s="130"/>
      <c r="X3314" s="131"/>
      <c r="Y3314" s="131"/>
      <c r="Z3314" s="206"/>
      <c r="AA3314" s="194">
        <f t="shared" si="223"/>
        <v>0</v>
      </c>
      <c r="AB3314" s="124" t="str">
        <f t="shared" si="224"/>
        <v/>
      </c>
      <c r="AC3314" s="195" t="str">
        <f t="shared" si="225"/>
        <v/>
      </c>
      <c r="AD3314" s="194" t="str">
        <f t="shared" si="226"/>
        <v/>
      </c>
      <c r="AE3314" s="194">
        <f>IF(AD3314="",0,IF(ISERROR(VLOOKUP(AD3314,AD$7:AD3313,1,FALSE)),1,0))</f>
        <v>0</v>
      </c>
      <c r="AF3314" s="194"/>
    </row>
    <row r="3315" spans="1:32" ht="16.5" customHeight="1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75">
        <f>IF(AND($X$3512&lt;&gt;" ",$X$3512&lt;&gt;0),IF(X3315=$X$3512,1+COUNTIF(U$7:U3314,"&gt;0"),0),0)</f>
        <v>0</v>
      </c>
      <c r="V3315" s="178" t="s">
        <v>3504</v>
      </c>
      <c r="W3315" s="130"/>
      <c r="X3315" s="131"/>
      <c r="Y3315" s="131"/>
      <c r="Z3315" s="206"/>
      <c r="AA3315" s="194">
        <f t="shared" si="223"/>
        <v>0</v>
      </c>
      <c r="AB3315" s="124" t="str">
        <f t="shared" si="224"/>
        <v/>
      </c>
      <c r="AC3315" s="195" t="str">
        <f t="shared" si="225"/>
        <v/>
      </c>
      <c r="AD3315" s="194" t="str">
        <f t="shared" si="226"/>
        <v/>
      </c>
      <c r="AE3315" s="194">
        <f>IF(AD3315="",0,IF(ISERROR(VLOOKUP(AD3315,AD$7:AD3314,1,FALSE)),1,0))</f>
        <v>0</v>
      </c>
      <c r="AF3315" s="194"/>
    </row>
    <row r="3316" spans="1:32" ht="16.5" customHeight="1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75">
        <f>IF(AND($X$3512&lt;&gt;" ",$X$3512&lt;&gt;0),IF(X3316=$X$3512,1+COUNTIF(U$7:U3315,"&gt;0"),0),0)</f>
        <v>0</v>
      </c>
      <c r="V3316" s="178" t="s">
        <v>3505</v>
      </c>
      <c r="W3316" s="130"/>
      <c r="X3316" s="131"/>
      <c r="Y3316" s="131"/>
      <c r="Z3316" s="206"/>
      <c r="AA3316" s="194">
        <f t="shared" si="223"/>
        <v>0</v>
      </c>
      <c r="AB3316" s="124" t="str">
        <f t="shared" si="224"/>
        <v/>
      </c>
      <c r="AC3316" s="195" t="str">
        <f t="shared" si="225"/>
        <v/>
      </c>
      <c r="AD3316" s="194" t="str">
        <f t="shared" si="226"/>
        <v/>
      </c>
      <c r="AE3316" s="194">
        <f>IF(AD3316="",0,IF(ISERROR(VLOOKUP(AD3316,AD$7:AD3315,1,FALSE)),1,0))</f>
        <v>0</v>
      </c>
      <c r="AF3316" s="194"/>
    </row>
    <row r="3317" spans="1:32" ht="16.5" customHeight="1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75">
        <f>IF(AND($X$3512&lt;&gt;" ",$X$3512&lt;&gt;0),IF(X3317=$X$3512,1+COUNTIF(U$7:U3316,"&gt;0"),0),0)</f>
        <v>0</v>
      </c>
      <c r="V3317" s="178" t="s">
        <v>3506</v>
      </c>
      <c r="W3317" s="130"/>
      <c r="X3317" s="131"/>
      <c r="Y3317" s="131"/>
      <c r="Z3317" s="206"/>
      <c r="AA3317" s="194">
        <f t="shared" si="223"/>
        <v>0</v>
      </c>
      <c r="AB3317" s="124" t="str">
        <f t="shared" si="224"/>
        <v/>
      </c>
      <c r="AC3317" s="195" t="str">
        <f t="shared" si="225"/>
        <v/>
      </c>
      <c r="AD3317" s="194" t="str">
        <f t="shared" si="226"/>
        <v/>
      </c>
      <c r="AE3317" s="194">
        <f>IF(AD3317="",0,IF(ISERROR(VLOOKUP(AD3317,AD$7:AD3316,1,FALSE)),1,0))</f>
        <v>0</v>
      </c>
      <c r="AF3317" s="194"/>
    </row>
    <row r="3318" spans="1:32" ht="16.5" customHeight="1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75">
        <f>IF(AND($X$3512&lt;&gt;" ",$X$3512&lt;&gt;0),IF(X3318=$X$3512,1+COUNTIF(U$7:U3317,"&gt;0"),0),0)</f>
        <v>0</v>
      </c>
      <c r="V3318" s="178" t="s">
        <v>3507</v>
      </c>
      <c r="W3318" s="130"/>
      <c r="X3318" s="131"/>
      <c r="Y3318" s="131"/>
      <c r="Z3318" s="206"/>
      <c r="AA3318" s="194">
        <f t="shared" si="223"/>
        <v>0</v>
      </c>
      <c r="AB3318" s="124" t="str">
        <f t="shared" si="224"/>
        <v/>
      </c>
      <c r="AC3318" s="195" t="str">
        <f t="shared" si="225"/>
        <v/>
      </c>
      <c r="AD3318" s="194" t="str">
        <f t="shared" si="226"/>
        <v/>
      </c>
      <c r="AE3318" s="194">
        <f>IF(AD3318="",0,IF(ISERROR(VLOOKUP(AD3318,AD$7:AD3317,1,FALSE)),1,0))</f>
        <v>0</v>
      </c>
      <c r="AF3318" s="194"/>
    </row>
    <row r="3319" spans="1:32" ht="16.5" customHeight="1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75">
        <f>IF(AND($X$3512&lt;&gt;" ",$X$3512&lt;&gt;0),IF(X3319=$X$3512,1+COUNTIF(U$7:U3318,"&gt;0"),0),0)</f>
        <v>0</v>
      </c>
      <c r="V3319" s="178" t="s">
        <v>3508</v>
      </c>
      <c r="W3319" s="130"/>
      <c r="X3319" s="131"/>
      <c r="Y3319" s="131"/>
      <c r="Z3319" s="206"/>
      <c r="AA3319" s="194">
        <f t="shared" si="223"/>
        <v>0</v>
      </c>
      <c r="AB3319" s="124" t="str">
        <f t="shared" si="224"/>
        <v/>
      </c>
      <c r="AC3319" s="195" t="str">
        <f t="shared" si="225"/>
        <v/>
      </c>
      <c r="AD3319" s="194" t="str">
        <f t="shared" si="226"/>
        <v/>
      </c>
      <c r="AE3319" s="194">
        <f>IF(AD3319="",0,IF(ISERROR(VLOOKUP(AD3319,AD$7:AD3318,1,FALSE)),1,0))</f>
        <v>0</v>
      </c>
      <c r="AF3319" s="194"/>
    </row>
    <row r="3320" spans="1:32" ht="16.5" customHeight="1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75">
        <f>IF(AND($X$3512&lt;&gt;" ",$X$3512&lt;&gt;0),IF(X3320=$X$3512,1+COUNTIF(U$7:U3319,"&gt;0"),0),0)</f>
        <v>0</v>
      </c>
      <c r="V3320" s="178" t="s">
        <v>3509</v>
      </c>
      <c r="W3320" s="130"/>
      <c r="X3320" s="131"/>
      <c r="Y3320" s="131"/>
      <c r="Z3320" s="206"/>
      <c r="AA3320" s="194">
        <f t="shared" si="223"/>
        <v>0</v>
      </c>
      <c r="AB3320" s="124" t="str">
        <f t="shared" si="224"/>
        <v/>
      </c>
      <c r="AC3320" s="195" t="str">
        <f t="shared" si="225"/>
        <v/>
      </c>
      <c r="AD3320" s="194" t="str">
        <f t="shared" si="226"/>
        <v/>
      </c>
      <c r="AE3320" s="194">
        <f>IF(AD3320="",0,IF(ISERROR(VLOOKUP(AD3320,AD$7:AD3319,1,FALSE)),1,0))</f>
        <v>0</v>
      </c>
      <c r="AF3320" s="194"/>
    </row>
    <row r="3321" spans="1:32" ht="16.5" customHeight="1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75">
        <f>IF(AND($X$3512&lt;&gt;" ",$X$3512&lt;&gt;0),IF(X3321=$X$3512,1+COUNTIF(U$7:U3320,"&gt;0"),0),0)</f>
        <v>0</v>
      </c>
      <c r="V3321" s="178" t="s">
        <v>3510</v>
      </c>
      <c r="W3321" s="130"/>
      <c r="X3321" s="131"/>
      <c r="Y3321" s="131"/>
      <c r="Z3321" s="206"/>
      <c r="AA3321" s="194">
        <f t="shared" si="223"/>
        <v>0</v>
      </c>
      <c r="AB3321" s="124" t="str">
        <f t="shared" si="224"/>
        <v/>
      </c>
      <c r="AC3321" s="195" t="str">
        <f t="shared" si="225"/>
        <v/>
      </c>
      <c r="AD3321" s="194" t="str">
        <f t="shared" si="226"/>
        <v/>
      </c>
      <c r="AE3321" s="194">
        <f>IF(AD3321="",0,IF(ISERROR(VLOOKUP(AD3321,AD$7:AD3320,1,FALSE)),1,0))</f>
        <v>0</v>
      </c>
      <c r="AF3321" s="194"/>
    </row>
    <row r="3322" spans="1:32" ht="16.5" customHeight="1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75">
        <f>IF(AND($X$3512&lt;&gt;" ",$X$3512&lt;&gt;0),IF(X3322=$X$3512,1+COUNTIF(U$7:U3321,"&gt;0"),0),0)</f>
        <v>0</v>
      </c>
      <c r="V3322" s="178" t="s">
        <v>3511</v>
      </c>
      <c r="W3322" s="130"/>
      <c r="X3322" s="131"/>
      <c r="Y3322" s="131"/>
      <c r="Z3322" s="206"/>
      <c r="AA3322" s="194">
        <f t="shared" si="223"/>
        <v>0</v>
      </c>
      <c r="AB3322" s="124" t="str">
        <f t="shared" si="224"/>
        <v/>
      </c>
      <c r="AC3322" s="195" t="str">
        <f t="shared" si="225"/>
        <v/>
      </c>
      <c r="AD3322" s="194" t="str">
        <f t="shared" si="226"/>
        <v/>
      </c>
      <c r="AE3322" s="194">
        <f>IF(AD3322="",0,IF(ISERROR(VLOOKUP(AD3322,AD$7:AD3321,1,FALSE)),1,0))</f>
        <v>0</v>
      </c>
      <c r="AF3322" s="194"/>
    </row>
    <row r="3323" spans="1:32" ht="16.5" customHeight="1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75">
        <f>IF(AND($X$3512&lt;&gt;" ",$X$3512&lt;&gt;0),IF(X3323=$X$3512,1+COUNTIF(U$7:U3322,"&gt;0"),0),0)</f>
        <v>0</v>
      </c>
      <c r="V3323" s="178" t="s">
        <v>3512</v>
      </c>
      <c r="W3323" s="130"/>
      <c r="X3323" s="131"/>
      <c r="Y3323" s="131"/>
      <c r="Z3323" s="206"/>
      <c r="AA3323" s="194">
        <f t="shared" si="223"/>
        <v>0</v>
      </c>
      <c r="AB3323" s="124" t="str">
        <f t="shared" si="224"/>
        <v/>
      </c>
      <c r="AC3323" s="195" t="str">
        <f t="shared" si="225"/>
        <v/>
      </c>
      <c r="AD3323" s="194" t="str">
        <f t="shared" si="226"/>
        <v/>
      </c>
      <c r="AE3323" s="194">
        <f>IF(AD3323="",0,IF(ISERROR(VLOOKUP(AD3323,AD$7:AD3322,1,FALSE)),1,0))</f>
        <v>0</v>
      </c>
      <c r="AF3323" s="194"/>
    </row>
    <row r="3324" spans="1:32" ht="16.5" customHeight="1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75">
        <f>IF(AND($X$3512&lt;&gt;" ",$X$3512&lt;&gt;0),IF(X3324=$X$3512,1+COUNTIF(U$7:U3323,"&gt;0"),0),0)</f>
        <v>0</v>
      </c>
      <c r="V3324" s="178" t="s">
        <v>3513</v>
      </c>
      <c r="W3324" s="130"/>
      <c r="X3324" s="131"/>
      <c r="Y3324" s="131"/>
      <c r="Z3324" s="206"/>
      <c r="AA3324" s="194">
        <f t="shared" si="223"/>
        <v>0</v>
      </c>
      <c r="AB3324" s="124" t="str">
        <f t="shared" si="224"/>
        <v/>
      </c>
      <c r="AC3324" s="195" t="str">
        <f t="shared" si="225"/>
        <v/>
      </c>
      <c r="AD3324" s="194" t="str">
        <f t="shared" si="226"/>
        <v/>
      </c>
      <c r="AE3324" s="194">
        <f>IF(AD3324="",0,IF(ISERROR(VLOOKUP(AD3324,AD$7:AD3323,1,FALSE)),1,0))</f>
        <v>0</v>
      </c>
      <c r="AF3324" s="194"/>
    </row>
    <row r="3325" spans="1:32" ht="16.5" customHeight="1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75">
        <f>IF(AND($X$3512&lt;&gt;" ",$X$3512&lt;&gt;0),IF(X3325=$X$3512,1+COUNTIF(U$7:U3324,"&gt;0"),0),0)</f>
        <v>0</v>
      </c>
      <c r="V3325" s="178" t="s">
        <v>3514</v>
      </c>
      <c r="W3325" s="130"/>
      <c r="X3325" s="131"/>
      <c r="Y3325" s="131"/>
      <c r="Z3325" s="206"/>
      <c r="AA3325" s="194">
        <f t="shared" si="223"/>
        <v>0</v>
      </c>
      <c r="AB3325" s="124" t="str">
        <f t="shared" si="224"/>
        <v/>
      </c>
      <c r="AC3325" s="195" t="str">
        <f t="shared" si="225"/>
        <v/>
      </c>
      <c r="AD3325" s="194" t="str">
        <f t="shared" si="226"/>
        <v/>
      </c>
      <c r="AE3325" s="194">
        <f>IF(AD3325="",0,IF(ISERROR(VLOOKUP(AD3325,AD$7:AD3324,1,FALSE)),1,0))</f>
        <v>0</v>
      </c>
      <c r="AF3325" s="194"/>
    </row>
    <row r="3326" spans="1:32" ht="16.5" customHeight="1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75">
        <f>IF(AND($X$3512&lt;&gt;" ",$X$3512&lt;&gt;0),IF(X3326=$X$3512,1+COUNTIF(U$7:U3325,"&gt;0"),0),0)</f>
        <v>0</v>
      </c>
      <c r="V3326" s="178" t="s">
        <v>3515</v>
      </c>
      <c r="W3326" s="130"/>
      <c r="X3326" s="131"/>
      <c r="Y3326" s="131"/>
      <c r="Z3326" s="206"/>
      <c r="AA3326" s="194">
        <f t="shared" si="223"/>
        <v>0</v>
      </c>
      <c r="AB3326" s="124" t="str">
        <f t="shared" si="224"/>
        <v/>
      </c>
      <c r="AC3326" s="195" t="str">
        <f t="shared" si="225"/>
        <v/>
      </c>
      <c r="AD3326" s="194" t="str">
        <f t="shared" si="226"/>
        <v/>
      </c>
      <c r="AE3326" s="194">
        <f>IF(AD3326="",0,IF(ISERROR(VLOOKUP(AD3326,AD$7:AD3325,1,FALSE)),1,0))</f>
        <v>0</v>
      </c>
      <c r="AF3326" s="194"/>
    </row>
    <row r="3327" spans="1:32" ht="16.5" customHeight="1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75">
        <f>IF(AND($X$3512&lt;&gt;" ",$X$3512&lt;&gt;0),IF(X3327=$X$3512,1+COUNTIF(U$7:U3326,"&gt;0"),0),0)</f>
        <v>0</v>
      </c>
      <c r="V3327" s="178" t="s">
        <v>3516</v>
      </c>
      <c r="W3327" s="130"/>
      <c r="X3327" s="131"/>
      <c r="Y3327" s="131"/>
      <c r="Z3327" s="206"/>
      <c r="AA3327" s="194">
        <f t="shared" si="223"/>
        <v>0</v>
      </c>
      <c r="AB3327" s="124" t="str">
        <f t="shared" si="224"/>
        <v/>
      </c>
      <c r="AC3327" s="195" t="str">
        <f t="shared" si="225"/>
        <v/>
      </c>
      <c r="AD3327" s="194" t="str">
        <f t="shared" si="226"/>
        <v/>
      </c>
      <c r="AE3327" s="194">
        <f>IF(AD3327="",0,IF(ISERROR(VLOOKUP(AD3327,AD$7:AD3326,1,FALSE)),1,0))</f>
        <v>0</v>
      </c>
      <c r="AF3327" s="194"/>
    </row>
    <row r="3328" spans="1:32" ht="16.5" customHeight="1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75">
        <f>IF(AND($X$3512&lt;&gt;" ",$X$3512&lt;&gt;0),IF(X3328=$X$3512,1+COUNTIF(U$7:U3327,"&gt;0"),0),0)</f>
        <v>0</v>
      </c>
      <c r="V3328" s="178" t="s">
        <v>3517</v>
      </c>
      <c r="W3328" s="130"/>
      <c r="X3328" s="131"/>
      <c r="Y3328" s="131"/>
      <c r="Z3328" s="206"/>
      <c r="AA3328" s="194">
        <f t="shared" si="223"/>
        <v>0</v>
      </c>
      <c r="AB3328" s="124" t="str">
        <f t="shared" si="224"/>
        <v/>
      </c>
      <c r="AC3328" s="195" t="str">
        <f t="shared" si="225"/>
        <v/>
      </c>
      <c r="AD3328" s="194" t="str">
        <f t="shared" si="226"/>
        <v/>
      </c>
      <c r="AE3328" s="194">
        <f>IF(AD3328="",0,IF(ISERROR(VLOOKUP(AD3328,AD$7:AD3327,1,FALSE)),1,0))</f>
        <v>0</v>
      </c>
      <c r="AF3328" s="194"/>
    </row>
    <row r="3329" spans="1:32" ht="16.5" customHeight="1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75">
        <f>IF(AND($X$3512&lt;&gt;" ",$X$3512&lt;&gt;0),IF(X3329=$X$3512,1+COUNTIF(U$7:U3328,"&gt;0"),0),0)</f>
        <v>0</v>
      </c>
      <c r="V3329" s="178" t="s">
        <v>3518</v>
      </c>
      <c r="W3329" s="130"/>
      <c r="X3329" s="131"/>
      <c r="Y3329" s="131"/>
      <c r="Z3329" s="206"/>
      <c r="AA3329" s="194">
        <f t="shared" si="223"/>
        <v>0</v>
      </c>
      <c r="AB3329" s="124" t="str">
        <f t="shared" si="224"/>
        <v/>
      </c>
      <c r="AC3329" s="195" t="str">
        <f t="shared" si="225"/>
        <v/>
      </c>
      <c r="AD3329" s="194" t="str">
        <f t="shared" si="226"/>
        <v/>
      </c>
      <c r="AE3329" s="194">
        <f>IF(AD3329="",0,IF(ISERROR(VLOOKUP(AD3329,AD$7:AD3328,1,FALSE)),1,0))</f>
        <v>0</v>
      </c>
      <c r="AF3329" s="194"/>
    </row>
    <row r="3330" spans="1:32" ht="16.5" customHeight="1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75">
        <f>IF(AND($X$3512&lt;&gt;" ",$X$3512&lt;&gt;0),IF(X3330=$X$3512,1+COUNTIF(U$7:U3329,"&gt;0"),0),0)</f>
        <v>0</v>
      </c>
      <c r="V3330" s="178" t="s">
        <v>3519</v>
      </c>
      <c r="W3330" s="130"/>
      <c r="X3330" s="131"/>
      <c r="Y3330" s="131"/>
      <c r="Z3330" s="206"/>
      <c r="AA3330" s="194">
        <f t="shared" si="223"/>
        <v>0</v>
      </c>
      <c r="AB3330" s="124" t="str">
        <f t="shared" si="224"/>
        <v/>
      </c>
      <c r="AC3330" s="195" t="str">
        <f t="shared" si="225"/>
        <v/>
      </c>
      <c r="AD3330" s="194" t="str">
        <f t="shared" si="226"/>
        <v/>
      </c>
      <c r="AE3330" s="194">
        <f>IF(AD3330="",0,IF(ISERROR(VLOOKUP(AD3330,AD$7:AD3329,1,FALSE)),1,0))</f>
        <v>0</v>
      </c>
      <c r="AF3330" s="194"/>
    </row>
    <row r="3331" spans="1:32" ht="16.5" customHeight="1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75">
        <f>IF(AND($X$3512&lt;&gt;" ",$X$3512&lt;&gt;0),IF(X3331=$X$3512,1+COUNTIF(U$7:U3330,"&gt;0"),0),0)</f>
        <v>0</v>
      </c>
      <c r="V3331" s="178" t="s">
        <v>3520</v>
      </c>
      <c r="W3331" s="130"/>
      <c r="X3331" s="131"/>
      <c r="Y3331" s="131"/>
      <c r="Z3331" s="206"/>
      <c r="AA3331" s="194">
        <f t="shared" si="223"/>
        <v>0</v>
      </c>
      <c r="AB3331" s="124" t="str">
        <f t="shared" si="224"/>
        <v/>
      </c>
      <c r="AC3331" s="195" t="str">
        <f t="shared" si="225"/>
        <v/>
      </c>
      <c r="AD3331" s="194" t="str">
        <f t="shared" si="226"/>
        <v/>
      </c>
      <c r="AE3331" s="194">
        <f>IF(AD3331="",0,IF(ISERROR(VLOOKUP(AD3331,AD$7:AD3330,1,FALSE)),1,0))</f>
        <v>0</v>
      </c>
      <c r="AF3331" s="194"/>
    </row>
    <row r="3332" spans="1:32" ht="16.5" customHeight="1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75">
        <f>IF(AND($X$3512&lt;&gt;" ",$X$3512&lt;&gt;0),IF(X3332=$X$3512,1+COUNTIF(U$7:U3331,"&gt;0"),0),0)</f>
        <v>0</v>
      </c>
      <c r="V3332" s="178" t="s">
        <v>3521</v>
      </c>
      <c r="W3332" s="130"/>
      <c r="X3332" s="131"/>
      <c r="Y3332" s="131"/>
      <c r="Z3332" s="206"/>
      <c r="AA3332" s="194">
        <f t="shared" si="223"/>
        <v>0</v>
      </c>
      <c r="AB3332" s="124" t="str">
        <f t="shared" si="224"/>
        <v/>
      </c>
      <c r="AC3332" s="195" t="str">
        <f t="shared" si="225"/>
        <v/>
      </c>
      <c r="AD3332" s="194" t="str">
        <f t="shared" si="226"/>
        <v/>
      </c>
      <c r="AE3332" s="194">
        <f>IF(AD3332="",0,IF(ISERROR(VLOOKUP(AD3332,AD$7:AD3331,1,FALSE)),1,0))</f>
        <v>0</v>
      </c>
      <c r="AF3332" s="194"/>
    </row>
    <row r="3333" spans="1:32" ht="16.5" customHeight="1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75">
        <f>IF(AND($X$3512&lt;&gt;" ",$X$3512&lt;&gt;0),IF(X3333=$X$3512,1+COUNTIF(U$7:U3332,"&gt;0"),0),0)</f>
        <v>0</v>
      </c>
      <c r="V3333" s="178" t="s">
        <v>3522</v>
      </c>
      <c r="W3333" s="130"/>
      <c r="X3333" s="131"/>
      <c r="Y3333" s="131"/>
      <c r="Z3333" s="206"/>
      <c r="AA3333" s="194">
        <f t="shared" si="223"/>
        <v>0</v>
      </c>
      <c r="AB3333" s="124" t="str">
        <f t="shared" si="224"/>
        <v/>
      </c>
      <c r="AC3333" s="195" t="str">
        <f t="shared" si="225"/>
        <v/>
      </c>
      <c r="AD3333" s="194" t="str">
        <f t="shared" si="226"/>
        <v/>
      </c>
      <c r="AE3333" s="194">
        <f>IF(AD3333="",0,IF(ISERROR(VLOOKUP(AD3333,AD$7:AD3332,1,FALSE)),1,0))</f>
        <v>0</v>
      </c>
      <c r="AF3333" s="194"/>
    </row>
    <row r="3334" spans="1:32" ht="16.5" customHeight="1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75">
        <f>IF(AND($X$3512&lt;&gt;" ",$X$3512&lt;&gt;0),IF(X3334=$X$3512,1+COUNTIF(U$7:U3333,"&gt;0"),0),0)</f>
        <v>0</v>
      </c>
      <c r="V3334" s="178" t="s">
        <v>3523</v>
      </c>
      <c r="W3334" s="130"/>
      <c r="X3334" s="131"/>
      <c r="Y3334" s="131"/>
      <c r="Z3334" s="206"/>
      <c r="AA3334" s="194">
        <f t="shared" si="223"/>
        <v>0</v>
      </c>
      <c r="AB3334" s="124" t="str">
        <f t="shared" si="224"/>
        <v/>
      </c>
      <c r="AC3334" s="195" t="str">
        <f t="shared" si="225"/>
        <v/>
      </c>
      <c r="AD3334" s="194" t="str">
        <f t="shared" si="226"/>
        <v/>
      </c>
      <c r="AE3334" s="194">
        <f>IF(AD3334="",0,IF(ISERROR(VLOOKUP(AD3334,AD$7:AD3333,1,FALSE)),1,0))</f>
        <v>0</v>
      </c>
      <c r="AF3334" s="194"/>
    </row>
    <row r="3335" spans="1:32" ht="16.5" customHeight="1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75">
        <f>IF(AND($X$3512&lt;&gt;" ",$X$3512&lt;&gt;0),IF(X3335=$X$3512,1+COUNTIF(U$7:U3334,"&gt;0"),0),0)</f>
        <v>0</v>
      </c>
      <c r="V3335" s="178" t="s">
        <v>3524</v>
      </c>
      <c r="W3335" s="130"/>
      <c r="X3335" s="131"/>
      <c r="Y3335" s="131"/>
      <c r="Z3335" s="206"/>
      <c r="AA3335" s="194">
        <f t="shared" si="223"/>
        <v>0</v>
      </c>
      <c r="AB3335" s="124" t="str">
        <f t="shared" si="224"/>
        <v/>
      </c>
      <c r="AC3335" s="195" t="str">
        <f t="shared" si="225"/>
        <v/>
      </c>
      <c r="AD3335" s="194" t="str">
        <f t="shared" si="226"/>
        <v/>
      </c>
      <c r="AE3335" s="194">
        <f>IF(AD3335="",0,IF(ISERROR(VLOOKUP(AD3335,AD$7:AD3334,1,FALSE)),1,0))</f>
        <v>0</v>
      </c>
      <c r="AF3335" s="194"/>
    </row>
    <row r="3336" spans="1:32" ht="16.5" customHeight="1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75">
        <f>IF(AND($X$3512&lt;&gt;" ",$X$3512&lt;&gt;0),IF(X3336=$X$3512,1+COUNTIF(U$7:U3335,"&gt;0"),0),0)</f>
        <v>0</v>
      </c>
      <c r="V3336" s="178" t="s">
        <v>3525</v>
      </c>
      <c r="W3336" s="130"/>
      <c r="X3336" s="131"/>
      <c r="Y3336" s="131"/>
      <c r="Z3336" s="206"/>
      <c r="AA3336" s="194">
        <f t="shared" ref="AA3336:AA3399" si="227">IF(ISBLANK(X3336),0,VLOOKUP(X3336,$B$8:$E$57,1,FALSE))</f>
        <v>0</v>
      </c>
      <c r="AB3336" s="124" t="str">
        <f t="shared" ref="AB3336:AB3399" si="228">IF(W3336&gt;0,CONCATENATE(MONTH(W3336)&amp;X3336),"")</f>
        <v/>
      </c>
      <c r="AC3336" s="195" t="str">
        <f t="shared" ref="AC3336:AC3399" si="229">IF(OR(AND(Z3336&lt;&gt;0,ISBLANK(X3336)),ISERROR(AA3336)),"ERR","")</f>
        <v/>
      </c>
      <c r="AD3336" s="194" t="str">
        <f t="shared" si="226"/>
        <v/>
      </c>
      <c r="AE3336" s="194">
        <f>IF(AD3336="",0,IF(ISERROR(VLOOKUP(AD3336,AD$7:AD3335,1,FALSE)),1,0))</f>
        <v>0</v>
      </c>
      <c r="AF3336" s="194"/>
    </row>
    <row r="3337" spans="1:32" ht="16.5" customHeight="1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75">
        <f>IF(AND($X$3512&lt;&gt;" ",$X$3512&lt;&gt;0),IF(X3337=$X$3512,1+COUNTIF(U$7:U3336,"&gt;0"),0),0)</f>
        <v>0</v>
      </c>
      <c r="V3337" s="178" t="s">
        <v>3526</v>
      </c>
      <c r="W3337" s="130"/>
      <c r="X3337" s="131"/>
      <c r="Y3337" s="131"/>
      <c r="Z3337" s="206"/>
      <c r="AA3337" s="194">
        <f t="shared" si="227"/>
        <v>0</v>
      </c>
      <c r="AB3337" s="124" t="str">
        <f t="shared" si="228"/>
        <v/>
      </c>
      <c r="AC3337" s="195" t="str">
        <f t="shared" si="229"/>
        <v/>
      </c>
      <c r="AD3337" s="194" t="str">
        <f t="shared" si="226"/>
        <v/>
      </c>
      <c r="AE3337" s="194">
        <f>IF(AD3337="",0,IF(ISERROR(VLOOKUP(AD3337,AD$7:AD3336,1,FALSE)),1,0))</f>
        <v>0</v>
      </c>
      <c r="AF3337" s="194"/>
    </row>
    <row r="3338" spans="1:32" ht="16.5" customHeight="1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75">
        <f>IF(AND($X$3512&lt;&gt;" ",$X$3512&lt;&gt;0),IF(X3338=$X$3512,1+COUNTIF(U$7:U3337,"&gt;0"),0),0)</f>
        <v>0</v>
      </c>
      <c r="V3338" s="178" t="s">
        <v>3527</v>
      </c>
      <c r="W3338" s="130"/>
      <c r="X3338" s="131"/>
      <c r="Y3338" s="131"/>
      <c r="Z3338" s="206"/>
      <c r="AA3338" s="194">
        <f t="shared" si="227"/>
        <v>0</v>
      </c>
      <c r="AB3338" s="124" t="str">
        <f t="shared" si="228"/>
        <v/>
      </c>
      <c r="AC3338" s="195" t="str">
        <f t="shared" si="229"/>
        <v/>
      </c>
      <c r="AD3338" s="194" t="str">
        <f t="shared" ref="AD3338:AD3401" si="230">IF(W3338&gt;0,CONCATENATE(MONTH(W3338),"-",YEAR(W3338)),"")</f>
        <v/>
      </c>
      <c r="AE3338" s="194">
        <f>IF(AD3338="",0,IF(ISERROR(VLOOKUP(AD3338,AD$7:AD3337,1,FALSE)),1,0))</f>
        <v>0</v>
      </c>
      <c r="AF3338" s="194"/>
    </row>
    <row r="3339" spans="1:32" ht="16.5" customHeight="1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75">
        <f>IF(AND($X$3512&lt;&gt;" ",$X$3512&lt;&gt;0),IF(X3339=$X$3512,1+COUNTIF(U$7:U3338,"&gt;0"),0),0)</f>
        <v>0</v>
      </c>
      <c r="V3339" s="178" t="s">
        <v>3528</v>
      </c>
      <c r="W3339" s="130"/>
      <c r="X3339" s="131"/>
      <c r="Y3339" s="131"/>
      <c r="Z3339" s="206"/>
      <c r="AA3339" s="194">
        <f t="shared" si="227"/>
        <v>0</v>
      </c>
      <c r="AB3339" s="124" t="str">
        <f t="shared" si="228"/>
        <v/>
      </c>
      <c r="AC3339" s="195" t="str">
        <f t="shared" si="229"/>
        <v/>
      </c>
      <c r="AD3339" s="194" t="str">
        <f t="shared" si="230"/>
        <v/>
      </c>
      <c r="AE3339" s="194">
        <f>IF(AD3339="",0,IF(ISERROR(VLOOKUP(AD3339,AD$7:AD3338,1,FALSE)),1,0))</f>
        <v>0</v>
      </c>
      <c r="AF3339" s="194"/>
    </row>
    <row r="3340" spans="1:32" ht="16.5" customHeight="1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75">
        <f>IF(AND($X$3512&lt;&gt;" ",$X$3512&lt;&gt;0),IF(X3340=$X$3512,1+COUNTIF(U$7:U3339,"&gt;0"),0),0)</f>
        <v>0</v>
      </c>
      <c r="V3340" s="178" t="s">
        <v>3529</v>
      </c>
      <c r="W3340" s="130"/>
      <c r="X3340" s="131"/>
      <c r="Y3340" s="131"/>
      <c r="Z3340" s="206"/>
      <c r="AA3340" s="194">
        <f t="shared" si="227"/>
        <v>0</v>
      </c>
      <c r="AB3340" s="124" t="str">
        <f t="shared" si="228"/>
        <v/>
      </c>
      <c r="AC3340" s="195" t="str">
        <f t="shared" si="229"/>
        <v/>
      </c>
      <c r="AD3340" s="194" t="str">
        <f t="shared" si="230"/>
        <v/>
      </c>
      <c r="AE3340" s="194">
        <f>IF(AD3340="",0,IF(ISERROR(VLOOKUP(AD3340,AD$7:AD3339,1,FALSE)),1,0))</f>
        <v>0</v>
      </c>
      <c r="AF3340" s="194"/>
    </row>
    <row r="3341" spans="1:32" ht="16.5" customHeight="1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75">
        <f>IF(AND($X$3512&lt;&gt;" ",$X$3512&lt;&gt;0),IF(X3341=$X$3512,1+COUNTIF(U$7:U3340,"&gt;0"),0),0)</f>
        <v>0</v>
      </c>
      <c r="V3341" s="178" t="s">
        <v>3530</v>
      </c>
      <c r="W3341" s="130"/>
      <c r="X3341" s="131"/>
      <c r="Y3341" s="131"/>
      <c r="Z3341" s="206"/>
      <c r="AA3341" s="194">
        <f t="shared" si="227"/>
        <v>0</v>
      </c>
      <c r="AB3341" s="124" t="str">
        <f t="shared" si="228"/>
        <v/>
      </c>
      <c r="AC3341" s="195" t="str">
        <f t="shared" si="229"/>
        <v/>
      </c>
      <c r="AD3341" s="194" t="str">
        <f t="shared" si="230"/>
        <v/>
      </c>
      <c r="AE3341" s="194">
        <f>IF(AD3341="",0,IF(ISERROR(VLOOKUP(AD3341,AD$7:AD3340,1,FALSE)),1,0))</f>
        <v>0</v>
      </c>
      <c r="AF3341" s="194"/>
    </row>
    <row r="3342" spans="1:32" ht="16.5" customHeight="1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75">
        <f>IF(AND($X$3512&lt;&gt;" ",$X$3512&lt;&gt;0),IF(X3342=$X$3512,1+COUNTIF(U$7:U3341,"&gt;0"),0),0)</f>
        <v>0</v>
      </c>
      <c r="V3342" s="178" t="s">
        <v>3531</v>
      </c>
      <c r="W3342" s="130"/>
      <c r="X3342" s="131"/>
      <c r="Y3342" s="131"/>
      <c r="Z3342" s="206"/>
      <c r="AA3342" s="194">
        <f t="shared" si="227"/>
        <v>0</v>
      </c>
      <c r="AB3342" s="124" t="str">
        <f t="shared" si="228"/>
        <v/>
      </c>
      <c r="AC3342" s="195" t="str">
        <f t="shared" si="229"/>
        <v/>
      </c>
      <c r="AD3342" s="194" t="str">
        <f t="shared" si="230"/>
        <v/>
      </c>
      <c r="AE3342" s="194">
        <f>IF(AD3342="",0,IF(ISERROR(VLOOKUP(AD3342,AD$7:AD3341,1,FALSE)),1,0))</f>
        <v>0</v>
      </c>
      <c r="AF3342" s="194"/>
    </row>
    <row r="3343" spans="1:32" ht="16.5" customHeight="1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75">
        <f>IF(AND($X$3512&lt;&gt;" ",$X$3512&lt;&gt;0),IF(X3343=$X$3512,1+COUNTIF(U$7:U3342,"&gt;0"),0),0)</f>
        <v>0</v>
      </c>
      <c r="V3343" s="178" t="s">
        <v>3532</v>
      </c>
      <c r="W3343" s="130"/>
      <c r="X3343" s="131"/>
      <c r="Y3343" s="131"/>
      <c r="Z3343" s="206"/>
      <c r="AA3343" s="194">
        <f t="shared" si="227"/>
        <v>0</v>
      </c>
      <c r="AB3343" s="124" t="str">
        <f t="shared" si="228"/>
        <v/>
      </c>
      <c r="AC3343" s="195" t="str">
        <f t="shared" si="229"/>
        <v/>
      </c>
      <c r="AD3343" s="194" t="str">
        <f t="shared" si="230"/>
        <v/>
      </c>
      <c r="AE3343" s="194">
        <f>IF(AD3343="",0,IF(ISERROR(VLOOKUP(AD3343,AD$7:AD3342,1,FALSE)),1,0))</f>
        <v>0</v>
      </c>
      <c r="AF3343" s="194"/>
    </row>
    <row r="3344" spans="1:32" ht="16.5" customHeight="1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75">
        <f>IF(AND($X$3512&lt;&gt;" ",$X$3512&lt;&gt;0),IF(X3344=$X$3512,1+COUNTIF(U$7:U3343,"&gt;0"),0),0)</f>
        <v>0</v>
      </c>
      <c r="V3344" s="178" t="s">
        <v>3533</v>
      </c>
      <c r="W3344" s="130"/>
      <c r="X3344" s="131"/>
      <c r="Y3344" s="131"/>
      <c r="Z3344" s="206"/>
      <c r="AA3344" s="194">
        <f t="shared" si="227"/>
        <v>0</v>
      </c>
      <c r="AB3344" s="124" t="str">
        <f t="shared" si="228"/>
        <v/>
      </c>
      <c r="AC3344" s="195" t="str">
        <f t="shared" si="229"/>
        <v/>
      </c>
      <c r="AD3344" s="194" t="str">
        <f t="shared" si="230"/>
        <v/>
      </c>
      <c r="AE3344" s="194">
        <f>IF(AD3344="",0,IF(ISERROR(VLOOKUP(AD3344,AD$7:AD3343,1,FALSE)),1,0))</f>
        <v>0</v>
      </c>
      <c r="AF3344" s="194"/>
    </row>
    <row r="3345" spans="1:32" ht="16.5" customHeight="1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75">
        <f>IF(AND($X$3512&lt;&gt;" ",$X$3512&lt;&gt;0),IF(X3345=$X$3512,1+COUNTIF(U$7:U3344,"&gt;0"),0),0)</f>
        <v>0</v>
      </c>
      <c r="V3345" s="178" t="s">
        <v>3534</v>
      </c>
      <c r="W3345" s="130"/>
      <c r="X3345" s="131"/>
      <c r="Y3345" s="131"/>
      <c r="Z3345" s="206"/>
      <c r="AA3345" s="194">
        <f t="shared" si="227"/>
        <v>0</v>
      </c>
      <c r="AB3345" s="124" t="str">
        <f t="shared" si="228"/>
        <v/>
      </c>
      <c r="AC3345" s="195" t="str">
        <f t="shared" si="229"/>
        <v/>
      </c>
      <c r="AD3345" s="194" t="str">
        <f t="shared" si="230"/>
        <v/>
      </c>
      <c r="AE3345" s="194">
        <f>IF(AD3345="",0,IF(ISERROR(VLOOKUP(AD3345,AD$7:AD3344,1,FALSE)),1,0))</f>
        <v>0</v>
      </c>
      <c r="AF3345" s="194"/>
    </row>
    <row r="3346" spans="1:32" ht="16.5" customHeight="1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75">
        <f>IF(AND($X$3512&lt;&gt;" ",$X$3512&lt;&gt;0),IF(X3346=$X$3512,1+COUNTIF(U$7:U3345,"&gt;0"),0),0)</f>
        <v>0</v>
      </c>
      <c r="V3346" s="178" t="s">
        <v>3535</v>
      </c>
      <c r="W3346" s="130"/>
      <c r="X3346" s="131"/>
      <c r="Y3346" s="131"/>
      <c r="Z3346" s="206"/>
      <c r="AA3346" s="194">
        <f t="shared" si="227"/>
        <v>0</v>
      </c>
      <c r="AB3346" s="124" t="str">
        <f t="shared" si="228"/>
        <v/>
      </c>
      <c r="AC3346" s="195" t="str">
        <f t="shared" si="229"/>
        <v/>
      </c>
      <c r="AD3346" s="194" t="str">
        <f t="shared" si="230"/>
        <v/>
      </c>
      <c r="AE3346" s="194">
        <f>IF(AD3346="",0,IF(ISERROR(VLOOKUP(AD3346,AD$7:AD3345,1,FALSE)),1,0))</f>
        <v>0</v>
      </c>
      <c r="AF3346" s="194"/>
    </row>
    <row r="3347" spans="1:32" ht="16.5" customHeight="1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75">
        <f>IF(AND($X$3512&lt;&gt;" ",$X$3512&lt;&gt;0),IF(X3347=$X$3512,1+COUNTIF(U$7:U3346,"&gt;0"),0),0)</f>
        <v>0</v>
      </c>
      <c r="V3347" s="178" t="s">
        <v>3536</v>
      </c>
      <c r="W3347" s="130"/>
      <c r="X3347" s="131"/>
      <c r="Y3347" s="131"/>
      <c r="Z3347" s="206"/>
      <c r="AA3347" s="194">
        <f t="shared" si="227"/>
        <v>0</v>
      </c>
      <c r="AB3347" s="124" t="str">
        <f t="shared" si="228"/>
        <v/>
      </c>
      <c r="AC3347" s="195" t="str">
        <f t="shared" si="229"/>
        <v/>
      </c>
      <c r="AD3347" s="194" t="str">
        <f t="shared" si="230"/>
        <v/>
      </c>
      <c r="AE3347" s="194">
        <f>IF(AD3347="",0,IF(ISERROR(VLOOKUP(AD3347,AD$7:AD3346,1,FALSE)),1,0))</f>
        <v>0</v>
      </c>
      <c r="AF3347" s="194"/>
    </row>
    <row r="3348" spans="1:32" ht="16.5" customHeight="1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75">
        <f>IF(AND($X$3512&lt;&gt;" ",$X$3512&lt;&gt;0),IF(X3348=$X$3512,1+COUNTIF(U$7:U3347,"&gt;0"),0),0)</f>
        <v>0</v>
      </c>
      <c r="V3348" s="178" t="s">
        <v>3537</v>
      </c>
      <c r="W3348" s="130"/>
      <c r="X3348" s="131"/>
      <c r="Y3348" s="131"/>
      <c r="Z3348" s="206"/>
      <c r="AA3348" s="194">
        <f t="shared" si="227"/>
        <v>0</v>
      </c>
      <c r="AB3348" s="124" t="str">
        <f t="shared" si="228"/>
        <v/>
      </c>
      <c r="AC3348" s="195" t="str">
        <f t="shared" si="229"/>
        <v/>
      </c>
      <c r="AD3348" s="194" t="str">
        <f t="shared" si="230"/>
        <v/>
      </c>
      <c r="AE3348" s="194">
        <f>IF(AD3348="",0,IF(ISERROR(VLOOKUP(AD3348,AD$7:AD3347,1,FALSE)),1,0))</f>
        <v>0</v>
      </c>
      <c r="AF3348" s="194"/>
    </row>
    <row r="3349" spans="1:32" ht="16.5" customHeight="1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75">
        <f>IF(AND($X$3512&lt;&gt;" ",$X$3512&lt;&gt;0),IF(X3349=$X$3512,1+COUNTIF(U$7:U3348,"&gt;0"),0),0)</f>
        <v>0</v>
      </c>
      <c r="V3349" s="178" t="s">
        <v>3538</v>
      </c>
      <c r="W3349" s="130"/>
      <c r="X3349" s="131"/>
      <c r="Y3349" s="131"/>
      <c r="Z3349" s="206"/>
      <c r="AA3349" s="194">
        <f t="shared" si="227"/>
        <v>0</v>
      </c>
      <c r="AB3349" s="124" t="str">
        <f t="shared" si="228"/>
        <v/>
      </c>
      <c r="AC3349" s="195" t="str">
        <f t="shared" si="229"/>
        <v/>
      </c>
      <c r="AD3349" s="194" t="str">
        <f t="shared" si="230"/>
        <v/>
      </c>
      <c r="AE3349" s="194">
        <f>IF(AD3349="",0,IF(ISERROR(VLOOKUP(AD3349,AD$7:AD3348,1,FALSE)),1,0))</f>
        <v>0</v>
      </c>
      <c r="AF3349" s="194"/>
    </row>
    <row r="3350" spans="1:32" ht="16.5" customHeight="1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75">
        <f>IF(AND($X$3512&lt;&gt;" ",$X$3512&lt;&gt;0),IF(X3350=$X$3512,1+COUNTIF(U$7:U3349,"&gt;0"),0),0)</f>
        <v>0</v>
      </c>
      <c r="V3350" s="178" t="s">
        <v>3539</v>
      </c>
      <c r="W3350" s="130"/>
      <c r="X3350" s="131"/>
      <c r="Y3350" s="131"/>
      <c r="Z3350" s="206"/>
      <c r="AA3350" s="194">
        <f t="shared" si="227"/>
        <v>0</v>
      </c>
      <c r="AB3350" s="124" t="str">
        <f t="shared" si="228"/>
        <v/>
      </c>
      <c r="AC3350" s="195" t="str">
        <f t="shared" si="229"/>
        <v/>
      </c>
      <c r="AD3350" s="194" t="str">
        <f t="shared" si="230"/>
        <v/>
      </c>
      <c r="AE3350" s="194">
        <f>IF(AD3350="",0,IF(ISERROR(VLOOKUP(AD3350,AD$7:AD3349,1,FALSE)),1,0))</f>
        <v>0</v>
      </c>
      <c r="AF3350" s="194"/>
    </row>
    <row r="3351" spans="1:32" ht="16.5" customHeight="1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75">
        <f>IF(AND($X$3512&lt;&gt;" ",$X$3512&lt;&gt;0),IF(X3351=$X$3512,1+COUNTIF(U$7:U3350,"&gt;0"),0),0)</f>
        <v>0</v>
      </c>
      <c r="V3351" s="178" t="s">
        <v>3540</v>
      </c>
      <c r="W3351" s="130"/>
      <c r="X3351" s="131"/>
      <c r="Y3351" s="131"/>
      <c r="Z3351" s="206"/>
      <c r="AA3351" s="194">
        <f t="shared" si="227"/>
        <v>0</v>
      </c>
      <c r="AB3351" s="124" t="str">
        <f t="shared" si="228"/>
        <v/>
      </c>
      <c r="AC3351" s="195" t="str">
        <f t="shared" si="229"/>
        <v/>
      </c>
      <c r="AD3351" s="194" t="str">
        <f t="shared" si="230"/>
        <v/>
      </c>
      <c r="AE3351" s="194">
        <f>IF(AD3351="",0,IF(ISERROR(VLOOKUP(AD3351,AD$7:AD3350,1,FALSE)),1,0))</f>
        <v>0</v>
      </c>
      <c r="AF3351" s="194"/>
    </row>
    <row r="3352" spans="1:32" ht="16.5" customHeight="1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75">
        <f>IF(AND($X$3512&lt;&gt;" ",$X$3512&lt;&gt;0),IF(X3352=$X$3512,1+COUNTIF(U$7:U3351,"&gt;0"),0),0)</f>
        <v>0</v>
      </c>
      <c r="V3352" s="178" t="s">
        <v>3541</v>
      </c>
      <c r="W3352" s="130"/>
      <c r="X3352" s="131"/>
      <c r="Y3352" s="131"/>
      <c r="Z3352" s="206"/>
      <c r="AA3352" s="194">
        <f t="shared" si="227"/>
        <v>0</v>
      </c>
      <c r="AB3352" s="124" t="str">
        <f t="shared" si="228"/>
        <v/>
      </c>
      <c r="AC3352" s="195" t="str">
        <f t="shared" si="229"/>
        <v/>
      </c>
      <c r="AD3352" s="194" t="str">
        <f t="shared" si="230"/>
        <v/>
      </c>
      <c r="AE3352" s="194">
        <f>IF(AD3352="",0,IF(ISERROR(VLOOKUP(AD3352,AD$7:AD3351,1,FALSE)),1,0))</f>
        <v>0</v>
      </c>
      <c r="AF3352" s="194"/>
    </row>
    <row r="3353" spans="1:32" ht="16.5" customHeight="1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75">
        <f>IF(AND($X$3512&lt;&gt;" ",$X$3512&lt;&gt;0),IF(X3353=$X$3512,1+COUNTIF(U$7:U3352,"&gt;0"),0),0)</f>
        <v>0</v>
      </c>
      <c r="V3353" s="178" t="s">
        <v>3542</v>
      </c>
      <c r="W3353" s="130"/>
      <c r="X3353" s="131"/>
      <c r="Y3353" s="131"/>
      <c r="Z3353" s="206"/>
      <c r="AA3353" s="194">
        <f t="shared" si="227"/>
        <v>0</v>
      </c>
      <c r="AB3353" s="124" t="str">
        <f t="shared" si="228"/>
        <v/>
      </c>
      <c r="AC3353" s="195" t="str">
        <f t="shared" si="229"/>
        <v/>
      </c>
      <c r="AD3353" s="194" t="str">
        <f t="shared" si="230"/>
        <v/>
      </c>
      <c r="AE3353" s="194">
        <f>IF(AD3353="",0,IF(ISERROR(VLOOKUP(AD3353,AD$7:AD3352,1,FALSE)),1,0))</f>
        <v>0</v>
      </c>
      <c r="AF3353" s="194"/>
    </row>
    <row r="3354" spans="1:32" ht="16.5" customHeight="1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75">
        <f>IF(AND($X$3512&lt;&gt;" ",$X$3512&lt;&gt;0),IF(X3354=$X$3512,1+COUNTIF(U$7:U3353,"&gt;0"),0),0)</f>
        <v>0</v>
      </c>
      <c r="V3354" s="178" t="s">
        <v>3543</v>
      </c>
      <c r="W3354" s="130"/>
      <c r="X3354" s="131"/>
      <c r="Y3354" s="131"/>
      <c r="Z3354" s="206"/>
      <c r="AA3354" s="194">
        <f t="shared" si="227"/>
        <v>0</v>
      </c>
      <c r="AB3354" s="124" t="str">
        <f t="shared" si="228"/>
        <v/>
      </c>
      <c r="AC3354" s="195" t="str">
        <f t="shared" si="229"/>
        <v/>
      </c>
      <c r="AD3354" s="194" t="str">
        <f t="shared" si="230"/>
        <v/>
      </c>
      <c r="AE3354" s="194">
        <f>IF(AD3354="",0,IF(ISERROR(VLOOKUP(AD3354,AD$7:AD3353,1,FALSE)),1,0))</f>
        <v>0</v>
      </c>
      <c r="AF3354" s="194"/>
    </row>
    <row r="3355" spans="1:32" ht="16.5" customHeight="1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75">
        <f>IF(AND($X$3512&lt;&gt;" ",$X$3512&lt;&gt;0),IF(X3355=$X$3512,1+COUNTIF(U$7:U3354,"&gt;0"),0),0)</f>
        <v>0</v>
      </c>
      <c r="V3355" s="178" t="s">
        <v>3544</v>
      </c>
      <c r="W3355" s="130"/>
      <c r="X3355" s="131"/>
      <c r="Y3355" s="131"/>
      <c r="Z3355" s="206"/>
      <c r="AA3355" s="194">
        <f t="shared" si="227"/>
        <v>0</v>
      </c>
      <c r="AB3355" s="124" t="str">
        <f t="shared" si="228"/>
        <v/>
      </c>
      <c r="AC3355" s="195" t="str">
        <f t="shared" si="229"/>
        <v/>
      </c>
      <c r="AD3355" s="194" t="str">
        <f t="shared" si="230"/>
        <v/>
      </c>
      <c r="AE3355" s="194">
        <f>IF(AD3355="",0,IF(ISERROR(VLOOKUP(AD3355,AD$7:AD3354,1,FALSE)),1,0))</f>
        <v>0</v>
      </c>
      <c r="AF3355" s="194"/>
    </row>
    <row r="3356" spans="1:32" ht="16.5" customHeight="1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75">
        <f>IF(AND($X$3512&lt;&gt;" ",$X$3512&lt;&gt;0),IF(X3356=$X$3512,1+COUNTIF(U$7:U3355,"&gt;0"),0),0)</f>
        <v>0</v>
      </c>
      <c r="V3356" s="178" t="s">
        <v>3545</v>
      </c>
      <c r="W3356" s="130"/>
      <c r="X3356" s="131"/>
      <c r="Y3356" s="131"/>
      <c r="Z3356" s="206"/>
      <c r="AA3356" s="194">
        <f t="shared" si="227"/>
        <v>0</v>
      </c>
      <c r="AB3356" s="124" t="str">
        <f t="shared" si="228"/>
        <v/>
      </c>
      <c r="AC3356" s="195" t="str">
        <f t="shared" si="229"/>
        <v/>
      </c>
      <c r="AD3356" s="194" t="str">
        <f t="shared" si="230"/>
        <v/>
      </c>
      <c r="AE3356" s="194">
        <f>IF(AD3356="",0,IF(ISERROR(VLOOKUP(AD3356,AD$7:AD3355,1,FALSE)),1,0))</f>
        <v>0</v>
      </c>
      <c r="AF3356" s="194"/>
    </row>
    <row r="3357" spans="1:32" ht="16.5" customHeight="1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75">
        <f>IF(AND($X$3512&lt;&gt;" ",$X$3512&lt;&gt;0),IF(X3357=$X$3512,1+COUNTIF(U$7:U3356,"&gt;0"),0),0)</f>
        <v>0</v>
      </c>
      <c r="V3357" s="178" t="s">
        <v>3546</v>
      </c>
      <c r="W3357" s="130"/>
      <c r="X3357" s="131"/>
      <c r="Y3357" s="131"/>
      <c r="Z3357" s="206"/>
      <c r="AA3357" s="194">
        <f t="shared" si="227"/>
        <v>0</v>
      </c>
      <c r="AB3357" s="124" t="str">
        <f t="shared" si="228"/>
        <v/>
      </c>
      <c r="AC3357" s="195" t="str">
        <f t="shared" si="229"/>
        <v/>
      </c>
      <c r="AD3357" s="194" t="str">
        <f t="shared" si="230"/>
        <v/>
      </c>
      <c r="AE3357" s="194">
        <f>IF(AD3357="",0,IF(ISERROR(VLOOKUP(AD3357,AD$7:AD3356,1,FALSE)),1,0))</f>
        <v>0</v>
      </c>
      <c r="AF3357" s="194"/>
    </row>
    <row r="3358" spans="1:32" ht="16.5" customHeight="1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75">
        <f>IF(AND($X$3512&lt;&gt;" ",$X$3512&lt;&gt;0),IF(X3358=$X$3512,1+COUNTIF(U$7:U3357,"&gt;0"),0),0)</f>
        <v>0</v>
      </c>
      <c r="V3358" s="178" t="s">
        <v>3547</v>
      </c>
      <c r="W3358" s="130"/>
      <c r="X3358" s="131"/>
      <c r="Y3358" s="131"/>
      <c r="Z3358" s="206"/>
      <c r="AA3358" s="194">
        <f t="shared" si="227"/>
        <v>0</v>
      </c>
      <c r="AB3358" s="124" t="str">
        <f t="shared" si="228"/>
        <v/>
      </c>
      <c r="AC3358" s="195" t="str">
        <f t="shared" si="229"/>
        <v/>
      </c>
      <c r="AD3358" s="194" t="str">
        <f t="shared" si="230"/>
        <v/>
      </c>
      <c r="AE3358" s="194">
        <f>IF(AD3358="",0,IF(ISERROR(VLOOKUP(AD3358,AD$7:AD3357,1,FALSE)),1,0))</f>
        <v>0</v>
      </c>
      <c r="AF3358" s="194"/>
    </row>
    <row r="3359" spans="1:32" ht="16.5" customHeight="1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75">
        <f>IF(AND($X$3512&lt;&gt;" ",$X$3512&lt;&gt;0),IF(X3359=$X$3512,1+COUNTIF(U$7:U3358,"&gt;0"),0),0)</f>
        <v>0</v>
      </c>
      <c r="V3359" s="178" t="s">
        <v>3548</v>
      </c>
      <c r="W3359" s="130"/>
      <c r="X3359" s="131"/>
      <c r="Y3359" s="131"/>
      <c r="Z3359" s="206"/>
      <c r="AA3359" s="194">
        <f t="shared" si="227"/>
        <v>0</v>
      </c>
      <c r="AB3359" s="124" t="str">
        <f t="shared" si="228"/>
        <v/>
      </c>
      <c r="AC3359" s="195" t="str">
        <f t="shared" si="229"/>
        <v/>
      </c>
      <c r="AD3359" s="194" t="str">
        <f t="shared" si="230"/>
        <v/>
      </c>
      <c r="AE3359" s="194">
        <f>IF(AD3359="",0,IF(ISERROR(VLOOKUP(AD3359,AD$7:AD3358,1,FALSE)),1,0))</f>
        <v>0</v>
      </c>
      <c r="AF3359" s="194"/>
    </row>
    <row r="3360" spans="1:32" ht="16.5" customHeight="1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75">
        <f>IF(AND($X$3512&lt;&gt;" ",$X$3512&lt;&gt;0),IF(X3360=$X$3512,1+COUNTIF(U$7:U3359,"&gt;0"),0),0)</f>
        <v>0</v>
      </c>
      <c r="V3360" s="178" t="s">
        <v>3549</v>
      </c>
      <c r="W3360" s="130"/>
      <c r="X3360" s="131"/>
      <c r="Y3360" s="131"/>
      <c r="Z3360" s="206"/>
      <c r="AA3360" s="194">
        <f t="shared" si="227"/>
        <v>0</v>
      </c>
      <c r="AB3360" s="124" t="str">
        <f t="shared" si="228"/>
        <v/>
      </c>
      <c r="AC3360" s="195" t="str">
        <f t="shared" si="229"/>
        <v/>
      </c>
      <c r="AD3360" s="194" t="str">
        <f t="shared" si="230"/>
        <v/>
      </c>
      <c r="AE3360" s="194">
        <f>IF(AD3360="",0,IF(ISERROR(VLOOKUP(AD3360,AD$7:AD3359,1,FALSE)),1,0))</f>
        <v>0</v>
      </c>
      <c r="AF3360" s="194"/>
    </row>
    <row r="3361" spans="1:32" ht="16.5" customHeight="1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75">
        <f>IF(AND($X$3512&lt;&gt;" ",$X$3512&lt;&gt;0),IF(X3361=$X$3512,1+COUNTIF(U$7:U3360,"&gt;0"),0),0)</f>
        <v>0</v>
      </c>
      <c r="V3361" s="178" t="s">
        <v>3550</v>
      </c>
      <c r="W3361" s="130"/>
      <c r="X3361" s="131"/>
      <c r="Y3361" s="131"/>
      <c r="Z3361" s="206"/>
      <c r="AA3361" s="194">
        <f t="shared" si="227"/>
        <v>0</v>
      </c>
      <c r="AB3361" s="124" t="str">
        <f t="shared" si="228"/>
        <v/>
      </c>
      <c r="AC3361" s="195" t="str">
        <f t="shared" si="229"/>
        <v/>
      </c>
      <c r="AD3361" s="194" t="str">
        <f t="shared" si="230"/>
        <v/>
      </c>
      <c r="AE3361" s="194">
        <f>IF(AD3361="",0,IF(ISERROR(VLOOKUP(AD3361,AD$7:AD3360,1,FALSE)),1,0))</f>
        <v>0</v>
      </c>
      <c r="AF3361" s="194"/>
    </row>
    <row r="3362" spans="1:32" ht="16.5" customHeight="1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75">
        <f>IF(AND($X$3512&lt;&gt;" ",$X$3512&lt;&gt;0),IF(X3362=$X$3512,1+COUNTIF(U$7:U3361,"&gt;0"),0),0)</f>
        <v>0</v>
      </c>
      <c r="V3362" s="178" t="s">
        <v>3551</v>
      </c>
      <c r="W3362" s="130"/>
      <c r="X3362" s="131"/>
      <c r="Y3362" s="131"/>
      <c r="Z3362" s="206"/>
      <c r="AA3362" s="194">
        <f t="shared" si="227"/>
        <v>0</v>
      </c>
      <c r="AB3362" s="124" t="str">
        <f t="shared" si="228"/>
        <v/>
      </c>
      <c r="AC3362" s="195" t="str">
        <f t="shared" si="229"/>
        <v/>
      </c>
      <c r="AD3362" s="194" t="str">
        <f t="shared" si="230"/>
        <v/>
      </c>
      <c r="AE3362" s="194">
        <f>IF(AD3362="",0,IF(ISERROR(VLOOKUP(AD3362,AD$7:AD3361,1,FALSE)),1,0))</f>
        <v>0</v>
      </c>
      <c r="AF3362" s="194"/>
    </row>
    <row r="3363" spans="1:32" ht="16.5" customHeight="1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75">
        <f>IF(AND($X$3512&lt;&gt;" ",$X$3512&lt;&gt;0),IF(X3363=$X$3512,1+COUNTIF(U$7:U3362,"&gt;0"),0),0)</f>
        <v>0</v>
      </c>
      <c r="V3363" s="178" t="s">
        <v>3552</v>
      </c>
      <c r="W3363" s="130"/>
      <c r="X3363" s="131"/>
      <c r="Y3363" s="131"/>
      <c r="Z3363" s="206"/>
      <c r="AA3363" s="194">
        <f t="shared" si="227"/>
        <v>0</v>
      </c>
      <c r="AB3363" s="124" t="str">
        <f t="shared" si="228"/>
        <v/>
      </c>
      <c r="AC3363" s="195" t="str">
        <f t="shared" si="229"/>
        <v/>
      </c>
      <c r="AD3363" s="194" t="str">
        <f t="shared" si="230"/>
        <v/>
      </c>
      <c r="AE3363" s="194">
        <f>IF(AD3363="",0,IF(ISERROR(VLOOKUP(AD3363,AD$7:AD3362,1,FALSE)),1,0))</f>
        <v>0</v>
      </c>
      <c r="AF3363" s="194"/>
    </row>
    <row r="3364" spans="1:32" ht="16.5" customHeight="1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75">
        <f>IF(AND($X$3512&lt;&gt;" ",$X$3512&lt;&gt;0),IF(X3364=$X$3512,1+COUNTIF(U$7:U3363,"&gt;0"),0),0)</f>
        <v>0</v>
      </c>
      <c r="V3364" s="178" t="s">
        <v>3553</v>
      </c>
      <c r="W3364" s="130"/>
      <c r="X3364" s="131"/>
      <c r="Y3364" s="131"/>
      <c r="Z3364" s="206"/>
      <c r="AA3364" s="194">
        <f t="shared" si="227"/>
        <v>0</v>
      </c>
      <c r="AB3364" s="124" t="str">
        <f t="shared" si="228"/>
        <v/>
      </c>
      <c r="AC3364" s="195" t="str">
        <f t="shared" si="229"/>
        <v/>
      </c>
      <c r="AD3364" s="194" t="str">
        <f t="shared" si="230"/>
        <v/>
      </c>
      <c r="AE3364" s="194">
        <f>IF(AD3364="",0,IF(ISERROR(VLOOKUP(AD3364,AD$7:AD3363,1,FALSE)),1,0))</f>
        <v>0</v>
      </c>
      <c r="AF3364" s="194"/>
    </row>
    <row r="3365" spans="1:32" ht="16.5" customHeight="1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75">
        <f>IF(AND($X$3512&lt;&gt;" ",$X$3512&lt;&gt;0),IF(X3365=$X$3512,1+COUNTIF(U$7:U3364,"&gt;0"),0),0)</f>
        <v>0</v>
      </c>
      <c r="V3365" s="178" t="s">
        <v>3554</v>
      </c>
      <c r="W3365" s="130"/>
      <c r="X3365" s="131"/>
      <c r="Y3365" s="131"/>
      <c r="Z3365" s="206"/>
      <c r="AA3365" s="194">
        <f t="shared" si="227"/>
        <v>0</v>
      </c>
      <c r="AB3365" s="124" t="str">
        <f t="shared" si="228"/>
        <v/>
      </c>
      <c r="AC3365" s="195" t="str">
        <f t="shared" si="229"/>
        <v/>
      </c>
      <c r="AD3365" s="194" t="str">
        <f t="shared" si="230"/>
        <v/>
      </c>
      <c r="AE3365" s="194">
        <f>IF(AD3365="",0,IF(ISERROR(VLOOKUP(AD3365,AD$7:AD3364,1,FALSE)),1,0))</f>
        <v>0</v>
      </c>
      <c r="AF3365" s="194"/>
    </row>
    <row r="3366" spans="1:32" ht="16.5" customHeight="1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75">
        <f>IF(AND($X$3512&lt;&gt;" ",$X$3512&lt;&gt;0),IF(X3366=$X$3512,1+COUNTIF(U$7:U3365,"&gt;0"),0),0)</f>
        <v>0</v>
      </c>
      <c r="V3366" s="178" t="s">
        <v>3555</v>
      </c>
      <c r="W3366" s="130"/>
      <c r="X3366" s="131"/>
      <c r="Y3366" s="131"/>
      <c r="Z3366" s="206"/>
      <c r="AA3366" s="194">
        <f t="shared" si="227"/>
        <v>0</v>
      </c>
      <c r="AB3366" s="124" t="str">
        <f t="shared" si="228"/>
        <v/>
      </c>
      <c r="AC3366" s="195" t="str">
        <f t="shared" si="229"/>
        <v/>
      </c>
      <c r="AD3366" s="194" t="str">
        <f t="shared" si="230"/>
        <v/>
      </c>
      <c r="AE3366" s="194">
        <f>IF(AD3366="",0,IF(ISERROR(VLOOKUP(AD3366,AD$7:AD3365,1,FALSE)),1,0))</f>
        <v>0</v>
      </c>
      <c r="AF3366" s="194"/>
    </row>
    <row r="3367" spans="1:32" ht="16.5" customHeight="1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75">
        <f>IF(AND($X$3512&lt;&gt;" ",$X$3512&lt;&gt;0),IF(X3367=$X$3512,1+COUNTIF(U$7:U3366,"&gt;0"),0),0)</f>
        <v>0</v>
      </c>
      <c r="V3367" s="178" t="s">
        <v>3556</v>
      </c>
      <c r="W3367" s="130"/>
      <c r="X3367" s="131"/>
      <c r="Y3367" s="131"/>
      <c r="Z3367" s="206"/>
      <c r="AA3367" s="194">
        <f t="shared" si="227"/>
        <v>0</v>
      </c>
      <c r="AB3367" s="124" t="str">
        <f t="shared" si="228"/>
        <v/>
      </c>
      <c r="AC3367" s="195" t="str">
        <f t="shared" si="229"/>
        <v/>
      </c>
      <c r="AD3367" s="194" t="str">
        <f t="shared" si="230"/>
        <v/>
      </c>
      <c r="AE3367" s="194">
        <f>IF(AD3367="",0,IF(ISERROR(VLOOKUP(AD3367,AD$7:AD3366,1,FALSE)),1,0))</f>
        <v>0</v>
      </c>
      <c r="AF3367" s="194"/>
    </row>
    <row r="3368" spans="1:32" ht="16.5" customHeight="1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75">
        <f>IF(AND($X$3512&lt;&gt;" ",$X$3512&lt;&gt;0),IF(X3368=$X$3512,1+COUNTIF(U$7:U3367,"&gt;0"),0),0)</f>
        <v>0</v>
      </c>
      <c r="V3368" s="178" t="s">
        <v>3557</v>
      </c>
      <c r="W3368" s="130"/>
      <c r="X3368" s="131"/>
      <c r="Y3368" s="131"/>
      <c r="Z3368" s="206"/>
      <c r="AA3368" s="194">
        <f t="shared" si="227"/>
        <v>0</v>
      </c>
      <c r="AB3368" s="124" t="str">
        <f t="shared" si="228"/>
        <v/>
      </c>
      <c r="AC3368" s="195" t="str">
        <f t="shared" si="229"/>
        <v/>
      </c>
      <c r="AD3368" s="194" t="str">
        <f t="shared" si="230"/>
        <v/>
      </c>
      <c r="AE3368" s="194">
        <f>IF(AD3368="",0,IF(ISERROR(VLOOKUP(AD3368,AD$7:AD3367,1,FALSE)),1,0))</f>
        <v>0</v>
      </c>
      <c r="AF3368" s="194"/>
    </row>
    <row r="3369" spans="1:32" ht="16.5" customHeight="1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75">
        <f>IF(AND($X$3512&lt;&gt;" ",$X$3512&lt;&gt;0),IF(X3369=$X$3512,1+COUNTIF(U$7:U3368,"&gt;0"),0),0)</f>
        <v>0</v>
      </c>
      <c r="V3369" s="178" t="s">
        <v>3558</v>
      </c>
      <c r="W3369" s="130"/>
      <c r="X3369" s="131"/>
      <c r="Y3369" s="131"/>
      <c r="Z3369" s="206"/>
      <c r="AA3369" s="194">
        <f t="shared" si="227"/>
        <v>0</v>
      </c>
      <c r="AB3369" s="124" t="str">
        <f t="shared" si="228"/>
        <v/>
      </c>
      <c r="AC3369" s="195" t="str">
        <f t="shared" si="229"/>
        <v/>
      </c>
      <c r="AD3369" s="194" t="str">
        <f t="shared" si="230"/>
        <v/>
      </c>
      <c r="AE3369" s="194">
        <f>IF(AD3369="",0,IF(ISERROR(VLOOKUP(AD3369,AD$7:AD3368,1,FALSE)),1,0))</f>
        <v>0</v>
      </c>
      <c r="AF3369" s="194"/>
    </row>
    <row r="3370" spans="1:32" ht="16.5" customHeight="1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75">
        <f>IF(AND($X$3512&lt;&gt;" ",$X$3512&lt;&gt;0),IF(X3370=$X$3512,1+COUNTIF(U$7:U3369,"&gt;0"),0),0)</f>
        <v>0</v>
      </c>
      <c r="V3370" s="178" t="s">
        <v>3559</v>
      </c>
      <c r="W3370" s="130"/>
      <c r="X3370" s="131"/>
      <c r="Y3370" s="131"/>
      <c r="Z3370" s="206"/>
      <c r="AA3370" s="194">
        <f t="shared" si="227"/>
        <v>0</v>
      </c>
      <c r="AB3370" s="124" t="str">
        <f t="shared" si="228"/>
        <v/>
      </c>
      <c r="AC3370" s="195" t="str">
        <f t="shared" si="229"/>
        <v/>
      </c>
      <c r="AD3370" s="194" t="str">
        <f t="shared" si="230"/>
        <v/>
      </c>
      <c r="AE3370" s="194">
        <f>IF(AD3370="",0,IF(ISERROR(VLOOKUP(AD3370,AD$7:AD3369,1,FALSE)),1,0))</f>
        <v>0</v>
      </c>
      <c r="AF3370" s="194"/>
    </row>
    <row r="3371" spans="1:32" ht="16.5" customHeight="1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75">
        <f>IF(AND($X$3512&lt;&gt;" ",$X$3512&lt;&gt;0),IF(X3371=$X$3512,1+COUNTIF(U$7:U3370,"&gt;0"),0),0)</f>
        <v>0</v>
      </c>
      <c r="V3371" s="178" t="s">
        <v>3560</v>
      </c>
      <c r="W3371" s="130"/>
      <c r="X3371" s="131"/>
      <c r="Y3371" s="131"/>
      <c r="Z3371" s="206"/>
      <c r="AA3371" s="194">
        <f t="shared" si="227"/>
        <v>0</v>
      </c>
      <c r="AB3371" s="124" t="str">
        <f t="shared" si="228"/>
        <v/>
      </c>
      <c r="AC3371" s="195" t="str">
        <f t="shared" si="229"/>
        <v/>
      </c>
      <c r="AD3371" s="194" t="str">
        <f t="shared" si="230"/>
        <v/>
      </c>
      <c r="AE3371" s="194">
        <f>IF(AD3371="",0,IF(ISERROR(VLOOKUP(AD3371,AD$7:AD3370,1,FALSE)),1,0))</f>
        <v>0</v>
      </c>
      <c r="AF3371" s="194"/>
    </row>
    <row r="3372" spans="1:32" ht="16.5" customHeight="1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75">
        <f>IF(AND($X$3512&lt;&gt;" ",$X$3512&lt;&gt;0),IF(X3372=$X$3512,1+COUNTIF(U$7:U3371,"&gt;0"),0),0)</f>
        <v>0</v>
      </c>
      <c r="V3372" s="178" t="s">
        <v>3561</v>
      </c>
      <c r="W3372" s="130"/>
      <c r="X3372" s="131"/>
      <c r="Y3372" s="131"/>
      <c r="Z3372" s="206"/>
      <c r="AA3372" s="194">
        <f t="shared" si="227"/>
        <v>0</v>
      </c>
      <c r="AB3372" s="124" t="str">
        <f t="shared" si="228"/>
        <v/>
      </c>
      <c r="AC3372" s="195" t="str">
        <f t="shared" si="229"/>
        <v/>
      </c>
      <c r="AD3372" s="194" t="str">
        <f t="shared" si="230"/>
        <v/>
      </c>
      <c r="AE3372" s="194">
        <f>IF(AD3372="",0,IF(ISERROR(VLOOKUP(AD3372,AD$7:AD3371,1,FALSE)),1,0))</f>
        <v>0</v>
      </c>
      <c r="AF3372" s="194"/>
    </row>
    <row r="3373" spans="1:32" ht="16.5" customHeight="1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75">
        <f>IF(AND($X$3512&lt;&gt;" ",$X$3512&lt;&gt;0),IF(X3373=$X$3512,1+COUNTIF(U$7:U3372,"&gt;0"),0),0)</f>
        <v>0</v>
      </c>
      <c r="V3373" s="178" t="s">
        <v>3562</v>
      </c>
      <c r="W3373" s="130"/>
      <c r="X3373" s="131"/>
      <c r="Y3373" s="131"/>
      <c r="Z3373" s="206"/>
      <c r="AA3373" s="194">
        <f t="shared" si="227"/>
        <v>0</v>
      </c>
      <c r="AB3373" s="124" t="str">
        <f t="shared" si="228"/>
        <v/>
      </c>
      <c r="AC3373" s="195" t="str">
        <f t="shared" si="229"/>
        <v/>
      </c>
      <c r="AD3373" s="194" t="str">
        <f t="shared" si="230"/>
        <v/>
      </c>
      <c r="AE3373" s="194">
        <f>IF(AD3373="",0,IF(ISERROR(VLOOKUP(AD3373,AD$7:AD3372,1,FALSE)),1,0))</f>
        <v>0</v>
      </c>
      <c r="AF3373" s="194"/>
    </row>
    <row r="3374" spans="1:32" ht="16.5" customHeight="1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75">
        <f>IF(AND($X$3512&lt;&gt;" ",$X$3512&lt;&gt;0),IF(X3374=$X$3512,1+COUNTIF(U$7:U3373,"&gt;0"),0),0)</f>
        <v>0</v>
      </c>
      <c r="V3374" s="178" t="s">
        <v>3563</v>
      </c>
      <c r="W3374" s="130"/>
      <c r="X3374" s="131"/>
      <c r="Y3374" s="131"/>
      <c r="Z3374" s="206"/>
      <c r="AA3374" s="194">
        <f t="shared" si="227"/>
        <v>0</v>
      </c>
      <c r="AB3374" s="124" t="str">
        <f t="shared" si="228"/>
        <v/>
      </c>
      <c r="AC3374" s="195" t="str">
        <f t="shared" si="229"/>
        <v/>
      </c>
      <c r="AD3374" s="194" t="str">
        <f t="shared" si="230"/>
        <v/>
      </c>
      <c r="AE3374" s="194">
        <f>IF(AD3374="",0,IF(ISERROR(VLOOKUP(AD3374,AD$7:AD3373,1,FALSE)),1,0))</f>
        <v>0</v>
      </c>
      <c r="AF3374" s="194"/>
    </row>
    <row r="3375" spans="1:32" ht="16.5" customHeight="1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75">
        <f>IF(AND($X$3512&lt;&gt;" ",$X$3512&lt;&gt;0),IF(X3375=$X$3512,1+COUNTIF(U$7:U3374,"&gt;0"),0),0)</f>
        <v>0</v>
      </c>
      <c r="V3375" s="178" t="s">
        <v>3564</v>
      </c>
      <c r="W3375" s="130"/>
      <c r="X3375" s="131"/>
      <c r="Y3375" s="131"/>
      <c r="Z3375" s="206"/>
      <c r="AA3375" s="194">
        <f t="shared" si="227"/>
        <v>0</v>
      </c>
      <c r="AB3375" s="124" t="str">
        <f t="shared" si="228"/>
        <v/>
      </c>
      <c r="AC3375" s="195" t="str">
        <f t="shared" si="229"/>
        <v/>
      </c>
      <c r="AD3375" s="194" t="str">
        <f t="shared" si="230"/>
        <v/>
      </c>
      <c r="AE3375" s="194">
        <f>IF(AD3375="",0,IF(ISERROR(VLOOKUP(AD3375,AD$7:AD3374,1,FALSE)),1,0))</f>
        <v>0</v>
      </c>
      <c r="AF3375" s="194"/>
    </row>
    <row r="3376" spans="1:32" ht="16.5" customHeight="1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75">
        <f>IF(AND($X$3512&lt;&gt;" ",$X$3512&lt;&gt;0),IF(X3376=$X$3512,1+COUNTIF(U$7:U3375,"&gt;0"),0),0)</f>
        <v>0</v>
      </c>
      <c r="V3376" s="178" t="s">
        <v>3565</v>
      </c>
      <c r="W3376" s="130"/>
      <c r="X3376" s="131"/>
      <c r="Y3376" s="131"/>
      <c r="Z3376" s="206"/>
      <c r="AA3376" s="194">
        <f t="shared" si="227"/>
        <v>0</v>
      </c>
      <c r="AB3376" s="124" t="str">
        <f t="shared" si="228"/>
        <v/>
      </c>
      <c r="AC3376" s="195" t="str">
        <f t="shared" si="229"/>
        <v/>
      </c>
      <c r="AD3376" s="194" t="str">
        <f t="shared" si="230"/>
        <v/>
      </c>
      <c r="AE3376" s="194">
        <f>IF(AD3376="",0,IF(ISERROR(VLOOKUP(AD3376,AD$7:AD3375,1,FALSE)),1,0))</f>
        <v>0</v>
      </c>
      <c r="AF3376" s="194"/>
    </row>
    <row r="3377" spans="1:32" ht="16.5" customHeight="1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75">
        <f>IF(AND($X$3512&lt;&gt;" ",$X$3512&lt;&gt;0),IF(X3377=$X$3512,1+COUNTIF(U$7:U3376,"&gt;0"),0),0)</f>
        <v>0</v>
      </c>
      <c r="V3377" s="178" t="s">
        <v>3566</v>
      </c>
      <c r="W3377" s="130"/>
      <c r="X3377" s="131"/>
      <c r="Y3377" s="131"/>
      <c r="Z3377" s="206"/>
      <c r="AA3377" s="194">
        <f t="shared" si="227"/>
        <v>0</v>
      </c>
      <c r="AB3377" s="124" t="str">
        <f t="shared" si="228"/>
        <v/>
      </c>
      <c r="AC3377" s="195" t="str">
        <f t="shared" si="229"/>
        <v/>
      </c>
      <c r="AD3377" s="194" t="str">
        <f t="shared" si="230"/>
        <v/>
      </c>
      <c r="AE3377" s="194">
        <f>IF(AD3377="",0,IF(ISERROR(VLOOKUP(AD3377,AD$7:AD3376,1,FALSE)),1,0))</f>
        <v>0</v>
      </c>
      <c r="AF3377" s="194"/>
    </row>
    <row r="3378" spans="1:32" ht="16.5" customHeight="1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75">
        <f>IF(AND($X$3512&lt;&gt;" ",$X$3512&lt;&gt;0),IF(X3378=$X$3512,1+COUNTIF(U$7:U3377,"&gt;0"),0),0)</f>
        <v>0</v>
      </c>
      <c r="V3378" s="178" t="s">
        <v>3567</v>
      </c>
      <c r="W3378" s="130"/>
      <c r="X3378" s="131"/>
      <c r="Y3378" s="131"/>
      <c r="Z3378" s="206"/>
      <c r="AA3378" s="194">
        <f t="shared" si="227"/>
        <v>0</v>
      </c>
      <c r="AB3378" s="124" t="str">
        <f t="shared" si="228"/>
        <v/>
      </c>
      <c r="AC3378" s="195" t="str">
        <f t="shared" si="229"/>
        <v/>
      </c>
      <c r="AD3378" s="194" t="str">
        <f t="shared" si="230"/>
        <v/>
      </c>
      <c r="AE3378" s="194">
        <f>IF(AD3378="",0,IF(ISERROR(VLOOKUP(AD3378,AD$7:AD3377,1,FALSE)),1,0))</f>
        <v>0</v>
      </c>
      <c r="AF3378" s="194"/>
    </row>
    <row r="3379" spans="1:32" ht="16.5" customHeight="1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75">
        <f>IF(AND($X$3512&lt;&gt;" ",$X$3512&lt;&gt;0),IF(X3379=$X$3512,1+COUNTIF(U$7:U3378,"&gt;0"),0),0)</f>
        <v>0</v>
      </c>
      <c r="V3379" s="178" t="s">
        <v>3568</v>
      </c>
      <c r="W3379" s="130"/>
      <c r="X3379" s="131"/>
      <c r="Y3379" s="131"/>
      <c r="Z3379" s="206"/>
      <c r="AA3379" s="194">
        <f t="shared" si="227"/>
        <v>0</v>
      </c>
      <c r="AB3379" s="124" t="str">
        <f t="shared" si="228"/>
        <v/>
      </c>
      <c r="AC3379" s="195" t="str">
        <f t="shared" si="229"/>
        <v/>
      </c>
      <c r="AD3379" s="194" t="str">
        <f t="shared" si="230"/>
        <v/>
      </c>
      <c r="AE3379" s="194">
        <f>IF(AD3379="",0,IF(ISERROR(VLOOKUP(AD3379,AD$7:AD3378,1,FALSE)),1,0))</f>
        <v>0</v>
      </c>
      <c r="AF3379" s="194"/>
    </row>
    <row r="3380" spans="1:32" ht="16.5" customHeight="1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75">
        <f>IF(AND($X$3512&lt;&gt;" ",$X$3512&lt;&gt;0),IF(X3380=$X$3512,1+COUNTIF(U$7:U3379,"&gt;0"),0),0)</f>
        <v>0</v>
      </c>
      <c r="V3380" s="178" t="s">
        <v>3569</v>
      </c>
      <c r="W3380" s="130"/>
      <c r="X3380" s="131"/>
      <c r="Y3380" s="131"/>
      <c r="Z3380" s="206"/>
      <c r="AA3380" s="194">
        <f t="shared" si="227"/>
        <v>0</v>
      </c>
      <c r="AB3380" s="124" t="str">
        <f t="shared" si="228"/>
        <v/>
      </c>
      <c r="AC3380" s="195" t="str">
        <f t="shared" si="229"/>
        <v/>
      </c>
      <c r="AD3380" s="194" t="str">
        <f t="shared" si="230"/>
        <v/>
      </c>
      <c r="AE3380" s="194">
        <f>IF(AD3380="",0,IF(ISERROR(VLOOKUP(AD3380,AD$7:AD3379,1,FALSE)),1,0))</f>
        <v>0</v>
      </c>
      <c r="AF3380" s="194"/>
    </row>
    <row r="3381" spans="1:32" ht="16.5" customHeight="1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75">
        <f>IF(AND($X$3512&lt;&gt;" ",$X$3512&lt;&gt;0),IF(X3381=$X$3512,1+COUNTIF(U$7:U3380,"&gt;0"),0),0)</f>
        <v>0</v>
      </c>
      <c r="V3381" s="178" t="s">
        <v>3570</v>
      </c>
      <c r="W3381" s="130"/>
      <c r="X3381" s="131"/>
      <c r="Y3381" s="131"/>
      <c r="Z3381" s="206"/>
      <c r="AA3381" s="194">
        <f t="shared" si="227"/>
        <v>0</v>
      </c>
      <c r="AB3381" s="124" t="str">
        <f t="shared" si="228"/>
        <v/>
      </c>
      <c r="AC3381" s="195" t="str">
        <f t="shared" si="229"/>
        <v/>
      </c>
      <c r="AD3381" s="194" t="str">
        <f t="shared" si="230"/>
        <v/>
      </c>
      <c r="AE3381" s="194">
        <f>IF(AD3381="",0,IF(ISERROR(VLOOKUP(AD3381,AD$7:AD3380,1,FALSE)),1,0))</f>
        <v>0</v>
      </c>
      <c r="AF3381" s="194"/>
    </row>
    <row r="3382" spans="1:32" ht="16.5" customHeight="1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75">
        <f>IF(AND($X$3512&lt;&gt;" ",$X$3512&lt;&gt;0),IF(X3382=$X$3512,1+COUNTIF(U$7:U3381,"&gt;0"),0),0)</f>
        <v>0</v>
      </c>
      <c r="V3382" s="178" t="s">
        <v>3571</v>
      </c>
      <c r="W3382" s="130"/>
      <c r="X3382" s="131"/>
      <c r="Y3382" s="131"/>
      <c r="Z3382" s="206"/>
      <c r="AA3382" s="194">
        <f t="shared" si="227"/>
        <v>0</v>
      </c>
      <c r="AB3382" s="124" t="str">
        <f t="shared" si="228"/>
        <v/>
      </c>
      <c r="AC3382" s="195" t="str">
        <f t="shared" si="229"/>
        <v/>
      </c>
      <c r="AD3382" s="194" t="str">
        <f t="shared" si="230"/>
        <v/>
      </c>
      <c r="AE3382" s="194">
        <f>IF(AD3382="",0,IF(ISERROR(VLOOKUP(AD3382,AD$7:AD3381,1,FALSE)),1,0))</f>
        <v>0</v>
      </c>
      <c r="AF3382" s="194"/>
    </row>
    <row r="3383" spans="1:32" ht="16.5" customHeight="1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75">
        <f>IF(AND($X$3512&lt;&gt;" ",$X$3512&lt;&gt;0),IF(X3383=$X$3512,1+COUNTIF(U$7:U3382,"&gt;0"),0),0)</f>
        <v>0</v>
      </c>
      <c r="V3383" s="178" t="s">
        <v>3572</v>
      </c>
      <c r="W3383" s="130"/>
      <c r="X3383" s="131"/>
      <c r="Y3383" s="131"/>
      <c r="Z3383" s="206"/>
      <c r="AA3383" s="194">
        <f t="shared" si="227"/>
        <v>0</v>
      </c>
      <c r="AB3383" s="124" t="str">
        <f t="shared" si="228"/>
        <v/>
      </c>
      <c r="AC3383" s="195" t="str">
        <f t="shared" si="229"/>
        <v/>
      </c>
      <c r="AD3383" s="194" t="str">
        <f t="shared" si="230"/>
        <v/>
      </c>
      <c r="AE3383" s="194">
        <f>IF(AD3383="",0,IF(ISERROR(VLOOKUP(AD3383,AD$7:AD3382,1,FALSE)),1,0))</f>
        <v>0</v>
      </c>
      <c r="AF3383" s="194"/>
    </row>
    <row r="3384" spans="1:32" ht="16.5" customHeight="1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75">
        <f>IF(AND($X$3512&lt;&gt;" ",$X$3512&lt;&gt;0),IF(X3384=$X$3512,1+COUNTIF(U$7:U3383,"&gt;0"),0),0)</f>
        <v>0</v>
      </c>
      <c r="V3384" s="178" t="s">
        <v>3573</v>
      </c>
      <c r="W3384" s="130"/>
      <c r="X3384" s="131"/>
      <c r="Y3384" s="131"/>
      <c r="Z3384" s="206"/>
      <c r="AA3384" s="194">
        <f t="shared" si="227"/>
        <v>0</v>
      </c>
      <c r="AB3384" s="124" t="str">
        <f t="shared" si="228"/>
        <v/>
      </c>
      <c r="AC3384" s="195" t="str">
        <f t="shared" si="229"/>
        <v/>
      </c>
      <c r="AD3384" s="194" t="str">
        <f t="shared" si="230"/>
        <v/>
      </c>
      <c r="AE3384" s="194">
        <f>IF(AD3384="",0,IF(ISERROR(VLOOKUP(AD3384,AD$7:AD3383,1,FALSE)),1,0))</f>
        <v>0</v>
      </c>
      <c r="AF3384" s="194"/>
    </row>
    <row r="3385" spans="1:32" ht="16.5" customHeight="1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75">
        <f>IF(AND($X$3512&lt;&gt;" ",$X$3512&lt;&gt;0),IF(X3385=$X$3512,1+COUNTIF(U$7:U3384,"&gt;0"),0),0)</f>
        <v>0</v>
      </c>
      <c r="V3385" s="178" t="s">
        <v>3574</v>
      </c>
      <c r="W3385" s="130"/>
      <c r="X3385" s="131"/>
      <c r="Y3385" s="131"/>
      <c r="Z3385" s="206"/>
      <c r="AA3385" s="194">
        <f t="shared" si="227"/>
        <v>0</v>
      </c>
      <c r="AB3385" s="124" t="str">
        <f t="shared" si="228"/>
        <v/>
      </c>
      <c r="AC3385" s="195" t="str">
        <f t="shared" si="229"/>
        <v/>
      </c>
      <c r="AD3385" s="194" t="str">
        <f t="shared" si="230"/>
        <v/>
      </c>
      <c r="AE3385" s="194">
        <f>IF(AD3385="",0,IF(ISERROR(VLOOKUP(AD3385,AD$7:AD3384,1,FALSE)),1,0))</f>
        <v>0</v>
      </c>
      <c r="AF3385" s="194"/>
    </row>
    <row r="3386" spans="1:32" ht="16.5" customHeight="1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75">
        <f>IF(AND($X$3512&lt;&gt;" ",$X$3512&lt;&gt;0),IF(X3386=$X$3512,1+COUNTIF(U$7:U3385,"&gt;0"),0),0)</f>
        <v>0</v>
      </c>
      <c r="V3386" s="178" t="s">
        <v>3575</v>
      </c>
      <c r="W3386" s="130"/>
      <c r="X3386" s="131"/>
      <c r="Y3386" s="131"/>
      <c r="Z3386" s="206"/>
      <c r="AA3386" s="194">
        <f t="shared" si="227"/>
        <v>0</v>
      </c>
      <c r="AB3386" s="124" t="str">
        <f t="shared" si="228"/>
        <v/>
      </c>
      <c r="AC3386" s="195" t="str">
        <f t="shared" si="229"/>
        <v/>
      </c>
      <c r="AD3386" s="194" t="str">
        <f t="shared" si="230"/>
        <v/>
      </c>
      <c r="AE3386" s="194">
        <f>IF(AD3386="",0,IF(ISERROR(VLOOKUP(AD3386,AD$7:AD3385,1,FALSE)),1,0))</f>
        <v>0</v>
      </c>
      <c r="AF3386" s="194"/>
    </row>
    <row r="3387" spans="1:32" ht="16.5" customHeight="1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75">
        <f>IF(AND($X$3512&lt;&gt;" ",$X$3512&lt;&gt;0),IF(X3387=$X$3512,1+COUNTIF(U$7:U3386,"&gt;0"),0),0)</f>
        <v>0</v>
      </c>
      <c r="V3387" s="178" t="s">
        <v>3576</v>
      </c>
      <c r="W3387" s="130"/>
      <c r="X3387" s="131"/>
      <c r="Y3387" s="131"/>
      <c r="Z3387" s="206"/>
      <c r="AA3387" s="194">
        <f t="shared" si="227"/>
        <v>0</v>
      </c>
      <c r="AB3387" s="124" t="str">
        <f t="shared" si="228"/>
        <v/>
      </c>
      <c r="AC3387" s="195" t="str">
        <f t="shared" si="229"/>
        <v/>
      </c>
      <c r="AD3387" s="194" t="str">
        <f t="shared" si="230"/>
        <v/>
      </c>
      <c r="AE3387" s="194">
        <f>IF(AD3387="",0,IF(ISERROR(VLOOKUP(AD3387,AD$7:AD3386,1,FALSE)),1,0))</f>
        <v>0</v>
      </c>
      <c r="AF3387" s="194"/>
    </row>
    <row r="3388" spans="1:32" ht="16.5" customHeight="1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75">
        <f>IF(AND($X$3512&lt;&gt;" ",$X$3512&lt;&gt;0),IF(X3388=$X$3512,1+COUNTIF(U$7:U3387,"&gt;0"),0),0)</f>
        <v>0</v>
      </c>
      <c r="V3388" s="178" t="s">
        <v>3577</v>
      </c>
      <c r="W3388" s="130"/>
      <c r="X3388" s="131"/>
      <c r="Y3388" s="131"/>
      <c r="Z3388" s="206"/>
      <c r="AA3388" s="194">
        <f t="shared" si="227"/>
        <v>0</v>
      </c>
      <c r="AB3388" s="124" t="str">
        <f t="shared" si="228"/>
        <v/>
      </c>
      <c r="AC3388" s="195" t="str">
        <f t="shared" si="229"/>
        <v/>
      </c>
      <c r="AD3388" s="194" t="str">
        <f t="shared" si="230"/>
        <v/>
      </c>
      <c r="AE3388" s="194">
        <f>IF(AD3388="",0,IF(ISERROR(VLOOKUP(AD3388,AD$7:AD3387,1,FALSE)),1,0))</f>
        <v>0</v>
      </c>
      <c r="AF3388" s="194"/>
    </row>
    <row r="3389" spans="1:32" ht="16.5" customHeight="1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75">
        <f>IF(AND($X$3512&lt;&gt;" ",$X$3512&lt;&gt;0),IF(X3389=$X$3512,1+COUNTIF(U$7:U3388,"&gt;0"),0),0)</f>
        <v>0</v>
      </c>
      <c r="V3389" s="178" t="s">
        <v>3578</v>
      </c>
      <c r="W3389" s="130"/>
      <c r="X3389" s="131"/>
      <c r="Y3389" s="131"/>
      <c r="Z3389" s="206"/>
      <c r="AA3389" s="194">
        <f t="shared" si="227"/>
        <v>0</v>
      </c>
      <c r="AB3389" s="124" t="str">
        <f t="shared" si="228"/>
        <v/>
      </c>
      <c r="AC3389" s="195" t="str">
        <f t="shared" si="229"/>
        <v/>
      </c>
      <c r="AD3389" s="194" t="str">
        <f t="shared" si="230"/>
        <v/>
      </c>
      <c r="AE3389" s="194">
        <f>IF(AD3389="",0,IF(ISERROR(VLOOKUP(AD3389,AD$7:AD3388,1,FALSE)),1,0))</f>
        <v>0</v>
      </c>
      <c r="AF3389" s="194"/>
    </row>
    <row r="3390" spans="1:32" ht="16.5" customHeight="1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75">
        <f>IF(AND($X$3512&lt;&gt;" ",$X$3512&lt;&gt;0),IF(X3390=$X$3512,1+COUNTIF(U$7:U3389,"&gt;0"),0),0)</f>
        <v>0</v>
      </c>
      <c r="V3390" s="178" t="s">
        <v>3579</v>
      </c>
      <c r="W3390" s="130"/>
      <c r="X3390" s="131"/>
      <c r="Y3390" s="131"/>
      <c r="Z3390" s="206"/>
      <c r="AA3390" s="194">
        <f t="shared" si="227"/>
        <v>0</v>
      </c>
      <c r="AB3390" s="124" t="str">
        <f t="shared" si="228"/>
        <v/>
      </c>
      <c r="AC3390" s="195" t="str">
        <f t="shared" si="229"/>
        <v/>
      </c>
      <c r="AD3390" s="194" t="str">
        <f t="shared" si="230"/>
        <v/>
      </c>
      <c r="AE3390" s="194">
        <f>IF(AD3390="",0,IF(ISERROR(VLOOKUP(AD3390,AD$7:AD3389,1,FALSE)),1,0))</f>
        <v>0</v>
      </c>
      <c r="AF3390" s="194"/>
    </row>
    <row r="3391" spans="1:32" ht="16.5" customHeight="1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75">
        <f>IF(AND($X$3512&lt;&gt;" ",$X$3512&lt;&gt;0),IF(X3391=$X$3512,1+COUNTIF(U$7:U3390,"&gt;0"),0),0)</f>
        <v>0</v>
      </c>
      <c r="V3391" s="178" t="s">
        <v>3580</v>
      </c>
      <c r="W3391" s="130"/>
      <c r="X3391" s="131"/>
      <c r="Y3391" s="131"/>
      <c r="Z3391" s="206"/>
      <c r="AA3391" s="194">
        <f t="shared" si="227"/>
        <v>0</v>
      </c>
      <c r="AB3391" s="124" t="str">
        <f t="shared" si="228"/>
        <v/>
      </c>
      <c r="AC3391" s="195" t="str">
        <f t="shared" si="229"/>
        <v/>
      </c>
      <c r="AD3391" s="194" t="str">
        <f t="shared" si="230"/>
        <v/>
      </c>
      <c r="AE3391" s="194">
        <f>IF(AD3391="",0,IF(ISERROR(VLOOKUP(AD3391,AD$7:AD3390,1,FALSE)),1,0))</f>
        <v>0</v>
      </c>
      <c r="AF3391" s="194"/>
    </row>
    <row r="3392" spans="1:32" ht="16.5" customHeight="1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75">
        <f>IF(AND($X$3512&lt;&gt;" ",$X$3512&lt;&gt;0),IF(X3392=$X$3512,1+COUNTIF(U$7:U3391,"&gt;0"),0),0)</f>
        <v>0</v>
      </c>
      <c r="V3392" s="178" t="s">
        <v>3581</v>
      </c>
      <c r="W3392" s="130"/>
      <c r="X3392" s="131"/>
      <c r="Y3392" s="131"/>
      <c r="Z3392" s="206"/>
      <c r="AA3392" s="194">
        <f t="shared" si="227"/>
        <v>0</v>
      </c>
      <c r="AB3392" s="124" t="str">
        <f t="shared" si="228"/>
        <v/>
      </c>
      <c r="AC3392" s="195" t="str">
        <f t="shared" si="229"/>
        <v/>
      </c>
      <c r="AD3392" s="194" t="str">
        <f t="shared" si="230"/>
        <v/>
      </c>
      <c r="AE3392" s="194">
        <f>IF(AD3392="",0,IF(ISERROR(VLOOKUP(AD3392,AD$7:AD3391,1,FALSE)),1,0))</f>
        <v>0</v>
      </c>
      <c r="AF3392" s="194"/>
    </row>
    <row r="3393" spans="1:32" ht="16.5" customHeight="1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75">
        <f>IF(AND($X$3512&lt;&gt;" ",$X$3512&lt;&gt;0),IF(X3393=$X$3512,1+COUNTIF(U$7:U3392,"&gt;0"),0),0)</f>
        <v>0</v>
      </c>
      <c r="V3393" s="178" t="s">
        <v>3582</v>
      </c>
      <c r="W3393" s="130"/>
      <c r="X3393" s="131"/>
      <c r="Y3393" s="131"/>
      <c r="Z3393" s="206"/>
      <c r="AA3393" s="194">
        <f t="shared" si="227"/>
        <v>0</v>
      </c>
      <c r="AB3393" s="124" t="str">
        <f t="shared" si="228"/>
        <v/>
      </c>
      <c r="AC3393" s="195" t="str">
        <f t="shared" si="229"/>
        <v/>
      </c>
      <c r="AD3393" s="194" t="str">
        <f t="shared" si="230"/>
        <v/>
      </c>
      <c r="AE3393" s="194">
        <f>IF(AD3393="",0,IF(ISERROR(VLOOKUP(AD3393,AD$7:AD3392,1,FALSE)),1,0))</f>
        <v>0</v>
      </c>
      <c r="AF3393" s="194"/>
    </row>
    <row r="3394" spans="1:32" ht="16.5" customHeight="1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75">
        <f>IF(AND($X$3512&lt;&gt;" ",$X$3512&lt;&gt;0),IF(X3394=$X$3512,1+COUNTIF(U$7:U3393,"&gt;0"),0),0)</f>
        <v>0</v>
      </c>
      <c r="V3394" s="178" t="s">
        <v>3583</v>
      </c>
      <c r="W3394" s="130"/>
      <c r="X3394" s="131"/>
      <c r="Y3394" s="131"/>
      <c r="Z3394" s="206"/>
      <c r="AA3394" s="194">
        <f t="shared" si="227"/>
        <v>0</v>
      </c>
      <c r="AB3394" s="124" t="str">
        <f t="shared" si="228"/>
        <v/>
      </c>
      <c r="AC3394" s="195" t="str">
        <f t="shared" si="229"/>
        <v/>
      </c>
      <c r="AD3394" s="194" t="str">
        <f t="shared" si="230"/>
        <v/>
      </c>
      <c r="AE3394" s="194">
        <f>IF(AD3394="",0,IF(ISERROR(VLOOKUP(AD3394,AD$7:AD3393,1,FALSE)),1,0))</f>
        <v>0</v>
      </c>
      <c r="AF3394" s="194"/>
    </row>
    <row r="3395" spans="1:32" ht="16.5" customHeight="1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75">
        <f>IF(AND($X$3512&lt;&gt;" ",$X$3512&lt;&gt;0),IF(X3395=$X$3512,1+COUNTIF(U$7:U3394,"&gt;0"),0),0)</f>
        <v>0</v>
      </c>
      <c r="V3395" s="178" t="s">
        <v>3584</v>
      </c>
      <c r="W3395" s="130"/>
      <c r="X3395" s="131"/>
      <c r="Y3395" s="131"/>
      <c r="Z3395" s="206"/>
      <c r="AA3395" s="194">
        <f t="shared" si="227"/>
        <v>0</v>
      </c>
      <c r="AB3395" s="124" t="str">
        <f t="shared" si="228"/>
        <v/>
      </c>
      <c r="AC3395" s="195" t="str">
        <f t="shared" si="229"/>
        <v/>
      </c>
      <c r="AD3395" s="194" t="str">
        <f t="shared" si="230"/>
        <v/>
      </c>
      <c r="AE3395" s="194">
        <f>IF(AD3395="",0,IF(ISERROR(VLOOKUP(AD3395,AD$7:AD3394,1,FALSE)),1,0))</f>
        <v>0</v>
      </c>
      <c r="AF3395" s="194"/>
    </row>
    <row r="3396" spans="1:32" ht="16.5" customHeight="1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75">
        <f>IF(AND($X$3512&lt;&gt;" ",$X$3512&lt;&gt;0),IF(X3396=$X$3512,1+COUNTIF(U$7:U3395,"&gt;0"),0),0)</f>
        <v>0</v>
      </c>
      <c r="V3396" s="178" t="s">
        <v>3585</v>
      </c>
      <c r="W3396" s="130"/>
      <c r="X3396" s="131"/>
      <c r="Y3396" s="131"/>
      <c r="Z3396" s="206"/>
      <c r="AA3396" s="194">
        <f t="shared" si="227"/>
        <v>0</v>
      </c>
      <c r="AB3396" s="124" t="str">
        <f t="shared" si="228"/>
        <v/>
      </c>
      <c r="AC3396" s="195" t="str">
        <f t="shared" si="229"/>
        <v/>
      </c>
      <c r="AD3396" s="194" t="str">
        <f t="shared" si="230"/>
        <v/>
      </c>
      <c r="AE3396" s="194">
        <f>IF(AD3396="",0,IF(ISERROR(VLOOKUP(AD3396,AD$7:AD3395,1,FALSE)),1,0))</f>
        <v>0</v>
      </c>
      <c r="AF3396" s="194"/>
    </row>
    <row r="3397" spans="1:32" ht="16.5" customHeight="1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75">
        <f>IF(AND($X$3512&lt;&gt;" ",$X$3512&lt;&gt;0),IF(X3397=$X$3512,1+COUNTIF(U$7:U3396,"&gt;0"),0),0)</f>
        <v>0</v>
      </c>
      <c r="V3397" s="178" t="s">
        <v>3586</v>
      </c>
      <c r="W3397" s="130"/>
      <c r="X3397" s="131"/>
      <c r="Y3397" s="131"/>
      <c r="Z3397" s="206"/>
      <c r="AA3397" s="194">
        <f t="shared" si="227"/>
        <v>0</v>
      </c>
      <c r="AB3397" s="124" t="str">
        <f t="shared" si="228"/>
        <v/>
      </c>
      <c r="AC3397" s="195" t="str">
        <f t="shared" si="229"/>
        <v/>
      </c>
      <c r="AD3397" s="194" t="str">
        <f t="shared" si="230"/>
        <v/>
      </c>
      <c r="AE3397" s="194">
        <f>IF(AD3397="",0,IF(ISERROR(VLOOKUP(AD3397,AD$7:AD3396,1,FALSE)),1,0))</f>
        <v>0</v>
      </c>
      <c r="AF3397" s="194"/>
    </row>
    <row r="3398" spans="1:32" ht="16.5" customHeight="1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75">
        <f>IF(AND($X$3512&lt;&gt;" ",$X$3512&lt;&gt;0),IF(X3398=$X$3512,1+COUNTIF(U$7:U3397,"&gt;0"),0),0)</f>
        <v>0</v>
      </c>
      <c r="V3398" s="178" t="s">
        <v>3587</v>
      </c>
      <c r="W3398" s="130"/>
      <c r="X3398" s="131"/>
      <c r="Y3398" s="131"/>
      <c r="Z3398" s="206"/>
      <c r="AA3398" s="194">
        <f t="shared" si="227"/>
        <v>0</v>
      </c>
      <c r="AB3398" s="124" t="str">
        <f t="shared" si="228"/>
        <v/>
      </c>
      <c r="AC3398" s="195" t="str">
        <f t="shared" si="229"/>
        <v/>
      </c>
      <c r="AD3398" s="194" t="str">
        <f t="shared" si="230"/>
        <v/>
      </c>
      <c r="AE3398" s="194">
        <f>IF(AD3398="",0,IF(ISERROR(VLOOKUP(AD3398,AD$7:AD3397,1,FALSE)),1,0))</f>
        <v>0</v>
      </c>
      <c r="AF3398" s="194"/>
    </row>
    <row r="3399" spans="1:32" ht="16.5" customHeight="1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75">
        <f>IF(AND($X$3512&lt;&gt;" ",$X$3512&lt;&gt;0),IF(X3399=$X$3512,1+COUNTIF(U$7:U3398,"&gt;0"),0),0)</f>
        <v>0</v>
      </c>
      <c r="V3399" s="178" t="s">
        <v>3588</v>
      </c>
      <c r="W3399" s="130"/>
      <c r="X3399" s="131"/>
      <c r="Y3399" s="131"/>
      <c r="Z3399" s="206"/>
      <c r="AA3399" s="194">
        <f t="shared" si="227"/>
        <v>0</v>
      </c>
      <c r="AB3399" s="124" t="str">
        <f t="shared" si="228"/>
        <v/>
      </c>
      <c r="AC3399" s="195" t="str">
        <f t="shared" si="229"/>
        <v/>
      </c>
      <c r="AD3399" s="194" t="str">
        <f t="shared" si="230"/>
        <v/>
      </c>
      <c r="AE3399" s="194">
        <f>IF(AD3399="",0,IF(ISERROR(VLOOKUP(AD3399,AD$7:AD3398,1,FALSE)),1,0))</f>
        <v>0</v>
      </c>
      <c r="AF3399" s="194"/>
    </row>
    <row r="3400" spans="1:32" ht="16.5" customHeight="1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75">
        <f>IF(AND($X$3512&lt;&gt;" ",$X$3512&lt;&gt;0),IF(X3400=$X$3512,1+COUNTIF(U$7:U3399,"&gt;0"),0),0)</f>
        <v>0</v>
      </c>
      <c r="V3400" s="178" t="s">
        <v>3589</v>
      </c>
      <c r="W3400" s="130"/>
      <c r="X3400" s="131"/>
      <c r="Y3400" s="131"/>
      <c r="Z3400" s="206"/>
      <c r="AA3400" s="194">
        <f t="shared" ref="AA3400:AA3463" si="231">IF(ISBLANK(X3400),0,VLOOKUP(X3400,$B$8:$E$57,1,FALSE))</f>
        <v>0</v>
      </c>
      <c r="AB3400" s="124" t="str">
        <f t="shared" ref="AB3400:AB3463" si="232">IF(W3400&gt;0,CONCATENATE(MONTH(W3400)&amp;X3400),"")</f>
        <v/>
      </c>
      <c r="AC3400" s="195" t="str">
        <f t="shared" ref="AC3400:AC3463" si="233">IF(OR(AND(Z3400&lt;&gt;0,ISBLANK(X3400)),ISERROR(AA3400)),"ERR","")</f>
        <v/>
      </c>
      <c r="AD3400" s="194" t="str">
        <f t="shared" si="230"/>
        <v/>
      </c>
      <c r="AE3400" s="194">
        <f>IF(AD3400="",0,IF(ISERROR(VLOOKUP(AD3400,AD$7:AD3399,1,FALSE)),1,0))</f>
        <v>0</v>
      </c>
      <c r="AF3400" s="194"/>
    </row>
    <row r="3401" spans="1:32" ht="16.5" customHeight="1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75">
        <f>IF(AND($X$3512&lt;&gt;" ",$X$3512&lt;&gt;0),IF(X3401=$X$3512,1+COUNTIF(U$7:U3400,"&gt;0"),0),0)</f>
        <v>0</v>
      </c>
      <c r="V3401" s="178" t="s">
        <v>3590</v>
      </c>
      <c r="W3401" s="130"/>
      <c r="X3401" s="131"/>
      <c r="Y3401" s="131"/>
      <c r="Z3401" s="206"/>
      <c r="AA3401" s="194">
        <f t="shared" si="231"/>
        <v>0</v>
      </c>
      <c r="AB3401" s="124" t="str">
        <f t="shared" si="232"/>
        <v/>
      </c>
      <c r="AC3401" s="195" t="str">
        <f t="shared" si="233"/>
        <v/>
      </c>
      <c r="AD3401" s="194" t="str">
        <f t="shared" si="230"/>
        <v/>
      </c>
      <c r="AE3401" s="194">
        <f>IF(AD3401="",0,IF(ISERROR(VLOOKUP(AD3401,AD$7:AD3400,1,FALSE)),1,0))</f>
        <v>0</v>
      </c>
      <c r="AF3401" s="194"/>
    </row>
    <row r="3402" spans="1:32" ht="16.5" customHeight="1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75">
        <f>IF(AND($X$3512&lt;&gt;" ",$X$3512&lt;&gt;0),IF(X3402=$X$3512,1+COUNTIF(U$7:U3401,"&gt;0"),0),0)</f>
        <v>0</v>
      </c>
      <c r="V3402" s="178" t="s">
        <v>3591</v>
      </c>
      <c r="W3402" s="130"/>
      <c r="X3402" s="131"/>
      <c r="Y3402" s="131"/>
      <c r="Z3402" s="206"/>
      <c r="AA3402" s="194">
        <f t="shared" si="231"/>
        <v>0</v>
      </c>
      <c r="AB3402" s="124" t="str">
        <f t="shared" si="232"/>
        <v/>
      </c>
      <c r="AC3402" s="195" t="str">
        <f t="shared" si="233"/>
        <v/>
      </c>
      <c r="AD3402" s="194" t="str">
        <f t="shared" ref="AD3402:AD3465" si="234">IF(W3402&gt;0,CONCATENATE(MONTH(W3402),"-",YEAR(W3402)),"")</f>
        <v/>
      </c>
      <c r="AE3402" s="194">
        <f>IF(AD3402="",0,IF(ISERROR(VLOOKUP(AD3402,AD$7:AD3401,1,FALSE)),1,0))</f>
        <v>0</v>
      </c>
      <c r="AF3402" s="194"/>
    </row>
    <row r="3403" spans="1:32" ht="16.5" customHeight="1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75">
        <f>IF(AND($X$3512&lt;&gt;" ",$X$3512&lt;&gt;0),IF(X3403=$X$3512,1+COUNTIF(U$7:U3402,"&gt;0"),0),0)</f>
        <v>0</v>
      </c>
      <c r="V3403" s="178" t="s">
        <v>3592</v>
      </c>
      <c r="W3403" s="130"/>
      <c r="X3403" s="131"/>
      <c r="Y3403" s="131"/>
      <c r="Z3403" s="206"/>
      <c r="AA3403" s="194">
        <f t="shared" si="231"/>
        <v>0</v>
      </c>
      <c r="AB3403" s="124" t="str">
        <f t="shared" si="232"/>
        <v/>
      </c>
      <c r="AC3403" s="195" t="str">
        <f t="shared" si="233"/>
        <v/>
      </c>
      <c r="AD3403" s="194" t="str">
        <f t="shared" si="234"/>
        <v/>
      </c>
      <c r="AE3403" s="194">
        <f>IF(AD3403="",0,IF(ISERROR(VLOOKUP(AD3403,AD$7:AD3402,1,FALSE)),1,0))</f>
        <v>0</v>
      </c>
      <c r="AF3403" s="194"/>
    </row>
    <row r="3404" spans="1:32" ht="16.5" customHeight="1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75">
        <f>IF(AND($X$3512&lt;&gt;" ",$X$3512&lt;&gt;0),IF(X3404=$X$3512,1+COUNTIF(U$7:U3403,"&gt;0"),0),0)</f>
        <v>0</v>
      </c>
      <c r="V3404" s="178" t="s">
        <v>3593</v>
      </c>
      <c r="W3404" s="130"/>
      <c r="X3404" s="131"/>
      <c r="Y3404" s="131"/>
      <c r="Z3404" s="206"/>
      <c r="AA3404" s="194">
        <f t="shared" si="231"/>
        <v>0</v>
      </c>
      <c r="AB3404" s="124" t="str">
        <f t="shared" si="232"/>
        <v/>
      </c>
      <c r="AC3404" s="195" t="str">
        <f t="shared" si="233"/>
        <v/>
      </c>
      <c r="AD3404" s="194" t="str">
        <f t="shared" si="234"/>
        <v/>
      </c>
      <c r="AE3404" s="194">
        <f>IF(AD3404="",0,IF(ISERROR(VLOOKUP(AD3404,AD$7:AD3403,1,FALSE)),1,0))</f>
        <v>0</v>
      </c>
      <c r="AF3404" s="194"/>
    </row>
    <row r="3405" spans="1:32" ht="16.5" customHeight="1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75">
        <f>IF(AND($X$3512&lt;&gt;" ",$X$3512&lt;&gt;0),IF(X3405=$X$3512,1+COUNTIF(U$7:U3404,"&gt;0"),0),0)</f>
        <v>0</v>
      </c>
      <c r="V3405" s="178" t="s">
        <v>3594</v>
      </c>
      <c r="W3405" s="130"/>
      <c r="X3405" s="131"/>
      <c r="Y3405" s="131"/>
      <c r="Z3405" s="206"/>
      <c r="AA3405" s="194">
        <f t="shared" si="231"/>
        <v>0</v>
      </c>
      <c r="AB3405" s="124" t="str">
        <f t="shared" si="232"/>
        <v/>
      </c>
      <c r="AC3405" s="195" t="str">
        <f t="shared" si="233"/>
        <v/>
      </c>
      <c r="AD3405" s="194" t="str">
        <f t="shared" si="234"/>
        <v/>
      </c>
      <c r="AE3405" s="194">
        <f>IF(AD3405="",0,IF(ISERROR(VLOOKUP(AD3405,AD$7:AD3404,1,FALSE)),1,0))</f>
        <v>0</v>
      </c>
      <c r="AF3405" s="194"/>
    </row>
    <row r="3406" spans="1:32" ht="16.5" customHeight="1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75">
        <f>IF(AND($X$3512&lt;&gt;" ",$X$3512&lt;&gt;0),IF(X3406=$X$3512,1+COUNTIF(U$7:U3405,"&gt;0"),0),0)</f>
        <v>0</v>
      </c>
      <c r="V3406" s="178" t="s">
        <v>3595</v>
      </c>
      <c r="W3406" s="130"/>
      <c r="X3406" s="131"/>
      <c r="Y3406" s="131"/>
      <c r="Z3406" s="206"/>
      <c r="AA3406" s="194">
        <f t="shared" si="231"/>
        <v>0</v>
      </c>
      <c r="AB3406" s="124" t="str">
        <f t="shared" si="232"/>
        <v/>
      </c>
      <c r="AC3406" s="195" t="str">
        <f t="shared" si="233"/>
        <v/>
      </c>
      <c r="AD3406" s="194" t="str">
        <f t="shared" si="234"/>
        <v/>
      </c>
      <c r="AE3406" s="194">
        <f>IF(AD3406="",0,IF(ISERROR(VLOOKUP(AD3406,AD$7:AD3405,1,FALSE)),1,0))</f>
        <v>0</v>
      </c>
      <c r="AF3406" s="194"/>
    </row>
    <row r="3407" spans="1:32" ht="16.5" customHeight="1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75">
        <f>IF(AND($X$3512&lt;&gt;" ",$X$3512&lt;&gt;0),IF(X3407=$X$3512,1+COUNTIF(U$7:U3406,"&gt;0"),0),0)</f>
        <v>0</v>
      </c>
      <c r="V3407" s="178" t="s">
        <v>3596</v>
      </c>
      <c r="W3407" s="130"/>
      <c r="X3407" s="131"/>
      <c r="Y3407" s="131"/>
      <c r="Z3407" s="206"/>
      <c r="AA3407" s="194">
        <f t="shared" si="231"/>
        <v>0</v>
      </c>
      <c r="AB3407" s="124" t="str">
        <f t="shared" si="232"/>
        <v/>
      </c>
      <c r="AC3407" s="195" t="str">
        <f t="shared" si="233"/>
        <v/>
      </c>
      <c r="AD3407" s="194" t="str">
        <f t="shared" si="234"/>
        <v/>
      </c>
      <c r="AE3407" s="194">
        <f>IF(AD3407="",0,IF(ISERROR(VLOOKUP(AD3407,AD$7:AD3406,1,FALSE)),1,0))</f>
        <v>0</v>
      </c>
      <c r="AF3407" s="194"/>
    </row>
    <row r="3408" spans="1:32" ht="16.5" customHeight="1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75">
        <f>IF(AND($X$3512&lt;&gt;" ",$X$3512&lt;&gt;0),IF(X3408=$X$3512,1+COUNTIF(U$7:U3407,"&gt;0"),0),0)</f>
        <v>0</v>
      </c>
      <c r="V3408" s="178" t="s">
        <v>3597</v>
      </c>
      <c r="W3408" s="130"/>
      <c r="X3408" s="131"/>
      <c r="Y3408" s="131"/>
      <c r="Z3408" s="206"/>
      <c r="AA3408" s="194">
        <f t="shared" si="231"/>
        <v>0</v>
      </c>
      <c r="AB3408" s="124" t="str">
        <f t="shared" si="232"/>
        <v/>
      </c>
      <c r="AC3408" s="195" t="str">
        <f t="shared" si="233"/>
        <v/>
      </c>
      <c r="AD3408" s="194" t="str">
        <f t="shared" si="234"/>
        <v/>
      </c>
      <c r="AE3408" s="194">
        <f>IF(AD3408="",0,IF(ISERROR(VLOOKUP(AD3408,AD$7:AD3407,1,FALSE)),1,0))</f>
        <v>0</v>
      </c>
      <c r="AF3408" s="194"/>
    </row>
    <row r="3409" spans="1:32" ht="16.5" customHeight="1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75">
        <f>IF(AND($X$3512&lt;&gt;" ",$X$3512&lt;&gt;0),IF(X3409=$X$3512,1+COUNTIF(U$7:U3408,"&gt;0"),0),0)</f>
        <v>0</v>
      </c>
      <c r="V3409" s="178" t="s">
        <v>3598</v>
      </c>
      <c r="W3409" s="130"/>
      <c r="X3409" s="131"/>
      <c r="Y3409" s="131"/>
      <c r="Z3409" s="206"/>
      <c r="AA3409" s="194">
        <f t="shared" si="231"/>
        <v>0</v>
      </c>
      <c r="AB3409" s="124" t="str">
        <f t="shared" si="232"/>
        <v/>
      </c>
      <c r="AC3409" s="195" t="str">
        <f t="shared" si="233"/>
        <v/>
      </c>
      <c r="AD3409" s="194" t="str">
        <f t="shared" si="234"/>
        <v/>
      </c>
      <c r="AE3409" s="194">
        <f>IF(AD3409="",0,IF(ISERROR(VLOOKUP(AD3409,AD$7:AD3408,1,FALSE)),1,0))</f>
        <v>0</v>
      </c>
      <c r="AF3409" s="194"/>
    </row>
    <row r="3410" spans="1:32" ht="16.5" customHeight="1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75">
        <f>IF(AND($X$3512&lt;&gt;" ",$X$3512&lt;&gt;0),IF(X3410=$X$3512,1+COUNTIF(U$7:U3409,"&gt;0"),0),0)</f>
        <v>0</v>
      </c>
      <c r="V3410" s="178" t="s">
        <v>3599</v>
      </c>
      <c r="W3410" s="130"/>
      <c r="X3410" s="131"/>
      <c r="Y3410" s="131"/>
      <c r="Z3410" s="206"/>
      <c r="AA3410" s="194">
        <f t="shared" si="231"/>
        <v>0</v>
      </c>
      <c r="AB3410" s="124" t="str">
        <f t="shared" si="232"/>
        <v/>
      </c>
      <c r="AC3410" s="195" t="str">
        <f t="shared" si="233"/>
        <v/>
      </c>
      <c r="AD3410" s="194" t="str">
        <f t="shared" si="234"/>
        <v/>
      </c>
      <c r="AE3410" s="194">
        <f>IF(AD3410="",0,IF(ISERROR(VLOOKUP(AD3410,AD$7:AD3409,1,FALSE)),1,0))</f>
        <v>0</v>
      </c>
      <c r="AF3410" s="194"/>
    </row>
    <row r="3411" spans="1:32" ht="16.5" customHeight="1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75">
        <f>IF(AND($X$3512&lt;&gt;" ",$X$3512&lt;&gt;0),IF(X3411=$X$3512,1+COUNTIF(U$7:U3410,"&gt;0"),0),0)</f>
        <v>0</v>
      </c>
      <c r="V3411" s="178" t="s">
        <v>3600</v>
      </c>
      <c r="W3411" s="130"/>
      <c r="X3411" s="131"/>
      <c r="Y3411" s="131"/>
      <c r="Z3411" s="206"/>
      <c r="AA3411" s="194">
        <f t="shared" si="231"/>
        <v>0</v>
      </c>
      <c r="AB3411" s="124" t="str">
        <f t="shared" si="232"/>
        <v/>
      </c>
      <c r="AC3411" s="195" t="str">
        <f t="shared" si="233"/>
        <v/>
      </c>
      <c r="AD3411" s="194" t="str">
        <f t="shared" si="234"/>
        <v/>
      </c>
      <c r="AE3411" s="194">
        <f>IF(AD3411="",0,IF(ISERROR(VLOOKUP(AD3411,AD$7:AD3410,1,FALSE)),1,0))</f>
        <v>0</v>
      </c>
      <c r="AF3411" s="194"/>
    </row>
    <row r="3412" spans="1:32" ht="16.5" customHeight="1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75">
        <f>IF(AND($X$3512&lt;&gt;" ",$X$3512&lt;&gt;0),IF(X3412=$X$3512,1+COUNTIF(U$7:U3411,"&gt;0"),0),0)</f>
        <v>0</v>
      </c>
      <c r="V3412" s="178" t="s">
        <v>3601</v>
      </c>
      <c r="W3412" s="130"/>
      <c r="X3412" s="131"/>
      <c r="Y3412" s="131"/>
      <c r="Z3412" s="206"/>
      <c r="AA3412" s="194">
        <f t="shared" si="231"/>
        <v>0</v>
      </c>
      <c r="AB3412" s="124" t="str">
        <f t="shared" si="232"/>
        <v/>
      </c>
      <c r="AC3412" s="195" t="str">
        <f t="shared" si="233"/>
        <v/>
      </c>
      <c r="AD3412" s="194" t="str">
        <f t="shared" si="234"/>
        <v/>
      </c>
      <c r="AE3412" s="194">
        <f>IF(AD3412="",0,IF(ISERROR(VLOOKUP(AD3412,AD$7:AD3411,1,FALSE)),1,0))</f>
        <v>0</v>
      </c>
      <c r="AF3412" s="194"/>
    </row>
    <row r="3413" spans="1:32" ht="16.5" customHeight="1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75">
        <f>IF(AND($X$3512&lt;&gt;" ",$X$3512&lt;&gt;0),IF(X3413=$X$3512,1+COUNTIF(U$7:U3412,"&gt;0"),0),0)</f>
        <v>0</v>
      </c>
      <c r="V3413" s="178" t="s">
        <v>3602</v>
      </c>
      <c r="W3413" s="130"/>
      <c r="X3413" s="131"/>
      <c r="Y3413" s="131"/>
      <c r="Z3413" s="206"/>
      <c r="AA3413" s="194">
        <f t="shared" si="231"/>
        <v>0</v>
      </c>
      <c r="AB3413" s="124" t="str">
        <f t="shared" si="232"/>
        <v/>
      </c>
      <c r="AC3413" s="195" t="str">
        <f t="shared" si="233"/>
        <v/>
      </c>
      <c r="AD3413" s="194" t="str">
        <f t="shared" si="234"/>
        <v/>
      </c>
      <c r="AE3413" s="194">
        <f>IF(AD3413="",0,IF(ISERROR(VLOOKUP(AD3413,AD$7:AD3412,1,FALSE)),1,0))</f>
        <v>0</v>
      </c>
      <c r="AF3413" s="194"/>
    </row>
    <row r="3414" spans="1:32" ht="16.5" customHeight="1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75">
        <f>IF(AND($X$3512&lt;&gt;" ",$X$3512&lt;&gt;0),IF(X3414=$X$3512,1+COUNTIF(U$7:U3413,"&gt;0"),0),0)</f>
        <v>0</v>
      </c>
      <c r="V3414" s="178" t="s">
        <v>3603</v>
      </c>
      <c r="W3414" s="130"/>
      <c r="X3414" s="131"/>
      <c r="Y3414" s="131"/>
      <c r="Z3414" s="206"/>
      <c r="AA3414" s="194">
        <f t="shared" si="231"/>
        <v>0</v>
      </c>
      <c r="AB3414" s="124" t="str">
        <f t="shared" si="232"/>
        <v/>
      </c>
      <c r="AC3414" s="195" t="str">
        <f t="shared" si="233"/>
        <v/>
      </c>
      <c r="AD3414" s="194" t="str">
        <f t="shared" si="234"/>
        <v/>
      </c>
      <c r="AE3414" s="194">
        <f>IF(AD3414="",0,IF(ISERROR(VLOOKUP(AD3414,AD$7:AD3413,1,FALSE)),1,0))</f>
        <v>0</v>
      </c>
      <c r="AF3414" s="194"/>
    </row>
    <row r="3415" spans="1:32" ht="16.5" customHeight="1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75">
        <f>IF(AND($X$3512&lt;&gt;" ",$X$3512&lt;&gt;0),IF(X3415=$X$3512,1+COUNTIF(U$7:U3414,"&gt;0"),0),0)</f>
        <v>0</v>
      </c>
      <c r="V3415" s="178" t="s">
        <v>3604</v>
      </c>
      <c r="W3415" s="130"/>
      <c r="X3415" s="131"/>
      <c r="Y3415" s="131"/>
      <c r="Z3415" s="206"/>
      <c r="AA3415" s="194">
        <f t="shared" si="231"/>
        <v>0</v>
      </c>
      <c r="AB3415" s="124" t="str">
        <f t="shared" si="232"/>
        <v/>
      </c>
      <c r="AC3415" s="195" t="str">
        <f t="shared" si="233"/>
        <v/>
      </c>
      <c r="AD3415" s="194" t="str">
        <f t="shared" si="234"/>
        <v/>
      </c>
      <c r="AE3415" s="194">
        <f>IF(AD3415="",0,IF(ISERROR(VLOOKUP(AD3415,AD$7:AD3414,1,FALSE)),1,0))</f>
        <v>0</v>
      </c>
      <c r="AF3415" s="194"/>
    </row>
    <row r="3416" spans="1:32" ht="16.5" customHeight="1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75">
        <f>IF(AND($X$3512&lt;&gt;" ",$X$3512&lt;&gt;0),IF(X3416=$X$3512,1+COUNTIF(U$7:U3415,"&gt;0"),0),0)</f>
        <v>0</v>
      </c>
      <c r="V3416" s="178" t="s">
        <v>3605</v>
      </c>
      <c r="W3416" s="130"/>
      <c r="X3416" s="131"/>
      <c r="Y3416" s="131"/>
      <c r="Z3416" s="206"/>
      <c r="AA3416" s="194">
        <f t="shared" si="231"/>
        <v>0</v>
      </c>
      <c r="AB3416" s="124" t="str">
        <f t="shared" si="232"/>
        <v/>
      </c>
      <c r="AC3416" s="195" t="str">
        <f t="shared" si="233"/>
        <v/>
      </c>
      <c r="AD3416" s="194" t="str">
        <f t="shared" si="234"/>
        <v/>
      </c>
      <c r="AE3416" s="194">
        <f>IF(AD3416="",0,IF(ISERROR(VLOOKUP(AD3416,AD$7:AD3415,1,FALSE)),1,0))</f>
        <v>0</v>
      </c>
      <c r="AF3416" s="194"/>
    </row>
    <row r="3417" spans="1:32" ht="16.5" customHeight="1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75">
        <f>IF(AND($X$3512&lt;&gt;" ",$X$3512&lt;&gt;0),IF(X3417=$X$3512,1+COUNTIF(U$7:U3416,"&gt;0"),0),0)</f>
        <v>0</v>
      </c>
      <c r="V3417" s="178" t="s">
        <v>3606</v>
      </c>
      <c r="W3417" s="130"/>
      <c r="X3417" s="131"/>
      <c r="Y3417" s="131"/>
      <c r="Z3417" s="206"/>
      <c r="AA3417" s="194">
        <f t="shared" si="231"/>
        <v>0</v>
      </c>
      <c r="AB3417" s="124" t="str">
        <f t="shared" si="232"/>
        <v/>
      </c>
      <c r="AC3417" s="195" t="str">
        <f t="shared" si="233"/>
        <v/>
      </c>
      <c r="AD3417" s="194" t="str">
        <f t="shared" si="234"/>
        <v/>
      </c>
      <c r="AE3417" s="194">
        <f>IF(AD3417="",0,IF(ISERROR(VLOOKUP(AD3417,AD$7:AD3416,1,FALSE)),1,0))</f>
        <v>0</v>
      </c>
      <c r="AF3417" s="194"/>
    </row>
    <row r="3418" spans="1:32" ht="16.5" customHeight="1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75">
        <f>IF(AND($X$3512&lt;&gt;" ",$X$3512&lt;&gt;0),IF(X3418=$X$3512,1+COUNTIF(U$7:U3417,"&gt;0"),0),0)</f>
        <v>0</v>
      </c>
      <c r="V3418" s="178" t="s">
        <v>3607</v>
      </c>
      <c r="W3418" s="130"/>
      <c r="X3418" s="131"/>
      <c r="Y3418" s="131"/>
      <c r="Z3418" s="206"/>
      <c r="AA3418" s="194">
        <f t="shared" si="231"/>
        <v>0</v>
      </c>
      <c r="AB3418" s="124" t="str">
        <f t="shared" si="232"/>
        <v/>
      </c>
      <c r="AC3418" s="195" t="str">
        <f t="shared" si="233"/>
        <v/>
      </c>
      <c r="AD3418" s="194" t="str">
        <f t="shared" si="234"/>
        <v/>
      </c>
      <c r="AE3418" s="194">
        <f>IF(AD3418="",0,IF(ISERROR(VLOOKUP(AD3418,AD$7:AD3417,1,FALSE)),1,0))</f>
        <v>0</v>
      </c>
      <c r="AF3418" s="194"/>
    </row>
    <row r="3419" spans="1:32" ht="16.5" customHeight="1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75">
        <f>IF(AND($X$3512&lt;&gt;" ",$X$3512&lt;&gt;0),IF(X3419=$X$3512,1+COUNTIF(U$7:U3418,"&gt;0"),0),0)</f>
        <v>0</v>
      </c>
      <c r="V3419" s="178" t="s">
        <v>3608</v>
      </c>
      <c r="W3419" s="130"/>
      <c r="X3419" s="131"/>
      <c r="Y3419" s="131"/>
      <c r="Z3419" s="206"/>
      <c r="AA3419" s="194">
        <f t="shared" si="231"/>
        <v>0</v>
      </c>
      <c r="AB3419" s="124" t="str">
        <f t="shared" si="232"/>
        <v/>
      </c>
      <c r="AC3419" s="195" t="str">
        <f t="shared" si="233"/>
        <v/>
      </c>
      <c r="AD3419" s="194" t="str">
        <f t="shared" si="234"/>
        <v/>
      </c>
      <c r="AE3419" s="194">
        <f>IF(AD3419="",0,IF(ISERROR(VLOOKUP(AD3419,AD$7:AD3418,1,FALSE)),1,0))</f>
        <v>0</v>
      </c>
      <c r="AF3419" s="194"/>
    </row>
    <row r="3420" spans="1:32" ht="16.5" customHeight="1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75">
        <f>IF(AND($X$3512&lt;&gt;" ",$X$3512&lt;&gt;0),IF(X3420=$X$3512,1+COUNTIF(U$7:U3419,"&gt;0"),0),0)</f>
        <v>0</v>
      </c>
      <c r="V3420" s="178" t="s">
        <v>3609</v>
      </c>
      <c r="W3420" s="130"/>
      <c r="X3420" s="131"/>
      <c r="Y3420" s="131"/>
      <c r="Z3420" s="206"/>
      <c r="AA3420" s="194">
        <f t="shared" si="231"/>
        <v>0</v>
      </c>
      <c r="AB3420" s="124" t="str">
        <f t="shared" si="232"/>
        <v/>
      </c>
      <c r="AC3420" s="195" t="str">
        <f t="shared" si="233"/>
        <v/>
      </c>
      <c r="AD3420" s="194" t="str">
        <f t="shared" si="234"/>
        <v/>
      </c>
      <c r="AE3420" s="194">
        <f>IF(AD3420="",0,IF(ISERROR(VLOOKUP(AD3420,AD$7:AD3419,1,FALSE)),1,0))</f>
        <v>0</v>
      </c>
      <c r="AF3420" s="194"/>
    </row>
    <row r="3421" spans="1:32" ht="16.5" customHeight="1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75">
        <f>IF(AND($X$3512&lt;&gt;" ",$X$3512&lt;&gt;0),IF(X3421=$X$3512,1+COUNTIF(U$7:U3420,"&gt;0"),0),0)</f>
        <v>0</v>
      </c>
      <c r="V3421" s="178" t="s">
        <v>3610</v>
      </c>
      <c r="W3421" s="130"/>
      <c r="X3421" s="131"/>
      <c r="Y3421" s="131"/>
      <c r="Z3421" s="206"/>
      <c r="AA3421" s="194">
        <f t="shared" si="231"/>
        <v>0</v>
      </c>
      <c r="AB3421" s="124" t="str">
        <f t="shared" si="232"/>
        <v/>
      </c>
      <c r="AC3421" s="195" t="str">
        <f t="shared" si="233"/>
        <v/>
      </c>
      <c r="AD3421" s="194" t="str">
        <f t="shared" si="234"/>
        <v/>
      </c>
      <c r="AE3421" s="194">
        <f>IF(AD3421="",0,IF(ISERROR(VLOOKUP(AD3421,AD$7:AD3420,1,FALSE)),1,0))</f>
        <v>0</v>
      </c>
      <c r="AF3421" s="194"/>
    </row>
    <row r="3422" spans="1:32" ht="16.5" customHeight="1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75">
        <f>IF(AND($X$3512&lt;&gt;" ",$X$3512&lt;&gt;0),IF(X3422=$X$3512,1+COUNTIF(U$7:U3421,"&gt;0"),0),0)</f>
        <v>0</v>
      </c>
      <c r="V3422" s="178" t="s">
        <v>3611</v>
      </c>
      <c r="W3422" s="130"/>
      <c r="X3422" s="131"/>
      <c r="Y3422" s="131"/>
      <c r="Z3422" s="206"/>
      <c r="AA3422" s="194">
        <f t="shared" si="231"/>
        <v>0</v>
      </c>
      <c r="AB3422" s="124" t="str">
        <f t="shared" si="232"/>
        <v/>
      </c>
      <c r="AC3422" s="195" t="str">
        <f t="shared" si="233"/>
        <v/>
      </c>
      <c r="AD3422" s="194" t="str">
        <f t="shared" si="234"/>
        <v/>
      </c>
      <c r="AE3422" s="194">
        <f>IF(AD3422="",0,IF(ISERROR(VLOOKUP(AD3422,AD$7:AD3421,1,FALSE)),1,0))</f>
        <v>0</v>
      </c>
      <c r="AF3422" s="194"/>
    </row>
    <row r="3423" spans="1:32" ht="16.5" customHeight="1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75">
        <f>IF(AND($X$3512&lt;&gt;" ",$X$3512&lt;&gt;0),IF(X3423=$X$3512,1+COUNTIF(U$7:U3422,"&gt;0"),0),0)</f>
        <v>0</v>
      </c>
      <c r="V3423" s="178" t="s">
        <v>3612</v>
      </c>
      <c r="W3423" s="130"/>
      <c r="X3423" s="131"/>
      <c r="Y3423" s="131"/>
      <c r="Z3423" s="206"/>
      <c r="AA3423" s="194">
        <f t="shared" si="231"/>
        <v>0</v>
      </c>
      <c r="AB3423" s="124" t="str">
        <f t="shared" si="232"/>
        <v/>
      </c>
      <c r="AC3423" s="195" t="str">
        <f t="shared" si="233"/>
        <v/>
      </c>
      <c r="AD3423" s="194" t="str">
        <f t="shared" si="234"/>
        <v/>
      </c>
      <c r="AE3423" s="194">
        <f>IF(AD3423="",0,IF(ISERROR(VLOOKUP(AD3423,AD$7:AD3422,1,FALSE)),1,0))</f>
        <v>0</v>
      </c>
      <c r="AF3423" s="194"/>
    </row>
    <row r="3424" spans="1:32" ht="16.5" customHeight="1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75">
        <f>IF(AND($X$3512&lt;&gt;" ",$X$3512&lt;&gt;0),IF(X3424=$X$3512,1+COUNTIF(U$7:U3423,"&gt;0"),0),0)</f>
        <v>0</v>
      </c>
      <c r="V3424" s="178" t="s">
        <v>3613</v>
      </c>
      <c r="W3424" s="130"/>
      <c r="X3424" s="131"/>
      <c r="Y3424" s="131"/>
      <c r="Z3424" s="206"/>
      <c r="AA3424" s="194">
        <f t="shared" si="231"/>
        <v>0</v>
      </c>
      <c r="AB3424" s="124" t="str">
        <f t="shared" si="232"/>
        <v/>
      </c>
      <c r="AC3424" s="195" t="str">
        <f t="shared" si="233"/>
        <v/>
      </c>
      <c r="AD3424" s="194" t="str">
        <f t="shared" si="234"/>
        <v/>
      </c>
      <c r="AE3424" s="194">
        <f>IF(AD3424="",0,IF(ISERROR(VLOOKUP(AD3424,AD$7:AD3423,1,FALSE)),1,0))</f>
        <v>0</v>
      </c>
      <c r="AF3424" s="194"/>
    </row>
    <row r="3425" spans="1:32" ht="16.5" customHeight="1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75">
        <f>IF(AND($X$3512&lt;&gt;" ",$X$3512&lt;&gt;0),IF(X3425=$X$3512,1+COUNTIF(U$7:U3424,"&gt;0"),0),0)</f>
        <v>0</v>
      </c>
      <c r="V3425" s="178" t="s">
        <v>3614</v>
      </c>
      <c r="W3425" s="130"/>
      <c r="X3425" s="131"/>
      <c r="Y3425" s="131"/>
      <c r="Z3425" s="206"/>
      <c r="AA3425" s="194">
        <f t="shared" si="231"/>
        <v>0</v>
      </c>
      <c r="AB3425" s="124" t="str">
        <f t="shared" si="232"/>
        <v/>
      </c>
      <c r="AC3425" s="195" t="str">
        <f t="shared" si="233"/>
        <v/>
      </c>
      <c r="AD3425" s="194" t="str">
        <f t="shared" si="234"/>
        <v/>
      </c>
      <c r="AE3425" s="194">
        <f>IF(AD3425="",0,IF(ISERROR(VLOOKUP(AD3425,AD$7:AD3424,1,FALSE)),1,0))</f>
        <v>0</v>
      </c>
      <c r="AF3425" s="194"/>
    </row>
    <row r="3426" spans="1:32" ht="16.5" customHeight="1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75">
        <f>IF(AND($X$3512&lt;&gt;" ",$X$3512&lt;&gt;0),IF(X3426=$X$3512,1+COUNTIF(U$7:U3425,"&gt;0"),0),0)</f>
        <v>0</v>
      </c>
      <c r="V3426" s="178" t="s">
        <v>3615</v>
      </c>
      <c r="W3426" s="130"/>
      <c r="X3426" s="131"/>
      <c r="Y3426" s="131"/>
      <c r="Z3426" s="206"/>
      <c r="AA3426" s="194">
        <f t="shared" si="231"/>
        <v>0</v>
      </c>
      <c r="AB3426" s="124" t="str">
        <f t="shared" si="232"/>
        <v/>
      </c>
      <c r="AC3426" s="195" t="str">
        <f t="shared" si="233"/>
        <v/>
      </c>
      <c r="AD3426" s="194" t="str">
        <f t="shared" si="234"/>
        <v/>
      </c>
      <c r="AE3426" s="194">
        <f>IF(AD3426="",0,IF(ISERROR(VLOOKUP(AD3426,AD$7:AD3425,1,FALSE)),1,0))</f>
        <v>0</v>
      </c>
      <c r="AF3426" s="194"/>
    </row>
    <row r="3427" spans="1:32" ht="16.5" customHeight="1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75">
        <f>IF(AND($X$3512&lt;&gt;" ",$X$3512&lt;&gt;0),IF(X3427=$X$3512,1+COUNTIF(U$7:U3426,"&gt;0"),0),0)</f>
        <v>0</v>
      </c>
      <c r="V3427" s="178" t="s">
        <v>3616</v>
      </c>
      <c r="W3427" s="130"/>
      <c r="X3427" s="131"/>
      <c r="Y3427" s="131"/>
      <c r="Z3427" s="206"/>
      <c r="AA3427" s="194">
        <f t="shared" si="231"/>
        <v>0</v>
      </c>
      <c r="AB3427" s="124" t="str">
        <f t="shared" si="232"/>
        <v/>
      </c>
      <c r="AC3427" s="195" t="str">
        <f t="shared" si="233"/>
        <v/>
      </c>
      <c r="AD3427" s="194" t="str">
        <f t="shared" si="234"/>
        <v/>
      </c>
      <c r="AE3427" s="194">
        <f>IF(AD3427="",0,IF(ISERROR(VLOOKUP(AD3427,AD$7:AD3426,1,FALSE)),1,0))</f>
        <v>0</v>
      </c>
      <c r="AF3427" s="194"/>
    </row>
    <row r="3428" spans="1:32" ht="16.5" customHeight="1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75">
        <f>IF(AND($X$3512&lt;&gt;" ",$X$3512&lt;&gt;0),IF(X3428=$X$3512,1+COUNTIF(U$7:U3427,"&gt;0"),0),0)</f>
        <v>0</v>
      </c>
      <c r="V3428" s="178" t="s">
        <v>3617</v>
      </c>
      <c r="W3428" s="130"/>
      <c r="X3428" s="131"/>
      <c r="Y3428" s="131"/>
      <c r="Z3428" s="206"/>
      <c r="AA3428" s="194">
        <f t="shared" si="231"/>
        <v>0</v>
      </c>
      <c r="AB3428" s="124" t="str">
        <f t="shared" si="232"/>
        <v/>
      </c>
      <c r="AC3428" s="195" t="str">
        <f t="shared" si="233"/>
        <v/>
      </c>
      <c r="AD3428" s="194" t="str">
        <f t="shared" si="234"/>
        <v/>
      </c>
      <c r="AE3428" s="194">
        <f>IF(AD3428="",0,IF(ISERROR(VLOOKUP(AD3428,AD$7:AD3427,1,FALSE)),1,0))</f>
        <v>0</v>
      </c>
      <c r="AF3428" s="194"/>
    </row>
    <row r="3429" spans="1:32" ht="16.5" customHeight="1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75">
        <f>IF(AND($X$3512&lt;&gt;" ",$X$3512&lt;&gt;0),IF(X3429=$X$3512,1+COUNTIF(U$7:U3428,"&gt;0"),0),0)</f>
        <v>0</v>
      </c>
      <c r="V3429" s="178" t="s">
        <v>3618</v>
      </c>
      <c r="W3429" s="130"/>
      <c r="X3429" s="131"/>
      <c r="Y3429" s="131"/>
      <c r="Z3429" s="206"/>
      <c r="AA3429" s="194">
        <f t="shared" si="231"/>
        <v>0</v>
      </c>
      <c r="AB3429" s="124" t="str">
        <f t="shared" si="232"/>
        <v/>
      </c>
      <c r="AC3429" s="195" t="str">
        <f t="shared" si="233"/>
        <v/>
      </c>
      <c r="AD3429" s="194" t="str">
        <f t="shared" si="234"/>
        <v/>
      </c>
      <c r="AE3429" s="194">
        <f>IF(AD3429="",0,IF(ISERROR(VLOOKUP(AD3429,AD$7:AD3428,1,FALSE)),1,0))</f>
        <v>0</v>
      </c>
      <c r="AF3429" s="194"/>
    </row>
    <row r="3430" spans="1:32" ht="16.5" customHeight="1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75">
        <f>IF(AND($X$3512&lt;&gt;" ",$X$3512&lt;&gt;0),IF(X3430=$X$3512,1+COUNTIF(U$7:U3429,"&gt;0"),0),0)</f>
        <v>0</v>
      </c>
      <c r="V3430" s="178" t="s">
        <v>3619</v>
      </c>
      <c r="W3430" s="130"/>
      <c r="X3430" s="131"/>
      <c r="Y3430" s="131"/>
      <c r="Z3430" s="206"/>
      <c r="AA3430" s="194">
        <f t="shared" si="231"/>
        <v>0</v>
      </c>
      <c r="AB3430" s="124" t="str">
        <f t="shared" si="232"/>
        <v/>
      </c>
      <c r="AC3430" s="195" t="str">
        <f t="shared" si="233"/>
        <v/>
      </c>
      <c r="AD3430" s="194" t="str">
        <f t="shared" si="234"/>
        <v/>
      </c>
      <c r="AE3430" s="194">
        <f>IF(AD3430="",0,IF(ISERROR(VLOOKUP(AD3430,AD$7:AD3429,1,FALSE)),1,0))</f>
        <v>0</v>
      </c>
      <c r="AF3430" s="194"/>
    </row>
    <row r="3431" spans="1:32" ht="16.5" customHeight="1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75">
        <f>IF(AND($X$3512&lt;&gt;" ",$X$3512&lt;&gt;0),IF(X3431=$X$3512,1+COUNTIF(U$7:U3430,"&gt;0"),0),0)</f>
        <v>0</v>
      </c>
      <c r="V3431" s="178" t="s">
        <v>3620</v>
      </c>
      <c r="W3431" s="130"/>
      <c r="X3431" s="131"/>
      <c r="Y3431" s="131"/>
      <c r="Z3431" s="206"/>
      <c r="AA3431" s="194">
        <f t="shared" si="231"/>
        <v>0</v>
      </c>
      <c r="AB3431" s="124" t="str">
        <f t="shared" si="232"/>
        <v/>
      </c>
      <c r="AC3431" s="195" t="str">
        <f t="shared" si="233"/>
        <v/>
      </c>
      <c r="AD3431" s="194" t="str">
        <f t="shared" si="234"/>
        <v/>
      </c>
      <c r="AE3431" s="194">
        <f>IF(AD3431="",0,IF(ISERROR(VLOOKUP(AD3431,AD$7:AD3430,1,FALSE)),1,0))</f>
        <v>0</v>
      </c>
      <c r="AF3431" s="194"/>
    </row>
    <row r="3432" spans="1:32" ht="16.5" customHeight="1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75">
        <f>IF(AND($X$3512&lt;&gt;" ",$X$3512&lt;&gt;0),IF(X3432=$X$3512,1+COUNTIF(U$7:U3431,"&gt;0"),0),0)</f>
        <v>0</v>
      </c>
      <c r="V3432" s="178" t="s">
        <v>3621</v>
      </c>
      <c r="W3432" s="130"/>
      <c r="X3432" s="131"/>
      <c r="Y3432" s="131"/>
      <c r="Z3432" s="206"/>
      <c r="AA3432" s="194">
        <f t="shared" si="231"/>
        <v>0</v>
      </c>
      <c r="AB3432" s="124" t="str">
        <f t="shared" si="232"/>
        <v/>
      </c>
      <c r="AC3432" s="195" t="str">
        <f t="shared" si="233"/>
        <v/>
      </c>
      <c r="AD3432" s="194" t="str">
        <f t="shared" si="234"/>
        <v/>
      </c>
      <c r="AE3432" s="194">
        <f>IF(AD3432="",0,IF(ISERROR(VLOOKUP(AD3432,AD$7:AD3431,1,FALSE)),1,0))</f>
        <v>0</v>
      </c>
      <c r="AF3432" s="194"/>
    </row>
    <row r="3433" spans="1:32" ht="16.5" customHeight="1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75">
        <f>IF(AND($X$3512&lt;&gt;" ",$X$3512&lt;&gt;0),IF(X3433=$X$3512,1+COUNTIF(U$7:U3432,"&gt;0"),0),0)</f>
        <v>0</v>
      </c>
      <c r="V3433" s="178" t="s">
        <v>3622</v>
      </c>
      <c r="W3433" s="130"/>
      <c r="X3433" s="131"/>
      <c r="Y3433" s="131"/>
      <c r="Z3433" s="206"/>
      <c r="AA3433" s="194">
        <f t="shared" si="231"/>
        <v>0</v>
      </c>
      <c r="AB3433" s="124" t="str">
        <f t="shared" si="232"/>
        <v/>
      </c>
      <c r="AC3433" s="195" t="str">
        <f t="shared" si="233"/>
        <v/>
      </c>
      <c r="AD3433" s="194" t="str">
        <f t="shared" si="234"/>
        <v/>
      </c>
      <c r="AE3433" s="194">
        <f>IF(AD3433="",0,IF(ISERROR(VLOOKUP(AD3433,AD$7:AD3432,1,FALSE)),1,0))</f>
        <v>0</v>
      </c>
      <c r="AF3433" s="194"/>
    </row>
    <row r="3434" spans="1:32" ht="16.5" customHeight="1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75">
        <f>IF(AND($X$3512&lt;&gt;" ",$X$3512&lt;&gt;0),IF(X3434=$X$3512,1+COUNTIF(U$7:U3433,"&gt;0"),0),0)</f>
        <v>0</v>
      </c>
      <c r="V3434" s="178" t="s">
        <v>3623</v>
      </c>
      <c r="W3434" s="130"/>
      <c r="X3434" s="131"/>
      <c r="Y3434" s="131"/>
      <c r="Z3434" s="206"/>
      <c r="AA3434" s="194">
        <f t="shared" si="231"/>
        <v>0</v>
      </c>
      <c r="AB3434" s="124" t="str">
        <f t="shared" si="232"/>
        <v/>
      </c>
      <c r="AC3434" s="195" t="str">
        <f t="shared" si="233"/>
        <v/>
      </c>
      <c r="AD3434" s="194" t="str">
        <f t="shared" si="234"/>
        <v/>
      </c>
      <c r="AE3434" s="194">
        <f>IF(AD3434="",0,IF(ISERROR(VLOOKUP(AD3434,AD$7:AD3433,1,FALSE)),1,0))</f>
        <v>0</v>
      </c>
      <c r="AF3434" s="194"/>
    </row>
    <row r="3435" spans="1:32" ht="16.5" customHeight="1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75">
        <f>IF(AND($X$3512&lt;&gt;" ",$X$3512&lt;&gt;0),IF(X3435=$X$3512,1+COUNTIF(U$7:U3434,"&gt;0"),0),0)</f>
        <v>0</v>
      </c>
      <c r="V3435" s="178" t="s">
        <v>3624</v>
      </c>
      <c r="W3435" s="130"/>
      <c r="X3435" s="131"/>
      <c r="Y3435" s="131"/>
      <c r="Z3435" s="206"/>
      <c r="AA3435" s="194">
        <f t="shared" si="231"/>
        <v>0</v>
      </c>
      <c r="AB3435" s="124" t="str">
        <f t="shared" si="232"/>
        <v/>
      </c>
      <c r="AC3435" s="195" t="str">
        <f t="shared" si="233"/>
        <v/>
      </c>
      <c r="AD3435" s="194" t="str">
        <f t="shared" si="234"/>
        <v/>
      </c>
      <c r="AE3435" s="194">
        <f>IF(AD3435="",0,IF(ISERROR(VLOOKUP(AD3435,AD$7:AD3434,1,FALSE)),1,0))</f>
        <v>0</v>
      </c>
      <c r="AF3435" s="194"/>
    </row>
    <row r="3436" spans="1:32" ht="16.5" customHeight="1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75">
        <f>IF(AND($X$3512&lt;&gt;" ",$X$3512&lt;&gt;0),IF(X3436=$X$3512,1+COUNTIF(U$7:U3435,"&gt;0"),0),0)</f>
        <v>0</v>
      </c>
      <c r="V3436" s="178" t="s">
        <v>3625</v>
      </c>
      <c r="W3436" s="130"/>
      <c r="X3436" s="131"/>
      <c r="Y3436" s="131"/>
      <c r="Z3436" s="206"/>
      <c r="AA3436" s="194">
        <f t="shared" si="231"/>
        <v>0</v>
      </c>
      <c r="AB3436" s="124" t="str">
        <f t="shared" si="232"/>
        <v/>
      </c>
      <c r="AC3436" s="195" t="str">
        <f t="shared" si="233"/>
        <v/>
      </c>
      <c r="AD3436" s="194" t="str">
        <f t="shared" si="234"/>
        <v/>
      </c>
      <c r="AE3436" s="194">
        <f>IF(AD3436="",0,IF(ISERROR(VLOOKUP(AD3436,AD$7:AD3435,1,FALSE)),1,0))</f>
        <v>0</v>
      </c>
      <c r="AF3436" s="194"/>
    </row>
    <row r="3437" spans="1:32" ht="16.5" customHeight="1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75">
        <f>IF(AND($X$3512&lt;&gt;" ",$X$3512&lt;&gt;0),IF(X3437=$X$3512,1+COUNTIF(U$7:U3436,"&gt;0"),0),0)</f>
        <v>0</v>
      </c>
      <c r="V3437" s="178" t="s">
        <v>3626</v>
      </c>
      <c r="W3437" s="130"/>
      <c r="X3437" s="131"/>
      <c r="Y3437" s="131"/>
      <c r="Z3437" s="206"/>
      <c r="AA3437" s="194">
        <f t="shared" si="231"/>
        <v>0</v>
      </c>
      <c r="AB3437" s="124" t="str">
        <f t="shared" si="232"/>
        <v/>
      </c>
      <c r="AC3437" s="195" t="str">
        <f t="shared" si="233"/>
        <v/>
      </c>
      <c r="AD3437" s="194" t="str">
        <f t="shared" si="234"/>
        <v/>
      </c>
      <c r="AE3437" s="194">
        <f>IF(AD3437="",0,IF(ISERROR(VLOOKUP(AD3437,AD$7:AD3436,1,FALSE)),1,0))</f>
        <v>0</v>
      </c>
      <c r="AF3437" s="194"/>
    </row>
    <row r="3438" spans="1:32" ht="16.5" customHeight="1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75">
        <f>IF(AND($X$3512&lt;&gt;" ",$X$3512&lt;&gt;0),IF(X3438=$X$3512,1+COUNTIF(U$7:U3437,"&gt;0"),0),0)</f>
        <v>0</v>
      </c>
      <c r="V3438" s="178" t="s">
        <v>3627</v>
      </c>
      <c r="W3438" s="130"/>
      <c r="X3438" s="131"/>
      <c r="Y3438" s="131"/>
      <c r="Z3438" s="206"/>
      <c r="AA3438" s="194">
        <f t="shared" si="231"/>
        <v>0</v>
      </c>
      <c r="AB3438" s="124" t="str">
        <f t="shared" si="232"/>
        <v/>
      </c>
      <c r="AC3438" s="195" t="str">
        <f t="shared" si="233"/>
        <v/>
      </c>
      <c r="AD3438" s="194" t="str">
        <f t="shared" si="234"/>
        <v/>
      </c>
      <c r="AE3438" s="194">
        <f>IF(AD3438="",0,IF(ISERROR(VLOOKUP(AD3438,AD$7:AD3437,1,FALSE)),1,0))</f>
        <v>0</v>
      </c>
      <c r="AF3438" s="194"/>
    </row>
    <row r="3439" spans="1:32" ht="16.5" customHeight="1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75">
        <f>IF(AND($X$3512&lt;&gt;" ",$X$3512&lt;&gt;0),IF(X3439=$X$3512,1+COUNTIF(U$7:U3438,"&gt;0"),0),0)</f>
        <v>0</v>
      </c>
      <c r="V3439" s="178" t="s">
        <v>3628</v>
      </c>
      <c r="W3439" s="130"/>
      <c r="X3439" s="131"/>
      <c r="Y3439" s="131"/>
      <c r="Z3439" s="206"/>
      <c r="AA3439" s="194">
        <f t="shared" si="231"/>
        <v>0</v>
      </c>
      <c r="AB3439" s="124" t="str">
        <f t="shared" si="232"/>
        <v/>
      </c>
      <c r="AC3439" s="195" t="str">
        <f t="shared" si="233"/>
        <v/>
      </c>
      <c r="AD3439" s="194" t="str">
        <f t="shared" si="234"/>
        <v/>
      </c>
      <c r="AE3439" s="194">
        <f>IF(AD3439="",0,IF(ISERROR(VLOOKUP(AD3439,AD$7:AD3438,1,FALSE)),1,0))</f>
        <v>0</v>
      </c>
      <c r="AF3439" s="194"/>
    </row>
    <row r="3440" spans="1:32" ht="16.5" customHeight="1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75">
        <f>IF(AND($X$3512&lt;&gt;" ",$X$3512&lt;&gt;0),IF(X3440=$X$3512,1+COUNTIF(U$7:U3439,"&gt;0"),0),0)</f>
        <v>0</v>
      </c>
      <c r="V3440" s="178" t="s">
        <v>3629</v>
      </c>
      <c r="W3440" s="130"/>
      <c r="X3440" s="131"/>
      <c r="Y3440" s="131"/>
      <c r="Z3440" s="206"/>
      <c r="AA3440" s="194">
        <f t="shared" si="231"/>
        <v>0</v>
      </c>
      <c r="AB3440" s="124" t="str">
        <f t="shared" si="232"/>
        <v/>
      </c>
      <c r="AC3440" s="195" t="str">
        <f t="shared" si="233"/>
        <v/>
      </c>
      <c r="AD3440" s="194" t="str">
        <f t="shared" si="234"/>
        <v/>
      </c>
      <c r="AE3440" s="194">
        <f>IF(AD3440="",0,IF(ISERROR(VLOOKUP(AD3440,AD$7:AD3439,1,FALSE)),1,0))</f>
        <v>0</v>
      </c>
      <c r="AF3440" s="194"/>
    </row>
    <row r="3441" spans="1:32" ht="16.5" customHeight="1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75">
        <f>IF(AND($X$3512&lt;&gt;" ",$X$3512&lt;&gt;0),IF(X3441=$X$3512,1+COUNTIF(U$7:U3440,"&gt;0"),0),0)</f>
        <v>0</v>
      </c>
      <c r="V3441" s="178" t="s">
        <v>3630</v>
      </c>
      <c r="W3441" s="130"/>
      <c r="X3441" s="131"/>
      <c r="Y3441" s="131"/>
      <c r="Z3441" s="206"/>
      <c r="AA3441" s="194">
        <f t="shared" si="231"/>
        <v>0</v>
      </c>
      <c r="AB3441" s="124" t="str">
        <f t="shared" si="232"/>
        <v/>
      </c>
      <c r="AC3441" s="195" t="str">
        <f t="shared" si="233"/>
        <v/>
      </c>
      <c r="AD3441" s="194" t="str">
        <f t="shared" si="234"/>
        <v/>
      </c>
      <c r="AE3441" s="194">
        <f>IF(AD3441="",0,IF(ISERROR(VLOOKUP(AD3441,AD$7:AD3440,1,FALSE)),1,0))</f>
        <v>0</v>
      </c>
      <c r="AF3441" s="194"/>
    </row>
    <row r="3442" spans="1:32" ht="16.5" customHeight="1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75">
        <f>IF(AND($X$3512&lt;&gt;" ",$X$3512&lt;&gt;0),IF(X3442=$X$3512,1+COUNTIF(U$7:U3441,"&gt;0"),0),0)</f>
        <v>0</v>
      </c>
      <c r="V3442" s="178" t="s">
        <v>3631</v>
      </c>
      <c r="W3442" s="130"/>
      <c r="X3442" s="131"/>
      <c r="Y3442" s="131"/>
      <c r="Z3442" s="206"/>
      <c r="AA3442" s="194">
        <f t="shared" si="231"/>
        <v>0</v>
      </c>
      <c r="AB3442" s="124" t="str">
        <f t="shared" si="232"/>
        <v/>
      </c>
      <c r="AC3442" s="195" t="str">
        <f t="shared" si="233"/>
        <v/>
      </c>
      <c r="AD3442" s="194" t="str">
        <f t="shared" si="234"/>
        <v/>
      </c>
      <c r="AE3442" s="194">
        <f>IF(AD3442="",0,IF(ISERROR(VLOOKUP(AD3442,AD$7:AD3441,1,FALSE)),1,0))</f>
        <v>0</v>
      </c>
      <c r="AF3442" s="194"/>
    </row>
    <row r="3443" spans="1:32" ht="16.5" customHeight="1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75">
        <f>IF(AND($X$3512&lt;&gt;" ",$X$3512&lt;&gt;0),IF(X3443=$X$3512,1+COUNTIF(U$7:U3442,"&gt;0"),0),0)</f>
        <v>0</v>
      </c>
      <c r="V3443" s="178" t="s">
        <v>3632</v>
      </c>
      <c r="W3443" s="130"/>
      <c r="X3443" s="131"/>
      <c r="Y3443" s="131"/>
      <c r="Z3443" s="206"/>
      <c r="AA3443" s="194">
        <f t="shared" si="231"/>
        <v>0</v>
      </c>
      <c r="AB3443" s="124" t="str">
        <f t="shared" si="232"/>
        <v/>
      </c>
      <c r="AC3443" s="195" t="str">
        <f t="shared" si="233"/>
        <v/>
      </c>
      <c r="AD3443" s="194" t="str">
        <f t="shared" si="234"/>
        <v/>
      </c>
      <c r="AE3443" s="194">
        <f>IF(AD3443="",0,IF(ISERROR(VLOOKUP(AD3443,AD$7:AD3442,1,FALSE)),1,0))</f>
        <v>0</v>
      </c>
      <c r="AF3443" s="194"/>
    </row>
    <row r="3444" spans="1:32" ht="16.5" customHeight="1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75">
        <f>IF(AND($X$3512&lt;&gt;" ",$X$3512&lt;&gt;0),IF(X3444=$X$3512,1+COUNTIF(U$7:U3443,"&gt;0"),0),0)</f>
        <v>0</v>
      </c>
      <c r="V3444" s="178" t="s">
        <v>3633</v>
      </c>
      <c r="W3444" s="130"/>
      <c r="X3444" s="131"/>
      <c r="Y3444" s="131"/>
      <c r="Z3444" s="206"/>
      <c r="AA3444" s="194">
        <f t="shared" si="231"/>
        <v>0</v>
      </c>
      <c r="AB3444" s="124" t="str">
        <f t="shared" si="232"/>
        <v/>
      </c>
      <c r="AC3444" s="195" t="str">
        <f t="shared" si="233"/>
        <v/>
      </c>
      <c r="AD3444" s="194" t="str">
        <f t="shared" si="234"/>
        <v/>
      </c>
      <c r="AE3444" s="194">
        <f>IF(AD3444="",0,IF(ISERROR(VLOOKUP(AD3444,AD$7:AD3443,1,FALSE)),1,0))</f>
        <v>0</v>
      </c>
      <c r="AF3444" s="194"/>
    </row>
    <row r="3445" spans="1:32" ht="16.5" customHeight="1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75">
        <f>IF(AND($X$3512&lt;&gt;" ",$X$3512&lt;&gt;0),IF(X3445=$X$3512,1+COUNTIF(U$7:U3444,"&gt;0"),0),0)</f>
        <v>0</v>
      </c>
      <c r="V3445" s="178" t="s">
        <v>3634</v>
      </c>
      <c r="W3445" s="130"/>
      <c r="X3445" s="131"/>
      <c r="Y3445" s="131"/>
      <c r="Z3445" s="206"/>
      <c r="AA3445" s="194">
        <f t="shared" si="231"/>
        <v>0</v>
      </c>
      <c r="AB3445" s="124" t="str">
        <f t="shared" si="232"/>
        <v/>
      </c>
      <c r="AC3445" s="195" t="str">
        <f t="shared" si="233"/>
        <v/>
      </c>
      <c r="AD3445" s="194" t="str">
        <f t="shared" si="234"/>
        <v/>
      </c>
      <c r="AE3445" s="194">
        <f>IF(AD3445="",0,IF(ISERROR(VLOOKUP(AD3445,AD$7:AD3444,1,FALSE)),1,0))</f>
        <v>0</v>
      </c>
      <c r="AF3445" s="194"/>
    </row>
    <row r="3446" spans="1:32" ht="16.5" customHeight="1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75">
        <f>IF(AND($X$3512&lt;&gt;" ",$X$3512&lt;&gt;0),IF(X3446=$X$3512,1+COUNTIF(U$7:U3445,"&gt;0"),0),0)</f>
        <v>0</v>
      </c>
      <c r="V3446" s="178" t="s">
        <v>3635</v>
      </c>
      <c r="W3446" s="130"/>
      <c r="X3446" s="131"/>
      <c r="Y3446" s="131"/>
      <c r="Z3446" s="206"/>
      <c r="AA3446" s="194">
        <f t="shared" si="231"/>
        <v>0</v>
      </c>
      <c r="AB3446" s="124" t="str">
        <f t="shared" si="232"/>
        <v/>
      </c>
      <c r="AC3446" s="195" t="str">
        <f t="shared" si="233"/>
        <v/>
      </c>
      <c r="AD3446" s="194" t="str">
        <f t="shared" si="234"/>
        <v/>
      </c>
      <c r="AE3446" s="194">
        <f>IF(AD3446="",0,IF(ISERROR(VLOOKUP(AD3446,AD$7:AD3445,1,FALSE)),1,0))</f>
        <v>0</v>
      </c>
      <c r="AF3446" s="194"/>
    </row>
    <row r="3447" spans="1:32" ht="16.5" customHeight="1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75">
        <f>IF(AND($X$3512&lt;&gt;" ",$X$3512&lt;&gt;0),IF(X3447=$X$3512,1+COUNTIF(U$7:U3446,"&gt;0"),0),0)</f>
        <v>0</v>
      </c>
      <c r="V3447" s="178" t="s">
        <v>3636</v>
      </c>
      <c r="W3447" s="130"/>
      <c r="X3447" s="131"/>
      <c r="Y3447" s="131"/>
      <c r="Z3447" s="206"/>
      <c r="AA3447" s="194">
        <f t="shared" si="231"/>
        <v>0</v>
      </c>
      <c r="AB3447" s="124" t="str">
        <f t="shared" si="232"/>
        <v/>
      </c>
      <c r="AC3447" s="195" t="str">
        <f t="shared" si="233"/>
        <v/>
      </c>
      <c r="AD3447" s="194" t="str">
        <f t="shared" si="234"/>
        <v/>
      </c>
      <c r="AE3447" s="194">
        <f>IF(AD3447="",0,IF(ISERROR(VLOOKUP(AD3447,AD$7:AD3446,1,FALSE)),1,0))</f>
        <v>0</v>
      </c>
      <c r="AF3447" s="194"/>
    </row>
    <row r="3448" spans="1:32" ht="16.5" customHeight="1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75">
        <f>IF(AND($X$3512&lt;&gt;" ",$X$3512&lt;&gt;0),IF(X3448=$X$3512,1+COUNTIF(U$7:U3447,"&gt;0"),0),0)</f>
        <v>0</v>
      </c>
      <c r="V3448" s="178" t="s">
        <v>3637</v>
      </c>
      <c r="W3448" s="130"/>
      <c r="X3448" s="131"/>
      <c r="Y3448" s="131"/>
      <c r="Z3448" s="206"/>
      <c r="AA3448" s="194">
        <f t="shared" si="231"/>
        <v>0</v>
      </c>
      <c r="AB3448" s="124" t="str">
        <f t="shared" si="232"/>
        <v/>
      </c>
      <c r="AC3448" s="195" t="str">
        <f t="shared" si="233"/>
        <v/>
      </c>
      <c r="AD3448" s="194" t="str">
        <f t="shared" si="234"/>
        <v/>
      </c>
      <c r="AE3448" s="194">
        <f>IF(AD3448="",0,IF(ISERROR(VLOOKUP(AD3448,AD$7:AD3447,1,FALSE)),1,0))</f>
        <v>0</v>
      </c>
      <c r="AF3448" s="194"/>
    </row>
    <row r="3449" spans="1:32" ht="16.5" customHeight="1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75">
        <f>IF(AND($X$3512&lt;&gt;" ",$X$3512&lt;&gt;0),IF(X3449=$X$3512,1+COUNTIF(U$7:U3448,"&gt;0"),0),0)</f>
        <v>0</v>
      </c>
      <c r="V3449" s="178" t="s">
        <v>3638</v>
      </c>
      <c r="W3449" s="130"/>
      <c r="X3449" s="131"/>
      <c r="Y3449" s="131"/>
      <c r="Z3449" s="206"/>
      <c r="AA3449" s="194">
        <f t="shared" si="231"/>
        <v>0</v>
      </c>
      <c r="AB3449" s="124" t="str">
        <f t="shared" si="232"/>
        <v/>
      </c>
      <c r="AC3449" s="195" t="str">
        <f t="shared" si="233"/>
        <v/>
      </c>
      <c r="AD3449" s="194" t="str">
        <f t="shared" si="234"/>
        <v/>
      </c>
      <c r="AE3449" s="194">
        <f>IF(AD3449="",0,IF(ISERROR(VLOOKUP(AD3449,AD$7:AD3448,1,FALSE)),1,0))</f>
        <v>0</v>
      </c>
      <c r="AF3449" s="194"/>
    </row>
    <row r="3450" spans="1:32" ht="16.5" customHeight="1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75">
        <f>IF(AND($X$3512&lt;&gt;" ",$X$3512&lt;&gt;0),IF(X3450=$X$3512,1+COUNTIF(U$7:U3449,"&gt;0"),0),0)</f>
        <v>0</v>
      </c>
      <c r="V3450" s="178" t="s">
        <v>3639</v>
      </c>
      <c r="W3450" s="130"/>
      <c r="X3450" s="131"/>
      <c r="Y3450" s="131"/>
      <c r="Z3450" s="206"/>
      <c r="AA3450" s="194">
        <f t="shared" si="231"/>
        <v>0</v>
      </c>
      <c r="AB3450" s="124" t="str">
        <f t="shared" si="232"/>
        <v/>
      </c>
      <c r="AC3450" s="195" t="str">
        <f t="shared" si="233"/>
        <v/>
      </c>
      <c r="AD3450" s="194" t="str">
        <f t="shared" si="234"/>
        <v/>
      </c>
      <c r="AE3450" s="194">
        <f>IF(AD3450="",0,IF(ISERROR(VLOOKUP(AD3450,AD$7:AD3449,1,FALSE)),1,0))</f>
        <v>0</v>
      </c>
      <c r="AF3450" s="194"/>
    </row>
    <row r="3451" spans="1:32" ht="16.5" customHeight="1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75">
        <f>IF(AND($X$3512&lt;&gt;" ",$X$3512&lt;&gt;0),IF(X3451=$X$3512,1+COUNTIF(U$7:U3450,"&gt;0"),0),0)</f>
        <v>0</v>
      </c>
      <c r="V3451" s="178" t="s">
        <v>3640</v>
      </c>
      <c r="W3451" s="130"/>
      <c r="X3451" s="131"/>
      <c r="Y3451" s="131"/>
      <c r="Z3451" s="206"/>
      <c r="AA3451" s="194">
        <f t="shared" si="231"/>
        <v>0</v>
      </c>
      <c r="AB3451" s="124" t="str">
        <f t="shared" si="232"/>
        <v/>
      </c>
      <c r="AC3451" s="195" t="str">
        <f t="shared" si="233"/>
        <v/>
      </c>
      <c r="AD3451" s="194" t="str">
        <f t="shared" si="234"/>
        <v/>
      </c>
      <c r="AE3451" s="194">
        <f>IF(AD3451="",0,IF(ISERROR(VLOOKUP(AD3451,AD$7:AD3450,1,FALSE)),1,0))</f>
        <v>0</v>
      </c>
      <c r="AF3451" s="194"/>
    </row>
    <row r="3452" spans="1:32" ht="16.5" customHeight="1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75">
        <f>IF(AND($X$3512&lt;&gt;" ",$X$3512&lt;&gt;0),IF(X3452=$X$3512,1+COUNTIF(U$7:U3451,"&gt;0"),0),0)</f>
        <v>0</v>
      </c>
      <c r="V3452" s="178" t="s">
        <v>3641</v>
      </c>
      <c r="W3452" s="130"/>
      <c r="X3452" s="131"/>
      <c r="Y3452" s="131"/>
      <c r="Z3452" s="206"/>
      <c r="AA3452" s="194">
        <f t="shared" si="231"/>
        <v>0</v>
      </c>
      <c r="AB3452" s="124" t="str">
        <f t="shared" si="232"/>
        <v/>
      </c>
      <c r="AC3452" s="195" t="str">
        <f t="shared" si="233"/>
        <v/>
      </c>
      <c r="AD3452" s="194" t="str">
        <f t="shared" si="234"/>
        <v/>
      </c>
      <c r="AE3452" s="194">
        <f>IF(AD3452="",0,IF(ISERROR(VLOOKUP(AD3452,AD$7:AD3451,1,FALSE)),1,0))</f>
        <v>0</v>
      </c>
      <c r="AF3452" s="194"/>
    </row>
    <row r="3453" spans="1:32" ht="16.5" customHeight="1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75">
        <f>IF(AND($X$3512&lt;&gt;" ",$X$3512&lt;&gt;0),IF(X3453=$X$3512,1+COUNTIF(U$7:U3452,"&gt;0"),0),0)</f>
        <v>0</v>
      </c>
      <c r="V3453" s="178" t="s">
        <v>3642</v>
      </c>
      <c r="W3453" s="130"/>
      <c r="X3453" s="131"/>
      <c r="Y3453" s="131"/>
      <c r="Z3453" s="206"/>
      <c r="AA3453" s="194">
        <f t="shared" si="231"/>
        <v>0</v>
      </c>
      <c r="AB3453" s="124" t="str">
        <f t="shared" si="232"/>
        <v/>
      </c>
      <c r="AC3453" s="195" t="str">
        <f t="shared" si="233"/>
        <v/>
      </c>
      <c r="AD3453" s="194" t="str">
        <f t="shared" si="234"/>
        <v/>
      </c>
      <c r="AE3453" s="194">
        <f>IF(AD3453="",0,IF(ISERROR(VLOOKUP(AD3453,AD$7:AD3452,1,FALSE)),1,0))</f>
        <v>0</v>
      </c>
      <c r="AF3453" s="194"/>
    </row>
    <row r="3454" spans="1:32" ht="16.5" customHeight="1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75">
        <f>IF(AND($X$3512&lt;&gt;" ",$X$3512&lt;&gt;0),IF(X3454=$X$3512,1+COUNTIF(U$7:U3453,"&gt;0"),0),0)</f>
        <v>0</v>
      </c>
      <c r="V3454" s="178" t="s">
        <v>3643</v>
      </c>
      <c r="W3454" s="130"/>
      <c r="X3454" s="131"/>
      <c r="Y3454" s="131"/>
      <c r="Z3454" s="206"/>
      <c r="AA3454" s="194">
        <f t="shared" si="231"/>
        <v>0</v>
      </c>
      <c r="AB3454" s="124" t="str">
        <f t="shared" si="232"/>
        <v/>
      </c>
      <c r="AC3454" s="195" t="str">
        <f t="shared" si="233"/>
        <v/>
      </c>
      <c r="AD3454" s="194" t="str">
        <f t="shared" si="234"/>
        <v/>
      </c>
      <c r="AE3454" s="194">
        <f>IF(AD3454="",0,IF(ISERROR(VLOOKUP(AD3454,AD$7:AD3453,1,FALSE)),1,0))</f>
        <v>0</v>
      </c>
      <c r="AF3454" s="194"/>
    </row>
    <row r="3455" spans="1:32" ht="16.5" customHeight="1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75">
        <f>IF(AND($X$3512&lt;&gt;" ",$X$3512&lt;&gt;0),IF(X3455=$X$3512,1+COUNTIF(U$7:U3454,"&gt;0"),0),0)</f>
        <v>0</v>
      </c>
      <c r="V3455" s="178" t="s">
        <v>3644</v>
      </c>
      <c r="W3455" s="130"/>
      <c r="X3455" s="131"/>
      <c r="Y3455" s="131"/>
      <c r="Z3455" s="206"/>
      <c r="AA3455" s="194">
        <f t="shared" si="231"/>
        <v>0</v>
      </c>
      <c r="AB3455" s="124" t="str">
        <f t="shared" si="232"/>
        <v/>
      </c>
      <c r="AC3455" s="195" t="str">
        <f t="shared" si="233"/>
        <v/>
      </c>
      <c r="AD3455" s="194" t="str">
        <f t="shared" si="234"/>
        <v/>
      </c>
      <c r="AE3455" s="194">
        <f>IF(AD3455="",0,IF(ISERROR(VLOOKUP(AD3455,AD$7:AD3454,1,FALSE)),1,0))</f>
        <v>0</v>
      </c>
      <c r="AF3455" s="194"/>
    </row>
    <row r="3456" spans="1:32" ht="16.5" customHeight="1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75">
        <f>IF(AND($X$3512&lt;&gt;" ",$X$3512&lt;&gt;0),IF(X3456=$X$3512,1+COUNTIF(U$7:U3455,"&gt;0"),0),0)</f>
        <v>0</v>
      </c>
      <c r="V3456" s="178" t="s">
        <v>3645</v>
      </c>
      <c r="W3456" s="130"/>
      <c r="X3456" s="131"/>
      <c r="Y3456" s="131"/>
      <c r="Z3456" s="206"/>
      <c r="AA3456" s="194">
        <f t="shared" si="231"/>
        <v>0</v>
      </c>
      <c r="AB3456" s="124" t="str">
        <f t="shared" si="232"/>
        <v/>
      </c>
      <c r="AC3456" s="195" t="str">
        <f t="shared" si="233"/>
        <v/>
      </c>
      <c r="AD3456" s="194" t="str">
        <f t="shared" si="234"/>
        <v/>
      </c>
      <c r="AE3456" s="194">
        <f>IF(AD3456="",0,IF(ISERROR(VLOOKUP(AD3456,AD$7:AD3455,1,FALSE)),1,0))</f>
        <v>0</v>
      </c>
      <c r="AF3456" s="194"/>
    </row>
    <row r="3457" spans="1:32" ht="16.5" customHeight="1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75">
        <f>IF(AND($X$3512&lt;&gt;" ",$X$3512&lt;&gt;0),IF(X3457=$X$3512,1+COUNTIF(U$7:U3456,"&gt;0"),0),0)</f>
        <v>0</v>
      </c>
      <c r="V3457" s="178" t="s">
        <v>3646</v>
      </c>
      <c r="W3457" s="130"/>
      <c r="X3457" s="131"/>
      <c r="Y3457" s="131"/>
      <c r="Z3457" s="206"/>
      <c r="AA3457" s="194">
        <f t="shared" si="231"/>
        <v>0</v>
      </c>
      <c r="AB3457" s="124" t="str">
        <f t="shared" si="232"/>
        <v/>
      </c>
      <c r="AC3457" s="195" t="str">
        <f t="shared" si="233"/>
        <v/>
      </c>
      <c r="AD3457" s="194" t="str">
        <f t="shared" si="234"/>
        <v/>
      </c>
      <c r="AE3457" s="194">
        <f>IF(AD3457="",0,IF(ISERROR(VLOOKUP(AD3457,AD$7:AD3456,1,FALSE)),1,0))</f>
        <v>0</v>
      </c>
      <c r="AF3457" s="194"/>
    </row>
    <row r="3458" spans="1:32" ht="16.5" customHeight="1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75">
        <f>IF(AND($X$3512&lt;&gt;" ",$X$3512&lt;&gt;0),IF(X3458=$X$3512,1+COUNTIF(U$7:U3457,"&gt;0"),0),0)</f>
        <v>0</v>
      </c>
      <c r="V3458" s="178" t="s">
        <v>3647</v>
      </c>
      <c r="W3458" s="130"/>
      <c r="X3458" s="131"/>
      <c r="Y3458" s="131"/>
      <c r="Z3458" s="206"/>
      <c r="AA3458" s="194">
        <f t="shared" si="231"/>
        <v>0</v>
      </c>
      <c r="AB3458" s="124" t="str">
        <f t="shared" si="232"/>
        <v/>
      </c>
      <c r="AC3458" s="195" t="str">
        <f t="shared" si="233"/>
        <v/>
      </c>
      <c r="AD3458" s="194" t="str">
        <f t="shared" si="234"/>
        <v/>
      </c>
      <c r="AE3458" s="194">
        <f>IF(AD3458="",0,IF(ISERROR(VLOOKUP(AD3458,AD$7:AD3457,1,FALSE)),1,0))</f>
        <v>0</v>
      </c>
      <c r="AF3458" s="194"/>
    </row>
    <row r="3459" spans="1:32" ht="16.5" customHeight="1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75">
        <f>IF(AND($X$3512&lt;&gt;" ",$X$3512&lt;&gt;0),IF(X3459=$X$3512,1+COUNTIF(U$7:U3458,"&gt;0"),0),0)</f>
        <v>0</v>
      </c>
      <c r="V3459" s="178" t="s">
        <v>3648</v>
      </c>
      <c r="W3459" s="130"/>
      <c r="X3459" s="131"/>
      <c r="Y3459" s="131"/>
      <c r="Z3459" s="206"/>
      <c r="AA3459" s="194">
        <f t="shared" si="231"/>
        <v>0</v>
      </c>
      <c r="AB3459" s="124" t="str">
        <f t="shared" si="232"/>
        <v/>
      </c>
      <c r="AC3459" s="195" t="str">
        <f t="shared" si="233"/>
        <v/>
      </c>
      <c r="AD3459" s="194" t="str">
        <f t="shared" si="234"/>
        <v/>
      </c>
      <c r="AE3459" s="194">
        <f>IF(AD3459="",0,IF(ISERROR(VLOOKUP(AD3459,AD$7:AD3458,1,FALSE)),1,0))</f>
        <v>0</v>
      </c>
      <c r="AF3459" s="194"/>
    </row>
    <row r="3460" spans="1:32" ht="16.5" customHeight="1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75">
        <f>IF(AND($X$3512&lt;&gt;" ",$X$3512&lt;&gt;0),IF(X3460=$X$3512,1+COUNTIF(U$7:U3459,"&gt;0"),0),0)</f>
        <v>0</v>
      </c>
      <c r="V3460" s="178" t="s">
        <v>3649</v>
      </c>
      <c r="W3460" s="130"/>
      <c r="X3460" s="131"/>
      <c r="Y3460" s="131"/>
      <c r="Z3460" s="206"/>
      <c r="AA3460" s="194">
        <f t="shared" si="231"/>
        <v>0</v>
      </c>
      <c r="AB3460" s="124" t="str">
        <f t="shared" si="232"/>
        <v/>
      </c>
      <c r="AC3460" s="195" t="str">
        <f t="shared" si="233"/>
        <v/>
      </c>
      <c r="AD3460" s="194" t="str">
        <f t="shared" si="234"/>
        <v/>
      </c>
      <c r="AE3460" s="194">
        <f>IF(AD3460="",0,IF(ISERROR(VLOOKUP(AD3460,AD$7:AD3459,1,FALSE)),1,0))</f>
        <v>0</v>
      </c>
      <c r="AF3460" s="194"/>
    </row>
    <row r="3461" spans="1:32" ht="16.5" customHeight="1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75">
        <f>IF(AND($X$3512&lt;&gt;" ",$X$3512&lt;&gt;0),IF(X3461=$X$3512,1+COUNTIF(U$7:U3460,"&gt;0"),0),0)</f>
        <v>0</v>
      </c>
      <c r="V3461" s="178" t="s">
        <v>3650</v>
      </c>
      <c r="W3461" s="130"/>
      <c r="X3461" s="131"/>
      <c r="Y3461" s="131"/>
      <c r="Z3461" s="206"/>
      <c r="AA3461" s="194">
        <f t="shared" si="231"/>
        <v>0</v>
      </c>
      <c r="AB3461" s="124" t="str">
        <f t="shared" si="232"/>
        <v/>
      </c>
      <c r="AC3461" s="195" t="str">
        <f t="shared" si="233"/>
        <v/>
      </c>
      <c r="AD3461" s="194" t="str">
        <f t="shared" si="234"/>
        <v/>
      </c>
      <c r="AE3461" s="194">
        <f>IF(AD3461="",0,IF(ISERROR(VLOOKUP(AD3461,AD$7:AD3460,1,FALSE)),1,0))</f>
        <v>0</v>
      </c>
      <c r="AF3461" s="194"/>
    </row>
    <row r="3462" spans="1:32" ht="16.5" customHeight="1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75">
        <f>IF(AND($X$3512&lt;&gt;" ",$X$3512&lt;&gt;0),IF(X3462=$X$3512,1+COUNTIF(U$7:U3461,"&gt;0"),0),0)</f>
        <v>0</v>
      </c>
      <c r="V3462" s="178" t="s">
        <v>3651</v>
      </c>
      <c r="W3462" s="130"/>
      <c r="X3462" s="131"/>
      <c r="Y3462" s="131"/>
      <c r="Z3462" s="206"/>
      <c r="AA3462" s="194">
        <f t="shared" si="231"/>
        <v>0</v>
      </c>
      <c r="AB3462" s="124" t="str">
        <f t="shared" si="232"/>
        <v/>
      </c>
      <c r="AC3462" s="195" t="str">
        <f t="shared" si="233"/>
        <v/>
      </c>
      <c r="AD3462" s="194" t="str">
        <f t="shared" si="234"/>
        <v/>
      </c>
      <c r="AE3462" s="194">
        <f>IF(AD3462="",0,IF(ISERROR(VLOOKUP(AD3462,AD$7:AD3461,1,FALSE)),1,0))</f>
        <v>0</v>
      </c>
      <c r="AF3462" s="194"/>
    </row>
    <row r="3463" spans="1:32" ht="16.5" customHeight="1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75">
        <f>IF(AND($X$3512&lt;&gt;" ",$X$3512&lt;&gt;0),IF(X3463=$X$3512,1+COUNTIF(U$7:U3462,"&gt;0"),0),0)</f>
        <v>0</v>
      </c>
      <c r="V3463" s="178" t="s">
        <v>3652</v>
      </c>
      <c r="W3463" s="130"/>
      <c r="X3463" s="131"/>
      <c r="Y3463" s="131"/>
      <c r="Z3463" s="206"/>
      <c r="AA3463" s="194">
        <f t="shared" si="231"/>
        <v>0</v>
      </c>
      <c r="AB3463" s="124" t="str">
        <f t="shared" si="232"/>
        <v/>
      </c>
      <c r="AC3463" s="195" t="str">
        <f t="shared" si="233"/>
        <v/>
      </c>
      <c r="AD3463" s="194" t="str">
        <f t="shared" si="234"/>
        <v/>
      </c>
      <c r="AE3463" s="194">
        <f>IF(AD3463="",0,IF(ISERROR(VLOOKUP(AD3463,AD$7:AD3462,1,FALSE)),1,0))</f>
        <v>0</v>
      </c>
      <c r="AF3463" s="194"/>
    </row>
    <row r="3464" spans="1:32" ht="16.5" customHeight="1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75">
        <f>IF(AND($X$3512&lt;&gt;" ",$X$3512&lt;&gt;0),IF(X3464=$X$3512,1+COUNTIF(U$7:U3463,"&gt;0"),0),0)</f>
        <v>0</v>
      </c>
      <c r="V3464" s="178" t="s">
        <v>3653</v>
      </c>
      <c r="W3464" s="130"/>
      <c r="X3464" s="131"/>
      <c r="Y3464" s="131"/>
      <c r="Z3464" s="206"/>
      <c r="AA3464" s="194">
        <f t="shared" ref="AA3464:AA3506" si="235">IF(ISBLANK(X3464),0,VLOOKUP(X3464,$B$8:$E$57,1,FALSE))</f>
        <v>0</v>
      </c>
      <c r="AB3464" s="124" t="str">
        <f t="shared" ref="AB3464:AB3506" si="236">IF(W3464&gt;0,CONCATENATE(MONTH(W3464)&amp;X3464),"")</f>
        <v/>
      </c>
      <c r="AC3464" s="195" t="str">
        <f t="shared" ref="AC3464:AC3506" si="237">IF(OR(AND(Z3464&lt;&gt;0,ISBLANK(X3464)),ISERROR(AA3464)),"ERR","")</f>
        <v/>
      </c>
      <c r="AD3464" s="194" t="str">
        <f t="shared" si="234"/>
        <v/>
      </c>
      <c r="AE3464" s="194">
        <f>IF(AD3464="",0,IF(ISERROR(VLOOKUP(AD3464,AD$7:AD3463,1,FALSE)),1,0))</f>
        <v>0</v>
      </c>
      <c r="AF3464" s="194"/>
    </row>
    <row r="3465" spans="1:32" ht="16.5" customHeight="1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75">
        <f>IF(AND($X$3512&lt;&gt;" ",$X$3512&lt;&gt;0),IF(X3465=$X$3512,1+COUNTIF(U$7:U3464,"&gt;0"),0),0)</f>
        <v>0</v>
      </c>
      <c r="V3465" s="178" t="s">
        <v>3654</v>
      </c>
      <c r="W3465" s="130"/>
      <c r="X3465" s="131"/>
      <c r="Y3465" s="131"/>
      <c r="Z3465" s="206"/>
      <c r="AA3465" s="194">
        <f t="shared" si="235"/>
        <v>0</v>
      </c>
      <c r="AB3465" s="124" t="str">
        <f t="shared" si="236"/>
        <v/>
      </c>
      <c r="AC3465" s="195" t="str">
        <f t="shared" si="237"/>
        <v/>
      </c>
      <c r="AD3465" s="194" t="str">
        <f t="shared" si="234"/>
        <v/>
      </c>
      <c r="AE3465" s="194">
        <f>IF(AD3465="",0,IF(ISERROR(VLOOKUP(AD3465,AD$7:AD3464,1,FALSE)),1,0))</f>
        <v>0</v>
      </c>
      <c r="AF3465" s="194"/>
    </row>
    <row r="3466" spans="1:32" ht="16.5" customHeight="1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75">
        <f>IF(AND($X$3512&lt;&gt;" ",$X$3512&lt;&gt;0),IF(X3466=$X$3512,1+COUNTIF(U$7:U3465,"&gt;0"),0),0)</f>
        <v>0</v>
      </c>
      <c r="V3466" s="178" t="s">
        <v>3655</v>
      </c>
      <c r="W3466" s="130"/>
      <c r="X3466" s="131"/>
      <c r="Y3466" s="131"/>
      <c r="Z3466" s="206"/>
      <c r="AA3466" s="194">
        <f t="shared" si="235"/>
        <v>0</v>
      </c>
      <c r="AB3466" s="124" t="str">
        <f t="shared" si="236"/>
        <v/>
      </c>
      <c r="AC3466" s="195" t="str">
        <f t="shared" si="237"/>
        <v/>
      </c>
      <c r="AD3466" s="194" t="str">
        <f t="shared" ref="AD3466:AD3506" si="238">IF(W3466&gt;0,CONCATENATE(MONTH(W3466),"-",YEAR(W3466)),"")</f>
        <v/>
      </c>
      <c r="AE3466" s="194">
        <f>IF(AD3466="",0,IF(ISERROR(VLOOKUP(AD3466,AD$7:AD3465,1,FALSE)),1,0))</f>
        <v>0</v>
      </c>
      <c r="AF3466" s="194"/>
    </row>
    <row r="3467" spans="1:32" ht="16.5" customHeight="1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75">
        <f>IF(AND($X$3512&lt;&gt;" ",$X$3512&lt;&gt;0),IF(X3467=$X$3512,1+COUNTIF(U$7:U3466,"&gt;0"),0),0)</f>
        <v>0</v>
      </c>
      <c r="V3467" s="178" t="s">
        <v>3656</v>
      </c>
      <c r="W3467" s="130"/>
      <c r="X3467" s="131"/>
      <c r="Y3467" s="131"/>
      <c r="Z3467" s="206"/>
      <c r="AA3467" s="194">
        <f t="shared" si="235"/>
        <v>0</v>
      </c>
      <c r="AB3467" s="124" t="str">
        <f t="shared" si="236"/>
        <v/>
      </c>
      <c r="AC3467" s="195" t="str">
        <f t="shared" si="237"/>
        <v/>
      </c>
      <c r="AD3467" s="194" t="str">
        <f t="shared" si="238"/>
        <v/>
      </c>
      <c r="AE3467" s="194">
        <f>IF(AD3467="",0,IF(ISERROR(VLOOKUP(AD3467,AD$7:AD3466,1,FALSE)),1,0))</f>
        <v>0</v>
      </c>
      <c r="AF3467" s="194"/>
    </row>
    <row r="3468" spans="1:32" ht="16.5" customHeight="1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75">
        <f>IF(AND($X$3512&lt;&gt;" ",$X$3512&lt;&gt;0),IF(X3468=$X$3512,1+COUNTIF(U$7:U3467,"&gt;0"),0),0)</f>
        <v>0</v>
      </c>
      <c r="V3468" s="178" t="s">
        <v>3657</v>
      </c>
      <c r="W3468" s="130"/>
      <c r="X3468" s="131"/>
      <c r="Y3468" s="131"/>
      <c r="Z3468" s="206"/>
      <c r="AA3468" s="194">
        <f t="shared" si="235"/>
        <v>0</v>
      </c>
      <c r="AB3468" s="124" t="str">
        <f t="shared" si="236"/>
        <v/>
      </c>
      <c r="AC3468" s="195" t="str">
        <f t="shared" si="237"/>
        <v/>
      </c>
      <c r="AD3468" s="194" t="str">
        <f t="shared" si="238"/>
        <v/>
      </c>
      <c r="AE3468" s="194">
        <f>IF(AD3468="",0,IF(ISERROR(VLOOKUP(AD3468,AD$7:AD3467,1,FALSE)),1,0))</f>
        <v>0</v>
      </c>
      <c r="AF3468" s="194"/>
    </row>
    <row r="3469" spans="1:32" ht="16.5" customHeight="1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75">
        <f>IF(AND($X$3512&lt;&gt;" ",$X$3512&lt;&gt;0),IF(X3469=$X$3512,1+COUNTIF(U$7:U3468,"&gt;0"),0),0)</f>
        <v>0</v>
      </c>
      <c r="V3469" s="178" t="s">
        <v>3658</v>
      </c>
      <c r="W3469" s="130"/>
      <c r="X3469" s="131"/>
      <c r="Y3469" s="131"/>
      <c r="Z3469" s="206"/>
      <c r="AA3469" s="194">
        <f t="shared" si="235"/>
        <v>0</v>
      </c>
      <c r="AB3469" s="124" t="str">
        <f t="shared" si="236"/>
        <v/>
      </c>
      <c r="AC3469" s="195" t="str">
        <f t="shared" si="237"/>
        <v/>
      </c>
      <c r="AD3469" s="194" t="str">
        <f t="shared" si="238"/>
        <v/>
      </c>
      <c r="AE3469" s="194">
        <f>IF(AD3469="",0,IF(ISERROR(VLOOKUP(AD3469,AD$7:AD3468,1,FALSE)),1,0))</f>
        <v>0</v>
      </c>
      <c r="AF3469" s="194"/>
    </row>
    <row r="3470" spans="1:32" ht="16.5" customHeight="1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75">
        <f>IF(AND($X$3512&lt;&gt;" ",$X$3512&lt;&gt;0),IF(X3470=$X$3512,1+COUNTIF(U$7:U3469,"&gt;0"),0),0)</f>
        <v>0</v>
      </c>
      <c r="V3470" s="178" t="s">
        <v>3659</v>
      </c>
      <c r="W3470" s="130"/>
      <c r="X3470" s="131"/>
      <c r="Y3470" s="131"/>
      <c r="Z3470" s="206"/>
      <c r="AA3470" s="194">
        <f t="shared" si="235"/>
        <v>0</v>
      </c>
      <c r="AB3470" s="124" t="str">
        <f t="shared" si="236"/>
        <v/>
      </c>
      <c r="AC3470" s="195" t="str">
        <f t="shared" si="237"/>
        <v/>
      </c>
      <c r="AD3470" s="194" t="str">
        <f t="shared" si="238"/>
        <v/>
      </c>
      <c r="AE3470" s="194">
        <f>IF(AD3470="",0,IF(ISERROR(VLOOKUP(AD3470,AD$7:AD3469,1,FALSE)),1,0))</f>
        <v>0</v>
      </c>
      <c r="AF3470" s="194"/>
    </row>
    <row r="3471" spans="1:32" ht="16.5" customHeight="1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75">
        <f>IF(AND($X$3512&lt;&gt;" ",$X$3512&lt;&gt;0),IF(X3471=$X$3512,1+COUNTIF(U$7:U3470,"&gt;0"),0),0)</f>
        <v>0</v>
      </c>
      <c r="V3471" s="178" t="s">
        <v>3660</v>
      </c>
      <c r="W3471" s="130"/>
      <c r="X3471" s="131"/>
      <c r="Y3471" s="131"/>
      <c r="Z3471" s="206"/>
      <c r="AA3471" s="194">
        <f t="shared" si="235"/>
        <v>0</v>
      </c>
      <c r="AB3471" s="124" t="str">
        <f t="shared" si="236"/>
        <v/>
      </c>
      <c r="AC3471" s="195" t="str">
        <f t="shared" si="237"/>
        <v/>
      </c>
      <c r="AD3471" s="194" t="str">
        <f t="shared" si="238"/>
        <v/>
      </c>
      <c r="AE3471" s="194">
        <f>IF(AD3471="",0,IF(ISERROR(VLOOKUP(AD3471,AD$7:AD3470,1,FALSE)),1,0))</f>
        <v>0</v>
      </c>
      <c r="AF3471" s="194"/>
    </row>
    <row r="3472" spans="1:32" ht="16.5" customHeight="1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75">
        <f>IF(AND($X$3512&lt;&gt;" ",$X$3512&lt;&gt;0),IF(X3472=$X$3512,1+COUNTIF(U$7:U3471,"&gt;0"),0),0)</f>
        <v>0</v>
      </c>
      <c r="V3472" s="178" t="s">
        <v>3661</v>
      </c>
      <c r="W3472" s="130"/>
      <c r="X3472" s="131"/>
      <c r="Y3472" s="131"/>
      <c r="Z3472" s="206"/>
      <c r="AA3472" s="194">
        <f t="shared" si="235"/>
        <v>0</v>
      </c>
      <c r="AB3472" s="124" t="str">
        <f t="shared" si="236"/>
        <v/>
      </c>
      <c r="AC3472" s="195" t="str">
        <f t="shared" si="237"/>
        <v/>
      </c>
      <c r="AD3472" s="194" t="str">
        <f t="shared" si="238"/>
        <v/>
      </c>
      <c r="AE3472" s="194">
        <f>IF(AD3472="",0,IF(ISERROR(VLOOKUP(AD3472,AD$7:AD3471,1,FALSE)),1,0))</f>
        <v>0</v>
      </c>
      <c r="AF3472" s="194"/>
    </row>
    <row r="3473" spans="1:32" ht="16.5" customHeight="1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75">
        <f>IF(AND($X$3512&lt;&gt;" ",$X$3512&lt;&gt;0),IF(X3473=$X$3512,1+COUNTIF(U$7:U3472,"&gt;0"),0),0)</f>
        <v>0</v>
      </c>
      <c r="V3473" s="178" t="s">
        <v>3662</v>
      </c>
      <c r="W3473" s="130"/>
      <c r="X3473" s="131"/>
      <c r="Y3473" s="131"/>
      <c r="Z3473" s="206"/>
      <c r="AA3473" s="194">
        <f t="shared" si="235"/>
        <v>0</v>
      </c>
      <c r="AB3473" s="124" t="str">
        <f t="shared" si="236"/>
        <v/>
      </c>
      <c r="AC3473" s="195" t="str">
        <f t="shared" si="237"/>
        <v/>
      </c>
      <c r="AD3473" s="194" t="str">
        <f t="shared" si="238"/>
        <v/>
      </c>
      <c r="AE3473" s="194">
        <f>IF(AD3473="",0,IF(ISERROR(VLOOKUP(AD3473,AD$7:AD3472,1,FALSE)),1,0))</f>
        <v>0</v>
      </c>
      <c r="AF3473" s="194"/>
    </row>
    <row r="3474" spans="1:32" ht="16.5" customHeight="1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75">
        <f>IF(AND($X$3512&lt;&gt;" ",$X$3512&lt;&gt;0),IF(X3474=$X$3512,1+COUNTIF(U$7:U3473,"&gt;0"),0),0)</f>
        <v>0</v>
      </c>
      <c r="V3474" s="178" t="s">
        <v>3663</v>
      </c>
      <c r="W3474" s="130"/>
      <c r="X3474" s="131"/>
      <c r="Y3474" s="131"/>
      <c r="Z3474" s="206"/>
      <c r="AA3474" s="194">
        <f t="shared" si="235"/>
        <v>0</v>
      </c>
      <c r="AB3474" s="124" t="str">
        <f t="shared" si="236"/>
        <v/>
      </c>
      <c r="AC3474" s="195" t="str">
        <f t="shared" si="237"/>
        <v/>
      </c>
      <c r="AD3474" s="194" t="str">
        <f t="shared" si="238"/>
        <v/>
      </c>
      <c r="AE3474" s="194">
        <f>IF(AD3474="",0,IF(ISERROR(VLOOKUP(AD3474,AD$7:AD3473,1,FALSE)),1,0))</f>
        <v>0</v>
      </c>
      <c r="AF3474" s="194"/>
    </row>
    <row r="3475" spans="1:32" ht="16.5" customHeight="1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75">
        <f>IF(AND($X$3512&lt;&gt;" ",$X$3512&lt;&gt;0),IF(X3475=$X$3512,1+COUNTIF(U$7:U3474,"&gt;0"),0),0)</f>
        <v>0</v>
      </c>
      <c r="V3475" s="178" t="s">
        <v>3664</v>
      </c>
      <c r="W3475" s="130"/>
      <c r="X3475" s="131"/>
      <c r="Y3475" s="131"/>
      <c r="Z3475" s="206"/>
      <c r="AA3475" s="194">
        <f t="shared" si="235"/>
        <v>0</v>
      </c>
      <c r="AB3475" s="124" t="str">
        <f t="shared" si="236"/>
        <v/>
      </c>
      <c r="AC3475" s="195" t="str">
        <f t="shared" si="237"/>
        <v/>
      </c>
      <c r="AD3475" s="194" t="str">
        <f t="shared" si="238"/>
        <v/>
      </c>
      <c r="AE3475" s="194">
        <f>IF(AD3475="",0,IF(ISERROR(VLOOKUP(AD3475,AD$7:AD3474,1,FALSE)),1,0))</f>
        <v>0</v>
      </c>
      <c r="AF3475" s="194"/>
    </row>
    <row r="3476" spans="1:32" ht="16.5" customHeight="1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75">
        <f>IF(AND($X$3512&lt;&gt;" ",$X$3512&lt;&gt;0),IF(X3476=$X$3512,1+COUNTIF(U$7:U3475,"&gt;0"),0),0)</f>
        <v>0</v>
      </c>
      <c r="V3476" s="178" t="s">
        <v>3665</v>
      </c>
      <c r="W3476" s="130"/>
      <c r="X3476" s="131"/>
      <c r="Y3476" s="131"/>
      <c r="Z3476" s="206"/>
      <c r="AA3476" s="194">
        <f t="shared" si="235"/>
        <v>0</v>
      </c>
      <c r="AB3476" s="124" t="str">
        <f t="shared" si="236"/>
        <v/>
      </c>
      <c r="AC3476" s="195" t="str">
        <f t="shared" si="237"/>
        <v/>
      </c>
      <c r="AD3476" s="194" t="str">
        <f t="shared" si="238"/>
        <v/>
      </c>
      <c r="AE3476" s="194">
        <f>IF(AD3476="",0,IF(ISERROR(VLOOKUP(AD3476,AD$7:AD3475,1,FALSE)),1,0))</f>
        <v>0</v>
      </c>
      <c r="AF3476" s="194"/>
    </row>
    <row r="3477" spans="1:32" ht="16.5" customHeight="1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75">
        <f>IF(AND($X$3512&lt;&gt;" ",$X$3512&lt;&gt;0),IF(X3477=$X$3512,1+COUNTIF(U$7:U3476,"&gt;0"),0),0)</f>
        <v>0</v>
      </c>
      <c r="V3477" s="178" t="s">
        <v>3666</v>
      </c>
      <c r="W3477" s="130"/>
      <c r="X3477" s="131"/>
      <c r="Y3477" s="131"/>
      <c r="Z3477" s="206"/>
      <c r="AA3477" s="194">
        <f t="shared" si="235"/>
        <v>0</v>
      </c>
      <c r="AB3477" s="124" t="str">
        <f t="shared" si="236"/>
        <v/>
      </c>
      <c r="AC3477" s="195" t="str">
        <f t="shared" si="237"/>
        <v/>
      </c>
      <c r="AD3477" s="194" t="str">
        <f t="shared" si="238"/>
        <v/>
      </c>
      <c r="AE3477" s="194">
        <f>IF(AD3477="",0,IF(ISERROR(VLOOKUP(AD3477,AD$7:AD3476,1,FALSE)),1,0))</f>
        <v>0</v>
      </c>
      <c r="AF3477" s="194"/>
    </row>
    <row r="3478" spans="1:32" ht="16.5" customHeight="1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75">
        <f>IF(AND($X$3512&lt;&gt;" ",$X$3512&lt;&gt;0),IF(X3478=$X$3512,1+COUNTIF(U$7:U3477,"&gt;0"),0),0)</f>
        <v>0</v>
      </c>
      <c r="V3478" s="178" t="s">
        <v>3667</v>
      </c>
      <c r="W3478" s="130"/>
      <c r="X3478" s="131"/>
      <c r="Y3478" s="131"/>
      <c r="Z3478" s="206"/>
      <c r="AA3478" s="194">
        <f t="shared" si="235"/>
        <v>0</v>
      </c>
      <c r="AB3478" s="124" t="str">
        <f t="shared" si="236"/>
        <v/>
      </c>
      <c r="AC3478" s="195" t="str">
        <f t="shared" si="237"/>
        <v/>
      </c>
      <c r="AD3478" s="194" t="str">
        <f t="shared" si="238"/>
        <v/>
      </c>
      <c r="AE3478" s="194">
        <f>IF(AD3478="",0,IF(ISERROR(VLOOKUP(AD3478,AD$7:AD3477,1,FALSE)),1,0))</f>
        <v>0</v>
      </c>
      <c r="AF3478" s="194"/>
    </row>
    <row r="3479" spans="1:32" ht="16.5" customHeight="1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75">
        <f>IF(AND($X$3512&lt;&gt;" ",$X$3512&lt;&gt;0),IF(X3479=$X$3512,1+COUNTIF(U$7:U3478,"&gt;0"),0),0)</f>
        <v>0</v>
      </c>
      <c r="V3479" s="178" t="s">
        <v>3668</v>
      </c>
      <c r="W3479" s="130"/>
      <c r="X3479" s="131"/>
      <c r="Y3479" s="131"/>
      <c r="Z3479" s="206"/>
      <c r="AA3479" s="194">
        <f t="shared" si="235"/>
        <v>0</v>
      </c>
      <c r="AB3479" s="124" t="str">
        <f t="shared" si="236"/>
        <v/>
      </c>
      <c r="AC3479" s="195" t="str">
        <f t="shared" si="237"/>
        <v/>
      </c>
      <c r="AD3479" s="194" t="str">
        <f t="shared" si="238"/>
        <v/>
      </c>
      <c r="AE3479" s="194">
        <f>IF(AD3479="",0,IF(ISERROR(VLOOKUP(AD3479,AD$7:AD3478,1,FALSE)),1,0))</f>
        <v>0</v>
      </c>
      <c r="AF3479" s="194"/>
    </row>
    <row r="3480" spans="1:32" ht="16.5" customHeight="1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75">
        <f>IF(AND($X$3512&lt;&gt;" ",$X$3512&lt;&gt;0),IF(X3480=$X$3512,1+COUNTIF(U$7:U3479,"&gt;0"),0),0)</f>
        <v>0</v>
      </c>
      <c r="V3480" s="178" t="s">
        <v>3669</v>
      </c>
      <c r="W3480" s="130"/>
      <c r="X3480" s="131"/>
      <c r="Y3480" s="131"/>
      <c r="Z3480" s="206"/>
      <c r="AA3480" s="194">
        <f t="shared" si="235"/>
        <v>0</v>
      </c>
      <c r="AB3480" s="124" t="str">
        <f t="shared" si="236"/>
        <v/>
      </c>
      <c r="AC3480" s="195" t="str">
        <f t="shared" si="237"/>
        <v/>
      </c>
      <c r="AD3480" s="194" t="str">
        <f t="shared" si="238"/>
        <v/>
      </c>
      <c r="AE3480" s="194">
        <f>IF(AD3480="",0,IF(ISERROR(VLOOKUP(AD3480,AD$7:AD3479,1,FALSE)),1,0))</f>
        <v>0</v>
      </c>
      <c r="AF3480" s="194"/>
    </row>
    <row r="3481" spans="1:32" ht="16.5" customHeight="1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75">
        <f>IF(AND($X$3512&lt;&gt;" ",$X$3512&lt;&gt;0),IF(X3481=$X$3512,1+COUNTIF(U$7:U3480,"&gt;0"),0),0)</f>
        <v>0</v>
      </c>
      <c r="V3481" s="178" t="s">
        <v>3670</v>
      </c>
      <c r="W3481" s="130"/>
      <c r="X3481" s="131"/>
      <c r="Y3481" s="131"/>
      <c r="Z3481" s="206"/>
      <c r="AA3481" s="194">
        <f t="shared" si="235"/>
        <v>0</v>
      </c>
      <c r="AB3481" s="124" t="str">
        <f t="shared" si="236"/>
        <v/>
      </c>
      <c r="AC3481" s="195" t="str">
        <f t="shared" si="237"/>
        <v/>
      </c>
      <c r="AD3481" s="194" t="str">
        <f t="shared" si="238"/>
        <v/>
      </c>
      <c r="AE3481" s="194">
        <f>IF(AD3481="",0,IF(ISERROR(VLOOKUP(AD3481,AD$7:AD3480,1,FALSE)),1,0))</f>
        <v>0</v>
      </c>
      <c r="AF3481" s="194"/>
    </row>
    <row r="3482" spans="1:32" ht="16.5" customHeight="1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75">
        <f>IF(AND($X$3512&lt;&gt;" ",$X$3512&lt;&gt;0),IF(X3482=$X$3512,1+COUNTIF(U$7:U3481,"&gt;0"),0),0)</f>
        <v>0</v>
      </c>
      <c r="V3482" s="178" t="s">
        <v>3671</v>
      </c>
      <c r="W3482" s="130"/>
      <c r="X3482" s="131"/>
      <c r="Y3482" s="131"/>
      <c r="Z3482" s="206"/>
      <c r="AA3482" s="194">
        <f t="shared" si="235"/>
        <v>0</v>
      </c>
      <c r="AB3482" s="124" t="str">
        <f t="shared" si="236"/>
        <v/>
      </c>
      <c r="AC3482" s="195" t="str">
        <f t="shared" si="237"/>
        <v/>
      </c>
      <c r="AD3482" s="194" t="str">
        <f t="shared" si="238"/>
        <v/>
      </c>
      <c r="AE3482" s="194">
        <f>IF(AD3482="",0,IF(ISERROR(VLOOKUP(AD3482,AD$7:AD3481,1,FALSE)),1,0))</f>
        <v>0</v>
      </c>
      <c r="AF3482" s="194"/>
    </row>
    <row r="3483" spans="1:32" ht="16.5" customHeight="1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75">
        <f>IF(AND($X$3512&lt;&gt;" ",$X$3512&lt;&gt;0),IF(X3483=$X$3512,1+COUNTIF(U$7:U3482,"&gt;0"),0),0)</f>
        <v>0</v>
      </c>
      <c r="V3483" s="178" t="s">
        <v>3672</v>
      </c>
      <c r="W3483" s="130"/>
      <c r="X3483" s="131"/>
      <c r="Y3483" s="131"/>
      <c r="Z3483" s="206"/>
      <c r="AA3483" s="194">
        <f t="shared" si="235"/>
        <v>0</v>
      </c>
      <c r="AB3483" s="124" t="str">
        <f t="shared" si="236"/>
        <v/>
      </c>
      <c r="AC3483" s="195" t="str">
        <f t="shared" si="237"/>
        <v/>
      </c>
      <c r="AD3483" s="194" t="str">
        <f t="shared" si="238"/>
        <v/>
      </c>
      <c r="AE3483" s="194">
        <f>IF(AD3483="",0,IF(ISERROR(VLOOKUP(AD3483,AD$7:AD3482,1,FALSE)),1,0))</f>
        <v>0</v>
      </c>
      <c r="AF3483" s="194"/>
    </row>
    <row r="3484" spans="1:32" ht="16.5" customHeight="1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75">
        <f>IF(AND($X$3512&lt;&gt;" ",$X$3512&lt;&gt;0),IF(X3484=$X$3512,1+COUNTIF(U$7:U3483,"&gt;0"),0),0)</f>
        <v>0</v>
      </c>
      <c r="V3484" s="178" t="s">
        <v>3673</v>
      </c>
      <c r="W3484" s="130"/>
      <c r="X3484" s="131"/>
      <c r="Y3484" s="131"/>
      <c r="Z3484" s="206"/>
      <c r="AA3484" s="194">
        <f t="shared" si="235"/>
        <v>0</v>
      </c>
      <c r="AB3484" s="124" t="str">
        <f t="shared" si="236"/>
        <v/>
      </c>
      <c r="AC3484" s="195" t="str">
        <f t="shared" si="237"/>
        <v/>
      </c>
      <c r="AD3484" s="194" t="str">
        <f t="shared" si="238"/>
        <v/>
      </c>
      <c r="AE3484" s="194">
        <f>IF(AD3484="",0,IF(ISERROR(VLOOKUP(AD3484,AD$7:AD3483,1,FALSE)),1,0))</f>
        <v>0</v>
      </c>
      <c r="AF3484" s="194"/>
    </row>
    <row r="3485" spans="1:32" ht="16.5" customHeight="1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75">
        <f>IF(AND($X$3512&lt;&gt;" ",$X$3512&lt;&gt;0),IF(X3485=$X$3512,1+COUNTIF(U$7:U3484,"&gt;0"),0),0)</f>
        <v>0</v>
      </c>
      <c r="V3485" s="178" t="s">
        <v>3674</v>
      </c>
      <c r="W3485" s="130"/>
      <c r="X3485" s="131"/>
      <c r="Y3485" s="131"/>
      <c r="Z3485" s="206"/>
      <c r="AA3485" s="194">
        <f t="shared" si="235"/>
        <v>0</v>
      </c>
      <c r="AB3485" s="124" t="str">
        <f t="shared" si="236"/>
        <v/>
      </c>
      <c r="AC3485" s="195" t="str">
        <f t="shared" si="237"/>
        <v/>
      </c>
      <c r="AD3485" s="194" t="str">
        <f t="shared" si="238"/>
        <v/>
      </c>
      <c r="AE3485" s="194">
        <f>IF(AD3485="",0,IF(ISERROR(VLOOKUP(AD3485,AD$7:AD3484,1,FALSE)),1,0))</f>
        <v>0</v>
      </c>
      <c r="AF3485" s="194"/>
    </row>
    <row r="3486" spans="1:32" ht="16.5" customHeight="1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75">
        <f>IF(AND($X$3512&lt;&gt;" ",$X$3512&lt;&gt;0),IF(X3486=$X$3512,1+COUNTIF(U$7:U3485,"&gt;0"),0),0)</f>
        <v>0</v>
      </c>
      <c r="V3486" s="178" t="s">
        <v>3675</v>
      </c>
      <c r="W3486" s="130"/>
      <c r="X3486" s="131"/>
      <c r="Y3486" s="131"/>
      <c r="Z3486" s="206"/>
      <c r="AA3486" s="194">
        <f t="shared" si="235"/>
        <v>0</v>
      </c>
      <c r="AB3486" s="124" t="str">
        <f t="shared" si="236"/>
        <v/>
      </c>
      <c r="AC3486" s="195" t="str">
        <f t="shared" si="237"/>
        <v/>
      </c>
      <c r="AD3486" s="194" t="str">
        <f t="shared" si="238"/>
        <v/>
      </c>
      <c r="AE3486" s="194">
        <f>IF(AD3486="",0,IF(ISERROR(VLOOKUP(AD3486,AD$7:AD3485,1,FALSE)),1,0))</f>
        <v>0</v>
      </c>
      <c r="AF3486" s="194"/>
    </row>
    <row r="3487" spans="1:32" ht="16.5" customHeight="1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75">
        <f>IF(AND($X$3512&lt;&gt;" ",$X$3512&lt;&gt;0),IF(X3487=$X$3512,1+COUNTIF(U$7:U3486,"&gt;0"),0),0)</f>
        <v>0</v>
      </c>
      <c r="V3487" s="178" t="s">
        <v>3676</v>
      </c>
      <c r="W3487" s="130"/>
      <c r="X3487" s="131"/>
      <c r="Y3487" s="131"/>
      <c r="Z3487" s="206"/>
      <c r="AA3487" s="194">
        <f t="shared" si="235"/>
        <v>0</v>
      </c>
      <c r="AB3487" s="124" t="str">
        <f t="shared" si="236"/>
        <v/>
      </c>
      <c r="AC3487" s="195" t="str">
        <f t="shared" si="237"/>
        <v/>
      </c>
      <c r="AD3487" s="194" t="str">
        <f t="shared" si="238"/>
        <v/>
      </c>
      <c r="AE3487" s="194">
        <f>IF(AD3487="",0,IF(ISERROR(VLOOKUP(AD3487,AD$7:AD3486,1,FALSE)),1,0))</f>
        <v>0</v>
      </c>
      <c r="AF3487" s="194"/>
    </row>
    <row r="3488" spans="1:32" ht="16.5" customHeight="1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75">
        <f>IF(AND($X$3512&lt;&gt;" ",$X$3512&lt;&gt;0),IF(X3488=$X$3512,1+COUNTIF(U$7:U3487,"&gt;0"),0),0)</f>
        <v>0</v>
      </c>
      <c r="V3488" s="178" t="s">
        <v>3677</v>
      </c>
      <c r="W3488" s="130"/>
      <c r="X3488" s="131"/>
      <c r="Y3488" s="131"/>
      <c r="Z3488" s="206"/>
      <c r="AA3488" s="194">
        <f t="shared" si="235"/>
        <v>0</v>
      </c>
      <c r="AB3488" s="124" t="str">
        <f t="shared" si="236"/>
        <v/>
      </c>
      <c r="AC3488" s="195" t="str">
        <f t="shared" si="237"/>
        <v/>
      </c>
      <c r="AD3488" s="194" t="str">
        <f t="shared" si="238"/>
        <v/>
      </c>
      <c r="AE3488" s="194">
        <f>IF(AD3488="",0,IF(ISERROR(VLOOKUP(AD3488,AD$7:AD3487,1,FALSE)),1,0))</f>
        <v>0</v>
      </c>
      <c r="AF3488" s="194"/>
    </row>
    <row r="3489" spans="1:32" ht="16.5" customHeight="1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75">
        <f>IF(AND($X$3512&lt;&gt;" ",$X$3512&lt;&gt;0),IF(X3489=$X$3512,1+COUNTIF(U$7:U3488,"&gt;0"),0),0)</f>
        <v>0</v>
      </c>
      <c r="V3489" s="178" t="s">
        <v>3678</v>
      </c>
      <c r="W3489" s="130"/>
      <c r="X3489" s="131"/>
      <c r="Y3489" s="131"/>
      <c r="Z3489" s="206"/>
      <c r="AA3489" s="194">
        <f t="shared" si="235"/>
        <v>0</v>
      </c>
      <c r="AB3489" s="124" t="str">
        <f t="shared" si="236"/>
        <v/>
      </c>
      <c r="AC3489" s="195" t="str">
        <f t="shared" si="237"/>
        <v/>
      </c>
      <c r="AD3489" s="194" t="str">
        <f t="shared" si="238"/>
        <v/>
      </c>
      <c r="AE3489" s="194">
        <f>IF(AD3489="",0,IF(ISERROR(VLOOKUP(AD3489,AD$7:AD3488,1,FALSE)),1,0))</f>
        <v>0</v>
      </c>
      <c r="AF3489" s="194"/>
    </row>
    <row r="3490" spans="1:32" ht="16.5" customHeight="1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75">
        <f>IF(AND($X$3512&lt;&gt;" ",$X$3512&lt;&gt;0),IF(X3490=$X$3512,1+COUNTIF(U$7:U3489,"&gt;0"),0),0)</f>
        <v>0</v>
      </c>
      <c r="V3490" s="178" t="s">
        <v>3679</v>
      </c>
      <c r="W3490" s="130"/>
      <c r="X3490" s="131"/>
      <c r="Y3490" s="131"/>
      <c r="Z3490" s="206"/>
      <c r="AA3490" s="194">
        <f t="shared" si="235"/>
        <v>0</v>
      </c>
      <c r="AB3490" s="124" t="str">
        <f t="shared" si="236"/>
        <v/>
      </c>
      <c r="AC3490" s="195" t="str">
        <f t="shared" si="237"/>
        <v/>
      </c>
      <c r="AD3490" s="194" t="str">
        <f t="shared" si="238"/>
        <v/>
      </c>
      <c r="AE3490" s="194">
        <f>IF(AD3490="",0,IF(ISERROR(VLOOKUP(AD3490,AD$7:AD3489,1,FALSE)),1,0))</f>
        <v>0</v>
      </c>
      <c r="AF3490" s="194"/>
    </row>
    <row r="3491" spans="1:32" ht="16.5" customHeight="1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75">
        <f>IF(AND($X$3512&lt;&gt;" ",$X$3512&lt;&gt;0),IF(X3491=$X$3512,1+COUNTIF(U$7:U3490,"&gt;0"),0),0)</f>
        <v>0</v>
      </c>
      <c r="V3491" s="178" t="s">
        <v>3680</v>
      </c>
      <c r="W3491" s="130"/>
      <c r="X3491" s="131"/>
      <c r="Y3491" s="131"/>
      <c r="Z3491" s="206"/>
      <c r="AA3491" s="194">
        <f t="shared" si="235"/>
        <v>0</v>
      </c>
      <c r="AB3491" s="124" t="str">
        <f t="shared" si="236"/>
        <v/>
      </c>
      <c r="AC3491" s="195" t="str">
        <f t="shared" si="237"/>
        <v/>
      </c>
      <c r="AD3491" s="194" t="str">
        <f t="shared" si="238"/>
        <v/>
      </c>
      <c r="AE3491" s="194">
        <f>IF(AD3491="",0,IF(ISERROR(VLOOKUP(AD3491,AD$7:AD3490,1,FALSE)),1,0))</f>
        <v>0</v>
      </c>
      <c r="AF3491" s="194"/>
    </row>
    <row r="3492" spans="1:32" ht="16.5" customHeight="1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75">
        <f>IF(AND($X$3512&lt;&gt;" ",$X$3512&lt;&gt;0),IF(X3492=$X$3512,1+COUNTIF(U$7:U3491,"&gt;0"),0),0)</f>
        <v>0</v>
      </c>
      <c r="V3492" s="178" t="s">
        <v>3681</v>
      </c>
      <c r="W3492" s="130"/>
      <c r="X3492" s="131"/>
      <c r="Y3492" s="131"/>
      <c r="Z3492" s="206"/>
      <c r="AA3492" s="194">
        <f t="shared" si="235"/>
        <v>0</v>
      </c>
      <c r="AB3492" s="124" t="str">
        <f t="shared" si="236"/>
        <v/>
      </c>
      <c r="AC3492" s="195" t="str">
        <f t="shared" si="237"/>
        <v/>
      </c>
      <c r="AD3492" s="194" t="str">
        <f t="shared" si="238"/>
        <v/>
      </c>
      <c r="AE3492" s="194">
        <f>IF(AD3492="",0,IF(ISERROR(VLOOKUP(AD3492,AD$7:AD3491,1,FALSE)),1,0))</f>
        <v>0</v>
      </c>
      <c r="AF3492" s="194"/>
    </row>
    <row r="3493" spans="1:32" ht="16.5" customHeight="1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75">
        <f>IF(AND($X$3512&lt;&gt;" ",$X$3512&lt;&gt;0),IF(X3493=$X$3512,1+COUNTIF(U$7:U3492,"&gt;0"),0),0)</f>
        <v>0</v>
      </c>
      <c r="V3493" s="178" t="s">
        <v>3682</v>
      </c>
      <c r="W3493" s="130"/>
      <c r="X3493" s="131"/>
      <c r="Y3493" s="131"/>
      <c r="Z3493" s="206"/>
      <c r="AA3493" s="194">
        <f t="shared" si="235"/>
        <v>0</v>
      </c>
      <c r="AB3493" s="124" t="str">
        <f t="shared" si="236"/>
        <v/>
      </c>
      <c r="AC3493" s="195" t="str">
        <f t="shared" si="237"/>
        <v/>
      </c>
      <c r="AD3493" s="194" t="str">
        <f t="shared" si="238"/>
        <v/>
      </c>
      <c r="AE3493" s="194">
        <f>IF(AD3493="",0,IF(ISERROR(VLOOKUP(AD3493,AD$7:AD3492,1,FALSE)),1,0))</f>
        <v>0</v>
      </c>
      <c r="AF3493" s="194"/>
    </row>
    <row r="3494" spans="1:32" ht="16.5" customHeight="1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75">
        <f>IF(AND($X$3512&lt;&gt;" ",$X$3512&lt;&gt;0),IF(X3494=$X$3512,1+COUNTIF(U$7:U3493,"&gt;0"),0),0)</f>
        <v>0</v>
      </c>
      <c r="V3494" s="178" t="s">
        <v>3683</v>
      </c>
      <c r="W3494" s="130"/>
      <c r="X3494" s="131"/>
      <c r="Y3494" s="131"/>
      <c r="Z3494" s="206"/>
      <c r="AA3494" s="194">
        <f t="shared" si="235"/>
        <v>0</v>
      </c>
      <c r="AB3494" s="124" t="str">
        <f t="shared" si="236"/>
        <v/>
      </c>
      <c r="AC3494" s="195" t="str">
        <f t="shared" si="237"/>
        <v/>
      </c>
      <c r="AD3494" s="194" t="str">
        <f t="shared" si="238"/>
        <v/>
      </c>
      <c r="AE3494" s="194">
        <f>IF(AD3494="",0,IF(ISERROR(VLOOKUP(AD3494,AD$7:AD3493,1,FALSE)),1,0))</f>
        <v>0</v>
      </c>
      <c r="AF3494" s="194"/>
    </row>
    <row r="3495" spans="1:32" ht="16.5" customHeight="1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75">
        <f>IF(AND($X$3512&lt;&gt;" ",$X$3512&lt;&gt;0),IF(X3495=$X$3512,1+COUNTIF(U$7:U3494,"&gt;0"),0),0)</f>
        <v>0</v>
      </c>
      <c r="V3495" s="178" t="s">
        <v>3684</v>
      </c>
      <c r="W3495" s="130"/>
      <c r="X3495" s="131"/>
      <c r="Y3495" s="131"/>
      <c r="Z3495" s="206"/>
      <c r="AA3495" s="194">
        <f t="shared" si="235"/>
        <v>0</v>
      </c>
      <c r="AB3495" s="124" t="str">
        <f t="shared" si="236"/>
        <v/>
      </c>
      <c r="AC3495" s="195" t="str">
        <f t="shared" si="237"/>
        <v/>
      </c>
      <c r="AD3495" s="194" t="str">
        <f t="shared" si="238"/>
        <v/>
      </c>
      <c r="AE3495" s="194">
        <f>IF(AD3495="",0,IF(ISERROR(VLOOKUP(AD3495,AD$7:AD3494,1,FALSE)),1,0))</f>
        <v>0</v>
      </c>
      <c r="AF3495" s="194"/>
    </row>
    <row r="3496" spans="1:32" ht="16.5" customHeight="1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75">
        <f>IF(AND($X$3512&lt;&gt;" ",$X$3512&lt;&gt;0),IF(X3496=$X$3512,1+COUNTIF(U$7:U3495,"&gt;0"),0),0)</f>
        <v>0</v>
      </c>
      <c r="V3496" s="178" t="s">
        <v>3685</v>
      </c>
      <c r="W3496" s="130"/>
      <c r="X3496" s="131"/>
      <c r="Y3496" s="131"/>
      <c r="Z3496" s="206"/>
      <c r="AA3496" s="194">
        <f t="shared" si="235"/>
        <v>0</v>
      </c>
      <c r="AB3496" s="124" t="str">
        <f t="shared" si="236"/>
        <v/>
      </c>
      <c r="AC3496" s="195" t="str">
        <f t="shared" si="237"/>
        <v/>
      </c>
      <c r="AD3496" s="194" t="str">
        <f t="shared" si="238"/>
        <v/>
      </c>
      <c r="AE3496" s="194">
        <f>IF(AD3496="",0,IF(ISERROR(VLOOKUP(AD3496,AD$7:AD3495,1,FALSE)),1,0))</f>
        <v>0</v>
      </c>
      <c r="AF3496" s="194"/>
    </row>
    <row r="3497" spans="1:32" ht="16.5" customHeight="1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75">
        <f>IF(AND($X$3512&lt;&gt;" ",$X$3512&lt;&gt;0),IF(X3497=$X$3512,1+COUNTIF(U$7:U3496,"&gt;0"),0),0)</f>
        <v>0</v>
      </c>
      <c r="V3497" s="178" t="s">
        <v>3686</v>
      </c>
      <c r="W3497" s="130"/>
      <c r="X3497" s="131"/>
      <c r="Y3497" s="131"/>
      <c r="Z3497" s="206"/>
      <c r="AA3497" s="194">
        <f t="shared" si="235"/>
        <v>0</v>
      </c>
      <c r="AB3497" s="124" t="str">
        <f t="shared" si="236"/>
        <v/>
      </c>
      <c r="AC3497" s="195" t="str">
        <f t="shared" si="237"/>
        <v/>
      </c>
      <c r="AD3497" s="194" t="str">
        <f t="shared" si="238"/>
        <v/>
      </c>
      <c r="AE3497" s="194">
        <f>IF(AD3497="",0,IF(ISERROR(VLOOKUP(AD3497,AD$7:AD3496,1,FALSE)),1,0))</f>
        <v>0</v>
      </c>
      <c r="AF3497" s="194"/>
    </row>
    <row r="3498" spans="1:32" ht="16.5" customHeight="1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75">
        <f>IF(AND($X$3512&lt;&gt;" ",$X$3512&lt;&gt;0),IF(X3498=$X$3512,1+COUNTIF(U$7:U3497,"&gt;0"),0),0)</f>
        <v>0</v>
      </c>
      <c r="V3498" s="178" t="s">
        <v>3687</v>
      </c>
      <c r="W3498" s="130"/>
      <c r="X3498" s="131"/>
      <c r="Y3498" s="131"/>
      <c r="Z3498" s="206"/>
      <c r="AA3498" s="194">
        <f t="shared" si="235"/>
        <v>0</v>
      </c>
      <c r="AB3498" s="124" t="str">
        <f t="shared" si="236"/>
        <v/>
      </c>
      <c r="AC3498" s="195" t="str">
        <f t="shared" si="237"/>
        <v/>
      </c>
      <c r="AD3498" s="194" t="str">
        <f t="shared" si="238"/>
        <v/>
      </c>
      <c r="AE3498" s="194">
        <f>IF(AD3498="",0,IF(ISERROR(VLOOKUP(AD3498,AD$7:AD3497,1,FALSE)),1,0))</f>
        <v>0</v>
      </c>
      <c r="AF3498" s="194"/>
    </row>
    <row r="3499" spans="1:32" ht="16.5" customHeight="1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75">
        <f>IF(AND($X$3512&lt;&gt;" ",$X$3512&lt;&gt;0),IF(X3499=$X$3512,1+COUNTIF(U$7:U3498,"&gt;0"),0),0)</f>
        <v>0</v>
      </c>
      <c r="V3499" s="178" t="s">
        <v>3688</v>
      </c>
      <c r="W3499" s="130"/>
      <c r="X3499" s="131"/>
      <c r="Y3499" s="131"/>
      <c r="Z3499" s="206"/>
      <c r="AA3499" s="194">
        <f t="shared" si="235"/>
        <v>0</v>
      </c>
      <c r="AB3499" s="124" t="str">
        <f t="shared" si="236"/>
        <v/>
      </c>
      <c r="AC3499" s="195" t="str">
        <f t="shared" si="237"/>
        <v/>
      </c>
      <c r="AD3499" s="194" t="str">
        <f t="shared" si="238"/>
        <v/>
      </c>
      <c r="AE3499" s="194">
        <f>IF(AD3499="",0,IF(ISERROR(VLOOKUP(AD3499,AD$7:AD3498,1,FALSE)),1,0))</f>
        <v>0</v>
      </c>
      <c r="AF3499" s="194"/>
    </row>
    <row r="3500" spans="1:32" ht="16.5" customHeight="1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75">
        <f>IF(AND($X$3512&lt;&gt;" ",$X$3512&lt;&gt;0),IF(X3500=$X$3512,1+COUNTIF(U$7:U3499,"&gt;0"),0),0)</f>
        <v>0</v>
      </c>
      <c r="V3500" s="178" t="s">
        <v>3689</v>
      </c>
      <c r="W3500" s="130"/>
      <c r="X3500" s="131"/>
      <c r="Y3500" s="131"/>
      <c r="Z3500" s="206"/>
      <c r="AA3500" s="194">
        <f t="shared" si="235"/>
        <v>0</v>
      </c>
      <c r="AB3500" s="124" t="str">
        <f t="shared" si="236"/>
        <v/>
      </c>
      <c r="AC3500" s="195" t="str">
        <f t="shared" si="237"/>
        <v/>
      </c>
      <c r="AD3500" s="194" t="str">
        <f t="shared" si="238"/>
        <v/>
      </c>
      <c r="AE3500" s="194">
        <f>IF(AD3500="",0,IF(ISERROR(VLOOKUP(AD3500,AD$7:AD3499,1,FALSE)),1,0))</f>
        <v>0</v>
      </c>
      <c r="AF3500" s="194"/>
    </row>
    <row r="3501" spans="1:32" ht="16.5" customHeight="1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75">
        <f>IF(AND($X$3512&lt;&gt;" ",$X$3512&lt;&gt;0),IF(X3501=$X$3512,1+COUNTIF(U$7:U3500,"&gt;0"),0),0)</f>
        <v>0</v>
      </c>
      <c r="V3501" s="178" t="s">
        <v>3690</v>
      </c>
      <c r="W3501" s="130"/>
      <c r="X3501" s="131"/>
      <c r="Y3501" s="131"/>
      <c r="Z3501" s="206"/>
      <c r="AA3501" s="194">
        <f t="shared" si="235"/>
        <v>0</v>
      </c>
      <c r="AB3501" s="124" t="str">
        <f t="shared" si="236"/>
        <v/>
      </c>
      <c r="AC3501" s="195" t="str">
        <f t="shared" si="237"/>
        <v/>
      </c>
      <c r="AD3501" s="194" t="str">
        <f t="shared" si="238"/>
        <v/>
      </c>
      <c r="AE3501" s="194">
        <f>IF(AD3501="",0,IF(ISERROR(VLOOKUP(AD3501,AD$7:AD3500,1,FALSE)),1,0))</f>
        <v>0</v>
      </c>
      <c r="AF3501" s="194"/>
    </row>
    <row r="3502" spans="1:32" ht="16.5" customHeight="1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75">
        <f>IF(AND($X$3512&lt;&gt;" ",$X$3512&lt;&gt;0),IF(X3502=$X$3512,1+COUNTIF(U$7:U3501,"&gt;0"),0),0)</f>
        <v>0</v>
      </c>
      <c r="V3502" s="178" t="s">
        <v>3691</v>
      </c>
      <c r="W3502" s="130"/>
      <c r="X3502" s="131"/>
      <c r="Y3502" s="131"/>
      <c r="Z3502" s="206"/>
      <c r="AA3502" s="194">
        <f t="shared" si="235"/>
        <v>0</v>
      </c>
      <c r="AB3502" s="124" t="str">
        <f t="shared" si="236"/>
        <v/>
      </c>
      <c r="AC3502" s="195" t="str">
        <f t="shared" si="237"/>
        <v/>
      </c>
      <c r="AD3502" s="194" t="str">
        <f t="shared" si="238"/>
        <v/>
      </c>
      <c r="AE3502" s="194">
        <f>IF(AD3502="",0,IF(ISERROR(VLOOKUP(AD3502,AD$7:AD3501,1,FALSE)),1,0))</f>
        <v>0</v>
      </c>
      <c r="AF3502" s="194"/>
    </row>
    <row r="3503" spans="1:32" ht="16.5" customHeight="1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75">
        <f>IF(AND($X$3512&lt;&gt;" ",$X$3512&lt;&gt;0),IF(X3503=$X$3512,1+COUNTIF(U$7:U3502,"&gt;0"),0),0)</f>
        <v>0</v>
      </c>
      <c r="V3503" s="178" t="s">
        <v>3692</v>
      </c>
      <c r="W3503" s="130"/>
      <c r="X3503" s="131"/>
      <c r="Y3503" s="131"/>
      <c r="Z3503" s="206"/>
      <c r="AA3503" s="194">
        <f t="shared" si="235"/>
        <v>0</v>
      </c>
      <c r="AB3503" s="124" t="str">
        <f t="shared" si="236"/>
        <v/>
      </c>
      <c r="AC3503" s="195" t="str">
        <f t="shared" si="237"/>
        <v/>
      </c>
      <c r="AD3503" s="194" t="str">
        <f t="shared" si="238"/>
        <v/>
      </c>
      <c r="AE3503" s="194">
        <f>IF(AD3503="",0,IF(ISERROR(VLOOKUP(AD3503,AD$7:AD3502,1,FALSE)),1,0))</f>
        <v>0</v>
      </c>
      <c r="AF3503" s="194"/>
    </row>
    <row r="3504" spans="1:32" ht="16.5" customHeight="1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75">
        <f>IF(AND($X$3512&lt;&gt;" ",$X$3512&lt;&gt;0),IF(X3504=$X$3512,1+COUNTIF(U$7:U3503,"&gt;0"),0),0)</f>
        <v>0</v>
      </c>
      <c r="V3504" s="178" t="s">
        <v>3693</v>
      </c>
      <c r="W3504" s="130"/>
      <c r="X3504" s="131"/>
      <c r="Y3504" s="131"/>
      <c r="Z3504" s="206"/>
      <c r="AA3504" s="194">
        <f t="shared" si="235"/>
        <v>0</v>
      </c>
      <c r="AB3504" s="124" t="str">
        <f t="shared" si="236"/>
        <v/>
      </c>
      <c r="AC3504" s="195" t="str">
        <f t="shared" si="237"/>
        <v/>
      </c>
      <c r="AD3504" s="194" t="str">
        <f t="shared" si="238"/>
        <v/>
      </c>
      <c r="AE3504" s="194">
        <f>IF(AD3504="",0,IF(ISERROR(VLOOKUP(AD3504,AD$7:AD3503,1,FALSE)),1,0))</f>
        <v>0</v>
      </c>
      <c r="AF3504" s="194"/>
    </row>
    <row r="3505" spans="1:32" ht="16.5" customHeight="1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75">
        <f>IF(AND($X$3512&lt;&gt;" ",$X$3512&lt;&gt;0),IF(X3505=$X$3512,1+COUNTIF(U$7:U3504,"&gt;0"),0),0)</f>
        <v>0</v>
      </c>
      <c r="V3505" s="178" t="s">
        <v>3694</v>
      </c>
      <c r="W3505" s="130"/>
      <c r="X3505" s="131"/>
      <c r="Y3505" s="131"/>
      <c r="Z3505" s="206"/>
      <c r="AA3505" s="194">
        <f t="shared" si="235"/>
        <v>0</v>
      </c>
      <c r="AB3505" s="124" t="str">
        <f t="shared" si="236"/>
        <v/>
      </c>
      <c r="AC3505" s="195" t="str">
        <f t="shared" si="237"/>
        <v/>
      </c>
      <c r="AD3505" s="194" t="str">
        <f t="shared" si="238"/>
        <v/>
      </c>
      <c r="AE3505" s="194">
        <f>IF(AD3505="",0,IF(ISERROR(VLOOKUP(AD3505,AD$7:AD3504,1,FALSE)),1,0))</f>
        <v>0</v>
      </c>
      <c r="AF3505" s="194"/>
    </row>
    <row r="3506" spans="1:32" ht="16.5" customHeight="1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75">
        <f>IF(AND($X$3512&lt;&gt;" ",$X$3512&lt;&gt;0),IF(X3506=$X$3512,1+COUNTIF(U$7:U3505,"&gt;0"),0),0)</f>
        <v>0</v>
      </c>
      <c r="V3506" s="178" t="s">
        <v>3695</v>
      </c>
      <c r="W3506" s="130"/>
      <c r="X3506" s="131"/>
      <c r="Y3506" s="131"/>
      <c r="Z3506" s="206"/>
      <c r="AA3506" s="194">
        <f t="shared" si="235"/>
        <v>0</v>
      </c>
      <c r="AB3506" s="124" t="str">
        <f t="shared" si="236"/>
        <v/>
      </c>
      <c r="AC3506" s="195" t="str">
        <f t="shared" si="237"/>
        <v/>
      </c>
      <c r="AD3506" s="194" t="str">
        <f t="shared" si="238"/>
        <v/>
      </c>
      <c r="AE3506" s="194">
        <f>IF(AD3506="",0,IF(ISERROR(VLOOKUP(AD3506,AD$7:AD3505,1,FALSE)),1,0))</f>
        <v>0</v>
      </c>
      <c r="AF3506" s="194"/>
    </row>
    <row r="3507" spans="1:32" ht="3" customHeight="1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49"/>
      <c r="W3507" s="50"/>
      <c r="X3507" s="51"/>
      <c r="Y3507" s="51"/>
      <c r="Z3507" s="207"/>
      <c r="AA3507" s="47"/>
      <c r="AB3507" s="127"/>
      <c r="AC3507" s="69"/>
      <c r="AD3507" s="47"/>
      <c r="AE3507" s="47"/>
      <c r="AF3507" s="194"/>
    </row>
    <row r="3508" spans="1:32" ht="4.5" customHeight="1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3"/>
      <c r="W3508" s="3"/>
      <c r="X3508" s="3"/>
      <c r="Y3508" s="3"/>
      <c r="Z3508" s="3"/>
      <c r="AA3508" s="3"/>
      <c r="AB3508" s="126"/>
      <c r="AC3508" s="69"/>
      <c r="AD3508" s="3"/>
      <c r="AE3508" s="3"/>
      <c r="AF3508" s="194"/>
    </row>
    <row r="3509" spans="1:32" ht="16.5" customHeight="1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52"/>
      <c r="W3509" s="209">
        <f>SUBTOTAL(3,W7:W3506)</f>
        <v>11</v>
      </c>
      <c r="X3509" s="153" t="s">
        <v>141</v>
      </c>
      <c r="Y3509" s="155" t="str">
        <f>CONCATENATE("Subtotale ",PROPER(C4))</f>
        <v>Subtotale Costi Della Casa</v>
      </c>
      <c r="Z3509" s="208">
        <f>SUBTOTAL(9,Z7:Z3506)</f>
        <v>1190</v>
      </c>
      <c r="AA3509" s="3"/>
      <c r="AB3509" s="53"/>
      <c r="AC3509" s="69"/>
      <c r="AD3509" s="3"/>
      <c r="AE3509" s="3"/>
      <c r="AF3509" s="194"/>
    </row>
    <row r="3510" spans="1:32" ht="16.5" customHeight="1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3"/>
      <c r="AB3510" s="69"/>
      <c r="AC3510" s="281"/>
      <c r="AD3510" s="3"/>
      <c r="AE3510" s="3"/>
      <c r="AF3510" s="194"/>
    </row>
    <row r="3511" spans="1:32" ht="16.5" hidden="1" customHeight="1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3"/>
      <c r="AB3511" s="69"/>
      <c r="AC3511" s="69"/>
      <c r="AD3511" s="3"/>
      <c r="AE3511" s="3"/>
      <c r="AF3511" s="194"/>
    </row>
    <row r="3512" spans="1:32" ht="16.5" hidden="1" customHeight="1">
      <c r="A3512" s="1"/>
      <c r="B3512" s="1"/>
      <c r="C3512" s="89" t="s">
        <v>38</v>
      </c>
      <c r="D3512" s="1"/>
      <c r="E3512" s="90">
        <f>$B$65*$E61</f>
        <v>178.5</v>
      </c>
      <c r="F3512" s="91">
        <f t="shared" ref="F3512:Q3516" si="239">IF(F$4-$B$65&gt;0,IF(F$4-$B$65&gt;$E3512,$E3512,F$4-$B$65),0)</f>
        <v>92.5</v>
      </c>
      <c r="G3512" s="92">
        <f t="shared" si="239"/>
        <v>0</v>
      </c>
      <c r="H3512" s="92">
        <f t="shared" si="239"/>
        <v>0</v>
      </c>
      <c r="I3512" s="92">
        <f t="shared" si="239"/>
        <v>152.5</v>
      </c>
      <c r="J3512" s="92">
        <f t="shared" si="239"/>
        <v>0</v>
      </c>
      <c r="K3512" s="92">
        <f t="shared" si="239"/>
        <v>0</v>
      </c>
      <c r="L3512" s="92">
        <f t="shared" si="239"/>
        <v>0</v>
      </c>
      <c r="M3512" s="92">
        <f t="shared" si="239"/>
        <v>0</v>
      </c>
      <c r="N3512" s="92">
        <f t="shared" si="239"/>
        <v>0</v>
      </c>
      <c r="O3512" s="92">
        <f t="shared" si="239"/>
        <v>0</v>
      </c>
      <c r="P3512" s="92">
        <f t="shared" si="239"/>
        <v>0</v>
      </c>
      <c r="Q3512" s="93">
        <f t="shared" si="239"/>
        <v>0</v>
      </c>
      <c r="R3512" s="1"/>
      <c r="S3512" s="1"/>
      <c r="T3512" s="1"/>
      <c r="U3512" s="176">
        <f>COUNTIF(U7:U3506,"&gt;0")</f>
        <v>0</v>
      </c>
      <c r="V3512" s="1"/>
      <c r="W3512" s="222"/>
      <c r="X3512" s="169">
        <f>'Estratto Conto'!$E$2</f>
        <v>0</v>
      </c>
      <c r="Y3512" s="1"/>
      <c r="Z3512" s="1"/>
      <c r="AA3512" s="57"/>
      <c r="AB3512" s="128"/>
      <c r="AC3512" s="69"/>
      <c r="AD3512" s="57"/>
      <c r="AE3512" s="57"/>
      <c r="AF3512" s="194"/>
    </row>
    <row r="3513" spans="1:32" ht="16.5" hidden="1" customHeight="1">
      <c r="A3513" s="1"/>
      <c r="B3513" s="1"/>
      <c r="C3513" s="94"/>
      <c r="D3513" s="94"/>
      <c r="E3513" s="95">
        <f>$B$65*$E62</f>
        <v>133.875</v>
      </c>
      <c r="F3513" s="96">
        <f t="shared" si="239"/>
        <v>92.5</v>
      </c>
      <c r="G3513" s="97">
        <f t="shared" si="239"/>
        <v>0</v>
      </c>
      <c r="H3513" s="97">
        <f t="shared" si="239"/>
        <v>0</v>
      </c>
      <c r="I3513" s="97">
        <f t="shared" si="239"/>
        <v>133.875</v>
      </c>
      <c r="J3513" s="97">
        <f t="shared" si="239"/>
        <v>0</v>
      </c>
      <c r="K3513" s="97">
        <f t="shared" si="239"/>
        <v>0</v>
      </c>
      <c r="L3513" s="97">
        <f t="shared" si="239"/>
        <v>0</v>
      </c>
      <c r="M3513" s="97">
        <f t="shared" si="239"/>
        <v>0</v>
      </c>
      <c r="N3513" s="97">
        <f t="shared" si="239"/>
        <v>0</v>
      </c>
      <c r="O3513" s="97">
        <f t="shared" si="239"/>
        <v>0</v>
      </c>
      <c r="P3513" s="97">
        <f t="shared" si="239"/>
        <v>0</v>
      </c>
      <c r="Q3513" s="98">
        <f t="shared" si="239"/>
        <v>0</v>
      </c>
      <c r="R3513" s="1"/>
      <c r="S3513" s="1"/>
      <c r="T3513" s="1"/>
      <c r="U3513" s="1"/>
      <c r="V3513" s="1"/>
      <c r="W3513" s="222"/>
      <c r="X3513" s="1"/>
      <c r="Y3513" s="1"/>
      <c r="Z3513" s="1"/>
      <c r="AA3513" s="57"/>
      <c r="AB3513" s="128"/>
      <c r="AC3513" s="69"/>
      <c r="AD3513" s="57"/>
      <c r="AE3513" s="57"/>
      <c r="AF3513" s="194"/>
    </row>
    <row r="3514" spans="1:32" ht="16.5" hidden="1" customHeight="1">
      <c r="A3514" s="1"/>
      <c r="B3514" s="286" t="s">
        <v>5214</v>
      </c>
      <c r="C3514" s="343"/>
      <c r="D3514" s="99"/>
      <c r="E3514" s="95">
        <f>$B$65*$E63</f>
        <v>89.25</v>
      </c>
      <c r="F3514" s="96">
        <f t="shared" si="239"/>
        <v>89.25</v>
      </c>
      <c r="G3514" s="97">
        <f t="shared" si="239"/>
        <v>0</v>
      </c>
      <c r="H3514" s="97">
        <f t="shared" si="239"/>
        <v>0</v>
      </c>
      <c r="I3514" s="97">
        <f t="shared" si="239"/>
        <v>89.25</v>
      </c>
      <c r="J3514" s="97">
        <f t="shared" si="239"/>
        <v>0</v>
      </c>
      <c r="K3514" s="97">
        <f t="shared" si="239"/>
        <v>0</v>
      </c>
      <c r="L3514" s="97">
        <f t="shared" si="239"/>
        <v>0</v>
      </c>
      <c r="M3514" s="97">
        <f t="shared" si="239"/>
        <v>0</v>
      </c>
      <c r="N3514" s="97">
        <f t="shared" si="239"/>
        <v>0</v>
      </c>
      <c r="O3514" s="97">
        <f t="shared" si="239"/>
        <v>0</v>
      </c>
      <c r="P3514" s="97">
        <f t="shared" si="239"/>
        <v>0</v>
      </c>
      <c r="Q3514" s="98">
        <f t="shared" si="239"/>
        <v>0</v>
      </c>
      <c r="R3514" s="1"/>
      <c r="S3514" s="1"/>
      <c r="T3514" s="1"/>
      <c r="U3514" s="1"/>
      <c r="V3514" s="1"/>
      <c r="W3514" s="222"/>
      <c r="X3514" s="1"/>
      <c r="Y3514" s="1"/>
      <c r="Z3514" s="1"/>
      <c r="AA3514" s="3"/>
      <c r="AB3514" s="128"/>
      <c r="AC3514" s="69"/>
      <c r="AD3514" s="3"/>
      <c r="AE3514" s="3"/>
      <c r="AF3514" s="194"/>
    </row>
    <row r="3515" spans="1:32" ht="16.5" hidden="1" customHeight="1">
      <c r="A3515" s="1"/>
      <c r="B3515" s="100"/>
      <c r="C3515" s="221">
        <f>SUM(AE7:AE3506)</f>
        <v>4</v>
      </c>
      <c r="D3515" s="1"/>
      <c r="E3515" s="95">
        <f>$B$65*$E64</f>
        <v>44.625</v>
      </c>
      <c r="F3515" s="96">
        <f t="shared" si="239"/>
        <v>44.625</v>
      </c>
      <c r="G3515" s="97">
        <f t="shared" si="239"/>
        <v>0</v>
      </c>
      <c r="H3515" s="97">
        <f t="shared" si="239"/>
        <v>0</v>
      </c>
      <c r="I3515" s="97">
        <f t="shared" si="239"/>
        <v>44.625</v>
      </c>
      <c r="J3515" s="97">
        <f t="shared" si="239"/>
        <v>0</v>
      </c>
      <c r="K3515" s="97">
        <f t="shared" si="239"/>
        <v>0</v>
      </c>
      <c r="L3515" s="97">
        <f t="shared" si="239"/>
        <v>0</v>
      </c>
      <c r="M3515" s="97">
        <f t="shared" si="239"/>
        <v>0</v>
      </c>
      <c r="N3515" s="97">
        <f t="shared" si="239"/>
        <v>0</v>
      </c>
      <c r="O3515" s="97">
        <f t="shared" si="239"/>
        <v>0</v>
      </c>
      <c r="P3515" s="97">
        <f t="shared" si="239"/>
        <v>0</v>
      </c>
      <c r="Q3515" s="98">
        <f t="shared" si="239"/>
        <v>0</v>
      </c>
      <c r="R3515" s="1"/>
      <c r="S3515" s="1"/>
      <c r="T3515" s="1"/>
      <c r="U3515" s="1"/>
      <c r="V3515" s="1"/>
      <c r="W3515" s="222"/>
      <c r="X3515" s="1"/>
      <c r="Y3515" s="1"/>
      <c r="Z3515" s="1"/>
      <c r="AA3515" s="3"/>
      <c r="AB3515" s="128"/>
      <c r="AC3515" s="69"/>
      <c r="AD3515" s="3"/>
      <c r="AE3515" s="3"/>
      <c r="AF3515" s="194"/>
    </row>
    <row r="3516" spans="1:32" ht="16.5" hidden="1" customHeight="1">
      <c r="A3516" s="1"/>
      <c r="B3516" s="1"/>
      <c r="C3516" s="223" t="s">
        <v>5215</v>
      </c>
      <c r="D3516" s="1"/>
      <c r="E3516" s="103">
        <f>$B$65*$E65</f>
        <v>14.875</v>
      </c>
      <c r="F3516" s="104">
        <f t="shared" si="239"/>
        <v>14.875</v>
      </c>
      <c r="G3516" s="105">
        <f t="shared" si="239"/>
        <v>0</v>
      </c>
      <c r="H3516" s="105">
        <f t="shared" si="239"/>
        <v>0</v>
      </c>
      <c r="I3516" s="105">
        <f t="shared" si="239"/>
        <v>14.875</v>
      </c>
      <c r="J3516" s="105">
        <f t="shared" si="239"/>
        <v>0</v>
      </c>
      <c r="K3516" s="105">
        <f t="shared" si="239"/>
        <v>0</v>
      </c>
      <c r="L3516" s="105">
        <f t="shared" si="239"/>
        <v>0</v>
      </c>
      <c r="M3516" s="105">
        <f t="shared" si="239"/>
        <v>0</v>
      </c>
      <c r="N3516" s="105">
        <f t="shared" si="239"/>
        <v>0</v>
      </c>
      <c r="O3516" s="105">
        <f t="shared" si="239"/>
        <v>0</v>
      </c>
      <c r="P3516" s="105">
        <f t="shared" si="239"/>
        <v>0</v>
      </c>
      <c r="Q3516" s="106">
        <f t="shared" si="239"/>
        <v>0</v>
      </c>
      <c r="R3516" s="1"/>
      <c r="S3516" s="1"/>
      <c r="T3516" s="1"/>
      <c r="U3516" s="1"/>
      <c r="V3516" s="1"/>
      <c r="W3516" s="222"/>
      <c r="X3516" s="1"/>
      <c r="Y3516" s="1"/>
      <c r="Z3516" s="1"/>
      <c r="AA3516" s="3"/>
      <c r="AB3516" s="128"/>
      <c r="AC3516" s="69"/>
      <c r="AD3516" s="3"/>
      <c r="AE3516" s="3"/>
      <c r="AF3516" s="194"/>
    </row>
    <row r="3517" spans="1:32" ht="16.5" hidden="1" customHeight="1">
      <c r="A3517" s="1"/>
      <c r="B3517" s="1"/>
      <c r="C3517" s="1"/>
      <c r="D3517" s="1"/>
      <c r="E3517" s="68" t="s">
        <v>37</v>
      </c>
      <c r="F3517" s="107">
        <f t="shared" ref="F3517:Q3517" si="240">F$4-$B$65</f>
        <v>92.5</v>
      </c>
      <c r="G3517" s="108">
        <f t="shared" si="240"/>
        <v>-47.5</v>
      </c>
      <c r="H3517" s="108">
        <f t="shared" si="240"/>
        <v>-197.5</v>
      </c>
      <c r="I3517" s="108">
        <f t="shared" si="240"/>
        <v>152.5</v>
      </c>
      <c r="J3517" s="108">
        <f t="shared" si="240"/>
        <v>-297.5</v>
      </c>
      <c r="K3517" s="108">
        <f t="shared" si="240"/>
        <v>-297.5</v>
      </c>
      <c r="L3517" s="108">
        <f t="shared" si="240"/>
        <v>-297.5</v>
      </c>
      <c r="M3517" s="108">
        <f t="shared" si="240"/>
        <v>-297.5</v>
      </c>
      <c r="N3517" s="108">
        <f t="shared" si="240"/>
        <v>-297.5</v>
      </c>
      <c r="O3517" s="108">
        <f t="shared" si="240"/>
        <v>-297.5</v>
      </c>
      <c r="P3517" s="108">
        <f t="shared" si="240"/>
        <v>-297.5</v>
      </c>
      <c r="Q3517" s="109">
        <f t="shared" si="240"/>
        <v>-297.5</v>
      </c>
      <c r="R3517" s="1"/>
      <c r="S3517" s="1"/>
      <c r="T3517" s="1"/>
      <c r="U3517" s="1"/>
      <c r="V3517" s="1"/>
      <c r="W3517" s="222"/>
      <c r="X3517" s="1"/>
      <c r="Y3517" s="1"/>
      <c r="Z3517" s="1"/>
      <c r="AA3517" s="3"/>
      <c r="AB3517" s="128"/>
      <c r="AC3517" s="69"/>
      <c r="AD3517" s="3"/>
      <c r="AE3517" s="3"/>
      <c r="AF3517" s="194"/>
    </row>
    <row r="3518" spans="1:32" ht="16.5" hidden="1" customHeight="1">
      <c r="A3518" s="1"/>
      <c r="B3518" s="1"/>
      <c r="C3518" s="1"/>
      <c r="D3518" s="1"/>
      <c r="E3518" s="110">
        <f>E3516*-1</f>
        <v>-14.875</v>
      </c>
      <c r="F3518" s="91">
        <f>IF(F4=0,0,IF(F$4-$B$65&lt;0,IF(F$4-$B$65&lt;$E3518,$E3518,F$4-$B$65),0))</f>
        <v>0</v>
      </c>
      <c r="G3518" s="92">
        <f t="shared" ref="G3518:Q3518" si="241">IF(G4=0,0,IF(G$4-$B$65&lt;0,IF(G$4-$B$65&lt;$E3518,$E3518,G$4-$B$65),0))</f>
        <v>-14.875</v>
      </c>
      <c r="H3518" s="92">
        <f t="shared" si="241"/>
        <v>-14.875</v>
      </c>
      <c r="I3518" s="92">
        <f t="shared" si="241"/>
        <v>0</v>
      </c>
      <c r="J3518" s="92">
        <f t="shared" si="241"/>
        <v>0</v>
      </c>
      <c r="K3518" s="92">
        <f t="shared" si="241"/>
        <v>0</v>
      </c>
      <c r="L3518" s="92">
        <f t="shared" si="241"/>
        <v>0</v>
      </c>
      <c r="M3518" s="92">
        <f t="shared" si="241"/>
        <v>0</v>
      </c>
      <c r="N3518" s="92">
        <f t="shared" si="241"/>
        <v>0</v>
      </c>
      <c r="O3518" s="92">
        <f t="shared" si="241"/>
        <v>0</v>
      </c>
      <c r="P3518" s="92">
        <f t="shared" si="241"/>
        <v>0</v>
      </c>
      <c r="Q3518" s="93">
        <f t="shared" si="241"/>
        <v>0</v>
      </c>
      <c r="R3518" s="1"/>
      <c r="S3518" s="1"/>
      <c r="T3518" s="1"/>
      <c r="U3518" s="1"/>
      <c r="V3518" s="1"/>
      <c r="W3518" s="222"/>
      <c r="X3518" s="1"/>
      <c r="Y3518" s="1"/>
      <c r="Z3518" s="1"/>
      <c r="AA3518" s="3"/>
      <c r="AB3518" s="128"/>
      <c r="AC3518" s="69"/>
      <c r="AD3518" s="3"/>
      <c r="AE3518" s="3"/>
      <c r="AF3518" s="194"/>
    </row>
    <row r="3519" spans="1:32" ht="16.5" hidden="1" customHeight="1">
      <c r="A3519" s="1"/>
      <c r="B3519" s="1"/>
      <c r="C3519" s="1"/>
      <c r="D3519" s="1"/>
      <c r="E3519" s="111">
        <f>E3515*-1</f>
        <v>-44.625</v>
      </c>
      <c r="F3519" s="96">
        <f>IF(F4=0,0,IF(F$4-$B$65&lt;0,IF(F$4-$B$65&lt;$E3519,$E3519,F$4-$B$65),0))</f>
        <v>0</v>
      </c>
      <c r="G3519" s="97">
        <f t="shared" ref="G3519:Q3519" si="242">IF(G4=0,0,IF(G$4-$B$65&lt;0,IF(G$4-$B$65&lt;$E3519,$E3519,G$4-$B$65),0))</f>
        <v>-44.625</v>
      </c>
      <c r="H3519" s="97">
        <f t="shared" si="242"/>
        <v>-44.625</v>
      </c>
      <c r="I3519" s="97">
        <f t="shared" si="242"/>
        <v>0</v>
      </c>
      <c r="J3519" s="97">
        <f t="shared" si="242"/>
        <v>0</v>
      </c>
      <c r="K3519" s="97">
        <f t="shared" si="242"/>
        <v>0</v>
      </c>
      <c r="L3519" s="97">
        <f t="shared" si="242"/>
        <v>0</v>
      </c>
      <c r="M3519" s="97">
        <f t="shared" si="242"/>
        <v>0</v>
      </c>
      <c r="N3519" s="97">
        <f t="shared" si="242"/>
        <v>0</v>
      </c>
      <c r="O3519" s="97">
        <f t="shared" si="242"/>
        <v>0</v>
      </c>
      <c r="P3519" s="97">
        <f t="shared" si="242"/>
        <v>0</v>
      </c>
      <c r="Q3519" s="98">
        <f t="shared" si="242"/>
        <v>0</v>
      </c>
      <c r="R3519" s="1"/>
      <c r="S3519" s="1"/>
      <c r="T3519" s="1"/>
      <c r="U3519" s="1"/>
      <c r="V3519" s="1"/>
      <c r="W3519" s="222"/>
      <c r="X3519" s="1"/>
      <c r="Y3519" s="1"/>
      <c r="Z3519" s="1"/>
      <c r="AA3519" s="3"/>
      <c r="AB3519" s="128"/>
      <c r="AC3519" s="69"/>
      <c r="AD3519" s="3"/>
      <c r="AE3519" s="3"/>
      <c r="AF3519" s="194"/>
    </row>
    <row r="3520" spans="1:32" ht="16.5" hidden="1" customHeight="1">
      <c r="A3520" s="1"/>
      <c r="B3520" s="1"/>
      <c r="C3520" s="1"/>
      <c r="D3520" s="1"/>
      <c r="E3520" s="111">
        <f>E3514*-1</f>
        <v>-89.25</v>
      </c>
      <c r="F3520" s="96">
        <f>IF(F4=0,0,IF(F$4-$B$65&lt;0,IF(F$4-$B$65&lt;$E3520,$E3520,F$4-$B$65),0))</f>
        <v>0</v>
      </c>
      <c r="G3520" s="97">
        <f t="shared" ref="G3520:Q3520" si="243">IF(G4=0,0,IF(G$4-$B$65&lt;0,IF(G$4-$B$65&lt;$E3520,$E3520,G$4-$B$65),0))</f>
        <v>-47.5</v>
      </c>
      <c r="H3520" s="97">
        <f t="shared" si="243"/>
        <v>-89.25</v>
      </c>
      <c r="I3520" s="97">
        <f t="shared" si="243"/>
        <v>0</v>
      </c>
      <c r="J3520" s="97">
        <f t="shared" si="243"/>
        <v>0</v>
      </c>
      <c r="K3520" s="97">
        <f t="shared" si="243"/>
        <v>0</v>
      </c>
      <c r="L3520" s="97">
        <f t="shared" si="243"/>
        <v>0</v>
      </c>
      <c r="M3520" s="97">
        <f t="shared" si="243"/>
        <v>0</v>
      </c>
      <c r="N3520" s="97">
        <f t="shared" si="243"/>
        <v>0</v>
      </c>
      <c r="O3520" s="97">
        <f t="shared" si="243"/>
        <v>0</v>
      </c>
      <c r="P3520" s="97">
        <f t="shared" si="243"/>
        <v>0</v>
      </c>
      <c r="Q3520" s="98">
        <f t="shared" si="243"/>
        <v>0</v>
      </c>
      <c r="R3520" s="1"/>
      <c r="S3520" s="1"/>
      <c r="T3520" s="1"/>
      <c r="U3520" s="1"/>
      <c r="V3520" s="1"/>
      <c r="W3520" s="222"/>
      <c r="X3520" s="1"/>
      <c r="Y3520" s="1"/>
      <c r="Z3520" s="1"/>
      <c r="AA3520" s="3"/>
      <c r="AB3520" s="128"/>
      <c r="AC3520" s="69"/>
      <c r="AD3520" s="3"/>
      <c r="AE3520" s="3"/>
      <c r="AF3520" s="194"/>
    </row>
    <row r="3521" spans="1:32" ht="16.5" hidden="1" customHeight="1">
      <c r="A3521" s="1"/>
      <c r="B3521" s="1"/>
      <c r="C3521" s="1"/>
      <c r="D3521" s="1"/>
      <c r="E3521" s="111">
        <f>E3513*-1</f>
        <v>-133.875</v>
      </c>
      <c r="F3521" s="96">
        <f>IF(F4=0,0,IF(F$4-$B$65&lt;0,IF(F$4-$B$65&lt;$E3521,$E3521,F$4-$B$65),0))</f>
        <v>0</v>
      </c>
      <c r="G3521" s="97">
        <f t="shared" ref="G3521:Q3521" si="244">IF(G4=0,0,IF(G$4-$B$65&lt;0,IF(G$4-$B$65&lt;$E3521,$E3521,G$4-$B$65),0))</f>
        <v>-47.5</v>
      </c>
      <c r="H3521" s="97">
        <f t="shared" si="244"/>
        <v>-133.875</v>
      </c>
      <c r="I3521" s="97">
        <f t="shared" si="244"/>
        <v>0</v>
      </c>
      <c r="J3521" s="97">
        <f t="shared" si="244"/>
        <v>0</v>
      </c>
      <c r="K3521" s="97">
        <f t="shared" si="244"/>
        <v>0</v>
      </c>
      <c r="L3521" s="97">
        <f t="shared" si="244"/>
        <v>0</v>
      </c>
      <c r="M3521" s="97">
        <f t="shared" si="244"/>
        <v>0</v>
      </c>
      <c r="N3521" s="97">
        <f t="shared" si="244"/>
        <v>0</v>
      </c>
      <c r="O3521" s="97">
        <f t="shared" si="244"/>
        <v>0</v>
      </c>
      <c r="P3521" s="97">
        <f t="shared" si="244"/>
        <v>0</v>
      </c>
      <c r="Q3521" s="98">
        <f t="shared" si="244"/>
        <v>0</v>
      </c>
      <c r="R3521" s="1"/>
      <c r="S3521" s="1"/>
      <c r="T3521" s="1"/>
      <c r="U3521" s="1"/>
      <c r="V3521" s="1"/>
      <c r="W3521" s="222"/>
      <c r="X3521" s="1"/>
      <c r="Y3521" s="1"/>
      <c r="Z3521" s="1"/>
      <c r="AA3521" s="3"/>
      <c r="AB3521" s="128"/>
      <c r="AC3521" s="69"/>
      <c r="AD3521" s="3"/>
      <c r="AE3521" s="3"/>
      <c r="AF3521" s="194"/>
    </row>
    <row r="3522" spans="1:32" ht="16.5" hidden="1" customHeight="1">
      <c r="A3522" s="1"/>
      <c r="B3522" s="1"/>
      <c r="C3522" s="1"/>
      <c r="D3522" s="1"/>
      <c r="E3522" s="112">
        <f>E3512*-1</f>
        <v>-178.5</v>
      </c>
      <c r="F3522" s="104">
        <f>IF(F4=0,0,IF(F$4-$B$65&lt;0,IF(F$4-$B$65&lt;$E3522,$E3522,F$4-$B$65),0))</f>
        <v>0</v>
      </c>
      <c r="G3522" s="105">
        <f t="shared" ref="G3522:Q3522" si="245">IF(G4=0,0,IF(G$4-$B$65&lt;0,IF(G$4-$B$65&lt;$E3522,$E3522,G$4-$B$65),0))</f>
        <v>-47.5</v>
      </c>
      <c r="H3522" s="105">
        <f t="shared" si="245"/>
        <v>-178.5</v>
      </c>
      <c r="I3522" s="105">
        <f t="shared" si="245"/>
        <v>0</v>
      </c>
      <c r="J3522" s="105">
        <f t="shared" si="245"/>
        <v>0</v>
      </c>
      <c r="K3522" s="105">
        <f t="shared" si="245"/>
        <v>0</v>
      </c>
      <c r="L3522" s="105">
        <f t="shared" si="245"/>
        <v>0</v>
      </c>
      <c r="M3522" s="105">
        <f t="shared" si="245"/>
        <v>0</v>
      </c>
      <c r="N3522" s="105">
        <f t="shared" si="245"/>
        <v>0</v>
      </c>
      <c r="O3522" s="105">
        <f t="shared" si="245"/>
        <v>0</v>
      </c>
      <c r="P3522" s="105">
        <f t="shared" si="245"/>
        <v>0</v>
      </c>
      <c r="Q3522" s="106">
        <f t="shared" si="245"/>
        <v>0</v>
      </c>
      <c r="R3522" s="1"/>
      <c r="S3522" s="1"/>
      <c r="T3522" s="1"/>
      <c r="U3522" s="1"/>
      <c r="V3522" s="1"/>
      <c r="W3522" s="222"/>
      <c r="X3522" s="1"/>
      <c r="Y3522" s="1"/>
      <c r="Z3522" s="1"/>
      <c r="AA3522" s="3"/>
      <c r="AB3522" s="128"/>
      <c r="AC3522" s="69"/>
      <c r="AD3522" s="3"/>
      <c r="AE3522" s="3"/>
      <c r="AF3522" s="194"/>
    </row>
    <row r="3523" spans="1:32" ht="16.5" hidden="1" customHeight="1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222"/>
      <c r="X3523" s="1"/>
      <c r="Y3523" s="1"/>
      <c r="Z3523" s="1"/>
      <c r="AA3523" s="3"/>
      <c r="AB3523" s="128"/>
      <c r="AC3523" s="69"/>
      <c r="AD3523" s="3"/>
      <c r="AE3523" s="3"/>
      <c r="AF3523" s="194"/>
    </row>
    <row r="3524" spans="1:32" ht="16.5" hidden="1" customHeight="1">
      <c r="A3524" s="1"/>
      <c r="B3524" s="1"/>
      <c r="C3524" s="1"/>
      <c r="D3524" s="1"/>
      <c r="E3524" s="1"/>
      <c r="F3524" s="129">
        <v>1</v>
      </c>
      <c r="G3524" s="129">
        <v>2</v>
      </c>
      <c r="H3524" s="129">
        <v>3</v>
      </c>
      <c r="I3524" s="129">
        <v>4</v>
      </c>
      <c r="J3524" s="129">
        <v>5</v>
      </c>
      <c r="K3524" s="129">
        <v>6</v>
      </c>
      <c r="L3524" s="129">
        <v>7</v>
      </c>
      <c r="M3524" s="129">
        <v>8</v>
      </c>
      <c r="N3524" s="129">
        <v>9</v>
      </c>
      <c r="O3524" s="129">
        <v>10</v>
      </c>
      <c r="P3524" s="129">
        <v>11</v>
      </c>
      <c r="Q3524" s="129">
        <v>12</v>
      </c>
      <c r="R3524" s="1"/>
      <c r="S3524" s="1"/>
      <c r="T3524" s="1"/>
      <c r="U3524" s="1"/>
      <c r="V3524" s="1"/>
      <c r="W3524" s="222"/>
      <c r="X3524" s="1"/>
      <c r="Y3524" s="1"/>
      <c r="Z3524" s="1"/>
      <c r="AA3524" s="3"/>
      <c r="AB3524" s="128"/>
      <c r="AC3524" s="69"/>
      <c r="AD3524" s="3"/>
      <c r="AE3524" s="3"/>
      <c r="AF3524" s="194"/>
    </row>
    <row r="3525" spans="1:32" ht="16.5" hidden="1" customHeight="1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222"/>
      <c r="X3525" s="1"/>
      <c r="Y3525" s="1"/>
      <c r="Z3525" s="1"/>
      <c r="AA3525" s="3"/>
      <c r="AB3525" s="128"/>
      <c r="AC3525" s="69"/>
      <c r="AD3525" s="3"/>
      <c r="AE3525" s="3"/>
      <c r="AF3525" s="194"/>
    </row>
    <row r="3526" spans="1:32" ht="16.5" hidden="1" customHeight="1">
      <c r="A3526" s="1"/>
      <c r="B3526" s="1"/>
      <c r="C3526" s="1"/>
      <c r="D3526" s="1"/>
      <c r="E3526" s="1"/>
      <c r="F3526" s="222"/>
      <c r="G3526" s="222"/>
      <c r="H3526" s="222"/>
      <c r="I3526" s="222"/>
      <c r="J3526" s="222"/>
      <c r="K3526" s="222"/>
      <c r="L3526" s="222"/>
      <c r="M3526" s="222"/>
      <c r="N3526" s="222"/>
      <c r="O3526" s="222"/>
      <c r="P3526" s="222"/>
      <c r="Q3526" s="222"/>
      <c r="R3526" s="1"/>
      <c r="S3526" s="1"/>
      <c r="T3526" s="1"/>
      <c r="U3526" s="1"/>
      <c r="V3526" s="1"/>
      <c r="W3526" s="222"/>
      <c r="X3526" s="1"/>
      <c r="Y3526" s="1"/>
      <c r="Z3526" s="1"/>
      <c r="AA3526" s="3"/>
      <c r="AB3526" s="128"/>
      <c r="AC3526" s="69"/>
      <c r="AD3526" s="3"/>
      <c r="AE3526" s="3"/>
      <c r="AF3526" s="194"/>
    </row>
    <row r="3527" spans="1:32" ht="16.5" hidden="1" customHeight="1">
      <c r="A3527" s="1"/>
      <c r="B3527" s="1"/>
      <c r="C3527" s="1"/>
      <c r="D3527" s="1"/>
      <c r="E3527" s="7" t="s">
        <v>14</v>
      </c>
      <c r="F3527" s="8">
        <v>1</v>
      </c>
      <c r="G3527" s="8" t="b">
        <f>Presentazione!$F$152</f>
        <v>1</v>
      </c>
      <c r="H3527" s="8" t="b">
        <f>IF(ISERROR(G3527),TRUE,FALSE)</f>
        <v>0</v>
      </c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222"/>
      <c r="X3527" s="1"/>
      <c r="Y3527" s="1"/>
      <c r="Z3527" s="1"/>
      <c r="AA3527" s="1"/>
      <c r="AB3527" s="128"/>
      <c r="AC3527" s="69"/>
      <c r="AD3527" s="1"/>
      <c r="AE3527" s="1"/>
      <c r="AF3527" s="194"/>
    </row>
    <row r="3528" spans="1:32" hidden="1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222"/>
      <c r="X3528" s="1"/>
      <c r="Y3528" s="1"/>
      <c r="Z3528" s="1"/>
      <c r="AA3528" s="1"/>
      <c r="AB3528" s="69"/>
      <c r="AC3528" s="69"/>
      <c r="AD3528" s="1"/>
      <c r="AE3528" s="1"/>
      <c r="AF3528" s="194"/>
    </row>
  </sheetData>
  <sheetProtection algorithmName="SHA-512" hashValue="DD6kYclRC5civXDti9p7JAxGDRCLmXZ6uGrKxshecET7noI46VQmm5Oub4SPBSNiz+0AxcDjT+1YV3c6JE5E+g==" saltValue="0ynQQx9BGG5jBLtkbOQDOw==" spinCount="100000" sheet="1" objects="1" scenarios="1" selectLockedCells="1" autoFilter="0"/>
  <autoFilter ref="V5:Z5"/>
  <sortState ref="W7:W17">
    <sortCondition ref="W7"/>
  </sortState>
  <mergeCells count="60">
    <mergeCell ref="C4:E4"/>
    <mergeCell ref="B77:H77"/>
    <mergeCell ref="O77:S77"/>
    <mergeCell ref="W3:X3"/>
    <mergeCell ref="B64:C64"/>
    <mergeCell ref="B65:C65"/>
    <mergeCell ref="B66:C66"/>
    <mergeCell ref="B20:E20"/>
    <mergeCell ref="B21:E21"/>
    <mergeCell ref="B57:E57"/>
    <mergeCell ref="B7:E7"/>
    <mergeCell ref="B16:E16"/>
    <mergeCell ref="B17:E17"/>
    <mergeCell ref="B19:E19"/>
    <mergeCell ref="B12:E12"/>
    <mergeCell ref="B13:E13"/>
    <mergeCell ref="B14:E14"/>
    <mergeCell ref="B15:E15"/>
    <mergeCell ref="B8:E8"/>
    <mergeCell ref="B3514:C3514"/>
    <mergeCell ref="E80:N80"/>
    <mergeCell ref="B9:E9"/>
    <mergeCell ref="B10:E10"/>
    <mergeCell ref="B11:E11"/>
    <mergeCell ref="B18:E18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B43:E43"/>
    <mergeCell ref="B44:E44"/>
    <mergeCell ref="B45:E45"/>
    <mergeCell ref="B46:E46"/>
    <mergeCell ref="B47:E47"/>
    <mergeCell ref="B53:E53"/>
    <mergeCell ref="B54:E54"/>
    <mergeCell ref="B55:E55"/>
    <mergeCell ref="B56:E56"/>
    <mergeCell ref="B48:E48"/>
    <mergeCell ref="B49:E49"/>
    <mergeCell ref="B50:E50"/>
    <mergeCell ref="B51:E51"/>
    <mergeCell ref="B52:E52"/>
  </mergeCells>
  <phoneticPr fontId="4" type="noConversion"/>
  <conditionalFormatting sqref="D65">
    <cfRule type="cellIs" dxfId="113" priority="26" stopIfTrue="1" operator="equal">
      <formula>0</formula>
    </cfRule>
  </conditionalFormatting>
  <conditionalFormatting sqref="E3518:Q3522 F3517:Q3517 E3512:Q3516 B65:C65">
    <cfRule type="cellIs" dxfId="112" priority="28" stopIfTrue="1" operator="equal">
      <formula>0</formula>
    </cfRule>
  </conditionalFormatting>
  <conditionalFormatting sqref="S4 F8:Q57">
    <cfRule type="expression" dxfId="111" priority="30" stopIfTrue="1">
      <formula>$H$3527=TRUE</formula>
    </cfRule>
    <cfRule type="cellIs" dxfId="110" priority="31" stopIfTrue="1" operator="equal">
      <formula>0</formula>
    </cfRule>
  </conditionalFormatting>
  <conditionalFormatting sqref="F4:Q4 S8:S57">
    <cfRule type="expression" dxfId="109" priority="32" stopIfTrue="1">
      <formula>$H$3527=TRUE</formula>
    </cfRule>
    <cfRule type="cellIs" dxfId="108" priority="33" stopIfTrue="1" operator="equal">
      <formula>0</formula>
    </cfRule>
  </conditionalFormatting>
  <conditionalFormatting sqref="U7:U3506">
    <cfRule type="cellIs" dxfId="107" priority="15" stopIfTrue="1" operator="equal">
      <formula>0</formula>
    </cfRule>
  </conditionalFormatting>
  <conditionalFormatting sqref="F2:Q2">
    <cfRule type="expression" dxfId="106" priority="219" stopIfTrue="1">
      <formula>AND(F4&gt;0,F3517&lt;0)</formula>
    </cfRule>
    <cfRule type="expression" dxfId="105" priority="220" stopIfTrue="1">
      <formula>AND(F4&gt;0,F3517&gt;0)</formula>
    </cfRule>
  </conditionalFormatting>
  <conditionalFormatting sqref="X7:X3506">
    <cfRule type="expression" dxfId="104" priority="14">
      <formula>$AC7&lt;&gt;""</formula>
    </cfRule>
  </conditionalFormatting>
  <conditionalFormatting sqref="F65:Q65">
    <cfRule type="cellIs" dxfId="103" priority="13" operator="greaterThan">
      <formula>0</formula>
    </cfRule>
  </conditionalFormatting>
  <conditionalFormatting sqref="F66:Q66">
    <cfRule type="cellIs" dxfId="102" priority="12" operator="lessThan">
      <formula>0</formula>
    </cfRule>
  </conditionalFormatting>
  <conditionalFormatting sqref="F62:Q64">
    <cfRule type="cellIs" dxfId="101" priority="11" operator="greaterThan">
      <formula>0</formula>
    </cfRule>
  </conditionalFormatting>
  <conditionalFormatting sqref="F67:Q69">
    <cfRule type="cellIs" dxfId="100" priority="10" operator="lessThan">
      <formula>0</formula>
    </cfRule>
  </conditionalFormatting>
  <conditionalFormatting sqref="F61:Q61">
    <cfRule type="expression" dxfId="99" priority="2">
      <formula>F61&gt;0</formula>
    </cfRule>
    <cfRule type="cellIs" dxfId="98" priority="9" operator="greaterThan">
      <formula>0</formula>
    </cfRule>
  </conditionalFormatting>
  <conditionalFormatting sqref="F70:Q70">
    <cfRule type="expression" dxfId="97" priority="3">
      <formula>F70&lt;0</formula>
    </cfRule>
    <cfRule type="cellIs" dxfId="96" priority="8" operator="lessThan">
      <formula>0</formula>
    </cfRule>
  </conditionalFormatting>
  <conditionalFormatting sqref="F61:Q65">
    <cfRule type="expression" dxfId="95" priority="7">
      <formula>AND(F61&gt;0,F61&lt;&gt;F3512)</formula>
    </cfRule>
  </conditionalFormatting>
  <conditionalFormatting sqref="F66:Q70">
    <cfRule type="expression" dxfId="94" priority="6">
      <formula>AND(F66&lt;0,F66&lt;&gt;F3518)</formula>
    </cfRule>
  </conditionalFormatting>
  <conditionalFormatting sqref="F62:Q65">
    <cfRule type="expression" dxfId="93" priority="5">
      <formula>AND(F62&gt;0,F61=0)</formula>
    </cfRule>
  </conditionalFormatting>
  <conditionalFormatting sqref="F66:Q69">
    <cfRule type="expression" dxfId="92" priority="4">
      <formula>AND(F66&lt;0,F67=0)</formula>
    </cfRule>
  </conditionalFormatting>
  <conditionalFormatting sqref="AE7:AE3506">
    <cfRule type="cellIs" dxfId="91" priority="1" operator="equal">
      <formula>0</formula>
    </cfRule>
  </conditionalFormatting>
  <dataValidations count="5">
    <dataValidation type="decimal" operator="greaterThan" allowBlank="1" showInputMessage="1" showErrorMessage="1" sqref="E62:E64">
      <formula1>E63</formula1>
    </dataValidation>
    <dataValidation type="decimal" allowBlank="1" showInputMessage="1" showErrorMessage="1" sqref="E61">
      <formula1>E62</formula1>
      <formula2>100</formula2>
    </dataValidation>
    <dataValidation type="list" allowBlank="1" showInputMessage="1" showErrorMessage="1" sqref="AA3507 AD3507:AE3507">
      <formula1>#REF!</formula1>
    </dataValidation>
    <dataValidation type="decimal" operator="greaterThan" allowBlank="1" showInputMessage="1" showErrorMessage="1" sqref="E65">
      <formula1>0</formula1>
    </dataValidation>
    <dataValidation type="list" allowBlank="1" showInputMessage="1" showErrorMessage="1" sqref="X7:X3506">
      <formula1>$B$7:$B$57</formula1>
    </dataValidation>
  </dataValidations>
  <hyperlinks>
    <hyperlink ref="W3:X3" location="CASA!A6" display="Vai al riepilogo"/>
  </hyperlinks>
  <printOptions horizontalCentered="1"/>
  <pageMargins left="0" right="0" top="0.39370078740157483" bottom="0" header="0.51181102362204722" footer="0.51181102362204722"/>
  <pageSetup paperSize="9" scale="59"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>
    <pageSetUpPr autoPageBreaks="0"/>
  </sheetPr>
  <dimension ref="A1:AF3528"/>
  <sheetViews>
    <sheetView showGridLines="0" showRowColHeaders="0" zoomScaleNormal="100" workbookViewId="0">
      <pane ySplit="5" topLeftCell="A6" activePane="bottomLeft" state="frozen"/>
      <selection activeCell="U3512" sqref="U3512"/>
      <selection pane="bottomLeft" activeCell="A6" sqref="A6"/>
    </sheetView>
  </sheetViews>
  <sheetFormatPr defaultRowHeight="12.75"/>
  <cols>
    <col min="1" max="1" width="5" style="2" customWidth="1"/>
    <col min="2" max="2" width="4.28515625" style="2" customWidth="1"/>
    <col min="3" max="3" width="16.7109375" style="2" customWidth="1"/>
    <col min="4" max="4" width="3.140625" style="2" customWidth="1"/>
    <col min="5" max="5" width="10" style="2" customWidth="1"/>
    <col min="6" max="17" width="10.140625" style="2" customWidth="1"/>
    <col min="18" max="18" width="1.28515625" style="2" customWidth="1"/>
    <col min="19" max="19" width="11.42578125" style="2" customWidth="1"/>
    <col min="20" max="20" width="2.7109375" style="2" customWidth="1"/>
    <col min="21" max="21" width="5" style="2" hidden="1" customWidth="1"/>
    <col min="22" max="22" width="10" style="2" customWidth="1"/>
    <col min="23" max="23" width="11.42578125" style="2" customWidth="1"/>
    <col min="24" max="24" width="31.42578125" style="2" customWidth="1"/>
    <col min="25" max="25" width="54.28515625" style="2" customWidth="1"/>
    <col min="26" max="26" width="12.85546875" style="2" customWidth="1"/>
    <col min="27" max="27" width="32.85546875" style="2" hidden="1" customWidth="1"/>
    <col min="28" max="28" width="28.5703125" style="2" hidden="1" customWidth="1"/>
    <col min="29" max="29" width="5.7109375" style="2" customWidth="1"/>
    <col min="30" max="30" width="9.5703125" style="2" hidden="1" customWidth="1"/>
    <col min="31" max="31" width="4.28515625" style="2" hidden="1" customWidth="1"/>
    <col min="32" max="32" width="8.140625" style="2" hidden="1" customWidth="1"/>
    <col min="33" max="16384" width="9.140625" style="2"/>
  </cols>
  <sheetData>
    <row r="1" spans="1:32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4.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8" customHeight="1">
      <c r="A3" s="3"/>
      <c r="B3" s="280" t="str">
        <f>O62</f>
        <v>ANNO: 2024</v>
      </c>
      <c r="C3" s="3"/>
      <c r="D3" s="3"/>
      <c r="E3" s="3"/>
      <c r="F3" s="146" t="s">
        <v>44</v>
      </c>
      <c r="G3" s="146" t="s">
        <v>45</v>
      </c>
      <c r="H3" s="146" t="s">
        <v>46</v>
      </c>
      <c r="I3" s="146" t="s">
        <v>47</v>
      </c>
      <c r="J3" s="146" t="s">
        <v>48</v>
      </c>
      <c r="K3" s="146" t="s">
        <v>49</v>
      </c>
      <c r="L3" s="146" t="s">
        <v>50</v>
      </c>
      <c r="M3" s="146" t="s">
        <v>51</v>
      </c>
      <c r="N3" s="146" t="s">
        <v>52</v>
      </c>
      <c r="O3" s="146" t="s">
        <v>53</v>
      </c>
      <c r="P3" s="146" t="s">
        <v>54</v>
      </c>
      <c r="Q3" s="146" t="s">
        <v>55</v>
      </c>
      <c r="R3" s="3"/>
      <c r="S3" s="146" t="s">
        <v>13</v>
      </c>
      <c r="T3" s="3"/>
      <c r="U3" s="3"/>
      <c r="V3" s="1"/>
      <c r="W3" s="355" t="s">
        <v>140</v>
      </c>
      <c r="X3" s="355"/>
      <c r="Y3" s="1"/>
      <c r="Z3" s="1"/>
      <c r="AA3" s="1"/>
      <c r="AB3" s="194" t="str">
        <f>IF(AF7=1900,"",IF(AF7=AF8,CONCATENATE("ANNO: ",AF7),CONCATENATE("ANNI: dal ",AF7," al ",AF8)))</f>
        <v>ANNO: 2024</v>
      </c>
      <c r="AC3" s="1"/>
      <c r="AD3" s="1"/>
      <c r="AE3" s="1"/>
      <c r="AF3" s="1"/>
    </row>
    <row r="4" spans="1:32" ht="18.75" customHeight="1">
      <c r="A4" s="3"/>
      <c r="B4" s="273" t="s">
        <v>146</v>
      </c>
      <c r="C4" s="353" t="s">
        <v>148</v>
      </c>
      <c r="D4" s="353"/>
      <c r="E4" s="354"/>
      <c r="F4" s="199">
        <f t="shared" ref="F4:Q4" si="0">SUM(F8:F42)</f>
        <v>100</v>
      </c>
      <c r="G4" s="200">
        <f t="shared" si="0"/>
        <v>165</v>
      </c>
      <c r="H4" s="200">
        <f t="shared" si="0"/>
        <v>135</v>
      </c>
      <c r="I4" s="200">
        <f t="shared" si="0"/>
        <v>335</v>
      </c>
      <c r="J4" s="200">
        <f t="shared" si="0"/>
        <v>0</v>
      </c>
      <c r="K4" s="200">
        <f t="shared" si="0"/>
        <v>0</v>
      </c>
      <c r="L4" s="200">
        <f t="shared" si="0"/>
        <v>0</v>
      </c>
      <c r="M4" s="200">
        <f t="shared" si="0"/>
        <v>0</v>
      </c>
      <c r="N4" s="200">
        <f t="shared" si="0"/>
        <v>0</v>
      </c>
      <c r="O4" s="200">
        <f t="shared" si="0"/>
        <v>0</v>
      </c>
      <c r="P4" s="200">
        <f t="shared" si="0"/>
        <v>0</v>
      </c>
      <c r="Q4" s="201">
        <f t="shared" si="0"/>
        <v>0</v>
      </c>
      <c r="R4" s="3"/>
      <c r="S4" s="190">
        <f>SUM(F4:Q4)</f>
        <v>735</v>
      </c>
      <c r="T4" s="3"/>
      <c r="U4" s="177" t="s">
        <v>196</v>
      </c>
      <c r="V4" s="3"/>
      <c r="W4" s="202" t="s">
        <v>186</v>
      </c>
      <c r="X4" s="203" t="s">
        <v>142</v>
      </c>
      <c r="Y4" s="203" t="s">
        <v>35</v>
      </c>
      <c r="Z4" s="150" t="s">
        <v>36</v>
      </c>
      <c r="AA4" s="1"/>
      <c r="AB4" s="1"/>
      <c r="AC4" s="1"/>
      <c r="AD4" s="1"/>
      <c r="AE4" s="1"/>
      <c r="AF4" s="1"/>
    </row>
    <row r="5" spans="1:32" ht="9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42"/>
      <c r="X5" s="43"/>
      <c r="Y5" s="43"/>
      <c r="Z5" s="204"/>
      <c r="AA5" s="1"/>
      <c r="AB5" s="120"/>
      <c r="AC5" s="1"/>
      <c r="AD5" s="1"/>
      <c r="AE5" s="1"/>
      <c r="AF5" s="1"/>
    </row>
    <row r="6" spans="1:32" ht="6.75" customHeight="1">
      <c r="A6" s="14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149" t="s">
        <v>139</v>
      </c>
      <c r="W6" s="121"/>
      <c r="X6" s="122"/>
      <c r="Y6" s="122"/>
      <c r="Z6" s="205"/>
      <c r="AA6" s="1"/>
      <c r="AB6" s="123"/>
      <c r="AC6" s="140"/>
      <c r="AD6" s="1"/>
      <c r="AE6" s="1"/>
      <c r="AF6" s="1"/>
    </row>
    <row r="7" spans="1:32" ht="16.5" customHeight="1">
      <c r="A7" s="3"/>
      <c r="B7" s="359"/>
      <c r="C7" s="360"/>
      <c r="D7" s="360"/>
      <c r="E7" s="360"/>
      <c r="F7" s="147" t="s">
        <v>1</v>
      </c>
      <c r="G7" s="147" t="s">
        <v>2</v>
      </c>
      <c r="H7" s="147" t="s">
        <v>3</v>
      </c>
      <c r="I7" s="147" t="s">
        <v>4</v>
      </c>
      <c r="J7" s="147" t="s">
        <v>5</v>
      </c>
      <c r="K7" s="147" t="s">
        <v>6</v>
      </c>
      <c r="L7" s="147" t="s">
        <v>7</v>
      </c>
      <c r="M7" s="147" t="s">
        <v>8</v>
      </c>
      <c r="N7" s="147" t="s">
        <v>9</v>
      </c>
      <c r="O7" s="147" t="s">
        <v>10</v>
      </c>
      <c r="P7" s="147" t="s">
        <v>11</v>
      </c>
      <c r="Q7" s="147" t="s">
        <v>12</v>
      </c>
      <c r="R7" s="3"/>
      <c r="S7" s="68"/>
      <c r="T7" s="3"/>
      <c r="U7" s="175">
        <f>IF(AND($X$3512&lt;&gt;" ",$X$3512&lt;&gt;0),IF(X7=$X$3512,1,0),0)</f>
        <v>0</v>
      </c>
      <c r="V7" s="178" t="s">
        <v>189</v>
      </c>
      <c r="W7" s="130">
        <v>45299</v>
      </c>
      <c r="X7" s="131" t="s">
        <v>5201</v>
      </c>
      <c r="Y7" s="131" t="s">
        <v>5200</v>
      </c>
      <c r="Z7" s="206">
        <v>100</v>
      </c>
      <c r="AA7" s="194" t="str">
        <f t="shared" ref="AA7:AA70" si="1">IF(ISBLANK(X7),0,VLOOKUP(X7,$B$8:$E$57,1,FALSE))</f>
        <v>Vestiario</v>
      </c>
      <c r="AB7" s="124" t="str">
        <f>IF(W7&gt;0,CONCATENATE(MONTH(W7)&amp;X7),"")</f>
        <v>1Vestiario</v>
      </c>
      <c r="AC7" s="195" t="str">
        <f>IF(OR(AND(Z7&lt;&gt;0,ISBLANK(X7)),ISERROR(AA7)),"ERR","")</f>
        <v/>
      </c>
      <c r="AD7" s="194" t="str">
        <f>IF(W7&gt;0,CONCATENATE(MONTH(W7),"-",YEAR(W7)),"")</f>
        <v>1-2024</v>
      </c>
      <c r="AE7" s="195">
        <f>IF(AD7="",0,1)</f>
        <v>1</v>
      </c>
      <c r="AF7" s="272">
        <f>YEAR(MIN(W7:W3506))</f>
        <v>2024</v>
      </c>
    </row>
    <row r="8" spans="1:32" ht="16.5" customHeight="1">
      <c r="A8" s="48">
        <v>1</v>
      </c>
      <c r="B8" s="356" t="s">
        <v>5201</v>
      </c>
      <c r="C8" s="357"/>
      <c r="D8" s="357"/>
      <c r="E8" s="358"/>
      <c r="F8" s="181">
        <f t="shared" ref="F8:Q17" si="2">SUMIF($AB$7:$AB$3506,CONCATENATE(F$3524,$B8),$Z$7:$Z$3506)</f>
        <v>100</v>
      </c>
      <c r="G8" s="182">
        <f t="shared" si="2"/>
        <v>0</v>
      </c>
      <c r="H8" s="182">
        <f t="shared" si="2"/>
        <v>0</v>
      </c>
      <c r="I8" s="182">
        <f t="shared" si="2"/>
        <v>0</v>
      </c>
      <c r="J8" s="182">
        <f t="shared" si="2"/>
        <v>0</v>
      </c>
      <c r="K8" s="182">
        <f t="shared" si="2"/>
        <v>0</v>
      </c>
      <c r="L8" s="182">
        <f t="shared" si="2"/>
        <v>0</v>
      </c>
      <c r="M8" s="182">
        <f t="shared" si="2"/>
        <v>0</v>
      </c>
      <c r="N8" s="182">
        <f t="shared" si="2"/>
        <v>0</v>
      </c>
      <c r="O8" s="182">
        <f t="shared" si="2"/>
        <v>0</v>
      </c>
      <c r="P8" s="182">
        <f t="shared" si="2"/>
        <v>0</v>
      </c>
      <c r="Q8" s="183">
        <f t="shared" si="2"/>
        <v>0</v>
      </c>
      <c r="R8" s="48"/>
      <c r="S8" s="196">
        <f t="shared" ref="S8:S42" si="3">SUM(F8:Q8)</f>
        <v>100</v>
      </c>
      <c r="T8" s="48"/>
      <c r="U8" s="175">
        <f>IF(AND($X$3512&lt;&gt;" ",$X$3512&lt;&gt;0),IF(X8=$X$3512,1+COUNTIF(U$7:U7,"&gt;0"),0),0)</f>
        <v>0</v>
      </c>
      <c r="V8" s="178" t="s">
        <v>197</v>
      </c>
      <c r="W8" s="130">
        <v>45323</v>
      </c>
      <c r="X8" s="131" t="s">
        <v>67</v>
      </c>
      <c r="Y8" s="131"/>
      <c r="Z8" s="206">
        <v>35</v>
      </c>
      <c r="AA8" s="194" t="str">
        <f t="shared" si="1"/>
        <v>Prodotti di profumeria</v>
      </c>
      <c r="AB8" s="124" t="str">
        <f t="shared" ref="AB8:AB71" si="4">IF(W8&gt;0,CONCATENATE(MONTH(W8)&amp;X8),"")</f>
        <v>2Prodotti di profumeria</v>
      </c>
      <c r="AC8" s="195" t="str">
        <f t="shared" ref="AC8:AC71" si="5">IF(OR(AND(Z8&lt;&gt;0,ISBLANK(X8)),ISERROR(AA8)),"ERR","")</f>
        <v/>
      </c>
      <c r="AD8" s="194" t="str">
        <f t="shared" ref="AD8:AD10" si="6">IF(W8&gt;0,CONCATENATE(MONTH(W8),"-",YEAR(W8)),"")</f>
        <v>2-2024</v>
      </c>
      <c r="AE8" s="194">
        <f>IF(AD8="",0,IF(ISERROR(VLOOKUP(AD8,AD$7:AD7,1,FALSE)),1,0))</f>
        <v>1</v>
      </c>
      <c r="AF8" s="272">
        <f>YEAR(MAX(W7:W3506))</f>
        <v>2024</v>
      </c>
    </row>
    <row r="9" spans="1:32" ht="16.5" customHeight="1">
      <c r="A9" s="48">
        <v>2</v>
      </c>
      <c r="B9" s="340" t="s">
        <v>67</v>
      </c>
      <c r="C9" s="341"/>
      <c r="D9" s="341"/>
      <c r="E9" s="342"/>
      <c r="F9" s="184">
        <f t="shared" si="2"/>
        <v>0</v>
      </c>
      <c r="G9" s="185">
        <f t="shared" si="2"/>
        <v>35</v>
      </c>
      <c r="H9" s="185">
        <f t="shared" si="2"/>
        <v>0</v>
      </c>
      <c r="I9" s="185">
        <f t="shared" si="2"/>
        <v>0</v>
      </c>
      <c r="J9" s="185">
        <f t="shared" si="2"/>
        <v>0</v>
      </c>
      <c r="K9" s="185">
        <f t="shared" si="2"/>
        <v>0</v>
      </c>
      <c r="L9" s="185">
        <f t="shared" si="2"/>
        <v>0</v>
      </c>
      <c r="M9" s="185">
        <f t="shared" si="2"/>
        <v>0</v>
      </c>
      <c r="N9" s="185">
        <f t="shared" si="2"/>
        <v>0</v>
      </c>
      <c r="O9" s="185">
        <f t="shared" si="2"/>
        <v>0</v>
      </c>
      <c r="P9" s="185">
        <f t="shared" si="2"/>
        <v>0</v>
      </c>
      <c r="Q9" s="186">
        <f t="shared" si="2"/>
        <v>0</v>
      </c>
      <c r="R9" s="48"/>
      <c r="S9" s="197">
        <f t="shared" si="3"/>
        <v>35</v>
      </c>
      <c r="T9" s="48"/>
      <c r="U9" s="175">
        <f>IF(AND($X$3512&lt;&gt;" ",$X$3512&lt;&gt;0),IF(X9=$X$3512,1+COUNTIF(U$7:U8,"&gt;0"),0),0)</f>
        <v>0</v>
      </c>
      <c r="V9" s="178" t="s">
        <v>198</v>
      </c>
      <c r="W9" s="130">
        <v>45323</v>
      </c>
      <c r="X9" s="131" t="s">
        <v>5211</v>
      </c>
      <c r="Y9" s="131"/>
      <c r="Z9" s="206">
        <v>50</v>
      </c>
      <c r="AA9" s="194" t="str">
        <f t="shared" si="1"/>
        <v>Hobby</v>
      </c>
      <c r="AB9" s="124" t="str">
        <f t="shared" si="4"/>
        <v>2Hobby</v>
      </c>
      <c r="AC9" s="195" t="str">
        <f t="shared" si="5"/>
        <v/>
      </c>
      <c r="AD9" s="194" t="str">
        <f t="shared" si="6"/>
        <v>2-2024</v>
      </c>
      <c r="AE9" s="194">
        <f>IF(AD9="",0,IF(ISERROR(VLOOKUP(AD9,AD$7:AD8,1,FALSE)),1,0))</f>
        <v>0</v>
      </c>
      <c r="AF9" s="194"/>
    </row>
    <row r="10" spans="1:32" ht="16.5" customHeight="1">
      <c r="A10" s="48">
        <v>3</v>
      </c>
      <c r="B10" s="340" t="s">
        <v>5211</v>
      </c>
      <c r="C10" s="341"/>
      <c r="D10" s="341"/>
      <c r="E10" s="342"/>
      <c r="F10" s="184">
        <f t="shared" si="2"/>
        <v>0</v>
      </c>
      <c r="G10" s="185">
        <f t="shared" si="2"/>
        <v>50</v>
      </c>
      <c r="H10" s="185">
        <f t="shared" si="2"/>
        <v>0</v>
      </c>
      <c r="I10" s="185">
        <f t="shared" si="2"/>
        <v>0</v>
      </c>
      <c r="J10" s="185">
        <f t="shared" si="2"/>
        <v>0</v>
      </c>
      <c r="K10" s="185">
        <f t="shared" si="2"/>
        <v>0</v>
      </c>
      <c r="L10" s="185">
        <f t="shared" si="2"/>
        <v>0</v>
      </c>
      <c r="M10" s="185">
        <f t="shared" si="2"/>
        <v>0</v>
      </c>
      <c r="N10" s="185">
        <f t="shared" si="2"/>
        <v>0</v>
      </c>
      <c r="O10" s="185">
        <f t="shared" si="2"/>
        <v>0</v>
      </c>
      <c r="P10" s="185">
        <f t="shared" si="2"/>
        <v>0</v>
      </c>
      <c r="Q10" s="186">
        <f t="shared" si="2"/>
        <v>0</v>
      </c>
      <c r="R10" s="48"/>
      <c r="S10" s="197">
        <f t="shared" si="3"/>
        <v>50</v>
      </c>
      <c r="T10" s="48"/>
      <c r="U10" s="175">
        <f>IF(AND($X$3512&lt;&gt;" ",$X$3512&lt;&gt;0),IF(X10=$X$3512,1+COUNTIF(U$7:U9,"&gt;0"),0),0)</f>
        <v>0</v>
      </c>
      <c r="V10" s="178" t="s">
        <v>199</v>
      </c>
      <c r="W10" s="130">
        <v>45337</v>
      </c>
      <c r="X10" s="131" t="s">
        <v>5202</v>
      </c>
      <c r="Y10" s="131"/>
      <c r="Z10" s="206">
        <v>50</v>
      </c>
      <c r="AA10" s="194" t="str">
        <f t="shared" si="1"/>
        <v>Benzina o trasporti</v>
      </c>
      <c r="AB10" s="124" t="str">
        <f t="shared" si="4"/>
        <v>2Benzina o trasporti</v>
      </c>
      <c r="AC10" s="195" t="str">
        <f t="shared" si="5"/>
        <v/>
      </c>
      <c r="AD10" s="194" t="str">
        <f t="shared" si="6"/>
        <v>2-2024</v>
      </c>
      <c r="AE10" s="194">
        <f>IF(AD10="",0,IF(ISERROR(VLOOKUP(AD10,AD$7:AD9,1,FALSE)),1,0))</f>
        <v>0</v>
      </c>
      <c r="AF10" s="194"/>
    </row>
    <row r="11" spans="1:32" ht="16.5" customHeight="1">
      <c r="A11" s="48">
        <v>4</v>
      </c>
      <c r="B11" s="340" t="s">
        <v>5212</v>
      </c>
      <c r="C11" s="341"/>
      <c r="D11" s="341"/>
      <c r="E11" s="342"/>
      <c r="F11" s="184">
        <f t="shared" si="2"/>
        <v>0</v>
      </c>
      <c r="G11" s="185">
        <f t="shared" si="2"/>
        <v>0</v>
      </c>
      <c r="H11" s="185">
        <f t="shared" si="2"/>
        <v>0</v>
      </c>
      <c r="I11" s="185">
        <f t="shared" si="2"/>
        <v>0</v>
      </c>
      <c r="J11" s="185">
        <f t="shared" si="2"/>
        <v>0</v>
      </c>
      <c r="K11" s="185">
        <f t="shared" si="2"/>
        <v>0</v>
      </c>
      <c r="L11" s="185">
        <f t="shared" si="2"/>
        <v>0</v>
      </c>
      <c r="M11" s="185">
        <f t="shared" si="2"/>
        <v>0</v>
      </c>
      <c r="N11" s="185">
        <f t="shared" si="2"/>
        <v>0</v>
      </c>
      <c r="O11" s="185">
        <f t="shared" si="2"/>
        <v>0</v>
      </c>
      <c r="P11" s="185">
        <f t="shared" si="2"/>
        <v>0</v>
      </c>
      <c r="Q11" s="186">
        <f t="shared" si="2"/>
        <v>0</v>
      </c>
      <c r="R11" s="48"/>
      <c r="S11" s="197">
        <f t="shared" si="3"/>
        <v>0</v>
      </c>
      <c r="T11" s="48"/>
      <c r="U11" s="175">
        <f>IF(AND($X$3512&lt;&gt;" ",$X$3512&lt;&gt;0),IF(X11=$X$3512,1+COUNTIF(U$7:U10,"&gt;0"),0),0)</f>
        <v>0</v>
      </c>
      <c r="V11" s="178" t="s">
        <v>200</v>
      </c>
      <c r="W11" s="130">
        <v>45337</v>
      </c>
      <c r="X11" s="131" t="s">
        <v>5204</v>
      </c>
      <c r="Y11" s="131"/>
      <c r="Z11" s="206">
        <v>30</v>
      </c>
      <c r="AA11" s="194" t="str">
        <f t="shared" si="1"/>
        <v>Computer</v>
      </c>
      <c r="AB11" s="124" t="str">
        <f t="shared" si="4"/>
        <v>2Computer</v>
      </c>
      <c r="AC11" s="195" t="str">
        <f t="shared" si="5"/>
        <v/>
      </c>
      <c r="AD11" s="194" t="str">
        <f t="shared" ref="AD11:AD74" si="7">IF(W11&gt;0,CONCATENATE(MONTH(W11),"-",YEAR(W11)),"")</f>
        <v>2-2024</v>
      </c>
      <c r="AE11" s="194">
        <f>IF(AD11="",0,IF(ISERROR(VLOOKUP(AD11,AD$7:AD10,1,FALSE)),1,0))</f>
        <v>0</v>
      </c>
      <c r="AF11" s="194"/>
    </row>
    <row r="12" spans="1:32" ht="16.5" customHeight="1">
      <c r="A12" s="48">
        <v>5</v>
      </c>
      <c r="B12" s="340" t="s">
        <v>5202</v>
      </c>
      <c r="C12" s="341"/>
      <c r="D12" s="341"/>
      <c r="E12" s="342"/>
      <c r="F12" s="184">
        <f t="shared" si="2"/>
        <v>0</v>
      </c>
      <c r="G12" s="185">
        <f t="shared" si="2"/>
        <v>50</v>
      </c>
      <c r="H12" s="185">
        <f t="shared" si="2"/>
        <v>35</v>
      </c>
      <c r="I12" s="185">
        <f t="shared" si="2"/>
        <v>0</v>
      </c>
      <c r="J12" s="185">
        <f t="shared" si="2"/>
        <v>0</v>
      </c>
      <c r="K12" s="185">
        <f t="shared" si="2"/>
        <v>0</v>
      </c>
      <c r="L12" s="185">
        <f t="shared" si="2"/>
        <v>0</v>
      </c>
      <c r="M12" s="185">
        <f t="shared" si="2"/>
        <v>0</v>
      </c>
      <c r="N12" s="185">
        <f t="shared" si="2"/>
        <v>0</v>
      </c>
      <c r="O12" s="185">
        <f t="shared" si="2"/>
        <v>0</v>
      </c>
      <c r="P12" s="185">
        <f t="shared" si="2"/>
        <v>0</v>
      </c>
      <c r="Q12" s="186">
        <f t="shared" si="2"/>
        <v>0</v>
      </c>
      <c r="R12" s="48"/>
      <c r="S12" s="197">
        <f t="shared" si="3"/>
        <v>85</v>
      </c>
      <c r="T12" s="48"/>
      <c r="U12" s="175">
        <f>IF(AND($X$3512&lt;&gt;" ",$X$3512&lt;&gt;0),IF(X12=$X$3512,1+COUNTIF(U$7:U11,"&gt;0"),0),0)</f>
        <v>0</v>
      </c>
      <c r="V12" s="178" t="s">
        <v>201</v>
      </c>
      <c r="W12" s="130">
        <v>45352</v>
      </c>
      <c r="X12" s="131" t="s">
        <v>5202</v>
      </c>
      <c r="Y12" s="131"/>
      <c r="Z12" s="206">
        <v>35</v>
      </c>
      <c r="AA12" s="194" t="str">
        <f t="shared" si="1"/>
        <v>Benzina o trasporti</v>
      </c>
      <c r="AB12" s="124" t="str">
        <f t="shared" si="4"/>
        <v>3Benzina o trasporti</v>
      </c>
      <c r="AC12" s="195" t="str">
        <f t="shared" si="5"/>
        <v/>
      </c>
      <c r="AD12" s="194" t="str">
        <f t="shared" si="7"/>
        <v>3-2024</v>
      </c>
      <c r="AE12" s="194">
        <f>IF(AD12="",0,IF(ISERROR(VLOOKUP(AD12,AD$7:AD11,1,FALSE)),1,0))</f>
        <v>1</v>
      </c>
      <c r="AF12" s="194"/>
    </row>
    <row r="13" spans="1:32" ht="16.5" customHeight="1">
      <c r="A13" s="48">
        <v>6</v>
      </c>
      <c r="B13" s="340" t="s">
        <v>5204</v>
      </c>
      <c r="C13" s="341"/>
      <c r="D13" s="341"/>
      <c r="E13" s="342"/>
      <c r="F13" s="184">
        <f t="shared" si="2"/>
        <v>0</v>
      </c>
      <c r="G13" s="185">
        <f t="shared" si="2"/>
        <v>30</v>
      </c>
      <c r="H13" s="185">
        <f t="shared" si="2"/>
        <v>0</v>
      </c>
      <c r="I13" s="185">
        <f t="shared" si="2"/>
        <v>0</v>
      </c>
      <c r="J13" s="185">
        <f t="shared" si="2"/>
        <v>0</v>
      </c>
      <c r="K13" s="185">
        <f t="shared" si="2"/>
        <v>0</v>
      </c>
      <c r="L13" s="185">
        <f t="shared" si="2"/>
        <v>0</v>
      </c>
      <c r="M13" s="185">
        <f t="shared" si="2"/>
        <v>0</v>
      </c>
      <c r="N13" s="185">
        <f t="shared" si="2"/>
        <v>0</v>
      </c>
      <c r="O13" s="185">
        <f t="shared" si="2"/>
        <v>0</v>
      </c>
      <c r="P13" s="185">
        <f t="shared" si="2"/>
        <v>0</v>
      </c>
      <c r="Q13" s="186">
        <f t="shared" si="2"/>
        <v>0</v>
      </c>
      <c r="R13" s="48"/>
      <c r="S13" s="197">
        <f t="shared" si="3"/>
        <v>30</v>
      </c>
      <c r="T13" s="48"/>
      <c r="U13" s="175">
        <f>IF(AND($X$3512&lt;&gt;" ",$X$3512&lt;&gt;0),IF(X13=$X$3512,1+COUNTIF(U$7:U12,"&gt;0"),0),0)</f>
        <v>0</v>
      </c>
      <c r="V13" s="178" t="s">
        <v>202</v>
      </c>
      <c r="W13" s="130">
        <v>45366</v>
      </c>
      <c r="X13" s="131" t="s">
        <v>5205</v>
      </c>
      <c r="Y13" s="131"/>
      <c r="Z13" s="206">
        <v>100</v>
      </c>
      <c r="AA13" s="194" t="str">
        <f t="shared" si="1"/>
        <v>Regali e ricevimenti</v>
      </c>
      <c r="AB13" s="124" t="str">
        <f t="shared" si="4"/>
        <v>3Regali e ricevimenti</v>
      </c>
      <c r="AC13" s="195" t="str">
        <f t="shared" si="5"/>
        <v/>
      </c>
      <c r="AD13" s="194" t="str">
        <f t="shared" si="7"/>
        <v>3-2024</v>
      </c>
      <c r="AE13" s="194">
        <f>IF(AD13="",0,IF(ISERROR(VLOOKUP(AD13,AD$7:AD12,1,FALSE)),1,0))</f>
        <v>0</v>
      </c>
      <c r="AF13" s="194"/>
    </row>
    <row r="14" spans="1:32" ht="16.5" customHeight="1">
      <c r="A14" s="48">
        <v>7</v>
      </c>
      <c r="B14" s="340" t="s">
        <v>68</v>
      </c>
      <c r="C14" s="341"/>
      <c r="D14" s="341"/>
      <c r="E14" s="342"/>
      <c r="F14" s="184">
        <f t="shared" si="2"/>
        <v>0</v>
      </c>
      <c r="G14" s="185">
        <f t="shared" si="2"/>
        <v>0</v>
      </c>
      <c r="H14" s="185">
        <f t="shared" si="2"/>
        <v>0</v>
      </c>
      <c r="I14" s="185">
        <f t="shared" si="2"/>
        <v>0</v>
      </c>
      <c r="J14" s="185">
        <f t="shared" si="2"/>
        <v>0</v>
      </c>
      <c r="K14" s="185">
        <f t="shared" si="2"/>
        <v>0</v>
      </c>
      <c r="L14" s="185">
        <f t="shared" si="2"/>
        <v>0</v>
      </c>
      <c r="M14" s="185">
        <f t="shared" si="2"/>
        <v>0</v>
      </c>
      <c r="N14" s="185">
        <f t="shared" si="2"/>
        <v>0</v>
      </c>
      <c r="O14" s="185">
        <f t="shared" si="2"/>
        <v>0</v>
      </c>
      <c r="P14" s="185">
        <f t="shared" si="2"/>
        <v>0</v>
      </c>
      <c r="Q14" s="186">
        <f t="shared" si="2"/>
        <v>0</v>
      </c>
      <c r="R14" s="48"/>
      <c r="S14" s="197">
        <f t="shared" si="3"/>
        <v>0</v>
      </c>
      <c r="T14" s="48"/>
      <c r="U14" s="175">
        <f>IF(AND($X$3512&lt;&gt;" ",$X$3512&lt;&gt;0),IF(X14=$X$3512,1+COUNTIF(U$7:U13,"&gt;0"),0),0)</f>
        <v>0</v>
      </c>
      <c r="V14" s="178" t="s">
        <v>203</v>
      </c>
      <c r="W14" s="130">
        <v>45383</v>
      </c>
      <c r="X14" s="131" t="s">
        <v>83</v>
      </c>
      <c r="Y14" s="131"/>
      <c r="Z14" s="206">
        <v>35</v>
      </c>
      <c r="AA14" s="194" t="str">
        <f t="shared" si="1"/>
        <v>Spese per animali domestici</v>
      </c>
      <c r="AB14" s="124" t="str">
        <f t="shared" si="4"/>
        <v>4Spese per animali domestici</v>
      </c>
      <c r="AC14" s="195" t="str">
        <f t="shared" si="5"/>
        <v/>
      </c>
      <c r="AD14" s="194" t="str">
        <f t="shared" si="7"/>
        <v>4-2024</v>
      </c>
      <c r="AE14" s="194">
        <f>IF(AD14="",0,IF(ISERROR(VLOOKUP(AD14,AD$7:AD13,1,FALSE)),1,0))</f>
        <v>1</v>
      </c>
      <c r="AF14" s="194"/>
    </row>
    <row r="15" spans="1:32" ht="16.5" customHeight="1">
      <c r="A15" s="48">
        <v>8</v>
      </c>
      <c r="B15" s="340" t="s">
        <v>5203</v>
      </c>
      <c r="C15" s="341"/>
      <c r="D15" s="341"/>
      <c r="E15" s="342"/>
      <c r="F15" s="184">
        <f t="shared" si="2"/>
        <v>0</v>
      </c>
      <c r="G15" s="185">
        <f t="shared" si="2"/>
        <v>0</v>
      </c>
      <c r="H15" s="185">
        <f t="shared" si="2"/>
        <v>0</v>
      </c>
      <c r="I15" s="185">
        <f t="shared" si="2"/>
        <v>0</v>
      </c>
      <c r="J15" s="185">
        <f t="shared" si="2"/>
        <v>0</v>
      </c>
      <c r="K15" s="185">
        <f t="shared" si="2"/>
        <v>0</v>
      </c>
      <c r="L15" s="185">
        <f t="shared" si="2"/>
        <v>0</v>
      </c>
      <c r="M15" s="185">
        <f t="shared" si="2"/>
        <v>0</v>
      </c>
      <c r="N15" s="185">
        <f t="shared" si="2"/>
        <v>0</v>
      </c>
      <c r="O15" s="185">
        <f t="shared" si="2"/>
        <v>0</v>
      </c>
      <c r="P15" s="185">
        <f t="shared" si="2"/>
        <v>0</v>
      </c>
      <c r="Q15" s="186">
        <f t="shared" si="2"/>
        <v>0</v>
      </c>
      <c r="R15" s="48"/>
      <c r="S15" s="197">
        <f t="shared" si="3"/>
        <v>0</v>
      </c>
      <c r="T15" s="48"/>
      <c r="U15" s="175">
        <f>IF(AND($X$3512&lt;&gt;" ",$X$3512&lt;&gt;0),IF(X15=$X$3512,1+COUNTIF(U$7:U14,"&gt;0"),0),0)</f>
        <v>0</v>
      </c>
      <c r="V15" s="178" t="s">
        <v>204</v>
      </c>
      <c r="W15" s="130">
        <v>45407</v>
      </c>
      <c r="X15" s="131" t="s">
        <v>5220</v>
      </c>
      <c r="Y15" s="131"/>
      <c r="Z15" s="206">
        <v>300</v>
      </c>
      <c r="AA15" s="194" t="str">
        <f t="shared" si="1"/>
        <v>Viaggi</v>
      </c>
      <c r="AB15" s="124" t="str">
        <f t="shared" si="4"/>
        <v>4Viaggi</v>
      </c>
      <c r="AC15" s="195" t="str">
        <f t="shared" si="5"/>
        <v/>
      </c>
      <c r="AD15" s="194" t="str">
        <f t="shared" si="7"/>
        <v>4-2024</v>
      </c>
      <c r="AE15" s="194">
        <f>IF(AD15="",0,IF(ISERROR(VLOOKUP(AD15,AD$7:AD14,1,FALSE)),1,0))</f>
        <v>0</v>
      </c>
      <c r="AF15" s="194"/>
    </row>
    <row r="16" spans="1:32" ht="16.5" customHeight="1">
      <c r="A16" s="48">
        <v>9</v>
      </c>
      <c r="B16" s="340" t="s">
        <v>5205</v>
      </c>
      <c r="C16" s="341"/>
      <c r="D16" s="341"/>
      <c r="E16" s="342"/>
      <c r="F16" s="184">
        <f t="shared" si="2"/>
        <v>0</v>
      </c>
      <c r="G16" s="185">
        <f t="shared" si="2"/>
        <v>0</v>
      </c>
      <c r="H16" s="185">
        <f t="shared" si="2"/>
        <v>100</v>
      </c>
      <c r="I16" s="185">
        <f t="shared" si="2"/>
        <v>0</v>
      </c>
      <c r="J16" s="185">
        <f t="shared" si="2"/>
        <v>0</v>
      </c>
      <c r="K16" s="185">
        <f t="shared" si="2"/>
        <v>0</v>
      </c>
      <c r="L16" s="185">
        <f t="shared" si="2"/>
        <v>0</v>
      </c>
      <c r="M16" s="185">
        <f t="shared" si="2"/>
        <v>0</v>
      </c>
      <c r="N16" s="185">
        <f t="shared" si="2"/>
        <v>0</v>
      </c>
      <c r="O16" s="185">
        <f t="shared" si="2"/>
        <v>0</v>
      </c>
      <c r="P16" s="185">
        <f t="shared" si="2"/>
        <v>0</v>
      </c>
      <c r="Q16" s="186">
        <f t="shared" si="2"/>
        <v>0</v>
      </c>
      <c r="R16" s="48"/>
      <c r="S16" s="197">
        <f t="shared" si="3"/>
        <v>100</v>
      </c>
      <c r="T16" s="48"/>
      <c r="U16" s="175">
        <f>IF(AND($X$3512&lt;&gt;" ",$X$3512&lt;&gt;0),IF(X16=$X$3512,1+COUNTIF(U$7:U15,"&gt;0"),0),0)</f>
        <v>0</v>
      </c>
      <c r="V16" s="178" t="s">
        <v>205</v>
      </c>
      <c r="W16" s="130"/>
      <c r="X16" s="131"/>
      <c r="Y16" s="131"/>
      <c r="Z16" s="206"/>
      <c r="AA16" s="194">
        <f t="shared" si="1"/>
        <v>0</v>
      </c>
      <c r="AB16" s="124" t="str">
        <f t="shared" si="4"/>
        <v/>
      </c>
      <c r="AC16" s="195" t="str">
        <f t="shared" si="5"/>
        <v/>
      </c>
      <c r="AD16" s="194" t="str">
        <f t="shared" si="7"/>
        <v/>
      </c>
      <c r="AE16" s="194">
        <f>IF(AD16="",0,IF(ISERROR(VLOOKUP(AD16,AD$7:AD15,1,FALSE)),1,0))</f>
        <v>0</v>
      </c>
      <c r="AF16" s="194"/>
    </row>
    <row r="17" spans="1:32" ht="16.5" customHeight="1">
      <c r="A17" s="48">
        <v>10</v>
      </c>
      <c r="B17" s="340" t="s">
        <v>81</v>
      </c>
      <c r="C17" s="341"/>
      <c r="D17" s="341"/>
      <c r="E17" s="342"/>
      <c r="F17" s="184">
        <f t="shared" si="2"/>
        <v>0</v>
      </c>
      <c r="G17" s="185">
        <f t="shared" si="2"/>
        <v>0</v>
      </c>
      <c r="H17" s="185">
        <f t="shared" si="2"/>
        <v>0</v>
      </c>
      <c r="I17" s="185">
        <f t="shared" si="2"/>
        <v>0</v>
      </c>
      <c r="J17" s="185">
        <f t="shared" si="2"/>
        <v>0</v>
      </c>
      <c r="K17" s="185">
        <f t="shared" si="2"/>
        <v>0</v>
      </c>
      <c r="L17" s="185">
        <f t="shared" si="2"/>
        <v>0</v>
      </c>
      <c r="M17" s="185">
        <f t="shared" si="2"/>
        <v>0</v>
      </c>
      <c r="N17" s="185">
        <f t="shared" si="2"/>
        <v>0</v>
      </c>
      <c r="O17" s="185">
        <f t="shared" si="2"/>
        <v>0</v>
      </c>
      <c r="P17" s="185">
        <f t="shared" si="2"/>
        <v>0</v>
      </c>
      <c r="Q17" s="186">
        <f t="shared" si="2"/>
        <v>0</v>
      </c>
      <c r="R17" s="48"/>
      <c r="S17" s="197">
        <f t="shared" si="3"/>
        <v>0</v>
      </c>
      <c r="T17" s="48"/>
      <c r="U17" s="175">
        <f>IF(AND($X$3512&lt;&gt;" ",$X$3512&lt;&gt;0),IF(X17=$X$3512,1+COUNTIF(U$7:U16,"&gt;0"),0),0)</f>
        <v>0</v>
      </c>
      <c r="V17" s="178" t="s">
        <v>206</v>
      </c>
      <c r="W17" s="130"/>
      <c r="X17" s="131"/>
      <c r="Y17" s="131"/>
      <c r="Z17" s="206"/>
      <c r="AA17" s="194">
        <f t="shared" si="1"/>
        <v>0</v>
      </c>
      <c r="AB17" s="124" t="str">
        <f t="shared" si="4"/>
        <v/>
      </c>
      <c r="AC17" s="195" t="str">
        <f t="shared" si="5"/>
        <v/>
      </c>
      <c r="AD17" s="194" t="str">
        <f t="shared" si="7"/>
        <v/>
      </c>
      <c r="AE17" s="194">
        <f>IF(AD17="",0,IF(ISERROR(VLOOKUP(AD17,AD$7:AD16,1,FALSE)),1,0))</f>
        <v>0</v>
      </c>
      <c r="AF17" s="194"/>
    </row>
    <row r="18" spans="1:32" ht="16.5" customHeight="1">
      <c r="A18" s="48">
        <v>11</v>
      </c>
      <c r="B18" s="340" t="s">
        <v>82</v>
      </c>
      <c r="C18" s="341"/>
      <c r="D18" s="341"/>
      <c r="E18" s="342"/>
      <c r="F18" s="184">
        <f t="shared" ref="F18:Q27" si="8">SUMIF($AB$7:$AB$3506,CONCATENATE(F$3524,$B18),$Z$7:$Z$3506)</f>
        <v>0</v>
      </c>
      <c r="G18" s="185">
        <f t="shared" si="8"/>
        <v>0</v>
      </c>
      <c r="H18" s="185">
        <f t="shared" si="8"/>
        <v>0</v>
      </c>
      <c r="I18" s="185">
        <f t="shared" si="8"/>
        <v>0</v>
      </c>
      <c r="J18" s="185">
        <f t="shared" si="8"/>
        <v>0</v>
      </c>
      <c r="K18" s="185">
        <f t="shared" si="8"/>
        <v>0</v>
      </c>
      <c r="L18" s="185">
        <f t="shared" si="8"/>
        <v>0</v>
      </c>
      <c r="M18" s="185">
        <f t="shared" si="8"/>
        <v>0</v>
      </c>
      <c r="N18" s="185">
        <f t="shared" si="8"/>
        <v>0</v>
      </c>
      <c r="O18" s="185">
        <f t="shared" si="8"/>
        <v>0</v>
      </c>
      <c r="P18" s="185">
        <f t="shared" si="8"/>
        <v>0</v>
      </c>
      <c r="Q18" s="186">
        <f t="shared" si="8"/>
        <v>0</v>
      </c>
      <c r="R18" s="48"/>
      <c r="S18" s="197">
        <f t="shared" si="3"/>
        <v>0</v>
      </c>
      <c r="T18" s="48"/>
      <c r="U18" s="175">
        <f>IF(AND($X$3512&lt;&gt;" ",$X$3512&lt;&gt;0),IF(X18=$X$3512,1+COUNTIF(U$7:U17,"&gt;0"),0),0)</f>
        <v>0</v>
      </c>
      <c r="V18" s="178" t="s">
        <v>207</v>
      </c>
      <c r="W18" s="130"/>
      <c r="X18" s="131"/>
      <c r="Y18" s="131"/>
      <c r="Z18" s="206"/>
      <c r="AA18" s="194">
        <f t="shared" si="1"/>
        <v>0</v>
      </c>
      <c r="AB18" s="124" t="str">
        <f t="shared" si="4"/>
        <v/>
      </c>
      <c r="AC18" s="195" t="str">
        <f t="shared" si="5"/>
        <v/>
      </c>
      <c r="AD18" s="194" t="str">
        <f t="shared" si="7"/>
        <v/>
      </c>
      <c r="AE18" s="194">
        <f>IF(AD18="",0,IF(ISERROR(VLOOKUP(AD18,AD$7:AD17,1,FALSE)),1,0))</f>
        <v>0</v>
      </c>
      <c r="AF18" s="194"/>
    </row>
    <row r="19" spans="1:32" ht="16.5" customHeight="1">
      <c r="A19" s="48">
        <v>12</v>
      </c>
      <c r="B19" s="340" t="s">
        <v>5206</v>
      </c>
      <c r="C19" s="341"/>
      <c r="D19" s="341"/>
      <c r="E19" s="342"/>
      <c r="F19" s="184">
        <f t="shared" si="8"/>
        <v>0</v>
      </c>
      <c r="G19" s="185">
        <f t="shared" si="8"/>
        <v>0</v>
      </c>
      <c r="H19" s="185">
        <f t="shared" si="8"/>
        <v>0</v>
      </c>
      <c r="I19" s="185">
        <f t="shared" si="8"/>
        <v>0</v>
      </c>
      <c r="J19" s="185">
        <f t="shared" si="8"/>
        <v>0</v>
      </c>
      <c r="K19" s="185">
        <f t="shared" si="8"/>
        <v>0</v>
      </c>
      <c r="L19" s="185">
        <f t="shared" si="8"/>
        <v>0</v>
      </c>
      <c r="M19" s="185">
        <f t="shared" si="8"/>
        <v>0</v>
      </c>
      <c r="N19" s="185">
        <f t="shared" si="8"/>
        <v>0</v>
      </c>
      <c r="O19" s="185">
        <f t="shared" si="8"/>
        <v>0</v>
      </c>
      <c r="P19" s="185">
        <f t="shared" si="8"/>
        <v>0</v>
      </c>
      <c r="Q19" s="186">
        <f t="shared" si="8"/>
        <v>0</v>
      </c>
      <c r="R19" s="48"/>
      <c r="S19" s="197">
        <f t="shared" si="3"/>
        <v>0</v>
      </c>
      <c r="T19" s="48"/>
      <c r="U19" s="175">
        <f>IF(AND($X$3512&lt;&gt;" ",$X$3512&lt;&gt;0),IF(X19=$X$3512,1+COUNTIF(U$7:U18,"&gt;0"),0),0)</f>
        <v>0</v>
      </c>
      <c r="V19" s="178" t="s">
        <v>208</v>
      </c>
      <c r="W19" s="130"/>
      <c r="X19" s="131"/>
      <c r="Y19" s="131"/>
      <c r="Z19" s="206"/>
      <c r="AA19" s="194">
        <f t="shared" si="1"/>
        <v>0</v>
      </c>
      <c r="AB19" s="124" t="str">
        <f t="shared" si="4"/>
        <v/>
      </c>
      <c r="AC19" s="195" t="str">
        <f t="shared" si="5"/>
        <v/>
      </c>
      <c r="AD19" s="194" t="str">
        <f t="shared" si="7"/>
        <v/>
      </c>
      <c r="AE19" s="194">
        <f>IF(AD19="",0,IF(ISERROR(VLOOKUP(AD19,AD$7:AD18,1,FALSE)),1,0))</f>
        <v>0</v>
      </c>
      <c r="AF19" s="194"/>
    </row>
    <row r="20" spans="1:32" ht="16.5" customHeight="1">
      <c r="A20" s="48">
        <v>13</v>
      </c>
      <c r="B20" s="340" t="s">
        <v>83</v>
      </c>
      <c r="C20" s="341"/>
      <c r="D20" s="341"/>
      <c r="E20" s="342"/>
      <c r="F20" s="184">
        <f t="shared" si="8"/>
        <v>0</v>
      </c>
      <c r="G20" s="185">
        <f t="shared" si="8"/>
        <v>0</v>
      </c>
      <c r="H20" s="185">
        <f t="shared" si="8"/>
        <v>0</v>
      </c>
      <c r="I20" s="185">
        <f t="shared" si="8"/>
        <v>35</v>
      </c>
      <c r="J20" s="185">
        <f t="shared" si="8"/>
        <v>0</v>
      </c>
      <c r="K20" s="185">
        <f t="shared" si="8"/>
        <v>0</v>
      </c>
      <c r="L20" s="185">
        <f t="shared" si="8"/>
        <v>0</v>
      </c>
      <c r="M20" s="185">
        <f t="shared" si="8"/>
        <v>0</v>
      </c>
      <c r="N20" s="185">
        <f t="shared" si="8"/>
        <v>0</v>
      </c>
      <c r="O20" s="185">
        <f t="shared" si="8"/>
        <v>0</v>
      </c>
      <c r="P20" s="185">
        <f t="shared" si="8"/>
        <v>0</v>
      </c>
      <c r="Q20" s="186">
        <f t="shared" si="8"/>
        <v>0</v>
      </c>
      <c r="R20" s="48"/>
      <c r="S20" s="197">
        <f t="shared" si="3"/>
        <v>35</v>
      </c>
      <c r="T20" s="48"/>
      <c r="U20" s="175">
        <f>IF(AND($X$3512&lt;&gt;" ",$X$3512&lt;&gt;0),IF(X20=$X$3512,1+COUNTIF(U$7:U19,"&gt;0"),0),0)</f>
        <v>0</v>
      </c>
      <c r="V20" s="178" t="s">
        <v>209</v>
      </c>
      <c r="W20" s="130"/>
      <c r="X20" s="131"/>
      <c r="Y20" s="131"/>
      <c r="Z20" s="206"/>
      <c r="AA20" s="194">
        <f t="shared" si="1"/>
        <v>0</v>
      </c>
      <c r="AB20" s="124" t="str">
        <f t="shared" si="4"/>
        <v/>
      </c>
      <c r="AC20" s="195" t="str">
        <f t="shared" si="5"/>
        <v/>
      </c>
      <c r="AD20" s="194" t="str">
        <f t="shared" si="7"/>
        <v/>
      </c>
      <c r="AE20" s="194">
        <f>IF(AD20="",0,IF(ISERROR(VLOOKUP(AD20,AD$7:AD19,1,FALSE)),1,0))</f>
        <v>0</v>
      </c>
      <c r="AF20" s="194"/>
    </row>
    <row r="21" spans="1:32" ht="16.5" customHeight="1">
      <c r="A21" s="48">
        <v>14</v>
      </c>
      <c r="B21" s="340" t="s">
        <v>5220</v>
      </c>
      <c r="C21" s="341"/>
      <c r="D21" s="341"/>
      <c r="E21" s="342"/>
      <c r="F21" s="184">
        <f t="shared" si="8"/>
        <v>0</v>
      </c>
      <c r="G21" s="185">
        <f t="shared" si="8"/>
        <v>0</v>
      </c>
      <c r="H21" s="185">
        <f t="shared" si="8"/>
        <v>0</v>
      </c>
      <c r="I21" s="185">
        <f t="shared" si="8"/>
        <v>300</v>
      </c>
      <c r="J21" s="185">
        <f t="shared" si="8"/>
        <v>0</v>
      </c>
      <c r="K21" s="185">
        <f t="shared" si="8"/>
        <v>0</v>
      </c>
      <c r="L21" s="185">
        <f t="shared" si="8"/>
        <v>0</v>
      </c>
      <c r="M21" s="185">
        <f t="shared" si="8"/>
        <v>0</v>
      </c>
      <c r="N21" s="185">
        <f t="shared" si="8"/>
        <v>0</v>
      </c>
      <c r="O21" s="185">
        <f t="shared" si="8"/>
        <v>0</v>
      </c>
      <c r="P21" s="185">
        <f t="shared" si="8"/>
        <v>0</v>
      </c>
      <c r="Q21" s="186">
        <f t="shared" si="8"/>
        <v>0</v>
      </c>
      <c r="R21" s="48"/>
      <c r="S21" s="197">
        <f t="shared" si="3"/>
        <v>300</v>
      </c>
      <c r="T21" s="48"/>
      <c r="U21" s="175">
        <f>IF(AND($X$3512&lt;&gt;" ",$X$3512&lt;&gt;0),IF(X21=$X$3512,1+COUNTIF(U$7:U20,"&gt;0"),0),0)</f>
        <v>0</v>
      </c>
      <c r="V21" s="178" t="s">
        <v>210</v>
      </c>
      <c r="W21" s="130"/>
      <c r="X21" s="131"/>
      <c r="Y21" s="131"/>
      <c r="Z21" s="206"/>
      <c r="AA21" s="194">
        <f t="shared" si="1"/>
        <v>0</v>
      </c>
      <c r="AB21" s="124" t="str">
        <f t="shared" si="4"/>
        <v/>
      </c>
      <c r="AC21" s="195" t="str">
        <f t="shared" si="5"/>
        <v/>
      </c>
      <c r="AD21" s="194" t="str">
        <f t="shared" si="7"/>
        <v/>
      </c>
      <c r="AE21" s="194">
        <f>IF(AD21="",0,IF(ISERROR(VLOOKUP(AD21,AD$7:AD20,1,FALSE)),1,0))</f>
        <v>0</v>
      </c>
      <c r="AF21" s="194"/>
    </row>
    <row r="22" spans="1:32" ht="16.5" customHeight="1">
      <c r="A22" s="48">
        <v>15</v>
      </c>
      <c r="B22" s="340"/>
      <c r="C22" s="341"/>
      <c r="D22" s="341"/>
      <c r="E22" s="342"/>
      <c r="F22" s="184">
        <f t="shared" si="8"/>
        <v>0</v>
      </c>
      <c r="G22" s="185">
        <f t="shared" si="8"/>
        <v>0</v>
      </c>
      <c r="H22" s="185">
        <f t="shared" si="8"/>
        <v>0</v>
      </c>
      <c r="I22" s="185">
        <f t="shared" si="8"/>
        <v>0</v>
      </c>
      <c r="J22" s="185">
        <f t="shared" si="8"/>
        <v>0</v>
      </c>
      <c r="K22" s="185">
        <f t="shared" si="8"/>
        <v>0</v>
      </c>
      <c r="L22" s="185">
        <f t="shared" si="8"/>
        <v>0</v>
      </c>
      <c r="M22" s="185">
        <f t="shared" si="8"/>
        <v>0</v>
      </c>
      <c r="N22" s="185">
        <f t="shared" si="8"/>
        <v>0</v>
      </c>
      <c r="O22" s="185">
        <f t="shared" si="8"/>
        <v>0</v>
      </c>
      <c r="P22" s="185">
        <f t="shared" si="8"/>
        <v>0</v>
      </c>
      <c r="Q22" s="186">
        <f t="shared" si="8"/>
        <v>0</v>
      </c>
      <c r="R22" s="48"/>
      <c r="S22" s="197">
        <f t="shared" ref="S22:S41" si="9">SUM(F22:Q22)</f>
        <v>0</v>
      </c>
      <c r="T22" s="48"/>
      <c r="U22" s="175">
        <f>IF(AND($X$3512&lt;&gt;" ",$X$3512&lt;&gt;0),IF(X22=$X$3512,1+COUNTIF(U$7:U21,"&gt;0"),0),0)</f>
        <v>0</v>
      </c>
      <c r="V22" s="178" t="s">
        <v>211</v>
      </c>
      <c r="W22" s="130"/>
      <c r="X22" s="131"/>
      <c r="Y22" s="131"/>
      <c r="Z22" s="206"/>
      <c r="AA22" s="194">
        <f t="shared" si="1"/>
        <v>0</v>
      </c>
      <c r="AB22" s="124" t="str">
        <f t="shared" si="4"/>
        <v/>
      </c>
      <c r="AC22" s="195" t="str">
        <f t="shared" si="5"/>
        <v/>
      </c>
      <c r="AD22" s="194" t="str">
        <f t="shared" si="7"/>
        <v/>
      </c>
      <c r="AE22" s="194">
        <f>IF(AD22="",0,IF(ISERROR(VLOOKUP(AD22,AD$7:AD21,1,FALSE)),1,0))</f>
        <v>0</v>
      </c>
      <c r="AF22" s="194"/>
    </row>
    <row r="23" spans="1:32" ht="16.5" customHeight="1">
      <c r="A23" s="48">
        <v>16</v>
      </c>
      <c r="B23" s="340"/>
      <c r="C23" s="341"/>
      <c r="D23" s="341"/>
      <c r="E23" s="342"/>
      <c r="F23" s="184">
        <f t="shared" si="8"/>
        <v>0</v>
      </c>
      <c r="G23" s="185">
        <f t="shared" si="8"/>
        <v>0</v>
      </c>
      <c r="H23" s="185">
        <f t="shared" si="8"/>
        <v>0</v>
      </c>
      <c r="I23" s="185">
        <f t="shared" si="8"/>
        <v>0</v>
      </c>
      <c r="J23" s="185">
        <f t="shared" si="8"/>
        <v>0</v>
      </c>
      <c r="K23" s="185">
        <f t="shared" si="8"/>
        <v>0</v>
      </c>
      <c r="L23" s="185">
        <f t="shared" si="8"/>
        <v>0</v>
      </c>
      <c r="M23" s="185">
        <f t="shared" si="8"/>
        <v>0</v>
      </c>
      <c r="N23" s="185">
        <f t="shared" si="8"/>
        <v>0</v>
      </c>
      <c r="O23" s="185">
        <f t="shared" si="8"/>
        <v>0</v>
      </c>
      <c r="P23" s="185">
        <f t="shared" si="8"/>
        <v>0</v>
      </c>
      <c r="Q23" s="186">
        <f t="shared" si="8"/>
        <v>0</v>
      </c>
      <c r="R23" s="48"/>
      <c r="S23" s="197">
        <f t="shared" si="9"/>
        <v>0</v>
      </c>
      <c r="T23" s="48"/>
      <c r="U23" s="175">
        <f>IF(AND($X$3512&lt;&gt;" ",$X$3512&lt;&gt;0),IF(X23=$X$3512,1+COUNTIF(U$7:U22,"&gt;0"),0),0)</f>
        <v>0</v>
      </c>
      <c r="V23" s="178" t="s">
        <v>212</v>
      </c>
      <c r="W23" s="130"/>
      <c r="X23" s="131"/>
      <c r="Y23" s="131"/>
      <c r="Z23" s="206"/>
      <c r="AA23" s="194">
        <f t="shared" si="1"/>
        <v>0</v>
      </c>
      <c r="AB23" s="124" t="str">
        <f t="shared" si="4"/>
        <v/>
      </c>
      <c r="AC23" s="195" t="str">
        <f t="shared" si="5"/>
        <v/>
      </c>
      <c r="AD23" s="194" t="str">
        <f t="shared" si="7"/>
        <v/>
      </c>
      <c r="AE23" s="194">
        <f>IF(AD23="",0,IF(ISERROR(VLOOKUP(AD23,AD$7:AD22,1,FALSE)),1,0))</f>
        <v>0</v>
      </c>
      <c r="AF23" s="194"/>
    </row>
    <row r="24" spans="1:32" ht="16.5" customHeight="1">
      <c r="A24" s="48">
        <v>17</v>
      </c>
      <c r="B24" s="340"/>
      <c r="C24" s="341"/>
      <c r="D24" s="341"/>
      <c r="E24" s="342"/>
      <c r="F24" s="184">
        <f t="shared" si="8"/>
        <v>0</v>
      </c>
      <c r="G24" s="185">
        <f t="shared" si="8"/>
        <v>0</v>
      </c>
      <c r="H24" s="185">
        <f t="shared" si="8"/>
        <v>0</v>
      </c>
      <c r="I24" s="185">
        <f t="shared" si="8"/>
        <v>0</v>
      </c>
      <c r="J24" s="185">
        <f t="shared" si="8"/>
        <v>0</v>
      </c>
      <c r="K24" s="185">
        <f t="shared" si="8"/>
        <v>0</v>
      </c>
      <c r="L24" s="185">
        <f t="shared" si="8"/>
        <v>0</v>
      </c>
      <c r="M24" s="185">
        <f t="shared" si="8"/>
        <v>0</v>
      </c>
      <c r="N24" s="185">
        <f t="shared" si="8"/>
        <v>0</v>
      </c>
      <c r="O24" s="185">
        <f t="shared" si="8"/>
        <v>0</v>
      </c>
      <c r="P24" s="185">
        <f t="shared" si="8"/>
        <v>0</v>
      </c>
      <c r="Q24" s="186">
        <f t="shared" si="8"/>
        <v>0</v>
      </c>
      <c r="R24" s="48"/>
      <c r="S24" s="197">
        <f t="shared" si="9"/>
        <v>0</v>
      </c>
      <c r="T24" s="48"/>
      <c r="U24" s="175">
        <f>IF(AND($X$3512&lt;&gt;" ",$X$3512&lt;&gt;0),IF(X24=$X$3512,1+COUNTIF(U$7:U23,"&gt;0"),0),0)</f>
        <v>0</v>
      </c>
      <c r="V24" s="178" t="s">
        <v>213</v>
      </c>
      <c r="W24" s="130"/>
      <c r="X24" s="131"/>
      <c r="Y24" s="131"/>
      <c r="Z24" s="206"/>
      <c r="AA24" s="194">
        <f t="shared" si="1"/>
        <v>0</v>
      </c>
      <c r="AB24" s="124" t="str">
        <f t="shared" si="4"/>
        <v/>
      </c>
      <c r="AC24" s="195" t="str">
        <f t="shared" si="5"/>
        <v/>
      </c>
      <c r="AD24" s="194" t="str">
        <f t="shared" si="7"/>
        <v/>
      </c>
      <c r="AE24" s="194">
        <f>IF(AD24="",0,IF(ISERROR(VLOOKUP(AD24,AD$7:AD23,1,FALSE)),1,0))</f>
        <v>0</v>
      </c>
      <c r="AF24" s="194"/>
    </row>
    <row r="25" spans="1:32" ht="16.5" customHeight="1">
      <c r="A25" s="48">
        <v>18</v>
      </c>
      <c r="B25" s="340"/>
      <c r="C25" s="341"/>
      <c r="D25" s="341"/>
      <c r="E25" s="342"/>
      <c r="F25" s="184">
        <f t="shared" si="8"/>
        <v>0</v>
      </c>
      <c r="G25" s="185">
        <f t="shared" si="8"/>
        <v>0</v>
      </c>
      <c r="H25" s="185">
        <f t="shared" si="8"/>
        <v>0</v>
      </c>
      <c r="I25" s="185">
        <f t="shared" si="8"/>
        <v>0</v>
      </c>
      <c r="J25" s="185">
        <f t="shared" si="8"/>
        <v>0</v>
      </c>
      <c r="K25" s="185">
        <f t="shared" si="8"/>
        <v>0</v>
      </c>
      <c r="L25" s="185">
        <f t="shared" si="8"/>
        <v>0</v>
      </c>
      <c r="M25" s="185">
        <f t="shared" si="8"/>
        <v>0</v>
      </c>
      <c r="N25" s="185">
        <f t="shared" si="8"/>
        <v>0</v>
      </c>
      <c r="O25" s="185">
        <f t="shared" si="8"/>
        <v>0</v>
      </c>
      <c r="P25" s="185">
        <f t="shared" si="8"/>
        <v>0</v>
      </c>
      <c r="Q25" s="186">
        <f t="shared" si="8"/>
        <v>0</v>
      </c>
      <c r="R25" s="48"/>
      <c r="S25" s="197">
        <f t="shared" si="9"/>
        <v>0</v>
      </c>
      <c r="T25" s="48"/>
      <c r="U25" s="175">
        <f>IF(AND($X$3512&lt;&gt;" ",$X$3512&lt;&gt;0),IF(X25=$X$3512,1+COUNTIF(U$7:U24,"&gt;0"),0),0)</f>
        <v>0</v>
      </c>
      <c r="V25" s="178" t="s">
        <v>214</v>
      </c>
      <c r="W25" s="130"/>
      <c r="X25" s="131"/>
      <c r="Y25" s="131"/>
      <c r="Z25" s="206"/>
      <c r="AA25" s="194">
        <f t="shared" si="1"/>
        <v>0</v>
      </c>
      <c r="AB25" s="124" t="str">
        <f t="shared" si="4"/>
        <v/>
      </c>
      <c r="AC25" s="195" t="str">
        <f t="shared" si="5"/>
        <v/>
      </c>
      <c r="AD25" s="194" t="str">
        <f t="shared" si="7"/>
        <v/>
      </c>
      <c r="AE25" s="194">
        <f>IF(AD25="",0,IF(ISERROR(VLOOKUP(AD25,AD$7:AD24,1,FALSE)),1,0))</f>
        <v>0</v>
      </c>
      <c r="AF25" s="194"/>
    </row>
    <row r="26" spans="1:32" ht="16.5" customHeight="1">
      <c r="A26" s="48">
        <v>19</v>
      </c>
      <c r="B26" s="340"/>
      <c r="C26" s="341"/>
      <c r="D26" s="341"/>
      <c r="E26" s="342"/>
      <c r="F26" s="184">
        <f t="shared" si="8"/>
        <v>0</v>
      </c>
      <c r="G26" s="185">
        <f t="shared" si="8"/>
        <v>0</v>
      </c>
      <c r="H26" s="185">
        <f t="shared" si="8"/>
        <v>0</v>
      </c>
      <c r="I26" s="185">
        <f t="shared" si="8"/>
        <v>0</v>
      </c>
      <c r="J26" s="185">
        <f t="shared" si="8"/>
        <v>0</v>
      </c>
      <c r="K26" s="185">
        <f t="shared" si="8"/>
        <v>0</v>
      </c>
      <c r="L26" s="185">
        <f t="shared" si="8"/>
        <v>0</v>
      </c>
      <c r="M26" s="185">
        <f t="shared" si="8"/>
        <v>0</v>
      </c>
      <c r="N26" s="185">
        <f t="shared" si="8"/>
        <v>0</v>
      </c>
      <c r="O26" s="185">
        <f t="shared" si="8"/>
        <v>0</v>
      </c>
      <c r="P26" s="185">
        <f t="shared" si="8"/>
        <v>0</v>
      </c>
      <c r="Q26" s="186">
        <f t="shared" si="8"/>
        <v>0</v>
      </c>
      <c r="R26" s="48"/>
      <c r="S26" s="197">
        <f t="shared" si="9"/>
        <v>0</v>
      </c>
      <c r="T26" s="48"/>
      <c r="U26" s="175">
        <f>IF(AND($X$3512&lt;&gt;" ",$X$3512&lt;&gt;0),IF(X26=$X$3512,1+COUNTIF(U$7:U25,"&gt;0"),0),0)</f>
        <v>0</v>
      </c>
      <c r="V26" s="178" t="s">
        <v>215</v>
      </c>
      <c r="W26" s="130"/>
      <c r="X26" s="131"/>
      <c r="Y26" s="131"/>
      <c r="Z26" s="206"/>
      <c r="AA26" s="194">
        <f t="shared" si="1"/>
        <v>0</v>
      </c>
      <c r="AB26" s="124" t="str">
        <f t="shared" si="4"/>
        <v/>
      </c>
      <c r="AC26" s="195" t="str">
        <f t="shared" si="5"/>
        <v/>
      </c>
      <c r="AD26" s="194" t="str">
        <f t="shared" si="7"/>
        <v/>
      </c>
      <c r="AE26" s="194">
        <f>IF(AD26="",0,IF(ISERROR(VLOOKUP(AD26,AD$7:AD25,1,FALSE)),1,0))</f>
        <v>0</v>
      </c>
      <c r="AF26" s="194"/>
    </row>
    <row r="27" spans="1:32" ht="16.5" customHeight="1">
      <c r="A27" s="48">
        <v>20</v>
      </c>
      <c r="B27" s="340"/>
      <c r="C27" s="341"/>
      <c r="D27" s="341"/>
      <c r="E27" s="342"/>
      <c r="F27" s="184">
        <f t="shared" si="8"/>
        <v>0</v>
      </c>
      <c r="G27" s="185">
        <f t="shared" si="8"/>
        <v>0</v>
      </c>
      <c r="H27" s="185">
        <f t="shared" si="8"/>
        <v>0</v>
      </c>
      <c r="I27" s="185">
        <f t="shared" si="8"/>
        <v>0</v>
      </c>
      <c r="J27" s="185">
        <f t="shared" si="8"/>
        <v>0</v>
      </c>
      <c r="K27" s="185">
        <f t="shared" si="8"/>
        <v>0</v>
      </c>
      <c r="L27" s="185">
        <f t="shared" si="8"/>
        <v>0</v>
      </c>
      <c r="M27" s="185">
        <f t="shared" si="8"/>
        <v>0</v>
      </c>
      <c r="N27" s="185">
        <f t="shared" si="8"/>
        <v>0</v>
      </c>
      <c r="O27" s="185">
        <f t="shared" si="8"/>
        <v>0</v>
      </c>
      <c r="P27" s="185">
        <f t="shared" si="8"/>
        <v>0</v>
      </c>
      <c r="Q27" s="186">
        <f t="shared" si="8"/>
        <v>0</v>
      </c>
      <c r="R27" s="48"/>
      <c r="S27" s="197">
        <f t="shared" si="9"/>
        <v>0</v>
      </c>
      <c r="T27" s="48"/>
      <c r="U27" s="175">
        <f>IF(AND($X$3512&lt;&gt;" ",$X$3512&lt;&gt;0),IF(X27=$X$3512,1+COUNTIF(U$7:U26,"&gt;0"),0),0)</f>
        <v>0</v>
      </c>
      <c r="V27" s="178" t="s">
        <v>216</v>
      </c>
      <c r="W27" s="130"/>
      <c r="X27" s="131"/>
      <c r="Y27" s="131"/>
      <c r="Z27" s="206"/>
      <c r="AA27" s="194">
        <f t="shared" si="1"/>
        <v>0</v>
      </c>
      <c r="AB27" s="124" t="str">
        <f t="shared" si="4"/>
        <v/>
      </c>
      <c r="AC27" s="195" t="str">
        <f t="shared" si="5"/>
        <v/>
      </c>
      <c r="AD27" s="194" t="str">
        <f t="shared" si="7"/>
        <v/>
      </c>
      <c r="AE27" s="194">
        <f>IF(AD27="",0,IF(ISERROR(VLOOKUP(AD27,AD$7:AD26,1,FALSE)),1,0))</f>
        <v>0</v>
      </c>
      <c r="AF27" s="194"/>
    </row>
    <row r="28" spans="1:32" ht="16.5" customHeight="1">
      <c r="A28" s="48">
        <v>21</v>
      </c>
      <c r="B28" s="340"/>
      <c r="C28" s="341"/>
      <c r="D28" s="341"/>
      <c r="E28" s="342"/>
      <c r="F28" s="184">
        <f t="shared" ref="F28:Q42" si="10">SUMIF($AB$7:$AB$3506,CONCATENATE(F$3524,$B28),$Z$7:$Z$3506)</f>
        <v>0</v>
      </c>
      <c r="G28" s="185">
        <f t="shared" si="10"/>
        <v>0</v>
      </c>
      <c r="H28" s="185">
        <f t="shared" si="10"/>
        <v>0</v>
      </c>
      <c r="I28" s="185">
        <f t="shared" si="10"/>
        <v>0</v>
      </c>
      <c r="J28" s="185">
        <f t="shared" si="10"/>
        <v>0</v>
      </c>
      <c r="K28" s="185">
        <f t="shared" si="10"/>
        <v>0</v>
      </c>
      <c r="L28" s="185">
        <f t="shared" si="10"/>
        <v>0</v>
      </c>
      <c r="M28" s="185">
        <f t="shared" si="10"/>
        <v>0</v>
      </c>
      <c r="N28" s="185">
        <f t="shared" si="10"/>
        <v>0</v>
      </c>
      <c r="O28" s="185">
        <f t="shared" si="10"/>
        <v>0</v>
      </c>
      <c r="P28" s="185">
        <f t="shared" si="10"/>
        <v>0</v>
      </c>
      <c r="Q28" s="186">
        <f t="shared" si="10"/>
        <v>0</v>
      </c>
      <c r="R28" s="48"/>
      <c r="S28" s="197">
        <f t="shared" si="9"/>
        <v>0</v>
      </c>
      <c r="T28" s="48"/>
      <c r="U28" s="175">
        <f>IF(AND($X$3512&lt;&gt;" ",$X$3512&lt;&gt;0),IF(X28=$X$3512,1+COUNTIF(U$7:U27,"&gt;0"),0),0)</f>
        <v>0</v>
      </c>
      <c r="V28" s="178" t="s">
        <v>217</v>
      </c>
      <c r="W28" s="130"/>
      <c r="X28" s="131"/>
      <c r="Y28" s="131"/>
      <c r="Z28" s="206"/>
      <c r="AA28" s="194">
        <f t="shared" si="1"/>
        <v>0</v>
      </c>
      <c r="AB28" s="124" t="str">
        <f t="shared" si="4"/>
        <v/>
      </c>
      <c r="AC28" s="195" t="str">
        <f t="shared" si="5"/>
        <v/>
      </c>
      <c r="AD28" s="194" t="str">
        <f t="shared" si="7"/>
        <v/>
      </c>
      <c r="AE28" s="194">
        <f>IF(AD28="",0,IF(ISERROR(VLOOKUP(AD28,AD$7:AD27,1,FALSE)),1,0))</f>
        <v>0</v>
      </c>
      <c r="AF28" s="194"/>
    </row>
    <row r="29" spans="1:32" ht="16.5" customHeight="1">
      <c r="A29" s="48">
        <v>22</v>
      </c>
      <c r="B29" s="340"/>
      <c r="C29" s="341"/>
      <c r="D29" s="341"/>
      <c r="E29" s="342"/>
      <c r="F29" s="184">
        <f t="shared" si="10"/>
        <v>0</v>
      </c>
      <c r="G29" s="185">
        <f t="shared" si="10"/>
        <v>0</v>
      </c>
      <c r="H29" s="185">
        <f t="shared" si="10"/>
        <v>0</v>
      </c>
      <c r="I29" s="185">
        <f t="shared" si="10"/>
        <v>0</v>
      </c>
      <c r="J29" s="185">
        <f t="shared" si="10"/>
        <v>0</v>
      </c>
      <c r="K29" s="185">
        <f t="shared" si="10"/>
        <v>0</v>
      </c>
      <c r="L29" s="185">
        <f t="shared" si="10"/>
        <v>0</v>
      </c>
      <c r="M29" s="185">
        <f t="shared" si="10"/>
        <v>0</v>
      </c>
      <c r="N29" s="185">
        <f t="shared" si="10"/>
        <v>0</v>
      </c>
      <c r="O29" s="185">
        <f t="shared" si="10"/>
        <v>0</v>
      </c>
      <c r="P29" s="185">
        <f t="shared" si="10"/>
        <v>0</v>
      </c>
      <c r="Q29" s="186">
        <f t="shared" si="10"/>
        <v>0</v>
      </c>
      <c r="R29" s="48"/>
      <c r="S29" s="197">
        <f t="shared" si="9"/>
        <v>0</v>
      </c>
      <c r="T29" s="48"/>
      <c r="U29" s="175">
        <f>IF(AND($X$3512&lt;&gt;" ",$X$3512&lt;&gt;0),IF(X29=$X$3512,1+COUNTIF(U$7:U28,"&gt;0"),0),0)</f>
        <v>0</v>
      </c>
      <c r="V29" s="178" t="s">
        <v>218</v>
      </c>
      <c r="W29" s="130"/>
      <c r="X29" s="131"/>
      <c r="Y29" s="131"/>
      <c r="Z29" s="206"/>
      <c r="AA29" s="194">
        <f t="shared" si="1"/>
        <v>0</v>
      </c>
      <c r="AB29" s="124" t="str">
        <f t="shared" si="4"/>
        <v/>
      </c>
      <c r="AC29" s="195" t="str">
        <f t="shared" si="5"/>
        <v/>
      </c>
      <c r="AD29" s="194" t="str">
        <f t="shared" si="7"/>
        <v/>
      </c>
      <c r="AE29" s="194">
        <f>IF(AD29="",0,IF(ISERROR(VLOOKUP(AD29,AD$7:AD28,1,FALSE)),1,0))</f>
        <v>0</v>
      </c>
      <c r="AF29" s="194"/>
    </row>
    <row r="30" spans="1:32" ht="16.5" customHeight="1">
      <c r="A30" s="48">
        <v>23</v>
      </c>
      <c r="B30" s="340"/>
      <c r="C30" s="341"/>
      <c r="D30" s="341"/>
      <c r="E30" s="342"/>
      <c r="F30" s="184">
        <f t="shared" si="10"/>
        <v>0</v>
      </c>
      <c r="G30" s="185">
        <f t="shared" si="10"/>
        <v>0</v>
      </c>
      <c r="H30" s="185">
        <f t="shared" si="10"/>
        <v>0</v>
      </c>
      <c r="I30" s="185">
        <f t="shared" si="10"/>
        <v>0</v>
      </c>
      <c r="J30" s="185">
        <f t="shared" si="10"/>
        <v>0</v>
      </c>
      <c r="K30" s="185">
        <f t="shared" si="10"/>
        <v>0</v>
      </c>
      <c r="L30" s="185">
        <f t="shared" si="10"/>
        <v>0</v>
      </c>
      <c r="M30" s="185">
        <f t="shared" si="10"/>
        <v>0</v>
      </c>
      <c r="N30" s="185">
        <f t="shared" si="10"/>
        <v>0</v>
      </c>
      <c r="O30" s="185">
        <f t="shared" si="10"/>
        <v>0</v>
      </c>
      <c r="P30" s="185">
        <f t="shared" si="10"/>
        <v>0</v>
      </c>
      <c r="Q30" s="186">
        <f t="shared" si="10"/>
        <v>0</v>
      </c>
      <c r="R30" s="48"/>
      <c r="S30" s="197">
        <f t="shared" si="9"/>
        <v>0</v>
      </c>
      <c r="T30" s="48"/>
      <c r="U30" s="175">
        <f>IF(AND($X$3512&lt;&gt;" ",$X$3512&lt;&gt;0),IF(X30=$X$3512,1+COUNTIF(U$7:U29,"&gt;0"),0),0)</f>
        <v>0</v>
      </c>
      <c r="V30" s="178" t="s">
        <v>219</v>
      </c>
      <c r="W30" s="130"/>
      <c r="X30" s="131"/>
      <c r="Y30" s="131"/>
      <c r="Z30" s="206"/>
      <c r="AA30" s="194">
        <f t="shared" si="1"/>
        <v>0</v>
      </c>
      <c r="AB30" s="124" t="str">
        <f t="shared" si="4"/>
        <v/>
      </c>
      <c r="AC30" s="195" t="str">
        <f t="shared" si="5"/>
        <v/>
      </c>
      <c r="AD30" s="194" t="str">
        <f t="shared" si="7"/>
        <v/>
      </c>
      <c r="AE30" s="194">
        <f>IF(AD30="",0,IF(ISERROR(VLOOKUP(AD30,AD$7:AD29,1,FALSE)),1,0))</f>
        <v>0</v>
      </c>
      <c r="AF30" s="194"/>
    </row>
    <row r="31" spans="1:32" ht="16.5" customHeight="1">
      <c r="A31" s="48">
        <v>24</v>
      </c>
      <c r="B31" s="340"/>
      <c r="C31" s="341"/>
      <c r="D31" s="341"/>
      <c r="E31" s="342"/>
      <c r="F31" s="184">
        <f t="shared" si="10"/>
        <v>0</v>
      </c>
      <c r="G31" s="185">
        <f t="shared" si="10"/>
        <v>0</v>
      </c>
      <c r="H31" s="185">
        <f t="shared" si="10"/>
        <v>0</v>
      </c>
      <c r="I31" s="185">
        <f t="shared" si="10"/>
        <v>0</v>
      </c>
      <c r="J31" s="185">
        <f t="shared" si="10"/>
        <v>0</v>
      </c>
      <c r="K31" s="185">
        <f t="shared" si="10"/>
        <v>0</v>
      </c>
      <c r="L31" s="185">
        <f t="shared" si="10"/>
        <v>0</v>
      </c>
      <c r="M31" s="185">
        <f t="shared" si="10"/>
        <v>0</v>
      </c>
      <c r="N31" s="185">
        <f t="shared" si="10"/>
        <v>0</v>
      </c>
      <c r="O31" s="185">
        <f t="shared" si="10"/>
        <v>0</v>
      </c>
      <c r="P31" s="185">
        <f t="shared" si="10"/>
        <v>0</v>
      </c>
      <c r="Q31" s="186">
        <f t="shared" si="10"/>
        <v>0</v>
      </c>
      <c r="R31" s="48"/>
      <c r="S31" s="197">
        <f t="shared" si="9"/>
        <v>0</v>
      </c>
      <c r="T31" s="48"/>
      <c r="U31" s="175">
        <f>IF(AND($X$3512&lt;&gt;" ",$X$3512&lt;&gt;0),IF(X31=$X$3512,1+COUNTIF(U$7:U30,"&gt;0"),0),0)</f>
        <v>0</v>
      </c>
      <c r="V31" s="178" t="s">
        <v>220</v>
      </c>
      <c r="W31" s="130"/>
      <c r="X31" s="131"/>
      <c r="Y31" s="131"/>
      <c r="Z31" s="206"/>
      <c r="AA31" s="194">
        <f t="shared" si="1"/>
        <v>0</v>
      </c>
      <c r="AB31" s="124" t="str">
        <f t="shared" si="4"/>
        <v/>
      </c>
      <c r="AC31" s="195" t="str">
        <f t="shared" si="5"/>
        <v/>
      </c>
      <c r="AD31" s="194" t="str">
        <f t="shared" si="7"/>
        <v/>
      </c>
      <c r="AE31" s="194">
        <f>IF(AD31="",0,IF(ISERROR(VLOOKUP(AD31,AD$7:AD30,1,FALSE)),1,0))</f>
        <v>0</v>
      </c>
      <c r="AF31" s="194"/>
    </row>
    <row r="32" spans="1:32" ht="16.5" customHeight="1">
      <c r="A32" s="48">
        <v>25</v>
      </c>
      <c r="B32" s="340"/>
      <c r="C32" s="341"/>
      <c r="D32" s="341"/>
      <c r="E32" s="342"/>
      <c r="F32" s="184">
        <f t="shared" si="10"/>
        <v>0</v>
      </c>
      <c r="G32" s="185">
        <f t="shared" si="10"/>
        <v>0</v>
      </c>
      <c r="H32" s="185">
        <f t="shared" si="10"/>
        <v>0</v>
      </c>
      <c r="I32" s="185">
        <f t="shared" si="10"/>
        <v>0</v>
      </c>
      <c r="J32" s="185">
        <f t="shared" si="10"/>
        <v>0</v>
      </c>
      <c r="K32" s="185">
        <f t="shared" si="10"/>
        <v>0</v>
      </c>
      <c r="L32" s="185">
        <f t="shared" si="10"/>
        <v>0</v>
      </c>
      <c r="M32" s="185">
        <f t="shared" si="10"/>
        <v>0</v>
      </c>
      <c r="N32" s="185">
        <f t="shared" si="10"/>
        <v>0</v>
      </c>
      <c r="O32" s="185">
        <f t="shared" si="10"/>
        <v>0</v>
      </c>
      <c r="P32" s="185">
        <f t="shared" si="10"/>
        <v>0</v>
      </c>
      <c r="Q32" s="186">
        <f t="shared" si="10"/>
        <v>0</v>
      </c>
      <c r="R32" s="48"/>
      <c r="S32" s="197">
        <f t="shared" si="9"/>
        <v>0</v>
      </c>
      <c r="T32" s="48"/>
      <c r="U32" s="175">
        <f>IF(AND($X$3512&lt;&gt;" ",$X$3512&lt;&gt;0),IF(X32=$X$3512,1+COUNTIF(U$7:U31,"&gt;0"),0),0)</f>
        <v>0</v>
      </c>
      <c r="V32" s="178" t="s">
        <v>221</v>
      </c>
      <c r="W32" s="130"/>
      <c r="X32" s="131"/>
      <c r="Y32" s="131"/>
      <c r="Z32" s="206"/>
      <c r="AA32" s="194">
        <f t="shared" si="1"/>
        <v>0</v>
      </c>
      <c r="AB32" s="124" t="str">
        <f t="shared" si="4"/>
        <v/>
      </c>
      <c r="AC32" s="195" t="str">
        <f t="shared" si="5"/>
        <v/>
      </c>
      <c r="AD32" s="194" t="str">
        <f t="shared" si="7"/>
        <v/>
      </c>
      <c r="AE32" s="194">
        <f>IF(AD32="",0,IF(ISERROR(VLOOKUP(AD32,AD$7:AD31,1,FALSE)),1,0))</f>
        <v>0</v>
      </c>
      <c r="AF32" s="194"/>
    </row>
    <row r="33" spans="1:32" ht="16.5" customHeight="1">
      <c r="A33" s="48">
        <v>26</v>
      </c>
      <c r="B33" s="340"/>
      <c r="C33" s="341"/>
      <c r="D33" s="341"/>
      <c r="E33" s="342"/>
      <c r="F33" s="184">
        <f t="shared" si="10"/>
        <v>0</v>
      </c>
      <c r="G33" s="185">
        <f t="shared" si="10"/>
        <v>0</v>
      </c>
      <c r="H33" s="185">
        <f t="shared" si="10"/>
        <v>0</v>
      </c>
      <c r="I33" s="185">
        <f t="shared" si="10"/>
        <v>0</v>
      </c>
      <c r="J33" s="185">
        <f t="shared" si="10"/>
        <v>0</v>
      </c>
      <c r="K33" s="185">
        <f t="shared" si="10"/>
        <v>0</v>
      </c>
      <c r="L33" s="185">
        <f t="shared" si="10"/>
        <v>0</v>
      </c>
      <c r="M33" s="185">
        <f t="shared" si="10"/>
        <v>0</v>
      </c>
      <c r="N33" s="185">
        <f t="shared" si="10"/>
        <v>0</v>
      </c>
      <c r="O33" s="185">
        <f t="shared" si="10"/>
        <v>0</v>
      </c>
      <c r="P33" s="185">
        <f t="shared" si="10"/>
        <v>0</v>
      </c>
      <c r="Q33" s="186">
        <f t="shared" si="10"/>
        <v>0</v>
      </c>
      <c r="R33" s="48"/>
      <c r="S33" s="197">
        <f t="shared" si="9"/>
        <v>0</v>
      </c>
      <c r="T33" s="48"/>
      <c r="U33" s="175">
        <f>IF(AND($X$3512&lt;&gt;" ",$X$3512&lt;&gt;0),IF(X33=$X$3512,1+COUNTIF(U$7:U32,"&gt;0"),0),0)</f>
        <v>0</v>
      </c>
      <c r="V33" s="178" t="s">
        <v>222</v>
      </c>
      <c r="W33" s="130"/>
      <c r="X33" s="131"/>
      <c r="Y33" s="131"/>
      <c r="Z33" s="206"/>
      <c r="AA33" s="194">
        <f t="shared" si="1"/>
        <v>0</v>
      </c>
      <c r="AB33" s="124" t="str">
        <f t="shared" si="4"/>
        <v/>
      </c>
      <c r="AC33" s="195" t="str">
        <f t="shared" si="5"/>
        <v/>
      </c>
      <c r="AD33" s="194" t="str">
        <f t="shared" si="7"/>
        <v/>
      </c>
      <c r="AE33" s="194">
        <f>IF(AD33="",0,IF(ISERROR(VLOOKUP(AD33,AD$7:AD32,1,FALSE)),1,0))</f>
        <v>0</v>
      </c>
      <c r="AF33" s="194"/>
    </row>
    <row r="34" spans="1:32" ht="16.5" customHeight="1">
      <c r="A34" s="48">
        <v>27</v>
      </c>
      <c r="B34" s="340"/>
      <c r="C34" s="341"/>
      <c r="D34" s="341"/>
      <c r="E34" s="342"/>
      <c r="F34" s="184">
        <f t="shared" si="10"/>
        <v>0</v>
      </c>
      <c r="G34" s="185">
        <f t="shared" si="10"/>
        <v>0</v>
      </c>
      <c r="H34" s="185">
        <f t="shared" si="10"/>
        <v>0</v>
      </c>
      <c r="I34" s="185">
        <f t="shared" si="10"/>
        <v>0</v>
      </c>
      <c r="J34" s="185">
        <f t="shared" si="10"/>
        <v>0</v>
      </c>
      <c r="K34" s="185">
        <f t="shared" si="10"/>
        <v>0</v>
      </c>
      <c r="L34" s="185">
        <f t="shared" si="10"/>
        <v>0</v>
      </c>
      <c r="M34" s="185">
        <f t="shared" si="10"/>
        <v>0</v>
      </c>
      <c r="N34" s="185">
        <f t="shared" si="10"/>
        <v>0</v>
      </c>
      <c r="O34" s="185">
        <f t="shared" si="10"/>
        <v>0</v>
      </c>
      <c r="P34" s="185">
        <f t="shared" si="10"/>
        <v>0</v>
      </c>
      <c r="Q34" s="186">
        <f t="shared" si="10"/>
        <v>0</v>
      </c>
      <c r="R34" s="48"/>
      <c r="S34" s="197">
        <f t="shared" si="9"/>
        <v>0</v>
      </c>
      <c r="T34" s="48"/>
      <c r="U34" s="175">
        <f>IF(AND($X$3512&lt;&gt;" ",$X$3512&lt;&gt;0),IF(X34=$X$3512,1+COUNTIF(U$7:U33,"&gt;0"),0),0)</f>
        <v>0</v>
      </c>
      <c r="V34" s="178" t="s">
        <v>223</v>
      </c>
      <c r="W34" s="130"/>
      <c r="X34" s="131"/>
      <c r="Y34" s="131"/>
      <c r="Z34" s="206"/>
      <c r="AA34" s="194">
        <f t="shared" si="1"/>
        <v>0</v>
      </c>
      <c r="AB34" s="124" t="str">
        <f t="shared" si="4"/>
        <v/>
      </c>
      <c r="AC34" s="195" t="str">
        <f t="shared" si="5"/>
        <v/>
      </c>
      <c r="AD34" s="194" t="str">
        <f t="shared" si="7"/>
        <v/>
      </c>
      <c r="AE34" s="194">
        <f>IF(AD34="",0,IF(ISERROR(VLOOKUP(AD34,AD$7:AD33,1,FALSE)),1,0))</f>
        <v>0</v>
      </c>
      <c r="AF34" s="194"/>
    </row>
    <row r="35" spans="1:32" ht="16.5" customHeight="1">
      <c r="A35" s="48">
        <v>28</v>
      </c>
      <c r="B35" s="340"/>
      <c r="C35" s="341"/>
      <c r="D35" s="341"/>
      <c r="E35" s="342"/>
      <c r="F35" s="184">
        <f t="shared" si="10"/>
        <v>0</v>
      </c>
      <c r="G35" s="185">
        <f t="shared" si="10"/>
        <v>0</v>
      </c>
      <c r="H35" s="185">
        <f t="shared" si="10"/>
        <v>0</v>
      </c>
      <c r="I35" s="185">
        <f t="shared" si="10"/>
        <v>0</v>
      </c>
      <c r="J35" s="185">
        <f t="shared" si="10"/>
        <v>0</v>
      </c>
      <c r="K35" s="185">
        <f t="shared" si="10"/>
        <v>0</v>
      </c>
      <c r="L35" s="185">
        <f t="shared" si="10"/>
        <v>0</v>
      </c>
      <c r="M35" s="185">
        <f t="shared" si="10"/>
        <v>0</v>
      </c>
      <c r="N35" s="185">
        <f t="shared" si="10"/>
        <v>0</v>
      </c>
      <c r="O35" s="185">
        <f t="shared" si="10"/>
        <v>0</v>
      </c>
      <c r="P35" s="185">
        <f t="shared" si="10"/>
        <v>0</v>
      </c>
      <c r="Q35" s="186">
        <f t="shared" si="10"/>
        <v>0</v>
      </c>
      <c r="R35" s="48"/>
      <c r="S35" s="197">
        <f t="shared" si="9"/>
        <v>0</v>
      </c>
      <c r="T35" s="48"/>
      <c r="U35" s="175">
        <f>IF(AND($X$3512&lt;&gt;" ",$X$3512&lt;&gt;0),IF(X35=$X$3512,1+COUNTIF(U$7:U34,"&gt;0"),0),0)</f>
        <v>0</v>
      </c>
      <c r="V35" s="178" t="s">
        <v>224</v>
      </c>
      <c r="W35" s="130"/>
      <c r="X35" s="131"/>
      <c r="Y35" s="131"/>
      <c r="Z35" s="206"/>
      <c r="AA35" s="194">
        <f t="shared" si="1"/>
        <v>0</v>
      </c>
      <c r="AB35" s="124" t="str">
        <f t="shared" si="4"/>
        <v/>
      </c>
      <c r="AC35" s="195" t="str">
        <f t="shared" si="5"/>
        <v/>
      </c>
      <c r="AD35" s="194" t="str">
        <f t="shared" si="7"/>
        <v/>
      </c>
      <c r="AE35" s="194">
        <f>IF(AD35="",0,IF(ISERROR(VLOOKUP(AD35,AD$7:AD34,1,FALSE)),1,0))</f>
        <v>0</v>
      </c>
      <c r="AF35" s="194"/>
    </row>
    <row r="36" spans="1:32" ht="16.5" customHeight="1">
      <c r="A36" s="48">
        <v>29</v>
      </c>
      <c r="B36" s="340"/>
      <c r="C36" s="341"/>
      <c r="D36" s="341"/>
      <c r="E36" s="342"/>
      <c r="F36" s="184">
        <f t="shared" si="10"/>
        <v>0</v>
      </c>
      <c r="G36" s="185">
        <f t="shared" si="10"/>
        <v>0</v>
      </c>
      <c r="H36" s="185">
        <f t="shared" si="10"/>
        <v>0</v>
      </c>
      <c r="I36" s="185">
        <f t="shared" si="10"/>
        <v>0</v>
      </c>
      <c r="J36" s="185">
        <f t="shared" si="10"/>
        <v>0</v>
      </c>
      <c r="K36" s="185">
        <f t="shared" si="10"/>
        <v>0</v>
      </c>
      <c r="L36" s="185">
        <f t="shared" si="10"/>
        <v>0</v>
      </c>
      <c r="M36" s="185">
        <f t="shared" si="10"/>
        <v>0</v>
      </c>
      <c r="N36" s="185">
        <f t="shared" si="10"/>
        <v>0</v>
      </c>
      <c r="O36" s="185">
        <f t="shared" si="10"/>
        <v>0</v>
      </c>
      <c r="P36" s="185">
        <f t="shared" si="10"/>
        <v>0</v>
      </c>
      <c r="Q36" s="186">
        <f t="shared" si="10"/>
        <v>0</v>
      </c>
      <c r="R36" s="48"/>
      <c r="S36" s="197">
        <f t="shared" si="9"/>
        <v>0</v>
      </c>
      <c r="T36" s="48"/>
      <c r="U36" s="175">
        <f>IF(AND($X$3512&lt;&gt;" ",$X$3512&lt;&gt;0),IF(X36=$X$3512,1+COUNTIF(U$7:U35,"&gt;0"),0),0)</f>
        <v>0</v>
      </c>
      <c r="V36" s="178" t="s">
        <v>225</v>
      </c>
      <c r="W36" s="130"/>
      <c r="X36" s="131"/>
      <c r="Y36" s="131"/>
      <c r="Z36" s="206"/>
      <c r="AA36" s="194">
        <f t="shared" si="1"/>
        <v>0</v>
      </c>
      <c r="AB36" s="124" t="str">
        <f t="shared" si="4"/>
        <v/>
      </c>
      <c r="AC36" s="195" t="str">
        <f t="shared" si="5"/>
        <v/>
      </c>
      <c r="AD36" s="194" t="str">
        <f t="shared" si="7"/>
        <v/>
      </c>
      <c r="AE36" s="194">
        <f>IF(AD36="",0,IF(ISERROR(VLOOKUP(AD36,AD$7:AD35,1,FALSE)),1,0))</f>
        <v>0</v>
      </c>
      <c r="AF36" s="194"/>
    </row>
    <row r="37" spans="1:32" ht="16.5" customHeight="1">
      <c r="A37" s="48">
        <v>30</v>
      </c>
      <c r="B37" s="340"/>
      <c r="C37" s="341"/>
      <c r="D37" s="341"/>
      <c r="E37" s="342"/>
      <c r="F37" s="184">
        <f t="shared" si="10"/>
        <v>0</v>
      </c>
      <c r="G37" s="185">
        <f t="shared" si="10"/>
        <v>0</v>
      </c>
      <c r="H37" s="185">
        <f t="shared" si="10"/>
        <v>0</v>
      </c>
      <c r="I37" s="185">
        <f t="shared" si="10"/>
        <v>0</v>
      </c>
      <c r="J37" s="185">
        <f t="shared" si="10"/>
        <v>0</v>
      </c>
      <c r="K37" s="185">
        <f t="shared" si="10"/>
        <v>0</v>
      </c>
      <c r="L37" s="185">
        <f t="shared" si="10"/>
        <v>0</v>
      </c>
      <c r="M37" s="185">
        <f t="shared" si="10"/>
        <v>0</v>
      </c>
      <c r="N37" s="185">
        <f t="shared" si="10"/>
        <v>0</v>
      </c>
      <c r="O37" s="185">
        <f t="shared" si="10"/>
        <v>0</v>
      </c>
      <c r="P37" s="185">
        <f t="shared" si="10"/>
        <v>0</v>
      </c>
      <c r="Q37" s="186">
        <f t="shared" si="10"/>
        <v>0</v>
      </c>
      <c r="R37" s="48"/>
      <c r="S37" s="197">
        <f t="shared" si="9"/>
        <v>0</v>
      </c>
      <c r="T37" s="48"/>
      <c r="U37" s="175">
        <f>IF(AND($X$3512&lt;&gt;" ",$X$3512&lt;&gt;0),IF(X37=$X$3512,1+COUNTIF(U$7:U36,"&gt;0"),0),0)</f>
        <v>0</v>
      </c>
      <c r="V37" s="178" t="s">
        <v>226</v>
      </c>
      <c r="W37" s="130"/>
      <c r="X37" s="131"/>
      <c r="Y37" s="131"/>
      <c r="Z37" s="206"/>
      <c r="AA37" s="194">
        <f t="shared" si="1"/>
        <v>0</v>
      </c>
      <c r="AB37" s="124" t="str">
        <f t="shared" si="4"/>
        <v/>
      </c>
      <c r="AC37" s="195" t="str">
        <f t="shared" si="5"/>
        <v/>
      </c>
      <c r="AD37" s="194" t="str">
        <f t="shared" si="7"/>
        <v/>
      </c>
      <c r="AE37" s="194">
        <f>IF(AD37="",0,IF(ISERROR(VLOOKUP(AD37,AD$7:AD36,1,FALSE)),1,0))</f>
        <v>0</v>
      </c>
      <c r="AF37" s="194"/>
    </row>
    <row r="38" spans="1:32" ht="16.5" customHeight="1">
      <c r="A38" s="48">
        <v>31</v>
      </c>
      <c r="B38" s="340"/>
      <c r="C38" s="341"/>
      <c r="D38" s="341"/>
      <c r="E38" s="342"/>
      <c r="F38" s="184">
        <f t="shared" si="10"/>
        <v>0</v>
      </c>
      <c r="G38" s="185">
        <f t="shared" si="10"/>
        <v>0</v>
      </c>
      <c r="H38" s="185">
        <f t="shared" si="10"/>
        <v>0</v>
      </c>
      <c r="I38" s="185">
        <f t="shared" si="10"/>
        <v>0</v>
      </c>
      <c r="J38" s="185">
        <f t="shared" si="10"/>
        <v>0</v>
      </c>
      <c r="K38" s="185">
        <f t="shared" si="10"/>
        <v>0</v>
      </c>
      <c r="L38" s="185">
        <f t="shared" si="10"/>
        <v>0</v>
      </c>
      <c r="M38" s="185">
        <f t="shared" si="10"/>
        <v>0</v>
      </c>
      <c r="N38" s="185">
        <f t="shared" si="10"/>
        <v>0</v>
      </c>
      <c r="O38" s="185">
        <f t="shared" si="10"/>
        <v>0</v>
      </c>
      <c r="P38" s="185">
        <f t="shared" si="10"/>
        <v>0</v>
      </c>
      <c r="Q38" s="186">
        <f t="shared" si="10"/>
        <v>0</v>
      </c>
      <c r="R38" s="48"/>
      <c r="S38" s="197">
        <f t="shared" si="9"/>
        <v>0</v>
      </c>
      <c r="T38" s="48"/>
      <c r="U38" s="175">
        <f>IF(AND($X$3512&lt;&gt;" ",$X$3512&lt;&gt;0),IF(X38=$X$3512,1+COUNTIF(U$7:U37,"&gt;0"),0),0)</f>
        <v>0</v>
      </c>
      <c r="V38" s="178" t="s">
        <v>227</v>
      </c>
      <c r="W38" s="130"/>
      <c r="X38" s="131"/>
      <c r="Y38" s="131"/>
      <c r="Z38" s="206"/>
      <c r="AA38" s="194">
        <f t="shared" si="1"/>
        <v>0</v>
      </c>
      <c r="AB38" s="124" t="str">
        <f t="shared" si="4"/>
        <v/>
      </c>
      <c r="AC38" s="195" t="str">
        <f t="shared" si="5"/>
        <v/>
      </c>
      <c r="AD38" s="194" t="str">
        <f t="shared" si="7"/>
        <v/>
      </c>
      <c r="AE38" s="194">
        <f>IF(AD38="",0,IF(ISERROR(VLOOKUP(AD38,AD$7:AD37,1,FALSE)),1,0))</f>
        <v>0</v>
      </c>
      <c r="AF38" s="194"/>
    </row>
    <row r="39" spans="1:32" ht="16.5" customHeight="1">
      <c r="A39" s="48">
        <v>32</v>
      </c>
      <c r="B39" s="340"/>
      <c r="C39" s="341"/>
      <c r="D39" s="341"/>
      <c r="E39" s="342"/>
      <c r="F39" s="184">
        <f t="shared" si="10"/>
        <v>0</v>
      </c>
      <c r="G39" s="185">
        <f t="shared" si="10"/>
        <v>0</v>
      </c>
      <c r="H39" s="185">
        <f t="shared" si="10"/>
        <v>0</v>
      </c>
      <c r="I39" s="185">
        <f t="shared" si="10"/>
        <v>0</v>
      </c>
      <c r="J39" s="185">
        <f t="shared" si="10"/>
        <v>0</v>
      </c>
      <c r="K39" s="185">
        <f t="shared" si="10"/>
        <v>0</v>
      </c>
      <c r="L39" s="185">
        <f t="shared" si="10"/>
        <v>0</v>
      </c>
      <c r="M39" s="185">
        <f t="shared" si="10"/>
        <v>0</v>
      </c>
      <c r="N39" s="185">
        <f t="shared" si="10"/>
        <v>0</v>
      </c>
      <c r="O39" s="185">
        <f t="shared" si="10"/>
        <v>0</v>
      </c>
      <c r="P39" s="185">
        <f t="shared" si="10"/>
        <v>0</v>
      </c>
      <c r="Q39" s="186">
        <f t="shared" si="10"/>
        <v>0</v>
      </c>
      <c r="R39" s="48"/>
      <c r="S39" s="197">
        <f t="shared" si="9"/>
        <v>0</v>
      </c>
      <c r="T39" s="48"/>
      <c r="U39" s="175">
        <f>IF(AND($X$3512&lt;&gt;" ",$X$3512&lt;&gt;0),IF(X39=$X$3512,1+COUNTIF(U$7:U38,"&gt;0"),0),0)</f>
        <v>0</v>
      </c>
      <c r="V39" s="178" t="s">
        <v>228</v>
      </c>
      <c r="W39" s="130"/>
      <c r="X39" s="131"/>
      <c r="Y39" s="131"/>
      <c r="Z39" s="206"/>
      <c r="AA39" s="194">
        <f t="shared" si="1"/>
        <v>0</v>
      </c>
      <c r="AB39" s="124" t="str">
        <f t="shared" si="4"/>
        <v/>
      </c>
      <c r="AC39" s="195" t="str">
        <f t="shared" si="5"/>
        <v/>
      </c>
      <c r="AD39" s="194" t="str">
        <f t="shared" si="7"/>
        <v/>
      </c>
      <c r="AE39" s="194">
        <f>IF(AD39="",0,IF(ISERROR(VLOOKUP(AD39,AD$7:AD38,1,FALSE)),1,0))</f>
        <v>0</v>
      </c>
      <c r="AF39" s="194"/>
    </row>
    <row r="40" spans="1:32" ht="16.5" customHeight="1">
      <c r="A40" s="48">
        <v>33</v>
      </c>
      <c r="B40" s="340"/>
      <c r="C40" s="341"/>
      <c r="D40" s="341"/>
      <c r="E40" s="342"/>
      <c r="F40" s="184">
        <f t="shared" si="10"/>
        <v>0</v>
      </c>
      <c r="G40" s="185">
        <f t="shared" si="10"/>
        <v>0</v>
      </c>
      <c r="H40" s="185">
        <f t="shared" si="10"/>
        <v>0</v>
      </c>
      <c r="I40" s="185">
        <f t="shared" si="10"/>
        <v>0</v>
      </c>
      <c r="J40" s="185">
        <f t="shared" si="10"/>
        <v>0</v>
      </c>
      <c r="K40" s="185">
        <f t="shared" si="10"/>
        <v>0</v>
      </c>
      <c r="L40" s="185">
        <f t="shared" si="10"/>
        <v>0</v>
      </c>
      <c r="M40" s="185">
        <f t="shared" si="10"/>
        <v>0</v>
      </c>
      <c r="N40" s="185">
        <f t="shared" si="10"/>
        <v>0</v>
      </c>
      <c r="O40" s="185">
        <f t="shared" si="10"/>
        <v>0</v>
      </c>
      <c r="P40" s="185">
        <f t="shared" si="10"/>
        <v>0</v>
      </c>
      <c r="Q40" s="186">
        <f t="shared" si="10"/>
        <v>0</v>
      </c>
      <c r="R40" s="48"/>
      <c r="S40" s="197">
        <f t="shared" si="9"/>
        <v>0</v>
      </c>
      <c r="T40" s="48"/>
      <c r="U40" s="175">
        <f>IF(AND($X$3512&lt;&gt;" ",$X$3512&lt;&gt;0),IF(X40=$X$3512,1+COUNTIF(U$7:U39,"&gt;0"),0),0)</f>
        <v>0</v>
      </c>
      <c r="V40" s="178" t="s">
        <v>229</v>
      </c>
      <c r="W40" s="130"/>
      <c r="X40" s="131"/>
      <c r="Y40" s="131"/>
      <c r="Z40" s="206"/>
      <c r="AA40" s="194">
        <f t="shared" si="1"/>
        <v>0</v>
      </c>
      <c r="AB40" s="124" t="str">
        <f t="shared" si="4"/>
        <v/>
      </c>
      <c r="AC40" s="195" t="str">
        <f t="shared" si="5"/>
        <v/>
      </c>
      <c r="AD40" s="194" t="str">
        <f t="shared" si="7"/>
        <v/>
      </c>
      <c r="AE40" s="194">
        <f>IF(AD40="",0,IF(ISERROR(VLOOKUP(AD40,AD$7:AD39,1,FALSE)),1,0))</f>
        <v>0</v>
      </c>
      <c r="AF40" s="194"/>
    </row>
    <row r="41" spans="1:32" ht="16.5" customHeight="1">
      <c r="A41" s="48">
        <v>34</v>
      </c>
      <c r="B41" s="340"/>
      <c r="C41" s="341"/>
      <c r="D41" s="341"/>
      <c r="E41" s="342"/>
      <c r="F41" s="184">
        <f t="shared" si="10"/>
        <v>0</v>
      </c>
      <c r="G41" s="185">
        <f t="shared" si="10"/>
        <v>0</v>
      </c>
      <c r="H41" s="185">
        <f t="shared" si="10"/>
        <v>0</v>
      </c>
      <c r="I41" s="185">
        <f t="shared" si="10"/>
        <v>0</v>
      </c>
      <c r="J41" s="185">
        <f t="shared" si="10"/>
        <v>0</v>
      </c>
      <c r="K41" s="185">
        <f t="shared" si="10"/>
        <v>0</v>
      </c>
      <c r="L41" s="185">
        <f t="shared" si="10"/>
        <v>0</v>
      </c>
      <c r="M41" s="185">
        <f t="shared" si="10"/>
        <v>0</v>
      </c>
      <c r="N41" s="185">
        <f t="shared" si="10"/>
        <v>0</v>
      </c>
      <c r="O41" s="185">
        <f t="shared" si="10"/>
        <v>0</v>
      </c>
      <c r="P41" s="185">
        <f t="shared" si="10"/>
        <v>0</v>
      </c>
      <c r="Q41" s="186">
        <f t="shared" si="10"/>
        <v>0</v>
      </c>
      <c r="R41" s="48"/>
      <c r="S41" s="197">
        <f t="shared" si="9"/>
        <v>0</v>
      </c>
      <c r="T41" s="48"/>
      <c r="U41" s="175">
        <f>IF(AND($X$3512&lt;&gt;" ",$X$3512&lt;&gt;0),IF(X41=$X$3512,1+COUNTIF(U$7:U40,"&gt;0"),0),0)</f>
        <v>0</v>
      </c>
      <c r="V41" s="178" t="s">
        <v>230</v>
      </c>
      <c r="W41" s="130"/>
      <c r="X41" s="131"/>
      <c r="Y41" s="131"/>
      <c r="Z41" s="206"/>
      <c r="AA41" s="194">
        <f t="shared" si="1"/>
        <v>0</v>
      </c>
      <c r="AB41" s="124" t="str">
        <f t="shared" si="4"/>
        <v/>
      </c>
      <c r="AC41" s="195" t="str">
        <f t="shared" si="5"/>
        <v/>
      </c>
      <c r="AD41" s="194" t="str">
        <f t="shared" si="7"/>
        <v/>
      </c>
      <c r="AE41" s="194">
        <f>IF(AD41="",0,IF(ISERROR(VLOOKUP(AD41,AD$7:AD40,1,FALSE)),1,0))</f>
        <v>0</v>
      </c>
      <c r="AF41" s="194"/>
    </row>
    <row r="42" spans="1:32" ht="16.5" customHeight="1">
      <c r="A42" s="48">
        <v>35</v>
      </c>
      <c r="B42" s="344" t="s">
        <v>5207</v>
      </c>
      <c r="C42" s="345"/>
      <c r="D42" s="345"/>
      <c r="E42" s="346"/>
      <c r="F42" s="187">
        <f t="shared" si="10"/>
        <v>0</v>
      </c>
      <c r="G42" s="188">
        <f t="shared" si="10"/>
        <v>0</v>
      </c>
      <c r="H42" s="188">
        <f t="shared" si="10"/>
        <v>0</v>
      </c>
      <c r="I42" s="188">
        <f t="shared" si="10"/>
        <v>0</v>
      </c>
      <c r="J42" s="188">
        <f t="shared" si="10"/>
        <v>0</v>
      </c>
      <c r="K42" s="188">
        <f t="shared" si="10"/>
        <v>0</v>
      </c>
      <c r="L42" s="188">
        <f t="shared" si="10"/>
        <v>0</v>
      </c>
      <c r="M42" s="188">
        <f t="shared" si="10"/>
        <v>0</v>
      </c>
      <c r="N42" s="188">
        <f t="shared" si="10"/>
        <v>0</v>
      </c>
      <c r="O42" s="188">
        <f t="shared" si="10"/>
        <v>0</v>
      </c>
      <c r="P42" s="188">
        <f t="shared" si="10"/>
        <v>0</v>
      </c>
      <c r="Q42" s="189">
        <f t="shared" si="10"/>
        <v>0</v>
      </c>
      <c r="R42" s="48"/>
      <c r="S42" s="198">
        <f t="shared" si="3"/>
        <v>0</v>
      </c>
      <c r="T42" s="48"/>
      <c r="U42" s="175">
        <f>IF(AND($X$3512&lt;&gt;" ",$X$3512&lt;&gt;0),IF(X42=$X$3512,1+COUNTIF(U$7:U41,"&gt;0"),0),0)</f>
        <v>0</v>
      </c>
      <c r="V42" s="178" t="s">
        <v>231</v>
      </c>
      <c r="W42" s="130"/>
      <c r="X42" s="131"/>
      <c r="Y42" s="131"/>
      <c r="Z42" s="206"/>
      <c r="AA42" s="194">
        <f t="shared" si="1"/>
        <v>0</v>
      </c>
      <c r="AB42" s="124" t="str">
        <f t="shared" si="4"/>
        <v/>
      </c>
      <c r="AC42" s="195" t="str">
        <f t="shared" si="5"/>
        <v/>
      </c>
      <c r="AD42" s="194" t="str">
        <f t="shared" si="7"/>
        <v/>
      </c>
      <c r="AE42" s="194">
        <f>IF(AD42="",0,IF(ISERROR(VLOOKUP(AD42,AD$7:AD41,1,FALSE)),1,0))</f>
        <v>0</v>
      </c>
      <c r="AF42" s="194"/>
    </row>
    <row r="43" spans="1:32" ht="16.5" customHeight="1">
      <c r="A43" s="3"/>
      <c r="B43" s="125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6"/>
      <c r="S43" s="125"/>
      <c r="T43" s="3"/>
      <c r="U43" s="175">
        <f>IF(AND($X$3512&lt;&gt;" ",$X$3512&lt;&gt;0),IF(X43=$X$3512,1+COUNTIF(U$7:U42,"&gt;0"),0),0)</f>
        <v>0</v>
      </c>
      <c r="V43" s="178" t="s">
        <v>232</v>
      </c>
      <c r="W43" s="130"/>
      <c r="X43" s="131"/>
      <c r="Y43" s="131"/>
      <c r="Z43" s="206"/>
      <c r="AA43" s="194">
        <f t="shared" si="1"/>
        <v>0</v>
      </c>
      <c r="AB43" s="124" t="str">
        <f t="shared" si="4"/>
        <v/>
      </c>
      <c r="AC43" s="195" t="str">
        <f t="shared" si="5"/>
        <v/>
      </c>
      <c r="AD43" s="194" t="str">
        <f t="shared" si="7"/>
        <v/>
      </c>
      <c r="AE43" s="194">
        <f>IF(AD43="",0,IF(ISERROR(VLOOKUP(AD43,AD$7:AD42,1,FALSE)),1,0))</f>
        <v>0</v>
      </c>
      <c r="AF43" s="194"/>
    </row>
    <row r="44" spans="1:32" ht="16.5" customHeight="1">
      <c r="A44" s="3"/>
      <c r="B44" s="69"/>
      <c r="C44" s="69"/>
      <c r="D44" s="69"/>
      <c r="E44" s="70" t="s">
        <v>150</v>
      </c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3"/>
      <c r="U44" s="175">
        <f>IF(AND($X$3512&lt;&gt;" ",$X$3512&lt;&gt;0),IF(X44=$X$3512,1+COUNTIF(U$7:U43,"&gt;0"),0),0)</f>
        <v>0</v>
      </c>
      <c r="V44" s="178" t="s">
        <v>233</v>
      </c>
      <c r="W44" s="130"/>
      <c r="X44" s="131"/>
      <c r="Y44" s="131"/>
      <c r="Z44" s="206"/>
      <c r="AA44" s="194">
        <f t="shared" si="1"/>
        <v>0</v>
      </c>
      <c r="AB44" s="124" t="str">
        <f t="shared" si="4"/>
        <v/>
      </c>
      <c r="AC44" s="195" t="str">
        <f t="shared" si="5"/>
        <v/>
      </c>
      <c r="AD44" s="194" t="str">
        <f t="shared" si="7"/>
        <v/>
      </c>
      <c r="AE44" s="194">
        <f>IF(AD44="",0,IF(ISERROR(VLOOKUP(AD44,AD$7:AD43,1,FALSE)),1,0))</f>
        <v>0</v>
      </c>
      <c r="AF44" s="194"/>
    </row>
    <row r="45" spans="1:32" ht="16.5" customHeight="1">
      <c r="A45" s="3"/>
      <c r="B45" s="69"/>
      <c r="C45" s="69"/>
      <c r="D45" s="69"/>
      <c r="E45" s="70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3"/>
      <c r="U45" s="175">
        <f>IF(AND($X$3512&lt;&gt;" ",$X$3512&lt;&gt;0),IF(X45=$X$3512,1+COUNTIF(U$7:U44,"&gt;0"),0),0)</f>
        <v>0</v>
      </c>
      <c r="V45" s="178" t="s">
        <v>234</v>
      </c>
      <c r="W45" s="130"/>
      <c r="X45" s="131"/>
      <c r="Y45" s="131"/>
      <c r="Z45" s="206"/>
      <c r="AA45" s="194">
        <f t="shared" si="1"/>
        <v>0</v>
      </c>
      <c r="AB45" s="124" t="str">
        <f t="shared" si="4"/>
        <v/>
      </c>
      <c r="AC45" s="195" t="str">
        <f t="shared" si="5"/>
        <v/>
      </c>
      <c r="AD45" s="194" t="str">
        <f t="shared" si="7"/>
        <v/>
      </c>
      <c r="AE45" s="194">
        <f>IF(AD45="",0,IF(ISERROR(VLOOKUP(AD45,AD$7:AD44,1,FALSE)),1,0))</f>
        <v>0</v>
      </c>
      <c r="AF45" s="194"/>
    </row>
    <row r="46" spans="1:32" ht="16.5" customHeight="1">
      <c r="A46" s="1"/>
      <c r="B46" s="69"/>
      <c r="C46" s="69"/>
      <c r="D46" s="69"/>
      <c r="E46" s="164">
        <v>0.6</v>
      </c>
      <c r="F46" s="211">
        <f t="shared" ref="F46:Q46" si="11">IF(ISERROR($B$50),0,IF(OR(F3512=$E3512,F3512&gt;F3513),F3517,0))</f>
        <v>0</v>
      </c>
      <c r="G46" s="211">
        <f t="shared" si="11"/>
        <v>0</v>
      </c>
      <c r="H46" s="211">
        <f t="shared" si="11"/>
        <v>0</v>
      </c>
      <c r="I46" s="211">
        <f t="shared" si="11"/>
        <v>151.25</v>
      </c>
      <c r="J46" s="211">
        <f t="shared" si="11"/>
        <v>0</v>
      </c>
      <c r="K46" s="211">
        <f t="shared" si="11"/>
        <v>0</v>
      </c>
      <c r="L46" s="211">
        <f t="shared" si="11"/>
        <v>0</v>
      </c>
      <c r="M46" s="211">
        <f t="shared" si="11"/>
        <v>0</v>
      </c>
      <c r="N46" s="211">
        <f t="shared" si="11"/>
        <v>0</v>
      </c>
      <c r="O46" s="211">
        <f t="shared" si="11"/>
        <v>0</v>
      </c>
      <c r="P46" s="211">
        <f t="shared" si="11"/>
        <v>0</v>
      </c>
      <c r="Q46" s="211">
        <f t="shared" si="11"/>
        <v>0</v>
      </c>
      <c r="R46" s="69"/>
      <c r="S46" s="69"/>
      <c r="T46" s="1"/>
      <c r="U46" s="175">
        <f>IF(AND($X$3512&lt;&gt;" ",$X$3512&lt;&gt;0),IF(X46=$X$3512,1+COUNTIF(U$7:U45,"&gt;0"),0),0)</f>
        <v>0</v>
      </c>
      <c r="V46" s="178" t="s">
        <v>235</v>
      </c>
      <c r="W46" s="130"/>
      <c r="X46" s="131"/>
      <c r="Y46" s="131"/>
      <c r="Z46" s="206"/>
      <c r="AA46" s="194">
        <f t="shared" si="1"/>
        <v>0</v>
      </c>
      <c r="AB46" s="124" t="str">
        <f t="shared" si="4"/>
        <v/>
      </c>
      <c r="AC46" s="195" t="str">
        <f t="shared" si="5"/>
        <v/>
      </c>
      <c r="AD46" s="194" t="str">
        <f t="shared" si="7"/>
        <v/>
      </c>
      <c r="AE46" s="194">
        <f>IF(AD46="",0,IF(ISERROR(VLOOKUP(AD46,AD$7:AD45,1,FALSE)),1,0))</f>
        <v>0</v>
      </c>
      <c r="AF46" s="194"/>
    </row>
    <row r="47" spans="1:32" ht="16.5" customHeight="1">
      <c r="A47" s="1"/>
      <c r="B47" s="69"/>
      <c r="C47" s="69"/>
      <c r="D47" s="69"/>
      <c r="E47" s="164">
        <v>0.45</v>
      </c>
      <c r="F47" s="211">
        <f t="shared" ref="F47:Q47" si="12">IF(ISERROR($B$50),0,IF(F3513=F3514,0,F3513))</f>
        <v>0</v>
      </c>
      <c r="G47" s="211">
        <f t="shared" si="12"/>
        <v>0</v>
      </c>
      <c r="H47" s="211">
        <f t="shared" si="12"/>
        <v>0</v>
      </c>
      <c r="I47" s="211">
        <f t="shared" si="12"/>
        <v>82.6875</v>
      </c>
      <c r="J47" s="211">
        <f t="shared" si="12"/>
        <v>0</v>
      </c>
      <c r="K47" s="211">
        <f t="shared" si="12"/>
        <v>0</v>
      </c>
      <c r="L47" s="211">
        <f t="shared" si="12"/>
        <v>0</v>
      </c>
      <c r="M47" s="211">
        <f t="shared" si="12"/>
        <v>0</v>
      </c>
      <c r="N47" s="211">
        <f t="shared" si="12"/>
        <v>0</v>
      </c>
      <c r="O47" s="211">
        <f t="shared" si="12"/>
        <v>0</v>
      </c>
      <c r="P47" s="211">
        <f t="shared" si="12"/>
        <v>0</v>
      </c>
      <c r="Q47" s="211">
        <f t="shared" si="12"/>
        <v>0</v>
      </c>
      <c r="R47" s="69"/>
      <c r="S47" s="69"/>
      <c r="T47" s="1"/>
      <c r="U47" s="175">
        <f>IF(AND($X$3512&lt;&gt;" ",$X$3512&lt;&gt;0),IF(X47=$X$3512,1+COUNTIF(U$7:U46,"&gt;0"),0),0)</f>
        <v>0</v>
      </c>
      <c r="V47" s="178" t="s">
        <v>236</v>
      </c>
      <c r="W47" s="130"/>
      <c r="X47" s="131"/>
      <c r="Y47" s="131"/>
      <c r="Z47" s="206"/>
      <c r="AA47" s="194">
        <f t="shared" si="1"/>
        <v>0</v>
      </c>
      <c r="AB47" s="124" t="str">
        <f t="shared" si="4"/>
        <v/>
      </c>
      <c r="AC47" s="195" t="str">
        <f t="shared" si="5"/>
        <v/>
      </c>
      <c r="AD47" s="194" t="str">
        <f t="shared" si="7"/>
        <v/>
      </c>
      <c r="AE47" s="194">
        <f>IF(AD47="",0,IF(ISERROR(VLOOKUP(AD47,AD$7:AD46,1,FALSE)),1,0))</f>
        <v>0</v>
      </c>
      <c r="AF47" s="194"/>
    </row>
    <row r="48" spans="1:32" ht="16.5" customHeight="1">
      <c r="A48" s="1"/>
      <c r="B48" s="69"/>
      <c r="C48" s="69"/>
      <c r="D48" s="69"/>
      <c r="E48" s="164">
        <v>0.3</v>
      </c>
      <c r="F48" s="211">
        <f t="shared" ref="F48:Q48" si="13">IF(ISERROR($B$50),0,IF(F3514=F3515,0,F3514))</f>
        <v>0</v>
      </c>
      <c r="G48" s="211">
        <f t="shared" si="13"/>
        <v>0</v>
      </c>
      <c r="H48" s="211">
        <f t="shared" si="13"/>
        <v>0</v>
      </c>
      <c r="I48" s="211">
        <f t="shared" si="13"/>
        <v>55.125</v>
      </c>
      <c r="J48" s="211">
        <f t="shared" si="13"/>
        <v>0</v>
      </c>
      <c r="K48" s="211">
        <f t="shared" si="13"/>
        <v>0</v>
      </c>
      <c r="L48" s="211">
        <f t="shared" si="13"/>
        <v>0</v>
      </c>
      <c r="M48" s="211">
        <f t="shared" si="13"/>
        <v>0</v>
      </c>
      <c r="N48" s="211">
        <f t="shared" si="13"/>
        <v>0</v>
      </c>
      <c r="O48" s="211">
        <f t="shared" si="13"/>
        <v>0</v>
      </c>
      <c r="P48" s="211">
        <f t="shared" si="13"/>
        <v>0</v>
      </c>
      <c r="Q48" s="211">
        <f t="shared" si="13"/>
        <v>0</v>
      </c>
      <c r="R48" s="69"/>
      <c r="S48" s="69"/>
      <c r="T48" s="1"/>
      <c r="U48" s="175">
        <f>IF(AND($X$3512&lt;&gt;" ",$X$3512&lt;&gt;0),IF(X48=$X$3512,1+COUNTIF(U$7:U47,"&gt;0"),0),0)</f>
        <v>0</v>
      </c>
      <c r="V48" s="178" t="s">
        <v>237</v>
      </c>
      <c r="W48" s="130"/>
      <c r="X48" s="131"/>
      <c r="Y48" s="131"/>
      <c r="Z48" s="206"/>
      <c r="AA48" s="194">
        <f t="shared" si="1"/>
        <v>0</v>
      </c>
      <c r="AB48" s="124" t="str">
        <f t="shared" si="4"/>
        <v/>
      </c>
      <c r="AC48" s="195" t="str">
        <f t="shared" si="5"/>
        <v/>
      </c>
      <c r="AD48" s="194" t="str">
        <f t="shared" si="7"/>
        <v/>
      </c>
      <c r="AE48" s="194">
        <f>IF(AD48="",0,IF(ISERROR(VLOOKUP(AD48,AD$7:AD47,1,FALSE)),1,0))</f>
        <v>0</v>
      </c>
      <c r="AF48" s="194"/>
    </row>
    <row r="49" spans="1:32" ht="16.5" customHeight="1">
      <c r="A49" s="1"/>
      <c r="B49" s="347" t="s">
        <v>70</v>
      </c>
      <c r="C49" s="347"/>
      <c r="D49" s="73"/>
      <c r="E49" s="164">
        <v>0.15</v>
      </c>
      <c r="F49" s="211">
        <f t="shared" ref="F49:Q49" si="14">IF(ISERROR($B$50),0,IF(F3515=F3516,0,F3515))</f>
        <v>0</v>
      </c>
      <c r="G49" s="211">
        <f t="shared" si="14"/>
        <v>0</v>
      </c>
      <c r="H49" s="211">
        <f t="shared" si="14"/>
        <v>0</v>
      </c>
      <c r="I49" s="211">
        <f t="shared" si="14"/>
        <v>27.5625</v>
      </c>
      <c r="J49" s="211">
        <f t="shared" si="14"/>
        <v>0</v>
      </c>
      <c r="K49" s="211">
        <f t="shared" si="14"/>
        <v>0</v>
      </c>
      <c r="L49" s="211">
        <f t="shared" si="14"/>
        <v>0</v>
      </c>
      <c r="M49" s="211">
        <f t="shared" si="14"/>
        <v>0</v>
      </c>
      <c r="N49" s="211">
        <f t="shared" si="14"/>
        <v>0</v>
      </c>
      <c r="O49" s="211">
        <f t="shared" si="14"/>
        <v>0</v>
      </c>
      <c r="P49" s="211">
        <f t="shared" si="14"/>
        <v>0</v>
      </c>
      <c r="Q49" s="211">
        <f t="shared" si="14"/>
        <v>0</v>
      </c>
      <c r="R49" s="69"/>
      <c r="S49" s="69"/>
      <c r="T49" s="1"/>
      <c r="U49" s="175">
        <f>IF(AND($X$3512&lt;&gt;" ",$X$3512&lt;&gt;0),IF(X49=$X$3512,1+COUNTIF(U$7:U48,"&gt;0"),0),0)</f>
        <v>0</v>
      </c>
      <c r="V49" s="178" t="s">
        <v>238</v>
      </c>
      <c r="W49" s="130"/>
      <c r="X49" s="131"/>
      <c r="Y49" s="131"/>
      <c r="Z49" s="206"/>
      <c r="AA49" s="194">
        <f t="shared" si="1"/>
        <v>0</v>
      </c>
      <c r="AB49" s="124" t="str">
        <f t="shared" si="4"/>
        <v/>
      </c>
      <c r="AC49" s="195" t="str">
        <f t="shared" si="5"/>
        <v/>
      </c>
      <c r="AD49" s="194" t="str">
        <f t="shared" si="7"/>
        <v/>
      </c>
      <c r="AE49" s="194">
        <f>IF(AD49="",0,IF(ISERROR(VLOOKUP(AD49,AD$7:AD48,1,FALSE)),1,0))</f>
        <v>0</v>
      </c>
      <c r="AF49" s="194"/>
    </row>
    <row r="50" spans="1:32" ht="16.5" customHeight="1">
      <c r="A50" s="1"/>
      <c r="B50" s="349">
        <f>IF(S4=0,0,S4/C3515)</f>
        <v>183.75</v>
      </c>
      <c r="C50" s="350"/>
      <c r="D50" s="74"/>
      <c r="E50" s="165">
        <v>0.05</v>
      </c>
      <c r="F50" s="213">
        <f t="shared" ref="F50:Q50" si="15">IF(ISERROR($B$50),0,F3516)</f>
        <v>0</v>
      </c>
      <c r="G50" s="213">
        <f t="shared" si="15"/>
        <v>0</v>
      </c>
      <c r="H50" s="213">
        <f t="shared" si="15"/>
        <v>0</v>
      </c>
      <c r="I50" s="213">
        <f t="shared" si="15"/>
        <v>9.1875</v>
      </c>
      <c r="J50" s="213">
        <f t="shared" si="15"/>
        <v>0</v>
      </c>
      <c r="K50" s="213">
        <f t="shared" si="15"/>
        <v>0</v>
      </c>
      <c r="L50" s="213">
        <f t="shared" si="15"/>
        <v>0</v>
      </c>
      <c r="M50" s="213">
        <f t="shared" si="15"/>
        <v>0</v>
      </c>
      <c r="N50" s="213">
        <f t="shared" si="15"/>
        <v>0</v>
      </c>
      <c r="O50" s="213">
        <f t="shared" si="15"/>
        <v>0</v>
      </c>
      <c r="P50" s="213">
        <f t="shared" si="15"/>
        <v>0</v>
      </c>
      <c r="Q50" s="213">
        <f t="shared" si="15"/>
        <v>0</v>
      </c>
      <c r="R50" s="75"/>
      <c r="S50" s="75"/>
      <c r="T50" s="1"/>
      <c r="U50" s="175">
        <f>IF(AND($X$3512&lt;&gt;" ",$X$3512&lt;&gt;0),IF(X50=$X$3512,1+COUNTIF(U$7:U49,"&gt;0"),0),0)</f>
        <v>0</v>
      </c>
      <c r="V50" s="178" t="s">
        <v>239</v>
      </c>
      <c r="W50" s="130"/>
      <c r="X50" s="131"/>
      <c r="Y50" s="131"/>
      <c r="Z50" s="206"/>
      <c r="AA50" s="194">
        <f t="shared" si="1"/>
        <v>0</v>
      </c>
      <c r="AB50" s="124" t="str">
        <f t="shared" si="4"/>
        <v/>
      </c>
      <c r="AC50" s="195" t="str">
        <f t="shared" si="5"/>
        <v/>
      </c>
      <c r="AD50" s="194" t="str">
        <f t="shared" si="7"/>
        <v/>
      </c>
      <c r="AE50" s="194">
        <f>IF(AD50="",0,IF(ISERROR(VLOOKUP(AD50,AD$7:AD49,1,FALSE)),1,0))</f>
        <v>0</v>
      </c>
      <c r="AF50" s="194"/>
    </row>
    <row r="51" spans="1:32" ht="16.5" customHeight="1">
      <c r="A51" s="1"/>
      <c r="B51" s="347" t="str">
        <f>CONCATENATE(C3516," ",C3515)</f>
        <v>Mesi rilevati:  4</v>
      </c>
      <c r="C51" s="347"/>
      <c r="D51" s="76"/>
      <c r="E51" s="77">
        <f>E50</f>
        <v>0.05</v>
      </c>
      <c r="F51" s="212">
        <f t="shared" ref="F51:Q51" si="16">F3518</f>
        <v>-9.1875</v>
      </c>
      <c r="G51" s="212">
        <f t="shared" si="16"/>
        <v>-9.1875</v>
      </c>
      <c r="H51" s="212">
        <f t="shared" si="16"/>
        <v>-9.1875</v>
      </c>
      <c r="I51" s="212">
        <f t="shared" si="16"/>
        <v>0</v>
      </c>
      <c r="J51" s="212">
        <f t="shared" si="16"/>
        <v>0</v>
      </c>
      <c r="K51" s="212">
        <f t="shared" si="16"/>
        <v>0</v>
      </c>
      <c r="L51" s="212">
        <f t="shared" si="16"/>
        <v>0</v>
      </c>
      <c r="M51" s="212">
        <f t="shared" si="16"/>
        <v>0</v>
      </c>
      <c r="N51" s="212">
        <f t="shared" si="16"/>
        <v>0</v>
      </c>
      <c r="O51" s="212">
        <f t="shared" si="16"/>
        <v>0</v>
      </c>
      <c r="P51" s="212">
        <f t="shared" si="16"/>
        <v>0</v>
      </c>
      <c r="Q51" s="212">
        <f t="shared" si="16"/>
        <v>0</v>
      </c>
      <c r="R51" s="69"/>
      <c r="S51" s="69"/>
      <c r="T51" s="1"/>
      <c r="U51" s="175">
        <f>IF(AND($X$3512&lt;&gt;" ",$X$3512&lt;&gt;0),IF(X51=$X$3512,1+COUNTIF(U$7:U50,"&gt;0"),0),0)</f>
        <v>0</v>
      </c>
      <c r="V51" s="178" t="s">
        <v>240</v>
      </c>
      <c r="W51" s="130"/>
      <c r="X51" s="131"/>
      <c r="Y51" s="131"/>
      <c r="Z51" s="206"/>
      <c r="AA51" s="194">
        <f t="shared" si="1"/>
        <v>0</v>
      </c>
      <c r="AB51" s="124" t="str">
        <f t="shared" si="4"/>
        <v/>
      </c>
      <c r="AC51" s="195" t="str">
        <f t="shared" si="5"/>
        <v/>
      </c>
      <c r="AD51" s="194" t="str">
        <f t="shared" si="7"/>
        <v/>
      </c>
      <c r="AE51" s="194">
        <f>IF(AD51="",0,IF(ISERROR(VLOOKUP(AD51,AD$7:AD50,1,FALSE)),1,0))</f>
        <v>0</v>
      </c>
      <c r="AF51" s="194"/>
    </row>
    <row r="52" spans="1:32" ht="16.5" customHeight="1">
      <c r="A52" s="1"/>
      <c r="B52" s="79"/>
      <c r="C52" s="69"/>
      <c r="D52" s="69"/>
      <c r="E52" s="80">
        <f>E49</f>
        <v>0.15</v>
      </c>
      <c r="F52" s="212">
        <f t="shared" ref="F52:Q52" si="17">IF(F3519=F3518,0,F3519)</f>
        <v>-27.5625</v>
      </c>
      <c r="G52" s="212">
        <f t="shared" si="17"/>
        <v>-18.75</v>
      </c>
      <c r="H52" s="212">
        <f t="shared" si="17"/>
        <v>-27.5625</v>
      </c>
      <c r="I52" s="212">
        <f t="shared" si="17"/>
        <v>0</v>
      </c>
      <c r="J52" s="212">
        <f t="shared" si="17"/>
        <v>0</v>
      </c>
      <c r="K52" s="212">
        <f t="shared" si="17"/>
        <v>0</v>
      </c>
      <c r="L52" s="212">
        <f t="shared" si="17"/>
        <v>0</v>
      </c>
      <c r="M52" s="212">
        <f t="shared" si="17"/>
        <v>0</v>
      </c>
      <c r="N52" s="212">
        <f t="shared" si="17"/>
        <v>0</v>
      </c>
      <c r="O52" s="212">
        <f t="shared" si="17"/>
        <v>0</v>
      </c>
      <c r="P52" s="212">
        <f t="shared" si="17"/>
        <v>0</v>
      </c>
      <c r="Q52" s="212">
        <f t="shared" si="17"/>
        <v>0</v>
      </c>
      <c r="R52" s="69"/>
      <c r="S52" s="69"/>
      <c r="T52" s="1"/>
      <c r="U52" s="175">
        <f>IF(AND($X$3512&lt;&gt;" ",$X$3512&lt;&gt;0),IF(X52=$X$3512,1+COUNTIF(U$7:U51,"&gt;0"),0),0)</f>
        <v>0</v>
      </c>
      <c r="V52" s="178" t="s">
        <v>241</v>
      </c>
      <c r="W52" s="130"/>
      <c r="X52" s="131"/>
      <c r="Y52" s="131"/>
      <c r="Z52" s="206"/>
      <c r="AA52" s="194">
        <f t="shared" si="1"/>
        <v>0</v>
      </c>
      <c r="AB52" s="124" t="str">
        <f t="shared" si="4"/>
        <v/>
      </c>
      <c r="AC52" s="195" t="str">
        <f t="shared" si="5"/>
        <v/>
      </c>
      <c r="AD52" s="194" t="str">
        <f t="shared" si="7"/>
        <v/>
      </c>
      <c r="AE52" s="194">
        <f>IF(AD52="",0,IF(ISERROR(VLOOKUP(AD52,AD$7:AD51,1,FALSE)),1,0))</f>
        <v>0</v>
      </c>
      <c r="AF52" s="194"/>
    </row>
    <row r="53" spans="1:32" ht="16.5" customHeight="1">
      <c r="A53" s="1"/>
      <c r="B53" s="69"/>
      <c r="C53" s="69"/>
      <c r="D53" s="69"/>
      <c r="E53" s="80">
        <f>E48</f>
        <v>0.3</v>
      </c>
      <c r="F53" s="212">
        <f t="shared" ref="F53:Q53" si="18">IF(F3520=F3519,0,F3520)</f>
        <v>-55.125</v>
      </c>
      <c r="G53" s="212">
        <f t="shared" si="18"/>
        <v>0</v>
      </c>
      <c r="H53" s="212">
        <f t="shared" si="18"/>
        <v>-48.75</v>
      </c>
      <c r="I53" s="212">
        <f t="shared" si="18"/>
        <v>0</v>
      </c>
      <c r="J53" s="212">
        <f t="shared" si="18"/>
        <v>0</v>
      </c>
      <c r="K53" s="212">
        <f t="shared" si="18"/>
        <v>0</v>
      </c>
      <c r="L53" s="212">
        <f t="shared" si="18"/>
        <v>0</v>
      </c>
      <c r="M53" s="212">
        <f t="shared" si="18"/>
        <v>0</v>
      </c>
      <c r="N53" s="212">
        <f t="shared" si="18"/>
        <v>0</v>
      </c>
      <c r="O53" s="212">
        <f t="shared" si="18"/>
        <v>0</v>
      </c>
      <c r="P53" s="212">
        <f t="shared" si="18"/>
        <v>0</v>
      </c>
      <c r="Q53" s="212">
        <f t="shared" si="18"/>
        <v>0</v>
      </c>
      <c r="R53" s="69"/>
      <c r="S53" s="69"/>
      <c r="T53" s="1"/>
      <c r="U53" s="175">
        <f>IF(AND($X$3512&lt;&gt;" ",$X$3512&lt;&gt;0),IF(X53=$X$3512,1+COUNTIF(U$7:U52,"&gt;0"),0),0)</f>
        <v>0</v>
      </c>
      <c r="V53" s="178" t="s">
        <v>242</v>
      </c>
      <c r="W53" s="130"/>
      <c r="X53" s="131"/>
      <c r="Y53" s="131"/>
      <c r="Z53" s="206"/>
      <c r="AA53" s="194">
        <f t="shared" si="1"/>
        <v>0</v>
      </c>
      <c r="AB53" s="124" t="str">
        <f t="shared" si="4"/>
        <v/>
      </c>
      <c r="AC53" s="195" t="str">
        <f t="shared" si="5"/>
        <v/>
      </c>
      <c r="AD53" s="194" t="str">
        <f t="shared" si="7"/>
        <v/>
      </c>
      <c r="AE53" s="194">
        <f>IF(AD53="",0,IF(ISERROR(VLOOKUP(AD53,AD$7:AD52,1,FALSE)),1,0))</f>
        <v>0</v>
      </c>
      <c r="AF53" s="194"/>
    </row>
    <row r="54" spans="1:32" ht="16.5" customHeight="1">
      <c r="A54" s="1"/>
      <c r="B54" s="69"/>
      <c r="C54" s="69"/>
      <c r="D54" s="69"/>
      <c r="E54" s="80">
        <f>E47</f>
        <v>0.45</v>
      </c>
      <c r="F54" s="212">
        <f t="shared" ref="F54:Q54" si="19">IF(F3521=F3520,0,F3521)</f>
        <v>-82.6875</v>
      </c>
      <c r="G54" s="212">
        <f t="shared" si="19"/>
        <v>0</v>
      </c>
      <c r="H54" s="212">
        <f t="shared" si="19"/>
        <v>0</v>
      </c>
      <c r="I54" s="212">
        <f t="shared" si="19"/>
        <v>0</v>
      </c>
      <c r="J54" s="212">
        <f t="shared" si="19"/>
        <v>0</v>
      </c>
      <c r="K54" s="212">
        <f t="shared" si="19"/>
        <v>0</v>
      </c>
      <c r="L54" s="212">
        <f t="shared" si="19"/>
        <v>0</v>
      </c>
      <c r="M54" s="212">
        <f t="shared" si="19"/>
        <v>0</v>
      </c>
      <c r="N54" s="212">
        <f t="shared" si="19"/>
        <v>0</v>
      </c>
      <c r="O54" s="212">
        <f t="shared" si="19"/>
        <v>0</v>
      </c>
      <c r="P54" s="212">
        <f t="shared" si="19"/>
        <v>0</v>
      </c>
      <c r="Q54" s="212">
        <f t="shared" si="19"/>
        <v>0</v>
      </c>
      <c r="R54" s="69"/>
      <c r="S54" s="69"/>
      <c r="T54" s="1"/>
      <c r="U54" s="175">
        <f>IF(AND($X$3512&lt;&gt;" ",$X$3512&lt;&gt;0),IF(X54=$X$3512,1+COUNTIF(U$7:U53,"&gt;0"),0),0)</f>
        <v>0</v>
      </c>
      <c r="V54" s="178" t="s">
        <v>243</v>
      </c>
      <c r="W54" s="130"/>
      <c r="X54" s="131"/>
      <c r="Y54" s="131"/>
      <c r="Z54" s="206"/>
      <c r="AA54" s="194">
        <f t="shared" si="1"/>
        <v>0</v>
      </c>
      <c r="AB54" s="124" t="str">
        <f t="shared" si="4"/>
        <v/>
      </c>
      <c r="AC54" s="195" t="str">
        <f t="shared" si="5"/>
        <v/>
      </c>
      <c r="AD54" s="194" t="str">
        <f t="shared" si="7"/>
        <v/>
      </c>
      <c r="AE54" s="194">
        <f>IF(AD54="",0,IF(ISERROR(VLOOKUP(AD54,AD$7:AD53,1,FALSE)),1,0))</f>
        <v>0</v>
      </c>
      <c r="AF54" s="194"/>
    </row>
    <row r="55" spans="1:32" ht="16.5" customHeight="1">
      <c r="A55" s="1"/>
      <c r="B55" s="69"/>
      <c r="C55" s="69"/>
      <c r="D55" s="69"/>
      <c r="E55" s="80">
        <f>E46</f>
        <v>0.6</v>
      </c>
      <c r="F55" s="212">
        <f t="shared" ref="F55:Q55" si="20">IF(ISERROR($B$50),0,IF(OR(F3522=$E3522,F3522&lt;F3521),F3517,0))</f>
        <v>-83.75</v>
      </c>
      <c r="G55" s="212">
        <f t="shared" si="20"/>
        <v>0</v>
      </c>
      <c r="H55" s="212">
        <f t="shared" si="20"/>
        <v>0</v>
      </c>
      <c r="I55" s="212">
        <f t="shared" si="20"/>
        <v>0</v>
      </c>
      <c r="J55" s="212">
        <f t="shared" si="20"/>
        <v>0</v>
      </c>
      <c r="K55" s="212">
        <f t="shared" si="20"/>
        <v>0</v>
      </c>
      <c r="L55" s="212">
        <f t="shared" si="20"/>
        <v>0</v>
      </c>
      <c r="M55" s="212">
        <f t="shared" si="20"/>
        <v>0</v>
      </c>
      <c r="N55" s="212">
        <f t="shared" si="20"/>
        <v>0</v>
      </c>
      <c r="O55" s="212">
        <f t="shared" si="20"/>
        <v>0</v>
      </c>
      <c r="P55" s="212">
        <f t="shared" si="20"/>
        <v>0</v>
      </c>
      <c r="Q55" s="212">
        <f t="shared" si="20"/>
        <v>0</v>
      </c>
      <c r="R55" s="69"/>
      <c r="S55" s="69"/>
      <c r="T55" s="1"/>
      <c r="U55" s="175">
        <f>IF(AND($X$3512&lt;&gt;" ",$X$3512&lt;&gt;0),IF(X55=$X$3512,1+COUNTIF(U$7:U54,"&gt;0"),0),0)</f>
        <v>0</v>
      </c>
      <c r="V55" s="178" t="s">
        <v>244</v>
      </c>
      <c r="W55" s="130"/>
      <c r="X55" s="131"/>
      <c r="Y55" s="131"/>
      <c r="Z55" s="206"/>
      <c r="AA55" s="194">
        <f t="shared" si="1"/>
        <v>0</v>
      </c>
      <c r="AB55" s="124" t="str">
        <f t="shared" si="4"/>
        <v/>
      </c>
      <c r="AC55" s="195" t="str">
        <f t="shared" si="5"/>
        <v/>
      </c>
      <c r="AD55" s="194" t="str">
        <f t="shared" si="7"/>
        <v/>
      </c>
      <c r="AE55" s="194">
        <f>IF(AD55="",0,IF(ISERROR(VLOOKUP(AD55,AD$7:AD54,1,FALSE)),1,0))</f>
        <v>0</v>
      </c>
      <c r="AF55" s="194"/>
    </row>
    <row r="56" spans="1:32" ht="16.5" customHeight="1">
      <c r="A56" s="1"/>
      <c r="B56" s="69"/>
      <c r="C56" s="69"/>
      <c r="D56" s="69"/>
      <c r="E56" s="81"/>
      <c r="F56" s="82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69"/>
      <c r="S56" s="69"/>
      <c r="T56" s="1"/>
      <c r="U56" s="175">
        <f>IF(AND($X$3512&lt;&gt;" ",$X$3512&lt;&gt;0),IF(X56=$X$3512,1+COUNTIF(U$7:U55,"&gt;0"),0),0)</f>
        <v>0</v>
      </c>
      <c r="V56" s="178" t="s">
        <v>245</v>
      </c>
      <c r="W56" s="130"/>
      <c r="X56" s="131"/>
      <c r="Y56" s="131"/>
      <c r="Z56" s="206"/>
      <c r="AA56" s="194">
        <f t="shared" si="1"/>
        <v>0</v>
      </c>
      <c r="AB56" s="124" t="str">
        <f t="shared" si="4"/>
        <v/>
      </c>
      <c r="AC56" s="195" t="str">
        <f t="shared" si="5"/>
        <v/>
      </c>
      <c r="AD56" s="194" t="str">
        <f t="shared" si="7"/>
        <v/>
      </c>
      <c r="AE56" s="194">
        <f>IF(AD56="",0,IF(ISERROR(VLOOKUP(AD56,AD$7:AD55,1,FALSE)),1,0))</f>
        <v>0</v>
      </c>
      <c r="AF56" s="194"/>
    </row>
    <row r="57" spans="1:32" ht="16.5" customHeight="1">
      <c r="A57" s="1"/>
      <c r="B57" s="69"/>
      <c r="C57" s="69"/>
      <c r="D57" s="69"/>
      <c r="E57" s="84" t="s">
        <v>149</v>
      </c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1"/>
      <c r="U57" s="175">
        <f>IF(AND($X$3512&lt;&gt;" ",$X$3512&lt;&gt;0),IF(X57=$X$3512,1+COUNTIF(U$7:U56,"&gt;0"),0),0)</f>
        <v>0</v>
      </c>
      <c r="V57" s="178" t="s">
        <v>246</v>
      </c>
      <c r="W57" s="130"/>
      <c r="X57" s="131"/>
      <c r="Y57" s="131"/>
      <c r="Z57" s="206"/>
      <c r="AA57" s="194">
        <f t="shared" si="1"/>
        <v>0</v>
      </c>
      <c r="AB57" s="124" t="str">
        <f t="shared" si="4"/>
        <v/>
      </c>
      <c r="AC57" s="195" t="str">
        <f t="shared" si="5"/>
        <v/>
      </c>
      <c r="AD57" s="194" t="str">
        <f t="shared" si="7"/>
        <v/>
      </c>
      <c r="AE57" s="194">
        <f>IF(AD57="",0,IF(ISERROR(VLOOKUP(AD57,AD$7:AD56,1,FALSE)),1,0))</f>
        <v>0</v>
      </c>
      <c r="AF57" s="194"/>
    </row>
    <row r="58" spans="1:32" ht="16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75">
        <f>IF(AND($X$3512&lt;&gt;" ",$X$3512&lt;&gt;0),IF(X58=$X$3512,1+COUNTIF(U$7:U57,"&gt;0"),0),0)</f>
        <v>0</v>
      </c>
      <c r="V58" s="178" t="s">
        <v>247</v>
      </c>
      <c r="W58" s="130"/>
      <c r="X58" s="131"/>
      <c r="Y58" s="131"/>
      <c r="Z58" s="206"/>
      <c r="AA58" s="194">
        <f t="shared" si="1"/>
        <v>0</v>
      </c>
      <c r="AB58" s="124" t="str">
        <f t="shared" si="4"/>
        <v/>
      </c>
      <c r="AC58" s="195" t="str">
        <f t="shared" si="5"/>
        <v/>
      </c>
      <c r="AD58" s="194" t="str">
        <f t="shared" si="7"/>
        <v/>
      </c>
      <c r="AE58" s="194">
        <f>IF(AD58="",0,IF(ISERROR(VLOOKUP(AD58,AD$7:AD57,1,FALSE)),1,0))</f>
        <v>0</v>
      </c>
      <c r="AF58" s="194"/>
    </row>
    <row r="59" spans="1:32" ht="16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75">
        <f>IF(AND($X$3512&lt;&gt;" ",$X$3512&lt;&gt;0),IF(X59=$X$3512,1+COUNTIF(U$7:U58,"&gt;0"),0),0)</f>
        <v>0</v>
      </c>
      <c r="V59" s="178" t="s">
        <v>248</v>
      </c>
      <c r="W59" s="130"/>
      <c r="X59" s="131"/>
      <c r="Y59" s="131"/>
      <c r="Z59" s="206"/>
      <c r="AA59" s="194">
        <f t="shared" si="1"/>
        <v>0</v>
      </c>
      <c r="AB59" s="124" t="str">
        <f t="shared" si="4"/>
        <v/>
      </c>
      <c r="AC59" s="195" t="str">
        <f t="shared" si="5"/>
        <v/>
      </c>
      <c r="AD59" s="194" t="str">
        <f t="shared" si="7"/>
        <v/>
      </c>
      <c r="AE59" s="194">
        <f>IF(AD59="",0,IF(ISERROR(VLOOKUP(AD59,AD$7:AD58,1,FALSE)),1,0))</f>
        <v>0</v>
      </c>
      <c r="AF59" s="194"/>
    </row>
    <row r="60" spans="1:32" ht="16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75">
        <f>IF(AND($X$3512&lt;&gt;" ",$X$3512&lt;&gt;0),IF(X60=$X$3512,1+COUNTIF(U$7:U59,"&gt;0"),0),0)</f>
        <v>0</v>
      </c>
      <c r="V60" s="178" t="s">
        <v>249</v>
      </c>
      <c r="W60" s="130"/>
      <c r="X60" s="131"/>
      <c r="Y60" s="131"/>
      <c r="Z60" s="206"/>
      <c r="AA60" s="194">
        <f t="shared" si="1"/>
        <v>0</v>
      </c>
      <c r="AB60" s="124" t="str">
        <f t="shared" si="4"/>
        <v/>
      </c>
      <c r="AC60" s="195" t="str">
        <f t="shared" si="5"/>
        <v/>
      </c>
      <c r="AD60" s="194" t="str">
        <f t="shared" si="7"/>
        <v/>
      </c>
      <c r="AE60" s="194">
        <f>IF(AD60="",0,IF(ISERROR(VLOOKUP(AD60,AD$7:AD59,1,FALSE)),1,0))</f>
        <v>0</v>
      </c>
      <c r="AF60" s="194"/>
    </row>
    <row r="61" spans="1:32" ht="16.5" customHeight="1">
      <c r="A61" s="1"/>
      <c r="B61" s="1"/>
      <c r="C61" s="1"/>
      <c r="D61" s="1"/>
      <c r="E61" s="1"/>
      <c r="F61" s="1"/>
      <c r="G61" s="1"/>
      <c r="H61" s="1"/>
      <c r="I61" s="58" t="s">
        <v>39</v>
      </c>
      <c r="J61" s="1"/>
      <c r="K61" s="1"/>
      <c r="L61" s="1"/>
      <c r="M61" s="222"/>
      <c r="N61" s="58"/>
      <c r="O61" s="58"/>
      <c r="P61" s="58"/>
      <c r="Q61" s="58"/>
      <c r="R61" s="58"/>
      <c r="S61" s="88"/>
      <c r="T61" s="1"/>
      <c r="U61" s="175">
        <f>IF(AND($X$3512&lt;&gt;" ",$X$3512&lt;&gt;0),IF(X61=$X$3512,1+COUNTIF(U$7:U60,"&gt;0"),0),0)</f>
        <v>0</v>
      </c>
      <c r="V61" s="178" t="s">
        <v>250</v>
      </c>
      <c r="W61" s="130"/>
      <c r="X61" s="131"/>
      <c r="Y61" s="131"/>
      <c r="Z61" s="206"/>
      <c r="AA61" s="194">
        <f t="shared" si="1"/>
        <v>0</v>
      </c>
      <c r="AB61" s="124" t="str">
        <f t="shared" si="4"/>
        <v/>
      </c>
      <c r="AC61" s="195" t="str">
        <f t="shared" si="5"/>
        <v/>
      </c>
      <c r="AD61" s="194" t="str">
        <f t="shared" si="7"/>
        <v/>
      </c>
      <c r="AE61" s="194">
        <f>IF(AD61="",0,IF(ISERROR(VLOOKUP(AD61,AD$7:AD60,1,FALSE)),1,0))</f>
        <v>0</v>
      </c>
      <c r="AF61" s="194"/>
    </row>
    <row r="62" spans="1:32" ht="16.5" customHeight="1">
      <c r="A62" s="1"/>
      <c r="B62" s="351" t="str">
        <f>CONCATENATE("www.marcopiccoli.it   -   ",Presentazione!$C$1)</f>
        <v>www.marcopiccoli.it   -   Bilancio Domestico 2.0</v>
      </c>
      <c r="C62" s="351"/>
      <c r="D62" s="351"/>
      <c r="E62" s="351"/>
      <c r="F62" s="351"/>
      <c r="G62" s="351"/>
      <c r="H62" s="351"/>
      <c r="I62" s="160" t="str">
        <f>Presentazione!$F$27</f>
        <v>Nome della persona o del nucleo</v>
      </c>
      <c r="J62" s="163"/>
      <c r="K62" s="163"/>
      <c r="L62" s="163"/>
      <c r="M62" s="222"/>
      <c r="N62" s="160"/>
      <c r="O62" s="352" t="str">
        <f>AB3</f>
        <v>ANNO: 2024</v>
      </c>
      <c r="P62" s="352"/>
      <c r="Q62" s="352"/>
      <c r="R62" s="352"/>
      <c r="S62" s="352"/>
      <c r="T62" s="1"/>
      <c r="U62" s="175">
        <f>IF(AND($X$3512&lt;&gt;" ",$X$3512&lt;&gt;0),IF(X62=$X$3512,1+COUNTIF(U$7:U61,"&gt;0"),0),0)</f>
        <v>0</v>
      </c>
      <c r="V62" s="178" t="s">
        <v>251</v>
      </c>
      <c r="W62" s="130"/>
      <c r="X62" s="131"/>
      <c r="Y62" s="131"/>
      <c r="Z62" s="206"/>
      <c r="AA62" s="194">
        <f t="shared" si="1"/>
        <v>0</v>
      </c>
      <c r="AB62" s="124" t="str">
        <f t="shared" si="4"/>
        <v/>
      </c>
      <c r="AC62" s="195" t="str">
        <f t="shared" si="5"/>
        <v/>
      </c>
      <c r="AD62" s="194" t="str">
        <f t="shared" si="7"/>
        <v/>
      </c>
      <c r="AE62" s="194">
        <f>IF(AD62="",0,IF(ISERROR(VLOOKUP(AD62,AD$7:AD61,1,FALSE)),1,0))</f>
        <v>0</v>
      </c>
      <c r="AF62" s="194"/>
    </row>
    <row r="63" spans="1:32" ht="16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75">
        <f>IF(AND($X$3512&lt;&gt;" ",$X$3512&lt;&gt;0),IF(X63=$X$3512,1+COUNTIF(U$7:U62,"&gt;0"),0),0)</f>
        <v>0</v>
      </c>
      <c r="V63" s="178" t="s">
        <v>252</v>
      </c>
      <c r="W63" s="130"/>
      <c r="X63" s="131"/>
      <c r="Y63" s="131"/>
      <c r="Z63" s="206"/>
      <c r="AA63" s="194">
        <f t="shared" si="1"/>
        <v>0</v>
      </c>
      <c r="AB63" s="124" t="str">
        <f t="shared" si="4"/>
        <v/>
      </c>
      <c r="AC63" s="195" t="str">
        <f t="shared" si="5"/>
        <v/>
      </c>
      <c r="AD63" s="194" t="str">
        <f t="shared" si="7"/>
        <v/>
      </c>
      <c r="AE63" s="194">
        <f>IF(AD63="",0,IF(ISERROR(VLOOKUP(AD63,AD$7:AD62,1,FALSE)),1,0))</f>
        <v>0</v>
      </c>
      <c r="AF63" s="194"/>
    </row>
    <row r="64" spans="1:32" ht="16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75">
        <f>IF(AND($X$3512&lt;&gt;" ",$X$3512&lt;&gt;0),IF(X64=$X$3512,1+COUNTIF(U$7:U63,"&gt;0"),0),0)</f>
        <v>0</v>
      </c>
      <c r="V64" s="178" t="s">
        <v>253</v>
      </c>
      <c r="W64" s="130"/>
      <c r="X64" s="131"/>
      <c r="Y64" s="131"/>
      <c r="Z64" s="206"/>
      <c r="AA64" s="194">
        <f t="shared" si="1"/>
        <v>0</v>
      </c>
      <c r="AB64" s="124" t="str">
        <f t="shared" si="4"/>
        <v/>
      </c>
      <c r="AC64" s="195" t="str">
        <f t="shared" si="5"/>
        <v/>
      </c>
      <c r="AD64" s="194" t="str">
        <f t="shared" si="7"/>
        <v/>
      </c>
      <c r="AE64" s="194">
        <f>IF(AD64="",0,IF(ISERROR(VLOOKUP(AD64,AD$7:AD63,1,FALSE)),1,0))</f>
        <v>0</v>
      </c>
      <c r="AF64" s="194"/>
    </row>
    <row r="65" spans="1:32" ht="16.5" customHeight="1">
      <c r="A65" s="1"/>
      <c r="B65" s="1"/>
      <c r="C65" s="1"/>
      <c r="D65" s="1"/>
      <c r="E65" s="348" t="s">
        <v>177</v>
      </c>
      <c r="F65" s="348"/>
      <c r="G65" s="348"/>
      <c r="H65" s="348"/>
      <c r="I65" s="348"/>
      <c r="J65" s="348"/>
      <c r="K65" s="348"/>
      <c r="L65" s="348"/>
      <c r="M65" s="348"/>
      <c r="N65" s="348"/>
      <c r="O65" s="1"/>
      <c r="P65" s="1"/>
      <c r="Q65" s="1"/>
      <c r="R65" s="1"/>
      <c r="S65" s="1"/>
      <c r="T65" s="1"/>
      <c r="U65" s="175">
        <f>IF(AND($X$3512&lt;&gt;" ",$X$3512&lt;&gt;0),IF(X65=$X$3512,1+COUNTIF(U$7:U64,"&gt;0"),0),0)</f>
        <v>0</v>
      </c>
      <c r="V65" s="178" t="s">
        <v>254</v>
      </c>
      <c r="W65" s="130"/>
      <c r="X65" s="131"/>
      <c r="Y65" s="131"/>
      <c r="Z65" s="206"/>
      <c r="AA65" s="194">
        <f t="shared" si="1"/>
        <v>0</v>
      </c>
      <c r="AB65" s="124" t="str">
        <f t="shared" si="4"/>
        <v/>
      </c>
      <c r="AC65" s="195" t="str">
        <f t="shared" si="5"/>
        <v/>
      </c>
      <c r="AD65" s="194" t="str">
        <f t="shared" si="7"/>
        <v/>
      </c>
      <c r="AE65" s="194">
        <f>IF(AD65="",0,IF(ISERROR(VLOOKUP(AD65,AD$7:AD64,1,FALSE)),1,0))</f>
        <v>0</v>
      </c>
      <c r="AF65" s="194"/>
    </row>
    <row r="66" spans="1:32" ht="16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75">
        <f>IF(AND($X$3512&lt;&gt;" ",$X$3512&lt;&gt;0),IF(X66=$X$3512,1+COUNTIF(U$7:U65,"&gt;0"),0),0)</f>
        <v>0</v>
      </c>
      <c r="V66" s="178" t="s">
        <v>255</v>
      </c>
      <c r="W66" s="130"/>
      <c r="X66" s="131"/>
      <c r="Y66" s="131"/>
      <c r="Z66" s="206"/>
      <c r="AA66" s="194">
        <f t="shared" si="1"/>
        <v>0</v>
      </c>
      <c r="AB66" s="124" t="str">
        <f t="shared" si="4"/>
        <v/>
      </c>
      <c r="AC66" s="195" t="str">
        <f t="shared" si="5"/>
        <v/>
      </c>
      <c r="AD66" s="194" t="str">
        <f t="shared" si="7"/>
        <v/>
      </c>
      <c r="AE66" s="194">
        <f>IF(AD66="",0,IF(ISERROR(VLOOKUP(AD66,AD$7:AD65,1,FALSE)),1,0))</f>
        <v>0</v>
      </c>
      <c r="AF66" s="194"/>
    </row>
    <row r="67" spans="1:32" ht="16.5" customHeight="1">
      <c r="A67" s="1"/>
      <c r="B67" s="1"/>
      <c r="C67" s="1"/>
      <c r="D67" s="222"/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1"/>
      <c r="Q67" s="1"/>
      <c r="R67" s="1"/>
      <c r="S67" s="1"/>
      <c r="T67" s="1"/>
      <c r="U67" s="175">
        <f>IF(AND($X$3512&lt;&gt;" ",$X$3512&lt;&gt;0),IF(X67=$X$3512,1+COUNTIF(U$7:U66,"&gt;0"),0),0)</f>
        <v>0</v>
      </c>
      <c r="V67" s="178" t="s">
        <v>256</v>
      </c>
      <c r="W67" s="130"/>
      <c r="X67" s="131"/>
      <c r="Y67" s="131"/>
      <c r="Z67" s="206"/>
      <c r="AA67" s="194">
        <f t="shared" si="1"/>
        <v>0</v>
      </c>
      <c r="AB67" s="124" t="str">
        <f t="shared" si="4"/>
        <v/>
      </c>
      <c r="AC67" s="195" t="str">
        <f t="shared" si="5"/>
        <v/>
      </c>
      <c r="AD67" s="194" t="str">
        <f t="shared" si="7"/>
        <v/>
      </c>
      <c r="AE67" s="194">
        <f>IF(AD67="",0,IF(ISERROR(VLOOKUP(AD67,AD$7:AD66,1,FALSE)),1,0))</f>
        <v>0</v>
      </c>
      <c r="AF67" s="194"/>
    </row>
    <row r="68" spans="1:32" ht="16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75">
        <f>IF(AND($X$3512&lt;&gt;" ",$X$3512&lt;&gt;0),IF(X68=$X$3512,1+COUNTIF(U$7:U67,"&gt;0"),0),0)</f>
        <v>0</v>
      </c>
      <c r="V68" s="178" t="s">
        <v>257</v>
      </c>
      <c r="W68" s="130"/>
      <c r="X68" s="131"/>
      <c r="Y68" s="131"/>
      <c r="Z68" s="206"/>
      <c r="AA68" s="194">
        <f t="shared" si="1"/>
        <v>0</v>
      </c>
      <c r="AB68" s="124" t="str">
        <f t="shared" si="4"/>
        <v/>
      </c>
      <c r="AC68" s="195" t="str">
        <f t="shared" si="5"/>
        <v/>
      </c>
      <c r="AD68" s="194" t="str">
        <f t="shared" si="7"/>
        <v/>
      </c>
      <c r="AE68" s="194">
        <f>IF(AD68="",0,IF(ISERROR(VLOOKUP(AD68,AD$7:AD67,1,FALSE)),1,0))</f>
        <v>0</v>
      </c>
      <c r="AF68" s="194"/>
    </row>
    <row r="69" spans="1:32" ht="16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75">
        <f>IF(AND($X$3512&lt;&gt;" ",$X$3512&lt;&gt;0),IF(X69=$X$3512,1+COUNTIF(U$7:U68,"&gt;0"),0),0)</f>
        <v>0</v>
      </c>
      <c r="V69" s="178" t="s">
        <v>258</v>
      </c>
      <c r="W69" s="130"/>
      <c r="X69" s="131"/>
      <c r="Y69" s="131"/>
      <c r="Z69" s="206"/>
      <c r="AA69" s="194">
        <f t="shared" si="1"/>
        <v>0</v>
      </c>
      <c r="AB69" s="124" t="str">
        <f t="shared" si="4"/>
        <v/>
      </c>
      <c r="AC69" s="195" t="str">
        <f t="shared" si="5"/>
        <v/>
      </c>
      <c r="AD69" s="194" t="str">
        <f t="shared" si="7"/>
        <v/>
      </c>
      <c r="AE69" s="194">
        <f>IF(AD69="",0,IF(ISERROR(VLOOKUP(AD69,AD$7:AD68,1,FALSE)),1,0))</f>
        <v>0</v>
      </c>
      <c r="AF69" s="194"/>
    </row>
    <row r="70" spans="1:32" ht="16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75">
        <f>IF(AND($X$3512&lt;&gt;" ",$X$3512&lt;&gt;0),IF(X70=$X$3512,1+COUNTIF(U$7:U69,"&gt;0"),0),0)</f>
        <v>0</v>
      </c>
      <c r="V70" s="178" t="s">
        <v>259</v>
      </c>
      <c r="W70" s="130"/>
      <c r="X70" s="131"/>
      <c r="Y70" s="131"/>
      <c r="Z70" s="206"/>
      <c r="AA70" s="194">
        <f t="shared" si="1"/>
        <v>0</v>
      </c>
      <c r="AB70" s="124" t="str">
        <f t="shared" si="4"/>
        <v/>
      </c>
      <c r="AC70" s="195" t="str">
        <f t="shared" si="5"/>
        <v/>
      </c>
      <c r="AD70" s="194" t="str">
        <f t="shared" si="7"/>
        <v/>
      </c>
      <c r="AE70" s="194">
        <f>IF(AD70="",0,IF(ISERROR(VLOOKUP(AD70,AD$7:AD69,1,FALSE)),1,0))</f>
        <v>0</v>
      </c>
      <c r="AF70" s="194"/>
    </row>
    <row r="71" spans="1:32" ht="16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75">
        <f>IF(AND($X$3512&lt;&gt;" ",$X$3512&lt;&gt;0),IF(X71=$X$3512,1+COUNTIF(U$7:U70,"&gt;0"),0),0)</f>
        <v>0</v>
      </c>
      <c r="V71" s="178" t="s">
        <v>260</v>
      </c>
      <c r="W71" s="130"/>
      <c r="X71" s="131"/>
      <c r="Y71" s="131"/>
      <c r="Z71" s="206"/>
      <c r="AA71" s="194">
        <f t="shared" ref="AA71:AA134" si="21">IF(ISBLANK(X71),0,VLOOKUP(X71,$B$8:$E$57,1,FALSE))</f>
        <v>0</v>
      </c>
      <c r="AB71" s="124" t="str">
        <f t="shared" si="4"/>
        <v/>
      </c>
      <c r="AC71" s="195" t="str">
        <f t="shared" si="5"/>
        <v/>
      </c>
      <c r="AD71" s="194" t="str">
        <f t="shared" si="7"/>
        <v/>
      </c>
      <c r="AE71" s="194">
        <f>IF(AD71="",0,IF(ISERROR(VLOOKUP(AD71,AD$7:AD70,1,FALSE)),1,0))</f>
        <v>0</v>
      </c>
      <c r="AF71" s="194"/>
    </row>
    <row r="72" spans="1:32" ht="16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75">
        <f>IF(AND($X$3512&lt;&gt;" ",$X$3512&lt;&gt;0),IF(X72=$X$3512,1+COUNTIF(U$7:U71,"&gt;0"),0),0)</f>
        <v>0</v>
      </c>
      <c r="V72" s="178" t="s">
        <v>261</v>
      </c>
      <c r="W72" s="130"/>
      <c r="X72" s="131"/>
      <c r="Y72" s="131"/>
      <c r="Z72" s="206"/>
      <c r="AA72" s="194">
        <f t="shared" si="21"/>
        <v>0</v>
      </c>
      <c r="AB72" s="124" t="str">
        <f t="shared" ref="AB72:AB135" si="22">IF(W72&gt;0,CONCATENATE(MONTH(W72)&amp;X72),"")</f>
        <v/>
      </c>
      <c r="AC72" s="195" t="str">
        <f t="shared" ref="AC72:AC135" si="23">IF(OR(AND(Z72&lt;&gt;0,ISBLANK(X72)),ISERROR(AA72)),"ERR","")</f>
        <v/>
      </c>
      <c r="AD72" s="194" t="str">
        <f t="shared" si="7"/>
        <v/>
      </c>
      <c r="AE72" s="194">
        <f>IF(AD72="",0,IF(ISERROR(VLOOKUP(AD72,AD$7:AD71,1,FALSE)),1,0))</f>
        <v>0</v>
      </c>
      <c r="AF72" s="194"/>
    </row>
    <row r="73" spans="1:32" ht="16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75">
        <f>IF(AND($X$3512&lt;&gt;" ",$X$3512&lt;&gt;0),IF(X73=$X$3512,1+COUNTIF(U$7:U72,"&gt;0"),0),0)</f>
        <v>0</v>
      </c>
      <c r="V73" s="178" t="s">
        <v>262</v>
      </c>
      <c r="W73" s="130"/>
      <c r="X73" s="131"/>
      <c r="Y73" s="131"/>
      <c r="Z73" s="206"/>
      <c r="AA73" s="194">
        <f t="shared" si="21"/>
        <v>0</v>
      </c>
      <c r="AB73" s="124" t="str">
        <f t="shared" si="22"/>
        <v/>
      </c>
      <c r="AC73" s="195" t="str">
        <f t="shared" si="23"/>
        <v/>
      </c>
      <c r="AD73" s="194" t="str">
        <f t="shared" si="7"/>
        <v/>
      </c>
      <c r="AE73" s="194">
        <f>IF(AD73="",0,IF(ISERROR(VLOOKUP(AD73,AD$7:AD72,1,FALSE)),1,0))</f>
        <v>0</v>
      </c>
      <c r="AF73" s="194"/>
    </row>
    <row r="74" spans="1:32" ht="16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75">
        <f>IF(AND($X$3512&lt;&gt;" ",$X$3512&lt;&gt;0),IF(X74=$X$3512,1+COUNTIF(U$7:U73,"&gt;0"),0),0)</f>
        <v>0</v>
      </c>
      <c r="V74" s="178" t="s">
        <v>263</v>
      </c>
      <c r="W74" s="130"/>
      <c r="X74" s="131"/>
      <c r="Y74" s="131"/>
      <c r="Z74" s="206"/>
      <c r="AA74" s="194">
        <f t="shared" si="21"/>
        <v>0</v>
      </c>
      <c r="AB74" s="124" t="str">
        <f t="shared" si="22"/>
        <v/>
      </c>
      <c r="AC74" s="195" t="str">
        <f t="shared" si="23"/>
        <v/>
      </c>
      <c r="AD74" s="194" t="str">
        <f t="shared" si="7"/>
        <v/>
      </c>
      <c r="AE74" s="194">
        <f>IF(AD74="",0,IF(ISERROR(VLOOKUP(AD74,AD$7:AD73,1,FALSE)),1,0))</f>
        <v>0</v>
      </c>
      <c r="AF74" s="194"/>
    </row>
    <row r="75" spans="1:32" ht="16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75">
        <f>IF(AND($X$3512&lt;&gt;" ",$X$3512&lt;&gt;0),IF(X75=$X$3512,1+COUNTIF(U$7:U74,"&gt;0"),0),0)</f>
        <v>0</v>
      </c>
      <c r="V75" s="178" t="s">
        <v>264</v>
      </c>
      <c r="W75" s="130"/>
      <c r="X75" s="131"/>
      <c r="Y75" s="131"/>
      <c r="Z75" s="206"/>
      <c r="AA75" s="194">
        <f t="shared" si="21"/>
        <v>0</v>
      </c>
      <c r="AB75" s="124" t="str">
        <f t="shared" si="22"/>
        <v/>
      </c>
      <c r="AC75" s="195" t="str">
        <f t="shared" si="23"/>
        <v/>
      </c>
      <c r="AD75" s="194" t="str">
        <f t="shared" ref="AD75:AD138" si="24">IF(W75&gt;0,CONCATENATE(MONTH(W75),"-",YEAR(W75)),"")</f>
        <v/>
      </c>
      <c r="AE75" s="194">
        <f>IF(AD75="",0,IF(ISERROR(VLOOKUP(AD75,AD$7:AD74,1,FALSE)),1,0))</f>
        <v>0</v>
      </c>
      <c r="AF75" s="194"/>
    </row>
    <row r="76" spans="1:32" ht="16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75">
        <f>IF(AND($X$3512&lt;&gt;" ",$X$3512&lt;&gt;0),IF(X76=$X$3512,1+COUNTIF(U$7:U75,"&gt;0"),0),0)</f>
        <v>0</v>
      </c>
      <c r="V76" s="178" t="s">
        <v>265</v>
      </c>
      <c r="W76" s="130"/>
      <c r="X76" s="131"/>
      <c r="Y76" s="131"/>
      <c r="Z76" s="206"/>
      <c r="AA76" s="194">
        <f t="shared" si="21"/>
        <v>0</v>
      </c>
      <c r="AB76" s="124" t="str">
        <f t="shared" si="22"/>
        <v/>
      </c>
      <c r="AC76" s="195" t="str">
        <f t="shared" si="23"/>
        <v/>
      </c>
      <c r="AD76" s="194" t="str">
        <f t="shared" si="24"/>
        <v/>
      </c>
      <c r="AE76" s="194">
        <f>IF(AD76="",0,IF(ISERROR(VLOOKUP(AD76,AD$7:AD75,1,FALSE)),1,0))</f>
        <v>0</v>
      </c>
      <c r="AF76" s="194"/>
    </row>
    <row r="77" spans="1:32" ht="16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75">
        <f>IF(AND($X$3512&lt;&gt;" ",$X$3512&lt;&gt;0),IF(X77=$X$3512,1+COUNTIF(U$7:U76,"&gt;0"),0),0)</f>
        <v>0</v>
      </c>
      <c r="V77" s="178" t="s">
        <v>266</v>
      </c>
      <c r="W77" s="130"/>
      <c r="X77" s="131"/>
      <c r="Y77" s="131"/>
      <c r="Z77" s="206"/>
      <c r="AA77" s="194">
        <f t="shared" si="21"/>
        <v>0</v>
      </c>
      <c r="AB77" s="124" t="str">
        <f t="shared" si="22"/>
        <v/>
      </c>
      <c r="AC77" s="195" t="str">
        <f t="shared" si="23"/>
        <v/>
      </c>
      <c r="AD77" s="194" t="str">
        <f t="shared" si="24"/>
        <v/>
      </c>
      <c r="AE77" s="194">
        <f>IF(AD77="",0,IF(ISERROR(VLOOKUP(AD77,AD$7:AD76,1,FALSE)),1,0))</f>
        <v>0</v>
      </c>
      <c r="AF77" s="194"/>
    </row>
    <row r="78" spans="1:32" ht="16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75">
        <f>IF(AND($X$3512&lt;&gt;" ",$X$3512&lt;&gt;0),IF(X78=$X$3512,1+COUNTIF(U$7:U77,"&gt;0"),0),0)</f>
        <v>0</v>
      </c>
      <c r="V78" s="178" t="s">
        <v>267</v>
      </c>
      <c r="W78" s="130"/>
      <c r="X78" s="131"/>
      <c r="Y78" s="131"/>
      <c r="Z78" s="206"/>
      <c r="AA78" s="194">
        <f t="shared" si="21"/>
        <v>0</v>
      </c>
      <c r="AB78" s="124" t="str">
        <f t="shared" si="22"/>
        <v/>
      </c>
      <c r="AC78" s="195" t="str">
        <f t="shared" si="23"/>
        <v/>
      </c>
      <c r="AD78" s="194" t="str">
        <f t="shared" si="24"/>
        <v/>
      </c>
      <c r="AE78" s="194">
        <f>IF(AD78="",0,IF(ISERROR(VLOOKUP(AD78,AD$7:AD77,1,FALSE)),1,0))</f>
        <v>0</v>
      </c>
      <c r="AF78" s="194"/>
    </row>
    <row r="79" spans="1:32" ht="16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75">
        <f>IF(AND($X$3512&lt;&gt;" ",$X$3512&lt;&gt;0),IF(X79=$X$3512,1+COUNTIF(U$7:U78,"&gt;0"),0),0)</f>
        <v>0</v>
      </c>
      <c r="V79" s="178" t="s">
        <v>268</v>
      </c>
      <c r="W79" s="130"/>
      <c r="X79" s="131"/>
      <c r="Y79" s="131"/>
      <c r="Z79" s="206"/>
      <c r="AA79" s="194">
        <f t="shared" si="21"/>
        <v>0</v>
      </c>
      <c r="AB79" s="124" t="str">
        <f t="shared" si="22"/>
        <v/>
      </c>
      <c r="AC79" s="195" t="str">
        <f t="shared" si="23"/>
        <v/>
      </c>
      <c r="AD79" s="194" t="str">
        <f t="shared" si="24"/>
        <v/>
      </c>
      <c r="AE79" s="194">
        <f>IF(AD79="",0,IF(ISERROR(VLOOKUP(AD79,AD$7:AD78,1,FALSE)),1,0))</f>
        <v>0</v>
      </c>
      <c r="AF79" s="194"/>
    </row>
    <row r="80" spans="1:32" ht="16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75">
        <f>IF(AND($X$3512&lt;&gt;" ",$X$3512&lt;&gt;0),IF(X80=$X$3512,1+COUNTIF(U$7:U79,"&gt;0"),0),0)</f>
        <v>0</v>
      </c>
      <c r="V80" s="178" t="s">
        <v>269</v>
      </c>
      <c r="W80" s="130"/>
      <c r="X80" s="131"/>
      <c r="Y80" s="131"/>
      <c r="Z80" s="206"/>
      <c r="AA80" s="194">
        <f t="shared" si="21"/>
        <v>0</v>
      </c>
      <c r="AB80" s="124" t="str">
        <f t="shared" si="22"/>
        <v/>
      </c>
      <c r="AC80" s="195" t="str">
        <f t="shared" si="23"/>
        <v/>
      </c>
      <c r="AD80" s="194" t="str">
        <f t="shared" si="24"/>
        <v/>
      </c>
      <c r="AE80" s="194">
        <f>IF(AD80="",0,IF(ISERROR(VLOOKUP(AD80,AD$7:AD79,1,FALSE)),1,0))</f>
        <v>0</v>
      </c>
      <c r="AF80" s="194"/>
    </row>
    <row r="81" spans="1:32" ht="16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75">
        <f>IF(AND($X$3512&lt;&gt;" ",$X$3512&lt;&gt;0),IF(X81=$X$3512,1+COUNTIF(U$7:U80,"&gt;0"),0),0)</f>
        <v>0</v>
      </c>
      <c r="V81" s="178" t="s">
        <v>270</v>
      </c>
      <c r="W81" s="130"/>
      <c r="X81" s="131"/>
      <c r="Y81" s="131"/>
      <c r="Z81" s="206"/>
      <c r="AA81" s="194">
        <f t="shared" si="21"/>
        <v>0</v>
      </c>
      <c r="AB81" s="124" t="str">
        <f t="shared" si="22"/>
        <v/>
      </c>
      <c r="AC81" s="195" t="str">
        <f t="shared" si="23"/>
        <v/>
      </c>
      <c r="AD81" s="194" t="str">
        <f t="shared" si="24"/>
        <v/>
      </c>
      <c r="AE81" s="194">
        <f>IF(AD81="",0,IF(ISERROR(VLOOKUP(AD81,AD$7:AD80,1,FALSE)),1,0))</f>
        <v>0</v>
      </c>
      <c r="AF81" s="194"/>
    </row>
    <row r="82" spans="1:32" ht="16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75">
        <f>IF(AND($X$3512&lt;&gt;" ",$X$3512&lt;&gt;0),IF(X82=$X$3512,1+COUNTIF(U$7:U81,"&gt;0"),0),0)</f>
        <v>0</v>
      </c>
      <c r="V82" s="178" t="s">
        <v>271</v>
      </c>
      <c r="W82" s="130"/>
      <c r="X82" s="131"/>
      <c r="Y82" s="131"/>
      <c r="Z82" s="206"/>
      <c r="AA82" s="194">
        <f t="shared" si="21"/>
        <v>0</v>
      </c>
      <c r="AB82" s="124" t="str">
        <f t="shared" si="22"/>
        <v/>
      </c>
      <c r="AC82" s="195" t="str">
        <f t="shared" si="23"/>
        <v/>
      </c>
      <c r="AD82" s="194" t="str">
        <f t="shared" si="24"/>
        <v/>
      </c>
      <c r="AE82" s="194">
        <f>IF(AD82="",0,IF(ISERROR(VLOOKUP(AD82,AD$7:AD81,1,FALSE)),1,0))</f>
        <v>0</v>
      </c>
      <c r="AF82" s="194"/>
    </row>
    <row r="83" spans="1:32" ht="16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75">
        <f>IF(AND($X$3512&lt;&gt;" ",$X$3512&lt;&gt;0),IF(X83=$X$3512,1+COUNTIF(U$7:U82,"&gt;0"),0),0)</f>
        <v>0</v>
      </c>
      <c r="V83" s="178" t="s">
        <v>272</v>
      </c>
      <c r="W83" s="130"/>
      <c r="X83" s="131"/>
      <c r="Y83" s="131"/>
      <c r="Z83" s="206"/>
      <c r="AA83" s="194">
        <f t="shared" si="21"/>
        <v>0</v>
      </c>
      <c r="AB83" s="124" t="str">
        <f t="shared" si="22"/>
        <v/>
      </c>
      <c r="AC83" s="195" t="str">
        <f t="shared" si="23"/>
        <v/>
      </c>
      <c r="AD83" s="194" t="str">
        <f t="shared" si="24"/>
        <v/>
      </c>
      <c r="AE83" s="194">
        <f>IF(AD83="",0,IF(ISERROR(VLOOKUP(AD83,AD$7:AD82,1,FALSE)),1,0))</f>
        <v>0</v>
      </c>
      <c r="AF83" s="194"/>
    </row>
    <row r="84" spans="1:32" ht="16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75">
        <f>IF(AND($X$3512&lt;&gt;" ",$X$3512&lt;&gt;0),IF(X84=$X$3512,1+COUNTIF(U$7:U83,"&gt;0"),0),0)</f>
        <v>0</v>
      </c>
      <c r="V84" s="178" t="s">
        <v>273</v>
      </c>
      <c r="W84" s="130"/>
      <c r="X84" s="131"/>
      <c r="Y84" s="131"/>
      <c r="Z84" s="206"/>
      <c r="AA84" s="194">
        <f t="shared" si="21"/>
        <v>0</v>
      </c>
      <c r="AB84" s="124" t="str">
        <f t="shared" si="22"/>
        <v/>
      </c>
      <c r="AC84" s="195" t="str">
        <f t="shared" si="23"/>
        <v/>
      </c>
      <c r="AD84" s="194" t="str">
        <f t="shared" si="24"/>
        <v/>
      </c>
      <c r="AE84" s="194">
        <f>IF(AD84="",0,IF(ISERROR(VLOOKUP(AD84,AD$7:AD83,1,FALSE)),1,0))</f>
        <v>0</v>
      </c>
      <c r="AF84" s="194"/>
    </row>
    <row r="85" spans="1:32" ht="16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75">
        <f>IF(AND($X$3512&lt;&gt;" ",$X$3512&lt;&gt;0),IF(X85=$X$3512,1+COUNTIF(U$7:U84,"&gt;0"),0),0)</f>
        <v>0</v>
      </c>
      <c r="V85" s="178" t="s">
        <v>274</v>
      </c>
      <c r="W85" s="130"/>
      <c r="X85" s="131"/>
      <c r="Y85" s="131"/>
      <c r="Z85" s="206"/>
      <c r="AA85" s="194">
        <f t="shared" si="21"/>
        <v>0</v>
      </c>
      <c r="AB85" s="124" t="str">
        <f t="shared" si="22"/>
        <v/>
      </c>
      <c r="AC85" s="195" t="str">
        <f t="shared" si="23"/>
        <v/>
      </c>
      <c r="AD85" s="194" t="str">
        <f t="shared" si="24"/>
        <v/>
      </c>
      <c r="AE85" s="194">
        <f>IF(AD85="",0,IF(ISERROR(VLOOKUP(AD85,AD$7:AD84,1,FALSE)),1,0))</f>
        <v>0</v>
      </c>
      <c r="AF85" s="194"/>
    </row>
    <row r="86" spans="1:32" ht="16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75">
        <f>IF(AND($X$3512&lt;&gt;" ",$X$3512&lt;&gt;0),IF(X86=$X$3512,1+COUNTIF(U$7:U85,"&gt;0"),0),0)</f>
        <v>0</v>
      </c>
      <c r="V86" s="178" t="s">
        <v>275</v>
      </c>
      <c r="W86" s="130"/>
      <c r="X86" s="131"/>
      <c r="Y86" s="131"/>
      <c r="Z86" s="206"/>
      <c r="AA86" s="194">
        <f t="shared" si="21"/>
        <v>0</v>
      </c>
      <c r="AB86" s="124" t="str">
        <f t="shared" si="22"/>
        <v/>
      </c>
      <c r="AC86" s="195" t="str">
        <f t="shared" si="23"/>
        <v/>
      </c>
      <c r="AD86" s="194" t="str">
        <f t="shared" si="24"/>
        <v/>
      </c>
      <c r="AE86" s="194">
        <f>IF(AD86="",0,IF(ISERROR(VLOOKUP(AD86,AD$7:AD85,1,FALSE)),1,0))</f>
        <v>0</v>
      </c>
      <c r="AF86" s="194"/>
    </row>
    <row r="87" spans="1:32" ht="16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75">
        <f>IF(AND($X$3512&lt;&gt;" ",$X$3512&lt;&gt;0),IF(X87=$X$3512,1+COUNTIF(U$7:U86,"&gt;0"),0),0)</f>
        <v>0</v>
      </c>
      <c r="V87" s="178" t="s">
        <v>276</v>
      </c>
      <c r="W87" s="130"/>
      <c r="X87" s="131"/>
      <c r="Y87" s="131"/>
      <c r="Z87" s="206"/>
      <c r="AA87" s="194">
        <f t="shared" si="21"/>
        <v>0</v>
      </c>
      <c r="AB87" s="124" t="str">
        <f t="shared" si="22"/>
        <v/>
      </c>
      <c r="AC87" s="195" t="str">
        <f t="shared" si="23"/>
        <v/>
      </c>
      <c r="AD87" s="194" t="str">
        <f t="shared" si="24"/>
        <v/>
      </c>
      <c r="AE87" s="194">
        <f>IF(AD87="",0,IF(ISERROR(VLOOKUP(AD87,AD$7:AD86,1,FALSE)),1,0))</f>
        <v>0</v>
      </c>
      <c r="AF87" s="194"/>
    </row>
    <row r="88" spans="1:32" ht="16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75">
        <f>IF(AND($X$3512&lt;&gt;" ",$X$3512&lt;&gt;0),IF(X88=$X$3512,1+COUNTIF(U$7:U87,"&gt;0"),0),0)</f>
        <v>0</v>
      </c>
      <c r="V88" s="178" t="s">
        <v>277</v>
      </c>
      <c r="W88" s="130"/>
      <c r="X88" s="131"/>
      <c r="Y88" s="131"/>
      <c r="Z88" s="206"/>
      <c r="AA88" s="194">
        <f t="shared" si="21"/>
        <v>0</v>
      </c>
      <c r="AB88" s="124" t="str">
        <f t="shared" si="22"/>
        <v/>
      </c>
      <c r="AC88" s="195" t="str">
        <f t="shared" si="23"/>
        <v/>
      </c>
      <c r="AD88" s="194" t="str">
        <f t="shared" si="24"/>
        <v/>
      </c>
      <c r="AE88" s="194">
        <f>IF(AD88="",0,IF(ISERROR(VLOOKUP(AD88,AD$7:AD87,1,FALSE)),1,0))</f>
        <v>0</v>
      </c>
      <c r="AF88" s="194"/>
    </row>
    <row r="89" spans="1:32" ht="16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75">
        <f>IF(AND($X$3512&lt;&gt;" ",$X$3512&lt;&gt;0),IF(X89=$X$3512,1+COUNTIF(U$7:U88,"&gt;0"),0),0)</f>
        <v>0</v>
      </c>
      <c r="V89" s="178" t="s">
        <v>278</v>
      </c>
      <c r="W89" s="130"/>
      <c r="X89" s="131"/>
      <c r="Y89" s="131"/>
      <c r="Z89" s="206"/>
      <c r="AA89" s="194">
        <f t="shared" si="21"/>
        <v>0</v>
      </c>
      <c r="AB89" s="124" t="str">
        <f t="shared" si="22"/>
        <v/>
      </c>
      <c r="AC89" s="195" t="str">
        <f t="shared" si="23"/>
        <v/>
      </c>
      <c r="AD89" s="194" t="str">
        <f t="shared" si="24"/>
        <v/>
      </c>
      <c r="AE89" s="194">
        <f>IF(AD89="",0,IF(ISERROR(VLOOKUP(AD89,AD$7:AD88,1,FALSE)),1,0))</f>
        <v>0</v>
      </c>
      <c r="AF89" s="194"/>
    </row>
    <row r="90" spans="1:32" ht="16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75">
        <f>IF(AND($X$3512&lt;&gt;" ",$X$3512&lt;&gt;0),IF(X90=$X$3512,1+COUNTIF(U$7:U89,"&gt;0"),0),0)</f>
        <v>0</v>
      </c>
      <c r="V90" s="178" t="s">
        <v>279</v>
      </c>
      <c r="W90" s="130"/>
      <c r="X90" s="131"/>
      <c r="Y90" s="131"/>
      <c r="Z90" s="206"/>
      <c r="AA90" s="194">
        <f t="shared" si="21"/>
        <v>0</v>
      </c>
      <c r="AB90" s="124" t="str">
        <f t="shared" si="22"/>
        <v/>
      </c>
      <c r="AC90" s="195" t="str">
        <f t="shared" si="23"/>
        <v/>
      </c>
      <c r="AD90" s="194" t="str">
        <f t="shared" si="24"/>
        <v/>
      </c>
      <c r="AE90" s="194">
        <f>IF(AD90="",0,IF(ISERROR(VLOOKUP(AD90,AD$7:AD89,1,FALSE)),1,0))</f>
        <v>0</v>
      </c>
      <c r="AF90" s="194"/>
    </row>
    <row r="91" spans="1:32" ht="16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75">
        <f>IF(AND($X$3512&lt;&gt;" ",$X$3512&lt;&gt;0),IF(X91=$X$3512,1+COUNTIF(U$7:U90,"&gt;0"),0),0)</f>
        <v>0</v>
      </c>
      <c r="V91" s="178" t="s">
        <v>280</v>
      </c>
      <c r="W91" s="130"/>
      <c r="X91" s="131"/>
      <c r="Y91" s="131"/>
      <c r="Z91" s="206"/>
      <c r="AA91" s="194">
        <f t="shared" si="21"/>
        <v>0</v>
      </c>
      <c r="AB91" s="124" t="str">
        <f t="shared" si="22"/>
        <v/>
      </c>
      <c r="AC91" s="195" t="str">
        <f t="shared" si="23"/>
        <v/>
      </c>
      <c r="AD91" s="194" t="str">
        <f t="shared" si="24"/>
        <v/>
      </c>
      <c r="AE91" s="194">
        <f>IF(AD91="",0,IF(ISERROR(VLOOKUP(AD91,AD$7:AD90,1,FALSE)),1,0))</f>
        <v>0</v>
      </c>
      <c r="AF91" s="194"/>
    </row>
    <row r="92" spans="1:32" ht="16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75">
        <f>IF(AND($X$3512&lt;&gt;" ",$X$3512&lt;&gt;0),IF(X92=$X$3512,1+COUNTIF(U$7:U91,"&gt;0"),0),0)</f>
        <v>0</v>
      </c>
      <c r="V92" s="178" t="s">
        <v>281</v>
      </c>
      <c r="W92" s="130"/>
      <c r="X92" s="131"/>
      <c r="Y92" s="131"/>
      <c r="Z92" s="206"/>
      <c r="AA92" s="194">
        <f t="shared" si="21"/>
        <v>0</v>
      </c>
      <c r="AB92" s="124" t="str">
        <f t="shared" si="22"/>
        <v/>
      </c>
      <c r="AC92" s="195" t="str">
        <f t="shared" si="23"/>
        <v/>
      </c>
      <c r="AD92" s="194" t="str">
        <f t="shared" si="24"/>
        <v/>
      </c>
      <c r="AE92" s="194">
        <f>IF(AD92="",0,IF(ISERROR(VLOOKUP(AD92,AD$7:AD91,1,FALSE)),1,0))</f>
        <v>0</v>
      </c>
      <c r="AF92" s="194"/>
    </row>
    <row r="93" spans="1:32" ht="16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75">
        <f>IF(AND($X$3512&lt;&gt;" ",$X$3512&lt;&gt;0),IF(X93=$X$3512,1+COUNTIF(U$7:U92,"&gt;0"),0),0)</f>
        <v>0</v>
      </c>
      <c r="V93" s="178" t="s">
        <v>282</v>
      </c>
      <c r="W93" s="130"/>
      <c r="X93" s="131"/>
      <c r="Y93" s="131"/>
      <c r="Z93" s="206"/>
      <c r="AA93" s="194">
        <f t="shared" si="21"/>
        <v>0</v>
      </c>
      <c r="AB93" s="124" t="str">
        <f t="shared" si="22"/>
        <v/>
      </c>
      <c r="AC93" s="195" t="str">
        <f t="shared" si="23"/>
        <v/>
      </c>
      <c r="AD93" s="194" t="str">
        <f t="shared" si="24"/>
        <v/>
      </c>
      <c r="AE93" s="194">
        <f>IF(AD93="",0,IF(ISERROR(VLOOKUP(AD93,AD$7:AD92,1,FALSE)),1,0))</f>
        <v>0</v>
      </c>
      <c r="AF93" s="194"/>
    </row>
    <row r="94" spans="1:32" ht="16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75">
        <f>IF(AND($X$3512&lt;&gt;" ",$X$3512&lt;&gt;0),IF(X94=$X$3512,1+COUNTIF(U$7:U93,"&gt;0"),0),0)</f>
        <v>0</v>
      </c>
      <c r="V94" s="178" t="s">
        <v>283</v>
      </c>
      <c r="W94" s="130"/>
      <c r="X94" s="131"/>
      <c r="Y94" s="131"/>
      <c r="Z94" s="206"/>
      <c r="AA94" s="194">
        <f t="shared" si="21"/>
        <v>0</v>
      </c>
      <c r="AB94" s="124" t="str">
        <f t="shared" si="22"/>
        <v/>
      </c>
      <c r="AC94" s="195" t="str">
        <f t="shared" si="23"/>
        <v/>
      </c>
      <c r="AD94" s="194" t="str">
        <f t="shared" si="24"/>
        <v/>
      </c>
      <c r="AE94" s="194">
        <f>IF(AD94="",0,IF(ISERROR(VLOOKUP(AD94,AD$7:AD93,1,FALSE)),1,0))</f>
        <v>0</v>
      </c>
      <c r="AF94" s="194"/>
    </row>
    <row r="95" spans="1:32" ht="16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75">
        <f>IF(AND($X$3512&lt;&gt;" ",$X$3512&lt;&gt;0),IF(X95=$X$3512,1+COUNTIF(U$7:U94,"&gt;0"),0),0)</f>
        <v>0</v>
      </c>
      <c r="V95" s="178" t="s">
        <v>284</v>
      </c>
      <c r="W95" s="130"/>
      <c r="X95" s="131"/>
      <c r="Y95" s="131"/>
      <c r="Z95" s="206"/>
      <c r="AA95" s="194">
        <f t="shared" si="21"/>
        <v>0</v>
      </c>
      <c r="AB95" s="124" t="str">
        <f t="shared" si="22"/>
        <v/>
      </c>
      <c r="AC95" s="195" t="str">
        <f t="shared" si="23"/>
        <v/>
      </c>
      <c r="AD95" s="194" t="str">
        <f t="shared" si="24"/>
        <v/>
      </c>
      <c r="AE95" s="194">
        <f>IF(AD95="",0,IF(ISERROR(VLOOKUP(AD95,AD$7:AD94,1,FALSE)),1,0))</f>
        <v>0</v>
      </c>
      <c r="AF95" s="194"/>
    </row>
    <row r="96" spans="1:32" ht="16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75">
        <f>IF(AND($X$3512&lt;&gt;" ",$X$3512&lt;&gt;0),IF(X96=$X$3512,1+COUNTIF(U$7:U95,"&gt;0"),0),0)</f>
        <v>0</v>
      </c>
      <c r="V96" s="178" t="s">
        <v>285</v>
      </c>
      <c r="W96" s="130"/>
      <c r="X96" s="131"/>
      <c r="Y96" s="131"/>
      <c r="Z96" s="206"/>
      <c r="AA96" s="194">
        <f t="shared" si="21"/>
        <v>0</v>
      </c>
      <c r="AB96" s="124" t="str">
        <f t="shared" si="22"/>
        <v/>
      </c>
      <c r="AC96" s="195" t="str">
        <f t="shared" si="23"/>
        <v/>
      </c>
      <c r="AD96" s="194" t="str">
        <f t="shared" si="24"/>
        <v/>
      </c>
      <c r="AE96" s="194">
        <f>IF(AD96="",0,IF(ISERROR(VLOOKUP(AD96,AD$7:AD95,1,FALSE)),1,0))</f>
        <v>0</v>
      </c>
      <c r="AF96" s="194"/>
    </row>
    <row r="97" spans="1:32" ht="16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75">
        <f>IF(AND($X$3512&lt;&gt;" ",$X$3512&lt;&gt;0),IF(X97=$X$3512,1+COUNTIF(U$7:U96,"&gt;0"),0),0)</f>
        <v>0</v>
      </c>
      <c r="V97" s="178" t="s">
        <v>286</v>
      </c>
      <c r="W97" s="130"/>
      <c r="X97" s="131"/>
      <c r="Y97" s="131"/>
      <c r="Z97" s="206"/>
      <c r="AA97" s="194">
        <f t="shared" si="21"/>
        <v>0</v>
      </c>
      <c r="AB97" s="124" t="str">
        <f t="shared" si="22"/>
        <v/>
      </c>
      <c r="AC97" s="195" t="str">
        <f t="shared" si="23"/>
        <v/>
      </c>
      <c r="AD97" s="194" t="str">
        <f t="shared" si="24"/>
        <v/>
      </c>
      <c r="AE97" s="194">
        <f>IF(AD97="",0,IF(ISERROR(VLOOKUP(AD97,AD$7:AD96,1,FALSE)),1,0))</f>
        <v>0</v>
      </c>
      <c r="AF97" s="194"/>
    </row>
    <row r="98" spans="1:32" ht="16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75">
        <f>IF(AND($X$3512&lt;&gt;" ",$X$3512&lt;&gt;0),IF(X98=$X$3512,1+COUNTIF(U$7:U97,"&gt;0"),0),0)</f>
        <v>0</v>
      </c>
      <c r="V98" s="178" t="s">
        <v>287</v>
      </c>
      <c r="W98" s="130"/>
      <c r="X98" s="131"/>
      <c r="Y98" s="131"/>
      <c r="Z98" s="206"/>
      <c r="AA98" s="194">
        <f t="shared" si="21"/>
        <v>0</v>
      </c>
      <c r="AB98" s="124" t="str">
        <f t="shared" si="22"/>
        <v/>
      </c>
      <c r="AC98" s="195" t="str">
        <f t="shared" si="23"/>
        <v/>
      </c>
      <c r="AD98" s="194" t="str">
        <f t="shared" si="24"/>
        <v/>
      </c>
      <c r="AE98" s="194">
        <f>IF(AD98="",0,IF(ISERROR(VLOOKUP(AD98,AD$7:AD97,1,FALSE)),1,0))</f>
        <v>0</v>
      </c>
      <c r="AF98" s="194"/>
    </row>
    <row r="99" spans="1:32" ht="16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75">
        <f>IF(AND($X$3512&lt;&gt;" ",$X$3512&lt;&gt;0),IF(X99=$X$3512,1+COUNTIF(U$7:U98,"&gt;0"),0),0)</f>
        <v>0</v>
      </c>
      <c r="V99" s="178" t="s">
        <v>288</v>
      </c>
      <c r="W99" s="130"/>
      <c r="X99" s="131"/>
      <c r="Y99" s="131"/>
      <c r="Z99" s="206"/>
      <c r="AA99" s="194">
        <f t="shared" si="21"/>
        <v>0</v>
      </c>
      <c r="AB99" s="124" t="str">
        <f t="shared" si="22"/>
        <v/>
      </c>
      <c r="AC99" s="195" t="str">
        <f t="shared" si="23"/>
        <v/>
      </c>
      <c r="AD99" s="194" t="str">
        <f t="shared" si="24"/>
        <v/>
      </c>
      <c r="AE99" s="194">
        <f>IF(AD99="",0,IF(ISERROR(VLOOKUP(AD99,AD$7:AD98,1,FALSE)),1,0))</f>
        <v>0</v>
      </c>
      <c r="AF99" s="194"/>
    </row>
    <row r="100" spans="1:32" ht="16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75">
        <f>IF(AND($X$3512&lt;&gt;" ",$X$3512&lt;&gt;0),IF(X100=$X$3512,1+COUNTIF(U$7:U99,"&gt;0"),0),0)</f>
        <v>0</v>
      </c>
      <c r="V100" s="178" t="s">
        <v>289</v>
      </c>
      <c r="W100" s="130"/>
      <c r="X100" s="131"/>
      <c r="Y100" s="131"/>
      <c r="Z100" s="206"/>
      <c r="AA100" s="194">
        <f t="shared" si="21"/>
        <v>0</v>
      </c>
      <c r="AB100" s="124" t="str">
        <f t="shared" si="22"/>
        <v/>
      </c>
      <c r="AC100" s="195" t="str">
        <f t="shared" si="23"/>
        <v/>
      </c>
      <c r="AD100" s="194" t="str">
        <f t="shared" si="24"/>
        <v/>
      </c>
      <c r="AE100" s="194">
        <f>IF(AD100="",0,IF(ISERROR(VLOOKUP(AD100,AD$7:AD99,1,FALSE)),1,0))</f>
        <v>0</v>
      </c>
      <c r="AF100" s="194"/>
    </row>
    <row r="101" spans="1:32" ht="16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75">
        <f>IF(AND($X$3512&lt;&gt;" ",$X$3512&lt;&gt;0),IF(X101=$X$3512,1+COUNTIF(U$7:U100,"&gt;0"),0),0)</f>
        <v>0</v>
      </c>
      <c r="V101" s="178" t="s">
        <v>290</v>
      </c>
      <c r="W101" s="130"/>
      <c r="X101" s="131"/>
      <c r="Y101" s="131"/>
      <c r="Z101" s="206"/>
      <c r="AA101" s="194">
        <f t="shared" si="21"/>
        <v>0</v>
      </c>
      <c r="AB101" s="124" t="str">
        <f t="shared" si="22"/>
        <v/>
      </c>
      <c r="AC101" s="195" t="str">
        <f t="shared" si="23"/>
        <v/>
      </c>
      <c r="AD101" s="194" t="str">
        <f t="shared" si="24"/>
        <v/>
      </c>
      <c r="AE101" s="194">
        <f>IF(AD101="",0,IF(ISERROR(VLOOKUP(AD101,AD$7:AD100,1,FALSE)),1,0))</f>
        <v>0</v>
      </c>
      <c r="AF101" s="194"/>
    </row>
    <row r="102" spans="1:32" ht="16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75">
        <f>IF(AND($X$3512&lt;&gt;" ",$X$3512&lt;&gt;0),IF(X102=$X$3512,1+COUNTIF(U$7:U101,"&gt;0"),0),0)</f>
        <v>0</v>
      </c>
      <c r="V102" s="178" t="s">
        <v>291</v>
      </c>
      <c r="W102" s="130"/>
      <c r="X102" s="131"/>
      <c r="Y102" s="131"/>
      <c r="Z102" s="206"/>
      <c r="AA102" s="194">
        <f t="shared" si="21"/>
        <v>0</v>
      </c>
      <c r="AB102" s="124" t="str">
        <f t="shared" si="22"/>
        <v/>
      </c>
      <c r="AC102" s="195" t="str">
        <f t="shared" si="23"/>
        <v/>
      </c>
      <c r="AD102" s="194" t="str">
        <f t="shared" si="24"/>
        <v/>
      </c>
      <c r="AE102" s="194">
        <f>IF(AD102="",0,IF(ISERROR(VLOOKUP(AD102,AD$7:AD101,1,FALSE)),1,0))</f>
        <v>0</v>
      </c>
      <c r="AF102" s="194"/>
    </row>
    <row r="103" spans="1:32" ht="16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75">
        <f>IF(AND($X$3512&lt;&gt;" ",$X$3512&lt;&gt;0),IF(X103=$X$3512,1+COUNTIF(U$7:U102,"&gt;0"),0),0)</f>
        <v>0</v>
      </c>
      <c r="V103" s="178" t="s">
        <v>292</v>
      </c>
      <c r="W103" s="130"/>
      <c r="X103" s="131"/>
      <c r="Y103" s="131"/>
      <c r="Z103" s="206"/>
      <c r="AA103" s="194">
        <f t="shared" si="21"/>
        <v>0</v>
      </c>
      <c r="AB103" s="124" t="str">
        <f t="shared" si="22"/>
        <v/>
      </c>
      <c r="AC103" s="195" t="str">
        <f t="shared" si="23"/>
        <v/>
      </c>
      <c r="AD103" s="194" t="str">
        <f t="shared" si="24"/>
        <v/>
      </c>
      <c r="AE103" s="194">
        <f>IF(AD103="",0,IF(ISERROR(VLOOKUP(AD103,AD$7:AD102,1,FALSE)),1,0))</f>
        <v>0</v>
      </c>
      <c r="AF103" s="194"/>
    </row>
    <row r="104" spans="1:32" ht="16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75">
        <f>IF(AND($X$3512&lt;&gt;" ",$X$3512&lt;&gt;0),IF(X104=$X$3512,1+COUNTIF(U$7:U103,"&gt;0"),0),0)</f>
        <v>0</v>
      </c>
      <c r="V104" s="178" t="s">
        <v>293</v>
      </c>
      <c r="W104" s="130"/>
      <c r="X104" s="131"/>
      <c r="Y104" s="131"/>
      <c r="Z104" s="206"/>
      <c r="AA104" s="194">
        <f t="shared" si="21"/>
        <v>0</v>
      </c>
      <c r="AB104" s="124" t="str">
        <f t="shared" si="22"/>
        <v/>
      </c>
      <c r="AC104" s="195" t="str">
        <f t="shared" si="23"/>
        <v/>
      </c>
      <c r="AD104" s="194" t="str">
        <f t="shared" si="24"/>
        <v/>
      </c>
      <c r="AE104" s="194">
        <f>IF(AD104="",0,IF(ISERROR(VLOOKUP(AD104,AD$7:AD103,1,FALSE)),1,0))</f>
        <v>0</v>
      </c>
      <c r="AF104" s="194"/>
    </row>
    <row r="105" spans="1:32" ht="16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75">
        <f>IF(AND($X$3512&lt;&gt;" ",$X$3512&lt;&gt;0),IF(X105=$X$3512,1+COUNTIF(U$7:U104,"&gt;0"),0),0)</f>
        <v>0</v>
      </c>
      <c r="V105" s="178" t="s">
        <v>294</v>
      </c>
      <c r="W105" s="130"/>
      <c r="X105" s="131"/>
      <c r="Y105" s="131"/>
      <c r="Z105" s="206"/>
      <c r="AA105" s="194">
        <f t="shared" si="21"/>
        <v>0</v>
      </c>
      <c r="AB105" s="124" t="str">
        <f t="shared" si="22"/>
        <v/>
      </c>
      <c r="AC105" s="195" t="str">
        <f t="shared" si="23"/>
        <v/>
      </c>
      <c r="AD105" s="194" t="str">
        <f t="shared" si="24"/>
        <v/>
      </c>
      <c r="AE105" s="194">
        <f>IF(AD105="",0,IF(ISERROR(VLOOKUP(AD105,AD$7:AD104,1,FALSE)),1,0))</f>
        <v>0</v>
      </c>
      <c r="AF105" s="194"/>
    </row>
    <row r="106" spans="1:32" ht="16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75">
        <f>IF(AND($X$3512&lt;&gt;" ",$X$3512&lt;&gt;0),IF(X106=$X$3512,1+COUNTIF(U$7:U105,"&gt;0"),0),0)</f>
        <v>0</v>
      </c>
      <c r="V106" s="178" t="s">
        <v>295</v>
      </c>
      <c r="W106" s="130"/>
      <c r="X106" s="131"/>
      <c r="Y106" s="131"/>
      <c r="Z106" s="206"/>
      <c r="AA106" s="194">
        <f t="shared" si="21"/>
        <v>0</v>
      </c>
      <c r="AB106" s="124" t="str">
        <f t="shared" si="22"/>
        <v/>
      </c>
      <c r="AC106" s="195" t="str">
        <f t="shared" si="23"/>
        <v/>
      </c>
      <c r="AD106" s="194" t="str">
        <f t="shared" si="24"/>
        <v/>
      </c>
      <c r="AE106" s="194">
        <f>IF(AD106="",0,IF(ISERROR(VLOOKUP(AD106,AD$7:AD105,1,FALSE)),1,0))</f>
        <v>0</v>
      </c>
      <c r="AF106" s="194"/>
    </row>
    <row r="107" spans="1:32" ht="16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75">
        <f>IF(AND($X$3512&lt;&gt;" ",$X$3512&lt;&gt;0),IF(X107=$X$3512,1+COUNTIF(U$7:U106,"&gt;0"),0),0)</f>
        <v>0</v>
      </c>
      <c r="V107" s="178" t="s">
        <v>296</v>
      </c>
      <c r="W107" s="130"/>
      <c r="X107" s="131"/>
      <c r="Y107" s="131"/>
      <c r="Z107" s="206"/>
      <c r="AA107" s="194">
        <f t="shared" si="21"/>
        <v>0</v>
      </c>
      <c r="AB107" s="124" t="str">
        <f t="shared" si="22"/>
        <v/>
      </c>
      <c r="AC107" s="195" t="str">
        <f t="shared" si="23"/>
        <v/>
      </c>
      <c r="AD107" s="194" t="str">
        <f t="shared" si="24"/>
        <v/>
      </c>
      <c r="AE107" s="194">
        <f>IF(AD107="",0,IF(ISERROR(VLOOKUP(AD107,AD$7:AD106,1,FALSE)),1,0))</f>
        <v>0</v>
      </c>
      <c r="AF107" s="194"/>
    </row>
    <row r="108" spans="1:32" ht="16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75">
        <f>IF(AND($X$3512&lt;&gt;" ",$X$3512&lt;&gt;0),IF(X108=$X$3512,1+COUNTIF(U$7:U107,"&gt;0"),0),0)</f>
        <v>0</v>
      </c>
      <c r="V108" s="178" t="s">
        <v>297</v>
      </c>
      <c r="W108" s="130"/>
      <c r="X108" s="131"/>
      <c r="Y108" s="131"/>
      <c r="Z108" s="206"/>
      <c r="AA108" s="194">
        <f t="shared" si="21"/>
        <v>0</v>
      </c>
      <c r="AB108" s="124" t="str">
        <f t="shared" si="22"/>
        <v/>
      </c>
      <c r="AC108" s="195" t="str">
        <f t="shared" si="23"/>
        <v/>
      </c>
      <c r="AD108" s="194" t="str">
        <f t="shared" si="24"/>
        <v/>
      </c>
      <c r="AE108" s="194">
        <f>IF(AD108="",0,IF(ISERROR(VLOOKUP(AD108,AD$7:AD107,1,FALSE)),1,0))</f>
        <v>0</v>
      </c>
      <c r="AF108" s="194"/>
    </row>
    <row r="109" spans="1:32" ht="16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75">
        <f>IF(AND($X$3512&lt;&gt;" ",$X$3512&lt;&gt;0),IF(X109=$X$3512,1+COUNTIF(U$7:U108,"&gt;0"),0),0)</f>
        <v>0</v>
      </c>
      <c r="V109" s="178" t="s">
        <v>298</v>
      </c>
      <c r="W109" s="130"/>
      <c r="X109" s="131"/>
      <c r="Y109" s="131"/>
      <c r="Z109" s="206"/>
      <c r="AA109" s="194">
        <f t="shared" si="21"/>
        <v>0</v>
      </c>
      <c r="AB109" s="124" t="str">
        <f t="shared" si="22"/>
        <v/>
      </c>
      <c r="AC109" s="195" t="str">
        <f t="shared" si="23"/>
        <v/>
      </c>
      <c r="AD109" s="194" t="str">
        <f t="shared" si="24"/>
        <v/>
      </c>
      <c r="AE109" s="194">
        <f>IF(AD109="",0,IF(ISERROR(VLOOKUP(AD109,AD$7:AD108,1,FALSE)),1,0))</f>
        <v>0</v>
      </c>
      <c r="AF109" s="194"/>
    </row>
    <row r="110" spans="1:32" ht="16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75">
        <f>IF(AND($X$3512&lt;&gt;" ",$X$3512&lt;&gt;0),IF(X110=$X$3512,1+COUNTIF(U$7:U109,"&gt;0"),0),0)</f>
        <v>0</v>
      </c>
      <c r="V110" s="178" t="s">
        <v>299</v>
      </c>
      <c r="W110" s="130"/>
      <c r="X110" s="131"/>
      <c r="Y110" s="131"/>
      <c r="Z110" s="206"/>
      <c r="AA110" s="194">
        <f t="shared" si="21"/>
        <v>0</v>
      </c>
      <c r="AB110" s="124" t="str">
        <f t="shared" si="22"/>
        <v/>
      </c>
      <c r="AC110" s="195" t="str">
        <f t="shared" si="23"/>
        <v/>
      </c>
      <c r="AD110" s="194" t="str">
        <f t="shared" si="24"/>
        <v/>
      </c>
      <c r="AE110" s="194">
        <f>IF(AD110="",0,IF(ISERROR(VLOOKUP(AD110,AD$7:AD109,1,FALSE)),1,0))</f>
        <v>0</v>
      </c>
      <c r="AF110" s="194"/>
    </row>
    <row r="111" spans="1:32" ht="16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75">
        <f>IF(AND($X$3512&lt;&gt;" ",$X$3512&lt;&gt;0),IF(X111=$X$3512,1+COUNTIF(U$7:U110,"&gt;0"),0),0)</f>
        <v>0</v>
      </c>
      <c r="V111" s="178" t="s">
        <v>300</v>
      </c>
      <c r="W111" s="130"/>
      <c r="X111" s="131"/>
      <c r="Y111" s="131"/>
      <c r="Z111" s="206"/>
      <c r="AA111" s="194">
        <f t="shared" si="21"/>
        <v>0</v>
      </c>
      <c r="AB111" s="124" t="str">
        <f t="shared" si="22"/>
        <v/>
      </c>
      <c r="AC111" s="195" t="str">
        <f t="shared" si="23"/>
        <v/>
      </c>
      <c r="AD111" s="194" t="str">
        <f t="shared" si="24"/>
        <v/>
      </c>
      <c r="AE111" s="194">
        <f>IF(AD111="",0,IF(ISERROR(VLOOKUP(AD111,AD$7:AD110,1,FALSE)),1,0))</f>
        <v>0</v>
      </c>
      <c r="AF111" s="194"/>
    </row>
    <row r="112" spans="1:32" ht="16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75">
        <f>IF(AND($X$3512&lt;&gt;" ",$X$3512&lt;&gt;0),IF(X112=$X$3512,1+COUNTIF(U$7:U111,"&gt;0"),0),0)</f>
        <v>0</v>
      </c>
      <c r="V112" s="178" t="s">
        <v>301</v>
      </c>
      <c r="W112" s="130"/>
      <c r="X112" s="131"/>
      <c r="Y112" s="131"/>
      <c r="Z112" s="206"/>
      <c r="AA112" s="194">
        <f t="shared" si="21"/>
        <v>0</v>
      </c>
      <c r="AB112" s="124" t="str">
        <f t="shared" si="22"/>
        <v/>
      </c>
      <c r="AC112" s="195" t="str">
        <f t="shared" si="23"/>
        <v/>
      </c>
      <c r="AD112" s="194" t="str">
        <f t="shared" si="24"/>
        <v/>
      </c>
      <c r="AE112" s="194">
        <f>IF(AD112="",0,IF(ISERROR(VLOOKUP(AD112,AD$7:AD111,1,FALSE)),1,0))</f>
        <v>0</v>
      </c>
      <c r="AF112" s="194"/>
    </row>
    <row r="113" spans="1:32" ht="16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75">
        <f>IF(AND($X$3512&lt;&gt;" ",$X$3512&lt;&gt;0),IF(X113=$X$3512,1+COUNTIF(U$7:U112,"&gt;0"),0),0)</f>
        <v>0</v>
      </c>
      <c r="V113" s="178" t="s">
        <v>302</v>
      </c>
      <c r="W113" s="130"/>
      <c r="X113" s="131"/>
      <c r="Y113" s="131"/>
      <c r="Z113" s="206"/>
      <c r="AA113" s="194">
        <f t="shared" si="21"/>
        <v>0</v>
      </c>
      <c r="AB113" s="124" t="str">
        <f t="shared" si="22"/>
        <v/>
      </c>
      <c r="AC113" s="195" t="str">
        <f t="shared" si="23"/>
        <v/>
      </c>
      <c r="AD113" s="194" t="str">
        <f t="shared" si="24"/>
        <v/>
      </c>
      <c r="AE113" s="194">
        <f>IF(AD113="",0,IF(ISERROR(VLOOKUP(AD113,AD$7:AD112,1,FALSE)),1,0))</f>
        <v>0</v>
      </c>
      <c r="AF113" s="194"/>
    </row>
    <row r="114" spans="1:32" ht="16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75">
        <f>IF(AND($X$3512&lt;&gt;" ",$X$3512&lt;&gt;0),IF(X114=$X$3512,1+COUNTIF(U$7:U113,"&gt;0"),0),0)</f>
        <v>0</v>
      </c>
      <c r="V114" s="178" t="s">
        <v>303</v>
      </c>
      <c r="W114" s="130"/>
      <c r="X114" s="131"/>
      <c r="Y114" s="131"/>
      <c r="Z114" s="206"/>
      <c r="AA114" s="194">
        <f t="shared" si="21"/>
        <v>0</v>
      </c>
      <c r="AB114" s="124" t="str">
        <f t="shared" si="22"/>
        <v/>
      </c>
      <c r="AC114" s="195" t="str">
        <f t="shared" si="23"/>
        <v/>
      </c>
      <c r="AD114" s="194" t="str">
        <f t="shared" si="24"/>
        <v/>
      </c>
      <c r="AE114" s="194">
        <f>IF(AD114="",0,IF(ISERROR(VLOOKUP(AD114,AD$7:AD113,1,FALSE)),1,0))</f>
        <v>0</v>
      </c>
      <c r="AF114" s="194"/>
    </row>
    <row r="115" spans="1:32" ht="16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75">
        <f>IF(AND($X$3512&lt;&gt;" ",$X$3512&lt;&gt;0),IF(X115=$X$3512,1+COUNTIF(U$7:U114,"&gt;0"),0),0)</f>
        <v>0</v>
      </c>
      <c r="V115" s="178" t="s">
        <v>304</v>
      </c>
      <c r="W115" s="130"/>
      <c r="X115" s="131"/>
      <c r="Y115" s="131"/>
      <c r="Z115" s="206"/>
      <c r="AA115" s="194">
        <f t="shared" si="21"/>
        <v>0</v>
      </c>
      <c r="AB115" s="124" t="str">
        <f t="shared" si="22"/>
        <v/>
      </c>
      <c r="AC115" s="195" t="str">
        <f t="shared" si="23"/>
        <v/>
      </c>
      <c r="AD115" s="194" t="str">
        <f t="shared" si="24"/>
        <v/>
      </c>
      <c r="AE115" s="194">
        <f>IF(AD115="",0,IF(ISERROR(VLOOKUP(AD115,AD$7:AD114,1,FALSE)),1,0))</f>
        <v>0</v>
      </c>
      <c r="AF115" s="194"/>
    </row>
    <row r="116" spans="1:32" ht="16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75">
        <f>IF(AND($X$3512&lt;&gt;" ",$X$3512&lt;&gt;0),IF(X116=$X$3512,1+COUNTIF(U$7:U115,"&gt;0"),0),0)</f>
        <v>0</v>
      </c>
      <c r="V116" s="178" t="s">
        <v>305</v>
      </c>
      <c r="W116" s="130"/>
      <c r="X116" s="131"/>
      <c r="Y116" s="131"/>
      <c r="Z116" s="206"/>
      <c r="AA116" s="194">
        <f t="shared" si="21"/>
        <v>0</v>
      </c>
      <c r="AB116" s="124" t="str">
        <f t="shared" si="22"/>
        <v/>
      </c>
      <c r="AC116" s="195" t="str">
        <f t="shared" si="23"/>
        <v/>
      </c>
      <c r="AD116" s="194" t="str">
        <f t="shared" si="24"/>
        <v/>
      </c>
      <c r="AE116" s="194">
        <f>IF(AD116="",0,IF(ISERROR(VLOOKUP(AD116,AD$7:AD115,1,FALSE)),1,0))</f>
        <v>0</v>
      </c>
      <c r="AF116" s="194"/>
    </row>
    <row r="117" spans="1:32" ht="16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75">
        <f>IF(AND($X$3512&lt;&gt;" ",$X$3512&lt;&gt;0),IF(X117=$X$3512,1+COUNTIF(U$7:U116,"&gt;0"),0),0)</f>
        <v>0</v>
      </c>
      <c r="V117" s="178" t="s">
        <v>306</v>
      </c>
      <c r="W117" s="130"/>
      <c r="X117" s="131"/>
      <c r="Y117" s="131"/>
      <c r="Z117" s="206"/>
      <c r="AA117" s="194">
        <f t="shared" si="21"/>
        <v>0</v>
      </c>
      <c r="AB117" s="124" t="str">
        <f t="shared" si="22"/>
        <v/>
      </c>
      <c r="AC117" s="195" t="str">
        <f t="shared" si="23"/>
        <v/>
      </c>
      <c r="AD117" s="194" t="str">
        <f t="shared" si="24"/>
        <v/>
      </c>
      <c r="AE117" s="194">
        <f>IF(AD117="",0,IF(ISERROR(VLOOKUP(AD117,AD$7:AD116,1,FALSE)),1,0))</f>
        <v>0</v>
      </c>
      <c r="AF117" s="194"/>
    </row>
    <row r="118" spans="1:32" ht="16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75">
        <f>IF(AND($X$3512&lt;&gt;" ",$X$3512&lt;&gt;0),IF(X118=$X$3512,1+COUNTIF(U$7:U117,"&gt;0"),0),0)</f>
        <v>0</v>
      </c>
      <c r="V118" s="178" t="s">
        <v>307</v>
      </c>
      <c r="W118" s="130"/>
      <c r="X118" s="131"/>
      <c r="Y118" s="131"/>
      <c r="Z118" s="206"/>
      <c r="AA118" s="194">
        <f t="shared" si="21"/>
        <v>0</v>
      </c>
      <c r="AB118" s="124" t="str">
        <f t="shared" si="22"/>
        <v/>
      </c>
      <c r="AC118" s="195" t="str">
        <f t="shared" si="23"/>
        <v/>
      </c>
      <c r="AD118" s="194" t="str">
        <f t="shared" si="24"/>
        <v/>
      </c>
      <c r="AE118" s="194">
        <f>IF(AD118="",0,IF(ISERROR(VLOOKUP(AD118,AD$7:AD117,1,FALSE)),1,0))</f>
        <v>0</v>
      </c>
      <c r="AF118" s="194"/>
    </row>
    <row r="119" spans="1:32" ht="16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75">
        <f>IF(AND($X$3512&lt;&gt;" ",$X$3512&lt;&gt;0),IF(X119=$X$3512,1+COUNTIF(U$7:U118,"&gt;0"),0),0)</f>
        <v>0</v>
      </c>
      <c r="V119" s="178" t="s">
        <v>308</v>
      </c>
      <c r="W119" s="130"/>
      <c r="X119" s="131"/>
      <c r="Y119" s="131"/>
      <c r="Z119" s="206"/>
      <c r="AA119" s="194">
        <f t="shared" si="21"/>
        <v>0</v>
      </c>
      <c r="AB119" s="124" t="str">
        <f t="shared" si="22"/>
        <v/>
      </c>
      <c r="AC119" s="195" t="str">
        <f t="shared" si="23"/>
        <v/>
      </c>
      <c r="AD119" s="194" t="str">
        <f t="shared" si="24"/>
        <v/>
      </c>
      <c r="AE119" s="194">
        <f>IF(AD119="",0,IF(ISERROR(VLOOKUP(AD119,AD$7:AD118,1,FALSE)),1,0))</f>
        <v>0</v>
      </c>
      <c r="AF119" s="194"/>
    </row>
    <row r="120" spans="1:32" ht="16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75">
        <f>IF(AND($X$3512&lt;&gt;" ",$X$3512&lt;&gt;0),IF(X120=$X$3512,1+COUNTIF(U$7:U119,"&gt;0"),0),0)</f>
        <v>0</v>
      </c>
      <c r="V120" s="178" t="s">
        <v>309</v>
      </c>
      <c r="W120" s="130"/>
      <c r="X120" s="131"/>
      <c r="Y120" s="131"/>
      <c r="Z120" s="206"/>
      <c r="AA120" s="194">
        <f t="shared" si="21"/>
        <v>0</v>
      </c>
      <c r="AB120" s="124" t="str">
        <f t="shared" si="22"/>
        <v/>
      </c>
      <c r="AC120" s="195" t="str">
        <f t="shared" si="23"/>
        <v/>
      </c>
      <c r="AD120" s="194" t="str">
        <f t="shared" si="24"/>
        <v/>
      </c>
      <c r="AE120" s="194">
        <f>IF(AD120="",0,IF(ISERROR(VLOOKUP(AD120,AD$7:AD119,1,FALSE)),1,0))</f>
        <v>0</v>
      </c>
      <c r="AF120" s="194"/>
    </row>
    <row r="121" spans="1:32" ht="16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75">
        <f>IF(AND($X$3512&lt;&gt;" ",$X$3512&lt;&gt;0),IF(X121=$X$3512,1+COUNTIF(U$7:U120,"&gt;0"),0),0)</f>
        <v>0</v>
      </c>
      <c r="V121" s="178" t="s">
        <v>310</v>
      </c>
      <c r="W121" s="130"/>
      <c r="X121" s="131"/>
      <c r="Y121" s="131"/>
      <c r="Z121" s="206"/>
      <c r="AA121" s="194">
        <f t="shared" si="21"/>
        <v>0</v>
      </c>
      <c r="AB121" s="124" t="str">
        <f t="shared" si="22"/>
        <v/>
      </c>
      <c r="AC121" s="195" t="str">
        <f t="shared" si="23"/>
        <v/>
      </c>
      <c r="AD121" s="194" t="str">
        <f t="shared" si="24"/>
        <v/>
      </c>
      <c r="AE121" s="194">
        <f>IF(AD121="",0,IF(ISERROR(VLOOKUP(AD121,AD$7:AD120,1,FALSE)),1,0))</f>
        <v>0</v>
      </c>
      <c r="AF121" s="194"/>
    </row>
    <row r="122" spans="1:32" ht="16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75">
        <f>IF(AND($X$3512&lt;&gt;" ",$X$3512&lt;&gt;0),IF(X122=$X$3512,1+COUNTIF(U$7:U121,"&gt;0"),0),0)</f>
        <v>0</v>
      </c>
      <c r="V122" s="178" t="s">
        <v>311</v>
      </c>
      <c r="W122" s="130"/>
      <c r="X122" s="131"/>
      <c r="Y122" s="131"/>
      <c r="Z122" s="206"/>
      <c r="AA122" s="194">
        <f t="shared" si="21"/>
        <v>0</v>
      </c>
      <c r="AB122" s="124" t="str">
        <f t="shared" si="22"/>
        <v/>
      </c>
      <c r="AC122" s="195" t="str">
        <f t="shared" si="23"/>
        <v/>
      </c>
      <c r="AD122" s="194" t="str">
        <f t="shared" si="24"/>
        <v/>
      </c>
      <c r="AE122" s="194">
        <f>IF(AD122="",0,IF(ISERROR(VLOOKUP(AD122,AD$7:AD121,1,FALSE)),1,0))</f>
        <v>0</v>
      </c>
      <c r="AF122" s="194"/>
    </row>
    <row r="123" spans="1:32" ht="16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75">
        <f>IF(AND($X$3512&lt;&gt;" ",$X$3512&lt;&gt;0),IF(X123=$X$3512,1+COUNTIF(U$7:U122,"&gt;0"),0),0)</f>
        <v>0</v>
      </c>
      <c r="V123" s="178" t="s">
        <v>312</v>
      </c>
      <c r="W123" s="130"/>
      <c r="X123" s="131"/>
      <c r="Y123" s="131"/>
      <c r="Z123" s="206"/>
      <c r="AA123" s="194">
        <f t="shared" si="21"/>
        <v>0</v>
      </c>
      <c r="AB123" s="124" t="str">
        <f t="shared" si="22"/>
        <v/>
      </c>
      <c r="AC123" s="195" t="str">
        <f t="shared" si="23"/>
        <v/>
      </c>
      <c r="AD123" s="194" t="str">
        <f t="shared" si="24"/>
        <v/>
      </c>
      <c r="AE123" s="194">
        <f>IF(AD123="",0,IF(ISERROR(VLOOKUP(AD123,AD$7:AD122,1,FALSE)),1,0))</f>
        <v>0</v>
      </c>
      <c r="AF123" s="194"/>
    </row>
    <row r="124" spans="1:32" ht="16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75">
        <f>IF(AND($X$3512&lt;&gt;" ",$X$3512&lt;&gt;0),IF(X124=$X$3512,1+COUNTIF(U$7:U123,"&gt;0"),0),0)</f>
        <v>0</v>
      </c>
      <c r="V124" s="178" t="s">
        <v>313</v>
      </c>
      <c r="W124" s="130"/>
      <c r="X124" s="131"/>
      <c r="Y124" s="131"/>
      <c r="Z124" s="206"/>
      <c r="AA124" s="194">
        <f t="shared" si="21"/>
        <v>0</v>
      </c>
      <c r="AB124" s="124" t="str">
        <f t="shared" si="22"/>
        <v/>
      </c>
      <c r="AC124" s="195" t="str">
        <f t="shared" si="23"/>
        <v/>
      </c>
      <c r="AD124" s="194" t="str">
        <f t="shared" si="24"/>
        <v/>
      </c>
      <c r="AE124" s="194">
        <f>IF(AD124="",0,IF(ISERROR(VLOOKUP(AD124,AD$7:AD123,1,FALSE)),1,0))</f>
        <v>0</v>
      </c>
      <c r="AF124" s="194"/>
    </row>
    <row r="125" spans="1:32" ht="16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75">
        <f>IF(AND($X$3512&lt;&gt;" ",$X$3512&lt;&gt;0),IF(X125=$X$3512,1+COUNTIF(U$7:U124,"&gt;0"),0),0)</f>
        <v>0</v>
      </c>
      <c r="V125" s="178" t="s">
        <v>314</v>
      </c>
      <c r="W125" s="130"/>
      <c r="X125" s="131"/>
      <c r="Y125" s="131"/>
      <c r="Z125" s="206"/>
      <c r="AA125" s="194">
        <f t="shared" si="21"/>
        <v>0</v>
      </c>
      <c r="AB125" s="124" t="str">
        <f t="shared" si="22"/>
        <v/>
      </c>
      <c r="AC125" s="195" t="str">
        <f t="shared" si="23"/>
        <v/>
      </c>
      <c r="AD125" s="194" t="str">
        <f t="shared" si="24"/>
        <v/>
      </c>
      <c r="AE125" s="194">
        <f>IF(AD125="",0,IF(ISERROR(VLOOKUP(AD125,AD$7:AD124,1,FALSE)),1,0))</f>
        <v>0</v>
      </c>
      <c r="AF125" s="194"/>
    </row>
    <row r="126" spans="1:32" ht="16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75">
        <f>IF(AND($X$3512&lt;&gt;" ",$X$3512&lt;&gt;0),IF(X126=$X$3512,1+COUNTIF(U$7:U125,"&gt;0"),0),0)</f>
        <v>0</v>
      </c>
      <c r="V126" s="178" t="s">
        <v>315</v>
      </c>
      <c r="W126" s="130"/>
      <c r="X126" s="131"/>
      <c r="Y126" s="131"/>
      <c r="Z126" s="206"/>
      <c r="AA126" s="194">
        <f t="shared" si="21"/>
        <v>0</v>
      </c>
      <c r="AB126" s="124" t="str">
        <f t="shared" si="22"/>
        <v/>
      </c>
      <c r="AC126" s="195" t="str">
        <f t="shared" si="23"/>
        <v/>
      </c>
      <c r="AD126" s="194" t="str">
        <f t="shared" si="24"/>
        <v/>
      </c>
      <c r="AE126" s="194">
        <f>IF(AD126="",0,IF(ISERROR(VLOOKUP(AD126,AD$7:AD125,1,FALSE)),1,0))</f>
        <v>0</v>
      </c>
      <c r="AF126" s="194"/>
    </row>
    <row r="127" spans="1:32" ht="16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75">
        <f>IF(AND($X$3512&lt;&gt;" ",$X$3512&lt;&gt;0),IF(X127=$X$3512,1+COUNTIF(U$7:U126,"&gt;0"),0),0)</f>
        <v>0</v>
      </c>
      <c r="V127" s="178" t="s">
        <v>316</v>
      </c>
      <c r="W127" s="130"/>
      <c r="X127" s="131"/>
      <c r="Y127" s="131"/>
      <c r="Z127" s="206"/>
      <c r="AA127" s="194">
        <f t="shared" si="21"/>
        <v>0</v>
      </c>
      <c r="AB127" s="124" t="str">
        <f t="shared" si="22"/>
        <v/>
      </c>
      <c r="AC127" s="195" t="str">
        <f t="shared" si="23"/>
        <v/>
      </c>
      <c r="AD127" s="194" t="str">
        <f t="shared" si="24"/>
        <v/>
      </c>
      <c r="AE127" s="194">
        <f>IF(AD127="",0,IF(ISERROR(VLOOKUP(AD127,AD$7:AD126,1,FALSE)),1,0))</f>
        <v>0</v>
      </c>
      <c r="AF127" s="194"/>
    </row>
    <row r="128" spans="1:32" ht="16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75">
        <f>IF(AND($X$3512&lt;&gt;" ",$X$3512&lt;&gt;0),IF(X128=$X$3512,1+COUNTIF(U$7:U127,"&gt;0"),0),0)</f>
        <v>0</v>
      </c>
      <c r="V128" s="178" t="s">
        <v>317</v>
      </c>
      <c r="W128" s="130"/>
      <c r="X128" s="131"/>
      <c r="Y128" s="131"/>
      <c r="Z128" s="206"/>
      <c r="AA128" s="194">
        <f t="shared" si="21"/>
        <v>0</v>
      </c>
      <c r="AB128" s="124" t="str">
        <f t="shared" si="22"/>
        <v/>
      </c>
      <c r="AC128" s="195" t="str">
        <f t="shared" si="23"/>
        <v/>
      </c>
      <c r="AD128" s="194" t="str">
        <f t="shared" si="24"/>
        <v/>
      </c>
      <c r="AE128" s="194">
        <f>IF(AD128="",0,IF(ISERROR(VLOOKUP(AD128,AD$7:AD127,1,FALSE)),1,0))</f>
        <v>0</v>
      </c>
      <c r="AF128" s="194"/>
    </row>
    <row r="129" spans="1:32" ht="16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75">
        <f>IF(AND($X$3512&lt;&gt;" ",$X$3512&lt;&gt;0),IF(X129=$X$3512,1+COUNTIF(U$7:U128,"&gt;0"),0),0)</f>
        <v>0</v>
      </c>
      <c r="V129" s="178" t="s">
        <v>318</v>
      </c>
      <c r="W129" s="130"/>
      <c r="X129" s="131"/>
      <c r="Y129" s="131"/>
      <c r="Z129" s="206"/>
      <c r="AA129" s="194">
        <f t="shared" si="21"/>
        <v>0</v>
      </c>
      <c r="AB129" s="124" t="str">
        <f t="shared" si="22"/>
        <v/>
      </c>
      <c r="AC129" s="195" t="str">
        <f t="shared" si="23"/>
        <v/>
      </c>
      <c r="AD129" s="194" t="str">
        <f t="shared" si="24"/>
        <v/>
      </c>
      <c r="AE129" s="194">
        <f>IF(AD129="",0,IF(ISERROR(VLOOKUP(AD129,AD$7:AD128,1,FALSE)),1,0))</f>
        <v>0</v>
      </c>
      <c r="AF129" s="194"/>
    </row>
    <row r="130" spans="1:32" ht="16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75">
        <f>IF(AND($X$3512&lt;&gt;" ",$X$3512&lt;&gt;0),IF(X130=$X$3512,1+COUNTIF(U$7:U129,"&gt;0"),0),0)</f>
        <v>0</v>
      </c>
      <c r="V130" s="178" t="s">
        <v>319</v>
      </c>
      <c r="W130" s="130"/>
      <c r="X130" s="131"/>
      <c r="Y130" s="131"/>
      <c r="Z130" s="206"/>
      <c r="AA130" s="194">
        <f t="shared" si="21"/>
        <v>0</v>
      </c>
      <c r="AB130" s="124" t="str">
        <f t="shared" si="22"/>
        <v/>
      </c>
      <c r="AC130" s="195" t="str">
        <f t="shared" si="23"/>
        <v/>
      </c>
      <c r="AD130" s="194" t="str">
        <f t="shared" si="24"/>
        <v/>
      </c>
      <c r="AE130" s="194">
        <f>IF(AD130="",0,IF(ISERROR(VLOOKUP(AD130,AD$7:AD129,1,FALSE)),1,0))</f>
        <v>0</v>
      </c>
      <c r="AF130" s="194"/>
    </row>
    <row r="131" spans="1:32" ht="16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75">
        <f>IF(AND($X$3512&lt;&gt;" ",$X$3512&lt;&gt;0),IF(X131=$X$3512,1+COUNTIF(U$7:U130,"&gt;0"),0),0)</f>
        <v>0</v>
      </c>
      <c r="V131" s="178" t="s">
        <v>320</v>
      </c>
      <c r="W131" s="130"/>
      <c r="X131" s="131"/>
      <c r="Y131" s="131"/>
      <c r="Z131" s="206"/>
      <c r="AA131" s="194">
        <f t="shared" si="21"/>
        <v>0</v>
      </c>
      <c r="AB131" s="124" t="str">
        <f t="shared" si="22"/>
        <v/>
      </c>
      <c r="AC131" s="195" t="str">
        <f t="shared" si="23"/>
        <v/>
      </c>
      <c r="AD131" s="194" t="str">
        <f t="shared" si="24"/>
        <v/>
      </c>
      <c r="AE131" s="194">
        <f>IF(AD131="",0,IF(ISERROR(VLOOKUP(AD131,AD$7:AD130,1,FALSE)),1,0))</f>
        <v>0</v>
      </c>
      <c r="AF131" s="194"/>
    </row>
    <row r="132" spans="1:32" ht="16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75">
        <f>IF(AND($X$3512&lt;&gt;" ",$X$3512&lt;&gt;0),IF(X132=$X$3512,1+COUNTIF(U$7:U131,"&gt;0"),0),0)</f>
        <v>0</v>
      </c>
      <c r="V132" s="178" t="s">
        <v>321</v>
      </c>
      <c r="W132" s="130"/>
      <c r="X132" s="131"/>
      <c r="Y132" s="131"/>
      <c r="Z132" s="206"/>
      <c r="AA132" s="194">
        <f t="shared" si="21"/>
        <v>0</v>
      </c>
      <c r="AB132" s="124" t="str">
        <f t="shared" si="22"/>
        <v/>
      </c>
      <c r="AC132" s="195" t="str">
        <f t="shared" si="23"/>
        <v/>
      </c>
      <c r="AD132" s="194" t="str">
        <f t="shared" si="24"/>
        <v/>
      </c>
      <c r="AE132" s="194">
        <f>IF(AD132="",0,IF(ISERROR(VLOOKUP(AD132,AD$7:AD131,1,FALSE)),1,0))</f>
        <v>0</v>
      </c>
      <c r="AF132" s="194"/>
    </row>
    <row r="133" spans="1:32" ht="16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75">
        <f>IF(AND($X$3512&lt;&gt;" ",$X$3512&lt;&gt;0),IF(X133=$X$3512,1+COUNTIF(U$7:U132,"&gt;0"),0),0)</f>
        <v>0</v>
      </c>
      <c r="V133" s="178" t="s">
        <v>322</v>
      </c>
      <c r="W133" s="130"/>
      <c r="X133" s="131"/>
      <c r="Y133" s="131"/>
      <c r="Z133" s="206"/>
      <c r="AA133" s="194">
        <f t="shared" si="21"/>
        <v>0</v>
      </c>
      <c r="AB133" s="124" t="str">
        <f t="shared" si="22"/>
        <v/>
      </c>
      <c r="AC133" s="195" t="str">
        <f t="shared" si="23"/>
        <v/>
      </c>
      <c r="AD133" s="194" t="str">
        <f t="shared" si="24"/>
        <v/>
      </c>
      <c r="AE133" s="194">
        <f>IF(AD133="",0,IF(ISERROR(VLOOKUP(AD133,AD$7:AD132,1,FALSE)),1,0))</f>
        <v>0</v>
      </c>
      <c r="AF133" s="194"/>
    </row>
    <row r="134" spans="1:32" ht="16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75">
        <f>IF(AND($X$3512&lt;&gt;" ",$X$3512&lt;&gt;0),IF(X134=$X$3512,1+COUNTIF(U$7:U133,"&gt;0"),0),0)</f>
        <v>0</v>
      </c>
      <c r="V134" s="178" t="s">
        <v>323</v>
      </c>
      <c r="W134" s="130"/>
      <c r="X134" s="131"/>
      <c r="Y134" s="131"/>
      <c r="Z134" s="206"/>
      <c r="AA134" s="194">
        <f t="shared" si="21"/>
        <v>0</v>
      </c>
      <c r="AB134" s="124" t="str">
        <f t="shared" si="22"/>
        <v/>
      </c>
      <c r="AC134" s="195" t="str">
        <f t="shared" si="23"/>
        <v/>
      </c>
      <c r="AD134" s="194" t="str">
        <f t="shared" si="24"/>
        <v/>
      </c>
      <c r="AE134" s="194">
        <f>IF(AD134="",0,IF(ISERROR(VLOOKUP(AD134,AD$7:AD133,1,FALSE)),1,0))</f>
        <v>0</v>
      </c>
      <c r="AF134" s="194"/>
    </row>
    <row r="135" spans="1:32" ht="16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75">
        <f>IF(AND($X$3512&lt;&gt;" ",$X$3512&lt;&gt;0),IF(X135=$X$3512,1+COUNTIF(U$7:U134,"&gt;0"),0),0)</f>
        <v>0</v>
      </c>
      <c r="V135" s="178" t="s">
        <v>324</v>
      </c>
      <c r="W135" s="130"/>
      <c r="X135" s="131"/>
      <c r="Y135" s="131"/>
      <c r="Z135" s="206"/>
      <c r="AA135" s="194">
        <f t="shared" ref="AA135:AA198" si="25">IF(ISBLANK(X135),0,VLOOKUP(X135,$B$8:$E$57,1,FALSE))</f>
        <v>0</v>
      </c>
      <c r="AB135" s="124" t="str">
        <f t="shared" si="22"/>
        <v/>
      </c>
      <c r="AC135" s="195" t="str">
        <f t="shared" si="23"/>
        <v/>
      </c>
      <c r="AD135" s="194" t="str">
        <f t="shared" si="24"/>
        <v/>
      </c>
      <c r="AE135" s="194">
        <f>IF(AD135="",0,IF(ISERROR(VLOOKUP(AD135,AD$7:AD134,1,FALSE)),1,0))</f>
        <v>0</v>
      </c>
      <c r="AF135" s="194"/>
    </row>
    <row r="136" spans="1:32" ht="16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75">
        <f>IF(AND($X$3512&lt;&gt;" ",$X$3512&lt;&gt;0),IF(X136=$X$3512,1+COUNTIF(U$7:U135,"&gt;0"),0),0)</f>
        <v>0</v>
      </c>
      <c r="V136" s="178" t="s">
        <v>325</v>
      </c>
      <c r="W136" s="130"/>
      <c r="X136" s="131"/>
      <c r="Y136" s="131"/>
      <c r="Z136" s="206"/>
      <c r="AA136" s="194">
        <f t="shared" si="25"/>
        <v>0</v>
      </c>
      <c r="AB136" s="124" t="str">
        <f t="shared" ref="AB136:AB199" si="26">IF(W136&gt;0,CONCATENATE(MONTH(W136)&amp;X136),"")</f>
        <v/>
      </c>
      <c r="AC136" s="195" t="str">
        <f t="shared" ref="AC136:AC199" si="27">IF(OR(AND(Z136&lt;&gt;0,ISBLANK(X136)),ISERROR(AA136)),"ERR","")</f>
        <v/>
      </c>
      <c r="AD136" s="194" t="str">
        <f t="shared" si="24"/>
        <v/>
      </c>
      <c r="AE136" s="194">
        <f>IF(AD136="",0,IF(ISERROR(VLOOKUP(AD136,AD$7:AD135,1,FALSE)),1,0))</f>
        <v>0</v>
      </c>
      <c r="AF136" s="194"/>
    </row>
    <row r="137" spans="1:32" ht="16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75">
        <f>IF(AND($X$3512&lt;&gt;" ",$X$3512&lt;&gt;0),IF(X137=$X$3512,1+COUNTIF(U$7:U136,"&gt;0"),0),0)</f>
        <v>0</v>
      </c>
      <c r="V137" s="178" t="s">
        <v>326</v>
      </c>
      <c r="W137" s="130"/>
      <c r="X137" s="131"/>
      <c r="Y137" s="131"/>
      <c r="Z137" s="206"/>
      <c r="AA137" s="194">
        <f t="shared" si="25"/>
        <v>0</v>
      </c>
      <c r="AB137" s="124" t="str">
        <f t="shared" si="26"/>
        <v/>
      </c>
      <c r="AC137" s="195" t="str">
        <f t="shared" si="27"/>
        <v/>
      </c>
      <c r="AD137" s="194" t="str">
        <f t="shared" si="24"/>
        <v/>
      </c>
      <c r="AE137" s="194">
        <f>IF(AD137="",0,IF(ISERROR(VLOOKUP(AD137,AD$7:AD136,1,FALSE)),1,0))</f>
        <v>0</v>
      </c>
      <c r="AF137" s="194"/>
    </row>
    <row r="138" spans="1:32" ht="16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75">
        <f>IF(AND($X$3512&lt;&gt;" ",$X$3512&lt;&gt;0),IF(X138=$X$3512,1+COUNTIF(U$7:U137,"&gt;0"),0),0)</f>
        <v>0</v>
      </c>
      <c r="V138" s="178" t="s">
        <v>327</v>
      </c>
      <c r="W138" s="130"/>
      <c r="X138" s="131"/>
      <c r="Y138" s="131"/>
      <c r="Z138" s="206"/>
      <c r="AA138" s="194">
        <f t="shared" si="25"/>
        <v>0</v>
      </c>
      <c r="AB138" s="124" t="str">
        <f t="shared" si="26"/>
        <v/>
      </c>
      <c r="AC138" s="195" t="str">
        <f t="shared" si="27"/>
        <v/>
      </c>
      <c r="AD138" s="194" t="str">
        <f t="shared" si="24"/>
        <v/>
      </c>
      <c r="AE138" s="194">
        <f>IF(AD138="",0,IF(ISERROR(VLOOKUP(AD138,AD$7:AD137,1,FALSE)),1,0))</f>
        <v>0</v>
      </c>
      <c r="AF138" s="194"/>
    </row>
    <row r="139" spans="1:32" ht="16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75">
        <f>IF(AND($X$3512&lt;&gt;" ",$X$3512&lt;&gt;0),IF(X139=$X$3512,1+COUNTIF(U$7:U138,"&gt;0"),0),0)</f>
        <v>0</v>
      </c>
      <c r="V139" s="178" t="s">
        <v>328</v>
      </c>
      <c r="W139" s="130"/>
      <c r="X139" s="131"/>
      <c r="Y139" s="131"/>
      <c r="Z139" s="206"/>
      <c r="AA139" s="194">
        <f t="shared" si="25"/>
        <v>0</v>
      </c>
      <c r="AB139" s="124" t="str">
        <f t="shared" si="26"/>
        <v/>
      </c>
      <c r="AC139" s="195" t="str">
        <f t="shared" si="27"/>
        <v/>
      </c>
      <c r="AD139" s="194" t="str">
        <f t="shared" ref="AD139:AD202" si="28">IF(W139&gt;0,CONCATENATE(MONTH(W139),"-",YEAR(W139)),"")</f>
        <v/>
      </c>
      <c r="AE139" s="194">
        <f>IF(AD139="",0,IF(ISERROR(VLOOKUP(AD139,AD$7:AD138,1,FALSE)),1,0))</f>
        <v>0</v>
      </c>
      <c r="AF139" s="194"/>
    </row>
    <row r="140" spans="1:32" ht="16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75">
        <f>IF(AND($X$3512&lt;&gt;" ",$X$3512&lt;&gt;0),IF(X140=$X$3512,1+COUNTIF(U$7:U139,"&gt;0"),0),0)</f>
        <v>0</v>
      </c>
      <c r="V140" s="178" t="s">
        <v>329</v>
      </c>
      <c r="W140" s="130"/>
      <c r="X140" s="131"/>
      <c r="Y140" s="131"/>
      <c r="Z140" s="206"/>
      <c r="AA140" s="194">
        <f t="shared" si="25"/>
        <v>0</v>
      </c>
      <c r="AB140" s="124" t="str">
        <f t="shared" si="26"/>
        <v/>
      </c>
      <c r="AC140" s="195" t="str">
        <f t="shared" si="27"/>
        <v/>
      </c>
      <c r="AD140" s="194" t="str">
        <f t="shared" si="28"/>
        <v/>
      </c>
      <c r="AE140" s="194">
        <f>IF(AD140="",0,IF(ISERROR(VLOOKUP(AD140,AD$7:AD139,1,FALSE)),1,0))</f>
        <v>0</v>
      </c>
      <c r="AF140" s="194"/>
    </row>
    <row r="141" spans="1:32" ht="16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75">
        <f>IF(AND($X$3512&lt;&gt;" ",$X$3512&lt;&gt;0),IF(X141=$X$3512,1+COUNTIF(U$7:U140,"&gt;0"),0),0)</f>
        <v>0</v>
      </c>
      <c r="V141" s="178" t="s">
        <v>330</v>
      </c>
      <c r="W141" s="130"/>
      <c r="X141" s="131"/>
      <c r="Y141" s="131"/>
      <c r="Z141" s="206"/>
      <c r="AA141" s="194">
        <f t="shared" si="25"/>
        <v>0</v>
      </c>
      <c r="AB141" s="124" t="str">
        <f t="shared" si="26"/>
        <v/>
      </c>
      <c r="AC141" s="195" t="str">
        <f t="shared" si="27"/>
        <v/>
      </c>
      <c r="AD141" s="194" t="str">
        <f t="shared" si="28"/>
        <v/>
      </c>
      <c r="AE141" s="194">
        <f>IF(AD141="",0,IF(ISERROR(VLOOKUP(AD141,AD$7:AD140,1,FALSE)),1,0))</f>
        <v>0</v>
      </c>
      <c r="AF141" s="194"/>
    </row>
    <row r="142" spans="1:32" ht="16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75">
        <f>IF(AND($X$3512&lt;&gt;" ",$X$3512&lt;&gt;0),IF(X142=$X$3512,1+COUNTIF(U$7:U141,"&gt;0"),0),0)</f>
        <v>0</v>
      </c>
      <c r="V142" s="178" t="s">
        <v>331</v>
      </c>
      <c r="W142" s="130"/>
      <c r="X142" s="131"/>
      <c r="Y142" s="131"/>
      <c r="Z142" s="206"/>
      <c r="AA142" s="194">
        <f t="shared" si="25"/>
        <v>0</v>
      </c>
      <c r="AB142" s="124" t="str">
        <f t="shared" si="26"/>
        <v/>
      </c>
      <c r="AC142" s="195" t="str">
        <f t="shared" si="27"/>
        <v/>
      </c>
      <c r="AD142" s="194" t="str">
        <f t="shared" si="28"/>
        <v/>
      </c>
      <c r="AE142" s="194">
        <f>IF(AD142="",0,IF(ISERROR(VLOOKUP(AD142,AD$7:AD141,1,FALSE)),1,0))</f>
        <v>0</v>
      </c>
      <c r="AF142" s="194"/>
    </row>
    <row r="143" spans="1:32" ht="16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75">
        <f>IF(AND($X$3512&lt;&gt;" ",$X$3512&lt;&gt;0),IF(X143=$X$3512,1+COUNTIF(U$7:U142,"&gt;0"),0),0)</f>
        <v>0</v>
      </c>
      <c r="V143" s="178" t="s">
        <v>332</v>
      </c>
      <c r="W143" s="130"/>
      <c r="X143" s="131"/>
      <c r="Y143" s="131"/>
      <c r="Z143" s="206"/>
      <c r="AA143" s="194">
        <f t="shared" si="25"/>
        <v>0</v>
      </c>
      <c r="AB143" s="124" t="str">
        <f t="shared" si="26"/>
        <v/>
      </c>
      <c r="AC143" s="195" t="str">
        <f t="shared" si="27"/>
        <v/>
      </c>
      <c r="AD143" s="194" t="str">
        <f t="shared" si="28"/>
        <v/>
      </c>
      <c r="AE143" s="194">
        <f>IF(AD143="",0,IF(ISERROR(VLOOKUP(AD143,AD$7:AD142,1,FALSE)),1,0))</f>
        <v>0</v>
      </c>
      <c r="AF143" s="194"/>
    </row>
    <row r="144" spans="1:32" ht="16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75">
        <f>IF(AND($X$3512&lt;&gt;" ",$X$3512&lt;&gt;0),IF(X144=$X$3512,1+COUNTIF(U$7:U143,"&gt;0"),0),0)</f>
        <v>0</v>
      </c>
      <c r="V144" s="178" t="s">
        <v>333</v>
      </c>
      <c r="W144" s="130"/>
      <c r="X144" s="131"/>
      <c r="Y144" s="131"/>
      <c r="Z144" s="206"/>
      <c r="AA144" s="194">
        <f t="shared" si="25"/>
        <v>0</v>
      </c>
      <c r="AB144" s="124" t="str">
        <f t="shared" si="26"/>
        <v/>
      </c>
      <c r="AC144" s="195" t="str">
        <f t="shared" si="27"/>
        <v/>
      </c>
      <c r="AD144" s="194" t="str">
        <f t="shared" si="28"/>
        <v/>
      </c>
      <c r="AE144" s="194">
        <f>IF(AD144="",0,IF(ISERROR(VLOOKUP(AD144,AD$7:AD143,1,FALSE)),1,0))</f>
        <v>0</v>
      </c>
      <c r="AF144" s="194"/>
    </row>
    <row r="145" spans="1:32" ht="16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75">
        <f>IF(AND($X$3512&lt;&gt;" ",$X$3512&lt;&gt;0),IF(X145=$X$3512,1+COUNTIF(U$7:U144,"&gt;0"),0),0)</f>
        <v>0</v>
      </c>
      <c r="V145" s="178" t="s">
        <v>334</v>
      </c>
      <c r="W145" s="130"/>
      <c r="X145" s="131"/>
      <c r="Y145" s="131"/>
      <c r="Z145" s="206"/>
      <c r="AA145" s="194">
        <f t="shared" si="25"/>
        <v>0</v>
      </c>
      <c r="AB145" s="124" t="str">
        <f t="shared" si="26"/>
        <v/>
      </c>
      <c r="AC145" s="195" t="str">
        <f t="shared" si="27"/>
        <v/>
      </c>
      <c r="AD145" s="194" t="str">
        <f t="shared" si="28"/>
        <v/>
      </c>
      <c r="AE145" s="194">
        <f>IF(AD145="",0,IF(ISERROR(VLOOKUP(AD145,AD$7:AD144,1,FALSE)),1,0))</f>
        <v>0</v>
      </c>
      <c r="AF145" s="194"/>
    </row>
    <row r="146" spans="1:32" ht="16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75">
        <f>IF(AND($X$3512&lt;&gt;" ",$X$3512&lt;&gt;0),IF(X146=$X$3512,1+COUNTIF(U$7:U145,"&gt;0"),0),0)</f>
        <v>0</v>
      </c>
      <c r="V146" s="178" t="s">
        <v>335</v>
      </c>
      <c r="W146" s="130"/>
      <c r="X146" s="131"/>
      <c r="Y146" s="131"/>
      <c r="Z146" s="206"/>
      <c r="AA146" s="194">
        <f t="shared" si="25"/>
        <v>0</v>
      </c>
      <c r="AB146" s="124" t="str">
        <f t="shared" si="26"/>
        <v/>
      </c>
      <c r="AC146" s="195" t="str">
        <f t="shared" si="27"/>
        <v/>
      </c>
      <c r="AD146" s="194" t="str">
        <f t="shared" si="28"/>
        <v/>
      </c>
      <c r="AE146" s="194">
        <f>IF(AD146="",0,IF(ISERROR(VLOOKUP(AD146,AD$7:AD145,1,FALSE)),1,0))</f>
        <v>0</v>
      </c>
      <c r="AF146" s="194"/>
    </row>
    <row r="147" spans="1:32" ht="16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75">
        <f>IF(AND($X$3512&lt;&gt;" ",$X$3512&lt;&gt;0),IF(X147=$X$3512,1+COUNTIF(U$7:U146,"&gt;0"),0),0)</f>
        <v>0</v>
      </c>
      <c r="V147" s="178" t="s">
        <v>336</v>
      </c>
      <c r="W147" s="130"/>
      <c r="X147" s="131"/>
      <c r="Y147" s="131"/>
      <c r="Z147" s="206"/>
      <c r="AA147" s="194">
        <f t="shared" si="25"/>
        <v>0</v>
      </c>
      <c r="AB147" s="124" t="str">
        <f t="shared" si="26"/>
        <v/>
      </c>
      <c r="AC147" s="195" t="str">
        <f t="shared" si="27"/>
        <v/>
      </c>
      <c r="AD147" s="194" t="str">
        <f t="shared" si="28"/>
        <v/>
      </c>
      <c r="AE147" s="194">
        <f>IF(AD147="",0,IF(ISERROR(VLOOKUP(AD147,AD$7:AD146,1,FALSE)),1,0))</f>
        <v>0</v>
      </c>
      <c r="AF147" s="194"/>
    </row>
    <row r="148" spans="1:32" ht="16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75">
        <f>IF(AND($X$3512&lt;&gt;" ",$X$3512&lt;&gt;0),IF(X148=$X$3512,1+COUNTIF(U$7:U147,"&gt;0"),0),0)</f>
        <v>0</v>
      </c>
      <c r="V148" s="178" t="s">
        <v>337</v>
      </c>
      <c r="W148" s="130"/>
      <c r="X148" s="131"/>
      <c r="Y148" s="131"/>
      <c r="Z148" s="206"/>
      <c r="AA148" s="194">
        <f t="shared" si="25"/>
        <v>0</v>
      </c>
      <c r="AB148" s="124" t="str">
        <f t="shared" si="26"/>
        <v/>
      </c>
      <c r="AC148" s="195" t="str">
        <f t="shared" si="27"/>
        <v/>
      </c>
      <c r="AD148" s="194" t="str">
        <f t="shared" si="28"/>
        <v/>
      </c>
      <c r="AE148" s="194">
        <f>IF(AD148="",0,IF(ISERROR(VLOOKUP(AD148,AD$7:AD147,1,FALSE)),1,0))</f>
        <v>0</v>
      </c>
      <c r="AF148" s="194"/>
    </row>
    <row r="149" spans="1:32" ht="16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75">
        <f>IF(AND($X$3512&lt;&gt;" ",$X$3512&lt;&gt;0),IF(X149=$X$3512,1+COUNTIF(U$7:U148,"&gt;0"),0),0)</f>
        <v>0</v>
      </c>
      <c r="V149" s="178" t="s">
        <v>338</v>
      </c>
      <c r="W149" s="130"/>
      <c r="X149" s="131"/>
      <c r="Y149" s="131"/>
      <c r="Z149" s="206"/>
      <c r="AA149" s="194">
        <f t="shared" si="25"/>
        <v>0</v>
      </c>
      <c r="AB149" s="124" t="str">
        <f t="shared" si="26"/>
        <v/>
      </c>
      <c r="AC149" s="195" t="str">
        <f t="shared" si="27"/>
        <v/>
      </c>
      <c r="AD149" s="194" t="str">
        <f t="shared" si="28"/>
        <v/>
      </c>
      <c r="AE149" s="194">
        <f>IF(AD149="",0,IF(ISERROR(VLOOKUP(AD149,AD$7:AD148,1,FALSE)),1,0))</f>
        <v>0</v>
      </c>
      <c r="AF149" s="194"/>
    </row>
    <row r="150" spans="1:32" ht="16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75">
        <f>IF(AND($X$3512&lt;&gt;" ",$X$3512&lt;&gt;0),IF(X150=$X$3512,1+COUNTIF(U$7:U149,"&gt;0"),0),0)</f>
        <v>0</v>
      </c>
      <c r="V150" s="178" t="s">
        <v>339</v>
      </c>
      <c r="W150" s="130"/>
      <c r="X150" s="131"/>
      <c r="Y150" s="131"/>
      <c r="Z150" s="206"/>
      <c r="AA150" s="194">
        <f t="shared" si="25"/>
        <v>0</v>
      </c>
      <c r="AB150" s="124" t="str">
        <f t="shared" si="26"/>
        <v/>
      </c>
      <c r="AC150" s="195" t="str">
        <f t="shared" si="27"/>
        <v/>
      </c>
      <c r="AD150" s="194" t="str">
        <f t="shared" si="28"/>
        <v/>
      </c>
      <c r="AE150" s="194">
        <f>IF(AD150="",0,IF(ISERROR(VLOOKUP(AD150,AD$7:AD149,1,FALSE)),1,0))</f>
        <v>0</v>
      </c>
      <c r="AF150" s="194"/>
    </row>
    <row r="151" spans="1:32" ht="16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75">
        <f>IF(AND($X$3512&lt;&gt;" ",$X$3512&lt;&gt;0),IF(X151=$X$3512,1+COUNTIF(U$7:U150,"&gt;0"),0),0)</f>
        <v>0</v>
      </c>
      <c r="V151" s="178" t="s">
        <v>340</v>
      </c>
      <c r="W151" s="130"/>
      <c r="X151" s="131"/>
      <c r="Y151" s="131"/>
      <c r="Z151" s="206"/>
      <c r="AA151" s="194">
        <f t="shared" si="25"/>
        <v>0</v>
      </c>
      <c r="AB151" s="124" t="str">
        <f t="shared" si="26"/>
        <v/>
      </c>
      <c r="AC151" s="195" t="str">
        <f t="shared" si="27"/>
        <v/>
      </c>
      <c r="AD151" s="194" t="str">
        <f t="shared" si="28"/>
        <v/>
      </c>
      <c r="AE151" s="194">
        <f>IF(AD151="",0,IF(ISERROR(VLOOKUP(AD151,AD$7:AD150,1,FALSE)),1,0))</f>
        <v>0</v>
      </c>
      <c r="AF151" s="194"/>
    </row>
    <row r="152" spans="1:32" ht="16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75">
        <f>IF(AND($X$3512&lt;&gt;" ",$X$3512&lt;&gt;0),IF(X152=$X$3512,1+COUNTIF(U$7:U151,"&gt;0"),0),0)</f>
        <v>0</v>
      </c>
      <c r="V152" s="178" t="s">
        <v>341</v>
      </c>
      <c r="W152" s="130"/>
      <c r="X152" s="131"/>
      <c r="Y152" s="131"/>
      <c r="Z152" s="206"/>
      <c r="AA152" s="194">
        <f t="shared" si="25"/>
        <v>0</v>
      </c>
      <c r="AB152" s="124" t="str">
        <f t="shared" si="26"/>
        <v/>
      </c>
      <c r="AC152" s="195" t="str">
        <f t="shared" si="27"/>
        <v/>
      </c>
      <c r="AD152" s="194" t="str">
        <f t="shared" si="28"/>
        <v/>
      </c>
      <c r="AE152" s="194">
        <f>IF(AD152="",0,IF(ISERROR(VLOOKUP(AD152,AD$7:AD151,1,FALSE)),1,0))</f>
        <v>0</v>
      </c>
      <c r="AF152" s="194"/>
    </row>
    <row r="153" spans="1:32" ht="16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75">
        <f>IF(AND($X$3512&lt;&gt;" ",$X$3512&lt;&gt;0),IF(X153=$X$3512,1+COUNTIF(U$7:U152,"&gt;0"),0),0)</f>
        <v>0</v>
      </c>
      <c r="V153" s="178" t="s">
        <v>342</v>
      </c>
      <c r="W153" s="130"/>
      <c r="X153" s="131"/>
      <c r="Y153" s="131"/>
      <c r="Z153" s="206"/>
      <c r="AA153" s="194">
        <f t="shared" si="25"/>
        <v>0</v>
      </c>
      <c r="AB153" s="124" t="str">
        <f t="shared" si="26"/>
        <v/>
      </c>
      <c r="AC153" s="195" t="str">
        <f t="shared" si="27"/>
        <v/>
      </c>
      <c r="AD153" s="194" t="str">
        <f t="shared" si="28"/>
        <v/>
      </c>
      <c r="AE153" s="194">
        <f>IF(AD153="",0,IF(ISERROR(VLOOKUP(AD153,AD$7:AD152,1,FALSE)),1,0))</f>
        <v>0</v>
      </c>
      <c r="AF153" s="194"/>
    </row>
    <row r="154" spans="1:32" ht="16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75">
        <f>IF(AND($X$3512&lt;&gt;" ",$X$3512&lt;&gt;0),IF(X154=$X$3512,1+COUNTIF(U$7:U153,"&gt;0"),0),0)</f>
        <v>0</v>
      </c>
      <c r="V154" s="178" t="s">
        <v>343</v>
      </c>
      <c r="W154" s="130"/>
      <c r="X154" s="131"/>
      <c r="Y154" s="131"/>
      <c r="Z154" s="206"/>
      <c r="AA154" s="194">
        <f t="shared" si="25"/>
        <v>0</v>
      </c>
      <c r="AB154" s="124" t="str">
        <f t="shared" si="26"/>
        <v/>
      </c>
      <c r="AC154" s="195" t="str">
        <f t="shared" si="27"/>
        <v/>
      </c>
      <c r="AD154" s="194" t="str">
        <f t="shared" si="28"/>
        <v/>
      </c>
      <c r="AE154" s="194">
        <f>IF(AD154="",0,IF(ISERROR(VLOOKUP(AD154,AD$7:AD153,1,FALSE)),1,0))</f>
        <v>0</v>
      </c>
      <c r="AF154" s="194"/>
    </row>
    <row r="155" spans="1:32" ht="16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75">
        <f>IF(AND($X$3512&lt;&gt;" ",$X$3512&lt;&gt;0),IF(X155=$X$3512,1+COUNTIF(U$7:U154,"&gt;0"),0),0)</f>
        <v>0</v>
      </c>
      <c r="V155" s="178" t="s">
        <v>344</v>
      </c>
      <c r="W155" s="130"/>
      <c r="X155" s="131"/>
      <c r="Y155" s="131"/>
      <c r="Z155" s="206"/>
      <c r="AA155" s="194">
        <f t="shared" si="25"/>
        <v>0</v>
      </c>
      <c r="AB155" s="124" t="str">
        <f t="shared" si="26"/>
        <v/>
      </c>
      <c r="AC155" s="195" t="str">
        <f t="shared" si="27"/>
        <v/>
      </c>
      <c r="AD155" s="194" t="str">
        <f t="shared" si="28"/>
        <v/>
      </c>
      <c r="AE155" s="194">
        <f>IF(AD155="",0,IF(ISERROR(VLOOKUP(AD155,AD$7:AD154,1,FALSE)),1,0))</f>
        <v>0</v>
      </c>
      <c r="AF155" s="194"/>
    </row>
    <row r="156" spans="1:32" ht="16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75">
        <f>IF(AND($X$3512&lt;&gt;" ",$X$3512&lt;&gt;0),IF(X156=$X$3512,1+COUNTIF(U$7:U155,"&gt;0"),0),0)</f>
        <v>0</v>
      </c>
      <c r="V156" s="178" t="s">
        <v>345</v>
      </c>
      <c r="W156" s="130"/>
      <c r="X156" s="131"/>
      <c r="Y156" s="131"/>
      <c r="Z156" s="206"/>
      <c r="AA156" s="194">
        <f t="shared" si="25"/>
        <v>0</v>
      </c>
      <c r="AB156" s="124" t="str">
        <f t="shared" si="26"/>
        <v/>
      </c>
      <c r="AC156" s="195" t="str">
        <f t="shared" si="27"/>
        <v/>
      </c>
      <c r="AD156" s="194" t="str">
        <f t="shared" si="28"/>
        <v/>
      </c>
      <c r="AE156" s="194">
        <f>IF(AD156="",0,IF(ISERROR(VLOOKUP(AD156,AD$7:AD155,1,FALSE)),1,0))</f>
        <v>0</v>
      </c>
      <c r="AF156" s="194"/>
    </row>
    <row r="157" spans="1:32" ht="16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75">
        <f>IF(AND($X$3512&lt;&gt;" ",$X$3512&lt;&gt;0),IF(X157=$X$3512,1+COUNTIF(U$7:U156,"&gt;0"),0),0)</f>
        <v>0</v>
      </c>
      <c r="V157" s="178" t="s">
        <v>346</v>
      </c>
      <c r="W157" s="130"/>
      <c r="X157" s="131"/>
      <c r="Y157" s="131"/>
      <c r="Z157" s="206"/>
      <c r="AA157" s="194">
        <f t="shared" si="25"/>
        <v>0</v>
      </c>
      <c r="AB157" s="124" t="str">
        <f t="shared" si="26"/>
        <v/>
      </c>
      <c r="AC157" s="195" t="str">
        <f t="shared" si="27"/>
        <v/>
      </c>
      <c r="AD157" s="194" t="str">
        <f t="shared" si="28"/>
        <v/>
      </c>
      <c r="AE157" s="194">
        <f>IF(AD157="",0,IF(ISERROR(VLOOKUP(AD157,AD$7:AD156,1,FALSE)),1,0))</f>
        <v>0</v>
      </c>
      <c r="AF157" s="194"/>
    </row>
    <row r="158" spans="1:32" ht="16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75">
        <f>IF(AND($X$3512&lt;&gt;" ",$X$3512&lt;&gt;0),IF(X158=$X$3512,1+COUNTIF(U$7:U157,"&gt;0"),0),0)</f>
        <v>0</v>
      </c>
      <c r="V158" s="178" t="s">
        <v>347</v>
      </c>
      <c r="W158" s="130"/>
      <c r="X158" s="131"/>
      <c r="Y158" s="131"/>
      <c r="Z158" s="206"/>
      <c r="AA158" s="194">
        <f t="shared" si="25"/>
        <v>0</v>
      </c>
      <c r="AB158" s="124" t="str">
        <f t="shared" si="26"/>
        <v/>
      </c>
      <c r="AC158" s="195" t="str">
        <f t="shared" si="27"/>
        <v/>
      </c>
      <c r="AD158" s="194" t="str">
        <f t="shared" si="28"/>
        <v/>
      </c>
      <c r="AE158" s="194">
        <f>IF(AD158="",0,IF(ISERROR(VLOOKUP(AD158,AD$7:AD157,1,FALSE)),1,0))</f>
        <v>0</v>
      </c>
      <c r="AF158" s="194"/>
    </row>
    <row r="159" spans="1:32" ht="16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75">
        <f>IF(AND($X$3512&lt;&gt;" ",$X$3512&lt;&gt;0),IF(X159=$X$3512,1+COUNTIF(U$7:U158,"&gt;0"),0),0)</f>
        <v>0</v>
      </c>
      <c r="V159" s="178" t="s">
        <v>348</v>
      </c>
      <c r="W159" s="130"/>
      <c r="X159" s="131"/>
      <c r="Y159" s="131"/>
      <c r="Z159" s="206"/>
      <c r="AA159" s="194">
        <f t="shared" si="25"/>
        <v>0</v>
      </c>
      <c r="AB159" s="124" t="str">
        <f t="shared" si="26"/>
        <v/>
      </c>
      <c r="AC159" s="195" t="str">
        <f t="shared" si="27"/>
        <v/>
      </c>
      <c r="AD159" s="194" t="str">
        <f t="shared" si="28"/>
        <v/>
      </c>
      <c r="AE159" s="194">
        <f>IF(AD159="",0,IF(ISERROR(VLOOKUP(AD159,AD$7:AD158,1,FALSE)),1,0))</f>
        <v>0</v>
      </c>
      <c r="AF159" s="194"/>
    </row>
    <row r="160" spans="1:32" ht="16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75">
        <f>IF(AND($X$3512&lt;&gt;" ",$X$3512&lt;&gt;0),IF(X160=$X$3512,1+COUNTIF(U$7:U159,"&gt;0"),0),0)</f>
        <v>0</v>
      </c>
      <c r="V160" s="178" t="s">
        <v>349</v>
      </c>
      <c r="W160" s="130"/>
      <c r="X160" s="131"/>
      <c r="Y160" s="131"/>
      <c r="Z160" s="206"/>
      <c r="AA160" s="194">
        <f t="shared" si="25"/>
        <v>0</v>
      </c>
      <c r="AB160" s="124" t="str">
        <f t="shared" si="26"/>
        <v/>
      </c>
      <c r="AC160" s="195" t="str">
        <f t="shared" si="27"/>
        <v/>
      </c>
      <c r="AD160" s="194" t="str">
        <f t="shared" si="28"/>
        <v/>
      </c>
      <c r="AE160" s="194">
        <f>IF(AD160="",0,IF(ISERROR(VLOOKUP(AD160,AD$7:AD159,1,FALSE)),1,0))</f>
        <v>0</v>
      </c>
      <c r="AF160" s="194"/>
    </row>
    <row r="161" spans="1:32" ht="16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75">
        <f>IF(AND($X$3512&lt;&gt;" ",$X$3512&lt;&gt;0),IF(X161=$X$3512,1+COUNTIF(U$7:U160,"&gt;0"),0),0)</f>
        <v>0</v>
      </c>
      <c r="V161" s="178" t="s">
        <v>350</v>
      </c>
      <c r="W161" s="130"/>
      <c r="X161" s="131"/>
      <c r="Y161" s="131"/>
      <c r="Z161" s="206"/>
      <c r="AA161" s="194">
        <f t="shared" si="25"/>
        <v>0</v>
      </c>
      <c r="AB161" s="124" t="str">
        <f t="shared" si="26"/>
        <v/>
      </c>
      <c r="AC161" s="195" t="str">
        <f t="shared" si="27"/>
        <v/>
      </c>
      <c r="AD161" s="194" t="str">
        <f t="shared" si="28"/>
        <v/>
      </c>
      <c r="AE161" s="194">
        <f>IF(AD161="",0,IF(ISERROR(VLOOKUP(AD161,AD$7:AD160,1,FALSE)),1,0))</f>
        <v>0</v>
      </c>
      <c r="AF161" s="194"/>
    </row>
    <row r="162" spans="1:32" ht="16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75">
        <f>IF(AND($X$3512&lt;&gt;" ",$X$3512&lt;&gt;0),IF(X162=$X$3512,1+COUNTIF(U$7:U161,"&gt;0"),0),0)</f>
        <v>0</v>
      </c>
      <c r="V162" s="178" t="s">
        <v>351</v>
      </c>
      <c r="W162" s="130"/>
      <c r="X162" s="131"/>
      <c r="Y162" s="131"/>
      <c r="Z162" s="206"/>
      <c r="AA162" s="194">
        <f t="shared" si="25"/>
        <v>0</v>
      </c>
      <c r="AB162" s="124" t="str">
        <f t="shared" si="26"/>
        <v/>
      </c>
      <c r="AC162" s="195" t="str">
        <f t="shared" si="27"/>
        <v/>
      </c>
      <c r="AD162" s="194" t="str">
        <f t="shared" si="28"/>
        <v/>
      </c>
      <c r="AE162" s="194">
        <f>IF(AD162="",0,IF(ISERROR(VLOOKUP(AD162,AD$7:AD161,1,FALSE)),1,0))</f>
        <v>0</v>
      </c>
      <c r="AF162" s="194"/>
    </row>
    <row r="163" spans="1:32" ht="16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75">
        <f>IF(AND($X$3512&lt;&gt;" ",$X$3512&lt;&gt;0),IF(X163=$X$3512,1+COUNTIF(U$7:U162,"&gt;0"),0),0)</f>
        <v>0</v>
      </c>
      <c r="V163" s="178" t="s">
        <v>352</v>
      </c>
      <c r="W163" s="130"/>
      <c r="X163" s="131"/>
      <c r="Y163" s="131"/>
      <c r="Z163" s="206"/>
      <c r="AA163" s="194">
        <f t="shared" si="25"/>
        <v>0</v>
      </c>
      <c r="AB163" s="124" t="str">
        <f t="shared" si="26"/>
        <v/>
      </c>
      <c r="AC163" s="195" t="str">
        <f t="shared" si="27"/>
        <v/>
      </c>
      <c r="AD163" s="194" t="str">
        <f t="shared" si="28"/>
        <v/>
      </c>
      <c r="AE163" s="194">
        <f>IF(AD163="",0,IF(ISERROR(VLOOKUP(AD163,AD$7:AD162,1,FALSE)),1,0))</f>
        <v>0</v>
      </c>
      <c r="AF163" s="194"/>
    </row>
    <row r="164" spans="1:32" ht="16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75">
        <f>IF(AND($X$3512&lt;&gt;" ",$X$3512&lt;&gt;0),IF(X164=$X$3512,1+COUNTIF(U$7:U163,"&gt;0"),0),0)</f>
        <v>0</v>
      </c>
      <c r="V164" s="178" t="s">
        <v>353</v>
      </c>
      <c r="W164" s="130"/>
      <c r="X164" s="131"/>
      <c r="Y164" s="131"/>
      <c r="Z164" s="206"/>
      <c r="AA164" s="194">
        <f t="shared" si="25"/>
        <v>0</v>
      </c>
      <c r="AB164" s="124" t="str">
        <f t="shared" si="26"/>
        <v/>
      </c>
      <c r="AC164" s="195" t="str">
        <f t="shared" si="27"/>
        <v/>
      </c>
      <c r="AD164" s="194" t="str">
        <f t="shared" si="28"/>
        <v/>
      </c>
      <c r="AE164" s="194">
        <f>IF(AD164="",0,IF(ISERROR(VLOOKUP(AD164,AD$7:AD163,1,FALSE)),1,0))</f>
        <v>0</v>
      </c>
      <c r="AF164" s="194"/>
    </row>
    <row r="165" spans="1:32" ht="16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75">
        <f>IF(AND($X$3512&lt;&gt;" ",$X$3512&lt;&gt;0),IF(X165=$X$3512,1+COUNTIF(U$7:U164,"&gt;0"),0),0)</f>
        <v>0</v>
      </c>
      <c r="V165" s="178" t="s">
        <v>354</v>
      </c>
      <c r="W165" s="130"/>
      <c r="X165" s="131"/>
      <c r="Y165" s="131"/>
      <c r="Z165" s="206"/>
      <c r="AA165" s="194">
        <f t="shared" si="25"/>
        <v>0</v>
      </c>
      <c r="AB165" s="124" t="str">
        <f t="shared" si="26"/>
        <v/>
      </c>
      <c r="AC165" s="195" t="str">
        <f t="shared" si="27"/>
        <v/>
      </c>
      <c r="AD165" s="194" t="str">
        <f t="shared" si="28"/>
        <v/>
      </c>
      <c r="AE165" s="194">
        <f>IF(AD165="",0,IF(ISERROR(VLOOKUP(AD165,AD$7:AD164,1,FALSE)),1,0))</f>
        <v>0</v>
      </c>
      <c r="AF165" s="194"/>
    </row>
    <row r="166" spans="1:32" ht="16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75">
        <f>IF(AND($X$3512&lt;&gt;" ",$X$3512&lt;&gt;0),IF(X166=$X$3512,1+COUNTIF(U$7:U165,"&gt;0"),0),0)</f>
        <v>0</v>
      </c>
      <c r="V166" s="178" t="s">
        <v>355</v>
      </c>
      <c r="W166" s="130"/>
      <c r="X166" s="131"/>
      <c r="Y166" s="131"/>
      <c r="Z166" s="206"/>
      <c r="AA166" s="194">
        <f t="shared" si="25"/>
        <v>0</v>
      </c>
      <c r="AB166" s="124" t="str">
        <f t="shared" si="26"/>
        <v/>
      </c>
      <c r="AC166" s="195" t="str">
        <f t="shared" si="27"/>
        <v/>
      </c>
      <c r="AD166" s="194" t="str">
        <f t="shared" si="28"/>
        <v/>
      </c>
      <c r="AE166" s="194">
        <f>IF(AD166="",0,IF(ISERROR(VLOOKUP(AD166,AD$7:AD165,1,FALSE)),1,0))</f>
        <v>0</v>
      </c>
      <c r="AF166" s="194"/>
    </row>
    <row r="167" spans="1:32" ht="16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75">
        <f>IF(AND($X$3512&lt;&gt;" ",$X$3512&lt;&gt;0),IF(X167=$X$3512,1+COUNTIF(U$7:U166,"&gt;0"),0),0)</f>
        <v>0</v>
      </c>
      <c r="V167" s="178" t="s">
        <v>356</v>
      </c>
      <c r="W167" s="130"/>
      <c r="X167" s="131"/>
      <c r="Y167" s="131"/>
      <c r="Z167" s="206"/>
      <c r="AA167" s="194">
        <f t="shared" si="25"/>
        <v>0</v>
      </c>
      <c r="AB167" s="124" t="str">
        <f t="shared" si="26"/>
        <v/>
      </c>
      <c r="AC167" s="195" t="str">
        <f t="shared" si="27"/>
        <v/>
      </c>
      <c r="AD167" s="194" t="str">
        <f t="shared" si="28"/>
        <v/>
      </c>
      <c r="AE167" s="194">
        <f>IF(AD167="",0,IF(ISERROR(VLOOKUP(AD167,AD$7:AD166,1,FALSE)),1,0))</f>
        <v>0</v>
      </c>
      <c r="AF167" s="194"/>
    </row>
    <row r="168" spans="1:32" ht="16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75">
        <f>IF(AND($X$3512&lt;&gt;" ",$X$3512&lt;&gt;0),IF(X168=$X$3512,1+COUNTIF(U$7:U167,"&gt;0"),0),0)</f>
        <v>0</v>
      </c>
      <c r="V168" s="178" t="s">
        <v>357</v>
      </c>
      <c r="W168" s="130"/>
      <c r="X168" s="131"/>
      <c r="Y168" s="131"/>
      <c r="Z168" s="206"/>
      <c r="AA168" s="194">
        <f t="shared" si="25"/>
        <v>0</v>
      </c>
      <c r="AB168" s="124" t="str">
        <f t="shared" si="26"/>
        <v/>
      </c>
      <c r="AC168" s="195" t="str">
        <f t="shared" si="27"/>
        <v/>
      </c>
      <c r="AD168" s="194" t="str">
        <f t="shared" si="28"/>
        <v/>
      </c>
      <c r="AE168" s="194">
        <f>IF(AD168="",0,IF(ISERROR(VLOOKUP(AD168,AD$7:AD167,1,FALSE)),1,0))</f>
        <v>0</v>
      </c>
      <c r="AF168" s="194"/>
    </row>
    <row r="169" spans="1:32" ht="16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75">
        <f>IF(AND($X$3512&lt;&gt;" ",$X$3512&lt;&gt;0),IF(X169=$X$3512,1+COUNTIF(U$7:U168,"&gt;0"),0),0)</f>
        <v>0</v>
      </c>
      <c r="V169" s="178" t="s">
        <v>358</v>
      </c>
      <c r="W169" s="130"/>
      <c r="X169" s="131"/>
      <c r="Y169" s="131"/>
      <c r="Z169" s="206"/>
      <c r="AA169" s="194">
        <f t="shared" si="25"/>
        <v>0</v>
      </c>
      <c r="AB169" s="124" t="str">
        <f t="shared" si="26"/>
        <v/>
      </c>
      <c r="AC169" s="195" t="str">
        <f t="shared" si="27"/>
        <v/>
      </c>
      <c r="AD169" s="194" t="str">
        <f t="shared" si="28"/>
        <v/>
      </c>
      <c r="AE169" s="194">
        <f>IF(AD169="",0,IF(ISERROR(VLOOKUP(AD169,AD$7:AD168,1,FALSE)),1,0))</f>
        <v>0</v>
      </c>
      <c r="AF169" s="194"/>
    </row>
    <row r="170" spans="1:32" ht="16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75">
        <f>IF(AND($X$3512&lt;&gt;" ",$X$3512&lt;&gt;0),IF(X170=$X$3512,1+COUNTIF(U$7:U169,"&gt;0"),0),0)</f>
        <v>0</v>
      </c>
      <c r="V170" s="178" t="s">
        <v>359</v>
      </c>
      <c r="W170" s="130"/>
      <c r="X170" s="131"/>
      <c r="Y170" s="131"/>
      <c r="Z170" s="206"/>
      <c r="AA170" s="194">
        <f t="shared" si="25"/>
        <v>0</v>
      </c>
      <c r="AB170" s="124" t="str">
        <f t="shared" si="26"/>
        <v/>
      </c>
      <c r="AC170" s="195" t="str">
        <f t="shared" si="27"/>
        <v/>
      </c>
      <c r="AD170" s="194" t="str">
        <f t="shared" si="28"/>
        <v/>
      </c>
      <c r="AE170" s="194">
        <f>IF(AD170="",0,IF(ISERROR(VLOOKUP(AD170,AD$7:AD169,1,FALSE)),1,0))</f>
        <v>0</v>
      </c>
      <c r="AF170" s="194"/>
    </row>
    <row r="171" spans="1:32" ht="16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75">
        <f>IF(AND($X$3512&lt;&gt;" ",$X$3512&lt;&gt;0),IF(X171=$X$3512,1+COUNTIF(U$7:U170,"&gt;0"),0),0)</f>
        <v>0</v>
      </c>
      <c r="V171" s="178" t="s">
        <v>360</v>
      </c>
      <c r="W171" s="130"/>
      <c r="X171" s="131"/>
      <c r="Y171" s="131"/>
      <c r="Z171" s="206"/>
      <c r="AA171" s="194">
        <f t="shared" si="25"/>
        <v>0</v>
      </c>
      <c r="AB171" s="124" t="str">
        <f t="shared" si="26"/>
        <v/>
      </c>
      <c r="AC171" s="195" t="str">
        <f t="shared" si="27"/>
        <v/>
      </c>
      <c r="AD171" s="194" t="str">
        <f t="shared" si="28"/>
        <v/>
      </c>
      <c r="AE171" s="194">
        <f>IF(AD171="",0,IF(ISERROR(VLOOKUP(AD171,AD$7:AD170,1,FALSE)),1,0))</f>
        <v>0</v>
      </c>
      <c r="AF171" s="194"/>
    </row>
    <row r="172" spans="1:32" ht="16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75">
        <f>IF(AND($X$3512&lt;&gt;" ",$X$3512&lt;&gt;0),IF(X172=$X$3512,1+COUNTIF(U$7:U171,"&gt;0"),0),0)</f>
        <v>0</v>
      </c>
      <c r="V172" s="178" t="s">
        <v>361</v>
      </c>
      <c r="W172" s="130"/>
      <c r="X172" s="131"/>
      <c r="Y172" s="131"/>
      <c r="Z172" s="206"/>
      <c r="AA172" s="194">
        <f t="shared" si="25"/>
        <v>0</v>
      </c>
      <c r="AB172" s="124" t="str">
        <f t="shared" si="26"/>
        <v/>
      </c>
      <c r="AC172" s="195" t="str">
        <f t="shared" si="27"/>
        <v/>
      </c>
      <c r="AD172" s="194" t="str">
        <f t="shared" si="28"/>
        <v/>
      </c>
      <c r="AE172" s="194">
        <f>IF(AD172="",0,IF(ISERROR(VLOOKUP(AD172,AD$7:AD171,1,FALSE)),1,0))</f>
        <v>0</v>
      </c>
      <c r="AF172" s="194"/>
    </row>
    <row r="173" spans="1:32" ht="16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75">
        <f>IF(AND($X$3512&lt;&gt;" ",$X$3512&lt;&gt;0),IF(X173=$X$3512,1+COUNTIF(U$7:U172,"&gt;0"),0),0)</f>
        <v>0</v>
      </c>
      <c r="V173" s="178" t="s">
        <v>362</v>
      </c>
      <c r="W173" s="130"/>
      <c r="X173" s="131"/>
      <c r="Y173" s="131"/>
      <c r="Z173" s="206"/>
      <c r="AA173" s="194">
        <f t="shared" si="25"/>
        <v>0</v>
      </c>
      <c r="AB173" s="124" t="str">
        <f t="shared" si="26"/>
        <v/>
      </c>
      <c r="AC173" s="195" t="str">
        <f t="shared" si="27"/>
        <v/>
      </c>
      <c r="AD173" s="194" t="str">
        <f t="shared" si="28"/>
        <v/>
      </c>
      <c r="AE173" s="194">
        <f>IF(AD173="",0,IF(ISERROR(VLOOKUP(AD173,AD$7:AD172,1,FALSE)),1,0))</f>
        <v>0</v>
      </c>
      <c r="AF173" s="194"/>
    </row>
    <row r="174" spans="1:32" ht="16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75">
        <f>IF(AND($X$3512&lt;&gt;" ",$X$3512&lt;&gt;0),IF(X174=$X$3512,1+COUNTIF(U$7:U173,"&gt;0"),0),0)</f>
        <v>0</v>
      </c>
      <c r="V174" s="178" t="s">
        <v>363</v>
      </c>
      <c r="W174" s="130"/>
      <c r="X174" s="131"/>
      <c r="Y174" s="131"/>
      <c r="Z174" s="206"/>
      <c r="AA174" s="194">
        <f t="shared" si="25"/>
        <v>0</v>
      </c>
      <c r="AB174" s="124" t="str">
        <f t="shared" si="26"/>
        <v/>
      </c>
      <c r="AC174" s="195" t="str">
        <f t="shared" si="27"/>
        <v/>
      </c>
      <c r="AD174" s="194" t="str">
        <f t="shared" si="28"/>
        <v/>
      </c>
      <c r="AE174" s="194">
        <f>IF(AD174="",0,IF(ISERROR(VLOOKUP(AD174,AD$7:AD173,1,FALSE)),1,0))</f>
        <v>0</v>
      </c>
      <c r="AF174" s="194"/>
    </row>
    <row r="175" spans="1:32" ht="16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75">
        <f>IF(AND($X$3512&lt;&gt;" ",$X$3512&lt;&gt;0),IF(X175=$X$3512,1+COUNTIF(U$7:U174,"&gt;0"),0),0)</f>
        <v>0</v>
      </c>
      <c r="V175" s="178" t="s">
        <v>364</v>
      </c>
      <c r="W175" s="130"/>
      <c r="X175" s="131"/>
      <c r="Y175" s="131"/>
      <c r="Z175" s="206"/>
      <c r="AA175" s="194">
        <f t="shared" si="25"/>
        <v>0</v>
      </c>
      <c r="AB175" s="124" t="str">
        <f t="shared" si="26"/>
        <v/>
      </c>
      <c r="AC175" s="195" t="str">
        <f t="shared" si="27"/>
        <v/>
      </c>
      <c r="AD175" s="194" t="str">
        <f t="shared" si="28"/>
        <v/>
      </c>
      <c r="AE175" s="194">
        <f>IF(AD175="",0,IF(ISERROR(VLOOKUP(AD175,AD$7:AD174,1,FALSE)),1,0))</f>
        <v>0</v>
      </c>
      <c r="AF175" s="194"/>
    </row>
    <row r="176" spans="1:32" ht="16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75">
        <f>IF(AND($X$3512&lt;&gt;" ",$X$3512&lt;&gt;0),IF(X176=$X$3512,1+COUNTIF(U$7:U175,"&gt;0"),0),0)</f>
        <v>0</v>
      </c>
      <c r="V176" s="178" t="s">
        <v>365</v>
      </c>
      <c r="W176" s="130"/>
      <c r="X176" s="131"/>
      <c r="Y176" s="131"/>
      <c r="Z176" s="206"/>
      <c r="AA176" s="194">
        <f t="shared" si="25"/>
        <v>0</v>
      </c>
      <c r="AB176" s="124" t="str">
        <f t="shared" si="26"/>
        <v/>
      </c>
      <c r="AC176" s="195" t="str">
        <f t="shared" si="27"/>
        <v/>
      </c>
      <c r="AD176" s="194" t="str">
        <f t="shared" si="28"/>
        <v/>
      </c>
      <c r="AE176" s="194">
        <f>IF(AD176="",0,IF(ISERROR(VLOOKUP(AD176,AD$7:AD175,1,FALSE)),1,0))</f>
        <v>0</v>
      </c>
      <c r="AF176" s="194"/>
    </row>
    <row r="177" spans="1:32" ht="16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75">
        <f>IF(AND($X$3512&lt;&gt;" ",$X$3512&lt;&gt;0),IF(X177=$X$3512,1+COUNTIF(U$7:U176,"&gt;0"),0),0)</f>
        <v>0</v>
      </c>
      <c r="V177" s="178" t="s">
        <v>366</v>
      </c>
      <c r="W177" s="130"/>
      <c r="X177" s="131"/>
      <c r="Y177" s="131"/>
      <c r="Z177" s="206"/>
      <c r="AA177" s="194">
        <f t="shared" si="25"/>
        <v>0</v>
      </c>
      <c r="AB177" s="124" t="str">
        <f t="shared" si="26"/>
        <v/>
      </c>
      <c r="AC177" s="195" t="str">
        <f t="shared" si="27"/>
        <v/>
      </c>
      <c r="AD177" s="194" t="str">
        <f t="shared" si="28"/>
        <v/>
      </c>
      <c r="AE177" s="194">
        <f>IF(AD177="",0,IF(ISERROR(VLOOKUP(AD177,AD$7:AD176,1,FALSE)),1,0))</f>
        <v>0</v>
      </c>
      <c r="AF177" s="194"/>
    </row>
    <row r="178" spans="1:32" ht="16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75">
        <f>IF(AND($X$3512&lt;&gt;" ",$X$3512&lt;&gt;0),IF(X178=$X$3512,1+COUNTIF(U$7:U177,"&gt;0"),0),0)</f>
        <v>0</v>
      </c>
      <c r="V178" s="178" t="s">
        <v>367</v>
      </c>
      <c r="W178" s="130"/>
      <c r="X178" s="131"/>
      <c r="Y178" s="131"/>
      <c r="Z178" s="206"/>
      <c r="AA178" s="194">
        <f t="shared" si="25"/>
        <v>0</v>
      </c>
      <c r="AB178" s="124" t="str">
        <f t="shared" si="26"/>
        <v/>
      </c>
      <c r="AC178" s="195" t="str">
        <f t="shared" si="27"/>
        <v/>
      </c>
      <c r="AD178" s="194" t="str">
        <f t="shared" si="28"/>
        <v/>
      </c>
      <c r="AE178" s="194">
        <f>IF(AD178="",0,IF(ISERROR(VLOOKUP(AD178,AD$7:AD177,1,FALSE)),1,0))</f>
        <v>0</v>
      </c>
      <c r="AF178" s="194"/>
    </row>
    <row r="179" spans="1:32" ht="16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75">
        <f>IF(AND($X$3512&lt;&gt;" ",$X$3512&lt;&gt;0),IF(X179=$X$3512,1+COUNTIF(U$7:U178,"&gt;0"),0),0)</f>
        <v>0</v>
      </c>
      <c r="V179" s="178" t="s">
        <v>368</v>
      </c>
      <c r="W179" s="130"/>
      <c r="X179" s="131"/>
      <c r="Y179" s="131"/>
      <c r="Z179" s="206"/>
      <c r="AA179" s="194">
        <f t="shared" si="25"/>
        <v>0</v>
      </c>
      <c r="AB179" s="124" t="str">
        <f t="shared" si="26"/>
        <v/>
      </c>
      <c r="AC179" s="195" t="str">
        <f t="shared" si="27"/>
        <v/>
      </c>
      <c r="AD179" s="194" t="str">
        <f t="shared" si="28"/>
        <v/>
      </c>
      <c r="AE179" s="194">
        <f>IF(AD179="",0,IF(ISERROR(VLOOKUP(AD179,AD$7:AD178,1,FALSE)),1,0))</f>
        <v>0</v>
      </c>
      <c r="AF179" s="194"/>
    </row>
    <row r="180" spans="1:32" ht="16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75">
        <f>IF(AND($X$3512&lt;&gt;" ",$X$3512&lt;&gt;0),IF(X180=$X$3512,1+COUNTIF(U$7:U179,"&gt;0"),0),0)</f>
        <v>0</v>
      </c>
      <c r="V180" s="178" t="s">
        <v>369</v>
      </c>
      <c r="W180" s="130"/>
      <c r="X180" s="131"/>
      <c r="Y180" s="131"/>
      <c r="Z180" s="206"/>
      <c r="AA180" s="194">
        <f t="shared" si="25"/>
        <v>0</v>
      </c>
      <c r="AB180" s="124" t="str">
        <f t="shared" si="26"/>
        <v/>
      </c>
      <c r="AC180" s="195" t="str">
        <f t="shared" si="27"/>
        <v/>
      </c>
      <c r="AD180" s="194" t="str">
        <f t="shared" si="28"/>
        <v/>
      </c>
      <c r="AE180" s="194">
        <f>IF(AD180="",0,IF(ISERROR(VLOOKUP(AD180,AD$7:AD179,1,FALSE)),1,0))</f>
        <v>0</v>
      </c>
      <c r="AF180" s="194"/>
    </row>
    <row r="181" spans="1:32" ht="16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75">
        <f>IF(AND($X$3512&lt;&gt;" ",$X$3512&lt;&gt;0),IF(X181=$X$3512,1+COUNTIF(U$7:U180,"&gt;0"),0),0)</f>
        <v>0</v>
      </c>
      <c r="V181" s="178" t="s">
        <v>370</v>
      </c>
      <c r="W181" s="130"/>
      <c r="X181" s="131"/>
      <c r="Y181" s="131"/>
      <c r="Z181" s="206"/>
      <c r="AA181" s="194">
        <f t="shared" si="25"/>
        <v>0</v>
      </c>
      <c r="AB181" s="124" t="str">
        <f t="shared" si="26"/>
        <v/>
      </c>
      <c r="AC181" s="195" t="str">
        <f t="shared" si="27"/>
        <v/>
      </c>
      <c r="AD181" s="194" t="str">
        <f t="shared" si="28"/>
        <v/>
      </c>
      <c r="AE181" s="194">
        <f>IF(AD181="",0,IF(ISERROR(VLOOKUP(AD181,AD$7:AD180,1,FALSE)),1,0))</f>
        <v>0</v>
      </c>
      <c r="AF181" s="194"/>
    </row>
    <row r="182" spans="1:32" ht="16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75">
        <f>IF(AND($X$3512&lt;&gt;" ",$X$3512&lt;&gt;0),IF(X182=$X$3512,1+COUNTIF(U$7:U181,"&gt;0"),0),0)</f>
        <v>0</v>
      </c>
      <c r="V182" s="178" t="s">
        <v>371</v>
      </c>
      <c r="W182" s="130"/>
      <c r="X182" s="131"/>
      <c r="Y182" s="131"/>
      <c r="Z182" s="206"/>
      <c r="AA182" s="194">
        <f t="shared" si="25"/>
        <v>0</v>
      </c>
      <c r="AB182" s="124" t="str">
        <f t="shared" si="26"/>
        <v/>
      </c>
      <c r="AC182" s="195" t="str">
        <f t="shared" si="27"/>
        <v/>
      </c>
      <c r="AD182" s="194" t="str">
        <f t="shared" si="28"/>
        <v/>
      </c>
      <c r="AE182" s="194">
        <f>IF(AD182="",0,IF(ISERROR(VLOOKUP(AD182,AD$7:AD181,1,FALSE)),1,0))</f>
        <v>0</v>
      </c>
      <c r="AF182" s="194"/>
    </row>
    <row r="183" spans="1:32" ht="16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75">
        <f>IF(AND($X$3512&lt;&gt;" ",$X$3512&lt;&gt;0),IF(X183=$X$3512,1+COUNTIF(U$7:U182,"&gt;0"),0),0)</f>
        <v>0</v>
      </c>
      <c r="V183" s="178" t="s">
        <v>372</v>
      </c>
      <c r="W183" s="130"/>
      <c r="X183" s="131"/>
      <c r="Y183" s="131"/>
      <c r="Z183" s="206"/>
      <c r="AA183" s="194">
        <f t="shared" si="25"/>
        <v>0</v>
      </c>
      <c r="AB183" s="124" t="str">
        <f t="shared" si="26"/>
        <v/>
      </c>
      <c r="AC183" s="195" t="str">
        <f t="shared" si="27"/>
        <v/>
      </c>
      <c r="AD183" s="194" t="str">
        <f t="shared" si="28"/>
        <v/>
      </c>
      <c r="AE183" s="194">
        <f>IF(AD183="",0,IF(ISERROR(VLOOKUP(AD183,AD$7:AD182,1,FALSE)),1,0))</f>
        <v>0</v>
      </c>
      <c r="AF183" s="194"/>
    </row>
    <row r="184" spans="1:32" ht="16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75">
        <f>IF(AND($X$3512&lt;&gt;" ",$X$3512&lt;&gt;0),IF(X184=$X$3512,1+COUNTIF(U$7:U183,"&gt;0"),0),0)</f>
        <v>0</v>
      </c>
      <c r="V184" s="178" t="s">
        <v>373</v>
      </c>
      <c r="W184" s="130"/>
      <c r="X184" s="131"/>
      <c r="Y184" s="131"/>
      <c r="Z184" s="206"/>
      <c r="AA184" s="194">
        <f t="shared" si="25"/>
        <v>0</v>
      </c>
      <c r="AB184" s="124" t="str">
        <f t="shared" si="26"/>
        <v/>
      </c>
      <c r="AC184" s="195" t="str">
        <f t="shared" si="27"/>
        <v/>
      </c>
      <c r="AD184" s="194" t="str">
        <f t="shared" si="28"/>
        <v/>
      </c>
      <c r="AE184" s="194">
        <f>IF(AD184="",0,IF(ISERROR(VLOOKUP(AD184,AD$7:AD183,1,FALSE)),1,0))</f>
        <v>0</v>
      </c>
      <c r="AF184" s="194"/>
    </row>
    <row r="185" spans="1:32" ht="16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75">
        <f>IF(AND($X$3512&lt;&gt;" ",$X$3512&lt;&gt;0),IF(X185=$X$3512,1+COUNTIF(U$7:U184,"&gt;0"),0),0)</f>
        <v>0</v>
      </c>
      <c r="V185" s="178" t="s">
        <v>374</v>
      </c>
      <c r="W185" s="130"/>
      <c r="X185" s="131"/>
      <c r="Y185" s="131"/>
      <c r="Z185" s="206"/>
      <c r="AA185" s="194">
        <f t="shared" si="25"/>
        <v>0</v>
      </c>
      <c r="AB185" s="124" t="str">
        <f t="shared" si="26"/>
        <v/>
      </c>
      <c r="AC185" s="195" t="str">
        <f t="shared" si="27"/>
        <v/>
      </c>
      <c r="AD185" s="194" t="str">
        <f t="shared" si="28"/>
        <v/>
      </c>
      <c r="AE185" s="194">
        <f>IF(AD185="",0,IF(ISERROR(VLOOKUP(AD185,AD$7:AD184,1,FALSE)),1,0))</f>
        <v>0</v>
      </c>
      <c r="AF185" s="194"/>
    </row>
    <row r="186" spans="1:32" ht="16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75">
        <f>IF(AND($X$3512&lt;&gt;" ",$X$3512&lt;&gt;0),IF(X186=$X$3512,1+COUNTIF(U$7:U185,"&gt;0"),0),0)</f>
        <v>0</v>
      </c>
      <c r="V186" s="178" t="s">
        <v>375</v>
      </c>
      <c r="W186" s="130"/>
      <c r="X186" s="131"/>
      <c r="Y186" s="131"/>
      <c r="Z186" s="206"/>
      <c r="AA186" s="194">
        <f t="shared" si="25"/>
        <v>0</v>
      </c>
      <c r="AB186" s="124" t="str">
        <f t="shared" si="26"/>
        <v/>
      </c>
      <c r="AC186" s="195" t="str">
        <f t="shared" si="27"/>
        <v/>
      </c>
      <c r="AD186" s="194" t="str">
        <f t="shared" si="28"/>
        <v/>
      </c>
      <c r="AE186" s="194">
        <f>IF(AD186="",0,IF(ISERROR(VLOOKUP(AD186,AD$7:AD185,1,FALSE)),1,0))</f>
        <v>0</v>
      </c>
      <c r="AF186" s="194"/>
    </row>
    <row r="187" spans="1:32" ht="16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75">
        <f>IF(AND($X$3512&lt;&gt;" ",$X$3512&lt;&gt;0),IF(X187=$X$3512,1+COUNTIF(U$7:U186,"&gt;0"),0),0)</f>
        <v>0</v>
      </c>
      <c r="V187" s="178" t="s">
        <v>376</v>
      </c>
      <c r="W187" s="130"/>
      <c r="X187" s="131"/>
      <c r="Y187" s="131"/>
      <c r="Z187" s="206"/>
      <c r="AA187" s="194">
        <f t="shared" si="25"/>
        <v>0</v>
      </c>
      <c r="AB187" s="124" t="str">
        <f t="shared" si="26"/>
        <v/>
      </c>
      <c r="AC187" s="195" t="str">
        <f t="shared" si="27"/>
        <v/>
      </c>
      <c r="AD187" s="194" t="str">
        <f t="shared" si="28"/>
        <v/>
      </c>
      <c r="AE187" s="194">
        <f>IF(AD187="",0,IF(ISERROR(VLOOKUP(AD187,AD$7:AD186,1,FALSE)),1,0))</f>
        <v>0</v>
      </c>
      <c r="AF187" s="194"/>
    </row>
    <row r="188" spans="1:32" ht="16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75">
        <f>IF(AND($X$3512&lt;&gt;" ",$X$3512&lt;&gt;0),IF(X188=$X$3512,1+COUNTIF(U$7:U187,"&gt;0"),0),0)</f>
        <v>0</v>
      </c>
      <c r="V188" s="178" t="s">
        <v>377</v>
      </c>
      <c r="W188" s="130"/>
      <c r="X188" s="131"/>
      <c r="Y188" s="131"/>
      <c r="Z188" s="206"/>
      <c r="AA188" s="194">
        <f t="shared" si="25"/>
        <v>0</v>
      </c>
      <c r="AB188" s="124" t="str">
        <f t="shared" si="26"/>
        <v/>
      </c>
      <c r="AC188" s="195" t="str">
        <f t="shared" si="27"/>
        <v/>
      </c>
      <c r="AD188" s="194" t="str">
        <f t="shared" si="28"/>
        <v/>
      </c>
      <c r="AE188" s="194">
        <f>IF(AD188="",0,IF(ISERROR(VLOOKUP(AD188,AD$7:AD187,1,FALSE)),1,0))</f>
        <v>0</v>
      </c>
      <c r="AF188" s="194"/>
    </row>
    <row r="189" spans="1:32" ht="16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75">
        <f>IF(AND($X$3512&lt;&gt;" ",$X$3512&lt;&gt;0),IF(X189=$X$3512,1+COUNTIF(U$7:U188,"&gt;0"),0),0)</f>
        <v>0</v>
      </c>
      <c r="V189" s="178" t="s">
        <v>378</v>
      </c>
      <c r="W189" s="130"/>
      <c r="X189" s="131"/>
      <c r="Y189" s="131"/>
      <c r="Z189" s="206"/>
      <c r="AA189" s="194">
        <f t="shared" si="25"/>
        <v>0</v>
      </c>
      <c r="AB189" s="124" t="str">
        <f t="shared" si="26"/>
        <v/>
      </c>
      <c r="AC189" s="195" t="str">
        <f t="shared" si="27"/>
        <v/>
      </c>
      <c r="AD189" s="194" t="str">
        <f t="shared" si="28"/>
        <v/>
      </c>
      <c r="AE189" s="194">
        <f>IF(AD189="",0,IF(ISERROR(VLOOKUP(AD189,AD$7:AD188,1,FALSE)),1,0))</f>
        <v>0</v>
      </c>
      <c r="AF189" s="194"/>
    </row>
    <row r="190" spans="1:32" ht="16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75">
        <f>IF(AND($X$3512&lt;&gt;" ",$X$3512&lt;&gt;0),IF(X190=$X$3512,1+COUNTIF(U$7:U189,"&gt;0"),0),0)</f>
        <v>0</v>
      </c>
      <c r="V190" s="178" t="s">
        <v>379</v>
      </c>
      <c r="W190" s="130"/>
      <c r="X190" s="131"/>
      <c r="Y190" s="131"/>
      <c r="Z190" s="206"/>
      <c r="AA190" s="194">
        <f t="shared" si="25"/>
        <v>0</v>
      </c>
      <c r="AB190" s="124" t="str">
        <f t="shared" si="26"/>
        <v/>
      </c>
      <c r="AC190" s="195" t="str">
        <f t="shared" si="27"/>
        <v/>
      </c>
      <c r="AD190" s="194" t="str">
        <f t="shared" si="28"/>
        <v/>
      </c>
      <c r="AE190" s="194">
        <f>IF(AD190="",0,IF(ISERROR(VLOOKUP(AD190,AD$7:AD189,1,FALSE)),1,0))</f>
        <v>0</v>
      </c>
      <c r="AF190" s="194"/>
    </row>
    <row r="191" spans="1:32" ht="16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75">
        <f>IF(AND($X$3512&lt;&gt;" ",$X$3512&lt;&gt;0),IF(X191=$X$3512,1+COUNTIF(U$7:U190,"&gt;0"),0),0)</f>
        <v>0</v>
      </c>
      <c r="V191" s="178" t="s">
        <v>380</v>
      </c>
      <c r="W191" s="130"/>
      <c r="X191" s="131"/>
      <c r="Y191" s="131"/>
      <c r="Z191" s="206"/>
      <c r="AA191" s="194">
        <f t="shared" si="25"/>
        <v>0</v>
      </c>
      <c r="AB191" s="124" t="str">
        <f t="shared" si="26"/>
        <v/>
      </c>
      <c r="AC191" s="195" t="str">
        <f t="shared" si="27"/>
        <v/>
      </c>
      <c r="AD191" s="194" t="str">
        <f t="shared" si="28"/>
        <v/>
      </c>
      <c r="AE191" s="194">
        <f>IF(AD191="",0,IF(ISERROR(VLOOKUP(AD191,AD$7:AD190,1,FALSE)),1,0))</f>
        <v>0</v>
      </c>
      <c r="AF191" s="194"/>
    </row>
    <row r="192" spans="1:32" ht="16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75">
        <f>IF(AND($X$3512&lt;&gt;" ",$X$3512&lt;&gt;0),IF(X192=$X$3512,1+COUNTIF(U$7:U191,"&gt;0"),0),0)</f>
        <v>0</v>
      </c>
      <c r="V192" s="178" t="s">
        <v>381</v>
      </c>
      <c r="W192" s="130"/>
      <c r="X192" s="131"/>
      <c r="Y192" s="131"/>
      <c r="Z192" s="206"/>
      <c r="AA192" s="194">
        <f t="shared" si="25"/>
        <v>0</v>
      </c>
      <c r="AB192" s="124" t="str">
        <f t="shared" si="26"/>
        <v/>
      </c>
      <c r="AC192" s="195" t="str">
        <f t="shared" si="27"/>
        <v/>
      </c>
      <c r="AD192" s="194" t="str">
        <f t="shared" si="28"/>
        <v/>
      </c>
      <c r="AE192" s="194">
        <f>IF(AD192="",0,IF(ISERROR(VLOOKUP(AD192,AD$7:AD191,1,FALSE)),1,0))</f>
        <v>0</v>
      </c>
      <c r="AF192" s="194"/>
    </row>
    <row r="193" spans="1:32" ht="16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75">
        <f>IF(AND($X$3512&lt;&gt;" ",$X$3512&lt;&gt;0),IF(X193=$X$3512,1+COUNTIF(U$7:U192,"&gt;0"),0),0)</f>
        <v>0</v>
      </c>
      <c r="V193" s="178" t="s">
        <v>382</v>
      </c>
      <c r="W193" s="130"/>
      <c r="X193" s="131"/>
      <c r="Y193" s="131"/>
      <c r="Z193" s="206"/>
      <c r="AA193" s="194">
        <f t="shared" si="25"/>
        <v>0</v>
      </c>
      <c r="AB193" s="124" t="str">
        <f t="shared" si="26"/>
        <v/>
      </c>
      <c r="AC193" s="195" t="str">
        <f t="shared" si="27"/>
        <v/>
      </c>
      <c r="AD193" s="194" t="str">
        <f t="shared" si="28"/>
        <v/>
      </c>
      <c r="AE193" s="194">
        <f>IF(AD193="",0,IF(ISERROR(VLOOKUP(AD193,AD$7:AD192,1,FALSE)),1,0))</f>
        <v>0</v>
      </c>
      <c r="AF193" s="194"/>
    </row>
    <row r="194" spans="1:32" ht="16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75">
        <f>IF(AND($X$3512&lt;&gt;" ",$X$3512&lt;&gt;0),IF(X194=$X$3512,1+COUNTIF(U$7:U193,"&gt;0"),0),0)</f>
        <v>0</v>
      </c>
      <c r="V194" s="178" t="s">
        <v>383</v>
      </c>
      <c r="W194" s="130"/>
      <c r="X194" s="131"/>
      <c r="Y194" s="131"/>
      <c r="Z194" s="206"/>
      <c r="AA194" s="194">
        <f t="shared" si="25"/>
        <v>0</v>
      </c>
      <c r="AB194" s="124" t="str">
        <f t="shared" si="26"/>
        <v/>
      </c>
      <c r="AC194" s="195" t="str">
        <f t="shared" si="27"/>
        <v/>
      </c>
      <c r="AD194" s="194" t="str">
        <f t="shared" si="28"/>
        <v/>
      </c>
      <c r="AE194" s="194">
        <f>IF(AD194="",0,IF(ISERROR(VLOOKUP(AD194,AD$7:AD193,1,FALSE)),1,0))</f>
        <v>0</v>
      </c>
      <c r="AF194" s="194"/>
    </row>
    <row r="195" spans="1:32" ht="16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75">
        <f>IF(AND($X$3512&lt;&gt;" ",$X$3512&lt;&gt;0),IF(X195=$X$3512,1+COUNTIF(U$7:U194,"&gt;0"),0),0)</f>
        <v>0</v>
      </c>
      <c r="V195" s="178" t="s">
        <v>384</v>
      </c>
      <c r="W195" s="130"/>
      <c r="X195" s="131"/>
      <c r="Y195" s="131"/>
      <c r="Z195" s="206"/>
      <c r="AA195" s="194">
        <f t="shared" si="25"/>
        <v>0</v>
      </c>
      <c r="AB195" s="124" t="str">
        <f t="shared" si="26"/>
        <v/>
      </c>
      <c r="AC195" s="195" t="str">
        <f t="shared" si="27"/>
        <v/>
      </c>
      <c r="AD195" s="194" t="str">
        <f t="shared" si="28"/>
        <v/>
      </c>
      <c r="AE195" s="194">
        <f>IF(AD195="",0,IF(ISERROR(VLOOKUP(AD195,AD$7:AD194,1,FALSE)),1,0))</f>
        <v>0</v>
      </c>
      <c r="AF195" s="194"/>
    </row>
    <row r="196" spans="1:32" ht="16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75">
        <f>IF(AND($X$3512&lt;&gt;" ",$X$3512&lt;&gt;0),IF(X196=$X$3512,1+COUNTIF(U$7:U195,"&gt;0"),0),0)</f>
        <v>0</v>
      </c>
      <c r="V196" s="178" t="s">
        <v>385</v>
      </c>
      <c r="W196" s="130"/>
      <c r="X196" s="131"/>
      <c r="Y196" s="131"/>
      <c r="Z196" s="206"/>
      <c r="AA196" s="194">
        <f t="shared" si="25"/>
        <v>0</v>
      </c>
      <c r="AB196" s="124" t="str">
        <f t="shared" si="26"/>
        <v/>
      </c>
      <c r="AC196" s="195" t="str">
        <f t="shared" si="27"/>
        <v/>
      </c>
      <c r="AD196" s="194" t="str">
        <f t="shared" si="28"/>
        <v/>
      </c>
      <c r="AE196" s="194">
        <f>IF(AD196="",0,IF(ISERROR(VLOOKUP(AD196,AD$7:AD195,1,FALSE)),1,0))</f>
        <v>0</v>
      </c>
      <c r="AF196" s="194"/>
    </row>
    <row r="197" spans="1:32" ht="16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75">
        <f>IF(AND($X$3512&lt;&gt;" ",$X$3512&lt;&gt;0),IF(X197=$X$3512,1+COUNTIF(U$7:U196,"&gt;0"),0),0)</f>
        <v>0</v>
      </c>
      <c r="V197" s="178" t="s">
        <v>386</v>
      </c>
      <c r="W197" s="130"/>
      <c r="X197" s="131"/>
      <c r="Y197" s="131"/>
      <c r="Z197" s="206"/>
      <c r="AA197" s="194">
        <f t="shared" si="25"/>
        <v>0</v>
      </c>
      <c r="AB197" s="124" t="str">
        <f t="shared" si="26"/>
        <v/>
      </c>
      <c r="AC197" s="195" t="str">
        <f t="shared" si="27"/>
        <v/>
      </c>
      <c r="AD197" s="194" t="str">
        <f t="shared" si="28"/>
        <v/>
      </c>
      <c r="AE197" s="194">
        <f>IF(AD197="",0,IF(ISERROR(VLOOKUP(AD197,AD$7:AD196,1,FALSE)),1,0))</f>
        <v>0</v>
      </c>
      <c r="AF197" s="194"/>
    </row>
    <row r="198" spans="1:32" ht="16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75">
        <f>IF(AND($X$3512&lt;&gt;" ",$X$3512&lt;&gt;0),IF(X198=$X$3512,1+COUNTIF(U$7:U197,"&gt;0"),0),0)</f>
        <v>0</v>
      </c>
      <c r="V198" s="178" t="s">
        <v>387</v>
      </c>
      <c r="W198" s="130"/>
      <c r="X198" s="131"/>
      <c r="Y198" s="131"/>
      <c r="Z198" s="206"/>
      <c r="AA198" s="194">
        <f t="shared" si="25"/>
        <v>0</v>
      </c>
      <c r="AB198" s="124" t="str">
        <f t="shared" si="26"/>
        <v/>
      </c>
      <c r="AC198" s="195" t="str">
        <f t="shared" si="27"/>
        <v/>
      </c>
      <c r="AD198" s="194" t="str">
        <f t="shared" si="28"/>
        <v/>
      </c>
      <c r="AE198" s="194">
        <f>IF(AD198="",0,IF(ISERROR(VLOOKUP(AD198,AD$7:AD197,1,FALSE)),1,0))</f>
        <v>0</v>
      </c>
      <c r="AF198" s="194"/>
    </row>
    <row r="199" spans="1:32" ht="16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75">
        <f>IF(AND($X$3512&lt;&gt;" ",$X$3512&lt;&gt;0),IF(X199=$X$3512,1+COUNTIF(U$7:U198,"&gt;0"),0),0)</f>
        <v>0</v>
      </c>
      <c r="V199" s="178" t="s">
        <v>388</v>
      </c>
      <c r="W199" s="130"/>
      <c r="X199" s="131"/>
      <c r="Y199" s="131"/>
      <c r="Z199" s="206"/>
      <c r="AA199" s="194">
        <f t="shared" ref="AA199:AA262" si="29">IF(ISBLANK(X199),0,VLOOKUP(X199,$B$8:$E$57,1,FALSE))</f>
        <v>0</v>
      </c>
      <c r="AB199" s="124" t="str">
        <f t="shared" si="26"/>
        <v/>
      </c>
      <c r="AC199" s="195" t="str">
        <f t="shared" si="27"/>
        <v/>
      </c>
      <c r="AD199" s="194" t="str">
        <f t="shared" si="28"/>
        <v/>
      </c>
      <c r="AE199" s="194">
        <f>IF(AD199="",0,IF(ISERROR(VLOOKUP(AD199,AD$7:AD198,1,FALSE)),1,0))</f>
        <v>0</v>
      </c>
      <c r="AF199" s="194"/>
    </row>
    <row r="200" spans="1:32" ht="16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75">
        <f>IF(AND($X$3512&lt;&gt;" ",$X$3512&lt;&gt;0),IF(X200=$X$3512,1+COUNTIF(U$7:U199,"&gt;0"),0),0)</f>
        <v>0</v>
      </c>
      <c r="V200" s="178" t="s">
        <v>389</v>
      </c>
      <c r="W200" s="130"/>
      <c r="X200" s="131"/>
      <c r="Y200" s="131"/>
      <c r="Z200" s="206"/>
      <c r="AA200" s="194">
        <f t="shared" si="29"/>
        <v>0</v>
      </c>
      <c r="AB200" s="124" t="str">
        <f t="shared" ref="AB200:AB263" si="30">IF(W200&gt;0,CONCATENATE(MONTH(W200)&amp;X200),"")</f>
        <v/>
      </c>
      <c r="AC200" s="195" t="str">
        <f t="shared" ref="AC200:AC263" si="31">IF(OR(AND(Z200&lt;&gt;0,ISBLANK(X200)),ISERROR(AA200)),"ERR","")</f>
        <v/>
      </c>
      <c r="AD200" s="194" t="str">
        <f t="shared" si="28"/>
        <v/>
      </c>
      <c r="AE200" s="194">
        <f>IF(AD200="",0,IF(ISERROR(VLOOKUP(AD200,AD$7:AD199,1,FALSE)),1,0))</f>
        <v>0</v>
      </c>
      <c r="AF200" s="194"/>
    </row>
    <row r="201" spans="1:32" ht="16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75">
        <f>IF(AND($X$3512&lt;&gt;" ",$X$3512&lt;&gt;0),IF(X201=$X$3512,1+COUNTIF(U$7:U200,"&gt;0"),0),0)</f>
        <v>0</v>
      </c>
      <c r="V201" s="178" t="s">
        <v>390</v>
      </c>
      <c r="W201" s="130"/>
      <c r="X201" s="131"/>
      <c r="Y201" s="131"/>
      <c r="Z201" s="206"/>
      <c r="AA201" s="194">
        <f t="shared" si="29"/>
        <v>0</v>
      </c>
      <c r="AB201" s="124" t="str">
        <f t="shared" si="30"/>
        <v/>
      </c>
      <c r="AC201" s="195" t="str">
        <f t="shared" si="31"/>
        <v/>
      </c>
      <c r="AD201" s="194" t="str">
        <f t="shared" si="28"/>
        <v/>
      </c>
      <c r="AE201" s="194">
        <f>IF(AD201="",0,IF(ISERROR(VLOOKUP(AD201,AD$7:AD200,1,FALSE)),1,0))</f>
        <v>0</v>
      </c>
      <c r="AF201" s="194"/>
    </row>
    <row r="202" spans="1:32" ht="16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75">
        <f>IF(AND($X$3512&lt;&gt;" ",$X$3512&lt;&gt;0),IF(X202=$X$3512,1+COUNTIF(U$7:U201,"&gt;0"),0),0)</f>
        <v>0</v>
      </c>
      <c r="V202" s="178" t="s">
        <v>391</v>
      </c>
      <c r="W202" s="130"/>
      <c r="X202" s="131"/>
      <c r="Y202" s="131"/>
      <c r="Z202" s="206"/>
      <c r="AA202" s="194">
        <f t="shared" si="29"/>
        <v>0</v>
      </c>
      <c r="AB202" s="124" t="str">
        <f t="shared" si="30"/>
        <v/>
      </c>
      <c r="AC202" s="195" t="str">
        <f t="shared" si="31"/>
        <v/>
      </c>
      <c r="AD202" s="194" t="str">
        <f t="shared" si="28"/>
        <v/>
      </c>
      <c r="AE202" s="194">
        <f>IF(AD202="",0,IF(ISERROR(VLOOKUP(AD202,AD$7:AD201,1,FALSE)),1,0))</f>
        <v>0</v>
      </c>
      <c r="AF202" s="194"/>
    </row>
    <row r="203" spans="1:32" ht="16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75">
        <f>IF(AND($X$3512&lt;&gt;" ",$X$3512&lt;&gt;0),IF(X203=$X$3512,1+COUNTIF(U$7:U202,"&gt;0"),0),0)</f>
        <v>0</v>
      </c>
      <c r="V203" s="178" t="s">
        <v>392</v>
      </c>
      <c r="W203" s="130"/>
      <c r="X203" s="131"/>
      <c r="Y203" s="131"/>
      <c r="Z203" s="206"/>
      <c r="AA203" s="194">
        <f t="shared" si="29"/>
        <v>0</v>
      </c>
      <c r="AB203" s="124" t="str">
        <f t="shared" si="30"/>
        <v/>
      </c>
      <c r="AC203" s="195" t="str">
        <f t="shared" si="31"/>
        <v/>
      </c>
      <c r="AD203" s="194" t="str">
        <f t="shared" ref="AD203:AD266" si="32">IF(W203&gt;0,CONCATENATE(MONTH(W203),"-",YEAR(W203)),"")</f>
        <v/>
      </c>
      <c r="AE203" s="194">
        <f>IF(AD203="",0,IF(ISERROR(VLOOKUP(AD203,AD$7:AD202,1,FALSE)),1,0))</f>
        <v>0</v>
      </c>
      <c r="AF203" s="194"/>
    </row>
    <row r="204" spans="1:32" ht="16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75">
        <f>IF(AND($X$3512&lt;&gt;" ",$X$3512&lt;&gt;0),IF(X204=$X$3512,1+COUNTIF(U$7:U203,"&gt;0"),0),0)</f>
        <v>0</v>
      </c>
      <c r="V204" s="178" t="s">
        <v>393</v>
      </c>
      <c r="W204" s="130"/>
      <c r="X204" s="131"/>
      <c r="Y204" s="131"/>
      <c r="Z204" s="206"/>
      <c r="AA204" s="194">
        <f t="shared" si="29"/>
        <v>0</v>
      </c>
      <c r="AB204" s="124" t="str">
        <f t="shared" si="30"/>
        <v/>
      </c>
      <c r="AC204" s="195" t="str">
        <f t="shared" si="31"/>
        <v/>
      </c>
      <c r="AD204" s="194" t="str">
        <f t="shared" si="32"/>
        <v/>
      </c>
      <c r="AE204" s="194">
        <f>IF(AD204="",0,IF(ISERROR(VLOOKUP(AD204,AD$7:AD203,1,FALSE)),1,0))</f>
        <v>0</v>
      </c>
      <c r="AF204" s="194"/>
    </row>
    <row r="205" spans="1:32" ht="16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75">
        <f>IF(AND($X$3512&lt;&gt;" ",$X$3512&lt;&gt;0),IF(X205=$X$3512,1+COUNTIF(U$7:U204,"&gt;0"),0),0)</f>
        <v>0</v>
      </c>
      <c r="V205" s="178" t="s">
        <v>394</v>
      </c>
      <c r="W205" s="130"/>
      <c r="X205" s="131"/>
      <c r="Y205" s="131"/>
      <c r="Z205" s="206"/>
      <c r="AA205" s="194">
        <f t="shared" si="29"/>
        <v>0</v>
      </c>
      <c r="AB205" s="124" t="str">
        <f t="shared" si="30"/>
        <v/>
      </c>
      <c r="AC205" s="195" t="str">
        <f t="shared" si="31"/>
        <v/>
      </c>
      <c r="AD205" s="194" t="str">
        <f t="shared" si="32"/>
        <v/>
      </c>
      <c r="AE205" s="194">
        <f>IF(AD205="",0,IF(ISERROR(VLOOKUP(AD205,AD$7:AD204,1,FALSE)),1,0))</f>
        <v>0</v>
      </c>
      <c r="AF205" s="194"/>
    </row>
    <row r="206" spans="1:32" ht="16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75">
        <f>IF(AND($X$3512&lt;&gt;" ",$X$3512&lt;&gt;0),IF(X206=$X$3512,1+COUNTIF(U$7:U205,"&gt;0"),0),0)</f>
        <v>0</v>
      </c>
      <c r="V206" s="178" t="s">
        <v>395</v>
      </c>
      <c r="W206" s="130"/>
      <c r="X206" s="131"/>
      <c r="Y206" s="131"/>
      <c r="Z206" s="206"/>
      <c r="AA206" s="194">
        <f t="shared" si="29"/>
        <v>0</v>
      </c>
      <c r="AB206" s="124" t="str">
        <f t="shared" si="30"/>
        <v/>
      </c>
      <c r="AC206" s="195" t="str">
        <f t="shared" si="31"/>
        <v/>
      </c>
      <c r="AD206" s="194" t="str">
        <f t="shared" si="32"/>
        <v/>
      </c>
      <c r="AE206" s="194">
        <f>IF(AD206="",0,IF(ISERROR(VLOOKUP(AD206,AD$7:AD205,1,FALSE)),1,0))</f>
        <v>0</v>
      </c>
      <c r="AF206" s="194"/>
    </row>
    <row r="207" spans="1:32" ht="16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75">
        <f>IF(AND($X$3512&lt;&gt;" ",$X$3512&lt;&gt;0),IF(X207=$X$3512,1+COUNTIF(U$7:U206,"&gt;0"),0),0)</f>
        <v>0</v>
      </c>
      <c r="V207" s="178" t="s">
        <v>396</v>
      </c>
      <c r="W207" s="130"/>
      <c r="X207" s="131"/>
      <c r="Y207" s="131"/>
      <c r="Z207" s="206"/>
      <c r="AA207" s="194">
        <f t="shared" si="29"/>
        <v>0</v>
      </c>
      <c r="AB207" s="124" t="str">
        <f t="shared" si="30"/>
        <v/>
      </c>
      <c r="AC207" s="195" t="str">
        <f t="shared" si="31"/>
        <v/>
      </c>
      <c r="AD207" s="194" t="str">
        <f t="shared" si="32"/>
        <v/>
      </c>
      <c r="AE207" s="194">
        <f>IF(AD207="",0,IF(ISERROR(VLOOKUP(AD207,AD$7:AD206,1,FALSE)),1,0))</f>
        <v>0</v>
      </c>
      <c r="AF207" s="194"/>
    </row>
    <row r="208" spans="1:32" ht="16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75">
        <f>IF(AND($X$3512&lt;&gt;" ",$X$3512&lt;&gt;0),IF(X208=$X$3512,1+COUNTIF(U$7:U207,"&gt;0"),0),0)</f>
        <v>0</v>
      </c>
      <c r="V208" s="178" t="s">
        <v>397</v>
      </c>
      <c r="W208" s="130"/>
      <c r="X208" s="131"/>
      <c r="Y208" s="131"/>
      <c r="Z208" s="206"/>
      <c r="AA208" s="194">
        <f t="shared" si="29"/>
        <v>0</v>
      </c>
      <c r="AB208" s="124" t="str">
        <f t="shared" si="30"/>
        <v/>
      </c>
      <c r="AC208" s="195" t="str">
        <f t="shared" si="31"/>
        <v/>
      </c>
      <c r="AD208" s="194" t="str">
        <f t="shared" si="32"/>
        <v/>
      </c>
      <c r="AE208" s="194">
        <f>IF(AD208="",0,IF(ISERROR(VLOOKUP(AD208,AD$7:AD207,1,FALSE)),1,0))</f>
        <v>0</v>
      </c>
      <c r="AF208" s="194"/>
    </row>
    <row r="209" spans="1:32" ht="16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75">
        <f>IF(AND($X$3512&lt;&gt;" ",$X$3512&lt;&gt;0),IF(X209=$X$3512,1+COUNTIF(U$7:U208,"&gt;0"),0),0)</f>
        <v>0</v>
      </c>
      <c r="V209" s="178" t="s">
        <v>398</v>
      </c>
      <c r="W209" s="130"/>
      <c r="X209" s="131"/>
      <c r="Y209" s="131"/>
      <c r="Z209" s="206"/>
      <c r="AA209" s="194">
        <f t="shared" si="29"/>
        <v>0</v>
      </c>
      <c r="AB209" s="124" t="str">
        <f t="shared" si="30"/>
        <v/>
      </c>
      <c r="AC209" s="195" t="str">
        <f t="shared" si="31"/>
        <v/>
      </c>
      <c r="AD209" s="194" t="str">
        <f t="shared" si="32"/>
        <v/>
      </c>
      <c r="AE209" s="194">
        <f>IF(AD209="",0,IF(ISERROR(VLOOKUP(AD209,AD$7:AD208,1,FALSE)),1,0))</f>
        <v>0</v>
      </c>
      <c r="AF209" s="194"/>
    </row>
    <row r="210" spans="1:32" ht="16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75">
        <f>IF(AND($X$3512&lt;&gt;" ",$X$3512&lt;&gt;0),IF(X210=$X$3512,1+COUNTIF(U$7:U209,"&gt;0"),0),0)</f>
        <v>0</v>
      </c>
      <c r="V210" s="178" t="s">
        <v>399</v>
      </c>
      <c r="W210" s="130"/>
      <c r="X210" s="131"/>
      <c r="Y210" s="131"/>
      <c r="Z210" s="206"/>
      <c r="AA210" s="194">
        <f t="shared" si="29"/>
        <v>0</v>
      </c>
      <c r="AB210" s="124" t="str">
        <f t="shared" si="30"/>
        <v/>
      </c>
      <c r="AC210" s="195" t="str">
        <f t="shared" si="31"/>
        <v/>
      </c>
      <c r="AD210" s="194" t="str">
        <f t="shared" si="32"/>
        <v/>
      </c>
      <c r="AE210" s="194">
        <f>IF(AD210="",0,IF(ISERROR(VLOOKUP(AD210,AD$7:AD209,1,FALSE)),1,0))</f>
        <v>0</v>
      </c>
      <c r="AF210" s="194"/>
    </row>
    <row r="211" spans="1:32" ht="16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75">
        <f>IF(AND($X$3512&lt;&gt;" ",$X$3512&lt;&gt;0),IF(X211=$X$3512,1+COUNTIF(U$7:U210,"&gt;0"),0),0)</f>
        <v>0</v>
      </c>
      <c r="V211" s="178" t="s">
        <v>400</v>
      </c>
      <c r="W211" s="130"/>
      <c r="X211" s="131"/>
      <c r="Y211" s="131"/>
      <c r="Z211" s="206"/>
      <c r="AA211" s="194">
        <f t="shared" si="29"/>
        <v>0</v>
      </c>
      <c r="AB211" s="124" t="str">
        <f t="shared" si="30"/>
        <v/>
      </c>
      <c r="AC211" s="195" t="str">
        <f t="shared" si="31"/>
        <v/>
      </c>
      <c r="AD211" s="194" t="str">
        <f t="shared" si="32"/>
        <v/>
      </c>
      <c r="AE211" s="194">
        <f>IF(AD211="",0,IF(ISERROR(VLOOKUP(AD211,AD$7:AD210,1,FALSE)),1,0))</f>
        <v>0</v>
      </c>
      <c r="AF211" s="194"/>
    </row>
    <row r="212" spans="1:32" ht="16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75">
        <f>IF(AND($X$3512&lt;&gt;" ",$X$3512&lt;&gt;0),IF(X212=$X$3512,1+COUNTIF(U$7:U211,"&gt;0"),0),0)</f>
        <v>0</v>
      </c>
      <c r="V212" s="178" t="s">
        <v>401</v>
      </c>
      <c r="W212" s="130"/>
      <c r="X212" s="131"/>
      <c r="Y212" s="131"/>
      <c r="Z212" s="206"/>
      <c r="AA212" s="194">
        <f t="shared" si="29"/>
        <v>0</v>
      </c>
      <c r="AB212" s="124" t="str">
        <f t="shared" si="30"/>
        <v/>
      </c>
      <c r="AC212" s="195" t="str">
        <f t="shared" si="31"/>
        <v/>
      </c>
      <c r="AD212" s="194" t="str">
        <f t="shared" si="32"/>
        <v/>
      </c>
      <c r="AE212" s="194">
        <f>IF(AD212="",0,IF(ISERROR(VLOOKUP(AD212,AD$7:AD211,1,FALSE)),1,0))</f>
        <v>0</v>
      </c>
      <c r="AF212" s="194"/>
    </row>
    <row r="213" spans="1:32" ht="16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75">
        <f>IF(AND($X$3512&lt;&gt;" ",$X$3512&lt;&gt;0),IF(X213=$X$3512,1+COUNTIF(U$7:U212,"&gt;0"),0),0)</f>
        <v>0</v>
      </c>
      <c r="V213" s="178" t="s">
        <v>402</v>
      </c>
      <c r="W213" s="130"/>
      <c r="X213" s="131"/>
      <c r="Y213" s="131"/>
      <c r="Z213" s="206"/>
      <c r="AA213" s="194">
        <f t="shared" si="29"/>
        <v>0</v>
      </c>
      <c r="AB213" s="124" t="str">
        <f t="shared" si="30"/>
        <v/>
      </c>
      <c r="AC213" s="195" t="str">
        <f t="shared" si="31"/>
        <v/>
      </c>
      <c r="AD213" s="194" t="str">
        <f t="shared" si="32"/>
        <v/>
      </c>
      <c r="AE213" s="194">
        <f>IF(AD213="",0,IF(ISERROR(VLOOKUP(AD213,AD$7:AD212,1,FALSE)),1,0))</f>
        <v>0</v>
      </c>
      <c r="AF213" s="194"/>
    </row>
    <row r="214" spans="1:32" ht="16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75">
        <f>IF(AND($X$3512&lt;&gt;" ",$X$3512&lt;&gt;0),IF(X214=$X$3512,1+COUNTIF(U$7:U213,"&gt;0"),0),0)</f>
        <v>0</v>
      </c>
      <c r="V214" s="178" t="s">
        <v>403</v>
      </c>
      <c r="W214" s="130"/>
      <c r="X214" s="131"/>
      <c r="Y214" s="131"/>
      <c r="Z214" s="206"/>
      <c r="AA214" s="194">
        <f t="shared" si="29"/>
        <v>0</v>
      </c>
      <c r="AB214" s="124" t="str">
        <f t="shared" si="30"/>
        <v/>
      </c>
      <c r="AC214" s="195" t="str">
        <f t="shared" si="31"/>
        <v/>
      </c>
      <c r="AD214" s="194" t="str">
        <f t="shared" si="32"/>
        <v/>
      </c>
      <c r="AE214" s="194">
        <f>IF(AD214="",0,IF(ISERROR(VLOOKUP(AD214,AD$7:AD213,1,FALSE)),1,0))</f>
        <v>0</v>
      </c>
      <c r="AF214" s="194"/>
    </row>
    <row r="215" spans="1:32" ht="16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75">
        <f>IF(AND($X$3512&lt;&gt;" ",$X$3512&lt;&gt;0),IF(X215=$X$3512,1+COUNTIF(U$7:U214,"&gt;0"),0),0)</f>
        <v>0</v>
      </c>
      <c r="V215" s="178" t="s">
        <v>404</v>
      </c>
      <c r="W215" s="130"/>
      <c r="X215" s="131"/>
      <c r="Y215" s="131"/>
      <c r="Z215" s="206"/>
      <c r="AA215" s="194">
        <f t="shared" si="29"/>
        <v>0</v>
      </c>
      <c r="AB215" s="124" t="str">
        <f t="shared" si="30"/>
        <v/>
      </c>
      <c r="AC215" s="195" t="str">
        <f t="shared" si="31"/>
        <v/>
      </c>
      <c r="AD215" s="194" t="str">
        <f t="shared" si="32"/>
        <v/>
      </c>
      <c r="AE215" s="194">
        <f>IF(AD215="",0,IF(ISERROR(VLOOKUP(AD215,AD$7:AD214,1,FALSE)),1,0))</f>
        <v>0</v>
      </c>
      <c r="AF215" s="194"/>
    </row>
    <row r="216" spans="1:32" ht="16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75">
        <f>IF(AND($X$3512&lt;&gt;" ",$X$3512&lt;&gt;0),IF(X216=$X$3512,1+COUNTIF(U$7:U215,"&gt;0"),0),0)</f>
        <v>0</v>
      </c>
      <c r="V216" s="178" t="s">
        <v>405</v>
      </c>
      <c r="W216" s="130"/>
      <c r="X216" s="131"/>
      <c r="Y216" s="131"/>
      <c r="Z216" s="206"/>
      <c r="AA216" s="194">
        <f t="shared" si="29"/>
        <v>0</v>
      </c>
      <c r="AB216" s="124" t="str">
        <f t="shared" si="30"/>
        <v/>
      </c>
      <c r="AC216" s="195" t="str">
        <f t="shared" si="31"/>
        <v/>
      </c>
      <c r="AD216" s="194" t="str">
        <f t="shared" si="32"/>
        <v/>
      </c>
      <c r="AE216" s="194">
        <f>IF(AD216="",0,IF(ISERROR(VLOOKUP(AD216,AD$7:AD215,1,FALSE)),1,0))</f>
        <v>0</v>
      </c>
      <c r="AF216" s="194"/>
    </row>
    <row r="217" spans="1:32" ht="16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75">
        <f>IF(AND($X$3512&lt;&gt;" ",$X$3512&lt;&gt;0),IF(X217=$X$3512,1+COUNTIF(U$7:U216,"&gt;0"),0),0)</f>
        <v>0</v>
      </c>
      <c r="V217" s="178" t="s">
        <v>406</v>
      </c>
      <c r="W217" s="130"/>
      <c r="X217" s="131"/>
      <c r="Y217" s="131"/>
      <c r="Z217" s="206"/>
      <c r="AA217" s="194">
        <f t="shared" si="29"/>
        <v>0</v>
      </c>
      <c r="AB217" s="124" t="str">
        <f t="shared" si="30"/>
        <v/>
      </c>
      <c r="AC217" s="195" t="str">
        <f t="shared" si="31"/>
        <v/>
      </c>
      <c r="AD217" s="194" t="str">
        <f t="shared" si="32"/>
        <v/>
      </c>
      <c r="AE217" s="194">
        <f>IF(AD217="",0,IF(ISERROR(VLOOKUP(AD217,AD$7:AD216,1,FALSE)),1,0))</f>
        <v>0</v>
      </c>
      <c r="AF217" s="194"/>
    </row>
    <row r="218" spans="1:32" ht="16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75">
        <f>IF(AND($X$3512&lt;&gt;" ",$X$3512&lt;&gt;0),IF(X218=$X$3512,1+COUNTIF(U$7:U217,"&gt;0"),0),0)</f>
        <v>0</v>
      </c>
      <c r="V218" s="178" t="s">
        <v>407</v>
      </c>
      <c r="W218" s="130"/>
      <c r="X218" s="131"/>
      <c r="Y218" s="131"/>
      <c r="Z218" s="206"/>
      <c r="AA218" s="194">
        <f t="shared" si="29"/>
        <v>0</v>
      </c>
      <c r="AB218" s="124" t="str">
        <f t="shared" si="30"/>
        <v/>
      </c>
      <c r="AC218" s="195" t="str">
        <f t="shared" si="31"/>
        <v/>
      </c>
      <c r="AD218" s="194" t="str">
        <f t="shared" si="32"/>
        <v/>
      </c>
      <c r="AE218" s="194">
        <f>IF(AD218="",0,IF(ISERROR(VLOOKUP(AD218,AD$7:AD217,1,FALSE)),1,0))</f>
        <v>0</v>
      </c>
      <c r="AF218" s="194"/>
    </row>
    <row r="219" spans="1:32" ht="16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75">
        <f>IF(AND($X$3512&lt;&gt;" ",$X$3512&lt;&gt;0),IF(X219=$X$3512,1+COUNTIF(U$7:U218,"&gt;0"),0),0)</f>
        <v>0</v>
      </c>
      <c r="V219" s="178" t="s">
        <v>408</v>
      </c>
      <c r="W219" s="130"/>
      <c r="X219" s="131"/>
      <c r="Y219" s="131"/>
      <c r="Z219" s="206"/>
      <c r="AA219" s="194">
        <f t="shared" si="29"/>
        <v>0</v>
      </c>
      <c r="AB219" s="124" t="str">
        <f t="shared" si="30"/>
        <v/>
      </c>
      <c r="AC219" s="195" t="str">
        <f t="shared" si="31"/>
        <v/>
      </c>
      <c r="AD219" s="194" t="str">
        <f t="shared" si="32"/>
        <v/>
      </c>
      <c r="AE219" s="194">
        <f>IF(AD219="",0,IF(ISERROR(VLOOKUP(AD219,AD$7:AD218,1,FALSE)),1,0))</f>
        <v>0</v>
      </c>
      <c r="AF219" s="194"/>
    </row>
    <row r="220" spans="1:32" ht="16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75">
        <f>IF(AND($X$3512&lt;&gt;" ",$X$3512&lt;&gt;0),IF(X220=$X$3512,1+COUNTIF(U$7:U219,"&gt;0"),0),0)</f>
        <v>0</v>
      </c>
      <c r="V220" s="178" t="s">
        <v>409</v>
      </c>
      <c r="W220" s="130"/>
      <c r="X220" s="131"/>
      <c r="Y220" s="131"/>
      <c r="Z220" s="206"/>
      <c r="AA220" s="194">
        <f t="shared" si="29"/>
        <v>0</v>
      </c>
      <c r="AB220" s="124" t="str">
        <f t="shared" si="30"/>
        <v/>
      </c>
      <c r="AC220" s="195" t="str">
        <f t="shared" si="31"/>
        <v/>
      </c>
      <c r="AD220" s="194" t="str">
        <f t="shared" si="32"/>
        <v/>
      </c>
      <c r="AE220" s="194">
        <f>IF(AD220="",0,IF(ISERROR(VLOOKUP(AD220,AD$7:AD219,1,FALSE)),1,0))</f>
        <v>0</v>
      </c>
      <c r="AF220" s="194"/>
    </row>
    <row r="221" spans="1:32" ht="16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75">
        <f>IF(AND($X$3512&lt;&gt;" ",$X$3512&lt;&gt;0),IF(X221=$X$3512,1+COUNTIF(U$7:U220,"&gt;0"),0),0)</f>
        <v>0</v>
      </c>
      <c r="V221" s="178" t="s">
        <v>410</v>
      </c>
      <c r="W221" s="130"/>
      <c r="X221" s="131"/>
      <c r="Y221" s="131"/>
      <c r="Z221" s="206"/>
      <c r="AA221" s="194">
        <f t="shared" si="29"/>
        <v>0</v>
      </c>
      <c r="AB221" s="124" t="str">
        <f t="shared" si="30"/>
        <v/>
      </c>
      <c r="AC221" s="195" t="str">
        <f t="shared" si="31"/>
        <v/>
      </c>
      <c r="AD221" s="194" t="str">
        <f t="shared" si="32"/>
        <v/>
      </c>
      <c r="AE221" s="194">
        <f>IF(AD221="",0,IF(ISERROR(VLOOKUP(AD221,AD$7:AD220,1,FALSE)),1,0))</f>
        <v>0</v>
      </c>
      <c r="AF221" s="194"/>
    </row>
    <row r="222" spans="1:32" ht="16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75">
        <f>IF(AND($X$3512&lt;&gt;" ",$X$3512&lt;&gt;0),IF(X222=$X$3512,1+COUNTIF(U$7:U221,"&gt;0"),0),0)</f>
        <v>0</v>
      </c>
      <c r="V222" s="178" t="s">
        <v>411</v>
      </c>
      <c r="W222" s="130"/>
      <c r="X222" s="131"/>
      <c r="Y222" s="131"/>
      <c r="Z222" s="206"/>
      <c r="AA222" s="194">
        <f t="shared" si="29"/>
        <v>0</v>
      </c>
      <c r="AB222" s="124" t="str">
        <f t="shared" si="30"/>
        <v/>
      </c>
      <c r="AC222" s="195" t="str">
        <f t="shared" si="31"/>
        <v/>
      </c>
      <c r="AD222" s="194" t="str">
        <f t="shared" si="32"/>
        <v/>
      </c>
      <c r="AE222" s="194">
        <f>IF(AD222="",0,IF(ISERROR(VLOOKUP(AD222,AD$7:AD221,1,FALSE)),1,0))</f>
        <v>0</v>
      </c>
      <c r="AF222" s="194"/>
    </row>
    <row r="223" spans="1:32" ht="16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75">
        <f>IF(AND($X$3512&lt;&gt;" ",$X$3512&lt;&gt;0),IF(X223=$X$3512,1+COUNTIF(U$7:U222,"&gt;0"),0),0)</f>
        <v>0</v>
      </c>
      <c r="V223" s="178" t="s">
        <v>412</v>
      </c>
      <c r="W223" s="130"/>
      <c r="X223" s="131"/>
      <c r="Y223" s="131"/>
      <c r="Z223" s="206"/>
      <c r="AA223" s="194">
        <f t="shared" si="29"/>
        <v>0</v>
      </c>
      <c r="AB223" s="124" t="str">
        <f t="shared" si="30"/>
        <v/>
      </c>
      <c r="AC223" s="195" t="str">
        <f t="shared" si="31"/>
        <v/>
      </c>
      <c r="AD223" s="194" t="str">
        <f t="shared" si="32"/>
        <v/>
      </c>
      <c r="AE223" s="194">
        <f>IF(AD223="",0,IF(ISERROR(VLOOKUP(AD223,AD$7:AD222,1,FALSE)),1,0))</f>
        <v>0</v>
      </c>
      <c r="AF223" s="194"/>
    </row>
    <row r="224" spans="1:32" ht="16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75">
        <f>IF(AND($X$3512&lt;&gt;" ",$X$3512&lt;&gt;0),IF(X224=$X$3512,1+COUNTIF(U$7:U223,"&gt;0"),0),0)</f>
        <v>0</v>
      </c>
      <c r="V224" s="178" t="s">
        <v>413</v>
      </c>
      <c r="W224" s="130"/>
      <c r="X224" s="131"/>
      <c r="Y224" s="131"/>
      <c r="Z224" s="206"/>
      <c r="AA224" s="194">
        <f t="shared" si="29"/>
        <v>0</v>
      </c>
      <c r="AB224" s="124" t="str">
        <f t="shared" si="30"/>
        <v/>
      </c>
      <c r="AC224" s="195" t="str">
        <f t="shared" si="31"/>
        <v/>
      </c>
      <c r="AD224" s="194" t="str">
        <f t="shared" si="32"/>
        <v/>
      </c>
      <c r="AE224" s="194">
        <f>IF(AD224="",0,IF(ISERROR(VLOOKUP(AD224,AD$7:AD223,1,FALSE)),1,0))</f>
        <v>0</v>
      </c>
      <c r="AF224" s="194"/>
    </row>
    <row r="225" spans="1:32" ht="16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75">
        <f>IF(AND($X$3512&lt;&gt;" ",$X$3512&lt;&gt;0),IF(X225=$X$3512,1+COUNTIF(U$7:U224,"&gt;0"),0),0)</f>
        <v>0</v>
      </c>
      <c r="V225" s="178" t="s">
        <v>414</v>
      </c>
      <c r="W225" s="130"/>
      <c r="X225" s="131"/>
      <c r="Y225" s="131"/>
      <c r="Z225" s="206"/>
      <c r="AA225" s="194">
        <f t="shared" si="29"/>
        <v>0</v>
      </c>
      <c r="AB225" s="124" t="str">
        <f t="shared" si="30"/>
        <v/>
      </c>
      <c r="AC225" s="195" t="str">
        <f t="shared" si="31"/>
        <v/>
      </c>
      <c r="AD225" s="194" t="str">
        <f t="shared" si="32"/>
        <v/>
      </c>
      <c r="AE225" s="194">
        <f>IF(AD225="",0,IF(ISERROR(VLOOKUP(AD225,AD$7:AD224,1,FALSE)),1,0))</f>
        <v>0</v>
      </c>
      <c r="AF225" s="194"/>
    </row>
    <row r="226" spans="1:32" ht="16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75">
        <f>IF(AND($X$3512&lt;&gt;" ",$X$3512&lt;&gt;0),IF(X226=$X$3512,1+COUNTIF(U$7:U225,"&gt;0"),0),0)</f>
        <v>0</v>
      </c>
      <c r="V226" s="178" t="s">
        <v>415</v>
      </c>
      <c r="W226" s="130"/>
      <c r="X226" s="131"/>
      <c r="Y226" s="131"/>
      <c r="Z226" s="206"/>
      <c r="AA226" s="194">
        <f t="shared" si="29"/>
        <v>0</v>
      </c>
      <c r="AB226" s="124" t="str">
        <f t="shared" si="30"/>
        <v/>
      </c>
      <c r="AC226" s="195" t="str">
        <f t="shared" si="31"/>
        <v/>
      </c>
      <c r="AD226" s="194" t="str">
        <f t="shared" si="32"/>
        <v/>
      </c>
      <c r="AE226" s="194">
        <f>IF(AD226="",0,IF(ISERROR(VLOOKUP(AD226,AD$7:AD225,1,FALSE)),1,0))</f>
        <v>0</v>
      </c>
      <c r="AF226" s="194"/>
    </row>
    <row r="227" spans="1:32" ht="16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75">
        <f>IF(AND($X$3512&lt;&gt;" ",$X$3512&lt;&gt;0),IF(X227=$X$3512,1+COUNTIF(U$7:U226,"&gt;0"),0),0)</f>
        <v>0</v>
      </c>
      <c r="V227" s="178" t="s">
        <v>416</v>
      </c>
      <c r="W227" s="130"/>
      <c r="X227" s="131"/>
      <c r="Y227" s="131"/>
      <c r="Z227" s="206"/>
      <c r="AA227" s="194">
        <f t="shared" si="29"/>
        <v>0</v>
      </c>
      <c r="AB227" s="124" t="str">
        <f t="shared" si="30"/>
        <v/>
      </c>
      <c r="AC227" s="195" t="str">
        <f t="shared" si="31"/>
        <v/>
      </c>
      <c r="AD227" s="194" t="str">
        <f t="shared" si="32"/>
        <v/>
      </c>
      <c r="AE227" s="194">
        <f>IF(AD227="",0,IF(ISERROR(VLOOKUP(AD227,AD$7:AD226,1,FALSE)),1,0))</f>
        <v>0</v>
      </c>
      <c r="AF227" s="194"/>
    </row>
    <row r="228" spans="1:32" ht="16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75">
        <f>IF(AND($X$3512&lt;&gt;" ",$X$3512&lt;&gt;0),IF(X228=$X$3512,1+COUNTIF(U$7:U227,"&gt;0"),0),0)</f>
        <v>0</v>
      </c>
      <c r="V228" s="178" t="s">
        <v>417</v>
      </c>
      <c r="W228" s="130"/>
      <c r="X228" s="131"/>
      <c r="Y228" s="131"/>
      <c r="Z228" s="206"/>
      <c r="AA228" s="194">
        <f t="shared" si="29"/>
        <v>0</v>
      </c>
      <c r="AB228" s="124" t="str">
        <f t="shared" si="30"/>
        <v/>
      </c>
      <c r="AC228" s="195" t="str">
        <f t="shared" si="31"/>
        <v/>
      </c>
      <c r="AD228" s="194" t="str">
        <f t="shared" si="32"/>
        <v/>
      </c>
      <c r="AE228" s="194">
        <f>IF(AD228="",0,IF(ISERROR(VLOOKUP(AD228,AD$7:AD227,1,FALSE)),1,0))</f>
        <v>0</v>
      </c>
      <c r="AF228" s="194"/>
    </row>
    <row r="229" spans="1:32" ht="16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75">
        <f>IF(AND($X$3512&lt;&gt;" ",$X$3512&lt;&gt;0),IF(X229=$X$3512,1+COUNTIF(U$7:U228,"&gt;0"),0),0)</f>
        <v>0</v>
      </c>
      <c r="V229" s="178" t="s">
        <v>418</v>
      </c>
      <c r="W229" s="130"/>
      <c r="X229" s="131"/>
      <c r="Y229" s="131"/>
      <c r="Z229" s="206"/>
      <c r="AA229" s="194">
        <f t="shared" si="29"/>
        <v>0</v>
      </c>
      <c r="AB229" s="124" t="str">
        <f t="shared" si="30"/>
        <v/>
      </c>
      <c r="AC229" s="195" t="str">
        <f t="shared" si="31"/>
        <v/>
      </c>
      <c r="AD229" s="194" t="str">
        <f t="shared" si="32"/>
        <v/>
      </c>
      <c r="AE229" s="194">
        <f>IF(AD229="",0,IF(ISERROR(VLOOKUP(AD229,AD$7:AD228,1,FALSE)),1,0))</f>
        <v>0</v>
      </c>
      <c r="AF229" s="194"/>
    </row>
    <row r="230" spans="1:32" ht="16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75">
        <f>IF(AND($X$3512&lt;&gt;" ",$X$3512&lt;&gt;0),IF(X230=$X$3512,1+COUNTIF(U$7:U229,"&gt;0"),0),0)</f>
        <v>0</v>
      </c>
      <c r="V230" s="178" t="s">
        <v>419</v>
      </c>
      <c r="W230" s="130"/>
      <c r="X230" s="131"/>
      <c r="Y230" s="131"/>
      <c r="Z230" s="206"/>
      <c r="AA230" s="194">
        <f t="shared" si="29"/>
        <v>0</v>
      </c>
      <c r="AB230" s="124" t="str">
        <f t="shared" si="30"/>
        <v/>
      </c>
      <c r="AC230" s="195" t="str">
        <f t="shared" si="31"/>
        <v/>
      </c>
      <c r="AD230" s="194" t="str">
        <f t="shared" si="32"/>
        <v/>
      </c>
      <c r="AE230" s="194">
        <f>IF(AD230="",0,IF(ISERROR(VLOOKUP(AD230,AD$7:AD229,1,FALSE)),1,0))</f>
        <v>0</v>
      </c>
      <c r="AF230" s="194"/>
    </row>
    <row r="231" spans="1:32" ht="16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75">
        <f>IF(AND($X$3512&lt;&gt;" ",$X$3512&lt;&gt;0),IF(X231=$X$3512,1+COUNTIF(U$7:U230,"&gt;0"),0),0)</f>
        <v>0</v>
      </c>
      <c r="V231" s="178" t="s">
        <v>420</v>
      </c>
      <c r="W231" s="130"/>
      <c r="X231" s="131"/>
      <c r="Y231" s="131"/>
      <c r="Z231" s="206"/>
      <c r="AA231" s="194">
        <f t="shared" si="29"/>
        <v>0</v>
      </c>
      <c r="AB231" s="124" t="str">
        <f t="shared" si="30"/>
        <v/>
      </c>
      <c r="AC231" s="195" t="str">
        <f t="shared" si="31"/>
        <v/>
      </c>
      <c r="AD231" s="194" t="str">
        <f t="shared" si="32"/>
        <v/>
      </c>
      <c r="AE231" s="194">
        <f>IF(AD231="",0,IF(ISERROR(VLOOKUP(AD231,AD$7:AD230,1,FALSE)),1,0))</f>
        <v>0</v>
      </c>
      <c r="AF231" s="194"/>
    </row>
    <row r="232" spans="1:32" ht="16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75">
        <f>IF(AND($X$3512&lt;&gt;" ",$X$3512&lt;&gt;0),IF(X232=$X$3512,1+COUNTIF(U$7:U231,"&gt;0"),0),0)</f>
        <v>0</v>
      </c>
      <c r="V232" s="178" t="s">
        <v>421</v>
      </c>
      <c r="W232" s="130"/>
      <c r="X232" s="131"/>
      <c r="Y232" s="131"/>
      <c r="Z232" s="206"/>
      <c r="AA232" s="194">
        <f t="shared" si="29"/>
        <v>0</v>
      </c>
      <c r="AB232" s="124" t="str">
        <f t="shared" si="30"/>
        <v/>
      </c>
      <c r="AC232" s="195" t="str">
        <f t="shared" si="31"/>
        <v/>
      </c>
      <c r="AD232" s="194" t="str">
        <f t="shared" si="32"/>
        <v/>
      </c>
      <c r="AE232" s="194">
        <f>IF(AD232="",0,IF(ISERROR(VLOOKUP(AD232,AD$7:AD231,1,FALSE)),1,0))</f>
        <v>0</v>
      </c>
      <c r="AF232" s="194"/>
    </row>
    <row r="233" spans="1:32" ht="16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75">
        <f>IF(AND($X$3512&lt;&gt;" ",$X$3512&lt;&gt;0),IF(X233=$X$3512,1+COUNTIF(U$7:U232,"&gt;0"),0),0)</f>
        <v>0</v>
      </c>
      <c r="V233" s="178" t="s">
        <v>422</v>
      </c>
      <c r="W233" s="130"/>
      <c r="X233" s="131"/>
      <c r="Y233" s="131"/>
      <c r="Z233" s="206"/>
      <c r="AA233" s="194">
        <f t="shared" si="29"/>
        <v>0</v>
      </c>
      <c r="AB233" s="124" t="str">
        <f t="shared" si="30"/>
        <v/>
      </c>
      <c r="AC233" s="195" t="str">
        <f t="shared" si="31"/>
        <v/>
      </c>
      <c r="AD233" s="194" t="str">
        <f t="shared" si="32"/>
        <v/>
      </c>
      <c r="AE233" s="194">
        <f>IF(AD233="",0,IF(ISERROR(VLOOKUP(AD233,AD$7:AD232,1,FALSE)),1,0))</f>
        <v>0</v>
      </c>
      <c r="AF233" s="194"/>
    </row>
    <row r="234" spans="1:32" ht="16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75">
        <f>IF(AND($X$3512&lt;&gt;" ",$X$3512&lt;&gt;0),IF(X234=$X$3512,1+COUNTIF(U$7:U233,"&gt;0"),0),0)</f>
        <v>0</v>
      </c>
      <c r="V234" s="178" t="s">
        <v>423</v>
      </c>
      <c r="W234" s="130"/>
      <c r="X234" s="131"/>
      <c r="Y234" s="131"/>
      <c r="Z234" s="206"/>
      <c r="AA234" s="194">
        <f t="shared" si="29"/>
        <v>0</v>
      </c>
      <c r="AB234" s="124" t="str">
        <f t="shared" si="30"/>
        <v/>
      </c>
      <c r="AC234" s="195" t="str">
        <f t="shared" si="31"/>
        <v/>
      </c>
      <c r="AD234" s="194" t="str">
        <f t="shared" si="32"/>
        <v/>
      </c>
      <c r="AE234" s="194">
        <f>IF(AD234="",0,IF(ISERROR(VLOOKUP(AD234,AD$7:AD233,1,FALSE)),1,0))</f>
        <v>0</v>
      </c>
      <c r="AF234" s="194"/>
    </row>
    <row r="235" spans="1:32" ht="16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75">
        <f>IF(AND($X$3512&lt;&gt;" ",$X$3512&lt;&gt;0),IF(X235=$X$3512,1+COUNTIF(U$7:U234,"&gt;0"),0),0)</f>
        <v>0</v>
      </c>
      <c r="V235" s="178" t="s">
        <v>424</v>
      </c>
      <c r="W235" s="130"/>
      <c r="X235" s="131"/>
      <c r="Y235" s="131"/>
      <c r="Z235" s="206"/>
      <c r="AA235" s="194">
        <f t="shared" si="29"/>
        <v>0</v>
      </c>
      <c r="AB235" s="124" t="str">
        <f t="shared" si="30"/>
        <v/>
      </c>
      <c r="AC235" s="195" t="str">
        <f t="shared" si="31"/>
        <v/>
      </c>
      <c r="AD235" s="194" t="str">
        <f t="shared" si="32"/>
        <v/>
      </c>
      <c r="AE235" s="194">
        <f>IF(AD235="",0,IF(ISERROR(VLOOKUP(AD235,AD$7:AD234,1,FALSE)),1,0))</f>
        <v>0</v>
      </c>
      <c r="AF235" s="194"/>
    </row>
    <row r="236" spans="1:32" ht="16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75">
        <f>IF(AND($X$3512&lt;&gt;" ",$X$3512&lt;&gt;0),IF(X236=$X$3512,1+COUNTIF(U$7:U235,"&gt;0"),0),0)</f>
        <v>0</v>
      </c>
      <c r="V236" s="178" t="s">
        <v>425</v>
      </c>
      <c r="W236" s="130"/>
      <c r="X236" s="131"/>
      <c r="Y236" s="131"/>
      <c r="Z236" s="206"/>
      <c r="AA236" s="194">
        <f t="shared" si="29"/>
        <v>0</v>
      </c>
      <c r="AB236" s="124" t="str">
        <f t="shared" si="30"/>
        <v/>
      </c>
      <c r="AC236" s="195" t="str">
        <f t="shared" si="31"/>
        <v/>
      </c>
      <c r="AD236" s="194" t="str">
        <f t="shared" si="32"/>
        <v/>
      </c>
      <c r="AE236" s="194">
        <f>IF(AD236="",0,IF(ISERROR(VLOOKUP(AD236,AD$7:AD235,1,FALSE)),1,0))</f>
        <v>0</v>
      </c>
      <c r="AF236" s="194"/>
    </row>
    <row r="237" spans="1:32" ht="16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75">
        <f>IF(AND($X$3512&lt;&gt;" ",$X$3512&lt;&gt;0),IF(X237=$X$3512,1+COUNTIF(U$7:U236,"&gt;0"),0),0)</f>
        <v>0</v>
      </c>
      <c r="V237" s="178" t="s">
        <v>426</v>
      </c>
      <c r="W237" s="130"/>
      <c r="X237" s="131"/>
      <c r="Y237" s="131"/>
      <c r="Z237" s="206"/>
      <c r="AA237" s="194">
        <f t="shared" si="29"/>
        <v>0</v>
      </c>
      <c r="AB237" s="124" t="str">
        <f t="shared" si="30"/>
        <v/>
      </c>
      <c r="AC237" s="195" t="str">
        <f t="shared" si="31"/>
        <v/>
      </c>
      <c r="AD237" s="194" t="str">
        <f t="shared" si="32"/>
        <v/>
      </c>
      <c r="AE237" s="194">
        <f>IF(AD237="",0,IF(ISERROR(VLOOKUP(AD237,AD$7:AD236,1,FALSE)),1,0))</f>
        <v>0</v>
      </c>
      <c r="AF237" s="194"/>
    </row>
    <row r="238" spans="1:32" ht="16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75">
        <f>IF(AND($X$3512&lt;&gt;" ",$X$3512&lt;&gt;0),IF(X238=$X$3512,1+COUNTIF(U$7:U237,"&gt;0"),0),0)</f>
        <v>0</v>
      </c>
      <c r="V238" s="178" t="s">
        <v>427</v>
      </c>
      <c r="W238" s="130"/>
      <c r="X238" s="131"/>
      <c r="Y238" s="131"/>
      <c r="Z238" s="206"/>
      <c r="AA238" s="194">
        <f t="shared" si="29"/>
        <v>0</v>
      </c>
      <c r="AB238" s="124" t="str">
        <f t="shared" si="30"/>
        <v/>
      </c>
      <c r="AC238" s="195" t="str">
        <f t="shared" si="31"/>
        <v/>
      </c>
      <c r="AD238" s="194" t="str">
        <f t="shared" si="32"/>
        <v/>
      </c>
      <c r="AE238" s="194">
        <f>IF(AD238="",0,IF(ISERROR(VLOOKUP(AD238,AD$7:AD237,1,FALSE)),1,0))</f>
        <v>0</v>
      </c>
      <c r="AF238" s="194"/>
    </row>
    <row r="239" spans="1:32" ht="16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75">
        <f>IF(AND($X$3512&lt;&gt;" ",$X$3512&lt;&gt;0),IF(X239=$X$3512,1+COUNTIF(U$7:U238,"&gt;0"),0),0)</f>
        <v>0</v>
      </c>
      <c r="V239" s="178" t="s">
        <v>428</v>
      </c>
      <c r="W239" s="130"/>
      <c r="X239" s="131"/>
      <c r="Y239" s="131"/>
      <c r="Z239" s="206"/>
      <c r="AA239" s="194">
        <f t="shared" si="29"/>
        <v>0</v>
      </c>
      <c r="AB239" s="124" t="str">
        <f t="shared" si="30"/>
        <v/>
      </c>
      <c r="AC239" s="195" t="str">
        <f t="shared" si="31"/>
        <v/>
      </c>
      <c r="AD239" s="194" t="str">
        <f t="shared" si="32"/>
        <v/>
      </c>
      <c r="AE239" s="194">
        <f>IF(AD239="",0,IF(ISERROR(VLOOKUP(AD239,AD$7:AD238,1,FALSE)),1,0))</f>
        <v>0</v>
      </c>
      <c r="AF239" s="194"/>
    </row>
    <row r="240" spans="1:32" ht="16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75">
        <f>IF(AND($X$3512&lt;&gt;" ",$X$3512&lt;&gt;0),IF(X240=$X$3512,1+COUNTIF(U$7:U239,"&gt;0"),0),0)</f>
        <v>0</v>
      </c>
      <c r="V240" s="178" t="s">
        <v>429</v>
      </c>
      <c r="W240" s="130"/>
      <c r="X240" s="131"/>
      <c r="Y240" s="131"/>
      <c r="Z240" s="206"/>
      <c r="AA240" s="194">
        <f t="shared" si="29"/>
        <v>0</v>
      </c>
      <c r="AB240" s="124" t="str">
        <f t="shared" si="30"/>
        <v/>
      </c>
      <c r="AC240" s="195" t="str">
        <f t="shared" si="31"/>
        <v/>
      </c>
      <c r="AD240" s="194" t="str">
        <f t="shared" si="32"/>
        <v/>
      </c>
      <c r="AE240" s="194">
        <f>IF(AD240="",0,IF(ISERROR(VLOOKUP(AD240,AD$7:AD239,1,FALSE)),1,0))</f>
        <v>0</v>
      </c>
      <c r="AF240" s="194"/>
    </row>
    <row r="241" spans="1:32" ht="16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75">
        <f>IF(AND($X$3512&lt;&gt;" ",$X$3512&lt;&gt;0),IF(X241=$X$3512,1+COUNTIF(U$7:U240,"&gt;0"),0),0)</f>
        <v>0</v>
      </c>
      <c r="V241" s="178" t="s">
        <v>430</v>
      </c>
      <c r="W241" s="130"/>
      <c r="X241" s="131"/>
      <c r="Y241" s="131"/>
      <c r="Z241" s="206"/>
      <c r="AA241" s="194">
        <f t="shared" si="29"/>
        <v>0</v>
      </c>
      <c r="AB241" s="124" t="str">
        <f t="shared" si="30"/>
        <v/>
      </c>
      <c r="AC241" s="195" t="str">
        <f t="shared" si="31"/>
        <v/>
      </c>
      <c r="AD241" s="194" t="str">
        <f t="shared" si="32"/>
        <v/>
      </c>
      <c r="AE241" s="194">
        <f>IF(AD241="",0,IF(ISERROR(VLOOKUP(AD241,AD$7:AD240,1,FALSE)),1,0))</f>
        <v>0</v>
      </c>
      <c r="AF241" s="194"/>
    </row>
    <row r="242" spans="1:32" ht="16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75">
        <f>IF(AND($X$3512&lt;&gt;" ",$X$3512&lt;&gt;0),IF(X242=$X$3512,1+COUNTIF(U$7:U241,"&gt;0"),0),0)</f>
        <v>0</v>
      </c>
      <c r="V242" s="178" t="s">
        <v>431</v>
      </c>
      <c r="W242" s="130"/>
      <c r="X242" s="131"/>
      <c r="Y242" s="131"/>
      <c r="Z242" s="206"/>
      <c r="AA242" s="194">
        <f t="shared" si="29"/>
        <v>0</v>
      </c>
      <c r="AB242" s="124" t="str">
        <f t="shared" si="30"/>
        <v/>
      </c>
      <c r="AC242" s="195" t="str">
        <f t="shared" si="31"/>
        <v/>
      </c>
      <c r="AD242" s="194" t="str">
        <f t="shared" si="32"/>
        <v/>
      </c>
      <c r="AE242" s="194">
        <f>IF(AD242="",0,IF(ISERROR(VLOOKUP(AD242,AD$7:AD241,1,FALSE)),1,0))</f>
        <v>0</v>
      </c>
      <c r="AF242" s="194"/>
    </row>
    <row r="243" spans="1:32" ht="16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75">
        <f>IF(AND($X$3512&lt;&gt;" ",$X$3512&lt;&gt;0),IF(X243=$X$3512,1+COUNTIF(U$7:U242,"&gt;0"),0),0)</f>
        <v>0</v>
      </c>
      <c r="V243" s="178" t="s">
        <v>432</v>
      </c>
      <c r="W243" s="130"/>
      <c r="X243" s="131"/>
      <c r="Y243" s="131"/>
      <c r="Z243" s="206"/>
      <c r="AA243" s="194">
        <f t="shared" si="29"/>
        <v>0</v>
      </c>
      <c r="AB243" s="124" t="str">
        <f t="shared" si="30"/>
        <v/>
      </c>
      <c r="AC243" s="195" t="str">
        <f t="shared" si="31"/>
        <v/>
      </c>
      <c r="AD243" s="194" t="str">
        <f t="shared" si="32"/>
        <v/>
      </c>
      <c r="AE243" s="194">
        <f>IF(AD243="",0,IF(ISERROR(VLOOKUP(AD243,AD$7:AD242,1,FALSE)),1,0))</f>
        <v>0</v>
      </c>
      <c r="AF243" s="194"/>
    </row>
    <row r="244" spans="1:32" ht="16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75">
        <f>IF(AND($X$3512&lt;&gt;" ",$X$3512&lt;&gt;0),IF(X244=$X$3512,1+COUNTIF(U$7:U243,"&gt;0"),0),0)</f>
        <v>0</v>
      </c>
      <c r="V244" s="178" t="s">
        <v>433</v>
      </c>
      <c r="W244" s="130"/>
      <c r="X244" s="131"/>
      <c r="Y244" s="131"/>
      <c r="Z244" s="206"/>
      <c r="AA244" s="194">
        <f t="shared" si="29"/>
        <v>0</v>
      </c>
      <c r="AB244" s="124" t="str">
        <f t="shared" si="30"/>
        <v/>
      </c>
      <c r="AC244" s="195" t="str">
        <f t="shared" si="31"/>
        <v/>
      </c>
      <c r="AD244" s="194" t="str">
        <f t="shared" si="32"/>
        <v/>
      </c>
      <c r="AE244" s="194">
        <f>IF(AD244="",0,IF(ISERROR(VLOOKUP(AD244,AD$7:AD243,1,FALSE)),1,0))</f>
        <v>0</v>
      </c>
      <c r="AF244" s="194"/>
    </row>
    <row r="245" spans="1:32" ht="16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75">
        <f>IF(AND($X$3512&lt;&gt;" ",$X$3512&lt;&gt;0),IF(X245=$X$3512,1+COUNTIF(U$7:U244,"&gt;0"),0),0)</f>
        <v>0</v>
      </c>
      <c r="V245" s="178" t="s">
        <v>434</v>
      </c>
      <c r="W245" s="130"/>
      <c r="X245" s="131"/>
      <c r="Y245" s="131"/>
      <c r="Z245" s="206"/>
      <c r="AA245" s="194">
        <f t="shared" si="29"/>
        <v>0</v>
      </c>
      <c r="AB245" s="124" t="str">
        <f t="shared" si="30"/>
        <v/>
      </c>
      <c r="AC245" s="195" t="str">
        <f t="shared" si="31"/>
        <v/>
      </c>
      <c r="AD245" s="194" t="str">
        <f t="shared" si="32"/>
        <v/>
      </c>
      <c r="AE245" s="194">
        <f>IF(AD245="",0,IF(ISERROR(VLOOKUP(AD245,AD$7:AD244,1,FALSE)),1,0))</f>
        <v>0</v>
      </c>
      <c r="AF245" s="194"/>
    </row>
    <row r="246" spans="1:32" ht="16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75">
        <f>IF(AND($X$3512&lt;&gt;" ",$X$3512&lt;&gt;0),IF(X246=$X$3512,1+COUNTIF(U$7:U245,"&gt;0"),0),0)</f>
        <v>0</v>
      </c>
      <c r="V246" s="178" t="s">
        <v>435</v>
      </c>
      <c r="W246" s="130"/>
      <c r="X246" s="131"/>
      <c r="Y246" s="131"/>
      <c r="Z246" s="206"/>
      <c r="AA246" s="194">
        <f t="shared" si="29"/>
        <v>0</v>
      </c>
      <c r="AB246" s="124" t="str">
        <f t="shared" si="30"/>
        <v/>
      </c>
      <c r="AC246" s="195" t="str">
        <f t="shared" si="31"/>
        <v/>
      </c>
      <c r="AD246" s="194" t="str">
        <f t="shared" si="32"/>
        <v/>
      </c>
      <c r="AE246" s="194">
        <f>IF(AD246="",0,IF(ISERROR(VLOOKUP(AD246,AD$7:AD245,1,FALSE)),1,0))</f>
        <v>0</v>
      </c>
      <c r="AF246" s="194"/>
    </row>
    <row r="247" spans="1:32" ht="16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75">
        <f>IF(AND($X$3512&lt;&gt;" ",$X$3512&lt;&gt;0),IF(X247=$X$3512,1+COUNTIF(U$7:U246,"&gt;0"),0),0)</f>
        <v>0</v>
      </c>
      <c r="V247" s="178" t="s">
        <v>436</v>
      </c>
      <c r="W247" s="130"/>
      <c r="X247" s="131"/>
      <c r="Y247" s="131"/>
      <c r="Z247" s="206"/>
      <c r="AA247" s="194">
        <f t="shared" si="29"/>
        <v>0</v>
      </c>
      <c r="AB247" s="124" t="str">
        <f t="shared" si="30"/>
        <v/>
      </c>
      <c r="AC247" s="195" t="str">
        <f t="shared" si="31"/>
        <v/>
      </c>
      <c r="AD247" s="194" t="str">
        <f t="shared" si="32"/>
        <v/>
      </c>
      <c r="AE247" s="194">
        <f>IF(AD247="",0,IF(ISERROR(VLOOKUP(AD247,AD$7:AD246,1,FALSE)),1,0))</f>
        <v>0</v>
      </c>
      <c r="AF247" s="194"/>
    </row>
    <row r="248" spans="1:32" ht="16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75">
        <f>IF(AND($X$3512&lt;&gt;" ",$X$3512&lt;&gt;0),IF(X248=$X$3512,1+COUNTIF(U$7:U247,"&gt;0"),0),0)</f>
        <v>0</v>
      </c>
      <c r="V248" s="178" t="s">
        <v>437</v>
      </c>
      <c r="W248" s="130"/>
      <c r="X248" s="131"/>
      <c r="Y248" s="131"/>
      <c r="Z248" s="206"/>
      <c r="AA248" s="194">
        <f t="shared" si="29"/>
        <v>0</v>
      </c>
      <c r="AB248" s="124" t="str">
        <f t="shared" si="30"/>
        <v/>
      </c>
      <c r="AC248" s="195" t="str">
        <f t="shared" si="31"/>
        <v/>
      </c>
      <c r="AD248" s="194" t="str">
        <f t="shared" si="32"/>
        <v/>
      </c>
      <c r="AE248" s="194">
        <f>IF(AD248="",0,IF(ISERROR(VLOOKUP(AD248,AD$7:AD247,1,FALSE)),1,0))</f>
        <v>0</v>
      </c>
      <c r="AF248" s="194"/>
    </row>
    <row r="249" spans="1:32" ht="16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75">
        <f>IF(AND($X$3512&lt;&gt;" ",$X$3512&lt;&gt;0),IF(X249=$X$3512,1+COUNTIF(U$7:U248,"&gt;0"),0),0)</f>
        <v>0</v>
      </c>
      <c r="V249" s="178" t="s">
        <v>438</v>
      </c>
      <c r="W249" s="130"/>
      <c r="X249" s="131"/>
      <c r="Y249" s="131"/>
      <c r="Z249" s="206"/>
      <c r="AA249" s="194">
        <f t="shared" si="29"/>
        <v>0</v>
      </c>
      <c r="AB249" s="124" t="str">
        <f t="shared" si="30"/>
        <v/>
      </c>
      <c r="AC249" s="195" t="str">
        <f t="shared" si="31"/>
        <v/>
      </c>
      <c r="AD249" s="194" t="str">
        <f t="shared" si="32"/>
        <v/>
      </c>
      <c r="AE249" s="194">
        <f>IF(AD249="",0,IF(ISERROR(VLOOKUP(AD249,AD$7:AD248,1,FALSE)),1,0))</f>
        <v>0</v>
      </c>
      <c r="AF249" s="194"/>
    </row>
    <row r="250" spans="1:32" ht="16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75">
        <f>IF(AND($X$3512&lt;&gt;" ",$X$3512&lt;&gt;0),IF(X250=$X$3512,1+COUNTIF(U$7:U249,"&gt;0"),0),0)</f>
        <v>0</v>
      </c>
      <c r="V250" s="178" t="s">
        <v>439</v>
      </c>
      <c r="W250" s="130"/>
      <c r="X250" s="131"/>
      <c r="Y250" s="131"/>
      <c r="Z250" s="206"/>
      <c r="AA250" s="194">
        <f t="shared" si="29"/>
        <v>0</v>
      </c>
      <c r="AB250" s="124" t="str">
        <f t="shared" si="30"/>
        <v/>
      </c>
      <c r="AC250" s="195" t="str">
        <f t="shared" si="31"/>
        <v/>
      </c>
      <c r="AD250" s="194" t="str">
        <f t="shared" si="32"/>
        <v/>
      </c>
      <c r="AE250" s="194">
        <f>IF(AD250="",0,IF(ISERROR(VLOOKUP(AD250,AD$7:AD249,1,FALSE)),1,0))</f>
        <v>0</v>
      </c>
      <c r="AF250" s="194"/>
    </row>
    <row r="251" spans="1:32" ht="16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75">
        <f>IF(AND($X$3512&lt;&gt;" ",$X$3512&lt;&gt;0),IF(X251=$X$3512,1+COUNTIF(U$7:U250,"&gt;0"),0),0)</f>
        <v>0</v>
      </c>
      <c r="V251" s="178" t="s">
        <v>440</v>
      </c>
      <c r="W251" s="130"/>
      <c r="X251" s="131"/>
      <c r="Y251" s="131"/>
      <c r="Z251" s="206"/>
      <c r="AA251" s="194">
        <f t="shared" si="29"/>
        <v>0</v>
      </c>
      <c r="AB251" s="124" t="str">
        <f t="shared" si="30"/>
        <v/>
      </c>
      <c r="AC251" s="195" t="str">
        <f t="shared" si="31"/>
        <v/>
      </c>
      <c r="AD251" s="194" t="str">
        <f t="shared" si="32"/>
        <v/>
      </c>
      <c r="AE251" s="194">
        <f>IF(AD251="",0,IF(ISERROR(VLOOKUP(AD251,AD$7:AD250,1,FALSE)),1,0))</f>
        <v>0</v>
      </c>
      <c r="AF251" s="194"/>
    </row>
    <row r="252" spans="1:32" ht="16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75">
        <f>IF(AND($X$3512&lt;&gt;" ",$X$3512&lt;&gt;0),IF(X252=$X$3512,1+COUNTIF(U$7:U251,"&gt;0"),0),0)</f>
        <v>0</v>
      </c>
      <c r="V252" s="178" t="s">
        <v>441</v>
      </c>
      <c r="W252" s="130"/>
      <c r="X252" s="131"/>
      <c r="Y252" s="131"/>
      <c r="Z252" s="206"/>
      <c r="AA252" s="194">
        <f t="shared" si="29"/>
        <v>0</v>
      </c>
      <c r="AB252" s="124" t="str">
        <f t="shared" si="30"/>
        <v/>
      </c>
      <c r="AC252" s="195" t="str">
        <f t="shared" si="31"/>
        <v/>
      </c>
      <c r="AD252" s="194" t="str">
        <f t="shared" si="32"/>
        <v/>
      </c>
      <c r="AE252" s="194">
        <f>IF(AD252="",0,IF(ISERROR(VLOOKUP(AD252,AD$7:AD251,1,FALSE)),1,0))</f>
        <v>0</v>
      </c>
      <c r="AF252" s="194"/>
    </row>
    <row r="253" spans="1:32" ht="16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75">
        <f>IF(AND($X$3512&lt;&gt;" ",$X$3512&lt;&gt;0),IF(X253=$X$3512,1+COUNTIF(U$7:U252,"&gt;0"),0),0)</f>
        <v>0</v>
      </c>
      <c r="V253" s="178" t="s">
        <v>442</v>
      </c>
      <c r="W253" s="130"/>
      <c r="X253" s="131"/>
      <c r="Y253" s="131"/>
      <c r="Z253" s="206"/>
      <c r="AA253" s="194">
        <f t="shared" si="29"/>
        <v>0</v>
      </c>
      <c r="AB253" s="124" t="str">
        <f t="shared" si="30"/>
        <v/>
      </c>
      <c r="AC253" s="195" t="str">
        <f t="shared" si="31"/>
        <v/>
      </c>
      <c r="AD253" s="194" t="str">
        <f t="shared" si="32"/>
        <v/>
      </c>
      <c r="AE253" s="194">
        <f>IF(AD253="",0,IF(ISERROR(VLOOKUP(AD253,AD$7:AD252,1,FALSE)),1,0))</f>
        <v>0</v>
      </c>
      <c r="AF253" s="194"/>
    </row>
    <row r="254" spans="1:32" ht="16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75">
        <f>IF(AND($X$3512&lt;&gt;" ",$X$3512&lt;&gt;0),IF(X254=$X$3512,1+COUNTIF(U$7:U253,"&gt;0"),0),0)</f>
        <v>0</v>
      </c>
      <c r="V254" s="178" t="s">
        <v>443</v>
      </c>
      <c r="W254" s="130"/>
      <c r="X254" s="131"/>
      <c r="Y254" s="131"/>
      <c r="Z254" s="206"/>
      <c r="AA254" s="194">
        <f t="shared" si="29"/>
        <v>0</v>
      </c>
      <c r="AB254" s="124" t="str">
        <f t="shared" si="30"/>
        <v/>
      </c>
      <c r="AC254" s="195" t="str">
        <f t="shared" si="31"/>
        <v/>
      </c>
      <c r="AD254" s="194" t="str">
        <f t="shared" si="32"/>
        <v/>
      </c>
      <c r="AE254" s="194">
        <f>IF(AD254="",0,IF(ISERROR(VLOOKUP(AD254,AD$7:AD253,1,FALSE)),1,0))</f>
        <v>0</v>
      </c>
      <c r="AF254" s="194"/>
    </row>
    <row r="255" spans="1:32" ht="16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75">
        <f>IF(AND($X$3512&lt;&gt;" ",$X$3512&lt;&gt;0),IF(X255=$X$3512,1+COUNTIF(U$7:U254,"&gt;0"),0),0)</f>
        <v>0</v>
      </c>
      <c r="V255" s="178" t="s">
        <v>444</v>
      </c>
      <c r="W255" s="130"/>
      <c r="X255" s="131"/>
      <c r="Y255" s="131"/>
      <c r="Z255" s="206"/>
      <c r="AA255" s="194">
        <f t="shared" si="29"/>
        <v>0</v>
      </c>
      <c r="AB255" s="124" t="str">
        <f t="shared" si="30"/>
        <v/>
      </c>
      <c r="AC255" s="195" t="str">
        <f t="shared" si="31"/>
        <v/>
      </c>
      <c r="AD255" s="194" t="str">
        <f t="shared" si="32"/>
        <v/>
      </c>
      <c r="AE255" s="194">
        <f>IF(AD255="",0,IF(ISERROR(VLOOKUP(AD255,AD$7:AD254,1,FALSE)),1,0))</f>
        <v>0</v>
      </c>
      <c r="AF255" s="194"/>
    </row>
    <row r="256" spans="1:32" ht="16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75">
        <f>IF(AND($X$3512&lt;&gt;" ",$X$3512&lt;&gt;0),IF(X256=$X$3512,1+COUNTIF(U$7:U255,"&gt;0"),0),0)</f>
        <v>0</v>
      </c>
      <c r="V256" s="178" t="s">
        <v>445</v>
      </c>
      <c r="W256" s="130"/>
      <c r="X256" s="131"/>
      <c r="Y256" s="131"/>
      <c r="Z256" s="206"/>
      <c r="AA256" s="194">
        <f t="shared" si="29"/>
        <v>0</v>
      </c>
      <c r="AB256" s="124" t="str">
        <f t="shared" si="30"/>
        <v/>
      </c>
      <c r="AC256" s="195" t="str">
        <f t="shared" si="31"/>
        <v/>
      </c>
      <c r="AD256" s="194" t="str">
        <f t="shared" si="32"/>
        <v/>
      </c>
      <c r="AE256" s="194">
        <f>IF(AD256="",0,IF(ISERROR(VLOOKUP(AD256,AD$7:AD255,1,FALSE)),1,0))</f>
        <v>0</v>
      </c>
      <c r="AF256" s="194"/>
    </row>
    <row r="257" spans="1:32" ht="16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75">
        <f>IF(AND($X$3512&lt;&gt;" ",$X$3512&lt;&gt;0),IF(X257=$X$3512,1+COUNTIF(U$7:U256,"&gt;0"),0),0)</f>
        <v>0</v>
      </c>
      <c r="V257" s="178" t="s">
        <v>446</v>
      </c>
      <c r="W257" s="130"/>
      <c r="X257" s="131"/>
      <c r="Y257" s="131"/>
      <c r="Z257" s="206"/>
      <c r="AA257" s="194">
        <f t="shared" si="29"/>
        <v>0</v>
      </c>
      <c r="AB257" s="124" t="str">
        <f t="shared" si="30"/>
        <v/>
      </c>
      <c r="AC257" s="195" t="str">
        <f t="shared" si="31"/>
        <v/>
      </c>
      <c r="AD257" s="194" t="str">
        <f t="shared" si="32"/>
        <v/>
      </c>
      <c r="AE257" s="194">
        <f>IF(AD257="",0,IF(ISERROR(VLOOKUP(AD257,AD$7:AD256,1,FALSE)),1,0))</f>
        <v>0</v>
      </c>
      <c r="AF257" s="194"/>
    </row>
    <row r="258" spans="1:32" ht="16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75">
        <f>IF(AND($X$3512&lt;&gt;" ",$X$3512&lt;&gt;0),IF(X258=$X$3512,1+COUNTIF(U$7:U257,"&gt;0"),0),0)</f>
        <v>0</v>
      </c>
      <c r="V258" s="178" t="s">
        <v>447</v>
      </c>
      <c r="W258" s="130"/>
      <c r="X258" s="131"/>
      <c r="Y258" s="131"/>
      <c r="Z258" s="206"/>
      <c r="AA258" s="194">
        <f t="shared" si="29"/>
        <v>0</v>
      </c>
      <c r="AB258" s="124" t="str">
        <f t="shared" si="30"/>
        <v/>
      </c>
      <c r="AC258" s="195" t="str">
        <f t="shared" si="31"/>
        <v/>
      </c>
      <c r="AD258" s="194" t="str">
        <f t="shared" si="32"/>
        <v/>
      </c>
      <c r="AE258" s="194">
        <f>IF(AD258="",0,IF(ISERROR(VLOOKUP(AD258,AD$7:AD257,1,FALSE)),1,0))</f>
        <v>0</v>
      </c>
      <c r="AF258" s="194"/>
    </row>
    <row r="259" spans="1:32" ht="16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75">
        <f>IF(AND($X$3512&lt;&gt;" ",$X$3512&lt;&gt;0),IF(X259=$X$3512,1+COUNTIF(U$7:U258,"&gt;0"),0),0)</f>
        <v>0</v>
      </c>
      <c r="V259" s="178" t="s">
        <v>448</v>
      </c>
      <c r="W259" s="130"/>
      <c r="X259" s="131"/>
      <c r="Y259" s="131"/>
      <c r="Z259" s="206"/>
      <c r="AA259" s="194">
        <f t="shared" si="29"/>
        <v>0</v>
      </c>
      <c r="AB259" s="124" t="str">
        <f t="shared" si="30"/>
        <v/>
      </c>
      <c r="AC259" s="195" t="str">
        <f t="shared" si="31"/>
        <v/>
      </c>
      <c r="AD259" s="194" t="str">
        <f t="shared" si="32"/>
        <v/>
      </c>
      <c r="AE259" s="194">
        <f>IF(AD259="",0,IF(ISERROR(VLOOKUP(AD259,AD$7:AD258,1,FALSE)),1,0))</f>
        <v>0</v>
      </c>
      <c r="AF259" s="194"/>
    </row>
    <row r="260" spans="1:32" ht="16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75">
        <f>IF(AND($X$3512&lt;&gt;" ",$X$3512&lt;&gt;0),IF(X260=$X$3512,1+COUNTIF(U$7:U259,"&gt;0"),0),0)</f>
        <v>0</v>
      </c>
      <c r="V260" s="178" t="s">
        <v>449</v>
      </c>
      <c r="W260" s="130"/>
      <c r="X260" s="131"/>
      <c r="Y260" s="131"/>
      <c r="Z260" s="206"/>
      <c r="AA260" s="194">
        <f t="shared" si="29"/>
        <v>0</v>
      </c>
      <c r="AB260" s="124" t="str">
        <f t="shared" si="30"/>
        <v/>
      </c>
      <c r="AC260" s="195" t="str">
        <f t="shared" si="31"/>
        <v/>
      </c>
      <c r="AD260" s="194" t="str">
        <f t="shared" si="32"/>
        <v/>
      </c>
      <c r="AE260" s="194">
        <f>IF(AD260="",0,IF(ISERROR(VLOOKUP(AD260,AD$7:AD259,1,FALSE)),1,0))</f>
        <v>0</v>
      </c>
      <c r="AF260" s="194"/>
    </row>
    <row r="261" spans="1:32" ht="16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75">
        <f>IF(AND($X$3512&lt;&gt;" ",$X$3512&lt;&gt;0),IF(X261=$X$3512,1+COUNTIF(U$7:U260,"&gt;0"),0),0)</f>
        <v>0</v>
      </c>
      <c r="V261" s="178" t="s">
        <v>450</v>
      </c>
      <c r="W261" s="130"/>
      <c r="X261" s="131"/>
      <c r="Y261" s="131"/>
      <c r="Z261" s="206"/>
      <c r="AA261" s="194">
        <f t="shared" si="29"/>
        <v>0</v>
      </c>
      <c r="AB261" s="124" t="str">
        <f t="shared" si="30"/>
        <v/>
      </c>
      <c r="AC261" s="195" t="str">
        <f t="shared" si="31"/>
        <v/>
      </c>
      <c r="AD261" s="194" t="str">
        <f t="shared" si="32"/>
        <v/>
      </c>
      <c r="AE261" s="194">
        <f>IF(AD261="",0,IF(ISERROR(VLOOKUP(AD261,AD$7:AD260,1,FALSE)),1,0))</f>
        <v>0</v>
      </c>
      <c r="AF261" s="194"/>
    </row>
    <row r="262" spans="1:32" ht="16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75">
        <f>IF(AND($X$3512&lt;&gt;" ",$X$3512&lt;&gt;0),IF(X262=$X$3512,1+COUNTIF(U$7:U261,"&gt;0"),0),0)</f>
        <v>0</v>
      </c>
      <c r="V262" s="178" t="s">
        <v>451</v>
      </c>
      <c r="W262" s="130"/>
      <c r="X262" s="131"/>
      <c r="Y262" s="131"/>
      <c r="Z262" s="206"/>
      <c r="AA262" s="194">
        <f t="shared" si="29"/>
        <v>0</v>
      </c>
      <c r="AB262" s="124" t="str">
        <f t="shared" si="30"/>
        <v/>
      </c>
      <c r="AC262" s="195" t="str">
        <f t="shared" si="31"/>
        <v/>
      </c>
      <c r="AD262" s="194" t="str">
        <f t="shared" si="32"/>
        <v/>
      </c>
      <c r="AE262" s="194">
        <f>IF(AD262="",0,IF(ISERROR(VLOOKUP(AD262,AD$7:AD261,1,FALSE)),1,0))</f>
        <v>0</v>
      </c>
      <c r="AF262" s="194"/>
    </row>
    <row r="263" spans="1:32" ht="16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75">
        <f>IF(AND($X$3512&lt;&gt;" ",$X$3512&lt;&gt;0),IF(X263=$X$3512,1+COUNTIF(U$7:U262,"&gt;0"),0),0)</f>
        <v>0</v>
      </c>
      <c r="V263" s="178" t="s">
        <v>452</v>
      </c>
      <c r="W263" s="130"/>
      <c r="X263" s="131"/>
      <c r="Y263" s="131"/>
      <c r="Z263" s="206"/>
      <c r="AA263" s="194">
        <f t="shared" ref="AA263:AA326" si="33">IF(ISBLANK(X263),0,VLOOKUP(X263,$B$8:$E$57,1,FALSE))</f>
        <v>0</v>
      </c>
      <c r="AB263" s="124" t="str">
        <f t="shared" si="30"/>
        <v/>
      </c>
      <c r="AC263" s="195" t="str">
        <f t="shared" si="31"/>
        <v/>
      </c>
      <c r="AD263" s="194" t="str">
        <f t="shared" si="32"/>
        <v/>
      </c>
      <c r="AE263" s="194">
        <f>IF(AD263="",0,IF(ISERROR(VLOOKUP(AD263,AD$7:AD262,1,FALSE)),1,0))</f>
        <v>0</v>
      </c>
      <c r="AF263" s="194"/>
    </row>
    <row r="264" spans="1:32" ht="16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75">
        <f>IF(AND($X$3512&lt;&gt;" ",$X$3512&lt;&gt;0),IF(X264=$X$3512,1+COUNTIF(U$7:U263,"&gt;0"),0),0)</f>
        <v>0</v>
      </c>
      <c r="V264" s="178" t="s">
        <v>453</v>
      </c>
      <c r="W264" s="130"/>
      <c r="X264" s="131"/>
      <c r="Y264" s="131"/>
      <c r="Z264" s="206"/>
      <c r="AA264" s="194">
        <f t="shared" si="33"/>
        <v>0</v>
      </c>
      <c r="AB264" s="124" t="str">
        <f t="shared" ref="AB264:AB327" si="34">IF(W264&gt;0,CONCATENATE(MONTH(W264)&amp;X264),"")</f>
        <v/>
      </c>
      <c r="AC264" s="195" t="str">
        <f t="shared" ref="AC264:AC327" si="35">IF(OR(AND(Z264&lt;&gt;0,ISBLANK(X264)),ISERROR(AA264)),"ERR","")</f>
        <v/>
      </c>
      <c r="AD264" s="194" t="str">
        <f t="shared" si="32"/>
        <v/>
      </c>
      <c r="AE264" s="194">
        <f>IF(AD264="",0,IF(ISERROR(VLOOKUP(AD264,AD$7:AD263,1,FALSE)),1,0))</f>
        <v>0</v>
      </c>
      <c r="AF264" s="194"/>
    </row>
    <row r="265" spans="1:32" ht="16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75">
        <f>IF(AND($X$3512&lt;&gt;" ",$X$3512&lt;&gt;0),IF(X265=$X$3512,1+COUNTIF(U$7:U264,"&gt;0"),0),0)</f>
        <v>0</v>
      </c>
      <c r="V265" s="178" t="s">
        <v>454</v>
      </c>
      <c r="W265" s="130"/>
      <c r="X265" s="131"/>
      <c r="Y265" s="131"/>
      <c r="Z265" s="206"/>
      <c r="AA265" s="194">
        <f t="shared" si="33"/>
        <v>0</v>
      </c>
      <c r="AB265" s="124" t="str">
        <f t="shared" si="34"/>
        <v/>
      </c>
      <c r="AC265" s="195" t="str">
        <f t="shared" si="35"/>
        <v/>
      </c>
      <c r="AD265" s="194" t="str">
        <f t="shared" si="32"/>
        <v/>
      </c>
      <c r="AE265" s="194">
        <f>IF(AD265="",0,IF(ISERROR(VLOOKUP(AD265,AD$7:AD264,1,FALSE)),1,0))</f>
        <v>0</v>
      </c>
      <c r="AF265" s="194"/>
    </row>
    <row r="266" spans="1:32" ht="16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75">
        <f>IF(AND($X$3512&lt;&gt;" ",$X$3512&lt;&gt;0),IF(X266=$X$3512,1+COUNTIF(U$7:U265,"&gt;0"),0),0)</f>
        <v>0</v>
      </c>
      <c r="V266" s="178" t="s">
        <v>455</v>
      </c>
      <c r="W266" s="130"/>
      <c r="X266" s="131"/>
      <c r="Y266" s="131"/>
      <c r="Z266" s="206"/>
      <c r="AA266" s="194">
        <f t="shared" si="33"/>
        <v>0</v>
      </c>
      <c r="AB266" s="124" t="str">
        <f t="shared" si="34"/>
        <v/>
      </c>
      <c r="AC266" s="195" t="str">
        <f t="shared" si="35"/>
        <v/>
      </c>
      <c r="AD266" s="194" t="str">
        <f t="shared" si="32"/>
        <v/>
      </c>
      <c r="AE266" s="194">
        <f>IF(AD266="",0,IF(ISERROR(VLOOKUP(AD266,AD$7:AD265,1,FALSE)),1,0))</f>
        <v>0</v>
      </c>
      <c r="AF266" s="194"/>
    </row>
    <row r="267" spans="1:32" ht="16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75">
        <f>IF(AND($X$3512&lt;&gt;" ",$X$3512&lt;&gt;0),IF(X267=$X$3512,1+COUNTIF(U$7:U266,"&gt;0"),0),0)</f>
        <v>0</v>
      </c>
      <c r="V267" s="178" t="s">
        <v>456</v>
      </c>
      <c r="W267" s="130"/>
      <c r="X267" s="131"/>
      <c r="Y267" s="131"/>
      <c r="Z267" s="206"/>
      <c r="AA267" s="194">
        <f t="shared" si="33"/>
        <v>0</v>
      </c>
      <c r="AB267" s="124" t="str">
        <f t="shared" si="34"/>
        <v/>
      </c>
      <c r="AC267" s="195" t="str">
        <f t="shared" si="35"/>
        <v/>
      </c>
      <c r="AD267" s="194" t="str">
        <f t="shared" ref="AD267:AD330" si="36">IF(W267&gt;0,CONCATENATE(MONTH(W267),"-",YEAR(W267)),"")</f>
        <v/>
      </c>
      <c r="AE267" s="194">
        <f>IF(AD267="",0,IF(ISERROR(VLOOKUP(AD267,AD$7:AD266,1,FALSE)),1,0))</f>
        <v>0</v>
      </c>
      <c r="AF267" s="194"/>
    </row>
    <row r="268" spans="1:32" ht="16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75">
        <f>IF(AND($X$3512&lt;&gt;" ",$X$3512&lt;&gt;0),IF(X268=$X$3512,1+COUNTIF(U$7:U267,"&gt;0"),0),0)</f>
        <v>0</v>
      </c>
      <c r="V268" s="178" t="s">
        <v>457</v>
      </c>
      <c r="W268" s="130"/>
      <c r="X268" s="131"/>
      <c r="Y268" s="131"/>
      <c r="Z268" s="206"/>
      <c r="AA268" s="194">
        <f t="shared" si="33"/>
        <v>0</v>
      </c>
      <c r="AB268" s="124" t="str">
        <f t="shared" si="34"/>
        <v/>
      </c>
      <c r="AC268" s="195" t="str">
        <f t="shared" si="35"/>
        <v/>
      </c>
      <c r="AD268" s="194" t="str">
        <f t="shared" si="36"/>
        <v/>
      </c>
      <c r="AE268" s="194">
        <f>IF(AD268="",0,IF(ISERROR(VLOOKUP(AD268,AD$7:AD267,1,FALSE)),1,0))</f>
        <v>0</v>
      </c>
      <c r="AF268" s="194"/>
    </row>
    <row r="269" spans="1:32" ht="16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75">
        <f>IF(AND($X$3512&lt;&gt;" ",$X$3512&lt;&gt;0),IF(X269=$X$3512,1+COUNTIF(U$7:U268,"&gt;0"),0),0)</f>
        <v>0</v>
      </c>
      <c r="V269" s="178" t="s">
        <v>458</v>
      </c>
      <c r="W269" s="130"/>
      <c r="X269" s="131"/>
      <c r="Y269" s="131"/>
      <c r="Z269" s="206"/>
      <c r="AA269" s="194">
        <f t="shared" si="33"/>
        <v>0</v>
      </c>
      <c r="AB269" s="124" t="str">
        <f t="shared" si="34"/>
        <v/>
      </c>
      <c r="AC269" s="195" t="str">
        <f t="shared" si="35"/>
        <v/>
      </c>
      <c r="AD269" s="194" t="str">
        <f t="shared" si="36"/>
        <v/>
      </c>
      <c r="AE269" s="194">
        <f>IF(AD269="",0,IF(ISERROR(VLOOKUP(AD269,AD$7:AD268,1,FALSE)),1,0))</f>
        <v>0</v>
      </c>
      <c r="AF269" s="194"/>
    </row>
    <row r="270" spans="1:32" ht="16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75">
        <f>IF(AND($X$3512&lt;&gt;" ",$X$3512&lt;&gt;0),IF(X270=$X$3512,1+COUNTIF(U$7:U269,"&gt;0"),0),0)</f>
        <v>0</v>
      </c>
      <c r="V270" s="178" t="s">
        <v>459</v>
      </c>
      <c r="W270" s="130"/>
      <c r="X270" s="131"/>
      <c r="Y270" s="131"/>
      <c r="Z270" s="206"/>
      <c r="AA270" s="194">
        <f t="shared" si="33"/>
        <v>0</v>
      </c>
      <c r="AB270" s="124" t="str">
        <f t="shared" si="34"/>
        <v/>
      </c>
      <c r="AC270" s="195" t="str">
        <f t="shared" si="35"/>
        <v/>
      </c>
      <c r="AD270" s="194" t="str">
        <f t="shared" si="36"/>
        <v/>
      </c>
      <c r="AE270" s="194">
        <f>IF(AD270="",0,IF(ISERROR(VLOOKUP(AD270,AD$7:AD269,1,FALSE)),1,0))</f>
        <v>0</v>
      </c>
      <c r="AF270" s="194"/>
    </row>
    <row r="271" spans="1:32" ht="16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75">
        <f>IF(AND($X$3512&lt;&gt;" ",$X$3512&lt;&gt;0),IF(X271=$X$3512,1+COUNTIF(U$7:U270,"&gt;0"),0),0)</f>
        <v>0</v>
      </c>
      <c r="V271" s="178" t="s">
        <v>460</v>
      </c>
      <c r="W271" s="130"/>
      <c r="X271" s="131"/>
      <c r="Y271" s="131"/>
      <c r="Z271" s="206"/>
      <c r="AA271" s="194">
        <f t="shared" si="33"/>
        <v>0</v>
      </c>
      <c r="AB271" s="124" t="str">
        <f t="shared" si="34"/>
        <v/>
      </c>
      <c r="AC271" s="195" t="str">
        <f t="shared" si="35"/>
        <v/>
      </c>
      <c r="AD271" s="194" t="str">
        <f t="shared" si="36"/>
        <v/>
      </c>
      <c r="AE271" s="194">
        <f>IF(AD271="",0,IF(ISERROR(VLOOKUP(AD271,AD$7:AD270,1,FALSE)),1,0))</f>
        <v>0</v>
      </c>
      <c r="AF271" s="194"/>
    </row>
    <row r="272" spans="1:32" ht="16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75">
        <f>IF(AND($X$3512&lt;&gt;" ",$X$3512&lt;&gt;0),IF(X272=$X$3512,1+COUNTIF(U$7:U271,"&gt;0"),0),0)</f>
        <v>0</v>
      </c>
      <c r="V272" s="178" t="s">
        <v>461</v>
      </c>
      <c r="W272" s="130"/>
      <c r="X272" s="131"/>
      <c r="Y272" s="131"/>
      <c r="Z272" s="206"/>
      <c r="AA272" s="194">
        <f t="shared" si="33"/>
        <v>0</v>
      </c>
      <c r="AB272" s="124" t="str">
        <f t="shared" si="34"/>
        <v/>
      </c>
      <c r="AC272" s="195" t="str">
        <f t="shared" si="35"/>
        <v/>
      </c>
      <c r="AD272" s="194" t="str">
        <f t="shared" si="36"/>
        <v/>
      </c>
      <c r="AE272" s="194">
        <f>IF(AD272="",0,IF(ISERROR(VLOOKUP(AD272,AD$7:AD271,1,FALSE)),1,0))</f>
        <v>0</v>
      </c>
      <c r="AF272" s="194"/>
    </row>
    <row r="273" spans="1:32" ht="16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75">
        <f>IF(AND($X$3512&lt;&gt;" ",$X$3512&lt;&gt;0),IF(X273=$X$3512,1+COUNTIF(U$7:U272,"&gt;0"),0),0)</f>
        <v>0</v>
      </c>
      <c r="V273" s="178" t="s">
        <v>462</v>
      </c>
      <c r="W273" s="130"/>
      <c r="X273" s="131"/>
      <c r="Y273" s="131"/>
      <c r="Z273" s="206"/>
      <c r="AA273" s="194">
        <f t="shared" si="33"/>
        <v>0</v>
      </c>
      <c r="AB273" s="124" t="str">
        <f t="shared" si="34"/>
        <v/>
      </c>
      <c r="AC273" s="195" t="str">
        <f t="shared" si="35"/>
        <v/>
      </c>
      <c r="AD273" s="194" t="str">
        <f t="shared" si="36"/>
        <v/>
      </c>
      <c r="AE273" s="194">
        <f>IF(AD273="",0,IF(ISERROR(VLOOKUP(AD273,AD$7:AD272,1,FALSE)),1,0))</f>
        <v>0</v>
      </c>
      <c r="AF273" s="194"/>
    </row>
    <row r="274" spans="1:32" ht="16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75">
        <f>IF(AND($X$3512&lt;&gt;" ",$X$3512&lt;&gt;0),IF(X274=$X$3512,1+COUNTIF(U$7:U273,"&gt;0"),0),0)</f>
        <v>0</v>
      </c>
      <c r="V274" s="178" t="s">
        <v>463</v>
      </c>
      <c r="W274" s="130"/>
      <c r="X274" s="131"/>
      <c r="Y274" s="131"/>
      <c r="Z274" s="206"/>
      <c r="AA274" s="194">
        <f t="shared" si="33"/>
        <v>0</v>
      </c>
      <c r="AB274" s="124" t="str">
        <f t="shared" si="34"/>
        <v/>
      </c>
      <c r="AC274" s="195" t="str">
        <f t="shared" si="35"/>
        <v/>
      </c>
      <c r="AD274" s="194" t="str">
        <f t="shared" si="36"/>
        <v/>
      </c>
      <c r="AE274" s="194">
        <f>IF(AD274="",0,IF(ISERROR(VLOOKUP(AD274,AD$7:AD273,1,FALSE)),1,0))</f>
        <v>0</v>
      </c>
      <c r="AF274" s="194"/>
    </row>
    <row r="275" spans="1:32" ht="16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75">
        <f>IF(AND($X$3512&lt;&gt;" ",$X$3512&lt;&gt;0),IF(X275=$X$3512,1+COUNTIF(U$7:U274,"&gt;0"),0),0)</f>
        <v>0</v>
      </c>
      <c r="V275" s="178" t="s">
        <v>464</v>
      </c>
      <c r="W275" s="130"/>
      <c r="X275" s="131"/>
      <c r="Y275" s="131"/>
      <c r="Z275" s="206"/>
      <c r="AA275" s="194">
        <f t="shared" si="33"/>
        <v>0</v>
      </c>
      <c r="AB275" s="124" t="str">
        <f t="shared" si="34"/>
        <v/>
      </c>
      <c r="AC275" s="195" t="str">
        <f t="shared" si="35"/>
        <v/>
      </c>
      <c r="AD275" s="194" t="str">
        <f t="shared" si="36"/>
        <v/>
      </c>
      <c r="AE275" s="194">
        <f>IF(AD275="",0,IF(ISERROR(VLOOKUP(AD275,AD$7:AD274,1,FALSE)),1,0))</f>
        <v>0</v>
      </c>
      <c r="AF275" s="194"/>
    </row>
    <row r="276" spans="1:32" ht="16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75">
        <f>IF(AND($X$3512&lt;&gt;" ",$X$3512&lt;&gt;0),IF(X276=$X$3512,1+COUNTIF(U$7:U275,"&gt;0"),0),0)</f>
        <v>0</v>
      </c>
      <c r="V276" s="178" t="s">
        <v>465</v>
      </c>
      <c r="W276" s="130"/>
      <c r="X276" s="131"/>
      <c r="Y276" s="131"/>
      <c r="Z276" s="206"/>
      <c r="AA276" s="194">
        <f t="shared" si="33"/>
        <v>0</v>
      </c>
      <c r="AB276" s="124" t="str">
        <f t="shared" si="34"/>
        <v/>
      </c>
      <c r="AC276" s="195" t="str">
        <f t="shared" si="35"/>
        <v/>
      </c>
      <c r="AD276" s="194" t="str">
        <f t="shared" si="36"/>
        <v/>
      </c>
      <c r="AE276" s="194">
        <f>IF(AD276="",0,IF(ISERROR(VLOOKUP(AD276,AD$7:AD275,1,FALSE)),1,0))</f>
        <v>0</v>
      </c>
      <c r="AF276" s="194"/>
    </row>
    <row r="277" spans="1:32" ht="16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75">
        <f>IF(AND($X$3512&lt;&gt;" ",$X$3512&lt;&gt;0),IF(X277=$X$3512,1+COUNTIF(U$7:U276,"&gt;0"),0),0)</f>
        <v>0</v>
      </c>
      <c r="V277" s="178" t="s">
        <v>466</v>
      </c>
      <c r="W277" s="130"/>
      <c r="X277" s="131"/>
      <c r="Y277" s="131"/>
      <c r="Z277" s="206"/>
      <c r="AA277" s="194">
        <f t="shared" si="33"/>
        <v>0</v>
      </c>
      <c r="AB277" s="124" t="str">
        <f t="shared" si="34"/>
        <v/>
      </c>
      <c r="AC277" s="195" t="str">
        <f t="shared" si="35"/>
        <v/>
      </c>
      <c r="AD277" s="194" t="str">
        <f t="shared" si="36"/>
        <v/>
      </c>
      <c r="AE277" s="194">
        <f>IF(AD277="",0,IF(ISERROR(VLOOKUP(AD277,AD$7:AD276,1,FALSE)),1,0))</f>
        <v>0</v>
      </c>
      <c r="AF277" s="194"/>
    </row>
    <row r="278" spans="1:32" ht="16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75">
        <f>IF(AND($X$3512&lt;&gt;" ",$X$3512&lt;&gt;0),IF(X278=$X$3512,1+COUNTIF(U$7:U277,"&gt;0"),0),0)</f>
        <v>0</v>
      </c>
      <c r="V278" s="178" t="s">
        <v>467</v>
      </c>
      <c r="W278" s="130"/>
      <c r="X278" s="131"/>
      <c r="Y278" s="131"/>
      <c r="Z278" s="206"/>
      <c r="AA278" s="194">
        <f t="shared" si="33"/>
        <v>0</v>
      </c>
      <c r="AB278" s="124" t="str">
        <f t="shared" si="34"/>
        <v/>
      </c>
      <c r="AC278" s="195" t="str">
        <f t="shared" si="35"/>
        <v/>
      </c>
      <c r="AD278" s="194" t="str">
        <f t="shared" si="36"/>
        <v/>
      </c>
      <c r="AE278" s="194">
        <f>IF(AD278="",0,IF(ISERROR(VLOOKUP(AD278,AD$7:AD277,1,FALSE)),1,0))</f>
        <v>0</v>
      </c>
      <c r="AF278" s="194"/>
    </row>
    <row r="279" spans="1:32" ht="16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75">
        <f>IF(AND($X$3512&lt;&gt;" ",$X$3512&lt;&gt;0),IF(X279=$X$3512,1+COUNTIF(U$7:U278,"&gt;0"),0),0)</f>
        <v>0</v>
      </c>
      <c r="V279" s="178" t="s">
        <v>468</v>
      </c>
      <c r="W279" s="130"/>
      <c r="X279" s="131"/>
      <c r="Y279" s="131"/>
      <c r="Z279" s="206"/>
      <c r="AA279" s="194">
        <f t="shared" si="33"/>
        <v>0</v>
      </c>
      <c r="AB279" s="124" t="str">
        <f t="shared" si="34"/>
        <v/>
      </c>
      <c r="AC279" s="195" t="str">
        <f t="shared" si="35"/>
        <v/>
      </c>
      <c r="AD279" s="194" t="str">
        <f t="shared" si="36"/>
        <v/>
      </c>
      <c r="AE279" s="194">
        <f>IF(AD279="",0,IF(ISERROR(VLOOKUP(AD279,AD$7:AD278,1,FALSE)),1,0))</f>
        <v>0</v>
      </c>
      <c r="AF279" s="194"/>
    </row>
    <row r="280" spans="1:32" ht="16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75">
        <f>IF(AND($X$3512&lt;&gt;" ",$X$3512&lt;&gt;0),IF(X280=$X$3512,1+COUNTIF(U$7:U279,"&gt;0"),0),0)</f>
        <v>0</v>
      </c>
      <c r="V280" s="178" t="s">
        <v>469</v>
      </c>
      <c r="W280" s="130"/>
      <c r="X280" s="131"/>
      <c r="Y280" s="131"/>
      <c r="Z280" s="206"/>
      <c r="AA280" s="194">
        <f t="shared" si="33"/>
        <v>0</v>
      </c>
      <c r="AB280" s="124" t="str">
        <f t="shared" si="34"/>
        <v/>
      </c>
      <c r="AC280" s="195" t="str">
        <f t="shared" si="35"/>
        <v/>
      </c>
      <c r="AD280" s="194" t="str">
        <f t="shared" si="36"/>
        <v/>
      </c>
      <c r="AE280" s="194">
        <f>IF(AD280="",0,IF(ISERROR(VLOOKUP(AD280,AD$7:AD279,1,FALSE)),1,0))</f>
        <v>0</v>
      </c>
      <c r="AF280" s="194"/>
    </row>
    <row r="281" spans="1:32" ht="16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75">
        <f>IF(AND($X$3512&lt;&gt;" ",$X$3512&lt;&gt;0),IF(X281=$X$3512,1+COUNTIF(U$7:U280,"&gt;0"),0),0)</f>
        <v>0</v>
      </c>
      <c r="V281" s="178" t="s">
        <v>470</v>
      </c>
      <c r="W281" s="130"/>
      <c r="X281" s="131"/>
      <c r="Y281" s="131"/>
      <c r="Z281" s="206"/>
      <c r="AA281" s="194">
        <f t="shared" si="33"/>
        <v>0</v>
      </c>
      <c r="AB281" s="124" t="str">
        <f t="shared" si="34"/>
        <v/>
      </c>
      <c r="AC281" s="195" t="str">
        <f t="shared" si="35"/>
        <v/>
      </c>
      <c r="AD281" s="194" t="str">
        <f t="shared" si="36"/>
        <v/>
      </c>
      <c r="AE281" s="194">
        <f>IF(AD281="",0,IF(ISERROR(VLOOKUP(AD281,AD$7:AD280,1,FALSE)),1,0))</f>
        <v>0</v>
      </c>
      <c r="AF281" s="194"/>
    </row>
    <row r="282" spans="1:32" ht="16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75">
        <f>IF(AND($X$3512&lt;&gt;" ",$X$3512&lt;&gt;0),IF(X282=$X$3512,1+COUNTIF(U$7:U281,"&gt;0"),0),0)</f>
        <v>0</v>
      </c>
      <c r="V282" s="178" t="s">
        <v>471</v>
      </c>
      <c r="W282" s="130"/>
      <c r="X282" s="131"/>
      <c r="Y282" s="131"/>
      <c r="Z282" s="206"/>
      <c r="AA282" s="194">
        <f t="shared" si="33"/>
        <v>0</v>
      </c>
      <c r="AB282" s="124" t="str">
        <f t="shared" si="34"/>
        <v/>
      </c>
      <c r="AC282" s="195" t="str">
        <f t="shared" si="35"/>
        <v/>
      </c>
      <c r="AD282" s="194" t="str">
        <f t="shared" si="36"/>
        <v/>
      </c>
      <c r="AE282" s="194">
        <f>IF(AD282="",0,IF(ISERROR(VLOOKUP(AD282,AD$7:AD281,1,FALSE)),1,0))</f>
        <v>0</v>
      </c>
      <c r="AF282" s="194"/>
    </row>
    <row r="283" spans="1:32" ht="16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75">
        <f>IF(AND($X$3512&lt;&gt;" ",$X$3512&lt;&gt;0),IF(X283=$X$3512,1+COUNTIF(U$7:U282,"&gt;0"),0),0)</f>
        <v>0</v>
      </c>
      <c r="V283" s="178" t="s">
        <v>472</v>
      </c>
      <c r="W283" s="130"/>
      <c r="X283" s="131"/>
      <c r="Y283" s="131"/>
      <c r="Z283" s="206"/>
      <c r="AA283" s="194">
        <f t="shared" si="33"/>
        <v>0</v>
      </c>
      <c r="AB283" s="124" t="str">
        <f t="shared" si="34"/>
        <v/>
      </c>
      <c r="AC283" s="195" t="str">
        <f t="shared" si="35"/>
        <v/>
      </c>
      <c r="AD283" s="194" t="str">
        <f t="shared" si="36"/>
        <v/>
      </c>
      <c r="AE283" s="194">
        <f>IF(AD283="",0,IF(ISERROR(VLOOKUP(AD283,AD$7:AD282,1,FALSE)),1,0))</f>
        <v>0</v>
      </c>
      <c r="AF283" s="194"/>
    </row>
    <row r="284" spans="1:32" ht="16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75">
        <f>IF(AND($X$3512&lt;&gt;" ",$X$3512&lt;&gt;0),IF(X284=$X$3512,1+COUNTIF(U$7:U283,"&gt;0"),0),0)</f>
        <v>0</v>
      </c>
      <c r="V284" s="178" t="s">
        <v>473</v>
      </c>
      <c r="W284" s="130"/>
      <c r="X284" s="131"/>
      <c r="Y284" s="131"/>
      <c r="Z284" s="206"/>
      <c r="AA284" s="194">
        <f t="shared" si="33"/>
        <v>0</v>
      </c>
      <c r="AB284" s="124" t="str">
        <f t="shared" si="34"/>
        <v/>
      </c>
      <c r="AC284" s="195" t="str">
        <f t="shared" si="35"/>
        <v/>
      </c>
      <c r="AD284" s="194" t="str">
        <f t="shared" si="36"/>
        <v/>
      </c>
      <c r="AE284" s="194">
        <f>IF(AD284="",0,IF(ISERROR(VLOOKUP(AD284,AD$7:AD283,1,FALSE)),1,0))</f>
        <v>0</v>
      </c>
      <c r="AF284" s="194"/>
    </row>
    <row r="285" spans="1:32" ht="16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75">
        <f>IF(AND($X$3512&lt;&gt;" ",$X$3512&lt;&gt;0),IF(X285=$X$3512,1+COUNTIF(U$7:U284,"&gt;0"),0),0)</f>
        <v>0</v>
      </c>
      <c r="V285" s="178" t="s">
        <v>474</v>
      </c>
      <c r="W285" s="130"/>
      <c r="X285" s="131"/>
      <c r="Y285" s="131"/>
      <c r="Z285" s="206"/>
      <c r="AA285" s="194">
        <f t="shared" si="33"/>
        <v>0</v>
      </c>
      <c r="AB285" s="124" t="str">
        <f t="shared" si="34"/>
        <v/>
      </c>
      <c r="AC285" s="195" t="str">
        <f t="shared" si="35"/>
        <v/>
      </c>
      <c r="AD285" s="194" t="str">
        <f t="shared" si="36"/>
        <v/>
      </c>
      <c r="AE285" s="194">
        <f>IF(AD285="",0,IF(ISERROR(VLOOKUP(AD285,AD$7:AD284,1,FALSE)),1,0))</f>
        <v>0</v>
      </c>
      <c r="AF285" s="194"/>
    </row>
    <row r="286" spans="1:32" ht="16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75">
        <f>IF(AND($X$3512&lt;&gt;" ",$X$3512&lt;&gt;0),IF(X286=$X$3512,1+COUNTIF(U$7:U285,"&gt;0"),0),0)</f>
        <v>0</v>
      </c>
      <c r="V286" s="178" t="s">
        <v>475</v>
      </c>
      <c r="W286" s="130"/>
      <c r="X286" s="131"/>
      <c r="Y286" s="131"/>
      <c r="Z286" s="206"/>
      <c r="AA286" s="194">
        <f t="shared" si="33"/>
        <v>0</v>
      </c>
      <c r="AB286" s="124" t="str">
        <f t="shared" si="34"/>
        <v/>
      </c>
      <c r="AC286" s="195" t="str">
        <f t="shared" si="35"/>
        <v/>
      </c>
      <c r="AD286" s="194" t="str">
        <f t="shared" si="36"/>
        <v/>
      </c>
      <c r="AE286" s="194">
        <f>IF(AD286="",0,IF(ISERROR(VLOOKUP(AD286,AD$7:AD285,1,FALSE)),1,0))</f>
        <v>0</v>
      </c>
      <c r="AF286" s="194"/>
    </row>
    <row r="287" spans="1:32" ht="16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75">
        <f>IF(AND($X$3512&lt;&gt;" ",$X$3512&lt;&gt;0),IF(X287=$X$3512,1+COUNTIF(U$7:U286,"&gt;0"),0),0)</f>
        <v>0</v>
      </c>
      <c r="V287" s="178" t="s">
        <v>476</v>
      </c>
      <c r="W287" s="130"/>
      <c r="X287" s="131"/>
      <c r="Y287" s="131"/>
      <c r="Z287" s="206"/>
      <c r="AA287" s="194">
        <f t="shared" si="33"/>
        <v>0</v>
      </c>
      <c r="AB287" s="124" t="str">
        <f t="shared" si="34"/>
        <v/>
      </c>
      <c r="AC287" s="195" t="str">
        <f t="shared" si="35"/>
        <v/>
      </c>
      <c r="AD287" s="194" t="str">
        <f t="shared" si="36"/>
        <v/>
      </c>
      <c r="AE287" s="194">
        <f>IF(AD287="",0,IF(ISERROR(VLOOKUP(AD287,AD$7:AD286,1,FALSE)),1,0))</f>
        <v>0</v>
      </c>
      <c r="AF287" s="194"/>
    </row>
    <row r="288" spans="1:32" ht="16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75">
        <f>IF(AND($X$3512&lt;&gt;" ",$X$3512&lt;&gt;0),IF(X288=$X$3512,1+COUNTIF(U$7:U287,"&gt;0"),0),0)</f>
        <v>0</v>
      </c>
      <c r="V288" s="178" t="s">
        <v>477</v>
      </c>
      <c r="W288" s="130"/>
      <c r="X288" s="131"/>
      <c r="Y288" s="131"/>
      <c r="Z288" s="206"/>
      <c r="AA288" s="194">
        <f t="shared" si="33"/>
        <v>0</v>
      </c>
      <c r="AB288" s="124" t="str">
        <f t="shared" si="34"/>
        <v/>
      </c>
      <c r="AC288" s="195" t="str">
        <f t="shared" si="35"/>
        <v/>
      </c>
      <c r="AD288" s="194" t="str">
        <f t="shared" si="36"/>
        <v/>
      </c>
      <c r="AE288" s="194">
        <f>IF(AD288="",0,IF(ISERROR(VLOOKUP(AD288,AD$7:AD287,1,FALSE)),1,0))</f>
        <v>0</v>
      </c>
      <c r="AF288" s="194"/>
    </row>
    <row r="289" spans="1:32" ht="16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75">
        <f>IF(AND($X$3512&lt;&gt;" ",$X$3512&lt;&gt;0),IF(X289=$X$3512,1+COUNTIF(U$7:U288,"&gt;0"),0),0)</f>
        <v>0</v>
      </c>
      <c r="V289" s="178" t="s">
        <v>478</v>
      </c>
      <c r="W289" s="130"/>
      <c r="X289" s="131"/>
      <c r="Y289" s="131"/>
      <c r="Z289" s="206"/>
      <c r="AA289" s="194">
        <f t="shared" si="33"/>
        <v>0</v>
      </c>
      <c r="AB289" s="124" t="str">
        <f t="shared" si="34"/>
        <v/>
      </c>
      <c r="AC289" s="195" t="str">
        <f t="shared" si="35"/>
        <v/>
      </c>
      <c r="AD289" s="194" t="str">
        <f t="shared" si="36"/>
        <v/>
      </c>
      <c r="AE289" s="194">
        <f>IF(AD289="",0,IF(ISERROR(VLOOKUP(AD289,AD$7:AD288,1,FALSE)),1,0))</f>
        <v>0</v>
      </c>
      <c r="AF289" s="194"/>
    </row>
    <row r="290" spans="1:32" ht="16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75">
        <f>IF(AND($X$3512&lt;&gt;" ",$X$3512&lt;&gt;0),IF(X290=$X$3512,1+COUNTIF(U$7:U289,"&gt;0"),0),0)</f>
        <v>0</v>
      </c>
      <c r="V290" s="178" t="s">
        <v>479</v>
      </c>
      <c r="W290" s="130"/>
      <c r="X290" s="131"/>
      <c r="Y290" s="131"/>
      <c r="Z290" s="206"/>
      <c r="AA290" s="194">
        <f t="shared" si="33"/>
        <v>0</v>
      </c>
      <c r="AB290" s="124" t="str">
        <f t="shared" si="34"/>
        <v/>
      </c>
      <c r="AC290" s="195" t="str">
        <f t="shared" si="35"/>
        <v/>
      </c>
      <c r="AD290" s="194" t="str">
        <f t="shared" si="36"/>
        <v/>
      </c>
      <c r="AE290" s="194">
        <f>IF(AD290="",0,IF(ISERROR(VLOOKUP(AD290,AD$7:AD289,1,FALSE)),1,0))</f>
        <v>0</v>
      </c>
      <c r="AF290" s="194"/>
    </row>
    <row r="291" spans="1:32" ht="16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75">
        <f>IF(AND($X$3512&lt;&gt;" ",$X$3512&lt;&gt;0),IF(X291=$X$3512,1+COUNTIF(U$7:U290,"&gt;0"),0),0)</f>
        <v>0</v>
      </c>
      <c r="V291" s="178" t="s">
        <v>480</v>
      </c>
      <c r="W291" s="130"/>
      <c r="X291" s="131"/>
      <c r="Y291" s="131"/>
      <c r="Z291" s="206"/>
      <c r="AA291" s="194">
        <f t="shared" si="33"/>
        <v>0</v>
      </c>
      <c r="AB291" s="124" t="str">
        <f t="shared" si="34"/>
        <v/>
      </c>
      <c r="AC291" s="195" t="str">
        <f t="shared" si="35"/>
        <v/>
      </c>
      <c r="AD291" s="194" t="str">
        <f t="shared" si="36"/>
        <v/>
      </c>
      <c r="AE291" s="194">
        <f>IF(AD291="",0,IF(ISERROR(VLOOKUP(AD291,AD$7:AD290,1,FALSE)),1,0))</f>
        <v>0</v>
      </c>
      <c r="AF291" s="194"/>
    </row>
    <row r="292" spans="1:32" ht="16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75">
        <f>IF(AND($X$3512&lt;&gt;" ",$X$3512&lt;&gt;0),IF(X292=$X$3512,1+COUNTIF(U$7:U291,"&gt;0"),0),0)</f>
        <v>0</v>
      </c>
      <c r="V292" s="178" t="s">
        <v>481</v>
      </c>
      <c r="W292" s="130"/>
      <c r="X292" s="131"/>
      <c r="Y292" s="131"/>
      <c r="Z292" s="206"/>
      <c r="AA292" s="194">
        <f t="shared" si="33"/>
        <v>0</v>
      </c>
      <c r="AB292" s="124" t="str">
        <f t="shared" si="34"/>
        <v/>
      </c>
      <c r="AC292" s="195" t="str">
        <f t="shared" si="35"/>
        <v/>
      </c>
      <c r="AD292" s="194" t="str">
        <f t="shared" si="36"/>
        <v/>
      </c>
      <c r="AE292" s="194">
        <f>IF(AD292="",0,IF(ISERROR(VLOOKUP(AD292,AD$7:AD291,1,FALSE)),1,0))</f>
        <v>0</v>
      </c>
      <c r="AF292" s="194"/>
    </row>
    <row r="293" spans="1:32" ht="16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75">
        <f>IF(AND($X$3512&lt;&gt;" ",$X$3512&lt;&gt;0),IF(X293=$X$3512,1+COUNTIF(U$7:U292,"&gt;0"),0),0)</f>
        <v>0</v>
      </c>
      <c r="V293" s="178" t="s">
        <v>482</v>
      </c>
      <c r="W293" s="130"/>
      <c r="X293" s="131"/>
      <c r="Y293" s="131"/>
      <c r="Z293" s="206"/>
      <c r="AA293" s="194">
        <f t="shared" si="33"/>
        <v>0</v>
      </c>
      <c r="AB293" s="124" t="str">
        <f t="shared" si="34"/>
        <v/>
      </c>
      <c r="AC293" s="195" t="str">
        <f t="shared" si="35"/>
        <v/>
      </c>
      <c r="AD293" s="194" t="str">
        <f t="shared" si="36"/>
        <v/>
      </c>
      <c r="AE293" s="194">
        <f>IF(AD293="",0,IF(ISERROR(VLOOKUP(AD293,AD$7:AD292,1,FALSE)),1,0))</f>
        <v>0</v>
      </c>
      <c r="AF293" s="194"/>
    </row>
    <row r="294" spans="1:32" ht="16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75">
        <f>IF(AND($X$3512&lt;&gt;" ",$X$3512&lt;&gt;0),IF(X294=$X$3512,1+COUNTIF(U$7:U293,"&gt;0"),0),0)</f>
        <v>0</v>
      </c>
      <c r="V294" s="178" t="s">
        <v>483</v>
      </c>
      <c r="W294" s="130"/>
      <c r="X294" s="131"/>
      <c r="Y294" s="131"/>
      <c r="Z294" s="206"/>
      <c r="AA294" s="194">
        <f t="shared" si="33"/>
        <v>0</v>
      </c>
      <c r="AB294" s="124" t="str">
        <f t="shared" si="34"/>
        <v/>
      </c>
      <c r="AC294" s="195" t="str">
        <f t="shared" si="35"/>
        <v/>
      </c>
      <c r="AD294" s="194" t="str">
        <f t="shared" si="36"/>
        <v/>
      </c>
      <c r="AE294" s="194">
        <f>IF(AD294="",0,IF(ISERROR(VLOOKUP(AD294,AD$7:AD293,1,FALSE)),1,0))</f>
        <v>0</v>
      </c>
      <c r="AF294" s="194"/>
    </row>
    <row r="295" spans="1:32" ht="16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75">
        <f>IF(AND($X$3512&lt;&gt;" ",$X$3512&lt;&gt;0),IF(X295=$X$3512,1+COUNTIF(U$7:U294,"&gt;0"),0),0)</f>
        <v>0</v>
      </c>
      <c r="V295" s="178" t="s">
        <v>484</v>
      </c>
      <c r="W295" s="130"/>
      <c r="X295" s="131"/>
      <c r="Y295" s="131"/>
      <c r="Z295" s="206"/>
      <c r="AA295" s="194">
        <f t="shared" si="33"/>
        <v>0</v>
      </c>
      <c r="AB295" s="124" t="str">
        <f t="shared" si="34"/>
        <v/>
      </c>
      <c r="AC295" s="195" t="str">
        <f t="shared" si="35"/>
        <v/>
      </c>
      <c r="AD295" s="194" t="str">
        <f t="shared" si="36"/>
        <v/>
      </c>
      <c r="AE295" s="194">
        <f>IF(AD295="",0,IF(ISERROR(VLOOKUP(AD295,AD$7:AD294,1,FALSE)),1,0))</f>
        <v>0</v>
      </c>
      <c r="AF295" s="194"/>
    </row>
    <row r="296" spans="1:32" ht="16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75">
        <f>IF(AND($X$3512&lt;&gt;" ",$X$3512&lt;&gt;0),IF(X296=$X$3512,1+COUNTIF(U$7:U295,"&gt;0"),0),0)</f>
        <v>0</v>
      </c>
      <c r="V296" s="178" t="s">
        <v>485</v>
      </c>
      <c r="W296" s="130"/>
      <c r="X296" s="131"/>
      <c r="Y296" s="131"/>
      <c r="Z296" s="206"/>
      <c r="AA296" s="194">
        <f t="shared" si="33"/>
        <v>0</v>
      </c>
      <c r="AB296" s="124" t="str">
        <f t="shared" si="34"/>
        <v/>
      </c>
      <c r="AC296" s="195" t="str">
        <f t="shared" si="35"/>
        <v/>
      </c>
      <c r="AD296" s="194" t="str">
        <f t="shared" si="36"/>
        <v/>
      </c>
      <c r="AE296" s="194">
        <f>IF(AD296="",0,IF(ISERROR(VLOOKUP(AD296,AD$7:AD295,1,FALSE)),1,0))</f>
        <v>0</v>
      </c>
      <c r="AF296" s="194"/>
    </row>
    <row r="297" spans="1:32" ht="16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75">
        <f>IF(AND($X$3512&lt;&gt;" ",$X$3512&lt;&gt;0),IF(X297=$X$3512,1+COUNTIF(U$7:U296,"&gt;0"),0),0)</f>
        <v>0</v>
      </c>
      <c r="V297" s="178" t="s">
        <v>486</v>
      </c>
      <c r="W297" s="130"/>
      <c r="X297" s="131"/>
      <c r="Y297" s="131"/>
      <c r="Z297" s="206"/>
      <c r="AA297" s="194">
        <f t="shared" si="33"/>
        <v>0</v>
      </c>
      <c r="AB297" s="124" t="str">
        <f t="shared" si="34"/>
        <v/>
      </c>
      <c r="AC297" s="195" t="str">
        <f t="shared" si="35"/>
        <v/>
      </c>
      <c r="AD297" s="194" t="str">
        <f t="shared" si="36"/>
        <v/>
      </c>
      <c r="AE297" s="194">
        <f>IF(AD297="",0,IF(ISERROR(VLOOKUP(AD297,AD$7:AD296,1,FALSE)),1,0))</f>
        <v>0</v>
      </c>
      <c r="AF297" s="194"/>
    </row>
    <row r="298" spans="1:32" ht="16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75">
        <f>IF(AND($X$3512&lt;&gt;" ",$X$3512&lt;&gt;0),IF(X298=$X$3512,1+COUNTIF(U$7:U297,"&gt;0"),0),0)</f>
        <v>0</v>
      </c>
      <c r="V298" s="178" t="s">
        <v>487</v>
      </c>
      <c r="W298" s="130"/>
      <c r="X298" s="131"/>
      <c r="Y298" s="131"/>
      <c r="Z298" s="206"/>
      <c r="AA298" s="194">
        <f t="shared" si="33"/>
        <v>0</v>
      </c>
      <c r="AB298" s="124" t="str">
        <f t="shared" si="34"/>
        <v/>
      </c>
      <c r="AC298" s="195" t="str">
        <f t="shared" si="35"/>
        <v/>
      </c>
      <c r="AD298" s="194" t="str">
        <f t="shared" si="36"/>
        <v/>
      </c>
      <c r="AE298" s="194">
        <f>IF(AD298="",0,IF(ISERROR(VLOOKUP(AD298,AD$7:AD297,1,FALSE)),1,0))</f>
        <v>0</v>
      </c>
      <c r="AF298" s="194"/>
    </row>
    <row r="299" spans="1:32" ht="16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75">
        <f>IF(AND($X$3512&lt;&gt;" ",$X$3512&lt;&gt;0),IF(X299=$X$3512,1+COUNTIF(U$7:U298,"&gt;0"),0),0)</f>
        <v>0</v>
      </c>
      <c r="V299" s="178" t="s">
        <v>488</v>
      </c>
      <c r="W299" s="130"/>
      <c r="X299" s="131"/>
      <c r="Y299" s="131"/>
      <c r="Z299" s="206"/>
      <c r="AA299" s="194">
        <f t="shared" si="33"/>
        <v>0</v>
      </c>
      <c r="AB299" s="124" t="str">
        <f t="shared" si="34"/>
        <v/>
      </c>
      <c r="AC299" s="195" t="str">
        <f t="shared" si="35"/>
        <v/>
      </c>
      <c r="AD299" s="194" t="str">
        <f t="shared" si="36"/>
        <v/>
      </c>
      <c r="AE299" s="194">
        <f>IF(AD299="",0,IF(ISERROR(VLOOKUP(AD299,AD$7:AD298,1,FALSE)),1,0))</f>
        <v>0</v>
      </c>
      <c r="AF299" s="194"/>
    </row>
    <row r="300" spans="1:32" ht="16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75">
        <f>IF(AND($X$3512&lt;&gt;" ",$X$3512&lt;&gt;0),IF(X300=$X$3512,1+COUNTIF(U$7:U299,"&gt;0"),0),0)</f>
        <v>0</v>
      </c>
      <c r="V300" s="178" t="s">
        <v>489</v>
      </c>
      <c r="W300" s="130"/>
      <c r="X300" s="131"/>
      <c r="Y300" s="131"/>
      <c r="Z300" s="206"/>
      <c r="AA300" s="194">
        <f t="shared" si="33"/>
        <v>0</v>
      </c>
      <c r="AB300" s="124" t="str">
        <f t="shared" si="34"/>
        <v/>
      </c>
      <c r="AC300" s="195" t="str">
        <f t="shared" si="35"/>
        <v/>
      </c>
      <c r="AD300" s="194" t="str">
        <f t="shared" si="36"/>
        <v/>
      </c>
      <c r="AE300" s="194">
        <f>IF(AD300="",0,IF(ISERROR(VLOOKUP(AD300,AD$7:AD299,1,FALSE)),1,0))</f>
        <v>0</v>
      </c>
      <c r="AF300" s="194"/>
    </row>
    <row r="301" spans="1:32" ht="16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75">
        <f>IF(AND($X$3512&lt;&gt;" ",$X$3512&lt;&gt;0),IF(X301=$X$3512,1+COUNTIF(U$7:U300,"&gt;0"),0),0)</f>
        <v>0</v>
      </c>
      <c r="V301" s="178" t="s">
        <v>490</v>
      </c>
      <c r="W301" s="130"/>
      <c r="X301" s="131"/>
      <c r="Y301" s="131"/>
      <c r="Z301" s="206"/>
      <c r="AA301" s="194">
        <f t="shared" si="33"/>
        <v>0</v>
      </c>
      <c r="AB301" s="124" t="str">
        <f t="shared" si="34"/>
        <v/>
      </c>
      <c r="AC301" s="195" t="str">
        <f t="shared" si="35"/>
        <v/>
      </c>
      <c r="AD301" s="194" t="str">
        <f t="shared" si="36"/>
        <v/>
      </c>
      <c r="AE301" s="194">
        <f>IF(AD301="",0,IF(ISERROR(VLOOKUP(AD301,AD$7:AD300,1,FALSE)),1,0))</f>
        <v>0</v>
      </c>
      <c r="AF301" s="194"/>
    </row>
    <row r="302" spans="1:32" ht="16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75">
        <f>IF(AND($X$3512&lt;&gt;" ",$X$3512&lt;&gt;0),IF(X302=$X$3512,1+COUNTIF(U$7:U301,"&gt;0"),0),0)</f>
        <v>0</v>
      </c>
      <c r="V302" s="178" t="s">
        <v>491</v>
      </c>
      <c r="W302" s="130"/>
      <c r="X302" s="131"/>
      <c r="Y302" s="131"/>
      <c r="Z302" s="206"/>
      <c r="AA302" s="194">
        <f t="shared" si="33"/>
        <v>0</v>
      </c>
      <c r="AB302" s="124" t="str">
        <f t="shared" si="34"/>
        <v/>
      </c>
      <c r="AC302" s="195" t="str">
        <f t="shared" si="35"/>
        <v/>
      </c>
      <c r="AD302" s="194" t="str">
        <f t="shared" si="36"/>
        <v/>
      </c>
      <c r="AE302" s="194">
        <f>IF(AD302="",0,IF(ISERROR(VLOOKUP(AD302,AD$7:AD301,1,FALSE)),1,0))</f>
        <v>0</v>
      </c>
      <c r="AF302" s="194"/>
    </row>
    <row r="303" spans="1:32" ht="16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75">
        <f>IF(AND($X$3512&lt;&gt;" ",$X$3512&lt;&gt;0),IF(X303=$X$3512,1+COUNTIF(U$7:U302,"&gt;0"),0),0)</f>
        <v>0</v>
      </c>
      <c r="V303" s="178" t="s">
        <v>492</v>
      </c>
      <c r="W303" s="130"/>
      <c r="X303" s="131"/>
      <c r="Y303" s="131"/>
      <c r="Z303" s="206"/>
      <c r="AA303" s="194">
        <f t="shared" si="33"/>
        <v>0</v>
      </c>
      <c r="AB303" s="124" t="str">
        <f t="shared" si="34"/>
        <v/>
      </c>
      <c r="AC303" s="195" t="str">
        <f t="shared" si="35"/>
        <v/>
      </c>
      <c r="AD303" s="194" t="str">
        <f t="shared" si="36"/>
        <v/>
      </c>
      <c r="AE303" s="194">
        <f>IF(AD303="",0,IF(ISERROR(VLOOKUP(AD303,AD$7:AD302,1,FALSE)),1,0))</f>
        <v>0</v>
      </c>
      <c r="AF303" s="194"/>
    </row>
    <row r="304" spans="1:32" ht="16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75">
        <f>IF(AND($X$3512&lt;&gt;" ",$X$3512&lt;&gt;0),IF(X304=$X$3512,1+COUNTIF(U$7:U303,"&gt;0"),0),0)</f>
        <v>0</v>
      </c>
      <c r="V304" s="178" t="s">
        <v>493</v>
      </c>
      <c r="W304" s="130"/>
      <c r="X304" s="131"/>
      <c r="Y304" s="131"/>
      <c r="Z304" s="206"/>
      <c r="AA304" s="194">
        <f t="shared" si="33"/>
        <v>0</v>
      </c>
      <c r="AB304" s="124" t="str">
        <f t="shared" si="34"/>
        <v/>
      </c>
      <c r="AC304" s="195" t="str">
        <f t="shared" si="35"/>
        <v/>
      </c>
      <c r="AD304" s="194" t="str">
        <f t="shared" si="36"/>
        <v/>
      </c>
      <c r="AE304" s="194">
        <f>IF(AD304="",0,IF(ISERROR(VLOOKUP(AD304,AD$7:AD303,1,FALSE)),1,0))</f>
        <v>0</v>
      </c>
      <c r="AF304" s="194"/>
    </row>
    <row r="305" spans="1:32" ht="16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75">
        <f>IF(AND($X$3512&lt;&gt;" ",$X$3512&lt;&gt;0),IF(X305=$X$3512,1+COUNTIF(U$7:U304,"&gt;0"),0),0)</f>
        <v>0</v>
      </c>
      <c r="V305" s="178" t="s">
        <v>494</v>
      </c>
      <c r="W305" s="130"/>
      <c r="X305" s="131"/>
      <c r="Y305" s="131"/>
      <c r="Z305" s="206"/>
      <c r="AA305" s="194">
        <f t="shared" si="33"/>
        <v>0</v>
      </c>
      <c r="AB305" s="124" t="str">
        <f t="shared" si="34"/>
        <v/>
      </c>
      <c r="AC305" s="195" t="str">
        <f t="shared" si="35"/>
        <v/>
      </c>
      <c r="AD305" s="194" t="str">
        <f t="shared" si="36"/>
        <v/>
      </c>
      <c r="AE305" s="194">
        <f>IF(AD305="",0,IF(ISERROR(VLOOKUP(AD305,AD$7:AD304,1,FALSE)),1,0))</f>
        <v>0</v>
      </c>
      <c r="AF305" s="194"/>
    </row>
    <row r="306" spans="1:32" ht="16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75">
        <f>IF(AND($X$3512&lt;&gt;" ",$X$3512&lt;&gt;0),IF(X306=$X$3512,1+COUNTIF(U$7:U305,"&gt;0"),0),0)</f>
        <v>0</v>
      </c>
      <c r="V306" s="178" t="s">
        <v>495</v>
      </c>
      <c r="W306" s="130"/>
      <c r="X306" s="131"/>
      <c r="Y306" s="131"/>
      <c r="Z306" s="206"/>
      <c r="AA306" s="194">
        <f t="shared" si="33"/>
        <v>0</v>
      </c>
      <c r="AB306" s="124" t="str">
        <f t="shared" si="34"/>
        <v/>
      </c>
      <c r="AC306" s="195" t="str">
        <f t="shared" si="35"/>
        <v/>
      </c>
      <c r="AD306" s="194" t="str">
        <f t="shared" si="36"/>
        <v/>
      </c>
      <c r="AE306" s="194">
        <f>IF(AD306="",0,IF(ISERROR(VLOOKUP(AD306,AD$7:AD305,1,FALSE)),1,0))</f>
        <v>0</v>
      </c>
      <c r="AF306" s="194"/>
    </row>
    <row r="307" spans="1:32" ht="16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75">
        <f>IF(AND($X$3512&lt;&gt;" ",$X$3512&lt;&gt;0),IF(X307=$X$3512,1+COUNTIF(U$7:U306,"&gt;0"),0),0)</f>
        <v>0</v>
      </c>
      <c r="V307" s="178" t="s">
        <v>496</v>
      </c>
      <c r="W307" s="130"/>
      <c r="X307" s="131"/>
      <c r="Y307" s="131"/>
      <c r="Z307" s="206"/>
      <c r="AA307" s="194">
        <f t="shared" si="33"/>
        <v>0</v>
      </c>
      <c r="AB307" s="124" t="str">
        <f t="shared" si="34"/>
        <v/>
      </c>
      <c r="AC307" s="195" t="str">
        <f t="shared" si="35"/>
        <v/>
      </c>
      <c r="AD307" s="194" t="str">
        <f t="shared" si="36"/>
        <v/>
      </c>
      <c r="AE307" s="194">
        <f>IF(AD307="",0,IF(ISERROR(VLOOKUP(AD307,AD$7:AD306,1,FALSE)),1,0))</f>
        <v>0</v>
      </c>
      <c r="AF307" s="194"/>
    </row>
    <row r="308" spans="1:32" ht="16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75">
        <f>IF(AND($X$3512&lt;&gt;" ",$X$3512&lt;&gt;0),IF(X308=$X$3512,1+COUNTIF(U$7:U307,"&gt;0"),0),0)</f>
        <v>0</v>
      </c>
      <c r="V308" s="178" t="s">
        <v>497</v>
      </c>
      <c r="W308" s="130"/>
      <c r="X308" s="131"/>
      <c r="Y308" s="131"/>
      <c r="Z308" s="206"/>
      <c r="AA308" s="194">
        <f t="shared" si="33"/>
        <v>0</v>
      </c>
      <c r="AB308" s="124" t="str">
        <f t="shared" si="34"/>
        <v/>
      </c>
      <c r="AC308" s="195" t="str">
        <f t="shared" si="35"/>
        <v/>
      </c>
      <c r="AD308" s="194" t="str">
        <f t="shared" si="36"/>
        <v/>
      </c>
      <c r="AE308" s="194">
        <f>IF(AD308="",0,IF(ISERROR(VLOOKUP(AD308,AD$7:AD307,1,FALSE)),1,0))</f>
        <v>0</v>
      </c>
      <c r="AF308" s="194"/>
    </row>
    <row r="309" spans="1:32" ht="16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75">
        <f>IF(AND($X$3512&lt;&gt;" ",$X$3512&lt;&gt;0),IF(X309=$X$3512,1+COUNTIF(U$7:U308,"&gt;0"),0),0)</f>
        <v>0</v>
      </c>
      <c r="V309" s="178" t="s">
        <v>498</v>
      </c>
      <c r="W309" s="130"/>
      <c r="X309" s="131"/>
      <c r="Y309" s="131"/>
      <c r="Z309" s="206"/>
      <c r="AA309" s="194">
        <f t="shared" si="33"/>
        <v>0</v>
      </c>
      <c r="AB309" s="124" t="str">
        <f t="shared" si="34"/>
        <v/>
      </c>
      <c r="AC309" s="195" t="str">
        <f t="shared" si="35"/>
        <v/>
      </c>
      <c r="AD309" s="194" t="str">
        <f t="shared" si="36"/>
        <v/>
      </c>
      <c r="AE309" s="194">
        <f>IF(AD309="",0,IF(ISERROR(VLOOKUP(AD309,AD$7:AD308,1,FALSE)),1,0))</f>
        <v>0</v>
      </c>
      <c r="AF309" s="194"/>
    </row>
    <row r="310" spans="1:32" ht="16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75">
        <f>IF(AND($X$3512&lt;&gt;" ",$X$3512&lt;&gt;0),IF(X310=$X$3512,1+COUNTIF(U$7:U309,"&gt;0"),0),0)</f>
        <v>0</v>
      </c>
      <c r="V310" s="178" t="s">
        <v>499</v>
      </c>
      <c r="W310" s="130"/>
      <c r="X310" s="131"/>
      <c r="Y310" s="131"/>
      <c r="Z310" s="206"/>
      <c r="AA310" s="194">
        <f t="shared" si="33"/>
        <v>0</v>
      </c>
      <c r="AB310" s="124" t="str">
        <f t="shared" si="34"/>
        <v/>
      </c>
      <c r="AC310" s="195" t="str">
        <f t="shared" si="35"/>
        <v/>
      </c>
      <c r="AD310" s="194" t="str">
        <f t="shared" si="36"/>
        <v/>
      </c>
      <c r="AE310" s="194">
        <f>IF(AD310="",0,IF(ISERROR(VLOOKUP(AD310,AD$7:AD309,1,FALSE)),1,0))</f>
        <v>0</v>
      </c>
      <c r="AF310" s="194"/>
    </row>
    <row r="311" spans="1:32" ht="16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75">
        <f>IF(AND($X$3512&lt;&gt;" ",$X$3512&lt;&gt;0),IF(X311=$X$3512,1+COUNTIF(U$7:U310,"&gt;0"),0),0)</f>
        <v>0</v>
      </c>
      <c r="V311" s="178" t="s">
        <v>500</v>
      </c>
      <c r="W311" s="130"/>
      <c r="X311" s="131"/>
      <c r="Y311" s="131"/>
      <c r="Z311" s="206"/>
      <c r="AA311" s="194">
        <f t="shared" si="33"/>
        <v>0</v>
      </c>
      <c r="AB311" s="124" t="str">
        <f t="shared" si="34"/>
        <v/>
      </c>
      <c r="AC311" s="195" t="str">
        <f t="shared" si="35"/>
        <v/>
      </c>
      <c r="AD311" s="194" t="str">
        <f t="shared" si="36"/>
        <v/>
      </c>
      <c r="AE311" s="194">
        <f>IF(AD311="",0,IF(ISERROR(VLOOKUP(AD311,AD$7:AD310,1,FALSE)),1,0))</f>
        <v>0</v>
      </c>
      <c r="AF311" s="194"/>
    </row>
    <row r="312" spans="1:32" ht="16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75">
        <f>IF(AND($X$3512&lt;&gt;" ",$X$3512&lt;&gt;0),IF(X312=$X$3512,1+COUNTIF(U$7:U311,"&gt;0"),0),0)</f>
        <v>0</v>
      </c>
      <c r="V312" s="178" t="s">
        <v>501</v>
      </c>
      <c r="W312" s="130"/>
      <c r="X312" s="131"/>
      <c r="Y312" s="131"/>
      <c r="Z312" s="206"/>
      <c r="AA312" s="194">
        <f t="shared" si="33"/>
        <v>0</v>
      </c>
      <c r="AB312" s="124" t="str">
        <f t="shared" si="34"/>
        <v/>
      </c>
      <c r="AC312" s="195" t="str">
        <f t="shared" si="35"/>
        <v/>
      </c>
      <c r="AD312" s="194" t="str">
        <f t="shared" si="36"/>
        <v/>
      </c>
      <c r="AE312" s="194">
        <f>IF(AD312="",0,IF(ISERROR(VLOOKUP(AD312,AD$7:AD311,1,FALSE)),1,0))</f>
        <v>0</v>
      </c>
      <c r="AF312" s="194"/>
    </row>
    <row r="313" spans="1:32" ht="16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75">
        <f>IF(AND($X$3512&lt;&gt;" ",$X$3512&lt;&gt;0),IF(X313=$X$3512,1+COUNTIF(U$7:U312,"&gt;0"),0),0)</f>
        <v>0</v>
      </c>
      <c r="V313" s="178" t="s">
        <v>502</v>
      </c>
      <c r="W313" s="130"/>
      <c r="X313" s="131"/>
      <c r="Y313" s="131"/>
      <c r="Z313" s="206"/>
      <c r="AA313" s="194">
        <f t="shared" si="33"/>
        <v>0</v>
      </c>
      <c r="AB313" s="124" t="str">
        <f t="shared" si="34"/>
        <v/>
      </c>
      <c r="AC313" s="195" t="str">
        <f t="shared" si="35"/>
        <v/>
      </c>
      <c r="AD313" s="194" t="str">
        <f t="shared" si="36"/>
        <v/>
      </c>
      <c r="AE313" s="194">
        <f>IF(AD313="",0,IF(ISERROR(VLOOKUP(AD313,AD$7:AD312,1,FALSE)),1,0))</f>
        <v>0</v>
      </c>
      <c r="AF313" s="194"/>
    </row>
    <row r="314" spans="1:32" ht="16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75">
        <f>IF(AND($X$3512&lt;&gt;" ",$X$3512&lt;&gt;0),IF(X314=$X$3512,1+COUNTIF(U$7:U313,"&gt;0"),0),0)</f>
        <v>0</v>
      </c>
      <c r="V314" s="178" t="s">
        <v>503</v>
      </c>
      <c r="W314" s="130"/>
      <c r="X314" s="131"/>
      <c r="Y314" s="131"/>
      <c r="Z314" s="206"/>
      <c r="AA314" s="194">
        <f t="shared" si="33"/>
        <v>0</v>
      </c>
      <c r="AB314" s="124" t="str">
        <f t="shared" si="34"/>
        <v/>
      </c>
      <c r="AC314" s="195" t="str">
        <f t="shared" si="35"/>
        <v/>
      </c>
      <c r="AD314" s="194" t="str">
        <f t="shared" si="36"/>
        <v/>
      </c>
      <c r="AE314" s="194">
        <f>IF(AD314="",0,IF(ISERROR(VLOOKUP(AD314,AD$7:AD313,1,FALSE)),1,0))</f>
        <v>0</v>
      </c>
      <c r="AF314" s="194"/>
    </row>
    <row r="315" spans="1:32" ht="16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75">
        <f>IF(AND($X$3512&lt;&gt;" ",$X$3512&lt;&gt;0),IF(X315=$X$3512,1+COUNTIF(U$7:U314,"&gt;0"),0),0)</f>
        <v>0</v>
      </c>
      <c r="V315" s="178" t="s">
        <v>504</v>
      </c>
      <c r="W315" s="130"/>
      <c r="X315" s="131"/>
      <c r="Y315" s="131"/>
      <c r="Z315" s="206"/>
      <c r="AA315" s="194">
        <f t="shared" si="33"/>
        <v>0</v>
      </c>
      <c r="AB315" s="124" t="str">
        <f t="shared" si="34"/>
        <v/>
      </c>
      <c r="AC315" s="195" t="str">
        <f t="shared" si="35"/>
        <v/>
      </c>
      <c r="AD315" s="194" t="str">
        <f t="shared" si="36"/>
        <v/>
      </c>
      <c r="AE315" s="194">
        <f>IF(AD315="",0,IF(ISERROR(VLOOKUP(AD315,AD$7:AD314,1,FALSE)),1,0))</f>
        <v>0</v>
      </c>
      <c r="AF315" s="194"/>
    </row>
    <row r="316" spans="1:32" ht="16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75">
        <f>IF(AND($X$3512&lt;&gt;" ",$X$3512&lt;&gt;0),IF(X316=$X$3512,1+COUNTIF(U$7:U315,"&gt;0"),0),0)</f>
        <v>0</v>
      </c>
      <c r="V316" s="178" t="s">
        <v>505</v>
      </c>
      <c r="W316" s="130"/>
      <c r="X316" s="131"/>
      <c r="Y316" s="131"/>
      <c r="Z316" s="206"/>
      <c r="AA316" s="194">
        <f t="shared" si="33"/>
        <v>0</v>
      </c>
      <c r="AB316" s="124" t="str">
        <f t="shared" si="34"/>
        <v/>
      </c>
      <c r="AC316" s="195" t="str">
        <f t="shared" si="35"/>
        <v/>
      </c>
      <c r="AD316" s="194" t="str">
        <f t="shared" si="36"/>
        <v/>
      </c>
      <c r="AE316" s="194">
        <f>IF(AD316="",0,IF(ISERROR(VLOOKUP(AD316,AD$7:AD315,1,FALSE)),1,0))</f>
        <v>0</v>
      </c>
      <c r="AF316" s="194"/>
    </row>
    <row r="317" spans="1:32" ht="16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75">
        <f>IF(AND($X$3512&lt;&gt;" ",$X$3512&lt;&gt;0),IF(X317=$X$3512,1+COUNTIF(U$7:U316,"&gt;0"),0),0)</f>
        <v>0</v>
      </c>
      <c r="V317" s="178" t="s">
        <v>506</v>
      </c>
      <c r="W317" s="130"/>
      <c r="X317" s="131"/>
      <c r="Y317" s="131"/>
      <c r="Z317" s="206"/>
      <c r="AA317" s="194">
        <f t="shared" si="33"/>
        <v>0</v>
      </c>
      <c r="AB317" s="124" t="str">
        <f t="shared" si="34"/>
        <v/>
      </c>
      <c r="AC317" s="195" t="str">
        <f t="shared" si="35"/>
        <v/>
      </c>
      <c r="AD317" s="194" t="str">
        <f t="shared" si="36"/>
        <v/>
      </c>
      <c r="AE317" s="194">
        <f>IF(AD317="",0,IF(ISERROR(VLOOKUP(AD317,AD$7:AD316,1,FALSE)),1,0))</f>
        <v>0</v>
      </c>
      <c r="AF317" s="194"/>
    </row>
    <row r="318" spans="1:32" ht="16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75">
        <f>IF(AND($X$3512&lt;&gt;" ",$X$3512&lt;&gt;0),IF(X318=$X$3512,1+COUNTIF(U$7:U317,"&gt;0"),0),0)</f>
        <v>0</v>
      </c>
      <c r="V318" s="178" t="s">
        <v>507</v>
      </c>
      <c r="W318" s="130"/>
      <c r="X318" s="131"/>
      <c r="Y318" s="131"/>
      <c r="Z318" s="206"/>
      <c r="AA318" s="194">
        <f t="shared" si="33"/>
        <v>0</v>
      </c>
      <c r="AB318" s="124" t="str">
        <f t="shared" si="34"/>
        <v/>
      </c>
      <c r="AC318" s="195" t="str">
        <f t="shared" si="35"/>
        <v/>
      </c>
      <c r="AD318" s="194" t="str">
        <f t="shared" si="36"/>
        <v/>
      </c>
      <c r="AE318" s="194">
        <f>IF(AD318="",0,IF(ISERROR(VLOOKUP(AD318,AD$7:AD317,1,FALSE)),1,0))</f>
        <v>0</v>
      </c>
      <c r="AF318" s="194"/>
    </row>
    <row r="319" spans="1:32" ht="16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75">
        <f>IF(AND($X$3512&lt;&gt;" ",$X$3512&lt;&gt;0),IF(X319=$X$3512,1+COUNTIF(U$7:U318,"&gt;0"),0),0)</f>
        <v>0</v>
      </c>
      <c r="V319" s="178" t="s">
        <v>508</v>
      </c>
      <c r="W319" s="130"/>
      <c r="X319" s="131"/>
      <c r="Y319" s="131"/>
      <c r="Z319" s="206"/>
      <c r="AA319" s="194">
        <f t="shared" si="33"/>
        <v>0</v>
      </c>
      <c r="AB319" s="124" t="str">
        <f t="shared" si="34"/>
        <v/>
      </c>
      <c r="AC319" s="195" t="str">
        <f t="shared" si="35"/>
        <v/>
      </c>
      <c r="AD319" s="194" t="str">
        <f t="shared" si="36"/>
        <v/>
      </c>
      <c r="AE319" s="194">
        <f>IF(AD319="",0,IF(ISERROR(VLOOKUP(AD319,AD$7:AD318,1,FALSE)),1,0))</f>
        <v>0</v>
      </c>
      <c r="AF319" s="194"/>
    </row>
    <row r="320" spans="1:32" ht="16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75">
        <f>IF(AND($X$3512&lt;&gt;" ",$X$3512&lt;&gt;0),IF(X320=$X$3512,1+COUNTIF(U$7:U319,"&gt;0"),0),0)</f>
        <v>0</v>
      </c>
      <c r="V320" s="178" t="s">
        <v>509</v>
      </c>
      <c r="W320" s="130"/>
      <c r="X320" s="131"/>
      <c r="Y320" s="131"/>
      <c r="Z320" s="206"/>
      <c r="AA320" s="194">
        <f t="shared" si="33"/>
        <v>0</v>
      </c>
      <c r="AB320" s="124" t="str">
        <f t="shared" si="34"/>
        <v/>
      </c>
      <c r="AC320" s="195" t="str">
        <f t="shared" si="35"/>
        <v/>
      </c>
      <c r="AD320" s="194" t="str">
        <f t="shared" si="36"/>
        <v/>
      </c>
      <c r="AE320" s="194">
        <f>IF(AD320="",0,IF(ISERROR(VLOOKUP(AD320,AD$7:AD319,1,FALSE)),1,0))</f>
        <v>0</v>
      </c>
      <c r="AF320" s="194"/>
    </row>
    <row r="321" spans="1:32" ht="16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75">
        <f>IF(AND($X$3512&lt;&gt;" ",$X$3512&lt;&gt;0),IF(X321=$X$3512,1+COUNTIF(U$7:U320,"&gt;0"),0),0)</f>
        <v>0</v>
      </c>
      <c r="V321" s="178" t="s">
        <v>510</v>
      </c>
      <c r="W321" s="130"/>
      <c r="X321" s="131"/>
      <c r="Y321" s="131"/>
      <c r="Z321" s="206"/>
      <c r="AA321" s="194">
        <f t="shared" si="33"/>
        <v>0</v>
      </c>
      <c r="AB321" s="124" t="str">
        <f t="shared" si="34"/>
        <v/>
      </c>
      <c r="AC321" s="195" t="str">
        <f t="shared" si="35"/>
        <v/>
      </c>
      <c r="AD321" s="194" t="str">
        <f t="shared" si="36"/>
        <v/>
      </c>
      <c r="AE321" s="194">
        <f>IF(AD321="",0,IF(ISERROR(VLOOKUP(AD321,AD$7:AD320,1,FALSE)),1,0))</f>
        <v>0</v>
      </c>
      <c r="AF321" s="194"/>
    </row>
    <row r="322" spans="1:32" ht="16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75">
        <f>IF(AND($X$3512&lt;&gt;" ",$X$3512&lt;&gt;0),IF(X322=$X$3512,1+COUNTIF(U$7:U321,"&gt;0"),0),0)</f>
        <v>0</v>
      </c>
      <c r="V322" s="178" t="s">
        <v>511</v>
      </c>
      <c r="W322" s="130"/>
      <c r="X322" s="131"/>
      <c r="Y322" s="131"/>
      <c r="Z322" s="206"/>
      <c r="AA322" s="194">
        <f t="shared" si="33"/>
        <v>0</v>
      </c>
      <c r="AB322" s="124" t="str">
        <f t="shared" si="34"/>
        <v/>
      </c>
      <c r="AC322" s="195" t="str">
        <f t="shared" si="35"/>
        <v/>
      </c>
      <c r="AD322" s="194" t="str">
        <f t="shared" si="36"/>
        <v/>
      </c>
      <c r="AE322" s="194">
        <f>IF(AD322="",0,IF(ISERROR(VLOOKUP(AD322,AD$7:AD321,1,FALSE)),1,0))</f>
        <v>0</v>
      </c>
      <c r="AF322" s="194"/>
    </row>
    <row r="323" spans="1:32" ht="16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75">
        <f>IF(AND($X$3512&lt;&gt;" ",$X$3512&lt;&gt;0),IF(X323=$X$3512,1+COUNTIF(U$7:U322,"&gt;0"),0),0)</f>
        <v>0</v>
      </c>
      <c r="V323" s="178" t="s">
        <v>512</v>
      </c>
      <c r="W323" s="130"/>
      <c r="X323" s="131"/>
      <c r="Y323" s="131"/>
      <c r="Z323" s="206"/>
      <c r="AA323" s="194">
        <f t="shared" si="33"/>
        <v>0</v>
      </c>
      <c r="AB323" s="124" t="str">
        <f t="shared" si="34"/>
        <v/>
      </c>
      <c r="AC323" s="195" t="str">
        <f t="shared" si="35"/>
        <v/>
      </c>
      <c r="AD323" s="194" t="str">
        <f t="shared" si="36"/>
        <v/>
      </c>
      <c r="AE323" s="194">
        <f>IF(AD323="",0,IF(ISERROR(VLOOKUP(AD323,AD$7:AD322,1,FALSE)),1,0))</f>
        <v>0</v>
      </c>
      <c r="AF323" s="194"/>
    </row>
    <row r="324" spans="1:32" ht="16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75">
        <f>IF(AND($X$3512&lt;&gt;" ",$X$3512&lt;&gt;0),IF(X324=$X$3512,1+COUNTIF(U$7:U323,"&gt;0"),0),0)</f>
        <v>0</v>
      </c>
      <c r="V324" s="178" t="s">
        <v>513</v>
      </c>
      <c r="W324" s="130"/>
      <c r="X324" s="131"/>
      <c r="Y324" s="131"/>
      <c r="Z324" s="206"/>
      <c r="AA324" s="194">
        <f t="shared" si="33"/>
        <v>0</v>
      </c>
      <c r="AB324" s="124" t="str">
        <f t="shared" si="34"/>
        <v/>
      </c>
      <c r="AC324" s="195" t="str">
        <f t="shared" si="35"/>
        <v/>
      </c>
      <c r="AD324" s="194" t="str">
        <f t="shared" si="36"/>
        <v/>
      </c>
      <c r="AE324" s="194">
        <f>IF(AD324="",0,IF(ISERROR(VLOOKUP(AD324,AD$7:AD323,1,FALSE)),1,0))</f>
        <v>0</v>
      </c>
      <c r="AF324" s="194"/>
    </row>
    <row r="325" spans="1:32" ht="16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75">
        <f>IF(AND($X$3512&lt;&gt;" ",$X$3512&lt;&gt;0),IF(X325=$X$3512,1+COUNTIF(U$7:U324,"&gt;0"),0),0)</f>
        <v>0</v>
      </c>
      <c r="V325" s="178" t="s">
        <v>514</v>
      </c>
      <c r="W325" s="130"/>
      <c r="X325" s="131"/>
      <c r="Y325" s="131"/>
      <c r="Z325" s="206"/>
      <c r="AA325" s="194">
        <f t="shared" si="33"/>
        <v>0</v>
      </c>
      <c r="AB325" s="124" t="str">
        <f t="shared" si="34"/>
        <v/>
      </c>
      <c r="AC325" s="195" t="str">
        <f t="shared" si="35"/>
        <v/>
      </c>
      <c r="AD325" s="194" t="str">
        <f t="shared" si="36"/>
        <v/>
      </c>
      <c r="AE325" s="194">
        <f>IF(AD325="",0,IF(ISERROR(VLOOKUP(AD325,AD$7:AD324,1,FALSE)),1,0))</f>
        <v>0</v>
      </c>
      <c r="AF325" s="194"/>
    </row>
    <row r="326" spans="1:32" ht="16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75">
        <f>IF(AND($X$3512&lt;&gt;" ",$X$3512&lt;&gt;0),IF(X326=$X$3512,1+COUNTIF(U$7:U325,"&gt;0"),0),0)</f>
        <v>0</v>
      </c>
      <c r="V326" s="178" t="s">
        <v>515</v>
      </c>
      <c r="W326" s="130"/>
      <c r="X326" s="131"/>
      <c r="Y326" s="131"/>
      <c r="Z326" s="206"/>
      <c r="AA326" s="194">
        <f t="shared" si="33"/>
        <v>0</v>
      </c>
      <c r="AB326" s="124" t="str">
        <f t="shared" si="34"/>
        <v/>
      </c>
      <c r="AC326" s="195" t="str">
        <f t="shared" si="35"/>
        <v/>
      </c>
      <c r="AD326" s="194" t="str">
        <f t="shared" si="36"/>
        <v/>
      </c>
      <c r="AE326" s="194">
        <f>IF(AD326="",0,IF(ISERROR(VLOOKUP(AD326,AD$7:AD325,1,FALSE)),1,0))</f>
        <v>0</v>
      </c>
      <c r="AF326" s="194"/>
    </row>
    <row r="327" spans="1:32" ht="16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75">
        <f>IF(AND($X$3512&lt;&gt;" ",$X$3512&lt;&gt;0),IF(X327=$X$3512,1+COUNTIF(U$7:U326,"&gt;0"),0),0)</f>
        <v>0</v>
      </c>
      <c r="V327" s="178" t="s">
        <v>516</v>
      </c>
      <c r="W327" s="130"/>
      <c r="X327" s="131"/>
      <c r="Y327" s="131"/>
      <c r="Z327" s="206"/>
      <c r="AA327" s="194">
        <f t="shared" ref="AA327:AA390" si="37">IF(ISBLANK(X327),0,VLOOKUP(X327,$B$8:$E$57,1,FALSE))</f>
        <v>0</v>
      </c>
      <c r="AB327" s="124" t="str">
        <f t="shared" si="34"/>
        <v/>
      </c>
      <c r="AC327" s="195" t="str">
        <f t="shared" si="35"/>
        <v/>
      </c>
      <c r="AD327" s="194" t="str">
        <f t="shared" si="36"/>
        <v/>
      </c>
      <c r="AE327" s="194">
        <f>IF(AD327="",0,IF(ISERROR(VLOOKUP(AD327,AD$7:AD326,1,FALSE)),1,0))</f>
        <v>0</v>
      </c>
      <c r="AF327" s="194"/>
    </row>
    <row r="328" spans="1:32" ht="16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75">
        <f>IF(AND($X$3512&lt;&gt;" ",$X$3512&lt;&gt;0),IF(X328=$X$3512,1+COUNTIF(U$7:U327,"&gt;0"),0),0)</f>
        <v>0</v>
      </c>
      <c r="V328" s="178" t="s">
        <v>517</v>
      </c>
      <c r="W328" s="130"/>
      <c r="X328" s="131"/>
      <c r="Y328" s="131"/>
      <c r="Z328" s="206"/>
      <c r="AA328" s="194">
        <f t="shared" si="37"/>
        <v>0</v>
      </c>
      <c r="AB328" s="124" t="str">
        <f t="shared" ref="AB328:AB391" si="38">IF(W328&gt;0,CONCATENATE(MONTH(W328)&amp;X328),"")</f>
        <v/>
      </c>
      <c r="AC328" s="195" t="str">
        <f t="shared" ref="AC328:AC391" si="39">IF(OR(AND(Z328&lt;&gt;0,ISBLANK(X328)),ISERROR(AA328)),"ERR","")</f>
        <v/>
      </c>
      <c r="AD328" s="194" t="str">
        <f t="shared" si="36"/>
        <v/>
      </c>
      <c r="AE328" s="194">
        <f>IF(AD328="",0,IF(ISERROR(VLOOKUP(AD328,AD$7:AD327,1,FALSE)),1,0))</f>
        <v>0</v>
      </c>
      <c r="AF328" s="194"/>
    </row>
    <row r="329" spans="1:32" ht="16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75">
        <f>IF(AND($X$3512&lt;&gt;" ",$X$3512&lt;&gt;0),IF(X329=$X$3512,1+COUNTIF(U$7:U328,"&gt;0"),0),0)</f>
        <v>0</v>
      </c>
      <c r="V329" s="178" t="s">
        <v>518</v>
      </c>
      <c r="W329" s="130"/>
      <c r="X329" s="131"/>
      <c r="Y329" s="131"/>
      <c r="Z329" s="206"/>
      <c r="AA329" s="194">
        <f t="shared" si="37"/>
        <v>0</v>
      </c>
      <c r="AB329" s="124" t="str">
        <f t="shared" si="38"/>
        <v/>
      </c>
      <c r="AC329" s="195" t="str">
        <f t="shared" si="39"/>
        <v/>
      </c>
      <c r="AD329" s="194" t="str">
        <f t="shared" si="36"/>
        <v/>
      </c>
      <c r="AE329" s="194">
        <f>IF(AD329="",0,IF(ISERROR(VLOOKUP(AD329,AD$7:AD328,1,FALSE)),1,0))</f>
        <v>0</v>
      </c>
      <c r="AF329" s="194"/>
    </row>
    <row r="330" spans="1:32" ht="16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75">
        <f>IF(AND($X$3512&lt;&gt;" ",$X$3512&lt;&gt;0),IF(X330=$X$3512,1+COUNTIF(U$7:U329,"&gt;0"),0),0)</f>
        <v>0</v>
      </c>
      <c r="V330" s="178" t="s">
        <v>519</v>
      </c>
      <c r="W330" s="130"/>
      <c r="X330" s="131"/>
      <c r="Y330" s="131"/>
      <c r="Z330" s="206"/>
      <c r="AA330" s="194">
        <f t="shared" si="37"/>
        <v>0</v>
      </c>
      <c r="AB330" s="124" t="str">
        <f t="shared" si="38"/>
        <v/>
      </c>
      <c r="AC330" s="195" t="str">
        <f t="shared" si="39"/>
        <v/>
      </c>
      <c r="AD330" s="194" t="str">
        <f t="shared" si="36"/>
        <v/>
      </c>
      <c r="AE330" s="194">
        <f>IF(AD330="",0,IF(ISERROR(VLOOKUP(AD330,AD$7:AD329,1,FALSE)),1,0))</f>
        <v>0</v>
      </c>
      <c r="AF330" s="194"/>
    </row>
    <row r="331" spans="1:32" ht="16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75">
        <f>IF(AND($X$3512&lt;&gt;" ",$X$3512&lt;&gt;0),IF(X331=$X$3512,1+COUNTIF(U$7:U330,"&gt;0"),0),0)</f>
        <v>0</v>
      </c>
      <c r="V331" s="178" t="s">
        <v>520</v>
      </c>
      <c r="W331" s="130"/>
      <c r="X331" s="131"/>
      <c r="Y331" s="131"/>
      <c r="Z331" s="206"/>
      <c r="AA331" s="194">
        <f t="shared" si="37"/>
        <v>0</v>
      </c>
      <c r="AB331" s="124" t="str">
        <f t="shared" si="38"/>
        <v/>
      </c>
      <c r="AC331" s="195" t="str">
        <f t="shared" si="39"/>
        <v/>
      </c>
      <c r="AD331" s="194" t="str">
        <f t="shared" ref="AD331:AD394" si="40">IF(W331&gt;0,CONCATENATE(MONTH(W331),"-",YEAR(W331)),"")</f>
        <v/>
      </c>
      <c r="AE331" s="194">
        <f>IF(AD331="",0,IF(ISERROR(VLOOKUP(AD331,AD$7:AD330,1,FALSE)),1,0))</f>
        <v>0</v>
      </c>
      <c r="AF331" s="194"/>
    </row>
    <row r="332" spans="1:32" ht="16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75">
        <f>IF(AND($X$3512&lt;&gt;" ",$X$3512&lt;&gt;0),IF(X332=$X$3512,1+COUNTIF(U$7:U331,"&gt;0"),0),0)</f>
        <v>0</v>
      </c>
      <c r="V332" s="178" t="s">
        <v>521</v>
      </c>
      <c r="W332" s="130"/>
      <c r="X332" s="131"/>
      <c r="Y332" s="131"/>
      <c r="Z332" s="206"/>
      <c r="AA332" s="194">
        <f t="shared" si="37"/>
        <v>0</v>
      </c>
      <c r="AB332" s="124" t="str">
        <f t="shared" si="38"/>
        <v/>
      </c>
      <c r="AC332" s="195" t="str">
        <f t="shared" si="39"/>
        <v/>
      </c>
      <c r="AD332" s="194" t="str">
        <f t="shared" si="40"/>
        <v/>
      </c>
      <c r="AE332" s="194">
        <f>IF(AD332="",0,IF(ISERROR(VLOOKUP(AD332,AD$7:AD331,1,FALSE)),1,0))</f>
        <v>0</v>
      </c>
      <c r="AF332" s="194"/>
    </row>
    <row r="333" spans="1:32" ht="16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75">
        <f>IF(AND($X$3512&lt;&gt;" ",$X$3512&lt;&gt;0),IF(X333=$X$3512,1+COUNTIF(U$7:U332,"&gt;0"),0),0)</f>
        <v>0</v>
      </c>
      <c r="V333" s="178" t="s">
        <v>522</v>
      </c>
      <c r="W333" s="130"/>
      <c r="X333" s="131"/>
      <c r="Y333" s="131"/>
      <c r="Z333" s="206"/>
      <c r="AA333" s="194">
        <f t="shared" si="37"/>
        <v>0</v>
      </c>
      <c r="AB333" s="124" t="str">
        <f t="shared" si="38"/>
        <v/>
      </c>
      <c r="AC333" s="195" t="str">
        <f t="shared" si="39"/>
        <v/>
      </c>
      <c r="AD333" s="194" t="str">
        <f t="shared" si="40"/>
        <v/>
      </c>
      <c r="AE333" s="194">
        <f>IF(AD333="",0,IF(ISERROR(VLOOKUP(AD333,AD$7:AD332,1,FALSE)),1,0))</f>
        <v>0</v>
      </c>
      <c r="AF333" s="194"/>
    </row>
    <row r="334" spans="1:32" ht="16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75">
        <f>IF(AND($X$3512&lt;&gt;" ",$X$3512&lt;&gt;0),IF(X334=$X$3512,1+COUNTIF(U$7:U333,"&gt;0"),0),0)</f>
        <v>0</v>
      </c>
      <c r="V334" s="178" t="s">
        <v>523</v>
      </c>
      <c r="W334" s="130"/>
      <c r="X334" s="131"/>
      <c r="Y334" s="131"/>
      <c r="Z334" s="206"/>
      <c r="AA334" s="194">
        <f t="shared" si="37"/>
        <v>0</v>
      </c>
      <c r="AB334" s="124" t="str">
        <f t="shared" si="38"/>
        <v/>
      </c>
      <c r="AC334" s="195" t="str">
        <f t="shared" si="39"/>
        <v/>
      </c>
      <c r="AD334" s="194" t="str">
        <f t="shared" si="40"/>
        <v/>
      </c>
      <c r="AE334" s="194">
        <f>IF(AD334="",0,IF(ISERROR(VLOOKUP(AD334,AD$7:AD333,1,FALSE)),1,0))</f>
        <v>0</v>
      </c>
      <c r="AF334" s="194"/>
    </row>
    <row r="335" spans="1:32" ht="16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75">
        <f>IF(AND($X$3512&lt;&gt;" ",$X$3512&lt;&gt;0),IF(X335=$X$3512,1+COUNTIF(U$7:U334,"&gt;0"),0),0)</f>
        <v>0</v>
      </c>
      <c r="V335" s="178" t="s">
        <v>524</v>
      </c>
      <c r="W335" s="130"/>
      <c r="X335" s="131"/>
      <c r="Y335" s="131"/>
      <c r="Z335" s="206"/>
      <c r="AA335" s="194">
        <f t="shared" si="37"/>
        <v>0</v>
      </c>
      <c r="AB335" s="124" t="str">
        <f t="shared" si="38"/>
        <v/>
      </c>
      <c r="AC335" s="195" t="str">
        <f t="shared" si="39"/>
        <v/>
      </c>
      <c r="AD335" s="194" t="str">
        <f t="shared" si="40"/>
        <v/>
      </c>
      <c r="AE335" s="194">
        <f>IF(AD335="",0,IF(ISERROR(VLOOKUP(AD335,AD$7:AD334,1,FALSE)),1,0))</f>
        <v>0</v>
      </c>
      <c r="AF335" s="194"/>
    </row>
    <row r="336" spans="1:32" ht="16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75">
        <f>IF(AND($X$3512&lt;&gt;" ",$X$3512&lt;&gt;0),IF(X336=$X$3512,1+COUNTIF(U$7:U335,"&gt;0"),0),0)</f>
        <v>0</v>
      </c>
      <c r="V336" s="178" t="s">
        <v>525</v>
      </c>
      <c r="W336" s="130"/>
      <c r="X336" s="131"/>
      <c r="Y336" s="131"/>
      <c r="Z336" s="206"/>
      <c r="AA336" s="194">
        <f t="shared" si="37"/>
        <v>0</v>
      </c>
      <c r="AB336" s="124" t="str">
        <f t="shared" si="38"/>
        <v/>
      </c>
      <c r="AC336" s="195" t="str">
        <f t="shared" si="39"/>
        <v/>
      </c>
      <c r="AD336" s="194" t="str">
        <f t="shared" si="40"/>
        <v/>
      </c>
      <c r="AE336" s="194">
        <f>IF(AD336="",0,IF(ISERROR(VLOOKUP(AD336,AD$7:AD335,1,FALSE)),1,0))</f>
        <v>0</v>
      </c>
      <c r="AF336" s="194"/>
    </row>
    <row r="337" spans="1:32" ht="16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75">
        <f>IF(AND($X$3512&lt;&gt;" ",$X$3512&lt;&gt;0),IF(X337=$X$3512,1+COUNTIF(U$7:U336,"&gt;0"),0),0)</f>
        <v>0</v>
      </c>
      <c r="V337" s="178" t="s">
        <v>526</v>
      </c>
      <c r="W337" s="130"/>
      <c r="X337" s="131"/>
      <c r="Y337" s="131"/>
      <c r="Z337" s="206"/>
      <c r="AA337" s="194">
        <f t="shared" si="37"/>
        <v>0</v>
      </c>
      <c r="AB337" s="124" t="str">
        <f t="shared" si="38"/>
        <v/>
      </c>
      <c r="AC337" s="195" t="str">
        <f t="shared" si="39"/>
        <v/>
      </c>
      <c r="AD337" s="194" t="str">
        <f t="shared" si="40"/>
        <v/>
      </c>
      <c r="AE337" s="194">
        <f>IF(AD337="",0,IF(ISERROR(VLOOKUP(AD337,AD$7:AD336,1,FALSE)),1,0))</f>
        <v>0</v>
      </c>
      <c r="AF337" s="194"/>
    </row>
    <row r="338" spans="1:32" ht="16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75">
        <f>IF(AND($X$3512&lt;&gt;" ",$X$3512&lt;&gt;0),IF(X338=$X$3512,1+COUNTIF(U$7:U337,"&gt;0"),0),0)</f>
        <v>0</v>
      </c>
      <c r="V338" s="178" t="s">
        <v>527</v>
      </c>
      <c r="W338" s="130"/>
      <c r="X338" s="131"/>
      <c r="Y338" s="131"/>
      <c r="Z338" s="206"/>
      <c r="AA338" s="194">
        <f t="shared" si="37"/>
        <v>0</v>
      </c>
      <c r="AB338" s="124" t="str">
        <f t="shared" si="38"/>
        <v/>
      </c>
      <c r="AC338" s="195" t="str">
        <f t="shared" si="39"/>
        <v/>
      </c>
      <c r="AD338" s="194" t="str">
        <f t="shared" si="40"/>
        <v/>
      </c>
      <c r="AE338" s="194">
        <f>IF(AD338="",0,IF(ISERROR(VLOOKUP(AD338,AD$7:AD337,1,FALSE)),1,0))</f>
        <v>0</v>
      </c>
      <c r="AF338" s="194"/>
    </row>
    <row r="339" spans="1:32" ht="16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75">
        <f>IF(AND($X$3512&lt;&gt;" ",$X$3512&lt;&gt;0),IF(X339=$X$3512,1+COUNTIF(U$7:U338,"&gt;0"),0),0)</f>
        <v>0</v>
      </c>
      <c r="V339" s="178" t="s">
        <v>528</v>
      </c>
      <c r="W339" s="130"/>
      <c r="X339" s="131"/>
      <c r="Y339" s="131"/>
      <c r="Z339" s="206"/>
      <c r="AA339" s="194">
        <f t="shared" si="37"/>
        <v>0</v>
      </c>
      <c r="AB339" s="124" t="str">
        <f t="shared" si="38"/>
        <v/>
      </c>
      <c r="AC339" s="195" t="str">
        <f t="shared" si="39"/>
        <v/>
      </c>
      <c r="AD339" s="194" t="str">
        <f t="shared" si="40"/>
        <v/>
      </c>
      <c r="AE339" s="194">
        <f>IF(AD339="",0,IF(ISERROR(VLOOKUP(AD339,AD$7:AD338,1,FALSE)),1,0))</f>
        <v>0</v>
      </c>
      <c r="AF339" s="194"/>
    </row>
    <row r="340" spans="1:32" ht="16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75">
        <f>IF(AND($X$3512&lt;&gt;" ",$X$3512&lt;&gt;0),IF(X340=$X$3512,1+COUNTIF(U$7:U339,"&gt;0"),0),0)</f>
        <v>0</v>
      </c>
      <c r="V340" s="178" t="s">
        <v>529</v>
      </c>
      <c r="W340" s="130"/>
      <c r="X340" s="131"/>
      <c r="Y340" s="131"/>
      <c r="Z340" s="206"/>
      <c r="AA340" s="194">
        <f t="shared" si="37"/>
        <v>0</v>
      </c>
      <c r="AB340" s="124" t="str">
        <f t="shared" si="38"/>
        <v/>
      </c>
      <c r="AC340" s="195" t="str">
        <f t="shared" si="39"/>
        <v/>
      </c>
      <c r="AD340" s="194" t="str">
        <f t="shared" si="40"/>
        <v/>
      </c>
      <c r="AE340" s="194">
        <f>IF(AD340="",0,IF(ISERROR(VLOOKUP(AD340,AD$7:AD339,1,FALSE)),1,0))</f>
        <v>0</v>
      </c>
      <c r="AF340" s="194"/>
    </row>
    <row r="341" spans="1:32" ht="16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75">
        <f>IF(AND($X$3512&lt;&gt;" ",$X$3512&lt;&gt;0),IF(X341=$X$3512,1+COUNTIF(U$7:U340,"&gt;0"),0),0)</f>
        <v>0</v>
      </c>
      <c r="V341" s="178" t="s">
        <v>530</v>
      </c>
      <c r="W341" s="130"/>
      <c r="X341" s="131"/>
      <c r="Y341" s="131"/>
      <c r="Z341" s="206"/>
      <c r="AA341" s="194">
        <f t="shared" si="37"/>
        <v>0</v>
      </c>
      <c r="AB341" s="124" t="str">
        <f t="shared" si="38"/>
        <v/>
      </c>
      <c r="AC341" s="195" t="str">
        <f t="shared" si="39"/>
        <v/>
      </c>
      <c r="AD341" s="194" t="str">
        <f t="shared" si="40"/>
        <v/>
      </c>
      <c r="AE341" s="194">
        <f>IF(AD341="",0,IF(ISERROR(VLOOKUP(AD341,AD$7:AD340,1,FALSE)),1,0))</f>
        <v>0</v>
      </c>
      <c r="AF341" s="194"/>
    </row>
    <row r="342" spans="1:32" ht="16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75">
        <f>IF(AND($X$3512&lt;&gt;" ",$X$3512&lt;&gt;0),IF(X342=$X$3512,1+COUNTIF(U$7:U341,"&gt;0"),0),0)</f>
        <v>0</v>
      </c>
      <c r="V342" s="178" t="s">
        <v>531</v>
      </c>
      <c r="W342" s="130"/>
      <c r="X342" s="131"/>
      <c r="Y342" s="131"/>
      <c r="Z342" s="206"/>
      <c r="AA342" s="194">
        <f t="shared" si="37"/>
        <v>0</v>
      </c>
      <c r="AB342" s="124" t="str">
        <f t="shared" si="38"/>
        <v/>
      </c>
      <c r="AC342" s="195" t="str">
        <f t="shared" si="39"/>
        <v/>
      </c>
      <c r="AD342" s="194" t="str">
        <f t="shared" si="40"/>
        <v/>
      </c>
      <c r="AE342" s="194">
        <f>IF(AD342="",0,IF(ISERROR(VLOOKUP(AD342,AD$7:AD341,1,FALSE)),1,0))</f>
        <v>0</v>
      </c>
      <c r="AF342" s="194"/>
    </row>
    <row r="343" spans="1:32" ht="16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75">
        <f>IF(AND($X$3512&lt;&gt;" ",$X$3512&lt;&gt;0),IF(X343=$X$3512,1+COUNTIF(U$7:U342,"&gt;0"),0),0)</f>
        <v>0</v>
      </c>
      <c r="V343" s="178" t="s">
        <v>532</v>
      </c>
      <c r="W343" s="130"/>
      <c r="X343" s="131"/>
      <c r="Y343" s="131"/>
      <c r="Z343" s="206"/>
      <c r="AA343" s="194">
        <f t="shared" si="37"/>
        <v>0</v>
      </c>
      <c r="AB343" s="124" t="str">
        <f t="shared" si="38"/>
        <v/>
      </c>
      <c r="AC343" s="195" t="str">
        <f t="shared" si="39"/>
        <v/>
      </c>
      <c r="AD343" s="194" t="str">
        <f t="shared" si="40"/>
        <v/>
      </c>
      <c r="AE343" s="194">
        <f>IF(AD343="",0,IF(ISERROR(VLOOKUP(AD343,AD$7:AD342,1,FALSE)),1,0))</f>
        <v>0</v>
      </c>
      <c r="AF343" s="194"/>
    </row>
    <row r="344" spans="1:32" ht="16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75">
        <f>IF(AND($X$3512&lt;&gt;" ",$X$3512&lt;&gt;0),IF(X344=$X$3512,1+COUNTIF(U$7:U343,"&gt;0"),0),0)</f>
        <v>0</v>
      </c>
      <c r="V344" s="178" t="s">
        <v>533</v>
      </c>
      <c r="W344" s="130"/>
      <c r="X344" s="131"/>
      <c r="Y344" s="131"/>
      <c r="Z344" s="206"/>
      <c r="AA344" s="194">
        <f t="shared" si="37"/>
        <v>0</v>
      </c>
      <c r="AB344" s="124" t="str">
        <f t="shared" si="38"/>
        <v/>
      </c>
      <c r="AC344" s="195" t="str">
        <f t="shared" si="39"/>
        <v/>
      </c>
      <c r="AD344" s="194" t="str">
        <f t="shared" si="40"/>
        <v/>
      </c>
      <c r="AE344" s="194">
        <f>IF(AD344="",0,IF(ISERROR(VLOOKUP(AD344,AD$7:AD343,1,FALSE)),1,0))</f>
        <v>0</v>
      </c>
      <c r="AF344" s="194"/>
    </row>
    <row r="345" spans="1:32" ht="16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75">
        <f>IF(AND($X$3512&lt;&gt;" ",$X$3512&lt;&gt;0),IF(X345=$X$3512,1+COUNTIF(U$7:U344,"&gt;0"),0),0)</f>
        <v>0</v>
      </c>
      <c r="V345" s="178" t="s">
        <v>534</v>
      </c>
      <c r="W345" s="130"/>
      <c r="X345" s="131"/>
      <c r="Y345" s="131"/>
      <c r="Z345" s="206"/>
      <c r="AA345" s="194">
        <f t="shared" si="37"/>
        <v>0</v>
      </c>
      <c r="AB345" s="124" t="str">
        <f t="shared" si="38"/>
        <v/>
      </c>
      <c r="AC345" s="195" t="str">
        <f t="shared" si="39"/>
        <v/>
      </c>
      <c r="AD345" s="194" t="str">
        <f t="shared" si="40"/>
        <v/>
      </c>
      <c r="AE345" s="194">
        <f>IF(AD345="",0,IF(ISERROR(VLOOKUP(AD345,AD$7:AD344,1,FALSE)),1,0))</f>
        <v>0</v>
      </c>
      <c r="AF345" s="194"/>
    </row>
    <row r="346" spans="1:32" ht="16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75">
        <f>IF(AND($X$3512&lt;&gt;" ",$X$3512&lt;&gt;0),IF(X346=$X$3512,1+COUNTIF(U$7:U345,"&gt;0"),0),0)</f>
        <v>0</v>
      </c>
      <c r="V346" s="178" t="s">
        <v>535</v>
      </c>
      <c r="W346" s="130"/>
      <c r="X346" s="131"/>
      <c r="Y346" s="131"/>
      <c r="Z346" s="206"/>
      <c r="AA346" s="194">
        <f t="shared" si="37"/>
        <v>0</v>
      </c>
      <c r="AB346" s="124" t="str">
        <f t="shared" si="38"/>
        <v/>
      </c>
      <c r="AC346" s="195" t="str">
        <f t="shared" si="39"/>
        <v/>
      </c>
      <c r="AD346" s="194" t="str">
        <f t="shared" si="40"/>
        <v/>
      </c>
      <c r="AE346" s="194">
        <f>IF(AD346="",0,IF(ISERROR(VLOOKUP(AD346,AD$7:AD345,1,FALSE)),1,0))</f>
        <v>0</v>
      </c>
      <c r="AF346" s="194"/>
    </row>
    <row r="347" spans="1:32" ht="16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75">
        <f>IF(AND($X$3512&lt;&gt;" ",$X$3512&lt;&gt;0),IF(X347=$X$3512,1+COUNTIF(U$7:U346,"&gt;0"),0),0)</f>
        <v>0</v>
      </c>
      <c r="V347" s="178" t="s">
        <v>536</v>
      </c>
      <c r="W347" s="130"/>
      <c r="X347" s="131"/>
      <c r="Y347" s="131"/>
      <c r="Z347" s="206"/>
      <c r="AA347" s="194">
        <f t="shared" si="37"/>
        <v>0</v>
      </c>
      <c r="AB347" s="124" t="str">
        <f t="shared" si="38"/>
        <v/>
      </c>
      <c r="AC347" s="195" t="str">
        <f t="shared" si="39"/>
        <v/>
      </c>
      <c r="AD347" s="194" t="str">
        <f t="shared" si="40"/>
        <v/>
      </c>
      <c r="AE347" s="194">
        <f>IF(AD347="",0,IF(ISERROR(VLOOKUP(AD347,AD$7:AD346,1,FALSE)),1,0))</f>
        <v>0</v>
      </c>
      <c r="AF347" s="194"/>
    </row>
    <row r="348" spans="1:32" ht="16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75">
        <f>IF(AND($X$3512&lt;&gt;" ",$X$3512&lt;&gt;0),IF(X348=$X$3512,1+COUNTIF(U$7:U347,"&gt;0"),0),0)</f>
        <v>0</v>
      </c>
      <c r="V348" s="178" t="s">
        <v>537</v>
      </c>
      <c r="W348" s="130"/>
      <c r="X348" s="131"/>
      <c r="Y348" s="131"/>
      <c r="Z348" s="206"/>
      <c r="AA348" s="194">
        <f t="shared" si="37"/>
        <v>0</v>
      </c>
      <c r="AB348" s="124" t="str">
        <f t="shared" si="38"/>
        <v/>
      </c>
      <c r="AC348" s="195" t="str">
        <f t="shared" si="39"/>
        <v/>
      </c>
      <c r="AD348" s="194" t="str">
        <f t="shared" si="40"/>
        <v/>
      </c>
      <c r="AE348" s="194">
        <f>IF(AD348="",0,IF(ISERROR(VLOOKUP(AD348,AD$7:AD347,1,FALSE)),1,0))</f>
        <v>0</v>
      </c>
      <c r="AF348" s="194"/>
    </row>
    <row r="349" spans="1:32" ht="16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75">
        <f>IF(AND($X$3512&lt;&gt;" ",$X$3512&lt;&gt;0),IF(X349=$X$3512,1+COUNTIF(U$7:U348,"&gt;0"),0),0)</f>
        <v>0</v>
      </c>
      <c r="V349" s="178" t="s">
        <v>538</v>
      </c>
      <c r="W349" s="130"/>
      <c r="X349" s="131"/>
      <c r="Y349" s="131"/>
      <c r="Z349" s="206"/>
      <c r="AA349" s="194">
        <f t="shared" si="37"/>
        <v>0</v>
      </c>
      <c r="AB349" s="124" t="str">
        <f t="shared" si="38"/>
        <v/>
      </c>
      <c r="AC349" s="195" t="str">
        <f t="shared" si="39"/>
        <v/>
      </c>
      <c r="AD349" s="194" t="str">
        <f t="shared" si="40"/>
        <v/>
      </c>
      <c r="AE349" s="194">
        <f>IF(AD349="",0,IF(ISERROR(VLOOKUP(AD349,AD$7:AD348,1,FALSE)),1,0))</f>
        <v>0</v>
      </c>
      <c r="AF349" s="194"/>
    </row>
    <row r="350" spans="1:32" ht="16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75">
        <f>IF(AND($X$3512&lt;&gt;" ",$X$3512&lt;&gt;0),IF(X350=$X$3512,1+COUNTIF(U$7:U349,"&gt;0"),0),0)</f>
        <v>0</v>
      </c>
      <c r="V350" s="178" t="s">
        <v>539</v>
      </c>
      <c r="W350" s="130"/>
      <c r="X350" s="131"/>
      <c r="Y350" s="131"/>
      <c r="Z350" s="206"/>
      <c r="AA350" s="194">
        <f t="shared" si="37"/>
        <v>0</v>
      </c>
      <c r="AB350" s="124" t="str">
        <f t="shared" si="38"/>
        <v/>
      </c>
      <c r="AC350" s="195" t="str">
        <f t="shared" si="39"/>
        <v/>
      </c>
      <c r="AD350" s="194" t="str">
        <f t="shared" si="40"/>
        <v/>
      </c>
      <c r="AE350" s="194">
        <f>IF(AD350="",0,IF(ISERROR(VLOOKUP(AD350,AD$7:AD349,1,FALSE)),1,0))</f>
        <v>0</v>
      </c>
      <c r="AF350" s="194"/>
    </row>
    <row r="351" spans="1:32" ht="16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75">
        <f>IF(AND($X$3512&lt;&gt;" ",$X$3512&lt;&gt;0),IF(X351=$X$3512,1+COUNTIF(U$7:U350,"&gt;0"),0),0)</f>
        <v>0</v>
      </c>
      <c r="V351" s="178" t="s">
        <v>540</v>
      </c>
      <c r="W351" s="130"/>
      <c r="X351" s="131"/>
      <c r="Y351" s="131"/>
      <c r="Z351" s="206"/>
      <c r="AA351" s="194">
        <f t="shared" si="37"/>
        <v>0</v>
      </c>
      <c r="AB351" s="124" t="str">
        <f t="shared" si="38"/>
        <v/>
      </c>
      <c r="AC351" s="195" t="str">
        <f t="shared" si="39"/>
        <v/>
      </c>
      <c r="AD351" s="194" t="str">
        <f t="shared" si="40"/>
        <v/>
      </c>
      <c r="AE351" s="194">
        <f>IF(AD351="",0,IF(ISERROR(VLOOKUP(AD351,AD$7:AD350,1,FALSE)),1,0))</f>
        <v>0</v>
      </c>
      <c r="AF351" s="194"/>
    </row>
    <row r="352" spans="1:32" ht="16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75">
        <f>IF(AND($X$3512&lt;&gt;" ",$X$3512&lt;&gt;0),IF(X352=$X$3512,1+COUNTIF(U$7:U351,"&gt;0"),0),0)</f>
        <v>0</v>
      </c>
      <c r="V352" s="178" t="s">
        <v>541</v>
      </c>
      <c r="W352" s="130"/>
      <c r="X352" s="131"/>
      <c r="Y352" s="131"/>
      <c r="Z352" s="206"/>
      <c r="AA352" s="194">
        <f t="shared" si="37"/>
        <v>0</v>
      </c>
      <c r="AB352" s="124" t="str">
        <f t="shared" si="38"/>
        <v/>
      </c>
      <c r="AC352" s="195" t="str">
        <f t="shared" si="39"/>
        <v/>
      </c>
      <c r="AD352" s="194" t="str">
        <f t="shared" si="40"/>
        <v/>
      </c>
      <c r="AE352" s="194">
        <f>IF(AD352="",0,IF(ISERROR(VLOOKUP(AD352,AD$7:AD351,1,FALSE)),1,0))</f>
        <v>0</v>
      </c>
      <c r="AF352" s="194"/>
    </row>
    <row r="353" spans="1:32" ht="16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75">
        <f>IF(AND($X$3512&lt;&gt;" ",$X$3512&lt;&gt;0),IF(X353=$X$3512,1+COUNTIF(U$7:U352,"&gt;0"),0),0)</f>
        <v>0</v>
      </c>
      <c r="V353" s="178" t="s">
        <v>542</v>
      </c>
      <c r="W353" s="130"/>
      <c r="X353" s="131"/>
      <c r="Y353" s="131"/>
      <c r="Z353" s="206"/>
      <c r="AA353" s="194">
        <f t="shared" si="37"/>
        <v>0</v>
      </c>
      <c r="AB353" s="124" t="str">
        <f t="shared" si="38"/>
        <v/>
      </c>
      <c r="AC353" s="195" t="str">
        <f t="shared" si="39"/>
        <v/>
      </c>
      <c r="AD353" s="194" t="str">
        <f t="shared" si="40"/>
        <v/>
      </c>
      <c r="AE353" s="194">
        <f>IF(AD353="",0,IF(ISERROR(VLOOKUP(AD353,AD$7:AD352,1,FALSE)),1,0))</f>
        <v>0</v>
      </c>
      <c r="AF353" s="194"/>
    </row>
    <row r="354" spans="1:32" ht="16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75">
        <f>IF(AND($X$3512&lt;&gt;" ",$X$3512&lt;&gt;0),IF(X354=$X$3512,1+COUNTIF(U$7:U353,"&gt;0"),0),0)</f>
        <v>0</v>
      </c>
      <c r="V354" s="178" t="s">
        <v>543</v>
      </c>
      <c r="W354" s="130"/>
      <c r="X354" s="131"/>
      <c r="Y354" s="131"/>
      <c r="Z354" s="206"/>
      <c r="AA354" s="194">
        <f t="shared" si="37"/>
        <v>0</v>
      </c>
      <c r="AB354" s="124" t="str">
        <f t="shared" si="38"/>
        <v/>
      </c>
      <c r="AC354" s="195" t="str">
        <f t="shared" si="39"/>
        <v/>
      </c>
      <c r="AD354" s="194" t="str">
        <f t="shared" si="40"/>
        <v/>
      </c>
      <c r="AE354" s="194">
        <f>IF(AD354="",0,IF(ISERROR(VLOOKUP(AD354,AD$7:AD353,1,FALSE)),1,0))</f>
        <v>0</v>
      </c>
      <c r="AF354" s="194"/>
    </row>
    <row r="355" spans="1:32" ht="16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75">
        <f>IF(AND($X$3512&lt;&gt;" ",$X$3512&lt;&gt;0),IF(X355=$X$3512,1+COUNTIF(U$7:U354,"&gt;0"),0),0)</f>
        <v>0</v>
      </c>
      <c r="V355" s="178" t="s">
        <v>544</v>
      </c>
      <c r="W355" s="130"/>
      <c r="X355" s="131"/>
      <c r="Y355" s="131"/>
      <c r="Z355" s="206"/>
      <c r="AA355" s="194">
        <f t="shared" si="37"/>
        <v>0</v>
      </c>
      <c r="AB355" s="124" t="str">
        <f t="shared" si="38"/>
        <v/>
      </c>
      <c r="AC355" s="195" t="str">
        <f t="shared" si="39"/>
        <v/>
      </c>
      <c r="AD355" s="194" t="str">
        <f t="shared" si="40"/>
        <v/>
      </c>
      <c r="AE355" s="194">
        <f>IF(AD355="",0,IF(ISERROR(VLOOKUP(AD355,AD$7:AD354,1,FALSE)),1,0))</f>
        <v>0</v>
      </c>
      <c r="AF355" s="194"/>
    </row>
    <row r="356" spans="1:32" ht="16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75">
        <f>IF(AND($X$3512&lt;&gt;" ",$X$3512&lt;&gt;0),IF(X356=$X$3512,1+COUNTIF(U$7:U355,"&gt;0"),0),0)</f>
        <v>0</v>
      </c>
      <c r="V356" s="178" t="s">
        <v>545</v>
      </c>
      <c r="W356" s="130"/>
      <c r="X356" s="131"/>
      <c r="Y356" s="131"/>
      <c r="Z356" s="206"/>
      <c r="AA356" s="194">
        <f t="shared" si="37"/>
        <v>0</v>
      </c>
      <c r="AB356" s="124" t="str">
        <f t="shared" si="38"/>
        <v/>
      </c>
      <c r="AC356" s="195" t="str">
        <f t="shared" si="39"/>
        <v/>
      </c>
      <c r="AD356" s="194" t="str">
        <f t="shared" si="40"/>
        <v/>
      </c>
      <c r="AE356" s="194">
        <f>IF(AD356="",0,IF(ISERROR(VLOOKUP(AD356,AD$7:AD355,1,FALSE)),1,0))</f>
        <v>0</v>
      </c>
      <c r="AF356" s="194"/>
    </row>
    <row r="357" spans="1:32" ht="16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75">
        <f>IF(AND($X$3512&lt;&gt;" ",$X$3512&lt;&gt;0),IF(X357=$X$3512,1+COUNTIF(U$7:U356,"&gt;0"),0),0)</f>
        <v>0</v>
      </c>
      <c r="V357" s="178" t="s">
        <v>546</v>
      </c>
      <c r="W357" s="130"/>
      <c r="X357" s="131"/>
      <c r="Y357" s="131"/>
      <c r="Z357" s="206"/>
      <c r="AA357" s="194">
        <f t="shared" si="37"/>
        <v>0</v>
      </c>
      <c r="AB357" s="124" t="str">
        <f t="shared" si="38"/>
        <v/>
      </c>
      <c r="AC357" s="195" t="str">
        <f t="shared" si="39"/>
        <v/>
      </c>
      <c r="AD357" s="194" t="str">
        <f t="shared" si="40"/>
        <v/>
      </c>
      <c r="AE357" s="194">
        <f>IF(AD357="",0,IF(ISERROR(VLOOKUP(AD357,AD$7:AD356,1,FALSE)),1,0))</f>
        <v>0</v>
      </c>
      <c r="AF357" s="194"/>
    </row>
    <row r="358" spans="1:32" ht="16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75">
        <f>IF(AND($X$3512&lt;&gt;" ",$X$3512&lt;&gt;0),IF(X358=$X$3512,1+COUNTIF(U$7:U357,"&gt;0"),0),0)</f>
        <v>0</v>
      </c>
      <c r="V358" s="178" t="s">
        <v>547</v>
      </c>
      <c r="W358" s="130"/>
      <c r="X358" s="131"/>
      <c r="Y358" s="131"/>
      <c r="Z358" s="206"/>
      <c r="AA358" s="194">
        <f t="shared" si="37"/>
        <v>0</v>
      </c>
      <c r="AB358" s="124" t="str">
        <f t="shared" si="38"/>
        <v/>
      </c>
      <c r="AC358" s="195" t="str">
        <f t="shared" si="39"/>
        <v/>
      </c>
      <c r="AD358" s="194" t="str">
        <f t="shared" si="40"/>
        <v/>
      </c>
      <c r="AE358" s="194">
        <f>IF(AD358="",0,IF(ISERROR(VLOOKUP(AD358,AD$7:AD357,1,FALSE)),1,0))</f>
        <v>0</v>
      </c>
      <c r="AF358" s="194"/>
    </row>
    <row r="359" spans="1:32" ht="16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75">
        <f>IF(AND($X$3512&lt;&gt;" ",$X$3512&lt;&gt;0),IF(X359=$X$3512,1+COUNTIF(U$7:U358,"&gt;0"),0),0)</f>
        <v>0</v>
      </c>
      <c r="V359" s="178" t="s">
        <v>548</v>
      </c>
      <c r="W359" s="130"/>
      <c r="X359" s="131"/>
      <c r="Y359" s="131"/>
      <c r="Z359" s="206"/>
      <c r="AA359" s="194">
        <f t="shared" si="37"/>
        <v>0</v>
      </c>
      <c r="AB359" s="124" t="str">
        <f t="shared" si="38"/>
        <v/>
      </c>
      <c r="AC359" s="195" t="str">
        <f t="shared" si="39"/>
        <v/>
      </c>
      <c r="AD359" s="194" t="str">
        <f t="shared" si="40"/>
        <v/>
      </c>
      <c r="AE359" s="194">
        <f>IF(AD359="",0,IF(ISERROR(VLOOKUP(AD359,AD$7:AD358,1,FALSE)),1,0))</f>
        <v>0</v>
      </c>
      <c r="AF359" s="194"/>
    </row>
    <row r="360" spans="1:32" ht="16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75">
        <f>IF(AND($X$3512&lt;&gt;" ",$X$3512&lt;&gt;0),IF(X360=$X$3512,1+COUNTIF(U$7:U359,"&gt;0"),0),0)</f>
        <v>0</v>
      </c>
      <c r="V360" s="178" t="s">
        <v>549</v>
      </c>
      <c r="W360" s="130"/>
      <c r="X360" s="131"/>
      <c r="Y360" s="131"/>
      <c r="Z360" s="206"/>
      <c r="AA360" s="194">
        <f t="shared" si="37"/>
        <v>0</v>
      </c>
      <c r="AB360" s="124" t="str">
        <f t="shared" si="38"/>
        <v/>
      </c>
      <c r="AC360" s="195" t="str">
        <f t="shared" si="39"/>
        <v/>
      </c>
      <c r="AD360" s="194" t="str">
        <f t="shared" si="40"/>
        <v/>
      </c>
      <c r="AE360" s="194">
        <f>IF(AD360="",0,IF(ISERROR(VLOOKUP(AD360,AD$7:AD359,1,FALSE)),1,0))</f>
        <v>0</v>
      </c>
      <c r="AF360" s="194"/>
    </row>
    <row r="361" spans="1:32" ht="16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75">
        <f>IF(AND($X$3512&lt;&gt;" ",$X$3512&lt;&gt;0),IF(X361=$X$3512,1+COUNTIF(U$7:U360,"&gt;0"),0),0)</f>
        <v>0</v>
      </c>
      <c r="V361" s="178" t="s">
        <v>550</v>
      </c>
      <c r="W361" s="130"/>
      <c r="X361" s="131"/>
      <c r="Y361" s="131"/>
      <c r="Z361" s="206"/>
      <c r="AA361" s="194">
        <f t="shared" si="37"/>
        <v>0</v>
      </c>
      <c r="AB361" s="124" t="str">
        <f t="shared" si="38"/>
        <v/>
      </c>
      <c r="AC361" s="195" t="str">
        <f t="shared" si="39"/>
        <v/>
      </c>
      <c r="AD361" s="194" t="str">
        <f t="shared" si="40"/>
        <v/>
      </c>
      <c r="AE361" s="194">
        <f>IF(AD361="",0,IF(ISERROR(VLOOKUP(AD361,AD$7:AD360,1,FALSE)),1,0))</f>
        <v>0</v>
      </c>
      <c r="AF361" s="194"/>
    </row>
    <row r="362" spans="1:32" ht="16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75">
        <f>IF(AND($X$3512&lt;&gt;" ",$X$3512&lt;&gt;0),IF(X362=$X$3512,1+COUNTIF(U$7:U361,"&gt;0"),0),0)</f>
        <v>0</v>
      </c>
      <c r="V362" s="178" t="s">
        <v>551</v>
      </c>
      <c r="W362" s="130"/>
      <c r="X362" s="131"/>
      <c r="Y362" s="131"/>
      <c r="Z362" s="206"/>
      <c r="AA362" s="194">
        <f t="shared" si="37"/>
        <v>0</v>
      </c>
      <c r="AB362" s="124" t="str">
        <f t="shared" si="38"/>
        <v/>
      </c>
      <c r="AC362" s="195" t="str">
        <f t="shared" si="39"/>
        <v/>
      </c>
      <c r="AD362" s="194" t="str">
        <f t="shared" si="40"/>
        <v/>
      </c>
      <c r="AE362" s="194">
        <f>IF(AD362="",0,IF(ISERROR(VLOOKUP(AD362,AD$7:AD361,1,FALSE)),1,0))</f>
        <v>0</v>
      </c>
      <c r="AF362" s="194"/>
    </row>
    <row r="363" spans="1:32" ht="16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75">
        <f>IF(AND($X$3512&lt;&gt;" ",$X$3512&lt;&gt;0),IF(X363=$X$3512,1+COUNTIF(U$7:U362,"&gt;0"),0),0)</f>
        <v>0</v>
      </c>
      <c r="V363" s="178" t="s">
        <v>552</v>
      </c>
      <c r="W363" s="130"/>
      <c r="X363" s="131"/>
      <c r="Y363" s="131"/>
      <c r="Z363" s="206"/>
      <c r="AA363" s="194">
        <f t="shared" si="37"/>
        <v>0</v>
      </c>
      <c r="AB363" s="124" t="str">
        <f t="shared" si="38"/>
        <v/>
      </c>
      <c r="AC363" s="195" t="str">
        <f t="shared" si="39"/>
        <v/>
      </c>
      <c r="AD363" s="194" t="str">
        <f t="shared" si="40"/>
        <v/>
      </c>
      <c r="AE363" s="194">
        <f>IF(AD363="",0,IF(ISERROR(VLOOKUP(AD363,AD$7:AD362,1,FALSE)),1,0))</f>
        <v>0</v>
      </c>
      <c r="AF363" s="194"/>
    </row>
    <row r="364" spans="1:32" ht="16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75">
        <f>IF(AND($X$3512&lt;&gt;" ",$X$3512&lt;&gt;0),IF(X364=$X$3512,1+COUNTIF(U$7:U363,"&gt;0"),0),0)</f>
        <v>0</v>
      </c>
      <c r="V364" s="178" t="s">
        <v>553</v>
      </c>
      <c r="W364" s="130"/>
      <c r="X364" s="131"/>
      <c r="Y364" s="131"/>
      <c r="Z364" s="206"/>
      <c r="AA364" s="194">
        <f t="shared" si="37"/>
        <v>0</v>
      </c>
      <c r="AB364" s="124" t="str">
        <f t="shared" si="38"/>
        <v/>
      </c>
      <c r="AC364" s="195" t="str">
        <f t="shared" si="39"/>
        <v/>
      </c>
      <c r="AD364" s="194" t="str">
        <f t="shared" si="40"/>
        <v/>
      </c>
      <c r="AE364" s="194">
        <f>IF(AD364="",0,IF(ISERROR(VLOOKUP(AD364,AD$7:AD363,1,FALSE)),1,0))</f>
        <v>0</v>
      </c>
      <c r="AF364" s="194"/>
    </row>
    <row r="365" spans="1:32" ht="16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75">
        <f>IF(AND($X$3512&lt;&gt;" ",$X$3512&lt;&gt;0),IF(X365=$X$3512,1+COUNTIF(U$7:U364,"&gt;0"),0),0)</f>
        <v>0</v>
      </c>
      <c r="V365" s="178" t="s">
        <v>554</v>
      </c>
      <c r="W365" s="130"/>
      <c r="X365" s="131"/>
      <c r="Y365" s="131"/>
      <c r="Z365" s="206"/>
      <c r="AA365" s="194">
        <f t="shared" si="37"/>
        <v>0</v>
      </c>
      <c r="AB365" s="124" t="str">
        <f t="shared" si="38"/>
        <v/>
      </c>
      <c r="AC365" s="195" t="str">
        <f t="shared" si="39"/>
        <v/>
      </c>
      <c r="AD365" s="194" t="str">
        <f t="shared" si="40"/>
        <v/>
      </c>
      <c r="AE365" s="194">
        <f>IF(AD365="",0,IF(ISERROR(VLOOKUP(AD365,AD$7:AD364,1,FALSE)),1,0))</f>
        <v>0</v>
      </c>
      <c r="AF365" s="194"/>
    </row>
    <row r="366" spans="1:32" ht="16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75">
        <f>IF(AND($X$3512&lt;&gt;" ",$X$3512&lt;&gt;0),IF(X366=$X$3512,1+COUNTIF(U$7:U365,"&gt;0"),0),0)</f>
        <v>0</v>
      </c>
      <c r="V366" s="178" t="s">
        <v>555</v>
      </c>
      <c r="W366" s="130"/>
      <c r="X366" s="131"/>
      <c r="Y366" s="131"/>
      <c r="Z366" s="206"/>
      <c r="AA366" s="194">
        <f t="shared" si="37"/>
        <v>0</v>
      </c>
      <c r="AB366" s="124" t="str">
        <f t="shared" si="38"/>
        <v/>
      </c>
      <c r="AC366" s="195" t="str">
        <f t="shared" si="39"/>
        <v/>
      </c>
      <c r="AD366" s="194" t="str">
        <f t="shared" si="40"/>
        <v/>
      </c>
      <c r="AE366" s="194">
        <f>IF(AD366="",0,IF(ISERROR(VLOOKUP(AD366,AD$7:AD365,1,FALSE)),1,0))</f>
        <v>0</v>
      </c>
      <c r="AF366" s="194"/>
    </row>
    <row r="367" spans="1:32" ht="16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75">
        <f>IF(AND($X$3512&lt;&gt;" ",$X$3512&lt;&gt;0),IF(X367=$X$3512,1+COUNTIF(U$7:U366,"&gt;0"),0),0)</f>
        <v>0</v>
      </c>
      <c r="V367" s="178" t="s">
        <v>556</v>
      </c>
      <c r="W367" s="130"/>
      <c r="X367" s="131"/>
      <c r="Y367" s="131"/>
      <c r="Z367" s="206"/>
      <c r="AA367" s="194">
        <f t="shared" si="37"/>
        <v>0</v>
      </c>
      <c r="AB367" s="124" t="str">
        <f t="shared" si="38"/>
        <v/>
      </c>
      <c r="AC367" s="195" t="str">
        <f t="shared" si="39"/>
        <v/>
      </c>
      <c r="AD367" s="194" t="str">
        <f t="shared" si="40"/>
        <v/>
      </c>
      <c r="AE367" s="194">
        <f>IF(AD367="",0,IF(ISERROR(VLOOKUP(AD367,AD$7:AD366,1,FALSE)),1,0))</f>
        <v>0</v>
      </c>
      <c r="AF367" s="194"/>
    </row>
    <row r="368" spans="1:32" ht="16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75">
        <f>IF(AND($X$3512&lt;&gt;" ",$X$3512&lt;&gt;0),IF(X368=$X$3512,1+COUNTIF(U$7:U367,"&gt;0"),0),0)</f>
        <v>0</v>
      </c>
      <c r="V368" s="178" t="s">
        <v>557</v>
      </c>
      <c r="W368" s="130"/>
      <c r="X368" s="131"/>
      <c r="Y368" s="131"/>
      <c r="Z368" s="206"/>
      <c r="AA368" s="194">
        <f t="shared" si="37"/>
        <v>0</v>
      </c>
      <c r="AB368" s="124" t="str">
        <f t="shared" si="38"/>
        <v/>
      </c>
      <c r="AC368" s="195" t="str">
        <f t="shared" si="39"/>
        <v/>
      </c>
      <c r="AD368" s="194" t="str">
        <f t="shared" si="40"/>
        <v/>
      </c>
      <c r="AE368" s="194">
        <f>IF(AD368="",0,IF(ISERROR(VLOOKUP(AD368,AD$7:AD367,1,FALSE)),1,0))</f>
        <v>0</v>
      </c>
      <c r="AF368" s="194"/>
    </row>
    <row r="369" spans="1:32" ht="16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75">
        <f>IF(AND($X$3512&lt;&gt;" ",$X$3512&lt;&gt;0),IF(X369=$X$3512,1+COUNTIF(U$7:U368,"&gt;0"),0),0)</f>
        <v>0</v>
      </c>
      <c r="V369" s="178" t="s">
        <v>558</v>
      </c>
      <c r="W369" s="130"/>
      <c r="X369" s="131"/>
      <c r="Y369" s="131"/>
      <c r="Z369" s="206"/>
      <c r="AA369" s="194">
        <f t="shared" si="37"/>
        <v>0</v>
      </c>
      <c r="AB369" s="124" t="str">
        <f t="shared" si="38"/>
        <v/>
      </c>
      <c r="AC369" s="195" t="str">
        <f t="shared" si="39"/>
        <v/>
      </c>
      <c r="AD369" s="194" t="str">
        <f t="shared" si="40"/>
        <v/>
      </c>
      <c r="AE369" s="194">
        <f>IF(AD369="",0,IF(ISERROR(VLOOKUP(AD369,AD$7:AD368,1,FALSE)),1,0))</f>
        <v>0</v>
      </c>
      <c r="AF369" s="194"/>
    </row>
    <row r="370" spans="1:32" ht="16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75">
        <f>IF(AND($X$3512&lt;&gt;" ",$X$3512&lt;&gt;0),IF(X370=$X$3512,1+COUNTIF(U$7:U369,"&gt;0"),0),0)</f>
        <v>0</v>
      </c>
      <c r="V370" s="178" t="s">
        <v>559</v>
      </c>
      <c r="W370" s="130"/>
      <c r="X370" s="131"/>
      <c r="Y370" s="131"/>
      <c r="Z370" s="206"/>
      <c r="AA370" s="194">
        <f t="shared" si="37"/>
        <v>0</v>
      </c>
      <c r="AB370" s="124" t="str">
        <f t="shared" si="38"/>
        <v/>
      </c>
      <c r="AC370" s="195" t="str">
        <f t="shared" si="39"/>
        <v/>
      </c>
      <c r="AD370" s="194" t="str">
        <f t="shared" si="40"/>
        <v/>
      </c>
      <c r="AE370" s="194">
        <f>IF(AD370="",0,IF(ISERROR(VLOOKUP(AD370,AD$7:AD369,1,FALSE)),1,0))</f>
        <v>0</v>
      </c>
      <c r="AF370" s="194"/>
    </row>
    <row r="371" spans="1:32" ht="16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75">
        <f>IF(AND($X$3512&lt;&gt;" ",$X$3512&lt;&gt;0),IF(X371=$X$3512,1+COUNTIF(U$7:U370,"&gt;0"),0),0)</f>
        <v>0</v>
      </c>
      <c r="V371" s="178" t="s">
        <v>560</v>
      </c>
      <c r="W371" s="130"/>
      <c r="X371" s="131"/>
      <c r="Y371" s="131"/>
      <c r="Z371" s="206"/>
      <c r="AA371" s="194">
        <f t="shared" si="37"/>
        <v>0</v>
      </c>
      <c r="AB371" s="124" t="str">
        <f t="shared" si="38"/>
        <v/>
      </c>
      <c r="AC371" s="195" t="str">
        <f t="shared" si="39"/>
        <v/>
      </c>
      <c r="AD371" s="194" t="str">
        <f t="shared" si="40"/>
        <v/>
      </c>
      <c r="AE371" s="194">
        <f>IF(AD371="",0,IF(ISERROR(VLOOKUP(AD371,AD$7:AD370,1,FALSE)),1,0))</f>
        <v>0</v>
      </c>
      <c r="AF371" s="194"/>
    </row>
    <row r="372" spans="1:32" ht="16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75">
        <f>IF(AND($X$3512&lt;&gt;" ",$X$3512&lt;&gt;0),IF(X372=$X$3512,1+COUNTIF(U$7:U371,"&gt;0"),0),0)</f>
        <v>0</v>
      </c>
      <c r="V372" s="178" t="s">
        <v>561</v>
      </c>
      <c r="W372" s="130"/>
      <c r="X372" s="131"/>
      <c r="Y372" s="131"/>
      <c r="Z372" s="206"/>
      <c r="AA372" s="194">
        <f t="shared" si="37"/>
        <v>0</v>
      </c>
      <c r="AB372" s="124" t="str">
        <f t="shared" si="38"/>
        <v/>
      </c>
      <c r="AC372" s="195" t="str">
        <f t="shared" si="39"/>
        <v/>
      </c>
      <c r="AD372" s="194" t="str">
        <f t="shared" si="40"/>
        <v/>
      </c>
      <c r="AE372" s="194">
        <f>IF(AD372="",0,IF(ISERROR(VLOOKUP(AD372,AD$7:AD371,1,FALSE)),1,0))</f>
        <v>0</v>
      </c>
      <c r="AF372" s="194"/>
    </row>
    <row r="373" spans="1:32" ht="16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75">
        <f>IF(AND($X$3512&lt;&gt;" ",$X$3512&lt;&gt;0),IF(X373=$X$3512,1+COUNTIF(U$7:U372,"&gt;0"),0),0)</f>
        <v>0</v>
      </c>
      <c r="V373" s="178" t="s">
        <v>562</v>
      </c>
      <c r="W373" s="130"/>
      <c r="X373" s="131"/>
      <c r="Y373" s="131"/>
      <c r="Z373" s="206"/>
      <c r="AA373" s="194">
        <f t="shared" si="37"/>
        <v>0</v>
      </c>
      <c r="AB373" s="124" t="str">
        <f t="shared" si="38"/>
        <v/>
      </c>
      <c r="AC373" s="195" t="str">
        <f t="shared" si="39"/>
        <v/>
      </c>
      <c r="AD373" s="194" t="str">
        <f t="shared" si="40"/>
        <v/>
      </c>
      <c r="AE373" s="194">
        <f>IF(AD373="",0,IF(ISERROR(VLOOKUP(AD373,AD$7:AD372,1,FALSE)),1,0))</f>
        <v>0</v>
      </c>
      <c r="AF373" s="194"/>
    </row>
    <row r="374" spans="1:32" ht="16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75">
        <f>IF(AND($X$3512&lt;&gt;" ",$X$3512&lt;&gt;0),IF(X374=$X$3512,1+COUNTIF(U$7:U373,"&gt;0"),0),0)</f>
        <v>0</v>
      </c>
      <c r="V374" s="178" t="s">
        <v>563</v>
      </c>
      <c r="W374" s="130"/>
      <c r="X374" s="131"/>
      <c r="Y374" s="131"/>
      <c r="Z374" s="206"/>
      <c r="AA374" s="194">
        <f t="shared" si="37"/>
        <v>0</v>
      </c>
      <c r="AB374" s="124" t="str">
        <f t="shared" si="38"/>
        <v/>
      </c>
      <c r="AC374" s="195" t="str">
        <f t="shared" si="39"/>
        <v/>
      </c>
      <c r="AD374" s="194" t="str">
        <f t="shared" si="40"/>
        <v/>
      </c>
      <c r="AE374" s="194">
        <f>IF(AD374="",0,IF(ISERROR(VLOOKUP(AD374,AD$7:AD373,1,FALSE)),1,0))</f>
        <v>0</v>
      </c>
      <c r="AF374" s="194"/>
    </row>
    <row r="375" spans="1:32" ht="16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75">
        <f>IF(AND($X$3512&lt;&gt;" ",$X$3512&lt;&gt;0),IF(X375=$X$3512,1+COUNTIF(U$7:U374,"&gt;0"),0),0)</f>
        <v>0</v>
      </c>
      <c r="V375" s="178" t="s">
        <v>564</v>
      </c>
      <c r="W375" s="130"/>
      <c r="X375" s="131"/>
      <c r="Y375" s="131"/>
      <c r="Z375" s="206"/>
      <c r="AA375" s="194">
        <f t="shared" si="37"/>
        <v>0</v>
      </c>
      <c r="AB375" s="124" t="str">
        <f t="shared" si="38"/>
        <v/>
      </c>
      <c r="AC375" s="195" t="str">
        <f t="shared" si="39"/>
        <v/>
      </c>
      <c r="AD375" s="194" t="str">
        <f t="shared" si="40"/>
        <v/>
      </c>
      <c r="AE375" s="194">
        <f>IF(AD375="",0,IF(ISERROR(VLOOKUP(AD375,AD$7:AD374,1,FALSE)),1,0))</f>
        <v>0</v>
      </c>
      <c r="AF375" s="194"/>
    </row>
    <row r="376" spans="1:32" ht="16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75">
        <f>IF(AND($X$3512&lt;&gt;" ",$X$3512&lt;&gt;0),IF(X376=$X$3512,1+COUNTIF(U$7:U375,"&gt;0"),0),0)</f>
        <v>0</v>
      </c>
      <c r="V376" s="178" t="s">
        <v>565</v>
      </c>
      <c r="W376" s="130"/>
      <c r="X376" s="131"/>
      <c r="Y376" s="131"/>
      <c r="Z376" s="206"/>
      <c r="AA376" s="194">
        <f t="shared" si="37"/>
        <v>0</v>
      </c>
      <c r="AB376" s="124" t="str">
        <f t="shared" si="38"/>
        <v/>
      </c>
      <c r="AC376" s="195" t="str">
        <f t="shared" si="39"/>
        <v/>
      </c>
      <c r="AD376" s="194" t="str">
        <f t="shared" si="40"/>
        <v/>
      </c>
      <c r="AE376" s="194">
        <f>IF(AD376="",0,IF(ISERROR(VLOOKUP(AD376,AD$7:AD375,1,FALSE)),1,0))</f>
        <v>0</v>
      </c>
      <c r="AF376" s="194"/>
    </row>
    <row r="377" spans="1:32" ht="16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75">
        <f>IF(AND($X$3512&lt;&gt;" ",$X$3512&lt;&gt;0),IF(X377=$X$3512,1+COUNTIF(U$7:U376,"&gt;0"),0),0)</f>
        <v>0</v>
      </c>
      <c r="V377" s="178" t="s">
        <v>566</v>
      </c>
      <c r="W377" s="130"/>
      <c r="X377" s="131"/>
      <c r="Y377" s="131"/>
      <c r="Z377" s="206"/>
      <c r="AA377" s="194">
        <f t="shared" si="37"/>
        <v>0</v>
      </c>
      <c r="AB377" s="124" t="str">
        <f t="shared" si="38"/>
        <v/>
      </c>
      <c r="AC377" s="195" t="str">
        <f t="shared" si="39"/>
        <v/>
      </c>
      <c r="AD377" s="194" t="str">
        <f t="shared" si="40"/>
        <v/>
      </c>
      <c r="AE377" s="194">
        <f>IF(AD377="",0,IF(ISERROR(VLOOKUP(AD377,AD$7:AD376,1,FALSE)),1,0))</f>
        <v>0</v>
      </c>
      <c r="AF377" s="194"/>
    </row>
    <row r="378" spans="1:32" ht="16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75">
        <f>IF(AND($X$3512&lt;&gt;" ",$X$3512&lt;&gt;0),IF(X378=$X$3512,1+COUNTIF(U$7:U377,"&gt;0"),0),0)</f>
        <v>0</v>
      </c>
      <c r="V378" s="178" t="s">
        <v>567</v>
      </c>
      <c r="W378" s="130"/>
      <c r="X378" s="131"/>
      <c r="Y378" s="131"/>
      <c r="Z378" s="206"/>
      <c r="AA378" s="194">
        <f t="shared" si="37"/>
        <v>0</v>
      </c>
      <c r="AB378" s="124" t="str">
        <f t="shared" si="38"/>
        <v/>
      </c>
      <c r="AC378" s="195" t="str">
        <f t="shared" si="39"/>
        <v/>
      </c>
      <c r="AD378" s="194" t="str">
        <f t="shared" si="40"/>
        <v/>
      </c>
      <c r="AE378" s="194">
        <f>IF(AD378="",0,IF(ISERROR(VLOOKUP(AD378,AD$7:AD377,1,FALSE)),1,0))</f>
        <v>0</v>
      </c>
      <c r="AF378" s="194"/>
    </row>
    <row r="379" spans="1:32" ht="16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75">
        <f>IF(AND($X$3512&lt;&gt;" ",$X$3512&lt;&gt;0),IF(X379=$X$3512,1+COUNTIF(U$7:U378,"&gt;0"),0),0)</f>
        <v>0</v>
      </c>
      <c r="V379" s="178" t="s">
        <v>568</v>
      </c>
      <c r="W379" s="130"/>
      <c r="X379" s="131"/>
      <c r="Y379" s="131"/>
      <c r="Z379" s="206"/>
      <c r="AA379" s="194">
        <f t="shared" si="37"/>
        <v>0</v>
      </c>
      <c r="AB379" s="124" t="str">
        <f t="shared" si="38"/>
        <v/>
      </c>
      <c r="AC379" s="195" t="str">
        <f t="shared" si="39"/>
        <v/>
      </c>
      <c r="AD379" s="194" t="str">
        <f t="shared" si="40"/>
        <v/>
      </c>
      <c r="AE379" s="194">
        <f>IF(AD379="",0,IF(ISERROR(VLOOKUP(AD379,AD$7:AD378,1,FALSE)),1,0))</f>
        <v>0</v>
      </c>
      <c r="AF379" s="194"/>
    </row>
    <row r="380" spans="1:32" ht="16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75">
        <f>IF(AND($X$3512&lt;&gt;" ",$X$3512&lt;&gt;0),IF(X380=$X$3512,1+COUNTIF(U$7:U379,"&gt;0"),0),0)</f>
        <v>0</v>
      </c>
      <c r="V380" s="178" t="s">
        <v>569</v>
      </c>
      <c r="W380" s="130"/>
      <c r="X380" s="131"/>
      <c r="Y380" s="131"/>
      <c r="Z380" s="206"/>
      <c r="AA380" s="194">
        <f t="shared" si="37"/>
        <v>0</v>
      </c>
      <c r="AB380" s="124" t="str">
        <f t="shared" si="38"/>
        <v/>
      </c>
      <c r="AC380" s="195" t="str">
        <f t="shared" si="39"/>
        <v/>
      </c>
      <c r="AD380" s="194" t="str">
        <f t="shared" si="40"/>
        <v/>
      </c>
      <c r="AE380" s="194">
        <f>IF(AD380="",0,IF(ISERROR(VLOOKUP(AD380,AD$7:AD379,1,FALSE)),1,0))</f>
        <v>0</v>
      </c>
      <c r="AF380" s="194"/>
    </row>
    <row r="381" spans="1:32" ht="16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75">
        <f>IF(AND($X$3512&lt;&gt;" ",$X$3512&lt;&gt;0),IF(X381=$X$3512,1+COUNTIF(U$7:U380,"&gt;0"),0),0)</f>
        <v>0</v>
      </c>
      <c r="V381" s="178" t="s">
        <v>570</v>
      </c>
      <c r="W381" s="130"/>
      <c r="X381" s="131"/>
      <c r="Y381" s="131"/>
      <c r="Z381" s="206"/>
      <c r="AA381" s="194">
        <f t="shared" si="37"/>
        <v>0</v>
      </c>
      <c r="AB381" s="124" t="str">
        <f t="shared" si="38"/>
        <v/>
      </c>
      <c r="AC381" s="195" t="str">
        <f t="shared" si="39"/>
        <v/>
      </c>
      <c r="AD381" s="194" t="str">
        <f t="shared" si="40"/>
        <v/>
      </c>
      <c r="AE381" s="194">
        <f>IF(AD381="",0,IF(ISERROR(VLOOKUP(AD381,AD$7:AD380,1,FALSE)),1,0))</f>
        <v>0</v>
      </c>
      <c r="AF381" s="194"/>
    </row>
    <row r="382" spans="1:32" ht="16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75">
        <f>IF(AND($X$3512&lt;&gt;" ",$X$3512&lt;&gt;0),IF(X382=$X$3512,1+COUNTIF(U$7:U381,"&gt;0"),0),0)</f>
        <v>0</v>
      </c>
      <c r="V382" s="178" t="s">
        <v>571</v>
      </c>
      <c r="W382" s="130"/>
      <c r="X382" s="131"/>
      <c r="Y382" s="131"/>
      <c r="Z382" s="206"/>
      <c r="AA382" s="194">
        <f t="shared" si="37"/>
        <v>0</v>
      </c>
      <c r="AB382" s="124" t="str">
        <f t="shared" si="38"/>
        <v/>
      </c>
      <c r="AC382" s="195" t="str">
        <f t="shared" si="39"/>
        <v/>
      </c>
      <c r="AD382" s="194" t="str">
        <f t="shared" si="40"/>
        <v/>
      </c>
      <c r="AE382" s="194">
        <f>IF(AD382="",0,IF(ISERROR(VLOOKUP(AD382,AD$7:AD381,1,FALSE)),1,0))</f>
        <v>0</v>
      </c>
      <c r="AF382" s="194"/>
    </row>
    <row r="383" spans="1:32" ht="16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75">
        <f>IF(AND($X$3512&lt;&gt;" ",$X$3512&lt;&gt;0),IF(X383=$X$3512,1+COUNTIF(U$7:U382,"&gt;0"),0),0)</f>
        <v>0</v>
      </c>
      <c r="V383" s="178" t="s">
        <v>572</v>
      </c>
      <c r="W383" s="130"/>
      <c r="X383" s="131"/>
      <c r="Y383" s="131"/>
      <c r="Z383" s="206"/>
      <c r="AA383" s="194">
        <f t="shared" si="37"/>
        <v>0</v>
      </c>
      <c r="AB383" s="124" t="str">
        <f t="shared" si="38"/>
        <v/>
      </c>
      <c r="AC383" s="195" t="str">
        <f t="shared" si="39"/>
        <v/>
      </c>
      <c r="AD383" s="194" t="str">
        <f t="shared" si="40"/>
        <v/>
      </c>
      <c r="AE383" s="194">
        <f>IF(AD383="",0,IF(ISERROR(VLOOKUP(AD383,AD$7:AD382,1,FALSE)),1,0))</f>
        <v>0</v>
      </c>
      <c r="AF383" s="194"/>
    </row>
    <row r="384" spans="1:32" ht="16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75">
        <f>IF(AND($X$3512&lt;&gt;" ",$X$3512&lt;&gt;0),IF(X384=$X$3512,1+COUNTIF(U$7:U383,"&gt;0"),0),0)</f>
        <v>0</v>
      </c>
      <c r="V384" s="178" t="s">
        <v>573</v>
      </c>
      <c r="W384" s="130"/>
      <c r="X384" s="131"/>
      <c r="Y384" s="131"/>
      <c r="Z384" s="206"/>
      <c r="AA384" s="194">
        <f t="shared" si="37"/>
        <v>0</v>
      </c>
      <c r="AB384" s="124" t="str">
        <f t="shared" si="38"/>
        <v/>
      </c>
      <c r="AC384" s="195" t="str">
        <f t="shared" si="39"/>
        <v/>
      </c>
      <c r="AD384" s="194" t="str">
        <f t="shared" si="40"/>
        <v/>
      </c>
      <c r="AE384" s="194">
        <f>IF(AD384="",0,IF(ISERROR(VLOOKUP(AD384,AD$7:AD383,1,FALSE)),1,0))</f>
        <v>0</v>
      </c>
      <c r="AF384" s="194"/>
    </row>
    <row r="385" spans="1:32" ht="16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75">
        <f>IF(AND($X$3512&lt;&gt;" ",$X$3512&lt;&gt;0),IF(X385=$X$3512,1+COUNTIF(U$7:U384,"&gt;0"),0),0)</f>
        <v>0</v>
      </c>
      <c r="V385" s="178" t="s">
        <v>574</v>
      </c>
      <c r="W385" s="130"/>
      <c r="X385" s="131"/>
      <c r="Y385" s="131"/>
      <c r="Z385" s="206"/>
      <c r="AA385" s="194">
        <f t="shared" si="37"/>
        <v>0</v>
      </c>
      <c r="AB385" s="124" t="str">
        <f t="shared" si="38"/>
        <v/>
      </c>
      <c r="AC385" s="195" t="str">
        <f t="shared" si="39"/>
        <v/>
      </c>
      <c r="AD385" s="194" t="str">
        <f t="shared" si="40"/>
        <v/>
      </c>
      <c r="AE385" s="194">
        <f>IF(AD385="",0,IF(ISERROR(VLOOKUP(AD385,AD$7:AD384,1,FALSE)),1,0))</f>
        <v>0</v>
      </c>
      <c r="AF385" s="194"/>
    </row>
    <row r="386" spans="1:32" ht="16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75">
        <f>IF(AND($X$3512&lt;&gt;" ",$X$3512&lt;&gt;0),IF(X386=$X$3512,1+COUNTIF(U$7:U385,"&gt;0"),0),0)</f>
        <v>0</v>
      </c>
      <c r="V386" s="178" t="s">
        <v>575</v>
      </c>
      <c r="W386" s="130"/>
      <c r="X386" s="131"/>
      <c r="Y386" s="131"/>
      <c r="Z386" s="206"/>
      <c r="AA386" s="194">
        <f t="shared" si="37"/>
        <v>0</v>
      </c>
      <c r="AB386" s="124" t="str">
        <f t="shared" si="38"/>
        <v/>
      </c>
      <c r="AC386" s="195" t="str">
        <f t="shared" si="39"/>
        <v/>
      </c>
      <c r="AD386" s="194" t="str">
        <f t="shared" si="40"/>
        <v/>
      </c>
      <c r="AE386" s="194">
        <f>IF(AD386="",0,IF(ISERROR(VLOOKUP(AD386,AD$7:AD385,1,FALSE)),1,0))</f>
        <v>0</v>
      </c>
      <c r="AF386" s="194"/>
    </row>
    <row r="387" spans="1:32" ht="16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75">
        <f>IF(AND($X$3512&lt;&gt;" ",$X$3512&lt;&gt;0),IF(X387=$X$3512,1+COUNTIF(U$7:U386,"&gt;0"),0),0)</f>
        <v>0</v>
      </c>
      <c r="V387" s="178" t="s">
        <v>576</v>
      </c>
      <c r="W387" s="130"/>
      <c r="X387" s="131"/>
      <c r="Y387" s="131"/>
      <c r="Z387" s="206"/>
      <c r="AA387" s="194">
        <f t="shared" si="37"/>
        <v>0</v>
      </c>
      <c r="AB387" s="124" t="str">
        <f t="shared" si="38"/>
        <v/>
      </c>
      <c r="AC387" s="195" t="str">
        <f t="shared" si="39"/>
        <v/>
      </c>
      <c r="AD387" s="194" t="str">
        <f t="shared" si="40"/>
        <v/>
      </c>
      <c r="AE387" s="194">
        <f>IF(AD387="",0,IF(ISERROR(VLOOKUP(AD387,AD$7:AD386,1,FALSE)),1,0))</f>
        <v>0</v>
      </c>
      <c r="AF387" s="194"/>
    </row>
    <row r="388" spans="1:32" ht="16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75">
        <f>IF(AND($X$3512&lt;&gt;" ",$X$3512&lt;&gt;0),IF(X388=$X$3512,1+COUNTIF(U$7:U387,"&gt;0"),0),0)</f>
        <v>0</v>
      </c>
      <c r="V388" s="178" t="s">
        <v>577</v>
      </c>
      <c r="W388" s="130"/>
      <c r="X388" s="131"/>
      <c r="Y388" s="131"/>
      <c r="Z388" s="206"/>
      <c r="AA388" s="194">
        <f t="shared" si="37"/>
        <v>0</v>
      </c>
      <c r="AB388" s="124" t="str">
        <f t="shared" si="38"/>
        <v/>
      </c>
      <c r="AC388" s="195" t="str">
        <f t="shared" si="39"/>
        <v/>
      </c>
      <c r="AD388" s="194" t="str">
        <f t="shared" si="40"/>
        <v/>
      </c>
      <c r="AE388" s="194">
        <f>IF(AD388="",0,IF(ISERROR(VLOOKUP(AD388,AD$7:AD387,1,FALSE)),1,0))</f>
        <v>0</v>
      </c>
      <c r="AF388" s="194"/>
    </row>
    <row r="389" spans="1:32" ht="16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75">
        <f>IF(AND($X$3512&lt;&gt;" ",$X$3512&lt;&gt;0),IF(X389=$X$3512,1+COUNTIF(U$7:U388,"&gt;0"),0),0)</f>
        <v>0</v>
      </c>
      <c r="V389" s="178" t="s">
        <v>578</v>
      </c>
      <c r="W389" s="130"/>
      <c r="X389" s="131"/>
      <c r="Y389" s="131"/>
      <c r="Z389" s="206"/>
      <c r="AA389" s="194">
        <f t="shared" si="37"/>
        <v>0</v>
      </c>
      <c r="AB389" s="124" t="str">
        <f t="shared" si="38"/>
        <v/>
      </c>
      <c r="AC389" s="195" t="str">
        <f t="shared" si="39"/>
        <v/>
      </c>
      <c r="AD389" s="194" t="str">
        <f t="shared" si="40"/>
        <v/>
      </c>
      <c r="AE389" s="194">
        <f>IF(AD389="",0,IF(ISERROR(VLOOKUP(AD389,AD$7:AD388,1,FALSE)),1,0))</f>
        <v>0</v>
      </c>
      <c r="AF389" s="194"/>
    </row>
    <row r="390" spans="1:32" ht="16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75">
        <f>IF(AND($X$3512&lt;&gt;" ",$X$3512&lt;&gt;0),IF(X390=$X$3512,1+COUNTIF(U$7:U389,"&gt;0"),0),0)</f>
        <v>0</v>
      </c>
      <c r="V390" s="178" t="s">
        <v>579</v>
      </c>
      <c r="W390" s="130"/>
      <c r="X390" s="131"/>
      <c r="Y390" s="131"/>
      <c r="Z390" s="206"/>
      <c r="AA390" s="194">
        <f t="shared" si="37"/>
        <v>0</v>
      </c>
      <c r="AB390" s="124" t="str">
        <f t="shared" si="38"/>
        <v/>
      </c>
      <c r="AC390" s="195" t="str">
        <f t="shared" si="39"/>
        <v/>
      </c>
      <c r="AD390" s="194" t="str">
        <f t="shared" si="40"/>
        <v/>
      </c>
      <c r="AE390" s="194">
        <f>IF(AD390="",0,IF(ISERROR(VLOOKUP(AD390,AD$7:AD389,1,FALSE)),1,0))</f>
        <v>0</v>
      </c>
      <c r="AF390" s="194"/>
    </row>
    <row r="391" spans="1:32" ht="16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75">
        <f>IF(AND($X$3512&lt;&gt;" ",$X$3512&lt;&gt;0),IF(X391=$X$3512,1+COUNTIF(U$7:U390,"&gt;0"),0),0)</f>
        <v>0</v>
      </c>
      <c r="V391" s="178" t="s">
        <v>580</v>
      </c>
      <c r="W391" s="130"/>
      <c r="X391" s="131"/>
      <c r="Y391" s="131"/>
      <c r="Z391" s="206"/>
      <c r="AA391" s="194">
        <f t="shared" ref="AA391:AA454" si="41">IF(ISBLANK(X391),0,VLOOKUP(X391,$B$8:$E$57,1,FALSE))</f>
        <v>0</v>
      </c>
      <c r="AB391" s="124" t="str">
        <f t="shared" si="38"/>
        <v/>
      </c>
      <c r="AC391" s="195" t="str">
        <f t="shared" si="39"/>
        <v/>
      </c>
      <c r="AD391" s="194" t="str">
        <f t="shared" si="40"/>
        <v/>
      </c>
      <c r="AE391" s="194">
        <f>IF(AD391="",0,IF(ISERROR(VLOOKUP(AD391,AD$7:AD390,1,FALSE)),1,0))</f>
        <v>0</v>
      </c>
      <c r="AF391" s="194"/>
    </row>
    <row r="392" spans="1:32" ht="16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75">
        <f>IF(AND($X$3512&lt;&gt;" ",$X$3512&lt;&gt;0),IF(X392=$X$3512,1+COUNTIF(U$7:U391,"&gt;0"),0),0)</f>
        <v>0</v>
      </c>
      <c r="V392" s="178" t="s">
        <v>581</v>
      </c>
      <c r="W392" s="130"/>
      <c r="X392" s="131"/>
      <c r="Y392" s="131"/>
      <c r="Z392" s="206"/>
      <c r="AA392" s="194">
        <f t="shared" si="41"/>
        <v>0</v>
      </c>
      <c r="AB392" s="124" t="str">
        <f t="shared" ref="AB392:AB455" si="42">IF(W392&gt;0,CONCATENATE(MONTH(W392)&amp;X392),"")</f>
        <v/>
      </c>
      <c r="AC392" s="195" t="str">
        <f t="shared" ref="AC392:AC455" si="43">IF(OR(AND(Z392&lt;&gt;0,ISBLANK(X392)),ISERROR(AA392)),"ERR","")</f>
        <v/>
      </c>
      <c r="AD392" s="194" t="str">
        <f t="shared" si="40"/>
        <v/>
      </c>
      <c r="AE392" s="194">
        <f>IF(AD392="",0,IF(ISERROR(VLOOKUP(AD392,AD$7:AD391,1,FALSE)),1,0))</f>
        <v>0</v>
      </c>
      <c r="AF392" s="194"/>
    </row>
    <row r="393" spans="1:32" ht="16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75">
        <f>IF(AND($X$3512&lt;&gt;" ",$X$3512&lt;&gt;0),IF(X393=$X$3512,1+COUNTIF(U$7:U392,"&gt;0"),0),0)</f>
        <v>0</v>
      </c>
      <c r="V393" s="178" t="s">
        <v>582</v>
      </c>
      <c r="W393" s="130"/>
      <c r="X393" s="131"/>
      <c r="Y393" s="131"/>
      <c r="Z393" s="206"/>
      <c r="AA393" s="194">
        <f t="shared" si="41"/>
        <v>0</v>
      </c>
      <c r="AB393" s="124" t="str">
        <f t="shared" si="42"/>
        <v/>
      </c>
      <c r="AC393" s="195" t="str">
        <f t="shared" si="43"/>
        <v/>
      </c>
      <c r="AD393" s="194" t="str">
        <f t="shared" si="40"/>
        <v/>
      </c>
      <c r="AE393" s="194">
        <f>IF(AD393="",0,IF(ISERROR(VLOOKUP(AD393,AD$7:AD392,1,FALSE)),1,0))</f>
        <v>0</v>
      </c>
      <c r="AF393" s="194"/>
    </row>
    <row r="394" spans="1:32" ht="16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75">
        <f>IF(AND($X$3512&lt;&gt;" ",$X$3512&lt;&gt;0),IF(X394=$X$3512,1+COUNTIF(U$7:U393,"&gt;0"),0),0)</f>
        <v>0</v>
      </c>
      <c r="V394" s="178" t="s">
        <v>583</v>
      </c>
      <c r="W394" s="130"/>
      <c r="X394" s="131"/>
      <c r="Y394" s="131"/>
      <c r="Z394" s="206"/>
      <c r="AA394" s="194">
        <f t="shared" si="41"/>
        <v>0</v>
      </c>
      <c r="AB394" s="124" t="str">
        <f t="shared" si="42"/>
        <v/>
      </c>
      <c r="AC394" s="195" t="str">
        <f t="shared" si="43"/>
        <v/>
      </c>
      <c r="AD394" s="194" t="str">
        <f t="shared" si="40"/>
        <v/>
      </c>
      <c r="AE394" s="194">
        <f>IF(AD394="",0,IF(ISERROR(VLOOKUP(AD394,AD$7:AD393,1,FALSE)),1,0))</f>
        <v>0</v>
      </c>
      <c r="AF394" s="194"/>
    </row>
    <row r="395" spans="1:32" ht="16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75">
        <f>IF(AND($X$3512&lt;&gt;" ",$X$3512&lt;&gt;0),IF(X395=$X$3512,1+COUNTIF(U$7:U394,"&gt;0"),0),0)</f>
        <v>0</v>
      </c>
      <c r="V395" s="178" t="s">
        <v>584</v>
      </c>
      <c r="W395" s="130"/>
      <c r="X395" s="131"/>
      <c r="Y395" s="131"/>
      <c r="Z395" s="206"/>
      <c r="AA395" s="194">
        <f t="shared" si="41"/>
        <v>0</v>
      </c>
      <c r="AB395" s="124" t="str">
        <f t="shared" si="42"/>
        <v/>
      </c>
      <c r="AC395" s="195" t="str">
        <f t="shared" si="43"/>
        <v/>
      </c>
      <c r="AD395" s="194" t="str">
        <f t="shared" ref="AD395:AD458" si="44">IF(W395&gt;0,CONCATENATE(MONTH(W395),"-",YEAR(W395)),"")</f>
        <v/>
      </c>
      <c r="AE395" s="194">
        <f>IF(AD395="",0,IF(ISERROR(VLOOKUP(AD395,AD$7:AD394,1,FALSE)),1,0))</f>
        <v>0</v>
      </c>
      <c r="AF395" s="194"/>
    </row>
    <row r="396" spans="1:32" ht="16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75">
        <f>IF(AND($X$3512&lt;&gt;" ",$X$3512&lt;&gt;0),IF(X396=$X$3512,1+COUNTIF(U$7:U395,"&gt;0"),0),0)</f>
        <v>0</v>
      </c>
      <c r="V396" s="178" t="s">
        <v>585</v>
      </c>
      <c r="W396" s="130"/>
      <c r="X396" s="131"/>
      <c r="Y396" s="131"/>
      <c r="Z396" s="206"/>
      <c r="AA396" s="194">
        <f t="shared" si="41"/>
        <v>0</v>
      </c>
      <c r="AB396" s="124" t="str">
        <f t="shared" si="42"/>
        <v/>
      </c>
      <c r="AC396" s="195" t="str">
        <f t="shared" si="43"/>
        <v/>
      </c>
      <c r="AD396" s="194" t="str">
        <f t="shared" si="44"/>
        <v/>
      </c>
      <c r="AE396" s="194">
        <f>IF(AD396="",0,IF(ISERROR(VLOOKUP(AD396,AD$7:AD395,1,FALSE)),1,0))</f>
        <v>0</v>
      </c>
      <c r="AF396" s="194"/>
    </row>
    <row r="397" spans="1:32" ht="16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75">
        <f>IF(AND($X$3512&lt;&gt;" ",$X$3512&lt;&gt;0),IF(X397=$X$3512,1+COUNTIF(U$7:U396,"&gt;0"),0),0)</f>
        <v>0</v>
      </c>
      <c r="V397" s="178" t="s">
        <v>586</v>
      </c>
      <c r="W397" s="130"/>
      <c r="X397" s="131"/>
      <c r="Y397" s="131"/>
      <c r="Z397" s="206"/>
      <c r="AA397" s="194">
        <f t="shared" si="41"/>
        <v>0</v>
      </c>
      <c r="AB397" s="124" t="str">
        <f t="shared" si="42"/>
        <v/>
      </c>
      <c r="AC397" s="195" t="str">
        <f t="shared" si="43"/>
        <v/>
      </c>
      <c r="AD397" s="194" t="str">
        <f t="shared" si="44"/>
        <v/>
      </c>
      <c r="AE397" s="194">
        <f>IF(AD397="",0,IF(ISERROR(VLOOKUP(AD397,AD$7:AD396,1,FALSE)),1,0))</f>
        <v>0</v>
      </c>
      <c r="AF397" s="194"/>
    </row>
    <row r="398" spans="1:32" ht="16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75">
        <f>IF(AND($X$3512&lt;&gt;" ",$X$3512&lt;&gt;0),IF(X398=$X$3512,1+COUNTIF(U$7:U397,"&gt;0"),0),0)</f>
        <v>0</v>
      </c>
      <c r="V398" s="178" t="s">
        <v>587</v>
      </c>
      <c r="W398" s="130"/>
      <c r="X398" s="131"/>
      <c r="Y398" s="131"/>
      <c r="Z398" s="206"/>
      <c r="AA398" s="194">
        <f t="shared" si="41"/>
        <v>0</v>
      </c>
      <c r="AB398" s="124" t="str">
        <f t="shared" si="42"/>
        <v/>
      </c>
      <c r="AC398" s="195" t="str">
        <f t="shared" si="43"/>
        <v/>
      </c>
      <c r="AD398" s="194" t="str">
        <f t="shared" si="44"/>
        <v/>
      </c>
      <c r="AE398" s="194">
        <f>IF(AD398="",0,IF(ISERROR(VLOOKUP(AD398,AD$7:AD397,1,FALSE)),1,0))</f>
        <v>0</v>
      </c>
      <c r="AF398" s="194"/>
    </row>
    <row r="399" spans="1:32" ht="16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75">
        <f>IF(AND($X$3512&lt;&gt;" ",$X$3512&lt;&gt;0),IF(X399=$X$3512,1+COUNTIF(U$7:U398,"&gt;0"),0),0)</f>
        <v>0</v>
      </c>
      <c r="V399" s="178" t="s">
        <v>588</v>
      </c>
      <c r="W399" s="130"/>
      <c r="X399" s="131"/>
      <c r="Y399" s="131"/>
      <c r="Z399" s="206"/>
      <c r="AA399" s="194">
        <f t="shared" si="41"/>
        <v>0</v>
      </c>
      <c r="AB399" s="124" t="str">
        <f t="shared" si="42"/>
        <v/>
      </c>
      <c r="AC399" s="195" t="str">
        <f t="shared" si="43"/>
        <v/>
      </c>
      <c r="AD399" s="194" t="str">
        <f t="shared" si="44"/>
        <v/>
      </c>
      <c r="AE399" s="194">
        <f>IF(AD399="",0,IF(ISERROR(VLOOKUP(AD399,AD$7:AD398,1,FALSE)),1,0))</f>
        <v>0</v>
      </c>
      <c r="AF399" s="194"/>
    </row>
    <row r="400" spans="1:32" ht="16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75">
        <f>IF(AND($X$3512&lt;&gt;" ",$X$3512&lt;&gt;0),IF(X400=$X$3512,1+COUNTIF(U$7:U399,"&gt;0"),0),0)</f>
        <v>0</v>
      </c>
      <c r="V400" s="178" t="s">
        <v>589</v>
      </c>
      <c r="W400" s="130"/>
      <c r="X400" s="131"/>
      <c r="Y400" s="131"/>
      <c r="Z400" s="206"/>
      <c r="AA400" s="194">
        <f t="shared" si="41"/>
        <v>0</v>
      </c>
      <c r="AB400" s="124" t="str">
        <f t="shared" si="42"/>
        <v/>
      </c>
      <c r="AC400" s="195" t="str">
        <f t="shared" si="43"/>
        <v/>
      </c>
      <c r="AD400" s="194" t="str">
        <f t="shared" si="44"/>
        <v/>
      </c>
      <c r="AE400" s="194">
        <f>IF(AD400="",0,IF(ISERROR(VLOOKUP(AD400,AD$7:AD399,1,FALSE)),1,0))</f>
        <v>0</v>
      </c>
      <c r="AF400" s="194"/>
    </row>
    <row r="401" spans="1:32" ht="16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75">
        <f>IF(AND($X$3512&lt;&gt;" ",$X$3512&lt;&gt;0),IF(X401=$X$3512,1+COUNTIF(U$7:U400,"&gt;0"),0),0)</f>
        <v>0</v>
      </c>
      <c r="V401" s="178" t="s">
        <v>590</v>
      </c>
      <c r="W401" s="130"/>
      <c r="X401" s="131"/>
      <c r="Y401" s="131"/>
      <c r="Z401" s="206"/>
      <c r="AA401" s="194">
        <f t="shared" si="41"/>
        <v>0</v>
      </c>
      <c r="AB401" s="124" t="str">
        <f t="shared" si="42"/>
        <v/>
      </c>
      <c r="AC401" s="195" t="str">
        <f t="shared" si="43"/>
        <v/>
      </c>
      <c r="AD401" s="194" t="str">
        <f t="shared" si="44"/>
        <v/>
      </c>
      <c r="AE401" s="194">
        <f>IF(AD401="",0,IF(ISERROR(VLOOKUP(AD401,AD$7:AD400,1,FALSE)),1,0))</f>
        <v>0</v>
      </c>
      <c r="AF401" s="194"/>
    </row>
    <row r="402" spans="1:32" ht="16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75">
        <f>IF(AND($X$3512&lt;&gt;" ",$X$3512&lt;&gt;0),IF(X402=$X$3512,1+COUNTIF(U$7:U401,"&gt;0"),0),0)</f>
        <v>0</v>
      </c>
      <c r="V402" s="178" t="s">
        <v>591</v>
      </c>
      <c r="W402" s="130"/>
      <c r="X402" s="131"/>
      <c r="Y402" s="131"/>
      <c r="Z402" s="206"/>
      <c r="AA402" s="194">
        <f t="shared" si="41"/>
        <v>0</v>
      </c>
      <c r="AB402" s="124" t="str">
        <f t="shared" si="42"/>
        <v/>
      </c>
      <c r="AC402" s="195" t="str">
        <f t="shared" si="43"/>
        <v/>
      </c>
      <c r="AD402" s="194" t="str">
        <f t="shared" si="44"/>
        <v/>
      </c>
      <c r="AE402" s="194">
        <f>IF(AD402="",0,IF(ISERROR(VLOOKUP(AD402,AD$7:AD401,1,FALSE)),1,0))</f>
        <v>0</v>
      </c>
      <c r="AF402" s="194"/>
    </row>
    <row r="403" spans="1:32" ht="16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75">
        <f>IF(AND($X$3512&lt;&gt;" ",$X$3512&lt;&gt;0),IF(X403=$X$3512,1+COUNTIF(U$7:U402,"&gt;0"),0),0)</f>
        <v>0</v>
      </c>
      <c r="V403" s="178" t="s">
        <v>592</v>
      </c>
      <c r="W403" s="130"/>
      <c r="X403" s="131"/>
      <c r="Y403" s="131"/>
      <c r="Z403" s="206"/>
      <c r="AA403" s="194">
        <f t="shared" si="41"/>
        <v>0</v>
      </c>
      <c r="AB403" s="124" t="str">
        <f t="shared" si="42"/>
        <v/>
      </c>
      <c r="AC403" s="195" t="str">
        <f t="shared" si="43"/>
        <v/>
      </c>
      <c r="AD403" s="194" t="str">
        <f t="shared" si="44"/>
        <v/>
      </c>
      <c r="AE403" s="194">
        <f>IF(AD403="",0,IF(ISERROR(VLOOKUP(AD403,AD$7:AD402,1,FALSE)),1,0))</f>
        <v>0</v>
      </c>
      <c r="AF403" s="194"/>
    </row>
    <row r="404" spans="1:32" ht="16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75">
        <f>IF(AND($X$3512&lt;&gt;" ",$X$3512&lt;&gt;0),IF(X404=$X$3512,1+COUNTIF(U$7:U403,"&gt;0"),0),0)</f>
        <v>0</v>
      </c>
      <c r="V404" s="178" t="s">
        <v>593</v>
      </c>
      <c r="W404" s="130"/>
      <c r="X404" s="131"/>
      <c r="Y404" s="131"/>
      <c r="Z404" s="206"/>
      <c r="AA404" s="194">
        <f t="shared" si="41"/>
        <v>0</v>
      </c>
      <c r="AB404" s="124" t="str">
        <f t="shared" si="42"/>
        <v/>
      </c>
      <c r="AC404" s="195" t="str">
        <f t="shared" si="43"/>
        <v/>
      </c>
      <c r="AD404" s="194" t="str">
        <f t="shared" si="44"/>
        <v/>
      </c>
      <c r="AE404" s="194">
        <f>IF(AD404="",0,IF(ISERROR(VLOOKUP(AD404,AD$7:AD403,1,FALSE)),1,0))</f>
        <v>0</v>
      </c>
      <c r="AF404" s="194"/>
    </row>
    <row r="405" spans="1:32" ht="16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75">
        <f>IF(AND($X$3512&lt;&gt;" ",$X$3512&lt;&gt;0),IF(X405=$X$3512,1+COUNTIF(U$7:U404,"&gt;0"),0),0)</f>
        <v>0</v>
      </c>
      <c r="V405" s="178" t="s">
        <v>594</v>
      </c>
      <c r="W405" s="130"/>
      <c r="X405" s="131"/>
      <c r="Y405" s="131"/>
      <c r="Z405" s="206"/>
      <c r="AA405" s="194">
        <f t="shared" si="41"/>
        <v>0</v>
      </c>
      <c r="AB405" s="124" t="str">
        <f t="shared" si="42"/>
        <v/>
      </c>
      <c r="AC405" s="195" t="str">
        <f t="shared" si="43"/>
        <v/>
      </c>
      <c r="AD405" s="194" t="str">
        <f t="shared" si="44"/>
        <v/>
      </c>
      <c r="AE405" s="194">
        <f>IF(AD405="",0,IF(ISERROR(VLOOKUP(AD405,AD$7:AD404,1,FALSE)),1,0))</f>
        <v>0</v>
      </c>
      <c r="AF405" s="194"/>
    </row>
    <row r="406" spans="1:32" ht="16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75">
        <f>IF(AND($X$3512&lt;&gt;" ",$X$3512&lt;&gt;0),IF(X406=$X$3512,1+COUNTIF(U$7:U405,"&gt;0"),0),0)</f>
        <v>0</v>
      </c>
      <c r="V406" s="178" t="s">
        <v>595</v>
      </c>
      <c r="W406" s="130"/>
      <c r="X406" s="131"/>
      <c r="Y406" s="131"/>
      <c r="Z406" s="206"/>
      <c r="AA406" s="194">
        <f t="shared" si="41"/>
        <v>0</v>
      </c>
      <c r="AB406" s="124" t="str">
        <f t="shared" si="42"/>
        <v/>
      </c>
      <c r="AC406" s="195" t="str">
        <f t="shared" si="43"/>
        <v/>
      </c>
      <c r="AD406" s="194" t="str">
        <f t="shared" si="44"/>
        <v/>
      </c>
      <c r="AE406" s="194">
        <f>IF(AD406="",0,IF(ISERROR(VLOOKUP(AD406,AD$7:AD405,1,FALSE)),1,0))</f>
        <v>0</v>
      </c>
      <c r="AF406" s="194"/>
    </row>
    <row r="407" spans="1:32" ht="16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75">
        <f>IF(AND($X$3512&lt;&gt;" ",$X$3512&lt;&gt;0),IF(X407=$X$3512,1+COUNTIF(U$7:U406,"&gt;0"),0),0)</f>
        <v>0</v>
      </c>
      <c r="V407" s="178" t="s">
        <v>596</v>
      </c>
      <c r="W407" s="130"/>
      <c r="X407" s="131"/>
      <c r="Y407" s="131"/>
      <c r="Z407" s="206"/>
      <c r="AA407" s="194">
        <f t="shared" si="41"/>
        <v>0</v>
      </c>
      <c r="AB407" s="124" t="str">
        <f t="shared" si="42"/>
        <v/>
      </c>
      <c r="AC407" s="195" t="str">
        <f t="shared" si="43"/>
        <v/>
      </c>
      <c r="AD407" s="194" t="str">
        <f t="shared" si="44"/>
        <v/>
      </c>
      <c r="AE407" s="194">
        <f>IF(AD407="",0,IF(ISERROR(VLOOKUP(AD407,AD$7:AD406,1,FALSE)),1,0))</f>
        <v>0</v>
      </c>
      <c r="AF407" s="194"/>
    </row>
    <row r="408" spans="1:32" ht="16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75">
        <f>IF(AND($X$3512&lt;&gt;" ",$X$3512&lt;&gt;0),IF(X408=$X$3512,1+COUNTIF(U$7:U407,"&gt;0"),0),0)</f>
        <v>0</v>
      </c>
      <c r="V408" s="178" t="s">
        <v>597</v>
      </c>
      <c r="W408" s="130"/>
      <c r="X408" s="131"/>
      <c r="Y408" s="131"/>
      <c r="Z408" s="206"/>
      <c r="AA408" s="194">
        <f t="shared" si="41"/>
        <v>0</v>
      </c>
      <c r="AB408" s="124" t="str">
        <f t="shared" si="42"/>
        <v/>
      </c>
      <c r="AC408" s="195" t="str">
        <f t="shared" si="43"/>
        <v/>
      </c>
      <c r="AD408" s="194" t="str">
        <f t="shared" si="44"/>
        <v/>
      </c>
      <c r="AE408" s="194">
        <f>IF(AD408="",0,IF(ISERROR(VLOOKUP(AD408,AD$7:AD407,1,FALSE)),1,0))</f>
        <v>0</v>
      </c>
      <c r="AF408" s="194"/>
    </row>
    <row r="409" spans="1:32" ht="16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75">
        <f>IF(AND($X$3512&lt;&gt;" ",$X$3512&lt;&gt;0),IF(X409=$X$3512,1+COUNTIF(U$7:U408,"&gt;0"),0),0)</f>
        <v>0</v>
      </c>
      <c r="V409" s="178" t="s">
        <v>598</v>
      </c>
      <c r="W409" s="130"/>
      <c r="X409" s="131"/>
      <c r="Y409" s="131"/>
      <c r="Z409" s="206"/>
      <c r="AA409" s="194">
        <f t="shared" si="41"/>
        <v>0</v>
      </c>
      <c r="AB409" s="124" t="str">
        <f t="shared" si="42"/>
        <v/>
      </c>
      <c r="AC409" s="195" t="str">
        <f t="shared" si="43"/>
        <v/>
      </c>
      <c r="AD409" s="194" t="str">
        <f t="shared" si="44"/>
        <v/>
      </c>
      <c r="AE409" s="194">
        <f>IF(AD409="",0,IF(ISERROR(VLOOKUP(AD409,AD$7:AD408,1,FALSE)),1,0))</f>
        <v>0</v>
      </c>
      <c r="AF409" s="194"/>
    </row>
    <row r="410" spans="1:32" ht="16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75">
        <f>IF(AND($X$3512&lt;&gt;" ",$X$3512&lt;&gt;0),IF(X410=$X$3512,1+COUNTIF(U$7:U409,"&gt;0"),0),0)</f>
        <v>0</v>
      </c>
      <c r="V410" s="178" t="s">
        <v>599</v>
      </c>
      <c r="W410" s="130"/>
      <c r="X410" s="131"/>
      <c r="Y410" s="131"/>
      <c r="Z410" s="206"/>
      <c r="AA410" s="194">
        <f t="shared" si="41"/>
        <v>0</v>
      </c>
      <c r="AB410" s="124" t="str">
        <f t="shared" si="42"/>
        <v/>
      </c>
      <c r="AC410" s="195" t="str">
        <f t="shared" si="43"/>
        <v/>
      </c>
      <c r="AD410" s="194" t="str">
        <f t="shared" si="44"/>
        <v/>
      </c>
      <c r="AE410" s="194">
        <f>IF(AD410="",0,IF(ISERROR(VLOOKUP(AD410,AD$7:AD409,1,FALSE)),1,0))</f>
        <v>0</v>
      </c>
      <c r="AF410" s="194"/>
    </row>
    <row r="411" spans="1:32" ht="16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75">
        <f>IF(AND($X$3512&lt;&gt;" ",$X$3512&lt;&gt;0),IF(X411=$X$3512,1+COUNTIF(U$7:U410,"&gt;0"),0),0)</f>
        <v>0</v>
      </c>
      <c r="V411" s="178" t="s">
        <v>600</v>
      </c>
      <c r="W411" s="130"/>
      <c r="X411" s="131"/>
      <c r="Y411" s="131"/>
      <c r="Z411" s="206"/>
      <c r="AA411" s="194">
        <f t="shared" si="41"/>
        <v>0</v>
      </c>
      <c r="AB411" s="124" t="str">
        <f t="shared" si="42"/>
        <v/>
      </c>
      <c r="AC411" s="195" t="str">
        <f t="shared" si="43"/>
        <v/>
      </c>
      <c r="AD411" s="194" t="str">
        <f t="shared" si="44"/>
        <v/>
      </c>
      <c r="AE411" s="194">
        <f>IF(AD411="",0,IF(ISERROR(VLOOKUP(AD411,AD$7:AD410,1,FALSE)),1,0))</f>
        <v>0</v>
      </c>
      <c r="AF411" s="194"/>
    </row>
    <row r="412" spans="1:32" ht="16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75">
        <f>IF(AND($X$3512&lt;&gt;" ",$X$3512&lt;&gt;0),IF(X412=$X$3512,1+COUNTIF(U$7:U411,"&gt;0"),0),0)</f>
        <v>0</v>
      </c>
      <c r="V412" s="178" t="s">
        <v>601</v>
      </c>
      <c r="W412" s="130"/>
      <c r="X412" s="131"/>
      <c r="Y412" s="131"/>
      <c r="Z412" s="206"/>
      <c r="AA412" s="194">
        <f t="shared" si="41"/>
        <v>0</v>
      </c>
      <c r="AB412" s="124" t="str">
        <f t="shared" si="42"/>
        <v/>
      </c>
      <c r="AC412" s="195" t="str">
        <f t="shared" si="43"/>
        <v/>
      </c>
      <c r="AD412" s="194" t="str">
        <f t="shared" si="44"/>
        <v/>
      </c>
      <c r="AE412" s="194">
        <f>IF(AD412="",0,IF(ISERROR(VLOOKUP(AD412,AD$7:AD411,1,FALSE)),1,0))</f>
        <v>0</v>
      </c>
      <c r="AF412" s="194"/>
    </row>
    <row r="413" spans="1:32" ht="16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75">
        <f>IF(AND($X$3512&lt;&gt;" ",$X$3512&lt;&gt;0),IF(X413=$X$3512,1+COUNTIF(U$7:U412,"&gt;0"),0),0)</f>
        <v>0</v>
      </c>
      <c r="V413" s="178" t="s">
        <v>602</v>
      </c>
      <c r="W413" s="130"/>
      <c r="X413" s="131"/>
      <c r="Y413" s="131"/>
      <c r="Z413" s="206"/>
      <c r="AA413" s="194">
        <f t="shared" si="41"/>
        <v>0</v>
      </c>
      <c r="AB413" s="124" t="str">
        <f t="shared" si="42"/>
        <v/>
      </c>
      <c r="AC413" s="195" t="str">
        <f t="shared" si="43"/>
        <v/>
      </c>
      <c r="AD413" s="194" t="str">
        <f t="shared" si="44"/>
        <v/>
      </c>
      <c r="AE413" s="194">
        <f>IF(AD413="",0,IF(ISERROR(VLOOKUP(AD413,AD$7:AD412,1,FALSE)),1,0))</f>
        <v>0</v>
      </c>
      <c r="AF413" s="194"/>
    </row>
    <row r="414" spans="1:32" ht="16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75">
        <f>IF(AND($X$3512&lt;&gt;" ",$X$3512&lt;&gt;0),IF(X414=$X$3512,1+COUNTIF(U$7:U413,"&gt;0"),0),0)</f>
        <v>0</v>
      </c>
      <c r="V414" s="178" t="s">
        <v>603</v>
      </c>
      <c r="W414" s="130"/>
      <c r="X414" s="131"/>
      <c r="Y414" s="131"/>
      <c r="Z414" s="206"/>
      <c r="AA414" s="194">
        <f t="shared" si="41"/>
        <v>0</v>
      </c>
      <c r="AB414" s="124" t="str">
        <f t="shared" si="42"/>
        <v/>
      </c>
      <c r="AC414" s="195" t="str">
        <f t="shared" si="43"/>
        <v/>
      </c>
      <c r="AD414" s="194" t="str">
        <f t="shared" si="44"/>
        <v/>
      </c>
      <c r="AE414" s="194">
        <f>IF(AD414="",0,IF(ISERROR(VLOOKUP(AD414,AD$7:AD413,1,FALSE)),1,0))</f>
        <v>0</v>
      </c>
      <c r="AF414" s="194"/>
    </row>
    <row r="415" spans="1:32" ht="16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75">
        <f>IF(AND($X$3512&lt;&gt;" ",$X$3512&lt;&gt;0),IF(X415=$X$3512,1+COUNTIF(U$7:U414,"&gt;0"),0),0)</f>
        <v>0</v>
      </c>
      <c r="V415" s="178" t="s">
        <v>604</v>
      </c>
      <c r="W415" s="130"/>
      <c r="X415" s="131"/>
      <c r="Y415" s="131"/>
      <c r="Z415" s="206"/>
      <c r="AA415" s="194">
        <f t="shared" si="41"/>
        <v>0</v>
      </c>
      <c r="AB415" s="124" t="str">
        <f t="shared" si="42"/>
        <v/>
      </c>
      <c r="AC415" s="195" t="str">
        <f t="shared" si="43"/>
        <v/>
      </c>
      <c r="AD415" s="194" t="str">
        <f t="shared" si="44"/>
        <v/>
      </c>
      <c r="AE415" s="194">
        <f>IF(AD415="",0,IF(ISERROR(VLOOKUP(AD415,AD$7:AD414,1,FALSE)),1,0))</f>
        <v>0</v>
      </c>
      <c r="AF415" s="194"/>
    </row>
    <row r="416" spans="1:32" ht="16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75">
        <f>IF(AND($X$3512&lt;&gt;" ",$X$3512&lt;&gt;0),IF(X416=$X$3512,1+COUNTIF(U$7:U415,"&gt;0"),0),0)</f>
        <v>0</v>
      </c>
      <c r="V416" s="178" t="s">
        <v>605</v>
      </c>
      <c r="W416" s="130"/>
      <c r="X416" s="131"/>
      <c r="Y416" s="131"/>
      <c r="Z416" s="206"/>
      <c r="AA416" s="194">
        <f t="shared" si="41"/>
        <v>0</v>
      </c>
      <c r="AB416" s="124" t="str">
        <f t="shared" si="42"/>
        <v/>
      </c>
      <c r="AC416" s="195" t="str">
        <f t="shared" si="43"/>
        <v/>
      </c>
      <c r="AD416" s="194" t="str">
        <f t="shared" si="44"/>
        <v/>
      </c>
      <c r="AE416" s="194">
        <f>IF(AD416="",0,IF(ISERROR(VLOOKUP(AD416,AD$7:AD415,1,FALSE)),1,0))</f>
        <v>0</v>
      </c>
      <c r="AF416" s="194"/>
    </row>
    <row r="417" spans="1:32" ht="16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75">
        <f>IF(AND($X$3512&lt;&gt;" ",$X$3512&lt;&gt;0),IF(X417=$X$3512,1+COUNTIF(U$7:U416,"&gt;0"),0),0)</f>
        <v>0</v>
      </c>
      <c r="V417" s="178" t="s">
        <v>606</v>
      </c>
      <c r="W417" s="130"/>
      <c r="X417" s="131"/>
      <c r="Y417" s="131"/>
      <c r="Z417" s="206"/>
      <c r="AA417" s="194">
        <f t="shared" si="41"/>
        <v>0</v>
      </c>
      <c r="AB417" s="124" t="str">
        <f t="shared" si="42"/>
        <v/>
      </c>
      <c r="AC417" s="195" t="str">
        <f t="shared" si="43"/>
        <v/>
      </c>
      <c r="AD417" s="194" t="str">
        <f t="shared" si="44"/>
        <v/>
      </c>
      <c r="AE417" s="194">
        <f>IF(AD417="",0,IF(ISERROR(VLOOKUP(AD417,AD$7:AD416,1,FALSE)),1,0))</f>
        <v>0</v>
      </c>
      <c r="AF417" s="194"/>
    </row>
    <row r="418" spans="1:32" ht="16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75">
        <f>IF(AND($X$3512&lt;&gt;" ",$X$3512&lt;&gt;0),IF(X418=$X$3512,1+COUNTIF(U$7:U417,"&gt;0"),0),0)</f>
        <v>0</v>
      </c>
      <c r="V418" s="178" t="s">
        <v>607</v>
      </c>
      <c r="W418" s="130"/>
      <c r="X418" s="131"/>
      <c r="Y418" s="131"/>
      <c r="Z418" s="206"/>
      <c r="AA418" s="194">
        <f t="shared" si="41"/>
        <v>0</v>
      </c>
      <c r="AB418" s="124" t="str">
        <f t="shared" si="42"/>
        <v/>
      </c>
      <c r="AC418" s="195" t="str">
        <f t="shared" si="43"/>
        <v/>
      </c>
      <c r="AD418" s="194" t="str">
        <f t="shared" si="44"/>
        <v/>
      </c>
      <c r="AE418" s="194">
        <f>IF(AD418="",0,IF(ISERROR(VLOOKUP(AD418,AD$7:AD417,1,FALSE)),1,0))</f>
        <v>0</v>
      </c>
      <c r="AF418" s="194"/>
    </row>
    <row r="419" spans="1:32" ht="16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75">
        <f>IF(AND($X$3512&lt;&gt;" ",$X$3512&lt;&gt;0),IF(X419=$X$3512,1+COUNTIF(U$7:U418,"&gt;0"),0),0)</f>
        <v>0</v>
      </c>
      <c r="V419" s="178" t="s">
        <v>608</v>
      </c>
      <c r="W419" s="130"/>
      <c r="X419" s="131"/>
      <c r="Y419" s="131"/>
      <c r="Z419" s="206"/>
      <c r="AA419" s="194">
        <f t="shared" si="41"/>
        <v>0</v>
      </c>
      <c r="AB419" s="124" t="str">
        <f t="shared" si="42"/>
        <v/>
      </c>
      <c r="AC419" s="195" t="str">
        <f t="shared" si="43"/>
        <v/>
      </c>
      <c r="AD419" s="194" t="str">
        <f t="shared" si="44"/>
        <v/>
      </c>
      <c r="AE419" s="194">
        <f>IF(AD419="",0,IF(ISERROR(VLOOKUP(AD419,AD$7:AD418,1,FALSE)),1,0))</f>
        <v>0</v>
      </c>
      <c r="AF419" s="194"/>
    </row>
    <row r="420" spans="1:32" ht="16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75">
        <f>IF(AND($X$3512&lt;&gt;" ",$X$3512&lt;&gt;0),IF(X420=$X$3512,1+COUNTIF(U$7:U419,"&gt;0"),0),0)</f>
        <v>0</v>
      </c>
      <c r="V420" s="178" t="s">
        <v>609</v>
      </c>
      <c r="W420" s="130"/>
      <c r="X420" s="131"/>
      <c r="Y420" s="131"/>
      <c r="Z420" s="206"/>
      <c r="AA420" s="194">
        <f t="shared" si="41"/>
        <v>0</v>
      </c>
      <c r="AB420" s="124" t="str">
        <f t="shared" si="42"/>
        <v/>
      </c>
      <c r="AC420" s="195" t="str">
        <f t="shared" si="43"/>
        <v/>
      </c>
      <c r="AD420" s="194" t="str">
        <f t="shared" si="44"/>
        <v/>
      </c>
      <c r="AE420" s="194">
        <f>IF(AD420="",0,IF(ISERROR(VLOOKUP(AD420,AD$7:AD419,1,FALSE)),1,0))</f>
        <v>0</v>
      </c>
      <c r="AF420" s="194"/>
    </row>
    <row r="421" spans="1:32" ht="16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75">
        <f>IF(AND($X$3512&lt;&gt;" ",$X$3512&lt;&gt;0),IF(X421=$X$3512,1+COUNTIF(U$7:U420,"&gt;0"),0),0)</f>
        <v>0</v>
      </c>
      <c r="V421" s="178" t="s">
        <v>610</v>
      </c>
      <c r="W421" s="130"/>
      <c r="X421" s="131"/>
      <c r="Y421" s="131"/>
      <c r="Z421" s="206"/>
      <c r="AA421" s="194">
        <f t="shared" si="41"/>
        <v>0</v>
      </c>
      <c r="AB421" s="124" t="str">
        <f t="shared" si="42"/>
        <v/>
      </c>
      <c r="AC421" s="195" t="str">
        <f t="shared" si="43"/>
        <v/>
      </c>
      <c r="AD421" s="194" t="str">
        <f t="shared" si="44"/>
        <v/>
      </c>
      <c r="AE421" s="194">
        <f>IF(AD421="",0,IF(ISERROR(VLOOKUP(AD421,AD$7:AD420,1,FALSE)),1,0))</f>
        <v>0</v>
      </c>
      <c r="AF421" s="194"/>
    </row>
    <row r="422" spans="1:32" ht="16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75">
        <f>IF(AND($X$3512&lt;&gt;" ",$X$3512&lt;&gt;0),IF(X422=$X$3512,1+COUNTIF(U$7:U421,"&gt;0"),0),0)</f>
        <v>0</v>
      </c>
      <c r="V422" s="178" t="s">
        <v>611</v>
      </c>
      <c r="W422" s="130"/>
      <c r="X422" s="131"/>
      <c r="Y422" s="131"/>
      <c r="Z422" s="206"/>
      <c r="AA422" s="194">
        <f t="shared" si="41"/>
        <v>0</v>
      </c>
      <c r="AB422" s="124" t="str">
        <f t="shared" si="42"/>
        <v/>
      </c>
      <c r="AC422" s="195" t="str">
        <f t="shared" si="43"/>
        <v/>
      </c>
      <c r="AD422" s="194" t="str">
        <f t="shared" si="44"/>
        <v/>
      </c>
      <c r="AE422" s="194">
        <f>IF(AD422="",0,IF(ISERROR(VLOOKUP(AD422,AD$7:AD421,1,FALSE)),1,0))</f>
        <v>0</v>
      </c>
      <c r="AF422" s="194"/>
    </row>
    <row r="423" spans="1:32" ht="16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75">
        <f>IF(AND($X$3512&lt;&gt;" ",$X$3512&lt;&gt;0),IF(X423=$X$3512,1+COUNTIF(U$7:U422,"&gt;0"),0),0)</f>
        <v>0</v>
      </c>
      <c r="V423" s="178" t="s">
        <v>612</v>
      </c>
      <c r="W423" s="130"/>
      <c r="X423" s="131"/>
      <c r="Y423" s="131"/>
      <c r="Z423" s="206"/>
      <c r="AA423" s="194">
        <f t="shared" si="41"/>
        <v>0</v>
      </c>
      <c r="AB423" s="124" t="str">
        <f t="shared" si="42"/>
        <v/>
      </c>
      <c r="AC423" s="195" t="str">
        <f t="shared" si="43"/>
        <v/>
      </c>
      <c r="AD423" s="194" t="str">
        <f t="shared" si="44"/>
        <v/>
      </c>
      <c r="AE423" s="194">
        <f>IF(AD423="",0,IF(ISERROR(VLOOKUP(AD423,AD$7:AD422,1,FALSE)),1,0))</f>
        <v>0</v>
      </c>
      <c r="AF423" s="194"/>
    </row>
    <row r="424" spans="1:32" ht="16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75">
        <f>IF(AND($X$3512&lt;&gt;" ",$X$3512&lt;&gt;0),IF(X424=$X$3512,1+COUNTIF(U$7:U423,"&gt;0"),0),0)</f>
        <v>0</v>
      </c>
      <c r="V424" s="178" t="s">
        <v>613</v>
      </c>
      <c r="W424" s="130"/>
      <c r="X424" s="131"/>
      <c r="Y424" s="131"/>
      <c r="Z424" s="206"/>
      <c r="AA424" s="194">
        <f t="shared" si="41"/>
        <v>0</v>
      </c>
      <c r="AB424" s="124" t="str">
        <f t="shared" si="42"/>
        <v/>
      </c>
      <c r="AC424" s="195" t="str">
        <f t="shared" si="43"/>
        <v/>
      </c>
      <c r="AD424" s="194" t="str">
        <f t="shared" si="44"/>
        <v/>
      </c>
      <c r="AE424" s="194">
        <f>IF(AD424="",0,IF(ISERROR(VLOOKUP(AD424,AD$7:AD423,1,FALSE)),1,0))</f>
        <v>0</v>
      </c>
      <c r="AF424" s="194"/>
    </row>
    <row r="425" spans="1:32" ht="16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75">
        <f>IF(AND($X$3512&lt;&gt;" ",$X$3512&lt;&gt;0),IF(X425=$X$3512,1+COUNTIF(U$7:U424,"&gt;0"),0),0)</f>
        <v>0</v>
      </c>
      <c r="V425" s="178" t="s">
        <v>614</v>
      </c>
      <c r="W425" s="130"/>
      <c r="X425" s="131"/>
      <c r="Y425" s="131"/>
      <c r="Z425" s="206"/>
      <c r="AA425" s="194">
        <f t="shared" si="41"/>
        <v>0</v>
      </c>
      <c r="AB425" s="124" t="str">
        <f t="shared" si="42"/>
        <v/>
      </c>
      <c r="AC425" s="195" t="str">
        <f t="shared" si="43"/>
        <v/>
      </c>
      <c r="AD425" s="194" t="str">
        <f t="shared" si="44"/>
        <v/>
      </c>
      <c r="AE425" s="194">
        <f>IF(AD425="",0,IF(ISERROR(VLOOKUP(AD425,AD$7:AD424,1,FALSE)),1,0))</f>
        <v>0</v>
      </c>
      <c r="AF425" s="194"/>
    </row>
    <row r="426" spans="1:32" ht="16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75">
        <f>IF(AND($X$3512&lt;&gt;" ",$X$3512&lt;&gt;0),IF(X426=$X$3512,1+COUNTIF(U$7:U425,"&gt;0"),0),0)</f>
        <v>0</v>
      </c>
      <c r="V426" s="178" t="s">
        <v>615</v>
      </c>
      <c r="W426" s="130"/>
      <c r="X426" s="131"/>
      <c r="Y426" s="131"/>
      <c r="Z426" s="206"/>
      <c r="AA426" s="194">
        <f t="shared" si="41"/>
        <v>0</v>
      </c>
      <c r="AB426" s="124" t="str">
        <f t="shared" si="42"/>
        <v/>
      </c>
      <c r="AC426" s="195" t="str">
        <f t="shared" si="43"/>
        <v/>
      </c>
      <c r="AD426" s="194" t="str">
        <f t="shared" si="44"/>
        <v/>
      </c>
      <c r="AE426" s="194">
        <f>IF(AD426="",0,IF(ISERROR(VLOOKUP(AD426,AD$7:AD425,1,FALSE)),1,0))</f>
        <v>0</v>
      </c>
      <c r="AF426" s="194"/>
    </row>
    <row r="427" spans="1:32" ht="16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75">
        <f>IF(AND($X$3512&lt;&gt;" ",$X$3512&lt;&gt;0),IF(X427=$X$3512,1+COUNTIF(U$7:U426,"&gt;0"),0),0)</f>
        <v>0</v>
      </c>
      <c r="V427" s="178" t="s">
        <v>616</v>
      </c>
      <c r="W427" s="130"/>
      <c r="X427" s="131"/>
      <c r="Y427" s="131"/>
      <c r="Z427" s="206"/>
      <c r="AA427" s="194">
        <f t="shared" si="41"/>
        <v>0</v>
      </c>
      <c r="AB427" s="124" t="str">
        <f t="shared" si="42"/>
        <v/>
      </c>
      <c r="AC427" s="195" t="str">
        <f t="shared" si="43"/>
        <v/>
      </c>
      <c r="AD427" s="194" t="str">
        <f t="shared" si="44"/>
        <v/>
      </c>
      <c r="AE427" s="194">
        <f>IF(AD427="",0,IF(ISERROR(VLOOKUP(AD427,AD$7:AD426,1,FALSE)),1,0))</f>
        <v>0</v>
      </c>
      <c r="AF427" s="194"/>
    </row>
    <row r="428" spans="1:32" ht="16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75">
        <f>IF(AND($X$3512&lt;&gt;" ",$X$3512&lt;&gt;0),IF(X428=$X$3512,1+COUNTIF(U$7:U427,"&gt;0"),0),0)</f>
        <v>0</v>
      </c>
      <c r="V428" s="178" t="s">
        <v>617</v>
      </c>
      <c r="W428" s="130"/>
      <c r="X428" s="131"/>
      <c r="Y428" s="131"/>
      <c r="Z428" s="206"/>
      <c r="AA428" s="194">
        <f t="shared" si="41"/>
        <v>0</v>
      </c>
      <c r="AB428" s="124" t="str">
        <f t="shared" si="42"/>
        <v/>
      </c>
      <c r="AC428" s="195" t="str">
        <f t="shared" si="43"/>
        <v/>
      </c>
      <c r="AD428" s="194" t="str">
        <f t="shared" si="44"/>
        <v/>
      </c>
      <c r="AE428" s="194">
        <f>IF(AD428="",0,IF(ISERROR(VLOOKUP(AD428,AD$7:AD427,1,FALSE)),1,0))</f>
        <v>0</v>
      </c>
      <c r="AF428" s="194"/>
    </row>
    <row r="429" spans="1:32" ht="16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75">
        <f>IF(AND($X$3512&lt;&gt;" ",$X$3512&lt;&gt;0),IF(X429=$X$3512,1+COUNTIF(U$7:U428,"&gt;0"),0),0)</f>
        <v>0</v>
      </c>
      <c r="V429" s="178" t="s">
        <v>618</v>
      </c>
      <c r="W429" s="130"/>
      <c r="X429" s="131"/>
      <c r="Y429" s="131"/>
      <c r="Z429" s="206"/>
      <c r="AA429" s="194">
        <f t="shared" si="41"/>
        <v>0</v>
      </c>
      <c r="AB429" s="124" t="str">
        <f t="shared" si="42"/>
        <v/>
      </c>
      <c r="AC429" s="195" t="str">
        <f t="shared" si="43"/>
        <v/>
      </c>
      <c r="AD429" s="194" t="str">
        <f t="shared" si="44"/>
        <v/>
      </c>
      <c r="AE429" s="194">
        <f>IF(AD429="",0,IF(ISERROR(VLOOKUP(AD429,AD$7:AD428,1,FALSE)),1,0))</f>
        <v>0</v>
      </c>
      <c r="AF429" s="194"/>
    </row>
    <row r="430" spans="1:32" ht="16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75">
        <f>IF(AND($X$3512&lt;&gt;" ",$X$3512&lt;&gt;0),IF(X430=$X$3512,1+COUNTIF(U$7:U429,"&gt;0"),0),0)</f>
        <v>0</v>
      </c>
      <c r="V430" s="178" t="s">
        <v>619</v>
      </c>
      <c r="W430" s="130"/>
      <c r="X430" s="131"/>
      <c r="Y430" s="131"/>
      <c r="Z430" s="206"/>
      <c r="AA430" s="194">
        <f t="shared" si="41"/>
        <v>0</v>
      </c>
      <c r="AB430" s="124" t="str">
        <f t="shared" si="42"/>
        <v/>
      </c>
      <c r="AC430" s="195" t="str">
        <f t="shared" si="43"/>
        <v/>
      </c>
      <c r="AD430" s="194" t="str">
        <f t="shared" si="44"/>
        <v/>
      </c>
      <c r="AE430" s="194">
        <f>IF(AD430="",0,IF(ISERROR(VLOOKUP(AD430,AD$7:AD429,1,FALSE)),1,0))</f>
        <v>0</v>
      </c>
      <c r="AF430" s="194"/>
    </row>
    <row r="431" spans="1:32" ht="16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75">
        <f>IF(AND($X$3512&lt;&gt;" ",$X$3512&lt;&gt;0),IF(X431=$X$3512,1+COUNTIF(U$7:U430,"&gt;0"),0),0)</f>
        <v>0</v>
      </c>
      <c r="V431" s="178" t="s">
        <v>620</v>
      </c>
      <c r="W431" s="130"/>
      <c r="X431" s="131"/>
      <c r="Y431" s="131"/>
      <c r="Z431" s="206"/>
      <c r="AA431" s="194">
        <f t="shared" si="41"/>
        <v>0</v>
      </c>
      <c r="AB431" s="124" t="str">
        <f t="shared" si="42"/>
        <v/>
      </c>
      <c r="AC431" s="195" t="str">
        <f t="shared" si="43"/>
        <v/>
      </c>
      <c r="AD431" s="194" t="str">
        <f t="shared" si="44"/>
        <v/>
      </c>
      <c r="AE431" s="194">
        <f>IF(AD431="",0,IF(ISERROR(VLOOKUP(AD431,AD$7:AD430,1,FALSE)),1,0))</f>
        <v>0</v>
      </c>
      <c r="AF431" s="194"/>
    </row>
    <row r="432" spans="1:32" ht="16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75">
        <f>IF(AND($X$3512&lt;&gt;" ",$X$3512&lt;&gt;0),IF(X432=$X$3512,1+COUNTIF(U$7:U431,"&gt;0"),0),0)</f>
        <v>0</v>
      </c>
      <c r="V432" s="178" t="s">
        <v>621</v>
      </c>
      <c r="W432" s="130"/>
      <c r="X432" s="131"/>
      <c r="Y432" s="131"/>
      <c r="Z432" s="206"/>
      <c r="AA432" s="194">
        <f t="shared" si="41"/>
        <v>0</v>
      </c>
      <c r="AB432" s="124" t="str">
        <f t="shared" si="42"/>
        <v/>
      </c>
      <c r="AC432" s="195" t="str">
        <f t="shared" si="43"/>
        <v/>
      </c>
      <c r="AD432" s="194" t="str">
        <f t="shared" si="44"/>
        <v/>
      </c>
      <c r="AE432" s="194">
        <f>IF(AD432="",0,IF(ISERROR(VLOOKUP(AD432,AD$7:AD431,1,FALSE)),1,0))</f>
        <v>0</v>
      </c>
      <c r="AF432" s="194"/>
    </row>
    <row r="433" spans="1:32" ht="16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75">
        <f>IF(AND($X$3512&lt;&gt;" ",$X$3512&lt;&gt;0),IF(X433=$X$3512,1+COUNTIF(U$7:U432,"&gt;0"),0),0)</f>
        <v>0</v>
      </c>
      <c r="V433" s="178" t="s">
        <v>622</v>
      </c>
      <c r="W433" s="130"/>
      <c r="X433" s="131"/>
      <c r="Y433" s="131"/>
      <c r="Z433" s="206"/>
      <c r="AA433" s="194">
        <f t="shared" si="41"/>
        <v>0</v>
      </c>
      <c r="AB433" s="124" t="str">
        <f t="shared" si="42"/>
        <v/>
      </c>
      <c r="AC433" s="195" t="str">
        <f t="shared" si="43"/>
        <v/>
      </c>
      <c r="AD433" s="194" t="str">
        <f t="shared" si="44"/>
        <v/>
      </c>
      <c r="AE433" s="194">
        <f>IF(AD433="",0,IF(ISERROR(VLOOKUP(AD433,AD$7:AD432,1,FALSE)),1,0))</f>
        <v>0</v>
      </c>
      <c r="AF433" s="194"/>
    </row>
    <row r="434" spans="1:32" ht="16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75">
        <f>IF(AND($X$3512&lt;&gt;" ",$X$3512&lt;&gt;0),IF(X434=$X$3512,1+COUNTIF(U$7:U433,"&gt;0"),0),0)</f>
        <v>0</v>
      </c>
      <c r="V434" s="178" t="s">
        <v>623</v>
      </c>
      <c r="W434" s="130"/>
      <c r="X434" s="131"/>
      <c r="Y434" s="131"/>
      <c r="Z434" s="206"/>
      <c r="AA434" s="194">
        <f t="shared" si="41"/>
        <v>0</v>
      </c>
      <c r="AB434" s="124" t="str">
        <f t="shared" si="42"/>
        <v/>
      </c>
      <c r="AC434" s="195" t="str">
        <f t="shared" si="43"/>
        <v/>
      </c>
      <c r="AD434" s="194" t="str">
        <f t="shared" si="44"/>
        <v/>
      </c>
      <c r="AE434" s="194">
        <f>IF(AD434="",0,IF(ISERROR(VLOOKUP(AD434,AD$7:AD433,1,FALSE)),1,0))</f>
        <v>0</v>
      </c>
      <c r="AF434" s="194"/>
    </row>
    <row r="435" spans="1:32" ht="16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75">
        <f>IF(AND($X$3512&lt;&gt;" ",$X$3512&lt;&gt;0),IF(X435=$X$3512,1+COUNTIF(U$7:U434,"&gt;0"),0),0)</f>
        <v>0</v>
      </c>
      <c r="V435" s="178" t="s">
        <v>624</v>
      </c>
      <c r="W435" s="130"/>
      <c r="X435" s="131"/>
      <c r="Y435" s="131"/>
      <c r="Z435" s="206"/>
      <c r="AA435" s="194">
        <f t="shared" si="41"/>
        <v>0</v>
      </c>
      <c r="AB435" s="124" t="str">
        <f t="shared" si="42"/>
        <v/>
      </c>
      <c r="AC435" s="195" t="str">
        <f t="shared" si="43"/>
        <v/>
      </c>
      <c r="AD435" s="194" t="str">
        <f t="shared" si="44"/>
        <v/>
      </c>
      <c r="AE435" s="194">
        <f>IF(AD435="",0,IF(ISERROR(VLOOKUP(AD435,AD$7:AD434,1,FALSE)),1,0))</f>
        <v>0</v>
      </c>
      <c r="AF435" s="194"/>
    </row>
    <row r="436" spans="1:32" ht="16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75">
        <f>IF(AND($X$3512&lt;&gt;" ",$X$3512&lt;&gt;0),IF(X436=$X$3512,1+COUNTIF(U$7:U435,"&gt;0"),0),0)</f>
        <v>0</v>
      </c>
      <c r="V436" s="178" t="s">
        <v>625</v>
      </c>
      <c r="W436" s="130"/>
      <c r="X436" s="131"/>
      <c r="Y436" s="131"/>
      <c r="Z436" s="206"/>
      <c r="AA436" s="194">
        <f t="shared" si="41"/>
        <v>0</v>
      </c>
      <c r="AB436" s="124" t="str">
        <f t="shared" si="42"/>
        <v/>
      </c>
      <c r="AC436" s="195" t="str">
        <f t="shared" si="43"/>
        <v/>
      </c>
      <c r="AD436" s="194" t="str">
        <f t="shared" si="44"/>
        <v/>
      </c>
      <c r="AE436" s="194">
        <f>IF(AD436="",0,IF(ISERROR(VLOOKUP(AD436,AD$7:AD435,1,FALSE)),1,0))</f>
        <v>0</v>
      </c>
      <c r="AF436" s="194"/>
    </row>
    <row r="437" spans="1:32" ht="16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75">
        <f>IF(AND($X$3512&lt;&gt;" ",$X$3512&lt;&gt;0),IF(X437=$X$3512,1+COUNTIF(U$7:U436,"&gt;0"),0),0)</f>
        <v>0</v>
      </c>
      <c r="V437" s="178" t="s">
        <v>626</v>
      </c>
      <c r="W437" s="130"/>
      <c r="X437" s="131"/>
      <c r="Y437" s="131"/>
      <c r="Z437" s="206"/>
      <c r="AA437" s="194">
        <f t="shared" si="41"/>
        <v>0</v>
      </c>
      <c r="AB437" s="124" t="str">
        <f t="shared" si="42"/>
        <v/>
      </c>
      <c r="AC437" s="195" t="str">
        <f t="shared" si="43"/>
        <v/>
      </c>
      <c r="AD437" s="194" t="str">
        <f t="shared" si="44"/>
        <v/>
      </c>
      <c r="AE437" s="194">
        <f>IF(AD437="",0,IF(ISERROR(VLOOKUP(AD437,AD$7:AD436,1,FALSE)),1,0))</f>
        <v>0</v>
      </c>
      <c r="AF437" s="194"/>
    </row>
    <row r="438" spans="1:32" ht="16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75">
        <f>IF(AND($X$3512&lt;&gt;" ",$X$3512&lt;&gt;0),IF(X438=$X$3512,1+COUNTIF(U$7:U437,"&gt;0"),0),0)</f>
        <v>0</v>
      </c>
      <c r="V438" s="178" t="s">
        <v>627</v>
      </c>
      <c r="W438" s="130"/>
      <c r="X438" s="131"/>
      <c r="Y438" s="131"/>
      <c r="Z438" s="206"/>
      <c r="AA438" s="194">
        <f t="shared" si="41"/>
        <v>0</v>
      </c>
      <c r="AB438" s="124" t="str">
        <f t="shared" si="42"/>
        <v/>
      </c>
      <c r="AC438" s="195" t="str">
        <f t="shared" si="43"/>
        <v/>
      </c>
      <c r="AD438" s="194" t="str">
        <f t="shared" si="44"/>
        <v/>
      </c>
      <c r="AE438" s="194">
        <f>IF(AD438="",0,IF(ISERROR(VLOOKUP(AD438,AD$7:AD437,1,FALSE)),1,0))</f>
        <v>0</v>
      </c>
      <c r="AF438" s="194"/>
    </row>
    <row r="439" spans="1:32" ht="16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75">
        <f>IF(AND($X$3512&lt;&gt;" ",$X$3512&lt;&gt;0),IF(X439=$X$3512,1+COUNTIF(U$7:U438,"&gt;0"),0),0)</f>
        <v>0</v>
      </c>
      <c r="V439" s="178" t="s">
        <v>628</v>
      </c>
      <c r="W439" s="130"/>
      <c r="X439" s="131"/>
      <c r="Y439" s="131"/>
      <c r="Z439" s="206"/>
      <c r="AA439" s="194">
        <f t="shared" si="41"/>
        <v>0</v>
      </c>
      <c r="AB439" s="124" t="str">
        <f t="shared" si="42"/>
        <v/>
      </c>
      <c r="AC439" s="195" t="str">
        <f t="shared" si="43"/>
        <v/>
      </c>
      <c r="AD439" s="194" t="str">
        <f t="shared" si="44"/>
        <v/>
      </c>
      <c r="AE439" s="194">
        <f>IF(AD439="",0,IF(ISERROR(VLOOKUP(AD439,AD$7:AD438,1,FALSE)),1,0))</f>
        <v>0</v>
      </c>
      <c r="AF439" s="194"/>
    </row>
    <row r="440" spans="1:32" ht="16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75">
        <f>IF(AND($X$3512&lt;&gt;" ",$X$3512&lt;&gt;0),IF(X440=$X$3512,1+COUNTIF(U$7:U439,"&gt;0"),0),0)</f>
        <v>0</v>
      </c>
      <c r="V440" s="178" t="s">
        <v>629</v>
      </c>
      <c r="W440" s="130"/>
      <c r="X440" s="131"/>
      <c r="Y440" s="131"/>
      <c r="Z440" s="206"/>
      <c r="AA440" s="194">
        <f t="shared" si="41"/>
        <v>0</v>
      </c>
      <c r="AB440" s="124" t="str">
        <f t="shared" si="42"/>
        <v/>
      </c>
      <c r="AC440" s="195" t="str">
        <f t="shared" si="43"/>
        <v/>
      </c>
      <c r="AD440" s="194" t="str">
        <f t="shared" si="44"/>
        <v/>
      </c>
      <c r="AE440" s="194">
        <f>IF(AD440="",0,IF(ISERROR(VLOOKUP(AD440,AD$7:AD439,1,FALSE)),1,0))</f>
        <v>0</v>
      </c>
      <c r="AF440" s="194"/>
    </row>
    <row r="441" spans="1:32" ht="16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75">
        <f>IF(AND($X$3512&lt;&gt;" ",$X$3512&lt;&gt;0),IF(X441=$X$3512,1+COUNTIF(U$7:U440,"&gt;0"),0),0)</f>
        <v>0</v>
      </c>
      <c r="V441" s="178" t="s">
        <v>630</v>
      </c>
      <c r="W441" s="130"/>
      <c r="X441" s="131"/>
      <c r="Y441" s="131"/>
      <c r="Z441" s="206"/>
      <c r="AA441" s="194">
        <f t="shared" si="41"/>
        <v>0</v>
      </c>
      <c r="AB441" s="124" t="str">
        <f t="shared" si="42"/>
        <v/>
      </c>
      <c r="AC441" s="195" t="str">
        <f t="shared" si="43"/>
        <v/>
      </c>
      <c r="AD441" s="194" t="str">
        <f t="shared" si="44"/>
        <v/>
      </c>
      <c r="AE441" s="194">
        <f>IF(AD441="",0,IF(ISERROR(VLOOKUP(AD441,AD$7:AD440,1,FALSE)),1,0))</f>
        <v>0</v>
      </c>
      <c r="AF441" s="194"/>
    </row>
    <row r="442" spans="1:32" ht="16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75">
        <f>IF(AND($X$3512&lt;&gt;" ",$X$3512&lt;&gt;0),IF(X442=$X$3512,1+COUNTIF(U$7:U441,"&gt;0"),0),0)</f>
        <v>0</v>
      </c>
      <c r="V442" s="178" t="s">
        <v>631</v>
      </c>
      <c r="W442" s="130"/>
      <c r="X442" s="131"/>
      <c r="Y442" s="131"/>
      <c r="Z442" s="206"/>
      <c r="AA442" s="194">
        <f t="shared" si="41"/>
        <v>0</v>
      </c>
      <c r="AB442" s="124" t="str">
        <f t="shared" si="42"/>
        <v/>
      </c>
      <c r="AC442" s="195" t="str">
        <f t="shared" si="43"/>
        <v/>
      </c>
      <c r="AD442" s="194" t="str">
        <f t="shared" si="44"/>
        <v/>
      </c>
      <c r="AE442" s="194">
        <f>IF(AD442="",0,IF(ISERROR(VLOOKUP(AD442,AD$7:AD441,1,FALSE)),1,0))</f>
        <v>0</v>
      </c>
      <c r="AF442" s="194"/>
    </row>
    <row r="443" spans="1:32" ht="16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75">
        <f>IF(AND($X$3512&lt;&gt;" ",$X$3512&lt;&gt;0),IF(X443=$X$3512,1+COUNTIF(U$7:U442,"&gt;0"),0),0)</f>
        <v>0</v>
      </c>
      <c r="V443" s="178" t="s">
        <v>632</v>
      </c>
      <c r="W443" s="130"/>
      <c r="X443" s="131"/>
      <c r="Y443" s="131"/>
      <c r="Z443" s="206"/>
      <c r="AA443" s="194">
        <f t="shared" si="41"/>
        <v>0</v>
      </c>
      <c r="AB443" s="124" t="str">
        <f t="shared" si="42"/>
        <v/>
      </c>
      <c r="AC443" s="195" t="str">
        <f t="shared" si="43"/>
        <v/>
      </c>
      <c r="AD443" s="194" t="str">
        <f t="shared" si="44"/>
        <v/>
      </c>
      <c r="AE443" s="194">
        <f>IF(AD443="",0,IF(ISERROR(VLOOKUP(AD443,AD$7:AD442,1,FALSE)),1,0))</f>
        <v>0</v>
      </c>
      <c r="AF443" s="194"/>
    </row>
    <row r="444" spans="1:32" ht="16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75">
        <f>IF(AND($X$3512&lt;&gt;" ",$X$3512&lt;&gt;0),IF(X444=$X$3512,1+COUNTIF(U$7:U443,"&gt;0"),0),0)</f>
        <v>0</v>
      </c>
      <c r="V444" s="178" t="s">
        <v>633</v>
      </c>
      <c r="W444" s="130"/>
      <c r="X444" s="131"/>
      <c r="Y444" s="131"/>
      <c r="Z444" s="206"/>
      <c r="AA444" s="194">
        <f t="shared" si="41"/>
        <v>0</v>
      </c>
      <c r="AB444" s="124" t="str">
        <f t="shared" si="42"/>
        <v/>
      </c>
      <c r="AC444" s="195" t="str">
        <f t="shared" si="43"/>
        <v/>
      </c>
      <c r="AD444" s="194" t="str">
        <f t="shared" si="44"/>
        <v/>
      </c>
      <c r="AE444" s="194">
        <f>IF(AD444="",0,IF(ISERROR(VLOOKUP(AD444,AD$7:AD443,1,FALSE)),1,0))</f>
        <v>0</v>
      </c>
      <c r="AF444" s="194"/>
    </row>
    <row r="445" spans="1:32" ht="16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75">
        <f>IF(AND($X$3512&lt;&gt;" ",$X$3512&lt;&gt;0),IF(X445=$X$3512,1+COUNTIF(U$7:U444,"&gt;0"),0),0)</f>
        <v>0</v>
      </c>
      <c r="V445" s="178" t="s">
        <v>634</v>
      </c>
      <c r="W445" s="130"/>
      <c r="X445" s="131"/>
      <c r="Y445" s="131"/>
      <c r="Z445" s="206"/>
      <c r="AA445" s="194">
        <f t="shared" si="41"/>
        <v>0</v>
      </c>
      <c r="AB445" s="124" t="str">
        <f t="shared" si="42"/>
        <v/>
      </c>
      <c r="AC445" s="195" t="str">
        <f t="shared" si="43"/>
        <v/>
      </c>
      <c r="AD445" s="194" t="str">
        <f t="shared" si="44"/>
        <v/>
      </c>
      <c r="AE445" s="194">
        <f>IF(AD445="",0,IF(ISERROR(VLOOKUP(AD445,AD$7:AD444,1,FALSE)),1,0))</f>
        <v>0</v>
      </c>
      <c r="AF445" s="194"/>
    </row>
    <row r="446" spans="1:32" ht="16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75">
        <f>IF(AND($X$3512&lt;&gt;" ",$X$3512&lt;&gt;0),IF(X446=$X$3512,1+COUNTIF(U$7:U445,"&gt;0"),0),0)</f>
        <v>0</v>
      </c>
      <c r="V446" s="178" t="s">
        <v>635</v>
      </c>
      <c r="W446" s="130"/>
      <c r="X446" s="131"/>
      <c r="Y446" s="131"/>
      <c r="Z446" s="206"/>
      <c r="AA446" s="194">
        <f t="shared" si="41"/>
        <v>0</v>
      </c>
      <c r="AB446" s="124" t="str">
        <f t="shared" si="42"/>
        <v/>
      </c>
      <c r="AC446" s="195" t="str">
        <f t="shared" si="43"/>
        <v/>
      </c>
      <c r="AD446" s="194" t="str">
        <f t="shared" si="44"/>
        <v/>
      </c>
      <c r="AE446" s="194">
        <f>IF(AD446="",0,IF(ISERROR(VLOOKUP(AD446,AD$7:AD445,1,FALSE)),1,0))</f>
        <v>0</v>
      </c>
      <c r="AF446" s="194"/>
    </row>
    <row r="447" spans="1:32" ht="16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75">
        <f>IF(AND($X$3512&lt;&gt;" ",$X$3512&lt;&gt;0),IF(X447=$X$3512,1+COUNTIF(U$7:U446,"&gt;0"),0),0)</f>
        <v>0</v>
      </c>
      <c r="V447" s="178" t="s">
        <v>636</v>
      </c>
      <c r="W447" s="130"/>
      <c r="X447" s="131"/>
      <c r="Y447" s="131"/>
      <c r="Z447" s="206"/>
      <c r="AA447" s="194">
        <f t="shared" si="41"/>
        <v>0</v>
      </c>
      <c r="AB447" s="124" t="str">
        <f t="shared" si="42"/>
        <v/>
      </c>
      <c r="AC447" s="195" t="str">
        <f t="shared" si="43"/>
        <v/>
      </c>
      <c r="AD447" s="194" t="str">
        <f t="shared" si="44"/>
        <v/>
      </c>
      <c r="AE447" s="194">
        <f>IF(AD447="",0,IF(ISERROR(VLOOKUP(AD447,AD$7:AD446,1,FALSE)),1,0))</f>
        <v>0</v>
      </c>
      <c r="AF447" s="194"/>
    </row>
    <row r="448" spans="1:32" ht="16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75">
        <f>IF(AND($X$3512&lt;&gt;" ",$X$3512&lt;&gt;0),IF(X448=$X$3512,1+COUNTIF(U$7:U447,"&gt;0"),0),0)</f>
        <v>0</v>
      </c>
      <c r="V448" s="178" t="s">
        <v>637</v>
      </c>
      <c r="W448" s="130"/>
      <c r="X448" s="131"/>
      <c r="Y448" s="131"/>
      <c r="Z448" s="206"/>
      <c r="AA448" s="194">
        <f t="shared" si="41"/>
        <v>0</v>
      </c>
      <c r="AB448" s="124" t="str">
        <f t="shared" si="42"/>
        <v/>
      </c>
      <c r="AC448" s="195" t="str">
        <f t="shared" si="43"/>
        <v/>
      </c>
      <c r="AD448" s="194" t="str">
        <f t="shared" si="44"/>
        <v/>
      </c>
      <c r="AE448" s="194">
        <f>IF(AD448="",0,IF(ISERROR(VLOOKUP(AD448,AD$7:AD447,1,FALSE)),1,0))</f>
        <v>0</v>
      </c>
      <c r="AF448" s="194"/>
    </row>
    <row r="449" spans="1:32" ht="16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75">
        <f>IF(AND($X$3512&lt;&gt;" ",$X$3512&lt;&gt;0),IF(X449=$X$3512,1+COUNTIF(U$7:U448,"&gt;0"),0),0)</f>
        <v>0</v>
      </c>
      <c r="V449" s="178" t="s">
        <v>638</v>
      </c>
      <c r="W449" s="130"/>
      <c r="X449" s="131"/>
      <c r="Y449" s="131"/>
      <c r="Z449" s="206"/>
      <c r="AA449" s="194">
        <f t="shared" si="41"/>
        <v>0</v>
      </c>
      <c r="AB449" s="124" t="str">
        <f t="shared" si="42"/>
        <v/>
      </c>
      <c r="AC449" s="195" t="str">
        <f t="shared" si="43"/>
        <v/>
      </c>
      <c r="AD449" s="194" t="str">
        <f t="shared" si="44"/>
        <v/>
      </c>
      <c r="AE449" s="194">
        <f>IF(AD449="",0,IF(ISERROR(VLOOKUP(AD449,AD$7:AD448,1,FALSE)),1,0))</f>
        <v>0</v>
      </c>
      <c r="AF449" s="194"/>
    </row>
    <row r="450" spans="1:32" ht="16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75">
        <f>IF(AND($X$3512&lt;&gt;" ",$X$3512&lt;&gt;0),IF(X450=$X$3512,1+COUNTIF(U$7:U449,"&gt;0"),0),0)</f>
        <v>0</v>
      </c>
      <c r="V450" s="178" t="s">
        <v>639</v>
      </c>
      <c r="W450" s="130"/>
      <c r="X450" s="131"/>
      <c r="Y450" s="131"/>
      <c r="Z450" s="206"/>
      <c r="AA450" s="194">
        <f t="shared" si="41"/>
        <v>0</v>
      </c>
      <c r="AB450" s="124" t="str">
        <f t="shared" si="42"/>
        <v/>
      </c>
      <c r="AC450" s="195" t="str">
        <f t="shared" si="43"/>
        <v/>
      </c>
      <c r="AD450" s="194" t="str">
        <f t="shared" si="44"/>
        <v/>
      </c>
      <c r="AE450" s="194">
        <f>IF(AD450="",0,IF(ISERROR(VLOOKUP(AD450,AD$7:AD449,1,FALSE)),1,0))</f>
        <v>0</v>
      </c>
      <c r="AF450" s="194"/>
    </row>
    <row r="451" spans="1:32" ht="16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75">
        <f>IF(AND($X$3512&lt;&gt;" ",$X$3512&lt;&gt;0),IF(X451=$X$3512,1+COUNTIF(U$7:U450,"&gt;0"),0),0)</f>
        <v>0</v>
      </c>
      <c r="V451" s="178" t="s">
        <v>640</v>
      </c>
      <c r="W451" s="130"/>
      <c r="X451" s="131"/>
      <c r="Y451" s="131"/>
      <c r="Z451" s="206"/>
      <c r="AA451" s="194">
        <f t="shared" si="41"/>
        <v>0</v>
      </c>
      <c r="AB451" s="124" t="str">
        <f t="shared" si="42"/>
        <v/>
      </c>
      <c r="AC451" s="195" t="str">
        <f t="shared" si="43"/>
        <v/>
      </c>
      <c r="AD451" s="194" t="str">
        <f t="shared" si="44"/>
        <v/>
      </c>
      <c r="AE451" s="194">
        <f>IF(AD451="",0,IF(ISERROR(VLOOKUP(AD451,AD$7:AD450,1,FALSE)),1,0))</f>
        <v>0</v>
      </c>
      <c r="AF451" s="194"/>
    </row>
    <row r="452" spans="1:32" ht="16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75">
        <f>IF(AND($X$3512&lt;&gt;" ",$X$3512&lt;&gt;0),IF(X452=$X$3512,1+COUNTIF(U$7:U451,"&gt;0"),0),0)</f>
        <v>0</v>
      </c>
      <c r="V452" s="178" t="s">
        <v>641</v>
      </c>
      <c r="W452" s="130"/>
      <c r="X452" s="131"/>
      <c r="Y452" s="131"/>
      <c r="Z452" s="206"/>
      <c r="AA452" s="194">
        <f t="shared" si="41"/>
        <v>0</v>
      </c>
      <c r="AB452" s="124" t="str">
        <f t="shared" si="42"/>
        <v/>
      </c>
      <c r="AC452" s="195" t="str">
        <f t="shared" si="43"/>
        <v/>
      </c>
      <c r="AD452" s="194" t="str">
        <f t="shared" si="44"/>
        <v/>
      </c>
      <c r="AE452" s="194">
        <f>IF(AD452="",0,IF(ISERROR(VLOOKUP(AD452,AD$7:AD451,1,FALSE)),1,0))</f>
        <v>0</v>
      </c>
      <c r="AF452" s="194"/>
    </row>
    <row r="453" spans="1:32" ht="16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75">
        <f>IF(AND($X$3512&lt;&gt;" ",$X$3512&lt;&gt;0),IF(X453=$X$3512,1+COUNTIF(U$7:U452,"&gt;0"),0),0)</f>
        <v>0</v>
      </c>
      <c r="V453" s="178" t="s">
        <v>642</v>
      </c>
      <c r="W453" s="130"/>
      <c r="X453" s="131"/>
      <c r="Y453" s="131"/>
      <c r="Z453" s="206"/>
      <c r="AA453" s="194">
        <f t="shared" si="41"/>
        <v>0</v>
      </c>
      <c r="AB453" s="124" t="str">
        <f t="shared" si="42"/>
        <v/>
      </c>
      <c r="AC453" s="195" t="str">
        <f t="shared" si="43"/>
        <v/>
      </c>
      <c r="AD453" s="194" t="str">
        <f t="shared" si="44"/>
        <v/>
      </c>
      <c r="AE453" s="194">
        <f>IF(AD453="",0,IF(ISERROR(VLOOKUP(AD453,AD$7:AD452,1,FALSE)),1,0))</f>
        <v>0</v>
      </c>
      <c r="AF453" s="194"/>
    </row>
    <row r="454" spans="1:32" ht="16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75">
        <f>IF(AND($X$3512&lt;&gt;" ",$X$3512&lt;&gt;0),IF(X454=$X$3512,1+COUNTIF(U$7:U453,"&gt;0"),0),0)</f>
        <v>0</v>
      </c>
      <c r="V454" s="178" t="s">
        <v>643</v>
      </c>
      <c r="W454" s="130"/>
      <c r="X454" s="131"/>
      <c r="Y454" s="131"/>
      <c r="Z454" s="206"/>
      <c r="AA454" s="194">
        <f t="shared" si="41"/>
        <v>0</v>
      </c>
      <c r="AB454" s="124" t="str">
        <f t="shared" si="42"/>
        <v/>
      </c>
      <c r="AC454" s="195" t="str">
        <f t="shared" si="43"/>
        <v/>
      </c>
      <c r="AD454" s="194" t="str">
        <f t="shared" si="44"/>
        <v/>
      </c>
      <c r="AE454" s="194">
        <f>IF(AD454="",0,IF(ISERROR(VLOOKUP(AD454,AD$7:AD453,1,FALSE)),1,0))</f>
        <v>0</v>
      </c>
      <c r="AF454" s="194"/>
    </row>
    <row r="455" spans="1:32" ht="16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75">
        <f>IF(AND($X$3512&lt;&gt;" ",$X$3512&lt;&gt;0),IF(X455=$X$3512,1+COUNTIF(U$7:U454,"&gt;0"),0),0)</f>
        <v>0</v>
      </c>
      <c r="V455" s="178" t="s">
        <v>644</v>
      </c>
      <c r="W455" s="130"/>
      <c r="X455" s="131"/>
      <c r="Y455" s="131"/>
      <c r="Z455" s="206"/>
      <c r="AA455" s="194">
        <f t="shared" ref="AA455:AA518" si="45">IF(ISBLANK(X455),0,VLOOKUP(X455,$B$8:$E$57,1,FALSE))</f>
        <v>0</v>
      </c>
      <c r="AB455" s="124" t="str">
        <f t="shared" si="42"/>
        <v/>
      </c>
      <c r="AC455" s="195" t="str">
        <f t="shared" si="43"/>
        <v/>
      </c>
      <c r="AD455" s="194" t="str">
        <f t="shared" si="44"/>
        <v/>
      </c>
      <c r="AE455" s="194">
        <f>IF(AD455="",0,IF(ISERROR(VLOOKUP(AD455,AD$7:AD454,1,FALSE)),1,0))</f>
        <v>0</v>
      </c>
      <c r="AF455" s="194"/>
    </row>
    <row r="456" spans="1:32" ht="16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75">
        <f>IF(AND($X$3512&lt;&gt;" ",$X$3512&lt;&gt;0),IF(X456=$X$3512,1+COUNTIF(U$7:U455,"&gt;0"),0),0)</f>
        <v>0</v>
      </c>
      <c r="V456" s="178" t="s">
        <v>645</v>
      </c>
      <c r="W456" s="130"/>
      <c r="X456" s="131"/>
      <c r="Y456" s="131"/>
      <c r="Z456" s="206"/>
      <c r="AA456" s="194">
        <f t="shared" si="45"/>
        <v>0</v>
      </c>
      <c r="AB456" s="124" t="str">
        <f t="shared" ref="AB456:AB519" si="46">IF(W456&gt;0,CONCATENATE(MONTH(W456)&amp;X456),"")</f>
        <v/>
      </c>
      <c r="AC456" s="195" t="str">
        <f t="shared" ref="AC456:AC519" si="47">IF(OR(AND(Z456&lt;&gt;0,ISBLANK(X456)),ISERROR(AA456)),"ERR","")</f>
        <v/>
      </c>
      <c r="AD456" s="194" t="str">
        <f t="shared" si="44"/>
        <v/>
      </c>
      <c r="AE456" s="194">
        <f>IF(AD456="",0,IF(ISERROR(VLOOKUP(AD456,AD$7:AD455,1,FALSE)),1,0))</f>
        <v>0</v>
      </c>
      <c r="AF456" s="194"/>
    </row>
    <row r="457" spans="1:32" ht="16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75">
        <f>IF(AND($X$3512&lt;&gt;" ",$X$3512&lt;&gt;0),IF(X457=$X$3512,1+COUNTIF(U$7:U456,"&gt;0"),0),0)</f>
        <v>0</v>
      </c>
      <c r="V457" s="178" t="s">
        <v>646</v>
      </c>
      <c r="W457" s="130"/>
      <c r="X457" s="131"/>
      <c r="Y457" s="131"/>
      <c r="Z457" s="206"/>
      <c r="AA457" s="194">
        <f t="shared" si="45"/>
        <v>0</v>
      </c>
      <c r="AB457" s="124" t="str">
        <f t="shared" si="46"/>
        <v/>
      </c>
      <c r="AC457" s="195" t="str">
        <f t="shared" si="47"/>
        <v/>
      </c>
      <c r="AD457" s="194" t="str">
        <f t="shared" si="44"/>
        <v/>
      </c>
      <c r="AE457" s="194">
        <f>IF(AD457="",0,IF(ISERROR(VLOOKUP(AD457,AD$7:AD456,1,FALSE)),1,0))</f>
        <v>0</v>
      </c>
      <c r="AF457" s="194"/>
    </row>
    <row r="458" spans="1:32" ht="16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75">
        <f>IF(AND($X$3512&lt;&gt;" ",$X$3512&lt;&gt;0),IF(X458=$X$3512,1+COUNTIF(U$7:U457,"&gt;0"),0),0)</f>
        <v>0</v>
      </c>
      <c r="V458" s="178" t="s">
        <v>647</v>
      </c>
      <c r="W458" s="130"/>
      <c r="X458" s="131"/>
      <c r="Y458" s="131"/>
      <c r="Z458" s="206"/>
      <c r="AA458" s="194">
        <f t="shared" si="45"/>
        <v>0</v>
      </c>
      <c r="AB458" s="124" t="str">
        <f t="shared" si="46"/>
        <v/>
      </c>
      <c r="AC458" s="195" t="str">
        <f t="shared" si="47"/>
        <v/>
      </c>
      <c r="AD458" s="194" t="str">
        <f t="shared" si="44"/>
        <v/>
      </c>
      <c r="AE458" s="194">
        <f>IF(AD458="",0,IF(ISERROR(VLOOKUP(AD458,AD$7:AD457,1,FALSE)),1,0))</f>
        <v>0</v>
      </c>
      <c r="AF458" s="194"/>
    </row>
    <row r="459" spans="1:32" ht="16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75">
        <f>IF(AND($X$3512&lt;&gt;" ",$X$3512&lt;&gt;0),IF(X459=$X$3512,1+COUNTIF(U$7:U458,"&gt;0"),0),0)</f>
        <v>0</v>
      </c>
      <c r="V459" s="178" t="s">
        <v>648</v>
      </c>
      <c r="W459" s="130"/>
      <c r="X459" s="131"/>
      <c r="Y459" s="131"/>
      <c r="Z459" s="206"/>
      <c r="AA459" s="194">
        <f t="shared" si="45"/>
        <v>0</v>
      </c>
      <c r="AB459" s="124" t="str">
        <f t="shared" si="46"/>
        <v/>
      </c>
      <c r="AC459" s="195" t="str">
        <f t="shared" si="47"/>
        <v/>
      </c>
      <c r="AD459" s="194" t="str">
        <f t="shared" ref="AD459:AD522" si="48">IF(W459&gt;0,CONCATENATE(MONTH(W459),"-",YEAR(W459)),"")</f>
        <v/>
      </c>
      <c r="AE459" s="194">
        <f>IF(AD459="",0,IF(ISERROR(VLOOKUP(AD459,AD$7:AD458,1,FALSE)),1,0))</f>
        <v>0</v>
      </c>
      <c r="AF459" s="194"/>
    </row>
    <row r="460" spans="1:32" ht="16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75">
        <f>IF(AND($X$3512&lt;&gt;" ",$X$3512&lt;&gt;0),IF(X460=$X$3512,1+COUNTIF(U$7:U459,"&gt;0"),0),0)</f>
        <v>0</v>
      </c>
      <c r="V460" s="178" t="s">
        <v>649</v>
      </c>
      <c r="W460" s="130"/>
      <c r="X460" s="131"/>
      <c r="Y460" s="131"/>
      <c r="Z460" s="206"/>
      <c r="AA460" s="194">
        <f t="shared" si="45"/>
        <v>0</v>
      </c>
      <c r="AB460" s="124" t="str">
        <f t="shared" si="46"/>
        <v/>
      </c>
      <c r="AC460" s="195" t="str">
        <f t="shared" si="47"/>
        <v/>
      </c>
      <c r="AD460" s="194" t="str">
        <f t="shared" si="48"/>
        <v/>
      </c>
      <c r="AE460" s="194">
        <f>IF(AD460="",0,IF(ISERROR(VLOOKUP(AD460,AD$7:AD459,1,FALSE)),1,0))</f>
        <v>0</v>
      </c>
      <c r="AF460" s="194"/>
    </row>
    <row r="461" spans="1:32" ht="16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75">
        <f>IF(AND($X$3512&lt;&gt;" ",$X$3512&lt;&gt;0),IF(X461=$X$3512,1+COUNTIF(U$7:U460,"&gt;0"),0),0)</f>
        <v>0</v>
      </c>
      <c r="V461" s="178" t="s">
        <v>650</v>
      </c>
      <c r="W461" s="130"/>
      <c r="X461" s="131"/>
      <c r="Y461" s="131"/>
      <c r="Z461" s="206"/>
      <c r="AA461" s="194">
        <f t="shared" si="45"/>
        <v>0</v>
      </c>
      <c r="AB461" s="124" t="str">
        <f t="shared" si="46"/>
        <v/>
      </c>
      <c r="AC461" s="195" t="str">
        <f t="shared" si="47"/>
        <v/>
      </c>
      <c r="AD461" s="194" t="str">
        <f t="shared" si="48"/>
        <v/>
      </c>
      <c r="AE461" s="194">
        <f>IF(AD461="",0,IF(ISERROR(VLOOKUP(AD461,AD$7:AD460,1,FALSE)),1,0))</f>
        <v>0</v>
      </c>
      <c r="AF461" s="194"/>
    </row>
    <row r="462" spans="1:32" ht="16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75">
        <f>IF(AND($X$3512&lt;&gt;" ",$X$3512&lt;&gt;0),IF(X462=$X$3512,1+COUNTIF(U$7:U461,"&gt;0"),0),0)</f>
        <v>0</v>
      </c>
      <c r="V462" s="178" t="s">
        <v>651</v>
      </c>
      <c r="W462" s="130"/>
      <c r="X462" s="131"/>
      <c r="Y462" s="131"/>
      <c r="Z462" s="206"/>
      <c r="AA462" s="194">
        <f t="shared" si="45"/>
        <v>0</v>
      </c>
      <c r="AB462" s="124" t="str">
        <f t="shared" si="46"/>
        <v/>
      </c>
      <c r="AC462" s="195" t="str">
        <f t="shared" si="47"/>
        <v/>
      </c>
      <c r="AD462" s="194" t="str">
        <f t="shared" si="48"/>
        <v/>
      </c>
      <c r="AE462" s="194">
        <f>IF(AD462="",0,IF(ISERROR(VLOOKUP(AD462,AD$7:AD461,1,FALSE)),1,0))</f>
        <v>0</v>
      </c>
      <c r="AF462" s="194"/>
    </row>
    <row r="463" spans="1:32" ht="16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75">
        <f>IF(AND($X$3512&lt;&gt;" ",$X$3512&lt;&gt;0),IF(X463=$X$3512,1+COUNTIF(U$7:U462,"&gt;0"),0),0)</f>
        <v>0</v>
      </c>
      <c r="V463" s="178" t="s">
        <v>652</v>
      </c>
      <c r="W463" s="130"/>
      <c r="X463" s="131"/>
      <c r="Y463" s="131"/>
      <c r="Z463" s="206"/>
      <c r="AA463" s="194">
        <f t="shared" si="45"/>
        <v>0</v>
      </c>
      <c r="AB463" s="124" t="str">
        <f t="shared" si="46"/>
        <v/>
      </c>
      <c r="AC463" s="195" t="str">
        <f t="shared" si="47"/>
        <v/>
      </c>
      <c r="AD463" s="194" t="str">
        <f t="shared" si="48"/>
        <v/>
      </c>
      <c r="AE463" s="194">
        <f>IF(AD463="",0,IF(ISERROR(VLOOKUP(AD463,AD$7:AD462,1,FALSE)),1,0))</f>
        <v>0</v>
      </c>
      <c r="AF463" s="194"/>
    </row>
    <row r="464" spans="1:32" ht="16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75">
        <f>IF(AND($X$3512&lt;&gt;" ",$X$3512&lt;&gt;0),IF(X464=$X$3512,1+COUNTIF(U$7:U463,"&gt;0"),0),0)</f>
        <v>0</v>
      </c>
      <c r="V464" s="178" t="s">
        <v>653</v>
      </c>
      <c r="W464" s="130"/>
      <c r="X464" s="131"/>
      <c r="Y464" s="131"/>
      <c r="Z464" s="206"/>
      <c r="AA464" s="194">
        <f t="shared" si="45"/>
        <v>0</v>
      </c>
      <c r="AB464" s="124" t="str">
        <f t="shared" si="46"/>
        <v/>
      </c>
      <c r="AC464" s="195" t="str">
        <f t="shared" si="47"/>
        <v/>
      </c>
      <c r="AD464" s="194" t="str">
        <f t="shared" si="48"/>
        <v/>
      </c>
      <c r="AE464" s="194">
        <f>IF(AD464="",0,IF(ISERROR(VLOOKUP(AD464,AD$7:AD463,1,FALSE)),1,0))</f>
        <v>0</v>
      </c>
      <c r="AF464" s="194"/>
    </row>
    <row r="465" spans="1:32" ht="16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75">
        <f>IF(AND($X$3512&lt;&gt;" ",$X$3512&lt;&gt;0),IF(X465=$X$3512,1+COUNTIF(U$7:U464,"&gt;0"),0),0)</f>
        <v>0</v>
      </c>
      <c r="V465" s="178" t="s">
        <v>654</v>
      </c>
      <c r="W465" s="130"/>
      <c r="X465" s="131"/>
      <c r="Y465" s="131"/>
      <c r="Z465" s="206"/>
      <c r="AA465" s="194">
        <f t="shared" si="45"/>
        <v>0</v>
      </c>
      <c r="AB465" s="124" t="str">
        <f t="shared" si="46"/>
        <v/>
      </c>
      <c r="AC465" s="195" t="str">
        <f t="shared" si="47"/>
        <v/>
      </c>
      <c r="AD465" s="194" t="str">
        <f t="shared" si="48"/>
        <v/>
      </c>
      <c r="AE465" s="194">
        <f>IF(AD465="",0,IF(ISERROR(VLOOKUP(AD465,AD$7:AD464,1,FALSE)),1,0))</f>
        <v>0</v>
      </c>
      <c r="AF465" s="194"/>
    </row>
    <row r="466" spans="1:32" ht="16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75">
        <f>IF(AND($X$3512&lt;&gt;" ",$X$3512&lt;&gt;0),IF(X466=$X$3512,1+COUNTIF(U$7:U465,"&gt;0"),0),0)</f>
        <v>0</v>
      </c>
      <c r="V466" s="178" t="s">
        <v>655</v>
      </c>
      <c r="W466" s="130"/>
      <c r="X466" s="131"/>
      <c r="Y466" s="131"/>
      <c r="Z466" s="206"/>
      <c r="AA466" s="194">
        <f t="shared" si="45"/>
        <v>0</v>
      </c>
      <c r="AB466" s="124" t="str">
        <f t="shared" si="46"/>
        <v/>
      </c>
      <c r="AC466" s="195" t="str">
        <f t="shared" si="47"/>
        <v/>
      </c>
      <c r="AD466" s="194" t="str">
        <f t="shared" si="48"/>
        <v/>
      </c>
      <c r="AE466" s="194">
        <f>IF(AD466="",0,IF(ISERROR(VLOOKUP(AD466,AD$7:AD465,1,FALSE)),1,0))</f>
        <v>0</v>
      </c>
      <c r="AF466" s="194"/>
    </row>
    <row r="467" spans="1:32" ht="16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75">
        <f>IF(AND($X$3512&lt;&gt;" ",$X$3512&lt;&gt;0),IF(X467=$X$3512,1+COUNTIF(U$7:U466,"&gt;0"),0),0)</f>
        <v>0</v>
      </c>
      <c r="V467" s="178" t="s">
        <v>656</v>
      </c>
      <c r="W467" s="130"/>
      <c r="X467" s="131"/>
      <c r="Y467" s="131"/>
      <c r="Z467" s="206"/>
      <c r="AA467" s="194">
        <f t="shared" si="45"/>
        <v>0</v>
      </c>
      <c r="AB467" s="124" t="str">
        <f t="shared" si="46"/>
        <v/>
      </c>
      <c r="AC467" s="195" t="str">
        <f t="shared" si="47"/>
        <v/>
      </c>
      <c r="AD467" s="194" t="str">
        <f t="shared" si="48"/>
        <v/>
      </c>
      <c r="AE467" s="194">
        <f>IF(AD467="",0,IF(ISERROR(VLOOKUP(AD467,AD$7:AD466,1,FALSE)),1,0))</f>
        <v>0</v>
      </c>
      <c r="AF467" s="194"/>
    </row>
    <row r="468" spans="1:32" ht="16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75">
        <f>IF(AND($X$3512&lt;&gt;" ",$X$3512&lt;&gt;0),IF(X468=$X$3512,1+COUNTIF(U$7:U467,"&gt;0"),0),0)</f>
        <v>0</v>
      </c>
      <c r="V468" s="178" t="s">
        <v>657</v>
      </c>
      <c r="W468" s="130"/>
      <c r="X468" s="131"/>
      <c r="Y468" s="131"/>
      <c r="Z468" s="206"/>
      <c r="AA468" s="194">
        <f t="shared" si="45"/>
        <v>0</v>
      </c>
      <c r="AB468" s="124" t="str">
        <f t="shared" si="46"/>
        <v/>
      </c>
      <c r="AC468" s="195" t="str">
        <f t="shared" si="47"/>
        <v/>
      </c>
      <c r="AD468" s="194" t="str">
        <f t="shared" si="48"/>
        <v/>
      </c>
      <c r="AE468" s="194">
        <f>IF(AD468="",0,IF(ISERROR(VLOOKUP(AD468,AD$7:AD467,1,FALSE)),1,0))</f>
        <v>0</v>
      </c>
      <c r="AF468" s="194"/>
    </row>
    <row r="469" spans="1:32" ht="16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75">
        <f>IF(AND($X$3512&lt;&gt;" ",$X$3512&lt;&gt;0),IF(X469=$X$3512,1+COUNTIF(U$7:U468,"&gt;0"),0),0)</f>
        <v>0</v>
      </c>
      <c r="V469" s="178" t="s">
        <v>658</v>
      </c>
      <c r="W469" s="130"/>
      <c r="X469" s="131"/>
      <c r="Y469" s="131"/>
      <c r="Z469" s="206"/>
      <c r="AA469" s="194">
        <f t="shared" si="45"/>
        <v>0</v>
      </c>
      <c r="AB469" s="124" t="str">
        <f t="shared" si="46"/>
        <v/>
      </c>
      <c r="AC469" s="195" t="str">
        <f t="shared" si="47"/>
        <v/>
      </c>
      <c r="AD469" s="194" t="str">
        <f t="shared" si="48"/>
        <v/>
      </c>
      <c r="AE469" s="194">
        <f>IF(AD469="",0,IF(ISERROR(VLOOKUP(AD469,AD$7:AD468,1,FALSE)),1,0))</f>
        <v>0</v>
      </c>
      <c r="AF469" s="194"/>
    </row>
    <row r="470" spans="1:32" ht="16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75">
        <f>IF(AND($X$3512&lt;&gt;" ",$X$3512&lt;&gt;0),IF(X470=$X$3512,1+COUNTIF(U$7:U469,"&gt;0"),0),0)</f>
        <v>0</v>
      </c>
      <c r="V470" s="178" t="s">
        <v>659</v>
      </c>
      <c r="W470" s="130"/>
      <c r="X470" s="131"/>
      <c r="Y470" s="131"/>
      <c r="Z470" s="206"/>
      <c r="AA470" s="194">
        <f t="shared" si="45"/>
        <v>0</v>
      </c>
      <c r="AB470" s="124" t="str">
        <f t="shared" si="46"/>
        <v/>
      </c>
      <c r="AC470" s="195" t="str">
        <f t="shared" si="47"/>
        <v/>
      </c>
      <c r="AD470" s="194" t="str">
        <f t="shared" si="48"/>
        <v/>
      </c>
      <c r="AE470" s="194">
        <f>IF(AD470="",0,IF(ISERROR(VLOOKUP(AD470,AD$7:AD469,1,FALSE)),1,0))</f>
        <v>0</v>
      </c>
      <c r="AF470" s="194"/>
    </row>
    <row r="471" spans="1:32" ht="16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75">
        <f>IF(AND($X$3512&lt;&gt;" ",$X$3512&lt;&gt;0),IF(X471=$X$3512,1+COUNTIF(U$7:U470,"&gt;0"),0),0)</f>
        <v>0</v>
      </c>
      <c r="V471" s="178" t="s">
        <v>660</v>
      </c>
      <c r="W471" s="130"/>
      <c r="X471" s="131"/>
      <c r="Y471" s="131"/>
      <c r="Z471" s="206"/>
      <c r="AA471" s="194">
        <f t="shared" si="45"/>
        <v>0</v>
      </c>
      <c r="AB471" s="124" t="str">
        <f t="shared" si="46"/>
        <v/>
      </c>
      <c r="AC471" s="195" t="str">
        <f t="shared" si="47"/>
        <v/>
      </c>
      <c r="AD471" s="194" t="str">
        <f t="shared" si="48"/>
        <v/>
      </c>
      <c r="AE471" s="194">
        <f>IF(AD471="",0,IF(ISERROR(VLOOKUP(AD471,AD$7:AD470,1,FALSE)),1,0))</f>
        <v>0</v>
      </c>
      <c r="AF471" s="194"/>
    </row>
    <row r="472" spans="1:32" ht="16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75">
        <f>IF(AND($X$3512&lt;&gt;" ",$X$3512&lt;&gt;0),IF(X472=$X$3512,1+COUNTIF(U$7:U471,"&gt;0"),0),0)</f>
        <v>0</v>
      </c>
      <c r="V472" s="178" t="s">
        <v>661</v>
      </c>
      <c r="W472" s="130"/>
      <c r="X472" s="131"/>
      <c r="Y472" s="131"/>
      <c r="Z472" s="206"/>
      <c r="AA472" s="194">
        <f t="shared" si="45"/>
        <v>0</v>
      </c>
      <c r="AB472" s="124" t="str">
        <f t="shared" si="46"/>
        <v/>
      </c>
      <c r="AC472" s="195" t="str">
        <f t="shared" si="47"/>
        <v/>
      </c>
      <c r="AD472" s="194" t="str">
        <f t="shared" si="48"/>
        <v/>
      </c>
      <c r="AE472" s="194">
        <f>IF(AD472="",0,IF(ISERROR(VLOOKUP(AD472,AD$7:AD471,1,FALSE)),1,0))</f>
        <v>0</v>
      </c>
      <c r="AF472" s="194"/>
    </row>
    <row r="473" spans="1:32" ht="16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75">
        <f>IF(AND($X$3512&lt;&gt;" ",$X$3512&lt;&gt;0),IF(X473=$X$3512,1+COUNTIF(U$7:U472,"&gt;0"),0),0)</f>
        <v>0</v>
      </c>
      <c r="V473" s="178" t="s">
        <v>662</v>
      </c>
      <c r="W473" s="130"/>
      <c r="X473" s="131"/>
      <c r="Y473" s="131"/>
      <c r="Z473" s="206"/>
      <c r="AA473" s="194">
        <f t="shared" si="45"/>
        <v>0</v>
      </c>
      <c r="AB473" s="124" t="str">
        <f t="shared" si="46"/>
        <v/>
      </c>
      <c r="AC473" s="195" t="str">
        <f t="shared" si="47"/>
        <v/>
      </c>
      <c r="AD473" s="194" t="str">
        <f t="shared" si="48"/>
        <v/>
      </c>
      <c r="AE473" s="194">
        <f>IF(AD473="",0,IF(ISERROR(VLOOKUP(AD473,AD$7:AD472,1,FALSE)),1,0))</f>
        <v>0</v>
      </c>
      <c r="AF473" s="194"/>
    </row>
    <row r="474" spans="1:32" ht="16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75">
        <f>IF(AND($X$3512&lt;&gt;" ",$X$3512&lt;&gt;0),IF(X474=$X$3512,1+COUNTIF(U$7:U473,"&gt;0"),0),0)</f>
        <v>0</v>
      </c>
      <c r="V474" s="178" t="s">
        <v>663</v>
      </c>
      <c r="W474" s="130"/>
      <c r="X474" s="131"/>
      <c r="Y474" s="131"/>
      <c r="Z474" s="206"/>
      <c r="AA474" s="194">
        <f t="shared" si="45"/>
        <v>0</v>
      </c>
      <c r="AB474" s="124" t="str">
        <f t="shared" si="46"/>
        <v/>
      </c>
      <c r="AC474" s="195" t="str">
        <f t="shared" si="47"/>
        <v/>
      </c>
      <c r="AD474" s="194" t="str">
        <f t="shared" si="48"/>
        <v/>
      </c>
      <c r="AE474" s="194">
        <f>IF(AD474="",0,IF(ISERROR(VLOOKUP(AD474,AD$7:AD473,1,FALSE)),1,0))</f>
        <v>0</v>
      </c>
      <c r="AF474" s="194"/>
    </row>
    <row r="475" spans="1:32" ht="16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75">
        <f>IF(AND($X$3512&lt;&gt;" ",$X$3512&lt;&gt;0),IF(X475=$X$3512,1+COUNTIF(U$7:U474,"&gt;0"),0),0)</f>
        <v>0</v>
      </c>
      <c r="V475" s="178" t="s">
        <v>664</v>
      </c>
      <c r="W475" s="130"/>
      <c r="X475" s="131"/>
      <c r="Y475" s="131"/>
      <c r="Z475" s="206"/>
      <c r="AA475" s="194">
        <f t="shared" si="45"/>
        <v>0</v>
      </c>
      <c r="AB475" s="124" t="str">
        <f t="shared" si="46"/>
        <v/>
      </c>
      <c r="AC475" s="195" t="str">
        <f t="shared" si="47"/>
        <v/>
      </c>
      <c r="AD475" s="194" t="str">
        <f t="shared" si="48"/>
        <v/>
      </c>
      <c r="AE475" s="194">
        <f>IF(AD475="",0,IF(ISERROR(VLOOKUP(AD475,AD$7:AD474,1,FALSE)),1,0))</f>
        <v>0</v>
      </c>
      <c r="AF475" s="194"/>
    </row>
    <row r="476" spans="1:32" ht="16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75">
        <f>IF(AND($X$3512&lt;&gt;" ",$X$3512&lt;&gt;0),IF(X476=$X$3512,1+COUNTIF(U$7:U475,"&gt;0"),0),0)</f>
        <v>0</v>
      </c>
      <c r="V476" s="178" t="s">
        <v>665</v>
      </c>
      <c r="W476" s="130"/>
      <c r="X476" s="131"/>
      <c r="Y476" s="131"/>
      <c r="Z476" s="206"/>
      <c r="AA476" s="194">
        <f t="shared" si="45"/>
        <v>0</v>
      </c>
      <c r="AB476" s="124" t="str">
        <f t="shared" si="46"/>
        <v/>
      </c>
      <c r="AC476" s="195" t="str">
        <f t="shared" si="47"/>
        <v/>
      </c>
      <c r="AD476" s="194" t="str">
        <f t="shared" si="48"/>
        <v/>
      </c>
      <c r="AE476" s="194">
        <f>IF(AD476="",0,IF(ISERROR(VLOOKUP(AD476,AD$7:AD475,1,FALSE)),1,0))</f>
        <v>0</v>
      </c>
      <c r="AF476" s="194"/>
    </row>
    <row r="477" spans="1:32" ht="16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75">
        <f>IF(AND($X$3512&lt;&gt;" ",$X$3512&lt;&gt;0),IF(X477=$X$3512,1+COUNTIF(U$7:U476,"&gt;0"),0),0)</f>
        <v>0</v>
      </c>
      <c r="V477" s="178" t="s">
        <v>666</v>
      </c>
      <c r="W477" s="130"/>
      <c r="X477" s="131"/>
      <c r="Y477" s="131"/>
      <c r="Z477" s="206"/>
      <c r="AA477" s="194">
        <f t="shared" si="45"/>
        <v>0</v>
      </c>
      <c r="AB477" s="124" t="str">
        <f t="shared" si="46"/>
        <v/>
      </c>
      <c r="AC477" s="195" t="str">
        <f t="shared" si="47"/>
        <v/>
      </c>
      <c r="AD477" s="194" t="str">
        <f t="shared" si="48"/>
        <v/>
      </c>
      <c r="AE477" s="194">
        <f>IF(AD477="",0,IF(ISERROR(VLOOKUP(AD477,AD$7:AD476,1,FALSE)),1,0))</f>
        <v>0</v>
      </c>
      <c r="AF477" s="194"/>
    </row>
    <row r="478" spans="1:32" ht="16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75">
        <f>IF(AND($X$3512&lt;&gt;" ",$X$3512&lt;&gt;0),IF(X478=$X$3512,1+COUNTIF(U$7:U477,"&gt;0"),0),0)</f>
        <v>0</v>
      </c>
      <c r="V478" s="178" t="s">
        <v>667</v>
      </c>
      <c r="W478" s="130"/>
      <c r="X478" s="131"/>
      <c r="Y478" s="131"/>
      <c r="Z478" s="206"/>
      <c r="AA478" s="194">
        <f t="shared" si="45"/>
        <v>0</v>
      </c>
      <c r="AB478" s="124" t="str">
        <f t="shared" si="46"/>
        <v/>
      </c>
      <c r="AC478" s="195" t="str">
        <f t="shared" si="47"/>
        <v/>
      </c>
      <c r="AD478" s="194" t="str">
        <f t="shared" si="48"/>
        <v/>
      </c>
      <c r="AE478" s="194">
        <f>IF(AD478="",0,IF(ISERROR(VLOOKUP(AD478,AD$7:AD477,1,FALSE)),1,0))</f>
        <v>0</v>
      </c>
      <c r="AF478" s="194"/>
    </row>
    <row r="479" spans="1:32" ht="16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75">
        <f>IF(AND($X$3512&lt;&gt;" ",$X$3512&lt;&gt;0),IF(X479=$X$3512,1+COUNTIF(U$7:U478,"&gt;0"),0),0)</f>
        <v>0</v>
      </c>
      <c r="V479" s="178" t="s">
        <v>668</v>
      </c>
      <c r="W479" s="130"/>
      <c r="X479" s="131"/>
      <c r="Y479" s="131"/>
      <c r="Z479" s="206"/>
      <c r="AA479" s="194">
        <f t="shared" si="45"/>
        <v>0</v>
      </c>
      <c r="AB479" s="124" t="str">
        <f t="shared" si="46"/>
        <v/>
      </c>
      <c r="AC479" s="195" t="str">
        <f t="shared" si="47"/>
        <v/>
      </c>
      <c r="AD479" s="194" t="str">
        <f t="shared" si="48"/>
        <v/>
      </c>
      <c r="AE479" s="194">
        <f>IF(AD479="",0,IF(ISERROR(VLOOKUP(AD479,AD$7:AD478,1,FALSE)),1,0))</f>
        <v>0</v>
      </c>
      <c r="AF479" s="194"/>
    </row>
    <row r="480" spans="1:32" ht="16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75">
        <f>IF(AND($X$3512&lt;&gt;" ",$X$3512&lt;&gt;0),IF(X480=$X$3512,1+COUNTIF(U$7:U479,"&gt;0"),0),0)</f>
        <v>0</v>
      </c>
      <c r="V480" s="178" t="s">
        <v>669</v>
      </c>
      <c r="W480" s="130"/>
      <c r="X480" s="131"/>
      <c r="Y480" s="131"/>
      <c r="Z480" s="206"/>
      <c r="AA480" s="194">
        <f t="shared" si="45"/>
        <v>0</v>
      </c>
      <c r="AB480" s="124" t="str">
        <f t="shared" si="46"/>
        <v/>
      </c>
      <c r="AC480" s="195" t="str">
        <f t="shared" si="47"/>
        <v/>
      </c>
      <c r="AD480" s="194" t="str">
        <f t="shared" si="48"/>
        <v/>
      </c>
      <c r="AE480" s="194">
        <f>IF(AD480="",0,IF(ISERROR(VLOOKUP(AD480,AD$7:AD479,1,FALSE)),1,0))</f>
        <v>0</v>
      </c>
      <c r="AF480" s="194"/>
    </row>
    <row r="481" spans="1:32" ht="16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75">
        <f>IF(AND($X$3512&lt;&gt;" ",$X$3512&lt;&gt;0),IF(X481=$X$3512,1+COUNTIF(U$7:U480,"&gt;0"),0),0)</f>
        <v>0</v>
      </c>
      <c r="V481" s="178" t="s">
        <v>670</v>
      </c>
      <c r="W481" s="130"/>
      <c r="X481" s="131"/>
      <c r="Y481" s="131"/>
      <c r="Z481" s="206"/>
      <c r="AA481" s="194">
        <f t="shared" si="45"/>
        <v>0</v>
      </c>
      <c r="AB481" s="124" t="str">
        <f t="shared" si="46"/>
        <v/>
      </c>
      <c r="AC481" s="195" t="str">
        <f t="shared" si="47"/>
        <v/>
      </c>
      <c r="AD481" s="194" t="str">
        <f t="shared" si="48"/>
        <v/>
      </c>
      <c r="AE481" s="194">
        <f>IF(AD481="",0,IF(ISERROR(VLOOKUP(AD481,AD$7:AD480,1,FALSE)),1,0))</f>
        <v>0</v>
      </c>
      <c r="AF481" s="194"/>
    </row>
    <row r="482" spans="1:32" ht="16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75">
        <f>IF(AND($X$3512&lt;&gt;" ",$X$3512&lt;&gt;0),IF(X482=$X$3512,1+COUNTIF(U$7:U481,"&gt;0"),0),0)</f>
        <v>0</v>
      </c>
      <c r="V482" s="178" t="s">
        <v>671</v>
      </c>
      <c r="W482" s="130"/>
      <c r="X482" s="131"/>
      <c r="Y482" s="131"/>
      <c r="Z482" s="206"/>
      <c r="AA482" s="194">
        <f t="shared" si="45"/>
        <v>0</v>
      </c>
      <c r="AB482" s="124" t="str">
        <f t="shared" si="46"/>
        <v/>
      </c>
      <c r="AC482" s="195" t="str">
        <f t="shared" si="47"/>
        <v/>
      </c>
      <c r="AD482" s="194" t="str">
        <f t="shared" si="48"/>
        <v/>
      </c>
      <c r="AE482" s="194">
        <f>IF(AD482="",0,IF(ISERROR(VLOOKUP(AD482,AD$7:AD481,1,FALSE)),1,0))</f>
        <v>0</v>
      </c>
      <c r="AF482" s="194"/>
    </row>
    <row r="483" spans="1:32" ht="16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75">
        <f>IF(AND($X$3512&lt;&gt;" ",$X$3512&lt;&gt;0),IF(X483=$X$3512,1+COUNTIF(U$7:U482,"&gt;0"),0),0)</f>
        <v>0</v>
      </c>
      <c r="V483" s="178" t="s">
        <v>672</v>
      </c>
      <c r="W483" s="130"/>
      <c r="X483" s="131"/>
      <c r="Y483" s="131"/>
      <c r="Z483" s="206"/>
      <c r="AA483" s="194">
        <f t="shared" si="45"/>
        <v>0</v>
      </c>
      <c r="AB483" s="124" t="str">
        <f t="shared" si="46"/>
        <v/>
      </c>
      <c r="AC483" s="195" t="str">
        <f t="shared" si="47"/>
        <v/>
      </c>
      <c r="AD483" s="194" t="str">
        <f t="shared" si="48"/>
        <v/>
      </c>
      <c r="AE483" s="194">
        <f>IF(AD483="",0,IF(ISERROR(VLOOKUP(AD483,AD$7:AD482,1,FALSE)),1,0))</f>
        <v>0</v>
      </c>
      <c r="AF483" s="194"/>
    </row>
    <row r="484" spans="1:32" ht="16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75">
        <f>IF(AND($X$3512&lt;&gt;" ",$X$3512&lt;&gt;0),IF(X484=$X$3512,1+COUNTIF(U$7:U483,"&gt;0"),0),0)</f>
        <v>0</v>
      </c>
      <c r="V484" s="178" t="s">
        <v>673</v>
      </c>
      <c r="W484" s="130"/>
      <c r="X484" s="131"/>
      <c r="Y484" s="131"/>
      <c r="Z484" s="206"/>
      <c r="AA484" s="194">
        <f t="shared" si="45"/>
        <v>0</v>
      </c>
      <c r="AB484" s="124" t="str">
        <f t="shared" si="46"/>
        <v/>
      </c>
      <c r="AC484" s="195" t="str">
        <f t="shared" si="47"/>
        <v/>
      </c>
      <c r="AD484" s="194" t="str">
        <f t="shared" si="48"/>
        <v/>
      </c>
      <c r="AE484" s="194">
        <f>IF(AD484="",0,IF(ISERROR(VLOOKUP(AD484,AD$7:AD483,1,FALSE)),1,0))</f>
        <v>0</v>
      </c>
      <c r="AF484" s="194"/>
    </row>
    <row r="485" spans="1:32" ht="16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75">
        <f>IF(AND($X$3512&lt;&gt;" ",$X$3512&lt;&gt;0),IF(X485=$X$3512,1+COUNTIF(U$7:U484,"&gt;0"),0),0)</f>
        <v>0</v>
      </c>
      <c r="V485" s="178" t="s">
        <v>674</v>
      </c>
      <c r="W485" s="130"/>
      <c r="X485" s="131"/>
      <c r="Y485" s="131"/>
      <c r="Z485" s="206"/>
      <c r="AA485" s="194">
        <f t="shared" si="45"/>
        <v>0</v>
      </c>
      <c r="AB485" s="124" t="str">
        <f t="shared" si="46"/>
        <v/>
      </c>
      <c r="AC485" s="195" t="str">
        <f t="shared" si="47"/>
        <v/>
      </c>
      <c r="AD485" s="194" t="str">
        <f t="shared" si="48"/>
        <v/>
      </c>
      <c r="AE485" s="194">
        <f>IF(AD485="",0,IF(ISERROR(VLOOKUP(AD485,AD$7:AD484,1,FALSE)),1,0))</f>
        <v>0</v>
      </c>
      <c r="AF485" s="194"/>
    </row>
    <row r="486" spans="1:32" ht="16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75">
        <f>IF(AND($X$3512&lt;&gt;" ",$X$3512&lt;&gt;0),IF(X486=$X$3512,1+COUNTIF(U$7:U485,"&gt;0"),0),0)</f>
        <v>0</v>
      </c>
      <c r="V486" s="178" t="s">
        <v>675</v>
      </c>
      <c r="W486" s="130"/>
      <c r="X486" s="131"/>
      <c r="Y486" s="131"/>
      <c r="Z486" s="206"/>
      <c r="AA486" s="194">
        <f t="shared" si="45"/>
        <v>0</v>
      </c>
      <c r="AB486" s="124" t="str">
        <f t="shared" si="46"/>
        <v/>
      </c>
      <c r="AC486" s="195" t="str">
        <f t="shared" si="47"/>
        <v/>
      </c>
      <c r="AD486" s="194" t="str">
        <f t="shared" si="48"/>
        <v/>
      </c>
      <c r="AE486" s="194">
        <f>IF(AD486="",0,IF(ISERROR(VLOOKUP(AD486,AD$7:AD485,1,FALSE)),1,0))</f>
        <v>0</v>
      </c>
      <c r="AF486" s="194"/>
    </row>
    <row r="487" spans="1:32" ht="16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75">
        <f>IF(AND($X$3512&lt;&gt;" ",$X$3512&lt;&gt;0),IF(X487=$X$3512,1+COUNTIF(U$7:U486,"&gt;0"),0),0)</f>
        <v>0</v>
      </c>
      <c r="V487" s="178" t="s">
        <v>676</v>
      </c>
      <c r="W487" s="130"/>
      <c r="X487" s="131"/>
      <c r="Y487" s="131"/>
      <c r="Z487" s="206"/>
      <c r="AA487" s="194">
        <f t="shared" si="45"/>
        <v>0</v>
      </c>
      <c r="AB487" s="124" t="str">
        <f t="shared" si="46"/>
        <v/>
      </c>
      <c r="AC487" s="195" t="str">
        <f t="shared" si="47"/>
        <v/>
      </c>
      <c r="AD487" s="194" t="str">
        <f t="shared" si="48"/>
        <v/>
      </c>
      <c r="AE487" s="194">
        <f>IF(AD487="",0,IF(ISERROR(VLOOKUP(AD487,AD$7:AD486,1,FALSE)),1,0))</f>
        <v>0</v>
      </c>
      <c r="AF487" s="194"/>
    </row>
    <row r="488" spans="1:32" ht="16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75">
        <f>IF(AND($X$3512&lt;&gt;" ",$X$3512&lt;&gt;0),IF(X488=$X$3512,1+COUNTIF(U$7:U487,"&gt;0"),0),0)</f>
        <v>0</v>
      </c>
      <c r="V488" s="178" t="s">
        <v>677</v>
      </c>
      <c r="W488" s="130"/>
      <c r="X488" s="131"/>
      <c r="Y488" s="131"/>
      <c r="Z488" s="206"/>
      <c r="AA488" s="194">
        <f t="shared" si="45"/>
        <v>0</v>
      </c>
      <c r="AB488" s="124" t="str">
        <f t="shared" si="46"/>
        <v/>
      </c>
      <c r="AC488" s="195" t="str">
        <f t="shared" si="47"/>
        <v/>
      </c>
      <c r="AD488" s="194" t="str">
        <f t="shared" si="48"/>
        <v/>
      </c>
      <c r="AE488" s="194">
        <f>IF(AD488="",0,IF(ISERROR(VLOOKUP(AD488,AD$7:AD487,1,FALSE)),1,0))</f>
        <v>0</v>
      </c>
      <c r="AF488" s="194"/>
    </row>
    <row r="489" spans="1:32" ht="16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75">
        <f>IF(AND($X$3512&lt;&gt;" ",$X$3512&lt;&gt;0),IF(X489=$X$3512,1+COUNTIF(U$7:U488,"&gt;0"),0),0)</f>
        <v>0</v>
      </c>
      <c r="V489" s="178" t="s">
        <v>678</v>
      </c>
      <c r="W489" s="130"/>
      <c r="X489" s="131"/>
      <c r="Y489" s="131"/>
      <c r="Z489" s="206"/>
      <c r="AA489" s="194">
        <f t="shared" si="45"/>
        <v>0</v>
      </c>
      <c r="AB489" s="124" t="str">
        <f t="shared" si="46"/>
        <v/>
      </c>
      <c r="AC489" s="195" t="str">
        <f t="shared" si="47"/>
        <v/>
      </c>
      <c r="AD489" s="194" t="str">
        <f t="shared" si="48"/>
        <v/>
      </c>
      <c r="AE489" s="194">
        <f>IF(AD489="",0,IF(ISERROR(VLOOKUP(AD489,AD$7:AD488,1,FALSE)),1,0))</f>
        <v>0</v>
      </c>
      <c r="AF489" s="194"/>
    </row>
    <row r="490" spans="1:32" ht="16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75">
        <f>IF(AND($X$3512&lt;&gt;" ",$X$3512&lt;&gt;0),IF(X490=$X$3512,1+COUNTIF(U$7:U489,"&gt;0"),0),0)</f>
        <v>0</v>
      </c>
      <c r="V490" s="178" t="s">
        <v>679</v>
      </c>
      <c r="W490" s="130"/>
      <c r="X490" s="131"/>
      <c r="Y490" s="131"/>
      <c r="Z490" s="206"/>
      <c r="AA490" s="194">
        <f t="shared" si="45"/>
        <v>0</v>
      </c>
      <c r="AB490" s="124" t="str">
        <f t="shared" si="46"/>
        <v/>
      </c>
      <c r="AC490" s="195" t="str">
        <f t="shared" si="47"/>
        <v/>
      </c>
      <c r="AD490" s="194" t="str">
        <f t="shared" si="48"/>
        <v/>
      </c>
      <c r="AE490" s="194">
        <f>IF(AD490="",0,IF(ISERROR(VLOOKUP(AD490,AD$7:AD489,1,FALSE)),1,0))</f>
        <v>0</v>
      </c>
      <c r="AF490" s="194"/>
    </row>
    <row r="491" spans="1:32" ht="16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75">
        <f>IF(AND($X$3512&lt;&gt;" ",$X$3512&lt;&gt;0),IF(X491=$X$3512,1+COUNTIF(U$7:U490,"&gt;0"),0),0)</f>
        <v>0</v>
      </c>
      <c r="V491" s="178" t="s">
        <v>680</v>
      </c>
      <c r="W491" s="130"/>
      <c r="X491" s="131"/>
      <c r="Y491" s="131"/>
      <c r="Z491" s="206"/>
      <c r="AA491" s="194">
        <f t="shared" si="45"/>
        <v>0</v>
      </c>
      <c r="AB491" s="124" t="str">
        <f t="shared" si="46"/>
        <v/>
      </c>
      <c r="AC491" s="195" t="str">
        <f t="shared" si="47"/>
        <v/>
      </c>
      <c r="AD491" s="194" t="str">
        <f t="shared" si="48"/>
        <v/>
      </c>
      <c r="AE491" s="194">
        <f>IF(AD491="",0,IF(ISERROR(VLOOKUP(AD491,AD$7:AD490,1,FALSE)),1,0))</f>
        <v>0</v>
      </c>
      <c r="AF491" s="194"/>
    </row>
    <row r="492" spans="1:32" ht="16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75">
        <f>IF(AND($X$3512&lt;&gt;" ",$X$3512&lt;&gt;0),IF(X492=$X$3512,1+COUNTIF(U$7:U491,"&gt;0"),0),0)</f>
        <v>0</v>
      </c>
      <c r="V492" s="178" t="s">
        <v>681</v>
      </c>
      <c r="W492" s="130"/>
      <c r="X492" s="131"/>
      <c r="Y492" s="131"/>
      <c r="Z492" s="206"/>
      <c r="AA492" s="194">
        <f t="shared" si="45"/>
        <v>0</v>
      </c>
      <c r="AB492" s="124" t="str">
        <f t="shared" si="46"/>
        <v/>
      </c>
      <c r="AC492" s="195" t="str">
        <f t="shared" si="47"/>
        <v/>
      </c>
      <c r="AD492" s="194" t="str">
        <f t="shared" si="48"/>
        <v/>
      </c>
      <c r="AE492" s="194">
        <f>IF(AD492="",0,IF(ISERROR(VLOOKUP(AD492,AD$7:AD491,1,FALSE)),1,0))</f>
        <v>0</v>
      </c>
      <c r="AF492" s="194"/>
    </row>
    <row r="493" spans="1:32" ht="16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75">
        <f>IF(AND($X$3512&lt;&gt;" ",$X$3512&lt;&gt;0),IF(X493=$X$3512,1+COUNTIF(U$7:U492,"&gt;0"),0),0)</f>
        <v>0</v>
      </c>
      <c r="V493" s="178" t="s">
        <v>682</v>
      </c>
      <c r="W493" s="130"/>
      <c r="X493" s="131"/>
      <c r="Y493" s="131"/>
      <c r="Z493" s="206"/>
      <c r="AA493" s="194">
        <f t="shared" si="45"/>
        <v>0</v>
      </c>
      <c r="AB493" s="124" t="str">
        <f t="shared" si="46"/>
        <v/>
      </c>
      <c r="AC493" s="195" t="str">
        <f t="shared" si="47"/>
        <v/>
      </c>
      <c r="AD493" s="194" t="str">
        <f t="shared" si="48"/>
        <v/>
      </c>
      <c r="AE493" s="194">
        <f>IF(AD493="",0,IF(ISERROR(VLOOKUP(AD493,AD$7:AD492,1,FALSE)),1,0))</f>
        <v>0</v>
      </c>
      <c r="AF493" s="194"/>
    </row>
    <row r="494" spans="1:32" ht="16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75">
        <f>IF(AND($X$3512&lt;&gt;" ",$X$3512&lt;&gt;0),IF(X494=$X$3512,1+COUNTIF(U$7:U493,"&gt;0"),0),0)</f>
        <v>0</v>
      </c>
      <c r="V494" s="178" t="s">
        <v>683</v>
      </c>
      <c r="W494" s="130"/>
      <c r="X494" s="131"/>
      <c r="Y494" s="131"/>
      <c r="Z494" s="206"/>
      <c r="AA494" s="194">
        <f t="shared" si="45"/>
        <v>0</v>
      </c>
      <c r="AB494" s="124" t="str">
        <f t="shared" si="46"/>
        <v/>
      </c>
      <c r="AC494" s="195" t="str">
        <f t="shared" si="47"/>
        <v/>
      </c>
      <c r="AD494" s="194" t="str">
        <f t="shared" si="48"/>
        <v/>
      </c>
      <c r="AE494" s="194">
        <f>IF(AD494="",0,IF(ISERROR(VLOOKUP(AD494,AD$7:AD493,1,FALSE)),1,0))</f>
        <v>0</v>
      </c>
      <c r="AF494" s="194"/>
    </row>
    <row r="495" spans="1:32" ht="16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75">
        <f>IF(AND($X$3512&lt;&gt;" ",$X$3512&lt;&gt;0),IF(X495=$X$3512,1+COUNTIF(U$7:U494,"&gt;0"),0),0)</f>
        <v>0</v>
      </c>
      <c r="V495" s="178" t="s">
        <v>684</v>
      </c>
      <c r="W495" s="130"/>
      <c r="X495" s="131"/>
      <c r="Y495" s="131"/>
      <c r="Z495" s="206"/>
      <c r="AA495" s="194">
        <f t="shared" si="45"/>
        <v>0</v>
      </c>
      <c r="AB495" s="124" t="str">
        <f t="shared" si="46"/>
        <v/>
      </c>
      <c r="AC495" s="195" t="str">
        <f t="shared" si="47"/>
        <v/>
      </c>
      <c r="AD495" s="194" t="str">
        <f t="shared" si="48"/>
        <v/>
      </c>
      <c r="AE495" s="194">
        <f>IF(AD495="",0,IF(ISERROR(VLOOKUP(AD495,AD$7:AD494,1,FALSE)),1,0))</f>
        <v>0</v>
      </c>
      <c r="AF495" s="194"/>
    </row>
    <row r="496" spans="1:32" ht="16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75">
        <f>IF(AND($X$3512&lt;&gt;" ",$X$3512&lt;&gt;0),IF(X496=$X$3512,1+COUNTIF(U$7:U495,"&gt;0"),0),0)</f>
        <v>0</v>
      </c>
      <c r="V496" s="178" t="s">
        <v>685</v>
      </c>
      <c r="W496" s="130"/>
      <c r="X496" s="131"/>
      <c r="Y496" s="131"/>
      <c r="Z496" s="206"/>
      <c r="AA496" s="194">
        <f t="shared" si="45"/>
        <v>0</v>
      </c>
      <c r="AB496" s="124" t="str">
        <f t="shared" si="46"/>
        <v/>
      </c>
      <c r="AC496" s="195" t="str">
        <f t="shared" si="47"/>
        <v/>
      </c>
      <c r="AD496" s="194" t="str">
        <f t="shared" si="48"/>
        <v/>
      </c>
      <c r="AE496" s="194">
        <f>IF(AD496="",0,IF(ISERROR(VLOOKUP(AD496,AD$7:AD495,1,FALSE)),1,0))</f>
        <v>0</v>
      </c>
      <c r="AF496" s="194"/>
    </row>
    <row r="497" spans="1:32" ht="16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75">
        <f>IF(AND($X$3512&lt;&gt;" ",$X$3512&lt;&gt;0),IF(X497=$X$3512,1+COUNTIF(U$7:U496,"&gt;0"),0),0)</f>
        <v>0</v>
      </c>
      <c r="V497" s="178" t="s">
        <v>686</v>
      </c>
      <c r="W497" s="130"/>
      <c r="X497" s="131"/>
      <c r="Y497" s="131"/>
      <c r="Z497" s="206"/>
      <c r="AA497" s="194">
        <f t="shared" si="45"/>
        <v>0</v>
      </c>
      <c r="AB497" s="124" t="str">
        <f t="shared" si="46"/>
        <v/>
      </c>
      <c r="AC497" s="195" t="str">
        <f t="shared" si="47"/>
        <v/>
      </c>
      <c r="AD497" s="194" t="str">
        <f t="shared" si="48"/>
        <v/>
      </c>
      <c r="AE497" s="194">
        <f>IF(AD497="",0,IF(ISERROR(VLOOKUP(AD497,AD$7:AD496,1,FALSE)),1,0))</f>
        <v>0</v>
      </c>
      <c r="AF497" s="194"/>
    </row>
    <row r="498" spans="1:32" ht="16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75">
        <f>IF(AND($X$3512&lt;&gt;" ",$X$3512&lt;&gt;0),IF(X498=$X$3512,1+COUNTIF(U$7:U497,"&gt;0"),0),0)</f>
        <v>0</v>
      </c>
      <c r="V498" s="178" t="s">
        <v>687</v>
      </c>
      <c r="W498" s="130"/>
      <c r="X498" s="131"/>
      <c r="Y498" s="131"/>
      <c r="Z498" s="206"/>
      <c r="AA498" s="194">
        <f t="shared" si="45"/>
        <v>0</v>
      </c>
      <c r="AB498" s="124" t="str">
        <f t="shared" si="46"/>
        <v/>
      </c>
      <c r="AC498" s="195" t="str">
        <f t="shared" si="47"/>
        <v/>
      </c>
      <c r="AD498" s="194" t="str">
        <f t="shared" si="48"/>
        <v/>
      </c>
      <c r="AE498" s="194">
        <f>IF(AD498="",0,IF(ISERROR(VLOOKUP(AD498,AD$7:AD497,1,FALSE)),1,0))</f>
        <v>0</v>
      </c>
      <c r="AF498" s="194"/>
    </row>
    <row r="499" spans="1:32" ht="16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75">
        <f>IF(AND($X$3512&lt;&gt;" ",$X$3512&lt;&gt;0),IF(X499=$X$3512,1+COUNTIF(U$7:U498,"&gt;0"),0),0)</f>
        <v>0</v>
      </c>
      <c r="V499" s="178" t="s">
        <v>688</v>
      </c>
      <c r="W499" s="130"/>
      <c r="X499" s="131"/>
      <c r="Y499" s="131"/>
      <c r="Z499" s="206"/>
      <c r="AA499" s="194">
        <f t="shared" si="45"/>
        <v>0</v>
      </c>
      <c r="AB499" s="124" t="str">
        <f t="shared" si="46"/>
        <v/>
      </c>
      <c r="AC499" s="195" t="str">
        <f t="shared" si="47"/>
        <v/>
      </c>
      <c r="AD499" s="194" t="str">
        <f t="shared" si="48"/>
        <v/>
      </c>
      <c r="AE499" s="194">
        <f>IF(AD499="",0,IF(ISERROR(VLOOKUP(AD499,AD$7:AD498,1,FALSE)),1,0))</f>
        <v>0</v>
      </c>
      <c r="AF499" s="194"/>
    </row>
    <row r="500" spans="1:32" ht="16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75">
        <f>IF(AND($X$3512&lt;&gt;" ",$X$3512&lt;&gt;0),IF(X500=$X$3512,1+COUNTIF(U$7:U499,"&gt;0"),0),0)</f>
        <v>0</v>
      </c>
      <c r="V500" s="178" t="s">
        <v>689</v>
      </c>
      <c r="W500" s="130"/>
      <c r="X500" s="131"/>
      <c r="Y500" s="131"/>
      <c r="Z500" s="206"/>
      <c r="AA500" s="194">
        <f t="shared" si="45"/>
        <v>0</v>
      </c>
      <c r="AB500" s="124" t="str">
        <f t="shared" si="46"/>
        <v/>
      </c>
      <c r="AC500" s="195" t="str">
        <f t="shared" si="47"/>
        <v/>
      </c>
      <c r="AD500" s="194" t="str">
        <f t="shared" si="48"/>
        <v/>
      </c>
      <c r="AE500" s="194">
        <f>IF(AD500="",0,IF(ISERROR(VLOOKUP(AD500,AD$7:AD499,1,FALSE)),1,0))</f>
        <v>0</v>
      </c>
      <c r="AF500" s="194"/>
    </row>
    <row r="501" spans="1:32" ht="16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75">
        <f>IF(AND($X$3512&lt;&gt;" ",$X$3512&lt;&gt;0),IF(X501=$X$3512,1+COUNTIF(U$7:U500,"&gt;0"),0),0)</f>
        <v>0</v>
      </c>
      <c r="V501" s="178" t="s">
        <v>690</v>
      </c>
      <c r="W501" s="130"/>
      <c r="X501" s="131"/>
      <c r="Y501" s="131"/>
      <c r="Z501" s="206"/>
      <c r="AA501" s="194">
        <f t="shared" si="45"/>
        <v>0</v>
      </c>
      <c r="AB501" s="124" t="str">
        <f t="shared" si="46"/>
        <v/>
      </c>
      <c r="AC501" s="195" t="str">
        <f t="shared" si="47"/>
        <v/>
      </c>
      <c r="AD501" s="194" t="str">
        <f t="shared" si="48"/>
        <v/>
      </c>
      <c r="AE501" s="194">
        <f>IF(AD501="",0,IF(ISERROR(VLOOKUP(AD501,AD$7:AD500,1,FALSE)),1,0))</f>
        <v>0</v>
      </c>
      <c r="AF501" s="194"/>
    </row>
    <row r="502" spans="1:32" ht="16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75">
        <f>IF(AND($X$3512&lt;&gt;" ",$X$3512&lt;&gt;0),IF(X502=$X$3512,1+COUNTIF(U$7:U501,"&gt;0"),0),0)</f>
        <v>0</v>
      </c>
      <c r="V502" s="178" t="s">
        <v>691</v>
      </c>
      <c r="W502" s="130"/>
      <c r="X502" s="131"/>
      <c r="Y502" s="131"/>
      <c r="Z502" s="206"/>
      <c r="AA502" s="194">
        <f t="shared" si="45"/>
        <v>0</v>
      </c>
      <c r="AB502" s="124" t="str">
        <f t="shared" si="46"/>
        <v/>
      </c>
      <c r="AC502" s="195" t="str">
        <f t="shared" si="47"/>
        <v/>
      </c>
      <c r="AD502" s="194" t="str">
        <f t="shared" si="48"/>
        <v/>
      </c>
      <c r="AE502" s="194">
        <f>IF(AD502="",0,IF(ISERROR(VLOOKUP(AD502,AD$7:AD501,1,FALSE)),1,0))</f>
        <v>0</v>
      </c>
      <c r="AF502" s="194"/>
    </row>
    <row r="503" spans="1:32" ht="16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75">
        <f>IF(AND($X$3512&lt;&gt;" ",$X$3512&lt;&gt;0),IF(X503=$X$3512,1+COUNTIF(U$7:U502,"&gt;0"),0),0)</f>
        <v>0</v>
      </c>
      <c r="V503" s="178" t="s">
        <v>692</v>
      </c>
      <c r="W503" s="130"/>
      <c r="X503" s="131"/>
      <c r="Y503" s="131"/>
      <c r="Z503" s="206"/>
      <c r="AA503" s="194">
        <f t="shared" si="45"/>
        <v>0</v>
      </c>
      <c r="AB503" s="124" t="str">
        <f t="shared" si="46"/>
        <v/>
      </c>
      <c r="AC503" s="195" t="str">
        <f t="shared" si="47"/>
        <v/>
      </c>
      <c r="AD503" s="194" t="str">
        <f t="shared" si="48"/>
        <v/>
      </c>
      <c r="AE503" s="194">
        <f>IF(AD503="",0,IF(ISERROR(VLOOKUP(AD503,AD$7:AD502,1,FALSE)),1,0))</f>
        <v>0</v>
      </c>
      <c r="AF503" s="194"/>
    </row>
    <row r="504" spans="1:32" ht="16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75">
        <f>IF(AND($X$3512&lt;&gt;" ",$X$3512&lt;&gt;0),IF(X504=$X$3512,1+COUNTIF(U$7:U503,"&gt;0"),0),0)</f>
        <v>0</v>
      </c>
      <c r="V504" s="178" t="s">
        <v>693</v>
      </c>
      <c r="W504" s="130"/>
      <c r="X504" s="131"/>
      <c r="Y504" s="131"/>
      <c r="Z504" s="206"/>
      <c r="AA504" s="194">
        <f t="shared" si="45"/>
        <v>0</v>
      </c>
      <c r="AB504" s="124" t="str">
        <f t="shared" si="46"/>
        <v/>
      </c>
      <c r="AC504" s="195" t="str">
        <f t="shared" si="47"/>
        <v/>
      </c>
      <c r="AD504" s="194" t="str">
        <f t="shared" si="48"/>
        <v/>
      </c>
      <c r="AE504" s="194">
        <f>IF(AD504="",0,IF(ISERROR(VLOOKUP(AD504,AD$7:AD503,1,FALSE)),1,0))</f>
        <v>0</v>
      </c>
      <c r="AF504" s="194"/>
    </row>
    <row r="505" spans="1:32" ht="16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75">
        <f>IF(AND($X$3512&lt;&gt;" ",$X$3512&lt;&gt;0),IF(X505=$X$3512,1+COUNTIF(U$7:U504,"&gt;0"),0),0)</f>
        <v>0</v>
      </c>
      <c r="V505" s="178" t="s">
        <v>694</v>
      </c>
      <c r="W505" s="130"/>
      <c r="X505" s="131"/>
      <c r="Y505" s="131"/>
      <c r="Z505" s="206"/>
      <c r="AA505" s="194">
        <f t="shared" si="45"/>
        <v>0</v>
      </c>
      <c r="AB505" s="124" t="str">
        <f t="shared" si="46"/>
        <v/>
      </c>
      <c r="AC505" s="195" t="str">
        <f t="shared" si="47"/>
        <v/>
      </c>
      <c r="AD505" s="194" t="str">
        <f t="shared" si="48"/>
        <v/>
      </c>
      <c r="AE505" s="194">
        <f>IF(AD505="",0,IF(ISERROR(VLOOKUP(AD505,AD$7:AD504,1,FALSE)),1,0))</f>
        <v>0</v>
      </c>
      <c r="AF505" s="194"/>
    </row>
    <row r="506" spans="1:32" ht="16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75">
        <f>IF(AND($X$3512&lt;&gt;" ",$X$3512&lt;&gt;0),IF(X506=$X$3512,1+COUNTIF(U$7:U505,"&gt;0"),0),0)</f>
        <v>0</v>
      </c>
      <c r="V506" s="178" t="s">
        <v>695</v>
      </c>
      <c r="W506" s="130"/>
      <c r="X506" s="131"/>
      <c r="Y506" s="131"/>
      <c r="Z506" s="206"/>
      <c r="AA506" s="194">
        <f t="shared" si="45"/>
        <v>0</v>
      </c>
      <c r="AB506" s="124" t="str">
        <f t="shared" si="46"/>
        <v/>
      </c>
      <c r="AC506" s="195" t="str">
        <f t="shared" si="47"/>
        <v/>
      </c>
      <c r="AD506" s="194" t="str">
        <f t="shared" si="48"/>
        <v/>
      </c>
      <c r="AE506" s="194">
        <f>IF(AD506="",0,IF(ISERROR(VLOOKUP(AD506,AD$7:AD505,1,FALSE)),1,0))</f>
        <v>0</v>
      </c>
      <c r="AF506" s="194"/>
    </row>
    <row r="507" spans="1:32" ht="16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75">
        <f>IF(AND($X$3512&lt;&gt;" ",$X$3512&lt;&gt;0),IF(X507=$X$3512,1+COUNTIF(U$7:U506,"&gt;0"),0),0)</f>
        <v>0</v>
      </c>
      <c r="V507" s="178" t="s">
        <v>696</v>
      </c>
      <c r="W507" s="130"/>
      <c r="X507" s="131"/>
      <c r="Y507" s="131"/>
      <c r="Z507" s="206"/>
      <c r="AA507" s="194">
        <f t="shared" si="45"/>
        <v>0</v>
      </c>
      <c r="AB507" s="124" t="str">
        <f t="shared" si="46"/>
        <v/>
      </c>
      <c r="AC507" s="195" t="str">
        <f t="shared" si="47"/>
        <v/>
      </c>
      <c r="AD507" s="194" t="str">
        <f t="shared" si="48"/>
        <v/>
      </c>
      <c r="AE507" s="194">
        <f>IF(AD507="",0,IF(ISERROR(VLOOKUP(AD507,AD$7:AD506,1,FALSE)),1,0))</f>
        <v>0</v>
      </c>
      <c r="AF507" s="194"/>
    </row>
    <row r="508" spans="1:32" ht="16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75">
        <f>IF(AND($X$3512&lt;&gt;" ",$X$3512&lt;&gt;0),IF(X508=$X$3512,1+COUNTIF(U$7:U507,"&gt;0"),0),0)</f>
        <v>0</v>
      </c>
      <c r="V508" s="178" t="s">
        <v>697</v>
      </c>
      <c r="W508" s="130"/>
      <c r="X508" s="131"/>
      <c r="Y508" s="131"/>
      <c r="Z508" s="206"/>
      <c r="AA508" s="194">
        <f t="shared" si="45"/>
        <v>0</v>
      </c>
      <c r="AB508" s="124" t="str">
        <f t="shared" si="46"/>
        <v/>
      </c>
      <c r="AC508" s="195" t="str">
        <f t="shared" si="47"/>
        <v/>
      </c>
      <c r="AD508" s="194" t="str">
        <f t="shared" si="48"/>
        <v/>
      </c>
      <c r="AE508" s="194">
        <f>IF(AD508="",0,IF(ISERROR(VLOOKUP(AD508,AD$7:AD507,1,FALSE)),1,0))</f>
        <v>0</v>
      </c>
      <c r="AF508" s="194"/>
    </row>
    <row r="509" spans="1:32" ht="16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75">
        <f>IF(AND($X$3512&lt;&gt;" ",$X$3512&lt;&gt;0),IF(X509=$X$3512,1+COUNTIF(U$7:U508,"&gt;0"),0),0)</f>
        <v>0</v>
      </c>
      <c r="V509" s="178" t="s">
        <v>698</v>
      </c>
      <c r="W509" s="130"/>
      <c r="X509" s="131"/>
      <c r="Y509" s="131"/>
      <c r="Z509" s="206"/>
      <c r="AA509" s="194">
        <f t="shared" si="45"/>
        <v>0</v>
      </c>
      <c r="AB509" s="124" t="str">
        <f t="shared" si="46"/>
        <v/>
      </c>
      <c r="AC509" s="195" t="str">
        <f t="shared" si="47"/>
        <v/>
      </c>
      <c r="AD509" s="194" t="str">
        <f t="shared" si="48"/>
        <v/>
      </c>
      <c r="AE509" s="194">
        <f>IF(AD509="",0,IF(ISERROR(VLOOKUP(AD509,AD$7:AD508,1,FALSE)),1,0))</f>
        <v>0</v>
      </c>
      <c r="AF509" s="194"/>
    </row>
    <row r="510" spans="1:32" ht="16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75">
        <f>IF(AND($X$3512&lt;&gt;" ",$X$3512&lt;&gt;0),IF(X510=$X$3512,1+COUNTIF(U$7:U509,"&gt;0"),0),0)</f>
        <v>0</v>
      </c>
      <c r="V510" s="178" t="s">
        <v>699</v>
      </c>
      <c r="W510" s="130"/>
      <c r="X510" s="131"/>
      <c r="Y510" s="131"/>
      <c r="Z510" s="206"/>
      <c r="AA510" s="194">
        <f t="shared" si="45"/>
        <v>0</v>
      </c>
      <c r="AB510" s="124" t="str">
        <f t="shared" si="46"/>
        <v/>
      </c>
      <c r="AC510" s="195" t="str">
        <f t="shared" si="47"/>
        <v/>
      </c>
      <c r="AD510" s="194" t="str">
        <f t="shared" si="48"/>
        <v/>
      </c>
      <c r="AE510" s="194">
        <f>IF(AD510="",0,IF(ISERROR(VLOOKUP(AD510,AD$7:AD509,1,FALSE)),1,0))</f>
        <v>0</v>
      </c>
      <c r="AF510" s="194"/>
    </row>
    <row r="511" spans="1:32" ht="16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75">
        <f>IF(AND($X$3512&lt;&gt;" ",$X$3512&lt;&gt;0),IF(X511=$X$3512,1+COUNTIF(U$7:U510,"&gt;0"),0),0)</f>
        <v>0</v>
      </c>
      <c r="V511" s="178" t="s">
        <v>700</v>
      </c>
      <c r="W511" s="130"/>
      <c r="X511" s="131"/>
      <c r="Y511" s="131"/>
      <c r="Z511" s="206"/>
      <c r="AA511" s="194">
        <f t="shared" si="45"/>
        <v>0</v>
      </c>
      <c r="AB511" s="124" t="str">
        <f t="shared" si="46"/>
        <v/>
      </c>
      <c r="AC511" s="195" t="str">
        <f t="shared" si="47"/>
        <v/>
      </c>
      <c r="AD511" s="194" t="str">
        <f t="shared" si="48"/>
        <v/>
      </c>
      <c r="AE511" s="194">
        <f>IF(AD511="",0,IF(ISERROR(VLOOKUP(AD511,AD$7:AD510,1,FALSE)),1,0))</f>
        <v>0</v>
      </c>
      <c r="AF511" s="194"/>
    </row>
    <row r="512" spans="1:32" ht="16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75">
        <f>IF(AND($X$3512&lt;&gt;" ",$X$3512&lt;&gt;0),IF(X512=$X$3512,1+COUNTIF(U$7:U511,"&gt;0"),0),0)</f>
        <v>0</v>
      </c>
      <c r="V512" s="178" t="s">
        <v>701</v>
      </c>
      <c r="W512" s="130"/>
      <c r="X512" s="131"/>
      <c r="Y512" s="131"/>
      <c r="Z512" s="206"/>
      <c r="AA512" s="194">
        <f t="shared" si="45"/>
        <v>0</v>
      </c>
      <c r="AB512" s="124" t="str">
        <f t="shared" si="46"/>
        <v/>
      </c>
      <c r="AC512" s="195" t="str">
        <f t="shared" si="47"/>
        <v/>
      </c>
      <c r="AD512" s="194" t="str">
        <f t="shared" si="48"/>
        <v/>
      </c>
      <c r="AE512" s="194">
        <f>IF(AD512="",0,IF(ISERROR(VLOOKUP(AD512,AD$7:AD511,1,FALSE)),1,0))</f>
        <v>0</v>
      </c>
      <c r="AF512" s="194"/>
    </row>
    <row r="513" spans="1:32" ht="16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75">
        <f>IF(AND($X$3512&lt;&gt;" ",$X$3512&lt;&gt;0),IF(X513=$X$3512,1+COUNTIF(U$7:U512,"&gt;0"),0),0)</f>
        <v>0</v>
      </c>
      <c r="V513" s="178" t="s">
        <v>702</v>
      </c>
      <c r="W513" s="130"/>
      <c r="X513" s="131"/>
      <c r="Y513" s="131"/>
      <c r="Z513" s="206"/>
      <c r="AA513" s="194">
        <f t="shared" si="45"/>
        <v>0</v>
      </c>
      <c r="AB513" s="124" t="str">
        <f t="shared" si="46"/>
        <v/>
      </c>
      <c r="AC513" s="195" t="str">
        <f t="shared" si="47"/>
        <v/>
      </c>
      <c r="AD513" s="194" t="str">
        <f t="shared" si="48"/>
        <v/>
      </c>
      <c r="AE513" s="194">
        <f>IF(AD513="",0,IF(ISERROR(VLOOKUP(AD513,AD$7:AD512,1,FALSE)),1,0))</f>
        <v>0</v>
      </c>
      <c r="AF513" s="194"/>
    </row>
    <row r="514" spans="1:32" ht="16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75">
        <f>IF(AND($X$3512&lt;&gt;" ",$X$3512&lt;&gt;0),IF(X514=$X$3512,1+COUNTIF(U$7:U513,"&gt;0"),0),0)</f>
        <v>0</v>
      </c>
      <c r="V514" s="178" t="s">
        <v>703</v>
      </c>
      <c r="W514" s="130"/>
      <c r="X514" s="131"/>
      <c r="Y514" s="131"/>
      <c r="Z514" s="206"/>
      <c r="AA514" s="194">
        <f t="shared" si="45"/>
        <v>0</v>
      </c>
      <c r="AB514" s="124" t="str">
        <f t="shared" si="46"/>
        <v/>
      </c>
      <c r="AC514" s="195" t="str">
        <f t="shared" si="47"/>
        <v/>
      </c>
      <c r="AD514" s="194" t="str">
        <f t="shared" si="48"/>
        <v/>
      </c>
      <c r="AE514" s="194">
        <f>IF(AD514="",0,IF(ISERROR(VLOOKUP(AD514,AD$7:AD513,1,FALSE)),1,0))</f>
        <v>0</v>
      </c>
      <c r="AF514" s="194"/>
    </row>
    <row r="515" spans="1:32" ht="16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75">
        <f>IF(AND($X$3512&lt;&gt;" ",$X$3512&lt;&gt;0),IF(X515=$X$3512,1+COUNTIF(U$7:U514,"&gt;0"),0),0)</f>
        <v>0</v>
      </c>
      <c r="V515" s="178" t="s">
        <v>704</v>
      </c>
      <c r="W515" s="130"/>
      <c r="X515" s="131"/>
      <c r="Y515" s="131"/>
      <c r="Z515" s="206"/>
      <c r="AA515" s="194">
        <f t="shared" si="45"/>
        <v>0</v>
      </c>
      <c r="AB515" s="124" t="str">
        <f t="shared" si="46"/>
        <v/>
      </c>
      <c r="AC515" s="195" t="str">
        <f t="shared" si="47"/>
        <v/>
      </c>
      <c r="AD515" s="194" t="str">
        <f t="shared" si="48"/>
        <v/>
      </c>
      <c r="AE515" s="194">
        <f>IF(AD515="",0,IF(ISERROR(VLOOKUP(AD515,AD$7:AD514,1,FALSE)),1,0))</f>
        <v>0</v>
      </c>
      <c r="AF515" s="194"/>
    </row>
    <row r="516" spans="1:32" ht="16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75">
        <f>IF(AND($X$3512&lt;&gt;" ",$X$3512&lt;&gt;0),IF(X516=$X$3512,1+COUNTIF(U$7:U515,"&gt;0"),0),0)</f>
        <v>0</v>
      </c>
      <c r="V516" s="178" t="s">
        <v>705</v>
      </c>
      <c r="W516" s="130"/>
      <c r="X516" s="131"/>
      <c r="Y516" s="131"/>
      <c r="Z516" s="206"/>
      <c r="AA516" s="194">
        <f t="shared" si="45"/>
        <v>0</v>
      </c>
      <c r="AB516" s="124" t="str">
        <f t="shared" si="46"/>
        <v/>
      </c>
      <c r="AC516" s="195" t="str">
        <f t="shared" si="47"/>
        <v/>
      </c>
      <c r="AD516" s="194" t="str">
        <f t="shared" si="48"/>
        <v/>
      </c>
      <c r="AE516" s="194">
        <f>IF(AD516="",0,IF(ISERROR(VLOOKUP(AD516,AD$7:AD515,1,FALSE)),1,0))</f>
        <v>0</v>
      </c>
      <c r="AF516" s="194"/>
    </row>
    <row r="517" spans="1:32" ht="16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75">
        <f>IF(AND($X$3512&lt;&gt;" ",$X$3512&lt;&gt;0),IF(X517=$X$3512,1+COUNTIF(U$7:U516,"&gt;0"),0),0)</f>
        <v>0</v>
      </c>
      <c r="V517" s="178" t="s">
        <v>706</v>
      </c>
      <c r="W517" s="130"/>
      <c r="X517" s="131"/>
      <c r="Y517" s="131"/>
      <c r="Z517" s="206"/>
      <c r="AA517" s="194">
        <f t="shared" si="45"/>
        <v>0</v>
      </c>
      <c r="AB517" s="124" t="str">
        <f t="shared" si="46"/>
        <v/>
      </c>
      <c r="AC517" s="195" t="str">
        <f t="shared" si="47"/>
        <v/>
      </c>
      <c r="AD517" s="194" t="str">
        <f t="shared" si="48"/>
        <v/>
      </c>
      <c r="AE517" s="194">
        <f>IF(AD517="",0,IF(ISERROR(VLOOKUP(AD517,AD$7:AD516,1,FALSE)),1,0))</f>
        <v>0</v>
      </c>
      <c r="AF517" s="194"/>
    </row>
    <row r="518" spans="1:32" ht="16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75">
        <f>IF(AND($X$3512&lt;&gt;" ",$X$3512&lt;&gt;0),IF(X518=$X$3512,1+COUNTIF(U$7:U517,"&gt;0"),0),0)</f>
        <v>0</v>
      </c>
      <c r="V518" s="178" t="s">
        <v>707</v>
      </c>
      <c r="W518" s="130"/>
      <c r="X518" s="131"/>
      <c r="Y518" s="131"/>
      <c r="Z518" s="206"/>
      <c r="AA518" s="194">
        <f t="shared" si="45"/>
        <v>0</v>
      </c>
      <c r="AB518" s="124" t="str">
        <f t="shared" si="46"/>
        <v/>
      </c>
      <c r="AC518" s="195" t="str">
        <f t="shared" si="47"/>
        <v/>
      </c>
      <c r="AD518" s="194" t="str">
        <f t="shared" si="48"/>
        <v/>
      </c>
      <c r="AE518" s="194">
        <f>IF(AD518="",0,IF(ISERROR(VLOOKUP(AD518,AD$7:AD517,1,FALSE)),1,0))</f>
        <v>0</v>
      </c>
      <c r="AF518" s="194"/>
    </row>
    <row r="519" spans="1:32" ht="16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75">
        <f>IF(AND($X$3512&lt;&gt;" ",$X$3512&lt;&gt;0),IF(X519=$X$3512,1+COUNTIF(U$7:U518,"&gt;0"),0),0)</f>
        <v>0</v>
      </c>
      <c r="V519" s="178" t="s">
        <v>708</v>
      </c>
      <c r="W519" s="130"/>
      <c r="X519" s="131"/>
      <c r="Y519" s="131"/>
      <c r="Z519" s="206"/>
      <c r="AA519" s="194">
        <f t="shared" ref="AA519:AA582" si="49">IF(ISBLANK(X519),0,VLOOKUP(X519,$B$8:$E$57,1,FALSE))</f>
        <v>0</v>
      </c>
      <c r="AB519" s="124" t="str">
        <f t="shared" si="46"/>
        <v/>
      </c>
      <c r="AC519" s="195" t="str">
        <f t="shared" si="47"/>
        <v/>
      </c>
      <c r="AD519" s="194" t="str">
        <f t="shared" si="48"/>
        <v/>
      </c>
      <c r="AE519" s="194">
        <f>IF(AD519="",0,IF(ISERROR(VLOOKUP(AD519,AD$7:AD518,1,FALSE)),1,0))</f>
        <v>0</v>
      </c>
      <c r="AF519" s="194"/>
    </row>
    <row r="520" spans="1:32" ht="16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75">
        <f>IF(AND($X$3512&lt;&gt;" ",$X$3512&lt;&gt;0),IF(X520=$X$3512,1+COUNTIF(U$7:U519,"&gt;0"),0),0)</f>
        <v>0</v>
      </c>
      <c r="V520" s="178" t="s">
        <v>709</v>
      </c>
      <c r="W520" s="130"/>
      <c r="X520" s="131"/>
      <c r="Y520" s="131"/>
      <c r="Z520" s="206"/>
      <c r="AA520" s="194">
        <f t="shared" si="49"/>
        <v>0</v>
      </c>
      <c r="AB520" s="124" t="str">
        <f t="shared" ref="AB520:AB583" si="50">IF(W520&gt;0,CONCATENATE(MONTH(W520)&amp;X520),"")</f>
        <v/>
      </c>
      <c r="AC520" s="195" t="str">
        <f t="shared" ref="AC520:AC583" si="51">IF(OR(AND(Z520&lt;&gt;0,ISBLANK(X520)),ISERROR(AA520)),"ERR","")</f>
        <v/>
      </c>
      <c r="AD520" s="194" t="str">
        <f t="shared" si="48"/>
        <v/>
      </c>
      <c r="AE520" s="194">
        <f>IF(AD520="",0,IF(ISERROR(VLOOKUP(AD520,AD$7:AD519,1,FALSE)),1,0))</f>
        <v>0</v>
      </c>
      <c r="AF520" s="194"/>
    </row>
    <row r="521" spans="1:32" ht="16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75">
        <f>IF(AND($X$3512&lt;&gt;" ",$X$3512&lt;&gt;0),IF(X521=$X$3512,1+COUNTIF(U$7:U520,"&gt;0"),0),0)</f>
        <v>0</v>
      </c>
      <c r="V521" s="178" t="s">
        <v>710</v>
      </c>
      <c r="W521" s="130"/>
      <c r="X521" s="131"/>
      <c r="Y521" s="131"/>
      <c r="Z521" s="206"/>
      <c r="AA521" s="194">
        <f t="shared" si="49"/>
        <v>0</v>
      </c>
      <c r="AB521" s="124" t="str">
        <f t="shared" si="50"/>
        <v/>
      </c>
      <c r="AC521" s="195" t="str">
        <f t="shared" si="51"/>
        <v/>
      </c>
      <c r="AD521" s="194" t="str">
        <f t="shared" si="48"/>
        <v/>
      </c>
      <c r="AE521" s="194">
        <f>IF(AD521="",0,IF(ISERROR(VLOOKUP(AD521,AD$7:AD520,1,FALSE)),1,0))</f>
        <v>0</v>
      </c>
      <c r="AF521" s="194"/>
    </row>
    <row r="522" spans="1:32" ht="16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75">
        <f>IF(AND($X$3512&lt;&gt;" ",$X$3512&lt;&gt;0),IF(X522=$X$3512,1+COUNTIF(U$7:U521,"&gt;0"),0),0)</f>
        <v>0</v>
      </c>
      <c r="V522" s="178" t="s">
        <v>711</v>
      </c>
      <c r="W522" s="130"/>
      <c r="X522" s="131"/>
      <c r="Y522" s="131"/>
      <c r="Z522" s="206"/>
      <c r="AA522" s="194">
        <f t="shared" si="49"/>
        <v>0</v>
      </c>
      <c r="AB522" s="124" t="str">
        <f t="shared" si="50"/>
        <v/>
      </c>
      <c r="AC522" s="195" t="str">
        <f t="shared" si="51"/>
        <v/>
      </c>
      <c r="AD522" s="194" t="str">
        <f t="shared" si="48"/>
        <v/>
      </c>
      <c r="AE522" s="194">
        <f>IF(AD522="",0,IF(ISERROR(VLOOKUP(AD522,AD$7:AD521,1,FALSE)),1,0))</f>
        <v>0</v>
      </c>
      <c r="AF522" s="194"/>
    </row>
    <row r="523" spans="1:32" ht="16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75">
        <f>IF(AND($X$3512&lt;&gt;" ",$X$3512&lt;&gt;0),IF(X523=$X$3512,1+COUNTIF(U$7:U522,"&gt;0"),0),0)</f>
        <v>0</v>
      </c>
      <c r="V523" s="178" t="s">
        <v>712</v>
      </c>
      <c r="W523" s="130"/>
      <c r="X523" s="131"/>
      <c r="Y523" s="131"/>
      <c r="Z523" s="206"/>
      <c r="AA523" s="194">
        <f t="shared" si="49"/>
        <v>0</v>
      </c>
      <c r="AB523" s="124" t="str">
        <f t="shared" si="50"/>
        <v/>
      </c>
      <c r="AC523" s="195" t="str">
        <f t="shared" si="51"/>
        <v/>
      </c>
      <c r="AD523" s="194" t="str">
        <f t="shared" ref="AD523:AD586" si="52">IF(W523&gt;0,CONCATENATE(MONTH(W523),"-",YEAR(W523)),"")</f>
        <v/>
      </c>
      <c r="AE523" s="194">
        <f>IF(AD523="",0,IF(ISERROR(VLOOKUP(AD523,AD$7:AD522,1,FALSE)),1,0))</f>
        <v>0</v>
      </c>
      <c r="AF523" s="194"/>
    </row>
    <row r="524" spans="1:32" ht="16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75">
        <f>IF(AND($X$3512&lt;&gt;" ",$X$3512&lt;&gt;0),IF(X524=$X$3512,1+COUNTIF(U$7:U523,"&gt;0"),0),0)</f>
        <v>0</v>
      </c>
      <c r="V524" s="178" t="s">
        <v>713</v>
      </c>
      <c r="W524" s="130"/>
      <c r="X524" s="131"/>
      <c r="Y524" s="131"/>
      <c r="Z524" s="206"/>
      <c r="AA524" s="194">
        <f t="shared" si="49"/>
        <v>0</v>
      </c>
      <c r="AB524" s="124" t="str">
        <f t="shared" si="50"/>
        <v/>
      </c>
      <c r="AC524" s="195" t="str">
        <f t="shared" si="51"/>
        <v/>
      </c>
      <c r="AD524" s="194" t="str">
        <f t="shared" si="52"/>
        <v/>
      </c>
      <c r="AE524" s="194">
        <f>IF(AD524="",0,IF(ISERROR(VLOOKUP(AD524,AD$7:AD523,1,FALSE)),1,0))</f>
        <v>0</v>
      </c>
      <c r="AF524" s="194"/>
    </row>
    <row r="525" spans="1:32" ht="16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75">
        <f>IF(AND($X$3512&lt;&gt;" ",$X$3512&lt;&gt;0),IF(X525=$X$3512,1+COUNTIF(U$7:U524,"&gt;0"),0),0)</f>
        <v>0</v>
      </c>
      <c r="V525" s="178" t="s">
        <v>714</v>
      </c>
      <c r="W525" s="130"/>
      <c r="X525" s="131"/>
      <c r="Y525" s="131"/>
      <c r="Z525" s="206"/>
      <c r="AA525" s="194">
        <f t="shared" si="49"/>
        <v>0</v>
      </c>
      <c r="AB525" s="124" t="str">
        <f t="shared" si="50"/>
        <v/>
      </c>
      <c r="AC525" s="195" t="str">
        <f t="shared" si="51"/>
        <v/>
      </c>
      <c r="AD525" s="194" t="str">
        <f t="shared" si="52"/>
        <v/>
      </c>
      <c r="AE525" s="194">
        <f>IF(AD525="",0,IF(ISERROR(VLOOKUP(AD525,AD$7:AD524,1,FALSE)),1,0))</f>
        <v>0</v>
      </c>
      <c r="AF525" s="194"/>
    </row>
    <row r="526" spans="1:32" ht="16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75">
        <f>IF(AND($X$3512&lt;&gt;" ",$X$3512&lt;&gt;0),IF(X526=$X$3512,1+COUNTIF(U$7:U525,"&gt;0"),0),0)</f>
        <v>0</v>
      </c>
      <c r="V526" s="178" t="s">
        <v>715</v>
      </c>
      <c r="W526" s="130"/>
      <c r="X526" s="131"/>
      <c r="Y526" s="131"/>
      <c r="Z526" s="206"/>
      <c r="AA526" s="194">
        <f t="shared" si="49"/>
        <v>0</v>
      </c>
      <c r="AB526" s="124" t="str">
        <f t="shared" si="50"/>
        <v/>
      </c>
      <c r="AC526" s="195" t="str">
        <f t="shared" si="51"/>
        <v/>
      </c>
      <c r="AD526" s="194" t="str">
        <f t="shared" si="52"/>
        <v/>
      </c>
      <c r="AE526" s="194">
        <f>IF(AD526="",0,IF(ISERROR(VLOOKUP(AD526,AD$7:AD525,1,FALSE)),1,0))</f>
        <v>0</v>
      </c>
      <c r="AF526" s="194"/>
    </row>
    <row r="527" spans="1:32" ht="16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75">
        <f>IF(AND($X$3512&lt;&gt;" ",$X$3512&lt;&gt;0),IF(X527=$X$3512,1+COUNTIF(U$7:U526,"&gt;0"),0),0)</f>
        <v>0</v>
      </c>
      <c r="V527" s="178" t="s">
        <v>716</v>
      </c>
      <c r="W527" s="130"/>
      <c r="X527" s="131"/>
      <c r="Y527" s="131"/>
      <c r="Z527" s="206"/>
      <c r="AA527" s="194">
        <f t="shared" si="49"/>
        <v>0</v>
      </c>
      <c r="AB527" s="124" t="str">
        <f t="shared" si="50"/>
        <v/>
      </c>
      <c r="AC527" s="195" t="str">
        <f t="shared" si="51"/>
        <v/>
      </c>
      <c r="AD527" s="194" t="str">
        <f t="shared" si="52"/>
        <v/>
      </c>
      <c r="AE527" s="194">
        <f>IF(AD527="",0,IF(ISERROR(VLOOKUP(AD527,AD$7:AD526,1,FALSE)),1,0))</f>
        <v>0</v>
      </c>
      <c r="AF527" s="194"/>
    </row>
    <row r="528" spans="1:32" ht="16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75">
        <f>IF(AND($X$3512&lt;&gt;" ",$X$3512&lt;&gt;0),IF(X528=$X$3512,1+COUNTIF(U$7:U527,"&gt;0"),0),0)</f>
        <v>0</v>
      </c>
      <c r="V528" s="178" t="s">
        <v>717</v>
      </c>
      <c r="W528" s="130"/>
      <c r="X528" s="131"/>
      <c r="Y528" s="131"/>
      <c r="Z528" s="206"/>
      <c r="AA528" s="194">
        <f t="shared" si="49"/>
        <v>0</v>
      </c>
      <c r="AB528" s="124" t="str">
        <f t="shared" si="50"/>
        <v/>
      </c>
      <c r="AC528" s="195" t="str">
        <f t="shared" si="51"/>
        <v/>
      </c>
      <c r="AD528" s="194" t="str">
        <f t="shared" si="52"/>
        <v/>
      </c>
      <c r="AE528" s="194">
        <f>IF(AD528="",0,IF(ISERROR(VLOOKUP(AD528,AD$7:AD527,1,FALSE)),1,0))</f>
        <v>0</v>
      </c>
      <c r="AF528" s="194"/>
    </row>
    <row r="529" spans="1:32" ht="16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75">
        <f>IF(AND($X$3512&lt;&gt;" ",$X$3512&lt;&gt;0),IF(X529=$X$3512,1+COUNTIF(U$7:U528,"&gt;0"),0),0)</f>
        <v>0</v>
      </c>
      <c r="V529" s="178" t="s">
        <v>718</v>
      </c>
      <c r="W529" s="130"/>
      <c r="X529" s="131"/>
      <c r="Y529" s="131"/>
      <c r="Z529" s="206"/>
      <c r="AA529" s="194">
        <f t="shared" si="49"/>
        <v>0</v>
      </c>
      <c r="AB529" s="124" t="str">
        <f t="shared" si="50"/>
        <v/>
      </c>
      <c r="AC529" s="195" t="str">
        <f t="shared" si="51"/>
        <v/>
      </c>
      <c r="AD529" s="194" t="str">
        <f t="shared" si="52"/>
        <v/>
      </c>
      <c r="AE529" s="194">
        <f>IF(AD529="",0,IF(ISERROR(VLOOKUP(AD529,AD$7:AD528,1,FALSE)),1,0))</f>
        <v>0</v>
      </c>
      <c r="AF529" s="194"/>
    </row>
    <row r="530" spans="1:32" ht="16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75">
        <f>IF(AND($X$3512&lt;&gt;" ",$X$3512&lt;&gt;0),IF(X530=$X$3512,1+COUNTIF(U$7:U529,"&gt;0"),0),0)</f>
        <v>0</v>
      </c>
      <c r="V530" s="178" t="s">
        <v>719</v>
      </c>
      <c r="W530" s="130"/>
      <c r="X530" s="131"/>
      <c r="Y530" s="131"/>
      <c r="Z530" s="206"/>
      <c r="AA530" s="194">
        <f t="shared" si="49"/>
        <v>0</v>
      </c>
      <c r="AB530" s="124" t="str">
        <f t="shared" si="50"/>
        <v/>
      </c>
      <c r="AC530" s="195" t="str">
        <f t="shared" si="51"/>
        <v/>
      </c>
      <c r="AD530" s="194" t="str">
        <f t="shared" si="52"/>
        <v/>
      </c>
      <c r="AE530" s="194">
        <f>IF(AD530="",0,IF(ISERROR(VLOOKUP(AD530,AD$7:AD529,1,FALSE)),1,0))</f>
        <v>0</v>
      </c>
      <c r="AF530" s="194"/>
    </row>
    <row r="531" spans="1:32" ht="16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75">
        <f>IF(AND($X$3512&lt;&gt;" ",$X$3512&lt;&gt;0),IF(X531=$X$3512,1+COUNTIF(U$7:U530,"&gt;0"),0),0)</f>
        <v>0</v>
      </c>
      <c r="V531" s="178" t="s">
        <v>720</v>
      </c>
      <c r="W531" s="130"/>
      <c r="X531" s="131"/>
      <c r="Y531" s="131"/>
      <c r="Z531" s="206"/>
      <c r="AA531" s="194">
        <f t="shared" si="49"/>
        <v>0</v>
      </c>
      <c r="AB531" s="124" t="str">
        <f t="shared" si="50"/>
        <v/>
      </c>
      <c r="AC531" s="195" t="str">
        <f t="shared" si="51"/>
        <v/>
      </c>
      <c r="AD531" s="194" t="str">
        <f t="shared" si="52"/>
        <v/>
      </c>
      <c r="AE531" s="194">
        <f>IF(AD531="",0,IF(ISERROR(VLOOKUP(AD531,AD$7:AD530,1,FALSE)),1,0))</f>
        <v>0</v>
      </c>
      <c r="AF531" s="194"/>
    </row>
    <row r="532" spans="1:32" ht="16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75">
        <f>IF(AND($X$3512&lt;&gt;" ",$X$3512&lt;&gt;0),IF(X532=$X$3512,1+COUNTIF(U$7:U531,"&gt;0"),0),0)</f>
        <v>0</v>
      </c>
      <c r="V532" s="178" t="s">
        <v>721</v>
      </c>
      <c r="W532" s="130"/>
      <c r="X532" s="131"/>
      <c r="Y532" s="131"/>
      <c r="Z532" s="206"/>
      <c r="AA532" s="194">
        <f t="shared" si="49"/>
        <v>0</v>
      </c>
      <c r="AB532" s="124" t="str">
        <f t="shared" si="50"/>
        <v/>
      </c>
      <c r="AC532" s="195" t="str">
        <f t="shared" si="51"/>
        <v/>
      </c>
      <c r="AD532" s="194" t="str">
        <f t="shared" si="52"/>
        <v/>
      </c>
      <c r="AE532" s="194">
        <f>IF(AD532="",0,IF(ISERROR(VLOOKUP(AD532,AD$7:AD531,1,FALSE)),1,0))</f>
        <v>0</v>
      </c>
      <c r="AF532" s="194"/>
    </row>
    <row r="533" spans="1:32" ht="16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75">
        <f>IF(AND($X$3512&lt;&gt;" ",$X$3512&lt;&gt;0),IF(X533=$X$3512,1+COUNTIF(U$7:U532,"&gt;0"),0),0)</f>
        <v>0</v>
      </c>
      <c r="V533" s="178" t="s">
        <v>722</v>
      </c>
      <c r="W533" s="130"/>
      <c r="X533" s="131"/>
      <c r="Y533" s="131"/>
      <c r="Z533" s="206"/>
      <c r="AA533" s="194">
        <f t="shared" si="49"/>
        <v>0</v>
      </c>
      <c r="AB533" s="124" t="str">
        <f t="shared" si="50"/>
        <v/>
      </c>
      <c r="AC533" s="195" t="str">
        <f t="shared" si="51"/>
        <v/>
      </c>
      <c r="AD533" s="194" t="str">
        <f t="shared" si="52"/>
        <v/>
      </c>
      <c r="AE533" s="194">
        <f>IF(AD533="",0,IF(ISERROR(VLOOKUP(AD533,AD$7:AD532,1,FALSE)),1,0))</f>
        <v>0</v>
      </c>
      <c r="AF533" s="194"/>
    </row>
    <row r="534" spans="1:32" ht="16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75">
        <f>IF(AND($X$3512&lt;&gt;" ",$X$3512&lt;&gt;0),IF(X534=$X$3512,1+COUNTIF(U$7:U533,"&gt;0"),0),0)</f>
        <v>0</v>
      </c>
      <c r="V534" s="178" t="s">
        <v>723</v>
      </c>
      <c r="W534" s="130"/>
      <c r="X534" s="131"/>
      <c r="Y534" s="131"/>
      <c r="Z534" s="206"/>
      <c r="AA534" s="194">
        <f t="shared" si="49"/>
        <v>0</v>
      </c>
      <c r="AB534" s="124" t="str">
        <f t="shared" si="50"/>
        <v/>
      </c>
      <c r="AC534" s="195" t="str">
        <f t="shared" si="51"/>
        <v/>
      </c>
      <c r="AD534" s="194" t="str">
        <f t="shared" si="52"/>
        <v/>
      </c>
      <c r="AE534" s="194">
        <f>IF(AD534="",0,IF(ISERROR(VLOOKUP(AD534,AD$7:AD533,1,FALSE)),1,0))</f>
        <v>0</v>
      </c>
      <c r="AF534" s="194"/>
    </row>
    <row r="535" spans="1:32" ht="16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75">
        <f>IF(AND($X$3512&lt;&gt;" ",$X$3512&lt;&gt;0),IF(X535=$X$3512,1+COUNTIF(U$7:U534,"&gt;0"),0),0)</f>
        <v>0</v>
      </c>
      <c r="V535" s="178" t="s">
        <v>724</v>
      </c>
      <c r="W535" s="130"/>
      <c r="X535" s="131"/>
      <c r="Y535" s="131"/>
      <c r="Z535" s="206"/>
      <c r="AA535" s="194">
        <f t="shared" si="49"/>
        <v>0</v>
      </c>
      <c r="AB535" s="124" t="str">
        <f t="shared" si="50"/>
        <v/>
      </c>
      <c r="AC535" s="195" t="str">
        <f t="shared" si="51"/>
        <v/>
      </c>
      <c r="AD535" s="194" t="str">
        <f t="shared" si="52"/>
        <v/>
      </c>
      <c r="AE535" s="194">
        <f>IF(AD535="",0,IF(ISERROR(VLOOKUP(AD535,AD$7:AD534,1,FALSE)),1,0))</f>
        <v>0</v>
      </c>
      <c r="AF535" s="194"/>
    </row>
    <row r="536" spans="1:32" ht="16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75">
        <f>IF(AND($X$3512&lt;&gt;" ",$X$3512&lt;&gt;0),IF(X536=$X$3512,1+COUNTIF(U$7:U535,"&gt;0"),0),0)</f>
        <v>0</v>
      </c>
      <c r="V536" s="178" t="s">
        <v>725</v>
      </c>
      <c r="W536" s="130"/>
      <c r="X536" s="131"/>
      <c r="Y536" s="131"/>
      <c r="Z536" s="206"/>
      <c r="AA536" s="194">
        <f t="shared" si="49"/>
        <v>0</v>
      </c>
      <c r="AB536" s="124" t="str">
        <f t="shared" si="50"/>
        <v/>
      </c>
      <c r="AC536" s="195" t="str">
        <f t="shared" si="51"/>
        <v/>
      </c>
      <c r="AD536" s="194" t="str">
        <f t="shared" si="52"/>
        <v/>
      </c>
      <c r="AE536" s="194">
        <f>IF(AD536="",0,IF(ISERROR(VLOOKUP(AD536,AD$7:AD535,1,FALSE)),1,0))</f>
        <v>0</v>
      </c>
      <c r="AF536" s="194"/>
    </row>
    <row r="537" spans="1:32" ht="16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75">
        <f>IF(AND($X$3512&lt;&gt;" ",$X$3512&lt;&gt;0),IF(X537=$X$3512,1+COUNTIF(U$7:U536,"&gt;0"),0),0)</f>
        <v>0</v>
      </c>
      <c r="V537" s="178" t="s">
        <v>726</v>
      </c>
      <c r="W537" s="130"/>
      <c r="X537" s="131"/>
      <c r="Y537" s="131"/>
      <c r="Z537" s="206"/>
      <c r="AA537" s="194">
        <f t="shared" si="49"/>
        <v>0</v>
      </c>
      <c r="AB537" s="124" t="str">
        <f t="shared" si="50"/>
        <v/>
      </c>
      <c r="AC537" s="195" t="str">
        <f t="shared" si="51"/>
        <v/>
      </c>
      <c r="AD537" s="194" t="str">
        <f t="shared" si="52"/>
        <v/>
      </c>
      <c r="AE537" s="194">
        <f>IF(AD537="",0,IF(ISERROR(VLOOKUP(AD537,AD$7:AD536,1,FALSE)),1,0))</f>
        <v>0</v>
      </c>
      <c r="AF537" s="194"/>
    </row>
    <row r="538" spans="1:32" ht="16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75">
        <f>IF(AND($X$3512&lt;&gt;" ",$X$3512&lt;&gt;0),IF(X538=$X$3512,1+COUNTIF(U$7:U537,"&gt;0"),0),0)</f>
        <v>0</v>
      </c>
      <c r="V538" s="178" t="s">
        <v>727</v>
      </c>
      <c r="W538" s="130"/>
      <c r="X538" s="131"/>
      <c r="Y538" s="131"/>
      <c r="Z538" s="206"/>
      <c r="AA538" s="194">
        <f t="shared" si="49"/>
        <v>0</v>
      </c>
      <c r="AB538" s="124" t="str">
        <f t="shared" si="50"/>
        <v/>
      </c>
      <c r="AC538" s="195" t="str">
        <f t="shared" si="51"/>
        <v/>
      </c>
      <c r="AD538" s="194" t="str">
        <f t="shared" si="52"/>
        <v/>
      </c>
      <c r="AE538" s="194">
        <f>IF(AD538="",0,IF(ISERROR(VLOOKUP(AD538,AD$7:AD537,1,FALSE)),1,0))</f>
        <v>0</v>
      </c>
      <c r="AF538" s="194"/>
    </row>
    <row r="539" spans="1:32" ht="16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75">
        <f>IF(AND($X$3512&lt;&gt;" ",$X$3512&lt;&gt;0),IF(X539=$X$3512,1+COUNTIF(U$7:U538,"&gt;0"),0),0)</f>
        <v>0</v>
      </c>
      <c r="V539" s="178" t="s">
        <v>728</v>
      </c>
      <c r="W539" s="130"/>
      <c r="X539" s="131"/>
      <c r="Y539" s="131"/>
      <c r="Z539" s="206"/>
      <c r="AA539" s="194">
        <f t="shared" si="49"/>
        <v>0</v>
      </c>
      <c r="AB539" s="124" t="str">
        <f t="shared" si="50"/>
        <v/>
      </c>
      <c r="AC539" s="195" t="str">
        <f t="shared" si="51"/>
        <v/>
      </c>
      <c r="AD539" s="194" t="str">
        <f t="shared" si="52"/>
        <v/>
      </c>
      <c r="AE539" s="194">
        <f>IF(AD539="",0,IF(ISERROR(VLOOKUP(AD539,AD$7:AD538,1,FALSE)),1,0))</f>
        <v>0</v>
      </c>
      <c r="AF539" s="194"/>
    </row>
    <row r="540" spans="1:32" ht="16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75">
        <f>IF(AND($X$3512&lt;&gt;" ",$X$3512&lt;&gt;0),IF(X540=$X$3512,1+COUNTIF(U$7:U539,"&gt;0"),0),0)</f>
        <v>0</v>
      </c>
      <c r="V540" s="178" t="s">
        <v>729</v>
      </c>
      <c r="W540" s="130"/>
      <c r="X540" s="131"/>
      <c r="Y540" s="131"/>
      <c r="Z540" s="206"/>
      <c r="AA540" s="194">
        <f t="shared" si="49"/>
        <v>0</v>
      </c>
      <c r="AB540" s="124" t="str">
        <f t="shared" si="50"/>
        <v/>
      </c>
      <c r="AC540" s="195" t="str">
        <f t="shared" si="51"/>
        <v/>
      </c>
      <c r="AD540" s="194" t="str">
        <f t="shared" si="52"/>
        <v/>
      </c>
      <c r="AE540" s="194">
        <f>IF(AD540="",0,IF(ISERROR(VLOOKUP(AD540,AD$7:AD539,1,FALSE)),1,0))</f>
        <v>0</v>
      </c>
      <c r="AF540" s="194"/>
    </row>
    <row r="541" spans="1:32" ht="16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75">
        <f>IF(AND($X$3512&lt;&gt;" ",$X$3512&lt;&gt;0),IF(X541=$X$3512,1+COUNTIF(U$7:U540,"&gt;0"),0),0)</f>
        <v>0</v>
      </c>
      <c r="V541" s="178" t="s">
        <v>730</v>
      </c>
      <c r="W541" s="130"/>
      <c r="X541" s="131"/>
      <c r="Y541" s="131"/>
      <c r="Z541" s="206"/>
      <c r="AA541" s="194">
        <f t="shared" si="49"/>
        <v>0</v>
      </c>
      <c r="AB541" s="124" t="str">
        <f t="shared" si="50"/>
        <v/>
      </c>
      <c r="AC541" s="195" t="str">
        <f t="shared" si="51"/>
        <v/>
      </c>
      <c r="AD541" s="194" t="str">
        <f t="shared" si="52"/>
        <v/>
      </c>
      <c r="AE541" s="194">
        <f>IF(AD541="",0,IF(ISERROR(VLOOKUP(AD541,AD$7:AD540,1,FALSE)),1,0))</f>
        <v>0</v>
      </c>
      <c r="AF541" s="194"/>
    </row>
    <row r="542" spans="1:32" ht="16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75">
        <f>IF(AND($X$3512&lt;&gt;" ",$X$3512&lt;&gt;0),IF(X542=$X$3512,1+COUNTIF(U$7:U541,"&gt;0"),0),0)</f>
        <v>0</v>
      </c>
      <c r="V542" s="178" t="s">
        <v>731</v>
      </c>
      <c r="W542" s="130"/>
      <c r="X542" s="131"/>
      <c r="Y542" s="131"/>
      <c r="Z542" s="206"/>
      <c r="AA542" s="194">
        <f t="shared" si="49"/>
        <v>0</v>
      </c>
      <c r="AB542" s="124" t="str">
        <f t="shared" si="50"/>
        <v/>
      </c>
      <c r="AC542" s="195" t="str">
        <f t="shared" si="51"/>
        <v/>
      </c>
      <c r="AD542" s="194" t="str">
        <f t="shared" si="52"/>
        <v/>
      </c>
      <c r="AE542" s="194">
        <f>IF(AD542="",0,IF(ISERROR(VLOOKUP(AD542,AD$7:AD541,1,FALSE)),1,0))</f>
        <v>0</v>
      </c>
      <c r="AF542" s="194"/>
    </row>
    <row r="543" spans="1:32" ht="16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75">
        <f>IF(AND($X$3512&lt;&gt;" ",$X$3512&lt;&gt;0),IF(X543=$X$3512,1+COUNTIF(U$7:U542,"&gt;0"),0),0)</f>
        <v>0</v>
      </c>
      <c r="V543" s="178" t="s">
        <v>732</v>
      </c>
      <c r="W543" s="130"/>
      <c r="X543" s="131"/>
      <c r="Y543" s="131"/>
      <c r="Z543" s="206"/>
      <c r="AA543" s="194">
        <f t="shared" si="49"/>
        <v>0</v>
      </c>
      <c r="AB543" s="124" t="str">
        <f t="shared" si="50"/>
        <v/>
      </c>
      <c r="AC543" s="195" t="str">
        <f t="shared" si="51"/>
        <v/>
      </c>
      <c r="AD543" s="194" t="str">
        <f t="shared" si="52"/>
        <v/>
      </c>
      <c r="AE543" s="194">
        <f>IF(AD543="",0,IF(ISERROR(VLOOKUP(AD543,AD$7:AD542,1,FALSE)),1,0))</f>
        <v>0</v>
      </c>
      <c r="AF543" s="194"/>
    </row>
    <row r="544" spans="1:32" ht="16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75">
        <f>IF(AND($X$3512&lt;&gt;" ",$X$3512&lt;&gt;0),IF(X544=$X$3512,1+COUNTIF(U$7:U543,"&gt;0"),0),0)</f>
        <v>0</v>
      </c>
      <c r="V544" s="178" t="s">
        <v>733</v>
      </c>
      <c r="W544" s="130"/>
      <c r="X544" s="131"/>
      <c r="Y544" s="131"/>
      <c r="Z544" s="206"/>
      <c r="AA544" s="194">
        <f t="shared" si="49"/>
        <v>0</v>
      </c>
      <c r="AB544" s="124" t="str">
        <f t="shared" si="50"/>
        <v/>
      </c>
      <c r="AC544" s="195" t="str">
        <f t="shared" si="51"/>
        <v/>
      </c>
      <c r="AD544" s="194" t="str">
        <f t="shared" si="52"/>
        <v/>
      </c>
      <c r="AE544" s="194">
        <f>IF(AD544="",0,IF(ISERROR(VLOOKUP(AD544,AD$7:AD543,1,FALSE)),1,0))</f>
        <v>0</v>
      </c>
      <c r="AF544" s="194"/>
    </row>
    <row r="545" spans="1:32" ht="16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75">
        <f>IF(AND($X$3512&lt;&gt;" ",$X$3512&lt;&gt;0),IF(X545=$X$3512,1+COUNTIF(U$7:U544,"&gt;0"),0),0)</f>
        <v>0</v>
      </c>
      <c r="V545" s="178" t="s">
        <v>734</v>
      </c>
      <c r="W545" s="130"/>
      <c r="X545" s="131"/>
      <c r="Y545" s="131"/>
      <c r="Z545" s="206"/>
      <c r="AA545" s="194">
        <f t="shared" si="49"/>
        <v>0</v>
      </c>
      <c r="AB545" s="124" t="str">
        <f t="shared" si="50"/>
        <v/>
      </c>
      <c r="AC545" s="195" t="str">
        <f t="shared" si="51"/>
        <v/>
      </c>
      <c r="AD545" s="194" t="str">
        <f t="shared" si="52"/>
        <v/>
      </c>
      <c r="AE545" s="194">
        <f>IF(AD545="",0,IF(ISERROR(VLOOKUP(AD545,AD$7:AD544,1,FALSE)),1,0))</f>
        <v>0</v>
      </c>
      <c r="AF545" s="194"/>
    </row>
    <row r="546" spans="1:32" ht="16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75">
        <f>IF(AND($X$3512&lt;&gt;" ",$X$3512&lt;&gt;0),IF(X546=$X$3512,1+COUNTIF(U$7:U545,"&gt;0"),0),0)</f>
        <v>0</v>
      </c>
      <c r="V546" s="178" t="s">
        <v>735</v>
      </c>
      <c r="W546" s="130"/>
      <c r="X546" s="131"/>
      <c r="Y546" s="131"/>
      <c r="Z546" s="206"/>
      <c r="AA546" s="194">
        <f t="shared" si="49"/>
        <v>0</v>
      </c>
      <c r="AB546" s="124" t="str">
        <f t="shared" si="50"/>
        <v/>
      </c>
      <c r="AC546" s="195" t="str">
        <f t="shared" si="51"/>
        <v/>
      </c>
      <c r="AD546" s="194" t="str">
        <f t="shared" si="52"/>
        <v/>
      </c>
      <c r="AE546" s="194">
        <f>IF(AD546="",0,IF(ISERROR(VLOOKUP(AD546,AD$7:AD545,1,FALSE)),1,0))</f>
        <v>0</v>
      </c>
      <c r="AF546" s="194"/>
    </row>
    <row r="547" spans="1:32" ht="16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75">
        <f>IF(AND($X$3512&lt;&gt;" ",$X$3512&lt;&gt;0),IF(X547=$X$3512,1+COUNTIF(U$7:U546,"&gt;0"),0),0)</f>
        <v>0</v>
      </c>
      <c r="V547" s="178" t="s">
        <v>736</v>
      </c>
      <c r="W547" s="130"/>
      <c r="X547" s="131"/>
      <c r="Y547" s="131"/>
      <c r="Z547" s="206"/>
      <c r="AA547" s="194">
        <f t="shared" si="49"/>
        <v>0</v>
      </c>
      <c r="AB547" s="124" t="str">
        <f t="shared" si="50"/>
        <v/>
      </c>
      <c r="AC547" s="195" t="str">
        <f t="shared" si="51"/>
        <v/>
      </c>
      <c r="AD547" s="194" t="str">
        <f t="shared" si="52"/>
        <v/>
      </c>
      <c r="AE547" s="194">
        <f>IF(AD547="",0,IF(ISERROR(VLOOKUP(AD547,AD$7:AD546,1,FALSE)),1,0))</f>
        <v>0</v>
      </c>
      <c r="AF547" s="194"/>
    </row>
    <row r="548" spans="1:32" ht="16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75">
        <f>IF(AND($X$3512&lt;&gt;" ",$X$3512&lt;&gt;0),IF(X548=$X$3512,1+COUNTIF(U$7:U547,"&gt;0"),0),0)</f>
        <v>0</v>
      </c>
      <c r="V548" s="178" t="s">
        <v>737</v>
      </c>
      <c r="W548" s="130"/>
      <c r="X548" s="131"/>
      <c r="Y548" s="131"/>
      <c r="Z548" s="206"/>
      <c r="AA548" s="194">
        <f t="shared" si="49"/>
        <v>0</v>
      </c>
      <c r="AB548" s="124" t="str">
        <f t="shared" si="50"/>
        <v/>
      </c>
      <c r="AC548" s="195" t="str">
        <f t="shared" si="51"/>
        <v/>
      </c>
      <c r="AD548" s="194" t="str">
        <f t="shared" si="52"/>
        <v/>
      </c>
      <c r="AE548" s="194">
        <f>IF(AD548="",0,IF(ISERROR(VLOOKUP(AD548,AD$7:AD547,1,FALSE)),1,0))</f>
        <v>0</v>
      </c>
      <c r="AF548" s="194"/>
    </row>
    <row r="549" spans="1:32" ht="16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75">
        <f>IF(AND($X$3512&lt;&gt;" ",$X$3512&lt;&gt;0),IF(X549=$X$3512,1+COUNTIF(U$7:U548,"&gt;0"),0),0)</f>
        <v>0</v>
      </c>
      <c r="V549" s="178" t="s">
        <v>738</v>
      </c>
      <c r="W549" s="130"/>
      <c r="X549" s="131"/>
      <c r="Y549" s="131"/>
      <c r="Z549" s="206"/>
      <c r="AA549" s="194">
        <f t="shared" si="49"/>
        <v>0</v>
      </c>
      <c r="AB549" s="124" t="str">
        <f t="shared" si="50"/>
        <v/>
      </c>
      <c r="AC549" s="195" t="str">
        <f t="shared" si="51"/>
        <v/>
      </c>
      <c r="AD549" s="194" t="str">
        <f t="shared" si="52"/>
        <v/>
      </c>
      <c r="AE549" s="194">
        <f>IF(AD549="",0,IF(ISERROR(VLOOKUP(AD549,AD$7:AD548,1,FALSE)),1,0))</f>
        <v>0</v>
      </c>
      <c r="AF549" s="194"/>
    </row>
    <row r="550" spans="1:32" ht="16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75">
        <f>IF(AND($X$3512&lt;&gt;" ",$X$3512&lt;&gt;0),IF(X550=$X$3512,1+COUNTIF(U$7:U549,"&gt;0"),0),0)</f>
        <v>0</v>
      </c>
      <c r="V550" s="178" t="s">
        <v>739</v>
      </c>
      <c r="W550" s="130"/>
      <c r="X550" s="131"/>
      <c r="Y550" s="131"/>
      <c r="Z550" s="206"/>
      <c r="AA550" s="194">
        <f t="shared" si="49"/>
        <v>0</v>
      </c>
      <c r="AB550" s="124" t="str">
        <f t="shared" si="50"/>
        <v/>
      </c>
      <c r="AC550" s="195" t="str">
        <f t="shared" si="51"/>
        <v/>
      </c>
      <c r="AD550" s="194" t="str">
        <f t="shared" si="52"/>
        <v/>
      </c>
      <c r="AE550" s="194">
        <f>IF(AD550="",0,IF(ISERROR(VLOOKUP(AD550,AD$7:AD549,1,FALSE)),1,0))</f>
        <v>0</v>
      </c>
      <c r="AF550" s="194"/>
    </row>
    <row r="551" spans="1:32" ht="16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75">
        <f>IF(AND($X$3512&lt;&gt;" ",$X$3512&lt;&gt;0),IF(X551=$X$3512,1+COUNTIF(U$7:U550,"&gt;0"),0),0)</f>
        <v>0</v>
      </c>
      <c r="V551" s="178" t="s">
        <v>740</v>
      </c>
      <c r="W551" s="130"/>
      <c r="X551" s="131"/>
      <c r="Y551" s="131"/>
      <c r="Z551" s="206"/>
      <c r="AA551" s="194">
        <f t="shared" si="49"/>
        <v>0</v>
      </c>
      <c r="AB551" s="124" t="str">
        <f t="shared" si="50"/>
        <v/>
      </c>
      <c r="AC551" s="195" t="str">
        <f t="shared" si="51"/>
        <v/>
      </c>
      <c r="AD551" s="194" t="str">
        <f t="shared" si="52"/>
        <v/>
      </c>
      <c r="AE551" s="194">
        <f>IF(AD551="",0,IF(ISERROR(VLOOKUP(AD551,AD$7:AD550,1,FALSE)),1,0))</f>
        <v>0</v>
      </c>
      <c r="AF551" s="194"/>
    </row>
    <row r="552" spans="1:32" ht="16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75">
        <f>IF(AND($X$3512&lt;&gt;" ",$X$3512&lt;&gt;0),IF(X552=$X$3512,1+COUNTIF(U$7:U551,"&gt;0"),0),0)</f>
        <v>0</v>
      </c>
      <c r="V552" s="178" t="s">
        <v>741</v>
      </c>
      <c r="W552" s="130"/>
      <c r="X552" s="131"/>
      <c r="Y552" s="131"/>
      <c r="Z552" s="206"/>
      <c r="AA552" s="194">
        <f t="shared" si="49"/>
        <v>0</v>
      </c>
      <c r="AB552" s="124" t="str">
        <f t="shared" si="50"/>
        <v/>
      </c>
      <c r="AC552" s="195" t="str">
        <f t="shared" si="51"/>
        <v/>
      </c>
      <c r="AD552" s="194" t="str">
        <f t="shared" si="52"/>
        <v/>
      </c>
      <c r="AE552" s="194">
        <f>IF(AD552="",0,IF(ISERROR(VLOOKUP(AD552,AD$7:AD551,1,FALSE)),1,0))</f>
        <v>0</v>
      </c>
      <c r="AF552" s="194"/>
    </row>
    <row r="553" spans="1:32" ht="16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75">
        <f>IF(AND($X$3512&lt;&gt;" ",$X$3512&lt;&gt;0),IF(X553=$X$3512,1+COUNTIF(U$7:U552,"&gt;0"),0),0)</f>
        <v>0</v>
      </c>
      <c r="V553" s="178" t="s">
        <v>742</v>
      </c>
      <c r="W553" s="130"/>
      <c r="X553" s="131"/>
      <c r="Y553" s="131"/>
      <c r="Z553" s="206"/>
      <c r="AA553" s="194">
        <f t="shared" si="49"/>
        <v>0</v>
      </c>
      <c r="AB553" s="124" t="str">
        <f t="shared" si="50"/>
        <v/>
      </c>
      <c r="AC553" s="195" t="str">
        <f t="shared" si="51"/>
        <v/>
      </c>
      <c r="AD553" s="194" t="str">
        <f t="shared" si="52"/>
        <v/>
      </c>
      <c r="AE553" s="194">
        <f>IF(AD553="",0,IF(ISERROR(VLOOKUP(AD553,AD$7:AD552,1,FALSE)),1,0))</f>
        <v>0</v>
      </c>
      <c r="AF553" s="194"/>
    </row>
    <row r="554" spans="1:32" ht="16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75">
        <f>IF(AND($X$3512&lt;&gt;" ",$X$3512&lt;&gt;0),IF(X554=$X$3512,1+COUNTIF(U$7:U553,"&gt;0"),0),0)</f>
        <v>0</v>
      </c>
      <c r="V554" s="178" t="s">
        <v>743</v>
      </c>
      <c r="W554" s="130"/>
      <c r="X554" s="131"/>
      <c r="Y554" s="131"/>
      <c r="Z554" s="206"/>
      <c r="AA554" s="194">
        <f t="shared" si="49"/>
        <v>0</v>
      </c>
      <c r="AB554" s="124" t="str">
        <f t="shared" si="50"/>
        <v/>
      </c>
      <c r="AC554" s="195" t="str">
        <f t="shared" si="51"/>
        <v/>
      </c>
      <c r="AD554" s="194" t="str">
        <f t="shared" si="52"/>
        <v/>
      </c>
      <c r="AE554" s="194">
        <f>IF(AD554="",0,IF(ISERROR(VLOOKUP(AD554,AD$7:AD553,1,FALSE)),1,0))</f>
        <v>0</v>
      </c>
      <c r="AF554" s="194"/>
    </row>
    <row r="555" spans="1:32" ht="16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75">
        <f>IF(AND($X$3512&lt;&gt;" ",$X$3512&lt;&gt;0),IF(X555=$X$3512,1+COUNTIF(U$7:U554,"&gt;0"),0),0)</f>
        <v>0</v>
      </c>
      <c r="V555" s="178" t="s">
        <v>744</v>
      </c>
      <c r="W555" s="130"/>
      <c r="X555" s="131"/>
      <c r="Y555" s="131"/>
      <c r="Z555" s="206"/>
      <c r="AA555" s="194">
        <f t="shared" si="49"/>
        <v>0</v>
      </c>
      <c r="AB555" s="124" t="str">
        <f t="shared" si="50"/>
        <v/>
      </c>
      <c r="AC555" s="195" t="str">
        <f t="shared" si="51"/>
        <v/>
      </c>
      <c r="AD555" s="194" t="str">
        <f t="shared" si="52"/>
        <v/>
      </c>
      <c r="AE555" s="194">
        <f>IF(AD555="",0,IF(ISERROR(VLOOKUP(AD555,AD$7:AD554,1,FALSE)),1,0))</f>
        <v>0</v>
      </c>
      <c r="AF555" s="194"/>
    </row>
    <row r="556" spans="1:32" ht="16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75">
        <f>IF(AND($X$3512&lt;&gt;" ",$X$3512&lt;&gt;0),IF(X556=$X$3512,1+COUNTIF(U$7:U555,"&gt;0"),0),0)</f>
        <v>0</v>
      </c>
      <c r="V556" s="178" t="s">
        <v>745</v>
      </c>
      <c r="W556" s="130"/>
      <c r="X556" s="131"/>
      <c r="Y556" s="131"/>
      <c r="Z556" s="206"/>
      <c r="AA556" s="194">
        <f t="shared" si="49"/>
        <v>0</v>
      </c>
      <c r="AB556" s="124" t="str">
        <f t="shared" si="50"/>
        <v/>
      </c>
      <c r="AC556" s="195" t="str">
        <f t="shared" si="51"/>
        <v/>
      </c>
      <c r="AD556" s="194" t="str">
        <f t="shared" si="52"/>
        <v/>
      </c>
      <c r="AE556" s="194">
        <f>IF(AD556="",0,IF(ISERROR(VLOOKUP(AD556,AD$7:AD555,1,FALSE)),1,0))</f>
        <v>0</v>
      </c>
      <c r="AF556" s="194"/>
    </row>
    <row r="557" spans="1:32" ht="16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75">
        <f>IF(AND($X$3512&lt;&gt;" ",$X$3512&lt;&gt;0),IF(X557=$X$3512,1+COUNTIF(U$7:U556,"&gt;0"),0),0)</f>
        <v>0</v>
      </c>
      <c r="V557" s="178" t="s">
        <v>746</v>
      </c>
      <c r="W557" s="130"/>
      <c r="X557" s="131"/>
      <c r="Y557" s="131"/>
      <c r="Z557" s="206"/>
      <c r="AA557" s="194">
        <f t="shared" si="49"/>
        <v>0</v>
      </c>
      <c r="AB557" s="124" t="str">
        <f t="shared" si="50"/>
        <v/>
      </c>
      <c r="AC557" s="195" t="str">
        <f t="shared" si="51"/>
        <v/>
      </c>
      <c r="AD557" s="194" t="str">
        <f t="shared" si="52"/>
        <v/>
      </c>
      <c r="AE557" s="194">
        <f>IF(AD557="",0,IF(ISERROR(VLOOKUP(AD557,AD$7:AD556,1,FALSE)),1,0))</f>
        <v>0</v>
      </c>
      <c r="AF557" s="194"/>
    </row>
    <row r="558" spans="1:32" ht="16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75">
        <f>IF(AND($X$3512&lt;&gt;" ",$X$3512&lt;&gt;0),IF(X558=$X$3512,1+COUNTIF(U$7:U557,"&gt;0"),0),0)</f>
        <v>0</v>
      </c>
      <c r="V558" s="178" t="s">
        <v>747</v>
      </c>
      <c r="W558" s="130"/>
      <c r="X558" s="131"/>
      <c r="Y558" s="131"/>
      <c r="Z558" s="206"/>
      <c r="AA558" s="194">
        <f t="shared" si="49"/>
        <v>0</v>
      </c>
      <c r="AB558" s="124" t="str">
        <f t="shared" si="50"/>
        <v/>
      </c>
      <c r="AC558" s="195" t="str">
        <f t="shared" si="51"/>
        <v/>
      </c>
      <c r="AD558" s="194" t="str">
        <f t="shared" si="52"/>
        <v/>
      </c>
      <c r="AE558" s="194">
        <f>IF(AD558="",0,IF(ISERROR(VLOOKUP(AD558,AD$7:AD557,1,FALSE)),1,0))</f>
        <v>0</v>
      </c>
      <c r="AF558" s="194"/>
    </row>
    <row r="559" spans="1:32" ht="16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75">
        <f>IF(AND($X$3512&lt;&gt;" ",$X$3512&lt;&gt;0),IF(X559=$X$3512,1+COUNTIF(U$7:U558,"&gt;0"),0),0)</f>
        <v>0</v>
      </c>
      <c r="V559" s="178" t="s">
        <v>748</v>
      </c>
      <c r="W559" s="130"/>
      <c r="X559" s="131"/>
      <c r="Y559" s="131"/>
      <c r="Z559" s="206"/>
      <c r="AA559" s="194">
        <f t="shared" si="49"/>
        <v>0</v>
      </c>
      <c r="AB559" s="124" t="str">
        <f t="shared" si="50"/>
        <v/>
      </c>
      <c r="AC559" s="195" t="str">
        <f t="shared" si="51"/>
        <v/>
      </c>
      <c r="AD559" s="194" t="str">
        <f t="shared" si="52"/>
        <v/>
      </c>
      <c r="AE559" s="194">
        <f>IF(AD559="",0,IF(ISERROR(VLOOKUP(AD559,AD$7:AD558,1,FALSE)),1,0))</f>
        <v>0</v>
      </c>
      <c r="AF559" s="194"/>
    </row>
    <row r="560" spans="1:32" ht="16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75">
        <f>IF(AND($X$3512&lt;&gt;" ",$X$3512&lt;&gt;0),IF(X560=$X$3512,1+COUNTIF(U$7:U559,"&gt;0"),0),0)</f>
        <v>0</v>
      </c>
      <c r="V560" s="178" t="s">
        <v>749</v>
      </c>
      <c r="W560" s="130"/>
      <c r="X560" s="131"/>
      <c r="Y560" s="131"/>
      <c r="Z560" s="206"/>
      <c r="AA560" s="194">
        <f t="shared" si="49"/>
        <v>0</v>
      </c>
      <c r="AB560" s="124" t="str">
        <f t="shared" si="50"/>
        <v/>
      </c>
      <c r="AC560" s="195" t="str">
        <f t="shared" si="51"/>
        <v/>
      </c>
      <c r="AD560" s="194" t="str">
        <f t="shared" si="52"/>
        <v/>
      </c>
      <c r="AE560" s="194">
        <f>IF(AD560="",0,IF(ISERROR(VLOOKUP(AD560,AD$7:AD559,1,FALSE)),1,0))</f>
        <v>0</v>
      </c>
      <c r="AF560" s="194"/>
    </row>
    <row r="561" spans="1:32" ht="16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75">
        <f>IF(AND($X$3512&lt;&gt;" ",$X$3512&lt;&gt;0),IF(X561=$X$3512,1+COUNTIF(U$7:U560,"&gt;0"),0),0)</f>
        <v>0</v>
      </c>
      <c r="V561" s="178" t="s">
        <v>750</v>
      </c>
      <c r="W561" s="130"/>
      <c r="X561" s="131"/>
      <c r="Y561" s="131"/>
      <c r="Z561" s="206"/>
      <c r="AA561" s="194">
        <f t="shared" si="49"/>
        <v>0</v>
      </c>
      <c r="AB561" s="124" t="str">
        <f t="shared" si="50"/>
        <v/>
      </c>
      <c r="AC561" s="195" t="str">
        <f t="shared" si="51"/>
        <v/>
      </c>
      <c r="AD561" s="194" t="str">
        <f t="shared" si="52"/>
        <v/>
      </c>
      <c r="AE561" s="194">
        <f>IF(AD561="",0,IF(ISERROR(VLOOKUP(AD561,AD$7:AD560,1,FALSE)),1,0))</f>
        <v>0</v>
      </c>
      <c r="AF561" s="194"/>
    </row>
    <row r="562" spans="1:32" ht="16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75">
        <f>IF(AND($X$3512&lt;&gt;" ",$X$3512&lt;&gt;0),IF(X562=$X$3512,1+COUNTIF(U$7:U561,"&gt;0"),0),0)</f>
        <v>0</v>
      </c>
      <c r="V562" s="178" t="s">
        <v>751</v>
      </c>
      <c r="W562" s="130"/>
      <c r="X562" s="131"/>
      <c r="Y562" s="131"/>
      <c r="Z562" s="206"/>
      <c r="AA562" s="194">
        <f t="shared" si="49"/>
        <v>0</v>
      </c>
      <c r="AB562" s="124" t="str">
        <f t="shared" si="50"/>
        <v/>
      </c>
      <c r="AC562" s="195" t="str">
        <f t="shared" si="51"/>
        <v/>
      </c>
      <c r="AD562" s="194" t="str">
        <f t="shared" si="52"/>
        <v/>
      </c>
      <c r="AE562" s="194">
        <f>IF(AD562="",0,IF(ISERROR(VLOOKUP(AD562,AD$7:AD561,1,FALSE)),1,0))</f>
        <v>0</v>
      </c>
      <c r="AF562" s="194"/>
    </row>
    <row r="563" spans="1:32" ht="16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75">
        <f>IF(AND($X$3512&lt;&gt;" ",$X$3512&lt;&gt;0),IF(X563=$X$3512,1+COUNTIF(U$7:U562,"&gt;0"),0),0)</f>
        <v>0</v>
      </c>
      <c r="V563" s="178" t="s">
        <v>752</v>
      </c>
      <c r="W563" s="130"/>
      <c r="X563" s="131"/>
      <c r="Y563" s="131"/>
      <c r="Z563" s="206"/>
      <c r="AA563" s="194">
        <f t="shared" si="49"/>
        <v>0</v>
      </c>
      <c r="AB563" s="124" t="str">
        <f t="shared" si="50"/>
        <v/>
      </c>
      <c r="AC563" s="195" t="str">
        <f t="shared" si="51"/>
        <v/>
      </c>
      <c r="AD563" s="194" t="str">
        <f t="shared" si="52"/>
        <v/>
      </c>
      <c r="AE563" s="194">
        <f>IF(AD563="",0,IF(ISERROR(VLOOKUP(AD563,AD$7:AD562,1,FALSE)),1,0))</f>
        <v>0</v>
      </c>
      <c r="AF563" s="194"/>
    </row>
    <row r="564" spans="1:32" ht="16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75">
        <f>IF(AND($X$3512&lt;&gt;" ",$X$3512&lt;&gt;0),IF(X564=$X$3512,1+COUNTIF(U$7:U563,"&gt;0"),0),0)</f>
        <v>0</v>
      </c>
      <c r="V564" s="178" t="s">
        <v>753</v>
      </c>
      <c r="W564" s="130"/>
      <c r="X564" s="131"/>
      <c r="Y564" s="131"/>
      <c r="Z564" s="206"/>
      <c r="AA564" s="194">
        <f t="shared" si="49"/>
        <v>0</v>
      </c>
      <c r="AB564" s="124" t="str">
        <f t="shared" si="50"/>
        <v/>
      </c>
      <c r="AC564" s="195" t="str">
        <f t="shared" si="51"/>
        <v/>
      </c>
      <c r="AD564" s="194" t="str">
        <f t="shared" si="52"/>
        <v/>
      </c>
      <c r="AE564" s="194">
        <f>IF(AD564="",0,IF(ISERROR(VLOOKUP(AD564,AD$7:AD563,1,FALSE)),1,0))</f>
        <v>0</v>
      </c>
      <c r="AF564" s="194"/>
    </row>
    <row r="565" spans="1:32" ht="16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75">
        <f>IF(AND($X$3512&lt;&gt;" ",$X$3512&lt;&gt;0),IF(X565=$X$3512,1+COUNTIF(U$7:U564,"&gt;0"),0),0)</f>
        <v>0</v>
      </c>
      <c r="V565" s="178" t="s">
        <v>754</v>
      </c>
      <c r="W565" s="130"/>
      <c r="X565" s="131"/>
      <c r="Y565" s="131"/>
      <c r="Z565" s="206"/>
      <c r="AA565" s="194">
        <f t="shared" si="49"/>
        <v>0</v>
      </c>
      <c r="AB565" s="124" t="str">
        <f t="shared" si="50"/>
        <v/>
      </c>
      <c r="AC565" s="195" t="str">
        <f t="shared" si="51"/>
        <v/>
      </c>
      <c r="AD565" s="194" t="str">
        <f t="shared" si="52"/>
        <v/>
      </c>
      <c r="AE565" s="194">
        <f>IF(AD565="",0,IF(ISERROR(VLOOKUP(AD565,AD$7:AD564,1,FALSE)),1,0))</f>
        <v>0</v>
      </c>
      <c r="AF565" s="194"/>
    </row>
    <row r="566" spans="1:32" ht="16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75">
        <f>IF(AND($X$3512&lt;&gt;" ",$X$3512&lt;&gt;0),IF(X566=$X$3512,1+COUNTIF(U$7:U565,"&gt;0"),0),0)</f>
        <v>0</v>
      </c>
      <c r="V566" s="178" t="s">
        <v>755</v>
      </c>
      <c r="W566" s="130"/>
      <c r="X566" s="131"/>
      <c r="Y566" s="131"/>
      <c r="Z566" s="206"/>
      <c r="AA566" s="194">
        <f t="shared" si="49"/>
        <v>0</v>
      </c>
      <c r="AB566" s="124" t="str">
        <f t="shared" si="50"/>
        <v/>
      </c>
      <c r="AC566" s="195" t="str">
        <f t="shared" si="51"/>
        <v/>
      </c>
      <c r="AD566" s="194" t="str">
        <f t="shared" si="52"/>
        <v/>
      </c>
      <c r="AE566" s="194">
        <f>IF(AD566="",0,IF(ISERROR(VLOOKUP(AD566,AD$7:AD565,1,FALSE)),1,0))</f>
        <v>0</v>
      </c>
      <c r="AF566" s="194"/>
    </row>
    <row r="567" spans="1:32" ht="16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75">
        <f>IF(AND($X$3512&lt;&gt;" ",$X$3512&lt;&gt;0),IF(X567=$X$3512,1+COUNTIF(U$7:U566,"&gt;0"),0),0)</f>
        <v>0</v>
      </c>
      <c r="V567" s="178" t="s">
        <v>756</v>
      </c>
      <c r="W567" s="130"/>
      <c r="X567" s="131"/>
      <c r="Y567" s="131"/>
      <c r="Z567" s="206"/>
      <c r="AA567" s="194">
        <f t="shared" si="49"/>
        <v>0</v>
      </c>
      <c r="AB567" s="124" t="str">
        <f t="shared" si="50"/>
        <v/>
      </c>
      <c r="AC567" s="195" t="str">
        <f t="shared" si="51"/>
        <v/>
      </c>
      <c r="AD567" s="194" t="str">
        <f t="shared" si="52"/>
        <v/>
      </c>
      <c r="AE567" s="194">
        <f>IF(AD567="",0,IF(ISERROR(VLOOKUP(AD567,AD$7:AD566,1,FALSE)),1,0))</f>
        <v>0</v>
      </c>
      <c r="AF567" s="194"/>
    </row>
    <row r="568" spans="1:32" ht="16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75">
        <f>IF(AND($X$3512&lt;&gt;" ",$X$3512&lt;&gt;0),IF(X568=$X$3512,1+COUNTIF(U$7:U567,"&gt;0"),0),0)</f>
        <v>0</v>
      </c>
      <c r="V568" s="178" t="s">
        <v>757</v>
      </c>
      <c r="W568" s="130"/>
      <c r="X568" s="131"/>
      <c r="Y568" s="131"/>
      <c r="Z568" s="206"/>
      <c r="AA568" s="194">
        <f t="shared" si="49"/>
        <v>0</v>
      </c>
      <c r="AB568" s="124" t="str">
        <f t="shared" si="50"/>
        <v/>
      </c>
      <c r="AC568" s="195" t="str">
        <f t="shared" si="51"/>
        <v/>
      </c>
      <c r="AD568" s="194" t="str">
        <f t="shared" si="52"/>
        <v/>
      </c>
      <c r="AE568" s="194">
        <f>IF(AD568="",0,IF(ISERROR(VLOOKUP(AD568,AD$7:AD567,1,FALSE)),1,0))</f>
        <v>0</v>
      </c>
      <c r="AF568" s="194"/>
    </row>
    <row r="569" spans="1:32" ht="16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75">
        <f>IF(AND($X$3512&lt;&gt;" ",$X$3512&lt;&gt;0),IF(X569=$X$3512,1+COUNTIF(U$7:U568,"&gt;0"),0),0)</f>
        <v>0</v>
      </c>
      <c r="V569" s="178" t="s">
        <v>758</v>
      </c>
      <c r="W569" s="130"/>
      <c r="X569" s="131"/>
      <c r="Y569" s="131"/>
      <c r="Z569" s="206"/>
      <c r="AA569" s="194">
        <f t="shared" si="49"/>
        <v>0</v>
      </c>
      <c r="AB569" s="124" t="str">
        <f t="shared" si="50"/>
        <v/>
      </c>
      <c r="AC569" s="195" t="str">
        <f t="shared" si="51"/>
        <v/>
      </c>
      <c r="AD569" s="194" t="str">
        <f t="shared" si="52"/>
        <v/>
      </c>
      <c r="AE569" s="194">
        <f>IF(AD569="",0,IF(ISERROR(VLOOKUP(AD569,AD$7:AD568,1,FALSE)),1,0))</f>
        <v>0</v>
      </c>
      <c r="AF569" s="194"/>
    </row>
    <row r="570" spans="1:32" ht="16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75">
        <f>IF(AND($X$3512&lt;&gt;" ",$X$3512&lt;&gt;0),IF(X570=$X$3512,1+COUNTIF(U$7:U569,"&gt;0"),0),0)</f>
        <v>0</v>
      </c>
      <c r="V570" s="178" t="s">
        <v>759</v>
      </c>
      <c r="W570" s="130"/>
      <c r="X570" s="131"/>
      <c r="Y570" s="131"/>
      <c r="Z570" s="206"/>
      <c r="AA570" s="194">
        <f t="shared" si="49"/>
        <v>0</v>
      </c>
      <c r="AB570" s="124" t="str">
        <f t="shared" si="50"/>
        <v/>
      </c>
      <c r="AC570" s="195" t="str">
        <f t="shared" si="51"/>
        <v/>
      </c>
      <c r="AD570" s="194" t="str">
        <f t="shared" si="52"/>
        <v/>
      </c>
      <c r="AE570" s="194">
        <f>IF(AD570="",0,IF(ISERROR(VLOOKUP(AD570,AD$7:AD569,1,FALSE)),1,0))</f>
        <v>0</v>
      </c>
      <c r="AF570" s="194"/>
    </row>
    <row r="571" spans="1:32" ht="16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75">
        <f>IF(AND($X$3512&lt;&gt;" ",$X$3512&lt;&gt;0),IF(X571=$X$3512,1+COUNTIF(U$7:U570,"&gt;0"),0),0)</f>
        <v>0</v>
      </c>
      <c r="V571" s="178" t="s">
        <v>760</v>
      </c>
      <c r="W571" s="130"/>
      <c r="X571" s="131"/>
      <c r="Y571" s="131"/>
      <c r="Z571" s="206"/>
      <c r="AA571" s="194">
        <f t="shared" si="49"/>
        <v>0</v>
      </c>
      <c r="AB571" s="124" t="str">
        <f t="shared" si="50"/>
        <v/>
      </c>
      <c r="AC571" s="195" t="str">
        <f t="shared" si="51"/>
        <v/>
      </c>
      <c r="AD571" s="194" t="str">
        <f t="shared" si="52"/>
        <v/>
      </c>
      <c r="AE571" s="194">
        <f>IF(AD571="",0,IF(ISERROR(VLOOKUP(AD571,AD$7:AD570,1,FALSE)),1,0))</f>
        <v>0</v>
      </c>
      <c r="AF571" s="194"/>
    </row>
    <row r="572" spans="1:32" ht="16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75">
        <f>IF(AND($X$3512&lt;&gt;" ",$X$3512&lt;&gt;0),IF(X572=$X$3512,1+COUNTIF(U$7:U571,"&gt;0"),0),0)</f>
        <v>0</v>
      </c>
      <c r="V572" s="178" t="s">
        <v>761</v>
      </c>
      <c r="W572" s="130"/>
      <c r="X572" s="131"/>
      <c r="Y572" s="131"/>
      <c r="Z572" s="206"/>
      <c r="AA572" s="194">
        <f t="shared" si="49"/>
        <v>0</v>
      </c>
      <c r="AB572" s="124" t="str">
        <f t="shared" si="50"/>
        <v/>
      </c>
      <c r="AC572" s="195" t="str">
        <f t="shared" si="51"/>
        <v/>
      </c>
      <c r="AD572" s="194" t="str">
        <f t="shared" si="52"/>
        <v/>
      </c>
      <c r="AE572" s="194">
        <f>IF(AD572="",0,IF(ISERROR(VLOOKUP(AD572,AD$7:AD571,1,FALSE)),1,0))</f>
        <v>0</v>
      </c>
      <c r="AF572" s="194"/>
    </row>
    <row r="573" spans="1:32" ht="16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75">
        <f>IF(AND($X$3512&lt;&gt;" ",$X$3512&lt;&gt;0),IF(X573=$X$3512,1+COUNTIF(U$7:U572,"&gt;0"),0),0)</f>
        <v>0</v>
      </c>
      <c r="V573" s="178" t="s">
        <v>762</v>
      </c>
      <c r="W573" s="130"/>
      <c r="X573" s="131"/>
      <c r="Y573" s="131"/>
      <c r="Z573" s="206"/>
      <c r="AA573" s="194">
        <f t="shared" si="49"/>
        <v>0</v>
      </c>
      <c r="AB573" s="124" t="str">
        <f t="shared" si="50"/>
        <v/>
      </c>
      <c r="AC573" s="195" t="str">
        <f t="shared" si="51"/>
        <v/>
      </c>
      <c r="AD573" s="194" t="str">
        <f t="shared" si="52"/>
        <v/>
      </c>
      <c r="AE573" s="194">
        <f>IF(AD573="",0,IF(ISERROR(VLOOKUP(AD573,AD$7:AD572,1,FALSE)),1,0))</f>
        <v>0</v>
      </c>
      <c r="AF573" s="194"/>
    </row>
    <row r="574" spans="1:32" ht="16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75">
        <f>IF(AND($X$3512&lt;&gt;" ",$X$3512&lt;&gt;0),IF(X574=$X$3512,1+COUNTIF(U$7:U573,"&gt;0"),0),0)</f>
        <v>0</v>
      </c>
      <c r="V574" s="178" t="s">
        <v>763</v>
      </c>
      <c r="W574" s="130"/>
      <c r="X574" s="131"/>
      <c r="Y574" s="131"/>
      <c r="Z574" s="206"/>
      <c r="AA574" s="194">
        <f t="shared" si="49"/>
        <v>0</v>
      </c>
      <c r="AB574" s="124" t="str">
        <f t="shared" si="50"/>
        <v/>
      </c>
      <c r="AC574" s="195" t="str">
        <f t="shared" si="51"/>
        <v/>
      </c>
      <c r="AD574" s="194" t="str">
        <f t="shared" si="52"/>
        <v/>
      </c>
      <c r="AE574" s="194">
        <f>IF(AD574="",0,IF(ISERROR(VLOOKUP(AD574,AD$7:AD573,1,FALSE)),1,0))</f>
        <v>0</v>
      </c>
      <c r="AF574" s="194"/>
    </row>
    <row r="575" spans="1:32" ht="16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75">
        <f>IF(AND($X$3512&lt;&gt;" ",$X$3512&lt;&gt;0),IF(X575=$X$3512,1+COUNTIF(U$7:U574,"&gt;0"),0),0)</f>
        <v>0</v>
      </c>
      <c r="V575" s="178" t="s">
        <v>764</v>
      </c>
      <c r="W575" s="130"/>
      <c r="X575" s="131"/>
      <c r="Y575" s="131"/>
      <c r="Z575" s="206"/>
      <c r="AA575" s="194">
        <f t="shared" si="49"/>
        <v>0</v>
      </c>
      <c r="AB575" s="124" t="str">
        <f t="shared" si="50"/>
        <v/>
      </c>
      <c r="AC575" s="195" t="str">
        <f t="shared" si="51"/>
        <v/>
      </c>
      <c r="AD575" s="194" t="str">
        <f t="shared" si="52"/>
        <v/>
      </c>
      <c r="AE575" s="194">
        <f>IF(AD575="",0,IF(ISERROR(VLOOKUP(AD575,AD$7:AD574,1,FALSE)),1,0))</f>
        <v>0</v>
      </c>
      <c r="AF575" s="194"/>
    </row>
    <row r="576" spans="1:32" ht="16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75">
        <f>IF(AND($X$3512&lt;&gt;" ",$X$3512&lt;&gt;0),IF(X576=$X$3512,1+COUNTIF(U$7:U575,"&gt;0"),0),0)</f>
        <v>0</v>
      </c>
      <c r="V576" s="178" t="s">
        <v>765</v>
      </c>
      <c r="W576" s="130"/>
      <c r="X576" s="131"/>
      <c r="Y576" s="131"/>
      <c r="Z576" s="206"/>
      <c r="AA576" s="194">
        <f t="shared" si="49"/>
        <v>0</v>
      </c>
      <c r="AB576" s="124" t="str">
        <f t="shared" si="50"/>
        <v/>
      </c>
      <c r="AC576" s="195" t="str">
        <f t="shared" si="51"/>
        <v/>
      </c>
      <c r="AD576" s="194" t="str">
        <f t="shared" si="52"/>
        <v/>
      </c>
      <c r="AE576" s="194">
        <f>IF(AD576="",0,IF(ISERROR(VLOOKUP(AD576,AD$7:AD575,1,FALSE)),1,0))</f>
        <v>0</v>
      </c>
      <c r="AF576" s="194"/>
    </row>
    <row r="577" spans="1:32" ht="16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75">
        <f>IF(AND($X$3512&lt;&gt;" ",$X$3512&lt;&gt;0),IF(X577=$X$3512,1+COUNTIF(U$7:U576,"&gt;0"),0),0)</f>
        <v>0</v>
      </c>
      <c r="V577" s="178" t="s">
        <v>766</v>
      </c>
      <c r="W577" s="130"/>
      <c r="X577" s="131"/>
      <c r="Y577" s="131"/>
      <c r="Z577" s="206"/>
      <c r="AA577" s="194">
        <f t="shared" si="49"/>
        <v>0</v>
      </c>
      <c r="AB577" s="124" t="str">
        <f t="shared" si="50"/>
        <v/>
      </c>
      <c r="AC577" s="195" t="str">
        <f t="shared" si="51"/>
        <v/>
      </c>
      <c r="AD577" s="194" t="str">
        <f t="shared" si="52"/>
        <v/>
      </c>
      <c r="AE577" s="194">
        <f>IF(AD577="",0,IF(ISERROR(VLOOKUP(AD577,AD$7:AD576,1,FALSE)),1,0))</f>
        <v>0</v>
      </c>
      <c r="AF577" s="194"/>
    </row>
    <row r="578" spans="1:32" ht="16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75">
        <f>IF(AND($X$3512&lt;&gt;" ",$X$3512&lt;&gt;0),IF(X578=$X$3512,1+COUNTIF(U$7:U577,"&gt;0"),0),0)</f>
        <v>0</v>
      </c>
      <c r="V578" s="178" t="s">
        <v>767</v>
      </c>
      <c r="W578" s="130"/>
      <c r="X578" s="131"/>
      <c r="Y578" s="131"/>
      <c r="Z578" s="206"/>
      <c r="AA578" s="194">
        <f t="shared" si="49"/>
        <v>0</v>
      </c>
      <c r="AB578" s="124" t="str">
        <f t="shared" si="50"/>
        <v/>
      </c>
      <c r="AC578" s="195" t="str">
        <f t="shared" si="51"/>
        <v/>
      </c>
      <c r="AD578" s="194" t="str">
        <f t="shared" si="52"/>
        <v/>
      </c>
      <c r="AE578" s="194">
        <f>IF(AD578="",0,IF(ISERROR(VLOOKUP(AD578,AD$7:AD577,1,FALSE)),1,0))</f>
        <v>0</v>
      </c>
      <c r="AF578" s="194"/>
    </row>
    <row r="579" spans="1:32" ht="16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75">
        <f>IF(AND($X$3512&lt;&gt;" ",$X$3512&lt;&gt;0),IF(X579=$X$3512,1+COUNTIF(U$7:U578,"&gt;0"),0),0)</f>
        <v>0</v>
      </c>
      <c r="V579" s="178" t="s">
        <v>768</v>
      </c>
      <c r="W579" s="130"/>
      <c r="X579" s="131"/>
      <c r="Y579" s="131"/>
      <c r="Z579" s="206"/>
      <c r="AA579" s="194">
        <f t="shared" si="49"/>
        <v>0</v>
      </c>
      <c r="AB579" s="124" t="str">
        <f t="shared" si="50"/>
        <v/>
      </c>
      <c r="AC579" s="195" t="str">
        <f t="shared" si="51"/>
        <v/>
      </c>
      <c r="AD579" s="194" t="str">
        <f t="shared" si="52"/>
        <v/>
      </c>
      <c r="AE579" s="194">
        <f>IF(AD579="",0,IF(ISERROR(VLOOKUP(AD579,AD$7:AD578,1,FALSE)),1,0))</f>
        <v>0</v>
      </c>
      <c r="AF579" s="194"/>
    </row>
    <row r="580" spans="1:32" ht="16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75">
        <f>IF(AND($X$3512&lt;&gt;" ",$X$3512&lt;&gt;0),IF(X580=$X$3512,1+COUNTIF(U$7:U579,"&gt;0"),0),0)</f>
        <v>0</v>
      </c>
      <c r="V580" s="178" t="s">
        <v>769</v>
      </c>
      <c r="W580" s="130"/>
      <c r="X580" s="131"/>
      <c r="Y580" s="131"/>
      <c r="Z580" s="206"/>
      <c r="AA580" s="194">
        <f t="shared" si="49"/>
        <v>0</v>
      </c>
      <c r="AB580" s="124" t="str">
        <f t="shared" si="50"/>
        <v/>
      </c>
      <c r="AC580" s="195" t="str">
        <f t="shared" si="51"/>
        <v/>
      </c>
      <c r="AD580" s="194" t="str">
        <f t="shared" si="52"/>
        <v/>
      </c>
      <c r="AE580" s="194">
        <f>IF(AD580="",0,IF(ISERROR(VLOOKUP(AD580,AD$7:AD579,1,FALSE)),1,0))</f>
        <v>0</v>
      </c>
      <c r="AF580" s="194"/>
    </row>
    <row r="581" spans="1:32" ht="16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75">
        <f>IF(AND($X$3512&lt;&gt;" ",$X$3512&lt;&gt;0),IF(X581=$X$3512,1+COUNTIF(U$7:U580,"&gt;0"),0),0)</f>
        <v>0</v>
      </c>
      <c r="V581" s="178" t="s">
        <v>770</v>
      </c>
      <c r="W581" s="130"/>
      <c r="X581" s="131"/>
      <c r="Y581" s="131"/>
      <c r="Z581" s="206"/>
      <c r="AA581" s="194">
        <f t="shared" si="49"/>
        <v>0</v>
      </c>
      <c r="AB581" s="124" t="str">
        <f t="shared" si="50"/>
        <v/>
      </c>
      <c r="AC581" s="195" t="str">
        <f t="shared" si="51"/>
        <v/>
      </c>
      <c r="AD581" s="194" t="str">
        <f t="shared" si="52"/>
        <v/>
      </c>
      <c r="AE581" s="194">
        <f>IF(AD581="",0,IF(ISERROR(VLOOKUP(AD581,AD$7:AD580,1,FALSE)),1,0))</f>
        <v>0</v>
      </c>
      <c r="AF581" s="194"/>
    </row>
    <row r="582" spans="1:32" ht="16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75">
        <f>IF(AND($X$3512&lt;&gt;" ",$X$3512&lt;&gt;0),IF(X582=$X$3512,1+COUNTIF(U$7:U581,"&gt;0"),0),0)</f>
        <v>0</v>
      </c>
      <c r="V582" s="178" t="s">
        <v>771</v>
      </c>
      <c r="W582" s="130"/>
      <c r="X582" s="131"/>
      <c r="Y582" s="131"/>
      <c r="Z582" s="206"/>
      <c r="AA582" s="194">
        <f t="shared" si="49"/>
        <v>0</v>
      </c>
      <c r="AB582" s="124" t="str">
        <f t="shared" si="50"/>
        <v/>
      </c>
      <c r="AC582" s="195" t="str">
        <f t="shared" si="51"/>
        <v/>
      </c>
      <c r="AD582" s="194" t="str">
        <f t="shared" si="52"/>
        <v/>
      </c>
      <c r="AE582" s="194">
        <f>IF(AD582="",0,IF(ISERROR(VLOOKUP(AD582,AD$7:AD581,1,FALSE)),1,0))</f>
        <v>0</v>
      </c>
      <c r="AF582" s="194"/>
    </row>
    <row r="583" spans="1:32" ht="16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75">
        <f>IF(AND($X$3512&lt;&gt;" ",$X$3512&lt;&gt;0),IF(X583=$X$3512,1+COUNTIF(U$7:U582,"&gt;0"),0),0)</f>
        <v>0</v>
      </c>
      <c r="V583" s="178" t="s">
        <v>772</v>
      </c>
      <c r="W583" s="130"/>
      <c r="X583" s="131"/>
      <c r="Y583" s="131"/>
      <c r="Z583" s="206"/>
      <c r="AA583" s="194">
        <f t="shared" ref="AA583:AA646" si="53">IF(ISBLANK(X583),0,VLOOKUP(X583,$B$8:$E$57,1,FALSE))</f>
        <v>0</v>
      </c>
      <c r="AB583" s="124" t="str">
        <f t="shared" si="50"/>
        <v/>
      </c>
      <c r="AC583" s="195" t="str">
        <f t="shared" si="51"/>
        <v/>
      </c>
      <c r="AD583" s="194" t="str">
        <f t="shared" si="52"/>
        <v/>
      </c>
      <c r="AE583" s="194">
        <f>IF(AD583="",0,IF(ISERROR(VLOOKUP(AD583,AD$7:AD582,1,FALSE)),1,0))</f>
        <v>0</v>
      </c>
      <c r="AF583" s="194"/>
    </row>
    <row r="584" spans="1:32" ht="16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75">
        <f>IF(AND($X$3512&lt;&gt;" ",$X$3512&lt;&gt;0),IF(X584=$X$3512,1+COUNTIF(U$7:U583,"&gt;0"),0),0)</f>
        <v>0</v>
      </c>
      <c r="V584" s="178" t="s">
        <v>773</v>
      </c>
      <c r="W584" s="130"/>
      <c r="X584" s="131"/>
      <c r="Y584" s="131"/>
      <c r="Z584" s="206"/>
      <c r="AA584" s="194">
        <f t="shared" si="53"/>
        <v>0</v>
      </c>
      <c r="AB584" s="124" t="str">
        <f t="shared" ref="AB584:AB647" si="54">IF(W584&gt;0,CONCATENATE(MONTH(W584)&amp;X584),"")</f>
        <v/>
      </c>
      <c r="AC584" s="195" t="str">
        <f t="shared" ref="AC584:AC647" si="55">IF(OR(AND(Z584&lt;&gt;0,ISBLANK(X584)),ISERROR(AA584)),"ERR","")</f>
        <v/>
      </c>
      <c r="AD584" s="194" t="str">
        <f t="shared" si="52"/>
        <v/>
      </c>
      <c r="AE584" s="194">
        <f>IF(AD584="",0,IF(ISERROR(VLOOKUP(AD584,AD$7:AD583,1,FALSE)),1,0))</f>
        <v>0</v>
      </c>
      <c r="AF584" s="194"/>
    </row>
    <row r="585" spans="1:32" ht="16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75">
        <f>IF(AND($X$3512&lt;&gt;" ",$X$3512&lt;&gt;0),IF(X585=$X$3512,1+COUNTIF(U$7:U584,"&gt;0"),0),0)</f>
        <v>0</v>
      </c>
      <c r="V585" s="178" t="s">
        <v>774</v>
      </c>
      <c r="W585" s="130"/>
      <c r="X585" s="131"/>
      <c r="Y585" s="131"/>
      <c r="Z585" s="206"/>
      <c r="AA585" s="194">
        <f t="shared" si="53"/>
        <v>0</v>
      </c>
      <c r="AB585" s="124" t="str">
        <f t="shared" si="54"/>
        <v/>
      </c>
      <c r="AC585" s="195" t="str">
        <f t="shared" si="55"/>
        <v/>
      </c>
      <c r="AD585" s="194" t="str">
        <f t="shared" si="52"/>
        <v/>
      </c>
      <c r="AE585" s="194">
        <f>IF(AD585="",0,IF(ISERROR(VLOOKUP(AD585,AD$7:AD584,1,FALSE)),1,0))</f>
        <v>0</v>
      </c>
      <c r="AF585" s="194"/>
    </row>
    <row r="586" spans="1:32" ht="16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75">
        <f>IF(AND($X$3512&lt;&gt;" ",$X$3512&lt;&gt;0),IF(X586=$X$3512,1+COUNTIF(U$7:U585,"&gt;0"),0),0)</f>
        <v>0</v>
      </c>
      <c r="V586" s="178" t="s">
        <v>775</v>
      </c>
      <c r="W586" s="130"/>
      <c r="X586" s="131"/>
      <c r="Y586" s="131"/>
      <c r="Z586" s="206"/>
      <c r="AA586" s="194">
        <f t="shared" si="53"/>
        <v>0</v>
      </c>
      <c r="AB586" s="124" t="str">
        <f t="shared" si="54"/>
        <v/>
      </c>
      <c r="AC586" s="195" t="str">
        <f t="shared" si="55"/>
        <v/>
      </c>
      <c r="AD586" s="194" t="str">
        <f t="shared" si="52"/>
        <v/>
      </c>
      <c r="AE586" s="194">
        <f>IF(AD586="",0,IF(ISERROR(VLOOKUP(AD586,AD$7:AD585,1,FALSE)),1,0))</f>
        <v>0</v>
      </c>
      <c r="AF586" s="194"/>
    </row>
    <row r="587" spans="1:32" ht="16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75">
        <f>IF(AND($X$3512&lt;&gt;" ",$X$3512&lt;&gt;0),IF(X587=$X$3512,1+COUNTIF(U$7:U586,"&gt;0"),0),0)</f>
        <v>0</v>
      </c>
      <c r="V587" s="178" t="s">
        <v>776</v>
      </c>
      <c r="W587" s="130"/>
      <c r="X587" s="131"/>
      <c r="Y587" s="131"/>
      <c r="Z587" s="206"/>
      <c r="AA587" s="194">
        <f t="shared" si="53"/>
        <v>0</v>
      </c>
      <c r="AB587" s="124" t="str">
        <f t="shared" si="54"/>
        <v/>
      </c>
      <c r="AC587" s="195" t="str">
        <f t="shared" si="55"/>
        <v/>
      </c>
      <c r="AD587" s="194" t="str">
        <f t="shared" ref="AD587:AD650" si="56">IF(W587&gt;0,CONCATENATE(MONTH(W587),"-",YEAR(W587)),"")</f>
        <v/>
      </c>
      <c r="AE587" s="194">
        <f>IF(AD587="",0,IF(ISERROR(VLOOKUP(AD587,AD$7:AD586,1,FALSE)),1,0))</f>
        <v>0</v>
      </c>
      <c r="AF587" s="194"/>
    </row>
    <row r="588" spans="1:32" ht="16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75">
        <f>IF(AND($X$3512&lt;&gt;" ",$X$3512&lt;&gt;0),IF(X588=$X$3512,1+COUNTIF(U$7:U587,"&gt;0"),0),0)</f>
        <v>0</v>
      </c>
      <c r="V588" s="178" t="s">
        <v>777</v>
      </c>
      <c r="W588" s="130"/>
      <c r="X588" s="131"/>
      <c r="Y588" s="131"/>
      <c r="Z588" s="206"/>
      <c r="AA588" s="194">
        <f t="shared" si="53"/>
        <v>0</v>
      </c>
      <c r="AB588" s="124" t="str">
        <f t="shared" si="54"/>
        <v/>
      </c>
      <c r="AC588" s="195" t="str">
        <f t="shared" si="55"/>
        <v/>
      </c>
      <c r="AD588" s="194" t="str">
        <f t="shared" si="56"/>
        <v/>
      </c>
      <c r="AE588" s="194">
        <f>IF(AD588="",0,IF(ISERROR(VLOOKUP(AD588,AD$7:AD587,1,FALSE)),1,0))</f>
        <v>0</v>
      </c>
      <c r="AF588" s="194"/>
    </row>
    <row r="589" spans="1:32" ht="16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75">
        <f>IF(AND($X$3512&lt;&gt;" ",$X$3512&lt;&gt;0),IF(X589=$X$3512,1+COUNTIF(U$7:U588,"&gt;0"),0),0)</f>
        <v>0</v>
      </c>
      <c r="V589" s="178" t="s">
        <v>778</v>
      </c>
      <c r="W589" s="130"/>
      <c r="X589" s="131"/>
      <c r="Y589" s="131"/>
      <c r="Z589" s="206"/>
      <c r="AA589" s="194">
        <f t="shared" si="53"/>
        <v>0</v>
      </c>
      <c r="AB589" s="124" t="str">
        <f t="shared" si="54"/>
        <v/>
      </c>
      <c r="AC589" s="195" t="str">
        <f t="shared" si="55"/>
        <v/>
      </c>
      <c r="AD589" s="194" t="str">
        <f t="shared" si="56"/>
        <v/>
      </c>
      <c r="AE589" s="194">
        <f>IF(AD589="",0,IF(ISERROR(VLOOKUP(AD589,AD$7:AD588,1,FALSE)),1,0))</f>
        <v>0</v>
      </c>
      <c r="AF589" s="194"/>
    </row>
    <row r="590" spans="1:32" ht="16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75">
        <f>IF(AND($X$3512&lt;&gt;" ",$X$3512&lt;&gt;0),IF(X590=$X$3512,1+COUNTIF(U$7:U589,"&gt;0"),0),0)</f>
        <v>0</v>
      </c>
      <c r="V590" s="178" t="s">
        <v>779</v>
      </c>
      <c r="W590" s="130"/>
      <c r="X590" s="131"/>
      <c r="Y590" s="131"/>
      <c r="Z590" s="206"/>
      <c r="AA590" s="194">
        <f t="shared" si="53"/>
        <v>0</v>
      </c>
      <c r="AB590" s="124" t="str">
        <f t="shared" si="54"/>
        <v/>
      </c>
      <c r="AC590" s="195" t="str">
        <f t="shared" si="55"/>
        <v/>
      </c>
      <c r="AD590" s="194" t="str">
        <f t="shared" si="56"/>
        <v/>
      </c>
      <c r="AE590" s="194">
        <f>IF(AD590="",0,IF(ISERROR(VLOOKUP(AD590,AD$7:AD589,1,FALSE)),1,0))</f>
        <v>0</v>
      </c>
      <c r="AF590" s="194"/>
    </row>
    <row r="591" spans="1:32" ht="16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75">
        <f>IF(AND($X$3512&lt;&gt;" ",$X$3512&lt;&gt;0),IF(X591=$X$3512,1+COUNTIF(U$7:U590,"&gt;0"),0),0)</f>
        <v>0</v>
      </c>
      <c r="V591" s="178" t="s">
        <v>780</v>
      </c>
      <c r="W591" s="130"/>
      <c r="X591" s="131"/>
      <c r="Y591" s="131"/>
      <c r="Z591" s="206"/>
      <c r="AA591" s="194">
        <f t="shared" si="53"/>
        <v>0</v>
      </c>
      <c r="AB591" s="124" t="str">
        <f t="shared" si="54"/>
        <v/>
      </c>
      <c r="AC591" s="195" t="str">
        <f t="shared" si="55"/>
        <v/>
      </c>
      <c r="AD591" s="194" t="str">
        <f t="shared" si="56"/>
        <v/>
      </c>
      <c r="AE591" s="194">
        <f>IF(AD591="",0,IF(ISERROR(VLOOKUP(AD591,AD$7:AD590,1,FALSE)),1,0))</f>
        <v>0</v>
      </c>
      <c r="AF591" s="194"/>
    </row>
    <row r="592" spans="1:32" ht="16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75">
        <f>IF(AND($X$3512&lt;&gt;" ",$X$3512&lt;&gt;0),IF(X592=$X$3512,1+COUNTIF(U$7:U591,"&gt;0"),0),0)</f>
        <v>0</v>
      </c>
      <c r="V592" s="178" t="s">
        <v>781</v>
      </c>
      <c r="W592" s="130"/>
      <c r="X592" s="131"/>
      <c r="Y592" s="131"/>
      <c r="Z592" s="206"/>
      <c r="AA592" s="194">
        <f t="shared" si="53"/>
        <v>0</v>
      </c>
      <c r="AB592" s="124" t="str">
        <f t="shared" si="54"/>
        <v/>
      </c>
      <c r="AC592" s="195" t="str">
        <f t="shared" si="55"/>
        <v/>
      </c>
      <c r="AD592" s="194" t="str">
        <f t="shared" si="56"/>
        <v/>
      </c>
      <c r="AE592" s="194">
        <f>IF(AD592="",0,IF(ISERROR(VLOOKUP(AD592,AD$7:AD591,1,FALSE)),1,0))</f>
        <v>0</v>
      </c>
      <c r="AF592" s="194"/>
    </row>
    <row r="593" spans="1:32" ht="16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75">
        <f>IF(AND($X$3512&lt;&gt;" ",$X$3512&lt;&gt;0),IF(X593=$X$3512,1+COUNTIF(U$7:U592,"&gt;0"),0),0)</f>
        <v>0</v>
      </c>
      <c r="V593" s="178" t="s">
        <v>782</v>
      </c>
      <c r="W593" s="130"/>
      <c r="X593" s="131"/>
      <c r="Y593" s="131"/>
      <c r="Z593" s="206"/>
      <c r="AA593" s="194">
        <f t="shared" si="53"/>
        <v>0</v>
      </c>
      <c r="AB593" s="124" t="str">
        <f t="shared" si="54"/>
        <v/>
      </c>
      <c r="AC593" s="195" t="str">
        <f t="shared" si="55"/>
        <v/>
      </c>
      <c r="AD593" s="194" t="str">
        <f t="shared" si="56"/>
        <v/>
      </c>
      <c r="AE593" s="194">
        <f>IF(AD593="",0,IF(ISERROR(VLOOKUP(AD593,AD$7:AD592,1,FALSE)),1,0))</f>
        <v>0</v>
      </c>
      <c r="AF593" s="194"/>
    </row>
    <row r="594" spans="1:32" ht="16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75">
        <f>IF(AND($X$3512&lt;&gt;" ",$X$3512&lt;&gt;0),IF(X594=$X$3512,1+COUNTIF(U$7:U593,"&gt;0"),0),0)</f>
        <v>0</v>
      </c>
      <c r="V594" s="178" t="s">
        <v>783</v>
      </c>
      <c r="W594" s="130"/>
      <c r="X594" s="131"/>
      <c r="Y594" s="131"/>
      <c r="Z594" s="206"/>
      <c r="AA594" s="194">
        <f t="shared" si="53"/>
        <v>0</v>
      </c>
      <c r="AB594" s="124" t="str">
        <f t="shared" si="54"/>
        <v/>
      </c>
      <c r="AC594" s="195" t="str">
        <f t="shared" si="55"/>
        <v/>
      </c>
      <c r="AD594" s="194" t="str">
        <f t="shared" si="56"/>
        <v/>
      </c>
      <c r="AE594" s="194">
        <f>IF(AD594="",0,IF(ISERROR(VLOOKUP(AD594,AD$7:AD593,1,FALSE)),1,0))</f>
        <v>0</v>
      </c>
      <c r="AF594" s="194"/>
    </row>
    <row r="595" spans="1:32" ht="16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75">
        <f>IF(AND($X$3512&lt;&gt;" ",$X$3512&lt;&gt;0),IF(X595=$X$3512,1+COUNTIF(U$7:U594,"&gt;0"),0),0)</f>
        <v>0</v>
      </c>
      <c r="V595" s="178" t="s">
        <v>784</v>
      </c>
      <c r="W595" s="130"/>
      <c r="X595" s="131"/>
      <c r="Y595" s="131"/>
      <c r="Z595" s="206"/>
      <c r="AA595" s="194">
        <f t="shared" si="53"/>
        <v>0</v>
      </c>
      <c r="AB595" s="124" t="str">
        <f t="shared" si="54"/>
        <v/>
      </c>
      <c r="AC595" s="195" t="str">
        <f t="shared" si="55"/>
        <v/>
      </c>
      <c r="AD595" s="194" t="str">
        <f t="shared" si="56"/>
        <v/>
      </c>
      <c r="AE595" s="194">
        <f>IF(AD595="",0,IF(ISERROR(VLOOKUP(AD595,AD$7:AD594,1,FALSE)),1,0))</f>
        <v>0</v>
      </c>
      <c r="AF595" s="194"/>
    </row>
    <row r="596" spans="1:32" ht="16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75">
        <f>IF(AND($X$3512&lt;&gt;" ",$X$3512&lt;&gt;0),IF(X596=$X$3512,1+COUNTIF(U$7:U595,"&gt;0"),0),0)</f>
        <v>0</v>
      </c>
      <c r="V596" s="178" t="s">
        <v>785</v>
      </c>
      <c r="W596" s="130"/>
      <c r="X596" s="131"/>
      <c r="Y596" s="131"/>
      <c r="Z596" s="206"/>
      <c r="AA596" s="194">
        <f t="shared" si="53"/>
        <v>0</v>
      </c>
      <c r="AB596" s="124" t="str">
        <f t="shared" si="54"/>
        <v/>
      </c>
      <c r="AC596" s="195" t="str">
        <f t="shared" si="55"/>
        <v/>
      </c>
      <c r="AD596" s="194" t="str">
        <f t="shared" si="56"/>
        <v/>
      </c>
      <c r="AE596" s="194">
        <f>IF(AD596="",0,IF(ISERROR(VLOOKUP(AD596,AD$7:AD595,1,FALSE)),1,0))</f>
        <v>0</v>
      </c>
      <c r="AF596" s="194"/>
    </row>
    <row r="597" spans="1:32" ht="16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75">
        <f>IF(AND($X$3512&lt;&gt;" ",$X$3512&lt;&gt;0),IF(X597=$X$3512,1+COUNTIF(U$7:U596,"&gt;0"),0),0)</f>
        <v>0</v>
      </c>
      <c r="V597" s="178" t="s">
        <v>786</v>
      </c>
      <c r="W597" s="130"/>
      <c r="X597" s="131"/>
      <c r="Y597" s="131"/>
      <c r="Z597" s="206"/>
      <c r="AA597" s="194">
        <f t="shared" si="53"/>
        <v>0</v>
      </c>
      <c r="AB597" s="124" t="str">
        <f t="shared" si="54"/>
        <v/>
      </c>
      <c r="AC597" s="195" t="str">
        <f t="shared" si="55"/>
        <v/>
      </c>
      <c r="AD597" s="194" t="str">
        <f t="shared" si="56"/>
        <v/>
      </c>
      <c r="AE597" s="194">
        <f>IF(AD597="",0,IF(ISERROR(VLOOKUP(AD597,AD$7:AD596,1,FALSE)),1,0))</f>
        <v>0</v>
      </c>
      <c r="AF597" s="194"/>
    </row>
    <row r="598" spans="1:32" ht="16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75">
        <f>IF(AND($X$3512&lt;&gt;" ",$X$3512&lt;&gt;0),IF(X598=$X$3512,1+COUNTIF(U$7:U597,"&gt;0"),0),0)</f>
        <v>0</v>
      </c>
      <c r="V598" s="178" t="s">
        <v>787</v>
      </c>
      <c r="W598" s="130"/>
      <c r="X598" s="131"/>
      <c r="Y598" s="131"/>
      <c r="Z598" s="206"/>
      <c r="AA598" s="194">
        <f t="shared" si="53"/>
        <v>0</v>
      </c>
      <c r="AB598" s="124" t="str">
        <f t="shared" si="54"/>
        <v/>
      </c>
      <c r="AC598" s="195" t="str">
        <f t="shared" si="55"/>
        <v/>
      </c>
      <c r="AD598" s="194" t="str">
        <f t="shared" si="56"/>
        <v/>
      </c>
      <c r="AE598" s="194">
        <f>IF(AD598="",0,IF(ISERROR(VLOOKUP(AD598,AD$7:AD597,1,FALSE)),1,0))</f>
        <v>0</v>
      </c>
      <c r="AF598" s="194"/>
    </row>
    <row r="599" spans="1:32" ht="16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75">
        <f>IF(AND($X$3512&lt;&gt;" ",$X$3512&lt;&gt;0),IF(X599=$X$3512,1+COUNTIF(U$7:U598,"&gt;0"),0),0)</f>
        <v>0</v>
      </c>
      <c r="V599" s="178" t="s">
        <v>788</v>
      </c>
      <c r="W599" s="130"/>
      <c r="X599" s="131"/>
      <c r="Y599" s="131"/>
      <c r="Z599" s="206"/>
      <c r="AA599" s="194">
        <f t="shared" si="53"/>
        <v>0</v>
      </c>
      <c r="AB599" s="124" t="str">
        <f t="shared" si="54"/>
        <v/>
      </c>
      <c r="AC599" s="195" t="str">
        <f t="shared" si="55"/>
        <v/>
      </c>
      <c r="AD599" s="194" t="str">
        <f t="shared" si="56"/>
        <v/>
      </c>
      <c r="AE599" s="194">
        <f>IF(AD599="",0,IF(ISERROR(VLOOKUP(AD599,AD$7:AD598,1,FALSE)),1,0))</f>
        <v>0</v>
      </c>
      <c r="AF599" s="194"/>
    </row>
    <row r="600" spans="1:32" ht="16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75">
        <f>IF(AND($X$3512&lt;&gt;" ",$X$3512&lt;&gt;0),IF(X600=$X$3512,1+COUNTIF(U$7:U599,"&gt;0"),0),0)</f>
        <v>0</v>
      </c>
      <c r="V600" s="178" t="s">
        <v>789</v>
      </c>
      <c r="W600" s="130"/>
      <c r="X600" s="131"/>
      <c r="Y600" s="131"/>
      <c r="Z600" s="206"/>
      <c r="AA600" s="194">
        <f t="shared" si="53"/>
        <v>0</v>
      </c>
      <c r="AB600" s="124" t="str">
        <f t="shared" si="54"/>
        <v/>
      </c>
      <c r="AC600" s="195" t="str">
        <f t="shared" si="55"/>
        <v/>
      </c>
      <c r="AD600" s="194" t="str">
        <f t="shared" si="56"/>
        <v/>
      </c>
      <c r="AE600" s="194">
        <f>IF(AD600="",0,IF(ISERROR(VLOOKUP(AD600,AD$7:AD599,1,FALSE)),1,0))</f>
        <v>0</v>
      </c>
      <c r="AF600" s="194"/>
    </row>
    <row r="601" spans="1:32" ht="16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75">
        <f>IF(AND($X$3512&lt;&gt;" ",$X$3512&lt;&gt;0),IF(X601=$X$3512,1+COUNTIF(U$7:U600,"&gt;0"),0),0)</f>
        <v>0</v>
      </c>
      <c r="V601" s="178" t="s">
        <v>790</v>
      </c>
      <c r="W601" s="130"/>
      <c r="X601" s="131"/>
      <c r="Y601" s="131"/>
      <c r="Z601" s="206"/>
      <c r="AA601" s="194">
        <f t="shared" si="53"/>
        <v>0</v>
      </c>
      <c r="AB601" s="124" t="str">
        <f t="shared" si="54"/>
        <v/>
      </c>
      <c r="AC601" s="195" t="str">
        <f t="shared" si="55"/>
        <v/>
      </c>
      <c r="AD601" s="194" t="str">
        <f t="shared" si="56"/>
        <v/>
      </c>
      <c r="AE601" s="194">
        <f>IF(AD601="",0,IF(ISERROR(VLOOKUP(AD601,AD$7:AD600,1,FALSE)),1,0))</f>
        <v>0</v>
      </c>
      <c r="AF601" s="194"/>
    </row>
    <row r="602" spans="1:32" ht="16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75">
        <f>IF(AND($X$3512&lt;&gt;" ",$X$3512&lt;&gt;0),IF(X602=$X$3512,1+COUNTIF(U$7:U601,"&gt;0"),0),0)</f>
        <v>0</v>
      </c>
      <c r="V602" s="178" t="s">
        <v>791</v>
      </c>
      <c r="W602" s="130"/>
      <c r="X602" s="131"/>
      <c r="Y602" s="131"/>
      <c r="Z602" s="206"/>
      <c r="AA602" s="194">
        <f t="shared" si="53"/>
        <v>0</v>
      </c>
      <c r="AB602" s="124" t="str">
        <f t="shared" si="54"/>
        <v/>
      </c>
      <c r="AC602" s="195" t="str">
        <f t="shared" si="55"/>
        <v/>
      </c>
      <c r="AD602" s="194" t="str">
        <f t="shared" si="56"/>
        <v/>
      </c>
      <c r="AE602" s="194">
        <f>IF(AD602="",0,IF(ISERROR(VLOOKUP(AD602,AD$7:AD601,1,FALSE)),1,0))</f>
        <v>0</v>
      </c>
      <c r="AF602" s="194"/>
    </row>
    <row r="603" spans="1:32" ht="16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75">
        <f>IF(AND($X$3512&lt;&gt;" ",$X$3512&lt;&gt;0),IF(X603=$X$3512,1+COUNTIF(U$7:U602,"&gt;0"),0),0)</f>
        <v>0</v>
      </c>
      <c r="V603" s="178" t="s">
        <v>792</v>
      </c>
      <c r="W603" s="130"/>
      <c r="X603" s="131"/>
      <c r="Y603" s="131"/>
      <c r="Z603" s="206"/>
      <c r="AA603" s="194">
        <f t="shared" si="53"/>
        <v>0</v>
      </c>
      <c r="AB603" s="124" t="str">
        <f t="shared" si="54"/>
        <v/>
      </c>
      <c r="AC603" s="195" t="str">
        <f t="shared" si="55"/>
        <v/>
      </c>
      <c r="AD603" s="194" t="str">
        <f t="shared" si="56"/>
        <v/>
      </c>
      <c r="AE603" s="194">
        <f>IF(AD603="",0,IF(ISERROR(VLOOKUP(AD603,AD$7:AD602,1,FALSE)),1,0))</f>
        <v>0</v>
      </c>
      <c r="AF603" s="194"/>
    </row>
    <row r="604" spans="1:32" ht="16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75">
        <f>IF(AND($X$3512&lt;&gt;" ",$X$3512&lt;&gt;0),IF(X604=$X$3512,1+COUNTIF(U$7:U603,"&gt;0"),0),0)</f>
        <v>0</v>
      </c>
      <c r="V604" s="178" t="s">
        <v>793</v>
      </c>
      <c r="W604" s="130"/>
      <c r="X604" s="131"/>
      <c r="Y604" s="131"/>
      <c r="Z604" s="206"/>
      <c r="AA604" s="194">
        <f t="shared" si="53"/>
        <v>0</v>
      </c>
      <c r="AB604" s="124" t="str">
        <f t="shared" si="54"/>
        <v/>
      </c>
      <c r="AC604" s="195" t="str">
        <f t="shared" si="55"/>
        <v/>
      </c>
      <c r="AD604" s="194" t="str">
        <f t="shared" si="56"/>
        <v/>
      </c>
      <c r="AE604" s="194">
        <f>IF(AD604="",0,IF(ISERROR(VLOOKUP(AD604,AD$7:AD603,1,FALSE)),1,0))</f>
        <v>0</v>
      </c>
      <c r="AF604" s="194"/>
    </row>
    <row r="605" spans="1:32" ht="16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75">
        <f>IF(AND($X$3512&lt;&gt;" ",$X$3512&lt;&gt;0),IF(X605=$X$3512,1+COUNTIF(U$7:U604,"&gt;0"),0),0)</f>
        <v>0</v>
      </c>
      <c r="V605" s="178" t="s">
        <v>794</v>
      </c>
      <c r="W605" s="130"/>
      <c r="X605" s="131"/>
      <c r="Y605" s="131"/>
      <c r="Z605" s="206"/>
      <c r="AA605" s="194">
        <f t="shared" si="53"/>
        <v>0</v>
      </c>
      <c r="AB605" s="124" t="str">
        <f t="shared" si="54"/>
        <v/>
      </c>
      <c r="AC605" s="195" t="str">
        <f t="shared" si="55"/>
        <v/>
      </c>
      <c r="AD605" s="194" t="str">
        <f t="shared" si="56"/>
        <v/>
      </c>
      <c r="AE605" s="194">
        <f>IF(AD605="",0,IF(ISERROR(VLOOKUP(AD605,AD$7:AD604,1,FALSE)),1,0))</f>
        <v>0</v>
      </c>
      <c r="AF605" s="194"/>
    </row>
    <row r="606" spans="1:32" ht="16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75">
        <f>IF(AND($X$3512&lt;&gt;" ",$X$3512&lt;&gt;0),IF(X606=$X$3512,1+COUNTIF(U$7:U605,"&gt;0"),0),0)</f>
        <v>0</v>
      </c>
      <c r="V606" s="178" t="s">
        <v>795</v>
      </c>
      <c r="W606" s="130"/>
      <c r="X606" s="131"/>
      <c r="Y606" s="131"/>
      <c r="Z606" s="206"/>
      <c r="AA606" s="194">
        <f t="shared" si="53"/>
        <v>0</v>
      </c>
      <c r="AB606" s="124" t="str">
        <f t="shared" si="54"/>
        <v/>
      </c>
      <c r="AC606" s="195" t="str">
        <f t="shared" si="55"/>
        <v/>
      </c>
      <c r="AD606" s="194" t="str">
        <f t="shared" si="56"/>
        <v/>
      </c>
      <c r="AE606" s="194">
        <f>IF(AD606="",0,IF(ISERROR(VLOOKUP(AD606,AD$7:AD605,1,FALSE)),1,0))</f>
        <v>0</v>
      </c>
      <c r="AF606" s="194"/>
    </row>
    <row r="607" spans="1:32" ht="16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75">
        <f>IF(AND($X$3512&lt;&gt;" ",$X$3512&lt;&gt;0),IF(X607=$X$3512,1+COUNTIF(U$7:U606,"&gt;0"),0),0)</f>
        <v>0</v>
      </c>
      <c r="V607" s="178" t="s">
        <v>796</v>
      </c>
      <c r="W607" s="130"/>
      <c r="X607" s="131"/>
      <c r="Y607" s="131"/>
      <c r="Z607" s="206"/>
      <c r="AA607" s="194">
        <f t="shared" si="53"/>
        <v>0</v>
      </c>
      <c r="AB607" s="124" t="str">
        <f t="shared" si="54"/>
        <v/>
      </c>
      <c r="AC607" s="195" t="str">
        <f t="shared" si="55"/>
        <v/>
      </c>
      <c r="AD607" s="194" t="str">
        <f t="shared" si="56"/>
        <v/>
      </c>
      <c r="AE607" s="194">
        <f>IF(AD607="",0,IF(ISERROR(VLOOKUP(AD607,AD$7:AD606,1,FALSE)),1,0))</f>
        <v>0</v>
      </c>
      <c r="AF607" s="194"/>
    </row>
    <row r="608" spans="1:32" ht="16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75">
        <f>IF(AND($X$3512&lt;&gt;" ",$X$3512&lt;&gt;0),IF(X608=$X$3512,1+COUNTIF(U$7:U607,"&gt;0"),0),0)</f>
        <v>0</v>
      </c>
      <c r="V608" s="178" t="s">
        <v>797</v>
      </c>
      <c r="W608" s="130"/>
      <c r="X608" s="131"/>
      <c r="Y608" s="131"/>
      <c r="Z608" s="206"/>
      <c r="AA608" s="194">
        <f t="shared" si="53"/>
        <v>0</v>
      </c>
      <c r="AB608" s="124" t="str">
        <f t="shared" si="54"/>
        <v/>
      </c>
      <c r="AC608" s="195" t="str">
        <f t="shared" si="55"/>
        <v/>
      </c>
      <c r="AD608" s="194" t="str">
        <f t="shared" si="56"/>
        <v/>
      </c>
      <c r="AE608" s="194">
        <f>IF(AD608="",0,IF(ISERROR(VLOOKUP(AD608,AD$7:AD607,1,FALSE)),1,0))</f>
        <v>0</v>
      </c>
      <c r="AF608" s="194"/>
    </row>
    <row r="609" spans="1:32" ht="16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75">
        <f>IF(AND($X$3512&lt;&gt;" ",$X$3512&lt;&gt;0),IF(X609=$X$3512,1+COUNTIF(U$7:U608,"&gt;0"),0),0)</f>
        <v>0</v>
      </c>
      <c r="V609" s="178" t="s">
        <v>798</v>
      </c>
      <c r="W609" s="130"/>
      <c r="X609" s="131"/>
      <c r="Y609" s="131"/>
      <c r="Z609" s="206"/>
      <c r="AA609" s="194">
        <f t="shared" si="53"/>
        <v>0</v>
      </c>
      <c r="AB609" s="124" t="str">
        <f t="shared" si="54"/>
        <v/>
      </c>
      <c r="AC609" s="195" t="str">
        <f t="shared" si="55"/>
        <v/>
      </c>
      <c r="AD609" s="194" t="str">
        <f t="shared" si="56"/>
        <v/>
      </c>
      <c r="AE609" s="194">
        <f>IF(AD609="",0,IF(ISERROR(VLOOKUP(AD609,AD$7:AD608,1,FALSE)),1,0))</f>
        <v>0</v>
      </c>
      <c r="AF609" s="194"/>
    </row>
    <row r="610" spans="1:32" ht="16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75">
        <f>IF(AND($X$3512&lt;&gt;" ",$X$3512&lt;&gt;0),IF(X610=$X$3512,1+COUNTIF(U$7:U609,"&gt;0"),0),0)</f>
        <v>0</v>
      </c>
      <c r="V610" s="178" t="s">
        <v>799</v>
      </c>
      <c r="W610" s="130"/>
      <c r="X610" s="131"/>
      <c r="Y610" s="131"/>
      <c r="Z610" s="206"/>
      <c r="AA610" s="194">
        <f t="shared" si="53"/>
        <v>0</v>
      </c>
      <c r="AB610" s="124" t="str">
        <f t="shared" si="54"/>
        <v/>
      </c>
      <c r="AC610" s="195" t="str">
        <f t="shared" si="55"/>
        <v/>
      </c>
      <c r="AD610" s="194" t="str">
        <f t="shared" si="56"/>
        <v/>
      </c>
      <c r="AE610" s="194">
        <f>IF(AD610="",0,IF(ISERROR(VLOOKUP(AD610,AD$7:AD609,1,FALSE)),1,0))</f>
        <v>0</v>
      </c>
      <c r="AF610" s="194"/>
    </row>
    <row r="611" spans="1:32" ht="16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75">
        <f>IF(AND($X$3512&lt;&gt;" ",$X$3512&lt;&gt;0),IF(X611=$X$3512,1+COUNTIF(U$7:U610,"&gt;0"),0),0)</f>
        <v>0</v>
      </c>
      <c r="V611" s="178" t="s">
        <v>800</v>
      </c>
      <c r="W611" s="130"/>
      <c r="X611" s="131"/>
      <c r="Y611" s="131"/>
      <c r="Z611" s="206"/>
      <c r="AA611" s="194">
        <f t="shared" si="53"/>
        <v>0</v>
      </c>
      <c r="AB611" s="124" t="str">
        <f t="shared" si="54"/>
        <v/>
      </c>
      <c r="AC611" s="195" t="str">
        <f t="shared" si="55"/>
        <v/>
      </c>
      <c r="AD611" s="194" t="str">
        <f t="shared" si="56"/>
        <v/>
      </c>
      <c r="AE611" s="194">
        <f>IF(AD611="",0,IF(ISERROR(VLOOKUP(AD611,AD$7:AD610,1,FALSE)),1,0))</f>
        <v>0</v>
      </c>
      <c r="AF611" s="194"/>
    </row>
    <row r="612" spans="1:32" ht="16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75">
        <f>IF(AND($X$3512&lt;&gt;" ",$X$3512&lt;&gt;0),IF(X612=$X$3512,1+COUNTIF(U$7:U611,"&gt;0"),0),0)</f>
        <v>0</v>
      </c>
      <c r="V612" s="178" t="s">
        <v>801</v>
      </c>
      <c r="W612" s="130"/>
      <c r="X612" s="131"/>
      <c r="Y612" s="131"/>
      <c r="Z612" s="206"/>
      <c r="AA612" s="194">
        <f t="shared" si="53"/>
        <v>0</v>
      </c>
      <c r="AB612" s="124" t="str">
        <f t="shared" si="54"/>
        <v/>
      </c>
      <c r="AC612" s="195" t="str">
        <f t="shared" si="55"/>
        <v/>
      </c>
      <c r="AD612" s="194" t="str">
        <f t="shared" si="56"/>
        <v/>
      </c>
      <c r="AE612" s="194">
        <f>IF(AD612="",0,IF(ISERROR(VLOOKUP(AD612,AD$7:AD611,1,FALSE)),1,0))</f>
        <v>0</v>
      </c>
      <c r="AF612" s="194"/>
    </row>
    <row r="613" spans="1:32" ht="16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75">
        <f>IF(AND($X$3512&lt;&gt;" ",$X$3512&lt;&gt;0),IF(X613=$X$3512,1+COUNTIF(U$7:U612,"&gt;0"),0),0)</f>
        <v>0</v>
      </c>
      <c r="V613" s="178" t="s">
        <v>802</v>
      </c>
      <c r="W613" s="130"/>
      <c r="X613" s="131"/>
      <c r="Y613" s="131"/>
      <c r="Z613" s="206"/>
      <c r="AA613" s="194">
        <f t="shared" si="53"/>
        <v>0</v>
      </c>
      <c r="AB613" s="124" t="str">
        <f t="shared" si="54"/>
        <v/>
      </c>
      <c r="AC613" s="195" t="str">
        <f t="shared" si="55"/>
        <v/>
      </c>
      <c r="AD613" s="194" t="str">
        <f t="shared" si="56"/>
        <v/>
      </c>
      <c r="AE613" s="194">
        <f>IF(AD613="",0,IF(ISERROR(VLOOKUP(AD613,AD$7:AD612,1,FALSE)),1,0))</f>
        <v>0</v>
      </c>
      <c r="AF613" s="194"/>
    </row>
    <row r="614" spans="1:32" ht="16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75">
        <f>IF(AND($X$3512&lt;&gt;" ",$X$3512&lt;&gt;0),IF(X614=$X$3512,1+COUNTIF(U$7:U613,"&gt;0"),0),0)</f>
        <v>0</v>
      </c>
      <c r="V614" s="178" t="s">
        <v>803</v>
      </c>
      <c r="W614" s="130"/>
      <c r="X614" s="131"/>
      <c r="Y614" s="131"/>
      <c r="Z614" s="206"/>
      <c r="AA614" s="194">
        <f t="shared" si="53"/>
        <v>0</v>
      </c>
      <c r="AB614" s="124" t="str">
        <f t="shared" si="54"/>
        <v/>
      </c>
      <c r="AC614" s="195" t="str">
        <f t="shared" si="55"/>
        <v/>
      </c>
      <c r="AD614" s="194" t="str">
        <f t="shared" si="56"/>
        <v/>
      </c>
      <c r="AE614" s="194">
        <f>IF(AD614="",0,IF(ISERROR(VLOOKUP(AD614,AD$7:AD613,1,FALSE)),1,0))</f>
        <v>0</v>
      </c>
      <c r="AF614" s="194"/>
    </row>
    <row r="615" spans="1:32" ht="16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75">
        <f>IF(AND($X$3512&lt;&gt;" ",$X$3512&lt;&gt;0),IF(X615=$X$3512,1+COUNTIF(U$7:U614,"&gt;0"),0),0)</f>
        <v>0</v>
      </c>
      <c r="V615" s="178" t="s">
        <v>804</v>
      </c>
      <c r="W615" s="130"/>
      <c r="X615" s="131"/>
      <c r="Y615" s="131"/>
      <c r="Z615" s="206"/>
      <c r="AA615" s="194">
        <f t="shared" si="53"/>
        <v>0</v>
      </c>
      <c r="AB615" s="124" t="str">
        <f t="shared" si="54"/>
        <v/>
      </c>
      <c r="AC615" s="195" t="str">
        <f t="shared" si="55"/>
        <v/>
      </c>
      <c r="AD615" s="194" t="str">
        <f t="shared" si="56"/>
        <v/>
      </c>
      <c r="AE615" s="194">
        <f>IF(AD615="",0,IF(ISERROR(VLOOKUP(AD615,AD$7:AD614,1,FALSE)),1,0))</f>
        <v>0</v>
      </c>
      <c r="AF615" s="194"/>
    </row>
    <row r="616" spans="1:32" ht="16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75">
        <f>IF(AND($X$3512&lt;&gt;" ",$X$3512&lt;&gt;0),IF(X616=$X$3512,1+COUNTIF(U$7:U615,"&gt;0"),0),0)</f>
        <v>0</v>
      </c>
      <c r="V616" s="178" t="s">
        <v>805</v>
      </c>
      <c r="W616" s="130"/>
      <c r="X616" s="131"/>
      <c r="Y616" s="131"/>
      <c r="Z616" s="206"/>
      <c r="AA616" s="194">
        <f t="shared" si="53"/>
        <v>0</v>
      </c>
      <c r="AB616" s="124" t="str">
        <f t="shared" si="54"/>
        <v/>
      </c>
      <c r="AC616" s="195" t="str">
        <f t="shared" si="55"/>
        <v/>
      </c>
      <c r="AD616" s="194" t="str">
        <f t="shared" si="56"/>
        <v/>
      </c>
      <c r="AE616" s="194">
        <f>IF(AD616="",0,IF(ISERROR(VLOOKUP(AD616,AD$7:AD615,1,FALSE)),1,0))</f>
        <v>0</v>
      </c>
      <c r="AF616" s="194"/>
    </row>
    <row r="617" spans="1:32" ht="16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75">
        <f>IF(AND($X$3512&lt;&gt;" ",$X$3512&lt;&gt;0),IF(X617=$X$3512,1+COUNTIF(U$7:U616,"&gt;0"),0),0)</f>
        <v>0</v>
      </c>
      <c r="V617" s="178" t="s">
        <v>806</v>
      </c>
      <c r="W617" s="130"/>
      <c r="X617" s="131"/>
      <c r="Y617" s="131"/>
      <c r="Z617" s="206"/>
      <c r="AA617" s="194">
        <f t="shared" si="53"/>
        <v>0</v>
      </c>
      <c r="AB617" s="124" t="str">
        <f t="shared" si="54"/>
        <v/>
      </c>
      <c r="AC617" s="195" t="str">
        <f t="shared" si="55"/>
        <v/>
      </c>
      <c r="AD617" s="194" t="str">
        <f t="shared" si="56"/>
        <v/>
      </c>
      <c r="AE617" s="194">
        <f>IF(AD617="",0,IF(ISERROR(VLOOKUP(AD617,AD$7:AD616,1,FALSE)),1,0))</f>
        <v>0</v>
      </c>
      <c r="AF617" s="194"/>
    </row>
    <row r="618" spans="1:32" ht="16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75">
        <f>IF(AND($X$3512&lt;&gt;" ",$X$3512&lt;&gt;0),IF(X618=$X$3512,1+COUNTIF(U$7:U617,"&gt;0"),0),0)</f>
        <v>0</v>
      </c>
      <c r="V618" s="178" t="s">
        <v>807</v>
      </c>
      <c r="W618" s="130"/>
      <c r="X618" s="131"/>
      <c r="Y618" s="131"/>
      <c r="Z618" s="206"/>
      <c r="AA618" s="194">
        <f t="shared" si="53"/>
        <v>0</v>
      </c>
      <c r="AB618" s="124" t="str">
        <f t="shared" si="54"/>
        <v/>
      </c>
      <c r="AC618" s="195" t="str">
        <f t="shared" si="55"/>
        <v/>
      </c>
      <c r="AD618" s="194" t="str">
        <f t="shared" si="56"/>
        <v/>
      </c>
      <c r="AE618" s="194">
        <f>IF(AD618="",0,IF(ISERROR(VLOOKUP(AD618,AD$7:AD617,1,FALSE)),1,0))</f>
        <v>0</v>
      </c>
      <c r="AF618" s="194"/>
    </row>
    <row r="619" spans="1:32" ht="16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75">
        <f>IF(AND($X$3512&lt;&gt;" ",$X$3512&lt;&gt;0),IF(X619=$X$3512,1+COUNTIF(U$7:U618,"&gt;0"),0),0)</f>
        <v>0</v>
      </c>
      <c r="V619" s="178" t="s">
        <v>808</v>
      </c>
      <c r="W619" s="130"/>
      <c r="X619" s="131"/>
      <c r="Y619" s="131"/>
      <c r="Z619" s="206"/>
      <c r="AA619" s="194">
        <f t="shared" si="53"/>
        <v>0</v>
      </c>
      <c r="AB619" s="124" t="str">
        <f t="shared" si="54"/>
        <v/>
      </c>
      <c r="AC619" s="195" t="str">
        <f t="shared" si="55"/>
        <v/>
      </c>
      <c r="AD619" s="194" t="str">
        <f t="shared" si="56"/>
        <v/>
      </c>
      <c r="AE619" s="194">
        <f>IF(AD619="",0,IF(ISERROR(VLOOKUP(AD619,AD$7:AD618,1,FALSE)),1,0))</f>
        <v>0</v>
      </c>
      <c r="AF619" s="194"/>
    </row>
    <row r="620" spans="1:32" ht="16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75">
        <f>IF(AND($X$3512&lt;&gt;" ",$X$3512&lt;&gt;0),IF(X620=$X$3512,1+COUNTIF(U$7:U619,"&gt;0"),0),0)</f>
        <v>0</v>
      </c>
      <c r="V620" s="178" t="s">
        <v>809</v>
      </c>
      <c r="W620" s="130"/>
      <c r="X620" s="131"/>
      <c r="Y620" s="131"/>
      <c r="Z620" s="206"/>
      <c r="AA620" s="194">
        <f t="shared" si="53"/>
        <v>0</v>
      </c>
      <c r="AB620" s="124" t="str">
        <f t="shared" si="54"/>
        <v/>
      </c>
      <c r="AC620" s="195" t="str">
        <f t="shared" si="55"/>
        <v/>
      </c>
      <c r="AD620" s="194" t="str">
        <f t="shared" si="56"/>
        <v/>
      </c>
      <c r="AE620" s="194">
        <f>IF(AD620="",0,IF(ISERROR(VLOOKUP(AD620,AD$7:AD619,1,FALSE)),1,0))</f>
        <v>0</v>
      </c>
      <c r="AF620" s="194"/>
    </row>
    <row r="621" spans="1:32" ht="16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75">
        <f>IF(AND($X$3512&lt;&gt;" ",$X$3512&lt;&gt;0),IF(X621=$X$3512,1+COUNTIF(U$7:U620,"&gt;0"),0),0)</f>
        <v>0</v>
      </c>
      <c r="V621" s="178" t="s">
        <v>810</v>
      </c>
      <c r="W621" s="130"/>
      <c r="X621" s="131"/>
      <c r="Y621" s="131"/>
      <c r="Z621" s="206"/>
      <c r="AA621" s="194">
        <f t="shared" si="53"/>
        <v>0</v>
      </c>
      <c r="AB621" s="124" t="str">
        <f t="shared" si="54"/>
        <v/>
      </c>
      <c r="AC621" s="195" t="str">
        <f t="shared" si="55"/>
        <v/>
      </c>
      <c r="AD621" s="194" t="str">
        <f t="shared" si="56"/>
        <v/>
      </c>
      <c r="AE621" s="194">
        <f>IF(AD621="",0,IF(ISERROR(VLOOKUP(AD621,AD$7:AD620,1,FALSE)),1,0))</f>
        <v>0</v>
      </c>
      <c r="AF621" s="194"/>
    </row>
    <row r="622" spans="1:32" ht="16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75">
        <f>IF(AND($X$3512&lt;&gt;" ",$X$3512&lt;&gt;0),IF(X622=$X$3512,1+COUNTIF(U$7:U621,"&gt;0"),0),0)</f>
        <v>0</v>
      </c>
      <c r="V622" s="178" t="s">
        <v>811</v>
      </c>
      <c r="W622" s="130"/>
      <c r="X622" s="131"/>
      <c r="Y622" s="131"/>
      <c r="Z622" s="206"/>
      <c r="AA622" s="194">
        <f t="shared" si="53"/>
        <v>0</v>
      </c>
      <c r="AB622" s="124" t="str">
        <f t="shared" si="54"/>
        <v/>
      </c>
      <c r="AC622" s="195" t="str">
        <f t="shared" si="55"/>
        <v/>
      </c>
      <c r="AD622" s="194" t="str">
        <f t="shared" si="56"/>
        <v/>
      </c>
      <c r="AE622" s="194">
        <f>IF(AD622="",0,IF(ISERROR(VLOOKUP(AD622,AD$7:AD621,1,FALSE)),1,0))</f>
        <v>0</v>
      </c>
      <c r="AF622" s="194"/>
    </row>
    <row r="623" spans="1:32" ht="16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75">
        <f>IF(AND($X$3512&lt;&gt;" ",$X$3512&lt;&gt;0),IF(X623=$X$3512,1+COUNTIF(U$7:U622,"&gt;0"),0),0)</f>
        <v>0</v>
      </c>
      <c r="V623" s="178" t="s">
        <v>812</v>
      </c>
      <c r="W623" s="130"/>
      <c r="X623" s="131"/>
      <c r="Y623" s="131"/>
      <c r="Z623" s="206"/>
      <c r="AA623" s="194">
        <f t="shared" si="53"/>
        <v>0</v>
      </c>
      <c r="AB623" s="124" t="str">
        <f t="shared" si="54"/>
        <v/>
      </c>
      <c r="AC623" s="195" t="str">
        <f t="shared" si="55"/>
        <v/>
      </c>
      <c r="AD623" s="194" t="str">
        <f t="shared" si="56"/>
        <v/>
      </c>
      <c r="AE623" s="194">
        <f>IF(AD623="",0,IF(ISERROR(VLOOKUP(AD623,AD$7:AD622,1,FALSE)),1,0))</f>
        <v>0</v>
      </c>
      <c r="AF623" s="194"/>
    </row>
    <row r="624" spans="1:32" ht="16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75">
        <f>IF(AND($X$3512&lt;&gt;" ",$X$3512&lt;&gt;0),IF(X624=$X$3512,1+COUNTIF(U$7:U623,"&gt;0"),0),0)</f>
        <v>0</v>
      </c>
      <c r="V624" s="178" t="s">
        <v>813</v>
      </c>
      <c r="W624" s="130"/>
      <c r="X624" s="131"/>
      <c r="Y624" s="131"/>
      <c r="Z624" s="206"/>
      <c r="AA624" s="194">
        <f t="shared" si="53"/>
        <v>0</v>
      </c>
      <c r="AB624" s="124" t="str">
        <f t="shared" si="54"/>
        <v/>
      </c>
      <c r="AC624" s="195" t="str">
        <f t="shared" si="55"/>
        <v/>
      </c>
      <c r="AD624" s="194" t="str">
        <f t="shared" si="56"/>
        <v/>
      </c>
      <c r="AE624" s="194">
        <f>IF(AD624="",0,IF(ISERROR(VLOOKUP(AD624,AD$7:AD623,1,FALSE)),1,0))</f>
        <v>0</v>
      </c>
      <c r="AF624" s="194"/>
    </row>
    <row r="625" spans="1:32" ht="16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75">
        <f>IF(AND($X$3512&lt;&gt;" ",$X$3512&lt;&gt;0),IF(X625=$X$3512,1+COUNTIF(U$7:U624,"&gt;0"),0),0)</f>
        <v>0</v>
      </c>
      <c r="V625" s="178" t="s">
        <v>814</v>
      </c>
      <c r="W625" s="130"/>
      <c r="X625" s="131"/>
      <c r="Y625" s="131"/>
      <c r="Z625" s="206"/>
      <c r="AA625" s="194">
        <f t="shared" si="53"/>
        <v>0</v>
      </c>
      <c r="AB625" s="124" t="str">
        <f t="shared" si="54"/>
        <v/>
      </c>
      <c r="AC625" s="195" t="str">
        <f t="shared" si="55"/>
        <v/>
      </c>
      <c r="AD625" s="194" t="str">
        <f t="shared" si="56"/>
        <v/>
      </c>
      <c r="AE625" s="194">
        <f>IF(AD625="",0,IF(ISERROR(VLOOKUP(AD625,AD$7:AD624,1,FALSE)),1,0))</f>
        <v>0</v>
      </c>
      <c r="AF625" s="194"/>
    </row>
    <row r="626" spans="1:32" ht="16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75">
        <f>IF(AND($X$3512&lt;&gt;" ",$X$3512&lt;&gt;0),IF(X626=$X$3512,1+COUNTIF(U$7:U625,"&gt;0"),0),0)</f>
        <v>0</v>
      </c>
      <c r="V626" s="178" t="s">
        <v>815</v>
      </c>
      <c r="W626" s="130"/>
      <c r="X626" s="131"/>
      <c r="Y626" s="131"/>
      <c r="Z626" s="206"/>
      <c r="AA626" s="194">
        <f t="shared" si="53"/>
        <v>0</v>
      </c>
      <c r="AB626" s="124" t="str">
        <f t="shared" si="54"/>
        <v/>
      </c>
      <c r="AC626" s="195" t="str">
        <f t="shared" si="55"/>
        <v/>
      </c>
      <c r="AD626" s="194" t="str">
        <f t="shared" si="56"/>
        <v/>
      </c>
      <c r="AE626" s="194">
        <f>IF(AD626="",0,IF(ISERROR(VLOOKUP(AD626,AD$7:AD625,1,FALSE)),1,0))</f>
        <v>0</v>
      </c>
      <c r="AF626" s="194"/>
    </row>
    <row r="627" spans="1:32" ht="16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75">
        <f>IF(AND($X$3512&lt;&gt;" ",$X$3512&lt;&gt;0),IF(X627=$X$3512,1+COUNTIF(U$7:U626,"&gt;0"),0),0)</f>
        <v>0</v>
      </c>
      <c r="V627" s="178" t="s">
        <v>816</v>
      </c>
      <c r="W627" s="130"/>
      <c r="X627" s="131"/>
      <c r="Y627" s="131"/>
      <c r="Z627" s="206"/>
      <c r="AA627" s="194">
        <f t="shared" si="53"/>
        <v>0</v>
      </c>
      <c r="AB627" s="124" t="str">
        <f t="shared" si="54"/>
        <v/>
      </c>
      <c r="AC627" s="195" t="str">
        <f t="shared" si="55"/>
        <v/>
      </c>
      <c r="AD627" s="194" t="str">
        <f t="shared" si="56"/>
        <v/>
      </c>
      <c r="AE627" s="194">
        <f>IF(AD627="",0,IF(ISERROR(VLOOKUP(AD627,AD$7:AD626,1,FALSE)),1,0))</f>
        <v>0</v>
      </c>
      <c r="AF627" s="194"/>
    </row>
    <row r="628" spans="1:32" ht="16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75">
        <f>IF(AND($X$3512&lt;&gt;" ",$X$3512&lt;&gt;0),IF(X628=$X$3512,1+COUNTIF(U$7:U627,"&gt;0"),0),0)</f>
        <v>0</v>
      </c>
      <c r="V628" s="178" t="s">
        <v>817</v>
      </c>
      <c r="W628" s="130"/>
      <c r="X628" s="131"/>
      <c r="Y628" s="131"/>
      <c r="Z628" s="206"/>
      <c r="AA628" s="194">
        <f t="shared" si="53"/>
        <v>0</v>
      </c>
      <c r="AB628" s="124" t="str">
        <f t="shared" si="54"/>
        <v/>
      </c>
      <c r="AC628" s="195" t="str">
        <f t="shared" si="55"/>
        <v/>
      </c>
      <c r="AD628" s="194" t="str">
        <f t="shared" si="56"/>
        <v/>
      </c>
      <c r="AE628" s="194">
        <f>IF(AD628="",0,IF(ISERROR(VLOOKUP(AD628,AD$7:AD627,1,FALSE)),1,0))</f>
        <v>0</v>
      </c>
      <c r="AF628" s="194"/>
    </row>
    <row r="629" spans="1:32" ht="16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75">
        <f>IF(AND($X$3512&lt;&gt;" ",$X$3512&lt;&gt;0),IF(X629=$X$3512,1+COUNTIF(U$7:U628,"&gt;0"),0),0)</f>
        <v>0</v>
      </c>
      <c r="V629" s="178" t="s">
        <v>818</v>
      </c>
      <c r="W629" s="130"/>
      <c r="X629" s="131"/>
      <c r="Y629" s="131"/>
      <c r="Z629" s="206"/>
      <c r="AA629" s="194">
        <f t="shared" si="53"/>
        <v>0</v>
      </c>
      <c r="AB629" s="124" t="str">
        <f t="shared" si="54"/>
        <v/>
      </c>
      <c r="AC629" s="195" t="str">
        <f t="shared" si="55"/>
        <v/>
      </c>
      <c r="AD629" s="194" t="str">
        <f t="shared" si="56"/>
        <v/>
      </c>
      <c r="AE629" s="194">
        <f>IF(AD629="",0,IF(ISERROR(VLOOKUP(AD629,AD$7:AD628,1,FALSE)),1,0))</f>
        <v>0</v>
      </c>
      <c r="AF629" s="194"/>
    </row>
    <row r="630" spans="1:32" ht="16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75">
        <f>IF(AND($X$3512&lt;&gt;" ",$X$3512&lt;&gt;0),IF(X630=$X$3512,1+COUNTIF(U$7:U629,"&gt;0"),0),0)</f>
        <v>0</v>
      </c>
      <c r="V630" s="178" t="s">
        <v>819</v>
      </c>
      <c r="W630" s="130"/>
      <c r="X630" s="131"/>
      <c r="Y630" s="131"/>
      <c r="Z630" s="206"/>
      <c r="AA630" s="194">
        <f t="shared" si="53"/>
        <v>0</v>
      </c>
      <c r="AB630" s="124" t="str">
        <f t="shared" si="54"/>
        <v/>
      </c>
      <c r="AC630" s="195" t="str">
        <f t="shared" si="55"/>
        <v/>
      </c>
      <c r="AD630" s="194" t="str">
        <f t="shared" si="56"/>
        <v/>
      </c>
      <c r="AE630" s="194">
        <f>IF(AD630="",0,IF(ISERROR(VLOOKUP(AD630,AD$7:AD629,1,FALSE)),1,0))</f>
        <v>0</v>
      </c>
      <c r="AF630" s="194"/>
    </row>
    <row r="631" spans="1:32" ht="16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75">
        <f>IF(AND($X$3512&lt;&gt;" ",$X$3512&lt;&gt;0),IF(X631=$X$3512,1+COUNTIF(U$7:U630,"&gt;0"),0),0)</f>
        <v>0</v>
      </c>
      <c r="V631" s="178" t="s">
        <v>820</v>
      </c>
      <c r="W631" s="130"/>
      <c r="X631" s="131"/>
      <c r="Y631" s="131"/>
      <c r="Z631" s="206"/>
      <c r="AA631" s="194">
        <f t="shared" si="53"/>
        <v>0</v>
      </c>
      <c r="AB631" s="124" t="str">
        <f t="shared" si="54"/>
        <v/>
      </c>
      <c r="AC631" s="195" t="str">
        <f t="shared" si="55"/>
        <v/>
      </c>
      <c r="AD631" s="194" t="str">
        <f t="shared" si="56"/>
        <v/>
      </c>
      <c r="AE631" s="194">
        <f>IF(AD631="",0,IF(ISERROR(VLOOKUP(AD631,AD$7:AD630,1,FALSE)),1,0))</f>
        <v>0</v>
      </c>
      <c r="AF631" s="194"/>
    </row>
    <row r="632" spans="1:32" ht="16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75">
        <f>IF(AND($X$3512&lt;&gt;" ",$X$3512&lt;&gt;0),IF(X632=$X$3512,1+COUNTIF(U$7:U631,"&gt;0"),0),0)</f>
        <v>0</v>
      </c>
      <c r="V632" s="178" t="s">
        <v>821</v>
      </c>
      <c r="W632" s="130"/>
      <c r="X632" s="131"/>
      <c r="Y632" s="131"/>
      <c r="Z632" s="206"/>
      <c r="AA632" s="194">
        <f t="shared" si="53"/>
        <v>0</v>
      </c>
      <c r="AB632" s="124" t="str">
        <f t="shared" si="54"/>
        <v/>
      </c>
      <c r="AC632" s="195" t="str">
        <f t="shared" si="55"/>
        <v/>
      </c>
      <c r="AD632" s="194" t="str">
        <f t="shared" si="56"/>
        <v/>
      </c>
      <c r="AE632" s="194">
        <f>IF(AD632="",0,IF(ISERROR(VLOOKUP(AD632,AD$7:AD631,1,FALSE)),1,0))</f>
        <v>0</v>
      </c>
      <c r="AF632" s="194"/>
    </row>
    <row r="633" spans="1:32" ht="16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75">
        <f>IF(AND($X$3512&lt;&gt;" ",$X$3512&lt;&gt;0),IF(X633=$X$3512,1+COUNTIF(U$7:U632,"&gt;0"),0),0)</f>
        <v>0</v>
      </c>
      <c r="V633" s="178" t="s">
        <v>822</v>
      </c>
      <c r="W633" s="130"/>
      <c r="X633" s="131"/>
      <c r="Y633" s="131"/>
      <c r="Z633" s="206"/>
      <c r="AA633" s="194">
        <f t="shared" si="53"/>
        <v>0</v>
      </c>
      <c r="AB633" s="124" t="str">
        <f t="shared" si="54"/>
        <v/>
      </c>
      <c r="AC633" s="195" t="str">
        <f t="shared" si="55"/>
        <v/>
      </c>
      <c r="AD633" s="194" t="str">
        <f t="shared" si="56"/>
        <v/>
      </c>
      <c r="AE633" s="194">
        <f>IF(AD633="",0,IF(ISERROR(VLOOKUP(AD633,AD$7:AD632,1,FALSE)),1,0))</f>
        <v>0</v>
      </c>
      <c r="AF633" s="194"/>
    </row>
    <row r="634" spans="1:32" ht="16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75">
        <f>IF(AND($X$3512&lt;&gt;" ",$X$3512&lt;&gt;0),IF(X634=$X$3512,1+COUNTIF(U$7:U633,"&gt;0"),0),0)</f>
        <v>0</v>
      </c>
      <c r="V634" s="178" t="s">
        <v>823</v>
      </c>
      <c r="W634" s="130"/>
      <c r="X634" s="131"/>
      <c r="Y634" s="131"/>
      <c r="Z634" s="206"/>
      <c r="AA634" s="194">
        <f t="shared" si="53"/>
        <v>0</v>
      </c>
      <c r="AB634" s="124" t="str">
        <f t="shared" si="54"/>
        <v/>
      </c>
      <c r="AC634" s="195" t="str">
        <f t="shared" si="55"/>
        <v/>
      </c>
      <c r="AD634" s="194" t="str">
        <f t="shared" si="56"/>
        <v/>
      </c>
      <c r="AE634" s="194">
        <f>IF(AD634="",0,IF(ISERROR(VLOOKUP(AD634,AD$7:AD633,1,FALSE)),1,0))</f>
        <v>0</v>
      </c>
      <c r="AF634" s="194"/>
    </row>
    <row r="635" spans="1:32" ht="16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75">
        <f>IF(AND($X$3512&lt;&gt;" ",$X$3512&lt;&gt;0),IF(X635=$X$3512,1+COUNTIF(U$7:U634,"&gt;0"),0),0)</f>
        <v>0</v>
      </c>
      <c r="V635" s="178" t="s">
        <v>824</v>
      </c>
      <c r="W635" s="130"/>
      <c r="X635" s="131"/>
      <c r="Y635" s="131"/>
      <c r="Z635" s="206"/>
      <c r="AA635" s="194">
        <f t="shared" si="53"/>
        <v>0</v>
      </c>
      <c r="AB635" s="124" t="str">
        <f t="shared" si="54"/>
        <v/>
      </c>
      <c r="AC635" s="195" t="str">
        <f t="shared" si="55"/>
        <v/>
      </c>
      <c r="AD635" s="194" t="str">
        <f t="shared" si="56"/>
        <v/>
      </c>
      <c r="AE635" s="194">
        <f>IF(AD635="",0,IF(ISERROR(VLOOKUP(AD635,AD$7:AD634,1,FALSE)),1,0))</f>
        <v>0</v>
      </c>
      <c r="AF635" s="194"/>
    </row>
    <row r="636" spans="1:32" ht="16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75">
        <f>IF(AND($X$3512&lt;&gt;" ",$X$3512&lt;&gt;0),IF(X636=$X$3512,1+COUNTIF(U$7:U635,"&gt;0"),0),0)</f>
        <v>0</v>
      </c>
      <c r="V636" s="178" t="s">
        <v>825</v>
      </c>
      <c r="W636" s="130"/>
      <c r="X636" s="131"/>
      <c r="Y636" s="131"/>
      <c r="Z636" s="206"/>
      <c r="AA636" s="194">
        <f t="shared" si="53"/>
        <v>0</v>
      </c>
      <c r="AB636" s="124" t="str">
        <f t="shared" si="54"/>
        <v/>
      </c>
      <c r="AC636" s="195" t="str">
        <f t="shared" si="55"/>
        <v/>
      </c>
      <c r="AD636" s="194" t="str">
        <f t="shared" si="56"/>
        <v/>
      </c>
      <c r="AE636" s="194">
        <f>IF(AD636="",0,IF(ISERROR(VLOOKUP(AD636,AD$7:AD635,1,FALSE)),1,0))</f>
        <v>0</v>
      </c>
      <c r="AF636" s="194"/>
    </row>
    <row r="637" spans="1:32" ht="16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75">
        <f>IF(AND($X$3512&lt;&gt;" ",$X$3512&lt;&gt;0),IF(X637=$X$3512,1+COUNTIF(U$7:U636,"&gt;0"),0),0)</f>
        <v>0</v>
      </c>
      <c r="V637" s="178" t="s">
        <v>826</v>
      </c>
      <c r="W637" s="130"/>
      <c r="X637" s="131"/>
      <c r="Y637" s="131"/>
      <c r="Z637" s="206"/>
      <c r="AA637" s="194">
        <f t="shared" si="53"/>
        <v>0</v>
      </c>
      <c r="AB637" s="124" t="str">
        <f t="shared" si="54"/>
        <v/>
      </c>
      <c r="AC637" s="195" t="str">
        <f t="shared" si="55"/>
        <v/>
      </c>
      <c r="AD637" s="194" t="str">
        <f t="shared" si="56"/>
        <v/>
      </c>
      <c r="AE637" s="194">
        <f>IF(AD637="",0,IF(ISERROR(VLOOKUP(AD637,AD$7:AD636,1,FALSE)),1,0))</f>
        <v>0</v>
      </c>
      <c r="AF637" s="194"/>
    </row>
    <row r="638" spans="1:32" ht="16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75">
        <f>IF(AND($X$3512&lt;&gt;" ",$X$3512&lt;&gt;0),IF(X638=$X$3512,1+COUNTIF(U$7:U637,"&gt;0"),0),0)</f>
        <v>0</v>
      </c>
      <c r="V638" s="178" t="s">
        <v>827</v>
      </c>
      <c r="W638" s="130"/>
      <c r="X638" s="131"/>
      <c r="Y638" s="131"/>
      <c r="Z638" s="206"/>
      <c r="AA638" s="194">
        <f t="shared" si="53"/>
        <v>0</v>
      </c>
      <c r="AB638" s="124" t="str">
        <f t="shared" si="54"/>
        <v/>
      </c>
      <c r="AC638" s="195" t="str">
        <f t="shared" si="55"/>
        <v/>
      </c>
      <c r="AD638" s="194" t="str">
        <f t="shared" si="56"/>
        <v/>
      </c>
      <c r="AE638" s="194">
        <f>IF(AD638="",0,IF(ISERROR(VLOOKUP(AD638,AD$7:AD637,1,FALSE)),1,0))</f>
        <v>0</v>
      </c>
      <c r="AF638" s="194"/>
    </row>
    <row r="639" spans="1:32" ht="16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75">
        <f>IF(AND($X$3512&lt;&gt;" ",$X$3512&lt;&gt;0),IF(X639=$X$3512,1+COUNTIF(U$7:U638,"&gt;0"),0),0)</f>
        <v>0</v>
      </c>
      <c r="V639" s="178" t="s">
        <v>828</v>
      </c>
      <c r="W639" s="130"/>
      <c r="X639" s="131"/>
      <c r="Y639" s="131"/>
      <c r="Z639" s="206"/>
      <c r="AA639" s="194">
        <f t="shared" si="53"/>
        <v>0</v>
      </c>
      <c r="AB639" s="124" t="str">
        <f t="shared" si="54"/>
        <v/>
      </c>
      <c r="AC639" s="195" t="str">
        <f t="shared" si="55"/>
        <v/>
      </c>
      <c r="AD639" s="194" t="str">
        <f t="shared" si="56"/>
        <v/>
      </c>
      <c r="AE639" s="194">
        <f>IF(AD639="",0,IF(ISERROR(VLOOKUP(AD639,AD$7:AD638,1,FALSE)),1,0))</f>
        <v>0</v>
      </c>
      <c r="AF639" s="194"/>
    </row>
    <row r="640" spans="1:32" ht="16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75">
        <f>IF(AND($X$3512&lt;&gt;" ",$X$3512&lt;&gt;0),IF(X640=$X$3512,1+COUNTIF(U$7:U639,"&gt;0"),0),0)</f>
        <v>0</v>
      </c>
      <c r="V640" s="178" t="s">
        <v>829</v>
      </c>
      <c r="W640" s="130"/>
      <c r="X640" s="131"/>
      <c r="Y640" s="131"/>
      <c r="Z640" s="206"/>
      <c r="AA640" s="194">
        <f t="shared" si="53"/>
        <v>0</v>
      </c>
      <c r="AB640" s="124" t="str">
        <f t="shared" si="54"/>
        <v/>
      </c>
      <c r="AC640" s="195" t="str">
        <f t="shared" si="55"/>
        <v/>
      </c>
      <c r="AD640" s="194" t="str">
        <f t="shared" si="56"/>
        <v/>
      </c>
      <c r="AE640" s="194">
        <f>IF(AD640="",0,IF(ISERROR(VLOOKUP(AD640,AD$7:AD639,1,FALSE)),1,0))</f>
        <v>0</v>
      </c>
      <c r="AF640" s="194"/>
    </row>
    <row r="641" spans="1:32" ht="16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75">
        <f>IF(AND($X$3512&lt;&gt;" ",$X$3512&lt;&gt;0),IF(X641=$X$3512,1+COUNTIF(U$7:U640,"&gt;0"),0),0)</f>
        <v>0</v>
      </c>
      <c r="V641" s="178" t="s">
        <v>830</v>
      </c>
      <c r="W641" s="130"/>
      <c r="X641" s="131"/>
      <c r="Y641" s="131"/>
      <c r="Z641" s="206"/>
      <c r="AA641" s="194">
        <f t="shared" si="53"/>
        <v>0</v>
      </c>
      <c r="AB641" s="124" t="str">
        <f t="shared" si="54"/>
        <v/>
      </c>
      <c r="AC641" s="195" t="str">
        <f t="shared" si="55"/>
        <v/>
      </c>
      <c r="AD641" s="194" t="str">
        <f t="shared" si="56"/>
        <v/>
      </c>
      <c r="AE641" s="194">
        <f>IF(AD641="",0,IF(ISERROR(VLOOKUP(AD641,AD$7:AD640,1,FALSE)),1,0))</f>
        <v>0</v>
      </c>
      <c r="AF641" s="194"/>
    </row>
    <row r="642" spans="1:32" ht="16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75">
        <f>IF(AND($X$3512&lt;&gt;" ",$X$3512&lt;&gt;0),IF(X642=$X$3512,1+COUNTIF(U$7:U641,"&gt;0"),0),0)</f>
        <v>0</v>
      </c>
      <c r="V642" s="178" t="s">
        <v>831</v>
      </c>
      <c r="W642" s="130"/>
      <c r="X642" s="131"/>
      <c r="Y642" s="131"/>
      <c r="Z642" s="206"/>
      <c r="AA642" s="194">
        <f t="shared" si="53"/>
        <v>0</v>
      </c>
      <c r="AB642" s="124" t="str">
        <f t="shared" si="54"/>
        <v/>
      </c>
      <c r="AC642" s="195" t="str">
        <f t="shared" si="55"/>
        <v/>
      </c>
      <c r="AD642" s="194" t="str">
        <f t="shared" si="56"/>
        <v/>
      </c>
      <c r="AE642" s="194">
        <f>IF(AD642="",0,IF(ISERROR(VLOOKUP(AD642,AD$7:AD641,1,FALSE)),1,0))</f>
        <v>0</v>
      </c>
      <c r="AF642" s="194"/>
    </row>
    <row r="643" spans="1:32" ht="16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75">
        <f>IF(AND($X$3512&lt;&gt;" ",$X$3512&lt;&gt;0),IF(X643=$X$3512,1+COUNTIF(U$7:U642,"&gt;0"),0),0)</f>
        <v>0</v>
      </c>
      <c r="V643" s="178" t="s">
        <v>832</v>
      </c>
      <c r="W643" s="130"/>
      <c r="X643" s="131"/>
      <c r="Y643" s="131"/>
      <c r="Z643" s="206"/>
      <c r="AA643" s="194">
        <f t="shared" si="53"/>
        <v>0</v>
      </c>
      <c r="AB643" s="124" t="str">
        <f t="shared" si="54"/>
        <v/>
      </c>
      <c r="AC643" s="195" t="str">
        <f t="shared" si="55"/>
        <v/>
      </c>
      <c r="AD643" s="194" t="str">
        <f t="shared" si="56"/>
        <v/>
      </c>
      <c r="AE643" s="194">
        <f>IF(AD643="",0,IF(ISERROR(VLOOKUP(AD643,AD$7:AD642,1,FALSE)),1,0))</f>
        <v>0</v>
      </c>
      <c r="AF643" s="194"/>
    </row>
    <row r="644" spans="1:32" ht="16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75">
        <f>IF(AND($X$3512&lt;&gt;" ",$X$3512&lt;&gt;0),IF(X644=$X$3512,1+COUNTIF(U$7:U643,"&gt;0"),0),0)</f>
        <v>0</v>
      </c>
      <c r="V644" s="178" t="s">
        <v>833</v>
      </c>
      <c r="W644" s="130"/>
      <c r="X644" s="131"/>
      <c r="Y644" s="131"/>
      <c r="Z644" s="206"/>
      <c r="AA644" s="194">
        <f t="shared" si="53"/>
        <v>0</v>
      </c>
      <c r="AB644" s="124" t="str">
        <f t="shared" si="54"/>
        <v/>
      </c>
      <c r="AC644" s="195" t="str">
        <f t="shared" si="55"/>
        <v/>
      </c>
      <c r="AD644" s="194" t="str">
        <f t="shared" si="56"/>
        <v/>
      </c>
      <c r="AE644" s="194">
        <f>IF(AD644="",0,IF(ISERROR(VLOOKUP(AD644,AD$7:AD643,1,FALSE)),1,0))</f>
        <v>0</v>
      </c>
      <c r="AF644" s="194"/>
    </row>
    <row r="645" spans="1:32" ht="16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75">
        <f>IF(AND($X$3512&lt;&gt;" ",$X$3512&lt;&gt;0),IF(X645=$X$3512,1+COUNTIF(U$7:U644,"&gt;0"),0),0)</f>
        <v>0</v>
      </c>
      <c r="V645" s="178" t="s">
        <v>834</v>
      </c>
      <c r="W645" s="130"/>
      <c r="X645" s="131"/>
      <c r="Y645" s="131"/>
      <c r="Z645" s="206"/>
      <c r="AA645" s="194">
        <f t="shared" si="53"/>
        <v>0</v>
      </c>
      <c r="AB645" s="124" t="str">
        <f t="shared" si="54"/>
        <v/>
      </c>
      <c r="AC645" s="195" t="str">
        <f t="shared" si="55"/>
        <v/>
      </c>
      <c r="AD645" s="194" t="str">
        <f t="shared" si="56"/>
        <v/>
      </c>
      <c r="AE645" s="194">
        <f>IF(AD645="",0,IF(ISERROR(VLOOKUP(AD645,AD$7:AD644,1,FALSE)),1,0))</f>
        <v>0</v>
      </c>
      <c r="AF645" s="194"/>
    </row>
    <row r="646" spans="1:32" ht="16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75">
        <f>IF(AND($X$3512&lt;&gt;" ",$X$3512&lt;&gt;0),IF(X646=$X$3512,1+COUNTIF(U$7:U645,"&gt;0"),0),0)</f>
        <v>0</v>
      </c>
      <c r="V646" s="178" t="s">
        <v>835</v>
      </c>
      <c r="W646" s="130"/>
      <c r="X646" s="131"/>
      <c r="Y646" s="131"/>
      <c r="Z646" s="206"/>
      <c r="AA646" s="194">
        <f t="shared" si="53"/>
        <v>0</v>
      </c>
      <c r="AB646" s="124" t="str">
        <f t="shared" si="54"/>
        <v/>
      </c>
      <c r="AC646" s="195" t="str">
        <f t="shared" si="55"/>
        <v/>
      </c>
      <c r="AD646" s="194" t="str">
        <f t="shared" si="56"/>
        <v/>
      </c>
      <c r="AE646" s="194">
        <f>IF(AD646="",0,IF(ISERROR(VLOOKUP(AD646,AD$7:AD645,1,FALSE)),1,0))</f>
        <v>0</v>
      </c>
      <c r="AF646" s="194"/>
    </row>
    <row r="647" spans="1:32" ht="16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75">
        <f>IF(AND($X$3512&lt;&gt;" ",$X$3512&lt;&gt;0),IF(X647=$X$3512,1+COUNTIF(U$7:U646,"&gt;0"),0),0)</f>
        <v>0</v>
      </c>
      <c r="V647" s="178" t="s">
        <v>836</v>
      </c>
      <c r="W647" s="130"/>
      <c r="X647" s="131"/>
      <c r="Y647" s="131"/>
      <c r="Z647" s="206"/>
      <c r="AA647" s="194">
        <f t="shared" ref="AA647:AA710" si="57">IF(ISBLANK(X647),0,VLOOKUP(X647,$B$8:$E$57,1,FALSE))</f>
        <v>0</v>
      </c>
      <c r="AB647" s="124" t="str">
        <f t="shared" si="54"/>
        <v/>
      </c>
      <c r="AC647" s="195" t="str">
        <f t="shared" si="55"/>
        <v/>
      </c>
      <c r="AD647" s="194" t="str">
        <f t="shared" si="56"/>
        <v/>
      </c>
      <c r="AE647" s="194">
        <f>IF(AD647="",0,IF(ISERROR(VLOOKUP(AD647,AD$7:AD646,1,FALSE)),1,0))</f>
        <v>0</v>
      </c>
      <c r="AF647" s="194"/>
    </row>
    <row r="648" spans="1:32" ht="16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75">
        <f>IF(AND($X$3512&lt;&gt;" ",$X$3512&lt;&gt;0),IF(X648=$X$3512,1+COUNTIF(U$7:U647,"&gt;0"),0),0)</f>
        <v>0</v>
      </c>
      <c r="V648" s="178" t="s">
        <v>837</v>
      </c>
      <c r="W648" s="130"/>
      <c r="X648" s="131"/>
      <c r="Y648" s="131"/>
      <c r="Z648" s="206"/>
      <c r="AA648" s="194">
        <f t="shared" si="57"/>
        <v>0</v>
      </c>
      <c r="AB648" s="124" t="str">
        <f t="shared" ref="AB648:AB711" si="58">IF(W648&gt;0,CONCATENATE(MONTH(W648)&amp;X648),"")</f>
        <v/>
      </c>
      <c r="AC648" s="195" t="str">
        <f t="shared" ref="AC648:AC711" si="59">IF(OR(AND(Z648&lt;&gt;0,ISBLANK(X648)),ISERROR(AA648)),"ERR","")</f>
        <v/>
      </c>
      <c r="AD648" s="194" t="str">
        <f t="shared" si="56"/>
        <v/>
      </c>
      <c r="AE648" s="194">
        <f>IF(AD648="",0,IF(ISERROR(VLOOKUP(AD648,AD$7:AD647,1,FALSE)),1,0))</f>
        <v>0</v>
      </c>
      <c r="AF648" s="194"/>
    </row>
    <row r="649" spans="1:32" ht="16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75">
        <f>IF(AND($X$3512&lt;&gt;" ",$X$3512&lt;&gt;0),IF(X649=$X$3512,1+COUNTIF(U$7:U648,"&gt;0"),0),0)</f>
        <v>0</v>
      </c>
      <c r="V649" s="178" t="s">
        <v>838</v>
      </c>
      <c r="W649" s="130"/>
      <c r="X649" s="131"/>
      <c r="Y649" s="131"/>
      <c r="Z649" s="206"/>
      <c r="AA649" s="194">
        <f t="shared" si="57"/>
        <v>0</v>
      </c>
      <c r="AB649" s="124" t="str">
        <f t="shared" si="58"/>
        <v/>
      </c>
      <c r="AC649" s="195" t="str">
        <f t="shared" si="59"/>
        <v/>
      </c>
      <c r="AD649" s="194" t="str">
        <f t="shared" si="56"/>
        <v/>
      </c>
      <c r="AE649" s="194">
        <f>IF(AD649="",0,IF(ISERROR(VLOOKUP(AD649,AD$7:AD648,1,FALSE)),1,0))</f>
        <v>0</v>
      </c>
      <c r="AF649" s="194"/>
    </row>
    <row r="650" spans="1:32" ht="16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75">
        <f>IF(AND($X$3512&lt;&gt;" ",$X$3512&lt;&gt;0),IF(X650=$X$3512,1+COUNTIF(U$7:U649,"&gt;0"),0),0)</f>
        <v>0</v>
      </c>
      <c r="V650" s="178" t="s">
        <v>839</v>
      </c>
      <c r="W650" s="130"/>
      <c r="X650" s="131"/>
      <c r="Y650" s="131"/>
      <c r="Z650" s="206"/>
      <c r="AA650" s="194">
        <f t="shared" si="57"/>
        <v>0</v>
      </c>
      <c r="AB650" s="124" t="str">
        <f t="shared" si="58"/>
        <v/>
      </c>
      <c r="AC650" s="195" t="str">
        <f t="shared" si="59"/>
        <v/>
      </c>
      <c r="AD650" s="194" t="str">
        <f t="shared" si="56"/>
        <v/>
      </c>
      <c r="AE650" s="194">
        <f>IF(AD650="",0,IF(ISERROR(VLOOKUP(AD650,AD$7:AD649,1,FALSE)),1,0))</f>
        <v>0</v>
      </c>
      <c r="AF650" s="194"/>
    </row>
    <row r="651" spans="1:32" ht="16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75">
        <f>IF(AND($X$3512&lt;&gt;" ",$X$3512&lt;&gt;0),IF(X651=$X$3512,1+COUNTIF(U$7:U650,"&gt;0"),0),0)</f>
        <v>0</v>
      </c>
      <c r="V651" s="178" t="s">
        <v>840</v>
      </c>
      <c r="W651" s="130"/>
      <c r="X651" s="131"/>
      <c r="Y651" s="131"/>
      <c r="Z651" s="206"/>
      <c r="AA651" s="194">
        <f t="shared" si="57"/>
        <v>0</v>
      </c>
      <c r="AB651" s="124" t="str">
        <f t="shared" si="58"/>
        <v/>
      </c>
      <c r="AC651" s="195" t="str">
        <f t="shared" si="59"/>
        <v/>
      </c>
      <c r="AD651" s="194" t="str">
        <f t="shared" ref="AD651:AD714" si="60">IF(W651&gt;0,CONCATENATE(MONTH(W651),"-",YEAR(W651)),"")</f>
        <v/>
      </c>
      <c r="AE651" s="194">
        <f>IF(AD651="",0,IF(ISERROR(VLOOKUP(AD651,AD$7:AD650,1,FALSE)),1,0))</f>
        <v>0</v>
      </c>
      <c r="AF651" s="194"/>
    </row>
    <row r="652" spans="1:32" ht="16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75">
        <f>IF(AND($X$3512&lt;&gt;" ",$X$3512&lt;&gt;0),IF(X652=$X$3512,1+COUNTIF(U$7:U651,"&gt;0"),0),0)</f>
        <v>0</v>
      </c>
      <c r="V652" s="178" t="s">
        <v>841</v>
      </c>
      <c r="W652" s="130"/>
      <c r="X652" s="131"/>
      <c r="Y652" s="131"/>
      <c r="Z652" s="206"/>
      <c r="AA652" s="194">
        <f t="shared" si="57"/>
        <v>0</v>
      </c>
      <c r="AB652" s="124" t="str">
        <f t="shared" si="58"/>
        <v/>
      </c>
      <c r="AC652" s="195" t="str">
        <f t="shared" si="59"/>
        <v/>
      </c>
      <c r="AD652" s="194" t="str">
        <f t="shared" si="60"/>
        <v/>
      </c>
      <c r="AE652" s="194">
        <f>IF(AD652="",0,IF(ISERROR(VLOOKUP(AD652,AD$7:AD651,1,FALSE)),1,0))</f>
        <v>0</v>
      </c>
      <c r="AF652" s="194"/>
    </row>
    <row r="653" spans="1:32" ht="16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75">
        <f>IF(AND($X$3512&lt;&gt;" ",$X$3512&lt;&gt;0),IF(X653=$X$3512,1+COUNTIF(U$7:U652,"&gt;0"),0),0)</f>
        <v>0</v>
      </c>
      <c r="V653" s="178" t="s">
        <v>842</v>
      </c>
      <c r="W653" s="130"/>
      <c r="X653" s="131"/>
      <c r="Y653" s="131"/>
      <c r="Z653" s="206"/>
      <c r="AA653" s="194">
        <f t="shared" si="57"/>
        <v>0</v>
      </c>
      <c r="AB653" s="124" t="str">
        <f t="shared" si="58"/>
        <v/>
      </c>
      <c r="AC653" s="195" t="str">
        <f t="shared" si="59"/>
        <v/>
      </c>
      <c r="AD653" s="194" t="str">
        <f t="shared" si="60"/>
        <v/>
      </c>
      <c r="AE653" s="194">
        <f>IF(AD653="",0,IF(ISERROR(VLOOKUP(AD653,AD$7:AD652,1,FALSE)),1,0))</f>
        <v>0</v>
      </c>
      <c r="AF653" s="194"/>
    </row>
    <row r="654" spans="1:32" ht="16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75">
        <f>IF(AND($X$3512&lt;&gt;" ",$X$3512&lt;&gt;0),IF(X654=$X$3512,1+COUNTIF(U$7:U653,"&gt;0"),0),0)</f>
        <v>0</v>
      </c>
      <c r="V654" s="178" t="s">
        <v>843</v>
      </c>
      <c r="W654" s="130"/>
      <c r="X654" s="131"/>
      <c r="Y654" s="131"/>
      <c r="Z654" s="206"/>
      <c r="AA654" s="194">
        <f t="shared" si="57"/>
        <v>0</v>
      </c>
      <c r="AB654" s="124" t="str">
        <f t="shared" si="58"/>
        <v/>
      </c>
      <c r="AC654" s="195" t="str">
        <f t="shared" si="59"/>
        <v/>
      </c>
      <c r="AD654" s="194" t="str">
        <f t="shared" si="60"/>
        <v/>
      </c>
      <c r="AE654" s="194">
        <f>IF(AD654="",0,IF(ISERROR(VLOOKUP(AD654,AD$7:AD653,1,FALSE)),1,0))</f>
        <v>0</v>
      </c>
      <c r="AF654" s="194"/>
    </row>
    <row r="655" spans="1:32" ht="16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75">
        <f>IF(AND($X$3512&lt;&gt;" ",$X$3512&lt;&gt;0),IF(X655=$X$3512,1+COUNTIF(U$7:U654,"&gt;0"),0),0)</f>
        <v>0</v>
      </c>
      <c r="V655" s="178" t="s">
        <v>844</v>
      </c>
      <c r="W655" s="130"/>
      <c r="X655" s="131"/>
      <c r="Y655" s="131"/>
      <c r="Z655" s="206"/>
      <c r="AA655" s="194">
        <f t="shared" si="57"/>
        <v>0</v>
      </c>
      <c r="AB655" s="124" t="str">
        <f t="shared" si="58"/>
        <v/>
      </c>
      <c r="AC655" s="195" t="str">
        <f t="shared" si="59"/>
        <v/>
      </c>
      <c r="AD655" s="194" t="str">
        <f t="shared" si="60"/>
        <v/>
      </c>
      <c r="AE655" s="194">
        <f>IF(AD655="",0,IF(ISERROR(VLOOKUP(AD655,AD$7:AD654,1,FALSE)),1,0))</f>
        <v>0</v>
      </c>
      <c r="AF655" s="194"/>
    </row>
    <row r="656" spans="1:32" ht="16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75">
        <f>IF(AND($X$3512&lt;&gt;" ",$X$3512&lt;&gt;0),IF(X656=$X$3512,1+COUNTIF(U$7:U655,"&gt;0"),0),0)</f>
        <v>0</v>
      </c>
      <c r="V656" s="178" t="s">
        <v>845</v>
      </c>
      <c r="W656" s="130"/>
      <c r="X656" s="131"/>
      <c r="Y656" s="131"/>
      <c r="Z656" s="206"/>
      <c r="AA656" s="194">
        <f t="shared" si="57"/>
        <v>0</v>
      </c>
      <c r="AB656" s="124" t="str">
        <f t="shared" si="58"/>
        <v/>
      </c>
      <c r="AC656" s="195" t="str">
        <f t="shared" si="59"/>
        <v/>
      </c>
      <c r="AD656" s="194" t="str">
        <f t="shared" si="60"/>
        <v/>
      </c>
      <c r="AE656" s="194">
        <f>IF(AD656="",0,IF(ISERROR(VLOOKUP(AD656,AD$7:AD655,1,FALSE)),1,0))</f>
        <v>0</v>
      </c>
      <c r="AF656" s="194"/>
    </row>
    <row r="657" spans="1:32" ht="16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75">
        <f>IF(AND($X$3512&lt;&gt;" ",$X$3512&lt;&gt;0),IF(X657=$X$3512,1+COUNTIF(U$7:U656,"&gt;0"),0),0)</f>
        <v>0</v>
      </c>
      <c r="V657" s="178" t="s">
        <v>846</v>
      </c>
      <c r="W657" s="130"/>
      <c r="X657" s="131"/>
      <c r="Y657" s="131"/>
      <c r="Z657" s="206"/>
      <c r="AA657" s="194">
        <f t="shared" si="57"/>
        <v>0</v>
      </c>
      <c r="AB657" s="124" t="str">
        <f t="shared" si="58"/>
        <v/>
      </c>
      <c r="AC657" s="195" t="str">
        <f t="shared" si="59"/>
        <v/>
      </c>
      <c r="AD657" s="194" t="str">
        <f t="shared" si="60"/>
        <v/>
      </c>
      <c r="AE657" s="194">
        <f>IF(AD657="",0,IF(ISERROR(VLOOKUP(AD657,AD$7:AD656,1,FALSE)),1,0))</f>
        <v>0</v>
      </c>
      <c r="AF657" s="194"/>
    </row>
    <row r="658" spans="1:32" ht="16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75">
        <f>IF(AND($X$3512&lt;&gt;" ",$X$3512&lt;&gt;0),IF(X658=$X$3512,1+COUNTIF(U$7:U657,"&gt;0"),0),0)</f>
        <v>0</v>
      </c>
      <c r="V658" s="178" t="s">
        <v>847</v>
      </c>
      <c r="W658" s="130"/>
      <c r="X658" s="131"/>
      <c r="Y658" s="131"/>
      <c r="Z658" s="206"/>
      <c r="AA658" s="194">
        <f t="shared" si="57"/>
        <v>0</v>
      </c>
      <c r="AB658" s="124" t="str">
        <f t="shared" si="58"/>
        <v/>
      </c>
      <c r="AC658" s="195" t="str">
        <f t="shared" si="59"/>
        <v/>
      </c>
      <c r="AD658" s="194" t="str">
        <f t="shared" si="60"/>
        <v/>
      </c>
      <c r="AE658" s="194">
        <f>IF(AD658="",0,IF(ISERROR(VLOOKUP(AD658,AD$7:AD657,1,FALSE)),1,0))</f>
        <v>0</v>
      </c>
      <c r="AF658" s="194"/>
    </row>
    <row r="659" spans="1:32" ht="16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75">
        <f>IF(AND($X$3512&lt;&gt;" ",$X$3512&lt;&gt;0),IF(X659=$X$3512,1+COUNTIF(U$7:U658,"&gt;0"),0),0)</f>
        <v>0</v>
      </c>
      <c r="V659" s="178" t="s">
        <v>848</v>
      </c>
      <c r="W659" s="130"/>
      <c r="X659" s="131"/>
      <c r="Y659" s="131"/>
      <c r="Z659" s="206"/>
      <c r="AA659" s="194">
        <f t="shared" si="57"/>
        <v>0</v>
      </c>
      <c r="AB659" s="124" t="str">
        <f t="shared" si="58"/>
        <v/>
      </c>
      <c r="AC659" s="195" t="str">
        <f t="shared" si="59"/>
        <v/>
      </c>
      <c r="AD659" s="194" t="str">
        <f t="shared" si="60"/>
        <v/>
      </c>
      <c r="AE659" s="194">
        <f>IF(AD659="",0,IF(ISERROR(VLOOKUP(AD659,AD$7:AD658,1,FALSE)),1,0))</f>
        <v>0</v>
      </c>
      <c r="AF659" s="194"/>
    </row>
    <row r="660" spans="1:32" ht="16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75">
        <f>IF(AND($X$3512&lt;&gt;" ",$X$3512&lt;&gt;0),IF(X660=$X$3512,1+COUNTIF(U$7:U659,"&gt;0"),0),0)</f>
        <v>0</v>
      </c>
      <c r="V660" s="178" t="s">
        <v>849</v>
      </c>
      <c r="W660" s="130"/>
      <c r="X660" s="131"/>
      <c r="Y660" s="131"/>
      <c r="Z660" s="206"/>
      <c r="AA660" s="194">
        <f t="shared" si="57"/>
        <v>0</v>
      </c>
      <c r="AB660" s="124" t="str">
        <f t="shared" si="58"/>
        <v/>
      </c>
      <c r="AC660" s="195" t="str">
        <f t="shared" si="59"/>
        <v/>
      </c>
      <c r="AD660" s="194" t="str">
        <f t="shared" si="60"/>
        <v/>
      </c>
      <c r="AE660" s="194">
        <f>IF(AD660="",0,IF(ISERROR(VLOOKUP(AD660,AD$7:AD659,1,FALSE)),1,0))</f>
        <v>0</v>
      </c>
      <c r="AF660" s="194"/>
    </row>
    <row r="661" spans="1:32" ht="16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75">
        <f>IF(AND($X$3512&lt;&gt;" ",$X$3512&lt;&gt;0),IF(X661=$X$3512,1+COUNTIF(U$7:U660,"&gt;0"),0),0)</f>
        <v>0</v>
      </c>
      <c r="V661" s="178" t="s">
        <v>850</v>
      </c>
      <c r="W661" s="130"/>
      <c r="X661" s="131"/>
      <c r="Y661" s="131"/>
      <c r="Z661" s="206"/>
      <c r="AA661" s="194">
        <f t="shared" si="57"/>
        <v>0</v>
      </c>
      <c r="AB661" s="124" t="str">
        <f t="shared" si="58"/>
        <v/>
      </c>
      <c r="AC661" s="195" t="str">
        <f t="shared" si="59"/>
        <v/>
      </c>
      <c r="AD661" s="194" t="str">
        <f t="shared" si="60"/>
        <v/>
      </c>
      <c r="AE661" s="194">
        <f>IF(AD661="",0,IF(ISERROR(VLOOKUP(AD661,AD$7:AD660,1,FALSE)),1,0))</f>
        <v>0</v>
      </c>
      <c r="AF661" s="194"/>
    </row>
    <row r="662" spans="1:32" ht="16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75">
        <f>IF(AND($X$3512&lt;&gt;" ",$X$3512&lt;&gt;0),IF(X662=$X$3512,1+COUNTIF(U$7:U661,"&gt;0"),0),0)</f>
        <v>0</v>
      </c>
      <c r="V662" s="178" t="s">
        <v>851</v>
      </c>
      <c r="W662" s="130"/>
      <c r="X662" s="131"/>
      <c r="Y662" s="131"/>
      <c r="Z662" s="206"/>
      <c r="AA662" s="194">
        <f t="shared" si="57"/>
        <v>0</v>
      </c>
      <c r="AB662" s="124" t="str">
        <f t="shared" si="58"/>
        <v/>
      </c>
      <c r="AC662" s="195" t="str">
        <f t="shared" si="59"/>
        <v/>
      </c>
      <c r="AD662" s="194" t="str">
        <f t="shared" si="60"/>
        <v/>
      </c>
      <c r="AE662" s="194">
        <f>IF(AD662="",0,IF(ISERROR(VLOOKUP(AD662,AD$7:AD661,1,FALSE)),1,0))</f>
        <v>0</v>
      </c>
      <c r="AF662" s="194"/>
    </row>
    <row r="663" spans="1:32" ht="16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75">
        <f>IF(AND($X$3512&lt;&gt;" ",$X$3512&lt;&gt;0),IF(X663=$X$3512,1+COUNTIF(U$7:U662,"&gt;0"),0),0)</f>
        <v>0</v>
      </c>
      <c r="V663" s="178" t="s">
        <v>852</v>
      </c>
      <c r="W663" s="130"/>
      <c r="X663" s="131"/>
      <c r="Y663" s="131"/>
      <c r="Z663" s="206"/>
      <c r="AA663" s="194">
        <f t="shared" si="57"/>
        <v>0</v>
      </c>
      <c r="AB663" s="124" t="str">
        <f t="shared" si="58"/>
        <v/>
      </c>
      <c r="AC663" s="195" t="str">
        <f t="shared" si="59"/>
        <v/>
      </c>
      <c r="AD663" s="194" t="str">
        <f t="shared" si="60"/>
        <v/>
      </c>
      <c r="AE663" s="194">
        <f>IF(AD663="",0,IF(ISERROR(VLOOKUP(AD663,AD$7:AD662,1,FALSE)),1,0))</f>
        <v>0</v>
      </c>
      <c r="AF663" s="194"/>
    </row>
    <row r="664" spans="1:32" ht="16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75">
        <f>IF(AND($X$3512&lt;&gt;" ",$X$3512&lt;&gt;0),IF(X664=$X$3512,1+COUNTIF(U$7:U663,"&gt;0"),0),0)</f>
        <v>0</v>
      </c>
      <c r="V664" s="178" t="s">
        <v>853</v>
      </c>
      <c r="W664" s="130"/>
      <c r="X664" s="131"/>
      <c r="Y664" s="131"/>
      <c r="Z664" s="206"/>
      <c r="AA664" s="194">
        <f t="shared" si="57"/>
        <v>0</v>
      </c>
      <c r="AB664" s="124" t="str">
        <f t="shared" si="58"/>
        <v/>
      </c>
      <c r="AC664" s="195" t="str">
        <f t="shared" si="59"/>
        <v/>
      </c>
      <c r="AD664" s="194" t="str">
        <f t="shared" si="60"/>
        <v/>
      </c>
      <c r="AE664" s="194">
        <f>IF(AD664="",0,IF(ISERROR(VLOOKUP(AD664,AD$7:AD663,1,FALSE)),1,0))</f>
        <v>0</v>
      </c>
      <c r="AF664" s="194"/>
    </row>
    <row r="665" spans="1:32" ht="16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75">
        <f>IF(AND($X$3512&lt;&gt;" ",$X$3512&lt;&gt;0),IF(X665=$X$3512,1+COUNTIF(U$7:U664,"&gt;0"),0),0)</f>
        <v>0</v>
      </c>
      <c r="V665" s="178" t="s">
        <v>854</v>
      </c>
      <c r="W665" s="130"/>
      <c r="X665" s="131"/>
      <c r="Y665" s="131"/>
      <c r="Z665" s="206"/>
      <c r="AA665" s="194">
        <f t="shared" si="57"/>
        <v>0</v>
      </c>
      <c r="AB665" s="124" t="str">
        <f t="shared" si="58"/>
        <v/>
      </c>
      <c r="AC665" s="195" t="str">
        <f t="shared" si="59"/>
        <v/>
      </c>
      <c r="AD665" s="194" t="str">
        <f t="shared" si="60"/>
        <v/>
      </c>
      <c r="AE665" s="194">
        <f>IF(AD665="",0,IF(ISERROR(VLOOKUP(AD665,AD$7:AD664,1,FALSE)),1,0))</f>
        <v>0</v>
      </c>
      <c r="AF665" s="194"/>
    </row>
    <row r="666" spans="1:32" ht="16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75">
        <f>IF(AND($X$3512&lt;&gt;" ",$X$3512&lt;&gt;0),IF(X666=$X$3512,1+COUNTIF(U$7:U665,"&gt;0"),0),0)</f>
        <v>0</v>
      </c>
      <c r="V666" s="178" t="s">
        <v>855</v>
      </c>
      <c r="W666" s="130"/>
      <c r="X666" s="131"/>
      <c r="Y666" s="131"/>
      <c r="Z666" s="206"/>
      <c r="AA666" s="194">
        <f t="shared" si="57"/>
        <v>0</v>
      </c>
      <c r="AB666" s="124" t="str">
        <f t="shared" si="58"/>
        <v/>
      </c>
      <c r="AC666" s="195" t="str">
        <f t="shared" si="59"/>
        <v/>
      </c>
      <c r="AD666" s="194" t="str">
        <f t="shared" si="60"/>
        <v/>
      </c>
      <c r="AE666" s="194">
        <f>IF(AD666="",0,IF(ISERROR(VLOOKUP(AD666,AD$7:AD665,1,FALSE)),1,0))</f>
        <v>0</v>
      </c>
      <c r="AF666" s="194"/>
    </row>
    <row r="667" spans="1:32" ht="16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75">
        <f>IF(AND($X$3512&lt;&gt;" ",$X$3512&lt;&gt;0),IF(X667=$X$3512,1+COUNTIF(U$7:U666,"&gt;0"),0),0)</f>
        <v>0</v>
      </c>
      <c r="V667" s="178" t="s">
        <v>856</v>
      </c>
      <c r="W667" s="130"/>
      <c r="X667" s="131"/>
      <c r="Y667" s="131"/>
      <c r="Z667" s="206"/>
      <c r="AA667" s="194">
        <f t="shared" si="57"/>
        <v>0</v>
      </c>
      <c r="AB667" s="124" t="str">
        <f t="shared" si="58"/>
        <v/>
      </c>
      <c r="AC667" s="195" t="str">
        <f t="shared" si="59"/>
        <v/>
      </c>
      <c r="AD667" s="194" t="str">
        <f t="shared" si="60"/>
        <v/>
      </c>
      <c r="AE667" s="194">
        <f>IF(AD667="",0,IF(ISERROR(VLOOKUP(AD667,AD$7:AD666,1,FALSE)),1,0))</f>
        <v>0</v>
      </c>
      <c r="AF667" s="194"/>
    </row>
    <row r="668" spans="1:32" ht="16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75">
        <f>IF(AND($X$3512&lt;&gt;" ",$X$3512&lt;&gt;0),IF(X668=$X$3512,1+COUNTIF(U$7:U667,"&gt;0"),0),0)</f>
        <v>0</v>
      </c>
      <c r="V668" s="178" t="s">
        <v>857</v>
      </c>
      <c r="W668" s="130"/>
      <c r="X668" s="131"/>
      <c r="Y668" s="131"/>
      <c r="Z668" s="206"/>
      <c r="AA668" s="194">
        <f t="shared" si="57"/>
        <v>0</v>
      </c>
      <c r="AB668" s="124" t="str">
        <f t="shared" si="58"/>
        <v/>
      </c>
      <c r="AC668" s="195" t="str">
        <f t="shared" si="59"/>
        <v/>
      </c>
      <c r="AD668" s="194" t="str">
        <f t="shared" si="60"/>
        <v/>
      </c>
      <c r="AE668" s="194">
        <f>IF(AD668="",0,IF(ISERROR(VLOOKUP(AD668,AD$7:AD667,1,FALSE)),1,0))</f>
        <v>0</v>
      </c>
      <c r="AF668" s="194"/>
    </row>
    <row r="669" spans="1:32" ht="16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75">
        <f>IF(AND($X$3512&lt;&gt;" ",$X$3512&lt;&gt;0),IF(X669=$X$3512,1+COUNTIF(U$7:U668,"&gt;0"),0),0)</f>
        <v>0</v>
      </c>
      <c r="V669" s="178" t="s">
        <v>858</v>
      </c>
      <c r="W669" s="130"/>
      <c r="X669" s="131"/>
      <c r="Y669" s="131"/>
      <c r="Z669" s="206"/>
      <c r="AA669" s="194">
        <f t="shared" si="57"/>
        <v>0</v>
      </c>
      <c r="AB669" s="124" t="str">
        <f t="shared" si="58"/>
        <v/>
      </c>
      <c r="AC669" s="195" t="str">
        <f t="shared" si="59"/>
        <v/>
      </c>
      <c r="AD669" s="194" t="str">
        <f t="shared" si="60"/>
        <v/>
      </c>
      <c r="AE669" s="194">
        <f>IF(AD669="",0,IF(ISERROR(VLOOKUP(AD669,AD$7:AD668,1,FALSE)),1,0))</f>
        <v>0</v>
      </c>
      <c r="AF669" s="194"/>
    </row>
    <row r="670" spans="1:32" ht="16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75">
        <f>IF(AND($X$3512&lt;&gt;" ",$X$3512&lt;&gt;0),IF(X670=$X$3512,1+COUNTIF(U$7:U669,"&gt;0"),0),0)</f>
        <v>0</v>
      </c>
      <c r="V670" s="178" t="s">
        <v>859</v>
      </c>
      <c r="W670" s="130"/>
      <c r="X670" s="131"/>
      <c r="Y670" s="131"/>
      <c r="Z670" s="206"/>
      <c r="AA670" s="194">
        <f t="shared" si="57"/>
        <v>0</v>
      </c>
      <c r="AB670" s="124" t="str">
        <f t="shared" si="58"/>
        <v/>
      </c>
      <c r="AC670" s="195" t="str">
        <f t="shared" si="59"/>
        <v/>
      </c>
      <c r="AD670" s="194" t="str">
        <f t="shared" si="60"/>
        <v/>
      </c>
      <c r="AE670" s="194">
        <f>IF(AD670="",0,IF(ISERROR(VLOOKUP(AD670,AD$7:AD669,1,FALSE)),1,0))</f>
        <v>0</v>
      </c>
      <c r="AF670" s="194"/>
    </row>
    <row r="671" spans="1:32" ht="16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75">
        <f>IF(AND($X$3512&lt;&gt;" ",$X$3512&lt;&gt;0),IF(X671=$X$3512,1+COUNTIF(U$7:U670,"&gt;0"),0),0)</f>
        <v>0</v>
      </c>
      <c r="V671" s="178" t="s">
        <v>860</v>
      </c>
      <c r="W671" s="130"/>
      <c r="X671" s="131"/>
      <c r="Y671" s="131"/>
      <c r="Z671" s="206"/>
      <c r="AA671" s="194">
        <f t="shared" si="57"/>
        <v>0</v>
      </c>
      <c r="AB671" s="124" t="str">
        <f t="shared" si="58"/>
        <v/>
      </c>
      <c r="AC671" s="195" t="str">
        <f t="shared" si="59"/>
        <v/>
      </c>
      <c r="AD671" s="194" t="str">
        <f t="shared" si="60"/>
        <v/>
      </c>
      <c r="AE671" s="194">
        <f>IF(AD671="",0,IF(ISERROR(VLOOKUP(AD671,AD$7:AD670,1,FALSE)),1,0))</f>
        <v>0</v>
      </c>
      <c r="AF671" s="194"/>
    </row>
    <row r="672" spans="1:32" ht="16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75">
        <f>IF(AND($X$3512&lt;&gt;" ",$X$3512&lt;&gt;0),IF(X672=$X$3512,1+COUNTIF(U$7:U671,"&gt;0"),0),0)</f>
        <v>0</v>
      </c>
      <c r="V672" s="178" t="s">
        <v>861</v>
      </c>
      <c r="W672" s="130"/>
      <c r="X672" s="131"/>
      <c r="Y672" s="131"/>
      <c r="Z672" s="206"/>
      <c r="AA672" s="194">
        <f t="shared" si="57"/>
        <v>0</v>
      </c>
      <c r="AB672" s="124" t="str">
        <f t="shared" si="58"/>
        <v/>
      </c>
      <c r="AC672" s="195" t="str">
        <f t="shared" si="59"/>
        <v/>
      </c>
      <c r="AD672" s="194" t="str">
        <f t="shared" si="60"/>
        <v/>
      </c>
      <c r="AE672" s="194">
        <f>IF(AD672="",0,IF(ISERROR(VLOOKUP(AD672,AD$7:AD671,1,FALSE)),1,0))</f>
        <v>0</v>
      </c>
      <c r="AF672" s="194"/>
    </row>
    <row r="673" spans="1:32" ht="16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75">
        <f>IF(AND($X$3512&lt;&gt;" ",$X$3512&lt;&gt;0),IF(X673=$X$3512,1+COUNTIF(U$7:U672,"&gt;0"),0),0)</f>
        <v>0</v>
      </c>
      <c r="V673" s="178" t="s">
        <v>862</v>
      </c>
      <c r="W673" s="130"/>
      <c r="X673" s="131"/>
      <c r="Y673" s="131"/>
      <c r="Z673" s="206"/>
      <c r="AA673" s="194">
        <f t="shared" si="57"/>
        <v>0</v>
      </c>
      <c r="AB673" s="124" t="str">
        <f t="shared" si="58"/>
        <v/>
      </c>
      <c r="AC673" s="195" t="str">
        <f t="shared" si="59"/>
        <v/>
      </c>
      <c r="AD673" s="194" t="str">
        <f t="shared" si="60"/>
        <v/>
      </c>
      <c r="AE673" s="194">
        <f>IF(AD673="",0,IF(ISERROR(VLOOKUP(AD673,AD$7:AD672,1,FALSE)),1,0))</f>
        <v>0</v>
      </c>
      <c r="AF673" s="194"/>
    </row>
    <row r="674" spans="1:32" ht="16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75">
        <f>IF(AND($X$3512&lt;&gt;" ",$X$3512&lt;&gt;0),IF(X674=$X$3512,1+COUNTIF(U$7:U673,"&gt;0"),0),0)</f>
        <v>0</v>
      </c>
      <c r="V674" s="178" t="s">
        <v>863</v>
      </c>
      <c r="W674" s="130"/>
      <c r="X674" s="131"/>
      <c r="Y674" s="131"/>
      <c r="Z674" s="206"/>
      <c r="AA674" s="194">
        <f t="shared" si="57"/>
        <v>0</v>
      </c>
      <c r="AB674" s="124" t="str">
        <f t="shared" si="58"/>
        <v/>
      </c>
      <c r="AC674" s="195" t="str">
        <f t="shared" si="59"/>
        <v/>
      </c>
      <c r="AD674" s="194" t="str">
        <f t="shared" si="60"/>
        <v/>
      </c>
      <c r="AE674" s="194">
        <f>IF(AD674="",0,IF(ISERROR(VLOOKUP(AD674,AD$7:AD673,1,FALSE)),1,0))</f>
        <v>0</v>
      </c>
      <c r="AF674" s="194"/>
    </row>
    <row r="675" spans="1:32" ht="16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75">
        <f>IF(AND($X$3512&lt;&gt;" ",$X$3512&lt;&gt;0),IF(X675=$X$3512,1+COUNTIF(U$7:U674,"&gt;0"),0),0)</f>
        <v>0</v>
      </c>
      <c r="V675" s="178" t="s">
        <v>864</v>
      </c>
      <c r="W675" s="130"/>
      <c r="X675" s="131"/>
      <c r="Y675" s="131"/>
      <c r="Z675" s="206"/>
      <c r="AA675" s="194">
        <f t="shared" si="57"/>
        <v>0</v>
      </c>
      <c r="AB675" s="124" t="str">
        <f t="shared" si="58"/>
        <v/>
      </c>
      <c r="AC675" s="195" t="str">
        <f t="shared" si="59"/>
        <v/>
      </c>
      <c r="AD675" s="194" t="str">
        <f t="shared" si="60"/>
        <v/>
      </c>
      <c r="AE675" s="194">
        <f>IF(AD675="",0,IF(ISERROR(VLOOKUP(AD675,AD$7:AD674,1,FALSE)),1,0))</f>
        <v>0</v>
      </c>
      <c r="AF675" s="194"/>
    </row>
    <row r="676" spans="1:32" ht="16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75">
        <f>IF(AND($X$3512&lt;&gt;" ",$X$3512&lt;&gt;0),IF(X676=$X$3512,1+COUNTIF(U$7:U675,"&gt;0"),0),0)</f>
        <v>0</v>
      </c>
      <c r="V676" s="178" t="s">
        <v>865</v>
      </c>
      <c r="W676" s="130"/>
      <c r="X676" s="131"/>
      <c r="Y676" s="131"/>
      <c r="Z676" s="206"/>
      <c r="AA676" s="194">
        <f t="shared" si="57"/>
        <v>0</v>
      </c>
      <c r="AB676" s="124" t="str">
        <f t="shared" si="58"/>
        <v/>
      </c>
      <c r="AC676" s="195" t="str">
        <f t="shared" si="59"/>
        <v/>
      </c>
      <c r="AD676" s="194" t="str">
        <f t="shared" si="60"/>
        <v/>
      </c>
      <c r="AE676" s="194">
        <f>IF(AD676="",0,IF(ISERROR(VLOOKUP(AD676,AD$7:AD675,1,FALSE)),1,0))</f>
        <v>0</v>
      </c>
      <c r="AF676" s="194"/>
    </row>
    <row r="677" spans="1:32" ht="16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75">
        <f>IF(AND($X$3512&lt;&gt;" ",$X$3512&lt;&gt;0),IF(X677=$X$3512,1+COUNTIF(U$7:U676,"&gt;0"),0),0)</f>
        <v>0</v>
      </c>
      <c r="V677" s="178" t="s">
        <v>866</v>
      </c>
      <c r="W677" s="130"/>
      <c r="X677" s="131"/>
      <c r="Y677" s="131"/>
      <c r="Z677" s="206"/>
      <c r="AA677" s="194">
        <f t="shared" si="57"/>
        <v>0</v>
      </c>
      <c r="AB677" s="124" t="str">
        <f t="shared" si="58"/>
        <v/>
      </c>
      <c r="AC677" s="195" t="str">
        <f t="shared" si="59"/>
        <v/>
      </c>
      <c r="AD677" s="194" t="str">
        <f t="shared" si="60"/>
        <v/>
      </c>
      <c r="AE677" s="194">
        <f>IF(AD677="",0,IF(ISERROR(VLOOKUP(AD677,AD$7:AD676,1,FALSE)),1,0))</f>
        <v>0</v>
      </c>
      <c r="AF677" s="194"/>
    </row>
    <row r="678" spans="1:32" ht="16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75">
        <f>IF(AND($X$3512&lt;&gt;" ",$X$3512&lt;&gt;0),IF(X678=$X$3512,1+COUNTIF(U$7:U677,"&gt;0"),0),0)</f>
        <v>0</v>
      </c>
      <c r="V678" s="178" t="s">
        <v>867</v>
      </c>
      <c r="W678" s="130"/>
      <c r="X678" s="131"/>
      <c r="Y678" s="131"/>
      <c r="Z678" s="206"/>
      <c r="AA678" s="194">
        <f t="shared" si="57"/>
        <v>0</v>
      </c>
      <c r="AB678" s="124" t="str">
        <f t="shared" si="58"/>
        <v/>
      </c>
      <c r="AC678" s="195" t="str">
        <f t="shared" si="59"/>
        <v/>
      </c>
      <c r="AD678" s="194" t="str">
        <f t="shared" si="60"/>
        <v/>
      </c>
      <c r="AE678" s="194">
        <f>IF(AD678="",0,IF(ISERROR(VLOOKUP(AD678,AD$7:AD677,1,FALSE)),1,0))</f>
        <v>0</v>
      </c>
      <c r="AF678" s="194"/>
    </row>
    <row r="679" spans="1:32" ht="16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75">
        <f>IF(AND($X$3512&lt;&gt;" ",$X$3512&lt;&gt;0),IF(X679=$X$3512,1+COUNTIF(U$7:U678,"&gt;0"),0),0)</f>
        <v>0</v>
      </c>
      <c r="V679" s="178" t="s">
        <v>868</v>
      </c>
      <c r="W679" s="130"/>
      <c r="X679" s="131"/>
      <c r="Y679" s="131"/>
      <c r="Z679" s="206"/>
      <c r="AA679" s="194">
        <f t="shared" si="57"/>
        <v>0</v>
      </c>
      <c r="AB679" s="124" t="str">
        <f t="shared" si="58"/>
        <v/>
      </c>
      <c r="AC679" s="195" t="str">
        <f t="shared" si="59"/>
        <v/>
      </c>
      <c r="AD679" s="194" t="str">
        <f t="shared" si="60"/>
        <v/>
      </c>
      <c r="AE679" s="194">
        <f>IF(AD679="",0,IF(ISERROR(VLOOKUP(AD679,AD$7:AD678,1,FALSE)),1,0))</f>
        <v>0</v>
      </c>
      <c r="AF679" s="194"/>
    </row>
    <row r="680" spans="1:32" ht="16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75">
        <f>IF(AND($X$3512&lt;&gt;" ",$X$3512&lt;&gt;0),IF(X680=$X$3512,1+COUNTIF(U$7:U679,"&gt;0"),0),0)</f>
        <v>0</v>
      </c>
      <c r="V680" s="178" t="s">
        <v>869</v>
      </c>
      <c r="W680" s="130"/>
      <c r="X680" s="131"/>
      <c r="Y680" s="131"/>
      <c r="Z680" s="206"/>
      <c r="AA680" s="194">
        <f t="shared" si="57"/>
        <v>0</v>
      </c>
      <c r="AB680" s="124" t="str">
        <f t="shared" si="58"/>
        <v/>
      </c>
      <c r="AC680" s="195" t="str">
        <f t="shared" si="59"/>
        <v/>
      </c>
      <c r="AD680" s="194" t="str">
        <f t="shared" si="60"/>
        <v/>
      </c>
      <c r="AE680" s="194">
        <f>IF(AD680="",0,IF(ISERROR(VLOOKUP(AD680,AD$7:AD679,1,FALSE)),1,0))</f>
        <v>0</v>
      </c>
      <c r="AF680" s="194"/>
    </row>
    <row r="681" spans="1:32" ht="16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75">
        <f>IF(AND($X$3512&lt;&gt;" ",$X$3512&lt;&gt;0),IF(X681=$X$3512,1+COUNTIF(U$7:U680,"&gt;0"),0),0)</f>
        <v>0</v>
      </c>
      <c r="V681" s="178" t="s">
        <v>870</v>
      </c>
      <c r="W681" s="130"/>
      <c r="X681" s="131"/>
      <c r="Y681" s="131"/>
      <c r="Z681" s="206"/>
      <c r="AA681" s="194">
        <f t="shared" si="57"/>
        <v>0</v>
      </c>
      <c r="AB681" s="124" t="str">
        <f t="shared" si="58"/>
        <v/>
      </c>
      <c r="AC681" s="195" t="str">
        <f t="shared" si="59"/>
        <v/>
      </c>
      <c r="AD681" s="194" t="str">
        <f t="shared" si="60"/>
        <v/>
      </c>
      <c r="AE681" s="194">
        <f>IF(AD681="",0,IF(ISERROR(VLOOKUP(AD681,AD$7:AD680,1,FALSE)),1,0))</f>
        <v>0</v>
      </c>
      <c r="AF681" s="194"/>
    </row>
    <row r="682" spans="1:32" ht="16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75">
        <f>IF(AND($X$3512&lt;&gt;" ",$X$3512&lt;&gt;0),IF(X682=$X$3512,1+COUNTIF(U$7:U681,"&gt;0"),0),0)</f>
        <v>0</v>
      </c>
      <c r="V682" s="178" t="s">
        <v>871</v>
      </c>
      <c r="W682" s="130"/>
      <c r="X682" s="131"/>
      <c r="Y682" s="131"/>
      <c r="Z682" s="206"/>
      <c r="AA682" s="194">
        <f t="shared" si="57"/>
        <v>0</v>
      </c>
      <c r="AB682" s="124" t="str">
        <f t="shared" si="58"/>
        <v/>
      </c>
      <c r="AC682" s="195" t="str">
        <f t="shared" si="59"/>
        <v/>
      </c>
      <c r="AD682" s="194" t="str">
        <f t="shared" si="60"/>
        <v/>
      </c>
      <c r="AE682" s="194">
        <f>IF(AD682="",0,IF(ISERROR(VLOOKUP(AD682,AD$7:AD681,1,FALSE)),1,0))</f>
        <v>0</v>
      </c>
      <c r="AF682" s="194"/>
    </row>
    <row r="683" spans="1:32" ht="16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75">
        <f>IF(AND($X$3512&lt;&gt;" ",$X$3512&lt;&gt;0),IF(X683=$X$3512,1+COUNTIF(U$7:U682,"&gt;0"),0),0)</f>
        <v>0</v>
      </c>
      <c r="V683" s="178" t="s">
        <v>872</v>
      </c>
      <c r="W683" s="130"/>
      <c r="X683" s="131"/>
      <c r="Y683" s="131"/>
      <c r="Z683" s="206"/>
      <c r="AA683" s="194">
        <f t="shared" si="57"/>
        <v>0</v>
      </c>
      <c r="AB683" s="124" t="str">
        <f t="shared" si="58"/>
        <v/>
      </c>
      <c r="AC683" s="195" t="str">
        <f t="shared" si="59"/>
        <v/>
      </c>
      <c r="AD683" s="194" t="str">
        <f t="shared" si="60"/>
        <v/>
      </c>
      <c r="AE683" s="194">
        <f>IF(AD683="",0,IF(ISERROR(VLOOKUP(AD683,AD$7:AD682,1,FALSE)),1,0))</f>
        <v>0</v>
      </c>
      <c r="AF683" s="194"/>
    </row>
    <row r="684" spans="1:32" ht="16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75">
        <f>IF(AND($X$3512&lt;&gt;" ",$X$3512&lt;&gt;0),IF(X684=$X$3512,1+COUNTIF(U$7:U683,"&gt;0"),0),0)</f>
        <v>0</v>
      </c>
      <c r="V684" s="178" t="s">
        <v>873</v>
      </c>
      <c r="W684" s="130"/>
      <c r="X684" s="131"/>
      <c r="Y684" s="131"/>
      <c r="Z684" s="206"/>
      <c r="AA684" s="194">
        <f t="shared" si="57"/>
        <v>0</v>
      </c>
      <c r="AB684" s="124" t="str">
        <f t="shared" si="58"/>
        <v/>
      </c>
      <c r="AC684" s="195" t="str">
        <f t="shared" si="59"/>
        <v/>
      </c>
      <c r="AD684" s="194" t="str">
        <f t="shared" si="60"/>
        <v/>
      </c>
      <c r="AE684" s="194">
        <f>IF(AD684="",0,IF(ISERROR(VLOOKUP(AD684,AD$7:AD683,1,FALSE)),1,0))</f>
        <v>0</v>
      </c>
      <c r="AF684" s="194"/>
    </row>
    <row r="685" spans="1:32" ht="16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75">
        <f>IF(AND($X$3512&lt;&gt;" ",$X$3512&lt;&gt;0),IF(X685=$X$3512,1+COUNTIF(U$7:U684,"&gt;0"),0),0)</f>
        <v>0</v>
      </c>
      <c r="V685" s="178" t="s">
        <v>874</v>
      </c>
      <c r="W685" s="130"/>
      <c r="X685" s="131"/>
      <c r="Y685" s="131"/>
      <c r="Z685" s="206"/>
      <c r="AA685" s="194">
        <f t="shared" si="57"/>
        <v>0</v>
      </c>
      <c r="AB685" s="124" t="str">
        <f t="shared" si="58"/>
        <v/>
      </c>
      <c r="AC685" s="195" t="str">
        <f t="shared" si="59"/>
        <v/>
      </c>
      <c r="AD685" s="194" t="str">
        <f t="shared" si="60"/>
        <v/>
      </c>
      <c r="AE685" s="194">
        <f>IF(AD685="",0,IF(ISERROR(VLOOKUP(AD685,AD$7:AD684,1,FALSE)),1,0))</f>
        <v>0</v>
      </c>
      <c r="AF685" s="194"/>
    </row>
    <row r="686" spans="1:32" ht="16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75">
        <f>IF(AND($X$3512&lt;&gt;" ",$X$3512&lt;&gt;0),IF(X686=$X$3512,1+COUNTIF(U$7:U685,"&gt;0"),0),0)</f>
        <v>0</v>
      </c>
      <c r="V686" s="178" t="s">
        <v>875</v>
      </c>
      <c r="W686" s="130"/>
      <c r="X686" s="131"/>
      <c r="Y686" s="131"/>
      <c r="Z686" s="206"/>
      <c r="AA686" s="194">
        <f t="shared" si="57"/>
        <v>0</v>
      </c>
      <c r="AB686" s="124" t="str">
        <f t="shared" si="58"/>
        <v/>
      </c>
      <c r="AC686" s="195" t="str">
        <f t="shared" si="59"/>
        <v/>
      </c>
      <c r="AD686" s="194" t="str">
        <f t="shared" si="60"/>
        <v/>
      </c>
      <c r="AE686" s="194">
        <f>IF(AD686="",0,IF(ISERROR(VLOOKUP(AD686,AD$7:AD685,1,FALSE)),1,0))</f>
        <v>0</v>
      </c>
      <c r="AF686" s="194"/>
    </row>
    <row r="687" spans="1:32" ht="16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75">
        <f>IF(AND($X$3512&lt;&gt;" ",$X$3512&lt;&gt;0),IF(X687=$X$3512,1+COUNTIF(U$7:U686,"&gt;0"),0),0)</f>
        <v>0</v>
      </c>
      <c r="V687" s="178" t="s">
        <v>876</v>
      </c>
      <c r="W687" s="130"/>
      <c r="X687" s="131"/>
      <c r="Y687" s="131"/>
      <c r="Z687" s="206"/>
      <c r="AA687" s="194">
        <f t="shared" si="57"/>
        <v>0</v>
      </c>
      <c r="AB687" s="124" t="str">
        <f t="shared" si="58"/>
        <v/>
      </c>
      <c r="AC687" s="195" t="str">
        <f t="shared" si="59"/>
        <v/>
      </c>
      <c r="AD687" s="194" t="str">
        <f t="shared" si="60"/>
        <v/>
      </c>
      <c r="AE687" s="194">
        <f>IF(AD687="",0,IF(ISERROR(VLOOKUP(AD687,AD$7:AD686,1,FALSE)),1,0))</f>
        <v>0</v>
      </c>
      <c r="AF687" s="194"/>
    </row>
    <row r="688" spans="1:32" ht="16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75">
        <f>IF(AND($X$3512&lt;&gt;" ",$X$3512&lt;&gt;0),IF(X688=$X$3512,1+COUNTIF(U$7:U687,"&gt;0"),0),0)</f>
        <v>0</v>
      </c>
      <c r="V688" s="178" t="s">
        <v>877</v>
      </c>
      <c r="W688" s="130"/>
      <c r="X688" s="131"/>
      <c r="Y688" s="131"/>
      <c r="Z688" s="206"/>
      <c r="AA688" s="194">
        <f t="shared" si="57"/>
        <v>0</v>
      </c>
      <c r="AB688" s="124" t="str">
        <f t="shared" si="58"/>
        <v/>
      </c>
      <c r="AC688" s="195" t="str">
        <f t="shared" si="59"/>
        <v/>
      </c>
      <c r="AD688" s="194" t="str">
        <f t="shared" si="60"/>
        <v/>
      </c>
      <c r="AE688" s="194">
        <f>IF(AD688="",0,IF(ISERROR(VLOOKUP(AD688,AD$7:AD687,1,FALSE)),1,0))</f>
        <v>0</v>
      </c>
      <c r="AF688" s="194"/>
    </row>
    <row r="689" spans="1:32" ht="16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75">
        <f>IF(AND($X$3512&lt;&gt;" ",$X$3512&lt;&gt;0),IF(X689=$X$3512,1+COUNTIF(U$7:U688,"&gt;0"),0),0)</f>
        <v>0</v>
      </c>
      <c r="V689" s="178" t="s">
        <v>878</v>
      </c>
      <c r="W689" s="130"/>
      <c r="X689" s="131"/>
      <c r="Y689" s="131"/>
      <c r="Z689" s="206"/>
      <c r="AA689" s="194">
        <f t="shared" si="57"/>
        <v>0</v>
      </c>
      <c r="AB689" s="124" t="str">
        <f t="shared" si="58"/>
        <v/>
      </c>
      <c r="AC689" s="195" t="str">
        <f t="shared" si="59"/>
        <v/>
      </c>
      <c r="AD689" s="194" t="str">
        <f t="shared" si="60"/>
        <v/>
      </c>
      <c r="AE689" s="194">
        <f>IF(AD689="",0,IF(ISERROR(VLOOKUP(AD689,AD$7:AD688,1,FALSE)),1,0))</f>
        <v>0</v>
      </c>
      <c r="AF689" s="194"/>
    </row>
    <row r="690" spans="1:32" ht="16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75">
        <f>IF(AND($X$3512&lt;&gt;" ",$X$3512&lt;&gt;0),IF(X690=$X$3512,1+COUNTIF(U$7:U689,"&gt;0"),0),0)</f>
        <v>0</v>
      </c>
      <c r="V690" s="178" t="s">
        <v>879</v>
      </c>
      <c r="W690" s="130"/>
      <c r="X690" s="131"/>
      <c r="Y690" s="131"/>
      <c r="Z690" s="206"/>
      <c r="AA690" s="194">
        <f t="shared" si="57"/>
        <v>0</v>
      </c>
      <c r="AB690" s="124" t="str">
        <f t="shared" si="58"/>
        <v/>
      </c>
      <c r="AC690" s="195" t="str">
        <f t="shared" si="59"/>
        <v/>
      </c>
      <c r="AD690" s="194" t="str">
        <f t="shared" si="60"/>
        <v/>
      </c>
      <c r="AE690" s="194">
        <f>IF(AD690="",0,IF(ISERROR(VLOOKUP(AD690,AD$7:AD689,1,FALSE)),1,0))</f>
        <v>0</v>
      </c>
      <c r="AF690" s="194"/>
    </row>
    <row r="691" spans="1:32" ht="16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75">
        <f>IF(AND($X$3512&lt;&gt;" ",$X$3512&lt;&gt;0),IF(X691=$X$3512,1+COUNTIF(U$7:U690,"&gt;0"),0),0)</f>
        <v>0</v>
      </c>
      <c r="V691" s="178" t="s">
        <v>880</v>
      </c>
      <c r="W691" s="130"/>
      <c r="X691" s="131"/>
      <c r="Y691" s="131"/>
      <c r="Z691" s="206"/>
      <c r="AA691" s="194">
        <f t="shared" si="57"/>
        <v>0</v>
      </c>
      <c r="AB691" s="124" t="str">
        <f t="shared" si="58"/>
        <v/>
      </c>
      <c r="AC691" s="195" t="str">
        <f t="shared" si="59"/>
        <v/>
      </c>
      <c r="AD691" s="194" t="str">
        <f t="shared" si="60"/>
        <v/>
      </c>
      <c r="AE691" s="194">
        <f>IF(AD691="",0,IF(ISERROR(VLOOKUP(AD691,AD$7:AD690,1,FALSE)),1,0))</f>
        <v>0</v>
      </c>
      <c r="AF691" s="194"/>
    </row>
    <row r="692" spans="1:32" ht="16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75">
        <f>IF(AND($X$3512&lt;&gt;" ",$X$3512&lt;&gt;0),IF(X692=$X$3512,1+COUNTIF(U$7:U691,"&gt;0"),0),0)</f>
        <v>0</v>
      </c>
      <c r="V692" s="178" t="s">
        <v>881</v>
      </c>
      <c r="W692" s="130"/>
      <c r="X692" s="131"/>
      <c r="Y692" s="131"/>
      <c r="Z692" s="206"/>
      <c r="AA692" s="194">
        <f t="shared" si="57"/>
        <v>0</v>
      </c>
      <c r="AB692" s="124" t="str">
        <f t="shared" si="58"/>
        <v/>
      </c>
      <c r="AC692" s="195" t="str">
        <f t="shared" si="59"/>
        <v/>
      </c>
      <c r="AD692" s="194" t="str">
        <f t="shared" si="60"/>
        <v/>
      </c>
      <c r="AE692" s="194">
        <f>IF(AD692="",0,IF(ISERROR(VLOOKUP(AD692,AD$7:AD691,1,FALSE)),1,0))</f>
        <v>0</v>
      </c>
      <c r="AF692" s="194"/>
    </row>
    <row r="693" spans="1:32" ht="16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75">
        <f>IF(AND($X$3512&lt;&gt;" ",$X$3512&lt;&gt;0),IF(X693=$X$3512,1+COUNTIF(U$7:U692,"&gt;0"),0),0)</f>
        <v>0</v>
      </c>
      <c r="V693" s="178" t="s">
        <v>882</v>
      </c>
      <c r="W693" s="130"/>
      <c r="X693" s="131"/>
      <c r="Y693" s="131"/>
      <c r="Z693" s="206"/>
      <c r="AA693" s="194">
        <f t="shared" si="57"/>
        <v>0</v>
      </c>
      <c r="AB693" s="124" t="str">
        <f t="shared" si="58"/>
        <v/>
      </c>
      <c r="AC693" s="195" t="str">
        <f t="shared" si="59"/>
        <v/>
      </c>
      <c r="AD693" s="194" t="str">
        <f t="shared" si="60"/>
        <v/>
      </c>
      <c r="AE693" s="194">
        <f>IF(AD693="",0,IF(ISERROR(VLOOKUP(AD693,AD$7:AD692,1,FALSE)),1,0))</f>
        <v>0</v>
      </c>
      <c r="AF693" s="194"/>
    </row>
    <row r="694" spans="1:32" ht="16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75">
        <f>IF(AND($X$3512&lt;&gt;" ",$X$3512&lt;&gt;0),IF(X694=$X$3512,1+COUNTIF(U$7:U693,"&gt;0"),0),0)</f>
        <v>0</v>
      </c>
      <c r="V694" s="178" t="s">
        <v>883</v>
      </c>
      <c r="W694" s="130"/>
      <c r="X694" s="131"/>
      <c r="Y694" s="131"/>
      <c r="Z694" s="206"/>
      <c r="AA694" s="194">
        <f t="shared" si="57"/>
        <v>0</v>
      </c>
      <c r="AB694" s="124" t="str">
        <f t="shared" si="58"/>
        <v/>
      </c>
      <c r="AC694" s="195" t="str">
        <f t="shared" si="59"/>
        <v/>
      </c>
      <c r="AD694" s="194" t="str">
        <f t="shared" si="60"/>
        <v/>
      </c>
      <c r="AE694" s="194">
        <f>IF(AD694="",0,IF(ISERROR(VLOOKUP(AD694,AD$7:AD693,1,FALSE)),1,0))</f>
        <v>0</v>
      </c>
      <c r="AF694" s="194"/>
    </row>
    <row r="695" spans="1:32" ht="16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75">
        <f>IF(AND($X$3512&lt;&gt;" ",$X$3512&lt;&gt;0),IF(X695=$X$3512,1+COUNTIF(U$7:U694,"&gt;0"),0),0)</f>
        <v>0</v>
      </c>
      <c r="V695" s="178" t="s">
        <v>884</v>
      </c>
      <c r="W695" s="130"/>
      <c r="X695" s="131"/>
      <c r="Y695" s="131"/>
      <c r="Z695" s="206"/>
      <c r="AA695" s="194">
        <f t="shared" si="57"/>
        <v>0</v>
      </c>
      <c r="AB695" s="124" t="str">
        <f t="shared" si="58"/>
        <v/>
      </c>
      <c r="AC695" s="195" t="str">
        <f t="shared" si="59"/>
        <v/>
      </c>
      <c r="AD695" s="194" t="str">
        <f t="shared" si="60"/>
        <v/>
      </c>
      <c r="AE695" s="194">
        <f>IF(AD695="",0,IF(ISERROR(VLOOKUP(AD695,AD$7:AD694,1,FALSE)),1,0))</f>
        <v>0</v>
      </c>
      <c r="AF695" s="194"/>
    </row>
    <row r="696" spans="1:32" ht="16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75">
        <f>IF(AND($X$3512&lt;&gt;" ",$X$3512&lt;&gt;0),IF(X696=$X$3512,1+COUNTIF(U$7:U695,"&gt;0"),0),0)</f>
        <v>0</v>
      </c>
      <c r="V696" s="178" t="s">
        <v>885</v>
      </c>
      <c r="W696" s="130"/>
      <c r="X696" s="131"/>
      <c r="Y696" s="131"/>
      <c r="Z696" s="206"/>
      <c r="AA696" s="194">
        <f t="shared" si="57"/>
        <v>0</v>
      </c>
      <c r="AB696" s="124" t="str">
        <f t="shared" si="58"/>
        <v/>
      </c>
      <c r="AC696" s="195" t="str">
        <f t="shared" si="59"/>
        <v/>
      </c>
      <c r="AD696" s="194" t="str">
        <f t="shared" si="60"/>
        <v/>
      </c>
      <c r="AE696" s="194">
        <f>IF(AD696="",0,IF(ISERROR(VLOOKUP(AD696,AD$7:AD695,1,FALSE)),1,0))</f>
        <v>0</v>
      </c>
      <c r="AF696" s="194"/>
    </row>
    <row r="697" spans="1:32" ht="16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75">
        <f>IF(AND($X$3512&lt;&gt;" ",$X$3512&lt;&gt;0),IF(X697=$X$3512,1+COUNTIF(U$7:U696,"&gt;0"),0),0)</f>
        <v>0</v>
      </c>
      <c r="V697" s="178" t="s">
        <v>886</v>
      </c>
      <c r="W697" s="130"/>
      <c r="X697" s="131"/>
      <c r="Y697" s="131"/>
      <c r="Z697" s="206"/>
      <c r="AA697" s="194">
        <f t="shared" si="57"/>
        <v>0</v>
      </c>
      <c r="AB697" s="124" t="str">
        <f t="shared" si="58"/>
        <v/>
      </c>
      <c r="AC697" s="195" t="str">
        <f t="shared" si="59"/>
        <v/>
      </c>
      <c r="AD697" s="194" t="str">
        <f t="shared" si="60"/>
        <v/>
      </c>
      <c r="AE697" s="194">
        <f>IF(AD697="",0,IF(ISERROR(VLOOKUP(AD697,AD$7:AD696,1,FALSE)),1,0))</f>
        <v>0</v>
      </c>
      <c r="AF697" s="194"/>
    </row>
    <row r="698" spans="1:32" ht="16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75">
        <f>IF(AND($X$3512&lt;&gt;" ",$X$3512&lt;&gt;0),IF(X698=$X$3512,1+COUNTIF(U$7:U697,"&gt;0"),0),0)</f>
        <v>0</v>
      </c>
      <c r="V698" s="178" t="s">
        <v>887</v>
      </c>
      <c r="W698" s="130"/>
      <c r="X698" s="131"/>
      <c r="Y698" s="131"/>
      <c r="Z698" s="206"/>
      <c r="AA698" s="194">
        <f t="shared" si="57"/>
        <v>0</v>
      </c>
      <c r="AB698" s="124" t="str">
        <f t="shared" si="58"/>
        <v/>
      </c>
      <c r="AC698" s="195" t="str">
        <f t="shared" si="59"/>
        <v/>
      </c>
      <c r="AD698" s="194" t="str">
        <f t="shared" si="60"/>
        <v/>
      </c>
      <c r="AE698" s="194">
        <f>IF(AD698="",0,IF(ISERROR(VLOOKUP(AD698,AD$7:AD697,1,FALSE)),1,0))</f>
        <v>0</v>
      </c>
      <c r="AF698" s="194"/>
    </row>
    <row r="699" spans="1:32" ht="16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75">
        <f>IF(AND($X$3512&lt;&gt;" ",$X$3512&lt;&gt;0),IF(X699=$X$3512,1+COUNTIF(U$7:U698,"&gt;0"),0),0)</f>
        <v>0</v>
      </c>
      <c r="V699" s="178" t="s">
        <v>888</v>
      </c>
      <c r="W699" s="130"/>
      <c r="X699" s="131"/>
      <c r="Y699" s="131"/>
      <c r="Z699" s="206"/>
      <c r="AA699" s="194">
        <f t="shared" si="57"/>
        <v>0</v>
      </c>
      <c r="AB699" s="124" t="str">
        <f t="shared" si="58"/>
        <v/>
      </c>
      <c r="AC699" s="195" t="str">
        <f t="shared" si="59"/>
        <v/>
      </c>
      <c r="AD699" s="194" t="str">
        <f t="shared" si="60"/>
        <v/>
      </c>
      <c r="AE699" s="194">
        <f>IF(AD699="",0,IF(ISERROR(VLOOKUP(AD699,AD$7:AD698,1,FALSE)),1,0))</f>
        <v>0</v>
      </c>
      <c r="AF699" s="194"/>
    </row>
    <row r="700" spans="1:32" ht="16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75">
        <f>IF(AND($X$3512&lt;&gt;" ",$X$3512&lt;&gt;0),IF(X700=$X$3512,1+COUNTIF(U$7:U699,"&gt;0"),0),0)</f>
        <v>0</v>
      </c>
      <c r="V700" s="178" t="s">
        <v>889</v>
      </c>
      <c r="W700" s="130"/>
      <c r="X700" s="131"/>
      <c r="Y700" s="131"/>
      <c r="Z700" s="206"/>
      <c r="AA700" s="194">
        <f t="shared" si="57"/>
        <v>0</v>
      </c>
      <c r="AB700" s="124" t="str">
        <f t="shared" si="58"/>
        <v/>
      </c>
      <c r="AC700" s="195" t="str">
        <f t="shared" si="59"/>
        <v/>
      </c>
      <c r="AD700" s="194" t="str">
        <f t="shared" si="60"/>
        <v/>
      </c>
      <c r="AE700" s="194">
        <f>IF(AD700="",0,IF(ISERROR(VLOOKUP(AD700,AD$7:AD699,1,FALSE)),1,0))</f>
        <v>0</v>
      </c>
      <c r="AF700" s="194"/>
    </row>
    <row r="701" spans="1:32" ht="16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75">
        <f>IF(AND($X$3512&lt;&gt;" ",$X$3512&lt;&gt;0),IF(X701=$X$3512,1+COUNTIF(U$7:U700,"&gt;0"),0),0)</f>
        <v>0</v>
      </c>
      <c r="V701" s="178" t="s">
        <v>890</v>
      </c>
      <c r="W701" s="130"/>
      <c r="X701" s="131"/>
      <c r="Y701" s="131"/>
      <c r="Z701" s="206"/>
      <c r="AA701" s="194">
        <f t="shared" si="57"/>
        <v>0</v>
      </c>
      <c r="AB701" s="124" t="str">
        <f t="shared" si="58"/>
        <v/>
      </c>
      <c r="AC701" s="195" t="str">
        <f t="shared" si="59"/>
        <v/>
      </c>
      <c r="AD701" s="194" t="str">
        <f t="shared" si="60"/>
        <v/>
      </c>
      <c r="AE701" s="194">
        <f>IF(AD701="",0,IF(ISERROR(VLOOKUP(AD701,AD$7:AD700,1,FALSE)),1,0))</f>
        <v>0</v>
      </c>
      <c r="AF701" s="194"/>
    </row>
    <row r="702" spans="1:32" ht="16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75">
        <f>IF(AND($X$3512&lt;&gt;" ",$X$3512&lt;&gt;0),IF(X702=$X$3512,1+COUNTIF(U$7:U701,"&gt;0"),0),0)</f>
        <v>0</v>
      </c>
      <c r="V702" s="178" t="s">
        <v>891</v>
      </c>
      <c r="W702" s="130"/>
      <c r="X702" s="131"/>
      <c r="Y702" s="131"/>
      <c r="Z702" s="206"/>
      <c r="AA702" s="194">
        <f t="shared" si="57"/>
        <v>0</v>
      </c>
      <c r="AB702" s="124" t="str">
        <f t="shared" si="58"/>
        <v/>
      </c>
      <c r="AC702" s="195" t="str">
        <f t="shared" si="59"/>
        <v/>
      </c>
      <c r="AD702" s="194" t="str">
        <f t="shared" si="60"/>
        <v/>
      </c>
      <c r="AE702" s="194">
        <f>IF(AD702="",0,IF(ISERROR(VLOOKUP(AD702,AD$7:AD701,1,FALSE)),1,0))</f>
        <v>0</v>
      </c>
      <c r="AF702" s="194"/>
    </row>
    <row r="703" spans="1:32" ht="16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75">
        <f>IF(AND($X$3512&lt;&gt;" ",$X$3512&lt;&gt;0),IF(X703=$X$3512,1+COUNTIF(U$7:U702,"&gt;0"),0),0)</f>
        <v>0</v>
      </c>
      <c r="V703" s="178" t="s">
        <v>892</v>
      </c>
      <c r="W703" s="130"/>
      <c r="X703" s="131"/>
      <c r="Y703" s="131"/>
      <c r="Z703" s="206"/>
      <c r="AA703" s="194">
        <f t="shared" si="57"/>
        <v>0</v>
      </c>
      <c r="AB703" s="124" t="str">
        <f t="shared" si="58"/>
        <v/>
      </c>
      <c r="AC703" s="195" t="str">
        <f t="shared" si="59"/>
        <v/>
      </c>
      <c r="AD703" s="194" t="str">
        <f t="shared" si="60"/>
        <v/>
      </c>
      <c r="AE703" s="194">
        <f>IF(AD703="",0,IF(ISERROR(VLOOKUP(AD703,AD$7:AD702,1,FALSE)),1,0))</f>
        <v>0</v>
      </c>
      <c r="AF703" s="194"/>
    </row>
    <row r="704" spans="1:32" ht="16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75">
        <f>IF(AND($X$3512&lt;&gt;" ",$X$3512&lt;&gt;0),IF(X704=$X$3512,1+COUNTIF(U$7:U703,"&gt;0"),0),0)</f>
        <v>0</v>
      </c>
      <c r="V704" s="178" t="s">
        <v>893</v>
      </c>
      <c r="W704" s="130"/>
      <c r="X704" s="131"/>
      <c r="Y704" s="131"/>
      <c r="Z704" s="206"/>
      <c r="AA704" s="194">
        <f t="shared" si="57"/>
        <v>0</v>
      </c>
      <c r="AB704" s="124" t="str">
        <f t="shared" si="58"/>
        <v/>
      </c>
      <c r="AC704" s="195" t="str">
        <f t="shared" si="59"/>
        <v/>
      </c>
      <c r="AD704" s="194" t="str">
        <f t="shared" si="60"/>
        <v/>
      </c>
      <c r="AE704" s="194">
        <f>IF(AD704="",0,IF(ISERROR(VLOOKUP(AD704,AD$7:AD703,1,FALSE)),1,0))</f>
        <v>0</v>
      </c>
      <c r="AF704" s="194"/>
    </row>
    <row r="705" spans="1:32" ht="16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75">
        <f>IF(AND($X$3512&lt;&gt;" ",$X$3512&lt;&gt;0),IF(X705=$X$3512,1+COUNTIF(U$7:U704,"&gt;0"),0),0)</f>
        <v>0</v>
      </c>
      <c r="V705" s="178" t="s">
        <v>894</v>
      </c>
      <c r="W705" s="130"/>
      <c r="X705" s="131"/>
      <c r="Y705" s="131"/>
      <c r="Z705" s="206"/>
      <c r="AA705" s="194">
        <f t="shared" si="57"/>
        <v>0</v>
      </c>
      <c r="AB705" s="124" t="str">
        <f t="shared" si="58"/>
        <v/>
      </c>
      <c r="AC705" s="195" t="str">
        <f t="shared" si="59"/>
        <v/>
      </c>
      <c r="AD705" s="194" t="str">
        <f t="shared" si="60"/>
        <v/>
      </c>
      <c r="AE705" s="194">
        <f>IF(AD705="",0,IF(ISERROR(VLOOKUP(AD705,AD$7:AD704,1,FALSE)),1,0))</f>
        <v>0</v>
      </c>
      <c r="AF705" s="194"/>
    </row>
    <row r="706" spans="1:32" ht="16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75">
        <f>IF(AND($X$3512&lt;&gt;" ",$X$3512&lt;&gt;0),IF(X706=$X$3512,1+COUNTIF(U$7:U705,"&gt;0"),0),0)</f>
        <v>0</v>
      </c>
      <c r="V706" s="178" t="s">
        <v>895</v>
      </c>
      <c r="W706" s="130"/>
      <c r="X706" s="131"/>
      <c r="Y706" s="131"/>
      <c r="Z706" s="206"/>
      <c r="AA706" s="194">
        <f t="shared" si="57"/>
        <v>0</v>
      </c>
      <c r="AB706" s="124" t="str">
        <f t="shared" si="58"/>
        <v/>
      </c>
      <c r="AC706" s="195" t="str">
        <f t="shared" si="59"/>
        <v/>
      </c>
      <c r="AD706" s="194" t="str">
        <f t="shared" si="60"/>
        <v/>
      </c>
      <c r="AE706" s="194">
        <f>IF(AD706="",0,IF(ISERROR(VLOOKUP(AD706,AD$7:AD705,1,FALSE)),1,0))</f>
        <v>0</v>
      </c>
      <c r="AF706" s="194"/>
    </row>
    <row r="707" spans="1:32" ht="16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75">
        <f>IF(AND($X$3512&lt;&gt;" ",$X$3512&lt;&gt;0),IF(X707=$X$3512,1+COUNTIF(U$7:U706,"&gt;0"),0),0)</f>
        <v>0</v>
      </c>
      <c r="V707" s="178" t="s">
        <v>896</v>
      </c>
      <c r="W707" s="130"/>
      <c r="X707" s="131"/>
      <c r="Y707" s="131"/>
      <c r="Z707" s="206"/>
      <c r="AA707" s="194">
        <f t="shared" si="57"/>
        <v>0</v>
      </c>
      <c r="AB707" s="124" t="str">
        <f t="shared" si="58"/>
        <v/>
      </c>
      <c r="AC707" s="195" t="str">
        <f t="shared" si="59"/>
        <v/>
      </c>
      <c r="AD707" s="194" t="str">
        <f t="shared" si="60"/>
        <v/>
      </c>
      <c r="AE707" s="194">
        <f>IF(AD707="",0,IF(ISERROR(VLOOKUP(AD707,AD$7:AD706,1,FALSE)),1,0))</f>
        <v>0</v>
      </c>
      <c r="AF707" s="194"/>
    </row>
    <row r="708" spans="1:32" ht="16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75">
        <f>IF(AND($X$3512&lt;&gt;" ",$X$3512&lt;&gt;0),IF(X708=$X$3512,1+COUNTIF(U$7:U707,"&gt;0"),0),0)</f>
        <v>0</v>
      </c>
      <c r="V708" s="178" t="s">
        <v>897</v>
      </c>
      <c r="W708" s="130"/>
      <c r="X708" s="131"/>
      <c r="Y708" s="131"/>
      <c r="Z708" s="206"/>
      <c r="AA708" s="194">
        <f t="shared" si="57"/>
        <v>0</v>
      </c>
      <c r="AB708" s="124" t="str">
        <f t="shared" si="58"/>
        <v/>
      </c>
      <c r="AC708" s="195" t="str">
        <f t="shared" si="59"/>
        <v/>
      </c>
      <c r="AD708" s="194" t="str">
        <f t="shared" si="60"/>
        <v/>
      </c>
      <c r="AE708" s="194">
        <f>IF(AD708="",0,IF(ISERROR(VLOOKUP(AD708,AD$7:AD707,1,FALSE)),1,0))</f>
        <v>0</v>
      </c>
      <c r="AF708" s="194"/>
    </row>
    <row r="709" spans="1:32" ht="16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75">
        <f>IF(AND($X$3512&lt;&gt;" ",$X$3512&lt;&gt;0),IF(X709=$X$3512,1+COUNTIF(U$7:U708,"&gt;0"),0),0)</f>
        <v>0</v>
      </c>
      <c r="V709" s="178" t="s">
        <v>898</v>
      </c>
      <c r="W709" s="130"/>
      <c r="X709" s="131"/>
      <c r="Y709" s="131"/>
      <c r="Z709" s="206"/>
      <c r="AA709" s="194">
        <f t="shared" si="57"/>
        <v>0</v>
      </c>
      <c r="AB709" s="124" t="str">
        <f t="shared" si="58"/>
        <v/>
      </c>
      <c r="AC709" s="195" t="str">
        <f t="shared" si="59"/>
        <v/>
      </c>
      <c r="AD709" s="194" t="str">
        <f t="shared" si="60"/>
        <v/>
      </c>
      <c r="AE709" s="194">
        <f>IF(AD709="",0,IF(ISERROR(VLOOKUP(AD709,AD$7:AD708,1,FALSE)),1,0))</f>
        <v>0</v>
      </c>
      <c r="AF709" s="194"/>
    </row>
    <row r="710" spans="1:32" ht="16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75">
        <f>IF(AND($X$3512&lt;&gt;" ",$X$3512&lt;&gt;0),IF(X710=$X$3512,1+COUNTIF(U$7:U709,"&gt;0"),0),0)</f>
        <v>0</v>
      </c>
      <c r="V710" s="178" t="s">
        <v>899</v>
      </c>
      <c r="W710" s="130"/>
      <c r="X710" s="131"/>
      <c r="Y710" s="131"/>
      <c r="Z710" s="206"/>
      <c r="AA710" s="194">
        <f t="shared" si="57"/>
        <v>0</v>
      </c>
      <c r="AB710" s="124" t="str">
        <f t="shared" si="58"/>
        <v/>
      </c>
      <c r="AC710" s="195" t="str">
        <f t="shared" si="59"/>
        <v/>
      </c>
      <c r="AD710" s="194" t="str">
        <f t="shared" si="60"/>
        <v/>
      </c>
      <c r="AE710" s="194">
        <f>IF(AD710="",0,IF(ISERROR(VLOOKUP(AD710,AD$7:AD709,1,FALSE)),1,0))</f>
        <v>0</v>
      </c>
      <c r="AF710" s="194"/>
    </row>
    <row r="711" spans="1:32" ht="16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75">
        <f>IF(AND($X$3512&lt;&gt;" ",$X$3512&lt;&gt;0),IF(X711=$X$3512,1+COUNTIF(U$7:U710,"&gt;0"),0),0)</f>
        <v>0</v>
      </c>
      <c r="V711" s="178" t="s">
        <v>900</v>
      </c>
      <c r="W711" s="130"/>
      <c r="X711" s="131"/>
      <c r="Y711" s="131"/>
      <c r="Z711" s="206"/>
      <c r="AA711" s="194">
        <f t="shared" ref="AA711:AA774" si="61">IF(ISBLANK(X711),0,VLOOKUP(X711,$B$8:$E$57,1,FALSE))</f>
        <v>0</v>
      </c>
      <c r="AB711" s="124" t="str">
        <f t="shared" si="58"/>
        <v/>
      </c>
      <c r="AC711" s="195" t="str">
        <f t="shared" si="59"/>
        <v/>
      </c>
      <c r="AD711" s="194" t="str">
        <f t="shared" si="60"/>
        <v/>
      </c>
      <c r="AE711" s="194">
        <f>IF(AD711="",0,IF(ISERROR(VLOOKUP(AD711,AD$7:AD710,1,FALSE)),1,0))</f>
        <v>0</v>
      </c>
      <c r="AF711" s="194"/>
    </row>
    <row r="712" spans="1:32" ht="16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75">
        <f>IF(AND($X$3512&lt;&gt;" ",$X$3512&lt;&gt;0),IF(X712=$X$3512,1+COUNTIF(U$7:U711,"&gt;0"),0),0)</f>
        <v>0</v>
      </c>
      <c r="V712" s="178" t="s">
        <v>901</v>
      </c>
      <c r="W712" s="130"/>
      <c r="X712" s="131"/>
      <c r="Y712" s="131"/>
      <c r="Z712" s="206"/>
      <c r="AA712" s="194">
        <f t="shared" si="61"/>
        <v>0</v>
      </c>
      <c r="AB712" s="124" t="str">
        <f t="shared" ref="AB712:AB775" si="62">IF(W712&gt;0,CONCATENATE(MONTH(W712)&amp;X712),"")</f>
        <v/>
      </c>
      <c r="AC712" s="195" t="str">
        <f t="shared" ref="AC712:AC775" si="63">IF(OR(AND(Z712&lt;&gt;0,ISBLANK(X712)),ISERROR(AA712)),"ERR","")</f>
        <v/>
      </c>
      <c r="AD712" s="194" t="str">
        <f t="shared" si="60"/>
        <v/>
      </c>
      <c r="AE712" s="194">
        <f>IF(AD712="",0,IF(ISERROR(VLOOKUP(AD712,AD$7:AD711,1,FALSE)),1,0))</f>
        <v>0</v>
      </c>
      <c r="AF712" s="194"/>
    </row>
    <row r="713" spans="1:32" ht="16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75">
        <f>IF(AND($X$3512&lt;&gt;" ",$X$3512&lt;&gt;0),IF(X713=$X$3512,1+COUNTIF(U$7:U712,"&gt;0"),0),0)</f>
        <v>0</v>
      </c>
      <c r="V713" s="178" t="s">
        <v>902</v>
      </c>
      <c r="W713" s="130"/>
      <c r="X713" s="131"/>
      <c r="Y713" s="131"/>
      <c r="Z713" s="206"/>
      <c r="AA713" s="194">
        <f t="shared" si="61"/>
        <v>0</v>
      </c>
      <c r="AB713" s="124" t="str">
        <f t="shared" si="62"/>
        <v/>
      </c>
      <c r="AC713" s="195" t="str">
        <f t="shared" si="63"/>
        <v/>
      </c>
      <c r="AD713" s="194" t="str">
        <f t="shared" si="60"/>
        <v/>
      </c>
      <c r="AE713" s="194">
        <f>IF(AD713="",0,IF(ISERROR(VLOOKUP(AD713,AD$7:AD712,1,FALSE)),1,0))</f>
        <v>0</v>
      </c>
      <c r="AF713" s="194"/>
    </row>
    <row r="714" spans="1:32" ht="16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75">
        <f>IF(AND($X$3512&lt;&gt;" ",$X$3512&lt;&gt;0),IF(X714=$X$3512,1+COUNTIF(U$7:U713,"&gt;0"),0),0)</f>
        <v>0</v>
      </c>
      <c r="V714" s="178" t="s">
        <v>903</v>
      </c>
      <c r="W714" s="130"/>
      <c r="X714" s="131"/>
      <c r="Y714" s="131"/>
      <c r="Z714" s="206"/>
      <c r="AA714" s="194">
        <f t="shared" si="61"/>
        <v>0</v>
      </c>
      <c r="AB714" s="124" t="str">
        <f t="shared" si="62"/>
        <v/>
      </c>
      <c r="AC714" s="195" t="str">
        <f t="shared" si="63"/>
        <v/>
      </c>
      <c r="AD714" s="194" t="str">
        <f t="shared" si="60"/>
        <v/>
      </c>
      <c r="AE714" s="194">
        <f>IF(AD714="",0,IF(ISERROR(VLOOKUP(AD714,AD$7:AD713,1,FALSE)),1,0))</f>
        <v>0</v>
      </c>
      <c r="AF714" s="194"/>
    </row>
    <row r="715" spans="1:32" ht="16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75">
        <f>IF(AND($X$3512&lt;&gt;" ",$X$3512&lt;&gt;0),IF(X715=$X$3512,1+COUNTIF(U$7:U714,"&gt;0"),0),0)</f>
        <v>0</v>
      </c>
      <c r="V715" s="178" t="s">
        <v>904</v>
      </c>
      <c r="W715" s="130"/>
      <c r="X715" s="131"/>
      <c r="Y715" s="131"/>
      <c r="Z715" s="206"/>
      <c r="AA715" s="194">
        <f t="shared" si="61"/>
        <v>0</v>
      </c>
      <c r="AB715" s="124" t="str">
        <f t="shared" si="62"/>
        <v/>
      </c>
      <c r="AC715" s="195" t="str">
        <f t="shared" si="63"/>
        <v/>
      </c>
      <c r="AD715" s="194" t="str">
        <f t="shared" ref="AD715:AD778" si="64">IF(W715&gt;0,CONCATENATE(MONTH(W715),"-",YEAR(W715)),"")</f>
        <v/>
      </c>
      <c r="AE715" s="194">
        <f>IF(AD715="",0,IF(ISERROR(VLOOKUP(AD715,AD$7:AD714,1,FALSE)),1,0))</f>
        <v>0</v>
      </c>
      <c r="AF715" s="194"/>
    </row>
    <row r="716" spans="1:32" ht="16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75">
        <f>IF(AND($X$3512&lt;&gt;" ",$X$3512&lt;&gt;0),IF(X716=$X$3512,1+COUNTIF(U$7:U715,"&gt;0"),0),0)</f>
        <v>0</v>
      </c>
      <c r="V716" s="178" t="s">
        <v>905</v>
      </c>
      <c r="W716" s="130"/>
      <c r="X716" s="131"/>
      <c r="Y716" s="131"/>
      <c r="Z716" s="206"/>
      <c r="AA716" s="194">
        <f t="shared" si="61"/>
        <v>0</v>
      </c>
      <c r="AB716" s="124" t="str">
        <f t="shared" si="62"/>
        <v/>
      </c>
      <c r="AC716" s="195" t="str">
        <f t="shared" si="63"/>
        <v/>
      </c>
      <c r="AD716" s="194" t="str">
        <f t="shared" si="64"/>
        <v/>
      </c>
      <c r="AE716" s="194">
        <f>IF(AD716="",0,IF(ISERROR(VLOOKUP(AD716,AD$7:AD715,1,FALSE)),1,0))</f>
        <v>0</v>
      </c>
      <c r="AF716" s="194"/>
    </row>
    <row r="717" spans="1:32" ht="16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75">
        <f>IF(AND($X$3512&lt;&gt;" ",$X$3512&lt;&gt;0),IF(X717=$X$3512,1+COUNTIF(U$7:U716,"&gt;0"),0),0)</f>
        <v>0</v>
      </c>
      <c r="V717" s="178" t="s">
        <v>906</v>
      </c>
      <c r="W717" s="130"/>
      <c r="X717" s="131"/>
      <c r="Y717" s="131"/>
      <c r="Z717" s="206"/>
      <c r="AA717" s="194">
        <f t="shared" si="61"/>
        <v>0</v>
      </c>
      <c r="AB717" s="124" t="str">
        <f t="shared" si="62"/>
        <v/>
      </c>
      <c r="AC717" s="195" t="str">
        <f t="shared" si="63"/>
        <v/>
      </c>
      <c r="AD717" s="194" t="str">
        <f t="shared" si="64"/>
        <v/>
      </c>
      <c r="AE717" s="194">
        <f>IF(AD717="",0,IF(ISERROR(VLOOKUP(AD717,AD$7:AD716,1,FALSE)),1,0))</f>
        <v>0</v>
      </c>
      <c r="AF717" s="194"/>
    </row>
    <row r="718" spans="1:32" ht="16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75">
        <f>IF(AND($X$3512&lt;&gt;" ",$X$3512&lt;&gt;0),IF(X718=$X$3512,1+COUNTIF(U$7:U717,"&gt;0"),0),0)</f>
        <v>0</v>
      </c>
      <c r="V718" s="178" t="s">
        <v>907</v>
      </c>
      <c r="W718" s="130"/>
      <c r="X718" s="131"/>
      <c r="Y718" s="131"/>
      <c r="Z718" s="206"/>
      <c r="AA718" s="194">
        <f t="shared" si="61"/>
        <v>0</v>
      </c>
      <c r="AB718" s="124" t="str">
        <f t="shared" si="62"/>
        <v/>
      </c>
      <c r="AC718" s="195" t="str">
        <f t="shared" si="63"/>
        <v/>
      </c>
      <c r="AD718" s="194" t="str">
        <f t="shared" si="64"/>
        <v/>
      </c>
      <c r="AE718" s="194">
        <f>IF(AD718="",0,IF(ISERROR(VLOOKUP(AD718,AD$7:AD717,1,FALSE)),1,0))</f>
        <v>0</v>
      </c>
      <c r="AF718" s="194"/>
    </row>
    <row r="719" spans="1:32" ht="16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75">
        <f>IF(AND($X$3512&lt;&gt;" ",$X$3512&lt;&gt;0),IF(X719=$X$3512,1+COUNTIF(U$7:U718,"&gt;0"),0),0)</f>
        <v>0</v>
      </c>
      <c r="V719" s="178" t="s">
        <v>908</v>
      </c>
      <c r="W719" s="130"/>
      <c r="X719" s="131"/>
      <c r="Y719" s="131"/>
      <c r="Z719" s="206"/>
      <c r="AA719" s="194">
        <f t="shared" si="61"/>
        <v>0</v>
      </c>
      <c r="AB719" s="124" t="str">
        <f t="shared" si="62"/>
        <v/>
      </c>
      <c r="AC719" s="195" t="str">
        <f t="shared" si="63"/>
        <v/>
      </c>
      <c r="AD719" s="194" t="str">
        <f t="shared" si="64"/>
        <v/>
      </c>
      <c r="AE719" s="194">
        <f>IF(AD719="",0,IF(ISERROR(VLOOKUP(AD719,AD$7:AD718,1,FALSE)),1,0))</f>
        <v>0</v>
      </c>
      <c r="AF719" s="194"/>
    </row>
    <row r="720" spans="1:32" ht="16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75">
        <f>IF(AND($X$3512&lt;&gt;" ",$X$3512&lt;&gt;0),IF(X720=$X$3512,1+COUNTIF(U$7:U719,"&gt;0"),0),0)</f>
        <v>0</v>
      </c>
      <c r="V720" s="178" t="s">
        <v>909</v>
      </c>
      <c r="W720" s="130"/>
      <c r="X720" s="131"/>
      <c r="Y720" s="131"/>
      <c r="Z720" s="206"/>
      <c r="AA720" s="194">
        <f t="shared" si="61"/>
        <v>0</v>
      </c>
      <c r="AB720" s="124" t="str">
        <f t="shared" si="62"/>
        <v/>
      </c>
      <c r="AC720" s="195" t="str">
        <f t="shared" si="63"/>
        <v/>
      </c>
      <c r="AD720" s="194" t="str">
        <f t="shared" si="64"/>
        <v/>
      </c>
      <c r="AE720" s="194">
        <f>IF(AD720="",0,IF(ISERROR(VLOOKUP(AD720,AD$7:AD719,1,FALSE)),1,0))</f>
        <v>0</v>
      </c>
      <c r="AF720" s="194"/>
    </row>
    <row r="721" spans="1:32" ht="16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75">
        <f>IF(AND($X$3512&lt;&gt;" ",$X$3512&lt;&gt;0),IF(X721=$X$3512,1+COUNTIF(U$7:U720,"&gt;0"),0),0)</f>
        <v>0</v>
      </c>
      <c r="V721" s="178" t="s">
        <v>910</v>
      </c>
      <c r="W721" s="130"/>
      <c r="X721" s="131"/>
      <c r="Y721" s="131"/>
      <c r="Z721" s="206"/>
      <c r="AA721" s="194">
        <f t="shared" si="61"/>
        <v>0</v>
      </c>
      <c r="AB721" s="124" t="str">
        <f t="shared" si="62"/>
        <v/>
      </c>
      <c r="AC721" s="195" t="str">
        <f t="shared" si="63"/>
        <v/>
      </c>
      <c r="AD721" s="194" t="str">
        <f t="shared" si="64"/>
        <v/>
      </c>
      <c r="AE721" s="194">
        <f>IF(AD721="",0,IF(ISERROR(VLOOKUP(AD721,AD$7:AD720,1,FALSE)),1,0))</f>
        <v>0</v>
      </c>
      <c r="AF721" s="194"/>
    </row>
    <row r="722" spans="1:32" ht="16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75">
        <f>IF(AND($X$3512&lt;&gt;" ",$X$3512&lt;&gt;0),IF(X722=$X$3512,1+COUNTIF(U$7:U721,"&gt;0"),0),0)</f>
        <v>0</v>
      </c>
      <c r="V722" s="178" t="s">
        <v>911</v>
      </c>
      <c r="W722" s="130"/>
      <c r="X722" s="131"/>
      <c r="Y722" s="131"/>
      <c r="Z722" s="206"/>
      <c r="AA722" s="194">
        <f t="shared" si="61"/>
        <v>0</v>
      </c>
      <c r="AB722" s="124" t="str">
        <f t="shared" si="62"/>
        <v/>
      </c>
      <c r="AC722" s="195" t="str">
        <f t="shared" si="63"/>
        <v/>
      </c>
      <c r="AD722" s="194" t="str">
        <f t="shared" si="64"/>
        <v/>
      </c>
      <c r="AE722" s="194">
        <f>IF(AD722="",0,IF(ISERROR(VLOOKUP(AD722,AD$7:AD721,1,FALSE)),1,0))</f>
        <v>0</v>
      </c>
      <c r="AF722" s="194"/>
    </row>
    <row r="723" spans="1:32" ht="16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75">
        <f>IF(AND($X$3512&lt;&gt;" ",$X$3512&lt;&gt;0),IF(X723=$X$3512,1+COUNTIF(U$7:U722,"&gt;0"),0),0)</f>
        <v>0</v>
      </c>
      <c r="V723" s="178" t="s">
        <v>912</v>
      </c>
      <c r="W723" s="130"/>
      <c r="X723" s="131"/>
      <c r="Y723" s="131"/>
      <c r="Z723" s="206"/>
      <c r="AA723" s="194">
        <f t="shared" si="61"/>
        <v>0</v>
      </c>
      <c r="AB723" s="124" t="str">
        <f t="shared" si="62"/>
        <v/>
      </c>
      <c r="AC723" s="195" t="str">
        <f t="shared" si="63"/>
        <v/>
      </c>
      <c r="AD723" s="194" t="str">
        <f t="shared" si="64"/>
        <v/>
      </c>
      <c r="AE723" s="194">
        <f>IF(AD723="",0,IF(ISERROR(VLOOKUP(AD723,AD$7:AD722,1,FALSE)),1,0))</f>
        <v>0</v>
      </c>
      <c r="AF723" s="194"/>
    </row>
    <row r="724" spans="1:32" ht="16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75">
        <f>IF(AND($X$3512&lt;&gt;" ",$X$3512&lt;&gt;0),IF(X724=$X$3512,1+COUNTIF(U$7:U723,"&gt;0"),0),0)</f>
        <v>0</v>
      </c>
      <c r="V724" s="178" t="s">
        <v>913</v>
      </c>
      <c r="W724" s="130"/>
      <c r="X724" s="131"/>
      <c r="Y724" s="131"/>
      <c r="Z724" s="206"/>
      <c r="AA724" s="194">
        <f t="shared" si="61"/>
        <v>0</v>
      </c>
      <c r="AB724" s="124" t="str">
        <f t="shared" si="62"/>
        <v/>
      </c>
      <c r="AC724" s="195" t="str">
        <f t="shared" si="63"/>
        <v/>
      </c>
      <c r="AD724" s="194" t="str">
        <f t="shared" si="64"/>
        <v/>
      </c>
      <c r="AE724" s="194">
        <f>IF(AD724="",0,IF(ISERROR(VLOOKUP(AD724,AD$7:AD723,1,FALSE)),1,0))</f>
        <v>0</v>
      </c>
      <c r="AF724" s="194"/>
    </row>
    <row r="725" spans="1:32" ht="16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75">
        <f>IF(AND($X$3512&lt;&gt;" ",$X$3512&lt;&gt;0),IF(X725=$X$3512,1+COUNTIF(U$7:U724,"&gt;0"),0),0)</f>
        <v>0</v>
      </c>
      <c r="V725" s="178" t="s">
        <v>914</v>
      </c>
      <c r="W725" s="130"/>
      <c r="X725" s="131"/>
      <c r="Y725" s="131"/>
      <c r="Z725" s="206"/>
      <c r="AA725" s="194">
        <f t="shared" si="61"/>
        <v>0</v>
      </c>
      <c r="AB725" s="124" t="str">
        <f t="shared" si="62"/>
        <v/>
      </c>
      <c r="AC725" s="195" t="str">
        <f t="shared" si="63"/>
        <v/>
      </c>
      <c r="AD725" s="194" t="str">
        <f t="shared" si="64"/>
        <v/>
      </c>
      <c r="AE725" s="194">
        <f>IF(AD725="",0,IF(ISERROR(VLOOKUP(AD725,AD$7:AD724,1,FALSE)),1,0))</f>
        <v>0</v>
      </c>
      <c r="AF725" s="194"/>
    </row>
    <row r="726" spans="1:32" ht="16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75">
        <f>IF(AND($X$3512&lt;&gt;" ",$X$3512&lt;&gt;0),IF(X726=$X$3512,1+COUNTIF(U$7:U725,"&gt;0"),0),0)</f>
        <v>0</v>
      </c>
      <c r="V726" s="178" t="s">
        <v>915</v>
      </c>
      <c r="W726" s="130"/>
      <c r="X726" s="131"/>
      <c r="Y726" s="131"/>
      <c r="Z726" s="206"/>
      <c r="AA726" s="194">
        <f t="shared" si="61"/>
        <v>0</v>
      </c>
      <c r="AB726" s="124" t="str">
        <f t="shared" si="62"/>
        <v/>
      </c>
      <c r="AC726" s="195" t="str">
        <f t="shared" si="63"/>
        <v/>
      </c>
      <c r="AD726" s="194" t="str">
        <f t="shared" si="64"/>
        <v/>
      </c>
      <c r="AE726" s="194">
        <f>IF(AD726="",0,IF(ISERROR(VLOOKUP(AD726,AD$7:AD725,1,FALSE)),1,0))</f>
        <v>0</v>
      </c>
      <c r="AF726" s="194"/>
    </row>
    <row r="727" spans="1:32" ht="16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75">
        <f>IF(AND($X$3512&lt;&gt;" ",$X$3512&lt;&gt;0),IF(X727=$X$3512,1+COUNTIF(U$7:U726,"&gt;0"),0),0)</f>
        <v>0</v>
      </c>
      <c r="V727" s="178" t="s">
        <v>916</v>
      </c>
      <c r="W727" s="130"/>
      <c r="X727" s="131"/>
      <c r="Y727" s="131"/>
      <c r="Z727" s="206"/>
      <c r="AA727" s="194">
        <f t="shared" si="61"/>
        <v>0</v>
      </c>
      <c r="AB727" s="124" t="str">
        <f t="shared" si="62"/>
        <v/>
      </c>
      <c r="AC727" s="195" t="str">
        <f t="shared" si="63"/>
        <v/>
      </c>
      <c r="AD727" s="194" t="str">
        <f t="shared" si="64"/>
        <v/>
      </c>
      <c r="AE727" s="194">
        <f>IF(AD727="",0,IF(ISERROR(VLOOKUP(AD727,AD$7:AD726,1,FALSE)),1,0))</f>
        <v>0</v>
      </c>
      <c r="AF727" s="194"/>
    </row>
    <row r="728" spans="1:32" ht="16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75">
        <f>IF(AND($X$3512&lt;&gt;" ",$X$3512&lt;&gt;0),IF(X728=$X$3512,1+COUNTIF(U$7:U727,"&gt;0"),0),0)</f>
        <v>0</v>
      </c>
      <c r="V728" s="178" t="s">
        <v>917</v>
      </c>
      <c r="W728" s="130"/>
      <c r="X728" s="131"/>
      <c r="Y728" s="131"/>
      <c r="Z728" s="206"/>
      <c r="AA728" s="194">
        <f t="shared" si="61"/>
        <v>0</v>
      </c>
      <c r="AB728" s="124" t="str">
        <f t="shared" si="62"/>
        <v/>
      </c>
      <c r="AC728" s="195" t="str">
        <f t="shared" si="63"/>
        <v/>
      </c>
      <c r="AD728" s="194" t="str">
        <f t="shared" si="64"/>
        <v/>
      </c>
      <c r="AE728" s="194">
        <f>IF(AD728="",0,IF(ISERROR(VLOOKUP(AD728,AD$7:AD727,1,FALSE)),1,0))</f>
        <v>0</v>
      </c>
      <c r="AF728" s="194"/>
    </row>
    <row r="729" spans="1:32" ht="16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75">
        <f>IF(AND($X$3512&lt;&gt;" ",$X$3512&lt;&gt;0),IF(X729=$X$3512,1+COUNTIF(U$7:U728,"&gt;0"),0),0)</f>
        <v>0</v>
      </c>
      <c r="V729" s="178" t="s">
        <v>918</v>
      </c>
      <c r="W729" s="130"/>
      <c r="X729" s="131"/>
      <c r="Y729" s="131"/>
      <c r="Z729" s="206"/>
      <c r="AA729" s="194">
        <f t="shared" si="61"/>
        <v>0</v>
      </c>
      <c r="AB729" s="124" t="str">
        <f t="shared" si="62"/>
        <v/>
      </c>
      <c r="AC729" s="195" t="str">
        <f t="shared" si="63"/>
        <v/>
      </c>
      <c r="AD729" s="194" t="str">
        <f t="shared" si="64"/>
        <v/>
      </c>
      <c r="AE729" s="194">
        <f>IF(AD729="",0,IF(ISERROR(VLOOKUP(AD729,AD$7:AD728,1,FALSE)),1,0))</f>
        <v>0</v>
      </c>
      <c r="AF729" s="194"/>
    </row>
    <row r="730" spans="1:32" ht="16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75">
        <f>IF(AND($X$3512&lt;&gt;" ",$X$3512&lt;&gt;0),IF(X730=$X$3512,1+COUNTIF(U$7:U729,"&gt;0"),0),0)</f>
        <v>0</v>
      </c>
      <c r="V730" s="178" t="s">
        <v>919</v>
      </c>
      <c r="W730" s="130"/>
      <c r="X730" s="131"/>
      <c r="Y730" s="131"/>
      <c r="Z730" s="206"/>
      <c r="AA730" s="194">
        <f t="shared" si="61"/>
        <v>0</v>
      </c>
      <c r="AB730" s="124" t="str">
        <f t="shared" si="62"/>
        <v/>
      </c>
      <c r="AC730" s="195" t="str">
        <f t="shared" si="63"/>
        <v/>
      </c>
      <c r="AD730" s="194" t="str">
        <f t="shared" si="64"/>
        <v/>
      </c>
      <c r="AE730" s="194">
        <f>IF(AD730="",0,IF(ISERROR(VLOOKUP(AD730,AD$7:AD729,1,FALSE)),1,0))</f>
        <v>0</v>
      </c>
      <c r="AF730" s="194"/>
    </row>
    <row r="731" spans="1:32" ht="16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75">
        <f>IF(AND($X$3512&lt;&gt;" ",$X$3512&lt;&gt;0),IF(X731=$X$3512,1+COUNTIF(U$7:U730,"&gt;0"),0),0)</f>
        <v>0</v>
      </c>
      <c r="V731" s="178" t="s">
        <v>920</v>
      </c>
      <c r="W731" s="130"/>
      <c r="X731" s="131"/>
      <c r="Y731" s="131"/>
      <c r="Z731" s="206"/>
      <c r="AA731" s="194">
        <f t="shared" si="61"/>
        <v>0</v>
      </c>
      <c r="AB731" s="124" t="str">
        <f t="shared" si="62"/>
        <v/>
      </c>
      <c r="AC731" s="195" t="str">
        <f t="shared" si="63"/>
        <v/>
      </c>
      <c r="AD731" s="194" t="str">
        <f t="shared" si="64"/>
        <v/>
      </c>
      <c r="AE731" s="194">
        <f>IF(AD731="",0,IF(ISERROR(VLOOKUP(AD731,AD$7:AD730,1,FALSE)),1,0))</f>
        <v>0</v>
      </c>
      <c r="AF731" s="194"/>
    </row>
    <row r="732" spans="1:32" ht="16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75">
        <f>IF(AND($X$3512&lt;&gt;" ",$X$3512&lt;&gt;0),IF(X732=$X$3512,1+COUNTIF(U$7:U731,"&gt;0"),0),0)</f>
        <v>0</v>
      </c>
      <c r="V732" s="178" t="s">
        <v>921</v>
      </c>
      <c r="W732" s="130"/>
      <c r="X732" s="131"/>
      <c r="Y732" s="131"/>
      <c r="Z732" s="206"/>
      <c r="AA732" s="194">
        <f t="shared" si="61"/>
        <v>0</v>
      </c>
      <c r="AB732" s="124" t="str">
        <f t="shared" si="62"/>
        <v/>
      </c>
      <c r="AC732" s="195" t="str">
        <f t="shared" si="63"/>
        <v/>
      </c>
      <c r="AD732" s="194" t="str">
        <f t="shared" si="64"/>
        <v/>
      </c>
      <c r="AE732" s="194">
        <f>IF(AD732="",0,IF(ISERROR(VLOOKUP(AD732,AD$7:AD731,1,FALSE)),1,0))</f>
        <v>0</v>
      </c>
      <c r="AF732" s="194"/>
    </row>
    <row r="733" spans="1:32" ht="16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75">
        <f>IF(AND($X$3512&lt;&gt;" ",$X$3512&lt;&gt;0),IF(X733=$X$3512,1+COUNTIF(U$7:U732,"&gt;0"),0),0)</f>
        <v>0</v>
      </c>
      <c r="V733" s="178" t="s">
        <v>922</v>
      </c>
      <c r="W733" s="130"/>
      <c r="X733" s="131"/>
      <c r="Y733" s="131"/>
      <c r="Z733" s="206"/>
      <c r="AA733" s="194">
        <f t="shared" si="61"/>
        <v>0</v>
      </c>
      <c r="AB733" s="124" t="str">
        <f t="shared" si="62"/>
        <v/>
      </c>
      <c r="AC733" s="195" t="str">
        <f t="shared" si="63"/>
        <v/>
      </c>
      <c r="AD733" s="194" t="str">
        <f t="shared" si="64"/>
        <v/>
      </c>
      <c r="AE733" s="194">
        <f>IF(AD733="",0,IF(ISERROR(VLOOKUP(AD733,AD$7:AD732,1,FALSE)),1,0))</f>
        <v>0</v>
      </c>
      <c r="AF733" s="194"/>
    </row>
    <row r="734" spans="1:32" ht="16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75">
        <f>IF(AND($X$3512&lt;&gt;" ",$X$3512&lt;&gt;0),IF(X734=$X$3512,1+COUNTIF(U$7:U733,"&gt;0"),0),0)</f>
        <v>0</v>
      </c>
      <c r="V734" s="178" t="s">
        <v>923</v>
      </c>
      <c r="W734" s="130"/>
      <c r="X734" s="131"/>
      <c r="Y734" s="131"/>
      <c r="Z734" s="206"/>
      <c r="AA734" s="194">
        <f t="shared" si="61"/>
        <v>0</v>
      </c>
      <c r="AB734" s="124" t="str">
        <f t="shared" si="62"/>
        <v/>
      </c>
      <c r="AC734" s="195" t="str">
        <f t="shared" si="63"/>
        <v/>
      </c>
      <c r="AD734" s="194" t="str">
        <f t="shared" si="64"/>
        <v/>
      </c>
      <c r="AE734" s="194">
        <f>IF(AD734="",0,IF(ISERROR(VLOOKUP(AD734,AD$7:AD733,1,FALSE)),1,0))</f>
        <v>0</v>
      </c>
      <c r="AF734" s="194"/>
    </row>
    <row r="735" spans="1:32" ht="16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75">
        <f>IF(AND($X$3512&lt;&gt;" ",$X$3512&lt;&gt;0),IF(X735=$X$3512,1+COUNTIF(U$7:U734,"&gt;0"),0),0)</f>
        <v>0</v>
      </c>
      <c r="V735" s="178" t="s">
        <v>924</v>
      </c>
      <c r="W735" s="130"/>
      <c r="X735" s="131"/>
      <c r="Y735" s="131"/>
      <c r="Z735" s="206"/>
      <c r="AA735" s="194">
        <f t="shared" si="61"/>
        <v>0</v>
      </c>
      <c r="AB735" s="124" t="str">
        <f t="shared" si="62"/>
        <v/>
      </c>
      <c r="AC735" s="195" t="str">
        <f t="shared" si="63"/>
        <v/>
      </c>
      <c r="AD735" s="194" t="str">
        <f t="shared" si="64"/>
        <v/>
      </c>
      <c r="AE735" s="194">
        <f>IF(AD735="",0,IF(ISERROR(VLOOKUP(AD735,AD$7:AD734,1,FALSE)),1,0))</f>
        <v>0</v>
      </c>
      <c r="AF735" s="194"/>
    </row>
    <row r="736" spans="1:32" ht="16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75">
        <f>IF(AND($X$3512&lt;&gt;" ",$X$3512&lt;&gt;0),IF(X736=$X$3512,1+COUNTIF(U$7:U735,"&gt;0"),0),0)</f>
        <v>0</v>
      </c>
      <c r="V736" s="178" t="s">
        <v>925</v>
      </c>
      <c r="W736" s="130"/>
      <c r="X736" s="131"/>
      <c r="Y736" s="131"/>
      <c r="Z736" s="206"/>
      <c r="AA736" s="194">
        <f t="shared" si="61"/>
        <v>0</v>
      </c>
      <c r="AB736" s="124" t="str">
        <f t="shared" si="62"/>
        <v/>
      </c>
      <c r="AC736" s="195" t="str">
        <f t="shared" si="63"/>
        <v/>
      </c>
      <c r="AD736" s="194" t="str">
        <f t="shared" si="64"/>
        <v/>
      </c>
      <c r="AE736" s="194">
        <f>IF(AD736="",0,IF(ISERROR(VLOOKUP(AD736,AD$7:AD735,1,FALSE)),1,0))</f>
        <v>0</v>
      </c>
      <c r="AF736" s="194"/>
    </row>
    <row r="737" spans="1:32" ht="16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75">
        <f>IF(AND($X$3512&lt;&gt;" ",$X$3512&lt;&gt;0),IF(X737=$X$3512,1+COUNTIF(U$7:U736,"&gt;0"),0),0)</f>
        <v>0</v>
      </c>
      <c r="V737" s="178" t="s">
        <v>926</v>
      </c>
      <c r="W737" s="130"/>
      <c r="X737" s="131"/>
      <c r="Y737" s="131"/>
      <c r="Z737" s="206"/>
      <c r="AA737" s="194">
        <f t="shared" si="61"/>
        <v>0</v>
      </c>
      <c r="AB737" s="124" t="str">
        <f t="shared" si="62"/>
        <v/>
      </c>
      <c r="AC737" s="195" t="str">
        <f t="shared" si="63"/>
        <v/>
      </c>
      <c r="AD737" s="194" t="str">
        <f t="shared" si="64"/>
        <v/>
      </c>
      <c r="AE737" s="194">
        <f>IF(AD737="",0,IF(ISERROR(VLOOKUP(AD737,AD$7:AD736,1,FALSE)),1,0))</f>
        <v>0</v>
      </c>
      <c r="AF737" s="194"/>
    </row>
    <row r="738" spans="1:32" ht="16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75">
        <f>IF(AND($X$3512&lt;&gt;" ",$X$3512&lt;&gt;0),IF(X738=$X$3512,1+COUNTIF(U$7:U737,"&gt;0"),0),0)</f>
        <v>0</v>
      </c>
      <c r="V738" s="178" t="s">
        <v>927</v>
      </c>
      <c r="W738" s="130"/>
      <c r="X738" s="131"/>
      <c r="Y738" s="131"/>
      <c r="Z738" s="206"/>
      <c r="AA738" s="194">
        <f t="shared" si="61"/>
        <v>0</v>
      </c>
      <c r="AB738" s="124" t="str">
        <f t="shared" si="62"/>
        <v/>
      </c>
      <c r="AC738" s="195" t="str">
        <f t="shared" si="63"/>
        <v/>
      </c>
      <c r="AD738" s="194" t="str">
        <f t="shared" si="64"/>
        <v/>
      </c>
      <c r="AE738" s="194">
        <f>IF(AD738="",0,IF(ISERROR(VLOOKUP(AD738,AD$7:AD737,1,FALSE)),1,0))</f>
        <v>0</v>
      </c>
      <c r="AF738" s="194"/>
    </row>
    <row r="739" spans="1:32" ht="16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75">
        <f>IF(AND($X$3512&lt;&gt;" ",$X$3512&lt;&gt;0),IF(X739=$X$3512,1+COUNTIF(U$7:U738,"&gt;0"),0),0)</f>
        <v>0</v>
      </c>
      <c r="V739" s="178" t="s">
        <v>928</v>
      </c>
      <c r="W739" s="130"/>
      <c r="X739" s="131"/>
      <c r="Y739" s="131"/>
      <c r="Z739" s="206"/>
      <c r="AA739" s="194">
        <f t="shared" si="61"/>
        <v>0</v>
      </c>
      <c r="AB739" s="124" t="str">
        <f t="shared" si="62"/>
        <v/>
      </c>
      <c r="AC739" s="195" t="str">
        <f t="shared" si="63"/>
        <v/>
      </c>
      <c r="AD739" s="194" t="str">
        <f t="shared" si="64"/>
        <v/>
      </c>
      <c r="AE739" s="194">
        <f>IF(AD739="",0,IF(ISERROR(VLOOKUP(AD739,AD$7:AD738,1,FALSE)),1,0))</f>
        <v>0</v>
      </c>
      <c r="AF739" s="194"/>
    </row>
    <row r="740" spans="1:32" ht="16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75">
        <f>IF(AND($X$3512&lt;&gt;" ",$X$3512&lt;&gt;0),IF(X740=$X$3512,1+COUNTIF(U$7:U739,"&gt;0"),0),0)</f>
        <v>0</v>
      </c>
      <c r="V740" s="178" t="s">
        <v>929</v>
      </c>
      <c r="W740" s="130"/>
      <c r="X740" s="131"/>
      <c r="Y740" s="131"/>
      <c r="Z740" s="206"/>
      <c r="AA740" s="194">
        <f t="shared" si="61"/>
        <v>0</v>
      </c>
      <c r="AB740" s="124" t="str">
        <f t="shared" si="62"/>
        <v/>
      </c>
      <c r="AC740" s="195" t="str">
        <f t="shared" si="63"/>
        <v/>
      </c>
      <c r="AD740" s="194" t="str">
        <f t="shared" si="64"/>
        <v/>
      </c>
      <c r="AE740" s="194">
        <f>IF(AD740="",0,IF(ISERROR(VLOOKUP(AD740,AD$7:AD739,1,FALSE)),1,0))</f>
        <v>0</v>
      </c>
      <c r="AF740" s="194"/>
    </row>
    <row r="741" spans="1:32" ht="16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75">
        <f>IF(AND($X$3512&lt;&gt;" ",$X$3512&lt;&gt;0),IF(X741=$X$3512,1+COUNTIF(U$7:U740,"&gt;0"),0),0)</f>
        <v>0</v>
      </c>
      <c r="V741" s="178" t="s">
        <v>930</v>
      </c>
      <c r="W741" s="130"/>
      <c r="X741" s="131"/>
      <c r="Y741" s="131"/>
      <c r="Z741" s="206"/>
      <c r="AA741" s="194">
        <f t="shared" si="61"/>
        <v>0</v>
      </c>
      <c r="AB741" s="124" t="str">
        <f t="shared" si="62"/>
        <v/>
      </c>
      <c r="AC741" s="195" t="str">
        <f t="shared" si="63"/>
        <v/>
      </c>
      <c r="AD741" s="194" t="str">
        <f t="shared" si="64"/>
        <v/>
      </c>
      <c r="AE741" s="194">
        <f>IF(AD741="",0,IF(ISERROR(VLOOKUP(AD741,AD$7:AD740,1,FALSE)),1,0))</f>
        <v>0</v>
      </c>
      <c r="AF741" s="194"/>
    </row>
    <row r="742" spans="1:32" ht="16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75">
        <f>IF(AND($X$3512&lt;&gt;" ",$X$3512&lt;&gt;0),IF(X742=$X$3512,1+COUNTIF(U$7:U741,"&gt;0"),0),0)</f>
        <v>0</v>
      </c>
      <c r="V742" s="178" t="s">
        <v>931</v>
      </c>
      <c r="W742" s="130"/>
      <c r="X742" s="131"/>
      <c r="Y742" s="131"/>
      <c r="Z742" s="206"/>
      <c r="AA742" s="194">
        <f t="shared" si="61"/>
        <v>0</v>
      </c>
      <c r="AB742" s="124" t="str">
        <f t="shared" si="62"/>
        <v/>
      </c>
      <c r="AC742" s="195" t="str">
        <f t="shared" si="63"/>
        <v/>
      </c>
      <c r="AD742" s="194" t="str">
        <f t="shared" si="64"/>
        <v/>
      </c>
      <c r="AE742" s="194">
        <f>IF(AD742="",0,IF(ISERROR(VLOOKUP(AD742,AD$7:AD741,1,FALSE)),1,0))</f>
        <v>0</v>
      </c>
      <c r="AF742" s="194"/>
    </row>
    <row r="743" spans="1:32" ht="16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75">
        <f>IF(AND($X$3512&lt;&gt;" ",$X$3512&lt;&gt;0),IF(X743=$X$3512,1+COUNTIF(U$7:U742,"&gt;0"),0),0)</f>
        <v>0</v>
      </c>
      <c r="V743" s="178" t="s">
        <v>932</v>
      </c>
      <c r="W743" s="130"/>
      <c r="X743" s="131"/>
      <c r="Y743" s="131"/>
      <c r="Z743" s="206"/>
      <c r="AA743" s="194">
        <f t="shared" si="61"/>
        <v>0</v>
      </c>
      <c r="AB743" s="124" t="str">
        <f t="shared" si="62"/>
        <v/>
      </c>
      <c r="AC743" s="195" t="str">
        <f t="shared" si="63"/>
        <v/>
      </c>
      <c r="AD743" s="194" t="str">
        <f t="shared" si="64"/>
        <v/>
      </c>
      <c r="AE743" s="194">
        <f>IF(AD743="",0,IF(ISERROR(VLOOKUP(AD743,AD$7:AD742,1,FALSE)),1,0))</f>
        <v>0</v>
      </c>
      <c r="AF743" s="194"/>
    </row>
    <row r="744" spans="1:32" ht="16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75">
        <f>IF(AND($X$3512&lt;&gt;" ",$X$3512&lt;&gt;0),IF(X744=$X$3512,1+COUNTIF(U$7:U743,"&gt;0"),0),0)</f>
        <v>0</v>
      </c>
      <c r="V744" s="178" t="s">
        <v>933</v>
      </c>
      <c r="W744" s="130"/>
      <c r="X744" s="131"/>
      <c r="Y744" s="131"/>
      <c r="Z744" s="206"/>
      <c r="AA744" s="194">
        <f t="shared" si="61"/>
        <v>0</v>
      </c>
      <c r="AB744" s="124" t="str">
        <f t="shared" si="62"/>
        <v/>
      </c>
      <c r="AC744" s="195" t="str">
        <f t="shared" si="63"/>
        <v/>
      </c>
      <c r="AD744" s="194" t="str">
        <f t="shared" si="64"/>
        <v/>
      </c>
      <c r="AE744" s="194">
        <f>IF(AD744="",0,IF(ISERROR(VLOOKUP(AD744,AD$7:AD743,1,FALSE)),1,0))</f>
        <v>0</v>
      </c>
      <c r="AF744" s="194"/>
    </row>
    <row r="745" spans="1:32" ht="16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75">
        <f>IF(AND($X$3512&lt;&gt;" ",$X$3512&lt;&gt;0),IF(X745=$X$3512,1+COUNTIF(U$7:U744,"&gt;0"),0),0)</f>
        <v>0</v>
      </c>
      <c r="V745" s="178" t="s">
        <v>934</v>
      </c>
      <c r="W745" s="130"/>
      <c r="X745" s="131"/>
      <c r="Y745" s="131"/>
      <c r="Z745" s="206"/>
      <c r="AA745" s="194">
        <f t="shared" si="61"/>
        <v>0</v>
      </c>
      <c r="AB745" s="124" t="str">
        <f t="shared" si="62"/>
        <v/>
      </c>
      <c r="AC745" s="195" t="str">
        <f t="shared" si="63"/>
        <v/>
      </c>
      <c r="AD745" s="194" t="str">
        <f t="shared" si="64"/>
        <v/>
      </c>
      <c r="AE745" s="194">
        <f>IF(AD745="",0,IF(ISERROR(VLOOKUP(AD745,AD$7:AD744,1,FALSE)),1,0))</f>
        <v>0</v>
      </c>
      <c r="AF745" s="194"/>
    </row>
    <row r="746" spans="1:32" ht="16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75">
        <f>IF(AND($X$3512&lt;&gt;" ",$X$3512&lt;&gt;0),IF(X746=$X$3512,1+COUNTIF(U$7:U745,"&gt;0"),0),0)</f>
        <v>0</v>
      </c>
      <c r="V746" s="178" t="s">
        <v>935</v>
      </c>
      <c r="W746" s="130"/>
      <c r="X746" s="131"/>
      <c r="Y746" s="131"/>
      <c r="Z746" s="206"/>
      <c r="AA746" s="194">
        <f t="shared" si="61"/>
        <v>0</v>
      </c>
      <c r="AB746" s="124" t="str">
        <f t="shared" si="62"/>
        <v/>
      </c>
      <c r="AC746" s="195" t="str">
        <f t="shared" si="63"/>
        <v/>
      </c>
      <c r="AD746" s="194" t="str">
        <f t="shared" si="64"/>
        <v/>
      </c>
      <c r="AE746" s="194">
        <f>IF(AD746="",0,IF(ISERROR(VLOOKUP(AD746,AD$7:AD745,1,FALSE)),1,0))</f>
        <v>0</v>
      </c>
      <c r="AF746" s="194"/>
    </row>
    <row r="747" spans="1:32" ht="16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75">
        <f>IF(AND($X$3512&lt;&gt;" ",$X$3512&lt;&gt;0),IF(X747=$X$3512,1+COUNTIF(U$7:U746,"&gt;0"),0),0)</f>
        <v>0</v>
      </c>
      <c r="V747" s="178" t="s">
        <v>936</v>
      </c>
      <c r="W747" s="130"/>
      <c r="X747" s="131"/>
      <c r="Y747" s="131"/>
      <c r="Z747" s="206"/>
      <c r="AA747" s="194">
        <f t="shared" si="61"/>
        <v>0</v>
      </c>
      <c r="AB747" s="124" t="str">
        <f t="shared" si="62"/>
        <v/>
      </c>
      <c r="AC747" s="195" t="str">
        <f t="shared" si="63"/>
        <v/>
      </c>
      <c r="AD747" s="194" t="str">
        <f t="shared" si="64"/>
        <v/>
      </c>
      <c r="AE747" s="194">
        <f>IF(AD747="",0,IF(ISERROR(VLOOKUP(AD747,AD$7:AD746,1,FALSE)),1,0))</f>
        <v>0</v>
      </c>
      <c r="AF747" s="194"/>
    </row>
    <row r="748" spans="1:32" ht="16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75">
        <f>IF(AND($X$3512&lt;&gt;" ",$X$3512&lt;&gt;0),IF(X748=$X$3512,1+COUNTIF(U$7:U747,"&gt;0"),0),0)</f>
        <v>0</v>
      </c>
      <c r="V748" s="178" t="s">
        <v>937</v>
      </c>
      <c r="W748" s="130"/>
      <c r="X748" s="131"/>
      <c r="Y748" s="131"/>
      <c r="Z748" s="206"/>
      <c r="AA748" s="194">
        <f t="shared" si="61"/>
        <v>0</v>
      </c>
      <c r="AB748" s="124" t="str">
        <f t="shared" si="62"/>
        <v/>
      </c>
      <c r="AC748" s="195" t="str">
        <f t="shared" si="63"/>
        <v/>
      </c>
      <c r="AD748" s="194" t="str">
        <f t="shared" si="64"/>
        <v/>
      </c>
      <c r="AE748" s="194">
        <f>IF(AD748="",0,IF(ISERROR(VLOOKUP(AD748,AD$7:AD747,1,FALSE)),1,0))</f>
        <v>0</v>
      </c>
      <c r="AF748" s="194"/>
    </row>
    <row r="749" spans="1:32" ht="16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75">
        <f>IF(AND($X$3512&lt;&gt;" ",$X$3512&lt;&gt;0),IF(X749=$X$3512,1+COUNTIF(U$7:U748,"&gt;0"),0),0)</f>
        <v>0</v>
      </c>
      <c r="V749" s="178" t="s">
        <v>938</v>
      </c>
      <c r="W749" s="130"/>
      <c r="X749" s="131"/>
      <c r="Y749" s="131"/>
      <c r="Z749" s="206"/>
      <c r="AA749" s="194">
        <f t="shared" si="61"/>
        <v>0</v>
      </c>
      <c r="AB749" s="124" t="str">
        <f t="shared" si="62"/>
        <v/>
      </c>
      <c r="AC749" s="195" t="str">
        <f t="shared" si="63"/>
        <v/>
      </c>
      <c r="AD749" s="194" t="str">
        <f t="shared" si="64"/>
        <v/>
      </c>
      <c r="AE749" s="194">
        <f>IF(AD749="",0,IF(ISERROR(VLOOKUP(AD749,AD$7:AD748,1,FALSE)),1,0))</f>
        <v>0</v>
      </c>
      <c r="AF749" s="194"/>
    </row>
    <row r="750" spans="1:32" ht="16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75">
        <f>IF(AND($X$3512&lt;&gt;" ",$X$3512&lt;&gt;0),IF(X750=$X$3512,1+COUNTIF(U$7:U749,"&gt;0"),0),0)</f>
        <v>0</v>
      </c>
      <c r="V750" s="178" t="s">
        <v>939</v>
      </c>
      <c r="W750" s="130"/>
      <c r="X750" s="131"/>
      <c r="Y750" s="131"/>
      <c r="Z750" s="206"/>
      <c r="AA750" s="194">
        <f t="shared" si="61"/>
        <v>0</v>
      </c>
      <c r="AB750" s="124" t="str">
        <f t="shared" si="62"/>
        <v/>
      </c>
      <c r="AC750" s="195" t="str">
        <f t="shared" si="63"/>
        <v/>
      </c>
      <c r="AD750" s="194" t="str">
        <f t="shared" si="64"/>
        <v/>
      </c>
      <c r="AE750" s="194">
        <f>IF(AD750="",0,IF(ISERROR(VLOOKUP(AD750,AD$7:AD749,1,FALSE)),1,0))</f>
        <v>0</v>
      </c>
      <c r="AF750" s="194"/>
    </row>
    <row r="751" spans="1:32" ht="16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75">
        <f>IF(AND($X$3512&lt;&gt;" ",$X$3512&lt;&gt;0),IF(X751=$X$3512,1+COUNTIF(U$7:U750,"&gt;0"),0),0)</f>
        <v>0</v>
      </c>
      <c r="V751" s="178" t="s">
        <v>940</v>
      </c>
      <c r="W751" s="130"/>
      <c r="X751" s="131"/>
      <c r="Y751" s="131"/>
      <c r="Z751" s="206"/>
      <c r="AA751" s="194">
        <f t="shared" si="61"/>
        <v>0</v>
      </c>
      <c r="AB751" s="124" t="str">
        <f t="shared" si="62"/>
        <v/>
      </c>
      <c r="AC751" s="195" t="str">
        <f t="shared" si="63"/>
        <v/>
      </c>
      <c r="AD751" s="194" t="str">
        <f t="shared" si="64"/>
        <v/>
      </c>
      <c r="AE751" s="194">
        <f>IF(AD751="",0,IF(ISERROR(VLOOKUP(AD751,AD$7:AD750,1,FALSE)),1,0))</f>
        <v>0</v>
      </c>
      <c r="AF751" s="194"/>
    </row>
    <row r="752" spans="1:32" ht="16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75">
        <f>IF(AND($X$3512&lt;&gt;" ",$X$3512&lt;&gt;0),IF(X752=$X$3512,1+COUNTIF(U$7:U751,"&gt;0"),0),0)</f>
        <v>0</v>
      </c>
      <c r="V752" s="178" t="s">
        <v>941</v>
      </c>
      <c r="W752" s="130"/>
      <c r="X752" s="131"/>
      <c r="Y752" s="131"/>
      <c r="Z752" s="206"/>
      <c r="AA752" s="194">
        <f t="shared" si="61"/>
        <v>0</v>
      </c>
      <c r="AB752" s="124" t="str">
        <f t="shared" si="62"/>
        <v/>
      </c>
      <c r="AC752" s="195" t="str">
        <f t="shared" si="63"/>
        <v/>
      </c>
      <c r="AD752" s="194" t="str">
        <f t="shared" si="64"/>
        <v/>
      </c>
      <c r="AE752" s="194">
        <f>IF(AD752="",0,IF(ISERROR(VLOOKUP(AD752,AD$7:AD751,1,FALSE)),1,0))</f>
        <v>0</v>
      </c>
      <c r="AF752" s="194"/>
    </row>
    <row r="753" spans="1:32" ht="16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75">
        <f>IF(AND($X$3512&lt;&gt;" ",$X$3512&lt;&gt;0),IF(X753=$X$3512,1+COUNTIF(U$7:U752,"&gt;0"),0),0)</f>
        <v>0</v>
      </c>
      <c r="V753" s="178" t="s">
        <v>942</v>
      </c>
      <c r="W753" s="130"/>
      <c r="X753" s="131"/>
      <c r="Y753" s="131"/>
      <c r="Z753" s="206"/>
      <c r="AA753" s="194">
        <f t="shared" si="61"/>
        <v>0</v>
      </c>
      <c r="AB753" s="124" t="str">
        <f t="shared" si="62"/>
        <v/>
      </c>
      <c r="AC753" s="195" t="str">
        <f t="shared" si="63"/>
        <v/>
      </c>
      <c r="AD753" s="194" t="str">
        <f t="shared" si="64"/>
        <v/>
      </c>
      <c r="AE753" s="194">
        <f>IF(AD753="",0,IF(ISERROR(VLOOKUP(AD753,AD$7:AD752,1,FALSE)),1,0))</f>
        <v>0</v>
      </c>
      <c r="AF753" s="194"/>
    </row>
    <row r="754" spans="1:32" ht="16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75">
        <f>IF(AND($X$3512&lt;&gt;" ",$X$3512&lt;&gt;0),IF(X754=$X$3512,1+COUNTIF(U$7:U753,"&gt;0"),0),0)</f>
        <v>0</v>
      </c>
      <c r="V754" s="178" t="s">
        <v>943</v>
      </c>
      <c r="W754" s="130"/>
      <c r="X754" s="131"/>
      <c r="Y754" s="131"/>
      <c r="Z754" s="206"/>
      <c r="AA754" s="194">
        <f t="shared" si="61"/>
        <v>0</v>
      </c>
      <c r="AB754" s="124" t="str">
        <f t="shared" si="62"/>
        <v/>
      </c>
      <c r="AC754" s="195" t="str">
        <f t="shared" si="63"/>
        <v/>
      </c>
      <c r="AD754" s="194" t="str">
        <f t="shared" si="64"/>
        <v/>
      </c>
      <c r="AE754" s="194">
        <f>IF(AD754="",0,IF(ISERROR(VLOOKUP(AD754,AD$7:AD753,1,FALSE)),1,0))</f>
        <v>0</v>
      </c>
      <c r="AF754" s="194"/>
    </row>
    <row r="755" spans="1:32" ht="16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75">
        <f>IF(AND($X$3512&lt;&gt;" ",$X$3512&lt;&gt;0),IF(X755=$X$3512,1+COUNTIF(U$7:U754,"&gt;0"),0),0)</f>
        <v>0</v>
      </c>
      <c r="V755" s="178" t="s">
        <v>944</v>
      </c>
      <c r="W755" s="130"/>
      <c r="X755" s="131"/>
      <c r="Y755" s="131"/>
      <c r="Z755" s="206"/>
      <c r="AA755" s="194">
        <f t="shared" si="61"/>
        <v>0</v>
      </c>
      <c r="AB755" s="124" t="str">
        <f t="shared" si="62"/>
        <v/>
      </c>
      <c r="AC755" s="195" t="str">
        <f t="shared" si="63"/>
        <v/>
      </c>
      <c r="AD755" s="194" t="str">
        <f t="shared" si="64"/>
        <v/>
      </c>
      <c r="AE755" s="194">
        <f>IF(AD755="",0,IF(ISERROR(VLOOKUP(AD755,AD$7:AD754,1,FALSE)),1,0))</f>
        <v>0</v>
      </c>
      <c r="AF755" s="194"/>
    </row>
    <row r="756" spans="1:32" ht="16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75">
        <f>IF(AND($X$3512&lt;&gt;" ",$X$3512&lt;&gt;0),IF(X756=$X$3512,1+COUNTIF(U$7:U755,"&gt;0"),0),0)</f>
        <v>0</v>
      </c>
      <c r="V756" s="178" t="s">
        <v>945</v>
      </c>
      <c r="W756" s="130"/>
      <c r="X756" s="131"/>
      <c r="Y756" s="131"/>
      <c r="Z756" s="206"/>
      <c r="AA756" s="194">
        <f t="shared" si="61"/>
        <v>0</v>
      </c>
      <c r="AB756" s="124" t="str">
        <f t="shared" si="62"/>
        <v/>
      </c>
      <c r="AC756" s="195" t="str">
        <f t="shared" si="63"/>
        <v/>
      </c>
      <c r="AD756" s="194" t="str">
        <f t="shared" si="64"/>
        <v/>
      </c>
      <c r="AE756" s="194">
        <f>IF(AD756="",0,IF(ISERROR(VLOOKUP(AD756,AD$7:AD755,1,FALSE)),1,0))</f>
        <v>0</v>
      </c>
      <c r="AF756" s="194"/>
    </row>
    <row r="757" spans="1:32" ht="16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75">
        <f>IF(AND($X$3512&lt;&gt;" ",$X$3512&lt;&gt;0),IF(X757=$X$3512,1+COUNTIF(U$7:U756,"&gt;0"),0),0)</f>
        <v>0</v>
      </c>
      <c r="V757" s="178" t="s">
        <v>946</v>
      </c>
      <c r="W757" s="130"/>
      <c r="X757" s="131"/>
      <c r="Y757" s="131"/>
      <c r="Z757" s="206"/>
      <c r="AA757" s="194">
        <f t="shared" si="61"/>
        <v>0</v>
      </c>
      <c r="AB757" s="124" t="str">
        <f t="shared" si="62"/>
        <v/>
      </c>
      <c r="AC757" s="195" t="str">
        <f t="shared" si="63"/>
        <v/>
      </c>
      <c r="AD757" s="194" t="str">
        <f t="shared" si="64"/>
        <v/>
      </c>
      <c r="AE757" s="194">
        <f>IF(AD757="",0,IF(ISERROR(VLOOKUP(AD757,AD$7:AD756,1,FALSE)),1,0))</f>
        <v>0</v>
      </c>
      <c r="AF757" s="194"/>
    </row>
    <row r="758" spans="1:32" ht="16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75">
        <f>IF(AND($X$3512&lt;&gt;" ",$X$3512&lt;&gt;0),IF(X758=$X$3512,1+COUNTIF(U$7:U757,"&gt;0"),0),0)</f>
        <v>0</v>
      </c>
      <c r="V758" s="178" t="s">
        <v>947</v>
      </c>
      <c r="W758" s="130"/>
      <c r="X758" s="131"/>
      <c r="Y758" s="131"/>
      <c r="Z758" s="206"/>
      <c r="AA758" s="194">
        <f t="shared" si="61"/>
        <v>0</v>
      </c>
      <c r="AB758" s="124" t="str">
        <f t="shared" si="62"/>
        <v/>
      </c>
      <c r="AC758" s="195" t="str">
        <f t="shared" si="63"/>
        <v/>
      </c>
      <c r="AD758" s="194" t="str">
        <f t="shared" si="64"/>
        <v/>
      </c>
      <c r="AE758" s="194">
        <f>IF(AD758="",0,IF(ISERROR(VLOOKUP(AD758,AD$7:AD757,1,FALSE)),1,0))</f>
        <v>0</v>
      </c>
      <c r="AF758" s="194"/>
    </row>
    <row r="759" spans="1:32" ht="16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75">
        <f>IF(AND($X$3512&lt;&gt;" ",$X$3512&lt;&gt;0),IF(X759=$X$3512,1+COUNTIF(U$7:U758,"&gt;0"),0),0)</f>
        <v>0</v>
      </c>
      <c r="V759" s="178" t="s">
        <v>948</v>
      </c>
      <c r="W759" s="130"/>
      <c r="X759" s="131"/>
      <c r="Y759" s="131"/>
      <c r="Z759" s="206"/>
      <c r="AA759" s="194">
        <f t="shared" si="61"/>
        <v>0</v>
      </c>
      <c r="AB759" s="124" t="str">
        <f t="shared" si="62"/>
        <v/>
      </c>
      <c r="AC759" s="195" t="str">
        <f t="shared" si="63"/>
        <v/>
      </c>
      <c r="AD759" s="194" t="str">
        <f t="shared" si="64"/>
        <v/>
      </c>
      <c r="AE759" s="194">
        <f>IF(AD759="",0,IF(ISERROR(VLOOKUP(AD759,AD$7:AD758,1,FALSE)),1,0))</f>
        <v>0</v>
      </c>
      <c r="AF759" s="194"/>
    </row>
    <row r="760" spans="1:32" ht="16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75">
        <f>IF(AND($X$3512&lt;&gt;" ",$X$3512&lt;&gt;0),IF(X760=$X$3512,1+COUNTIF(U$7:U759,"&gt;0"),0),0)</f>
        <v>0</v>
      </c>
      <c r="V760" s="178" t="s">
        <v>949</v>
      </c>
      <c r="W760" s="130"/>
      <c r="X760" s="131"/>
      <c r="Y760" s="131"/>
      <c r="Z760" s="206"/>
      <c r="AA760" s="194">
        <f t="shared" si="61"/>
        <v>0</v>
      </c>
      <c r="AB760" s="124" t="str">
        <f t="shared" si="62"/>
        <v/>
      </c>
      <c r="AC760" s="195" t="str">
        <f t="shared" si="63"/>
        <v/>
      </c>
      <c r="AD760" s="194" t="str">
        <f t="shared" si="64"/>
        <v/>
      </c>
      <c r="AE760" s="194">
        <f>IF(AD760="",0,IF(ISERROR(VLOOKUP(AD760,AD$7:AD759,1,FALSE)),1,0))</f>
        <v>0</v>
      </c>
      <c r="AF760" s="194"/>
    </row>
    <row r="761" spans="1:32" ht="16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75">
        <f>IF(AND($X$3512&lt;&gt;" ",$X$3512&lt;&gt;0),IF(X761=$X$3512,1+COUNTIF(U$7:U760,"&gt;0"),0),0)</f>
        <v>0</v>
      </c>
      <c r="V761" s="178" t="s">
        <v>950</v>
      </c>
      <c r="W761" s="130"/>
      <c r="X761" s="131"/>
      <c r="Y761" s="131"/>
      <c r="Z761" s="206"/>
      <c r="AA761" s="194">
        <f t="shared" si="61"/>
        <v>0</v>
      </c>
      <c r="AB761" s="124" t="str">
        <f t="shared" si="62"/>
        <v/>
      </c>
      <c r="AC761" s="195" t="str">
        <f t="shared" si="63"/>
        <v/>
      </c>
      <c r="AD761" s="194" t="str">
        <f t="shared" si="64"/>
        <v/>
      </c>
      <c r="AE761" s="194">
        <f>IF(AD761="",0,IF(ISERROR(VLOOKUP(AD761,AD$7:AD760,1,FALSE)),1,0))</f>
        <v>0</v>
      </c>
      <c r="AF761" s="194"/>
    </row>
    <row r="762" spans="1:32" ht="16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75">
        <f>IF(AND($X$3512&lt;&gt;" ",$X$3512&lt;&gt;0),IF(X762=$X$3512,1+COUNTIF(U$7:U761,"&gt;0"),0),0)</f>
        <v>0</v>
      </c>
      <c r="V762" s="178" t="s">
        <v>951</v>
      </c>
      <c r="W762" s="130"/>
      <c r="X762" s="131"/>
      <c r="Y762" s="131"/>
      <c r="Z762" s="206"/>
      <c r="AA762" s="194">
        <f t="shared" si="61"/>
        <v>0</v>
      </c>
      <c r="AB762" s="124" t="str">
        <f t="shared" si="62"/>
        <v/>
      </c>
      <c r="AC762" s="195" t="str">
        <f t="shared" si="63"/>
        <v/>
      </c>
      <c r="AD762" s="194" t="str">
        <f t="shared" si="64"/>
        <v/>
      </c>
      <c r="AE762" s="194">
        <f>IF(AD762="",0,IF(ISERROR(VLOOKUP(AD762,AD$7:AD761,1,FALSE)),1,0))</f>
        <v>0</v>
      </c>
      <c r="AF762" s="194"/>
    </row>
    <row r="763" spans="1:32" ht="16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75">
        <f>IF(AND($X$3512&lt;&gt;" ",$X$3512&lt;&gt;0),IF(X763=$X$3512,1+COUNTIF(U$7:U762,"&gt;0"),0),0)</f>
        <v>0</v>
      </c>
      <c r="V763" s="178" t="s">
        <v>952</v>
      </c>
      <c r="W763" s="130"/>
      <c r="X763" s="131"/>
      <c r="Y763" s="131"/>
      <c r="Z763" s="206"/>
      <c r="AA763" s="194">
        <f t="shared" si="61"/>
        <v>0</v>
      </c>
      <c r="AB763" s="124" t="str">
        <f t="shared" si="62"/>
        <v/>
      </c>
      <c r="AC763" s="195" t="str">
        <f t="shared" si="63"/>
        <v/>
      </c>
      <c r="AD763" s="194" t="str">
        <f t="shared" si="64"/>
        <v/>
      </c>
      <c r="AE763" s="194">
        <f>IF(AD763="",0,IF(ISERROR(VLOOKUP(AD763,AD$7:AD762,1,FALSE)),1,0))</f>
        <v>0</v>
      </c>
      <c r="AF763" s="194"/>
    </row>
    <row r="764" spans="1:32" ht="16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75">
        <f>IF(AND($X$3512&lt;&gt;" ",$X$3512&lt;&gt;0),IF(X764=$X$3512,1+COUNTIF(U$7:U763,"&gt;0"),0),0)</f>
        <v>0</v>
      </c>
      <c r="V764" s="178" t="s">
        <v>953</v>
      </c>
      <c r="W764" s="130"/>
      <c r="X764" s="131"/>
      <c r="Y764" s="131"/>
      <c r="Z764" s="206"/>
      <c r="AA764" s="194">
        <f t="shared" si="61"/>
        <v>0</v>
      </c>
      <c r="AB764" s="124" t="str">
        <f t="shared" si="62"/>
        <v/>
      </c>
      <c r="AC764" s="195" t="str">
        <f t="shared" si="63"/>
        <v/>
      </c>
      <c r="AD764" s="194" t="str">
        <f t="shared" si="64"/>
        <v/>
      </c>
      <c r="AE764" s="194">
        <f>IF(AD764="",0,IF(ISERROR(VLOOKUP(AD764,AD$7:AD763,1,FALSE)),1,0))</f>
        <v>0</v>
      </c>
      <c r="AF764" s="194"/>
    </row>
    <row r="765" spans="1:32" ht="16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75">
        <f>IF(AND($X$3512&lt;&gt;" ",$X$3512&lt;&gt;0),IF(X765=$X$3512,1+COUNTIF(U$7:U764,"&gt;0"),0),0)</f>
        <v>0</v>
      </c>
      <c r="V765" s="178" t="s">
        <v>954</v>
      </c>
      <c r="W765" s="130"/>
      <c r="X765" s="131"/>
      <c r="Y765" s="131"/>
      <c r="Z765" s="206"/>
      <c r="AA765" s="194">
        <f t="shared" si="61"/>
        <v>0</v>
      </c>
      <c r="AB765" s="124" t="str">
        <f t="shared" si="62"/>
        <v/>
      </c>
      <c r="AC765" s="195" t="str">
        <f t="shared" si="63"/>
        <v/>
      </c>
      <c r="AD765" s="194" t="str">
        <f t="shared" si="64"/>
        <v/>
      </c>
      <c r="AE765" s="194">
        <f>IF(AD765="",0,IF(ISERROR(VLOOKUP(AD765,AD$7:AD764,1,FALSE)),1,0))</f>
        <v>0</v>
      </c>
      <c r="AF765" s="194"/>
    </row>
    <row r="766" spans="1:32" ht="16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75">
        <f>IF(AND($X$3512&lt;&gt;" ",$X$3512&lt;&gt;0),IF(X766=$X$3512,1+COUNTIF(U$7:U765,"&gt;0"),0),0)</f>
        <v>0</v>
      </c>
      <c r="V766" s="178" t="s">
        <v>955</v>
      </c>
      <c r="W766" s="130"/>
      <c r="X766" s="131"/>
      <c r="Y766" s="131"/>
      <c r="Z766" s="206"/>
      <c r="AA766" s="194">
        <f t="shared" si="61"/>
        <v>0</v>
      </c>
      <c r="AB766" s="124" t="str">
        <f t="shared" si="62"/>
        <v/>
      </c>
      <c r="AC766" s="195" t="str">
        <f t="shared" si="63"/>
        <v/>
      </c>
      <c r="AD766" s="194" t="str">
        <f t="shared" si="64"/>
        <v/>
      </c>
      <c r="AE766" s="194">
        <f>IF(AD766="",0,IF(ISERROR(VLOOKUP(AD766,AD$7:AD765,1,FALSE)),1,0))</f>
        <v>0</v>
      </c>
      <c r="AF766" s="194"/>
    </row>
    <row r="767" spans="1:32" ht="16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75">
        <f>IF(AND($X$3512&lt;&gt;" ",$X$3512&lt;&gt;0),IF(X767=$X$3512,1+COUNTIF(U$7:U766,"&gt;0"),0),0)</f>
        <v>0</v>
      </c>
      <c r="V767" s="178" t="s">
        <v>956</v>
      </c>
      <c r="W767" s="130"/>
      <c r="X767" s="131"/>
      <c r="Y767" s="131"/>
      <c r="Z767" s="206"/>
      <c r="AA767" s="194">
        <f t="shared" si="61"/>
        <v>0</v>
      </c>
      <c r="AB767" s="124" t="str">
        <f t="shared" si="62"/>
        <v/>
      </c>
      <c r="AC767" s="195" t="str">
        <f t="shared" si="63"/>
        <v/>
      </c>
      <c r="AD767" s="194" t="str">
        <f t="shared" si="64"/>
        <v/>
      </c>
      <c r="AE767" s="194">
        <f>IF(AD767="",0,IF(ISERROR(VLOOKUP(AD767,AD$7:AD766,1,FALSE)),1,0))</f>
        <v>0</v>
      </c>
      <c r="AF767" s="194"/>
    </row>
    <row r="768" spans="1:32" ht="16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75">
        <f>IF(AND($X$3512&lt;&gt;" ",$X$3512&lt;&gt;0),IF(X768=$X$3512,1+COUNTIF(U$7:U767,"&gt;0"),0),0)</f>
        <v>0</v>
      </c>
      <c r="V768" s="178" t="s">
        <v>957</v>
      </c>
      <c r="W768" s="130"/>
      <c r="X768" s="131"/>
      <c r="Y768" s="131"/>
      <c r="Z768" s="206"/>
      <c r="AA768" s="194">
        <f t="shared" si="61"/>
        <v>0</v>
      </c>
      <c r="AB768" s="124" t="str">
        <f t="shared" si="62"/>
        <v/>
      </c>
      <c r="AC768" s="195" t="str">
        <f t="shared" si="63"/>
        <v/>
      </c>
      <c r="AD768" s="194" t="str">
        <f t="shared" si="64"/>
        <v/>
      </c>
      <c r="AE768" s="194">
        <f>IF(AD768="",0,IF(ISERROR(VLOOKUP(AD768,AD$7:AD767,1,FALSE)),1,0))</f>
        <v>0</v>
      </c>
      <c r="AF768" s="194"/>
    </row>
    <row r="769" spans="1:32" ht="16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75">
        <f>IF(AND($X$3512&lt;&gt;" ",$X$3512&lt;&gt;0),IF(X769=$X$3512,1+COUNTIF(U$7:U768,"&gt;0"),0),0)</f>
        <v>0</v>
      </c>
      <c r="V769" s="178" t="s">
        <v>958</v>
      </c>
      <c r="W769" s="130"/>
      <c r="X769" s="131"/>
      <c r="Y769" s="131"/>
      <c r="Z769" s="206"/>
      <c r="AA769" s="194">
        <f t="shared" si="61"/>
        <v>0</v>
      </c>
      <c r="AB769" s="124" t="str">
        <f t="shared" si="62"/>
        <v/>
      </c>
      <c r="AC769" s="195" t="str">
        <f t="shared" si="63"/>
        <v/>
      </c>
      <c r="AD769" s="194" t="str">
        <f t="shared" si="64"/>
        <v/>
      </c>
      <c r="AE769" s="194">
        <f>IF(AD769="",0,IF(ISERROR(VLOOKUP(AD769,AD$7:AD768,1,FALSE)),1,0))</f>
        <v>0</v>
      </c>
      <c r="AF769" s="194"/>
    </row>
    <row r="770" spans="1:32" ht="16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75">
        <f>IF(AND($X$3512&lt;&gt;" ",$X$3512&lt;&gt;0),IF(X770=$X$3512,1+COUNTIF(U$7:U769,"&gt;0"),0),0)</f>
        <v>0</v>
      </c>
      <c r="V770" s="178" t="s">
        <v>959</v>
      </c>
      <c r="W770" s="130"/>
      <c r="X770" s="131"/>
      <c r="Y770" s="131"/>
      <c r="Z770" s="206"/>
      <c r="AA770" s="194">
        <f t="shared" si="61"/>
        <v>0</v>
      </c>
      <c r="AB770" s="124" t="str">
        <f t="shared" si="62"/>
        <v/>
      </c>
      <c r="AC770" s="195" t="str">
        <f t="shared" si="63"/>
        <v/>
      </c>
      <c r="AD770" s="194" t="str">
        <f t="shared" si="64"/>
        <v/>
      </c>
      <c r="AE770" s="194">
        <f>IF(AD770="",0,IF(ISERROR(VLOOKUP(AD770,AD$7:AD769,1,FALSE)),1,0))</f>
        <v>0</v>
      </c>
      <c r="AF770" s="194"/>
    </row>
    <row r="771" spans="1:32" ht="16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75">
        <f>IF(AND($X$3512&lt;&gt;" ",$X$3512&lt;&gt;0),IF(X771=$X$3512,1+COUNTIF(U$7:U770,"&gt;0"),0),0)</f>
        <v>0</v>
      </c>
      <c r="V771" s="178" t="s">
        <v>960</v>
      </c>
      <c r="W771" s="130"/>
      <c r="X771" s="131"/>
      <c r="Y771" s="131"/>
      <c r="Z771" s="206"/>
      <c r="AA771" s="194">
        <f t="shared" si="61"/>
        <v>0</v>
      </c>
      <c r="AB771" s="124" t="str">
        <f t="shared" si="62"/>
        <v/>
      </c>
      <c r="AC771" s="195" t="str">
        <f t="shared" si="63"/>
        <v/>
      </c>
      <c r="AD771" s="194" t="str">
        <f t="shared" si="64"/>
        <v/>
      </c>
      <c r="AE771" s="194">
        <f>IF(AD771="",0,IF(ISERROR(VLOOKUP(AD771,AD$7:AD770,1,FALSE)),1,0))</f>
        <v>0</v>
      </c>
      <c r="AF771" s="194"/>
    </row>
    <row r="772" spans="1:32" ht="16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75">
        <f>IF(AND($X$3512&lt;&gt;" ",$X$3512&lt;&gt;0),IF(X772=$X$3512,1+COUNTIF(U$7:U771,"&gt;0"),0),0)</f>
        <v>0</v>
      </c>
      <c r="V772" s="178" t="s">
        <v>961</v>
      </c>
      <c r="W772" s="130"/>
      <c r="X772" s="131"/>
      <c r="Y772" s="131"/>
      <c r="Z772" s="206"/>
      <c r="AA772" s="194">
        <f t="shared" si="61"/>
        <v>0</v>
      </c>
      <c r="AB772" s="124" t="str">
        <f t="shared" si="62"/>
        <v/>
      </c>
      <c r="AC772" s="195" t="str">
        <f t="shared" si="63"/>
        <v/>
      </c>
      <c r="AD772" s="194" t="str">
        <f t="shared" si="64"/>
        <v/>
      </c>
      <c r="AE772" s="194">
        <f>IF(AD772="",0,IF(ISERROR(VLOOKUP(AD772,AD$7:AD771,1,FALSE)),1,0))</f>
        <v>0</v>
      </c>
      <c r="AF772" s="194"/>
    </row>
    <row r="773" spans="1:32" ht="16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75">
        <f>IF(AND($X$3512&lt;&gt;" ",$X$3512&lt;&gt;0),IF(X773=$X$3512,1+COUNTIF(U$7:U772,"&gt;0"),0),0)</f>
        <v>0</v>
      </c>
      <c r="V773" s="178" t="s">
        <v>962</v>
      </c>
      <c r="W773" s="130"/>
      <c r="X773" s="131"/>
      <c r="Y773" s="131"/>
      <c r="Z773" s="206"/>
      <c r="AA773" s="194">
        <f t="shared" si="61"/>
        <v>0</v>
      </c>
      <c r="AB773" s="124" t="str">
        <f t="shared" si="62"/>
        <v/>
      </c>
      <c r="AC773" s="195" t="str">
        <f t="shared" si="63"/>
        <v/>
      </c>
      <c r="AD773" s="194" t="str">
        <f t="shared" si="64"/>
        <v/>
      </c>
      <c r="AE773" s="194">
        <f>IF(AD773="",0,IF(ISERROR(VLOOKUP(AD773,AD$7:AD772,1,FALSE)),1,0))</f>
        <v>0</v>
      </c>
      <c r="AF773" s="194"/>
    </row>
    <row r="774" spans="1:32" ht="16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75">
        <f>IF(AND($X$3512&lt;&gt;" ",$X$3512&lt;&gt;0),IF(X774=$X$3512,1+COUNTIF(U$7:U773,"&gt;0"),0),0)</f>
        <v>0</v>
      </c>
      <c r="V774" s="178" t="s">
        <v>963</v>
      </c>
      <c r="W774" s="130"/>
      <c r="X774" s="131"/>
      <c r="Y774" s="131"/>
      <c r="Z774" s="206"/>
      <c r="AA774" s="194">
        <f t="shared" si="61"/>
        <v>0</v>
      </c>
      <c r="AB774" s="124" t="str">
        <f t="shared" si="62"/>
        <v/>
      </c>
      <c r="AC774" s="195" t="str">
        <f t="shared" si="63"/>
        <v/>
      </c>
      <c r="AD774" s="194" t="str">
        <f t="shared" si="64"/>
        <v/>
      </c>
      <c r="AE774" s="194">
        <f>IF(AD774="",0,IF(ISERROR(VLOOKUP(AD774,AD$7:AD773,1,FALSE)),1,0))</f>
        <v>0</v>
      </c>
      <c r="AF774" s="194"/>
    </row>
    <row r="775" spans="1:32" ht="16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75">
        <f>IF(AND($X$3512&lt;&gt;" ",$X$3512&lt;&gt;0),IF(X775=$X$3512,1+COUNTIF(U$7:U774,"&gt;0"),0),0)</f>
        <v>0</v>
      </c>
      <c r="V775" s="178" t="s">
        <v>964</v>
      </c>
      <c r="W775" s="130"/>
      <c r="X775" s="131"/>
      <c r="Y775" s="131"/>
      <c r="Z775" s="206"/>
      <c r="AA775" s="194">
        <f t="shared" ref="AA775:AA838" si="65">IF(ISBLANK(X775),0,VLOOKUP(X775,$B$8:$E$57,1,FALSE))</f>
        <v>0</v>
      </c>
      <c r="AB775" s="124" t="str">
        <f t="shared" si="62"/>
        <v/>
      </c>
      <c r="AC775" s="195" t="str">
        <f t="shared" si="63"/>
        <v/>
      </c>
      <c r="AD775" s="194" t="str">
        <f t="shared" si="64"/>
        <v/>
      </c>
      <c r="AE775" s="194">
        <f>IF(AD775="",0,IF(ISERROR(VLOOKUP(AD775,AD$7:AD774,1,FALSE)),1,0))</f>
        <v>0</v>
      </c>
      <c r="AF775" s="194"/>
    </row>
    <row r="776" spans="1:32" ht="16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75">
        <f>IF(AND($X$3512&lt;&gt;" ",$X$3512&lt;&gt;0),IF(X776=$X$3512,1+COUNTIF(U$7:U775,"&gt;0"),0),0)</f>
        <v>0</v>
      </c>
      <c r="V776" s="178" t="s">
        <v>965</v>
      </c>
      <c r="W776" s="130"/>
      <c r="X776" s="131"/>
      <c r="Y776" s="131"/>
      <c r="Z776" s="206"/>
      <c r="AA776" s="194">
        <f t="shared" si="65"/>
        <v>0</v>
      </c>
      <c r="AB776" s="124" t="str">
        <f t="shared" ref="AB776:AB839" si="66">IF(W776&gt;0,CONCATENATE(MONTH(W776)&amp;X776),"")</f>
        <v/>
      </c>
      <c r="AC776" s="195" t="str">
        <f t="shared" ref="AC776:AC839" si="67">IF(OR(AND(Z776&lt;&gt;0,ISBLANK(X776)),ISERROR(AA776)),"ERR","")</f>
        <v/>
      </c>
      <c r="AD776" s="194" t="str">
        <f t="shared" si="64"/>
        <v/>
      </c>
      <c r="AE776" s="194">
        <f>IF(AD776="",0,IF(ISERROR(VLOOKUP(AD776,AD$7:AD775,1,FALSE)),1,0))</f>
        <v>0</v>
      </c>
      <c r="AF776" s="194"/>
    </row>
    <row r="777" spans="1:32" ht="16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75">
        <f>IF(AND($X$3512&lt;&gt;" ",$X$3512&lt;&gt;0),IF(X777=$X$3512,1+COUNTIF(U$7:U776,"&gt;0"),0),0)</f>
        <v>0</v>
      </c>
      <c r="V777" s="178" t="s">
        <v>966</v>
      </c>
      <c r="W777" s="130"/>
      <c r="X777" s="131"/>
      <c r="Y777" s="131"/>
      <c r="Z777" s="206"/>
      <c r="AA777" s="194">
        <f t="shared" si="65"/>
        <v>0</v>
      </c>
      <c r="AB777" s="124" t="str">
        <f t="shared" si="66"/>
        <v/>
      </c>
      <c r="AC777" s="195" t="str">
        <f t="shared" si="67"/>
        <v/>
      </c>
      <c r="AD777" s="194" t="str">
        <f t="shared" si="64"/>
        <v/>
      </c>
      <c r="AE777" s="194">
        <f>IF(AD777="",0,IF(ISERROR(VLOOKUP(AD777,AD$7:AD776,1,FALSE)),1,0))</f>
        <v>0</v>
      </c>
      <c r="AF777" s="194"/>
    </row>
    <row r="778" spans="1:32" ht="16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75">
        <f>IF(AND($X$3512&lt;&gt;" ",$X$3512&lt;&gt;0),IF(X778=$X$3512,1+COUNTIF(U$7:U777,"&gt;0"),0),0)</f>
        <v>0</v>
      </c>
      <c r="V778" s="178" t="s">
        <v>967</v>
      </c>
      <c r="W778" s="130"/>
      <c r="X778" s="131"/>
      <c r="Y778" s="131"/>
      <c r="Z778" s="206"/>
      <c r="AA778" s="194">
        <f t="shared" si="65"/>
        <v>0</v>
      </c>
      <c r="AB778" s="124" t="str">
        <f t="shared" si="66"/>
        <v/>
      </c>
      <c r="AC778" s="195" t="str">
        <f t="shared" si="67"/>
        <v/>
      </c>
      <c r="AD778" s="194" t="str">
        <f t="shared" si="64"/>
        <v/>
      </c>
      <c r="AE778" s="194">
        <f>IF(AD778="",0,IF(ISERROR(VLOOKUP(AD778,AD$7:AD777,1,FALSE)),1,0))</f>
        <v>0</v>
      </c>
      <c r="AF778" s="194"/>
    </row>
    <row r="779" spans="1:32" ht="16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75">
        <f>IF(AND($X$3512&lt;&gt;" ",$X$3512&lt;&gt;0),IF(X779=$X$3512,1+COUNTIF(U$7:U778,"&gt;0"),0),0)</f>
        <v>0</v>
      </c>
      <c r="V779" s="178" t="s">
        <v>968</v>
      </c>
      <c r="W779" s="130"/>
      <c r="X779" s="131"/>
      <c r="Y779" s="131"/>
      <c r="Z779" s="206"/>
      <c r="AA779" s="194">
        <f t="shared" si="65"/>
        <v>0</v>
      </c>
      <c r="AB779" s="124" t="str">
        <f t="shared" si="66"/>
        <v/>
      </c>
      <c r="AC779" s="195" t="str">
        <f t="shared" si="67"/>
        <v/>
      </c>
      <c r="AD779" s="194" t="str">
        <f t="shared" ref="AD779:AD842" si="68">IF(W779&gt;0,CONCATENATE(MONTH(W779),"-",YEAR(W779)),"")</f>
        <v/>
      </c>
      <c r="AE779" s="194">
        <f>IF(AD779="",0,IF(ISERROR(VLOOKUP(AD779,AD$7:AD778,1,FALSE)),1,0))</f>
        <v>0</v>
      </c>
      <c r="AF779" s="194"/>
    </row>
    <row r="780" spans="1:32" ht="16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75">
        <f>IF(AND($X$3512&lt;&gt;" ",$X$3512&lt;&gt;0),IF(X780=$X$3512,1+COUNTIF(U$7:U779,"&gt;0"),0),0)</f>
        <v>0</v>
      </c>
      <c r="V780" s="178" t="s">
        <v>969</v>
      </c>
      <c r="W780" s="130"/>
      <c r="X780" s="131"/>
      <c r="Y780" s="131"/>
      <c r="Z780" s="206"/>
      <c r="AA780" s="194">
        <f t="shared" si="65"/>
        <v>0</v>
      </c>
      <c r="AB780" s="124" t="str">
        <f t="shared" si="66"/>
        <v/>
      </c>
      <c r="AC780" s="195" t="str">
        <f t="shared" si="67"/>
        <v/>
      </c>
      <c r="AD780" s="194" t="str">
        <f t="shared" si="68"/>
        <v/>
      </c>
      <c r="AE780" s="194">
        <f>IF(AD780="",0,IF(ISERROR(VLOOKUP(AD780,AD$7:AD779,1,FALSE)),1,0))</f>
        <v>0</v>
      </c>
      <c r="AF780" s="194"/>
    </row>
    <row r="781" spans="1:32" ht="16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75">
        <f>IF(AND($X$3512&lt;&gt;" ",$X$3512&lt;&gt;0),IF(X781=$X$3512,1+COUNTIF(U$7:U780,"&gt;0"),0),0)</f>
        <v>0</v>
      </c>
      <c r="V781" s="178" t="s">
        <v>970</v>
      </c>
      <c r="W781" s="130"/>
      <c r="X781" s="131"/>
      <c r="Y781" s="131"/>
      <c r="Z781" s="206"/>
      <c r="AA781" s="194">
        <f t="shared" si="65"/>
        <v>0</v>
      </c>
      <c r="AB781" s="124" t="str">
        <f t="shared" si="66"/>
        <v/>
      </c>
      <c r="AC781" s="195" t="str">
        <f t="shared" si="67"/>
        <v/>
      </c>
      <c r="AD781" s="194" t="str">
        <f t="shared" si="68"/>
        <v/>
      </c>
      <c r="AE781" s="194">
        <f>IF(AD781="",0,IF(ISERROR(VLOOKUP(AD781,AD$7:AD780,1,FALSE)),1,0))</f>
        <v>0</v>
      </c>
      <c r="AF781" s="194"/>
    </row>
    <row r="782" spans="1:32" ht="16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75">
        <f>IF(AND($X$3512&lt;&gt;" ",$X$3512&lt;&gt;0),IF(X782=$X$3512,1+COUNTIF(U$7:U781,"&gt;0"),0),0)</f>
        <v>0</v>
      </c>
      <c r="V782" s="178" t="s">
        <v>971</v>
      </c>
      <c r="W782" s="130"/>
      <c r="X782" s="131"/>
      <c r="Y782" s="131"/>
      <c r="Z782" s="206"/>
      <c r="AA782" s="194">
        <f t="shared" si="65"/>
        <v>0</v>
      </c>
      <c r="AB782" s="124" t="str">
        <f t="shared" si="66"/>
        <v/>
      </c>
      <c r="AC782" s="195" t="str">
        <f t="shared" si="67"/>
        <v/>
      </c>
      <c r="AD782" s="194" t="str">
        <f t="shared" si="68"/>
        <v/>
      </c>
      <c r="AE782" s="194">
        <f>IF(AD782="",0,IF(ISERROR(VLOOKUP(AD782,AD$7:AD781,1,FALSE)),1,0))</f>
        <v>0</v>
      </c>
      <c r="AF782" s="194"/>
    </row>
    <row r="783" spans="1:32" ht="16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75">
        <f>IF(AND($X$3512&lt;&gt;" ",$X$3512&lt;&gt;0),IF(X783=$X$3512,1+COUNTIF(U$7:U782,"&gt;0"),0),0)</f>
        <v>0</v>
      </c>
      <c r="V783" s="178" t="s">
        <v>972</v>
      </c>
      <c r="W783" s="130"/>
      <c r="X783" s="131"/>
      <c r="Y783" s="131"/>
      <c r="Z783" s="206"/>
      <c r="AA783" s="194">
        <f t="shared" si="65"/>
        <v>0</v>
      </c>
      <c r="AB783" s="124" t="str">
        <f t="shared" si="66"/>
        <v/>
      </c>
      <c r="AC783" s="195" t="str">
        <f t="shared" si="67"/>
        <v/>
      </c>
      <c r="AD783" s="194" t="str">
        <f t="shared" si="68"/>
        <v/>
      </c>
      <c r="AE783" s="194">
        <f>IF(AD783="",0,IF(ISERROR(VLOOKUP(AD783,AD$7:AD782,1,FALSE)),1,0))</f>
        <v>0</v>
      </c>
      <c r="AF783" s="194"/>
    </row>
    <row r="784" spans="1:32" ht="16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75">
        <f>IF(AND($X$3512&lt;&gt;" ",$X$3512&lt;&gt;0),IF(X784=$X$3512,1+COUNTIF(U$7:U783,"&gt;0"),0),0)</f>
        <v>0</v>
      </c>
      <c r="V784" s="178" t="s">
        <v>973</v>
      </c>
      <c r="W784" s="130"/>
      <c r="X784" s="131"/>
      <c r="Y784" s="131"/>
      <c r="Z784" s="206"/>
      <c r="AA784" s="194">
        <f t="shared" si="65"/>
        <v>0</v>
      </c>
      <c r="AB784" s="124" t="str">
        <f t="shared" si="66"/>
        <v/>
      </c>
      <c r="AC784" s="195" t="str">
        <f t="shared" si="67"/>
        <v/>
      </c>
      <c r="AD784" s="194" t="str">
        <f t="shared" si="68"/>
        <v/>
      </c>
      <c r="AE784" s="194">
        <f>IF(AD784="",0,IF(ISERROR(VLOOKUP(AD784,AD$7:AD783,1,FALSE)),1,0))</f>
        <v>0</v>
      </c>
      <c r="AF784" s="194"/>
    </row>
    <row r="785" spans="1:32" ht="16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75">
        <f>IF(AND($X$3512&lt;&gt;" ",$X$3512&lt;&gt;0),IF(X785=$X$3512,1+COUNTIF(U$7:U784,"&gt;0"),0),0)</f>
        <v>0</v>
      </c>
      <c r="V785" s="178" t="s">
        <v>974</v>
      </c>
      <c r="W785" s="130"/>
      <c r="X785" s="131"/>
      <c r="Y785" s="131"/>
      <c r="Z785" s="206"/>
      <c r="AA785" s="194">
        <f t="shared" si="65"/>
        <v>0</v>
      </c>
      <c r="AB785" s="124" t="str">
        <f t="shared" si="66"/>
        <v/>
      </c>
      <c r="AC785" s="195" t="str">
        <f t="shared" si="67"/>
        <v/>
      </c>
      <c r="AD785" s="194" t="str">
        <f t="shared" si="68"/>
        <v/>
      </c>
      <c r="AE785" s="194">
        <f>IF(AD785="",0,IF(ISERROR(VLOOKUP(AD785,AD$7:AD784,1,FALSE)),1,0))</f>
        <v>0</v>
      </c>
      <c r="AF785" s="194"/>
    </row>
    <row r="786" spans="1:32" ht="16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75">
        <f>IF(AND($X$3512&lt;&gt;" ",$X$3512&lt;&gt;0),IF(X786=$X$3512,1+COUNTIF(U$7:U785,"&gt;0"),0),0)</f>
        <v>0</v>
      </c>
      <c r="V786" s="178" t="s">
        <v>975</v>
      </c>
      <c r="W786" s="130"/>
      <c r="X786" s="131"/>
      <c r="Y786" s="131"/>
      <c r="Z786" s="206"/>
      <c r="AA786" s="194">
        <f t="shared" si="65"/>
        <v>0</v>
      </c>
      <c r="AB786" s="124" t="str">
        <f t="shared" si="66"/>
        <v/>
      </c>
      <c r="AC786" s="195" t="str">
        <f t="shared" si="67"/>
        <v/>
      </c>
      <c r="AD786" s="194" t="str">
        <f t="shared" si="68"/>
        <v/>
      </c>
      <c r="AE786" s="194">
        <f>IF(AD786="",0,IF(ISERROR(VLOOKUP(AD786,AD$7:AD785,1,FALSE)),1,0))</f>
        <v>0</v>
      </c>
      <c r="AF786" s="194"/>
    </row>
    <row r="787" spans="1:32" ht="16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75">
        <f>IF(AND($X$3512&lt;&gt;" ",$X$3512&lt;&gt;0),IF(X787=$X$3512,1+COUNTIF(U$7:U786,"&gt;0"),0),0)</f>
        <v>0</v>
      </c>
      <c r="V787" s="178" t="s">
        <v>976</v>
      </c>
      <c r="W787" s="130"/>
      <c r="X787" s="131"/>
      <c r="Y787" s="131"/>
      <c r="Z787" s="206"/>
      <c r="AA787" s="194">
        <f t="shared" si="65"/>
        <v>0</v>
      </c>
      <c r="AB787" s="124" t="str">
        <f t="shared" si="66"/>
        <v/>
      </c>
      <c r="AC787" s="195" t="str">
        <f t="shared" si="67"/>
        <v/>
      </c>
      <c r="AD787" s="194" t="str">
        <f t="shared" si="68"/>
        <v/>
      </c>
      <c r="AE787" s="194">
        <f>IF(AD787="",0,IF(ISERROR(VLOOKUP(AD787,AD$7:AD786,1,FALSE)),1,0))</f>
        <v>0</v>
      </c>
      <c r="AF787" s="194"/>
    </row>
    <row r="788" spans="1:32" ht="16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75">
        <f>IF(AND($X$3512&lt;&gt;" ",$X$3512&lt;&gt;0),IF(X788=$X$3512,1+COUNTIF(U$7:U787,"&gt;0"),0),0)</f>
        <v>0</v>
      </c>
      <c r="V788" s="178" t="s">
        <v>977</v>
      </c>
      <c r="W788" s="130"/>
      <c r="X788" s="131"/>
      <c r="Y788" s="131"/>
      <c r="Z788" s="206"/>
      <c r="AA788" s="194">
        <f t="shared" si="65"/>
        <v>0</v>
      </c>
      <c r="AB788" s="124" t="str">
        <f t="shared" si="66"/>
        <v/>
      </c>
      <c r="AC788" s="195" t="str">
        <f t="shared" si="67"/>
        <v/>
      </c>
      <c r="AD788" s="194" t="str">
        <f t="shared" si="68"/>
        <v/>
      </c>
      <c r="AE788" s="194">
        <f>IF(AD788="",0,IF(ISERROR(VLOOKUP(AD788,AD$7:AD787,1,FALSE)),1,0))</f>
        <v>0</v>
      </c>
      <c r="AF788" s="194"/>
    </row>
    <row r="789" spans="1:32" ht="16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75">
        <f>IF(AND($X$3512&lt;&gt;" ",$X$3512&lt;&gt;0),IF(X789=$X$3512,1+COUNTIF(U$7:U788,"&gt;0"),0),0)</f>
        <v>0</v>
      </c>
      <c r="V789" s="178" t="s">
        <v>978</v>
      </c>
      <c r="W789" s="130"/>
      <c r="X789" s="131"/>
      <c r="Y789" s="131"/>
      <c r="Z789" s="206"/>
      <c r="AA789" s="194">
        <f t="shared" si="65"/>
        <v>0</v>
      </c>
      <c r="AB789" s="124" t="str">
        <f t="shared" si="66"/>
        <v/>
      </c>
      <c r="AC789" s="195" t="str">
        <f t="shared" si="67"/>
        <v/>
      </c>
      <c r="AD789" s="194" t="str">
        <f t="shared" si="68"/>
        <v/>
      </c>
      <c r="AE789" s="194">
        <f>IF(AD789="",0,IF(ISERROR(VLOOKUP(AD789,AD$7:AD788,1,FALSE)),1,0))</f>
        <v>0</v>
      </c>
      <c r="AF789" s="194"/>
    </row>
    <row r="790" spans="1:32" ht="16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75">
        <f>IF(AND($X$3512&lt;&gt;" ",$X$3512&lt;&gt;0),IF(X790=$X$3512,1+COUNTIF(U$7:U789,"&gt;0"),0),0)</f>
        <v>0</v>
      </c>
      <c r="V790" s="178" t="s">
        <v>979</v>
      </c>
      <c r="W790" s="130"/>
      <c r="X790" s="131"/>
      <c r="Y790" s="131"/>
      <c r="Z790" s="206"/>
      <c r="AA790" s="194">
        <f t="shared" si="65"/>
        <v>0</v>
      </c>
      <c r="AB790" s="124" t="str">
        <f t="shared" si="66"/>
        <v/>
      </c>
      <c r="AC790" s="195" t="str">
        <f t="shared" si="67"/>
        <v/>
      </c>
      <c r="AD790" s="194" t="str">
        <f t="shared" si="68"/>
        <v/>
      </c>
      <c r="AE790" s="194">
        <f>IF(AD790="",0,IF(ISERROR(VLOOKUP(AD790,AD$7:AD789,1,FALSE)),1,0))</f>
        <v>0</v>
      </c>
      <c r="AF790" s="194"/>
    </row>
    <row r="791" spans="1:32" ht="16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75">
        <f>IF(AND($X$3512&lt;&gt;" ",$X$3512&lt;&gt;0),IF(X791=$X$3512,1+COUNTIF(U$7:U790,"&gt;0"),0),0)</f>
        <v>0</v>
      </c>
      <c r="V791" s="178" t="s">
        <v>980</v>
      </c>
      <c r="W791" s="130"/>
      <c r="X791" s="131"/>
      <c r="Y791" s="131"/>
      <c r="Z791" s="206"/>
      <c r="AA791" s="194">
        <f t="shared" si="65"/>
        <v>0</v>
      </c>
      <c r="AB791" s="124" t="str">
        <f t="shared" si="66"/>
        <v/>
      </c>
      <c r="AC791" s="195" t="str">
        <f t="shared" si="67"/>
        <v/>
      </c>
      <c r="AD791" s="194" t="str">
        <f t="shared" si="68"/>
        <v/>
      </c>
      <c r="AE791" s="194">
        <f>IF(AD791="",0,IF(ISERROR(VLOOKUP(AD791,AD$7:AD790,1,FALSE)),1,0))</f>
        <v>0</v>
      </c>
      <c r="AF791" s="194"/>
    </row>
    <row r="792" spans="1:32" ht="16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75">
        <f>IF(AND($X$3512&lt;&gt;" ",$X$3512&lt;&gt;0),IF(X792=$X$3512,1+COUNTIF(U$7:U791,"&gt;0"),0),0)</f>
        <v>0</v>
      </c>
      <c r="V792" s="178" t="s">
        <v>981</v>
      </c>
      <c r="W792" s="130"/>
      <c r="X792" s="131"/>
      <c r="Y792" s="131"/>
      <c r="Z792" s="206"/>
      <c r="AA792" s="194">
        <f t="shared" si="65"/>
        <v>0</v>
      </c>
      <c r="AB792" s="124" t="str">
        <f t="shared" si="66"/>
        <v/>
      </c>
      <c r="AC792" s="195" t="str">
        <f t="shared" si="67"/>
        <v/>
      </c>
      <c r="AD792" s="194" t="str">
        <f t="shared" si="68"/>
        <v/>
      </c>
      <c r="AE792" s="194">
        <f>IF(AD792="",0,IF(ISERROR(VLOOKUP(AD792,AD$7:AD791,1,FALSE)),1,0))</f>
        <v>0</v>
      </c>
      <c r="AF792" s="194"/>
    </row>
    <row r="793" spans="1:32" ht="16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75">
        <f>IF(AND($X$3512&lt;&gt;" ",$X$3512&lt;&gt;0),IF(X793=$X$3512,1+COUNTIF(U$7:U792,"&gt;0"),0),0)</f>
        <v>0</v>
      </c>
      <c r="V793" s="178" t="s">
        <v>982</v>
      </c>
      <c r="W793" s="130"/>
      <c r="X793" s="131"/>
      <c r="Y793" s="131"/>
      <c r="Z793" s="206"/>
      <c r="AA793" s="194">
        <f t="shared" si="65"/>
        <v>0</v>
      </c>
      <c r="AB793" s="124" t="str">
        <f t="shared" si="66"/>
        <v/>
      </c>
      <c r="AC793" s="195" t="str">
        <f t="shared" si="67"/>
        <v/>
      </c>
      <c r="AD793" s="194" t="str">
        <f t="shared" si="68"/>
        <v/>
      </c>
      <c r="AE793" s="194">
        <f>IF(AD793="",0,IF(ISERROR(VLOOKUP(AD793,AD$7:AD792,1,FALSE)),1,0))</f>
        <v>0</v>
      </c>
      <c r="AF793" s="194"/>
    </row>
    <row r="794" spans="1:32" ht="16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75">
        <f>IF(AND($X$3512&lt;&gt;" ",$X$3512&lt;&gt;0),IF(X794=$X$3512,1+COUNTIF(U$7:U793,"&gt;0"),0),0)</f>
        <v>0</v>
      </c>
      <c r="V794" s="178" t="s">
        <v>983</v>
      </c>
      <c r="W794" s="130"/>
      <c r="X794" s="131"/>
      <c r="Y794" s="131"/>
      <c r="Z794" s="206"/>
      <c r="AA794" s="194">
        <f t="shared" si="65"/>
        <v>0</v>
      </c>
      <c r="AB794" s="124" t="str">
        <f t="shared" si="66"/>
        <v/>
      </c>
      <c r="AC794" s="195" t="str">
        <f t="shared" si="67"/>
        <v/>
      </c>
      <c r="AD794" s="194" t="str">
        <f t="shared" si="68"/>
        <v/>
      </c>
      <c r="AE794" s="194">
        <f>IF(AD794="",0,IF(ISERROR(VLOOKUP(AD794,AD$7:AD793,1,FALSE)),1,0))</f>
        <v>0</v>
      </c>
      <c r="AF794" s="194"/>
    </row>
    <row r="795" spans="1:32" ht="16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75">
        <f>IF(AND($X$3512&lt;&gt;" ",$X$3512&lt;&gt;0),IF(X795=$X$3512,1+COUNTIF(U$7:U794,"&gt;0"),0),0)</f>
        <v>0</v>
      </c>
      <c r="V795" s="178" t="s">
        <v>984</v>
      </c>
      <c r="W795" s="130"/>
      <c r="X795" s="131"/>
      <c r="Y795" s="131"/>
      <c r="Z795" s="206"/>
      <c r="AA795" s="194">
        <f t="shared" si="65"/>
        <v>0</v>
      </c>
      <c r="AB795" s="124" t="str">
        <f t="shared" si="66"/>
        <v/>
      </c>
      <c r="AC795" s="195" t="str">
        <f t="shared" si="67"/>
        <v/>
      </c>
      <c r="AD795" s="194" t="str">
        <f t="shared" si="68"/>
        <v/>
      </c>
      <c r="AE795" s="194">
        <f>IF(AD795="",0,IF(ISERROR(VLOOKUP(AD795,AD$7:AD794,1,FALSE)),1,0))</f>
        <v>0</v>
      </c>
      <c r="AF795" s="194"/>
    </row>
    <row r="796" spans="1:32" ht="16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75">
        <f>IF(AND($X$3512&lt;&gt;" ",$X$3512&lt;&gt;0),IF(X796=$X$3512,1+COUNTIF(U$7:U795,"&gt;0"),0),0)</f>
        <v>0</v>
      </c>
      <c r="V796" s="178" t="s">
        <v>985</v>
      </c>
      <c r="W796" s="130"/>
      <c r="X796" s="131"/>
      <c r="Y796" s="131"/>
      <c r="Z796" s="206"/>
      <c r="AA796" s="194">
        <f t="shared" si="65"/>
        <v>0</v>
      </c>
      <c r="AB796" s="124" t="str">
        <f t="shared" si="66"/>
        <v/>
      </c>
      <c r="AC796" s="195" t="str">
        <f t="shared" si="67"/>
        <v/>
      </c>
      <c r="AD796" s="194" t="str">
        <f t="shared" si="68"/>
        <v/>
      </c>
      <c r="AE796" s="194">
        <f>IF(AD796="",0,IF(ISERROR(VLOOKUP(AD796,AD$7:AD795,1,FALSE)),1,0))</f>
        <v>0</v>
      </c>
      <c r="AF796" s="194"/>
    </row>
    <row r="797" spans="1:32" ht="16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75">
        <f>IF(AND($X$3512&lt;&gt;" ",$X$3512&lt;&gt;0),IF(X797=$X$3512,1+COUNTIF(U$7:U796,"&gt;0"),0),0)</f>
        <v>0</v>
      </c>
      <c r="V797" s="178" t="s">
        <v>986</v>
      </c>
      <c r="W797" s="130"/>
      <c r="X797" s="131"/>
      <c r="Y797" s="131"/>
      <c r="Z797" s="206"/>
      <c r="AA797" s="194">
        <f t="shared" si="65"/>
        <v>0</v>
      </c>
      <c r="AB797" s="124" t="str">
        <f t="shared" si="66"/>
        <v/>
      </c>
      <c r="AC797" s="195" t="str">
        <f t="shared" si="67"/>
        <v/>
      </c>
      <c r="AD797" s="194" t="str">
        <f t="shared" si="68"/>
        <v/>
      </c>
      <c r="AE797" s="194">
        <f>IF(AD797="",0,IF(ISERROR(VLOOKUP(AD797,AD$7:AD796,1,FALSE)),1,0))</f>
        <v>0</v>
      </c>
      <c r="AF797" s="194"/>
    </row>
    <row r="798" spans="1:32" ht="16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75">
        <f>IF(AND($X$3512&lt;&gt;" ",$X$3512&lt;&gt;0),IF(X798=$X$3512,1+COUNTIF(U$7:U797,"&gt;0"),0),0)</f>
        <v>0</v>
      </c>
      <c r="V798" s="178" t="s">
        <v>987</v>
      </c>
      <c r="W798" s="130"/>
      <c r="X798" s="131"/>
      <c r="Y798" s="131"/>
      <c r="Z798" s="206"/>
      <c r="AA798" s="194">
        <f t="shared" si="65"/>
        <v>0</v>
      </c>
      <c r="AB798" s="124" t="str">
        <f t="shared" si="66"/>
        <v/>
      </c>
      <c r="AC798" s="195" t="str">
        <f t="shared" si="67"/>
        <v/>
      </c>
      <c r="AD798" s="194" t="str">
        <f t="shared" si="68"/>
        <v/>
      </c>
      <c r="AE798" s="194">
        <f>IF(AD798="",0,IF(ISERROR(VLOOKUP(AD798,AD$7:AD797,1,FALSE)),1,0))</f>
        <v>0</v>
      </c>
      <c r="AF798" s="194"/>
    </row>
    <row r="799" spans="1:32" ht="16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75">
        <f>IF(AND($X$3512&lt;&gt;" ",$X$3512&lt;&gt;0),IF(X799=$X$3512,1+COUNTIF(U$7:U798,"&gt;0"),0),0)</f>
        <v>0</v>
      </c>
      <c r="V799" s="178" t="s">
        <v>988</v>
      </c>
      <c r="W799" s="130"/>
      <c r="X799" s="131"/>
      <c r="Y799" s="131"/>
      <c r="Z799" s="206"/>
      <c r="AA799" s="194">
        <f t="shared" si="65"/>
        <v>0</v>
      </c>
      <c r="AB799" s="124" t="str">
        <f t="shared" si="66"/>
        <v/>
      </c>
      <c r="AC799" s="195" t="str">
        <f t="shared" si="67"/>
        <v/>
      </c>
      <c r="AD799" s="194" t="str">
        <f t="shared" si="68"/>
        <v/>
      </c>
      <c r="AE799" s="194">
        <f>IF(AD799="",0,IF(ISERROR(VLOOKUP(AD799,AD$7:AD798,1,FALSE)),1,0))</f>
        <v>0</v>
      </c>
      <c r="AF799" s="194"/>
    </row>
    <row r="800" spans="1:32" ht="16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75">
        <f>IF(AND($X$3512&lt;&gt;" ",$X$3512&lt;&gt;0),IF(X800=$X$3512,1+COUNTIF(U$7:U799,"&gt;0"),0),0)</f>
        <v>0</v>
      </c>
      <c r="V800" s="178" t="s">
        <v>989</v>
      </c>
      <c r="W800" s="130"/>
      <c r="X800" s="131"/>
      <c r="Y800" s="131"/>
      <c r="Z800" s="206"/>
      <c r="AA800" s="194">
        <f t="shared" si="65"/>
        <v>0</v>
      </c>
      <c r="AB800" s="124" t="str">
        <f t="shared" si="66"/>
        <v/>
      </c>
      <c r="AC800" s="195" t="str">
        <f t="shared" si="67"/>
        <v/>
      </c>
      <c r="AD800" s="194" t="str">
        <f t="shared" si="68"/>
        <v/>
      </c>
      <c r="AE800" s="194">
        <f>IF(AD800="",0,IF(ISERROR(VLOOKUP(AD800,AD$7:AD799,1,FALSE)),1,0))</f>
        <v>0</v>
      </c>
      <c r="AF800" s="194"/>
    </row>
    <row r="801" spans="1:32" ht="16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75">
        <f>IF(AND($X$3512&lt;&gt;" ",$X$3512&lt;&gt;0),IF(X801=$X$3512,1+COUNTIF(U$7:U800,"&gt;0"),0),0)</f>
        <v>0</v>
      </c>
      <c r="V801" s="178" t="s">
        <v>990</v>
      </c>
      <c r="W801" s="130"/>
      <c r="X801" s="131"/>
      <c r="Y801" s="131"/>
      <c r="Z801" s="206"/>
      <c r="AA801" s="194">
        <f t="shared" si="65"/>
        <v>0</v>
      </c>
      <c r="AB801" s="124" t="str">
        <f t="shared" si="66"/>
        <v/>
      </c>
      <c r="AC801" s="195" t="str">
        <f t="shared" si="67"/>
        <v/>
      </c>
      <c r="AD801" s="194" t="str">
        <f t="shared" si="68"/>
        <v/>
      </c>
      <c r="AE801" s="194">
        <f>IF(AD801="",0,IF(ISERROR(VLOOKUP(AD801,AD$7:AD800,1,FALSE)),1,0))</f>
        <v>0</v>
      </c>
      <c r="AF801" s="194"/>
    </row>
    <row r="802" spans="1:32" ht="16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75">
        <f>IF(AND($X$3512&lt;&gt;" ",$X$3512&lt;&gt;0),IF(X802=$X$3512,1+COUNTIF(U$7:U801,"&gt;0"),0),0)</f>
        <v>0</v>
      </c>
      <c r="V802" s="178" t="s">
        <v>991</v>
      </c>
      <c r="W802" s="130"/>
      <c r="X802" s="131"/>
      <c r="Y802" s="131"/>
      <c r="Z802" s="206"/>
      <c r="AA802" s="194">
        <f t="shared" si="65"/>
        <v>0</v>
      </c>
      <c r="AB802" s="124" t="str">
        <f t="shared" si="66"/>
        <v/>
      </c>
      <c r="AC802" s="195" t="str">
        <f t="shared" si="67"/>
        <v/>
      </c>
      <c r="AD802" s="194" t="str">
        <f t="shared" si="68"/>
        <v/>
      </c>
      <c r="AE802" s="194">
        <f>IF(AD802="",0,IF(ISERROR(VLOOKUP(AD802,AD$7:AD801,1,FALSE)),1,0))</f>
        <v>0</v>
      </c>
      <c r="AF802" s="194"/>
    </row>
    <row r="803" spans="1:32" ht="16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75">
        <f>IF(AND($X$3512&lt;&gt;" ",$X$3512&lt;&gt;0),IF(X803=$X$3512,1+COUNTIF(U$7:U802,"&gt;0"),0),0)</f>
        <v>0</v>
      </c>
      <c r="V803" s="178" t="s">
        <v>992</v>
      </c>
      <c r="W803" s="130"/>
      <c r="X803" s="131"/>
      <c r="Y803" s="131"/>
      <c r="Z803" s="206"/>
      <c r="AA803" s="194">
        <f t="shared" si="65"/>
        <v>0</v>
      </c>
      <c r="AB803" s="124" t="str">
        <f t="shared" si="66"/>
        <v/>
      </c>
      <c r="AC803" s="195" t="str">
        <f t="shared" si="67"/>
        <v/>
      </c>
      <c r="AD803" s="194" t="str">
        <f t="shared" si="68"/>
        <v/>
      </c>
      <c r="AE803" s="194">
        <f>IF(AD803="",0,IF(ISERROR(VLOOKUP(AD803,AD$7:AD802,1,FALSE)),1,0))</f>
        <v>0</v>
      </c>
      <c r="AF803" s="194"/>
    </row>
    <row r="804" spans="1:32" ht="16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75">
        <f>IF(AND($X$3512&lt;&gt;" ",$X$3512&lt;&gt;0),IF(X804=$X$3512,1+COUNTIF(U$7:U803,"&gt;0"),0),0)</f>
        <v>0</v>
      </c>
      <c r="V804" s="178" t="s">
        <v>993</v>
      </c>
      <c r="W804" s="130"/>
      <c r="X804" s="131"/>
      <c r="Y804" s="131"/>
      <c r="Z804" s="206"/>
      <c r="AA804" s="194">
        <f t="shared" si="65"/>
        <v>0</v>
      </c>
      <c r="AB804" s="124" t="str">
        <f t="shared" si="66"/>
        <v/>
      </c>
      <c r="AC804" s="195" t="str">
        <f t="shared" si="67"/>
        <v/>
      </c>
      <c r="AD804" s="194" t="str">
        <f t="shared" si="68"/>
        <v/>
      </c>
      <c r="AE804" s="194">
        <f>IF(AD804="",0,IF(ISERROR(VLOOKUP(AD804,AD$7:AD803,1,FALSE)),1,0))</f>
        <v>0</v>
      </c>
      <c r="AF804" s="194"/>
    </row>
    <row r="805" spans="1:32" ht="16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75">
        <f>IF(AND($X$3512&lt;&gt;" ",$X$3512&lt;&gt;0),IF(X805=$X$3512,1+COUNTIF(U$7:U804,"&gt;0"),0),0)</f>
        <v>0</v>
      </c>
      <c r="V805" s="178" t="s">
        <v>994</v>
      </c>
      <c r="W805" s="130"/>
      <c r="X805" s="131"/>
      <c r="Y805" s="131"/>
      <c r="Z805" s="206"/>
      <c r="AA805" s="194">
        <f t="shared" si="65"/>
        <v>0</v>
      </c>
      <c r="AB805" s="124" t="str">
        <f t="shared" si="66"/>
        <v/>
      </c>
      <c r="AC805" s="195" t="str">
        <f t="shared" si="67"/>
        <v/>
      </c>
      <c r="AD805" s="194" t="str">
        <f t="shared" si="68"/>
        <v/>
      </c>
      <c r="AE805" s="194">
        <f>IF(AD805="",0,IF(ISERROR(VLOOKUP(AD805,AD$7:AD804,1,FALSE)),1,0))</f>
        <v>0</v>
      </c>
      <c r="AF805" s="194"/>
    </row>
    <row r="806" spans="1:32" ht="16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75">
        <f>IF(AND($X$3512&lt;&gt;" ",$X$3512&lt;&gt;0),IF(X806=$X$3512,1+COUNTIF(U$7:U805,"&gt;0"),0),0)</f>
        <v>0</v>
      </c>
      <c r="V806" s="178" t="s">
        <v>995</v>
      </c>
      <c r="W806" s="130"/>
      <c r="X806" s="131"/>
      <c r="Y806" s="131"/>
      <c r="Z806" s="206"/>
      <c r="AA806" s="194">
        <f t="shared" si="65"/>
        <v>0</v>
      </c>
      <c r="AB806" s="124" t="str">
        <f t="shared" si="66"/>
        <v/>
      </c>
      <c r="AC806" s="195" t="str">
        <f t="shared" si="67"/>
        <v/>
      </c>
      <c r="AD806" s="194" t="str">
        <f t="shared" si="68"/>
        <v/>
      </c>
      <c r="AE806" s="194">
        <f>IF(AD806="",0,IF(ISERROR(VLOOKUP(AD806,AD$7:AD805,1,FALSE)),1,0))</f>
        <v>0</v>
      </c>
      <c r="AF806" s="194"/>
    </row>
    <row r="807" spans="1:32" ht="16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75">
        <f>IF(AND($X$3512&lt;&gt;" ",$X$3512&lt;&gt;0),IF(X807=$X$3512,1+COUNTIF(U$7:U806,"&gt;0"),0),0)</f>
        <v>0</v>
      </c>
      <c r="V807" s="178" t="s">
        <v>996</v>
      </c>
      <c r="W807" s="130"/>
      <c r="X807" s="131"/>
      <c r="Y807" s="131"/>
      <c r="Z807" s="206"/>
      <c r="AA807" s="194">
        <f t="shared" si="65"/>
        <v>0</v>
      </c>
      <c r="AB807" s="124" t="str">
        <f t="shared" si="66"/>
        <v/>
      </c>
      <c r="AC807" s="195" t="str">
        <f t="shared" si="67"/>
        <v/>
      </c>
      <c r="AD807" s="194" t="str">
        <f t="shared" si="68"/>
        <v/>
      </c>
      <c r="AE807" s="194">
        <f>IF(AD807="",0,IF(ISERROR(VLOOKUP(AD807,AD$7:AD806,1,FALSE)),1,0))</f>
        <v>0</v>
      </c>
      <c r="AF807" s="194"/>
    </row>
    <row r="808" spans="1:32" ht="16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75">
        <f>IF(AND($X$3512&lt;&gt;" ",$X$3512&lt;&gt;0),IF(X808=$X$3512,1+COUNTIF(U$7:U807,"&gt;0"),0),0)</f>
        <v>0</v>
      </c>
      <c r="V808" s="178" t="s">
        <v>997</v>
      </c>
      <c r="W808" s="130"/>
      <c r="X808" s="131"/>
      <c r="Y808" s="131"/>
      <c r="Z808" s="206"/>
      <c r="AA808" s="194">
        <f t="shared" si="65"/>
        <v>0</v>
      </c>
      <c r="AB808" s="124" t="str">
        <f t="shared" si="66"/>
        <v/>
      </c>
      <c r="AC808" s="195" t="str">
        <f t="shared" si="67"/>
        <v/>
      </c>
      <c r="AD808" s="194" t="str">
        <f t="shared" si="68"/>
        <v/>
      </c>
      <c r="AE808" s="194">
        <f>IF(AD808="",0,IF(ISERROR(VLOOKUP(AD808,AD$7:AD807,1,FALSE)),1,0))</f>
        <v>0</v>
      </c>
      <c r="AF808" s="194"/>
    </row>
    <row r="809" spans="1:32" ht="16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75">
        <f>IF(AND($X$3512&lt;&gt;" ",$X$3512&lt;&gt;0),IF(X809=$X$3512,1+COUNTIF(U$7:U808,"&gt;0"),0),0)</f>
        <v>0</v>
      </c>
      <c r="V809" s="178" t="s">
        <v>998</v>
      </c>
      <c r="W809" s="130"/>
      <c r="X809" s="131"/>
      <c r="Y809" s="131"/>
      <c r="Z809" s="206"/>
      <c r="AA809" s="194">
        <f t="shared" si="65"/>
        <v>0</v>
      </c>
      <c r="AB809" s="124" t="str">
        <f t="shared" si="66"/>
        <v/>
      </c>
      <c r="AC809" s="195" t="str">
        <f t="shared" si="67"/>
        <v/>
      </c>
      <c r="AD809" s="194" t="str">
        <f t="shared" si="68"/>
        <v/>
      </c>
      <c r="AE809" s="194">
        <f>IF(AD809="",0,IF(ISERROR(VLOOKUP(AD809,AD$7:AD808,1,FALSE)),1,0))</f>
        <v>0</v>
      </c>
      <c r="AF809" s="194"/>
    </row>
    <row r="810" spans="1:32" ht="16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75">
        <f>IF(AND($X$3512&lt;&gt;" ",$X$3512&lt;&gt;0),IF(X810=$X$3512,1+COUNTIF(U$7:U809,"&gt;0"),0),0)</f>
        <v>0</v>
      </c>
      <c r="V810" s="178" t="s">
        <v>999</v>
      </c>
      <c r="W810" s="130"/>
      <c r="X810" s="131"/>
      <c r="Y810" s="131"/>
      <c r="Z810" s="206"/>
      <c r="AA810" s="194">
        <f t="shared" si="65"/>
        <v>0</v>
      </c>
      <c r="AB810" s="124" t="str">
        <f t="shared" si="66"/>
        <v/>
      </c>
      <c r="AC810" s="195" t="str">
        <f t="shared" si="67"/>
        <v/>
      </c>
      <c r="AD810" s="194" t="str">
        <f t="shared" si="68"/>
        <v/>
      </c>
      <c r="AE810" s="194">
        <f>IF(AD810="",0,IF(ISERROR(VLOOKUP(AD810,AD$7:AD809,1,FALSE)),1,0))</f>
        <v>0</v>
      </c>
      <c r="AF810" s="194"/>
    </row>
    <row r="811" spans="1:32" ht="16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75">
        <f>IF(AND($X$3512&lt;&gt;" ",$X$3512&lt;&gt;0),IF(X811=$X$3512,1+COUNTIF(U$7:U810,"&gt;0"),0),0)</f>
        <v>0</v>
      </c>
      <c r="V811" s="178" t="s">
        <v>1000</v>
      </c>
      <c r="W811" s="130"/>
      <c r="X811" s="131"/>
      <c r="Y811" s="131"/>
      <c r="Z811" s="206"/>
      <c r="AA811" s="194">
        <f t="shared" si="65"/>
        <v>0</v>
      </c>
      <c r="AB811" s="124" t="str">
        <f t="shared" si="66"/>
        <v/>
      </c>
      <c r="AC811" s="195" t="str">
        <f t="shared" si="67"/>
        <v/>
      </c>
      <c r="AD811" s="194" t="str">
        <f t="shared" si="68"/>
        <v/>
      </c>
      <c r="AE811" s="194">
        <f>IF(AD811="",0,IF(ISERROR(VLOOKUP(AD811,AD$7:AD810,1,FALSE)),1,0))</f>
        <v>0</v>
      </c>
      <c r="AF811" s="194"/>
    </row>
    <row r="812" spans="1:32" ht="16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75">
        <f>IF(AND($X$3512&lt;&gt;" ",$X$3512&lt;&gt;0),IF(X812=$X$3512,1+COUNTIF(U$7:U811,"&gt;0"),0),0)</f>
        <v>0</v>
      </c>
      <c r="V812" s="178" t="s">
        <v>1001</v>
      </c>
      <c r="W812" s="130"/>
      <c r="X812" s="131"/>
      <c r="Y812" s="131"/>
      <c r="Z812" s="206"/>
      <c r="AA812" s="194">
        <f t="shared" si="65"/>
        <v>0</v>
      </c>
      <c r="AB812" s="124" t="str">
        <f t="shared" si="66"/>
        <v/>
      </c>
      <c r="AC812" s="195" t="str">
        <f t="shared" si="67"/>
        <v/>
      </c>
      <c r="AD812" s="194" t="str">
        <f t="shared" si="68"/>
        <v/>
      </c>
      <c r="AE812" s="194">
        <f>IF(AD812="",0,IF(ISERROR(VLOOKUP(AD812,AD$7:AD811,1,FALSE)),1,0))</f>
        <v>0</v>
      </c>
      <c r="AF812" s="194"/>
    </row>
    <row r="813" spans="1:32" ht="16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75">
        <f>IF(AND($X$3512&lt;&gt;" ",$X$3512&lt;&gt;0),IF(X813=$X$3512,1+COUNTIF(U$7:U812,"&gt;0"),0),0)</f>
        <v>0</v>
      </c>
      <c r="V813" s="178" t="s">
        <v>1002</v>
      </c>
      <c r="W813" s="130"/>
      <c r="X813" s="131"/>
      <c r="Y813" s="131"/>
      <c r="Z813" s="206"/>
      <c r="AA813" s="194">
        <f t="shared" si="65"/>
        <v>0</v>
      </c>
      <c r="AB813" s="124" t="str">
        <f t="shared" si="66"/>
        <v/>
      </c>
      <c r="AC813" s="195" t="str">
        <f t="shared" si="67"/>
        <v/>
      </c>
      <c r="AD813" s="194" t="str">
        <f t="shared" si="68"/>
        <v/>
      </c>
      <c r="AE813" s="194">
        <f>IF(AD813="",0,IF(ISERROR(VLOOKUP(AD813,AD$7:AD812,1,FALSE)),1,0))</f>
        <v>0</v>
      </c>
      <c r="AF813" s="194"/>
    </row>
    <row r="814" spans="1:32" ht="16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75">
        <f>IF(AND($X$3512&lt;&gt;" ",$X$3512&lt;&gt;0),IF(X814=$X$3512,1+COUNTIF(U$7:U813,"&gt;0"),0),0)</f>
        <v>0</v>
      </c>
      <c r="V814" s="178" t="s">
        <v>1003</v>
      </c>
      <c r="W814" s="130"/>
      <c r="X814" s="131"/>
      <c r="Y814" s="131"/>
      <c r="Z814" s="206"/>
      <c r="AA814" s="194">
        <f t="shared" si="65"/>
        <v>0</v>
      </c>
      <c r="AB814" s="124" t="str">
        <f t="shared" si="66"/>
        <v/>
      </c>
      <c r="AC814" s="195" t="str">
        <f t="shared" si="67"/>
        <v/>
      </c>
      <c r="AD814" s="194" t="str">
        <f t="shared" si="68"/>
        <v/>
      </c>
      <c r="AE814" s="194">
        <f>IF(AD814="",0,IF(ISERROR(VLOOKUP(AD814,AD$7:AD813,1,FALSE)),1,0))</f>
        <v>0</v>
      </c>
      <c r="AF814" s="194"/>
    </row>
    <row r="815" spans="1:32" ht="16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75">
        <f>IF(AND($X$3512&lt;&gt;" ",$X$3512&lt;&gt;0),IF(X815=$X$3512,1+COUNTIF(U$7:U814,"&gt;0"),0),0)</f>
        <v>0</v>
      </c>
      <c r="V815" s="178" t="s">
        <v>1004</v>
      </c>
      <c r="W815" s="130"/>
      <c r="X815" s="131"/>
      <c r="Y815" s="131"/>
      <c r="Z815" s="206"/>
      <c r="AA815" s="194">
        <f t="shared" si="65"/>
        <v>0</v>
      </c>
      <c r="AB815" s="124" t="str">
        <f t="shared" si="66"/>
        <v/>
      </c>
      <c r="AC815" s="195" t="str">
        <f t="shared" si="67"/>
        <v/>
      </c>
      <c r="AD815" s="194" t="str">
        <f t="shared" si="68"/>
        <v/>
      </c>
      <c r="AE815" s="194">
        <f>IF(AD815="",0,IF(ISERROR(VLOOKUP(AD815,AD$7:AD814,1,FALSE)),1,0))</f>
        <v>0</v>
      </c>
      <c r="AF815" s="194"/>
    </row>
    <row r="816" spans="1:32" ht="16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75">
        <f>IF(AND($X$3512&lt;&gt;" ",$X$3512&lt;&gt;0),IF(X816=$X$3512,1+COUNTIF(U$7:U815,"&gt;0"),0),0)</f>
        <v>0</v>
      </c>
      <c r="V816" s="178" t="s">
        <v>1005</v>
      </c>
      <c r="W816" s="130"/>
      <c r="X816" s="131"/>
      <c r="Y816" s="131"/>
      <c r="Z816" s="206"/>
      <c r="AA816" s="194">
        <f t="shared" si="65"/>
        <v>0</v>
      </c>
      <c r="AB816" s="124" t="str">
        <f t="shared" si="66"/>
        <v/>
      </c>
      <c r="AC816" s="195" t="str">
        <f t="shared" si="67"/>
        <v/>
      </c>
      <c r="AD816" s="194" t="str">
        <f t="shared" si="68"/>
        <v/>
      </c>
      <c r="AE816" s="194">
        <f>IF(AD816="",0,IF(ISERROR(VLOOKUP(AD816,AD$7:AD815,1,FALSE)),1,0))</f>
        <v>0</v>
      </c>
      <c r="AF816" s="194"/>
    </row>
    <row r="817" spans="1:32" ht="16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75">
        <f>IF(AND($X$3512&lt;&gt;" ",$X$3512&lt;&gt;0),IF(X817=$X$3512,1+COUNTIF(U$7:U816,"&gt;0"),0),0)</f>
        <v>0</v>
      </c>
      <c r="V817" s="178" t="s">
        <v>1006</v>
      </c>
      <c r="W817" s="130"/>
      <c r="X817" s="131"/>
      <c r="Y817" s="131"/>
      <c r="Z817" s="206"/>
      <c r="AA817" s="194">
        <f t="shared" si="65"/>
        <v>0</v>
      </c>
      <c r="AB817" s="124" t="str">
        <f t="shared" si="66"/>
        <v/>
      </c>
      <c r="AC817" s="195" t="str">
        <f t="shared" si="67"/>
        <v/>
      </c>
      <c r="AD817" s="194" t="str">
        <f t="shared" si="68"/>
        <v/>
      </c>
      <c r="AE817" s="194">
        <f>IF(AD817="",0,IF(ISERROR(VLOOKUP(AD817,AD$7:AD816,1,FALSE)),1,0))</f>
        <v>0</v>
      </c>
      <c r="AF817" s="194"/>
    </row>
    <row r="818" spans="1:32" ht="16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75">
        <f>IF(AND($X$3512&lt;&gt;" ",$X$3512&lt;&gt;0),IF(X818=$X$3512,1+COUNTIF(U$7:U817,"&gt;0"),0),0)</f>
        <v>0</v>
      </c>
      <c r="V818" s="178" t="s">
        <v>1007</v>
      </c>
      <c r="W818" s="130"/>
      <c r="X818" s="131"/>
      <c r="Y818" s="131"/>
      <c r="Z818" s="206"/>
      <c r="AA818" s="194">
        <f t="shared" si="65"/>
        <v>0</v>
      </c>
      <c r="AB818" s="124" t="str">
        <f t="shared" si="66"/>
        <v/>
      </c>
      <c r="AC818" s="195" t="str">
        <f t="shared" si="67"/>
        <v/>
      </c>
      <c r="AD818" s="194" t="str">
        <f t="shared" si="68"/>
        <v/>
      </c>
      <c r="AE818" s="194">
        <f>IF(AD818="",0,IF(ISERROR(VLOOKUP(AD818,AD$7:AD817,1,FALSE)),1,0))</f>
        <v>0</v>
      </c>
      <c r="AF818" s="194"/>
    </row>
    <row r="819" spans="1:32" ht="16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75">
        <f>IF(AND($X$3512&lt;&gt;" ",$X$3512&lt;&gt;0),IF(X819=$X$3512,1+COUNTIF(U$7:U818,"&gt;0"),0),0)</f>
        <v>0</v>
      </c>
      <c r="V819" s="178" t="s">
        <v>1008</v>
      </c>
      <c r="W819" s="130"/>
      <c r="X819" s="131"/>
      <c r="Y819" s="131"/>
      <c r="Z819" s="206"/>
      <c r="AA819" s="194">
        <f t="shared" si="65"/>
        <v>0</v>
      </c>
      <c r="AB819" s="124" t="str">
        <f t="shared" si="66"/>
        <v/>
      </c>
      <c r="AC819" s="195" t="str">
        <f t="shared" si="67"/>
        <v/>
      </c>
      <c r="AD819" s="194" t="str">
        <f t="shared" si="68"/>
        <v/>
      </c>
      <c r="AE819" s="194">
        <f>IF(AD819="",0,IF(ISERROR(VLOOKUP(AD819,AD$7:AD818,1,FALSE)),1,0))</f>
        <v>0</v>
      </c>
      <c r="AF819" s="194"/>
    </row>
    <row r="820" spans="1:32" ht="16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75">
        <f>IF(AND($X$3512&lt;&gt;" ",$X$3512&lt;&gt;0),IF(X820=$X$3512,1+COUNTIF(U$7:U819,"&gt;0"),0),0)</f>
        <v>0</v>
      </c>
      <c r="V820" s="178" t="s">
        <v>1009</v>
      </c>
      <c r="W820" s="130"/>
      <c r="X820" s="131"/>
      <c r="Y820" s="131"/>
      <c r="Z820" s="206"/>
      <c r="AA820" s="194">
        <f t="shared" si="65"/>
        <v>0</v>
      </c>
      <c r="AB820" s="124" t="str">
        <f t="shared" si="66"/>
        <v/>
      </c>
      <c r="AC820" s="195" t="str">
        <f t="shared" si="67"/>
        <v/>
      </c>
      <c r="AD820" s="194" t="str">
        <f t="shared" si="68"/>
        <v/>
      </c>
      <c r="AE820" s="194">
        <f>IF(AD820="",0,IF(ISERROR(VLOOKUP(AD820,AD$7:AD819,1,FALSE)),1,0))</f>
        <v>0</v>
      </c>
      <c r="AF820" s="194"/>
    </row>
    <row r="821" spans="1:32" ht="16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75">
        <f>IF(AND($X$3512&lt;&gt;" ",$X$3512&lt;&gt;0),IF(X821=$X$3512,1+COUNTIF(U$7:U820,"&gt;0"),0),0)</f>
        <v>0</v>
      </c>
      <c r="V821" s="178" t="s">
        <v>1010</v>
      </c>
      <c r="W821" s="130"/>
      <c r="X821" s="131"/>
      <c r="Y821" s="131"/>
      <c r="Z821" s="206"/>
      <c r="AA821" s="194">
        <f t="shared" si="65"/>
        <v>0</v>
      </c>
      <c r="AB821" s="124" t="str">
        <f t="shared" si="66"/>
        <v/>
      </c>
      <c r="AC821" s="195" t="str">
        <f t="shared" si="67"/>
        <v/>
      </c>
      <c r="AD821" s="194" t="str">
        <f t="shared" si="68"/>
        <v/>
      </c>
      <c r="AE821" s="194">
        <f>IF(AD821="",0,IF(ISERROR(VLOOKUP(AD821,AD$7:AD820,1,FALSE)),1,0))</f>
        <v>0</v>
      </c>
      <c r="AF821" s="194"/>
    </row>
    <row r="822" spans="1:32" ht="16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75">
        <f>IF(AND($X$3512&lt;&gt;" ",$X$3512&lt;&gt;0),IF(X822=$X$3512,1+COUNTIF(U$7:U821,"&gt;0"),0),0)</f>
        <v>0</v>
      </c>
      <c r="V822" s="178" t="s">
        <v>1011</v>
      </c>
      <c r="W822" s="130"/>
      <c r="X822" s="131"/>
      <c r="Y822" s="131"/>
      <c r="Z822" s="206"/>
      <c r="AA822" s="194">
        <f t="shared" si="65"/>
        <v>0</v>
      </c>
      <c r="AB822" s="124" t="str">
        <f t="shared" si="66"/>
        <v/>
      </c>
      <c r="AC822" s="195" t="str">
        <f t="shared" si="67"/>
        <v/>
      </c>
      <c r="AD822" s="194" t="str">
        <f t="shared" si="68"/>
        <v/>
      </c>
      <c r="AE822" s="194">
        <f>IF(AD822="",0,IF(ISERROR(VLOOKUP(AD822,AD$7:AD821,1,FALSE)),1,0))</f>
        <v>0</v>
      </c>
      <c r="AF822" s="194"/>
    </row>
    <row r="823" spans="1:32" ht="16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75">
        <f>IF(AND($X$3512&lt;&gt;" ",$X$3512&lt;&gt;0),IF(X823=$X$3512,1+COUNTIF(U$7:U822,"&gt;0"),0),0)</f>
        <v>0</v>
      </c>
      <c r="V823" s="178" t="s">
        <v>1012</v>
      </c>
      <c r="W823" s="130"/>
      <c r="X823" s="131"/>
      <c r="Y823" s="131"/>
      <c r="Z823" s="206"/>
      <c r="AA823" s="194">
        <f t="shared" si="65"/>
        <v>0</v>
      </c>
      <c r="AB823" s="124" t="str">
        <f t="shared" si="66"/>
        <v/>
      </c>
      <c r="AC823" s="195" t="str">
        <f t="shared" si="67"/>
        <v/>
      </c>
      <c r="AD823" s="194" t="str">
        <f t="shared" si="68"/>
        <v/>
      </c>
      <c r="AE823" s="194">
        <f>IF(AD823="",0,IF(ISERROR(VLOOKUP(AD823,AD$7:AD822,1,FALSE)),1,0))</f>
        <v>0</v>
      </c>
      <c r="AF823" s="194"/>
    </row>
    <row r="824" spans="1:32" ht="16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75">
        <f>IF(AND($X$3512&lt;&gt;" ",$X$3512&lt;&gt;0),IF(X824=$X$3512,1+COUNTIF(U$7:U823,"&gt;0"),0),0)</f>
        <v>0</v>
      </c>
      <c r="V824" s="178" t="s">
        <v>1013</v>
      </c>
      <c r="W824" s="130"/>
      <c r="X824" s="131"/>
      <c r="Y824" s="131"/>
      <c r="Z824" s="206"/>
      <c r="AA824" s="194">
        <f t="shared" si="65"/>
        <v>0</v>
      </c>
      <c r="AB824" s="124" t="str">
        <f t="shared" si="66"/>
        <v/>
      </c>
      <c r="AC824" s="195" t="str">
        <f t="shared" si="67"/>
        <v/>
      </c>
      <c r="AD824" s="194" t="str">
        <f t="shared" si="68"/>
        <v/>
      </c>
      <c r="AE824" s="194">
        <f>IF(AD824="",0,IF(ISERROR(VLOOKUP(AD824,AD$7:AD823,1,FALSE)),1,0))</f>
        <v>0</v>
      </c>
      <c r="AF824" s="194"/>
    </row>
    <row r="825" spans="1:32" ht="16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75">
        <f>IF(AND($X$3512&lt;&gt;" ",$X$3512&lt;&gt;0),IF(X825=$X$3512,1+COUNTIF(U$7:U824,"&gt;0"),0),0)</f>
        <v>0</v>
      </c>
      <c r="V825" s="178" t="s">
        <v>1014</v>
      </c>
      <c r="W825" s="130"/>
      <c r="X825" s="131"/>
      <c r="Y825" s="131"/>
      <c r="Z825" s="206"/>
      <c r="AA825" s="194">
        <f t="shared" si="65"/>
        <v>0</v>
      </c>
      <c r="AB825" s="124" t="str">
        <f t="shared" si="66"/>
        <v/>
      </c>
      <c r="AC825" s="195" t="str">
        <f t="shared" si="67"/>
        <v/>
      </c>
      <c r="AD825" s="194" t="str">
        <f t="shared" si="68"/>
        <v/>
      </c>
      <c r="AE825" s="194">
        <f>IF(AD825="",0,IF(ISERROR(VLOOKUP(AD825,AD$7:AD824,1,FALSE)),1,0))</f>
        <v>0</v>
      </c>
      <c r="AF825" s="194"/>
    </row>
    <row r="826" spans="1:32" ht="16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75">
        <f>IF(AND($X$3512&lt;&gt;" ",$X$3512&lt;&gt;0),IF(X826=$X$3512,1+COUNTIF(U$7:U825,"&gt;0"),0),0)</f>
        <v>0</v>
      </c>
      <c r="V826" s="178" t="s">
        <v>1015</v>
      </c>
      <c r="W826" s="130"/>
      <c r="X826" s="131"/>
      <c r="Y826" s="131"/>
      <c r="Z826" s="206"/>
      <c r="AA826" s="194">
        <f t="shared" si="65"/>
        <v>0</v>
      </c>
      <c r="AB826" s="124" t="str">
        <f t="shared" si="66"/>
        <v/>
      </c>
      <c r="AC826" s="195" t="str">
        <f t="shared" si="67"/>
        <v/>
      </c>
      <c r="AD826" s="194" t="str">
        <f t="shared" si="68"/>
        <v/>
      </c>
      <c r="AE826" s="194">
        <f>IF(AD826="",0,IF(ISERROR(VLOOKUP(AD826,AD$7:AD825,1,FALSE)),1,0))</f>
        <v>0</v>
      </c>
      <c r="AF826" s="194"/>
    </row>
    <row r="827" spans="1:32" ht="16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75">
        <f>IF(AND($X$3512&lt;&gt;" ",$X$3512&lt;&gt;0),IF(X827=$X$3512,1+COUNTIF(U$7:U826,"&gt;0"),0),0)</f>
        <v>0</v>
      </c>
      <c r="V827" s="178" t="s">
        <v>1016</v>
      </c>
      <c r="W827" s="130"/>
      <c r="X827" s="131"/>
      <c r="Y827" s="131"/>
      <c r="Z827" s="206"/>
      <c r="AA827" s="194">
        <f t="shared" si="65"/>
        <v>0</v>
      </c>
      <c r="AB827" s="124" t="str">
        <f t="shared" si="66"/>
        <v/>
      </c>
      <c r="AC827" s="195" t="str">
        <f t="shared" si="67"/>
        <v/>
      </c>
      <c r="AD827" s="194" t="str">
        <f t="shared" si="68"/>
        <v/>
      </c>
      <c r="AE827" s="194">
        <f>IF(AD827="",0,IF(ISERROR(VLOOKUP(AD827,AD$7:AD826,1,FALSE)),1,0))</f>
        <v>0</v>
      </c>
      <c r="AF827" s="194"/>
    </row>
    <row r="828" spans="1:32" ht="16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75">
        <f>IF(AND($X$3512&lt;&gt;" ",$X$3512&lt;&gt;0),IF(X828=$X$3512,1+COUNTIF(U$7:U827,"&gt;0"),0),0)</f>
        <v>0</v>
      </c>
      <c r="V828" s="178" t="s">
        <v>1017</v>
      </c>
      <c r="W828" s="130"/>
      <c r="X828" s="131"/>
      <c r="Y828" s="131"/>
      <c r="Z828" s="206"/>
      <c r="AA828" s="194">
        <f t="shared" si="65"/>
        <v>0</v>
      </c>
      <c r="AB828" s="124" t="str">
        <f t="shared" si="66"/>
        <v/>
      </c>
      <c r="AC828" s="195" t="str">
        <f t="shared" si="67"/>
        <v/>
      </c>
      <c r="AD828" s="194" t="str">
        <f t="shared" si="68"/>
        <v/>
      </c>
      <c r="AE828" s="194">
        <f>IF(AD828="",0,IF(ISERROR(VLOOKUP(AD828,AD$7:AD827,1,FALSE)),1,0))</f>
        <v>0</v>
      </c>
      <c r="AF828" s="194"/>
    </row>
    <row r="829" spans="1:32" ht="16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75">
        <f>IF(AND($X$3512&lt;&gt;" ",$X$3512&lt;&gt;0),IF(X829=$X$3512,1+COUNTIF(U$7:U828,"&gt;0"),0),0)</f>
        <v>0</v>
      </c>
      <c r="V829" s="178" t="s">
        <v>1018</v>
      </c>
      <c r="W829" s="130"/>
      <c r="X829" s="131"/>
      <c r="Y829" s="131"/>
      <c r="Z829" s="206"/>
      <c r="AA829" s="194">
        <f t="shared" si="65"/>
        <v>0</v>
      </c>
      <c r="AB829" s="124" t="str">
        <f t="shared" si="66"/>
        <v/>
      </c>
      <c r="AC829" s="195" t="str">
        <f t="shared" si="67"/>
        <v/>
      </c>
      <c r="AD829" s="194" t="str">
        <f t="shared" si="68"/>
        <v/>
      </c>
      <c r="AE829" s="194">
        <f>IF(AD829="",0,IF(ISERROR(VLOOKUP(AD829,AD$7:AD828,1,FALSE)),1,0))</f>
        <v>0</v>
      </c>
      <c r="AF829" s="194"/>
    </row>
    <row r="830" spans="1:32" ht="16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75">
        <f>IF(AND($X$3512&lt;&gt;" ",$X$3512&lt;&gt;0),IF(X830=$X$3512,1+COUNTIF(U$7:U829,"&gt;0"),0),0)</f>
        <v>0</v>
      </c>
      <c r="V830" s="178" t="s">
        <v>1019</v>
      </c>
      <c r="W830" s="130"/>
      <c r="X830" s="131"/>
      <c r="Y830" s="131"/>
      <c r="Z830" s="206"/>
      <c r="AA830" s="194">
        <f t="shared" si="65"/>
        <v>0</v>
      </c>
      <c r="AB830" s="124" t="str">
        <f t="shared" si="66"/>
        <v/>
      </c>
      <c r="AC830" s="195" t="str">
        <f t="shared" si="67"/>
        <v/>
      </c>
      <c r="AD830" s="194" t="str">
        <f t="shared" si="68"/>
        <v/>
      </c>
      <c r="AE830" s="194">
        <f>IF(AD830="",0,IF(ISERROR(VLOOKUP(AD830,AD$7:AD829,1,FALSE)),1,0))</f>
        <v>0</v>
      </c>
      <c r="AF830" s="194"/>
    </row>
    <row r="831" spans="1:32" ht="16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75">
        <f>IF(AND($X$3512&lt;&gt;" ",$X$3512&lt;&gt;0),IF(X831=$X$3512,1+COUNTIF(U$7:U830,"&gt;0"),0),0)</f>
        <v>0</v>
      </c>
      <c r="V831" s="178" t="s">
        <v>1020</v>
      </c>
      <c r="W831" s="130"/>
      <c r="X831" s="131"/>
      <c r="Y831" s="131"/>
      <c r="Z831" s="206"/>
      <c r="AA831" s="194">
        <f t="shared" si="65"/>
        <v>0</v>
      </c>
      <c r="AB831" s="124" t="str">
        <f t="shared" si="66"/>
        <v/>
      </c>
      <c r="AC831" s="195" t="str">
        <f t="shared" si="67"/>
        <v/>
      </c>
      <c r="AD831" s="194" t="str">
        <f t="shared" si="68"/>
        <v/>
      </c>
      <c r="AE831" s="194">
        <f>IF(AD831="",0,IF(ISERROR(VLOOKUP(AD831,AD$7:AD830,1,FALSE)),1,0))</f>
        <v>0</v>
      </c>
      <c r="AF831" s="194"/>
    </row>
    <row r="832" spans="1:32" ht="16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75">
        <f>IF(AND($X$3512&lt;&gt;" ",$X$3512&lt;&gt;0),IF(X832=$X$3512,1+COUNTIF(U$7:U831,"&gt;0"),0),0)</f>
        <v>0</v>
      </c>
      <c r="V832" s="178" t="s">
        <v>1021</v>
      </c>
      <c r="W832" s="130"/>
      <c r="X832" s="131"/>
      <c r="Y832" s="131"/>
      <c r="Z832" s="206"/>
      <c r="AA832" s="194">
        <f t="shared" si="65"/>
        <v>0</v>
      </c>
      <c r="AB832" s="124" t="str">
        <f t="shared" si="66"/>
        <v/>
      </c>
      <c r="AC832" s="195" t="str">
        <f t="shared" si="67"/>
        <v/>
      </c>
      <c r="AD832" s="194" t="str">
        <f t="shared" si="68"/>
        <v/>
      </c>
      <c r="AE832" s="194">
        <f>IF(AD832="",0,IF(ISERROR(VLOOKUP(AD832,AD$7:AD831,1,FALSE)),1,0))</f>
        <v>0</v>
      </c>
      <c r="AF832" s="194"/>
    </row>
    <row r="833" spans="1:32" ht="16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75">
        <f>IF(AND($X$3512&lt;&gt;" ",$X$3512&lt;&gt;0),IF(X833=$X$3512,1+COUNTIF(U$7:U832,"&gt;0"),0),0)</f>
        <v>0</v>
      </c>
      <c r="V833" s="178" t="s">
        <v>1022</v>
      </c>
      <c r="W833" s="130"/>
      <c r="X833" s="131"/>
      <c r="Y833" s="131"/>
      <c r="Z833" s="206"/>
      <c r="AA833" s="194">
        <f t="shared" si="65"/>
        <v>0</v>
      </c>
      <c r="AB833" s="124" t="str">
        <f t="shared" si="66"/>
        <v/>
      </c>
      <c r="AC833" s="195" t="str">
        <f t="shared" si="67"/>
        <v/>
      </c>
      <c r="AD833" s="194" t="str">
        <f t="shared" si="68"/>
        <v/>
      </c>
      <c r="AE833" s="194">
        <f>IF(AD833="",0,IF(ISERROR(VLOOKUP(AD833,AD$7:AD832,1,FALSE)),1,0))</f>
        <v>0</v>
      </c>
      <c r="AF833" s="194"/>
    </row>
    <row r="834" spans="1:32" ht="16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75">
        <f>IF(AND($X$3512&lt;&gt;" ",$X$3512&lt;&gt;0),IF(X834=$X$3512,1+COUNTIF(U$7:U833,"&gt;0"),0),0)</f>
        <v>0</v>
      </c>
      <c r="V834" s="178" t="s">
        <v>1023</v>
      </c>
      <c r="W834" s="130"/>
      <c r="X834" s="131"/>
      <c r="Y834" s="131"/>
      <c r="Z834" s="206"/>
      <c r="AA834" s="194">
        <f t="shared" si="65"/>
        <v>0</v>
      </c>
      <c r="AB834" s="124" t="str">
        <f t="shared" si="66"/>
        <v/>
      </c>
      <c r="AC834" s="195" t="str">
        <f t="shared" si="67"/>
        <v/>
      </c>
      <c r="AD834" s="194" t="str">
        <f t="shared" si="68"/>
        <v/>
      </c>
      <c r="AE834" s="194">
        <f>IF(AD834="",0,IF(ISERROR(VLOOKUP(AD834,AD$7:AD833,1,FALSE)),1,0))</f>
        <v>0</v>
      </c>
      <c r="AF834" s="194"/>
    </row>
    <row r="835" spans="1:32" ht="16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75">
        <f>IF(AND($X$3512&lt;&gt;" ",$X$3512&lt;&gt;0),IF(X835=$X$3512,1+COUNTIF(U$7:U834,"&gt;0"),0),0)</f>
        <v>0</v>
      </c>
      <c r="V835" s="178" t="s">
        <v>1024</v>
      </c>
      <c r="W835" s="130"/>
      <c r="X835" s="131"/>
      <c r="Y835" s="131"/>
      <c r="Z835" s="206"/>
      <c r="AA835" s="194">
        <f t="shared" si="65"/>
        <v>0</v>
      </c>
      <c r="AB835" s="124" t="str">
        <f t="shared" si="66"/>
        <v/>
      </c>
      <c r="AC835" s="195" t="str">
        <f t="shared" si="67"/>
        <v/>
      </c>
      <c r="AD835" s="194" t="str">
        <f t="shared" si="68"/>
        <v/>
      </c>
      <c r="AE835" s="194">
        <f>IF(AD835="",0,IF(ISERROR(VLOOKUP(AD835,AD$7:AD834,1,FALSE)),1,0))</f>
        <v>0</v>
      </c>
      <c r="AF835" s="194"/>
    </row>
    <row r="836" spans="1:32" ht="16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75">
        <f>IF(AND($X$3512&lt;&gt;" ",$X$3512&lt;&gt;0),IF(X836=$X$3512,1+COUNTIF(U$7:U835,"&gt;0"),0),0)</f>
        <v>0</v>
      </c>
      <c r="V836" s="178" t="s">
        <v>1025</v>
      </c>
      <c r="W836" s="130"/>
      <c r="X836" s="131"/>
      <c r="Y836" s="131"/>
      <c r="Z836" s="206"/>
      <c r="AA836" s="194">
        <f t="shared" si="65"/>
        <v>0</v>
      </c>
      <c r="AB836" s="124" t="str">
        <f t="shared" si="66"/>
        <v/>
      </c>
      <c r="AC836" s="195" t="str">
        <f t="shared" si="67"/>
        <v/>
      </c>
      <c r="AD836" s="194" t="str">
        <f t="shared" si="68"/>
        <v/>
      </c>
      <c r="AE836" s="194">
        <f>IF(AD836="",0,IF(ISERROR(VLOOKUP(AD836,AD$7:AD835,1,FALSE)),1,0))</f>
        <v>0</v>
      </c>
      <c r="AF836" s="194"/>
    </row>
    <row r="837" spans="1:32" ht="16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75">
        <f>IF(AND($X$3512&lt;&gt;" ",$X$3512&lt;&gt;0),IF(X837=$X$3512,1+COUNTIF(U$7:U836,"&gt;0"),0),0)</f>
        <v>0</v>
      </c>
      <c r="V837" s="178" t="s">
        <v>1026</v>
      </c>
      <c r="W837" s="130"/>
      <c r="X837" s="131"/>
      <c r="Y837" s="131"/>
      <c r="Z837" s="206"/>
      <c r="AA837" s="194">
        <f t="shared" si="65"/>
        <v>0</v>
      </c>
      <c r="AB837" s="124" t="str">
        <f t="shared" si="66"/>
        <v/>
      </c>
      <c r="AC837" s="195" t="str">
        <f t="shared" si="67"/>
        <v/>
      </c>
      <c r="AD837" s="194" t="str">
        <f t="shared" si="68"/>
        <v/>
      </c>
      <c r="AE837" s="194">
        <f>IF(AD837="",0,IF(ISERROR(VLOOKUP(AD837,AD$7:AD836,1,FALSE)),1,0))</f>
        <v>0</v>
      </c>
      <c r="AF837" s="194"/>
    </row>
    <row r="838" spans="1:32" ht="16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75">
        <f>IF(AND($X$3512&lt;&gt;" ",$X$3512&lt;&gt;0),IF(X838=$X$3512,1+COUNTIF(U$7:U837,"&gt;0"),0),0)</f>
        <v>0</v>
      </c>
      <c r="V838" s="178" t="s">
        <v>1027</v>
      </c>
      <c r="W838" s="130"/>
      <c r="X838" s="131"/>
      <c r="Y838" s="131"/>
      <c r="Z838" s="206"/>
      <c r="AA838" s="194">
        <f t="shared" si="65"/>
        <v>0</v>
      </c>
      <c r="AB838" s="124" t="str">
        <f t="shared" si="66"/>
        <v/>
      </c>
      <c r="AC838" s="195" t="str">
        <f t="shared" si="67"/>
        <v/>
      </c>
      <c r="AD838" s="194" t="str">
        <f t="shared" si="68"/>
        <v/>
      </c>
      <c r="AE838" s="194">
        <f>IF(AD838="",0,IF(ISERROR(VLOOKUP(AD838,AD$7:AD837,1,FALSE)),1,0))</f>
        <v>0</v>
      </c>
      <c r="AF838" s="194"/>
    </row>
    <row r="839" spans="1:32" ht="16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75">
        <f>IF(AND($X$3512&lt;&gt;" ",$X$3512&lt;&gt;0),IF(X839=$X$3512,1+COUNTIF(U$7:U838,"&gt;0"),0),0)</f>
        <v>0</v>
      </c>
      <c r="V839" s="178" t="s">
        <v>1028</v>
      </c>
      <c r="W839" s="130"/>
      <c r="X839" s="131"/>
      <c r="Y839" s="131"/>
      <c r="Z839" s="206"/>
      <c r="AA839" s="194">
        <f t="shared" ref="AA839:AA902" si="69">IF(ISBLANK(X839),0,VLOOKUP(X839,$B$8:$E$57,1,FALSE))</f>
        <v>0</v>
      </c>
      <c r="AB839" s="124" t="str">
        <f t="shared" si="66"/>
        <v/>
      </c>
      <c r="AC839" s="195" t="str">
        <f t="shared" si="67"/>
        <v/>
      </c>
      <c r="AD839" s="194" t="str">
        <f t="shared" si="68"/>
        <v/>
      </c>
      <c r="AE839" s="194">
        <f>IF(AD839="",0,IF(ISERROR(VLOOKUP(AD839,AD$7:AD838,1,FALSE)),1,0))</f>
        <v>0</v>
      </c>
      <c r="AF839" s="194"/>
    </row>
    <row r="840" spans="1:32" ht="16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75">
        <f>IF(AND($X$3512&lt;&gt;" ",$X$3512&lt;&gt;0),IF(X840=$X$3512,1+COUNTIF(U$7:U839,"&gt;0"),0),0)</f>
        <v>0</v>
      </c>
      <c r="V840" s="178" t="s">
        <v>1029</v>
      </c>
      <c r="W840" s="130"/>
      <c r="X840" s="131"/>
      <c r="Y840" s="131"/>
      <c r="Z840" s="206"/>
      <c r="AA840" s="194">
        <f t="shared" si="69"/>
        <v>0</v>
      </c>
      <c r="AB840" s="124" t="str">
        <f t="shared" ref="AB840:AB903" si="70">IF(W840&gt;0,CONCATENATE(MONTH(W840)&amp;X840),"")</f>
        <v/>
      </c>
      <c r="AC840" s="195" t="str">
        <f t="shared" ref="AC840:AC903" si="71">IF(OR(AND(Z840&lt;&gt;0,ISBLANK(X840)),ISERROR(AA840)),"ERR","")</f>
        <v/>
      </c>
      <c r="AD840" s="194" t="str">
        <f t="shared" si="68"/>
        <v/>
      </c>
      <c r="AE840" s="194">
        <f>IF(AD840="",0,IF(ISERROR(VLOOKUP(AD840,AD$7:AD839,1,FALSE)),1,0))</f>
        <v>0</v>
      </c>
      <c r="AF840" s="194"/>
    </row>
    <row r="841" spans="1:32" ht="16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75">
        <f>IF(AND($X$3512&lt;&gt;" ",$X$3512&lt;&gt;0),IF(X841=$X$3512,1+COUNTIF(U$7:U840,"&gt;0"),0),0)</f>
        <v>0</v>
      </c>
      <c r="V841" s="178" t="s">
        <v>1030</v>
      </c>
      <c r="W841" s="130"/>
      <c r="X841" s="131"/>
      <c r="Y841" s="131"/>
      <c r="Z841" s="206"/>
      <c r="AA841" s="194">
        <f t="shared" si="69"/>
        <v>0</v>
      </c>
      <c r="AB841" s="124" t="str">
        <f t="shared" si="70"/>
        <v/>
      </c>
      <c r="AC841" s="195" t="str">
        <f t="shared" si="71"/>
        <v/>
      </c>
      <c r="AD841" s="194" t="str">
        <f t="shared" si="68"/>
        <v/>
      </c>
      <c r="AE841" s="194">
        <f>IF(AD841="",0,IF(ISERROR(VLOOKUP(AD841,AD$7:AD840,1,FALSE)),1,0))</f>
        <v>0</v>
      </c>
      <c r="AF841" s="194"/>
    </row>
    <row r="842" spans="1:32" ht="16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75">
        <f>IF(AND($X$3512&lt;&gt;" ",$X$3512&lt;&gt;0),IF(X842=$X$3512,1+COUNTIF(U$7:U841,"&gt;0"),0),0)</f>
        <v>0</v>
      </c>
      <c r="V842" s="178" t="s">
        <v>1031</v>
      </c>
      <c r="W842" s="130"/>
      <c r="X842" s="131"/>
      <c r="Y842" s="131"/>
      <c r="Z842" s="206"/>
      <c r="AA842" s="194">
        <f t="shared" si="69"/>
        <v>0</v>
      </c>
      <c r="AB842" s="124" t="str">
        <f t="shared" si="70"/>
        <v/>
      </c>
      <c r="AC842" s="195" t="str">
        <f t="shared" si="71"/>
        <v/>
      </c>
      <c r="AD842" s="194" t="str">
        <f t="shared" si="68"/>
        <v/>
      </c>
      <c r="AE842" s="194">
        <f>IF(AD842="",0,IF(ISERROR(VLOOKUP(AD842,AD$7:AD841,1,FALSE)),1,0))</f>
        <v>0</v>
      </c>
      <c r="AF842" s="194"/>
    </row>
    <row r="843" spans="1:32" ht="16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75">
        <f>IF(AND($X$3512&lt;&gt;" ",$X$3512&lt;&gt;0),IF(X843=$X$3512,1+COUNTIF(U$7:U842,"&gt;0"),0),0)</f>
        <v>0</v>
      </c>
      <c r="V843" s="178" t="s">
        <v>1032</v>
      </c>
      <c r="W843" s="130"/>
      <c r="X843" s="131"/>
      <c r="Y843" s="131"/>
      <c r="Z843" s="206"/>
      <c r="AA843" s="194">
        <f t="shared" si="69"/>
        <v>0</v>
      </c>
      <c r="AB843" s="124" t="str">
        <f t="shared" si="70"/>
        <v/>
      </c>
      <c r="AC843" s="195" t="str">
        <f t="shared" si="71"/>
        <v/>
      </c>
      <c r="AD843" s="194" t="str">
        <f t="shared" ref="AD843:AD906" si="72">IF(W843&gt;0,CONCATENATE(MONTH(W843),"-",YEAR(W843)),"")</f>
        <v/>
      </c>
      <c r="AE843" s="194">
        <f>IF(AD843="",0,IF(ISERROR(VLOOKUP(AD843,AD$7:AD842,1,FALSE)),1,0))</f>
        <v>0</v>
      </c>
      <c r="AF843" s="194"/>
    </row>
    <row r="844" spans="1:32" ht="16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75">
        <f>IF(AND($X$3512&lt;&gt;" ",$X$3512&lt;&gt;0),IF(X844=$X$3512,1+COUNTIF(U$7:U843,"&gt;0"),0),0)</f>
        <v>0</v>
      </c>
      <c r="V844" s="178" t="s">
        <v>1033</v>
      </c>
      <c r="W844" s="130"/>
      <c r="X844" s="131"/>
      <c r="Y844" s="131"/>
      <c r="Z844" s="206"/>
      <c r="AA844" s="194">
        <f t="shared" si="69"/>
        <v>0</v>
      </c>
      <c r="AB844" s="124" t="str">
        <f t="shared" si="70"/>
        <v/>
      </c>
      <c r="AC844" s="195" t="str">
        <f t="shared" si="71"/>
        <v/>
      </c>
      <c r="AD844" s="194" t="str">
        <f t="shared" si="72"/>
        <v/>
      </c>
      <c r="AE844" s="194">
        <f>IF(AD844="",0,IF(ISERROR(VLOOKUP(AD844,AD$7:AD843,1,FALSE)),1,0))</f>
        <v>0</v>
      </c>
      <c r="AF844" s="194"/>
    </row>
    <row r="845" spans="1:32" ht="16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75">
        <f>IF(AND($X$3512&lt;&gt;" ",$X$3512&lt;&gt;0),IF(X845=$X$3512,1+COUNTIF(U$7:U844,"&gt;0"),0),0)</f>
        <v>0</v>
      </c>
      <c r="V845" s="178" t="s">
        <v>1034</v>
      </c>
      <c r="W845" s="130"/>
      <c r="X845" s="131"/>
      <c r="Y845" s="131"/>
      <c r="Z845" s="206"/>
      <c r="AA845" s="194">
        <f t="shared" si="69"/>
        <v>0</v>
      </c>
      <c r="AB845" s="124" t="str">
        <f t="shared" si="70"/>
        <v/>
      </c>
      <c r="AC845" s="195" t="str">
        <f t="shared" si="71"/>
        <v/>
      </c>
      <c r="AD845" s="194" t="str">
        <f t="shared" si="72"/>
        <v/>
      </c>
      <c r="AE845" s="194">
        <f>IF(AD845="",0,IF(ISERROR(VLOOKUP(AD845,AD$7:AD844,1,FALSE)),1,0))</f>
        <v>0</v>
      </c>
      <c r="AF845" s="194"/>
    </row>
    <row r="846" spans="1:32" ht="16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75">
        <f>IF(AND($X$3512&lt;&gt;" ",$X$3512&lt;&gt;0),IF(X846=$X$3512,1+COUNTIF(U$7:U845,"&gt;0"),0),0)</f>
        <v>0</v>
      </c>
      <c r="V846" s="178" t="s">
        <v>1035</v>
      </c>
      <c r="W846" s="130"/>
      <c r="X846" s="131"/>
      <c r="Y846" s="131"/>
      <c r="Z846" s="206"/>
      <c r="AA846" s="194">
        <f t="shared" si="69"/>
        <v>0</v>
      </c>
      <c r="AB846" s="124" t="str">
        <f t="shared" si="70"/>
        <v/>
      </c>
      <c r="AC846" s="195" t="str">
        <f t="shared" si="71"/>
        <v/>
      </c>
      <c r="AD846" s="194" t="str">
        <f t="shared" si="72"/>
        <v/>
      </c>
      <c r="AE846" s="194">
        <f>IF(AD846="",0,IF(ISERROR(VLOOKUP(AD846,AD$7:AD845,1,FALSE)),1,0))</f>
        <v>0</v>
      </c>
      <c r="AF846" s="194"/>
    </row>
    <row r="847" spans="1:32" ht="16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75">
        <f>IF(AND($X$3512&lt;&gt;" ",$X$3512&lt;&gt;0),IF(X847=$X$3512,1+COUNTIF(U$7:U846,"&gt;0"),0),0)</f>
        <v>0</v>
      </c>
      <c r="V847" s="178" t="s">
        <v>1036</v>
      </c>
      <c r="W847" s="130"/>
      <c r="X847" s="131"/>
      <c r="Y847" s="131"/>
      <c r="Z847" s="206"/>
      <c r="AA847" s="194">
        <f t="shared" si="69"/>
        <v>0</v>
      </c>
      <c r="AB847" s="124" t="str">
        <f t="shared" si="70"/>
        <v/>
      </c>
      <c r="AC847" s="195" t="str">
        <f t="shared" si="71"/>
        <v/>
      </c>
      <c r="AD847" s="194" t="str">
        <f t="shared" si="72"/>
        <v/>
      </c>
      <c r="AE847" s="194">
        <f>IF(AD847="",0,IF(ISERROR(VLOOKUP(AD847,AD$7:AD846,1,FALSE)),1,0))</f>
        <v>0</v>
      </c>
      <c r="AF847" s="194"/>
    </row>
    <row r="848" spans="1:32" ht="16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75">
        <f>IF(AND($X$3512&lt;&gt;" ",$X$3512&lt;&gt;0),IF(X848=$X$3512,1+COUNTIF(U$7:U847,"&gt;0"),0),0)</f>
        <v>0</v>
      </c>
      <c r="V848" s="178" t="s">
        <v>1037</v>
      </c>
      <c r="W848" s="130"/>
      <c r="X848" s="131"/>
      <c r="Y848" s="131"/>
      <c r="Z848" s="206"/>
      <c r="AA848" s="194">
        <f t="shared" si="69"/>
        <v>0</v>
      </c>
      <c r="AB848" s="124" t="str">
        <f t="shared" si="70"/>
        <v/>
      </c>
      <c r="AC848" s="195" t="str">
        <f t="shared" si="71"/>
        <v/>
      </c>
      <c r="AD848" s="194" t="str">
        <f t="shared" si="72"/>
        <v/>
      </c>
      <c r="AE848" s="194">
        <f>IF(AD848="",0,IF(ISERROR(VLOOKUP(AD848,AD$7:AD847,1,FALSE)),1,0))</f>
        <v>0</v>
      </c>
      <c r="AF848" s="194"/>
    </row>
    <row r="849" spans="1:32" ht="16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75">
        <f>IF(AND($X$3512&lt;&gt;" ",$X$3512&lt;&gt;0),IF(X849=$X$3512,1+COUNTIF(U$7:U848,"&gt;0"),0),0)</f>
        <v>0</v>
      </c>
      <c r="V849" s="178" t="s">
        <v>1038</v>
      </c>
      <c r="W849" s="130"/>
      <c r="X849" s="131"/>
      <c r="Y849" s="131"/>
      <c r="Z849" s="206"/>
      <c r="AA849" s="194">
        <f t="shared" si="69"/>
        <v>0</v>
      </c>
      <c r="AB849" s="124" t="str">
        <f t="shared" si="70"/>
        <v/>
      </c>
      <c r="AC849" s="195" t="str">
        <f t="shared" si="71"/>
        <v/>
      </c>
      <c r="AD849" s="194" t="str">
        <f t="shared" si="72"/>
        <v/>
      </c>
      <c r="AE849" s="194">
        <f>IF(AD849="",0,IF(ISERROR(VLOOKUP(AD849,AD$7:AD848,1,FALSE)),1,0))</f>
        <v>0</v>
      </c>
      <c r="AF849" s="194"/>
    </row>
    <row r="850" spans="1:32" ht="16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75">
        <f>IF(AND($X$3512&lt;&gt;" ",$X$3512&lt;&gt;0),IF(X850=$X$3512,1+COUNTIF(U$7:U849,"&gt;0"),0),0)</f>
        <v>0</v>
      </c>
      <c r="V850" s="178" t="s">
        <v>1039</v>
      </c>
      <c r="W850" s="130"/>
      <c r="X850" s="131"/>
      <c r="Y850" s="131"/>
      <c r="Z850" s="206"/>
      <c r="AA850" s="194">
        <f t="shared" si="69"/>
        <v>0</v>
      </c>
      <c r="AB850" s="124" t="str">
        <f t="shared" si="70"/>
        <v/>
      </c>
      <c r="AC850" s="195" t="str">
        <f t="shared" si="71"/>
        <v/>
      </c>
      <c r="AD850" s="194" t="str">
        <f t="shared" si="72"/>
        <v/>
      </c>
      <c r="AE850" s="194">
        <f>IF(AD850="",0,IF(ISERROR(VLOOKUP(AD850,AD$7:AD849,1,FALSE)),1,0))</f>
        <v>0</v>
      </c>
      <c r="AF850" s="194"/>
    </row>
    <row r="851" spans="1:32" ht="16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75">
        <f>IF(AND($X$3512&lt;&gt;" ",$X$3512&lt;&gt;0),IF(X851=$X$3512,1+COUNTIF(U$7:U850,"&gt;0"),0),0)</f>
        <v>0</v>
      </c>
      <c r="V851" s="178" t="s">
        <v>1040</v>
      </c>
      <c r="W851" s="130"/>
      <c r="X851" s="131"/>
      <c r="Y851" s="131"/>
      <c r="Z851" s="206"/>
      <c r="AA851" s="194">
        <f t="shared" si="69"/>
        <v>0</v>
      </c>
      <c r="AB851" s="124" t="str">
        <f t="shared" si="70"/>
        <v/>
      </c>
      <c r="AC851" s="195" t="str">
        <f t="shared" si="71"/>
        <v/>
      </c>
      <c r="AD851" s="194" t="str">
        <f t="shared" si="72"/>
        <v/>
      </c>
      <c r="AE851" s="194">
        <f>IF(AD851="",0,IF(ISERROR(VLOOKUP(AD851,AD$7:AD850,1,FALSE)),1,0))</f>
        <v>0</v>
      </c>
      <c r="AF851" s="194"/>
    </row>
    <row r="852" spans="1:32" ht="16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75">
        <f>IF(AND($X$3512&lt;&gt;" ",$X$3512&lt;&gt;0),IF(X852=$X$3512,1+COUNTIF(U$7:U851,"&gt;0"),0),0)</f>
        <v>0</v>
      </c>
      <c r="V852" s="178" t="s">
        <v>1041</v>
      </c>
      <c r="W852" s="130"/>
      <c r="X852" s="131"/>
      <c r="Y852" s="131"/>
      <c r="Z852" s="206"/>
      <c r="AA852" s="194">
        <f t="shared" si="69"/>
        <v>0</v>
      </c>
      <c r="AB852" s="124" t="str">
        <f t="shared" si="70"/>
        <v/>
      </c>
      <c r="AC852" s="195" t="str">
        <f t="shared" si="71"/>
        <v/>
      </c>
      <c r="AD852" s="194" t="str">
        <f t="shared" si="72"/>
        <v/>
      </c>
      <c r="AE852" s="194">
        <f>IF(AD852="",0,IF(ISERROR(VLOOKUP(AD852,AD$7:AD851,1,FALSE)),1,0))</f>
        <v>0</v>
      </c>
      <c r="AF852" s="194"/>
    </row>
    <row r="853" spans="1:32" ht="16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75">
        <f>IF(AND($X$3512&lt;&gt;" ",$X$3512&lt;&gt;0),IF(X853=$X$3512,1+COUNTIF(U$7:U852,"&gt;0"),0),0)</f>
        <v>0</v>
      </c>
      <c r="V853" s="178" t="s">
        <v>1042</v>
      </c>
      <c r="W853" s="130"/>
      <c r="X853" s="131"/>
      <c r="Y853" s="131"/>
      <c r="Z853" s="206"/>
      <c r="AA853" s="194">
        <f t="shared" si="69"/>
        <v>0</v>
      </c>
      <c r="AB853" s="124" t="str">
        <f t="shared" si="70"/>
        <v/>
      </c>
      <c r="AC853" s="195" t="str">
        <f t="shared" si="71"/>
        <v/>
      </c>
      <c r="AD853" s="194" t="str">
        <f t="shared" si="72"/>
        <v/>
      </c>
      <c r="AE853" s="194">
        <f>IF(AD853="",0,IF(ISERROR(VLOOKUP(AD853,AD$7:AD852,1,FALSE)),1,0))</f>
        <v>0</v>
      </c>
      <c r="AF853" s="194"/>
    </row>
    <row r="854" spans="1:32" ht="16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75">
        <f>IF(AND($X$3512&lt;&gt;" ",$X$3512&lt;&gt;0),IF(X854=$X$3512,1+COUNTIF(U$7:U853,"&gt;0"),0),0)</f>
        <v>0</v>
      </c>
      <c r="V854" s="178" t="s">
        <v>1043</v>
      </c>
      <c r="W854" s="130"/>
      <c r="X854" s="131"/>
      <c r="Y854" s="131"/>
      <c r="Z854" s="206"/>
      <c r="AA854" s="194">
        <f t="shared" si="69"/>
        <v>0</v>
      </c>
      <c r="AB854" s="124" t="str">
        <f t="shared" si="70"/>
        <v/>
      </c>
      <c r="AC854" s="195" t="str">
        <f t="shared" si="71"/>
        <v/>
      </c>
      <c r="AD854" s="194" t="str">
        <f t="shared" si="72"/>
        <v/>
      </c>
      <c r="AE854" s="194">
        <f>IF(AD854="",0,IF(ISERROR(VLOOKUP(AD854,AD$7:AD853,1,FALSE)),1,0))</f>
        <v>0</v>
      </c>
      <c r="AF854" s="194"/>
    </row>
    <row r="855" spans="1:32" ht="16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75">
        <f>IF(AND($X$3512&lt;&gt;" ",$X$3512&lt;&gt;0),IF(X855=$X$3512,1+COUNTIF(U$7:U854,"&gt;0"),0),0)</f>
        <v>0</v>
      </c>
      <c r="V855" s="178" t="s">
        <v>1044</v>
      </c>
      <c r="W855" s="130"/>
      <c r="X855" s="131"/>
      <c r="Y855" s="131"/>
      <c r="Z855" s="206"/>
      <c r="AA855" s="194">
        <f t="shared" si="69"/>
        <v>0</v>
      </c>
      <c r="AB855" s="124" t="str">
        <f t="shared" si="70"/>
        <v/>
      </c>
      <c r="AC855" s="195" t="str">
        <f t="shared" si="71"/>
        <v/>
      </c>
      <c r="AD855" s="194" t="str">
        <f t="shared" si="72"/>
        <v/>
      </c>
      <c r="AE855" s="194">
        <f>IF(AD855="",0,IF(ISERROR(VLOOKUP(AD855,AD$7:AD854,1,FALSE)),1,0))</f>
        <v>0</v>
      </c>
      <c r="AF855" s="194"/>
    </row>
    <row r="856" spans="1:32" ht="16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75">
        <f>IF(AND($X$3512&lt;&gt;" ",$X$3512&lt;&gt;0),IF(X856=$X$3512,1+COUNTIF(U$7:U855,"&gt;0"),0),0)</f>
        <v>0</v>
      </c>
      <c r="V856" s="178" t="s">
        <v>1045</v>
      </c>
      <c r="W856" s="130"/>
      <c r="X856" s="131"/>
      <c r="Y856" s="131"/>
      <c r="Z856" s="206"/>
      <c r="AA856" s="194">
        <f t="shared" si="69"/>
        <v>0</v>
      </c>
      <c r="AB856" s="124" t="str">
        <f t="shared" si="70"/>
        <v/>
      </c>
      <c r="AC856" s="195" t="str">
        <f t="shared" si="71"/>
        <v/>
      </c>
      <c r="AD856" s="194" t="str">
        <f t="shared" si="72"/>
        <v/>
      </c>
      <c r="AE856" s="194">
        <f>IF(AD856="",0,IF(ISERROR(VLOOKUP(AD856,AD$7:AD855,1,FALSE)),1,0))</f>
        <v>0</v>
      </c>
      <c r="AF856" s="194"/>
    </row>
    <row r="857" spans="1:32" ht="16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75">
        <f>IF(AND($X$3512&lt;&gt;" ",$X$3512&lt;&gt;0),IF(X857=$X$3512,1+COUNTIF(U$7:U856,"&gt;0"),0),0)</f>
        <v>0</v>
      </c>
      <c r="V857" s="178" t="s">
        <v>1046</v>
      </c>
      <c r="W857" s="130"/>
      <c r="X857" s="131"/>
      <c r="Y857" s="131"/>
      <c r="Z857" s="206"/>
      <c r="AA857" s="194">
        <f t="shared" si="69"/>
        <v>0</v>
      </c>
      <c r="AB857" s="124" t="str">
        <f t="shared" si="70"/>
        <v/>
      </c>
      <c r="AC857" s="195" t="str">
        <f t="shared" si="71"/>
        <v/>
      </c>
      <c r="AD857" s="194" t="str">
        <f t="shared" si="72"/>
        <v/>
      </c>
      <c r="AE857" s="194">
        <f>IF(AD857="",0,IF(ISERROR(VLOOKUP(AD857,AD$7:AD856,1,FALSE)),1,0))</f>
        <v>0</v>
      </c>
      <c r="AF857" s="194"/>
    </row>
    <row r="858" spans="1:32" ht="16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75">
        <f>IF(AND($X$3512&lt;&gt;" ",$X$3512&lt;&gt;0),IF(X858=$X$3512,1+COUNTIF(U$7:U857,"&gt;0"),0),0)</f>
        <v>0</v>
      </c>
      <c r="V858" s="178" t="s">
        <v>1047</v>
      </c>
      <c r="W858" s="130"/>
      <c r="X858" s="131"/>
      <c r="Y858" s="131"/>
      <c r="Z858" s="206"/>
      <c r="AA858" s="194">
        <f t="shared" si="69"/>
        <v>0</v>
      </c>
      <c r="AB858" s="124" t="str">
        <f t="shared" si="70"/>
        <v/>
      </c>
      <c r="AC858" s="195" t="str">
        <f t="shared" si="71"/>
        <v/>
      </c>
      <c r="AD858" s="194" t="str">
        <f t="shared" si="72"/>
        <v/>
      </c>
      <c r="AE858" s="194">
        <f>IF(AD858="",0,IF(ISERROR(VLOOKUP(AD858,AD$7:AD857,1,FALSE)),1,0))</f>
        <v>0</v>
      </c>
      <c r="AF858" s="194"/>
    </row>
    <row r="859" spans="1:32" ht="16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75">
        <f>IF(AND($X$3512&lt;&gt;" ",$X$3512&lt;&gt;0),IF(X859=$X$3512,1+COUNTIF(U$7:U858,"&gt;0"),0),0)</f>
        <v>0</v>
      </c>
      <c r="V859" s="178" t="s">
        <v>1048</v>
      </c>
      <c r="W859" s="130"/>
      <c r="X859" s="131"/>
      <c r="Y859" s="131"/>
      <c r="Z859" s="206"/>
      <c r="AA859" s="194">
        <f t="shared" si="69"/>
        <v>0</v>
      </c>
      <c r="AB859" s="124" t="str">
        <f t="shared" si="70"/>
        <v/>
      </c>
      <c r="AC859" s="195" t="str">
        <f t="shared" si="71"/>
        <v/>
      </c>
      <c r="AD859" s="194" t="str">
        <f t="shared" si="72"/>
        <v/>
      </c>
      <c r="AE859" s="194">
        <f>IF(AD859="",0,IF(ISERROR(VLOOKUP(AD859,AD$7:AD858,1,FALSE)),1,0))</f>
        <v>0</v>
      </c>
      <c r="AF859" s="194"/>
    </row>
    <row r="860" spans="1:32" ht="16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75">
        <f>IF(AND($X$3512&lt;&gt;" ",$X$3512&lt;&gt;0),IF(X860=$X$3512,1+COUNTIF(U$7:U859,"&gt;0"),0),0)</f>
        <v>0</v>
      </c>
      <c r="V860" s="178" t="s">
        <v>1049</v>
      </c>
      <c r="W860" s="130"/>
      <c r="X860" s="131"/>
      <c r="Y860" s="131"/>
      <c r="Z860" s="206"/>
      <c r="AA860" s="194">
        <f t="shared" si="69"/>
        <v>0</v>
      </c>
      <c r="AB860" s="124" t="str">
        <f t="shared" si="70"/>
        <v/>
      </c>
      <c r="AC860" s="195" t="str">
        <f t="shared" si="71"/>
        <v/>
      </c>
      <c r="AD860" s="194" t="str">
        <f t="shared" si="72"/>
        <v/>
      </c>
      <c r="AE860" s="194">
        <f>IF(AD860="",0,IF(ISERROR(VLOOKUP(AD860,AD$7:AD859,1,FALSE)),1,0))</f>
        <v>0</v>
      </c>
      <c r="AF860" s="194"/>
    </row>
    <row r="861" spans="1:32" ht="16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75">
        <f>IF(AND($X$3512&lt;&gt;" ",$X$3512&lt;&gt;0),IF(X861=$X$3512,1+COUNTIF(U$7:U860,"&gt;0"),0),0)</f>
        <v>0</v>
      </c>
      <c r="V861" s="178" t="s">
        <v>1050</v>
      </c>
      <c r="W861" s="130"/>
      <c r="X861" s="131"/>
      <c r="Y861" s="131"/>
      <c r="Z861" s="206"/>
      <c r="AA861" s="194">
        <f t="shared" si="69"/>
        <v>0</v>
      </c>
      <c r="AB861" s="124" t="str">
        <f t="shared" si="70"/>
        <v/>
      </c>
      <c r="AC861" s="195" t="str">
        <f t="shared" si="71"/>
        <v/>
      </c>
      <c r="AD861" s="194" t="str">
        <f t="shared" si="72"/>
        <v/>
      </c>
      <c r="AE861" s="194">
        <f>IF(AD861="",0,IF(ISERROR(VLOOKUP(AD861,AD$7:AD860,1,FALSE)),1,0))</f>
        <v>0</v>
      </c>
      <c r="AF861" s="194"/>
    </row>
    <row r="862" spans="1:32" ht="16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75">
        <f>IF(AND($X$3512&lt;&gt;" ",$X$3512&lt;&gt;0),IF(X862=$X$3512,1+COUNTIF(U$7:U861,"&gt;0"),0),0)</f>
        <v>0</v>
      </c>
      <c r="V862" s="178" t="s">
        <v>1051</v>
      </c>
      <c r="W862" s="130"/>
      <c r="X862" s="131"/>
      <c r="Y862" s="131"/>
      <c r="Z862" s="206"/>
      <c r="AA862" s="194">
        <f t="shared" si="69"/>
        <v>0</v>
      </c>
      <c r="AB862" s="124" t="str">
        <f t="shared" si="70"/>
        <v/>
      </c>
      <c r="AC862" s="195" t="str">
        <f t="shared" si="71"/>
        <v/>
      </c>
      <c r="AD862" s="194" t="str">
        <f t="shared" si="72"/>
        <v/>
      </c>
      <c r="AE862" s="194">
        <f>IF(AD862="",0,IF(ISERROR(VLOOKUP(AD862,AD$7:AD861,1,FALSE)),1,0))</f>
        <v>0</v>
      </c>
      <c r="AF862" s="194"/>
    </row>
    <row r="863" spans="1:32" ht="16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75">
        <f>IF(AND($X$3512&lt;&gt;" ",$X$3512&lt;&gt;0),IF(X863=$X$3512,1+COUNTIF(U$7:U862,"&gt;0"),0),0)</f>
        <v>0</v>
      </c>
      <c r="V863" s="178" t="s">
        <v>1052</v>
      </c>
      <c r="W863" s="130"/>
      <c r="X863" s="131"/>
      <c r="Y863" s="131"/>
      <c r="Z863" s="206"/>
      <c r="AA863" s="194">
        <f t="shared" si="69"/>
        <v>0</v>
      </c>
      <c r="AB863" s="124" t="str">
        <f t="shared" si="70"/>
        <v/>
      </c>
      <c r="AC863" s="195" t="str">
        <f t="shared" si="71"/>
        <v/>
      </c>
      <c r="AD863" s="194" t="str">
        <f t="shared" si="72"/>
        <v/>
      </c>
      <c r="AE863" s="194">
        <f>IF(AD863="",0,IF(ISERROR(VLOOKUP(AD863,AD$7:AD862,1,FALSE)),1,0))</f>
        <v>0</v>
      </c>
      <c r="AF863" s="194"/>
    </row>
    <row r="864" spans="1:32" ht="16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75">
        <f>IF(AND($X$3512&lt;&gt;" ",$X$3512&lt;&gt;0),IF(X864=$X$3512,1+COUNTIF(U$7:U863,"&gt;0"),0),0)</f>
        <v>0</v>
      </c>
      <c r="V864" s="178" t="s">
        <v>1053</v>
      </c>
      <c r="W864" s="130"/>
      <c r="X864" s="131"/>
      <c r="Y864" s="131"/>
      <c r="Z864" s="206"/>
      <c r="AA864" s="194">
        <f t="shared" si="69"/>
        <v>0</v>
      </c>
      <c r="AB864" s="124" t="str">
        <f t="shared" si="70"/>
        <v/>
      </c>
      <c r="AC864" s="195" t="str">
        <f t="shared" si="71"/>
        <v/>
      </c>
      <c r="AD864" s="194" t="str">
        <f t="shared" si="72"/>
        <v/>
      </c>
      <c r="AE864" s="194">
        <f>IF(AD864="",0,IF(ISERROR(VLOOKUP(AD864,AD$7:AD863,1,FALSE)),1,0))</f>
        <v>0</v>
      </c>
      <c r="AF864" s="194"/>
    </row>
    <row r="865" spans="1:32" ht="16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75">
        <f>IF(AND($X$3512&lt;&gt;" ",$X$3512&lt;&gt;0),IF(X865=$X$3512,1+COUNTIF(U$7:U864,"&gt;0"),0),0)</f>
        <v>0</v>
      </c>
      <c r="V865" s="178" t="s">
        <v>1054</v>
      </c>
      <c r="W865" s="130"/>
      <c r="X865" s="131"/>
      <c r="Y865" s="131"/>
      <c r="Z865" s="206"/>
      <c r="AA865" s="194">
        <f t="shared" si="69"/>
        <v>0</v>
      </c>
      <c r="AB865" s="124" t="str">
        <f t="shared" si="70"/>
        <v/>
      </c>
      <c r="AC865" s="195" t="str">
        <f t="shared" si="71"/>
        <v/>
      </c>
      <c r="AD865" s="194" t="str">
        <f t="shared" si="72"/>
        <v/>
      </c>
      <c r="AE865" s="194">
        <f>IF(AD865="",0,IF(ISERROR(VLOOKUP(AD865,AD$7:AD864,1,FALSE)),1,0))</f>
        <v>0</v>
      </c>
      <c r="AF865" s="194"/>
    </row>
    <row r="866" spans="1:32" ht="16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75">
        <f>IF(AND($X$3512&lt;&gt;" ",$X$3512&lt;&gt;0),IF(X866=$X$3512,1+COUNTIF(U$7:U865,"&gt;0"),0),0)</f>
        <v>0</v>
      </c>
      <c r="V866" s="178" t="s">
        <v>1055</v>
      </c>
      <c r="W866" s="130"/>
      <c r="X866" s="131"/>
      <c r="Y866" s="131"/>
      <c r="Z866" s="206"/>
      <c r="AA866" s="194">
        <f t="shared" si="69"/>
        <v>0</v>
      </c>
      <c r="AB866" s="124" t="str">
        <f t="shared" si="70"/>
        <v/>
      </c>
      <c r="AC866" s="195" t="str">
        <f t="shared" si="71"/>
        <v/>
      </c>
      <c r="AD866" s="194" t="str">
        <f t="shared" si="72"/>
        <v/>
      </c>
      <c r="AE866" s="194">
        <f>IF(AD866="",0,IF(ISERROR(VLOOKUP(AD866,AD$7:AD865,1,FALSE)),1,0))</f>
        <v>0</v>
      </c>
      <c r="AF866" s="194"/>
    </row>
    <row r="867" spans="1:32" ht="16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75">
        <f>IF(AND($X$3512&lt;&gt;" ",$X$3512&lt;&gt;0),IF(X867=$X$3512,1+COUNTIF(U$7:U866,"&gt;0"),0),0)</f>
        <v>0</v>
      </c>
      <c r="V867" s="178" t="s">
        <v>1056</v>
      </c>
      <c r="W867" s="130"/>
      <c r="X867" s="131"/>
      <c r="Y867" s="131"/>
      <c r="Z867" s="206"/>
      <c r="AA867" s="194">
        <f t="shared" si="69"/>
        <v>0</v>
      </c>
      <c r="AB867" s="124" t="str">
        <f t="shared" si="70"/>
        <v/>
      </c>
      <c r="AC867" s="195" t="str">
        <f t="shared" si="71"/>
        <v/>
      </c>
      <c r="AD867" s="194" t="str">
        <f t="shared" si="72"/>
        <v/>
      </c>
      <c r="AE867" s="194">
        <f>IF(AD867="",0,IF(ISERROR(VLOOKUP(AD867,AD$7:AD866,1,FALSE)),1,0))</f>
        <v>0</v>
      </c>
      <c r="AF867" s="194"/>
    </row>
    <row r="868" spans="1:32" ht="16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75">
        <f>IF(AND($X$3512&lt;&gt;" ",$X$3512&lt;&gt;0),IF(X868=$X$3512,1+COUNTIF(U$7:U867,"&gt;0"),0),0)</f>
        <v>0</v>
      </c>
      <c r="V868" s="178" t="s">
        <v>1057</v>
      </c>
      <c r="W868" s="130"/>
      <c r="X868" s="131"/>
      <c r="Y868" s="131"/>
      <c r="Z868" s="206"/>
      <c r="AA868" s="194">
        <f t="shared" si="69"/>
        <v>0</v>
      </c>
      <c r="AB868" s="124" t="str">
        <f t="shared" si="70"/>
        <v/>
      </c>
      <c r="AC868" s="195" t="str">
        <f t="shared" si="71"/>
        <v/>
      </c>
      <c r="AD868" s="194" t="str">
        <f t="shared" si="72"/>
        <v/>
      </c>
      <c r="AE868" s="194">
        <f>IF(AD868="",0,IF(ISERROR(VLOOKUP(AD868,AD$7:AD867,1,FALSE)),1,0))</f>
        <v>0</v>
      </c>
      <c r="AF868" s="194"/>
    </row>
    <row r="869" spans="1:32" ht="16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75">
        <f>IF(AND($X$3512&lt;&gt;" ",$X$3512&lt;&gt;0),IF(X869=$X$3512,1+COUNTIF(U$7:U868,"&gt;0"),0),0)</f>
        <v>0</v>
      </c>
      <c r="V869" s="178" t="s">
        <v>1058</v>
      </c>
      <c r="W869" s="130"/>
      <c r="X869" s="131"/>
      <c r="Y869" s="131"/>
      <c r="Z869" s="206"/>
      <c r="AA869" s="194">
        <f t="shared" si="69"/>
        <v>0</v>
      </c>
      <c r="AB869" s="124" t="str">
        <f t="shared" si="70"/>
        <v/>
      </c>
      <c r="AC869" s="195" t="str">
        <f t="shared" si="71"/>
        <v/>
      </c>
      <c r="AD869" s="194" t="str">
        <f t="shared" si="72"/>
        <v/>
      </c>
      <c r="AE869" s="194">
        <f>IF(AD869="",0,IF(ISERROR(VLOOKUP(AD869,AD$7:AD868,1,FALSE)),1,0))</f>
        <v>0</v>
      </c>
      <c r="AF869" s="194"/>
    </row>
    <row r="870" spans="1:32" ht="16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75">
        <f>IF(AND($X$3512&lt;&gt;" ",$X$3512&lt;&gt;0),IF(X870=$X$3512,1+COUNTIF(U$7:U869,"&gt;0"),0),0)</f>
        <v>0</v>
      </c>
      <c r="V870" s="178" t="s">
        <v>1059</v>
      </c>
      <c r="W870" s="130"/>
      <c r="X870" s="131"/>
      <c r="Y870" s="131"/>
      <c r="Z870" s="206"/>
      <c r="AA870" s="194">
        <f t="shared" si="69"/>
        <v>0</v>
      </c>
      <c r="AB870" s="124" t="str">
        <f t="shared" si="70"/>
        <v/>
      </c>
      <c r="AC870" s="195" t="str">
        <f t="shared" si="71"/>
        <v/>
      </c>
      <c r="AD870" s="194" t="str">
        <f t="shared" si="72"/>
        <v/>
      </c>
      <c r="AE870" s="194">
        <f>IF(AD870="",0,IF(ISERROR(VLOOKUP(AD870,AD$7:AD869,1,FALSE)),1,0))</f>
        <v>0</v>
      </c>
      <c r="AF870" s="194"/>
    </row>
    <row r="871" spans="1:32" ht="16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75">
        <f>IF(AND($X$3512&lt;&gt;" ",$X$3512&lt;&gt;0),IF(X871=$X$3512,1+COUNTIF(U$7:U870,"&gt;0"),0),0)</f>
        <v>0</v>
      </c>
      <c r="V871" s="178" t="s">
        <v>1060</v>
      </c>
      <c r="W871" s="130"/>
      <c r="X871" s="131"/>
      <c r="Y871" s="131"/>
      <c r="Z871" s="206"/>
      <c r="AA871" s="194">
        <f t="shared" si="69"/>
        <v>0</v>
      </c>
      <c r="AB871" s="124" t="str">
        <f t="shared" si="70"/>
        <v/>
      </c>
      <c r="AC871" s="195" t="str">
        <f t="shared" si="71"/>
        <v/>
      </c>
      <c r="AD871" s="194" t="str">
        <f t="shared" si="72"/>
        <v/>
      </c>
      <c r="AE871" s="194">
        <f>IF(AD871="",0,IF(ISERROR(VLOOKUP(AD871,AD$7:AD870,1,FALSE)),1,0))</f>
        <v>0</v>
      </c>
      <c r="AF871" s="194"/>
    </row>
    <row r="872" spans="1:32" ht="16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75">
        <f>IF(AND($X$3512&lt;&gt;" ",$X$3512&lt;&gt;0),IF(X872=$X$3512,1+COUNTIF(U$7:U871,"&gt;0"),0),0)</f>
        <v>0</v>
      </c>
      <c r="V872" s="178" t="s">
        <v>1061</v>
      </c>
      <c r="W872" s="130"/>
      <c r="X872" s="131"/>
      <c r="Y872" s="131"/>
      <c r="Z872" s="206"/>
      <c r="AA872" s="194">
        <f t="shared" si="69"/>
        <v>0</v>
      </c>
      <c r="AB872" s="124" t="str">
        <f t="shared" si="70"/>
        <v/>
      </c>
      <c r="AC872" s="195" t="str">
        <f t="shared" si="71"/>
        <v/>
      </c>
      <c r="AD872" s="194" t="str">
        <f t="shared" si="72"/>
        <v/>
      </c>
      <c r="AE872" s="194">
        <f>IF(AD872="",0,IF(ISERROR(VLOOKUP(AD872,AD$7:AD871,1,FALSE)),1,0))</f>
        <v>0</v>
      </c>
      <c r="AF872" s="194"/>
    </row>
    <row r="873" spans="1:32" ht="16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75">
        <f>IF(AND($X$3512&lt;&gt;" ",$X$3512&lt;&gt;0),IF(X873=$X$3512,1+COUNTIF(U$7:U872,"&gt;0"),0),0)</f>
        <v>0</v>
      </c>
      <c r="V873" s="178" t="s">
        <v>1062</v>
      </c>
      <c r="W873" s="130"/>
      <c r="X873" s="131"/>
      <c r="Y873" s="131"/>
      <c r="Z873" s="206"/>
      <c r="AA873" s="194">
        <f t="shared" si="69"/>
        <v>0</v>
      </c>
      <c r="AB873" s="124" t="str">
        <f t="shared" si="70"/>
        <v/>
      </c>
      <c r="AC873" s="195" t="str">
        <f t="shared" si="71"/>
        <v/>
      </c>
      <c r="AD873" s="194" t="str">
        <f t="shared" si="72"/>
        <v/>
      </c>
      <c r="AE873" s="194">
        <f>IF(AD873="",0,IF(ISERROR(VLOOKUP(AD873,AD$7:AD872,1,FALSE)),1,0))</f>
        <v>0</v>
      </c>
      <c r="AF873" s="194"/>
    </row>
    <row r="874" spans="1:32" ht="16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75">
        <f>IF(AND($X$3512&lt;&gt;" ",$X$3512&lt;&gt;0),IF(X874=$X$3512,1+COUNTIF(U$7:U873,"&gt;0"),0),0)</f>
        <v>0</v>
      </c>
      <c r="V874" s="178" t="s">
        <v>1063</v>
      </c>
      <c r="W874" s="130"/>
      <c r="X874" s="131"/>
      <c r="Y874" s="131"/>
      <c r="Z874" s="206"/>
      <c r="AA874" s="194">
        <f t="shared" si="69"/>
        <v>0</v>
      </c>
      <c r="AB874" s="124" t="str">
        <f t="shared" si="70"/>
        <v/>
      </c>
      <c r="AC874" s="195" t="str">
        <f t="shared" si="71"/>
        <v/>
      </c>
      <c r="AD874" s="194" t="str">
        <f t="shared" si="72"/>
        <v/>
      </c>
      <c r="AE874" s="194">
        <f>IF(AD874="",0,IF(ISERROR(VLOOKUP(AD874,AD$7:AD873,1,FALSE)),1,0))</f>
        <v>0</v>
      </c>
      <c r="AF874" s="194"/>
    </row>
    <row r="875" spans="1:32" ht="16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75">
        <f>IF(AND($X$3512&lt;&gt;" ",$X$3512&lt;&gt;0),IF(X875=$X$3512,1+COUNTIF(U$7:U874,"&gt;0"),0),0)</f>
        <v>0</v>
      </c>
      <c r="V875" s="178" t="s">
        <v>1064</v>
      </c>
      <c r="W875" s="130"/>
      <c r="X875" s="131"/>
      <c r="Y875" s="131"/>
      <c r="Z875" s="206"/>
      <c r="AA875" s="194">
        <f t="shared" si="69"/>
        <v>0</v>
      </c>
      <c r="AB875" s="124" t="str">
        <f t="shared" si="70"/>
        <v/>
      </c>
      <c r="AC875" s="195" t="str">
        <f t="shared" si="71"/>
        <v/>
      </c>
      <c r="AD875" s="194" t="str">
        <f t="shared" si="72"/>
        <v/>
      </c>
      <c r="AE875" s="194">
        <f>IF(AD875="",0,IF(ISERROR(VLOOKUP(AD875,AD$7:AD874,1,FALSE)),1,0))</f>
        <v>0</v>
      </c>
      <c r="AF875" s="194"/>
    </row>
    <row r="876" spans="1:32" ht="16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75">
        <f>IF(AND($X$3512&lt;&gt;" ",$X$3512&lt;&gt;0),IF(X876=$X$3512,1+COUNTIF(U$7:U875,"&gt;0"),0),0)</f>
        <v>0</v>
      </c>
      <c r="V876" s="178" t="s">
        <v>1065</v>
      </c>
      <c r="W876" s="130"/>
      <c r="X876" s="131"/>
      <c r="Y876" s="131"/>
      <c r="Z876" s="206"/>
      <c r="AA876" s="194">
        <f t="shared" si="69"/>
        <v>0</v>
      </c>
      <c r="AB876" s="124" t="str">
        <f t="shared" si="70"/>
        <v/>
      </c>
      <c r="AC876" s="195" t="str">
        <f t="shared" si="71"/>
        <v/>
      </c>
      <c r="AD876" s="194" t="str">
        <f t="shared" si="72"/>
        <v/>
      </c>
      <c r="AE876" s="194">
        <f>IF(AD876="",0,IF(ISERROR(VLOOKUP(AD876,AD$7:AD875,1,FALSE)),1,0))</f>
        <v>0</v>
      </c>
      <c r="AF876" s="194"/>
    </row>
    <row r="877" spans="1:32" ht="16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75">
        <f>IF(AND($X$3512&lt;&gt;" ",$X$3512&lt;&gt;0),IF(X877=$X$3512,1+COUNTIF(U$7:U876,"&gt;0"),0),0)</f>
        <v>0</v>
      </c>
      <c r="V877" s="178" t="s">
        <v>1066</v>
      </c>
      <c r="W877" s="130"/>
      <c r="X877" s="131"/>
      <c r="Y877" s="131"/>
      <c r="Z877" s="206"/>
      <c r="AA877" s="194">
        <f t="shared" si="69"/>
        <v>0</v>
      </c>
      <c r="AB877" s="124" t="str">
        <f t="shared" si="70"/>
        <v/>
      </c>
      <c r="AC877" s="195" t="str">
        <f t="shared" si="71"/>
        <v/>
      </c>
      <c r="AD877" s="194" t="str">
        <f t="shared" si="72"/>
        <v/>
      </c>
      <c r="AE877" s="194">
        <f>IF(AD877="",0,IF(ISERROR(VLOOKUP(AD877,AD$7:AD876,1,FALSE)),1,0))</f>
        <v>0</v>
      </c>
      <c r="AF877" s="194"/>
    </row>
    <row r="878" spans="1:32" ht="16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75">
        <f>IF(AND($X$3512&lt;&gt;" ",$X$3512&lt;&gt;0),IF(X878=$X$3512,1+COUNTIF(U$7:U877,"&gt;0"),0),0)</f>
        <v>0</v>
      </c>
      <c r="V878" s="178" t="s">
        <v>1067</v>
      </c>
      <c r="W878" s="130"/>
      <c r="X878" s="131"/>
      <c r="Y878" s="131"/>
      <c r="Z878" s="206"/>
      <c r="AA878" s="194">
        <f t="shared" si="69"/>
        <v>0</v>
      </c>
      <c r="AB878" s="124" t="str">
        <f t="shared" si="70"/>
        <v/>
      </c>
      <c r="AC878" s="195" t="str">
        <f t="shared" si="71"/>
        <v/>
      </c>
      <c r="AD878" s="194" t="str">
        <f t="shared" si="72"/>
        <v/>
      </c>
      <c r="AE878" s="194">
        <f>IF(AD878="",0,IF(ISERROR(VLOOKUP(AD878,AD$7:AD877,1,FALSE)),1,0))</f>
        <v>0</v>
      </c>
      <c r="AF878" s="194"/>
    </row>
    <row r="879" spans="1:32" ht="16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75">
        <f>IF(AND($X$3512&lt;&gt;" ",$X$3512&lt;&gt;0),IF(X879=$X$3512,1+COUNTIF(U$7:U878,"&gt;0"),0),0)</f>
        <v>0</v>
      </c>
      <c r="V879" s="178" t="s">
        <v>1068</v>
      </c>
      <c r="W879" s="130"/>
      <c r="X879" s="131"/>
      <c r="Y879" s="131"/>
      <c r="Z879" s="206"/>
      <c r="AA879" s="194">
        <f t="shared" si="69"/>
        <v>0</v>
      </c>
      <c r="AB879" s="124" t="str">
        <f t="shared" si="70"/>
        <v/>
      </c>
      <c r="AC879" s="195" t="str">
        <f t="shared" si="71"/>
        <v/>
      </c>
      <c r="AD879" s="194" t="str">
        <f t="shared" si="72"/>
        <v/>
      </c>
      <c r="AE879" s="194">
        <f>IF(AD879="",0,IF(ISERROR(VLOOKUP(AD879,AD$7:AD878,1,FALSE)),1,0))</f>
        <v>0</v>
      </c>
      <c r="AF879" s="194"/>
    </row>
    <row r="880" spans="1:32" ht="16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75">
        <f>IF(AND($X$3512&lt;&gt;" ",$X$3512&lt;&gt;0),IF(X880=$X$3512,1+COUNTIF(U$7:U879,"&gt;0"),0),0)</f>
        <v>0</v>
      </c>
      <c r="V880" s="178" t="s">
        <v>1069</v>
      </c>
      <c r="W880" s="130"/>
      <c r="X880" s="131"/>
      <c r="Y880" s="131"/>
      <c r="Z880" s="206"/>
      <c r="AA880" s="194">
        <f t="shared" si="69"/>
        <v>0</v>
      </c>
      <c r="AB880" s="124" t="str">
        <f t="shared" si="70"/>
        <v/>
      </c>
      <c r="AC880" s="195" t="str">
        <f t="shared" si="71"/>
        <v/>
      </c>
      <c r="AD880" s="194" t="str">
        <f t="shared" si="72"/>
        <v/>
      </c>
      <c r="AE880" s="194">
        <f>IF(AD880="",0,IF(ISERROR(VLOOKUP(AD880,AD$7:AD879,1,FALSE)),1,0))</f>
        <v>0</v>
      </c>
      <c r="AF880" s="194"/>
    </row>
    <row r="881" spans="1:32" ht="16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75">
        <f>IF(AND($X$3512&lt;&gt;" ",$X$3512&lt;&gt;0),IF(X881=$X$3512,1+COUNTIF(U$7:U880,"&gt;0"),0),0)</f>
        <v>0</v>
      </c>
      <c r="V881" s="178" t="s">
        <v>1070</v>
      </c>
      <c r="W881" s="130"/>
      <c r="X881" s="131"/>
      <c r="Y881" s="131"/>
      <c r="Z881" s="206"/>
      <c r="AA881" s="194">
        <f t="shared" si="69"/>
        <v>0</v>
      </c>
      <c r="AB881" s="124" t="str">
        <f t="shared" si="70"/>
        <v/>
      </c>
      <c r="AC881" s="195" t="str">
        <f t="shared" si="71"/>
        <v/>
      </c>
      <c r="AD881" s="194" t="str">
        <f t="shared" si="72"/>
        <v/>
      </c>
      <c r="AE881" s="194">
        <f>IF(AD881="",0,IF(ISERROR(VLOOKUP(AD881,AD$7:AD880,1,FALSE)),1,0))</f>
        <v>0</v>
      </c>
      <c r="AF881" s="194"/>
    </row>
    <row r="882" spans="1:32" ht="16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75">
        <f>IF(AND($X$3512&lt;&gt;" ",$X$3512&lt;&gt;0),IF(X882=$X$3512,1+COUNTIF(U$7:U881,"&gt;0"),0),0)</f>
        <v>0</v>
      </c>
      <c r="V882" s="178" t="s">
        <v>1071</v>
      </c>
      <c r="W882" s="130"/>
      <c r="X882" s="131"/>
      <c r="Y882" s="131"/>
      <c r="Z882" s="206"/>
      <c r="AA882" s="194">
        <f t="shared" si="69"/>
        <v>0</v>
      </c>
      <c r="AB882" s="124" t="str">
        <f t="shared" si="70"/>
        <v/>
      </c>
      <c r="AC882" s="195" t="str">
        <f t="shared" si="71"/>
        <v/>
      </c>
      <c r="AD882" s="194" t="str">
        <f t="shared" si="72"/>
        <v/>
      </c>
      <c r="AE882" s="194">
        <f>IF(AD882="",0,IF(ISERROR(VLOOKUP(AD882,AD$7:AD881,1,FALSE)),1,0))</f>
        <v>0</v>
      </c>
      <c r="AF882" s="194"/>
    </row>
    <row r="883" spans="1:32" ht="16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75">
        <f>IF(AND($X$3512&lt;&gt;" ",$X$3512&lt;&gt;0),IF(X883=$X$3512,1+COUNTIF(U$7:U882,"&gt;0"),0),0)</f>
        <v>0</v>
      </c>
      <c r="V883" s="178" t="s">
        <v>1072</v>
      </c>
      <c r="W883" s="130"/>
      <c r="X883" s="131"/>
      <c r="Y883" s="131"/>
      <c r="Z883" s="206"/>
      <c r="AA883" s="194">
        <f t="shared" si="69"/>
        <v>0</v>
      </c>
      <c r="AB883" s="124" t="str">
        <f t="shared" si="70"/>
        <v/>
      </c>
      <c r="AC883" s="195" t="str">
        <f t="shared" si="71"/>
        <v/>
      </c>
      <c r="AD883" s="194" t="str">
        <f t="shared" si="72"/>
        <v/>
      </c>
      <c r="AE883" s="194">
        <f>IF(AD883="",0,IF(ISERROR(VLOOKUP(AD883,AD$7:AD882,1,FALSE)),1,0))</f>
        <v>0</v>
      </c>
      <c r="AF883" s="194"/>
    </row>
    <row r="884" spans="1:32" ht="16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75">
        <f>IF(AND($X$3512&lt;&gt;" ",$X$3512&lt;&gt;0),IF(X884=$X$3512,1+COUNTIF(U$7:U883,"&gt;0"),0),0)</f>
        <v>0</v>
      </c>
      <c r="V884" s="178" t="s">
        <v>1073</v>
      </c>
      <c r="W884" s="130"/>
      <c r="X884" s="131"/>
      <c r="Y884" s="131"/>
      <c r="Z884" s="206"/>
      <c r="AA884" s="194">
        <f t="shared" si="69"/>
        <v>0</v>
      </c>
      <c r="AB884" s="124" t="str">
        <f t="shared" si="70"/>
        <v/>
      </c>
      <c r="AC884" s="195" t="str">
        <f t="shared" si="71"/>
        <v/>
      </c>
      <c r="AD884" s="194" t="str">
        <f t="shared" si="72"/>
        <v/>
      </c>
      <c r="AE884" s="194">
        <f>IF(AD884="",0,IF(ISERROR(VLOOKUP(AD884,AD$7:AD883,1,FALSE)),1,0))</f>
        <v>0</v>
      </c>
      <c r="AF884" s="194"/>
    </row>
    <row r="885" spans="1:32" ht="16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75">
        <f>IF(AND($X$3512&lt;&gt;" ",$X$3512&lt;&gt;0),IF(X885=$X$3512,1+COUNTIF(U$7:U884,"&gt;0"),0),0)</f>
        <v>0</v>
      </c>
      <c r="V885" s="178" t="s">
        <v>1074</v>
      </c>
      <c r="W885" s="130"/>
      <c r="X885" s="131"/>
      <c r="Y885" s="131"/>
      <c r="Z885" s="206"/>
      <c r="AA885" s="194">
        <f t="shared" si="69"/>
        <v>0</v>
      </c>
      <c r="AB885" s="124" t="str">
        <f t="shared" si="70"/>
        <v/>
      </c>
      <c r="AC885" s="195" t="str">
        <f t="shared" si="71"/>
        <v/>
      </c>
      <c r="AD885" s="194" t="str">
        <f t="shared" si="72"/>
        <v/>
      </c>
      <c r="AE885" s="194">
        <f>IF(AD885="",0,IF(ISERROR(VLOOKUP(AD885,AD$7:AD884,1,FALSE)),1,0))</f>
        <v>0</v>
      </c>
      <c r="AF885" s="194"/>
    </row>
    <row r="886" spans="1:32" ht="16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75">
        <f>IF(AND($X$3512&lt;&gt;" ",$X$3512&lt;&gt;0),IF(X886=$X$3512,1+COUNTIF(U$7:U885,"&gt;0"),0),0)</f>
        <v>0</v>
      </c>
      <c r="V886" s="178" t="s">
        <v>1075</v>
      </c>
      <c r="W886" s="130"/>
      <c r="X886" s="131"/>
      <c r="Y886" s="131"/>
      <c r="Z886" s="206"/>
      <c r="AA886" s="194">
        <f t="shared" si="69"/>
        <v>0</v>
      </c>
      <c r="AB886" s="124" t="str">
        <f t="shared" si="70"/>
        <v/>
      </c>
      <c r="AC886" s="195" t="str">
        <f t="shared" si="71"/>
        <v/>
      </c>
      <c r="AD886" s="194" t="str">
        <f t="shared" si="72"/>
        <v/>
      </c>
      <c r="AE886" s="194">
        <f>IF(AD886="",0,IF(ISERROR(VLOOKUP(AD886,AD$7:AD885,1,FALSE)),1,0))</f>
        <v>0</v>
      </c>
      <c r="AF886" s="194"/>
    </row>
    <row r="887" spans="1:32" ht="16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75">
        <f>IF(AND($X$3512&lt;&gt;" ",$X$3512&lt;&gt;0),IF(X887=$X$3512,1+COUNTIF(U$7:U886,"&gt;0"),0),0)</f>
        <v>0</v>
      </c>
      <c r="V887" s="178" t="s">
        <v>1076</v>
      </c>
      <c r="W887" s="130"/>
      <c r="X887" s="131"/>
      <c r="Y887" s="131"/>
      <c r="Z887" s="206"/>
      <c r="AA887" s="194">
        <f t="shared" si="69"/>
        <v>0</v>
      </c>
      <c r="AB887" s="124" t="str">
        <f t="shared" si="70"/>
        <v/>
      </c>
      <c r="AC887" s="195" t="str">
        <f t="shared" si="71"/>
        <v/>
      </c>
      <c r="AD887" s="194" t="str">
        <f t="shared" si="72"/>
        <v/>
      </c>
      <c r="AE887" s="194">
        <f>IF(AD887="",0,IF(ISERROR(VLOOKUP(AD887,AD$7:AD886,1,FALSE)),1,0))</f>
        <v>0</v>
      </c>
      <c r="AF887" s="194"/>
    </row>
    <row r="888" spans="1:32" ht="16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75">
        <f>IF(AND($X$3512&lt;&gt;" ",$X$3512&lt;&gt;0),IF(X888=$X$3512,1+COUNTIF(U$7:U887,"&gt;0"),0),0)</f>
        <v>0</v>
      </c>
      <c r="V888" s="178" t="s">
        <v>1077</v>
      </c>
      <c r="W888" s="130"/>
      <c r="X888" s="131"/>
      <c r="Y888" s="131"/>
      <c r="Z888" s="206"/>
      <c r="AA888" s="194">
        <f t="shared" si="69"/>
        <v>0</v>
      </c>
      <c r="AB888" s="124" t="str">
        <f t="shared" si="70"/>
        <v/>
      </c>
      <c r="AC888" s="195" t="str">
        <f t="shared" si="71"/>
        <v/>
      </c>
      <c r="AD888" s="194" t="str">
        <f t="shared" si="72"/>
        <v/>
      </c>
      <c r="AE888" s="194">
        <f>IF(AD888="",0,IF(ISERROR(VLOOKUP(AD888,AD$7:AD887,1,FALSE)),1,0))</f>
        <v>0</v>
      </c>
      <c r="AF888" s="194"/>
    </row>
    <row r="889" spans="1:32" ht="16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75">
        <f>IF(AND($X$3512&lt;&gt;" ",$X$3512&lt;&gt;0),IF(X889=$X$3512,1+COUNTIF(U$7:U888,"&gt;0"),0),0)</f>
        <v>0</v>
      </c>
      <c r="V889" s="178" t="s">
        <v>1078</v>
      </c>
      <c r="W889" s="130"/>
      <c r="X889" s="131"/>
      <c r="Y889" s="131"/>
      <c r="Z889" s="206"/>
      <c r="AA889" s="194">
        <f t="shared" si="69"/>
        <v>0</v>
      </c>
      <c r="AB889" s="124" t="str">
        <f t="shared" si="70"/>
        <v/>
      </c>
      <c r="AC889" s="195" t="str">
        <f t="shared" si="71"/>
        <v/>
      </c>
      <c r="AD889" s="194" t="str">
        <f t="shared" si="72"/>
        <v/>
      </c>
      <c r="AE889" s="194">
        <f>IF(AD889="",0,IF(ISERROR(VLOOKUP(AD889,AD$7:AD888,1,FALSE)),1,0))</f>
        <v>0</v>
      </c>
      <c r="AF889" s="194"/>
    </row>
    <row r="890" spans="1:32" ht="16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75">
        <f>IF(AND($X$3512&lt;&gt;" ",$X$3512&lt;&gt;0),IF(X890=$X$3512,1+COUNTIF(U$7:U889,"&gt;0"),0),0)</f>
        <v>0</v>
      </c>
      <c r="V890" s="178" t="s">
        <v>1079</v>
      </c>
      <c r="W890" s="130"/>
      <c r="X890" s="131"/>
      <c r="Y890" s="131"/>
      <c r="Z890" s="206"/>
      <c r="AA890" s="194">
        <f t="shared" si="69"/>
        <v>0</v>
      </c>
      <c r="AB890" s="124" t="str">
        <f t="shared" si="70"/>
        <v/>
      </c>
      <c r="AC890" s="195" t="str">
        <f t="shared" si="71"/>
        <v/>
      </c>
      <c r="AD890" s="194" t="str">
        <f t="shared" si="72"/>
        <v/>
      </c>
      <c r="AE890" s="194">
        <f>IF(AD890="",0,IF(ISERROR(VLOOKUP(AD890,AD$7:AD889,1,FALSE)),1,0))</f>
        <v>0</v>
      </c>
      <c r="AF890" s="194"/>
    </row>
    <row r="891" spans="1:32" ht="16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75">
        <f>IF(AND($X$3512&lt;&gt;" ",$X$3512&lt;&gt;0),IF(X891=$X$3512,1+COUNTIF(U$7:U890,"&gt;0"),0),0)</f>
        <v>0</v>
      </c>
      <c r="V891" s="178" t="s">
        <v>1080</v>
      </c>
      <c r="W891" s="130"/>
      <c r="X891" s="131"/>
      <c r="Y891" s="131"/>
      <c r="Z891" s="206"/>
      <c r="AA891" s="194">
        <f t="shared" si="69"/>
        <v>0</v>
      </c>
      <c r="AB891" s="124" t="str">
        <f t="shared" si="70"/>
        <v/>
      </c>
      <c r="AC891" s="195" t="str">
        <f t="shared" si="71"/>
        <v/>
      </c>
      <c r="AD891" s="194" t="str">
        <f t="shared" si="72"/>
        <v/>
      </c>
      <c r="AE891" s="194">
        <f>IF(AD891="",0,IF(ISERROR(VLOOKUP(AD891,AD$7:AD890,1,FALSE)),1,0))</f>
        <v>0</v>
      </c>
      <c r="AF891" s="194"/>
    </row>
    <row r="892" spans="1:32" ht="16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75">
        <f>IF(AND($X$3512&lt;&gt;" ",$X$3512&lt;&gt;0),IF(X892=$X$3512,1+COUNTIF(U$7:U891,"&gt;0"),0),0)</f>
        <v>0</v>
      </c>
      <c r="V892" s="178" t="s">
        <v>1081</v>
      </c>
      <c r="W892" s="130"/>
      <c r="X892" s="131"/>
      <c r="Y892" s="131"/>
      <c r="Z892" s="206"/>
      <c r="AA892" s="194">
        <f t="shared" si="69"/>
        <v>0</v>
      </c>
      <c r="AB892" s="124" t="str">
        <f t="shared" si="70"/>
        <v/>
      </c>
      <c r="AC892" s="195" t="str">
        <f t="shared" si="71"/>
        <v/>
      </c>
      <c r="AD892" s="194" t="str">
        <f t="shared" si="72"/>
        <v/>
      </c>
      <c r="AE892" s="194">
        <f>IF(AD892="",0,IF(ISERROR(VLOOKUP(AD892,AD$7:AD891,1,FALSE)),1,0))</f>
        <v>0</v>
      </c>
      <c r="AF892" s="194"/>
    </row>
    <row r="893" spans="1:32" ht="16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75">
        <f>IF(AND($X$3512&lt;&gt;" ",$X$3512&lt;&gt;0),IF(X893=$X$3512,1+COUNTIF(U$7:U892,"&gt;0"),0),0)</f>
        <v>0</v>
      </c>
      <c r="V893" s="178" t="s">
        <v>1082</v>
      </c>
      <c r="W893" s="130"/>
      <c r="X893" s="131"/>
      <c r="Y893" s="131"/>
      <c r="Z893" s="206"/>
      <c r="AA893" s="194">
        <f t="shared" si="69"/>
        <v>0</v>
      </c>
      <c r="AB893" s="124" t="str">
        <f t="shared" si="70"/>
        <v/>
      </c>
      <c r="AC893" s="195" t="str">
        <f t="shared" si="71"/>
        <v/>
      </c>
      <c r="AD893" s="194" t="str">
        <f t="shared" si="72"/>
        <v/>
      </c>
      <c r="AE893" s="194">
        <f>IF(AD893="",0,IF(ISERROR(VLOOKUP(AD893,AD$7:AD892,1,FALSE)),1,0))</f>
        <v>0</v>
      </c>
      <c r="AF893" s="194"/>
    </row>
    <row r="894" spans="1:32" ht="16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75">
        <f>IF(AND($X$3512&lt;&gt;" ",$X$3512&lt;&gt;0),IF(X894=$X$3512,1+COUNTIF(U$7:U893,"&gt;0"),0),0)</f>
        <v>0</v>
      </c>
      <c r="V894" s="178" t="s">
        <v>1083</v>
      </c>
      <c r="W894" s="130"/>
      <c r="X894" s="131"/>
      <c r="Y894" s="131"/>
      <c r="Z894" s="206"/>
      <c r="AA894" s="194">
        <f t="shared" si="69"/>
        <v>0</v>
      </c>
      <c r="AB894" s="124" t="str">
        <f t="shared" si="70"/>
        <v/>
      </c>
      <c r="AC894" s="195" t="str">
        <f t="shared" si="71"/>
        <v/>
      </c>
      <c r="AD894" s="194" t="str">
        <f t="shared" si="72"/>
        <v/>
      </c>
      <c r="AE894" s="194">
        <f>IF(AD894="",0,IF(ISERROR(VLOOKUP(AD894,AD$7:AD893,1,FALSE)),1,0))</f>
        <v>0</v>
      </c>
      <c r="AF894" s="194"/>
    </row>
    <row r="895" spans="1:32" ht="16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75">
        <f>IF(AND($X$3512&lt;&gt;" ",$X$3512&lt;&gt;0),IF(X895=$X$3512,1+COUNTIF(U$7:U894,"&gt;0"),0),0)</f>
        <v>0</v>
      </c>
      <c r="V895" s="178" t="s">
        <v>1084</v>
      </c>
      <c r="W895" s="130"/>
      <c r="X895" s="131"/>
      <c r="Y895" s="131"/>
      <c r="Z895" s="206"/>
      <c r="AA895" s="194">
        <f t="shared" si="69"/>
        <v>0</v>
      </c>
      <c r="AB895" s="124" t="str">
        <f t="shared" si="70"/>
        <v/>
      </c>
      <c r="AC895" s="195" t="str">
        <f t="shared" si="71"/>
        <v/>
      </c>
      <c r="AD895" s="194" t="str">
        <f t="shared" si="72"/>
        <v/>
      </c>
      <c r="AE895" s="194">
        <f>IF(AD895="",0,IF(ISERROR(VLOOKUP(AD895,AD$7:AD894,1,FALSE)),1,0))</f>
        <v>0</v>
      </c>
      <c r="AF895" s="194"/>
    </row>
    <row r="896" spans="1:32" ht="16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75">
        <f>IF(AND($X$3512&lt;&gt;" ",$X$3512&lt;&gt;0),IF(X896=$X$3512,1+COUNTIF(U$7:U895,"&gt;0"),0),0)</f>
        <v>0</v>
      </c>
      <c r="V896" s="178" t="s">
        <v>1085</v>
      </c>
      <c r="W896" s="130"/>
      <c r="X896" s="131"/>
      <c r="Y896" s="131"/>
      <c r="Z896" s="206"/>
      <c r="AA896" s="194">
        <f t="shared" si="69"/>
        <v>0</v>
      </c>
      <c r="AB896" s="124" t="str">
        <f t="shared" si="70"/>
        <v/>
      </c>
      <c r="AC896" s="195" t="str">
        <f t="shared" si="71"/>
        <v/>
      </c>
      <c r="AD896" s="194" t="str">
        <f t="shared" si="72"/>
        <v/>
      </c>
      <c r="AE896" s="194">
        <f>IF(AD896="",0,IF(ISERROR(VLOOKUP(AD896,AD$7:AD895,1,FALSE)),1,0))</f>
        <v>0</v>
      </c>
      <c r="AF896" s="194"/>
    </row>
    <row r="897" spans="1:32" ht="16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75">
        <f>IF(AND($X$3512&lt;&gt;" ",$X$3512&lt;&gt;0),IF(X897=$X$3512,1+COUNTIF(U$7:U896,"&gt;0"),0),0)</f>
        <v>0</v>
      </c>
      <c r="V897" s="178" t="s">
        <v>1086</v>
      </c>
      <c r="W897" s="130"/>
      <c r="X897" s="131"/>
      <c r="Y897" s="131"/>
      <c r="Z897" s="206"/>
      <c r="AA897" s="194">
        <f t="shared" si="69"/>
        <v>0</v>
      </c>
      <c r="AB897" s="124" t="str">
        <f t="shared" si="70"/>
        <v/>
      </c>
      <c r="AC897" s="195" t="str">
        <f t="shared" si="71"/>
        <v/>
      </c>
      <c r="AD897" s="194" t="str">
        <f t="shared" si="72"/>
        <v/>
      </c>
      <c r="AE897" s="194">
        <f>IF(AD897="",0,IF(ISERROR(VLOOKUP(AD897,AD$7:AD896,1,FALSE)),1,0))</f>
        <v>0</v>
      </c>
      <c r="AF897" s="194"/>
    </row>
    <row r="898" spans="1:32" ht="16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75">
        <f>IF(AND($X$3512&lt;&gt;" ",$X$3512&lt;&gt;0),IF(X898=$X$3512,1+COUNTIF(U$7:U897,"&gt;0"),0),0)</f>
        <v>0</v>
      </c>
      <c r="V898" s="178" t="s">
        <v>1087</v>
      </c>
      <c r="W898" s="130"/>
      <c r="X898" s="131"/>
      <c r="Y898" s="131"/>
      <c r="Z898" s="206"/>
      <c r="AA898" s="194">
        <f t="shared" si="69"/>
        <v>0</v>
      </c>
      <c r="AB898" s="124" t="str">
        <f t="shared" si="70"/>
        <v/>
      </c>
      <c r="AC898" s="195" t="str">
        <f t="shared" si="71"/>
        <v/>
      </c>
      <c r="AD898" s="194" t="str">
        <f t="shared" si="72"/>
        <v/>
      </c>
      <c r="AE898" s="194">
        <f>IF(AD898="",0,IF(ISERROR(VLOOKUP(AD898,AD$7:AD897,1,FALSE)),1,0))</f>
        <v>0</v>
      </c>
      <c r="AF898" s="194"/>
    </row>
    <row r="899" spans="1:32" ht="16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75">
        <f>IF(AND($X$3512&lt;&gt;" ",$X$3512&lt;&gt;0),IF(X899=$X$3512,1+COUNTIF(U$7:U898,"&gt;0"),0),0)</f>
        <v>0</v>
      </c>
      <c r="V899" s="178" t="s">
        <v>1088</v>
      </c>
      <c r="W899" s="130"/>
      <c r="X899" s="131"/>
      <c r="Y899" s="131"/>
      <c r="Z899" s="206"/>
      <c r="AA899" s="194">
        <f t="shared" si="69"/>
        <v>0</v>
      </c>
      <c r="AB899" s="124" t="str">
        <f t="shared" si="70"/>
        <v/>
      </c>
      <c r="AC899" s="195" t="str">
        <f t="shared" si="71"/>
        <v/>
      </c>
      <c r="AD899" s="194" t="str">
        <f t="shared" si="72"/>
        <v/>
      </c>
      <c r="AE899" s="194">
        <f>IF(AD899="",0,IF(ISERROR(VLOOKUP(AD899,AD$7:AD898,1,FALSE)),1,0))</f>
        <v>0</v>
      </c>
      <c r="AF899" s="194"/>
    </row>
    <row r="900" spans="1:32" ht="16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75">
        <f>IF(AND($X$3512&lt;&gt;" ",$X$3512&lt;&gt;0),IF(X900=$X$3512,1+COUNTIF(U$7:U899,"&gt;0"),0),0)</f>
        <v>0</v>
      </c>
      <c r="V900" s="178" t="s">
        <v>1089</v>
      </c>
      <c r="W900" s="130"/>
      <c r="X900" s="131"/>
      <c r="Y900" s="131"/>
      <c r="Z900" s="206"/>
      <c r="AA900" s="194">
        <f t="shared" si="69"/>
        <v>0</v>
      </c>
      <c r="AB900" s="124" t="str">
        <f t="shared" si="70"/>
        <v/>
      </c>
      <c r="AC900" s="195" t="str">
        <f t="shared" si="71"/>
        <v/>
      </c>
      <c r="AD900" s="194" t="str">
        <f t="shared" si="72"/>
        <v/>
      </c>
      <c r="AE900" s="194">
        <f>IF(AD900="",0,IF(ISERROR(VLOOKUP(AD900,AD$7:AD899,1,FALSE)),1,0))</f>
        <v>0</v>
      </c>
      <c r="AF900" s="194"/>
    </row>
    <row r="901" spans="1:32" ht="16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75">
        <f>IF(AND($X$3512&lt;&gt;" ",$X$3512&lt;&gt;0),IF(X901=$X$3512,1+COUNTIF(U$7:U900,"&gt;0"),0),0)</f>
        <v>0</v>
      </c>
      <c r="V901" s="178" t="s">
        <v>1090</v>
      </c>
      <c r="W901" s="130"/>
      <c r="X901" s="131"/>
      <c r="Y901" s="131"/>
      <c r="Z901" s="206"/>
      <c r="AA901" s="194">
        <f t="shared" si="69"/>
        <v>0</v>
      </c>
      <c r="AB901" s="124" t="str">
        <f t="shared" si="70"/>
        <v/>
      </c>
      <c r="AC901" s="195" t="str">
        <f t="shared" si="71"/>
        <v/>
      </c>
      <c r="AD901" s="194" t="str">
        <f t="shared" si="72"/>
        <v/>
      </c>
      <c r="AE901" s="194">
        <f>IF(AD901="",0,IF(ISERROR(VLOOKUP(AD901,AD$7:AD900,1,FALSE)),1,0))</f>
        <v>0</v>
      </c>
      <c r="AF901" s="194"/>
    </row>
    <row r="902" spans="1:32" ht="16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75">
        <f>IF(AND($X$3512&lt;&gt;" ",$X$3512&lt;&gt;0),IF(X902=$X$3512,1+COUNTIF(U$7:U901,"&gt;0"),0),0)</f>
        <v>0</v>
      </c>
      <c r="V902" s="178" t="s">
        <v>1091</v>
      </c>
      <c r="W902" s="130"/>
      <c r="X902" s="131"/>
      <c r="Y902" s="131"/>
      <c r="Z902" s="206"/>
      <c r="AA902" s="194">
        <f t="shared" si="69"/>
        <v>0</v>
      </c>
      <c r="AB902" s="124" t="str">
        <f t="shared" si="70"/>
        <v/>
      </c>
      <c r="AC902" s="195" t="str">
        <f t="shared" si="71"/>
        <v/>
      </c>
      <c r="AD902" s="194" t="str">
        <f t="shared" si="72"/>
        <v/>
      </c>
      <c r="AE902" s="194">
        <f>IF(AD902="",0,IF(ISERROR(VLOOKUP(AD902,AD$7:AD901,1,FALSE)),1,0))</f>
        <v>0</v>
      </c>
      <c r="AF902" s="194"/>
    </row>
    <row r="903" spans="1:32" ht="16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75">
        <f>IF(AND($X$3512&lt;&gt;" ",$X$3512&lt;&gt;0),IF(X903=$X$3512,1+COUNTIF(U$7:U902,"&gt;0"),0),0)</f>
        <v>0</v>
      </c>
      <c r="V903" s="178" t="s">
        <v>1092</v>
      </c>
      <c r="W903" s="130"/>
      <c r="X903" s="131"/>
      <c r="Y903" s="131"/>
      <c r="Z903" s="206"/>
      <c r="AA903" s="194">
        <f t="shared" ref="AA903:AA966" si="73">IF(ISBLANK(X903),0,VLOOKUP(X903,$B$8:$E$57,1,FALSE))</f>
        <v>0</v>
      </c>
      <c r="AB903" s="124" t="str">
        <f t="shared" si="70"/>
        <v/>
      </c>
      <c r="AC903" s="195" t="str">
        <f t="shared" si="71"/>
        <v/>
      </c>
      <c r="AD903" s="194" t="str">
        <f t="shared" si="72"/>
        <v/>
      </c>
      <c r="AE903" s="194">
        <f>IF(AD903="",0,IF(ISERROR(VLOOKUP(AD903,AD$7:AD902,1,FALSE)),1,0))</f>
        <v>0</v>
      </c>
      <c r="AF903" s="194"/>
    </row>
    <row r="904" spans="1:32" ht="16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75">
        <f>IF(AND($X$3512&lt;&gt;" ",$X$3512&lt;&gt;0),IF(X904=$X$3512,1+COUNTIF(U$7:U903,"&gt;0"),0),0)</f>
        <v>0</v>
      </c>
      <c r="V904" s="178" t="s">
        <v>1093</v>
      </c>
      <c r="W904" s="130"/>
      <c r="X904" s="131"/>
      <c r="Y904" s="131"/>
      <c r="Z904" s="206"/>
      <c r="AA904" s="194">
        <f t="shared" si="73"/>
        <v>0</v>
      </c>
      <c r="AB904" s="124" t="str">
        <f t="shared" ref="AB904:AB967" si="74">IF(W904&gt;0,CONCATENATE(MONTH(W904)&amp;X904),"")</f>
        <v/>
      </c>
      <c r="AC904" s="195" t="str">
        <f t="shared" ref="AC904:AC967" si="75">IF(OR(AND(Z904&lt;&gt;0,ISBLANK(X904)),ISERROR(AA904)),"ERR","")</f>
        <v/>
      </c>
      <c r="AD904" s="194" t="str">
        <f t="shared" si="72"/>
        <v/>
      </c>
      <c r="AE904" s="194">
        <f>IF(AD904="",0,IF(ISERROR(VLOOKUP(AD904,AD$7:AD903,1,FALSE)),1,0))</f>
        <v>0</v>
      </c>
      <c r="AF904" s="194"/>
    </row>
    <row r="905" spans="1:32" ht="16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75">
        <f>IF(AND($X$3512&lt;&gt;" ",$X$3512&lt;&gt;0),IF(X905=$X$3512,1+COUNTIF(U$7:U904,"&gt;0"),0),0)</f>
        <v>0</v>
      </c>
      <c r="V905" s="178" t="s">
        <v>1094</v>
      </c>
      <c r="W905" s="130"/>
      <c r="X905" s="131"/>
      <c r="Y905" s="131"/>
      <c r="Z905" s="206"/>
      <c r="AA905" s="194">
        <f t="shared" si="73"/>
        <v>0</v>
      </c>
      <c r="AB905" s="124" t="str">
        <f t="shared" si="74"/>
        <v/>
      </c>
      <c r="AC905" s="195" t="str">
        <f t="shared" si="75"/>
        <v/>
      </c>
      <c r="AD905" s="194" t="str">
        <f t="shared" si="72"/>
        <v/>
      </c>
      <c r="AE905" s="194">
        <f>IF(AD905="",0,IF(ISERROR(VLOOKUP(AD905,AD$7:AD904,1,FALSE)),1,0))</f>
        <v>0</v>
      </c>
      <c r="AF905" s="194"/>
    </row>
    <row r="906" spans="1:32" ht="16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75">
        <f>IF(AND($X$3512&lt;&gt;" ",$X$3512&lt;&gt;0),IF(X906=$X$3512,1+COUNTIF(U$7:U905,"&gt;0"),0),0)</f>
        <v>0</v>
      </c>
      <c r="V906" s="178" t="s">
        <v>1095</v>
      </c>
      <c r="W906" s="130"/>
      <c r="X906" s="131"/>
      <c r="Y906" s="131"/>
      <c r="Z906" s="206"/>
      <c r="AA906" s="194">
        <f t="shared" si="73"/>
        <v>0</v>
      </c>
      <c r="AB906" s="124" t="str">
        <f t="shared" si="74"/>
        <v/>
      </c>
      <c r="AC906" s="195" t="str">
        <f t="shared" si="75"/>
        <v/>
      </c>
      <c r="AD906" s="194" t="str">
        <f t="shared" si="72"/>
        <v/>
      </c>
      <c r="AE906" s="194">
        <f>IF(AD906="",0,IF(ISERROR(VLOOKUP(AD906,AD$7:AD905,1,FALSE)),1,0))</f>
        <v>0</v>
      </c>
      <c r="AF906" s="194"/>
    </row>
    <row r="907" spans="1:32" ht="16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75">
        <f>IF(AND($X$3512&lt;&gt;" ",$X$3512&lt;&gt;0),IF(X907=$X$3512,1+COUNTIF(U$7:U906,"&gt;0"),0),0)</f>
        <v>0</v>
      </c>
      <c r="V907" s="178" t="s">
        <v>1096</v>
      </c>
      <c r="W907" s="130"/>
      <c r="X907" s="131"/>
      <c r="Y907" s="131"/>
      <c r="Z907" s="206"/>
      <c r="AA907" s="194">
        <f t="shared" si="73"/>
        <v>0</v>
      </c>
      <c r="AB907" s="124" t="str">
        <f t="shared" si="74"/>
        <v/>
      </c>
      <c r="AC907" s="195" t="str">
        <f t="shared" si="75"/>
        <v/>
      </c>
      <c r="AD907" s="194" t="str">
        <f t="shared" ref="AD907:AD970" si="76">IF(W907&gt;0,CONCATENATE(MONTH(W907),"-",YEAR(W907)),"")</f>
        <v/>
      </c>
      <c r="AE907" s="194">
        <f>IF(AD907="",0,IF(ISERROR(VLOOKUP(AD907,AD$7:AD906,1,FALSE)),1,0))</f>
        <v>0</v>
      </c>
      <c r="AF907" s="194"/>
    </row>
    <row r="908" spans="1:32" ht="16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75">
        <f>IF(AND($X$3512&lt;&gt;" ",$X$3512&lt;&gt;0),IF(X908=$X$3512,1+COUNTIF(U$7:U907,"&gt;0"),0),0)</f>
        <v>0</v>
      </c>
      <c r="V908" s="178" t="s">
        <v>1097</v>
      </c>
      <c r="W908" s="130"/>
      <c r="X908" s="131"/>
      <c r="Y908" s="131"/>
      <c r="Z908" s="206"/>
      <c r="AA908" s="194">
        <f t="shared" si="73"/>
        <v>0</v>
      </c>
      <c r="AB908" s="124" t="str">
        <f t="shared" si="74"/>
        <v/>
      </c>
      <c r="AC908" s="195" t="str">
        <f t="shared" si="75"/>
        <v/>
      </c>
      <c r="AD908" s="194" t="str">
        <f t="shared" si="76"/>
        <v/>
      </c>
      <c r="AE908" s="194">
        <f>IF(AD908="",0,IF(ISERROR(VLOOKUP(AD908,AD$7:AD907,1,FALSE)),1,0))</f>
        <v>0</v>
      </c>
      <c r="AF908" s="194"/>
    </row>
    <row r="909" spans="1:32" ht="16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75">
        <f>IF(AND($X$3512&lt;&gt;" ",$X$3512&lt;&gt;0),IF(X909=$X$3512,1+COUNTIF(U$7:U908,"&gt;0"),0),0)</f>
        <v>0</v>
      </c>
      <c r="V909" s="178" t="s">
        <v>1098</v>
      </c>
      <c r="W909" s="130"/>
      <c r="X909" s="131"/>
      <c r="Y909" s="131"/>
      <c r="Z909" s="206"/>
      <c r="AA909" s="194">
        <f t="shared" si="73"/>
        <v>0</v>
      </c>
      <c r="AB909" s="124" t="str">
        <f t="shared" si="74"/>
        <v/>
      </c>
      <c r="AC909" s="195" t="str">
        <f t="shared" si="75"/>
        <v/>
      </c>
      <c r="AD909" s="194" t="str">
        <f t="shared" si="76"/>
        <v/>
      </c>
      <c r="AE909" s="194">
        <f>IF(AD909="",0,IF(ISERROR(VLOOKUP(AD909,AD$7:AD908,1,FALSE)),1,0))</f>
        <v>0</v>
      </c>
      <c r="AF909" s="194"/>
    </row>
    <row r="910" spans="1:32" ht="16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75">
        <f>IF(AND($X$3512&lt;&gt;" ",$X$3512&lt;&gt;0),IF(X910=$X$3512,1+COUNTIF(U$7:U909,"&gt;0"),0),0)</f>
        <v>0</v>
      </c>
      <c r="V910" s="178" t="s">
        <v>1099</v>
      </c>
      <c r="W910" s="130"/>
      <c r="X910" s="131"/>
      <c r="Y910" s="131"/>
      <c r="Z910" s="206"/>
      <c r="AA910" s="194">
        <f t="shared" si="73"/>
        <v>0</v>
      </c>
      <c r="AB910" s="124" t="str">
        <f t="shared" si="74"/>
        <v/>
      </c>
      <c r="AC910" s="195" t="str">
        <f t="shared" si="75"/>
        <v/>
      </c>
      <c r="AD910" s="194" t="str">
        <f t="shared" si="76"/>
        <v/>
      </c>
      <c r="AE910" s="194">
        <f>IF(AD910="",0,IF(ISERROR(VLOOKUP(AD910,AD$7:AD909,1,FALSE)),1,0))</f>
        <v>0</v>
      </c>
      <c r="AF910" s="194"/>
    </row>
    <row r="911" spans="1:32" ht="16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75">
        <f>IF(AND($X$3512&lt;&gt;" ",$X$3512&lt;&gt;0),IF(X911=$X$3512,1+COUNTIF(U$7:U910,"&gt;0"),0),0)</f>
        <v>0</v>
      </c>
      <c r="V911" s="178" t="s">
        <v>1100</v>
      </c>
      <c r="W911" s="130"/>
      <c r="X911" s="131"/>
      <c r="Y911" s="131"/>
      <c r="Z911" s="206"/>
      <c r="AA911" s="194">
        <f t="shared" si="73"/>
        <v>0</v>
      </c>
      <c r="AB911" s="124" t="str">
        <f t="shared" si="74"/>
        <v/>
      </c>
      <c r="AC911" s="195" t="str">
        <f t="shared" si="75"/>
        <v/>
      </c>
      <c r="AD911" s="194" t="str">
        <f t="shared" si="76"/>
        <v/>
      </c>
      <c r="AE911" s="194">
        <f>IF(AD911="",0,IF(ISERROR(VLOOKUP(AD911,AD$7:AD910,1,FALSE)),1,0))</f>
        <v>0</v>
      </c>
      <c r="AF911" s="194"/>
    </row>
    <row r="912" spans="1:32" ht="16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75">
        <f>IF(AND($X$3512&lt;&gt;" ",$X$3512&lt;&gt;0),IF(X912=$X$3512,1+COUNTIF(U$7:U911,"&gt;0"),0),0)</f>
        <v>0</v>
      </c>
      <c r="V912" s="178" t="s">
        <v>1101</v>
      </c>
      <c r="W912" s="130"/>
      <c r="X912" s="131"/>
      <c r="Y912" s="131"/>
      <c r="Z912" s="206"/>
      <c r="AA912" s="194">
        <f t="shared" si="73"/>
        <v>0</v>
      </c>
      <c r="AB912" s="124" t="str">
        <f t="shared" si="74"/>
        <v/>
      </c>
      <c r="AC912" s="195" t="str">
        <f t="shared" si="75"/>
        <v/>
      </c>
      <c r="AD912" s="194" t="str">
        <f t="shared" si="76"/>
        <v/>
      </c>
      <c r="AE912" s="194">
        <f>IF(AD912="",0,IF(ISERROR(VLOOKUP(AD912,AD$7:AD911,1,FALSE)),1,0))</f>
        <v>0</v>
      </c>
      <c r="AF912" s="194"/>
    </row>
    <row r="913" spans="1:32" ht="16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75">
        <f>IF(AND($X$3512&lt;&gt;" ",$X$3512&lt;&gt;0),IF(X913=$X$3512,1+COUNTIF(U$7:U912,"&gt;0"),0),0)</f>
        <v>0</v>
      </c>
      <c r="V913" s="178" t="s">
        <v>1102</v>
      </c>
      <c r="W913" s="130"/>
      <c r="X913" s="131"/>
      <c r="Y913" s="131"/>
      <c r="Z913" s="206"/>
      <c r="AA913" s="194">
        <f t="shared" si="73"/>
        <v>0</v>
      </c>
      <c r="AB913" s="124" t="str">
        <f t="shared" si="74"/>
        <v/>
      </c>
      <c r="AC913" s="195" t="str">
        <f t="shared" si="75"/>
        <v/>
      </c>
      <c r="AD913" s="194" t="str">
        <f t="shared" si="76"/>
        <v/>
      </c>
      <c r="AE913" s="194">
        <f>IF(AD913="",0,IF(ISERROR(VLOOKUP(AD913,AD$7:AD912,1,FALSE)),1,0))</f>
        <v>0</v>
      </c>
      <c r="AF913" s="194"/>
    </row>
    <row r="914" spans="1:32" ht="16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75">
        <f>IF(AND($X$3512&lt;&gt;" ",$X$3512&lt;&gt;0),IF(X914=$X$3512,1+COUNTIF(U$7:U913,"&gt;0"),0),0)</f>
        <v>0</v>
      </c>
      <c r="V914" s="178" t="s">
        <v>1103</v>
      </c>
      <c r="W914" s="130"/>
      <c r="X914" s="131"/>
      <c r="Y914" s="131"/>
      <c r="Z914" s="206"/>
      <c r="AA914" s="194">
        <f t="shared" si="73"/>
        <v>0</v>
      </c>
      <c r="AB914" s="124" t="str">
        <f t="shared" si="74"/>
        <v/>
      </c>
      <c r="AC914" s="195" t="str">
        <f t="shared" si="75"/>
        <v/>
      </c>
      <c r="AD914" s="194" t="str">
        <f t="shared" si="76"/>
        <v/>
      </c>
      <c r="AE914" s="194">
        <f>IF(AD914="",0,IF(ISERROR(VLOOKUP(AD914,AD$7:AD913,1,FALSE)),1,0))</f>
        <v>0</v>
      </c>
      <c r="AF914" s="194"/>
    </row>
    <row r="915" spans="1:32" ht="16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75">
        <f>IF(AND($X$3512&lt;&gt;" ",$X$3512&lt;&gt;0),IF(X915=$X$3512,1+COUNTIF(U$7:U914,"&gt;0"),0),0)</f>
        <v>0</v>
      </c>
      <c r="V915" s="178" t="s">
        <v>1104</v>
      </c>
      <c r="W915" s="130"/>
      <c r="X915" s="131"/>
      <c r="Y915" s="131"/>
      <c r="Z915" s="206"/>
      <c r="AA915" s="194">
        <f t="shared" si="73"/>
        <v>0</v>
      </c>
      <c r="AB915" s="124" t="str">
        <f t="shared" si="74"/>
        <v/>
      </c>
      <c r="AC915" s="195" t="str">
        <f t="shared" si="75"/>
        <v/>
      </c>
      <c r="AD915" s="194" t="str">
        <f t="shared" si="76"/>
        <v/>
      </c>
      <c r="AE915" s="194">
        <f>IF(AD915="",0,IF(ISERROR(VLOOKUP(AD915,AD$7:AD914,1,FALSE)),1,0))</f>
        <v>0</v>
      </c>
      <c r="AF915" s="194"/>
    </row>
    <row r="916" spans="1:32" ht="16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75">
        <f>IF(AND($X$3512&lt;&gt;" ",$X$3512&lt;&gt;0),IF(X916=$X$3512,1+COUNTIF(U$7:U915,"&gt;0"),0),0)</f>
        <v>0</v>
      </c>
      <c r="V916" s="178" t="s">
        <v>1105</v>
      </c>
      <c r="W916" s="130"/>
      <c r="X916" s="131"/>
      <c r="Y916" s="131"/>
      <c r="Z916" s="206"/>
      <c r="AA916" s="194">
        <f t="shared" si="73"/>
        <v>0</v>
      </c>
      <c r="AB916" s="124" t="str">
        <f t="shared" si="74"/>
        <v/>
      </c>
      <c r="AC916" s="195" t="str">
        <f t="shared" si="75"/>
        <v/>
      </c>
      <c r="AD916" s="194" t="str">
        <f t="shared" si="76"/>
        <v/>
      </c>
      <c r="AE916" s="194">
        <f>IF(AD916="",0,IF(ISERROR(VLOOKUP(AD916,AD$7:AD915,1,FALSE)),1,0))</f>
        <v>0</v>
      </c>
      <c r="AF916" s="194"/>
    </row>
    <row r="917" spans="1:32" ht="16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75">
        <f>IF(AND($X$3512&lt;&gt;" ",$X$3512&lt;&gt;0),IF(X917=$X$3512,1+COUNTIF(U$7:U916,"&gt;0"),0),0)</f>
        <v>0</v>
      </c>
      <c r="V917" s="178" t="s">
        <v>1106</v>
      </c>
      <c r="W917" s="130"/>
      <c r="X917" s="131"/>
      <c r="Y917" s="131"/>
      <c r="Z917" s="206"/>
      <c r="AA917" s="194">
        <f t="shared" si="73"/>
        <v>0</v>
      </c>
      <c r="AB917" s="124" t="str">
        <f t="shared" si="74"/>
        <v/>
      </c>
      <c r="AC917" s="195" t="str">
        <f t="shared" si="75"/>
        <v/>
      </c>
      <c r="AD917" s="194" t="str">
        <f t="shared" si="76"/>
        <v/>
      </c>
      <c r="AE917" s="194">
        <f>IF(AD917="",0,IF(ISERROR(VLOOKUP(AD917,AD$7:AD916,1,FALSE)),1,0))</f>
        <v>0</v>
      </c>
      <c r="AF917" s="194"/>
    </row>
    <row r="918" spans="1:32" ht="16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75">
        <f>IF(AND($X$3512&lt;&gt;" ",$X$3512&lt;&gt;0),IF(X918=$X$3512,1+COUNTIF(U$7:U917,"&gt;0"),0),0)</f>
        <v>0</v>
      </c>
      <c r="V918" s="178" t="s">
        <v>1107</v>
      </c>
      <c r="W918" s="130"/>
      <c r="X918" s="131"/>
      <c r="Y918" s="131"/>
      <c r="Z918" s="206"/>
      <c r="AA918" s="194">
        <f t="shared" si="73"/>
        <v>0</v>
      </c>
      <c r="AB918" s="124" t="str">
        <f t="shared" si="74"/>
        <v/>
      </c>
      <c r="AC918" s="195" t="str">
        <f t="shared" si="75"/>
        <v/>
      </c>
      <c r="AD918" s="194" t="str">
        <f t="shared" si="76"/>
        <v/>
      </c>
      <c r="AE918" s="194">
        <f>IF(AD918="",0,IF(ISERROR(VLOOKUP(AD918,AD$7:AD917,1,FALSE)),1,0))</f>
        <v>0</v>
      </c>
      <c r="AF918" s="194"/>
    </row>
    <row r="919" spans="1:32" ht="16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75">
        <f>IF(AND($X$3512&lt;&gt;" ",$X$3512&lt;&gt;0),IF(X919=$X$3512,1+COUNTIF(U$7:U918,"&gt;0"),0),0)</f>
        <v>0</v>
      </c>
      <c r="V919" s="178" t="s">
        <v>1108</v>
      </c>
      <c r="W919" s="130"/>
      <c r="X919" s="131"/>
      <c r="Y919" s="131"/>
      <c r="Z919" s="206"/>
      <c r="AA919" s="194">
        <f t="shared" si="73"/>
        <v>0</v>
      </c>
      <c r="AB919" s="124" t="str">
        <f t="shared" si="74"/>
        <v/>
      </c>
      <c r="AC919" s="195" t="str">
        <f t="shared" si="75"/>
        <v/>
      </c>
      <c r="AD919" s="194" t="str">
        <f t="shared" si="76"/>
        <v/>
      </c>
      <c r="AE919" s="194">
        <f>IF(AD919="",0,IF(ISERROR(VLOOKUP(AD919,AD$7:AD918,1,FALSE)),1,0))</f>
        <v>0</v>
      </c>
      <c r="AF919" s="194"/>
    </row>
    <row r="920" spans="1:32" ht="16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75">
        <f>IF(AND($X$3512&lt;&gt;" ",$X$3512&lt;&gt;0),IF(X920=$X$3512,1+COUNTIF(U$7:U919,"&gt;0"),0),0)</f>
        <v>0</v>
      </c>
      <c r="V920" s="178" t="s">
        <v>1109</v>
      </c>
      <c r="W920" s="130"/>
      <c r="X920" s="131"/>
      <c r="Y920" s="131"/>
      <c r="Z920" s="206"/>
      <c r="AA920" s="194">
        <f t="shared" si="73"/>
        <v>0</v>
      </c>
      <c r="AB920" s="124" t="str">
        <f t="shared" si="74"/>
        <v/>
      </c>
      <c r="AC920" s="195" t="str">
        <f t="shared" si="75"/>
        <v/>
      </c>
      <c r="AD920" s="194" t="str">
        <f t="shared" si="76"/>
        <v/>
      </c>
      <c r="AE920" s="194">
        <f>IF(AD920="",0,IF(ISERROR(VLOOKUP(AD920,AD$7:AD919,1,FALSE)),1,0))</f>
        <v>0</v>
      </c>
      <c r="AF920" s="194"/>
    </row>
    <row r="921" spans="1:32" ht="16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75">
        <f>IF(AND($X$3512&lt;&gt;" ",$X$3512&lt;&gt;0),IF(X921=$X$3512,1+COUNTIF(U$7:U920,"&gt;0"),0),0)</f>
        <v>0</v>
      </c>
      <c r="V921" s="178" t="s">
        <v>1110</v>
      </c>
      <c r="W921" s="130"/>
      <c r="X921" s="131"/>
      <c r="Y921" s="131"/>
      <c r="Z921" s="206"/>
      <c r="AA921" s="194">
        <f t="shared" si="73"/>
        <v>0</v>
      </c>
      <c r="AB921" s="124" t="str">
        <f t="shared" si="74"/>
        <v/>
      </c>
      <c r="AC921" s="195" t="str">
        <f t="shared" si="75"/>
        <v/>
      </c>
      <c r="AD921" s="194" t="str">
        <f t="shared" si="76"/>
        <v/>
      </c>
      <c r="AE921" s="194">
        <f>IF(AD921="",0,IF(ISERROR(VLOOKUP(AD921,AD$7:AD920,1,FALSE)),1,0))</f>
        <v>0</v>
      </c>
      <c r="AF921" s="194"/>
    </row>
    <row r="922" spans="1:32" ht="16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75">
        <f>IF(AND($X$3512&lt;&gt;" ",$X$3512&lt;&gt;0),IF(X922=$X$3512,1+COUNTIF(U$7:U921,"&gt;0"),0),0)</f>
        <v>0</v>
      </c>
      <c r="V922" s="178" t="s">
        <v>1111</v>
      </c>
      <c r="W922" s="130"/>
      <c r="X922" s="131"/>
      <c r="Y922" s="131"/>
      <c r="Z922" s="206"/>
      <c r="AA922" s="194">
        <f t="shared" si="73"/>
        <v>0</v>
      </c>
      <c r="AB922" s="124" t="str">
        <f t="shared" si="74"/>
        <v/>
      </c>
      <c r="AC922" s="195" t="str">
        <f t="shared" si="75"/>
        <v/>
      </c>
      <c r="AD922" s="194" t="str">
        <f t="shared" si="76"/>
        <v/>
      </c>
      <c r="AE922" s="194">
        <f>IF(AD922="",0,IF(ISERROR(VLOOKUP(AD922,AD$7:AD921,1,FALSE)),1,0))</f>
        <v>0</v>
      </c>
      <c r="AF922" s="194"/>
    </row>
    <row r="923" spans="1:32" ht="16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75">
        <f>IF(AND($X$3512&lt;&gt;" ",$X$3512&lt;&gt;0),IF(X923=$X$3512,1+COUNTIF(U$7:U922,"&gt;0"),0),0)</f>
        <v>0</v>
      </c>
      <c r="V923" s="178" t="s">
        <v>1112</v>
      </c>
      <c r="W923" s="130"/>
      <c r="X923" s="131"/>
      <c r="Y923" s="131"/>
      <c r="Z923" s="206"/>
      <c r="AA923" s="194">
        <f t="shared" si="73"/>
        <v>0</v>
      </c>
      <c r="AB923" s="124" t="str">
        <f t="shared" si="74"/>
        <v/>
      </c>
      <c r="AC923" s="195" t="str">
        <f t="shared" si="75"/>
        <v/>
      </c>
      <c r="AD923" s="194" t="str">
        <f t="shared" si="76"/>
        <v/>
      </c>
      <c r="AE923" s="194">
        <f>IF(AD923="",0,IF(ISERROR(VLOOKUP(AD923,AD$7:AD922,1,FALSE)),1,0))</f>
        <v>0</v>
      </c>
      <c r="AF923" s="194"/>
    </row>
    <row r="924" spans="1:32" ht="16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75">
        <f>IF(AND($X$3512&lt;&gt;" ",$X$3512&lt;&gt;0),IF(X924=$X$3512,1+COUNTIF(U$7:U923,"&gt;0"),0),0)</f>
        <v>0</v>
      </c>
      <c r="V924" s="178" t="s">
        <v>1113</v>
      </c>
      <c r="W924" s="130"/>
      <c r="X924" s="131"/>
      <c r="Y924" s="131"/>
      <c r="Z924" s="206"/>
      <c r="AA924" s="194">
        <f t="shared" si="73"/>
        <v>0</v>
      </c>
      <c r="AB924" s="124" t="str">
        <f t="shared" si="74"/>
        <v/>
      </c>
      <c r="AC924" s="195" t="str">
        <f t="shared" si="75"/>
        <v/>
      </c>
      <c r="AD924" s="194" t="str">
        <f t="shared" si="76"/>
        <v/>
      </c>
      <c r="AE924" s="194">
        <f>IF(AD924="",0,IF(ISERROR(VLOOKUP(AD924,AD$7:AD923,1,FALSE)),1,0))</f>
        <v>0</v>
      </c>
      <c r="AF924" s="194"/>
    </row>
    <row r="925" spans="1:32" ht="16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75">
        <f>IF(AND($X$3512&lt;&gt;" ",$X$3512&lt;&gt;0),IF(X925=$X$3512,1+COUNTIF(U$7:U924,"&gt;0"),0),0)</f>
        <v>0</v>
      </c>
      <c r="V925" s="178" t="s">
        <v>1114</v>
      </c>
      <c r="W925" s="130"/>
      <c r="X925" s="131"/>
      <c r="Y925" s="131"/>
      <c r="Z925" s="206"/>
      <c r="AA925" s="194">
        <f t="shared" si="73"/>
        <v>0</v>
      </c>
      <c r="AB925" s="124" t="str">
        <f t="shared" si="74"/>
        <v/>
      </c>
      <c r="AC925" s="195" t="str">
        <f t="shared" si="75"/>
        <v/>
      </c>
      <c r="AD925" s="194" t="str">
        <f t="shared" si="76"/>
        <v/>
      </c>
      <c r="AE925" s="194">
        <f>IF(AD925="",0,IF(ISERROR(VLOOKUP(AD925,AD$7:AD924,1,FALSE)),1,0))</f>
        <v>0</v>
      </c>
      <c r="AF925" s="194"/>
    </row>
    <row r="926" spans="1:32" ht="16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75">
        <f>IF(AND($X$3512&lt;&gt;" ",$X$3512&lt;&gt;0),IF(X926=$X$3512,1+COUNTIF(U$7:U925,"&gt;0"),0),0)</f>
        <v>0</v>
      </c>
      <c r="V926" s="178" t="s">
        <v>1115</v>
      </c>
      <c r="W926" s="130"/>
      <c r="X926" s="131"/>
      <c r="Y926" s="131"/>
      <c r="Z926" s="206"/>
      <c r="AA926" s="194">
        <f t="shared" si="73"/>
        <v>0</v>
      </c>
      <c r="AB926" s="124" t="str">
        <f t="shared" si="74"/>
        <v/>
      </c>
      <c r="AC926" s="195" t="str">
        <f t="shared" si="75"/>
        <v/>
      </c>
      <c r="AD926" s="194" t="str">
        <f t="shared" si="76"/>
        <v/>
      </c>
      <c r="AE926" s="194">
        <f>IF(AD926="",0,IF(ISERROR(VLOOKUP(AD926,AD$7:AD925,1,FALSE)),1,0))</f>
        <v>0</v>
      </c>
      <c r="AF926" s="194"/>
    </row>
    <row r="927" spans="1:32" ht="16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75">
        <f>IF(AND($X$3512&lt;&gt;" ",$X$3512&lt;&gt;0),IF(X927=$X$3512,1+COUNTIF(U$7:U926,"&gt;0"),0),0)</f>
        <v>0</v>
      </c>
      <c r="V927" s="178" t="s">
        <v>1116</v>
      </c>
      <c r="W927" s="130"/>
      <c r="X927" s="131"/>
      <c r="Y927" s="131"/>
      <c r="Z927" s="206"/>
      <c r="AA927" s="194">
        <f t="shared" si="73"/>
        <v>0</v>
      </c>
      <c r="AB927" s="124" t="str">
        <f t="shared" si="74"/>
        <v/>
      </c>
      <c r="AC927" s="195" t="str">
        <f t="shared" si="75"/>
        <v/>
      </c>
      <c r="AD927" s="194" t="str">
        <f t="shared" si="76"/>
        <v/>
      </c>
      <c r="AE927" s="194">
        <f>IF(AD927="",0,IF(ISERROR(VLOOKUP(AD927,AD$7:AD926,1,FALSE)),1,0))</f>
        <v>0</v>
      </c>
      <c r="AF927" s="194"/>
    </row>
    <row r="928" spans="1:32" ht="16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75">
        <f>IF(AND($X$3512&lt;&gt;" ",$X$3512&lt;&gt;0),IF(X928=$X$3512,1+COUNTIF(U$7:U927,"&gt;0"),0),0)</f>
        <v>0</v>
      </c>
      <c r="V928" s="178" t="s">
        <v>1117</v>
      </c>
      <c r="W928" s="130"/>
      <c r="X928" s="131"/>
      <c r="Y928" s="131"/>
      <c r="Z928" s="206"/>
      <c r="AA928" s="194">
        <f t="shared" si="73"/>
        <v>0</v>
      </c>
      <c r="AB928" s="124" t="str">
        <f t="shared" si="74"/>
        <v/>
      </c>
      <c r="AC928" s="195" t="str">
        <f t="shared" si="75"/>
        <v/>
      </c>
      <c r="AD928" s="194" t="str">
        <f t="shared" si="76"/>
        <v/>
      </c>
      <c r="AE928" s="194">
        <f>IF(AD928="",0,IF(ISERROR(VLOOKUP(AD928,AD$7:AD927,1,FALSE)),1,0))</f>
        <v>0</v>
      </c>
      <c r="AF928" s="194"/>
    </row>
    <row r="929" spans="1:32" ht="16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75">
        <f>IF(AND($X$3512&lt;&gt;" ",$X$3512&lt;&gt;0),IF(X929=$X$3512,1+COUNTIF(U$7:U928,"&gt;0"),0),0)</f>
        <v>0</v>
      </c>
      <c r="V929" s="178" t="s">
        <v>1118</v>
      </c>
      <c r="W929" s="130"/>
      <c r="X929" s="131"/>
      <c r="Y929" s="131"/>
      <c r="Z929" s="206"/>
      <c r="AA929" s="194">
        <f t="shared" si="73"/>
        <v>0</v>
      </c>
      <c r="AB929" s="124" t="str">
        <f t="shared" si="74"/>
        <v/>
      </c>
      <c r="AC929" s="195" t="str">
        <f t="shared" si="75"/>
        <v/>
      </c>
      <c r="AD929" s="194" t="str">
        <f t="shared" si="76"/>
        <v/>
      </c>
      <c r="AE929" s="194">
        <f>IF(AD929="",0,IF(ISERROR(VLOOKUP(AD929,AD$7:AD928,1,FALSE)),1,0))</f>
        <v>0</v>
      </c>
      <c r="AF929" s="194"/>
    </row>
    <row r="930" spans="1:32" ht="16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75">
        <f>IF(AND($X$3512&lt;&gt;" ",$X$3512&lt;&gt;0),IF(X930=$X$3512,1+COUNTIF(U$7:U929,"&gt;0"),0),0)</f>
        <v>0</v>
      </c>
      <c r="V930" s="178" t="s">
        <v>1119</v>
      </c>
      <c r="W930" s="130"/>
      <c r="X930" s="131"/>
      <c r="Y930" s="131"/>
      <c r="Z930" s="206"/>
      <c r="AA930" s="194">
        <f t="shared" si="73"/>
        <v>0</v>
      </c>
      <c r="AB930" s="124" t="str">
        <f t="shared" si="74"/>
        <v/>
      </c>
      <c r="AC930" s="195" t="str">
        <f t="shared" si="75"/>
        <v/>
      </c>
      <c r="AD930" s="194" t="str">
        <f t="shared" si="76"/>
        <v/>
      </c>
      <c r="AE930" s="194">
        <f>IF(AD930="",0,IF(ISERROR(VLOOKUP(AD930,AD$7:AD929,1,FALSE)),1,0))</f>
        <v>0</v>
      </c>
      <c r="AF930" s="194"/>
    </row>
    <row r="931" spans="1:32" ht="16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75">
        <f>IF(AND($X$3512&lt;&gt;" ",$X$3512&lt;&gt;0),IF(X931=$X$3512,1+COUNTIF(U$7:U930,"&gt;0"),0),0)</f>
        <v>0</v>
      </c>
      <c r="V931" s="178" t="s">
        <v>1120</v>
      </c>
      <c r="W931" s="130"/>
      <c r="X931" s="131"/>
      <c r="Y931" s="131"/>
      <c r="Z931" s="206"/>
      <c r="AA931" s="194">
        <f t="shared" si="73"/>
        <v>0</v>
      </c>
      <c r="AB931" s="124" t="str">
        <f t="shared" si="74"/>
        <v/>
      </c>
      <c r="AC931" s="195" t="str">
        <f t="shared" si="75"/>
        <v/>
      </c>
      <c r="AD931" s="194" t="str">
        <f t="shared" si="76"/>
        <v/>
      </c>
      <c r="AE931" s="194">
        <f>IF(AD931="",0,IF(ISERROR(VLOOKUP(AD931,AD$7:AD930,1,FALSE)),1,0))</f>
        <v>0</v>
      </c>
      <c r="AF931" s="194"/>
    </row>
    <row r="932" spans="1:32" ht="16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75">
        <f>IF(AND($X$3512&lt;&gt;" ",$X$3512&lt;&gt;0),IF(X932=$X$3512,1+COUNTIF(U$7:U931,"&gt;0"),0),0)</f>
        <v>0</v>
      </c>
      <c r="V932" s="178" t="s">
        <v>1121</v>
      </c>
      <c r="W932" s="130"/>
      <c r="X932" s="131"/>
      <c r="Y932" s="131"/>
      <c r="Z932" s="206"/>
      <c r="AA932" s="194">
        <f t="shared" si="73"/>
        <v>0</v>
      </c>
      <c r="AB932" s="124" t="str">
        <f t="shared" si="74"/>
        <v/>
      </c>
      <c r="AC932" s="195" t="str">
        <f t="shared" si="75"/>
        <v/>
      </c>
      <c r="AD932" s="194" t="str">
        <f t="shared" si="76"/>
        <v/>
      </c>
      <c r="AE932" s="194">
        <f>IF(AD932="",0,IF(ISERROR(VLOOKUP(AD932,AD$7:AD931,1,FALSE)),1,0))</f>
        <v>0</v>
      </c>
      <c r="AF932" s="194"/>
    </row>
    <row r="933" spans="1:32" ht="16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75">
        <f>IF(AND($X$3512&lt;&gt;" ",$X$3512&lt;&gt;0),IF(X933=$X$3512,1+COUNTIF(U$7:U932,"&gt;0"),0),0)</f>
        <v>0</v>
      </c>
      <c r="V933" s="178" t="s">
        <v>1122</v>
      </c>
      <c r="W933" s="130"/>
      <c r="X933" s="131"/>
      <c r="Y933" s="131"/>
      <c r="Z933" s="206"/>
      <c r="AA933" s="194">
        <f t="shared" si="73"/>
        <v>0</v>
      </c>
      <c r="AB933" s="124" t="str">
        <f t="shared" si="74"/>
        <v/>
      </c>
      <c r="AC933" s="195" t="str">
        <f t="shared" si="75"/>
        <v/>
      </c>
      <c r="AD933" s="194" t="str">
        <f t="shared" si="76"/>
        <v/>
      </c>
      <c r="AE933" s="194">
        <f>IF(AD933="",0,IF(ISERROR(VLOOKUP(AD933,AD$7:AD932,1,FALSE)),1,0))</f>
        <v>0</v>
      </c>
      <c r="AF933" s="194"/>
    </row>
    <row r="934" spans="1:32" ht="16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75">
        <f>IF(AND($X$3512&lt;&gt;" ",$X$3512&lt;&gt;0),IF(X934=$X$3512,1+COUNTIF(U$7:U933,"&gt;0"),0),0)</f>
        <v>0</v>
      </c>
      <c r="V934" s="178" t="s">
        <v>1123</v>
      </c>
      <c r="W934" s="130"/>
      <c r="X934" s="131"/>
      <c r="Y934" s="131"/>
      <c r="Z934" s="206"/>
      <c r="AA934" s="194">
        <f t="shared" si="73"/>
        <v>0</v>
      </c>
      <c r="AB934" s="124" t="str">
        <f t="shared" si="74"/>
        <v/>
      </c>
      <c r="AC934" s="195" t="str">
        <f t="shared" si="75"/>
        <v/>
      </c>
      <c r="AD934" s="194" t="str">
        <f t="shared" si="76"/>
        <v/>
      </c>
      <c r="AE934" s="194">
        <f>IF(AD934="",0,IF(ISERROR(VLOOKUP(AD934,AD$7:AD933,1,FALSE)),1,0))</f>
        <v>0</v>
      </c>
      <c r="AF934" s="194"/>
    </row>
    <row r="935" spans="1:32" ht="16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75">
        <f>IF(AND($X$3512&lt;&gt;" ",$X$3512&lt;&gt;0),IF(X935=$X$3512,1+COUNTIF(U$7:U934,"&gt;0"),0),0)</f>
        <v>0</v>
      </c>
      <c r="V935" s="178" t="s">
        <v>1124</v>
      </c>
      <c r="W935" s="130"/>
      <c r="X935" s="131"/>
      <c r="Y935" s="131"/>
      <c r="Z935" s="206"/>
      <c r="AA935" s="194">
        <f t="shared" si="73"/>
        <v>0</v>
      </c>
      <c r="AB935" s="124" t="str">
        <f t="shared" si="74"/>
        <v/>
      </c>
      <c r="AC935" s="195" t="str">
        <f t="shared" si="75"/>
        <v/>
      </c>
      <c r="AD935" s="194" t="str">
        <f t="shared" si="76"/>
        <v/>
      </c>
      <c r="AE935" s="194">
        <f>IF(AD935="",0,IF(ISERROR(VLOOKUP(AD935,AD$7:AD934,1,FALSE)),1,0))</f>
        <v>0</v>
      </c>
      <c r="AF935" s="194"/>
    </row>
    <row r="936" spans="1:32" ht="16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75">
        <f>IF(AND($X$3512&lt;&gt;" ",$X$3512&lt;&gt;0),IF(X936=$X$3512,1+COUNTIF(U$7:U935,"&gt;0"),0),0)</f>
        <v>0</v>
      </c>
      <c r="V936" s="178" t="s">
        <v>1125</v>
      </c>
      <c r="W936" s="130"/>
      <c r="X936" s="131"/>
      <c r="Y936" s="131"/>
      <c r="Z936" s="206"/>
      <c r="AA936" s="194">
        <f t="shared" si="73"/>
        <v>0</v>
      </c>
      <c r="AB936" s="124" t="str">
        <f t="shared" si="74"/>
        <v/>
      </c>
      <c r="AC936" s="195" t="str">
        <f t="shared" si="75"/>
        <v/>
      </c>
      <c r="AD936" s="194" t="str">
        <f t="shared" si="76"/>
        <v/>
      </c>
      <c r="AE936" s="194">
        <f>IF(AD936="",0,IF(ISERROR(VLOOKUP(AD936,AD$7:AD935,1,FALSE)),1,0))</f>
        <v>0</v>
      </c>
      <c r="AF936" s="194"/>
    </row>
    <row r="937" spans="1:32" ht="16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75">
        <f>IF(AND($X$3512&lt;&gt;" ",$X$3512&lt;&gt;0),IF(X937=$X$3512,1+COUNTIF(U$7:U936,"&gt;0"),0),0)</f>
        <v>0</v>
      </c>
      <c r="V937" s="178" t="s">
        <v>1126</v>
      </c>
      <c r="W937" s="130"/>
      <c r="X937" s="131"/>
      <c r="Y937" s="131"/>
      <c r="Z937" s="206"/>
      <c r="AA937" s="194">
        <f t="shared" si="73"/>
        <v>0</v>
      </c>
      <c r="AB937" s="124" t="str">
        <f t="shared" si="74"/>
        <v/>
      </c>
      <c r="AC937" s="195" t="str">
        <f t="shared" si="75"/>
        <v/>
      </c>
      <c r="AD937" s="194" t="str">
        <f t="shared" si="76"/>
        <v/>
      </c>
      <c r="AE937" s="194">
        <f>IF(AD937="",0,IF(ISERROR(VLOOKUP(AD937,AD$7:AD936,1,FALSE)),1,0))</f>
        <v>0</v>
      </c>
      <c r="AF937" s="194"/>
    </row>
    <row r="938" spans="1:32" ht="16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75">
        <f>IF(AND($X$3512&lt;&gt;" ",$X$3512&lt;&gt;0),IF(X938=$X$3512,1+COUNTIF(U$7:U937,"&gt;0"),0),0)</f>
        <v>0</v>
      </c>
      <c r="V938" s="178" t="s">
        <v>1127</v>
      </c>
      <c r="W938" s="130"/>
      <c r="X938" s="131"/>
      <c r="Y938" s="131"/>
      <c r="Z938" s="206"/>
      <c r="AA938" s="194">
        <f t="shared" si="73"/>
        <v>0</v>
      </c>
      <c r="AB938" s="124" t="str">
        <f t="shared" si="74"/>
        <v/>
      </c>
      <c r="AC938" s="195" t="str">
        <f t="shared" si="75"/>
        <v/>
      </c>
      <c r="AD938" s="194" t="str">
        <f t="shared" si="76"/>
        <v/>
      </c>
      <c r="AE938" s="194">
        <f>IF(AD938="",0,IF(ISERROR(VLOOKUP(AD938,AD$7:AD937,1,FALSE)),1,0))</f>
        <v>0</v>
      </c>
      <c r="AF938" s="194"/>
    </row>
    <row r="939" spans="1:32" ht="16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75">
        <f>IF(AND($X$3512&lt;&gt;" ",$X$3512&lt;&gt;0),IF(X939=$X$3512,1+COUNTIF(U$7:U938,"&gt;0"),0),0)</f>
        <v>0</v>
      </c>
      <c r="V939" s="178" t="s">
        <v>1128</v>
      </c>
      <c r="W939" s="130"/>
      <c r="X939" s="131"/>
      <c r="Y939" s="131"/>
      <c r="Z939" s="206"/>
      <c r="AA939" s="194">
        <f t="shared" si="73"/>
        <v>0</v>
      </c>
      <c r="AB939" s="124" t="str">
        <f t="shared" si="74"/>
        <v/>
      </c>
      <c r="AC939" s="195" t="str">
        <f t="shared" si="75"/>
        <v/>
      </c>
      <c r="AD939" s="194" t="str">
        <f t="shared" si="76"/>
        <v/>
      </c>
      <c r="AE939" s="194">
        <f>IF(AD939="",0,IF(ISERROR(VLOOKUP(AD939,AD$7:AD938,1,FALSE)),1,0))</f>
        <v>0</v>
      </c>
      <c r="AF939" s="194"/>
    </row>
    <row r="940" spans="1:32" ht="16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75">
        <f>IF(AND($X$3512&lt;&gt;" ",$X$3512&lt;&gt;0),IF(X940=$X$3512,1+COUNTIF(U$7:U939,"&gt;0"),0),0)</f>
        <v>0</v>
      </c>
      <c r="V940" s="178" t="s">
        <v>1129</v>
      </c>
      <c r="W940" s="130"/>
      <c r="X940" s="131"/>
      <c r="Y940" s="131"/>
      <c r="Z940" s="206"/>
      <c r="AA940" s="194">
        <f t="shared" si="73"/>
        <v>0</v>
      </c>
      <c r="AB940" s="124" t="str">
        <f t="shared" si="74"/>
        <v/>
      </c>
      <c r="AC940" s="195" t="str">
        <f t="shared" si="75"/>
        <v/>
      </c>
      <c r="AD940" s="194" t="str">
        <f t="shared" si="76"/>
        <v/>
      </c>
      <c r="AE940" s="194">
        <f>IF(AD940="",0,IF(ISERROR(VLOOKUP(AD940,AD$7:AD939,1,FALSE)),1,0))</f>
        <v>0</v>
      </c>
      <c r="AF940" s="194"/>
    </row>
    <row r="941" spans="1:32" ht="16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75">
        <f>IF(AND($X$3512&lt;&gt;" ",$X$3512&lt;&gt;0),IF(X941=$X$3512,1+COUNTIF(U$7:U940,"&gt;0"),0),0)</f>
        <v>0</v>
      </c>
      <c r="V941" s="178" t="s">
        <v>1130</v>
      </c>
      <c r="W941" s="130"/>
      <c r="X941" s="131"/>
      <c r="Y941" s="131"/>
      <c r="Z941" s="206"/>
      <c r="AA941" s="194">
        <f t="shared" si="73"/>
        <v>0</v>
      </c>
      <c r="AB941" s="124" t="str">
        <f t="shared" si="74"/>
        <v/>
      </c>
      <c r="AC941" s="195" t="str">
        <f t="shared" si="75"/>
        <v/>
      </c>
      <c r="AD941" s="194" t="str">
        <f t="shared" si="76"/>
        <v/>
      </c>
      <c r="AE941" s="194">
        <f>IF(AD941="",0,IF(ISERROR(VLOOKUP(AD941,AD$7:AD940,1,FALSE)),1,0))</f>
        <v>0</v>
      </c>
      <c r="AF941" s="194"/>
    </row>
    <row r="942" spans="1:32" ht="16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75">
        <f>IF(AND($X$3512&lt;&gt;" ",$X$3512&lt;&gt;0),IF(X942=$X$3512,1+COUNTIF(U$7:U941,"&gt;0"),0),0)</f>
        <v>0</v>
      </c>
      <c r="V942" s="178" t="s">
        <v>1131</v>
      </c>
      <c r="W942" s="130"/>
      <c r="X942" s="131"/>
      <c r="Y942" s="131"/>
      <c r="Z942" s="206"/>
      <c r="AA942" s="194">
        <f t="shared" si="73"/>
        <v>0</v>
      </c>
      <c r="AB942" s="124" t="str">
        <f t="shared" si="74"/>
        <v/>
      </c>
      <c r="AC942" s="195" t="str">
        <f t="shared" si="75"/>
        <v/>
      </c>
      <c r="AD942" s="194" t="str">
        <f t="shared" si="76"/>
        <v/>
      </c>
      <c r="AE942" s="194">
        <f>IF(AD942="",0,IF(ISERROR(VLOOKUP(AD942,AD$7:AD941,1,FALSE)),1,0))</f>
        <v>0</v>
      </c>
      <c r="AF942" s="194"/>
    </row>
    <row r="943" spans="1:32" ht="16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75">
        <f>IF(AND($X$3512&lt;&gt;" ",$X$3512&lt;&gt;0),IF(X943=$X$3512,1+COUNTIF(U$7:U942,"&gt;0"),0),0)</f>
        <v>0</v>
      </c>
      <c r="V943" s="178" t="s">
        <v>1132</v>
      </c>
      <c r="W943" s="130"/>
      <c r="X943" s="131"/>
      <c r="Y943" s="131"/>
      <c r="Z943" s="206"/>
      <c r="AA943" s="194">
        <f t="shared" si="73"/>
        <v>0</v>
      </c>
      <c r="AB943" s="124" t="str">
        <f t="shared" si="74"/>
        <v/>
      </c>
      <c r="AC943" s="195" t="str">
        <f t="shared" si="75"/>
        <v/>
      </c>
      <c r="AD943" s="194" t="str">
        <f t="shared" si="76"/>
        <v/>
      </c>
      <c r="AE943" s="194">
        <f>IF(AD943="",0,IF(ISERROR(VLOOKUP(AD943,AD$7:AD942,1,FALSE)),1,0))</f>
        <v>0</v>
      </c>
      <c r="AF943" s="194"/>
    </row>
    <row r="944" spans="1:32" ht="16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75">
        <f>IF(AND($X$3512&lt;&gt;" ",$X$3512&lt;&gt;0),IF(X944=$X$3512,1+COUNTIF(U$7:U943,"&gt;0"),0),0)</f>
        <v>0</v>
      </c>
      <c r="V944" s="178" t="s">
        <v>1133</v>
      </c>
      <c r="W944" s="130"/>
      <c r="X944" s="131"/>
      <c r="Y944" s="131"/>
      <c r="Z944" s="206"/>
      <c r="AA944" s="194">
        <f t="shared" si="73"/>
        <v>0</v>
      </c>
      <c r="AB944" s="124" t="str">
        <f t="shared" si="74"/>
        <v/>
      </c>
      <c r="AC944" s="195" t="str">
        <f t="shared" si="75"/>
        <v/>
      </c>
      <c r="AD944" s="194" t="str">
        <f t="shared" si="76"/>
        <v/>
      </c>
      <c r="AE944" s="194">
        <f>IF(AD944="",0,IF(ISERROR(VLOOKUP(AD944,AD$7:AD943,1,FALSE)),1,0))</f>
        <v>0</v>
      </c>
      <c r="AF944" s="194"/>
    </row>
    <row r="945" spans="1:32" ht="16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75">
        <f>IF(AND($X$3512&lt;&gt;" ",$X$3512&lt;&gt;0),IF(X945=$X$3512,1+COUNTIF(U$7:U944,"&gt;0"),0),0)</f>
        <v>0</v>
      </c>
      <c r="V945" s="178" t="s">
        <v>1134</v>
      </c>
      <c r="W945" s="130"/>
      <c r="X945" s="131"/>
      <c r="Y945" s="131"/>
      <c r="Z945" s="206"/>
      <c r="AA945" s="194">
        <f t="shared" si="73"/>
        <v>0</v>
      </c>
      <c r="AB945" s="124" t="str">
        <f t="shared" si="74"/>
        <v/>
      </c>
      <c r="AC945" s="195" t="str">
        <f t="shared" si="75"/>
        <v/>
      </c>
      <c r="AD945" s="194" t="str">
        <f t="shared" si="76"/>
        <v/>
      </c>
      <c r="AE945" s="194">
        <f>IF(AD945="",0,IF(ISERROR(VLOOKUP(AD945,AD$7:AD944,1,FALSE)),1,0))</f>
        <v>0</v>
      </c>
      <c r="AF945" s="194"/>
    </row>
    <row r="946" spans="1:32" ht="16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75">
        <f>IF(AND($X$3512&lt;&gt;" ",$X$3512&lt;&gt;0),IF(X946=$X$3512,1+COUNTIF(U$7:U945,"&gt;0"),0),0)</f>
        <v>0</v>
      </c>
      <c r="V946" s="178" t="s">
        <v>1135</v>
      </c>
      <c r="W946" s="130"/>
      <c r="X946" s="131"/>
      <c r="Y946" s="131"/>
      <c r="Z946" s="206"/>
      <c r="AA946" s="194">
        <f t="shared" si="73"/>
        <v>0</v>
      </c>
      <c r="AB946" s="124" t="str">
        <f t="shared" si="74"/>
        <v/>
      </c>
      <c r="AC946" s="195" t="str">
        <f t="shared" si="75"/>
        <v/>
      </c>
      <c r="AD946" s="194" t="str">
        <f t="shared" si="76"/>
        <v/>
      </c>
      <c r="AE946" s="194">
        <f>IF(AD946="",0,IF(ISERROR(VLOOKUP(AD946,AD$7:AD945,1,FALSE)),1,0))</f>
        <v>0</v>
      </c>
      <c r="AF946" s="194"/>
    </row>
    <row r="947" spans="1:32" ht="16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75">
        <f>IF(AND($X$3512&lt;&gt;" ",$X$3512&lt;&gt;0),IF(X947=$X$3512,1+COUNTIF(U$7:U946,"&gt;0"),0),0)</f>
        <v>0</v>
      </c>
      <c r="V947" s="178" t="s">
        <v>1136</v>
      </c>
      <c r="W947" s="130"/>
      <c r="X947" s="131"/>
      <c r="Y947" s="131"/>
      <c r="Z947" s="206"/>
      <c r="AA947" s="194">
        <f t="shared" si="73"/>
        <v>0</v>
      </c>
      <c r="AB947" s="124" t="str">
        <f t="shared" si="74"/>
        <v/>
      </c>
      <c r="AC947" s="195" t="str">
        <f t="shared" si="75"/>
        <v/>
      </c>
      <c r="AD947" s="194" t="str">
        <f t="shared" si="76"/>
        <v/>
      </c>
      <c r="AE947" s="194">
        <f>IF(AD947="",0,IF(ISERROR(VLOOKUP(AD947,AD$7:AD946,1,FALSE)),1,0))</f>
        <v>0</v>
      </c>
      <c r="AF947" s="194"/>
    </row>
    <row r="948" spans="1:32" ht="16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75">
        <f>IF(AND($X$3512&lt;&gt;" ",$X$3512&lt;&gt;0),IF(X948=$X$3512,1+COUNTIF(U$7:U947,"&gt;0"),0),0)</f>
        <v>0</v>
      </c>
      <c r="V948" s="178" t="s">
        <v>1137</v>
      </c>
      <c r="W948" s="130"/>
      <c r="X948" s="131"/>
      <c r="Y948" s="131"/>
      <c r="Z948" s="206"/>
      <c r="AA948" s="194">
        <f t="shared" si="73"/>
        <v>0</v>
      </c>
      <c r="AB948" s="124" t="str">
        <f t="shared" si="74"/>
        <v/>
      </c>
      <c r="AC948" s="195" t="str">
        <f t="shared" si="75"/>
        <v/>
      </c>
      <c r="AD948" s="194" t="str">
        <f t="shared" si="76"/>
        <v/>
      </c>
      <c r="AE948" s="194">
        <f>IF(AD948="",0,IF(ISERROR(VLOOKUP(AD948,AD$7:AD947,1,FALSE)),1,0))</f>
        <v>0</v>
      </c>
      <c r="AF948" s="194"/>
    </row>
    <row r="949" spans="1:32" ht="16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75">
        <f>IF(AND($X$3512&lt;&gt;" ",$X$3512&lt;&gt;0),IF(X949=$X$3512,1+COUNTIF(U$7:U948,"&gt;0"),0),0)</f>
        <v>0</v>
      </c>
      <c r="V949" s="178" t="s">
        <v>1138</v>
      </c>
      <c r="W949" s="130"/>
      <c r="X949" s="131"/>
      <c r="Y949" s="131"/>
      <c r="Z949" s="206"/>
      <c r="AA949" s="194">
        <f t="shared" si="73"/>
        <v>0</v>
      </c>
      <c r="AB949" s="124" t="str">
        <f t="shared" si="74"/>
        <v/>
      </c>
      <c r="AC949" s="195" t="str">
        <f t="shared" si="75"/>
        <v/>
      </c>
      <c r="AD949" s="194" t="str">
        <f t="shared" si="76"/>
        <v/>
      </c>
      <c r="AE949" s="194">
        <f>IF(AD949="",0,IF(ISERROR(VLOOKUP(AD949,AD$7:AD948,1,FALSE)),1,0))</f>
        <v>0</v>
      </c>
      <c r="AF949" s="194"/>
    </row>
    <row r="950" spans="1:32" ht="16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75">
        <f>IF(AND($X$3512&lt;&gt;" ",$X$3512&lt;&gt;0),IF(X950=$X$3512,1+COUNTIF(U$7:U949,"&gt;0"),0),0)</f>
        <v>0</v>
      </c>
      <c r="V950" s="178" t="s">
        <v>1139</v>
      </c>
      <c r="W950" s="130"/>
      <c r="X950" s="131"/>
      <c r="Y950" s="131"/>
      <c r="Z950" s="206"/>
      <c r="AA950" s="194">
        <f t="shared" si="73"/>
        <v>0</v>
      </c>
      <c r="AB950" s="124" t="str">
        <f t="shared" si="74"/>
        <v/>
      </c>
      <c r="AC950" s="195" t="str">
        <f t="shared" si="75"/>
        <v/>
      </c>
      <c r="AD950" s="194" t="str">
        <f t="shared" si="76"/>
        <v/>
      </c>
      <c r="AE950" s="194">
        <f>IF(AD950="",0,IF(ISERROR(VLOOKUP(AD950,AD$7:AD949,1,FALSE)),1,0))</f>
        <v>0</v>
      </c>
      <c r="AF950" s="194"/>
    </row>
    <row r="951" spans="1:32" ht="16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75">
        <f>IF(AND($X$3512&lt;&gt;" ",$X$3512&lt;&gt;0),IF(X951=$X$3512,1+COUNTIF(U$7:U950,"&gt;0"),0),0)</f>
        <v>0</v>
      </c>
      <c r="V951" s="178" t="s">
        <v>1140</v>
      </c>
      <c r="W951" s="130"/>
      <c r="X951" s="131"/>
      <c r="Y951" s="131"/>
      <c r="Z951" s="206"/>
      <c r="AA951" s="194">
        <f t="shared" si="73"/>
        <v>0</v>
      </c>
      <c r="AB951" s="124" t="str">
        <f t="shared" si="74"/>
        <v/>
      </c>
      <c r="AC951" s="195" t="str">
        <f t="shared" si="75"/>
        <v/>
      </c>
      <c r="AD951" s="194" t="str">
        <f t="shared" si="76"/>
        <v/>
      </c>
      <c r="AE951" s="194">
        <f>IF(AD951="",0,IF(ISERROR(VLOOKUP(AD951,AD$7:AD950,1,FALSE)),1,0))</f>
        <v>0</v>
      </c>
      <c r="AF951" s="194"/>
    </row>
    <row r="952" spans="1:32" ht="16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75">
        <f>IF(AND($X$3512&lt;&gt;" ",$X$3512&lt;&gt;0),IF(X952=$X$3512,1+COUNTIF(U$7:U951,"&gt;0"),0),0)</f>
        <v>0</v>
      </c>
      <c r="V952" s="178" t="s">
        <v>1141</v>
      </c>
      <c r="W952" s="130"/>
      <c r="X952" s="131"/>
      <c r="Y952" s="131"/>
      <c r="Z952" s="206"/>
      <c r="AA952" s="194">
        <f t="shared" si="73"/>
        <v>0</v>
      </c>
      <c r="AB952" s="124" t="str">
        <f t="shared" si="74"/>
        <v/>
      </c>
      <c r="AC952" s="195" t="str">
        <f t="shared" si="75"/>
        <v/>
      </c>
      <c r="AD952" s="194" t="str">
        <f t="shared" si="76"/>
        <v/>
      </c>
      <c r="AE952" s="194">
        <f>IF(AD952="",0,IF(ISERROR(VLOOKUP(AD952,AD$7:AD951,1,FALSE)),1,0))</f>
        <v>0</v>
      </c>
      <c r="AF952" s="194"/>
    </row>
    <row r="953" spans="1:32" ht="16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75">
        <f>IF(AND($X$3512&lt;&gt;" ",$X$3512&lt;&gt;0),IF(X953=$X$3512,1+COUNTIF(U$7:U952,"&gt;0"),0),0)</f>
        <v>0</v>
      </c>
      <c r="V953" s="178" t="s">
        <v>1142</v>
      </c>
      <c r="W953" s="130"/>
      <c r="X953" s="131"/>
      <c r="Y953" s="131"/>
      <c r="Z953" s="206"/>
      <c r="AA953" s="194">
        <f t="shared" si="73"/>
        <v>0</v>
      </c>
      <c r="AB953" s="124" t="str">
        <f t="shared" si="74"/>
        <v/>
      </c>
      <c r="AC953" s="195" t="str">
        <f t="shared" si="75"/>
        <v/>
      </c>
      <c r="AD953" s="194" t="str">
        <f t="shared" si="76"/>
        <v/>
      </c>
      <c r="AE953" s="194">
        <f>IF(AD953="",0,IF(ISERROR(VLOOKUP(AD953,AD$7:AD952,1,FALSE)),1,0))</f>
        <v>0</v>
      </c>
      <c r="AF953" s="194"/>
    </row>
    <row r="954" spans="1:32" ht="16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75">
        <f>IF(AND($X$3512&lt;&gt;" ",$X$3512&lt;&gt;0),IF(X954=$X$3512,1+COUNTIF(U$7:U953,"&gt;0"),0),0)</f>
        <v>0</v>
      </c>
      <c r="V954" s="178" t="s">
        <v>1143</v>
      </c>
      <c r="W954" s="130"/>
      <c r="X954" s="131"/>
      <c r="Y954" s="131"/>
      <c r="Z954" s="206"/>
      <c r="AA954" s="194">
        <f t="shared" si="73"/>
        <v>0</v>
      </c>
      <c r="AB954" s="124" t="str">
        <f t="shared" si="74"/>
        <v/>
      </c>
      <c r="AC954" s="195" t="str">
        <f t="shared" si="75"/>
        <v/>
      </c>
      <c r="AD954" s="194" t="str">
        <f t="shared" si="76"/>
        <v/>
      </c>
      <c r="AE954" s="194">
        <f>IF(AD954="",0,IF(ISERROR(VLOOKUP(AD954,AD$7:AD953,1,FALSE)),1,0))</f>
        <v>0</v>
      </c>
      <c r="AF954" s="194"/>
    </row>
    <row r="955" spans="1:32" ht="16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75">
        <f>IF(AND($X$3512&lt;&gt;" ",$X$3512&lt;&gt;0),IF(X955=$X$3512,1+COUNTIF(U$7:U954,"&gt;0"),0),0)</f>
        <v>0</v>
      </c>
      <c r="V955" s="178" t="s">
        <v>1144</v>
      </c>
      <c r="W955" s="130"/>
      <c r="X955" s="131"/>
      <c r="Y955" s="131"/>
      <c r="Z955" s="206"/>
      <c r="AA955" s="194">
        <f t="shared" si="73"/>
        <v>0</v>
      </c>
      <c r="AB955" s="124" t="str">
        <f t="shared" si="74"/>
        <v/>
      </c>
      <c r="AC955" s="195" t="str">
        <f t="shared" si="75"/>
        <v/>
      </c>
      <c r="AD955" s="194" t="str">
        <f t="shared" si="76"/>
        <v/>
      </c>
      <c r="AE955" s="194">
        <f>IF(AD955="",0,IF(ISERROR(VLOOKUP(AD955,AD$7:AD954,1,FALSE)),1,0))</f>
        <v>0</v>
      </c>
      <c r="AF955" s="194"/>
    </row>
    <row r="956" spans="1:32" ht="16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75">
        <f>IF(AND($X$3512&lt;&gt;" ",$X$3512&lt;&gt;0),IF(X956=$X$3512,1+COUNTIF(U$7:U955,"&gt;0"),0),0)</f>
        <v>0</v>
      </c>
      <c r="V956" s="178" t="s">
        <v>1145</v>
      </c>
      <c r="W956" s="130"/>
      <c r="X956" s="131"/>
      <c r="Y956" s="131"/>
      <c r="Z956" s="206"/>
      <c r="AA956" s="194">
        <f t="shared" si="73"/>
        <v>0</v>
      </c>
      <c r="AB956" s="124" t="str">
        <f t="shared" si="74"/>
        <v/>
      </c>
      <c r="AC956" s="195" t="str">
        <f t="shared" si="75"/>
        <v/>
      </c>
      <c r="AD956" s="194" t="str">
        <f t="shared" si="76"/>
        <v/>
      </c>
      <c r="AE956" s="194">
        <f>IF(AD956="",0,IF(ISERROR(VLOOKUP(AD956,AD$7:AD955,1,FALSE)),1,0))</f>
        <v>0</v>
      </c>
      <c r="AF956" s="194"/>
    </row>
    <row r="957" spans="1:32" ht="16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75">
        <f>IF(AND($X$3512&lt;&gt;" ",$X$3512&lt;&gt;0),IF(X957=$X$3512,1+COUNTIF(U$7:U956,"&gt;0"),0),0)</f>
        <v>0</v>
      </c>
      <c r="V957" s="178" t="s">
        <v>1146</v>
      </c>
      <c r="W957" s="130"/>
      <c r="X957" s="131"/>
      <c r="Y957" s="131"/>
      <c r="Z957" s="206"/>
      <c r="AA957" s="194">
        <f t="shared" si="73"/>
        <v>0</v>
      </c>
      <c r="AB957" s="124" t="str">
        <f t="shared" si="74"/>
        <v/>
      </c>
      <c r="AC957" s="195" t="str">
        <f t="shared" si="75"/>
        <v/>
      </c>
      <c r="AD957" s="194" t="str">
        <f t="shared" si="76"/>
        <v/>
      </c>
      <c r="AE957" s="194">
        <f>IF(AD957="",0,IF(ISERROR(VLOOKUP(AD957,AD$7:AD956,1,FALSE)),1,0))</f>
        <v>0</v>
      </c>
      <c r="AF957" s="194"/>
    </row>
    <row r="958" spans="1:32" ht="16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75">
        <f>IF(AND($X$3512&lt;&gt;" ",$X$3512&lt;&gt;0),IF(X958=$X$3512,1+COUNTIF(U$7:U957,"&gt;0"),0),0)</f>
        <v>0</v>
      </c>
      <c r="V958" s="178" t="s">
        <v>1147</v>
      </c>
      <c r="W958" s="130"/>
      <c r="X958" s="131"/>
      <c r="Y958" s="131"/>
      <c r="Z958" s="206"/>
      <c r="AA958" s="194">
        <f t="shared" si="73"/>
        <v>0</v>
      </c>
      <c r="AB958" s="124" t="str">
        <f t="shared" si="74"/>
        <v/>
      </c>
      <c r="AC958" s="195" t="str">
        <f t="shared" si="75"/>
        <v/>
      </c>
      <c r="AD958" s="194" t="str">
        <f t="shared" si="76"/>
        <v/>
      </c>
      <c r="AE958" s="194">
        <f>IF(AD958="",0,IF(ISERROR(VLOOKUP(AD958,AD$7:AD957,1,FALSE)),1,0))</f>
        <v>0</v>
      </c>
      <c r="AF958" s="194"/>
    </row>
    <row r="959" spans="1:32" ht="16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75">
        <f>IF(AND($X$3512&lt;&gt;" ",$X$3512&lt;&gt;0),IF(X959=$X$3512,1+COUNTIF(U$7:U958,"&gt;0"),0),0)</f>
        <v>0</v>
      </c>
      <c r="V959" s="178" t="s">
        <v>1148</v>
      </c>
      <c r="W959" s="130"/>
      <c r="X959" s="131"/>
      <c r="Y959" s="131"/>
      <c r="Z959" s="206"/>
      <c r="AA959" s="194">
        <f t="shared" si="73"/>
        <v>0</v>
      </c>
      <c r="AB959" s="124" t="str">
        <f t="shared" si="74"/>
        <v/>
      </c>
      <c r="AC959" s="195" t="str">
        <f t="shared" si="75"/>
        <v/>
      </c>
      <c r="AD959" s="194" t="str">
        <f t="shared" si="76"/>
        <v/>
      </c>
      <c r="AE959" s="194">
        <f>IF(AD959="",0,IF(ISERROR(VLOOKUP(AD959,AD$7:AD958,1,FALSE)),1,0))</f>
        <v>0</v>
      </c>
      <c r="AF959" s="194"/>
    </row>
    <row r="960" spans="1:32" ht="16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75">
        <f>IF(AND($X$3512&lt;&gt;" ",$X$3512&lt;&gt;0),IF(X960=$X$3512,1+COUNTIF(U$7:U959,"&gt;0"),0),0)</f>
        <v>0</v>
      </c>
      <c r="V960" s="178" t="s">
        <v>1149</v>
      </c>
      <c r="W960" s="130"/>
      <c r="X960" s="131"/>
      <c r="Y960" s="131"/>
      <c r="Z960" s="206"/>
      <c r="AA960" s="194">
        <f t="shared" si="73"/>
        <v>0</v>
      </c>
      <c r="AB960" s="124" t="str">
        <f t="shared" si="74"/>
        <v/>
      </c>
      <c r="AC960" s="195" t="str">
        <f t="shared" si="75"/>
        <v/>
      </c>
      <c r="AD960" s="194" t="str">
        <f t="shared" si="76"/>
        <v/>
      </c>
      <c r="AE960" s="194">
        <f>IF(AD960="",0,IF(ISERROR(VLOOKUP(AD960,AD$7:AD959,1,FALSE)),1,0))</f>
        <v>0</v>
      </c>
      <c r="AF960" s="194"/>
    </row>
    <row r="961" spans="1:32" ht="16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75">
        <f>IF(AND($X$3512&lt;&gt;" ",$X$3512&lt;&gt;0),IF(X961=$X$3512,1+COUNTIF(U$7:U960,"&gt;0"),0),0)</f>
        <v>0</v>
      </c>
      <c r="V961" s="178" t="s">
        <v>1150</v>
      </c>
      <c r="W961" s="130"/>
      <c r="X961" s="131"/>
      <c r="Y961" s="131"/>
      <c r="Z961" s="206"/>
      <c r="AA961" s="194">
        <f t="shared" si="73"/>
        <v>0</v>
      </c>
      <c r="AB961" s="124" t="str">
        <f t="shared" si="74"/>
        <v/>
      </c>
      <c r="AC961" s="195" t="str">
        <f t="shared" si="75"/>
        <v/>
      </c>
      <c r="AD961" s="194" t="str">
        <f t="shared" si="76"/>
        <v/>
      </c>
      <c r="AE961" s="194">
        <f>IF(AD961="",0,IF(ISERROR(VLOOKUP(AD961,AD$7:AD960,1,FALSE)),1,0))</f>
        <v>0</v>
      </c>
      <c r="AF961" s="194"/>
    </row>
    <row r="962" spans="1:32" ht="16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75">
        <f>IF(AND($X$3512&lt;&gt;" ",$X$3512&lt;&gt;0),IF(X962=$X$3512,1+COUNTIF(U$7:U961,"&gt;0"),0),0)</f>
        <v>0</v>
      </c>
      <c r="V962" s="178" t="s">
        <v>1151</v>
      </c>
      <c r="W962" s="130"/>
      <c r="X962" s="131"/>
      <c r="Y962" s="131"/>
      <c r="Z962" s="206"/>
      <c r="AA962" s="194">
        <f t="shared" si="73"/>
        <v>0</v>
      </c>
      <c r="AB962" s="124" t="str">
        <f t="shared" si="74"/>
        <v/>
      </c>
      <c r="AC962" s="195" t="str">
        <f t="shared" si="75"/>
        <v/>
      </c>
      <c r="AD962" s="194" t="str">
        <f t="shared" si="76"/>
        <v/>
      </c>
      <c r="AE962" s="194">
        <f>IF(AD962="",0,IF(ISERROR(VLOOKUP(AD962,AD$7:AD961,1,FALSE)),1,0))</f>
        <v>0</v>
      </c>
      <c r="AF962" s="194"/>
    </row>
    <row r="963" spans="1:32" ht="16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75">
        <f>IF(AND($X$3512&lt;&gt;" ",$X$3512&lt;&gt;0),IF(X963=$X$3512,1+COUNTIF(U$7:U962,"&gt;0"),0),0)</f>
        <v>0</v>
      </c>
      <c r="V963" s="178" t="s">
        <v>1152</v>
      </c>
      <c r="W963" s="130"/>
      <c r="X963" s="131"/>
      <c r="Y963" s="131"/>
      <c r="Z963" s="206"/>
      <c r="AA963" s="194">
        <f t="shared" si="73"/>
        <v>0</v>
      </c>
      <c r="AB963" s="124" t="str">
        <f t="shared" si="74"/>
        <v/>
      </c>
      <c r="AC963" s="195" t="str">
        <f t="shared" si="75"/>
        <v/>
      </c>
      <c r="AD963" s="194" t="str">
        <f t="shared" si="76"/>
        <v/>
      </c>
      <c r="AE963" s="194">
        <f>IF(AD963="",0,IF(ISERROR(VLOOKUP(AD963,AD$7:AD962,1,FALSE)),1,0))</f>
        <v>0</v>
      </c>
      <c r="AF963" s="194"/>
    </row>
    <row r="964" spans="1:32" ht="16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75">
        <f>IF(AND($X$3512&lt;&gt;" ",$X$3512&lt;&gt;0),IF(X964=$X$3512,1+COUNTIF(U$7:U963,"&gt;0"),0),0)</f>
        <v>0</v>
      </c>
      <c r="V964" s="178" t="s">
        <v>1153</v>
      </c>
      <c r="W964" s="130"/>
      <c r="X964" s="131"/>
      <c r="Y964" s="131"/>
      <c r="Z964" s="206"/>
      <c r="AA964" s="194">
        <f t="shared" si="73"/>
        <v>0</v>
      </c>
      <c r="AB964" s="124" t="str">
        <f t="shared" si="74"/>
        <v/>
      </c>
      <c r="AC964" s="195" t="str">
        <f t="shared" si="75"/>
        <v/>
      </c>
      <c r="AD964" s="194" t="str">
        <f t="shared" si="76"/>
        <v/>
      </c>
      <c r="AE964" s="194">
        <f>IF(AD964="",0,IF(ISERROR(VLOOKUP(AD964,AD$7:AD963,1,FALSE)),1,0))</f>
        <v>0</v>
      </c>
      <c r="AF964" s="194"/>
    </row>
    <row r="965" spans="1:32" ht="16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75">
        <f>IF(AND($X$3512&lt;&gt;" ",$X$3512&lt;&gt;0),IF(X965=$X$3512,1+COUNTIF(U$7:U964,"&gt;0"),0),0)</f>
        <v>0</v>
      </c>
      <c r="V965" s="178" t="s">
        <v>1154</v>
      </c>
      <c r="W965" s="130"/>
      <c r="X965" s="131"/>
      <c r="Y965" s="131"/>
      <c r="Z965" s="206"/>
      <c r="AA965" s="194">
        <f t="shared" si="73"/>
        <v>0</v>
      </c>
      <c r="AB965" s="124" t="str">
        <f t="shared" si="74"/>
        <v/>
      </c>
      <c r="AC965" s="195" t="str">
        <f t="shared" si="75"/>
        <v/>
      </c>
      <c r="AD965" s="194" t="str">
        <f t="shared" si="76"/>
        <v/>
      </c>
      <c r="AE965" s="194">
        <f>IF(AD965="",0,IF(ISERROR(VLOOKUP(AD965,AD$7:AD964,1,FALSE)),1,0))</f>
        <v>0</v>
      </c>
      <c r="AF965" s="194"/>
    </row>
    <row r="966" spans="1:32" ht="16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75">
        <f>IF(AND($X$3512&lt;&gt;" ",$X$3512&lt;&gt;0),IF(X966=$X$3512,1+COUNTIF(U$7:U965,"&gt;0"),0),0)</f>
        <v>0</v>
      </c>
      <c r="V966" s="178" t="s">
        <v>1155</v>
      </c>
      <c r="W966" s="130"/>
      <c r="X966" s="131"/>
      <c r="Y966" s="131"/>
      <c r="Z966" s="206"/>
      <c r="AA966" s="194">
        <f t="shared" si="73"/>
        <v>0</v>
      </c>
      <c r="AB966" s="124" t="str">
        <f t="shared" si="74"/>
        <v/>
      </c>
      <c r="AC966" s="195" t="str">
        <f t="shared" si="75"/>
        <v/>
      </c>
      <c r="AD966" s="194" t="str">
        <f t="shared" si="76"/>
        <v/>
      </c>
      <c r="AE966" s="194">
        <f>IF(AD966="",0,IF(ISERROR(VLOOKUP(AD966,AD$7:AD965,1,FALSE)),1,0))</f>
        <v>0</v>
      </c>
      <c r="AF966" s="194"/>
    </row>
    <row r="967" spans="1:32" ht="16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75">
        <f>IF(AND($X$3512&lt;&gt;" ",$X$3512&lt;&gt;0),IF(X967=$X$3512,1+COUNTIF(U$7:U966,"&gt;0"),0),0)</f>
        <v>0</v>
      </c>
      <c r="V967" s="178" t="s">
        <v>1156</v>
      </c>
      <c r="W967" s="130"/>
      <c r="X967" s="131"/>
      <c r="Y967" s="131"/>
      <c r="Z967" s="206"/>
      <c r="AA967" s="194">
        <f t="shared" ref="AA967:AA1030" si="77">IF(ISBLANK(X967),0,VLOOKUP(X967,$B$8:$E$57,1,FALSE))</f>
        <v>0</v>
      </c>
      <c r="AB967" s="124" t="str">
        <f t="shared" si="74"/>
        <v/>
      </c>
      <c r="AC967" s="195" t="str">
        <f t="shared" si="75"/>
        <v/>
      </c>
      <c r="AD967" s="194" t="str">
        <f t="shared" si="76"/>
        <v/>
      </c>
      <c r="AE967" s="194">
        <f>IF(AD967="",0,IF(ISERROR(VLOOKUP(AD967,AD$7:AD966,1,FALSE)),1,0))</f>
        <v>0</v>
      </c>
      <c r="AF967" s="194"/>
    </row>
    <row r="968" spans="1:32" ht="16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75">
        <f>IF(AND($X$3512&lt;&gt;" ",$X$3512&lt;&gt;0),IF(X968=$X$3512,1+COUNTIF(U$7:U967,"&gt;0"),0),0)</f>
        <v>0</v>
      </c>
      <c r="V968" s="178" t="s">
        <v>1157</v>
      </c>
      <c r="W968" s="130"/>
      <c r="X968" s="131"/>
      <c r="Y968" s="131"/>
      <c r="Z968" s="206"/>
      <c r="AA968" s="194">
        <f t="shared" si="77"/>
        <v>0</v>
      </c>
      <c r="AB968" s="124" t="str">
        <f t="shared" ref="AB968:AB1031" si="78">IF(W968&gt;0,CONCATENATE(MONTH(W968)&amp;X968),"")</f>
        <v/>
      </c>
      <c r="AC968" s="195" t="str">
        <f t="shared" ref="AC968:AC1031" si="79">IF(OR(AND(Z968&lt;&gt;0,ISBLANK(X968)),ISERROR(AA968)),"ERR","")</f>
        <v/>
      </c>
      <c r="AD968" s="194" t="str">
        <f t="shared" si="76"/>
        <v/>
      </c>
      <c r="AE968" s="194">
        <f>IF(AD968="",0,IF(ISERROR(VLOOKUP(AD968,AD$7:AD967,1,FALSE)),1,0))</f>
        <v>0</v>
      </c>
      <c r="AF968" s="194"/>
    </row>
    <row r="969" spans="1:32" ht="16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75">
        <f>IF(AND($X$3512&lt;&gt;" ",$X$3512&lt;&gt;0),IF(X969=$X$3512,1+COUNTIF(U$7:U968,"&gt;0"),0),0)</f>
        <v>0</v>
      </c>
      <c r="V969" s="178" t="s">
        <v>1158</v>
      </c>
      <c r="W969" s="130"/>
      <c r="X969" s="131"/>
      <c r="Y969" s="131"/>
      <c r="Z969" s="206"/>
      <c r="AA969" s="194">
        <f t="shared" si="77"/>
        <v>0</v>
      </c>
      <c r="AB969" s="124" t="str">
        <f t="shared" si="78"/>
        <v/>
      </c>
      <c r="AC969" s="195" t="str">
        <f t="shared" si="79"/>
        <v/>
      </c>
      <c r="AD969" s="194" t="str">
        <f t="shared" si="76"/>
        <v/>
      </c>
      <c r="AE969" s="194">
        <f>IF(AD969="",0,IF(ISERROR(VLOOKUP(AD969,AD$7:AD968,1,FALSE)),1,0))</f>
        <v>0</v>
      </c>
      <c r="AF969" s="194"/>
    </row>
    <row r="970" spans="1:32" ht="16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75">
        <f>IF(AND($X$3512&lt;&gt;" ",$X$3512&lt;&gt;0),IF(X970=$X$3512,1+COUNTIF(U$7:U969,"&gt;0"),0),0)</f>
        <v>0</v>
      </c>
      <c r="V970" s="178" t="s">
        <v>1159</v>
      </c>
      <c r="W970" s="130"/>
      <c r="X970" s="131"/>
      <c r="Y970" s="131"/>
      <c r="Z970" s="206"/>
      <c r="AA970" s="194">
        <f t="shared" si="77"/>
        <v>0</v>
      </c>
      <c r="AB970" s="124" t="str">
        <f t="shared" si="78"/>
        <v/>
      </c>
      <c r="AC970" s="195" t="str">
        <f t="shared" si="79"/>
        <v/>
      </c>
      <c r="AD970" s="194" t="str">
        <f t="shared" si="76"/>
        <v/>
      </c>
      <c r="AE970" s="194">
        <f>IF(AD970="",0,IF(ISERROR(VLOOKUP(AD970,AD$7:AD969,1,FALSE)),1,0))</f>
        <v>0</v>
      </c>
      <c r="AF970" s="194"/>
    </row>
    <row r="971" spans="1:32" ht="16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75">
        <f>IF(AND($X$3512&lt;&gt;" ",$X$3512&lt;&gt;0),IF(X971=$X$3512,1+COUNTIF(U$7:U970,"&gt;0"),0),0)</f>
        <v>0</v>
      </c>
      <c r="V971" s="178" t="s">
        <v>1160</v>
      </c>
      <c r="W971" s="130"/>
      <c r="X971" s="131"/>
      <c r="Y971" s="131"/>
      <c r="Z971" s="206"/>
      <c r="AA971" s="194">
        <f t="shared" si="77"/>
        <v>0</v>
      </c>
      <c r="AB971" s="124" t="str">
        <f t="shared" si="78"/>
        <v/>
      </c>
      <c r="AC971" s="195" t="str">
        <f t="shared" si="79"/>
        <v/>
      </c>
      <c r="AD971" s="194" t="str">
        <f t="shared" ref="AD971:AD1034" si="80">IF(W971&gt;0,CONCATENATE(MONTH(W971),"-",YEAR(W971)),"")</f>
        <v/>
      </c>
      <c r="AE971" s="194">
        <f>IF(AD971="",0,IF(ISERROR(VLOOKUP(AD971,AD$7:AD970,1,FALSE)),1,0))</f>
        <v>0</v>
      </c>
      <c r="AF971" s="194"/>
    </row>
    <row r="972" spans="1:32" ht="16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75">
        <f>IF(AND($X$3512&lt;&gt;" ",$X$3512&lt;&gt;0),IF(X972=$X$3512,1+COUNTIF(U$7:U971,"&gt;0"),0),0)</f>
        <v>0</v>
      </c>
      <c r="V972" s="178" t="s">
        <v>1161</v>
      </c>
      <c r="W972" s="130"/>
      <c r="X972" s="131"/>
      <c r="Y972" s="131"/>
      <c r="Z972" s="206"/>
      <c r="AA972" s="194">
        <f t="shared" si="77"/>
        <v>0</v>
      </c>
      <c r="AB972" s="124" t="str">
        <f t="shared" si="78"/>
        <v/>
      </c>
      <c r="AC972" s="195" t="str">
        <f t="shared" si="79"/>
        <v/>
      </c>
      <c r="AD972" s="194" t="str">
        <f t="shared" si="80"/>
        <v/>
      </c>
      <c r="AE972" s="194">
        <f>IF(AD972="",0,IF(ISERROR(VLOOKUP(AD972,AD$7:AD971,1,FALSE)),1,0))</f>
        <v>0</v>
      </c>
      <c r="AF972" s="194"/>
    </row>
    <row r="973" spans="1:32" ht="16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75">
        <f>IF(AND($X$3512&lt;&gt;" ",$X$3512&lt;&gt;0),IF(X973=$X$3512,1+COUNTIF(U$7:U972,"&gt;0"),0),0)</f>
        <v>0</v>
      </c>
      <c r="V973" s="178" t="s">
        <v>1162</v>
      </c>
      <c r="W973" s="130"/>
      <c r="X973" s="131"/>
      <c r="Y973" s="131"/>
      <c r="Z973" s="206"/>
      <c r="AA973" s="194">
        <f t="shared" si="77"/>
        <v>0</v>
      </c>
      <c r="AB973" s="124" t="str">
        <f t="shared" si="78"/>
        <v/>
      </c>
      <c r="AC973" s="195" t="str">
        <f t="shared" si="79"/>
        <v/>
      </c>
      <c r="AD973" s="194" t="str">
        <f t="shared" si="80"/>
        <v/>
      </c>
      <c r="AE973" s="194">
        <f>IF(AD973="",0,IF(ISERROR(VLOOKUP(AD973,AD$7:AD972,1,FALSE)),1,0))</f>
        <v>0</v>
      </c>
      <c r="AF973" s="194"/>
    </row>
    <row r="974" spans="1:32" ht="16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75">
        <f>IF(AND($X$3512&lt;&gt;" ",$X$3512&lt;&gt;0),IF(X974=$X$3512,1+COUNTIF(U$7:U973,"&gt;0"),0),0)</f>
        <v>0</v>
      </c>
      <c r="V974" s="178" t="s">
        <v>1163</v>
      </c>
      <c r="W974" s="130"/>
      <c r="X974" s="131"/>
      <c r="Y974" s="131"/>
      <c r="Z974" s="206"/>
      <c r="AA974" s="194">
        <f t="shared" si="77"/>
        <v>0</v>
      </c>
      <c r="AB974" s="124" t="str">
        <f t="shared" si="78"/>
        <v/>
      </c>
      <c r="AC974" s="195" t="str">
        <f t="shared" si="79"/>
        <v/>
      </c>
      <c r="AD974" s="194" t="str">
        <f t="shared" si="80"/>
        <v/>
      </c>
      <c r="AE974" s="194">
        <f>IF(AD974="",0,IF(ISERROR(VLOOKUP(AD974,AD$7:AD973,1,FALSE)),1,0))</f>
        <v>0</v>
      </c>
      <c r="AF974" s="194"/>
    </row>
    <row r="975" spans="1:32" ht="16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75">
        <f>IF(AND($X$3512&lt;&gt;" ",$X$3512&lt;&gt;0),IF(X975=$X$3512,1+COUNTIF(U$7:U974,"&gt;0"),0),0)</f>
        <v>0</v>
      </c>
      <c r="V975" s="178" t="s">
        <v>1164</v>
      </c>
      <c r="W975" s="130"/>
      <c r="X975" s="131"/>
      <c r="Y975" s="131"/>
      <c r="Z975" s="206"/>
      <c r="AA975" s="194">
        <f t="shared" si="77"/>
        <v>0</v>
      </c>
      <c r="AB975" s="124" t="str">
        <f t="shared" si="78"/>
        <v/>
      </c>
      <c r="AC975" s="195" t="str">
        <f t="shared" si="79"/>
        <v/>
      </c>
      <c r="AD975" s="194" t="str">
        <f t="shared" si="80"/>
        <v/>
      </c>
      <c r="AE975" s="194">
        <f>IF(AD975="",0,IF(ISERROR(VLOOKUP(AD975,AD$7:AD974,1,FALSE)),1,0))</f>
        <v>0</v>
      </c>
      <c r="AF975" s="194"/>
    </row>
    <row r="976" spans="1:32" ht="16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75">
        <f>IF(AND($X$3512&lt;&gt;" ",$X$3512&lt;&gt;0),IF(X976=$X$3512,1+COUNTIF(U$7:U975,"&gt;0"),0),0)</f>
        <v>0</v>
      </c>
      <c r="V976" s="178" t="s">
        <v>1165</v>
      </c>
      <c r="W976" s="130"/>
      <c r="X976" s="131"/>
      <c r="Y976" s="131"/>
      <c r="Z976" s="206"/>
      <c r="AA976" s="194">
        <f t="shared" si="77"/>
        <v>0</v>
      </c>
      <c r="AB976" s="124" t="str">
        <f t="shared" si="78"/>
        <v/>
      </c>
      <c r="AC976" s="195" t="str">
        <f t="shared" si="79"/>
        <v/>
      </c>
      <c r="AD976" s="194" t="str">
        <f t="shared" si="80"/>
        <v/>
      </c>
      <c r="AE976" s="194">
        <f>IF(AD976="",0,IF(ISERROR(VLOOKUP(AD976,AD$7:AD975,1,FALSE)),1,0))</f>
        <v>0</v>
      </c>
      <c r="AF976" s="194"/>
    </row>
    <row r="977" spans="1:32" ht="16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75">
        <f>IF(AND($X$3512&lt;&gt;" ",$X$3512&lt;&gt;0),IF(X977=$X$3512,1+COUNTIF(U$7:U976,"&gt;0"),0),0)</f>
        <v>0</v>
      </c>
      <c r="V977" s="178" t="s">
        <v>1166</v>
      </c>
      <c r="W977" s="130"/>
      <c r="X977" s="131"/>
      <c r="Y977" s="131"/>
      <c r="Z977" s="206"/>
      <c r="AA977" s="194">
        <f t="shared" si="77"/>
        <v>0</v>
      </c>
      <c r="AB977" s="124" t="str">
        <f t="shared" si="78"/>
        <v/>
      </c>
      <c r="AC977" s="195" t="str">
        <f t="shared" si="79"/>
        <v/>
      </c>
      <c r="AD977" s="194" t="str">
        <f t="shared" si="80"/>
        <v/>
      </c>
      <c r="AE977" s="194">
        <f>IF(AD977="",0,IF(ISERROR(VLOOKUP(AD977,AD$7:AD976,1,FALSE)),1,0))</f>
        <v>0</v>
      </c>
      <c r="AF977" s="194"/>
    </row>
    <row r="978" spans="1:32" ht="16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75">
        <f>IF(AND($X$3512&lt;&gt;" ",$X$3512&lt;&gt;0),IF(X978=$X$3512,1+COUNTIF(U$7:U977,"&gt;0"),0),0)</f>
        <v>0</v>
      </c>
      <c r="V978" s="178" t="s">
        <v>1167</v>
      </c>
      <c r="W978" s="130"/>
      <c r="X978" s="131"/>
      <c r="Y978" s="131"/>
      <c r="Z978" s="206"/>
      <c r="AA978" s="194">
        <f t="shared" si="77"/>
        <v>0</v>
      </c>
      <c r="AB978" s="124" t="str">
        <f t="shared" si="78"/>
        <v/>
      </c>
      <c r="AC978" s="195" t="str">
        <f t="shared" si="79"/>
        <v/>
      </c>
      <c r="AD978" s="194" t="str">
        <f t="shared" si="80"/>
        <v/>
      </c>
      <c r="AE978" s="194">
        <f>IF(AD978="",0,IF(ISERROR(VLOOKUP(AD978,AD$7:AD977,1,FALSE)),1,0))</f>
        <v>0</v>
      </c>
      <c r="AF978" s="194"/>
    </row>
    <row r="979" spans="1:32" ht="16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75">
        <f>IF(AND($X$3512&lt;&gt;" ",$X$3512&lt;&gt;0),IF(X979=$X$3512,1+COUNTIF(U$7:U978,"&gt;0"),0),0)</f>
        <v>0</v>
      </c>
      <c r="V979" s="178" t="s">
        <v>1168</v>
      </c>
      <c r="W979" s="130"/>
      <c r="X979" s="131"/>
      <c r="Y979" s="131"/>
      <c r="Z979" s="206"/>
      <c r="AA979" s="194">
        <f t="shared" si="77"/>
        <v>0</v>
      </c>
      <c r="AB979" s="124" t="str">
        <f t="shared" si="78"/>
        <v/>
      </c>
      <c r="AC979" s="195" t="str">
        <f t="shared" si="79"/>
        <v/>
      </c>
      <c r="AD979" s="194" t="str">
        <f t="shared" si="80"/>
        <v/>
      </c>
      <c r="AE979" s="194">
        <f>IF(AD979="",0,IF(ISERROR(VLOOKUP(AD979,AD$7:AD978,1,FALSE)),1,0))</f>
        <v>0</v>
      </c>
      <c r="AF979" s="194"/>
    </row>
    <row r="980" spans="1:32" ht="16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75">
        <f>IF(AND($X$3512&lt;&gt;" ",$X$3512&lt;&gt;0),IF(X980=$X$3512,1+COUNTIF(U$7:U979,"&gt;0"),0),0)</f>
        <v>0</v>
      </c>
      <c r="V980" s="178" t="s">
        <v>1169</v>
      </c>
      <c r="W980" s="130"/>
      <c r="X980" s="131"/>
      <c r="Y980" s="131"/>
      <c r="Z980" s="206"/>
      <c r="AA980" s="194">
        <f t="shared" si="77"/>
        <v>0</v>
      </c>
      <c r="AB980" s="124" t="str">
        <f t="shared" si="78"/>
        <v/>
      </c>
      <c r="AC980" s="195" t="str">
        <f t="shared" si="79"/>
        <v/>
      </c>
      <c r="AD980" s="194" t="str">
        <f t="shared" si="80"/>
        <v/>
      </c>
      <c r="AE980" s="194">
        <f>IF(AD980="",0,IF(ISERROR(VLOOKUP(AD980,AD$7:AD979,1,FALSE)),1,0))</f>
        <v>0</v>
      </c>
      <c r="AF980" s="194"/>
    </row>
    <row r="981" spans="1:32" ht="16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75">
        <f>IF(AND($X$3512&lt;&gt;" ",$X$3512&lt;&gt;0),IF(X981=$X$3512,1+COUNTIF(U$7:U980,"&gt;0"),0),0)</f>
        <v>0</v>
      </c>
      <c r="V981" s="178" t="s">
        <v>1170</v>
      </c>
      <c r="W981" s="130"/>
      <c r="X981" s="131"/>
      <c r="Y981" s="131"/>
      <c r="Z981" s="206"/>
      <c r="AA981" s="194">
        <f t="shared" si="77"/>
        <v>0</v>
      </c>
      <c r="AB981" s="124" t="str">
        <f t="shared" si="78"/>
        <v/>
      </c>
      <c r="AC981" s="195" t="str">
        <f t="shared" si="79"/>
        <v/>
      </c>
      <c r="AD981" s="194" t="str">
        <f t="shared" si="80"/>
        <v/>
      </c>
      <c r="AE981" s="194">
        <f>IF(AD981="",0,IF(ISERROR(VLOOKUP(AD981,AD$7:AD980,1,FALSE)),1,0))</f>
        <v>0</v>
      </c>
      <c r="AF981" s="194"/>
    </row>
    <row r="982" spans="1:32" ht="16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75">
        <f>IF(AND($X$3512&lt;&gt;" ",$X$3512&lt;&gt;0),IF(X982=$X$3512,1+COUNTIF(U$7:U981,"&gt;0"),0),0)</f>
        <v>0</v>
      </c>
      <c r="V982" s="178" t="s">
        <v>1171</v>
      </c>
      <c r="W982" s="130"/>
      <c r="X982" s="131"/>
      <c r="Y982" s="131"/>
      <c r="Z982" s="206"/>
      <c r="AA982" s="194">
        <f t="shared" si="77"/>
        <v>0</v>
      </c>
      <c r="AB982" s="124" t="str">
        <f t="shared" si="78"/>
        <v/>
      </c>
      <c r="AC982" s="195" t="str">
        <f t="shared" si="79"/>
        <v/>
      </c>
      <c r="AD982" s="194" t="str">
        <f t="shared" si="80"/>
        <v/>
      </c>
      <c r="AE982" s="194">
        <f>IF(AD982="",0,IF(ISERROR(VLOOKUP(AD982,AD$7:AD981,1,FALSE)),1,0))</f>
        <v>0</v>
      </c>
      <c r="AF982" s="194"/>
    </row>
    <row r="983" spans="1:32" ht="16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75">
        <f>IF(AND($X$3512&lt;&gt;" ",$X$3512&lt;&gt;0),IF(X983=$X$3512,1+COUNTIF(U$7:U982,"&gt;0"),0),0)</f>
        <v>0</v>
      </c>
      <c r="V983" s="178" t="s">
        <v>1172</v>
      </c>
      <c r="W983" s="130"/>
      <c r="X983" s="131"/>
      <c r="Y983" s="131"/>
      <c r="Z983" s="206"/>
      <c r="AA983" s="194">
        <f t="shared" si="77"/>
        <v>0</v>
      </c>
      <c r="AB983" s="124" t="str">
        <f t="shared" si="78"/>
        <v/>
      </c>
      <c r="AC983" s="195" t="str">
        <f t="shared" si="79"/>
        <v/>
      </c>
      <c r="AD983" s="194" t="str">
        <f t="shared" si="80"/>
        <v/>
      </c>
      <c r="AE983" s="194">
        <f>IF(AD983="",0,IF(ISERROR(VLOOKUP(AD983,AD$7:AD982,1,FALSE)),1,0))</f>
        <v>0</v>
      </c>
      <c r="AF983" s="194"/>
    </row>
    <row r="984" spans="1:32" ht="16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75">
        <f>IF(AND($X$3512&lt;&gt;" ",$X$3512&lt;&gt;0),IF(X984=$X$3512,1+COUNTIF(U$7:U983,"&gt;0"),0),0)</f>
        <v>0</v>
      </c>
      <c r="V984" s="178" t="s">
        <v>1173</v>
      </c>
      <c r="W984" s="130"/>
      <c r="X984" s="131"/>
      <c r="Y984" s="131"/>
      <c r="Z984" s="206"/>
      <c r="AA984" s="194">
        <f t="shared" si="77"/>
        <v>0</v>
      </c>
      <c r="AB984" s="124" t="str">
        <f t="shared" si="78"/>
        <v/>
      </c>
      <c r="AC984" s="195" t="str">
        <f t="shared" si="79"/>
        <v/>
      </c>
      <c r="AD984" s="194" t="str">
        <f t="shared" si="80"/>
        <v/>
      </c>
      <c r="AE984" s="194">
        <f>IF(AD984="",0,IF(ISERROR(VLOOKUP(AD984,AD$7:AD983,1,FALSE)),1,0))</f>
        <v>0</v>
      </c>
      <c r="AF984" s="194"/>
    </row>
    <row r="985" spans="1:32" ht="16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75">
        <f>IF(AND($X$3512&lt;&gt;" ",$X$3512&lt;&gt;0),IF(X985=$X$3512,1+COUNTIF(U$7:U984,"&gt;0"),0),0)</f>
        <v>0</v>
      </c>
      <c r="V985" s="178" t="s">
        <v>1174</v>
      </c>
      <c r="W985" s="130"/>
      <c r="X985" s="131"/>
      <c r="Y985" s="131"/>
      <c r="Z985" s="206"/>
      <c r="AA985" s="194">
        <f t="shared" si="77"/>
        <v>0</v>
      </c>
      <c r="AB985" s="124" t="str">
        <f t="shared" si="78"/>
        <v/>
      </c>
      <c r="AC985" s="195" t="str">
        <f t="shared" si="79"/>
        <v/>
      </c>
      <c r="AD985" s="194" t="str">
        <f t="shared" si="80"/>
        <v/>
      </c>
      <c r="AE985" s="194">
        <f>IF(AD985="",0,IF(ISERROR(VLOOKUP(AD985,AD$7:AD984,1,FALSE)),1,0))</f>
        <v>0</v>
      </c>
      <c r="AF985" s="194"/>
    </row>
    <row r="986" spans="1:32" ht="16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75">
        <f>IF(AND($X$3512&lt;&gt;" ",$X$3512&lt;&gt;0),IF(X986=$X$3512,1+COUNTIF(U$7:U985,"&gt;0"),0),0)</f>
        <v>0</v>
      </c>
      <c r="V986" s="178" t="s">
        <v>1175</v>
      </c>
      <c r="W986" s="130"/>
      <c r="X986" s="131"/>
      <c r="Y986" s="131"/>
      <c r="Z986" s="206"/>
      <c r="AA986" s="194">
        <f t="shared" si="77"/>
        <v>0</v>
      </c>
      <c r="AB986" s="124" t="str">
        <f t="shared" si="78"/>
        <v/>
      </c>
      <c r="AC986" s="195" t="str">
        <f t="shared" si="79"/>
        <v/>
      </c>
      <c r="AD986" s="194" t="str">
        <f t="shared" si="80"/>
        <v/>
      </c>
      <c r="AE986" s="194">
        <f>IF(AD986="",0,IF(ISERROR(VLOOKUP(AD986,AD$7:AD985,1,FALSE)),1,0))</f>
        <v>0</v>
      </c>
      <c r="AF986" s="194"/>
    </row>
    <row r="987" spans="1:32" ht="16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75">
        <f>IF(AND($X$3512&lt;&gt;" ",$X$3512&lt;&gt;0),IF(X987=$X$3512,1+COUNTIF(U$7:U986,"&gt;0"),0),0)</f>
        <v>0</v>
      </c>
      <c r="V987" s="178" t="s">
        <v>1176</v>
      </c>
      <c r="W987" s="130"/>
      <c r="X987" s="131"/>
      <c r="Y987" s="131"/>
      <c r="Z987" s="206"/>
      <c r="AA987" s="194">
        <f t="shared" si="77"/>
        <v>0</v>
      </c>
      <c r="AB987" s="124" t="str">
        <f t="shared" si="78"/>
        <v/>
      </c>
      <c r="AC987" s="195" t="str">
        <f t="shared" si="79"/>
        <v/>
      </c>
      <c r="AD987" s="194" t="str">
        <f t="shared" si="80"/>
        <v/>
      </c>
      <c r="AE987" s="194">
        <f>IF(AD987="",0,IF(ISERROR(VLOOKUP(AD987,AD$7:AD986,1,FALSE)),1,0))</f>
        <v>0</v>
      </c>
      <c r="AF987" s="194"/>
    </row>
    <row r="988" spans="1:32" ht="16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75">
        <f>IF(AND($X$3512&lt;&gt;" ",$X$3512&lt;&gt;0),IF(X988=$X$3512,1+COUNTIF(U$7:U987,"&gt;0"),0),0)</f>
        <v>0</v>
      </c>
      <c r="V988" s="178" t="s">
        <v>1177</v>
      </c>
      <c r="W988" s="130"/>
      <c r="X988" s="131"/>
      <c r="Y988" s="131"/>
      <c r="Z988" s="206"/>
      <c r="AA988" s="194">
        <f t="shared" si="77"/>
        <v>0</v>
      </c>
      <c r="AB988" s="124" t="str">
        <f t="shared" si="78"/>
        <v/>
      </c>
      <c r="AC988" s="195" t="str">
        <f t="shared" si="79"/>
        <v/>
      </c>
      <c r="AD988" s="194" t="str">
        <f t="shared" si="80"/>
        <v/>
      </c>
      <c r="AE988" s="194">
        <f>IF(AD988="",0,IF(ISERROR(VLOOKUP(AD988,AD$7:AD987,1,FALSE)),1,0))</f>
        <v>0</v>
      </c>
      <c r="AF988" s="194"/>
    </row>
    <row r="989" spans="1:32" ht="16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75">
        <f>IF(AND($X$3512&lt;&gt;" ",$X$3512&lt;&gt;0),IF(X989=$X$3512,1+COUNTIF(U$7:U988,"&gt;0"),0),0)</f>
        <v>0</v>
      </c>
      <c r="V989" s="178" t="s">
        <v>1178</v>
      </c>
      <c r="W989" s="130"/>
      <c r="X989" s="131"/>
      <c r="Y989" s="131"/>
      <c r="Z989" s="206"/>
      <c r="AA989" s="194">
        <f t="shared" si="77"/>
        <v>0</v>
      </c>
      <c r="AB989" s="124" t="str">
        <f t="shared" si="78"/>
        <v/>
      </c>
      <c r="AC989" s="195" t="str">
        <f t="shared" si="79"/>
        <v/>
      </c>
      <c r="AD989" s="194" t="str">
        <f t="shared" si="80"/>
        <v/>
      </c>
      <c r="AE989" s="194">
        <f>IF(AD989="",0,IF(ISERROR(VLOOKUP(AD989,AD$7:AD988,1,FALSE)),1,0))</f>
        <v>0</v>
      </c>
      <c r="AF989" s="194"/>
    </row>
    <row r="990" spans="1:32" ht="16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75">
        <f>IF(AND($X$3512&lt;&gt;" ",$X$3512&lt;&gt;0),IF(X990=$X$3512,1+COUNTIF(U$7:U989,"&gt;0"),0),0)</f>
        <v>0</v>
      </c>
      <c r="V990" s="178" t="s">
        <v>1179</v>
      </c>
      <c r="W990" s="130"/>
      <c r="X990" s="131"/>
      <c r="Y990" s="131"/>
      <c r="Z990" s="206"/>
      <c r="AA990" s="194">
        <f t="shared" si="77"/>
        <v>0</v>
      </c>
      <c r="AB990" s="124" t="str">
        <f t="shared" si="78"/>
        <v/>
      </c>
      <c r="AC990" s="195" t="str">
        <f t="shared" si="79"/>
        <v/>
      </c>
      <c r="AD990" s="194" t="str">
        <f t="shared" si="80"/>
        <v/>
      </c>
      <c r="AE990" s="194">
        <f>IF(AD990="",0,IF(ISERROR(VLOOKUP(AD990,AD$7:AD989,1,FALSE)),1,0))</f>
        <v>0</v>
      </c>
      <c r="AF990" s="194"/>
    </row>
    <row r="991" spans="1:32" ht="16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75">
        <f>IF(AND($X$3512&lt;&gt;" ",$X$3512&lt;&gt;0),IF(X991=$X$3512,1+COUNTIF(U$7:U990,"&gt;0"),0),0)</f>
        <v>0</v>
      </c>
      <c r="V991" s="178" t="s">
        <v>1180</v>
      </c>
      <c r="W991" s="130"/>
      <c r="X991" s="131"/>
      <c r="Y991" s="131"/>
      <c r="Z991" s="206"/>
      <c r="AA991" s="194">
        <f t="shared" si="77"/>
        <v>0</v>
      </c>
      <c r="AB991" s="124" t="str">
        <f t="shared" si="78"/>
        <v/>
      </c>
      <c r="AC991" s="195" t="str">
        <f t="shared" si="79"/>
        <v/>
      </c>
      <c r="AD991" s="194" t="str">
        <f t="shared" si="80"/>
        <v/>
      </c>
      <c r="AE991" s="194">
        <f>IF(AD991="",0,IF(ISERROR(VLOOKUP(AD991,AD$7:AD990,1,FALSE)),1,0))</f>
        <v>0</v>
      </c>
      <c r="AF991" s="194"/>
    </row>
    <row r="992" spans="1:32" ht="16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75">
        <f>IF(AND($X$3512&lt;&gt;" ",$X$3512&lt;&gt;0),IF(X992=$X$3512,1+COUNTIF(U$7:U991,"&gt;0"),0),0)</f>
        <v>0</v>
      </c>
      <c r="V992" s="178" t="s">
        <v>1181</v>
      </c>
      <c r="W992" s="130"/>
      <c r="X992" s="131"/>
      <c r="Y992" s="131"/>
      <c r="Z992" s="206"/>
      <c r="AA992" s="194">
        <f t="shared" si="77"/>
        <v>0</v>
      </c>
      <c r="AB992" s="124" t="str">
        <f t="shared" si="78"/>
        <v/>
      </c>
      <c r="AC992" s="195" t="str">
        <f t="shared" si="79"/>
        <v/>
      </c>
      <c r="AD992" s="194" t="str">
        <f t="shared" si="80"/>
        <v/>
      </c>
      <c r="AE992" s="194">
        <f>IF(AD992="",0,IF(ISERROR(VLOOKUP(AD992,AD$7:AD991,1,FALSE)),1,0))</f>
        <v>0</v>
      </c>
      <c r="AF992" s="194"/>
    </row>
    <row r="993" spans="1:32" ht="16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75">
        <f>IF(AND($X$3512&lt;&gt;" ",$X$3512&lt;&gt;0),IF(X993=$X$3512,1+COUNTIF(U$7:U992,"&gt;0"),0),0)</f>
        <v>0</v>
      </c>
      <c r="V993" s="178" t="s">
        <v>1182</v>
      </c>
      <c r="W993" s="130"/>
      <c r="X993" s="131"/>
      <c r="Y993" s="131"/>
      <c r="Z993" s="206"/>
      <c r="AA993" s="194">
        <f t="shared" si="77"/>
        <v>0</v>
      </c>
      <c r="AB993" s="124" t="str">
        <f t="shared" si="78"/>
        <v/>
      </c>
      <c r="AC993" s="195" t="str">
        <f t="shared" si="79"/>
        <v/>
      </c>
      <c r="AD993" s="194" t="str">
        <f t="shared" si="80"/>
        <v/>
      </c>
      <c r="AE993" s="194">
        <f>IF(AD993="",0,IF(ISERROR(VLOOKUP(AD993,AD$7:AD992,1,FALSE)),1,0))</f>
        <v>0</v>
      </c>
      <c r="AF993" s="194"/>
    </row>
    <row r="994" spans="1:32" ht="16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75">
        <f>IF(AND($X$3512&lt;&gt;" ",$X$3512&lt;&gt;0),IF(X994=$X$3512,1+COUNTIF(U$7:U993,"&gt;0"),0),0)</f>
        <v>0</v>
      </c>
      <c r="V994" s="178" t="s">
        <v>1183</v>
      </c>
      <c r="W994" s="130"/>
      <c r="X994" s="131"/>
      <c r="Y994" s="131"/>
      <c r="Z994" s="206"/>
      <c r="AA994" s="194">
        <f t="shared" si="77"/>
        <v>0</v>
      </c>
      <c r="AB994" s="124" t="str">
        <f t="shared" si="78"/>
        <v/>
      </c>
      <c r="AC994" s="195" t="str">
        <f t="shared" si="79"/>
        <v/>
      </c>
      <c r="AD994" s="194" t="str">
        <f t="shared" si="80"/>
        <v/>
      </c>
      <c r="AE994" s="194">
        <f>IF(AD994="",0,IF(ISERROR(VLOOKUP(AD994,AD$7:AD993,1,FALSE)),1,0))</f>
        <v>0</v>
      </c>
      <c r="AF994" s="194"/>
    </row>
    <row r="995" spans="1:32" ht="16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75">
        <f>IF(AND($X$3512&lt;&gt;" ",$X$3512&lt;&gt;0),IF(X995=$X$3512,1+COUNTIF(U$7:U994,"&gt;0"),0),0)</f>
        <v>0</v>
      </c>
      <c r="V995" s="178" t="s">
        <v>1184</v>
      </c>
      <c r="W995" s="130"/>
      <c r="X995" s="131"/>
      <c r="Y995" s="131"/>
      <c r="Z995" s="206"/>
      <c r="AA995" s="194">
        <f t="shared" si="77"/>
        <v>0</v>
      </c>
      <c r="AB995" s="124" t="str">
        <f t="shared" si="78"/>
        <v/>
      </c>
      <c r="AC995" s="195" t="str">
        <f t="shared" si="79"/>
        <v/>
      </c>
      <c r="AD995" s="194" t="str">
        <f t="shared" si="80"/>
        <v/>
      </c>
      <c r="AE995" s="194">
        <f>IF(AD995="",0,IF(ISERROR(VLOOKUP(AD995,AD$7:AD994,1,FALSE)),1,0))</f>
        <v>0</v>
      </c>
      <c r="AF995" s="194"/>
    </row>
    <row r="996" spans="1:32" ht="16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75">
        <f>IF(AND($X$3512&lt;&gt;" ",$X$3512&lt;&gt;0),IF(X996=$X$3512,1+COUNTIF(U$7:U995,"&gt;0"),0),0)</f>
        <v>0</v>
      </c>
      <c r="V996" s="178" t="s">
        <v>1185</v>
      </c>
      <c r="W996" s="130"/>
      <c r="X996" s="131"/>
      <c r="Y996" s="131"/>
      <c r="Z996" s="206"/>
      <c r="AA996" s="194">
        <f t="shared" si="77"/>
        <v>0</v>
      </c>
      <c r="AB996" s="124" t="str">
        <f t="shared" si="78"/>
        <v/>
      </c>
      <c r="AC996" s="195" t="str">
        <f t="shared" si="79"/>
        <v/>
      </c>
      <c r="AD996" s="194" t="str">
        <f t="shared" si="80"/>
        <v/>
      </c>
      <c r="AE996" s="194">
        <f>IF(AD996="",0,IF(ISERROR(VLOOKUP(AD996,AD$7:AD995,1,FALSE)),1,0))</f>
        <v>0</v>
      </c>
      <c r="AF996" s="194"/>
    </row>
    <row r="997" spans="1:32" ht="16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75">
        <f>IF(AND($X$3512&lt;&gt;" ",$X$3512&lt;&gt;0),IF(X997=$X$3512,1+COUNTIF(U$7:U996,"&gt;0"),0),0)</f>
        <v>0</v>
      </c>
      <c r="V997" s="178" t="s">
        <v>1186</v>
      </c>
      <c r="W997" s="130"/>
      <c r="X997" s="131"/>
      <c r="Y997" s="131"/>
      <c r="Z997" s="206"/>
      <c r="AA997" s="194">
        <f t="shared" si="77"/>
        <v>0</v>
      </c>
      <c r="AB997" s="124" t="str">
        <f t="shared" si="78"/>
        <v/>
      </c>
      <c r="AC997" s="195" t="str">
        <f t="shared" si="79"/>
        <v/>
      </c>
      <c r="AD997" s="194" t="str">
        <f t="shared" si="80"/>
        <v/>
      </c>
      <c r="AE997" s="194">
        <f>IF(AD997="",0,IF(ISERROR(VLOOKUP(AD997,AD$7:AD996,1,FALSE)),1,0))</f>
        <v>0</v>
      </c>
      <c r="AF997" s="194"/>
    </row>
    <row r="998" spans="1:32" ht="16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75">
        <f>IF(AND($X$3512&lt;&gt;" ",$X$3512&lt;&gt;0),IF(X998=$X$3512,1+COUNTIF(U$7:U997,"&gt;0"),0),0)</f>
        <v>0</v>
      </c>
      <c r="V998" s="178" t="s">
        <v>1187</v>
      </c>
      <c r="W998" s="130"/>
      <c r="X998" s="131"/>
      <c r="Y998" s="131"/>
      <c r="Z998" s="206"/>
      <c r="AA998" s="194">
        <f t="shared" si="77"/>
        <v>0</v>
      </c>
      <c r="AB998" s="124" t="str">
        <f t="shared" si="78"/>
        <v/>
      </c>
      <c r="AC998" s="195" t="str">
        <f t="shared" si="79"/>
        <v/>
      </c>
      <c r="AD998" s="194" t="str">
        <f t="shared" si="80"/>
        <v/>
      </c>
      <c r="AE998" s="194">
        <f>IF(AD998="",0,IF(ISERROR(VLOOKUP(AD998,AD$7:AD997,1,FALSE)),1,0))</f>
        <v>0</v>
      </c>
      <c r="AF998" s="194"/>
    </row>
    <row r="999" spans="1:32" ht="16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75">
        <f>IF(AND($X$3512&lt;&gt;" ",$X$3512&lt;&gt;0),IF(X999=$X$3512,1+COUNTIF(U$7:U998,"&gt;0"),0),0)</f>
        <v>0</v>
      </c>
      <c r="V999" s="178" t="s">
        <v>1188</v>
      </c>
      <c r="W999" s="130"/>
      <c r="X999" s="131"/>
      <c r="Y999" s="131"/>
      <c r="Z999" s="206"/>
      <c r="AA999" s="194">
        <f t="shared" si="77"/>
        <v>0</v>
      </c>
      <c r="AB999" s="124" t="str">
        <f t="shared" si="78"/>
        <v/>
      </c>
      <c r="AC999" s="195" t="str">
        <f t="shared" si="79"/>
        <v/>
      </c>
      <c r="AD999" s="194" t="str">
        <f t="shared" si="80"/>
        <v/>
      </c>
      <c r="AE999" s="194">
        <f>IF(AD999="",0,IF(ISERROR(VLOOKUP(AD999,AD$7:AD998,1,FALSE)),1,0))</f>
        <v>0</v>
      </c>
      <c r="AF999" s="194"/>
    </row>
    <row r="1000" spans="1:32" ht="16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75">
        <f>IF(AND($X$3512&lt;&gt;" ",$X$3512&lt;&gt;0),IF(X1000=$X$3512,1+COUNTIF(U$7:U999,"&gt;0"),0),0)</f>
        <v>0</v>
      </c>
      <c r="V1000" s="178" t="s">
        <v>1189</v>
      </c>
      <c r="W1000" s="130"/>
      <c r="X1000" s="131"/>
      <c r="Y1000" s="131"/>
      <c r="Z1000" s="206"/>
      <c r="AA1000" s="194">
        <f t="shared" si="77"/>
        <v>0</v>
      </c>
      <c r="AB1000" s="124" t="str">
        <f t="shared" si="78"/>
        <v/>
      </c>
      <c r="AC1000" s="195" t="str">
        <f t="shared" si="79"/>
        <v/>
      </c>
      <c r="AD1000" s="194" t="str">
        <f t="shared" si="80"/>
        <v/>
      </c>
      <c r="AE1000" s="194">
        <f>IF(AD1000="",0,IF(ISERROR(VLOOKUP(AD1000,AD$7:AD999,1,FALSE)),1,0))</f>
        <v>0</v>
      </c>
      <c r="AF1000" s="194"/>
    </row>
    <row r="1001" spans="1:32" ht="16.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75">
        <f>IF(AND($X$3512&lt;&gt;" ",$X$3512&lt;&gt;0),IF(X1001=$X$3512,1+COUNTIF(U$7:U1000,"&gt;0"),0),0)</f>
        <v>0</v>
      </c>
      <c r="V1001" s="178" t="s">
        <v>1190</v>
      </c>
      <c r="W1001" s="130"/>
      <c r="X1001" s="131"/>
      <c r="Y1001" s="131"/>
      <c r="Z1001" s="206"/>
      <c r="AA1001" s="194">
        <f t="shared" si="77"/>
        <v>0</v>
      </c>
      <c r="AB1001" s="124" t="str">
        <f t="shared" si="78"/>
        <v/>
      </c>
      <c r="AC1001" s="195" t="str">
        <f t="shared" si="79"/>
        <v/>
      </c>
      <c r="AD1001" s="194" t="str">
        <f t="shared" si="80"/>
        <v/>
      </c>
      <c r="AE1001" s="194">
        <f>IF(AD1001="",0,IF(ISERROR(VLOOKUP(AD1001,AD$7:AD1000,1,FALSE)),1,0))</f>
        <v>0</v>
      </c>
      <c r="AF1001" s="194"/>
    </row>
    <row r="1002" spans="1:32" ht="16.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75">
        <f>IF(AND($X$3512&lt;&gt;" ",$X$3512&lt;&gt;0),IF(X1002=$X$3512,1+COUNTIF(U$7:U1001,"&gt;0"),0),0)</f>
        <v>0</v>
      </c>
      <c r="V1002" s="178" t="s">
        <v>1191</v>
      </c>
      <c r="W1002" s="130"/>
      <c r="X1002" s="131"/>
      <c r="Y1002" s="131"/>
      <c r="Z1002" s="206"/>
      <c r="AA1002" s="194">
        <f t="shared" si="77"/>
        <v>0</v>
      </c>
      <c r="AB1002" s="124" t="str">
        <f t="shared" si="78"/>
        <v/>
      </c>
      <c r="AC1002" s="195" t="str">
        <f t="shared" si="79"/>
        <v/>
      </c>
      <c r="AD1002" s="194" t="str">
        <f t="shared" si="80"/>
        <v/>
      </c>
      <c r="AE1002" s="194">
        <f>IF(AD1002="",0,IF(ISERROR(VLOOKUP(AD1002,AD$7:AD1001,1,FALSE)),1,0))</f>
        <v>0</v>
      </c>
      <c r="AF1002" s="194"/>
    </row>
    <row r="1003" spans="1:32" ht="16.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75">
        <f>IF(AND($X$3512&lt;&gt;" ",$X$3512&lt;&gt;0),IF(X1003=$X$3512,1+COUNTIF(U$7:U1002,"&gt;0"),0),0)</f>
        <v>0</v>
      </c>
      <c r="V1003" s="178" t="s">
        <v>1192</v>
      </c>
      <c r="W1003" s="130"/>
      <c r="X1003" s="131"/>
      <c r="Y1003" s="131"/>
      <c r="Z1003" s="206"/>
      <c r="AA1003" s="194">
        <f t="shared" si="77"/>
        <v>0</v>
      </c>
      <c r="AB1003" s="124" t="str">
        <f t="shared" si="78"/>
        <v/>
      </c>
      <c r="AC1003" s="195" t="str">
        <f t="shared" si="79"/>
        <v/>
      </c>
      <c r="AD1003" s="194" t="str">
        <f t="shared" si="80"/>
        <v/>
      </c>
      <c r="AE1003" s="194">
        <f>IF(AD1003="",0,IF(ISERROR(VLOOKUP(AD1003,AD$7:AD1002,1,FALSE)),1,0))</f>
        <v>0</v>
      </c>
      <c r="AF1003" s="194"/>
    </row>
    <row r="1004" spans="1:32" ht="16.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75">
        <f>IF(AND($X$3512&lt;&gt;" ",$X$3512&lt;&gt;0),IF(X1004=$X$3512,1+COUNTIF(U$7:U1003,"&gt;0"),0),0)</f>
        <v>0</v>
      </c>
      <c r="V1004" s="178" t="s">
        <v>1193</v>
      </c>
      <c r="W1004" s="130"/>
      <c r="X1004" s="131"/>
      <c r="Y1004" s="131"/>
      <c r="Z1004" s="206"/>
      <c r="AA1004" s="194">
        <f t="shared" si="77"/>
        <v>0</v>
      </c>
      <c r="AB1004" s="124" t="str">
        <f t="shared" si="78"/>
        <v/>
      </c>
      <c r="AC1004" s="195" t="str">
        <f t="shared" si="79"/>
        <v/>
      </c>
      <c r="AD1004" s="194" t="str">
        <f t="shared" si="80"/>
        <v/>
      </c>
      <c r="AE1004" s="194">
        <f>IF(AD1004="",0,IF(ISERROR(VLOOKUP(AD1004,AD$7:AD1003,1,FALSE)),1,0))</f>
        <v>0</v>
      </c>
      <c r="AF1004" s="194"/>
    </row>
    <row r="1005" spans="1:32" ht="16.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75">
        <f>IF(AND($X$3512&lt;&gt;" ",$X$3512&lt;&gt;0),IF(X1005=$X$3512,1+COUNTIF(U$7:U1004,"&gt;0"),0),0)</f>
        <v>0</v>
      </c>
      <c r="V1005" s="178" t="s">
        <v>1194</v>
      </c>
      <c r="W1005" s="130"/>
      <c r="X1005" s="131"/>
      <c r="Y1005" s="131"/>
      <c r="Z1005" s="206"/>
      <c r="AA1005" s="194">
        <f t="shared" si="77"/>
        <v>0</v>
      </c>
      <c r="AB1005" s="124" t="str">
        <f t="shared" si="78"/>
        <v/>
      </c>
      <c r="AC1005" s="195" t="str">
        <f t="shared" si="79"/>
        <v/>
      </c>
      <c r="AD1005" s="194" t="str">
        <f t="shared" si="80"/>
        <v/>
      </c>
      <c r="AE1005" s="194">
        <f>IF(AD1005="",0,IF(ISERROR(VLOOKUP(AD1005,AD$7:AD1004,1,FALSE)),1,0))</f>
        <v>0</v>
      </c>
      <c r="AF1005" s="194"/>
    </row>
    <row r="1006" spans="1:32" ht="16.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75">
        <f>IF(AND($X$3512&lt;&gt;" ",$X$3512&lt;&gt;0),IF(X1006=$X$3512,1+COUNTIF(U$7:U1005,"&gt;0"),0),0)</f>
        <v>0</v>
      </c>
      <c r="V1006" s="178" t="s">
        <v>1195</v>
      </c>
      <c r="W1006" s="130"/>
      <c r="X1006" s="131"/>
      <c r="Y1006" s="131"/>
      <c r="Z1006" s="206"/>
      <c r="AA1006" s="194">
        <f t="shared" si="77"/>
        <v>0</v>
      </c>
      <c r="AB1006" s="124" t="str">
        <f t="shared" si="78"/>
        <v/>
      </c>
      <c r="AC1006" s="195" t="str">
        <f t="shared" si="79"/>
        <v/>
      </c>
      <c r="AD1006" s="194" t="str">
        <f t="shared" si="80"/>
        <v/>
      </c>
      <c r="AE1006" s="194">
        <f>IF(AD1006="",0,IF(ISERROR(VLOOKUP(AD1006,AD$7:AD1005,1,FALSE)),1,0))</f>
        <v>0</v>
      </c>
      <c r="AF1006" s="194"/>
    </row>
    <row r="1007" spans="1:32" ht="16.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75">
        <f>IF(AND($X$3512&lt;&gt;" ",$X$3512&lt;&gt;0),IF(X1007=$X$3512,1+COUNTIF(U$7:U1006,"&gt;0"),0),0)</f>
        <v>0</v>
      </c>
      <c r="V1007" s="178" t="s">
        <v>1196</v>
      </c>
      <c r="W1007" s="130"/>
      <c r="X1007" s="131"/>
      <c r="Y1007" s="131"/>
      <c r="Z1007" s="206"/>
      <c r="AA1007" s="194">
        <f t="shared" si="77"/>
        <v>0</v>
      </c>
      <c r="AB1007" s="124" t="str">
        <f t="shared" si="78"/>
        <v/>
      </c>
      <c r="AC1007" s="195" t="str">
        <f t="shared" si="79"/>
        <v/>
      </c>
      <c r="AD1007" s="194" t="str">
        <f t="shared" si="80"/>
        <v/>
      </c>
      <c r="AE1007" s="194">
        <f>IF(AD1007="",0,IF(ISERROR(VLOOKUP(AD1007,AD$7:AD1006,1,FALSE)),1,0))</f>
        <v>0</v>
      </c>
      <c r="AF1007" s="194"/>
    </row>
    <row r="1008" spans="1:32" ht="16.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75">
        <f>IF(AND($X$3512&lt;&gt;" ",$X$3512&lt;&gt;0),IF(X1008=$X$3512,1+COUNTIF(U$7:U1007,"&gt;0"),0),0)</f>
        <v>0</v>
      </c>
      <c r="V1008" s="178" t="s">
        <v>1197</v>
      </c>
      <c r="W1008" s="130"/>
      <c r="X1008" s="131"/>
      <c r="Y1008" s="131"/>
      <c r="Z1008" s="206"/>
      <c r="AA1008" s="194">
        <f t="shared" si="77"/>
        <v>0</v>
      </c>
      <c r="AB1008" s="124" t="str">
        <f t="shared" si="78"/>
        <v/>
      </c>
      <c r="AC1008" s="195" t="str">
        <f t="shared" si="79"/>
        <v/>
      </c>
      <c r="AD1008" s="194" t="str">
        <f t="shared" si="80"/>
        <v/>
      </c>
      <c r="AE1008" s="194">
        <f>IF(AD1008="",0,IF(ISERROR(VLOOKUP(AD1008,AD$7:AD1007,1,FALSE)),1,0))</f>
        <v>0</v>
      </c>
      <c r="AF1008" s="194"/>
    </row>
    <row r="1009" spans="1:32" ht="16.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75">
        <f>IF(AND($X$3512&lt;&gt;" ",$X$3512&lt;&gt;0),IF(X1009=$X$3512,1+COUNTIF(U$7:U1008,"&gt;0"),0),0)</f>
        <v>0</v>
      </c>
      <c r="V1009" s="178" t="s">
        <v>1198</v>
      </c>
      <c r="W1009" s="130"/>
      <c r="X1009" s="131"/>
      <c r="Y1009" s="131"/>
      <c r="Z1009" s="206"/>
      <c r="AA1009" s="194">
        <f t="shared" si="77"/>
        <v>0</v>
      </c>
      <c r="AB1009" s="124" t="str">
        <f t="shared" si="78"/>
        <v/>
      </c>
      <c r="AC1009" s="195" t="str">
        <f t="shared" si="79"/>
        <v/>
      </c>
      <c r="AD1009" s="194" t="str">
        <f t="shared" si="80"/>
        <v/>
      </c>
      <c r="AE1009" s="194">
        <f>IF(AD1009="",0,IF(ISERROR(VLOOKUP(AD1009,AD$7:AD1008,1,FALSE)),1,0))</f>
        <v>0</v>
      </c>
      <c r="AF1009" s="194"/>
    </row>
    <row r="1010" spans="1:32" ht="16.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75">
        <f>IF(AND($X$3512&lt;&gt;" ",$X$3512&lt;&gt;0),IF(X1010=$X$3512,1+COUNTIF(U$7:U1009,"&gt;0"),0),0)</f>
        <v>0</v>
      </c>
      <c r="V1010" s="178" t="s">
        <v>1199</v>
      </c>
      <c r="W1010" s="130"/>
      <c r="X1010" s="131"/>
      <c r="Y1010" s="131"/>
      <c r="Z1010" s="206"/>
      <c r="AA1010" s="194">
        <f t="shared" si="77"/>
        <v>0</v>
      </c>
      <c r="AB1010" s="124" t="str">
        <f t="shared" si="78"/>
        <v/>
      </c>
      <c r="AC1010" s="195" t="str">
        <f t="shared" si="79"/>
        <v/>
      </c>
      <c r="AD1010" s="194" t="str">
        <f t="shared" si="80"/>
        <v/>
      </c>
      <c r="AE1010" s="194">
        <f>IF(AD1010="",0,IF(ISERROR(VLOOKUP(AD1010,AD$7:AD1009,1,FALSE)),1,0))</f>
        <v>0</v>
      </c>
      <c r="AF1010" s="194"/>
    </row>
    <row r="1011" spans="1:32" ht="16.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75">
        <f>IF(AND($X$3512&lt;&gt;" ",$X$3512&lt;&gt;0),IF(X1011=$X$3512,1+COUNTIF(U$7:U1010,"&gt;0"),0),0)</f>
        <v>0</v>
      </c>
      <c r="V1011" s="178" t="s">
        <v>1200</v>
      </c>
      <c r="W1011" s="130"/>
      <c r="X1011" s="131"/>
      <c r="Y1011" s="131"/>
      <c r="Z1011" s="206"/>
      <c r="AA1011" s="194">
        <f t="shared" si="77"/>
        <v>0</v>
      </c>
      <c r="AB1011" s="124" t="str">
        <f t="shared" si="78"/>
        <v/>
      </c>
      <c r="AC1011" s="195" t="str">
        <f t="shared" si="79"/>
        <v/>
      </c>
      <c r="AD1011" s="194" t="str">
        <f t="shared" si="80"/>
        <v/>
      </c>
      <c r="AE1011" s="194">
        <f>IF(AD1011="",0,IF(ISERROR(VLOOKUP(AD1011,AD$7:AD1010,1,FALSE)),1,0))</f>
        <v>0</v>
      </c>
      <c r="AF1011" s="194"/>
    </row>
    <row r="1012" spans="1:32" ht="16.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75">
        <f>IF(AND($X$3512&lt;&gt;" ",$X$3512&lt;&gt;0),IF(X1012=$X$3512,1+COUNTIF(U$7:U1011,"&gt;0"),0),0)</f>
        <v>0</v>
      </c>
      <c r="V1012" s="178" t="s">
        <v>1201</v>
      </c>
      <c r="W1012" s="130"/>
      <c r="X1012" s="131"/>
      <c r="Y1012" s="131"/>
      <c r="Z1012" s="206"/>
      <c r="AA1012" s="194">
        <f t="shared" si="77"/>
        <v>0</v>
      </c>
      <c r="AB1012" s="124" t="str">
        <f t="shared" si="78"/>
        <v/>
      </c>
      <c r="AC1012" s="195" t="str">
        <f t="shared" si="79"/>
        <v/>
      </c>
      <c r="AD1012" s="194" t="str">
        <f t="shared" si="80"/>
        <v/>
      </c>
      <c r="AE1012" s="194">
        <f>IF(AD1012="",0,IF(ISERROR(VLOOKUP(AD1012,AD$7:AD1011,1,FALSE)),1,0))</f>
        <v>0</v>
      </c>
      <c r="AF1012" s="194"/>
    </row>
    <row r="1013" spans="1:32" ht="16.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75">
        <f>IF(AND($X$3512&lt;&gt;" ",$X$3512&lt;&gt;0),IF(X1013=$X$3512,1+COUNTIF(U$7:U1012,"&gt;0"),0),0)</f>
        <v>0</v>
      </c>
      <c r="V1013" s="178" t="s">
        <v>1202</v>
      </c>
      <c r="W1013" s="130"/>
      <c r="X1013" s="131"/>
      <c r="Y1013" s="131"/>
      <c r="Z1013" s="206"/>
      <c r="AA1013" s="194">
        <f t="shared" si="77"/>
        <v>0</v>
      </c>
      <c r="AB1013" s="124" t="str">
        <f t="shared" si="78"/>
        <v/>
      </c>
      <c r="AC1013" s="195" t="str">
        <f t="shared" si="79"/>
        <v/>
      </c>
      <c r="AD1013" s="194" t="str">
        <f t="shared" si="80"/>
        <v/>
      </c>
      <c r="AE1013" s="194">
        <f>IF(AD1013="",0,IF(ISERROR(VLOOKUP(AD1013,AD$7:AD1012,1,FALSE)),1,0))</f>
        <v>0</v>
      </c>
      <c r="AF1013" s="194"/>
    </row>
    <row r="1014" spans="1:32" ht="16.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75">
        <f>IF(AND($X$3512&lt;&gt;" ",$X$3512&lt;&gt;0),IF(X1014=$X$3512,1+COUNTIF(U$7:U1013,"&gt;0"),0),0)</f>
        <v>0</v>
      </c>
      <c r="V1014" s="178" t="s">
        <v>1203</v>
      </c>
      <c r="W1014" s="130"/>
      <c r="X1014" s="131"/>
      <c r="Y1014" s="131"/>
      <c r="Z1014" s="206"/>
      <c r="AA1014" s="194">
        <f t="shared" si="77"/>
        <v>0</v>
      </c>
      <c r="AB1014" s="124" t="str">
        <f t="shared" si="78"/>
        <v/>
      </c>
      <c r="AC1014" s="195" t="str">
        <f t="shared" si="79"/>
        <v/>
      </c>
      <c r="AD1014" s="194" t="str">
        <f t="shared" si="80"/>
        <v/>
      </c>
      <c r="AE1014" s="194">
        <f>IF(AD1014="",0,IF(ISERROR(VLOOKUP(AD1014,AD$7:AD1013,1,FALSE)),1,0))</f>
        <v>0</v>
      </c>
      <c r="AF1014" s="194"/>
    </row>
    <row r="1015" spans="1:32" ht="16.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75">
        <f>IF(AND($X$3512&lt;&gt;" ",$X$3512&lt;&gt;0),IF(X1015=$X$3512,1+COUNTIF(U$7:U1014,"&gt;0"),0),0)</f>
        <v>0</v>
      </c>
      <c r="V1015" s="178" t="s">
        <v>1204</v>
      </c>
      <c r="W1015" s="130"/>
      <c r="X1015" s="131"/>
      <c r="Y1015" s="131"/>
      <c r="Z1015" s="206"/>
      <c r="AA1015" s="194">
        <f t="shared" si="77"/>
        <v>0</v>
      </c>
      <c r="AB1015" s="124" t="str">
        <f t="shared" si="78"/>
        <v/>
      </c>
      <c r="AC1015" s="195" t="str">
        <f t="shared" si="79"/>
        <v/>
      </c>
      <c r="AD1015" s="194" t="str">
        <f t="shared" si="80"/>
        <v/>
      </c>
      <c r="AE1015" s="194">
        <f>IF(AD1015="",0,IF(ISERROR(VLOOKUP(AD1015,AD$7:AD1014,1,FALSE)),1,0))</f>
        <v>0</v>
      </c>
      <c r="AF1015" s="194"/>
    </row>
    <row r="1016" spans="1:32" ht="16.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75">
        <f>IF(AND($X$3512&lt;&gt;" ",$X$3512&lt;&gt;0),IF(X1016=$X$3512,1+COUNTIF(U$7:U1015,"&gt;0"),0),0)</f>
        <v>0</v>
      </c>
      <c r="V1016" s="178" t="s">
        <v>1205</v>
      </c>
      <c r="W1016" s="130"/>
      <c r="X1016" s="131"/>
      <c r="Y1016" s="131"/>
      <c r="Z1016" s="206"/>
      <c r="AA1016" s="194">
        <f t="shared" si="77"/>
        <v>0</v>
      </c>
      <c r="AB1016" s="124" t="str">
        <f t="shared" si="78"/>
        <v/>
      </c>
      <c r="AC1016" s="195" t="str">
        <f t="shared" si="79"/>
        <v/>
      </c>
      <c r="AD1016" s="194" t="str">
        <f t="shared" si="80"/>
        <v/>
      </c>
      <c r="AE1016" s="194">
        <f>IF(AD1016="",0,IF(ISERROR(VLOOKUP(AD1016,AD$7:AD1015,1,FALSE)),1,0))</f>
        <v>0</v>
      </c>
      <c r="AF1016" s="194"/>
    </row>
    <row r="1017" spans="1:32" ht="16.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75">
        <f>IF(AND($X$3512&lt;&gt;" ",$X$3512&lt;&gt;0),IF(X1017=$X$3512,1+COUNTIF(U$7:U1016,"&gt;0"),0),0)</f>
        <v>0</v>
      </c>
      <c r="V1017" s="178" t="s">
        <v>1206</v>
      </c>
      <c r="W1017" s="130"/>
      <c r="X1017" s="131"/>
      <c r="Y1017" s="131"/>
      <c r="Z1017" s="206"/>
      <c r="AA1017" s="194">
        <f t="shared" si="77"/>
        <v>0</v>
      </c>
      <c r="AB1017" s="124" t="str">
        <f t="shared" si="78"/>
        <v/>
      </c>
      <c r="AC1017" s="195" t="str">
        <f t="shared" si="79"/>
        <v/>
      </c>
      <c r="AD1017" s="194" t="str">
        <f t="shared" si="80"/>
        <v/>
      </c>
      <c r="AE1017" s="194">
        <f>IF(AD1017="",0,IF(ISERROR(VLOOKUP(AD1017,AD$7:AD1016,1,FALSE)),1,0))</f>
        <v>0</v>
      </c>
      <c r="AF1017" s="194"/>
    </row>
    <row r="1018" spans="1:32" ht="16.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75">
        <f>IF(AND($X$3512&lt;&gt;" ",$X$3512&lt;&gt;0),IF(X1018=$X$3512,1+COUNTIF(U$7:U1017,"&gt;0"),0),0)</f>
        <v>0</v>
      </c>
      <c r="V1018" s="178" t="s">
        <v>1207</v>
      </c>
      <c r="W1018" s="130"/>
      <c r="X1018" s="131"/>
      <c r="Y1018" s="131"/>
      <c r="Z1018" s="206"/>
      <c r="AA1018" s="194">
        <f t="shared" si="77"/>
        <v>0</v>
      </c>
      <c r="AB1018" s="124" t="str">
        <f t="shared" si="78"/>
        <v/>
      </c>
      <c r="AC1018" s="195" t="str">
        <f t="shared" si="79"/>
        <v/>
      </c>
      <c r="AD1018" s="194" t="str">
        <f t="shared" si="80"/>
        <v/>
      </c>
      <c r="AE1018" s="194">
        <f>IF(AD1018="",0,IF(ISERROR(VLOOKUP(AD1018,AD$7:AD1017,1,FALSE)),1,0))</f>
        <v>0</v>
      </c>
      <c r="AF1018" s="194"/>
    </row>
    <row r="1019" spans="1:32" ht="16.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75">
        <f>IF(AND($X$3512&lt;&gt;" ",$X$3512&lt;&gt;0),IF(X1019=$X$3512,1+COUNTIF(U$7:U1018,"&gt;0"),0),0)</f>
        <v>0</v>
      </c>
      <c r="V1019" s="178" t="s">
        <v>1208</v>
      </c>
      <c r="W1019" s="130"/>
      <c r="X1019" s="131"/>
      <c r="Y1019" s="131"/>
      <c r="Z1019" s="206"/>
      <c r="AA1019" s="194">
        <f t="shared" si="77"/>
        <v>0</v>
      </c>
      <c r="AB1019" s="124" t="str">
        <f t="shared" si="78"/>
        <v/>
      </c>
      <c r="AC1019" s="195" t="str">
        <f t="shared" si="79"/>
        <v/>
      </c>
      <c r="AD1019" s="194" t="str">
        <f t="shared" si="80"/>
        <v/>
      </c>
      <c r="AE1019" s="194">
        <f>IF(AD1019="",0,IF(ISERROR(VLOOKUP(AD1019,AD$7:AD1018,1,FALSE)),1,0))</f>
        <v>0</v>
      </c>
      <c r="AF1019" s="194"/>
    </row>
    <row r="1020" spans="1:32" ht="16.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75">
        <f>IF(AND($X$3512&lt;&gt;" ",$X$3512&lt;&gt;0),IF(X1020=$X$3512,1+COUNTIF(U$7:U1019,"&gt;0"),0),0)</f>
        <v>0</v>
      </c>
      <c r="V1020" s="178" t="s">
        <v>1209</v>
      </c>
      <c r="W1020" s="130"/>
      <c r="X1020" s="131"/>
      <c r="Y1020" s="131"/>
      <c r="Z1020" s="206"/>
      <c r="AA1020" s="194">
        <f t="shared" si="77"/>
        <v>0</v>
      </c>
      <c r="AB1020" s="124" t="str">
        <f t="shared" si="78"/>
        <v/>
      </c>
      <c r="AC1020" s="195" t="str">
        <f t="shared" si="79"/>
        <v/>
      </c>
      <c r="AD1020" s="194" t="str">
        <f t="shared" si="80"/>
        <v/>
      </c>
      <c r="AE1020" s="194">
        <f>IF(AD1020="",0,IF(ISERROR(VLOOKUP(AD1020,AD$7:AD1019,1,FALSE)),1,0))</f>
        <v>0</v>
      </c>
      <c r="AF1020" s="194"/>
    </row>
    <row r="1021" spans="1:32" ht="16.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75">
        <f>IF(AND($X$3512&lt;&gt;" ",$X$3512&lt;&gt;0),IF(X1021=$X$3512,1+COUNTIF(U$7:U1020,"&gt;0"),0),0)</f>
        <v>0</v>
      </c>
      <c r="V1021" s="178" t="s">
        <v>1210</v>
      </c>
      <c r="W1021" s="130"/>
      <c r="X1021" s="131"/>
      <c r="Y1021" s="131"/>
      <c r="Z1021" s="206"/>
      <c r="AA1021" s="194">
        <f t="shared" si="77"/>
        <v>0</v>
      </c>
      <c r="AB1021" s="124" t="str">
        <f t="shared" si="78"/>
        <v/>
      </c>
      <c r="AC1021" s="195" t="str">
        <f t="shared" si="79"/>
        <v/>
      </c>
      <c r="AD1021" s="194" t="str">
        <f t="shared" si="80"/>
        <v/>
      </c>
      <c r="AE1021" s="194">
        <f>IF(AD1021="",0,IF(ISERROR(VLOOKUP(AD1021,AD$7:AD1020,1,FALSE)),1,0))</f>
        <v>0</v>
      </c>
      <c r="AF1021" s="194"/>
    </row>
    <row r="1022" spans="1:32" ht="16.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75">
        <f>IF(AND($X$3512&lt;&gt;" ",$X$3512&lt;&gt;0),IF(X1022=$X$3512,1+COUNTIF(U$7:U1021,"&gt;0"),0),0)</f>
        <v>0</v>
      </c>
      <c r="V1022" s="178" t="s">
        <v>1211</v>
      </c>
      <c r="W1022" s="130"/>
      <c r="X1022" s="131"/>
      <c r="Y1022" s="131"/>
      <c r="Z1022" s="206"/>
      <c r="AA1022" s="194">
        <f t="shared" si="77"/>
        <v>0</v>
      </c>
      <c r="AB1022" s="124" t="str">
        <f t="shared" si="78"/>
        <v/>
      </c>
      <c r="AC1022" s="195" t="str">
        <f t="shared" si="79"/>
        <v/>
      </c>
      <c r="AD1022" s="194" t="str">
        <f t="shared" si="80"/>
        <v/>
      </c>
      <c r="AE1022" s="194">
        <f>IF(AD1022="",0,IF(ISERROR(VLOOKUP(AD1022,AD$7:AD1021,1,FALSE)),1,0))</f>
        <v>0</v>
      </c>
      <c r="AF1022" s="194"/>
    </row>
    <row r="1023" spans="1:32" ht="16.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75">
        <f>IF(AND($X$3512&lt;&gt;" ",$X$3512&lt;&gt;0),IF(X1023=$X$3512,1+COUNTIF(U$7:U1022,"&gt;0"),0),0)</f>
        <v>0</v>
      </c>
      <c r="V1023" s="178" t="s">
        <v>1212</v>
      </c>
      <c r="W1023" s="130"/>
      <c r="X1023" s="131"/>
      <c r="Y1023" s="131"/>
      <c r="Z1023" s="206"/>
      <c r="AA1023" s="194">
        <f t="shared" si="77"/>
        <v>0</v>
      </c>
      <c r="AB1023" s="124" t="str">
        <f t="shared" si="78"/>
        <v/>
      </c>
      <c r="AC1023" s="195" t="str">
        <f t="shared" si="79"/>
        <v/>
      </c>
      <c r="AD1023" s="194" t="str">
        <f t="shared" si="80"/>
        <v/>
      </c>
      <c r="AE1023" s="194">
        <f>IF(AD1023="",0,IF(ISERROR(VLOOKUP(AD1023,AD$7:AD1022,1,FALSE)),1,0))</f>
        <v>0</v>
      </c>
      <c r="AF1023" s="194"/>
    </row>
    <row r="1024" spans="1:32" ht="16.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75">
        <f>IF(AND($X$3512&lt;&gt;" ",$X$3512&lt;&gt;0),IF(X1024=$X$3512,1+COUNTIF(U$7:U1023,"&gt;0"),0),0)</f>
        <v>0</v>
      </c>
      <c r="V1024" s="178" t="s">
        <v>1213</v>
      </c>
      <c r="W1024" s="130"/>
      <c r="X1024" s="131"/>
      <c r="Y1024" s="131"/>
      <c r="Z1024" s="206"/>
      <c r="AA1024" s="194">
        <f t="shared" si="77"/>
        <v>0</v>
      </c>
      <c r="AB1024" s="124" t="str">
        <f t="shared" si="78"/>
        <v/>
      </c>
      <c r="AC1024" s="195" t="str">
        <f t="shared" si="79"/>
        <v/>
      </c>
      <c r="AD1024" s="194" t="str">
        <f t="shared" si="80"/>
        <v/>
      </c>
      <c r="AE1024" s="194">
        <f>IF(AD1024="",0,IF(ISERROR(VLOOKUP(AD1024,AD$7:AD1023,1,FALSE)),1,0))</f>
        <v>0</v>
      </c>
      <c r="AF1024" s="194"/>
    </row>
    <row r="1025" spans="1:32" ht="16.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75">
        <f>IF(AND($X$3512&lt;&gt;" ",$X$3512&lt;&gt;0),IF(X1025=$X$3512,1+COUNTIF(U$7:U1024,"&gt;0"),0),0)</f>
        <v>0</v>
      </c>
      <c r="V1025" s="178" t="s">
        <v>1214</v>
      </c>
      <c r="W1025" s="130"/>
      <c r="X1025" s="131"/>
      <c r="Y1025" s="131"/>
      <c r="Z1025" s="206"/>
      <c r="AA1025" s="194">
        <f t="shared" si="77"/>
        <v>0</v>
      </c>
      <c r="AB1025" s="124" t="str">
        <f t="shared" si="78"/>
        <v/>
      </c>
      <c r="AC1025" s="195" t="str">
        <f t="shared" si="79"/>
        <v/>
      </c>
      <c r="AD1025" s="194" t="str">
        <f t="shared" si="80"/>
        <v/>
      </c>
      <c r="AE1025" s="194">
        <f>IF(AD1025="",0,IF(ISERROR(VLOOKUP(AD1025,AD$7:AD1024,1,FALSE)),1,0))</f>
        <v>0</v>
      </c>
      <c r="AF1025" s="194"/>
    </row>
    <row r="1026" spans="1:32" ht="16.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75">
        <f>IF(AND($X$3512&lt;&gt;" ",$X$3512&lt;&gt;0),IF(X1026=$X$3512,1+COUNTIF(U$7:U1025,"&gt;0"),0),0)</f>
        <v>0</v>
      </c>
      <c r="V1026" s="178" t="s">
        <v>1215</v>
      </c>
      <c r="W1026" s="130"/>
      <c r="X1026" s="131"/>
      <c r="Y1026" s="131"/>
      <c r="Z1026" s="206"/>
      <c r="AA1026" s="194">
        <f t="shared" si="77"/>
        <v>0</v>
      </c>
      <c r="AB1026" s="124" t="str">
        <f t="shared" si="78"/>
        <v/>
      </c>
      <c r="AC1026" s="195" t="str">
        <f t="shared" si="79"/>
        <v/>
      </c>
      <c r="AD1026" s="194" t="str">
        <f t="shared" si="80"/>
        <v/>
      </c>
      <c r="AE1026" s="194">
        <f>IF(AD1026="",0,IF(ISERROR(VLOOKUP(AD1026,AD$7:AD1025,1,FALSE)),1,0))</f>
        <v>0</v>
      </c>
      <c r="AF1026" s="194"/>
    </row>
    <row r="1027" spans="1:32" ht="16.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75">
        <f>IF(AND($X$3512&lt;&gt;" ",$X$3512&lt;&gt;0),IF(X1027=$X$3512,1+COUNTIF(U$7:U1026,"&gt;0"),0),0)</f>
        <v>0</v>
      </c>
      <c r="V1027" s="178" t="s">
        <v>1216</v>
      </c>
      <c r="W1027" s="130"/>
      <c r="X1027" s="131"/>
      <c r="Y1027" s="131"/>
      <c r="Z1027" s="206"/>
      <c r="AA1027" s="194">
        <f t="shared" si="77"/>
        <v>0</v>
      </c>
      <c r="AB1027" s="124" t="str">
        <f t="shared" si="78"/>
        <v/>
      </c>
      <c r="AC1027" s="195" t="str">
        <f t="shared" si="79"/>
        <v/>
      </c>
      <c r="AD1027" s="194" t="str">
        <f t="shared" si="80"/>
        <v/>
      </c>
      <c r="AE1027" s="194">
        <f>IF(AD1027="",0,IF(ISERROR(VLOOKUP(AD1027,AD$7:AD1026,1,FALSE)),1,0))</f>
        <v>0</v>
      </c>
      <c r="AF1027" s="194"/>
    </row>
    <row r="1028" spans="1:32" ht="16.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75">
        <f>IF(AND($X$3512&lt;&gt;" ",$X$3512&lt;&gt;0),IF(X1028=$X$3512,1+COUNTIF(U$7:U1027,"&gt;0"),0),0)</f>
        <v>0</v>
      </c>
      <c r="V1028" s="178" t="s">
        <v>1217</v>
      </c>
      <c r="W1028" s="130"/>
      <c r="X1028" s="131"/>
      <c r="Y1028" s="131"/>
      <c r="Z1028" s="206"/>
      <c r="AA1028" s="194">
        <f t="shared" si="77"/>
        <v>0</v>
      </c>
      <c r="AB1028" s="124" t="str">
        <f t="shared" si="78"/>
        <v/>
      </c>
      <c r="AC1028" s="195" t="str">
        <f t="shared" si="79"/>
        <v/>
      </c>
      <c r="AD1028" s="194" t="str">
        <f t="shared" si="80"/>
        <v/>
      </c>
      <c r="AE1028" s="194">
        <f>IF(AD1028="",0,IF(ISERROR(VLOOKUP(AD1028,AD$7:AD1027,1,FALSE)),1,0))</f>
        <v>0</v>
      </c>
      <c r="AF1028" s="194"/>
    </row>
    <row r="1029" spans="1:32" ht="16.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75">
        <f>IF(AND($X$3512&lt;&gt;" ",$X$3512&lt;&gt;0),IF(X1029=$X$3512,1+COUNTIF(U$7:U1028,"&gt;0"),0),0)</f>
        <v>0</v>
      </c>
      <c r="V1029" s="178" t="s">
        <v>1218</v>
      </c>
      <c r="W1029" s="130"/>
      <c r="X1029" s="131"/>
      <c r="Y1029" s="131"/>
      <c r="Z1029" s="206"/>
      <c r="AA1029" s="194">
        <f t="shared" si="77"/>
        <v>0</v>
      </c>
      <c r="AB1029" s="124" t="str">
        <f t="shared" si="78"/>
        <v/>
      </c>
      <c r="AC1029" s="195" t="str">
        <f t="shared" si="79"/>
        <v/>
      </c>
      <c r="AD1029" s="194" t="str">
        <f t="shared" si="80"/>
        <v/>
      </c>
      <c r="AE1029" s="194">
        <f>IF(AD1029="",0,IF(ISERROR(VLOOKUP(AD1029,AD$7:AD1028,1,FALSE)),1,0))</f>
        <v>0</v>
      </c>
      <c r="AF1029" s="194"/>
    </row>
    <row r="1030" spans="1:32" ht="16.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75">
        <f>IF(AND($X$3512&lt;&gt;" ",$X$3512&lt;&gt;0),IF(X1030=$X$3512,1+COUNTIF(U$7:U1029,"&gt;0"),0),0)</f>
        <v>0</v>
      </c>
      <c r="V1030" s="178" t="s">
        <v>1219</v>
      </c>
      <c r="W1030" s="130"/>
      <c r="X1030" s="131"/>
      <c r="Y1030" s="131"/>
      <c r="Z1030" s="206"/>
      <c r="AA1030" s="194">
        <f t="shared" si="77"/>
        <v>0</v>
      </c>
      <c r="AB1030" s="124" t="str">
        <f t="shared" si="78"/>
        <v/>
      </c>
      <c r="AC1030" s="195" t="str">
        <f t="shared" si="79"/>
        <v/>
      </c>
      <c r="AD1030" s="194" t="str">
        <f t="shared" si="80"/>
        <v/>
      </c>
      <c r="AE1030" s="194">
        <f>IF(AD1030="",0,IF(ISERROR(VLOOKUP(AD1030,AD$7:AD1029,1,FALSE)),1,0))</f>
        <v>0</v>
      </c>
      <c r="AF1030" s="194"/>
    </row>
    <row r="1031" spans="1:32" ht="16.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75">
        <f>IF(AND($X$3512&lt;&gt;" ",$X$3512&lt;&gt;0),IF(X1031=$X$3512,1+COUNTIF(U$7:U1030,"&gt;0"),0),0)</f>
        <v>0</v>
      </c>
      <c r="V1031" s="178" t="s">
        <v>1220</v>
      </c>
      <c r="W1031" s="130"/>
      <c r="X1031" s="131"/>
      <c r="Y1031" s="131"/>
      <c r="Z1031" s="206"/>
      <c r="AA1031" s="194">
        <f t="shared" ref="AA1031:AA1094" si="81">IF(ISBLANK(X1031),0,VLOOKUP(X1031,$B$8:$E$57,1,FALSE))</f>
        <v>0</v>
      </c>
      <c r="AB1031" s="124" t="str">
        <f t="shared" si="78"/>
        <v/>
      </c>
      <c r="AC1031" s="195" t="str">
        <f t="shared" si="79"/>
        <v/>
      </c>
      <c r="AD1031" s="194" t="str">
        <f t="shared" si="80"/>
        <v/>
      </c>
      <c r="AE1031" s="194">
        <f>IF(AD1031="",0,IF(ISERROR(VLOOKUP(AD1031,AD$7:AD1030,1,FALSE)),1,0))</f>
        <v>0</v>
      </c>
      <c r="AF1031" s="194"/>
    </row>
    <row r="1032" spans="1:32" ht="16.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75">
        <f>IF(AND($X$3512&lt;&gt;" ",$X$3512&lt;&gt;0),IF(X1032=$X$3512,1+COUNTIF(U$7:U1031,"&gt;0"),0),0)</f>
        <v>0</v>
      </c>
      <c r="V1032" s="178" t="s">
        <v>1221</v>
      </c>
      <c r="W1032" s="130"/>
      <c r="X1032" s="131"/>
      <c r="Y1032" s="131"/>
      <c r="Z1032" s="206"/>
      <c r="AA1032" s="194">
        <f t="shared" si="81"/>
        <v>0</v>
      </c>
      <c r="AB1032" s="124" t="str">
        <f t="shared" ref="AB1032:AB1095" si="82">IF(W1032&gt;0,CONCATENATE(MONTH(W1032)&amp;X1032),"")</f>
        <v/>
      </c>
      <c r="AC1032" s="195" t="str">
        <f t="shared" ref="AC1032:AC1095" si="83">IF(OR(AND(Z1032&lt;&gt;0,ISBLANK(X1032)),ISERROR(AA1032)),"ERR","")</f>
        <v/>
      </c>
      <c r="AD1032" s="194" t="str">
        <f t="shared" si="80"/>
        <v/>
      </c>
      <c r="AE1032" s="194">
        <f>IF(AD1032="",0,IF(ISERROR(VLOOKUP(AD1032,AD$7:AD1031,1,FALSE)),1,0))</f>
        <v>0</v>
      </c>
      <c r="AF1032" s="194"/>
    </row>
    <row r="1033" spans="1:32" ht="16.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75">
        <f>IF(AND($X$3512&lt;&gt;" ",$X$3512&lt;&gt;0),IF(X1033=$X$3512,1+COUNTIF(U$7:U1032,"&gt;0"),0),0)</f>
        <v>0</v>
      </c>
      <c r="V1033" s="178" t="s">
        <v>1222</v>
      </c>
      <c r="W1033" s="130"/>
      <c r="X1033" s="131"/>
      <c r="Y1033" s="131"/>
      <c r="Z1033" s="206"/>
      <c r="AA1033" s="194">
        <f t="shared" si="81"/>
        <v>0</v>
      </c>
      <c r="AB1033" s="124" t="str">
        <f t="shared" si="82"/>
        <v/>
      </c>
      <c r="AC1033" s="195" t="str">
        <f t="shared" si="83"/>
        <v/>
      </c>
      <c r="AD1033" s="194" t="str">
        <f t="shared" si="80"/>
        <v/>
      </c>
      <c r="AE1033" s="194">
        <f>IF(AD1033="",0,IF(ISERROR(VLOOKUP(AD1033,AD$7:AD1032,1,FALSE)),1,0))</f>
        <v>0</v>
      </c>
      <c r="AF1033" s="194"/>
    </row>
    <row r="1034" spans="1:32" ht="16.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75">
        <f>IF(AND($X$3512&lt;&gt;" ",$X$3512&lt;&gt;0),IF(X1034=$X$3512,1+COUNTIF(U$7:U1033,"&gt;0"),0),0)</f>
        <v>0</v>
      </c>
      <c r="V1034" s="178" t="s">
        <v>1223</v>
      </c>
      <c r="W1034" s="130"/>
      <c r="X1034" s="131"/>
      <c r="Y1034" s="131"/>
      <c r="Z1034" s="206"/>
      <c r="AA1034" s="194">
        <f t="shared" si="81"/>
        <v>0</v>
      </c>
      <c r="AB1034" s="124" t="str">
        <f t="shared" si="82"/>
        <v/>
      </c>
      <c r="AC1034" s="195" t="str">
        <f t="shared" si="83"/>
        <v/>
      </c>
      <c r="AD1034" s="194" t="str">
        <f t="shared" si="80"/>
        <v/>
      </c>
      <c r="AE1034" s="194">
        <f>IF(AD1034="",0,IF(ISERROR(VLOOKUP(AD1034,AD$7:AD1033,1,FALSE)),1,0))</f>
        <v>0</v>
      </c>
      <c r="AF1034" s="194"/>
    </row>
    <row r="1035" spans="1:32" ht="16.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75">
        <f>IF(AND($X$3512&lt;&gt;" ",$X$3512&lt;&gt;0),IF(X1035=$X$3512,1+COUNTIF(U$7:U1034,"&gt;0"),0),0)</f>
        <v>0</v>
      </c>
      <c r="V1035" s="178" t="s">
        <v>1224</v>
      </c>
      <c r="W1035" s="130"/>
      <c r="X1035" s="131"/>
      <c r="Y1035" s="131"/>
      <c r="Z1035" s="206"/>
      <c r="AA1035" s="194">
        <f t="shared" si="81"/>
        <v>0</v>
      </c>
      <c r="AB1035" s="124" t="str">
        <f t="shared" si="82"/>
        <v/>
      </c>
      <c r="AC1035" s="195" t="str">
        <f t="shared" si="83"/>
        <v/>
      </c>
      <c r="AD1035" s="194" t="str">
        <f t="shared" ref="AD1035:AD1098" si="84">IF(W1035&gt;0,CONCATENATE(MONTH(W1035),"-",YEAR(W1035)),"")</f>
        <v/>
      </c>
      <c r="AE1035" s="194">
        <f>IF(AD1035="",0,IF(ISERROR(VLOOKUP(AD1035,AD$7:AD1034,1,FALSE)),1,0))</f>
        <v>0</v>
      </c>
      <c r="AF1035" s="194"/>
    </row>
    <row r="1036" spans="1:32" ht="16.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75">
        <f>IF(AND($X$3512&lt;&gt;" ",$X$3512&lt;&gt;0),IF(X1036=$X$3512,1+COUNTIF(U$7:U1035,"&gt;0"),0),0)</f>
        <v>0</v>
      </c>
      <c r="V1036" s="178" t="s">
        <v>1225</v>
      </c>
      <c r="W1036" s="130"/>
      <c r="X1036" s="131"/>
      <c r="Y1036" s="131"/>
      <c r="Z1036" s="206"/>
      <c r="AA1036" s="194">
        <f t="shared" si="81"/>
        <v>0</v>
      </c>
      <c r="AB1036" s="124" t="str">
        <f t="shared" si="82"/>
        <v/>
      </c>
      <c r="AC1036" s="195" t="str">
        <f t="shared" si="83"/>
        <v/>
      </c>
      <c r="AD1036" s="194" t="str">
        <f t="shared" si="84"/>
        <v/>
      </c>
      <c r="AE1036" s="194">
        <f>IF(AD1036="",0,IF(ISERROR(VLOOKUP(AD1036,AD$7:AD1035,1,FALSE)),1,0))</f>
        <v>0</v>
      </c>
      <c r="AF1036" s="194"/>
    </row>
    <row r="1037" spans="1:32" ht="16.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75">
        <f>IF(AND($X$3512&lt;&gt;" ",$X$3512&lt;&gt;0),IF(X1037=$X$3512,1+COUNTIF(U$7:U1036,"&gt;0"),0),0)</f>
        <v>0</v>
      </c>
      <c r="V1037" s="178" t="s">
        <v>1226</v>
      </c>
      <c r="W1037" s="130"/>
      <c r="X1037" s="131"/>
      <c r="Y1037" s="131"/>
      <c r="Z1037" s="206"/>
      <c r="AA1037" s="194">
        <f t="shared" si="81"/>
        <v>0</v>
      </c>
      <c r="AB1037" s="124" t="str">
        <f t="shared" si="82"/>
        <v/>
      </c>
      <c r="AC1037" s="195" t="str">
        <f t="shared" si="83"/>
        <v/>
      </c>
      <c r="AD1037" s="194" t="str">
        <f t="shared" si="84"/>
        <v/>
      </c>
      <c r="AE1037" s="194">
        <f>IF(AD1037="",0,IF(ISERROR(VLOOKUP(AD1037,AD$7:AD1036,1,FALSE)),1,0))</f>
        <v>0</v>
      </c>
      <c r="AF1037" s="194"/>
    </row>
    <row r="1038" spans="1:32" ht="16.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75">
        <f>IF(AND($X$3512&lt;&gt;" ",$X$3512&lt;&gt;0),IF(X1038=$X$3512,1+COUNTIF(U$7:U1037,"&gt;0"),0),0)</f>
        <v>0</v>
      </c>
      <c r="V1038" s="178" t="s">
        <v>1227</v>
      </c>
      <c r="W1038" s="130"/>
      <c r="X1038" s="131"/>
      <c r="Y1038" s="131"/>
      <c r="Z1038" s="206"/>
      <c r="AA1038" s="194">
        <f t="shared" si="81"/>
        <v>0</v>
      </c>
      <c r="AB1038" s="124" t="str">
        <f t="shared" si="82"/>
        <v/>
      </c>
      <c r="AC1038" s="195" t="str">
        <f t="shared" si="83"/>
        <v/>
      </c>
      <c r="AD1038" s="194" t="str">
        <f t="shared" si="84"/>
        <v/>
      </c>
      <c r="AE1038" s="194">
        <f>IF(AD1038="",0,IF(ISERROR(VLOOKUP(AD1038,AD$7:AD1037,1,FALSE)),1,0))</f>
        <v>0</v>
      </c>
      <c r="AF1038" s="194"/>
    </row>
    <row r="1039" spans="1:32" ht="16.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75">
        <f>IF(AND($X$3512&lt;&gt;" ",$X$3512&lt;&gt;0),IF(X1039=$X$3512,1+COUNTIF(U$7:U1038,"&gt;0"),0),0)</f>
        <v>0</v>
      </c>
      <c r="V1039" s="178" t="s">
        <v>1228</v>
      </c>
      <c r="W1039" s="130"/>
      <c r="X1039" s="131"/>
      <c r="Y1039" s="131"/>
      <c r="Z1039" s="206"/>
      <c r="AA1039" s="194">
        <f t="shared" si="81"/>
        <v>0</v>
      </c>
      <c r="AB1039" s="124" t="str">
        <f t="shared" si="82"/>
        <v/>
      </c>
      <c r="AC1039" s="195" t="str">
        <f t="shared" si="83"/>
        <v/>
      </c>
      <c r="AD1039" s="194" t="str">
        <f t="shared" si="84"/>
        <v/>
      </c>
      <c r="AE1039" s="194">
        <f>IF(AD1039="",0,IF(ISERROR(VLOOKUP(AD1039,AD$7:AD1038,1,FALSE)),1,0))</f>
        <v>0</v>
      </c>
      <c r="AF1039" s="194"/>
    </row>
    <row r="1040" spans="1:32" ht="16.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75">
        <f>IF(AND($X$3512&lt;&gt;" ",$X$3512&lt;&gt;0),IF(X1040=$X$3512,1+COUNTIF(U$7:U1039,"&gt;0"),0),0)</f>
        <v>0</v>
      </c>
      <c r="V1040" s="178" t="s">
        <v>1229</v>
      </c>
      <c r="W1040" s="130"/>
      <c r="X1040" s="131"/>
      <c r="Y1040" s="131"/>
      <c r="Z1040" s="206"/>
      <c r="AA1040" s="194">
        <f t="shared" si="81"/>
        <v>0</v>
      </c>
      <c r="AB1040" s="124" t="str">
        <f t="shared" si="82"/>
        <v/>
      </c>
      <c r="AC1040" s="195" t="str">
        <f t="shared" si="83"/>
        <v/>
      </c>
      <c r="AD1040" s="194" t="str">
        <f t="shared" si="84"/>
        <v/>
      </c>
      <c r="AE1040" s="194">
        <f>IF(AD1040="",0,IF(ISERROR(VLOOKUP(AD1040,AD$7:AD1039,1,FALSE)),1,0))</f>
        <v>0</v>
      </c>
      <c r="AF1040" s="194"/>
    </row>
    <row r="1041" spans="1:32" ht="16.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75">
        <f>IF(AND($X$3512&lt;&gt;" ",$X$3512&lt;&gt;0),IF(X1041=$X$3512,1+COUNTIF(U$7:U1040,"&gt;0"),0),0)</f>
        <v>0</v>
      </c>
      <c r="V1041" s="178" t="s">
        <v>1230</v>
      </c>
      <c r="W1041" s="130"/>
      <c r="X1041" s="131"/>
      <c r="Y1041" s="131"/>
      <c r="Z1041" s="206"/>
      <c r="AA1041" s="194">
        <f t="shared" si="81"/>
        <v>0</v>
      </c>
      <c r="AB1041" s="124" t="str">
        <f t="shared" si="82"/>
        <v/>
      </c>
      <c r="AC1041" s="195" t="str">
        <f t="shared" si="83"/>
        <v/>
      </c>
      <c r="AD1041" s="194" t="str">
        <f t="shared" si="84"/>
        <v/>
      </c>
      <c r="AE1041" s="194">
        <f>IF(AD1041="",0,IF(ISERROR(VLOOKUP(AD1041,AD$7:AD1040,1,FALSE)),1,0))</f>
        <v>0</v>
      </c>
      <c r="AF1041" s="194"/>
    </row>
    <row r="1042" spans="1:32" ht="16.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75">
        <f>IF(AND($X$3512&lt;&gt;" ",$X$3512&lt;&gt;0),IF(X1042=$X$3512,1+COUNTIF(U$7:U1041,"&gt;0"),0),0)</f>
        <v>0</v>
      </c>
      <c r="V1042" s="178" t="s">
        <v>1231</v>
      </c>
      <c r="W1042" s="130"/>
      <c r="X1042" s="131"/>
      <c r="Y1042" s="131"/>
      <c r="Z1042" s="206"/>
      <c r="AA1042" s="194">
        <f t="shared" si="81"/>
        <v>0</v>
      </c>
      <c r="AB1042" s="124" t="str">
        <f t="shared" si="82"/>
        <v/>
      </c>
      <c r="AC1042" s="195" t="str">
        <f t="shared" si="83"/>
        <v/>
      </c>
      <c r="AD1042" s="194" t="str">
        <f t="shared" si="84"/>
        <v/>
      </c>
      <c r="AE1042" s="194">
        <f>IF(AD1042="",0,IF(ISERROR(VLOOKUP(AD1042,AD$7:AD1041,1,FALSE)),1,0))</f>
        <v>0</v>
      </c>
      <c r="AF1042" s="194"/>
    </row>
    <row r="1043" spans="1:32" ht="16.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75">
        <f>IF(AND($X$3512&lt;&gt;" ",$X$3512&lt;&gt;0),IF(X1043=$X$3512,1+COUNTIF(U$7:U1042,"&gt;0"),0),0)</f>
        <v>0</v>
      </c>
      <c r="V1043" s="178" t="s">
        <v>1232</v>
      </c>
      <c r="W1043" s="130"/>
      <c r="X1043" s="131"/>
      <c r="Y1043" s="131"/>
      <c r="Z1043" s="206"/>
      <c r="AA1043" s="194">
        <f t="shared" si="81"/>
        <v>0</v>
      </c>
      <c r="AB1043" s="124" t="str">
        <f t="shared" si="82"/>
        <v/>
      </c>
      <c r="AC1043" s="195" t="str">
        <f t="shared" si="83"/>
        <v/>
      </c>
      <c r="AD1043" s="194" t="str">
        <f t="shared" si="84"/>
        <v/>
      </c>
      <c r="AE1043" s="194">
        <f>IF(AD1043="",0,IF(ISERROR(VLOOKUP(AD1043,AD$7:AD1042,1,FALSE)),1,0))</f>
        <v>0</v>
      </c>
      <c r="AF1043" s="194"/>
    </row>
    <row r="1044" spans="1:32" ht="16.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75">
        <f>IF(AND($X$3512&lt;&gt;" ",$X$3512&lt;&gt;0),IF(X1044=$X$3512,1+COUNTIF(U$7:U1043,"&gt;0"),0),0)</f>
        <v>0</v>
      </c>
      <c r="V1044" s="178" t="s">
        <v>1233</v>
      </c>
      <c r="W1044" s="130"/>
      <c r="X1044" s="131"/>
      <c r="Y1044" s="131"/>
      <c r="Z1044" s="206"/>
      <c r="AA1044" s="194">
        <f t="shared" si="81"/>
        <v>0</v>
      </c>
      <c r="AB1044" s="124" t="str">
        <f t="shared" si="82"/>
        <v/>
      </c>
      <c r="AC1044" s="195" t="str">
        <f t="shared" si="83"/>
        <v/>
      </c>
      <c r="AD1044" s="194" t="str">
        <f t="shared" si="84"/>
        <v/>
      </c>
      <c r="AE1044" s="194">
        <f>IF(AD1044="",0,IF(ISERROR(VLOOKUP(AD1044,AD$7:AD1043,1,FALSE)),1,0))</f>
        <v>0</v>
      </c>
      <c r="AF1044" s="194"/>
    </row>
    <row r="1045" spans="1:32" ht="16.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75">
        <f>IF(AND($X$3512&lt;&gt;" ",$X$3512&lt;&gt;0),IF(X1045=$X$3512,1+COUNTIF(U$7:U1044,"&gt;0"),0),0)</f>
        <v>0</v>
      </c>
      <c r="V1045" s="178" t="s">
        <v>1234</v>
      </c>
      <c r="W1045" s="130"/>
      <c r="X1045" s="131"/>
      <c r="Y1045" s="131"/>
      <c r="Z1045" s="206"/>
      <c r="AA1045" s="194">
        <f t="shared" si="81"/>
        <v>0</v>
      </c>
      <c r="AB1045" s="124" t="str">
        <f t="shared" si="82"/>
        <v/>
      </c>
      <c r="AC1045" s="195" t="str">
        <f t="shared" si="83"/>
        <v/>
      </c>
      <c r="AD1045" s="194" t="str">
        <f t="shared" si="84"/>
        <v/>
      </c>
      <c r="AE1045" s="194">
        <f>IF(AD1045="",0,IF(ISERROR(VLOOKUP(AD1045,AD$7:AD1044,1,FALSE)),1,0))</f>
        <v>0</v>
      </c>
      <c r="AF1045" s="194"/>
    </row>
    <row r="1046" spans="1:32" ht="16.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75">
        <f>IF(AND($X$3512&lt;&gt;" ",$X$3512&lt;&gt;0),IF(X1046=$X$3512,1+COUNTIF(U$7:U1045,"&gt;0"),0),0)</f>
        <v>0</v>
      </c>
      <c r="V1046" s="178" t="s">
        <v>1235</v>
      </c>
      <c r="W1046" s="130"/>
      <c r="X1046" s="131"/>
      <c r="Y1046" s="131"/>
      <c r="Z1046" s="206"/>
      <c r="AA1046" s="194">
        <f t="shared" si="81"/>
        <v>0</v>
      </c>
      <c r="AB1046" s="124" t="str">
        <f t="shared" si="82"/>
        <v/>
      </c>
      <c r="AC1046" s="195" t="str">
        <f t="shared" si="83"/>
        <v/>
      </c>
      <c r="AD1046" s="194" t="str">
        <f t="shared" si="84"/>
        <v/>
      </c>
      <c r="AE1046" s="194">
        <f>IF(AD1046="",0,IF(ISERROR(VLOOKUP(AD1046,AD$7:AD1045,1,FALSE)),1,0))</f>
        <v>0</v>
      </c>
      <c r="AF1046" s="194"/>
    </row>
    <row r="1047" spans="1:32" ht="16.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75">
        <f>IF(AND($X$3512&lt;&gt;" ",$X$3512&lt;&gt;0),IF(X1047=$X$3512,1+COUNTIF(U$7:U1046,"&gt;0"),0),0)</f>
        <v>0</v>
      </c>
      <c r="V1047" s="178" t="s">
        <v>1236</v>
      </c>
      <c r="W1047" s="130"/>
      <c r="X1047" s="131"/>
      <c r="Y1047" s="131"/>
      <c r="Z1047" s="206"/>
      <c r="AA1047" s="194">
        <f t="shared" si="81"/>
        <v>0</v>
      </c>
      <c r="AB1047" s="124" t="str">
        <f t="shared" si="82"/>
        <v/>
      </c>
      <c r="AC1047" s="195" t="str">
        <f t="shared" si="83"/>
        <v/>
      </c>
      <c r="AD1047" s="194" t="str">
        <f t="shared" si="84"/>
        <v/>
      </c>
      <c r="AE1047" s="194">
        <f>IF(AD1047="",0,IF(ISERROR(VLOOKUP(AD1047,AD$7:AD1046,1,FALSE)),1,0))</f>
        <v>0</v>
      </c>
      <c r="AF1047" s="194"/>
    </row>
    <row r="1048" spans="1:32" ht="16.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75">
        <f>IF(AND($X$3512&lt;&gt;" ",$X$3512&lt;&gt;0),IF(X1048=$X$3512,1+COUNTIF(U$7:U1047,"&gt;0"),0),0)</f>
        <v>0</v>
      </c>
      <c r="V1048" s="178" t="s">
        <v>1237</v>
      </c>
      <c r="W1048" s="130"/>
      <c r="X1048" s="131"/>
      <c r="Y1048" s="131"/>
      <c r="Z1048" s="206"/>
      <c r="AA1048" s="194">
        <f t="shared" si="81"/>
        <v>0</v>
      </c>
      <c r="AB1048" s="124" t="str">
        <f t="shared" si="82"/>
        <v/>
      </c>
      <c r="AC1048" s="195" t="str">
        <f t="shared" si="83"/>
        <v/>
      </c>
      <c r="AD1048" s="194" t="str">
        <f t="shared" si="84"/>
        <v/>
      </c>
      <c r="AE1048" s="194">
        <f>IF(AD1048="",0,IF(ISERROR(VLOOKUP(AD1048,AD$7:AD1047,1,FALSE)),1,0))</f>
        <v>0</v>
      </c>
      <c r="AF1048" s="194"/>
    </row>
    <row r="1049" spans="1:32" ht="16.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75">
        <f>IF(AND($X$3512&lt;&gt;" ",$X$3512&lt;&gt;0),IF(X1049=$X$3512,1+COUNTIF(U$7:U1048,"&gt;0"),0),0)</f>
        <v>0</v>
      </c>
      <c r="V1049" s="178" t="s">
        <v>1238</v>
      </c>
      <c r="W1049" s="130"/>
      <c r="X1049" s="131"/>
      <c r="Y1049" s="131"/>
      <c r="Z1049" s="206"/>
      <c r="AA1049" s="194">
        <f t="shared" si="81"/>
        <v>0</v>
      </c>
      <c r="AB1049" s="124" t="str">
        <f t="shared" si="82"/>
        <v/>
      </c>
      <c r="AC1049" s="195" t="str">
        <f t="shared" si="83"/>
        <v/>
      </c>
      <c r="AD1049" s="194" t="str">
        <f t="shared" si="84"/>
        <v/>
      </c>
      <c r="AE1049" s="194">
        <f>IF(AD1049="",0,IF(ISERROR(VLOOKUP(AD1049,AD$7:AD1048,1,FALSE)),1,0))</f>
        <v>0</v>
      </c>
      <c r="AF1049" s="194"/>
    </row>
    <row r="1050" spans="1:32" ht="16.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75">
        <f>IF(AND($X$3512&lt;&gt;" ",$X$3512&lt;&gt;0),IF(X1050=$X$3512,1+COUNTIF(U$7:U1049,"&gt;0"),0),0)</f>
        <v>0</v>
      </c>
      <c r="V1050" s="178" t="s">
        <v>1239</v>
      </c>
      <c r="W1050" s="130"/>
      <c r="X1050" s="131"/>
      <c r="Y1050" s="131"/>
      <c r="Z1050" s="206"/>
      <c r="AA1050" s="194">
        <f t="shared" si="81"/>
        <v>0</v>
      </c>
      <c r="AB1050" s="124" t="str">
        <f t="shared" si="82"/>
        <v/>
      </c>
      <c r="AC1050" s="195" t="str">
        <f t="shared" si="83"/>
        <v/>
      </c>
      <c r="AD1050" s="194" t="str">
        <f t="shared" si="84"/>
        <v/>
      </c>
      <c r="AE1050" s="194">
        <f>IF(AD1050="",0,IF(ISERROR(VLOOKUP(AD1050,AD$7:AD1049,1,FALSE)),1,0))</f>
        <v>0</v>
      </c>
      <c r="AF1050" s="194"/>
    </row>
    <row r="1051" spans="1:32" ht="16.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75">
        <f>IF(AND($X$3512&lt;&gt;" ",$X$3512&lt;&gt;0),IF(X1051=$X$3512,1+COUNTIF(U$7:U1050,"&gt;0"),0),0)</f>
        <v>0</v>
      </c>
      <c r="V1051" s="178" t="s">
        <v>1240</v>
      </c>
      <c r="W1051" s="130"/>
      <c r="X1051" s="131"/>
      <c r="Y1051" s="131"/>
      <c r="Z1051" s="206"/>
      <c r="AA1051" s="194">
        <f t="shared" si="81"/>
        <v>0</v>
      </c>
      <c r="AB1051" s="124" t="str">
        <f t="shared" si="82"/>
        <v/>
      </c>
      <c r="AC1051" s="195" t="str">
        <f t="shared" si="83"/>
        <v/>
      </c>
      <c r="AD1051" s="194" t="str">
        <f t="shared" si="84"/>
        <v/>
      </c>
      <c r="AE1051" s="194">
        <f>IF(AD1051="",0,IF(ISERROR(VLOOKUP(AD1051,AD$7:AD1050,1,FALSE)),1,0))</f>
        <v>0</v>
      </c>
      <c r="AF1051" s="194"/>
    </row>
    <row r="1052" spans="1:32" ht="16.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75">
        <f>IF(AND($X$3512&lt;&gt;" ",$X$3512&lt;&gt;0),IF(X1052=$X$3512,1+COUNTIF(U$7:U1051,"&gt;0"),0),0)</f>
        <v>0</v>
      </c>
      <c r="V1052" s="178" t="s">
        <v>1241</v>
      </c>
      <c r="W1052" s="130"/>
      <c r="X1052" s="131"/>
      <c r="Y1052" s="131"/>
      <c r="Z1052" s="206"/>
      <c r="AA1052" s="194">
        <f t="shared" si="81"/>
        <v>0</v>
      </c>
      <c r="AB1052" s="124" t="str">
        <f t="shared" si="82"/>
        <v/>
      </c>
      <c r="AC1052" s="195" t="str">
        <f t="shared" si="83"/>
        <v/>
      </c>
      <c r="AD1052" s="194" t="str">
        <f t="shared" si="84"/>
        <v/>
      </c>
      <c r="AE1052" s="194">
        <f>IF(AD1052="",0,IF(ISERROR(VLOOKUP(AD1052,AD$7:AD1051,1,FALSE)),1,0))</f>
        <v>0</v>
      </c>
      <c r="AF1052" s="194"/>
    </row>
    <row r="1053" spans="1:32" ht="16.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75">
        <f>IF(AND($X$3512&lt;&gt;" ",$X$3512&lt;&gt;0),IF(X1053=$X$3512,1+COUNTIF(U$7:U1052,"&gt;0"),0),0)</f>
        <v>0</v>
      </c>
      <c r="V1053" s="178" t="s">
        <v>1242</v>
      </c>
      <c r="W1053" s="130"/>
      <c r="X1053" s="131"/>
      <c r="Y1053" s="131"/>
      <c r="Z1053" s="206"/>
      <c r="AA1053" s="194">
        <f t="shared" si="81"/>
        <v>0</v>
      </c>
      <c r="AB1053" s="124" t="str">
        <f t="shared" si="82"/>
        <v/>
      </c>
      <c r="AC1053" s="195" t="str">
        <f t="shared" si="83"/>
        <v/>
      </c>
      <c r="AD1053" s="194" t="str">
        <f t="shared" si="84"/>
        <v/>
      </c>
      <c r="AE1053" s="194">
        <f>IF(AD1053="",0,IF(ISERROR(VLOOKUP(AD1053,AD$7:AD1052,1,FALSE)),1,0))</f>
        <v>0</v>
      </c>
      <c r="AF1053" s="194"/>
    </row>
    <row r="1054" spans="1:32" ht="16.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75">
        <f>IF(AND($X$3512&lt;&gt;" ",$X$3512&lt;&gt;0),IF(X1054=$X$3512,1+COUNTIF(U$7:U1053,"&gt;0"),0),0)</f>
        <v>0</v>
      </c>
      <c r="V1054" s="178" t="s">
        <v>1243</v>
      </c>
      <c r="W1054" s="130"/>
      <c r="X1054" s="131"/>
      <c r="Y1054" s="131"/>
      <c r="Z1054" s="206"/>
      <c r="AA1054" s="194">
        <f t="shared" si="81"/>
        <v>0</v>
      </c>
      <c r="AB1054" s="124" t="str">
        <f t="shared" si="82"/>
        <v/>
      </c>
      <c r="AC1054" s="195" t="str">
        <f t="shared" si="83"/>
        <v/>
      </c>
      <c r="AD1054" s="194" t="str">
        <f t="shared" si="84"/>
        <v/>
      </c>
      <c r="AE1054" s="194">
        <f>IF(AD1054="",0,IF(ISERROR(VLOOKUP(AD1054,AD$7:AD1053,1,FALSE)),1,0))</f>
        <v>0</v>
      </c>
      <c r="AF1054" s="194"/>
    </row>
    <row r="1055" spans="1:32" ht="16.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75">
        <f>IF(AND($X$3512&lt;&gt;" ",$X$3512&lt;&gt;0),IF(X1055=$X$3512,1+COUNTIF(U$7:U1054,"&gt;0"),0),0)</f>
        <v>0</v>
      </c>
      <c r="V1055" s="178" t="s">
        <v>1244</v>
      </c>
      <c r="W1055" s="130"/>
      <c r="X1055" s="131"/>
      <c r="Y1055" s="131"/>
      <c r="Z1055" s="206"/>
      <c r="AA1055" s="194">
        <f t="shared" si="81"/>
        <v>0</v>
      </c>
      <c r="AB1055" s="124" t="str">
        <f t="shared" si="82"/>
        <v/>
      </c>
      <c r="AC1055" s="195" t="str">
        <f t="shared" si="83"/>
        <v/>
      </c>
      <c r="AD1055" s="194" t="str">
        <f t="shared" si="84"/>
        <v/>
      </c>
      <c r="AE1055" s="194">
        <f>IF(AD1055="",0,IF(ISERROR(VLOOKUP(AD1055,AD$7:AD1054,1,FALSE)),1,0))</f>
        <v>0</v>
      </c>
      <c r="AF1055" s="194"/>
    </row>
    <row r="1056" spans="1:32" ht="16.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75">
        <f>IF(AND($X$3512&lt;&gt;" ",$X$3512&lt;&gt;0),IF(X1056=$X$3512,1+COUNTIF(U$7:U1055,"&gt;0"),0),0)</f>
        <v>0</v>
      </c>
      <c r="V1056" s="178" t="s">
        <v>1245</v>
      </c>
      <c r="W1056" s="130"/>
      <c r="X1056" s="131"/>
      <c r="Y1056" s="131"/>
      <c r="Z1056" s="206"/>
      <c r="AA1056" s="194">
        <f t="shared" si="81"/>
        <v>0</v>
      </c>
      <c r="AB1056" s="124" t="str">
        <f t="shared" si="82"/>
        <v/>
      </c>
      <c r="AC1056" s="195" t="str">
        <f t="shared" si="83"/>
        <v/>
      </c>
      <c r="AD1056" s="194" t="str">
        <f t="shared" si="84"/>
        <v/>
      </c>
      <c r="AE1056" s="194">
        <f>IF(AD1056="",0,IF(ISERROR(VLOOKUP(AD1056,AD$7:AD1055,1,FALSE)),1,0))</f>
        <v>0</v>
      </c>
      <c r="AF1056" s="194"/>
    </row>
    <row r="1057" spans="1:32" ht="16.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75">
        <f>IF(AND($X$3512&lt;&gt;" ",$X$3512&lt;&gt;0),IF(X1057=$X$3512,1+COUNTIF(U$7:U1056,"&gt;0"),0),0)</f>
        <v>0</v>
      </c>
      <c r="V1057" s="178" t="s">
        <v>1246</v>
      </c>
      <c r="W1057" s="130"/>
      <c r="X1057" s="131"/>
      <c r="Y1057" s="131"/>
      <c r="Z1057" s="206"/>
      <c r="AA1057" s="194">
        <f t="shared" si="81"/>
        <v>0</v>
      </c>
      <c r="AB1057" s="124" t="str">
        <f t="shared" si="82"/>
        <v/>
      </c>
      <c r="AC1057" s="195" t="str">
        <f t="shared" si="83"/>
        <v/>
      </c>
      <c r="AD1057" s="194" t="str">
        <f t="shared" si="84"/>
        <v/>
      </c>
      <c r="AE1057" s="194">
        <f>IF(AD1057="",0,IF(ISERROR(VLOOKUP(AD1057,AD$7:AD1056,1,FALSE)),1,0))</f>
        <v>0</v>
      </c>
      <c r="AF1057" s="194"/>
    </row>
    <row r="1058" spans="1:32" ht="16.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75">
        <f>IF(AND($X$3512&lt;&gt;" ",$X$3512&lt;&gt;0),IF(X1058=$X$3512,1+COUNTIF(U$7:U1057,"&gt;0"),0),0)</f>
        <v>0</v>
      </c>
      <c r="V1058" s="178" t="s">
        <v>1247</v>
      </c>
      <c r="W1058" s="130"/>
      <c r="X1058" s="131"/>
      <c r="Y1058" s="131"/>
      <c r="Z1058" s="206"/>
      <c r="AA1058" s="194">
        <f t="shared" si="81"/>
        <v>0</v>
      </c>
      <c r="AB1058" s="124" t="str">
        <f t="shared" si="82"/>
        <v/>
      </c>
      <c r="AC1058" s="195" t="str">
        <f t="shared" si="83"/>
        <v/>
      </c>
      <c r="AD1058" s="194" t="str">
        <f t="shared" si="84"/>
        <v/>
      </c>
      <c r="AE1058" s="194">
        <f>IF(AD1058="",0,IF(ISERROR(VLOOKUP(AD1058,AD$7:AD1057,1,FALSE)),1,0))</f>
        <v>0</v>
      </c>
      <c r="AF1058" s="194"/>
    </row>
    <row r="1059" spans="1:32" ht="16.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75">
        <f>IF(AND($X$3512&lt;&gt;" ",$X$3512&lt;&gt;0),IF(X1059=$X$3512,1+COUNTIF(U$7:U1058,"&gt;0"),0),0)</f>
        <v>0</v>
      </c>
      <c r="V1059" s="178" t="s">
        <v>1248</v>
      </c>
      <c r="W1059" s="130"/>
      <c r="X1059" s="131"/>
      <c r="Y1059" s="131"/>
      <c r="Z1059" s="206"/>
      <c r="AA1059" s="194">
        <f t="shared" si="81"/>
        <v>0</v>
      </c>
      <c r="AB1059" s="124" t="str">
        <f t="shared" si="82"/>
        <v/>
      </c>
      <c r="AC1059" s="195" t="str">
        <f t="shared" si="83"/>
        <v/>
      </c>
      <c r="AD1059" s="194" t="str">
        <f t="shared" si="84"/>
        <v/>
      </c>
      <c r="AE1059" s="194">
        <f>IF(AD1059="",0,IF(ISERROR(VLOOKUP(AD1059,AD$7:AD1058,1,FALSE)),1,0))</f>
        <v>0</v>
      </c>
      <c r="AF1059" s="194"/>
    </row>
    <row r="1060" spans="1:32" ht="16.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75">
        <f>IF(AND($X$3512&lt;&gt;" ",$X$3512&lt;&gt;0),IF(X1060=$X$3512,1+COUNTIF(U$7:U1059,"&gt;0"),0),0)</f>
        <v>0</v>
      </c>
      <c r="V1060" s="178" t="s">
        <v>1249</v>
      </c>
      <c r="W1060" s="130"/>
      <c r="X1060" s="131"/>
      <c r="Y1060" s="131"/>
      <c r="Z1060" s="206"/>
      <c r="AA1060" s="194">
        <f t="shared" si="81"/>
        <v>0</v>
      </c>
      <c r="AB1060" s="124" t="str">
        <f t="shared" si="82"/>
        <v/>
      </c>
      <c r="AC1060" s="195" t="str">
        <f t="shared" si="83"/>
        <v/>
      </c>
      <c r="AD1060" s="194" t="str">
        <f t="shared" si="84"/>
        <v/>
      </c>
      <c r="AE1060" s="194">
        <f>IF(AD1060="",0,IF(ISERROR(VLOOKUP(AD1060,AD$7:AD1059,1,FALSE)),1,0))</f>
        <v>0</v>
      </c>
      <c r="AF1060" s="194"/>
    </row>
    <row r="1061" spans="1:32" ht="16.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75">
        <f>IF(AND($X$3512&lt;&gt;" ",$X$3512&lt;&gt;0),IF(X1061=$X$3512,1+COUNTIF(U$7:U1060,"&gt;0"),0),0)</f>
        <v>0</v>
      </c>
      <c r="V1061" s="178" t="s">
        <v>1250</v>
      </c>
      <c r="W1061" s="130"/>
      <c r="X1061" s="131"/>
      <c r="Y1061" s="131"/>
      <c r="Z1061" s="206"/>
      <c r="AA1061" s="194">
        <f t="shared" si="81"/>
        <v>0</v>
      </c>
      <c r="AB1061" s="124" t="str">
        <f t="shared" si="82"/>
        <v/>
      </c>
      <c r="AC1061" s="195" t="str">
        <f t="shared" si="83"/>
        <v/>
      </c>
      <c r="AD1061" s="194" t="str">
        <f t="shared" si="84"/>
        <v/>
      </c>
      <c r="AE1061" s="194">
        <f>IF(AD1061="",0,IF(ISERROR(VLOOKUP(AD1061,AD$7:AD1060,1,FALSE)),1,0))</f>
        <v>0</v>
      </c>
      <c r="AF1061" s="194"/>
    </row>
    <row r="1062" spans="1:32" ht="16.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75">
        <f>IF(AND($X$3512&lt;&gt;" ",$X$3512&lt;&gt;0),IF(X1062=$X$3512,1+COUNTIF(U$7:U1061,"&gt;0"),0),0)</f>
        <v>0</v>
      </c>
      <c r="V1062" s="178" t="s">
        <v>1251</v>
      </c>
      <c r="W1062" s="130"/>
      <c r="X1062" s="131"/>
      <c r="Y1062" s="131"/>
      <c r="Z1062" s="206"/>
      <c r="AA1062" s="194">
        <f t="shared" si="81"/>
        <v>0</v>
      </c>
      <c r="AB1062" s="124" t="str">
        <f t="shared" si="82"/>
        <v/>
      </c>
      <c r="AC1062" s="195" t="str">
        <f t="shared" si="83"/>
        <v/>
      </c>
      <c r="AD1062" s="194" t="str">
        <f t="shared" si="84"/>
        <v/>
      </c>
      <c r="AE1062" s="194">
        <f>IF(AD1062="",0,IF(ISERROR(VLOOKUP(AD1062,AD$7:AD1061,1,FALSE)),1,0))</f>
        <v>0</v>
      </c>
      <c r="AF1062" s="194"/>
    </row>
    <row r="1063" spans="1:32" ht="16.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75">
        <f>IF(AND($X$3512&lt;&gt;" ",$X$3512&lt;&gt;0),IF(X1063=$X$3512,1+COUNTIF(U$7:U1062,"&gt;0"),0),0)</f>
        <v>0</v>
      </c>
      <c r="V1063" s="178" t="s">
        <v>1252</v>
      </c>
      <c r="W1063" s="130"/>
      <c r="X1063" s="131"/>
      <c r="Y1063" s="131"/>
      <c r="Z1063" s="206"/>
      <c r="AA1063" s="194">
        <f t="shared" si="81"/>
        <v>0</v>
      </c>
      <c r="AB1063" s="124" t="str">
        <f t="shared" si="82"/>
        <v/>
      </c>
      <c r="AC1063" s="195" t="str">
        <f t="shared" si="83"/>
        <v/>
      </c>
      <c r="AD1063" s="194" t="str">
        <f t="shared" si="84"/>
        <v/>
      </c>
      <c r="AE1063" s="194">
        <f>IF(AD1063="",0,IF(ISERROR(VLOOKUP(AD1063,AD$7:AD1062,1,FALSE)),1,0))</f>
        <v>0</v>
      </c>
      <c r="AF1063" s="194"/>
    </row>
    <row r="1064" spans="1:32" ht="16.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75">
        <f>IF(AND($X$3512&lt;&gt;" ",$X$3512&lt;&gt;0),IF(X1064=$X$3512,1+COUNTIF(U$7:U1063,"&gt;0"),0),0)</f>
        <v>0</v>
      </c>
      <c r="V1064" s="178" t="s">
        <v>1253</v>
      </c>
      <c r="W1064" s="130"/>
      <c r="X1064" s="131"/>
      <c r="Y1064" s="131"/>
      <c r="Z1064" s="206"/>
      <c r="AA1064" s="194">
        <f t="shared" si="81"/>
        <v>0</v>
      </c>
      <c r="AB1064" s="124" t="str">
        <f t="shared" si="82"/>
        <v/>
      </c>
      <c r="AC1064" s="195" t="str">
        <f t="shared" si="83"/>
        <v/>
      </c>
      <c r="AD1064" s="194" t="str">
        <f t="shared" si="84"/>
        <v/>
      </c>
      <c r="AE1064" s="194">
        <f>IF(AD1064="",0,IF(ISERROR(VLOOKUP(AD1064,AD$7:AD1063,1,FALSE)),1,0))</f>
        <v>0</v>
      </c>
      <c r="AF1064" s="194"/>
    </row>
    <row r="1065" spans="1:32" ht="16.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75">
        <f>IF(AND($X$3512&lt;&gt;" ",$X$3512&lt;&gt;0),IF(X1065=$X$3512,1+COUNTIF(U$7:U1064,"&gt;0"),0),0)</f>
        <v>0</v>
      </c>
      <c r="V1065" s="178" t="s">
        <v>1254</v>
      </c>
      <c r="W1065" s="130"/>
      <c r="X1065" s="131"/>
      <c r="Y1065" s="131"/>
      <c r="Z1065" s="206"/>
      <c r="AA1065" s="194">
        <f t="shared" si="81"/>
        <v>0</v>
      </c>
      <c r="AB1065" s="124" t="str">
        <f t="shared" si="82"/>
        <v/>
      </c>
      <c r="AC1065" s="195" t="str">
        <f t="shared" si="83"/>
        <v/>
      </c>
      <c r="AD1065" s="194" t="str">
        <f t="shared" si="84"/>
        <v/>
      </c>
      <c r="AE1065" s="194">
        <f>IF(AD1065="",0,IF(ISERROR(VLOOKUP(AD1065,AD$7:AD1064,1,FALSE)),1,0))</f>
        <v>0</v>
      </c>
      <c r="AF1065" s="194"/>
    </row>
    <row r="1066" spans="1:32" ht="16.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75">
        <f>IF(AND($X$3512&lt;&gt;" ",$X$3512&lt;&gt;0),IF(X1066=$X$3512,1+COUNTIF(U$7:U1065,"&gt;0"),0),0)</f>
        <v>0</v>
      </c>
      <c r="V1066" s="178" t="s">
        <v>1255</v>
      </c>
      <c r="W1066" s="130"/>
      <c r="X1066" s="131"/>
      <c r="Y1066" s="131"/>
      <c r="Z1066" s="206"/>
      <c r="AA1066" s="194">
        <f t="shared" si="81"/>
        <v>0</v>
      </c>
      <c r="AB1066" s="124" t="str">
        <f t="shared" si="82"/>
        <v/>
      </c>
      <c r="AC1066" s="195" t="str">
        <f t="shared" si="83"/>
        <v/>
      </c>
      <c r="AD1066" s="194" t="str">
        <f t="shared" si="84"/>
        <v/>
      </c>
      <c r="AE1066" s="194">
        <f>IF(AD1066="",0,IF(ISERROR(VLOOKUP(AD1066,AD$7:AD1065,1,FALSE)),1,0))</f>
        <v>0</v>
      </c>
      <c r="AF1066" s="194"/>
    </row>
    <row r="1067" spans="1:32" ht="16.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75">
        <f>IF(AND($X$3512&lt;&gt;" ",$X$3512&lt;&gt;0),IF(X1067=$X$3512,1+COUNTIF(U$7:U1066,"&gt;0"),0),0)</f>
        <v>0</v>
      </c>
      <c r="V1067" s="178" t="s">
        <v>1256</v>
      </c>
      <c r="W1067" s="130"/>
      <c r="X1067" s="131"/>
      <c r="Y1067" s="131"/>
      <c r="Z1067" s="206"/>
      <c r="AA1067" s="194">
        <f t="shared" si="81"/>
        <v>0</v>
      </c>
      <c r="AB1067" s="124" t="str">
        <f t="shared" si="82"/>
        <v/>
      </c>
      <c r="AC1067" s="195" t="str">
        <f t="shared" si="83"/>
        <v/>
      </c>
      <c r="AD1067" s="194" t="str">
        <f t="shared" si="84"/>
        <v/>
      </c>
      <c r="AE1067" s="194">
        <f>IF(AD1067="",0,IF(ISERROR(VLOOKUP(AD1067,AD$7:AD1066,1,FALSE)),1,0))</f>
        <v>0</v>
      </c>
      <c r="AF1067" s="194"/>
    </row>
    <row r="1068" spans="1:32" ht="16.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75">
        <f>IF(AND($X$3512&lt;&gt;" ",$X$3512&lt;&gt;0),IF(X1068=$X$3512,1+COUNTIF(U$7:U1067,"&gt;0"),0),0)</f>
        <v>0</v>
      </c>
      <c r="V1068" s="178" t="s">
        <v>1257</v>
      </c>
      <c r="W1068" s="130"/>
      <c r="X1068" s="131"/>
      <c r="Y1068" s="131"/>
      <c r="Z1068" s="206"/>
      <c r="AA1068" s="194">
        <f t="shared" si="81"/>
        <v>0</v>
      </c>
      <c r="AB1068" s="124" t="str">
        <f t="shared" si="82"/>
        <v/>
      </c>
      <c r="AC1068" s="195" t="str">
        <f t="shared" si="83"/>
        <v/>
      </c>
      <c r="AD1068" s="194" t="str">
        <f t="shared" si="84"/>
        <v/>
      </c>
      <c r="AE1068" s="194">
        <f>IF(AD1068="",0,IF(ISERROR(VLOOKUP(AD1068,AD$7:AD1067,1,FALSE)),1,0))</f>
        <v>0</v>
      </c>
      <c r="AF1068" s="194"/>
    </row>
    <row r="1069" spans="1:32" ht="16.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75">
        <f>IF(AND($X$3512&lt;&gt;" ",$X$3512&lt;&gt;0),IF(X1069=$X$3512,1+COUNTIF(U$7:U1068,"&gt;0"),0),0)</f>
        <v>0</v>
      </c>
      <c r="V1069" s="178" t="s">
        <v>1258</v>
      </c>
      <c r="W1069" s="130"/>
      <c r="X1069" s="131"/>
      <c r="Y1069" s="131"/>
      <c r="Z1069" s="206"/>
      <c r="AA1069" s="194">
        <f t="shared" si="81"/>
        <v>0</v>
      </c>
      <c r="AB1069" s="124" t="str">
        <f t="shared" si="82"/>
        <v/>
      </c>
      <c r="AC1069" s="195" t="str">
        <f t="shared" si="83"/>
        <v/>
      </c>
      <c r="AD1069" s="194" t="str">
        <f t="shared" si="84"/>
        <v/>
      </c>
      <c r="AE1069" s="194">
        <f>IF(AD1069="",0,IF(ISERROR(VLOOKUP(AD1069,AD$7:AD1068,1,FALSE)),1,0))</f>
        <v>0</v>
      </c>
      <c r="AF1069" s="194"/>
    </row>
    <row r="1070" spans="1:32" ht="16.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75">
        <f>IF(AND($X$3512&lt;&gt;" ",$X$3512&lt;&gt;0),IF(X1070=$X$3512,1+COUNTIF(U$7:U1069,"&gt;0"),0),0)</f>
        <v>0</v>
      </c>
      <c r="V1070" s="178" t="s">
        <v>1259</v>
      </c>
      <c r="W1070" s="130"/>
      <c r="X1070" s="131"/>
      <c r="Y1070" s="131"/>
      <c r="Z1070" s="206"/>
      <c r="AA1070" s="194">
        <f t="shared" si="81"/>
        <v>0</v>
      </c>
      <c r="AB1070" s="124" t="str">
        <f t="shared" si="82"/>
        <v/>
      </c>
      <c r="AC1070" s="195" t="str">
        <f t="shared" si="83"/>
        <v/>
      </c>
      <c r="AD1070" s="194" t="str">
        <f t="shared" si="84"/>
        <v/>
      </c>
      <c r="AE1070" s="194">
        <f>IF(AD1070="",0,IF(ISERROR(VLOOKUP(AD1070,AD$7:AD1069,1,FALSE)),1,0))</f>
        <v>0</v>
      </c>
      <c r="AF1070" s="194"/>
    </row>
    <row r="1071" spans="1:32" ht="16.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75">
        <f>IF(AND($X$3512&lt;&gt;" ",$X$3512&lt;&gt;0),IF(X1071=$X$3512,1+COUNTIF(U$7:U1070,"&gt;0"),0),0)</f>
        <v>0</v>
      </c>
      <c r="V1071" s="178" t="s">
        <v>1260</v>
      </c>
      <c r="W1071" s="130"/>
      <c r="X1071" s="131"/>
      <c r="Y1071" s="131"/>
      <c r="Z1071" s="206"/>
      <c r="AA1071" s="194">
        <f t="shared" si="81"/>
        <v>0</v>
      </c>
      <c r="AB1071" s="124" t="str">
        <f t="shared" si="82"/>
        <v/>
      </c>
      <c r="AC1071" s="195" t="str">
        <f t="shared" si="83"/>
        <v/>
      </c>
      <c r="AD1071" s="194" t="str">
        <f t="shared" si="84"/>
        <v/>
      </c>
      <c r="AE1071" s="194">
        <f>IF(AD1071="",0,IF(ISERROR(VLOOKUP(AD1071,AD$7:AD1070,1,FALSE)),1,0))</f>
        <v>0</v>
      </c>
      <c r="AF1071" s="194"/>
    </row>
    <row r="1072" spans="1:32" ht="16.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75">
        <f>IF(AND($X$3512&lt;&gt;" ",$X$3512&lt;&gt;0),IF(X1072=$X$3512,1+COUNTIF(U$7:U1071,"&gt;0"),0),0)</f>
        <v>0</v>
      </c>
      <c r="V1072" s="178" t="s">
        <v>1261</v>
      </c>
      <c r="W1072" s="130"/>
      <c r="X1072" s="131"/>
      <c r="Y1072" s="131"/>
      <c r="Z1072" s="206"/>
      <c r="AA1072" s="194">
        <f t="shared" si="81"/>
        <v>0</v>
      </c>
      <c r="AB1072" s="124" t="str">
        <f t="shared" si="82"/>
        <v/>
      </c>
      <c r="AC1072" s="195" t="str">
        <f t="shared" si="83"/>
        <v/>
      </c>
      <c r="AD1072" s="194" t="str">
        <f t="shared" si="84"/>
        <v/>
      </c>
      <c r="AE1072" s="194">
        <f>IF(AD1072="",0,IF(ISERROR(VLOOKUP(AD1072,AD$7:AD1071,1,FALSE)),1,0))</f>
        <v>0</v>
      </c>
      <c r="AF1072" s="194"/>
    </row>
    <row r="1073" spans="1:32" ht="16.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75">
        <f>IF(AND($X$3512&lt;&gt;" ",$X$3512&lt;&gt;0),IF(X1073=$X$3512,1+COUNTIF(U$7:U1072,"&gt;0"),0),0)</f>
        <v>0</v>
      </c>
      <c r="V1073" s="178" t="s">
        <v>1262</v>
      </c>
      <c r="W1073" s="130"/>
      <c r="X1073" s="131"/>
      <c r="Y1073" s="131"/>
      <c r="Z1073" s="206"/>
      <c r="AA1073" s="194">
        <f t="shared" si="81"/>
        <v>0</v>
      </c>
      <c r="AB1073" s="124" t="str">
        <f t="shared" si="82"/>
        <v/>
      </c>
      <c r="AC1073" s="195" t="str">
        <f t="shared" si="83"/>
        <v/>
      </c>
      <c r="AD1073" s="194" t="str">
        <f t="shared" si="84"/>
        <v/>
      </c>
      <c r="AE1073" s="194">
        <f>IF(AD1073="",0,IF(ISERROR(VLOOKUP(AD1073,AD$7:AD1072,1,FALSE)),1,0))</f>
        <v>0</v>
      </c>
      <c r="AF1073" s="194"/>
    </row>
    <row r="1074" spans="1:32" ht="16.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75">
        <f>IF(AND($X$3512&lt;&gt;" ",$X$3512&lt;&gt;0),IF(X1074=$X$3512,1+COUNTIF(U$7:U1073,"&gt;0"),0),0)</f>
        <v>0</v>
      </c>
      <c r="V1074" s="178" t="s">
        <v>1263</v>
      </c>
      <c r="W1074" s="130"/>
      <c r="X1074" s="131"/>
      <c r="Y1074" s="131"/>
      <c r="Z1074" s="206"/>
      <c r="AA1074" s="194">
        <f t="shared" si="81"/>
        <v>0</v>
      </c>
      <c r="AB1074" s="124" t="str">
        <f t="shared" si="82"/>
        <v/>
      </c>
      <c r="AC1074" s="195" t="str">
        <f t="shared" si="83"/>
        <v/>
      </c>
      <c r="AD1074" s="194" t="str">
        <f t="shared" si="84"/>
        <v/>
      </c>
      <c r="AE1074" s="194">
        <f>IF(AD1074="",0,IF(ISERROR(VLOOKUP(AD1074,AD$7:AD1073,1,FALSE)),1,0))</f>
        <v>0</v>
      </c>
      <c r="AF1074" s="194"/>
    </row>
    <row r="1075" spans="1:32" ht="16.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75">
        <f>IF(AND($X$3512&lt;&gt;" ",$X$3512&lt;&gt;0),IF(X1075=$X$3512,1+COUNTIF(U$7:U1074,"&gt;0"),0),0)</f>
        <v>0</v>
      </c>
      <c r="V1075" s="178" t="s">
        <v>1264</v>
      </c>
      <c r="W1075" s="130"/>
      <c r="X1075" s="131"/>
      <c r="Y1075" s="131"/>
      <c r="Z1075" s="206"/>
      <c r="AA1075" s="194">
        <f t="shared" si="81"/>
        <v>0</v>
      </c>
      <c r="AB1075" s="124" t="str">
        <f t="shared" si="82"/>
        <v/>
      </c>
      <c r="AC1075" s="195" t="str">
        <f t="shared" si="83"/>
        <v/>
      </c>
      <c r="AD1075" s="194" t="str">
        <f t="shared" si="84"/>
        <v/>
      </c>
      <c r="AE1075" s="194">
        <f>IF(AD1075="",0,IF(ISERROR(VLOOKUP(AD1075,AD$7:AD1074,1,FALSE)),1,0))</f>
        <v>0</v>
      </c>
      <c r="AF1075" s="194"/>
    </row>
    <row r="1076" spans="1:32" ht="16.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75">
        <f>IF(AND($X$3512&lt;&gt;" ",$X$3512&lt;&gt;0),IF(X1076=$X$3512,1+COUNTIF(U$7:U1075,"&gt;0"),0),0)</f>
        <v>0</v>
      </c>
      <c r="V1076" s="178" t="s">
        <v>1265</v>
      </c>
      <c r="W1076" s="130"/>
      <c r="X1076" s="131"/>
      <c r="Y1076" s="131"/>
      <c r="Z1076" s="206"/>
      <c r="AA1076" s="194">
        <f t="shared" si="81"/>
        <v>0</v>
      </c>
      <c r="AB1076" s="124" t="str">
        <f t="shared" si="82"/>
        <v/>
      </c>
      <c r="AC1076" s="195" t="str">
        <f t="shared" si="83"/>
        <v/>
      </c>
      <c r="AD1076" s="194" t="str">
        <f t="shared" si="84"/>
        <v/>
      </c>
      <c r="AE1076" s="194">
        <f>IF(AD1076="",0,IF(ISERROR(VLOOKUP(AD1076,AD$7:AD1075,1,FALSE)),1,0))</f>
        <v>0</v>
      </c>
      <c r="AF1076" s="194"/>
    </row>
    <row r="1077" spans="1:32" ht="16.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75">
        <f>IF(AND($X$3512&lt;&gt;" ",$X$3512&lt;&gt;0),IF(X1077=$X$3512,1+COUNTIF(U$7:U1076,"&gt;0"),0),0)</f>
        <v>0</v>
      </c>
      <c r="V1077" s="178" t="s">
        <v>1266</v>
      </c>
      <c r="W1077" s="130"/>
      <c r="X1077" s="131"/>
      <c r="Y1077" s="131"/>
      <c r="Z1077" s="206"/>
      <c r="AA1077" s="194">
        <f t="shared" si="81"/>
        <v>0</v>
      </c>
      <c r="AB1077" s="124" t="str">
        <f t="shared" si="82"/>
        <v/>
      </c>
      <c r="AC1077" s="195" t="str">
        <f t="shared" si="83"/>
        <v/>
      </c>
      <c r="AD1077" s="194" t="str">
        <f t="shared" si="84"/>
        <v/>
      </c>
      <c r="AE1077" s="194">
        <f>IF(AD1077="",0,IF(ISERROR(VLOOKUP(AD1077,AD$7:AD1076,1,FALSE)),1,0))</f>
        <v>0</v>
      </c>
      <c r="AF1077" s="194"/>
    </row>
    <row r="1078" spans="1:32" ht="16.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75">
        <f>IF(AND($X$3512&lt;&gt;" ",$X$3512&lt;&gt;0),IF(X1078=$X$3512,1+COUNTIF(U$7:U1077,"&gt;0"),0),0)</f>
        <v>0</v>
      </c>
      <c r="V1078" s="178" t="s">
        <v>1267</v>
      </c>
      <c r="W1078" s="130"/>
      <c r="X1078" s="131"/>
      <c r="Y1078" s="131"/>
      <c r="Z1078" s="206"/>
      <c r="AA1078" s="194">
        <f t="shared" si="81"/>
        <v>0</v>
      </c>
      <c r="AB1078" s="124" t="str">
        <f t="shared" si="82"/>
        <v/>
      </c>
      <c r="AC1078" s="195" t="str">
        <f t="shared" si="83"/>
        <v/>
      </c>
      <c r="AD1078" s="194" t="str">
        <f t="shared" si="84"/>
        <v/>
      </c>
      <c r="AE1078" s="194">
        <f>IF(AD1078="",0,IF(ISERROR(VLOOKUP(AD1078,AD$7:AD1077,1,FALSE)),1,0))</f>
        <v>0</v>
      </c>
      <c r="AF1078" s="194"/>
    </row>
    <row r="1079" spans="1:32" ht="16.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75">
        <f>IF(AND($X$3512&lt;&gt;" ",$X$3512&lt;&gt;0),IF(X1079=$X$3512,1+COUNTIF(U$7:U1078,"&gt;0"),0),0)</f>
        <v>0</v>
      </c>
      <c r="V1079" s="178" t="s">
        <v>1268</v>
      </c>
      <c r="W1079" s="130"/>
      <c r="X1079" s="131"/>
      <c r="Y1079" s="131"/>
      <c r="Z1079" s="206"/>
      <c r="AA1079" s="194">
        <f t="shared" si="81"/>
        <v>0</v>
      </c>
      <c r="AB1079" s="124" t="str">
        <f t="shared" si="82"/>
        <v/>
      </c>
      <c r="AC1079" s="195" t="str">
        <f t="shared" si="83"/>
        <v/>
      </c>
      <c r="AD1079" s="194" t="str">
        <f t="shared" si="84"/>
        <v/>
      </c>
      <c r="AE1079" s="194">
        <f>IF(AD1079="",0,IF(ISERROR(VLOOKUP(AD1079,AD$7:AD1078,1,FALSE)),1,0))</f>
        <v>0</v>
      </c>
      <c r="AF1079" s="194"/>
    </row>
    <row r="1080" spans="1:32" ht="16.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75">
        <f>IF(AND($X$3512&lt;&gt;" ",$X$3512&lt;&gt;0),IF(X1080=$X$3512,1+COUNTIF(U$7:U1079,"&gt;0"),0),0)</f>
        <v>0</v>
      </c>
      <c r="V1080" s="178" t="s">
        <v>1269</v>
      </c>
      <c r="W1080" s="130"/>
      <c r="X1080" s="131"/>
      <c r="Y1080" s="131"/>
      <c r="Z1080" s="206"/>
      <c r="AA1080" s="194">
        <f t="shared" si="81"/>
        <v>0</v>
      </c>
      <c r="AB1080" s="124" t="str">
        <f t="shared" si="82"/>
        <v/>
      </c>
      <c r="AC1080" s="195" t="str">
        <f t="shared" si="83"/>
        <v/>
      </c>
      <c r="AD1080" s="194" t="str">
        <f t="shared" si="84"/>
        <v/>
      </c>
      <c r="AE1080" s="194">
        <f>IF(AD1080="",0,IF(ISERROR(VLOOKUP(AD1080,AD$7:AD1079,1,FALSE)),1,0))</f>
        <v>0</v>
      </c>
      <c r="AF1080" s="194"/>
    </row>
    <row r="1081" spans="1:32" ht="16.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75">
        <f>IF(AND($X$3512&lt;&gt;" ",$X$3512&lt;&gt;0),IF(X1081=$X$3512,1+COUNTIF(U$7:U1080,"&gt;0"),0),0)</f>
        <v>0</v>
      </c>
      <c r="V1081" s="178" t="s">
        <v>1270</v>
      </c>
      <c r="W1081" s="130"/>
      <c r="X1081" s="131"/>
      <c r="Y1081" s="131"/>
      <c r="Z1081" s="206"/>
      <c r="AA1081" s="194">
        <f t="shared" si="81"/>
        <v>0</v>
      </c>
      <c r="AB1081" s="124" t="str">
        <f t="shared" si="82"/>
        <v/>
      </c>
      <c r="AC1081" s="195" t="str">
        <f t="shared" si="83"/>
        <v/>
      </c>
      <c r="AD1081" s="194" t="str">
        <f t="shared" si="84"/>
        <v/>
      </c>
      <c r="AE1081" s="194">
        <f>IF(AD1081="",0,IF(ISERROR(VLOOKUP(AD1081,AD$7:AD1080,1,FALSE)),1,0))</f>
        <v>0</v>
      </c>
      <c r="AF1081" s="194"/>
    </row>
    <row r="1082" spans="1:32" ht="16.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75">
        <f>IF(AND($X$3512&lt;&gt;" ",$X$3512&lt;&gt;0),IF(X1082=$X$3512,1+COUNTIF(U$7:U1081,"&gt;0"),0),0)</f>
        <v>0</v>
      </c>
      <c r="V1082" s="178" t="s">
        <v>1271</v>
      </c>
      <c r="W1082" s="130"/>
      <c r="X1082" s="131"/>
      <c r="Y1082" s="131"/>
      <c r="Z1082" s="206"/>
      <c r="AA1082" s="194">
        <f t="shared" si="81"/>
        <v>0</v>
      </c>
      <c r="AB1082" s="124" t="str">
        <f t="shared" si="82"/>
        <v/>
      </c>
      <c r="AC1082" s="195" t="str">
        <f t="shared" si="83"/>
        <v/>
      </c>
      <c r="AD1082" s="194" t="str">
        <f t="shared" si="84"/>
        <v/>
      </c>
      <c r="AE1082" s="194">
        <f>IF(AD1082="",0,IF(ISERROR(VLOOKUP(AD1082,AD$7:AD1081,1,FALSE)),1,0))</f>
        <v>0</v>
      </c>
      <c r="AF1082" s="194"/>
    </row>
    <row r="1083" spans="1:32" ht="16.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75">
        <f>IF(AND($X$3512&lt;&gt;" ",$X$3512&lt;&gt;0),IF(X1083=$X$3512,1+COUNTIF(U$7:U1082,"&gt;0"),0),0)</f>
        <v>0</v>
      </c>
      <c r="V1083" s="178" t="s">
        <v>1272</v>
      </c>
      <c r="W1083" s="130"/>
      <c r="X1083" s="131"/>
      <c r="Y1083" s="131"/>
      <c r="Z1083" s="206"/>
      <c r="AA1083" s="194">
        <f t="shared" si="81"/>
        <v>0</v>
      </c>
      <c r="AB1083" s="124" t="str">
        <f t="shared" si="82"/>
        <v/>
      </c>
      <c r="AC1083" s="195" t="str">
        <f t="shared" si="83"/>
        <v/>
      </c>
      <c r="AD1083" s="194" t="str">
        <f t="shared" si="84"/>
        <v/>
      </c>
      <c r="AE1083" s="194">
        <f>IF(AD1083="",0,IF(ISERROR(VLOOKUP(AD1083,AD$7:AD1082,1,FALSE)),1,0))</f>
        <v>0</v>
      </c>
      <c r="AF1083" s="194"/>
    </row>
    <row r="1084" spans="1:32" ht="16.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75">
        <f>IF(AND($X$3512&lt;&gt;" ",$X$3512&lt;&gt;0),IF(X1084=$X$3512,1+COUNTIF(U$7:U1083,"&gt;0"),0),0)</f>
        <v>0</v>
      </c>
      <c r="V1084" s="178" t="s">
        <v>1273</v>
      </c>
      <c r="W1084" s="130"/>
      <c r="X1084" s="131"/>
      <c r="Y1084" s="131"/>
      <c r="Z1084" s="206"/>
      <c r="AA1084" s="194">
        <f t="shared" si="81"/>
        <v>0</v>
      </c>
      <c r="AB1084" s="124" t="str">
        <f t="shared" si="82"/>
        <v/>
      </c>
      <c r="AC1084" s="195" t="str">
        <f t="shared" si="83"/>
        <v/>
      </c>
      <c r="AD1084" s="194" t="str">
        <f t="shared" si="84"/>
        <v/>
      </c>
      <c r="AE1084" s="194">
        <f>IF(AD1084="",0,IF(ISERROR(VLOOKUP(AD1084,AD$7:AD1083,1,FALSE)),1,0))</f>
        <v>0</v>
      </c>
      <c r="AF1084" s="194"/>
    </row>
    <row r="1085" spans="1:32" ht="16.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75">
        <f>IF(AND($X$3512&lt;&gt;" ",$X$3512&lt;&gt;0),IF(X1085=$X$3512,1+COUNTIF(U$7:U1084,"&gt;0"),0),0)</f>
        <v>0</v>
      </c>
      <c r="V1085" s="178" t="s">
        <v>1274</v>
      </c>
      <c r="W1085" s="130"/>
      <c r="X1085" s="131"/>
      <c r="Y1085" s="131"/>
      <c r="Z1085" s="206"/>
      <c r="AA1085" s="194">
        <f t="shared" si="81"/>
        <v>0</v>
      </c>
      <c r="AB1085" s="124" t="str">
        <f t="shared" si="82"/>
        <v/>
      </c>
      <c r="AC1085" s="195" t="str">
        <f t="shared" si="83"/>
        <v/>
      </c>
      <c r="AD1085" s="194" t="str">
        <f t="shared" si="84"/>
        <v/>
      </c>
      <c r="AE1085" s="194">
        <f>IF(AD1085="",0,IF(ISERROR(VLOOKUP(AD1085,AD$7:AD1084,1,FALSE)),1,0))</f>
        <v>0</v>
      </c>
      <c r="AF1085" s="194"/>
    </row>
    <row r="1086" spans="1:32" ht="16.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75">
        <f>IF(AND($X$3512&lt;&gt;" ",$X$3512&lt;&gt;0),IF(X1086=$X$3512,1+COUNTIF(U$7:U1085,"&gt;0"),0),0)</f>
        <v>0</v>
      </c>
      <c r="V1086" s="178" t="s">
        <v>1275</v>
      </c>
      <c r="W1086" s="130"/>
      <c r="X1086" s="131"/>
      <c r="Y1086" s="131"/>
      <c r="Z1086" s="206"/>
      <c r="AA1086" s="194">
        <f t="shared" si="81"/>
        <v>0</v>
      </c>
      <c r="AB1086" s="124" t="str">
        <f t="shared" si="82"/>
        <v/>
      </c>
      <c r="AC1086" s="195" t="str">
        <f t="shared" si="83"/>
        <v/>
      </c>
      <c r="AD1086" s="194" t="str">
        <f t="shared" si="84"/>
        <v/>
      </c>
      <c r="AE1086" s="194">
        <f>IF(AD1086="",0,IF(ISERROR(VLOOKUP(AD1086,AD$7:AD1085,1,FALSE)),1,0))</f>
        <v>0</v>
      </c>
      <c r="AF1086" s="194"/>
    </row>
    <row r="1087" spans="1:32" ht="16.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75">
        <f>IF(AND($X$3512&lt;&gt;" ",$X$3512&lt;&gt;0),IF(X1087=$X$3512,1+COUNTIF(U$7:U1086,"&gt;0"),0),0)</f>
        <v>0</v>
      </c>
      <c r="V1087" s="178" t="s">
        <v>1276</v>
      </c>
      <c r="W1087" s="130"/>
      <c r="X1087" s="131"/>
      <c r="Y1087" s="131"/>
      <c r="Z1087" s="206"/>
      <c r="AA1087" s="194">
        <f t="shared" si="81"/>
        <v>0</v>
      </c>
      <c r="AB1087" s="124" t="str">
        <f t="shared" si="82"/>
        <v/>
      </c>
      <c r="AC1087" s="195" t="str">
        <f t="shared" si="83"/>
        <v/>
      </c>
      <c r="AD1087" s="194" t="str">
        <f t="shared" si="84"/>
        <v/>
      </c>
      <c r="AE1087" s="194">
        <f>IF(AD1087="",0,IF(ISERROR(VLOOKUP(AD1087,AD$7:AD1086,1,FALSE)),1,0))</f>
        <v>0</v>
      </c>
      <c r="AF1087" s="194"/>
    </row>
    <row r="1088" spans="1:32" ht="16.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75">
        <f>IF(AND($X$3512&lt;&gt;" ",$X$3512&lt;&gt;0),IF(X1088=$X$3512,1+COUNTIF(U$7:U1087,"&gt;0"),0),0)</f>
        <v>0</v>
      </c>
      <c r="V1088" s="178" t="s">
        <v>1277</v>
      </c>
      <c r="W1088" s="130"/>
      <c r="X1088" s="131"/>
      <c r="Y1088" s="131"/>
      <c r="Z1088" s="206"/>
      <c r="AA1088" s="194">
        <f t="shared" si="81"/>
        <v>0</v>
      </c>
      <c r="AB1088" s="124" t="str">
        <f t="shared" si="82"/>
        <v/>
      </c>
      <c r="AC1088" s="195" t="str">
        <f t="shared" si="83"/>
        <v/>
      </c>
      <c r="AD1088" s="194" t="str">
        <f t="shared" si="84"/>
        <v/>
      </c>
      <c r="AE1088" s="194">
        <f>IF(AD1088="",0,IF(ISERROR(VLOOKUP(AD1088,AD$7:AD1087,1,FALSE)),1,0))</f>
        <v>0</v>
      </c>
      <c r="AF1088" s="194"/>
    </row>
    <row r="1089" spans="1:32" ht="16.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75">
        <f>IF(AND($X$3512&lt;&gt;" ",$X$3512&lt;&gt;0),IF(X1089=$X$3512,1+COUNTIF(U$7:U1088,"&gt;0"),0),0)</f>
        <v>0</v>
      </c>
      <c r="V1089" s="178" t="s">
        <v>1278</v>
      </c>
      <c r="W1089" s="130"/>
      <c r="X1089" s="131"/>
      <c r="Y1089" s="131"/>
      <c r="Z1089" s="206"/>
      <c r="AA1089" s="194">
        <f t="shared" si="81"/>
        <v>0</v>
      </c>
      <c r="AB1089" s="124" t="str">
        <f t="shared" si="82"/>
        <v/>
      </c>
      <c r="AC1089" s="195" t="str">
        <f t="shared" si="83"/>
        <v/>
      </c>
      <c r="AD1089" s="194" t="str">
        <f t="shared" si="84"/>
        <v/>
      </c>
      <c r="AE1089" s="194">
        <f>IF(AD1089="",0,IF(ISERROR(VLOOKUP(AD1089,AD$7:AD1088,1,FALSE)),1,0))</f>
        <v>0</v>
      </c>
      <c r="AF1089" s="194"/>
    </row>
    <row r="1090" spans="1:32" ht="16.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75">
        <f>IF(AND($X$3512&lt;&gt;" ",$X$3512&lt;&gt;0),IF(X1090=$X$3512,1+COUNTIF(U$7:U1089,"&gt;0"),0),0)</f>
        <v>0</v>
      </c>
      <c r="V1090" s="178" t="s">
        <v>1279</v>
      </c>
      <c r="W1090" s="130"/>
      <c r="X1090" s="131"/>
      <c r="Y1090" s="131"/>
      <c r="Z1090" s="206"/>
      <c r="AA1090" s="194">
        <f t="shared" si="81"/>
        <v>0</v>
      </c>
      <c r="AB1090" s="124" t="str">
        <f t="shared" si="82"/>
        <v/>
      </c>
      <c r="AC1090" s="195" t="str">
        <f t="shared" si="83"/>
        <v/>
      </c>
      <c r="AD1090" s="194" t="str">
        <f t="shared" si="84"/>
        <v/>
      </c>
      <c r="AE1090" s="194">
        <f>IF(AD1090="",0,IF(ISERROR(VLOOKUP(AD1090,AD$7:AD1089,1,FALSE)),1,0))</f>
        <v>0</v>
      </c>
      <c r="AF1090" s="194"/>
    </row>
    <row r="1091" spans="1:32" ht="16.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75">
        <f>IF(AND($X$3512&lt;&gt;" ",$X$3512&lt;&gt;0),IF(X1091=$X$3512,1+COUNTIF(U$7:U1090,"&gt;0"),0),0)</f>
        <v>0</v>
      </c>
      <c r="V1091" s="178" t="s">
        <v>1280</v>
      </c>
      <c r="W1091" s="130"/>
      <c r="X1091" s="131"/>
      <c r="Y1091" s="131"/>
      <c r="Z1091" s="206"/>
      <c r="AA1091" s="194">
        <f t="shared" si="81"/>
        <v>0</v>
      </c>
      <c r="AB1091" s="124" t="str">
        <f t="shared" si="82"/>
        <v/>
      </c>
      <c r="AC1091" s="195" t="str">
        <f t="shared" si="83"/>
        <v/>
      </c>
      <c r="AD1091" s="194" t="str">
        <f t="shared" si="84"/>
        <v/>
      </c>
      <c r="AE1091" s="194">
        <f>IF(AD1091="",0,IF(ISERROR(VLOOKUP(AD1091,AD$7:AD1090,1,FALSE)),1,0))</f>
        <v>0</v>
      </c>
      <c r="AF1091" s="194"/>
    </row>
    <row r="1092" spans="1:32" ht="16.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75">
        <f>IF(AND($X$3512&lt;&gt;" ",$X$3512&lt;&gt;0),IF(X1092=$X$3512,1+COUNTIF(U$7:U1091,"&gt;0"),0),0)</f>
        <v>0</v>
      </c>
      <c r="V1092" s="178" t="s">
        <v>1281</v>
      </c>
      <c r="W1092" s="130"/>
      <c r="X1092" s="131"/>
      <c r="Y1092" s="131"/>
      <c r="Z1092" s="206"/>
      <c r="AA1092" s="194">
        <f t="shared" si="81"/>
        <v>0</v>
      </c>
      <c r="AB1092" s="124" t="str">
        <f t="shared" si="82"/>
        <v/>
      </c>
      <c r="AC1092" s="195" t="str">
        <f t="shared" si="83"/>
        <v/>
      </c>
      <c r="AD1092" s="194" t="str">
        <f t="shared" si="84"/>
        <v/>
      </c>
      <c r="AE1092" s="194">
        <f>IF(AD1092="",0,IF(ISERROR(VLOOKUP(AD1092,AD$7:AD1091,1,FALSE)),1,0))</f>
        <v>0</v>
      </c>
      <c r="AF1092" s="194"/>
    </row>
    <row r="1093" spans="1:32" ht="16.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75">
        <f>IF(AND($X$3512&lt;&gt;" ",$X$3512&lt;&gt;0),IF(X1093=$X$3512,1+COUNTIF(U$7:U1092,"&gt;0"),0),0)</f>
        <v>0</v>
      </c>
      <c r="V1093" s="178" t="s">
        <v>1282</v>
      </c>
      <c r="W1093" s="130"/>
      <c r="X1093" s="131"/>
      <c r="Y1093" s="131"/>
      <c r="Z1093" s="206"/>
      <c r="AA1093" s="194">
        <f t="shared" si="81"/>
        <v>0</v>
      </c>
      <c r="AB1093" s="124" t="str">
        <f t="shared" si="82"/>
        <v/>
      </c>
      <c r="AC1093" s="195" t="str">
        <f t="shared" si="83"/>
        <v/>
      </c>
      <c r="AD1093" s="194" t="str">
        <f t="shared" si="84"/>
        <v/>
      </c>
      <c r="AE1093" s="194">
        <f>IF(AD1093="",0,IF(ISERROR(VLOOKUP(AD1093,AD$7:AD1092,1,FALSE)),1,0))</f>
        <v>0</v>
      </c>
      <c r="AF1093" s="194"/>
    </row>
    <row r="1094" spans="1:32" ht="16.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75">
        <f>IF(AND($X$3512&lt;&gt;" ",$X$3512&lt;&gt;0),IF(X1094=$X$3512,1+COUNTIF(U$7:U1093,"&gt;0"),0),0)</f>
        <v>0</v>
      </c>
      <c r="V1094" s="178" t="s">
        <v>1283</v>
      </c>
      <c r="W1094" s="130"/>
      <c r="X1094" s="131"/>
      <c r="Y1094" s="131"/>
      <c r="Z1094" s="206"/>
      <c r="AA1094" s="194">
        <f t="shared" si="81"/>
        <v>0</v>
      </c>
      <c r="AB1094" s="124" t="str">
        <f t="shared" si="82"/>
        <v/>
      </c>
      <c r="AC1094" s="195" t="str">
        <f t="shared" si="83"/>
        <v/>
      </c>
      <c r="AD1094" s="194" t="str">
        <f t="shared" si="84"/>
        <v/>
      </c>
      <c r="AE1094" s="194">
        <f>IF(AD1094="",0,IF(ISERROR(VLOOKUP(AD1094,AD$7:AD1093,1,FALSE)),1,0))</f>
        <v>0</v>
      </c>
      <c r="AF1094" s="194"/>
    </row>
    <row r="1095" spans="1:32" ht="16.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75">
        <f>IF(AND($X$3512&lt;&gt;" ",$X$3512&lt;&gt;0),IF(X1095=$X$3512,1+COUNTIF(U$7:U1094,"&gt;0"),0),0)</f>
        <v>0</v>
      </c>
      <c r="V1095" s="178" t="s">
        <v>1284</v>
      </c>
      <c r="W1095" s="130"/>
      <c r="X1095" s="131"/>
      <c r="Y1095" s="131"/>
      <c r="Z1095" s="206"/>
      <c r="AA1095" s="194">
        <f t="shared" ref="AA1095:AA1158" si="85">IF(ISBLANK(X1095),0,VLOOKUP(X1095,$B$8:$E$57,1,FALSE))</f>
        <v>0</v>
      </c>
      <c r="AB1095" s="124" t="str">
        <f t="shared" si="82"/>
        <v/>
      </c>
      <c r="AC1095" s="195" t="str">
        <f t="shared" si="83"/>
        <v/>
      </c>
      <c r="AD1095" s="194" t="str">
        <f t="shared" si="84"/>
        <v/>
      </c>
      <c r="AE1095" s="194">
        <f>IF(AD1095="",0,IF(ISERROR(VLOOKUP(AD1095,AD$7:AD1094,1,FALSE)),1,0))</f>
        <v>0</v>
      </c>
      <c r="AF1095" s="194"/>
    </row>
    <row r="1096" spans="1:32" ht="16.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75">
        <f>IF(AND($X$3512&lt;&gt;" ",$X$3512&lt;&gt;0),IF(X1096=$X$3512,1+COUNTIF(U$7:U1095,"&gt;0"),0),0)</f>
        <v>0</v>
      </c>
      <c r="V1096" s="178" t="s">
        <v>1285</v>
      </c>
      <c r="W1096" s="130"/>
      <c r="X1096" s="131"/>
      <c r="Y1096" s="131"/>
      <c r="Z1096" s="206"/>
      <c r="AA1096" s="194">
        <f t="shared" si="85"/>
        <v>0</v>
      </c>
      <c r="AB1096" s="124" t="str">
        <f t="shared" ref="AB1096:AB1159" si="86">IF(W1096&gt;0,CONCATENATE(MONTH(W1096)&amp;X1096),"")</f>
        <v/>
      </c>
      <c r="AC1096" s="195" t="str">
        <f t="shared" ref="AC1096:AC1159" si="87">IF(OR(AND(Z1096&lt;&gt;0,ISBLANK(X1096)),ISERROR(AA1096)),"ERR","")</f>
        <v/>
      </c>
      <c r="AD1096" s="194" t="str">
        <f t="shared" si="84"/>
        <v/>
      </c>
      <c r="AE1096" s="194">
        <f>IF(AD1096="",0,IF(ISERROR(VLOOKUP(AD1096,AD$7:AD1095,1,FALSE)),1,0))</f>
        <v>0</v>
      </c>
      <c r="AF1096" s="194"/>
    </row>
    <row r="1097" spans="1:32" ht="16.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75">
        <f>IF(AND($X$3512&lt;&gt;" ",$X$3512&lt;&gt;0),IF(X1097=$X$3512,1+COUNTIF(U$7:U1096,"&gt;0"),0),0)</f>
        <v>0</v>
      </c>
      <c r="V1097" s="178" t="s">
        <v>1286</v>
      </c>
      <c r="W1097" s="130"/>
      <c r="X1097" s="131"/>
      <c r="Y1097" s="131"/>
      <c r="Z1097" s="206"/>
      <c r="AA1097" s="194">
        <f t="shared" si="85"/>
        <v>0</v>
      </c>
      <c r="AB1097" s="124" t="str">
        <f t="shared" si="86"/>
        <v/>
      </c>
      <c r="AC1097" s="195" t="str">
        <f t="shared" si="87"/>
        <v/>
      </c>
      <c r="AD1097" s="194" t="str">
        <f t="shared" si="84"/>
        <v/>
      </c>
      <c r="AE1097" s="194">
        <f>IF(AD1097="",0,IF(ISERROR(VLOOKUP(AD1097,AD$7:AD1096,1,FALSE)),1,0))</f>
        <v>0</v>
      </c>
      <c r="AF1097" s="194"/>
    </row>
    <row r="1098" spans="1:32" ht="16.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75">
        <f>IF(AND($X$3512&lt;&gt;" ",$X$3512&lt;&gt;0),IF(X1098=$X$3512,1+COUNTIF(U$7:U1097,"&gt;0"),0),0)</f>
        <v>0</v>
      </c>
      <c r="V1098" s="178" t="s">
        <v>1287</v>
      </c>
      <c r="W1098" s="130"/>
      <c r="X1098" s="131"/>
      <c r="Y1098" s="131"/>
      <c r="Z1098" s="206"/>
      <c r="AA1098" s="194">
        <f t="shared" si="85"/>
        <v>0</v>
      </c>
      <c r="AB1098" s="124" t="str">
        <f t="shared" si="86"/>
        <v/>
      </c>
      <c r="AC1098" s="195" t="str">
        <f t="shared" si="87"/>
        <v/>
      </c>
      <c r="AD1098" s="194" t="str">
        <f t="shared" si="84"/>
        <v/>
      </c>
      <c r="AE1098" s="194">
        <f>IF(AD1098="",0,IF(ISERROR(VLOOKUP(AD1098,AD$7:AD1097,1,FALSE)),1,0))</f>
        <v>0</v>
      </c>
      <c r="AF1098" s="194"/>
    </row>
    <row r="1099" spans="1:32" ht="16.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75">
        <f>IF(AND($X$3512&lt;&gt;" ",$X$3512&lt;&gt;0),IF(X1099=$X$3512,1+COUNTIF(U$7:U1098,"&gt;0"),0),0)</f>
        <v>0</v>
      </c>
      <c r="V1099" s="178" t="s">
        <v>1288</v>
      </c>
      <c r="W1099" s="130"/>
      <c r="X1099" s="131"/>
      <c r="Y1099" s="131"/>
      <c r="Z1099" s="206"/>
      <c r="AA1099" s="194">
        <f t="shared" si="85"/>
        <v>0</v>
      </c>
      <c r="AB1099" s="124" t="str">
        <f t="shared" si="86"/>
        <v/>
      </c>
      <c r="AC1099" s="195" t="str">
        <f t="shared" si="87"/>
        <v/>
      </c>
      <c r="AD1099" s="194" t="str">
        <f t="shared" ref="AD1099:AD1162" si="88">IF(W1099&gt;0,CONCATENATE(MONTH(W1099),"-",YEAR(W1099)),"")</f>
        <v/>
      </c>
      <c r="AE1099" s="194">
        <f>IF(AD1099="",0,IF(ISERROR(VLOOKUP(AD1099,AD$7:AD1098,1,FALSE)),1,0))</f>
        <v>0</v>
      </c>
      <c r="AF1099" s="194"/>
    </row>
    <row r="1100" spans="1:32" ht="16.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75">
        <f>IF(AND($X$3512&lt;&gt;" ",$X$3512&lt;&gt;0),IF(X1100=$X$3512,1+COUNTIF(U$7:U1099,"&gt;0"),0),0)</f>
        <v>0</v>
      </c>
      <c r="V1100" s="178" t="s">
        <v>1289</v>
      </c>
      <c r="W1100" s="130"/>
      <c r="X1100" s="131"/>
      <c r="Y1100" s="131"/>
      <c r="Z1100" s="206"/>
      <c r="AA1100" s="194">
        <f t="shared" si="85"/>
        <v>0</v>
      </c>
      <c r="AB1100" s="124" t="str">
        <f t="shared" si="86"/>
        <v/>
      </c>
      <c r="AC1100" s="195" t="str">
        <f t="shared" si="87"/>
        <v/>
      </c>
      <c r="AD1100" s="194" t="str">
        <f t="shared" si="88"/>
        <v/>
      </c>
      <c r="AE1100" s="194">
        <f>IF(AD1100="",0,IF(ISERROR(VLOOKUP(AD1100,AD$7:AD1099,1,FALSE)),1,0))</f>
        <v>0</v>
      </c>
      <c r="AF1100" s="194"/>
    </row>
    <row r="1101" spans="1:32" ht="16.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75">
        <f>IF(AND($X$3512&lt;&gt;" ",$X$3512&lt;&gt;0),IF(X1101=$X$3512,1+COUNTIF(U$7:U1100,"&gt;0"),0),0)</f>
        <v>0</v>
      </c>
      <c r="V1101" s="178" t="s">
        <v>1290</v>
      </c>
      <c r="W1101" s="130"/>
      <c r="X1101" s="131"/>
      <c r="Y1101" s="131"/>
      <c r="Z1101" s="206"/>
      <c r="AA1101" s="194">
        <f t="shared" si="85"/>
        <v>0</v>
      </c>
      <c r="AB1101" s="124" t="str">
        <f t="shared" si="86"/>
        <v/>
      </c>
      <c r="AC1101" s="195" t="str">
        <f t="shared" si="87"/>
        <v/>
      </c>
      <c r="AD1101" s="194" t="str">
        <f t="shared" si="88"/>
        <v/>
      </c>
      <c r="AE1101" s="194">
        <f>IF(AD1101="",0,IF(ISERROR(VLOOKUP(AD1101,AD$7:AD1100,1,FALSE)),1,0))</f>
        <v>0</v>
      </c>
      <c r="AF1101" s="194"/>
    </row>
    <row r="1102" spans="1:32" ht="16.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75">
        <f>IF(AND($X$3512&lt;&gt;" ",$X$3512&lt;&gt;0),IF(X1102=$X$3512,1+COUNTIF(U$7:U1101,"&gt;0"),0),0)</f>
        <v>0</v>
      </c>
      <c r="V1102" s="178" t="s">
        <v>1291</v>
      </c>
      <c r="W1102" s="130"/>
      <c r="X1102" s="131"/>
      <c r="Y1102" s="131"/>
      <c r="Z1102" s="206"/>
      <c r="AA1102" s="194">
        <f t="shared" si="85"/>
        <v>0</v>
      </c>
      <c r="AB1102" s="124" t="str">
        <f t="shared" si="86"/>
        <v/>
      </c>
      <c r="AC1102" s="195" t="str">
        <f t="shared" si="87"/>
        <v/>
      </c>
      <c r="AD1102" s="194" t="str">
        <f t="shared" si="88"/>
        <v/>
      </c>
      <c r="AE1102" s="194">
        <f>IF(AD1102="",0,IF(ISERROR(VLOOKUP(AD1102,AD$7:AD1101,1,FALSE)),1,0))</f>
        <v>0</v>
      </c>
      <c r="AF1102" s="194"/>
    </row>
    <row r="1103" spans="1:32" ht="16.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75">
        <f>IF(AND($X$3512&lt;&gt;" ",$X$3512&lt;&gt;0),IF(X1103=$X$3512,1+COUNTIF(U$7:U1102,"&gt;0"),0),0)</f>
        <v>0</v>
      </c>
      <c r="V1103" s="178" t="s">
        <v>1292</v>
      </c>
      <c r="W1103" s="130"/>
      <c r="X1103" s="131"/>
      <c r="Y1103" s="131"/>
      <c r="Z1103" s="206"/>
      <c r="AA1103" s="194">
        <f t="shared" si="85"/>
        <v>0</v>
      </c>
      <c r="AB1103" s="124" t="str">
        <f t="shared" si="86"/>
        <v/>
      </c>
      <c r="AC1103" s="195" t="str">
        <f t="shared" si="87"/>
        <v/>
      </c>
      <c r="AD1103" s="194" t="str">
        <f t="shared" si="88"/>
        <v/>
      </c>
      <c r="AE1103" s="194">
        <f>IF(AD1103="",0,IF(ISERROR(VLOOKUP(AD1103,AD$7:AD1102,1,FALSE)),1,0))</f>
        <v>0</v>
      </c>
      <c r="AF1103" s="194"/>
    </row>
    <row r="1104" spans="1:32" ht="16.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75">
        <f>IF(AND($X$3512&lt;&gt;" ",$X$3512&lt;&gt;0),IF(X1104=$X$3512,1+COUNTIF(U$7:U1103,"&gt;0"),0),0)</f>
        <v>0</v>
      </c>
      <c r="V1104" s="178" t="s">
        <v>1293</v>
      </c>
      <c r="W1104" s="130"/>
      <c r="X1104" s="131"/>
      <c r="Y1104" s="131"/>
      <c r="Z1104" s="206"/>
      <c r="AA1104" s="194">
        <f t="shared" si="85"/>
        <v>0</v>
      </c>
      <c r="AB1104" s="124" t="str">
        <f t="shared" si="86"/>
        <v/>
      </c>
      <c r="AC1104" s="195" t="str">
        <f t="shared" si="87"/>
        <v/>
      </c>
      <c r="AD1104" s="194" t="str">
        <f t="shared" si="88"/>
        <v/>
      </c>
      <c r="AE1104" s="194">
        <f>IF(AD1104="",0,IF(ISERROR(VLOOKUP(AD1104,AD$7:AD1103,1,FALSE)),1,0))</f>
        <v>0</v>
      </c>
      <c r="AF1104" s="194"/>
    </row>
    <row r="1105" spans="1:32" ht="16.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75">
        <f>IF(AND($X$3512&lt;&gt;" ",$X$3512&lt;&gt;0),IF(X1105=$X$3512,1+COUNTIF(U$7:U1104,"&gt;0"),0),0)</f>
        <v>0</v>
      </c>
      <c r="V1105" s="178" t="s">
        <v>1294</v>
      </c>
      <c r="W1105" s="130"/>
      <c r="X1105" s="131"/>
      <c r="Y1105" s="131"/>
      <c r="Z1105" s="206"/>
      <c r="AA1105" s="194">
        <f t="shared" si="85"/>
        <v>0</v>
      </c>
      <c r="AB1105" s="124" t="str">
        <f t="shared" si="86"/>
        <v/>
      </c>
      <c r="AC1105" s="195" t="str">
        <f t="shared" si="87"/>
        <v/>
      </c>
      <c r="AD1105" s="194" t="str">
        <f t="shared" si="88"/>
        <v/>
      </c>
      <c r="AE1105" s="194">
        <f>IF(AD1105="",0,IF(ISERROR(VLOOKUP(AD1105,AD$7:AD1104,1,FALSE)),1,0))</f>
        <v>0</v>
      </c>
      <c r="AF1105" s="194"/>
    </row>
    <row r="1106" spans="1:32" ht="16.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75">
        <f>IF(AND($X$3512&lt;&gt;" ",$X$3512&lt;&gt;0),IF(X1106=$X$3512,1+COUNTIF(U$7:U1105,"&gt;0"),0),0)</f>
        <v>0</v>
      </c>
      <c r="V1106" s="178" t="s">
        <v>1295</v>
      </c>
      <c r="W1106" s="130"/>
      <c r="X1106" s="131"/>
      <c r="Y1106" s="131"/>
      <c r="Z1106" s="206"/>
      <c r="AA1106" s="194">
        <f t="shared" si="85"/>
        <v>0</v>
      </c>
      <c r="AB1106" s="124" t="str">
        <f t="shared" si="86"/>
        <v/>
      </c>
      <c r="AC1106" s="195" t="str">
        <f t="shared" si="87"/>
        <v/>
      </c>
      <c r="AD1106" s="194" t="str">
        <f t="shared" si="88"/>
        <v/>
      </c>
      <c r="AE1106" s="194">
        <f>IF(AD1106="",0,IF(ISERROR(VLOOKUP(AD1106,AD$7:AD1105,1,FALSE)),1,0))</f>
        <v>0</v>
      </c>
      <c r="AF1106" s="194"/>
    </row>
    <row r="1107" spans="1:32" ht="16.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75">
        <f>IF(AND($X$3512&lt;&gt;" ",$X$3512&lt;&gt;0),IF(X1107=$X$3512,1+COUNTIF(U$7:U1106,"&gt;0"),0),0)</f>
        <v>0</v>
      </c>
      <c r="V1107" s="178" t="s">
        <v>1296</v>
      </c>
      <c r="W1107" s="130"/>
      <c r="X1107" s="131"/>
      <c r="Y1107" s="131"/>
      <c r="Z1107" s="206"/>
      <c r="AA1107" s="194">
        <f t="shared" si="85"/>
        <v>0</v>
      </c>
      <c r="AB1107" s="124" t="str">
        <f t="shared" si="86"/>
        <v/>
      </c>
      <c r="AC1107" s="195" t="str">
        <f t="shared" si="87"/>
        <v/>
      </c>
      <c r="AD1107" s="194" t="str">
        <f t="shared" si="88"/>
        <v/>
      </c>
      <c r="AE1107" s="194">
        <f>IF(AD1107="",0,IF(ISERROR(VLOOKUP(AD1107,AD$7:AD1106,1,FALSE)),1,0))</f>
        <v>0</v>
      </c>
      <c r="AF1107" s="194"/>
    </row>
    <row r="1108" spans="1:32" ht="16.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75">
        <f>IF(AND($X$3512&lt;&gt;" ",$X$3512&lt;&gt;0),IF(X1108=$X$3512,1+COUNTIF(U$7:U1107,"&gt;0"),0),0)</f>
        <v>0</v>
      </c>
      <c r="V1108" s="178" t="s">
        <v>1297</v>
      </c>
      <c r="W1108" s="130"/>
      <c r="X1108" s="131"/>
      <c r="Y1108" s="131"/>
      <c r="Z1108" s="206"/>
      <c r="AA1108" s="194">
        <f t="shared" si="85"/>
        <v>0</v>
      </c>
      <c r="AB1108" s="124" t="str">
        <f t="shared" si="86"/>
        <v/>
      </c>
      <c r="AC1108" s="195" t="str">
        <f t="shared" si="87"/>
        <v/>
      </c>
      <c r="AD1108" s="194" t="str">
        <f t="shared" si="88"/>
        <v/>
      </c>
      <c r="AE1108" s="194">
        <f>IF(AD1108="",0,IF(ISERROR(VLOOKUP(AD1108,AD$7:AD1107,1,FALSE)),1,0))</f>
        <v>0</v>
      </c>
      <c r="AF1108" s="194"/>
    </row>
    <row r="1109" spans="1:32" ht="16.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75">
        <f>IF(AND($X$3512&lt;&gt;" ",$X$3512&lt;&gt;0),IF(X1109=$X$3512,1+COUNTIF(U$7:U1108,"&gt;0"),0),0)</f>
        <v>0</v>
      </c>
      <c r="V1109" s="178" t="s">
        <v>1298</v>
      </c>
      <c r="W1109" s="130"/>
      <c r="X1109" s="131"/>
      <c r="Y1109" s="131"/>
      <c r="Z1109" s="206"/>
      <c r="AA1109" s="194">
        <f t="shared" si="85"/>
        <v>0</v>
      </c>
      <c r="AB1109" s="124" t="str">
        <f t="shared" si="86"/>
        <v/>
      </c>
      <c r="AC1109" s="195" t="str">
        <f t="shared" si="87"/>
        <v/>
      </c>
      <c r="AD1109" s="194" t="str">
        <f t="shared" si="88"/>
        <v/>
      </c>
      <c r="AE1109" s="194">
        <f>IF(AD1109="",0,IF(ISERROR(VLOOKUP(AD1109,AD$7:AD1108,1,FALSE)),1,0))</f>
        <v>0</v>
      </c>
      <c r="AF1109" s="194"/>
    </row>
    <row r="1110" spans="1:32" ht="16.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75">
        <f>IF(AND($X$3512&lt;&gt;" ",$X$3512&lt;&gt;0),IF(X1110=$X$3512,1+COUNTIF(U$7:U1109,"&gt;0"),0),0)</f>
        <v>0</v>
      </c>
      <c r="V1110" s="178" t="s">
        <v>1299</v>
      </c>
      <c r="W1110" s="130"/>
      <c r="X1110" s="131"/>
      <c r="Y1110" s="131"/>
      <c r="Z1110" s="206"/>
      <c r="AA1110" s="194">
        <f t="shared" si="85"/>
        <v>0</v>
      </c>
      <c r="AB1110" s="124" t="str">
        <f t="shared" si="86"/>
        <v/>
      </c>
      <c r="AC1110" s="195" t="str">
        <f t="shared" si="87"/>
        <v/>
      </c>
      <c r="AD1110" s="194" t="str">
        <f t="shared" si="88"/>
        <v/>
      </c>
      <c r="AE1110" s="194">
        <f>IF(AD1110="",0,IF(ISERROR(VLOOKUP(AD1110,AD$7:AD1109,1,FALSE)),1,0))</f>
        <v>0</v>
      </c>
      <c r="AF1110" s="194"/>
    </row>
    <row r="1111" spans="1:32" ht="16.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75">
        <f>IF(AND($X$3512&lt;&gt;" ",$X$3512&lt;&gt;0),IF(X1111=$X$3512,1+COUNTIF(U$7:U1110,"&gt;0"),0),0)</f>
        <v>0</v>
      </c>
      <c r="V1111" s="178" t="s">
        <v>1300</v>
      </c>
      <c r="W1111" s="130"/>
      <c r="X1111" s="131"/>
      <c r="Y1111" s="131"/>
      <c r="Z1111" s="206"/>
      <c r="AA1111" s="194">
        <f t="shared" si="85"/>
        <v>0</v>
      </c>
      <c r="AB1111" s="124" t="str">
        <f t="shared" si="86"/>
        <v/>
      </c>
      <c r="AC1111" s="195" t="str">
        <f t="shared" si="87"/>
        <v/>
      </c>
      <c r="AD1111" s="194" t="str">
        <f t="shared" si="88"/>
        <v/>
      </c>
      <c r="AE1111" s="194">
        <f>IF(AD1111="",0,IF(ISERROR(VLOOKUP(AD1111,AD$7:AD1110,1,FALSE)),1,0))</f>
        <v>0</v>
      </c>
      <c r="AF1111" s="194"/>
    </row>
    <row r="1112" spans="1:32" ht="16.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75">
        <f>IF(AND($X$3512&lt;&gt;" ",$X$3512&lt;&gt;0),IF(X1112=$X$3512,1+COUNTIF(U$7:U1111,"&gt;0"),0),0)</f>
        <v>0</v>
      </c>
      <c r="V1112" s="178" t="s">
        <v>1301</v>
      </c>
      <c r="W1112" s="130"/>
      <c r="X1112" s="131"/>
      <c r="Y1112" s="131"/>
      <c r="Z1112" s="206"/>
      <c r="AA1112" s="194">
        <f t="shared" si="85"/>
        <v>0</v>
      </c>
      <c r="AB1112" s="124" t="str">
        <f t="shared" si="86"/>
        <v/>
      </c>
      <c r="AC1112" s="195" t="str">
        <f t="shared" si="87"/>
        <v/>
      </c>
      <c r="AD1112" s="194" t="str">
        <f t="shared" si="88"/>
        <v/>
      </c>
      <c r="AE1112" s="194">
        <f>IF(AD1112="",0,IF(ISERROR(VLOOKUP(AD1112,AD$7:AD1111,1,FALSE)),1,0))</f>
        <v>0</v>
      </c>
      <c r="AF1112" s="194"/>
    </row>
    <row r="1113" spans="1:32" ht="16.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75">
        <f>IF(AND($X$3512&lt;&gt;" ",$X$3512&lt;&gt;0),IF(X1113=$X$3512,1+COUNTIF(U$7:U1112,"&gt;0"),0),0)</f>
        <v>0</v>
      </c>
      <c r="V1113" s="178" t="s">
        <v>1302</v>
      </c>
      <c r="W1113" s="130"/>
      <c r="X1113" s="131"/>
      <c r="Y1113" s="131"/>
      <c r="Z1113" s="206"/>
      <c r="AA1113" s="194">
        <f t="shared" si="85"/>
        <v>0</v>
      </c>
      <c r="AB1113" s="124" t="str">
        <f t="shared" si="86"/>
        <v/>
      </c>
      <c r="AC1113" s="195" t="str">
        <f t="shared" si="87"/>
        <v/>
      </c>
      <c r="AD1113" s="194" t="str">
        <f t="shared" si="88"/>
        <v/>
      </c>
      <c r="AE1113" s="194">
        <f>IF(AD1113="",0,IF(ISERROR(VLOOKUP(AD1113,AD$7:AD1112,1,FALSE)),1,0))</f>
        <v>0</v>
      </c>
      <c r="AF1113" s="194"/>
    </row>
    <row r="1114" spans="1:32" ht="16.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75">
        <f>IF(AND($X$3512&lt;&gt;" ",$X$3512&lt;&gt;0),IF(X1114=$X$3512,1+COUNTIF(U$7:U1113,"&gt;0"),0),0)</f>
        <v>0</v>
      </c>
      <c r="V1114" s="178" t="s">
        <v>1303</v>
      </c>
      <c r="W1114" s="130"/>
      <c r="X1114" s="131"/>
      <c r="Y1114" s="131"/>
      <c r="Z1114" s="206"/>
      <c r="AA1114" s="194">
        <f t="shared" si="85"/>
        <v>0</v>
      </c>
      <c r="AB1114" s="124" t="str">
        <f t="shared" si="86"/>
        <v/>
      </c>
      <c r="AC1114" s="195" t="str">
        <f t="shared" si="87"/>
        <v/>
      </c>
      <c r="AD1114" s="194" t="str">
        <f t="shared" si="88"/>
        <v/>
      </c>
      <c r="AE1114" s="194">
        <f>IF(AD1114="",0,IF(ISERROR(VLOOKUP(AD1114,AD$7:AD1113,1,FALSE)),1,0))</f>
        <v>0</v>
      </c>
      <c r="AF1114" s="194"/>
    </row>
    <row r="1115" spans="1:32" ht="16.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75">
        <f>IF(AND($X$3512&lt;&gt;" ",$X$3512&lt;&gt;0),IF(X1115=$X$3512,1+COUNTIF(U$7:U1114,"&gt;0"),0),0)</f>
        <v>0</v>
      </c>
      <c r="V1115" s="178" t="s">
        <v>1304</v>
      </c>
      <c r="W1115" s="130"/>
      <c r="X1115" s="131"/>
      <c r="Y1115" s="131"/>
      <c r="Z1115" s="206"/>
      <c r="AA1115" s="194">
        <f t="shared" si="85"/>
        <v>0</v>
      </c>
      <c r="AB1115" s="124" t="str">
        <f t="shared" si="86"/>
        <v/>
      </c>
      <c r="AC1115" s="195" t="str">
        <f t="shared" si="87"/>
        <v/>
      </c>
      <c r="AD1115" s="194" t="str">
        <f t="shared" si="88"/>
        <v/>
      </c>
      <c r="AE1115" s="194">
        <f>IF(AD1115="",0,IF(ISERROR(VLOOKUP(AD1115,AD$7:AD1114,1,FALSE)),1,0))</f>
        <v>0</v>
      </c>
      <c r="AF1115" s="194"/>
    </row>
    <row r="1116" spans="1:32" ht="16.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75">
        <f>IF(AND($X$3512&lt;&gt;" ",$X$3512&lt;&gt;0),IF(X1116=$X$3512,1+COUNTIF(U$7:U1115,"&gt;0"),0),0)</f>
        <v>0</v>
      </c>
      <c r="V1116" s="178" t="s">
        <v>1305</v>
      </c>
      <c r="W1116" s="130"/>
      <c r="X1116" s="131"/>
      <c r="Y1116" s="131"/>
      <c r="Z1116" s="206"/>
      <c r="AA1116" s="194">
        <f t="shared" si="85"/>
        <v>0</v>
      </c>
      <c r="AB1116" s="124" t="str">
        <f t="shared" si="86"/>
        <v/>
      </c>
      <c r="AC1116" s="195" t="str">
        <f t="shared" si="87"/>
        <v/>
      </c>
      <c r="AD1116" s="194" t="str">
        <f t="shared" si="88"/>
        <v/>
      </c>
      <c r="AE1116" s="194">
        <f>IF(AD1116="",0,IF(ISERROR(VLOOKUP(AD1116,AD$7:AD1115,1,FALSE)),1,0))</f>
        <v>0</v>
      </c>
      <c r="AF1116" s="194"/>
    </row>
    <row r="1117" spans="1:32" ht="16.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75">
        <f>IF(AND($X$3512&lt;&gt;" ",$X$3512&lt;&gt;0),IF(X1117=$X$3512,1+COUNTIF(U$7:U1116,"&gt;0"),0),0)</f>
        <v>0</v>
      </c>
      <c r="V1117" s="178" t="s">
        <v>1306</v>
      </c>
      <c r="W1117" s="130"/>
      <c r="X1117" s="131"/>
      <c r="Y1117" s="131"/>
      <c r="Z1117" s="206"/>
      <c r="AA1117" s="194">
        <f t="shared" si="85"/>
        <v>0</v>
      </c>
      <c r="AB1117" s="124" t="str">
        <f t="shared" si="86"/>
        <v/>
      </c>
      <c r="AC1117" s="195" t="str">
        <f t="shared" si="87"/>
        <v/>
      </c>
      <c r="AD1117" s="194" t="str">
        <f t="shared" si="88"/>
        <v/>
      </c>
      <c r="AE1117" s="194">
        <f>IF(AD1117="",0,IF(ISERROR(VLOOKUP(AD1117,AD$7:AD1116,1,FALSE)),1,0))</f>
        <v>0</v>
      </c>
      <c r="AF1117" s="194"/>
    </row>
    <row r="1118" spans="1:32" ht="16.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75">
        <f>IF(AND($X$3512&lt;&gt;" ",$X$3512&lt;&gt;0),IF(X1118=$X$3512,1+COUNTIF(U$7:U1117,"&gt;0"),0),0)</f>
        <v>0</v>
      </c>
      <c r="V1118" s="178" t="s">
        <v>1307</v>
      </c>
      <c r="W1118" s="130"/>
      <c r="X1118" s="131"/>
      <c r="Y1118" s="131"/>
      <c r="Z1118" s="206"/>
      <c r="AA1118" s="194">
        <f t="shared" si="85"/>
        <v>0</v>
      </c>
      <c r="AB1118" s="124" t="str">
        <f t="shared" si="86"/>
        <v/>
      </c>
      <c r="AC1118" s="195" t="str">
        <f t="shared" si="87"/>
        <v/>
      </c>
      <c r="AD1118" s="194" t="str">
        <f t="shared" si="88"/>
        <v/>
      </c>
      <c r="AE1118" s="194">
        <f>IF(AD1118="",0,IF(ISERROR(VLOOKUP(AD1118,AD$7:AD1117,1,FALSE)),1,0))</f>
        <v>0</v>
      </c>
      <c r="AF1118" s="194"/>
    </row>
    <row r="1119" spans="1:32" ht="16.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75">
        <f>IF(AND($X$3512&lt;&gt;" ",$X$3512&lt;&gt;0),IF(X1119=$X$3512,1+COUNTIF(U$7:U1118,"&gt;0"),0),0)</f>
        <v>0</v>
      </c>
      <c r="V1119" s="178" t="s">
        <v>1308</v>
      </c>
      <c r="W1119" s="130"/>
      <c r="X1119" s="131"/>
      <c r="Y1119" s="131"/>
      <c r="Z1119" s="206"/>
      <c r="AA1119" s="194">
        <f t="shared" si="85"/>
        <v>0</v>
      </c>
      <c r="AB1119" s="124" t="str">
        <f t="shared" si="86"/>
        <v/>
      </c>
      <c r="AC1119" s="195" t="str">
        <f t="shared" si="87"/>
        <v/>
      </c>
      <c r="AD1119" s="194" t="str">
        <f t="shared" si="88"/>
        <v/>
      </c>
      <c r="AE1119" s="194">
        <f>IF(AD1119="",0,IF(ISERROR(VLOOKUP(AD1119,AD$7:AD1118,1,FALSE)),1,0))</f>
        <v>0</v>
      </c>
      <c r="AF1119" s="194"/>
    </row>
    <row r="1120" spans="1:32" ht="16.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75">
        <f>IF(AND($X$3512&lt;&gt;" ",$X$3512&lt;&gt;0),IF(X1120=$X$3512,1+COUNTIF(U$7:U1119,"&gt;0"),0),0)</f>
        <v>0</v>
      </c>
      <c r="V1120" s="178" t="s">
        <v>1309</v>
      </c>
      <c r="W1120" s="130"/>
      <c r="X1120" s="131"/>
      <c r="Y1120" s="131"/>
      <c r="Z1120" s="206"/>
      <c r="AA1120" s="194">
        <f t="shared" si="85"/>
        <v>0</v>
      </c>
      <c r="AB1120" s="124" t="str">
        <f t="shared" si="86"/>
        <v/>
      </c>
      <c r="AC1120" s="195" t="str">
        <f t="shared" si="87"/>
        <v/>
      </c>
      <c r="AD1120" s="194" t="str">
        <f t="shared" si="88"/>
        <v/>
      </c>
      <c r="AE1120" s="194">
        <f>IF(AD1120="",0,IF(ISERROR(VLOOKUP(AD1120,AD$7:AD1119,1,FALSE)),1,0))</f>
        <v>0</v>
      </c>
      <c r="AF1120" s="194"/>
    </row>
    <row r="1121" spans="1:32" ht="16.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75">
        <f>IF(AND($X$3512&lt;&gt;" ",$X$3512&lt;&gt;0),IF(X1121=$X$3512,1+COUNTIF(U$7:U1120,"&gt;0"),0),0)</f>
        <v>0</v>
      </c>
      <c r="V1121" s="178" t="s">
        <v>1310</v>
      </c>
      <c r="W1121" s="130"/>
      <c r="X1121" s="131"/>
      <c r="Y1121" s="131"/>
      <c r="Z1121" s="206"/>
      <c r="AA1121" s="194">
        <f t="shared" si="85"/>
        <v>0</v>
      </c>
      <c r="AB1121" s="124" t="str">
        <f t="shared" si="86"/>
        <v/>
      </c>
      <c r="AC1121" s="195" t="str">
        <f t="shared" si="87"/>
        <v/>
      </c>
      <c r="AD1121" s="194" t="str">
        <f t="shared" si="88"/>
        <v/>
      </c>
      <c r="AE1121" s="194">
        <f>IF(AD1121="",0,IF(ISERROR(VLOOKUP(AD1121,AD$7:AD1120,1,FALSE)),1,0))</f>
        <v>0</v>
      </c>
      <c r="AF1121" s="194"/>
    </row>
    <row r="1122" spans="1:32" ht="16.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75">
        <f>IF(AND($X$3512&lt;&gt;" ",$X$3512&lt;&gt;0),IF(X1122=$X$3512,1+COUNTIF(U$7:U1121,"&gt;0"),0),0)</f>
        <v>0</v>
      </c>
      <c r="V1122" s="178" t="s">
        <v>1311</v>
      </c>
      <c r="W1122" s="130"/>
      <c r="X1122" s="131"/>
      <c r="Y1122" s="131"/>
      <c r="Z1122" s="206"/>
      <c r="AA1122" s="194">
        <f t="shared" si="85"/>
        <v>0</v>
      </c>
      <c r="AB1122" s="124" t="str">
        <f t="shared" si="86"/>
        <v/>
      </c>
      <c r="AC1122" s="195" t="str">
        <f t="shared" si="87"/>
        <v/>
      </c>
      <c r="AD1122" s="194" t="str">
        <f t="shared" si="88"/>
        <v/>
      </c>
      <c r="AE1122" s="194">
        <f>IF(AD1122="",0,IF(ISERROR(VLOOKUP(AD1122,AD$7:AD1121,1,FALSE)),1,0))</f>
        <v>0</v>
      </c>
      <c r="AF1122" s="194"/>
    </row>
    <row r="1123" spans="1:32" ht="16.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75">
        <f>IF(AND($X$3512&lt;&gt;" ",$X$3512&lt;&gt;0),IF(X1123=$X$3512,1+COUNTIF(U$7:U1122,"&gt;0"),0),0)</f>
        <v>0</v>
      </c>
      <c r="V1123" s="178" t="s">
        <v>1312</v>
      </c>
      <c r="W1123" s="130"/>
      <c r="X1123" s="131"/>
      <c r="Y1123" s="131"/>
      <c r="Z1123" s="206"/>
      <c r="AA1123" s="194">
        <f t="shared" si="85"/>
        <v>0</v>
      </c>
      <c r="AB1123" s="124" t="str">
        <f t="shared" si="86"/>
        <v/>
      </c>
      <c r="AC1123" s="195" t="str">
        <f t="shared" si="87"/>
        <v/>
      </c>
      <c r="AD1123" s="194" t="str">
        <f t="shared" si="88"/>
        <v/>
      </c>
      <c r="AE1123" s="194">
        <f>IF(AD1123="",0,IF(ISERROR(VLOOKUP(AD1123,AD$7:AD1122,1,FALSE)),1,0))</f>
        <v>0</v>
      </c>
      <c r="AF1123" s="194"/>
    </row>
    <row r="1124" spans="1:32" ht="16.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75">
        <f>IF(AND($X$3512&lt;&gt;" ",$X$3512&lt;&gt;0),IF(X1124=$X$3512,1+COUNTIF(U$7:U1123,"&gt;0"),0),0)</f>
        <v>0</v>
      </c>
      <c r="V1124" s="178" t="s">
        <v>1313</v>
      </c>
      <c r="W1124" s="130"/>
      <c r="X1124" s="131"/>
      <c r="Y1124" s="131"/>
      <c r="Z1124" s="206"/>
      <c r="AA1124" s="194">
        <f t="shared" si="85"/>
        <v>0</v>
      </c>
      <c r="AB1124" s="124" t="str">
        <f t="shared" si="86"/>
        <v/>
      </c>
      <c r="AC1124" s="195" t="str">
        <f t="shared" si="87"/>
        <v/>
      </c>
      <c r="AD1124" s="194" t="str">
        <f t="shared" si="88"/>
        <v/>
      </c>
      <c r="AE1124" s="194">
        <f>IF(AD1124="",0,IF(ISERROR(VLOOKUP(AD1124,AD$7:AD1123,1,FALSE)),1,0))</f>
        <v>0</v>
      </c>
      <c r="AF1124" s="194"/>
    </row>
    <row r="1125" spans="1:32" ht="16.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75">
        <f>IF(AND($X$3512&lt;&gt;" ",$X$3512&lt;&gt;0),IF(X1125=$X$3512,1+COUNTIF(U$7:U1124,"&gt;0"),0),0)</f>
        <v>0</v>
      </c>
      <c r="V1125" s="178" t="s">
        <v>1314</v>
      </c>
      <c r="W1125" s="130"/>
      <c r="X1125" s="131"/>
      <c r="Y1125" s="131"/>
      <c r="Z1125" s="206"/>
      <c r="AA1125" s="194">
        <f t="shared" si="85"/>
        <v>0</v>
      </c>
      <c r="AB1125" s="124" t="str">
        <f t="shared" si="86"/>
        <v/>
      </c>
      <c r="AC1125" s="195" t="str">
        <f t="shared" si="87"/>
        <v/>
      </c>
      <c r="AD1125" s="194" t="str">
        <f t="shared" si="88"/>
        <v/>
      </c>
      <c r="AE1125" s="194">
        <f>IF(AD1125="",0,IF(ISERROR(VLOOKUP(AD1125,AD$7:AD1124,1,FALSE)),1,0))</f>
        <v>0</v>
      </c>
      <c r="AF1125" s="194"/>
    </row>
    <row r="1126" spans="1:32" ht="16.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75">
        <f>IF(AND($X$3512&lt;&gt;" ",$X$3512&lt;&gt;0),IF(X1126=$X$3512,1+COUNTIF(U$7:U1125,"&gt;0"),0),0)</f>
        <v>0</v>
      </c>
      <c r="V1126" s="178" t="s">
        <v>1315</v>
      </c>
      <c r="W1126" s="130"/>
      <c r="X1126" s="131"/>
      <c r="Y1126" s="131"/>
      <c r="Z1126" s="206"/>
      <c r="AA1126" s="194">
        <f t="shared" si="85"/>
        <v>0</v>
      </c>
      <c r="AB1126" s="124" t="str">
        <f t="shared" si="86"/>
        <v/>
      </c>
      <c r="AC1126" s="195" t="str">
        <f t="shared" si="87"/>
        <v/>
      </c>
      <c r="AD1126" s="194" t="str">
        <f t="shared" si="88"/>
        <v/>
      </c>
      <c r="AE1126" s="194">
        <f>IF(AD1126="",0,IF(ISERROR(VLOOKUP(AD1126,AD$7:AD1125,1,FALSE)),1,0))</f>
        <v>0</v>
      </c>
      <c r="AF1126" s="194"/>
    </row>
    <row r="1127" spans="1:32" ht="16.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75">
        <f>IF(AND($X$3512&lt;&gt;" ",$X$3512&lt;&gt;0),IF(X1127=$X$3512,1+COUNTIF(U$7:U1126,"&gt;0"),0),0)</f>
        <v>0</v>
      </c>
      <c r="V1127" s="178" t="s">
        <v>1316</v>
      </c>
      <c r="W1127" s="130"/>
      <c r="X1127" s="131"/>
      <c r="Y1127" s="131"/>
      <c r="Z1127" s="206"/>
      <c r="AA1127" s="194">
        <f t="shared" si="85"/>
        <v>0</v>
      </c>
      <c r="AB1127" s="124" t="str">
        <f t="shared" si="86"/>
        <v/>
      </c>
      <c r="AC1127" s="195" t="str">
        <f t="shared" si="87"/>
        <v/>
      </c>
      <c r="AD1127" s="194" t="str">
        <f t="shared" si="88"/>
        <v/>
      </c>
      <c r="AE1127" s="194">
        <f>IF(AD1127="",0,IF(ISERROR(VLOOKUP(AD1127,AD$7:AD1126,1,FALSE)),1,0))</f>
        <v>0</v>
      </c>
      <c r="AF1127" s="194"/>
    </row>
    <row r="1128" spans="1:32" ht="16.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75">
        <f>IF(AND($X$3512&lt;&gt;" ",$X$3512&lt;&gt;0),IF(X1128=$X$3512,1+COUNTIF(U$7:U1127,"&gt;0"),0),0)</f>
        <v>0</v>
      </c>
      <c r="V1128" s="178" t="s">
        <v>1317</v>
      </c>
      <c r="W1128" s="130"/>
      <c r="X1128" s="131"/>
      <c r="Y1128" s="131"/>
      <c r="Z1128" s="206"/>
      <c r="AA1128" s="194">
        <f t="shared" si="85"/>
        <v>0</v>
      </c>
      <c r="AB1128" s="124" t="str">
        <f t="shared" si="86"/>
        <v/>
      </c>
      <c r="AC1128" s="195" t="str">
        <f t="shared" si="87"/>
        <v/>
      </c>
      <c r="AD1128" s="194" t="str">
        <f t="shared" si="88"/>
        <v/>
      </c>
      <c r="AE1128" s="194">
        <f>IF(AD1128="",0,IF(ISERROR(VLOOKUP(AD1128,AD$7:AD1127,1,FALSE)),1,0))</f>
        <v>0</v>
      </c>
      <c r="AF1128" s="194"/>
    </row>
    <row r="1129" spans="1:32" ht="16.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75">
        <f>IF(AND($X$3512&lt;&gt;" ",$X$3512&lt;&gt;0),IF(X1129=$X$3512,1+COUNTIF(U$7:U1128,"&gt;0"),0),0)</f>
        <v>0</v>
      </c>
      <c r="V1129" s="178" t="s">
        <v>1318</v>
      </c>
      <c r="W1129" s="130"/>
      <c r="X1129" s="131"/>
      <c r="Y1129" s="131"/>
      <c r="Z1129" s="206"/>
      <c r="AA1129" s="194">
        <f t="shared" si="85"/>
        <v>0</v>
      </c>
      <c r="AB1129" s="124" t="str">
        <f t="shared" si="86"/>
        <v/>
      </c>
      <c r="AC1129" s="195" t="str">
        <f t="shared" si="87"/>
        <v/>
      </c>
      <c r="AD1129" s="194" t="str">
        <f t="shared" si="88"/>
        <v/>
      </c>
      <c r="AE1129" s="194">
        <f>IF(AD1129="",0,IF(ISERROR(VLOOKUP(AD1129,AD$7:AD1128,1,FALSE)),1,0))</f>
        <v>0</v>
      </c>
      <c r="AF1129" s="194"/>
    </row>
    <row r="1130" spans="1:32" ht="16.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75">
        <f>IF(AND($X$3512&lt;&gt;" ",$X$3512&lt;&gt;0),IF(X1130=$X$3512,1+COUNTIF(U$7:U1129,"&gt;0"),0),0)</f>
        <v>0</v>
      </c>
      <c r="V1130" s="178" t="s">
        <v>1319</v>
      </c>
      <c r="W1130" s="130"/>
      <c r="X1130" s="131"/>
      <c r="Y1130" s="131"/>
      <c r="Z1130" s="206"/>
      <c r="AA1130" s="194">
        <f t="shared" si="85"/>
        <v>0</v>
      </c>
      <c r="AB1130" s="124" t="str">
        <f t="shared" si="86"/>
        <v/>
      </c>
      <c r="AC1130" s="195" t="str">
        <f t="shared" si="87"/>
        <v/>
      </c>
      <c r="AD1130" s="194" t="str">
        <f t="shared" si="88"/>
        <v/>
      </c>
      <c r="AE1130" s="194">
        <f>IF(AD1130="",0,IF(ISERROR(VLOOKUP(AD1130,AD$7:AD1129,1,FALSE)),1,0))</f>
        <v>0</v>
      </c>
      <c r="AF1130" s="194"/>
    </row>
    <row r="1131" spans="1:32" ht="16.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75">
        <f>IF(AND($X$3512&lt;&gt;" ",$X$3512&lt;&gt;0),IF(X1131=$X$3512,1+COUNTIF(U$7:U1130,"&gt;0"),0),0)</f>
        <v>0</v>
      </c>
      <c r="V1131" s="178" t="s">
        <v>1320</v>
      </c>
      <c r="W1131" s="130"/>
      <c r="X1131" s="131"/>
      <c r="Y1131" s="131"/>
      <c r="Z1131" s="206"/>
      <c r="AA1131" s="194">
        <f t="shared" si="85"/>
        <v>0</v>
      </c>
      <c r="AB1131" s="124" t="str">
        <f t="shared" si="86"/>
        <v/>
      </c>
      <c r="AC1131" s="195" t="str">
        <f t="shared" si="87"/>
        <v/>
      </c>
      <c r="AD1131" s="194" t="str">
        <f t="shared" si="88"/>
        <v/>
      </c>
      <c r="AE1131" s="194">
        <f>IF(AD1131="",0,IF(ISERROR(VLOOKUP(AD1131,AD$7:AD1130,1,FALSE)),1,0))</f>
        <v>0</v>
      </c>
      <c r="AF1131" s="194"/>
    </row>
    <row r="1132" spans="1:32" ht="16.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75">
        <f>IF(AND($X$3512&lt;&gt;" ",$X$3512&lt;&gt;0),IF(X1132=$X$3512,1+COUNTIF(U$7:U1131,"&gt;0"),0),0)</f>
        <v>0</v>
      </c>
      <c r="V1132" s="178" t="s">
        <v>1321</v>
      </c>
      <c r="W1132" s="130"/>
      <c r="X1132" s="131"/>
      <c r="Y1132" s="131"/>
      <c r="Z1132" s="206"/>
      <c r="AA1132" s="194">
        <f t="shared" si="85"/>
        <v>0</v>
      </c>
      <c r="AB1132" s="124" t="str">
        <f t="shared" si="86"/>
        <v/>
      </c>
      <c r="AC1132" s="195" t="str">
        <f t="shared" si="87"/>
        <v/>
      </c>
      <c r="AD1132" s="194" t="str">
        <f t="shared" si="88"/>
        <v/>
      </c>
      <c r="AE1132" s="194">
        <f>IF(AD1132="",0,IF(ISERROR(VLOOKUP(AD1132,AD$7:AD1131,1,FALSE)),1,0))</f>
        <v>0</v>
      </c>
      <c r="AF1132" s="194"/>
    </row>
    <row r="1133" spans="1:32" ht="16.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75">
        <f>IF(AND($X$3512&lt;&gt;" ",$X$3512&lt;&gt;0),IF(X1133=$X$3512,1+COUNTIF(U$7:U1132,"&gt;0"),0),0)</f>
        <v>0</v>
      </c>
      <c r="V1133" s="178" t="s">
        <v>1322</v>
      </c>
      <c r="W1133" s="130"/>
      <c r="X1133" s="131"/>
      <c r="Y1133" s="131"/>
      <c r="Z1133" s="206"/>
      <c r="AA1133" s="194">
        <f t="shared" si="85"/>
        <v>0</v>
      </c>
      <c r="AB1133" s="124" t="str">
        <f t="shared" si="86"/>
        <v/>
      </c>
      <c r="AC1133" s="195" t="str">
        <f t="shared" si="87"/>
        <v/>
      </c>
      <c r="AD1133" s="194" t="str">
        <f t="shared" si="88"/>
        <v/>
      </c>
      <c r="AE1133" s="194">
        <f>IF(AD1133="",0,IF(ISERROR(VLOOKUP(AD1133,AD$7:AD1132,1,FALSE)),1,0))</f>
        <v>0</v>
      </c>
      <c r="AF1133" s="194"/>
    </row>
    <row r="1134" spans="1:32" ht="16.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75">
        <f>IF(AND($X$3512&lt;&gt;" ",$X$3512&lt;&gt;0),IF(X1134=$X$3512,1+COUNTIF(U$7:U1133,"&gt;0"),0),0)</f>
        <v>0</v>
      </c>
      <c r="V1134" s="178" t="s">
        <v>1323</v>
      </c>
      <c r="W1134" s="130"/>
      <c r="X1134" s="131"/>
      <c r="Y1134" s="131"/>
      <c r="Z1134" s="206"/>
      <c r="AA1134" s="194">
        <f t="shared" si="85"/>
        <v>0</v>
      </c>
      <c r="AB1134" s="124" t="str">
        <f t="shared" si="86"/>
        <v/>
      </c>
      <c r="AC1134" s="195" t="str">
        <f t="shared" si="87"/>
        <v/>
      </c>
      <c r="AD1134" s="194" t="str">
        <f t="shared" si="88"/>
        <v/>
      </c>
      <c r="AE1134" s="194">
        <f>IF(AD1134="",0,IF(ISERROR(VLOOKUP(AD1134,AD$7:AD1133,1,FALSE)),1,0))</f>
        <v>0</v>
      </c>
      <c r="AF1134" s="194"/>
    </row>
    <row r="1135" spans="1:32" ht="16.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75">
        <f>IF(AND($X$3512&lt;&gt;" ",$X$3512&lt;&gt;0),IF(X1135=$X$3512,1+COUNTIF(U$7:U1134,"&gt;0"),0),0)</f>
        <v>0</v>
      </c>
      <c r="V1135" s="178" t="s">
        <v>1324</v>
      </c>
      <c r="W1135" s="130"/>
      <c r="X1135" s="131"/>
      <c r="Y1135" s="131"/>
      <c r="Z1135" s="206"/>
      <c r="AA1135" s="194">
        <f t="shared" si="85"/>
        <v>0</v>
      </c>
      <c r="AB1135" s="124" t="str">
        <f t="shared" si="86"/>
        <v/>
      </c>
      <c r="AC1135" s="195" t="str">
        <f t="shared" si="87"/>
        <v/>
      </c>
      <c r="AD1135" s="194" t="str">
        <f t="shared" si="88"/>
        <v/>
      </c>
      <c r="AE1135" s="194">
        <f>IF(AD1135="",0,IF(ISERROR(VLOOKUP(AD1135,AD$7:AD1134,1,FALSE)),1,0))</f>
        <v>0</v>
      </c>
      <c r="AF1135" s="194"/>
    </row>
    <row r="1136" spans="1:32" ht="16.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75">
        <f>IF(AND($X$3512&lt;&gt;" ",$X$3512&lt;&gt;0),IF(X1136=$X$3512,1+COUNTIF(U$7:U1135,"&gt;0"),0),0)</f>
        <v>0</v>
      </c>
      <c r="V1136" s="178" t="s">
        <v>1325</v>
      </c>
      <c r="W1136" s="130"/>
      <c r="X1136" s="131"/>
      <c r="Y1136" s="131"/>
      <c r="Z1136" s="206"/>
      <c r="AA1136" s="194">
        <f t="shared" si="85"/>
        <v>0</v>
      </c>
      <c r="AB1136" s="124" t="str">
        <f t="shared" si="86"/>
        <v/>
      </c>
      <c r="AC1136" s="195" t="str">
        <f t="shared" si="87"/>
        <v/>
      </c>
      <c r="AD1136" s="194" t="str">
        <f t="shared" si="88"/>
        <v/>
      </c>
      <c r="AE1136" s="194">
        <f>IF(AD1136="",0,IF(ISERROR(VLOOKUP(AD1136,AD$7:AD1135,1,FALSE)),1,0))</f>
        <v>0</v>
      </c>
      <c r="AF1136" s="194"/>
    </row>
    <row r="1137" spans="1:32" ht="16.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75">
        <f>IF(AND($X$3512&lt;&gt;" ",$X$3512&lt;&gt;0),IF(X1137=$X$3512,1+COUNTIF(U$7:U1136,"&gt;0"),0),0)</f>
        <v>0</v>
      </c>
      <c r="V1137" s="178" t="s">
        <v>1326</v>
      </c>
      <c r="W1137" s="130"/>
      <c r="X1137" s="131"/>
      <c r="Y1137" s="131"/>
      <c r="Z1137" s="206"/>
      <c r="AA1137" s="194">
        <f t="shared" si="85"/>
        <v>0</v>
      </c>
      <c r="AB1137" s="124" t="str">
        <f t="shared" si="86"/>
        <v/>
      </c>
      <c r="AC1137" s="195" t="str">
        <f t="shared" si="87"/>
        <v/>
      </c>
      <c r="AD1137" s="194" t="str">
        <f t="shared" si="88"/>
        <v/>
      </c>
      <c r="AE1137" s="194">
        <f>IF(AD1137="",0,IF(ISERROR(VLOOKUP(AD1137,AD$7:AD1136,1,FALSE)),1,0))</f>
        <v>0</v>
      </c>
      <c r="AF1137" s="194"/>
    </row>
    <row r="1138" spans="1:32" ht="16.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75">
        <f>IF(AND($X$3512&lt;&gt;" ",$X$3512&lt;&gt;0),IF(X1138=$X$3512,1+COUNTIF(U$7:U1137,"&gt;0"),0),0)</f>
        <v>0</v>
      </c>
      <c r="V1138" s="178" t="s">
        <v>1327</v>
      </c>
      <c r="W1138" s="130"/>
      <c r="X1138" s="131"/>
      <c r="Y1138" s="131"/>
      <c r="Z1138" s="206"/>
      <c r="AA1138" s="194">
        <f t="shared" si="85"/>
        <v>0</v>
      </c>
      <c r="AB1138" s="124" t="str">
        <f t="shared" si="86"/>
        <v/>
      </c>
      <c r="AC1138" s="195" t="str">
        <f t="shared" si="87"/>
        <v/>
      </c>
      <c r="AD1138" s="194" t="str">
        <f t="shared" si="88"/>
        <v/>
      </c>
      <c r="AE1138" s="194">
        <f>IF(AD1138="",0,IF(ISERROR(VLOOKUP(AD1138,AD$7:AD1137,1,FALSE)),1,0))</f>
        <v>0</v>
      </c>
      <c r="AF1138" s="194"/>
    </row>
    <row r="1139" spans="1:32" ht="16.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75">
        <f>IF(AND($X$3512&lt;&gt;" ",$X$3512&lt;&gt;0),IF(X1139=$X$3512,1+COUNTIF(U$7:U1138,"&gt;0"),0),0)</f>
        <v>0</v>
      </c>
      <c r="V1139" s="178" t="s">
        <v>1328</v>
      </c>
      <c r="W1139" s="130"/>
      <c r="X1139" s="131"/>
      <c r="Y1139" s="131"/>
      <c r="Z1139" s="206"/>
      <c r="AA1139" s="194">
        <f t="shared" si="85"/>
        <v>0</v>
      </c>
      <c r="AB1139" s="124" t="str">
        <f t="shared" si="86"/>
        <v/>
      </c>
      <c r="AC1139" s="195" t="str">
        <f t="shared" si="87"/>
        <v/>
      </c>
      <c r="AD1139" s="194" t="str">
        <f t="shared" si="88"/>
        <v/>
      </c>
      <c r="AE1139" s="194">
        <f>IF(AD1139="",0,IF(ISERROR(VLOOKUP(AD1139,AD$7:AD1138,1,FALSE)),1,0))</f>
        <v>0</v>
      </c>
      <c r="AF1139" s="194"/>
    </row>
    <row r="1140" spans="1:32" ht="16.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75">
        <f>IF(AND($X$3512&lt;&gt;" ",$X$3512&lt;&gt;0),IF(X1140=$X$3512,1+COUNTIF(U$7:U1139,"&gt;0"),0),0)</f>
        <v>0</v>
      </c>
      <c r="V1140" s="178" t="s">
        <v>1329</v>
      </c>
      <c r="W1140" s="130"/>
      <c r="X1140" s="131"/>
      <c r="Y1140" s="131"/>
      <c r="Z1140" s="206"/>
      <c r="AA1140" s="194">
        <f t="shared" si="85"/>
        <v>0</v>
      </c>
      <c r="AB1140" s="124" t="str">
        <f t="shared" si="86"/>
        <v/>
      </c>
      <c r="AC1140" s="195" t="str">
        <f t="shared" si="87"/>
        <v/>
      </c>
      <c r="AD1140" s="194" t="str">
        <f t="shared" si="88"/>
        <v/>
      </c>
      <c r="AE1140" s="194">
        <f>IF(AD1140="",0,IF(ISERROR(VLOOKUP(AD1140,AD$7:AD1139,1,FALSE)),1,0))</f>
        <v>0</v>
      </c>
      <c r="AF1140" s="194"/>
    </row>
    <row r="1141" spans="1:32" ht="16.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75">
        <f>IF(AND($X$3512&lt;&gt;" ",$X$3512&lt;&gt;0),IF(X1141=$X$3512,1+COUNTIF(U$7:U1140,"&gt;0"),0),0)</f>
        <v>0</v>
      </c>
      <c r="V1141" s="178" t="s">
        <v>1330</v>
      </c>
      <c r="W1141" s="130"/>
      <c r="X1141" s="131"/>
      <c r="Y1141" s="131"/>
      <c r="Z1141" s="206"/>
      <c r="AA1141" s="194">
        <f t="shared" si="85"/>
        <v>0</v>
      </c>
      <c r="AB1141" s="124" t="str">
        <f t="shared" si="86"/>
        <v/>
      </c>
      <c r="AC1141" s="195" t="str">
        <f t="shared" si="87"/>
        <v/>
      </c>
      <c r="AD1141" s="194" t="str">
        <f t="shared" si="88"/>
        <v/>
      </c>
      <c r="AE1141" s="194">
        <f>IF(AD1141="",0,IF(ISERROR(VLOOKUP(AD1141,AD$7:AD1140,1,FALSE)),1,0))</f>
        <v>0</v>
      </c>
      <c r="AF1141" s="194"/>
    </row>
    <row r="1142" spans="1:32" ht="16.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75">
        <f>IF(AND($X$3512&lt;&gt;" ",$X$3512&lt;&gt;0),IF(X1142=$X$3512,1+COUNTIF(U$7:U1141,"&gt;0"),0),0)</f>
        <v>0</v>
      </c>
      <c r="V1142" s="178" t="s">
        <v>1331</v>
      </c>
      <c r="W1142" s="130"/>
      <c r="X1142" s="131"/>
      <c r="Y1142" s="131"/>
      <c r="Z1142" s="206"/>
      <c r="AA1142" s="194">
        <f t="shared" si="85"/>
        <v>0</v>
      </c>
      <c r="AB1142" s="124" t="str">
        <f t="shared" si="86"/>
        <v/>
      </c>
      <c r="AC1142" s="195" t="str">
        <f t="shared" si="87"/>
        <v/>
      </c>
      <c r="AD1142" s="194" t="str">
        <f t="shared" si="88"/>
        <v/>
      </c>
      <c r="AE1142" s="194">
        <f>IF(AD1142="",0,IF(ISERROR(VLOOKUP(AD1142,AD$7:AD1141,1,FALSE)),1,0))</f>
        <v>0</v>
      </c>
      <c r="AF1142" s="194"/>
    </row>
    <row r="1143" spans="1:32" ht="16.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75">
        <f>IF(AND($X$3512&lt;&gt;" ",$X$3512&lt;&gt;0),IF(X1143=$X$3512,1+COUNTIF(U$7:U1142,"&gt;0"),0),0)</f>
        <v>0</v>
      </c>
      <c r="V1143" s="178" t="s">
        <v>1332</v>
      </c>
      <c r="W1143" s="130"/>
      <c r="X1143" s="131"/>
      <c r="Y1143" s="131"/>
      <c r="Z1143" s="206"/>
      <c r="AA1143" s="194">
        <f t="shared" si="85"/>
        <v>0</v>
      </c>
      <c r="AB1143" s="124" t="str">
        <f t="shared" si="86"/>
        <v/>
      </c>
      <c r="AC1143" s="195" t="str">
        <f t="shared" si="87"/>
        <v/>
      </c>
      <c r="AD1143" s="194" t="str">
        <f t="shared" si="88"/>
        <v/>
      </c>
      <c r="AE1143" s="194">
        <f>IF(AD1143="",0,IF(ISERROR(VLOOKUP(AD1143,AD$7:AD1142,1,FALSE)),1,0))</f>
        <v>0</v>
      </c>
      <c r="AF1143" s="194"/>
    </row>
    <row r="1144" spans="1:32" ht="16.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75">
        <f>IF(AND($X$3512&lt;&gt;" ",$X$3512&lt;&gt;0),IF(X1144=$X$3512,1+COUNTIF(U$7:U1143,"&gt;0"),0),0)</f>
        <v>0</v>
      </c>
      <c r="V1144" s="178" t="s">
        <v>1333</v>
      </c>
      <c r="W1144" s="130"/>
      <c r="X1144" s="131"/>
      <c r="Y1144" s="131"/>
      <c r="Z1144" s="206"/>
      <c r="AA1144" s="194">
        <f t="shared" si="85"/>
        <v>0</v>
      </c>
      <c r="AB1144" s="124" t="str">
        <f t="shared" si="86"/>
        <v/>
      </c>
      <c r="AC1144" s="195" t="str">
        <f t="shared" si="87"/>
        <v/>
      </c>
      <c r="AD1144" s="194" t="str">
        <f t="shared" si="88"/>
        <v/>
      </c>
      <c r="AE1144" s="194">
        <f>IF(AD1144="",0,IF(ISERROR(VLOOKUP(AD1144,AD$7:AD1143,1,FALSE)),1,0))</f>
        <v>0</v>
      </c>
      <c r="AF1144" s="194"/>
    </row>
    <row r="1145" spans="1:32" ht="16.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75">
        <f>IF(AND($X$3512&lt;&gt;" ",$X$3512&lt;&gt;0),IF(X1145=$X$3512,1+COUNTIF(U$7:U1144,"&gt;0"),0),0)</f>
        <v>0</v>
      </c>
      <c r="V1145" s="178" t="s">
        <v>1334</v>
      </c>
      <c r="W1145" s="130"/>
      <c r="X1145" s="131"/>
      <c r="Y1145" s="131"/>
      <c r="Z1145" s="206"/>
      <c r="AA1145" s="194">
        <f t="shared" si="85"/>
        <v>0</v>
      </c>
      <c r="AB1145" s="124" t="str">
        <f t="shared" si="86"/>
        <v/>
      </c>
      <c r="AC1145" s="195" t="str">
        <f t="shared" si="87"/>
        <v/>
      </c>
      <c r="AD1145" s="194" t="str">
        <f t="shared" si="88"/>
        <v/>
      </c>
      <c r="AE1145" s="194">
        <f>IF(AD1145="",0,IF(ISERROR(VLOOKUP(AD1145,AD$7:AD1144,1,FALSE)),1,0))</f>
        <v>0</v>
      </c>
      <c r="AF1145" s="194"/>
    </row>
    <row r="1146" spans="1:32" ht="16.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75">
        <f>IF(AND($X$3512&lt;&gt;" ",$X$3512&lt;&gt;0),IF(X1146=$X$3512,1+COUNTIF(U$7:U1145,"&gt;0"),0),0)</f>
        <v>0</v>
      </c>
      <c r="V1146" s="178" t="s">
        <v>1335</v>
      </c>
      <c r="W1146" s="130"/>
      <c r="X1146" s="131"/>
      <c r="Y1146" s="131"/>
      <c r="Z1146" s="206"/>
      <c r="AA1146" s="194">
        <f t="shared" si="85"/>
        <v>0</v>
      </c>
      <c r="AB1146" s="124" t="str">
        <f t="shared" si="86"/>
        <v/>
      </c>
      <c r="AC1146" s="195" t="str">
        <f t="shared" si="87"/>
        <v/>
      </c>
      <c r="AD1146" s="194" t="str">
        <f t="shared" si="88"/>
        <v/>
      </c>
      <c r="AE1146" s="194">
        <f>IF(AD1146="",0,IF(ISERROR(VLOOKUP(AD1146,AD$7:AD1145,1,FALSE)),1,0))</f>
        <v>0</v>
      </c>
      <c r="AF1146" s="194"/>
    </row>
    <row r="1147" spans="1:32" ht="16.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75">
        <f>IF(AND($X$3512&lt;&gt;" ",$X$3512&lt;&gt;0),IF(X1147=$X$3512,1+COUNTIF(U$7:U1146,"&gt;0"),0),0)</f>
        <v>0</v>
      </c>
      <c r="V1147" s="178" t="s">
        <v>1336</v>
      </c>
      <c r="W1147" s="130"/>
      <c r="X1147" s="131"/>
      <c r="Y1147" s="131"/>
      <c r="Z1147" s="206"/>
      <c r="AA1147" s="194">
        <f t="shared" si="85"/>
        <v>0</v>
      </c>
      <c r="AB1147" s="124" t="str">
        <f t="shared" si="86"/>
        <v/>
      </c>
      <c r="AC1147" s="195" t="str">
        <f t="shared" si="87"/>
        <v/>
      </c>
      <c r="AD1147" s="194" t="str">
        <f t="shared" si="88"/>
        <v/>
      </c>
      <c r="AE1147" s="194">
        <f>IF(AD1147="",0,IF(ISERROR(VLOOKUP(AD1147,AD$7:AD1146,1,FALSE)),1,0))</f>
        <v>0</v>
      </c>
      <c r="AF1147" s="194"/>
    </row>
    <row r="1148" spans="1:32" ht="16.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75">
        <f>IF(AND($X$3512&lt;&gt;" ",$X$3512&lt;&gt;0),IF(X1148=$X$3512,1+COUNTIF(U$7:U1147,"&gt;0"),0),0)</f>
        <v>0</v>
      </c>
      <c r="V1148" s="178" t="s">
        <v>1337</v>
      </c>
      <c r="W1148" s="130"/>
      <c r="X1148" s="131"/>
      <c r="Y1148" s="131"/>
      <c r="Z1148" s="206"/>
      <c r="AA1148" s="194">
        <f t="shared" si="85"/>
        <v>0</v>
      </c>
      <c r="AB1148" s="124" t="str">
        <f t="shared" si="86"/>
        <v/>
      </c>
      <c r="AC1148" s="195" t="str">
        <f t="shared" si="87"/>
        <v/>
      </c>
      <c r="AD1148" s="194" t="str">
        <f t="shared" si="88"/>
        <v/>
      </c>
      <c r="AE1148" s="194">
        <f>IF(AD1148="",0,IF(ISERROR(VLOOKUP(AD1148,AD$7:AD1147,1,FALSE)),1,0))</f>
        <v>0</v>
      </c>
      <c r="AF1148" s="194"/>
    </row>
    <row r="1149" spans="1:32" ht="16.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75">
        <f>IF(AND($X$3512&lt;&gt;" ",$X$3512&lt;&gt;0),IF(X1149=$X$3512,1+COUNTIF(U$7:U1148,"&gt;0"),0),0)</f>
        <v>0</v>
      </c>
      <c r="V1149" s="178" t="s">
        <v>1338</v>
      </c>
      <c r="W1149" s="130"/>
      <c r="X1149" s="131"/>
      <c r="Y1149" s="131"/>
      <c r="Z1149" s="206"/>
      <c r="AA1149" s="194">
        <f t="shared" si="85"/>
        <v>0</v>
      </c>
      <c r="AB1149" s="124" t="str">
        <f t="shared" si="86"/>
        <v/>
      </c>
      <c r="AC1149" s="195" t="str">
        <f t="shared" si="87"/>
        <v/>
      </c>
      <c r="AD1149" s="194" t="str">
        <f t="shared" si="88"/>
        <v/>
      </c>
      <c r="AE1149" s="194">
        <f>IF(AD1149="",0,IF(ISERROR(VLOOKUP(AD1149,AD$7:AD1148,1,FALSE)),1,0))</f>
        <v>0</v>
      </c>
      <c r="AF1149" s="194"/>
    </row>
    <row r="1150" spans="1:32" ht="16.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75">
        <f>IF(AND($X$3512&lt;&gt;" ",$X$3512&lt;&gt;0),IF(X1150=$X$3512,1+COUNTIF(U$7:U1149,"&gt;0"),0),0)</f>
        <v>0</v>
      </c>
      <c r="V1150" s="178" t="s">
        <v>1339</v>
      </c>
      <c r="W1150" s="130"/>
      <c r="X1150" s="131"/>
      <c r="Y1150" s="131"/>
      <c r="Z1150" s="206"/>
      <c r="AA1150" s="194">
        <f t="shared" si="85"/>
        <v>0</v>
      </c>
      <c r="AB1150" s="124" t="str">
        <f t="shared" si="86"/>
        <v/>
      </c>
      <c r="AC1150" s="195" t="str">
        <f t="shared" si="87"/>
        <v/>
      </c>
      <c r="AD1150" s="194" t="str">
        <f t="shared" si="88"/>
        <v/>
      </c>
      <c r="AE1150" s="194">
        <f>IF(AD1150="",0,IF(ISERROR(VLOOKUP(AD1150,AD$7:AD1149,1,FALSE)),1,0))</f>
        <v>0</v>
      </c>
      <c r="AF1150" s="194"/>
    </row>
    <row r="1151" spans="1:32" ht="16.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75">
        <f>IF(AND($X$3512&lt;&gt;" ",$X$3512&lt;&gt;0),IF(X1151=$X$3512,1+COUNTIF(U$7:U1150,"&gt;0"),0),0)</f>
        <v>0</v>
      </c>
      <c r="V1151" s="178" t="s">
        <v>1340</v>
      </c>
      <c r="W1151" s="130"/>
      <c r="X1151" s="131"/>
      <c r="Y1151" s="131"/>
      <c r="Z1151" s="206"/>
      <c r="AA1151" s="194">
        <f t="shared" si="85"/>
        <v>0</v>
      </c>
      <c r="AB1151" s="124" t="str">
        <f t="shared" si="86"/>
        <v/>
      </c>
      <c r="AC1151" s="195" t="str">
        <f t="shared" si="87"/>
        <v/>
      </c>
      <c r="AD1151" s="194" t="str">
        <f t="shared" si="88"/>
        <v/>
      </c>
      <c r="AE1151" s="194">
        <f>IF(AD1151="",0,IF(ISERROR(VLOOKUP(AD1151,AD$7:AD1150,1,FALSE)),1,0))</f>
        <v>0</v>
      </c>
      <c r="AF1151" s="194"/>
    </row>
    <row r="1152" spans="1:32" ht="16.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75">
        <f>IF(AND($X$3512&lt;&gt;" ",$X$3512&lt;&gt;0),IF(X1152=$X$3512,1+COUNTIF(U$7:U1151,"&gt;0"),0),0)</f>
        <v>0</v>
      </c>
      <c r="V1152" s="178" t="s">
        <v>1341</v>
      </c>
      <c r="W1152" s="130"/>
      <c r="X1152" s="131"/>
      <c r="Y1152" s="131"/>
      <c r="Z1152" s="206"/>
      <c r="AA1152" s="194">
        <f t="shared" si="85"/>
        <v>0</v>
      </c>
      <c r="AB1152" s="124" t="str">
        <f t="shared" si="86"/>
        <v/>
      </c>
      <c r="AC1152" s="195" t="str">
        <f t="shared" si="87"/>
        <v/>
      </c>
      <c r="AD1152" s="194" t="str">
        <f t="shared" si="88"/>
        <v/>
      </c>
      <c r="AE1152" s="194">
        <f>IF(AD1152="",0,IF(ISERROR(VLOOKUP(AD1152,AD$7:AD1151,1,FALSE)),1,0))</f>
        <v>0</v>
      </c>
      <c r="AF1152" s="194"/>
    </row>
    <row r="1153" spans="1:32" ht="16.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75">
        <f>IF(AND($X$3512&lt;&gt;" ",$X$3512&lt;&gt;0),IF(X1153=$X$3512,1+COUNTIF(U$7:U1152,"&gt;0"),0),0)</f>
        <v>0</v>
      </c>
      <c r="V1153" s="178" t="s">
        <v>1342</v>
      </c>
      <c r="W1153" s="130"/>
      <c r="X1153" s="131"/>
      <c r="Y1153" s="131"/>
      <c r="Z1153" s="206"/>
      <c r="AA1153" s="194">
        <f t="shared" si="85"/>
        <v>0</v>
      </c>
      <c r="AB1153" s="124" t="str">
        <f t="shared" si="86"/>
        <v/>
      </c>
      <c r="AC1153" s="195" t="str">
        <f t="shared" si="87"/>
        <v/>
      </c>
      <c r="AD1153" s="194" t="str">
        <f t="shared" si="88"/>
        <v/>
      </c>
      <c r="AE1153" s="194">
        <f>IF(AD1153="",0,IF(ISERROR(VLOOKUP(AD1153,AD$7:AD1152,1,FALSE)),1,0))</f>
        <v>0</v>
      </c>
      <c r="AF1153" s="194"/>
    </row>
    <row r="1154" spans="1:32" ht="16.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75">
        <f>IF(AND($X$3512&lt;&gt;" ",$X$3512&lt;&gt;0),IF(X1154=$X$3512,1+COUNTIF(U$7:U1153,"&gt;0"),0),0)</f>
        <v>0</v>
      </c>
      <c r="V1154" s="178" t="s">
        <v>1343</v>
      </c>
      <c r="W1154" s="130"/>
      <c r="X1154" s="131"/>
      <c r="Y1154" s="131"/>
      <c r="Z1154" s="206"/>
      <c r="AA1154" s="194">
        <f t="shared" si="85"/>
        <v>0</v>
      </c>
      <c r="AB1154" s="124" t="str">
        <f t="shared" si="86"/>
        <v/>
      </c>
      <c r="AC1154" s="195" t="str">
        <f t="shared" si="87"/>
        <v/>
      </c>
      <c r="AD1154" s="194" t="str">
        <f t="shared" si="88"/>
        <v/>
      </c>
      <c r="AE1154" s="194">
        <f>IF(AD1154="",0,IF(ISERROR(VLOOKUP(AD1154,AD$7:AD1153,1,FALSE)),1,0))</f>
        <v>0</v>
      </c>
      <c r="AF1154" s="194"/>
    </row>
    <row r="1155" spans="1:32" ht="16.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75">
        <f>IF(AND($X$3512&lt;&gt;" ",$X$3512&lt;&gt;0),IF(X1155=$X$3512,1+COUNTIF(U$7:U1154,"&gt;0"),0),0)</f>
        <v>0</v>
      </c>
      <c r="V1155" s="178" t="s">
        <v>1344</v>
      </c>
      <c r="W1155" s="130"/>
      <c r="X1155" s="131"/>
      <c r="Y1155" s="131"/>
      <c r="Z1155" s="206"/>
      <c r="AA1155" s="194">
        <f t="shared" si="85"/>
        <v>0</v>
      </c>
      <c r="AB1155" s="124" t="str">
        <f t="shared" si="86"/>
        <v/>
      </c>
      <c r="AC1155" s="195" t="str">
        <f t="shared" si="87"/>
        <v/>
      </c>
      <c r="AD1155" s="194" t="str">
        <f t="shared" si="88"/>
        <v/>
      </c>
      <c r="AE1155" s="194">
        <f>IF(AD1155="",0,IF(ISERROR(VLOOKUP(AD1155,AD$7:AD1154,1,FALSE)),1,0))</f>
        <v>0</v>
      </c>
      <c r="AF1155" s="194"/>
    </row>
    <row r="1156" spans="1:32" ht="16.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75">
        <f>IF(AND($X$3512&lt;&gt;" ",$X$3512&lt;&gt;0),IF(X1156=$X$3512,1+COUNTIF(U$7:U1155,"&gt;0"),0),0)</f>
        <v>0</v>
      </c>
      <c r="V1156" s="178" t="s">
        <v>1345</v>
      </c>
      <c r="W1156" s="130"/>
      <c r="X1156" s="131"/>
      <c r="Y1156" s="131"/>
      <c r="Z1156" s="206"/>
      <c r="AA1156" s="194">
        <f t="shared" si="85"/>
        <v>0</v>
      </c>
      <c r="AB1156" s="124" t="str">
        <f t="shared" si="86"/>
        <v/>
      </c>
      <c r="AC1156" s="195" t="str">
        <f t="shared" si="87"/>
        <v/>
      </c>
      <c r="AD1156" s="194" t="str">
        <f t="shared" si="88"/>
        <v/>
      </c>
      <c r="AE1156" s="194">
        <f>IF(AD1156="",0,IF(ISERROR(VLOOKUP(AD1156,AD$7:AD1155,1,FALSE)),1,0))</f>
        <v>0</v>
      </c>
      <c r="AF1156" s="194"/>
    </row>
    <row r="1157" spans="1:32" ht="16.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75">
        <f>IF(AND($X$3512&lt;&gt;" ",$X$3512&lt;&gt;0),IF(X1157=$X$3512,1+COUNTIF(U$7:U1156,"&gt;0"),0),0)</f>
        <v>0</v>
      </c>
      <c r="V1157" s="178" t="s">
        <v>1346</v>
      </c>
      <c r="W1157" s="130"/>
      <c r="X1157" s="131"/>
      <c r="Y1157" s="131"/>
      <c r="Z1157" s="206"/>
      <c r="AA1157" s="194">
        <f t="shared" si="85"/>
        <v>0</v>
      </c>
      <c r="AB1157" s="124" t="str">
        <f t="shared" si="86"/>
        <v/>
      </c>
      <c r="AC1157" s="195" t="str">
        <f t="shared" si="87"/>
        <v/>
      </c>
      <c r="AD1157" s="194" t="str">
        <f t="shared" si="88"/>
        <v/>
      </c>
      <c r="AE1157" s="194">
        <f>IF(AD1157="",0,IF(ISERROR(VLOOKUP(AD1157,AD$7:AD1156,1,FALSE)),1,0))</f>
        <v>0</v>
      </c>
      <c r="AF1157" s="194"/>
    </row>
    <row r="1158" spans="1:32" ht="16.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75">
        <f>IF(AND($X$3512&lt;&gt;" ",$X$3512&lt;&gt;0),IF(X1158=$X$3512,1+COUNTIF(U$7:U1157,"&gt;0"),0),0)</f>
        <v>0</v>
      </c>
      <c r="V1158" s="178" t="s">
        <v>1347</v>
      </c>
      <c r="W1158" s="130"/>
      <c r="X1158" s="131"/>
      <c r="Y1158" s="131"/>
      <c r="Z1158" s="206"/>
      <c r="AA1158" s="194">
        <f t="shared" si="85"/>
        <v>0</v>
      </c>
      <c r="AB1158" s="124" t="str">
        <f t="shared" si="86"/>
        <v/>
      </c>
      <c r="AC1158" s="195" t="str">
        <f t="shared" si="87"/>
        <v/>
      </c>
      <c r="AD1158" s="194" t="str">
        <f t="shared" si="88"/>
        <v/>
      </c>
      <c r="AE1158" s="194">
        <f>IF(AD1158="",0,IF(ISERROR(VLOOKUP(AD1158,AD$7:AD1157,1,FALSE)),1,0))</f>
        <v>0</v>
      </c>
      <c r="AF1158" s="194"/>
    </row>
    <row r="1159" spans="1:32" ht="16.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75">
        <f>IF(AND($X$3512&lt;&gt;" ",$X$3512&lt;&gt;0),IF(X1159=$X$3512,1+COUNTIF(U$7:U1158,"&gt;0"),0),0)</f>
        <v>0</v>
      </c>
      <c r="V1159" s="178" t="s">
        <v>1348</v>
      </c>
      <c r="W1159" s="130"/>
      <c r="X1159" s="131"/>
      <c r="Y1159" s="131"/>
      <c r="Z1159" s="206"/>
      <c r="AA1159" s="194">
        <f t="shared" ref="AA1159:AA1222" si="89">IF(ISBLANK(X1159),0,VLOOKUP(X1159,$B$8:$E$57,1,FALSE))</f>
        <v>0</v>
      </c>
      <c r="AB1159" s="124" t="str">
        <f t="shared" si="86"/>
        <v/>
      </c>
      <c r="AC1159" s="195" t="str">
        <f t="shared" si="87"/>
        <v/>
      </c>
      <c r="AD1159" s="194" t="str">
        <f t="shared" si="88"/>
        <v/>
      </c>
      <c r="AE1159" s="194">
        <f>IF(AD1159="",0,IF(ISERROR(VLOOKUP(AD1159,AD$7:AD1158,1,FALSE)),1,0))</f>
        <v>0</v>
      </c>
      <c r="AF1159" s="194"/>
    </row>
    <row r="1160" spans="1:32" ht="16.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75">
        <f>IF(AND($X$3512&lt;&gt;" ",$X$3512&lt;&gt;0),IF(X1160=$X$3512,1+COUNTIF(U$7:U1159,"&gt;0"),0),0)</f>
        <v>0</v>
      </c>
      <c r="V1160" s="178" t="s">
        <v>1349</v>
      </c>
      <c r="W1160" s="130"/>
      <c r="X1160" s="131"/>
      <c r="Y1160" s="131"/>
      <c r="Z1160" s="206"/>
      <c r="AA1160" s="194">
        <f t="shared" si="89"/>
        <v>0</v>
      </c>
      <c r="AB1160" s="124" t="str">
        <f t="shared" ref="AB1160:AB1223" si="90">IF(W1160&gt;0,CONCATENATE(MONTH(W1160)&amp;X1160),"")</f>
        <v/>
      </c>
      <c r="AC1160" s="195" t="str">
        <f t="shared" ref="AC1160:AC1223" si="91">IF(OR(AND(Z1160&lt;&gt;0,ISBLANK(X1160)),ISERROR(AA1160)),"ERR","")</f>
        <v/>
      </c>
      <c r="AD1160" s="194" t="str">
        <f t="shared" si="88"/>
        <v/>
      </c>
      <c r="AE1160" s="194">
        <f>IF(AD1160="",0,IF(ISERROR(VLOOKUP(AD1160,AD$7:AD1159,1,FALSE)),1,0))</f>
        <v>0</v>
      </c>
      <c r="AF1160" s="194"/>
    </row>
    <row r="1161" spans="1:32" ht="16.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75">
        <f>IF(AND($X$3512&lt;&gt;" ",$X$3512&lt;&gt;0),IF(X1161=$X$3512,1+COUNTIF(U$7:U1160,"&gt;0"),0),0)</f>
        <v>0</v>
      </c>
      <c r="V1161" s="178" t="s">
        <v>1350</v>
      </c>
      <c r="W1161" s="130"/>
      <c r="X1161" s="131"/>
      <c r="Y1161" s="131"/>
      <c r="Z1161" s="206"/>
      <c r="AA1161" s="194">
        <f t="shared" si="89"/>
        <v>0</v>
      </c>
      <c r="AB1161" s="124" t="str">
        <f t="shared" si="90"/>
        <v/>
      </c>
      <c r="AC1161" s="195" t="str">
        <f t="shared" si="91"/>
        <v/>
      </c>
      <c r="AD1161" s="194" t="str">
        <f t="shared" si="88"/>
        <v/>
      </c>
      <c r="AE1161" s="194">
        <f>IF(AD1161="",0,IF(ISERROR(VLOOKUP(AD1161,AD$7:AD1160,1,FALSE)),1,0))</f>
        <v>0</v>
      </c>
      <c r="AF1161" s="194"/>
    </row>
    <row r="1162" spans="1:32" ht="16.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75">
        <f>IF(AND($X$3512&lt;&gt;" ",$X$3512&lt;&gt;0),IF(X1162=$X$3512,1+COUNTIF(U$7:U1161,"&gt;0"),0),0)</f>
        <v>0</v>
      </c>
      <c r="V1162" s="178" t="s">
        <v>1351</v>
      </c>
      <c r="W1162" s="130"/>
      <c r="X1162" s="131"/>
      <c r="Y1162" s="131"/>
      <c r="Z1162" s="206"/>
      <c r="AA1162" s="194">
        <f t="shared" si="89"/>
        <v>0</v>
      </c>
      <c r="AB1162" s="124" t="str">
        <f t="shared" si="90"/>
        <v/>
      </c>
      <c r="AC1162" s="195" t="str">
        <f t="shared" si="91"/>
        <v/>
      </c>
      <c r="AD1162" s="194" t="str">
        <f t="shared" si="88"/>
        <v/>
      </c>
      <c r="AE1162" s="194">
        <f>IF(AD1162="",0,IF(ISERROR(VLOOKUP(AD1162,AD$7:AD1161,1,FALSE)),1,0))</f>
        <v>0</v>
      </c>
      <c r="AF1162" s="194"/>
    </row>
    <row r="1163" spans="1:32" ht="16.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75">
        <f>IF(AND($X$3512&lt;&gt;" ",$X$3512&lt;&gt;0),IF(X1163=$X$3512,1+COUNTIF(U$7:U1162,"&gt;0"),0),0)</f>
        <v>0</v>
      </c>
      <c r="V1163" s="178" t="s">
        <v>1352</v>
      </c>
      <c r="W1163" s="130"/>
      <c r="X1163" s="131"/>
      <c r="Y1163" s="131"/>
      <c r="Z1163" s="206"/>
      <c r="AA1163" s="194">
        <f t="shared" si="89"/>
        <v>0</v>
      </c>
      <c r="AB1163" s="124" t="str">
        <f t="shared" si="90"/>
        <v/>
      </c>
      <c r="AC1163" s="195" t="str">
        <f t="shared" si="91"/>
        <v/>
      </c>
      <c r="AD1163" s="194" t="str">
        <f t="shared" ref="AD1163:AD1226" si="92">IF(W1163&gt;0,CONCATENATE(MONTH(W1163),"-",YEAR(W1163)),"")</f>
        <v/>
      </c>
      <c r="AE1163" s="194">
        <f>IF(AD1163="",0,IF(ISERROR(VLOOKUP(AD1163,AD$7:AD1162,1,FALSE)),1,0))</f>
        <v>0</v>
      </c>
      <c r="AF1163" s="194"/>
    </row>
    <row r="1164" spans="1:32" ht="16.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75">
        <f>IF(AND($X$3512&lt;&gt;" ",$X$3512&lt;&gt;0),IF(X1164=$X$3512,1+COUNTIF(U$7:U1163,"&gt;0"),0),0)</f>
        <v>0</v>
      </c>
      <c r="V1164" s="178" t="s">
        <v>1353</v>
      </c>
      <c r="W1164" s="130"/>
      <c r="X1164" s="131"/>
      <c r="Y1164" s="131"/>
      <c r="Z1164" s="206"/>
      <c r="AA1164" s="194">
        <f t="shared" si="89"/>
        <v>0</v>
      </c>
      <c r="AB1164" s="124" t="str">
        <f t="shared" si="90"/>
        <v/>
      </c>
      <c r="AC1164" s="195" t="str">
        <f t="shared" si="91"/>
        <v/>
      </c>
      <c r="AD1164" s="194" t="str">
        <f t="shared" si="92"/>
        <v/>
      </c>
      <c r="AE1164" s="194">
        <f>IF(AD1164="",0,IF(ISERROR(VLOOKUP(AD1164,AD$7:AD1163,1,FALSE)),1,0))</f>
        <v>0</v>
      </c>
      <c r="AF1164" s="194"/>
    </row>
    <row r="1165" spans="1:32" ht="16.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75">
        <f>IF(AND($X$3512&lt;&gt;" ",$X$3512&lt;&gt;0),IF(X1165=$X$3512,1+COUNTIF(U$7:U1164,"&gt;0"),0),0)</f>
        <v>0</v>
      </c>
      <c r="V1165" s="178" t="s">
        <v>1354</v>
      </c>
      <c r="W1165" s="130"/>
      <c r="X1165" s="131"/>
      <c r="Y1165" s="131"/>
      <c r="Z1165" s="206"/>
      <c r="AA1165" s="194">
        <f t="shared" si="89"/>
        <v>0</v>
      </c>
      <c r="AB1165" s="124" t="str">
        <f t="shared" si="90"/>
        <v/>
      </c>
      <c r="AC1165" s="195" t="str">
        <f t="shared" si="91"/>
        <v/>
      </c>
      <c r="AD1165" s="194" t="str">
        <f t="shared" si="92"/>
        <v/>
      </c>
      <c r="AE1165" s="194">
        <f>IF(AD1165="",0,IF(ISERROR(VLOOKUP(AD1165,AD$7:AD1164,1,FALSE)),1,0))</f>
        <v>0</v>
      </c>
      <c r="AF1165" s="194"/>
    </row>
    <row r="1166" spans="1:32" ht="16.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75">
        <f>IF(AND($X$3512&lt;&gt;" ",$X$3512&lt;&gt;0),IF(X1166=$X$3512,1+COUNTIF(U$7:U1165,"&gt;0"),0),0)</f>
        <v>0</v>
      </c>
      <c r="V1166" s="178" t="s">
        <v>1355</v>
      </c>
      <c r="W1166" s="130"/>
      <c r="X1166" s="131"/>
      <c r="Y1166" s="131"/>
      <c r="Z1166" s="206"/>
      <c r="AA1166" s="194">
        <f t="shared" si="89"/>
        <v>0</v>
      </c>
      <c r="AB1166" s="124" t="str">
        <f t="shared" si="90"/>
        <v/>
      </c>
      <c r="AC1166" s="195" t="str">
        <f t="shared" si="91"/>
        <v/>
      </c>
      <c r="AD1166" s="194" t="str">
        <f t="shared" si="92"/>
        <v/>
      </c>
      <c r="AE1166" s="194">
        <f>IF(AD1166="",0,IF(ISERROR(VLOOKUP(AD1166,AD$7:AD1165,1,FALSE)),1,0))</f>
        <v>0</v>
      </c>
      <c r="AF1166" s="194"/>
    </row>
    <row r="1167" spans="1:32" ht="16.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75">
        <f>IF(AND($X$3512&lt;&gt;" ",$X$3512&lt;&gt;0),IF(X1167=$X$3512,1+COUNTIF(U$7:U1166,"&gt;0"),0),0)</f>
        <v>0</v>
      </c>
      <c r="V1167" s="178" t="s">
        <v>1356</v>
      </c>
      <c r="W1167" s="130"/>
      <c r="X1167" s="131"/>
      <c r="Y1167" s="131"/>
      <c r="Z1167" s="206"/>
      <c r="AA1167" s="194">
        <f t="shared" si="89"/>
        <v>0</v>
      </c>
      <c r="AB1167" s="124" t="str">
        <f t="shared" si="90"/>
        <v/>
      </c>
      <c r="AC1167" s="195" t="str">
        <f t="shared" si="91"/>
        <v/>
      </c>
      <c r="AD1167" s="194" t="str">
        <f t="shared" si="92"/>
        <v/>
      </c>
      <c r="AE1167" s="194">
        <f>IF(AD1167="",0,IF(ISERROR(VLOOKUP(AD1167,AD$7:AD1166,1,FALSE)),1,0))</f>
        <v>0</v>
      </c>
      <c r="AF1167" s="194"/>
    </row>
    <row r="1168" spans="1:32" ht="16.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75">
        <f>IF(AND($X$3512&lt;&gt;" ",$X$3512&lt;&gt;0),IF(X1168=$X$3512,1+COUNTIF(U$7:U1167,"&gt;0"),0),0)</f>
        <v>0</v>
      </c>
      <c r="V1168" s="178" t="s">
        <v>1357</v>
      </c>
      <c r="W1168" s="130"/>
      <c r="X1168" s="131"/>
      <c r="Y1168" s="131"/>
      <c r="Z1168" s="206"/>
      <c r="AA1168" s="194">
        <f t="shared" si="89"/>
        <v>0</v>
      </c>
      <c r="AB1168" s="124" t="str">
        <f t="shared" si="90"/>
        <v/>
      </c>
      <c r="AC1168" s="195" t="str">
        <f t="shared" si="91"/>
        <v/>
      </c>
      <c r="AD1168" s="194" t="str">
        <f t="shared" si="92"/>
        <v/>
      </c>
      <c r="AE1168" s="194">
        <f>IF(AD1168="",0,IF(ISERROR(VLOOKUP(AD1168,AD$7:AD1167,1,FALSE)),1,0))</f>
        <v>0</v>
      </c>
      <c r="AF1168" s="194"/>
    </row>
    <row r="1169" spans="1:32" ht="16.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75">
        <f>IF(AND($X$3512&lt;&gt;" ",$X$3512&lt;&gt;0),IF(X1169=$X$3512,1+COUNTIF(U$7:U1168,"&gt;0"),0),0)</f>
        <v>0</v>
      </c>
      <c r="V1169" s="178" t="s">
        <v>1358</v>
      </c>
      <c r="W1169" s="130"/>
      <c r="X1169" s="131"/>
      <c r="Y1169" s="131"/>
      <c r="Z1169" s="206"/>
      <c r="AA1169" s="194">
        <f t="shared" si="89"/>
        <v>0</v>
      </c>
      <c r="AB1169" s="124" t="str">
        <f t="shared" si="90"/>
        <v/>
      </c>
      <c r="AC1169" s="195" t="str">
        <f t="shared" si="91"/>
        <v/>
      </c>
      <c r="AD1169" s="194" t="str">
        <f t="shared" si="92"/>
        <v/>
      </c>
      <c r="AE1169" s="194">
        <f>IF(AD1169="",0,IF(ISERROR(VLOOKUP(AD1169,AD$7:AD1168,1,FALSE)),1,0))</f>
        <v>0</v>
      </c>
      <c r="AF1169" s="194"/>
    </row>
    <row r="1170" spans="1:32" ht="16.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75">
        <f>IF(AND($X$3512&lt;&gt;" ",$X$3512&lt;&gt;0),IF(X1170=$X$3512,1+COUNTIF(U$7:U1169,"&gt;0"),0),0)</f>
        <v>0</v>
      </c>
      <c r="V1170" s="178" t="s">
        <v>1359</v>
      </c>
      <c r="W1170" s="130"/>
      <c r="X1170" s="131"/>
      <c r="Y1170" s="131"/>
      <c r="Z1170" s="206"/>
      <c r="AA1170" s="194">
        <f t="shared" si="89"/>
        <v>0</v>
      </c>
      <c r="AB1170" s="124" t="str">
        <f t="shared" si="90"/>
        <v/>
      </c>
      <c r="AC1170" s="195" t="str">
        <f t="shared" si="91"/>
        <v/>
      </c>
      <c r="AD1170" s="194" t="str">
        <f t="shared" si="92"/>
        <v/>
      </c>
      <c r="AE1170" s="194">
        <f>IF(AD1170="",0,IF(ISERROR(VLOOKUP(AD1170,AD$7:AD1169,1,FALSE)),1,0))</f>
        <v>0</v>
      </c>
      <c r="AF1170" s="194"/>
    </row>
    <row r="1171" spans="1:32" ht="16.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75">
        <f>IF(AND($X$3512&lt;&gt;" ",$X$3512&lt;&gt;0),IF(X1171=$X$3512,1+COUNTIF(U$7:U1170,"&gt;0"),0),0)</f>
        <v>0</v>
      </c>
      <c r="V1171" s="178" t="s">
        <v>1360</v>
      </c>
      <c r="W1171" s="130"/>
      <c r="X1171" s="131"/>
      <c r="Y1171" s="131"/>
      <c r="Z1171" s="206"/>
      <c r="AA1171" s="194">
        <f t="shared" si="89"/>
        <v>0</v>
      </c>
      <c r="AB1171" s="124" t="str">
        <f t="shared" si="90"/>
        <v/>
      </c>
      <c r="AC1171" s="195" t="str">
        <f t="shared" si="91"/>
        <v/>
      </c>
      <c r="AD1171" s="194" t="str">
        <f t="shared" si="92"/>
        <v/>
      </c>
      <c r="AE1171" s="194">
        <f>IF(AD1171="",0,IF(ISERROR(VLOOKUP(AD1171,AD$7:AD1170,1,FALSE)),1,0))</f>
        <v>0</v>
      </c>
      <c r="AF1171" s="194"/>
    </row>
    <row r="1172" spans="1:32" ht="16.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75">
        <f>IF(AND($X$3512&lt;&gt;" ",$X$3512&lt;&gt;0),IF(X1172=$X$3512,1+COUNTIF(U$7:U1171,"&gt;0"),0),0)</f>
        <v>0</v>
      </c>
      <c r="V1172" s="178" t="s">
        <v>1361</v>
      </c>
      <c r="W1172" s="130"/>
      <c r="X1172" s="131"/>
      <c r="Y1172" s="131"/>
      <c r="Z1172" s="206"/>
      <c r="AA1172" s="194">
        <f t="shared" si="89"/>
        <v>0</v>
      </c>
      <c r="AB1172" s="124" t="str">
        <f t="shared" si="90"/>
        <v/>
      </c>
      <c r="AC1172" s="195" t="str">
        <f t="shared" si="91"/>
        <v/>
      </c>
      <c r="AD1172" s="194" t="str">
        <f t="shared" si="92"/>
        <v/>
      </c>
      <c r="AE1172" s="194">
        <f>IF(AD1172="",0,IF(ISERROR(VLOOKUP(AD1172,AD$7:AD1171,1,FALSE)),1,0))</f>
        <v>0</v>
      </c>
      <c r="AF1172" s="194"/>
    </row>
    <row r="1173" spans="1:32" ht="16.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75">
        <f>IF(AND($X$3512&lt;&gt;" ",$X$3512&lt;&gt;0),IF(X1173=$X$3512,1+COUNTIF(U$7:U1172,"&gt;0"),0),0)</f>
        <v>0</v>
      </c>
      <c r="V1173" s="178" t="s">
        <v>1362</v>
      </c>
      <c r="W1173" s="130"/>
      <c r="X1173" s="131"/>
      <c r="Y1173" s="131"/>
      <c r="Z1173" s="206"/>
      <c r="AA1173" s="194">
        <f t="shared" si="89"/>
        <v>0</v>
      </c>
      <c r="AB1173" s="124" t="str">
        <f t="shared" si="90"/>
        <v/>
      </c>
      <c r="AC1173" s="195" t="str">
        <f t="shared" si="91"/>
        <v/>
      </c>
      <c r="AD1173" s="194" t="str">
        <f t="shared" si="92"/>
        <v/>
      </c>
      <c r="AE1173" s="194">
        <f>IF(AD1173="",0,IF(ISERROR(VLOOKUP(AD1173,AD$7:AD1172,1,FALSE)),1,0))</f>
        <v>0</v>
      </c>
      <c r="AF1173" s="194"/>
    </row>
    <row r="1174" spans="1:32" ht="16.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75">
        <f>IF(AND($X$3512&lt;&gt;" ",$X$3512&lt;&gt;0),IF(X1174=$X$3512,1+COUNTIF(U$7:U1173,"&gt;0"),0),0)</f>
        <v>0</v>
      </c>
      <c r="V1174" s="178" t="s">
        <v>1363</v>
      </c>
      <c r="W1174" s="130"/>
      <c r="X1174" s="131"/>
      <c r="Y1174" s="131"/>
      <c r="Z1174" s="206"/>
      <c r="AA1174" s="194">
        <f t="shared" si="89"/>
        <v>0</v>
      </c>
      <c r="AB1174" s="124" t="str">
        <f t="shared" si="90"/>
        <v/>
      </c>
      <c r="AC1174" s="195" t="str">
        <f t="shared" si="91"/>
        <v/>
      </c>
      <c r="AD1174" s="194" t="str">
        <f t="shared" si="92"/>
        <v/>
      </c>
      <c r="AE1174" s="194">
        <f>IF(AD1174="",0,IF(ISERROR(VLOOKUP(AD1174,AD$7:AD1173,1,FALSE)),1,0))</f>
        <v>0</v>
      </c>
      <c r="AF1174" s="194"/>
    </row>
    <row r="1175" spans="1:32" ht="16.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75">
        <f>IF(AND($X$3512&lt;&gt;" ",$X$3512&lt;&gt;0),IF(X1175=$X$3512,1+COUNTIF(U$7:U1174,"&gt;0"),0),0)</f>
        <v>0</v>
      </c>
      <c r="V1175" s="178" t="s">
        <v>1364</v>
      </c>
      <c r="W1175" s="130"/>
      <c r="X1175" s="131"/>
      <c r="Y1175" s="131"/>
      <c r="Z1175" s="206"/>
      <c r="AA1175" s="194">
        <f t="shared" si="89"/>
        <v>0</v>
      </c>
      <c r="AB1175" s="124" t="str">
        <f t="shared" si="90"/>
        <v/>
      </c>
      <c r="AC1175" s="195" t="str">
        <f t="shared" si="91"/>
        <v/>
      </c>
      <c r="AD1175" s="194" t="str">
        <f t="shared" si="92"/>
        <v/>
      </c>
      <c r="AE1175" s="194">
        <f>IF(AD1175="",0,IF(ISERROR(VLOOKUP(AD1175,AD$7:AD1174,1,FALSE)),1,0))</f>
        <v>0</v>
      </c>
      <c r="AF1175" s="194"/>
    </row>
    <row r="1176" spans="1:32" ht="16.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75">
        <f>IF(AND($X$3512&lt;&gt;" ",$X$3512&lt;&gt;0),IF(X1176=$X$3512,1+COUNTIF(U$7:U1175,"&gt;0"),0),0)</f>
        <v>0</v>
      </c>
      <c r="V1176" s="178" t="s">
        <v>1365</v>
      </c>
      <c r="W1176" s="130"/>
      <c r="X1176" s="131"/>
      <c r="Y1176" s="131"/>
      <c r="Z1176" s="206"/>
      <c r="AA1176" s="194">
        <f t="shared" si="89"/>
        <v>0</v>
      </c>
      <c r="AB1176" s="124" t="str">
        <f t="shared" si="90"/>
        <v/>
      </c>
      <c r="AC1176" s="195" t="str">
        <f t="shared" si="91"/>
        <v/>
      </c>
      <c r="AD1176" s="194" t="str">
        <f t="shared" si="92"/>
        <v/>
      </c>
      <c r="AE1176" s="194">
        <f>IF(AD1176="",0,IF(ISERROR(VLOOKUP(AD1176,AD$7:AD1175,1,FALSE)),1,0))</f>
        <v>0</v>
      </c>
      <c r="AF1176" s="194"/>
    </row>
    <row r="1177" spans="1:32" ht="16.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75">
        <f>IF(AND($X$3512&lt;&gt;" ",$X$3512&lt;&gt;0),IF(X1177=$X$3512,1+COUNTIF(U$7:U1176,"&gt;0"),0),0)</f>
        <v>0</v>
      </c>
      <c r="V1177" s="178" t="s">
        <v>1366</v>
      </c>
      <c r="W1177" s="130"/>
      <c r="X1177" s="131"/>
      <c r="Y1177" s="131"/>
      <c r="Z1177" s="206"/>
      <c r="AA1177" s="194">
        <f t="shared" si="89"/>
        <v>0</v>
      </c>
      <c r="AB1177" s="124" t="str">
        <f t="shared" si="90"/>
        <v/>
      </c>
      <c r="AC1177" s="195" t="str">
        <f t="shared" si="91"/>
        <v/>
      </c>
      <c r="AD1177" s="194" t="str">
        <f t="shared" si="92"/>
        <v/>
      </c>
      <c r="AE1177" s="194">
        <f>IF(AD1177="",0,IF(ISERROR(VLOOKUP(AD1177,AD$7:AD1176,1,FALSE)),1,0))</f>
        <v>0</v>
      </c>
      <c r="AF1177" s="194"/>
    </row>
    <row r="1178" spans="1:32" ht="16.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75">
        <f>IF(AND($X$3512&lt;&gt;" ",$X$3512&lt;&gt;0),IF(X1178=$X$3512,1+COUNTIF(U$7:U1177,"&gt;0"),0),0)</f>
        <v>0</v>
      </c>
      <c r="V1178" s="178" t="s">
        <v>1367</v>
      </c>
      <c r="W1178" s="130"/>
      <c r="X1178" s="131"/>
      <c r="Y1178" s="131"/>
      <c r="Z1178" s="206"/>
      <c r="AA1178" s="194">
        <f t="shared" si="89"/>
        <v>0</v>
      </c>
      <c r="AB1178" s="124" t="str">
        <f t="shared" si="90"/>
        <v/>
      </c>
      <c r="AC1178" s="195" t="str">
        <f t="shared" si="91"/>
        <v/>
      </c>
      <c r="AD1178" s="194" t="str">
        <f t="shared" si="92"/>
        <v/>
      </c>
      <c r="AE1178" s="194">
        <f>IF(AD1178="",0,IF(ISERROR(VLOOKUP(AD1178,AD$7:AD1177,1,FALSE)),1,0))</f>
        <v>0</v>
      </c>
      <c r="AF1178" s="194"/>
    </row>
    <row r="1179" spans="1:32" ht="16.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75">
        <f>IF(AND($X$3512&lt;&gt;" ",$X$3512&lt;&gt;0),IF(X1179=$X$3512,1+COUNTIF(U$7:U1178,"&gt;0"),0),0)</f>
        <v>0</v>
      </c>
      <c r="V1179" s="178" t="s">
        <v>1368</v>
      </c>
      <c r="W1179" s="130"/>
      <c r="X1179" s="131"/>
      <c r="Y1179" s="131"/>
      <c r="Z1179" s="206"/>
      <c r="AA1179" s="194">
        <f t="shared" si="89"/>
        <v>0</v>
      </c>
      <c r="AB1179" s="124" t="str">
        <f t="shared" si="90"/>
        <v/>
      </c>
      <c r="AC1179" s="195" t="str">
        <f t="shared" si="91"/>
        <v/>
      </c>
      <c r="AD1179" s="194" t="str">
        <f t="shared" si="92"/>
        <v/>
      </c>
      <c r="AE1179" s="194">
        <f>IF(AD1179="",0,IF(ISERROR(VLOOKUP(AD1179,AD$7:AD1178,1,FALSE)),1,0))</f>
        <v>0</v>
      </c>
      <c r="AF1179" s="194"/>
    </row>
    <row r="1180" spans="1:32" ht="16.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75">
        <f>IF(AND($X$3512&lt;&gt;" ",$X$3512&lt;&gt;0),IF(X1180=$X$3512,1+COUNTIF(U$7:U1179,"&gt;0"),0),0)</f>
        <v>0</v>
      </c>
      <c r="V1180" s="178" t="s">
        <v>1369</v>
      </c>
      <c r="W1180" s="130"/>
      <c r="X1180" s="131"/>
      <c r="Y1180" s="131"/>
      <c r="Z1180" s="206"/>
      <c r="AA1180" s="194">
        <f t="shared" si="89"/>
        <v>0</v>
      </c>
      <c r="AB1180" s="124" t="str">
        <f t="shared" si="90"/>
        <v/>
      </c>
      <c r="AC1180" s="195" t="str">
        <f t="shared" si="91"/>
        <v/>
      </c>
      <c r="AD1180" s="194" t="str">
        <f t="shared" si="92"/>
        <v/>
      </c>
      <c r="AE1180" s="194">
        <f>IF(AD1180="",0,IF(ISERROR(VLOOKUP(AD1180,AD$7:AD1179,1,FALSE)),1,0))</f>
        <v>0</v>
      </c>
      <c r="AF1180" s="194"/>
    </row>
    <row r="1181" spans="1:32" ht="16.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75">
        <f>IF(AND($X$3512&lt;&gt;" ",$X$3512&lt;&gt;0),IF(X1181=$X$3512,1+COUNTIF(U$7:U1180,"&gt;0"),0),0)</f>
        <v>0</v>
      </c>
      <c r="V1181" s="178" t="s">
        <v>1370</v>
      </c>
      <c r="W1181" s="130"/>
      <c r="X1181" s="131"/>
      <c r="Y1181" s="131"/>
      <c r="Z1181" s="206"/>
      <c r="AA1181" s="194">
        <f t="shared" si="89"/>
        <v>0</v>
      </c>
      <c r="AB1181" s="124" t="str">
        <f t="shared" si="90"/>
        <v/>
      </c>
      <c r="AC1181" s="195" t="str">
        <f t="shared" si="91"/>
        <v/>
      </c>
      <c r="AD1181" s="194" t="str">
        <f t="shared" si="92"/>
        <v/>
      </c>
      <c r="AE1181" s="194">
        <f>IF(AD1181="",0,IF(ISERROR(VLOOKUP(AD1181,AD$7:AD1180,1,FALSE)),1,0))</f>
        <v>0</v>
      </c>
      <c r="AF1181" s="194"/>
    </row>
    <row r="1182" spans="1:32" ht="16.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75">
        <f>IF(AND($X$3512&lt;&gt;" ",$X$3512&lt;&gt;0),IF(X1182=$X$3512,1+COUNTIF(U$7:U1181,"&gt;0"),0),0)</f>
        <v>0</v>
      </c>
      <c r="V1182" s="178" t="s">
        <v>1371</v>
      </c>
      <c r="W1182" s="130"/>
      <c r="X1182" s="131"/>
      <c r="Y1182" s="131"/>
      <c r="Z1182" s="206"/>
      <c r="AA1182" s="194">
        <f t="shared" si="89"/>
        <v>0</v>
      </c>
      <c r="AB1182" s="124" t="str">
        <f t="shared" si="90"/>
        <v/>
      </c>
      <c r="AC1182" s="195" t="str">
        <f t="shared" si="91"/>
        <v/>
      </c>
      <c r="AD1182" s="194" t="str">
        <f t="shared" si="92"/>
        <v/>
      </c>
      <c r="AE1182" s="194">
        <f>IF(AD1182="",0,IF(ISERROR(VLOOKUP(AD1182,AD$7:AD1181,1,FALSE)),1,0))</f>
        <v>0</v>
      </c>
      <c r="AF1182" s="194"/>
    </row>
    <row r="1183" spans="1:32" ht="16.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75">
        <f>IF(AND($X$3512&lt;&gt;" ",$X$3512&lt;&gt;0),IF(X1183=$X$3512,1+COUNTIF(U$7:U1182,"&gt;0"),0),0)</f>
        <v>0</v>
      </c>
      <c r="V1183" s="178" t="s">
        <v>1372</v>
      </c>
      <c r="W1183" s="130"/>
      <c r="X1183" s="131"/>
      <c r="Y1183" s="131"/>
      <c r="Z1183" s="206"/>
      <c r="AA1183" s="194">
        <f t="shared" si="89"/>
        <v>0</v>
      </c>
      <c r="AB1183" s="124" t="str">
        <f t="shared" si="90"/>
        <v/>
      </c>
      <c r="AC1183" s="195" t="str">
        <f t="shared" si="91"/>
        <v/>
      </c>
      <c r="AD1183" s="194" t="str">
        <f t="shared" si="92"/>
        <v/>
      </c>
      <c r="AE1183" s="194">
        <f>IF(AD1183="",0,IF(ISERROR(VLOOKUP(AD1183,AD$7:AD1182,1,FALSE)),1,0))</f>
        <v>0</v>
      </c>
      <c r="AF1183" s="194"/>
    </row>
    <row r="1184" spans="1:32" ht="16.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75">
        <f>IF(AND($X$3512&lt;&gt;" ",$X$3512&lt;&gt;0),IF(X1184=$X$3512,1+COUNTIF(U$7:U1183,"&gt;0"),0),0)</f>
        <v>0</v>
      </c>
      <c r="V1184" s="178" t="s">
        <v>1373</v>
      </c>
      <c r="W1184" s="130"/>
      <c r="X1184" s="131"/>
      <c r="Y1184" s="131"/>
      <c r="Z1184" s="206"/>
      <c r="AA1184" s="194">
        <f t="shared" si="89"/>
        <v>0</v>
      </c>
      <c r="AB1184" s="124" t="str">
        <f t="shared" si="90"/>
        <v/>
      </c>
      <c r="AC1184" s="195" t="str">
        <f t="shared" si="91"/>
        <v/>
      </c>
      <c r="AD1184" s="194" t="str">
        <f t="shared" si="92"/>
        <v/>
      </c>
      <c r="AE1184" s="194">
        <f>IF(AD1184="",0,IF(ISERROR(VLOOKUP(AD1184,AD$7:AD1183,1,FALSE)),1,0))</f>
        <v>0</v>
      </c>
      <c r="AF1184" s="194"/>
    </row>
    <row r="1185" spans="1:32" ht="16.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75">
        <f>IF(AND($X$3512&lt;&gt;" ",$X$3512&lt;&gt;0),IF(X1185=$X$3512,1+COUNTIF(U$7:U1184,"&gt;0"),0),0)</f>
        <v>0</v>
      </c>
      <c r="V1185" s="178" t="s">
        <v>1374</v>
      </c>
      <c r="W1185" s="130"/>
      <c r="X1185" s="131"/>
      <c r="Y1185" s="131"/>
      <c r="Z1185" s="206"/>
      <c r="AA1185" s="194">
        <f t="shared" si="89"/>
        <v>0</v>
      </c>
      <c r="AB1185" s="124" t="str">
        <f t="shared" si="90"/>
        <v/>
      </c>
      <c r="AC1185" s="195" t="str">
        <f t="shared" si="91"/>
        <v/>
      </c>
      <c r="AD1185" s="194" t="str">
        <f t="shared" si="92"/>
        <v/>
      </c>
      <c r="AE1185" s="194">
        <f>IF(AD1185="",0,IF(ISERROR(VLOOKUP(AD1185,AD$7:AD1184,1,FALSE)),1,0))</f>
        <v>0</v>
      </c>
      <c r="AF1185" s="194"/>
    </row>
    <row r="1186" spans="1:32" ht="16.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75">
        <f>IF(AND($X$3512&lt;&gt;" ",$X$3512&lt;&gt;0),IF(X1186=$X$3512,1+COUNTIF(U$7:U1185,"&gt;0"),0),0)</f>
        <v>0</v>
      </c>
      <c r="V1186" s="178" t="s">
        <v>1375</v>
      </c>
      <c r="W1186" s="130"/>
      <c r="X1186" s="131"/>
      <c r="Y1186" s="131"/>
      <c r="Z1186" s="206"/>
      <c r="AA1186" s="194">
        <f t="shared" si="89"/>
        <v>0</v>
      </c>
      <c r="AB1186" s="124" t="str">
        <f t="shared" si="90"/>
        <v/>
      </c>
      <c r="AC1186" s="195" t="str">
        <f t="shared" si="91"/>
        <v/>
      </c>
      <c r="AD1186" s="194" t="str">
        <f t="shared" si="92"/>
        <v/>
      </c>
      <c r="AE1186" s="194">
        <f>IF(AD1186="",0,IF(ISERROR(VLOOKUP(AD1186,AD$7:AD1185,1,FALSE)),1,0))</f>
        <v>0</v>
      </c>
      <c r="AF1186" s="194"/>
    </row>
    <row r="1187" spans="1:32" ht="16.5" customHeight="1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75">
        <f>IF(AND($X$3512&lt;&gt;" ",$X$3512&lt;&gt;0),IF(X1187=$X$3512,1+COUNTIF(U$7:U1186,"&gt;0"),0),0)</f>
        <v>0</v>
      </c>
      <c r="V1187" s="178" t="s">
        <v>1376</v>
      </c>
      <c r="W1187" s="130"/>
      <c r="X1187" s="131"/>
      <c r="Y1187" s="131"/>
      <c r="Z1187" s="206"/>
      <c r="AA1187" s="194">
        <f t="shared" si="89"/>
        <v>0</v>
      </c>
      <c r="AB1187" s="124" t="str">
        <f t="shared" si="90"/>
        <v/>
      </c>
      <c r="AC1187" s="195" t="str">
        <f t="shared" si="91"/>
        <v/>
      </c>
      <c r="AD1187" s="194" t="str">
        <f t="shared" si="92"/>
        <v/>
      </c>
      <c r="AE1187" s="194">
        <f>IF(AD1187="",0,IF(ISERROR(VLOOKUP(AD1187,AD$7:AD1186,1,FALSE)),1,0))</f>
        <v>0</v>
      </c>
      <c r="AF1187" s="194"/>
    </row>
    <row r="1188" spans="1:32" ht="16.5" customHeight="1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75">
        <f>IF(AND($X$3512&lt;&gt;" ",$X$3512&lt;&gt;0),IF(X1188=$X$3512,1+COUNTIF(U$7:U1187,"&gt;0"),0),0)</f>
        <v>0</v>
      </c>
      <c r="V1188" s="178" t="s">
        <v>1377</v>
      </c>
      <c r="W1188" s="130"/>
      <c r="X1188" s="131"/>
      <c r="Y1188" s="131"/>
      <c r="Z1188" s="206"/>
      <c r="AA1188" s="194">
        <f t="shared" si="89"/>
        <v>0</v>
      </c>
      <c r="AB1188" s="124" t="str">
        <f t="shared" si="90"/>
        <v/>
      </c>
      <c r="AC1188" s="195" t="str">
        <f t="shared" si="91"/>
        <v/>
      </c>
      <c r="AD1188" s="194" t="str">
        <f t="shared" si="92"/>
        <v/>
      </c>
      <c r="AE1188" s="194">
        <f>IF(AD1188="",0,IF(ISERROR(VLOOKUP(AD1188,AD$7:AD1187,1,FALSE)),1,0))</f>
        <v>0</v>
      </c>
      <c r="AF1188" s="194"/>
    </row>
    <row r="1189" spans="1:32" ht="16.5" customHeight="1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75">
        <f>IF(AND($X$3512&lt;&gt;" ",$X$3512&lt;&gt;0),IF(X1189=$X$3512,1+COUNTIF(U$7:U1188,"&gt;0"),0),0)</f>
        <v>0</v>
      </c>
      <c r="V1189" s="178" t="s">
        <v>1378</v>
      </c>
      <c r="W1189" s="130"/>
      <c r="X1189" s="131"/>
      <c r="Y1189" s="131"/>
      <c r="Z1189" s="206"/>
      <c r="AA1189" s="194">
        <f t="shared" si="89"/>
        <v>0</v>
      </c>
      <c r="AB1189" s="124" t="str">
        <f t="shared" si="90"/>
        <v/>
      </c>
      <c r="AC1189" s="195" t="str">
        <f t="shared" si="91"/>
        <v/>
      </c>
      <c r="AD1189" s="194" t="str">
        <f t="shared" si="92"/>
        <v/>
      </c>
      <c r="AE1189" s="194">
        <f>IF(AD1189="",0,IF(ISERROR(VLOOKUP(AD1189,AD$7:AD1188,1,FALSE)),1,0))</f>
        <v>0</v>
      </c>
      <c r="AF1189" s="194"/>
    </row>
    <row r="1190" spans="1:32" ht="16.5" customHeight="1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75">
        <f>IF(AND($X$3512&lt;&gt;" ",$X$3512&lt;&gt;0),IF(X1190=$X$3512,1+COUNTIF(U$7:U1189,"&gt;0"),0),0)</f>
        <v>0</v>
      </c>
      <c r="V1190" s="178" t="s">
        <v>1379</v>
      </c>
      <c r="W1190" s="130"/>
      <c r="X1190" s="131"/>
      <c r="Y1190" s="131"/>
      <c r="Z1190" s="206"/>
      <c r="AA1190" s="194">
        <f t="shared" si="89"/>
        <v>0</v>
      </c>
      <c r="AB1190" s="124" t="str">
        <f t="shared" si="90"/>
        <v/>
      </c>
      <c r="AC1190" s="195" t="str">
        <f t="shared" si="91"/>
        <v/>
      </c>
      <c r="AD1190" s="194" t="str">
        <f t="shared" si="92"/>
        <v/>
      </c>
      <c r="AE1190" s="194">
        <f>IF(AD1190="",0,IF(ISERROR(VLOOKUP(AD1190,AD$7:AD1189,1,FALSE)),1,0))</f>
        <v>0</v>
      </c>
      <c r="AF1190" s="194"/>
    </row>
    <row r="1191" spans="1:32" ht="16.5" customHeight="1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75">
        <f>IF(AND($X$3512&lt;&gt;" ",$X$3512&lt;&gt;0),IF(X1191=$X$3512,1+COUNTIF(U$7:U1190,"&gt;0"),0),0)</f>
        <v>0</v>
      </c>
      <c r="V1191" s="178" t="s">
        <v>1380</v>
      </c>
      <c r="W1191" s="130"/>
      <c r="X1191" s="131"/>
      <c r="Y1191" s="131"/>
      <c r="Z1191" s="206"/>
      <c r="AA1191" s="194">
        <f t="shared" si="89"/>
        <v>0</v>
      </c>
      <c r="AB1191" s="124" t="str">
        <f t="shared" si="90"/>
        <v/>
      </c>
      <c r="AC1191" s="195" t="str">
        <f t="shared" si="91"/>
        <v/>
      </c>
      <c r="AD1191" s="194" t="str">
        <f t="shared" si="92"/>
        <v/>
      </c>
      <c r="AE1191" s="194">
        <f>IF(AD1191="",0,IF(ISERROR(VLOOKUP(AD1191,AD$7:AD1190,1,FALSE)),1,0))</f>
        <v>0</v>
      </c>
      <c r="AF1191" s="194"/>
    </row>
    <row r="1192" spans="1:32" ht="16.5" customHeight="1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75">
        <f>IF(AND($X$3512&lt;&gt;" ",$X$3512&lt;&gt;0),IF(X1192=$X$3512,1+COUNTIF(U$7:U1191,"&gt;0"),0),0)</f>
        <v>0</v>
      </c>
      <c r="V1192" s="178" t="s">
        <v>1381</v>
      </c>
      <c r="W1192" s="130"/>
      <c r="X1192" s="131"/>
      <c r="Y1192" s="131"/>
      <c r="Z1192" s="206"/>
      <c r="AA1192" s="194">
        <f t="shared" si="89"/>
        <v>0</v>
      </c>
      <c r="AB1192" s="124" t="str">
        <f t="shared" si="90"/>
        <v/>
      </c>
      <c r="AC1192" s="195" t="str">
        <f t="shared" si="91"/>
        <v/>
      </c>
      <c r="AD1192" s="194" t="str">
        <f t="shared" si="92"/>
        <v/>
      </c>
      <c r="AE1192" s="194">
        <f>IF(AD1192="",0,IF(ISERROR(VLOOKUP(AD1192,AD$7:AD1191,1,FALSE)),1,0))</f>
        <v>0</v>
      </c>
      <c r="AF1192" s="194"/>
    </row>
    <row r="1193" spans="1:32" ht="16.5" customHeight="1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75">
        <f>IF(AND($X$3512&lt;&gt;" ",$X$3512&lt;&gt;0),IF(X1193=$X$3512,1+COUNTIF(U$7:U1192,"&gt;0"),0),0)</f>
        <v>0</v>
      </c>
      <c r="V1193" s="178" t="s">
        <v>1382</v>
      </c>
      <c r="W1193" s="130"/>
      <c r="X1193" s="131"/>
      <c r="Y1193" s="131"/>
      <c r="Z1193" s="206"/>
      <c r="AA1193" s="194">
        <f t="shared" si="89"/>
        <v>0</v>
      </c>
      <c r="AB1193" s="124" t="str">
        <f t="shared" si="90"/>
        <v/>
      </c>
      <c r="AC1193" s="195" t="str">
        <f t="shared" si="91"/>
        <v/>
      </c>
      <c r="AD1193" s="194" t="str">
        <f t="shared" si="92"/>
        <v/>
      </c>
      <c r="AE1193" s="194">
        <f>IF(AD1193="",0,IF(ISERROR(VLOOKUP(AD1193,AD$7:AD1192,1,FALSE)),1,0))</f>
        <v>0</v>
      </c>
      <c r="AF1193" s="194"/>
    </row>
    <row r="1194" spans="1:32" ht="16.5" customHeight="1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75">
        <f>IF(AND($X$3512&lt;&gt;" ",$X$3512&lt;&gt;0),IF(X1194=$X$3512,1+COUNTIF(U$7:U1193,"&gt;0"),0),0)</f>
        <v>0</v>
      </c>
      <c r="V1194" s="178" t="s">
        <v>1383</v>
      </c>
      <c r="W1194" s="130"/>
      <c r="X1194" s="131"/>
      <c r="Y1194" s="131"/>
      <c r="Z1194" s="206"/>
      <c r="AA1194" s="194">
        <f t="shared" si="89"/>
        <v>0</v>
      </c>
      <c r="AB1194" s="124" t="str">
        <f t="shared" si="90"/>
        <v/>
      </c>
      <c r="AC1194" s="195" t="str">
        <f t="shared" si="91"/>
        <v/>
      </c>
      <c r="AD1194" s="194" t="str">
        <f t="shared" si="92"/>
        <v/>
      </c>
      <c r="AE1194" s="194">
        <f>IF(AD1194="",0,IF(ISERROR(VLOOKUP(AD1194,AD$7:AD1193,1,FALSE)),1,0))</f>
        <v>0</v>
      </c>
      <c r="AF1194" s="194"/>
    </row>
    <row r="1195" spans="1:32" ht="16.5" customHeight="1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75">
        <f>IF(AND($X$3512&lt;&gt;" ",$X$3512&lt;&gt;0),IF(X1195=$X$3512,1+COUNTIF(U$7:U1194,"&gt;0"),0),0)</f>
        <v>0</v>
      </c>
      <c r="V1195" s="178" t="s">
        <v>1384</v>
      </c>
      <c r="W1195" s="130"/>
      <c r="X1195" s="131"/>
      <c r="Y1195" s="131"/>
      <c r="Z1195" s="206"/>
      <c r="AA1195" s="194">
        <f t="shared" si="89"/>
        <v>0</v>
      </c>
      <c r="AB1195" s="124" t="str">
        <f t="shared" si="90"/>
        <v/>
      </c>
      <c r="AC1195" s="195" t="str">
        <f t="shared" si="91"/>
        <v/>
      </c>
      <c r="AD1195" s="194" t="str">
        <f t="shared" si="92"/>
        <v/>
      </c>
      <c r="AE1195" s="194">
        <f>IF(AD1195="",0,IF(ISERROR(VLOOKUP(AD1195,AD$7:AD1194,1,FALSE)),1,0))</f>
        <v>0</v>
      </c>
      <c r="AF1195" s="194"/>
    </row>
    <row r="1196" spans="1:32" ht="16.5" customHeight="1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75">
        <f>IF(AND($X$3512&lt;&gt;" ",$X$3512&lt;&gt;0),IF(X1196=$X$3512,1+COUNTIF(U$7:U1195,"&gt;0"),0),0)</f>
        <v>0</v>
      </c>
      <c r="V1196" s="178" t="s">
        <v>1385</v>
      </c>
      <c r="W1196" s="130"/>
      <c r="X1196" s="131"/>
      <c r="Y1196" s="131"/>
      <c r="Z1196" s="206"/>
      <c r="AA1196" s="194">
        <f t="shared" si="89"/>
        <v>0</v>
      </c>
      <c r="AB1196" s="124" t="str">
        <f t="shared" si="90"/>
        <v/>
      </c>
      <c r="AC1196" s="195" t="str">
        <f t="shared" si="91"/>
        <v/>
      </c>
      <c r="AD1196" s="194" t="str">
        <f t="shared" si="92"/>
        <v/>
      </c>
      <c r="AE1196" s="194">
        <f>IF(AD1196="",0,IF(ISERROR(VLOOKUP(AD1196,AD$7:AD1195,1,FALSE)),1,0))</f>
        <v>0</v>
      </c>
      <c r="AF1196" s="194"/>
    </row>
    <row r="1197" spans="1:32" ht="16.5" customHeight="1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75">
        <f>IF(AND($X$3512&lt;&gt;" ",$X$3512&lt;&gt;0),IF(X1197=$X$3512,1+COUNTIF(U$7:U1196,"&gt;0"),0),0)</f>
        <v>0</v>
      </c>
      <c r="V1197" s="178" t="s">
        <v>1386</v>
      </c>
      <c r="W1197" s="130"/>
      <c r="X1197" s="131"/>
      <c r="Y1197" s="131"/>
      <c r="Z1197" s="206"/>
      <c r="AA1197" s="194">
        <f t="shared" si="89"/>
        <v>0</v>
      </c>
      <c r="AB1197" s="124" t="str">
        <f t="shared" si="90"/>
        <v/>
      </c>
      <c r="AC1197" s="195" t="str">
        <f t="shared" si="91"/>
        <v/>
      </c>
      <c r="AD1197" s="194" t="str">
        <f t="shared" si="92"/>
        <v/>
      </c>
      <c r="AE1197" s="194">
        <f>IF(AD1197="",0,IF(ISERROR(VLOOKUP(AD1197,AD$7:AD1196,1,FALSE)),1,0))</f>
        <v>0</v>
      </c>
      <c r="AF1197" s="194"/>
    </row>
    <row r="1198" spans="1:32" ht="16.5" customHeight="1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75">
        <f>IF(AND($X$3512&lt;&gt;" ",$X$3512&lt;&gt;0),IF(X1198=$X$3512,1+COUNTIF(U$7:U1197,"&gt;0"),0),0)</f>
        <v>0</v>
      </c>
      <c r="V1198" s="178" t="s">
        <v>1387</v>
      </c>
      <c r="W1198" s="130"/>
      <c r="X1198" s="131"/>
      <c r="Y1198" s="131"/>
      <c r="Z1198" s="206"/>
      <c r="AA1198" s="194">
        <f t="shared" si="89"/>
        <v>0</v>
      </c>
      <c r="AB1198" s="124" t="str">
        <f t="shared" si="90"/>
        <v/>
      </c>
      <c r="AC1198" s="195" t="str">
        <f t="shared" si="91"/>
        <v/>
      </c>
      <c r="AD1198" s="194" t="str">
        <f t="shared" si="92"/>
        <v/>
      </c>
      <c r="AE1198" s="194">
        <f>IF(AD1198="",0,IF(ISERROR(VLOOKUP(AD1198,AD$7:AD1197,1,FALSE)),1,0))</f>
        <v>0</v>
      </c>
      <c r="AF1198" s="194"/>
    </row>
    <row r="1199" spans="1:32" ht="16.5" customHeight="1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75">
        <f>IF(AND($X$3512&lt;&gt;" ",$X$3512&lt;&gt;0),IF(X1199=$X$3512,1+COUNTIF(U$7:U1198,"&gt;0"),0),0)</f>
        <v>0</v>
      </c>
      <c r="V1199" s="178" t="s">
        <v>1388</v>
      </c>
      <c r="W1199" s="130"/>
      <c r="X1199" s="131"/>
      <c r="Y1199" s="131"/>
      <c r="Z1199" s="206"/>
      <c r="AA1199" s="194">
        <f t="shared" si="89"/>
        <v>0</v>
      </c>
      <c r="AB1199" s="124" t="str">
        <f t="shared" si="90"/>
        <v/>
      </c>
      <c r="AC1199" s="195" t="str">
        <f t="shared" si="91"/>
        <v/>
      </c>
      <c r="AD1199" s="194" t="str">
        <f t="shared" si="92"/>
        <v/>
      </c>
      <c r="AE1199" s="194">
        <f>IF(AD1199="",0,IF(ISERROR(VLOOKUP(AD1199,AD$7:AD1198,1,FALSE)),1,0))</f>
        <v>0</v>
      </c>
      <c r="AF1199" s="194"/>
    </row>
    <row r="1200" spans="1:32" ht="16.5" customHeight="1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75">
        <f>IF(AND($X$3512&lt;&gt;" ",$X$3512&lt;&gt;0),IF(X1200=$X$3512,1+COUNTIF(U$7:U1199,"&gt;0"),0),0)</f>
        <v>0</v>
      </c>
      <c r="V1200" s="178" t="s">
        <v>1389</v>
      </c>
      <c r="W1200" s="130"/>
      <c r="X1200" s="131"/>
      <c r="Y1200" s="131"/>
      <c r="Z1200" s="206"/>
      <c r="AA1200" s="194">
        <f t="shared" si="89"/>
        <v>0</v>
      </c>
      <c r="AB1200" s="124" t="str">
        <f t="shared" si="90"/>
        <v/>
      </c>
      <c r="AC1200" s="195" t="str">
        <f t="shared" si="91"/>
        <v/>
      </c>
      <c r="AD1200" s="194" t="str">
        <f t="shared" si="92"/>
        <v/>
      </c>
      <c r="AE1200" s="194">
        <f>IF(AD1200="",0,IF(ISERROR(VLOOKUP(AD1200,AD$7:AD1199,1,FALSE)),1,0))</f>
        <v>0</v>
      </c>
      <c r="AF1200" s="194"/>
    </row>
    <row r="1201" spans="1:32" ht="16.5" customHeight="1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75">
        <f>IF(AND($X$3512&lt;&gt;" ",$X$3512&lt;&gt;0),IF(X1201=$X$3512,1+COUNTIF(U$7:U1200,"&gt;0"),0),0)</f>
        <v>0</v>
      </c>
      <c r="V1201" s="178" t="s">
        <v>1390</v>
      </c>
      <c r="W1201" s="130"/>
      <c r="X1201" s="131"/>
      <c r="Y1201" s="131"/>
      <c r="Z1201" s="206"/>
      <c r="AA1201" s="194">
        <f t="shared" si="89"/>
        <v>0</v>
      </c>
      <c r="AB1201" s="124" t="str">
        <f t="shared" si="90"/>
        <v/>
      </c>
      <c r="AC1201" s="195" t="str">
        <f t="shared" si="91"/>
        <v/>
      </c>
      <c r="AD1201" s="194" t="str">
        <f t="shared" si="92"/>
        <v/>
      </c>
      <c r="AE1201" s="194">
        <f>IF(AD1201="",0,IF(ISERROR(VLOOKUP(AD1201,AD$7:AD1200,1,FALSE)),1,0))</f>
        <v>0</v>
      </c>
      <c r="AF1201" s="194"/>
    </row>
    <row r="1202" spans="1:32" ht="16.5" customHeight="1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75">
        <f>IF(AND($X$3512&lt;&gt;" ",$X$3512&lt;&gt;0),IF(X1202=$X$3512,1+COUNTIF(U$7:U1201,"&gt;0"),0),0)</f>
        <v>0</v>
      </c>
      <c r="V1202" s="178" t="s">
        <v>1391</v>
      </c>
      <c r="W1202" s="130"/>
      <c r="X1202" s="131"/>
      <c r="Y1202" s="131"/>
      <c r="Z1202" s="206"/>
      <c r="AA1202" s="194">
        <f t="shared" si="89"/>
        <v>0</v>
      </c>
      <c r="AB1202" s="124" t="str">
        <f t="shared" si="90"/>
        <v/>
      </c>
      <c r="AC1202" s="195" t="str">
        <f t="shared" si="91"/>
        <v/>
      </c>
      <c r="AD1202" s="194" t="str">
        <f t="shared" si="92"/>
        <v/>
      </c>
      <c r="AE1202" s="194">
        <f>IF(AD1202="",0,IF(ISERROR(VLOOKUP(AD1202,AD$7:AD1201,1,FALSE)),1,0))</f>
        <v>0</v>
      </c>
      <c r="AF1202" s="194"/>
    </row>
    <row r="1203" spans="1:32" ht="16.5" customHeight="1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75">
        <f>IF(AND($X$3512&lt;&gt;" ",$X$3512&lt;&gt;0),IF(X1203=$X$3512,1+COUNTIF(U$7:U1202,"&gt;0"),0),0)</f>
        <v>0</v>
      </c>
      <c r="V1203" s="178" t="s">
        <v>1392</v>
      </c>
      <c r="W1203" s="130"/>
      <c r="X1203" s="131"/>
      <c r="Y1203" s="131"/>
      <c r="Z1203" s="206"/>
      <c r="AA1203" s="194">
        <f t="shared" si="89"/>
        <v>0</v>
      </c>
      <c r="AB1203" s="124" t="str">
        <f t="shared" si="90"/>
        <v/>
      </c>
      <c r="AC1203" s="195" t="str">
        <f t="shared" si="91"/>
        <v/>
      </c>
      <c r="AD1203" s="194" t="str">
        <f t="shared" si="92"/>
        <v/>
      </c>
      <c r="AE1203" s="194">
        <f>IF(AD1203="",0,IF(ISERROR(VLOOKUP(AD1203,AD$7:AD1202,1,FALSE)),1,0))</f>
        <v>0</v>
      </c>
      <c r="AF1203" s="194"/>
    </row>
    <row r="1204" spans="1:32" ht="16.5" customHeight="1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75">
        <f>IF(AND($X$3512&lt;&gt;" ",$X$3512&lt;&gt;0),IF(X1204=$X$3512,1+COUNTIF(U$7:U1203,"&gt;0"),0),0)</f>
        <v>0</v>
      </c>
      <c r="V1204" s="178" t="s">
        <v>1393</v>
      </c>
      <c r="W1204" s="130"/>
      <c r="X1204" s="131"/>
      <c r="Y1204" s="131"/>
      <c r="Z1204" s="206"/>
      <c r="AA1204" s="194">
        <f t="shared" si="89"/>
        <v>0</v>
      </c>
      <c r="AB1204" s="124" t="str">
        <f t="shared" si="90"/>
        <v/>
      </c>
      <c r="AC1204" s="195" t="str">
        <f t="shared" si="91"/>
        <v/>
      </c>
      <c r="AD1204" s="194" t="str">
        <f t="shared" si="92"/>
        <v/>
      </c>
      <c r="AE1204" s="194">
        <f>IF(AD1204="",0,IF(ISERROR(VLOOKUP(AD1204,AD$7:AD1203,1,FALSE)),1,0))</f>
        <v>0</v>
      </c>
      <c r="AF1204" s="194"/>
    </row>
    <row r="1205" spans="1:32" ht="16.5" customHeight="1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75">
        <f>IF(AND($X$3512&lt;&gt;" ",$X$3512&lt;&gt;0),IF(X1205=$X$3512,1+COUNTIF(U$7:U1204,"&gt;0"),0),0)</f>
        <v>0</v>
      </c>
      <c r="V1205" s="178" t="s">
        <v>1394</v>
      </c>
      <c r="W1205" s="130"/>
      <c r="X1205" s="131"/>
      <c r="Y1205" s="131"/>
      <c r="Z1205" s="206"/>
      <c r="AA1205" s="194">
        <f t="shared" si="89"/>
        <v>0</v>
      </c>
      <c r="AB1205" s="124" t="str">
        <f t="shared" si="90"/>
        <v/>
      </c>
      <c r="AC1205" s="195" t="str">
        <f t="shared" si="91"/>
        <v/>
      </c>
      <c r="AD1205" s="194" t="str">
        <f t="shared" si="92"/>
        <v/>
      </c>
      <c r="AE1205" s="194">
        <f>IF(AD1205="",0,IF(ISERROR(VLOOKUP(AD1205,AD$7:AD1204,1,FALSE)),1,0))</f>
        <v>0</v>
      </c>
      <c r="AF1205" s="194"/>
    </row>
    <row r="1206" spans="1:32" ht="16.5" customHeight="1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75">
        <f>IF(AND($X$3512&lt;&gt;" ",$X$3512&lt;&gt;0),IF(X1206=$X$3512,1+COUNTIF(U$7:U1205,"&gt;0"),0),0)</f>
        <v>0</v>
      </c>
      <c r="V1206" s="178" t="s">
        <v>1395</v>
      </c>
      <c r="W1206" s="130"/>
      <c r="X1206" s="131"/>
      <c r="Y1206" s="131"/>
      <c r="Z1206" s="206"/>
      <c r="AA1206" s="194">
        <f t="shared" si="89"/>
        <v>0</v>
      </c>
      <c r="AB1206" s="124" t="str">
        <f t="shared" si="90"/>
        <v/>
      </c>
      <c r="AC1206" s="195" t="str">
        <f t="shared" si="91"/>
        <v/>
      </c>
      <c r="AD1206" s="194" t="str">
        <f t="shared" si="92"/>
        <v/>
      </c>
      <c r="AE1206" s="194">
        <f>IF(AD1206="",0,IF(ISERROR(VLOOKUP(AD1206,AD$7:AD1205,1,FALSE)),1,0))</f>
        <v>0</v>
      </c>
      <c r="AF1206" s="194"/>
    </row>
    <row r="1207" spans="1:32" ht="16.5" customHeight="1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75">
        <f>IF(AND($X$3512&lt;&gt;" ",$X$3512&lt;&gt;0),IF(X1207=$X$3512,1+COUNTIF(U$7:U1206,"&gt;0"),0),0)</f>
        <v>0</v>
      </c>
      <c r="V1207" s="178" t="s">
        <v>1396</v>
      </c>
      <c r="W1207" s="130"/>
      <c r="X1207" s="131"/>
      <c r="Y1207" s="131"/>
      <c r="Z1207" s="206"/>
      <c r="AA1207" s="194">
        <f t="shared" si="89"/>
        <v>0</v>
      </c>
      <c r="AB1207" s="124" t="str">
        <f t="shared" si="90"/>
        <v/>
      </c>
      <c r="AC1207" s="195" t="str">
        <f t="shared" si="91"/>
        <v/>
      </c>
      <c r="AD1207" s="194" t="str">
        <f t="shared" si="92"/>
        <v/>
      </c>
      <c r="AE1207" s="194">
        <f>IF(AD1207="",0,IF(ISERROR(VLOOKUP(AD1207,AD$7:AD1206,1,FALSE)),1,0))</f>
        <v>0</v>
      </c>
      <c r="AF1207" s="194"/>
    </row>
    <row r="1208" spans="1:32" ht="16.5" customHeight="1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75">
        <f>IF(AND($X$3512&lt;&gt;" ",$X$3512&lt;&gt;0),IF(X1208=$X$3512,1+COUNTIF(U$7:U1207,"&gt;0"),0),0)</f>
        <v>0</v>
      </c>
      <c r="V1208" s="178" t="s">
        <v>1397</v>
      </c>
      <c r="W1208" s="130"/>
      <c r="X1208" s="131"/>
      <c r="Y1208" s="131"/>
      <c r="Z1208" s="206"/>
      <c r="AA1208" s="194">
        <f t="shared" si="89"/>
        <v>0</v>
      </c>
      <c r="AB1208" s="124" t="str">
        <f t="shared" si="90"/>
        <v/>
      </c>
      <c r="AC1208" s="195" t="str">
        <f t="shared" si="91"/>
        <v/>
      </c>
      <c r="AD1208" s="194" t="str">
        <f t="shared" si="92"/>
        <v/>
      </c>
      <c r="AE1208" s="194">
        <f>IF(AD1208="",0,IF(ISERROR(VLOOKUP(AD1208,AD$7:AD1207,1,FALSE)),1,0))</f>
        <v>0</v>
      </c>
      <c r="AF1208" s="194"/>
    </row>
    <row r="1209" spans="1:32" ht="16.5" customHeight="1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75">
        <f>IF(AND($X$3512&lt;&gt;" ",$X$3512&lt;&gt;0),IF(X1209=$X$3512,1+COUNTIF(U$7:U1208,"&gt;0"),0),0)</f>
        <v>0</v>
      </c>
      <c r="V1209" s="178" t="s">
        <v>1398</v>
      </c>
      <c r="W1209" s="130"/>
      <c r="X1209" s="131"/>
      <c r="Y1209" s="131"/>
      <c r="Z1209" s="206"/>
      <c r="AA1209" s="194">
        <f t="shared" si="89"/>
        <v>0</v>
      </c>
      <c r="AB1209" s="124" t="str">
        <f t="shared" si="90"/>
        <v/>
      </c>
      <c r="AC1209" s="195" t="str">
        <f t="shared" si="91"/>
        <v/>
      </c>
      <c r="AD1209" s="194" t="str">
        <f t="shared" si="92"/>
        <v/>
      </c>
      <c r="AE1209" s="194">
        <f>IF(AD1209="",0,IF(ISERROR(VLOOKUP(AD1209,AD$7:AD1208,1,FALSE)),1,0))</f>
        <v>0</v>
      </c>
      <c r="AF1209" s="194"/>
    </row>
    <row r="1210" spans="1:32" ht="16.5" customHeight="1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75">
        <f>IF(AND($X$3512&lt;&gt;" ",$X$3512&lt;&gt;0),IF(X1210=$X$3512,1+COUNTIF(U$7:U1209,"&gt;0"),0),0)</f>
        <v>0</v>
      </c>
      <c r="V1210" s="178" t="s">
        <v>1399</v>
      </c>
      <c r="W1210" s="130"/>
      <c r="X1210" s="131"/>
      <c r="Y1210" s="131"/>
      <c r="Z1210" s="206"/>
      <c r="AA1210" s="194">
        <f t="shared" si="89"/>
        <v>0</v>
      </c>
      <c r="AB1210" s="124" t="str">
        <f t="shared" si="90"/>
        <v/>
      </c>
      <c r="AC1210" s="195" t="str">
        <f t="shared" si="91"/>
        <v/>
      </c>
      <c r="AD1210" s="194" t="str">
        <f t="shared" si="92"/>
        <v/>
      </c>
      <c r="AE1210" s="194">
        <f>IF(AD1210="",0,IF(ISERROR(VLOOKUP(AD1210,AD$7:AD1209,1,FALSE)),1,0))</f>
        <v>0</v>
      </c>
      <c r="AF1210" s="194"/>
    </row>
    <row r="1211" spans="1:32" ht="16.5" customHeight="1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75">
        <f>IF(AND($X$3512&lt;&gt;" ",$X$3512&lt;&gt;0),IF(X1211=$X$3512,1+COUNTIF(U$7:U1210,"&gt;0"),0),0)</f>
        <v>0</v>
      </c>
      <c r="V1211" s="178" t="s">
        <v>1400</v>
      </c>
      <c r="W1211" s="130"/>
      <c r="X1211" s="131"/>
      <c r="Y1211" s="131"/>
      <c r="Z1211" s="206"/>
      <c r="AA1211" s="194">
        <f t="shared" si="89"/>
        <v>0</v>
      </c>
      <c r="AB1211" s="124" t="str">
        <f t="shared" si="90"/>
        <v/>
      </c>
      <c r="AC1211" s="195" t="str">
        <f t="shared" si="91"/>
        <v/>
      </c>
      <c r="AD1211" s="194" t="str">
        <f t="shared" si="92"/>
        <v/>
      </c>
      <c r="AE1211" s="194">
        <f>IF(AD1211="",0,IF(ISERROR(VLOOKUP(AD1211,AD$7:AD1210,1,FALSE)),1,0))</f>
        <v>0</v>
      </c>
      <c r="AF1211" s="194"/>
    </row>
    <row r="1212" spans="1:32" ht="16.5" customHeight="1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75">
        <f>IF(AND($X$3512&lt;&gt;" ",$X$3512&lt;&gt;0),IF(X1212=$X$3512,1+COUNTIF(U$7:U1211,"&gt;0"),0),0)</f>
        <v>0</v>
      </c>
      <c r="V1212" s="178" t="s">
        <v>1401</v>
      </c>
      <c r="W1212" s="130"/>
      <c r="X1212" s="131"/>
      <c r="Y1212" s="131"/>
      <c r="Z1212" s="206"/>
      <c r="AA1212" s="194">
        <f t="shared" si="89"/>
        <v>0</v>
      </c>
      <c r="AB1212" s="124" t="str">
        <f t="shared" si="90"/>
        <v/>
      </c>
      <c r="AC1212" s="195" t="str">
        <f t="shared" si="91"/>
        <v/>
      </c>
      <c r="AD1212" s="194" t="str">
        <f t="shared" si="92"/>
        <v/>
      </c>
      <c r="AE1212" s="194">
        <f>IF(AD1212="",0,IF(ISERROR(VLOOKUP(AD1212,AD$7:AD1211,1,FALSE)),1,0))</f>
        <v>0</v>
      </c>
      <c r="AF1212" s="194"/>
    </row>
    <row r="1213" spans="1:32" ht="16.5" customHeight="1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75">
        <f>IF(AND($X$3512&lt;&gt;" ",$X$3512&lt;&gt;0),IF(X1213=$X$3512,1+COUNTIF(U$7:U1212,"&gt;0"),0),0)</f>
        <v>0</v>
      </c>
      <c r="V1213" s="178" t="s">
        <v>1402</v>
      </c>
      <c r="W1213" s="130"/>
      <c r="X1213" s="131"/>
      <c r="Y1213" s="131"/>
      <c r="Z1213" s="206"/>
      <c r="AA1213" s="194">
        <f t="shared" si="89"/>
        <v>0</v>
      </c>
      <c r="AB1213" s="124" t="str">
        <f t="shared" si="90"/>
        <v/>
      </c>
      <c r="AC1213" s="195" t="str">
        <f t="shared" si="91"/>
        <v/>
      </c>
      <c r="AD1213" s="194" t="str">
        <f t="shared" si="92"/>
        <v/>
      </c>
      <c r="AE1213" s="194">
        <f>IF(AD1213="",0,IF(ISERROR(VLOOKUP(AD1213,AD$7:AD1212,1,FALSE)),1,0))</f>
        <v>0</v>
      </c>
      <c r="AF1213" s="194"/>
    </row>
    <row r="1214" spans="1:32" ht="16.5" customHeight="1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75">
        <f>IF(AND($X$3512&lt;&gt;" ",$X$3512&lt;&gt;0),IF(X1214=$X$3512,1+COUNTIF(U$7:U1213,"&gt;0"),0),0)</f>
        <v>0</v>
      </c>
      <c r="V1214" s="178" t="s">
        <v>1403</v>
      </c>
      <c r="W1214" s="130"/>
      <c r="X1214" s="131"/>
      <c r="Y1214" s="131"/>
      <c r="Z1214" s="206"/>
      <c r="AA1214" s="194">
        <f t="shared" si="89"/>
        <v>0</v>
      </c>
      <c r="AB1214" s="124" t="str">
        <f t="shared" si="90"/>
        <v/>
      </c>
      <c r="AC1214" s="195" t="str">
        <f t="shared" si="91"/>
        <v/>
      </c>
      <c r="AD1214" s="194" t="str">
        <f t="shared" si="92"/>
        <v/>
      </c>
      <c r="AE1214" s="194">
        <f>IF(AD1214="",0,IF(ISERROR(VLOOKUP(AD1214,AD$7:AD1213,1,FALSE)),1,0))</f>
        <v>0</v>
      </c>
      <c r="AF1214" s="194"/>
    </row>
    <row r="1215" spans="1:32" ht="16.5" customHeight="1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75">
        <f>IF(AND($X$3512&lt;&gt;" ",$X$3512&lt;&gt;0),IF(X1215=$X$3512,1+COUNTIF(U$7:U1214,"&gt;0"),0),0)</f>
        <v>0</v>
      </c>
      <c r="V1215" s="178" t="s">
        <v>1404</v>
      </c>
      <c r="W1215" s="130"/>
      <c r="X1215" s="131"/>
      <c r="Y1215" s="131"/>
      <c r="Z1215" s="206"/>
      <c r="AA1215" s="194">
        <f t="shared" si="89"/>
        <v>0</v>
      </c>
      <c r="AB1215" s="124" t="str">
        <f t="shared" si="90"/>
        <v/>
      </c>
      <c r="AC1215" s="195" t="str">
        <f t="shared" si="91"/>
        <v/>
      </c>
      <c r="AD1215" s="194" t="str">
        <f t="shared" si="92"/>
        <v/>
      </c>
      <c r="AE1215" s="194">
        <f>IF(AD1215="",0,IF(ISERROR(VLOOKUP(AD1215,AD$7:AD1214,1,FALSE)),1,0))</f>
        <v>0</v>
      </c>
      <c r="AF1215" s="194"/>
    </row>
    <row r="1216" spans="1:32" ht="16.5" customHeight="1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75">
        <f>IF(AND($X$3512&lt;&gt;" ",$X$3512&lt;&gt;0),IF(X1216=$X$3512,1+COUNTIF(U$7:U1215,"&gt;0"),0),0)</f>
        <v>0</v>
      </c>
      <c r="V1216" s="178" t="s">
        <v>1405</v>
      </c>
      <c r="W1216" s="130"/>
      <c r="X1216" s="131"/>
      <c r="Y1216" s="131"/>
      <c r="Z1216" s="206"/>
      <c r="AA1216" s="194">
        <f t="shared" si="89"/>
        <v>0</v>
      </c>
      <c r="AB1216" s="124" t="str">
        <f t="shared" si="90"/>
        <v/>
      </c>
      <c r="AC1216" s="195" t="str">
        <f t="shared" si="91"/>
        <v/>
      </c>
      <c r="AD1216" s="194" t="str">
        <f t="shared" si="92"/>
        <v/>
      </c>
      <c r="AE1216" s="194">
        <f>IF(AD1216="",0,IF(ISERROR(VLOOKUP(AD1216,AD$7:AD1215,1,FALSE)),1,0))</f>
        <v>0</v>
      </c>
      <c r="AF1216" s="194"/>
    </row>
    <row r="1217" spans="1:32" ht="16.5" customHeight="1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75">
        <f>IF(AND($X$3512&lt;&gt;" ",$X$3512&lt;&gt;0),IF(X1217=$X$3512,1+COUNTIF(U$7:U1216,"&gt;0"),0),0)</f>
        <v>0</v>
      </c>
      <c r="V1217" s="178" t="s">
        <v>1406</v>
      </c>
      <c r="W1217" s="130"/>
      <c r="X1217" s="131"/>
      <c r="Y1217" s="131"/>
      <c r="Z1217" s="206"/>
      <c r="AA1217" s="194">
        <f t="shared" si="89"/>
        <v>0</v>
      </c>
      <c r="AB1217" s="124" t="str">
        <f t="shared" si="90"/>
        <v/>
      </c>
      <c r="AC1217" s="195" t="str">
        <f t="shared" si="91"/>
        <v/>
      </c>
      <c r="AD1217" s="194" t="str">
        <f t="shared" si="92"/>
        <v/>
      </c>
      <c r="AE1217" s="194">
        <f>IF(AD1217="",0,IF(ISERROR(VLOOKUP(AD1217,AD$7:AD1216,1,FALSE)),1,0))</f>
        <v>0</v>
      </c>
      <c r="AF1217" s="194"/>
    </row>
    <row r="1218" spans="1:32" ht="16.5" customHeight="1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75">
        <f>IF(AND($X$3512&lt;&gt;" ",$X$3512&lt;&gt;0),IF(X1218=$X$3512,1+COUNTIF(U$7:U1217,"&gt;0"),0),0)</f>
        <v>0</v>
      </c>
      <c r="V1218" s="178" t="s">
        <v>1407</v>
      </c>
      <c r="W1218" s="130"/>
      <c r="X1218" s="131"/>
      <c r="Y1218" s="131"/>
      <c r="Z1218" s="206"/>
      <c r="AA1218" s="194">
        <f t="shared" si="89"/>
        <v>0</v>
      </c>
      <c r="AB1218" s="124" t="str">
        <f t="shared" si="90"/>
        <v/>
      </c>
      <c r="AC1218" s="195" t="str">
        <f t="shared" si="91"/>
        <v/>
      </c>
      <c r="AD1218" s="194" t="str">
        <f t="shared" si="92"/>
        <v/>
      </c>
      <c r="AE1218" s="194">
        <f>IF(AD1218="",0,IF(ISERROR(VLOOKUP(AD1218,AD$7:AD1217,1,FALSE)),1,0))</f>
        <v>0</v>
      </c>
      <c r="AF1218" s="194"/>
    </row>
    <row r="1219" spans="1:32" ht="16.5" customHeight="1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75">
        <f>IF(AND($X$3512&lt;&gt;" ",$X$3512&lt;&gt;0),IF(X1219=$X$3512,1+COUNTIF(U$7:U1218,"&gt;0"),0),0)</f>
        <v>0</v>
      </c>
      <c r="V1219" s="178" t="s">
        <v>1408</v>
      </c>
      <c r="W1219" s="130"/>
      <c r="X1219" s="131"/>
      <c r="Y1219" s="131"/>
      <c r="Z1219" s="206"/>
      <c r="AA1219" s="194">
        <f t="shared" si="89"/>
        <v>0</v>
      </c>
      <c r="AB1219" s="124" t="str">
        <f t="shared" si="90"/>
        <v/>
      </c>
      <c r="AC1219" s="195" t="str">
        <f t="shared" si="91"/>
        <v/>
      </c>
      <c r="AD1219" s="194" t="str">
        <f t="shared" si="92"/>
        <v/>
      </c>
      <c r="AE1219" s="194">
        <f>IF(AD1219="",0,IF(ISERROR(VLOOKUP(AD1219,AD$7:AD1218,1,FALSE)),1,0))</f>
        <v>0</v>
      </c>
      <c r="AF1219" s="194"/>
    </row>
    <row r="1220" spans="1:32" ht="16.5" customHeight="1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75">
        <f>IF(AND($X$3512&lt;&gt;" ",$X$3512&lt;&gt;0),IF(X1220=$X$3512,1+COUNTIF(U$7:U1219,"&gt;0"),0),0)</f>
        <v>0</v>
      </c>
      <c r="V1220" s="178" t="s">
        <v>1409</v>
      </c>
      <c r="W1220" s="130"/>
      <c r="X1220" s="131"/>
      <c r="Y1220" s="131"/>
      <c r="Z1220" s="206"/>
      <c r="AA1220" s="194">
        <f t="shared" si="89"/>
        <v>0</v>
      </c>
      <c r="AB1220" s="124" t="str">
        <f t="shared" si="90"/>
        <v/>
      </c>
      <c r="AC1220" s="195" t="str">
        <f t="shared" si="91"/>
        <v/>
      </c>
      <c r="AD1220" s="194" t="str">
        <f t="shared" si="92"/>
        <v/>
      </c>
      <c r="AE1220" s="194">
        <f>IF(AD1220="",0,IF(ISERROR(VLOOKUP(AD1220,AD$7:AD1219,1,FALSE)),1,0))</f>
        <v>0</v>
      </c>
      <c r="AF1220" s="194"/>
    </row>
    <row r="1221" spans="1:32" ht="16.5" customHeight="1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75">
        <f>IF(AND($X$3512&lt;&gt;" ",$X$3512&lt;&gt;0),IF(X1221=$X$3512,1+COUNTIF(U$7:U1220,"&gt;0"),0),0)</f>
        <v>0</v>
      </c>
      <c r="V1221" s="178" t="s">
        <v>1410</v>
      </c>
      <c r="W1221" s="130"/>
      <c r="X1221" s="131"/>
      <c r="Y1221" s="131"/>
      <c r="Z1221" s="206"/>
      <c r="AA1221" s="194">
        <f t="shared" si="89"/>
        <v>0</v>
      </c>
      <c r="AB1221" s="124" t="str">
        <f t="shared" si="90"/>
        <v/>
      </c>
      <c r="AC1221" s="195" t="str">
        <f t="shared" si="91"/>
        <v/>
      </c>
      <c r="AD1221" s="194" t="str">
        <f t="shared" si="92"/>
        <v/>
      </c>
      <c r="AE1221" s="194">
        <f>IF(AD1221="",0,IF(ISERROR(VLOOKUP(AD1221,AD$7:AD1220,1,FALSE)),1,0))</f>
        <v>0</v>
      </c>
      <c r="AF1221" s="194"/>
    </row>
    <row r="1222" spans="1:32" ht="16.5" customHeight="1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75">
        <f>IF(AND($X$3512&lt;&gt;" ",$X$3512&lt;&gt;0),IF(X1222=$X$3512,1+COUNTIF(U$7:U1221,"&gt;0"),0),0)</f>
        <v>0</v>
      </c>
      <c r="V1222" s="178" t="s">
        <v>1411</v>
      </c>
      <c r="W1222" s="130"/>
      <c r="X1222" s="131"/>
      <c r="Y1222" s="131"/>
      <c r="Z1222" s="206"/>
      <c r="AA1222" s="194">
        <f t="shared" si="89"/>
        <v>0</v>
      </c>
      <c r="AB1222" s="124" t="str">
        <f t="shared" si="90"/>
        <v/>
      </c>
      <c r="AC1222" s="195" t="str">
        <f t="shared" si="91"/>
        <v/>
      </c>
      <c r="AD1222" s="194" t="str">
        <f t="shared" si="92"/>
        <v/>
      </c>
      <c r="AE1222" s="194">
        <f>IF(AD1222="",0,IF(ISERROR(VLOOKUP(AD1222,AD$7:AD1221,1,FALSE)),1,0))</f>
        <v>0</v>
      </c>
      <c r="AF1222" s="194"/>
    </row>
    <row r="1223" spans="1:32" ht="16.5" customHeight="1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75">
        <f>IF(AND($X$3512&lt;&gt;" ",$X$3512&lt;&gt;0),IF(X1223=$X$3512,1+COUNTIF(U$7:U1222,"&gt;0"),0),0)</f>
        <v>0</v>
      </c>
      <c r="V1223" s="178" t="s">
        <v>1412</v>
      </c>
      <c r="W1223" s="130"/>
      <c r="X1223" s="131"/>
      <c r="Y1223" s="131"/>
      <c r="Z1223" s="206"/>
      <c r="AA1223" s="194">
        <f t="shared" ref="AA1223:AA1286" si="93">IF(ISBLANK(X1223),0,VLOOKUP(X1223,$B$8:$E$57,1,FALSE))</f>
        <v>0</v>
      </c>
      <c r="AB1223" s="124" t="str">
        <f t="shared" si="90"/>
        <v/>
      </c>
      <c r="AC1223" s="195" t="str">
        <f t="shared" si="91"/>
        <v/>
      </c>
      <c r="AD1223" s="194" t="str">
        <f t="shared" si="92"/>
        <v/>
      </c>
      <c r="AE1223" s="194">
        <f>IF(AD1223="",0,IF(ISERROR(VLOOKUP(AD1223,AD$7:AD1222,1,FALSE)),1,0))</f>
        <v>0</v>
      </c>
      <c r="AF1223" s="194"/>
    </row>
    <row r="1224" spans="1:32" ht="16.5" customHeight="1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75">
        <f>IF(AND($X$3512&lt;&gt;" ",$X$3512&lt;&gt;0),IF(X1224=$X$3512,1+COUNTIF(U$7:U1223,"&gt;0"),0),0)</f>
        <v>0</v>
      </c>
      <c r="V1224" s="178" t="s">
        <v>1413</v>
      </c>
      <c r="W1224" s="130"/>
      <c r="X1224" s="131"/>
      <c r="Y1224" s="131"/>
      <c r="Z1224" s="206"/>
      <c r="AA1224" s="194">
        <f t="shared" si="93"/>
        <v>0</v>
      </c>
      <c r="AB1224" s="124" t="str">
        <f t="shared" ref="AB1224:AB1287" si="94">IF(W1224&gt;0,CONCATENATE(MONTH(W1224)&amp;X1224),"")</f>
        <v/>
      </c>
      <c r="AC1224" s="195" t="str">
        <f t="shared" ref="AC1224:AC1287" si="95">IF(OR(AND(Z1224&lt;&gt;0,ISBLANK(X1224)),ISERROR(AA1224)),"ERR","")</f>
        <v/>
      </c>
      <c r="AD1224" s="194" t="str">
        <f t="shared" si="92"/>
        <v/>
      </c>
      <c r="AE1224" s="194">
        <f>IF(AD1224="",0,IF(ISERROR(VLOOKUP(AD1224,AD$7:AD1223,1,FALSE)),1,0))</f>
        <v>0</v>
      </c>
      <c r="AF1224" s="194"/>
    </row>
    <row r="1225" spans="1:32" ht="16.5" customHeight="1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75">
        <f>IF(AND($X$3512&lt;&gt;" ",$X$3512&lt;&gt;0),IF(X1225=$X$3512,1+COUNTIF(U$7:U1224,"&gt;0"),0),0)</f>
        <v>0</v>
      </c>
      <c r="V1225" s="178" t="s">
        <v>1414</v>
      </c>
      <c r="W1225" s="130"/>
      <c r="X1225" s="131"/>
      <c r="Y1225" s="131"/>
      <c r="Z1225" s="206"/>
      <c r="AA1225" s="194">
        <f t="shared" si="93"/>
        <v>0</v>
      </c>
      <c r="AB1225" s="124" t="str">
        <f t="shared" si="94"/>
        <v/>
      </c>
      <c r="AC1225" s="195" t="str">
        <f t="shared" si="95"/>
        <v/>
      </c>
      <c r="AD1225" s="194" t="str">
        <f t="shared" si="92"/>
        <v/>
      </c>
      <c r="AE1225" s="194">
        <f>IF(AD1225="",0,IF(ISERROR(VLOOKUP(AD1225,AD$7:AD1224,1,FALSE)),1,0))</f>
        <v>0</v>
      </c>
      <c r="AF1225" s="194"/>
    </row>
    <row r="1226" spans="1:32" ht="16.5" customHeight="1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75">
        <f>IF(AND($X$3512&lt;&gt;" ",$X$3512&lt;&gt;0),IF(X1226=$X$3512,1+COUNTIF(U$7:U1225,"&gt;0"),0),0)</f>
        <v>0</v>
      </c>
      <c r="V1226" s="178" t="s">
        <v>1415</v>
      </c>
      <c r="W1226" s="130"/>
      <c r="X1226" s="131"/>
      <c r="Y1226" s="131"/>
      <c r="Z1226" s="206"/>
      <c r="AA1226" s="194">
        <f t="shared" si="93"/>
        <v>0</v>
      </c>
      <c r="AB1226" s="124" t="str">
        <f t="shared" si="94"/>
        <v/>
      </c>
      <c r="AC1226" s="195" t="str">
        <f t="shared" si="95"/>
        <v/>
      </c>
      <c r="AD1226" s="194" t="str">
        <f t="shared" si="92"/>
        <v/>
      </c>
      <c r="AE1226" s="194">
        <f>IF(AD1226="",0,IF(ISERROR(VLOOKUP(AD1226,AD$7:AD1225,1,FALSE)),1,0))</f>
        <v>0</v>
      </c>
      <c r="AF1226" s="194"/>
    </row>
    <row r="1227" spans="1:32" ht="16.5" customHeight="1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75">
        <f>IF(AND($X$3512&lt;&gt;" ",$X$3512&lt;&gt;0),IF(X1227=$X$3512,1+COUNTIF(U$7:U1226,"&gt;0"),0),0)</f>
        <v>0</v>
      </c>
      <c r="V1227" s="178" t="s">
        <v>1416</v>
      </c>
      <c r="W1227" s="130"/>
      <c r="X1227" s="131"/>
      <c r="Y1227" s="131"/>
      <c r="Z1227" s="206"/>
      <c r="AA1227" s="194">
        <f t="shared" si="93"/>
        <v>0</v>
      </c>
      <c r="AB1227" s="124" t="str">
        <f t="shared" si="94"/>
        <v/>
      </c>
      <c r="AC1227" s="195" t="str">
        <f t="shared" si="95"/>
        <v/>
      </c>
      <c r="AD1227" s="194" t="str">
        <f t="shared" ref="AD1227:AD1290" si="96">IF(W1227&gt;0,CONCATENATE(MONTH(W1227),"-",YEAR(W1227)),"")</f>
        <v/>
      </c>
      <c r="AE1227" s="194">
        <f>IF(AD1227="",0,IF(ISERROR(VLOOKUP(AD1227,AD$7:AD1226,1,FALSE)),1,0))</f>
        <v>0</v>
      </c>
      <c r="AF1227" s="194"/>
    </row>
    <row r="1228" spans="1:32" ht="16.5" customHeight="1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75">
        <f>IF(AND($X$3512&lt;&gt;" ",$X$3512&lt;&gt;0),IF(X1228=$X$3512,1+COUNTIF(U$7:U1227,"&gt;0"),0),0)</f>
        <v>0</v>
      </c>
      <c r="V1228" s="178" t="s">
        <v>1417</v>
      </c>
      <c r="W1228" s="130"/>
      <c r="X1228" s="131"/>
      <c r="Y1228" s="131"/>
      <c r="Z1228" s="206"/>
      <c r="AA1228" s="194">
        <f t="shared" si="93"/>
        <v>0</v>
      </c>
      <c r="AB1228" s="124" t="str">
        <f t="shared" si="94"/>
        <v/>
      </c>
      <c r="AC1228" s="195" t="str">
        <f t="shared" si="95"/>
        <v/>
      </c>
      <c r="AD1228" s="194" t="str">
        <f t="shared" si="96"/>
        <v/>
      </c>
      <c r="AE1228" s="194">
        <f>IF(AD1228="",0,IF(ISERROR(VLOOKUP(AD1228,AD$7:AD1227,1,FALSE)),1,0))</f>
        <v>0</v>
      </c>
      <c r="AF1228" s="194"/>
    </row>
    <row r="1229" spans="1:32" ht="16.5" customHeight="1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75">
        <f>IF(AND($X$3512&lt;&gt;" ",$X$3512&lt;&gt;0),IF(X1229=$X$3512,1+COUNTIF(U$7:U1228,"&gt;0"),0),0)</f>
        <v>0</v>
      </c>
      <c r="V1229" s="178" t="s">
        <v>1418</v>
      </c>
      <c r="W1229" s="130"/>
      <c r="X1229" s="131"/>
      <c r="Y1229" s="131"/>
      <c r="Z1229" s="206"/>
      <c r="AA1229" s="194">
        <f t="shared" si="93"/>
        <v>0</v>
      </c>
      <c r="AB1229" s="124" t="str">
        <f t="shared" si="94"/>
        <v/>
      </c>
      <c r="AC1229" s="195" t="str">
        <f t="shared" si="95"/>
        <v/>
      </c>
      <c r="AD1229" s="194" t="str">
        <f t="shared" si="96"/>
        <v/>
      </c>
      <c r="AE1229" s="194">
        <f>IF(AD1229="",0,IF(ISERROR(VLOOKUP(AD1229,AD$7:AD1228,1,FALSE)),1,0))</f>
        <v>0</v>
      </c>
      <c r="AF1229" s="194"/>
    </row>
    <row r="1230" spans="1:32" ht="16.5" customHeight="1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75">
        <f>IF(AND($X$3512&lt;&gt;" ",$X$3512&lt;&gt;0),IF(X1230=$X$3512,1+COUNTIF(U$7:U1229,"&gt;0"),0),0)</f>
        <v>0</v>
      </c>
      <c r="V1230" s="178" t="s">
        <v>1419</v>
      </c>
      <c r="W1230" s="130"/>
      <c r="X1230" s="131"/>
      <c r="Y1230" s="131"/>
      <c r="Z1230" s="206"/>
      <c r="AA1230" s="194">
        <f t="shared" si="93"/>
        <v>0</v>
      </c>
      <c r="AB1230" s="124" t="str">
        <f t="shared" si="94"/>
        <v/>
      </c>
      <c r="AC1230" s="195" t="str">
        <f t="shared" si="95"/>
        <v/>
      </c>
      <c r="AD1230" s="194" t="str">
        <f t="shared" si="96"/>
        <v/>
      </c>
      <c r="AE1230" s="194">
        <f>IF(AD1230="",0,IF(ISERROR(VLOOKUP(AD1230,AD$7:AD1229,1,FALSE)),1,0))</f>
        <v>0</v>
      </c>
      <c r="AF1230" s="194"/>
    </row>
    <row r="1231" spans="1:32" ht="16.5" customHeight="1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75">
        <f>IF(AND($X$3512&lt;&gt;" ",$X$3512&lt;&gt;0),IF(X1231=$X$3512,1+COUNTIF(U$7:U1230,"&gt;0"),0),0)</f>
        <v>0</v>
      </c>
      <c r="V1231" s="178" t="s">
        <v>1420</v>
      </c>
      <c r="W1231" s="130"/>
      <c r="X1231" s="131"/>
      <c r="Y1231" s="131"/>
      <c r="Z1231" s="206"/>
      <c r="AA1231" s="194">
        <f t="shared" si="93"/>
        <v>0</v>
      </c>
      <c r="AB1231" s="124" t="str">
        <f t="shared" si="94"/>
        <v/>
      </c>
      <c r="AC1231" s="195" t="str">
        <f t="shared" si="95"/>
        <v/>
      </c>
      <c r="AD1231" s="194" t="str">
        <f t="shared" si="96"/>
        <v/>
      </c>
      <c r="AE1231" s="194">
        <f>IF(AD1231="",0,IF(ISERROR(VLOOKUP(AD1231,AD$7:AD1230,1,FALSE)),1,0))</f>
        <v>0</v>
      </c>
      <c r="AF1231" s="194"/>
    </row>
    <row r="1232" spans="1:32" ht="16.5" customHeight="1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75">
        <f>IF(AND($X$3512&lt;&gt;" ",$X$3512&lt;&gt;0),IF(X1232=$X$3512,1+COUNTIF(U$7:U1231,"&gt;0"),0),0)</f>
        <v>0</v>
      </c>
      <c r="V1232" s="178" t="s">
        <v>1421</v>
      </c>
      <c r="W1232" s="130"/>
      <c r="X1232" s="131"/>
      <c r="Y1232" s="131"/>
      <c r="Z1232" s="206"/>
      <c r="AA1232" s="194">
        <f t="shared" si="93"/>
        <v>0</v>
      </c>
      <c r="AB1232" s="124" t="str">
        <f t="shared" si="94"/>
        <v/>
      </c>
      <c r="AC1232" s="195" t="str">
        <f t="shared" si="95"/>
        <v/>
      </c>
      <c r="AD1232" s="194" t="str">
        <f t="shared" si="96"/>
        <v/>
      </c>
      <c r="AE1232" s="194">
        <f>IF(AD1232="",0,IF(ISERROR(VLOOKUP(AD1232,AD$7:AD1231,1,FALSE)),1,0))</f>
        <v>0</v>
      </c>
      <c r="AF1232" s="194"/>
    </row>
    <row r="1233" spans="1:32" ht="16.5" customHeight="1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75">
        <f>IF(AND($X$3512&lt;&gt;" ",$X$3512&lt;&gt;0),IF(X1233=$X$3512,1+COUNTIF(U$7:U1232,"&gt;0"),0),0)</f>
        <v>0</v>
      </c>
      <c r="V1233" s="178" t="s">
        <v>1422</v>
      </c>
      <c r="W1233" s="130"/>
      <c r="X1233" s="131"/>
      <c r="Y1233" s="131"/>
      <c r="Z1233" s="206"/>
      <c r="AA1233" s="194">
        <f t="shared" si="93"/>
        <v>0</v>
      </c>
      <c r="AB1233" s="124" t="str">
        <f t="shared" si="94"/>
        <v/>
      </c>
      <c r="AC1233" s="195" t="str">
        <f t="shared" si="95"/>
        <v/>
      </c>
      <c r="AD1233" s="194" t="str">
        <f t="shared" si="96"/>
        <v/>
      </c>
      <c r="AE1233" s="194">
        <f>IF(AD1233="",0,IF(ISERROR(VLOOKUP(AD1233,AD$7:AD1232,1,FALSE)),1,0))</f>
        <v>0</v>
      </c>
      <c r="AF1233" s="194"/>
    </row>
    <row r="1234" spans="1:32" ht="16.5" customHeight="1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75">
        <f>IF(AND($X$3512&lt;&gt;" ",$X$3512&lt;&gt;0),IF(X1234=$X$3512,1+COUNTIF(U$7:U1233,"&gt;0"),0),0)</f>
        <v>0</v>
      </c>
      <c r="V1234" s="178" t="s">
        <v>1423</v>
      </c>
      <c r="W1234" s="130"/>
      <c r="X1234" s="131"/>
      <c r="Y1234" s="131"/>
      <c r="Z1234" s="206"/>
      <c r="AA1234" s="194">
        <f t="shared" si="93"/>
        <v>0</v>
      </c>
      <c r="AB1234" s="124" t="str">
        <f t="shared" si="94"/>
        <v/>
      </c>
      <c r="AC1234" s="195" t="str">
        <f t="shared" si="95"/>
        <v/>
      </c>
      <c r="AD1234" s="194" t="str">
        <f t="shared" si="96"/>
        <v/>
      </c>
      <c r="AE1234" s="194">
        <f>IF(AD1234="",0,IF(ISERROR(VLOOKUP(AD1234,AD$7:AD1233,1,FALSE)),1,0))</f>
        <v>0</v>
      </c>
      <c r="AF1234" s="194"/>
    </row>
    <row r="1235" spans="1:32" ht="16.5" customHeight="1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75">
        <f>IF(AND($X$3512&lt;&gt;" ",$X$3512&lt;&gt;0),IF(X1235=$X$3512,1+COUNTIF(U$7:U1234,"&gt;0"),0),0)</f>
        <v>0</v>
      </c>
      <c r="V1235" s="178" t="s">
        <v>1424</v>
      </c>
      <c r="W1235" s="130"/>
      <c r="X1235" s="131"/>
      <c r="Y1235" s="131"/>
      <c r="Z1235" s="206"/>
      <c r="AA1235" s="194">
        <f t="shared" si="93"/>
        <v>0</v>
      </c>
      <c r="AB1235" s="124" t="str">
        <f t="shared" si="94"/>
        <v/>
      </c>
      <c r="AC1235" s="195" t="str">
        <f t="shared" si="95"/>
        <v/>
      </c>
      <c r="AD1235" s="194" t="str">
        <f t="shared" si="96"/>
        <v/>
      </c>
      <c r="AE1235" s="194">
        <f>IF(AD1235="",0,IF(ISERROR(VLOOKUP(AD1235,AD$7:AD1234,1,FALSE)),1,0))</f>
        <v>0</v>
      </c>
      <c r="AF1235" s="194"/>
    </row>
    <row r="1236" spans="1:32" ht="16.5" customHeight="1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75">
        <f>IF(AND($X$3512&lt;&gt;" ",$X$3512&lt;&gt;0),IF(X1236=$X$3512,1+COUNTIF(U$7:U1235,"&gt;0"),0),0)</f>
        <v>0</v>
      </c>
      <c r="V1236" s="178" t="s">
        <v>1425</v>
      </c>
      <c r="W1236" s="130"/>
      <c r="X1236" s="131"/>
      <c r="Y1236" s="131"/>
      <c r="Z1236" s="206"/>
      <c r="AA1236" s="194">
        <f t="shared" si="93"/>
        <v>0</v>
      </c>
      <c r="AB1236" s="124" t="str">
        <f t="shared" si="94"/>
        <v/>
      </c>
      <c r="AC1236" s="195" t="str">
        <f t="shared" si="95"/>
        <v/>
      </c>
      <c r="AD1236" s="194" t="str">
        <f t="shared" si="96"/>
        <v/>
      </c>
      <c r="AE1236" s="194">
        <f>IF(AD1236="",0,IF(ISERROR(VLOOKUP(AD1236,AD$7:AD1235,1,FALSE)),1,0))</f>
        <v>0</v>
      </c>
      <c r="AF1236" s="194"/>
    </row>
    <row r="1237" spans="1:32" ht="16.5" customHeight="1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75">
        <f>IF(AND($X$3512&lt;&gt;" ",$X$3512&lt;&gt;0),IF(X1237=$X$3512,1+COUNTIF(U$7:U1236,"&gt;0"),0),0)</f>
        <v>0</v>
      </c>
      <c r="V1237" s="178" t="s">
        <v>1426</v>
      </c>
      <c r="W1237" s="130"/>
      <c r="X1237" s="131"/>
      <c r="Y1237" s="131"/>
      <c r="Z1237" s="206"/>
      <c r="AA1237" s="194">
        <f t="shared" si="93"/>
        <v>0</v>
      </c>
      <c r="AB1237" s="124" t="str">
        <f t="shared" si="94"/>
        <v/>
      </c>
      <c r="AC1237" s="195" t="str">
        <f t="shared" si="95"/>
        <v/>
      </c>
      <c r="AD1237" s="194" t="str">
        <f t="shared" si="96"/>
        <v/>
      </c>
      <c r="AE1237" s="194">
        <f>IF(AD1237="",0,IF(ISERROR(VLOOKUP(AD1237,AD$7:AD1236,1,FALSE)),1,0))</f>
        <v>0</v>
      </c>
      <c r="AF1237" s="194"/>
    </row>
    <row r="1238" spans="1:32" ht="16.5" customHeight="1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75">
        <f>IF(AND($X$3512&lt;&gt;" ",$X$3512&lt;&gt;0),IF(X1238=$X$3512,1+COUNTIF(U$7:U1237,"&gt;0"),0),0)</f>
        <v>0</v>
      </c>
      <c r="V1238" s="178" t="s">
        <v>1427</v>
      </c>
      <c r="W1238" s="130"/>
      <c r="X1238" s="131"/>
      <c r="Y1238" s="131"/>
      <c r="Z1238" s="206"/>
      <c r="AA1238" s="194">
        <f t="shared" si="93"/>
        <v>0</v>
      </c>
      <c r="AB1238" s="124" t="str">
        <f t="shared" si="94"/>
        <v/>
      </c>
      <c r="AC1238" s="195" t="str">
        <f t="shared" si="95"/>
        <v/>
      </c>
      <c r="AD1238" s="194" t="str">
        <f t="shared" si="96"/>
        <v/>
      </c>
      <c r="AE1238" s="194">
        <f>IF(AD1238="",0,IF(ISERROR(VLOOKUP(AD1238,AD$7:AD1237,1,FALSE)),1,0))</f>
        <v>0</v>
      </c>
      <c r="AF1238" s="194"/>
    </row>
    <row r="1239" spans="1:32" ht="16.5" customHeight="1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75">
        <f>IF(AND($X$3512&lt;&gt;" ",$X$3512&lt;&gt;0),IF(X1239=$X$3512,1+COUNTIF(U$7:U1238,"&gt;0"),0),0)</f>
        <v>0</v>
      </c>
      <c r="V1239" s="178" t="s">
        <v>1428</v>
      </c>
      <c r="W1239" s="130"/>
      <c r="X1239" s="131"/>
      <c r="Y1239" s="131"/>
      <c r="Z1239" s="206"/>
      <c r="AA1239" s="194">
        <f t="shared" si="93"/>
        <v>0</v>
      </c>
      <c r="AB1239" s="124" t="str">
        <f t="shared" si="94"/>
        <v/>
      </c>
      <c r="AC1239" s="195" t="str">
        <f t="shared" si="95"/>
        <v/>
      </c>
      <c r="AD1239" s="194" t="str">
        <f t="shared" si="96"/>
        <v/>
      </c>
      <c r="AE1239" s="194">
        <f>IF(AD1239="",0,IF(ISERROR(VLOOKUP(AD1239,AD$7:AD1238,1,FALSE)),1,0))</f>
        <v>0</v>
      </c>
      <c r="AF1239" s="194"/>
    </row>
    <row r="1240" spans="1:32" ht="16.5" customHeight="1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75">
        <f>IF(AND($X$3512&lt;&gt;" ",$X$3512&lt;&gt;0),IF(X1240=$X$3512,1+COUNTIF(U$7:U1239,"&gt;0"),0),0)</f>
        <v>0</v>
      </c>
      <c r="V1240" s="178" t="s">
        <v>1429</v>
      </c>
      <c r="W1240" s="130"/>
      <c r="X1240" s="131"/>
      <c r="Y1240" s="131"/>
      <c r="Z1240" s="206"/>
      <c r="AA1240" s="194">
        <f t="shared" si="93"/>
        <v>0</v>
      </c>
      <c r="AB1240" s="124" t="str">
        <f t="shared" si="94"/>
        <v/>
      </c>
      <c r="AC1240" s="195" t="str">
        <f t="shared" si="95"/>
        <v/>
      </c>
      <c r="AD1240" s="194" t="str">
        <f t="shared" si="96"/>
        <v/>
      </c>
      <c r="AE1240" s="194">
        <f>IF(AD1240="",0,IF(ISERROR(VLOOKUP(AD1240,AD$7:AD1239,1,FALSE)),1,0))</f>
        <v>0</v>
      </c>
      <c r="AF1240" s="194"/>
    </row>
    <row r="1241" spans="1:32" ht="16.5" customHeight="1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75">
        <f>IF(AND($X$3512&lt;&gt;" ",$X$3512&lt;&gt;0),IF(X1241=$X$3512,1+COUNTIF(U$7:U1240,"&gt;0"),0),0)</f>
        <v>0</v>
      </c>
      <c r="V1241" s="178" t="s">
        <v>1430</v>
      </c>
      <c r="W1241" s="130"/>
      <c r="X1241" s="131"/>
      <c r="Y1241" s="131"/>
      <c r="Z1241" s="206"/>
      <c r="AA1241" s="194">
        <f t="shared" si="93"/>
        <v>0</v>
      </c>
      <c r="AB1241" s="124" t="str">
        <f t="shared" si="94"/>
        <v/>
      </c>
      <c r="AC1241" s="195" t="str">
        <f t="shared" si="95"/>
        <v/>
      </c>
      <c r="AD1241" s="194" t="str">
        <f t="shared" si="96"/>
        <v/>
      </c>
      <c r="AE1241" s="194">
        <f>IF(AD1241="",0,IF(ISERROR(VLOOKUP(AD1241,AD$7:AD1240,1,FALSE)),1,0))</f>
        <v>0</v>
      </c>
      <c r="AF1241" s="194"/>
    </row>
    <row r="1242" spans="1:32" ht="16.5" customHeight="1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75">
        <f>IF(AND($X$3512&lt;&gt;" ",$X$3512&lt;&gt;0),IF(X1242=$X$3512,1+COUNTIF(U$7:U1241,"&gt;0"),0),0)</f>
        <v>0</v>
      </c>
      <c r="V1242" s="178" t="s">
        <v>1431</v>
      </c>
      <c r="W1242" s="130"/>
      <c r="X1242" s="131"/>
      <c r="Y1242" s="131"/>
      <c r="Z1242" s="206"/>
      <c r="AA1242" s="194">
        <f t="shared" si="93"/>
        <v>0</v>
      </c>
      <c r="AB1242" s="124" t="str">
        <f t="shared" si="94"/>
        <v/>
      </c>
      <c r="AC1242" s="195" t="str">
        <f t="shared" si="95"/>
        <v/>
      </c>
      <c r="AD1242" s="194" t="str">
        <f t="shared" si="96"/>
        <v/>
      </c>
      <c r="AE1242" s="194">
        <f>IF(AD1242="",0,IF(ISERROR(VLOOKUP(AD1242,AD$7:AD1241,1,FALSE)),1,0))</f>
        <v>0</v>
      </c>
      <c r="AF1242" s="194"/>
    </row>
    <row r="1243" spans="1:32" ht="16.5" customHeight="1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75">
        <f>IF(AND($X$3512&lt;&gt;" ",$X$3512&lt;&gt;0),IF(X1243=$X$3512,1+COUNTIF(U$7:U1242,"&gt;0"),0),0)</f>
        <v>0</v>
      </c>
      <c r="V1243" s="178" t="s">
        <v>1432</v>
      </c>
      <c r="W1243" s="130"/>
      <c r="X1243" s="131"/>
      <c r="Y1243" s="131"/>
      <c r="Z1243" s="206"/>
      <c r="AA1243" s="194">
        <f t="shared" si="93"/>
        <v>0</v>
      </c>
      <c r="AB1243" s="124" t="str">
        <f t="shared" si="94"/>
        <v/>
      </c>
      <c r="AC1243" s="195" t="str">
        <f t="shared" si="95"/>
        <v/>
      </c>
      <c r="AD1243" s="194" t="str">
        <f t="shared" si="96"/>
        <v/>
      </c>
      <c r="AE1243" s="194">
        <f>IF(AD1243="",0,IF(ISERROR(VLOOKUP(AD1243,AD$7:AD1242,1,FALSE)),1,0))</f>
        <v>0</v>
      </c>
      <c r="AF1243" s="194"/>
    </row>
    <row r="1244" spans="1:32" ht="16.5" customHeight="1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75">
        <f>IF(AND($X$3512&lt;&gt;" ",$X$3512&lt;&gt;0),IF(X1244=$X$3512,1+COUNTIF(U$7:U1243,"&gt;0"),0),0)</f>
        <v>0</v>
      </c>
      <c r="V1244" s="178" t="s">
        <v>1433</v>
      </c>
      <c r="W1244" s="130"/>
      <c r="X1244" s="131"/>
      <c r="Y1244" s="131"/>
      <c r="Z1244" s="206"/>
      <c r="AA1244" s="194">
        <f t="shared" si="93"/>
        <v>0</v>
      </c>
      <c r="AB1244" s="124" t="str">
        <f t="shared" si="94"/>
        <v/>
      </c>
      <c r="AC1244" s="195" t="str">
        <f t="shared" si="95"/>
        <v/>
      </c>
      <c r="AD1244" s="194" t="str">
        <f t="shared" si="96"/>
        <v/>
      </c>
      <c r="AE1244" s="194">
        <f>IF(AD1244="",0,IF(ISERROR(VLOOKUP(AD1244,AD$7:AD1243,1,FALSE)),1,0))</f>
        <v>0</v>
      </c>
      <c r="AF1244" s="194"/>
    </row>
    <row r="1245" spans="1:32" ht="16.5" customHeight="1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75">
        <f>IF(AND($X$3512&lt;&gt;" ",$X$3512&lt;&gt;0),IF(X1245=$X$3512,1+COUNTIF(U$7:U1244,"&gt;0"),0),0)</f>
        <v>0</v>
      </c>
      <c r="V1245" s="178" t="s">
        <v>1434</v>
      </c>
      <c r="W1245" s="130"/>
      <c r="X1245" s="131"/>
      <c r="Y1245" s="131"/>
      <c r="Z1245" s="206"/>
      <c r="AA1245" s="194">
        <f t="shared" si="93"/>
        <v>0</v>
      </c>
      <c r="AB1245" s="124" t="str">
        <f t="shared" si="94"/>
        <v/>
      </c>
      <c r="AC1245" s="195" t="str">
        <f t="shared" si="95"/>
        <v/>
      </c>
      <c r="AD1245" s="194" t="str">
        <f t="shared" si="96"/>
        <v/>
      </c>
      <c r="AE1245" s="194">
        <f>IF(AD1245="",0,IF(ISERROR(VLOOKUP(AD1245,AD$7:AD1244,1,FALSE)),1,0))</f>
        <v>0</v>
      </c>
      <c r="AF1245" s="194"/>
    </row>
    <row r="1246" spans="1:32" ht="16.5" customHeight="1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75">
        <f>IF(AND($X$3512&lt;&gt;" ",$X$3512&lt;&gt;0),IF(X1246=$X$3512,1+COUNTIF(U$7:U1245,"&gt;0"),0),0)</f>
        <v>0</v>
      </c>
      <c r="V1246" s="178" t="s">
        <v>1435</v>
      </c>
      <c r="W1246" s="130"/>
      <c r="X1246" s="131"/>
      <c r="Y1246" s="131"/>
      <c r="Z1246" s="206"/>
      <c r="AA1246" s="194">
        <f t="shared" si="93"/>
        <v>0</v>
      </c>
      <c r="AB1246" s="124" t="str">
        <f t="shared" si="94"/>
        <v/>
      </c>
      <c r="AC1246" s="195" t="str">
        <f t="shared" si="95"/>
        <v/>
      </c>
      <c r="AD1246" s="194" t="str">
        <f t="shared" si="96"/>
        <v/>
      </c>
      <c r="AE1246" s="194">
        <f>IF(AD1246="",0,IF(ISERROR(VLOOKUP(AD1246,AD$7:AD1245,1,FALSE)),1,0))</f>
        <v>0</v>
      </c>
      <c r="AF1246" s="194"/>
    </row>
    <row r="1247" spans="1:32" ht="16.5" customHeight="1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75">
        <f>IF(AND($X$3512&lt;&gt;" ",$X$3512&lt;&gt;0),IF(X1247=$X$3512,1+COUNTIF(U$7:U1246,"&gt;0"),0),0)</f>
        <v>0</v>
      </c>
      <c r="V1247" s="178" t="s">
        <v>1436</v>
      </c>
      <c r="W1247" s="130"/>
      <c r="X1247" s="131"/>
      <c r="Y1247" s="131"/>
      <c r="Z1247" s="206"/>
      <c r="AA1247" s="194">
        <f t="shared" si="93"/>
        <v>0</v>
      </c>
      <c r="AB1247" s="124" t="str">
        <f t="shared" si="94"/>
        <v/>
      </c>
      <c r="AC1247" s="195" t="str">
        <f t="shared" si="95"/>
        <v/>
      </c>
      <c r="AD1247" s="194" t="str">
        <f t="shared" si="96"/>
        <v/>
      </c>
      <c r="AE1247" s="194">
        <f>IF(AD1247="",0,IF(ISERROR(VLOOKUP(AD1247,AD$7:AD1246,1,FALSE)),1,0))</f>
        <v>0</v>
      </c>
      <c r="AF1247" s="194"/>
    </row>
    <row r="1248" spans="1:32" ht="16.5" customHeight="1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75">
        <f>IF(AND($X$3512&lt;&gt;" ",$X$3512&lt;&gt;0),IF(X1248=$X$3512,1+COUNTIF(U$7:U1247,"&gt;0"),0),0)</f>
        <v>0</v>
      </c>
      <c r="V1248" s="178" t="s">
        <v>1437</v>
      </c>
      <c r="W1248" s="130"/>
      <c r="X1248" s="131"/>
      <c r="Y1248" s="131"/>
      <c r="Z1248" s="206"/>
      <c r="AA1248" s="194">
        <f t="shared" si="93"/>
        <v>0</v>
      </c>
      <c r="AB1248" s="124" t="str">
        <f t="shared" si="94"/>
        <v/>
      </c>
      <c r="AC1248" s="195" t="str">
        <f t="shared" si="95"/>
        <v/>
      </c>
      <c r="AD1248" s="194" t="str">
        <f t="shared" si="96"/>
        <v/>
      </c>
      <c r="AE1248" s="194">
        <f>IF(AD1248="",0,IF(ISERROR(VLOOKUP(AD1248,AD$7:AD1247,1,FALSE)),1,0))</f>
        <v>0</v>
      </c>
      <c r="AF1248" s="194"/>
    </row>
    <row r="1249" spans="1:32" ht="16.5" customHeight="1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75">
        <f>IF(AND($X$3512&lt;&gt;" ",$X$3512&lt;&gt;0),IF(X1249=$X$3512,1+COUNTIF(U$7:U1248,"&gt;0"),0),0)</f>
        <v>0</v>
      </c>
      <c r="V1249" s="178" t="s">
        <v>1438</v>
      </c>
      <c r="W1249" s="130"/>
      <c r="X1249" s="131"/>
      <c r="Y1249" s="131"/>
      <c r="Z1249" s="206"/>
      <c r="AA1249" s="194">
        <f t="shared" si="93"/>
        <v>0</v>
      </c>
      <c r="AB1249" s="124" t="str">
        <f t="shared" si="94"/>
        <v/>
      </c>
      <c r="AC1249" s="195" t="str">
        <f t="shared" si="95"/>
        <v/>
      </c>
      <c r="AD1249" s="194" t="str">
        <f t="shared" si="96"/>
        <v/>
      </c>
      <c r="AE1249" s="194">
        <f>IF(AD1249="",0,IF(ISERROR(VLOOKUP(AD1249,AD$7:AD1248,1,FALSE)),1,0))</f>
        <v>0</v>
      </c>
      <c r="AF1249" s="194"/>
    </row>
    <row r="1250" spans="1:32" ht="16.5" customHeight="1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75">
        <f>IF(AND($X$3512&lt;&gt;" ",$X$3512&lt;&gt;0),IF(X1250=$X$3512,1+COUNTIF(U$7:U1249,"&gt;0"),0),0)</f>
        <v>0</v>
      </c>
      <c r="V1250" s="178" t="s">
        <v>1439</v>
      </c>
      <c r="W1250" s="130"/>
      <c r="X1250" s="131"/>
      <c r="Y1250" s="131"/>
      <c r="Z1250" s="206"/>
      <c r="AA1250" s="194">
        <f t="shared" si="93"/>
        <v>0</v>
      </c>
      <c r="AB1250" s="124" t="str">
        <f t="shared" si="94"/>
        <v/>
      </c>
      <c r="AC1250" s="195" t="str">
        <f t="shared" si="95"/>
        <v/>
      </c>
      <c r="AD1250" s="194" t="str">
        <f t="shared" si="96"/>
        <v/>
      </c>
      <c r="AE1250" s="194">
        <f>IF(AD1250="",0,IF(ISERROR(VLOOKUP(AD1250,AD$7:AD1249,1,FALSE)),1,0))</f>
        <v>0</v>
      </c>
      <c r="AF1250" s="194"/>
    </row>
    <row r="1251" spans="1:32" ht="16.5" customHeight="1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75">
        <f>IF(AND($X$3512&lt;&gt;" ",$X$3512&lt;&gt;0),IF(X1251=$X$3512,1+COUNTIF(U$7:U1250,"&gt;0"),0),0)</f>
        <v>0</v>
      </c>
      <c r="V1251" s="178" t="s">
        <v>1440</v>
      </c>
      <c r="W1251" s="130"/>
      <c r="X1251" s="131"/>
      <c r="Y1251" s="131"/>
      <c r="Z1251" s="206"/>
      <c r="AA1251" s="194">
        <f t="shared" si="93"/>
        <v>0</v>
      </c>
      <c r="AB1251" s="124" t="str">
        <f t="shared" si="94"/>
        <v/>
      </c>
      <c r="AC1251" s="195" t="str">
        <f t="shared" si="95"/>
        <v/>
      </c>
      <c r="AD1251" s="194" t="str">
        <f t="shared" si="96"/>
        <v/>
      </c>
      <c r="AE1251" s="194">
        <f>IF(AD1251="",0,IF(ISERROR(VLOOKUP(AD1251,AD$7:AD1250,1,FALSE)),1,0))</f>
        <v>0</v>
      </c>
      <c r="AF1251" s="194"/>
    </row>
    <row r="1252" spans="1:32" ht="16.5" customHeight="1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75">
        <f>IF(AND($X$3512&lt;&gt;" ",$X$3512&lt;&gt;0),IF(X1252=$X$3512,1+COUNTIF(U$7:U1251,"&gt;0"),0),0)</f>
        <v>0</v>
      </c>
      <c r="V1252" s="178" t="s">
        <v>1441</v>
      </c>
      <c r="W1252" s="130"/>
      <c r="X1252" s="131"/>
      <c r="Y1252" s="131"/>
      <c r="Z1252" s="206"/>
      <c r="AA1252" s="194">
        <f t="shared" si="93"/>
        <v>0</v>
      </c>
      <c r="AB1252" s="124" t="str">
        <f t="shared" si="94"/>
        <v/>
      </c>
      <c r="AC1252" s="195" t="str">
        <f t="shared" si="95"/>
        <v/>
      </c>
      <c r="AD1252" s="194" t="str">
        <f t="shared" si="96"/>
        <v/>
      </c>
      <c r="AE1252" s="194">
        <f>IF(AD1252="",0,IF(ISERROR(VLOOKUP(AD1252,AD$7:AD1251,1,FALSE)),1,0))</f>
        <v>0</v>
      </c>
      <c r="AF1252" s="194"/>
    </row>
    <row r="1253" spans="1:32" ht="16.5" customHeight="1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75">
        <f>IF(AND($X$3512&lt;&gt;" ",$X$3512&lt;&gt;0),IF(X1253=$X$3512,1+COUNTIF(U$7:U1252,"&gt;0"),0),0)</f>
        <v>0</v>
      </c>
      <c r="V1253" s="178" t="s">
        <v>1442</v>
      </c>
      <c r="W1253" s="130"/>
      <c r="X1253" s="131"/>
      <c r="Y1253" s="131"/>
      <c r="Z1253" s="206"/>
      <c r="AA1253" s="194">
        <f t="shared" si="93"/>
        <v>0</v>
      </c>
      <c r="AB1253" s="124" t="str">
        <f t="shared" si="94"/>
        <v/>
      </c>
      <c r="AC1253" s="195" t="str">
        <f t="shared" si="95"/>
        <v/>
      </c>
      <c r="AD1253" s="194" t="str">
        <f t="shared" si="96"/>
        <v/>
      </c>
      <c r="AE1253" s="194">
        <f>IF(AD1253="",0,IF(ISERROR(VLOOKUP(AD1253,AD$7:AD1252,1,FALSE)),1,0))</f>
        <v>0</v>
      </c>
      <c r="AF1253" s="194"/>
    </row>
    <row r="1254" spans="1:32" ht="16.5" customHeight="1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75">
        <f>IF(AND($X$3512&lt;&gt;" ",$X$3512&lt;&gt;0),IF(X1254=$X$3512,1+COUNTIF(U$7:U1253,"&gt;0"),0),0)</f>
        <v>0</v>
      </c>
      <c r="V1254" s="178" t="s">
        <v>1443</v>
      </c>
      <c r="W1254" s="130"/>
      <c r="X1254" s="131"/>
      <c r="Y1254" s="131"/>
      <c r="Z1254" s="206"/>
      <c r="AA1254" s="194">
        <f t="shared" si="93"/>
        <v>0</v>
      </c>
      <c r="AB1254" s="124" t="str">
        <f t="shared" si="94"/>
        <v/>
      </c>
      <c r="AC1254" s="195" t="str">
        <f t="shared" si="95"/>
        <v/>
      </c>
      <c r="AD1254" s="194" t="str">
        <f t="shared" si="96"/>
        <v/>
      </c>
      <c r="AE1254" s="194">
        <f>IF(AD1254="",0,IF(ISERROR(VLOOKUP(AD1254,AD$7:AD1253,1,FALSE)),1,0))</f>
        <v>0</v>
      </c>
      <c r="AF1254" s="194"/>
    </row>
    <row r="1255" spans="1:32" ht="16.5" customHeight="1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75">
        <f>IF(AND($X$3512&lt;&gt;" ",$X$3512&lt;&gt;0),IF(X1255=$X$3512,1+COUNTIF(U$7:U1254,"&gt;0"),0),0)</f>
        <v>0</v>
      </c>
      <c r="V1255" s="178" t="s">
        <v>1444</v>
      </c>
      <c r="W1255" s="130"/>
      <c r="X1255" s="131"/>
      <c r="Y1255" s="131"/>
      <c r="Z1255" s="206"/>
      <c r="AA1255" s="194">
        <f t="shared" si="93"/>
        <v>0</v>
      </c>
      <c r="AB1255" s="124" t="str">
        <f t="shared" si="94"/>
        <v/>
      </c>
      <c r="AC1255" s="195" t="str">
        <f t="shared" si="95"/>
        <v/>
      </c>
      <c r="AD1255" s="194" t="str">
        <f t="shared" si="96"/>
        <v/>
      </c>
      <c r="AE1255" s="194">
        <f>IF(AD1255="",0,IF(ISERROR(VLOOKUP(AD1255,AD$7:AD1254,1,FALSE)),1,0))</f>
        <v>0</v>
      </c>
      <c r="AF1255" s="194"/>
    </row>
    <row r="1256" spans="1:32" ht="16.5" customHeight="1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75">
        <f>IF(AND($X$3512&lt;&gt;" ",$X$3512&lt;&gt;0),IF(X1256=$X$3512,1+COUNTIF(U$7:U1255,"&gt;0"),0),0)</f>
        <v>0</v>
      </c>
      <c r="V1256" s="178" t="s">
        <v>1445</v>
      </c>
      <c r="W1256" s="130"/>
      <c r="X1256" s="131"/>
      <c r="Y1256" s="131"/>
      <c r="Z1256" s="206"/>
      <c r="AA1256" s="194">
        <f t="shared" si="93"/>
        <v>0</v>
      </c>
      <c r="AB1256" s="124" t="str">
        <f t="shared" si="94"/>
        <v/>
      </c>
      <c r="AC1256" s="195" t="str">
        <f t="shared" si="95"/>
        <v/>
      </c>
      <c r="AD1256" s="194" t="str">
        <f t="shared" si="96"/>
        <v/>
      </c>
      <c r="AE1256" s="194">
        <f>IF(AD1256="",0,IF(ISERROR(VLOOKUP(AD1256,AD$7:AD1255,1,FALSE)),1,0))</f>
        <v>0</v>
      </c>
      <c r="AF1256" s="194"/>
    </row>
    <row r="1257" spans="1:32" ht="16.5" customHeight="1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75">
        <f>IF(AND($X$3512&lt;&gt;" ",$X$3512&lt;&gt;0),IF(X1257=$X$3512,1+COUNTIF(U$7:U1256,"&gt;0"),0),0)</f>
        <v>0</v>
      </c>
      <c r="V1257" s="178" t="s">
        <v>1446</v>
      </c>
      <c r="W1257" s="130"/>
      <c r="X1257" s="131"/>
      <c r="Y1257" s="131"/>
      <c r="Z1257" s="206"/>
      <c r="AA1257" s="194">
        <f t="shared" si="93"/>
        <v>0</v>
      </c>
      <c r="AB1257" s="124" t="str">
        <f t="shared" si="94"/>
        <v/>
      </c>
      <c r="AC1257" s="195" t="str">
        <f t="shared" si="95"/>
        <v/>
      </c>
      <c r="AD1257" s="194" t="str">
        <f t="shared" si="96"/>
        <v/>
      </c>
      <c r="AE1257" s="194">
        <f>IF(AD1257="",0,IF(ISERROR(VLOOKUP(AD1257,AD$7:AD1256,1,FALSE)),1,0))</f>
        <v>0</v>
      </c>
      <c r="AF1257" s="194"/>
    </row>
    <row r="1258" spans="1:32" ht="16.5" customHeight="1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75">
        <f>IF(AND($X$3512&lt;&gt;" ",$X$3512&lt;&gt;0),IF(X1258=$X$3512,1+COUNTIF(U$7:U1257,"&gt;0"),0),0)</f>
        <v>0</v>
      </c>
      <c r="V1258" s="178" t="s">
        <v>1447</v>
      </c>
      <c r="W1258" s="130"/>
      <c r="X1258" s="131"/>
      <c r="Y1258" s="131"/>
      <c r="Z1258" s="206"/>
      <c r="AA1258" s="194">
        <f t="shared" si="93"/>
        <v>0</v>
      </c>
      <c r="AB1258" s="124" t="str">
        <f t="shared" si="94"/>
        <v/>
      </c>
      <c r="AC1258" s="195" t="str">
        <f t="shared" si="95"/>
        <v/>
      </c>
      <c r="AD1258" s="194" t="str">
        <f t="shared" si="96"/>
        <v/>
      </c>
      <c r="AE1258" s="194">
        <f>IF(AD1258="",0,IF(ISERROR(VLOOKUP(AD1258,AD$7:AD1257,1,FALSE)),1,0))</f>
        <v>0</v>
      </c>
      <c r="AF1258" s="194"/>
    </row>
    <row r="1259" spans="1:32" ht="16.5" customHeight="1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75">
        <f>IF(AND($X$3512&lt;&gt;" ",$X$3512&lt;&gt;0),IF(X1259=$X$3512,1+COUNTIF(U$7:U1258,"&gt;0"),0),0)</f>
        <v>0</v>
      </c>
      <c r="V1259" s="178" t="s">
        <v>1448</v>
      </c>
      <c r="W1259" s="130"/>
      <c r="X1259" s="131"/>
      <c r="Y1259" s="131"/>
      <c r="Z1259" s="206"/>
      <c r="AA1259" s="194">
        <f t="shared" si="93"/>
        <v>0</v>
      </c>
      <c r="AB1259" s="124" t="str">
        <f t="shared" si="94"/>
        <v/>
      </c>
      <c r="AC1259" s="195" t="str">
        <f t="shared" si="95"/>
        <v/>
      </c>
      <c r="AD1259" s="194" t="str">
        <f t="shared" si="96"/>
        <v/>
      </c>
      <c r="AE1259" s="194">
        <f>IF(AD1259="",0,IF(ISERROR(VLOOKUP(AD1259,AD$7:AD1258,1,FALSE)),1,0))</f>
        <v>0</v>
      </c>
      <c r="AF1259" s="194"/>
    </row>
    <row r="1260" spans="1:32" ht="16.5" customHeight="1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75">
        <f>IF(AND($X$3512&lt;&gt;" ",$X$3512&lt;&gt;0),IF(X1260=$X$3512,1+COUNTIF(U$7:U1259,"&gt;0"),0),0)</f>
        <v>0</v>
      </c>
      <c r="V1260" s="178" t="s">
        <v>1449</v>
      </c>
      <c r="W1260" s="130"/>
      <c r="X1260" s="131"/>
      <c r="Y1260" s="131"/>
      <c r="Z1260" s="206"/>
      <c r="AA1260" s="194">
        <f t="shared" si="93"/>
        <v>0</v>
      </c>
      <c r="AB1260" s="124" t="str">
        <f t="shared" si="94"/>
        <v/>
      </c>
      <c r="AC1260" s="195" t="str">
        <f t="shared" si="95"/>
        <v/>
      </c>
      <c r="AD1260" s="194" t="str">
        <f t="shared" si="96"/>
        <v/>
      </c>
      <c r="AE1260" s="194">
        <f>IF(AD1260="",0,IF(ISERROR(VLOOKUP(AD1260,AD$7:AD1259,1,FALSE)),1,0))</f>
        <v>0</v>
      </c>
      <c r="AF1260" s="194"/>
    </row>
    <row r="1261" spans="1:32" ht="16.5" customHeight="1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75">
        <f>IF(AND($X$3512&lt;&gt;" ",$X$3512&lt;&gt;0),IF(X1261=$X$3512,1+COUNTIF(U$7:U1260,"&gt;0"),0),0)</f>
        <v>0</v>
      </c>
      <c r="V1261" s="178" t="s">
        <v>1450</v>
      </c>
      <c r="W1261" s="130"/>
      <c r="X1261" s="131"/>
      <c r="Y1261" s="131"/>
      <c r="Z1261" s="206"/>
      <c r="AA1261" s="194">
        <f t="shared" si="93"/>
        <v>0</v>
      </c>
      <c r="AB1261" s="124" t="str">
        <f t="shared" si="94"/>
        <v/>
      </c>
      <c r="AC1261" s="195" t="str">
        <f t="shared" si="95"/>
        <v/>
      </c>
      <c r="AD1261" s="194" t="str">
        <f t="shared" si="96"/>
        <v/>
      </c>
      <c r="AE1261" s="194">
        <f>IF(AD1261="",0,IF(ISERROR(VLOOKUP(AD1261,AD$7:AD1260,1,FALSE)),1,0))</f>
        <v>0</v>
      </c>
      <c r="AF1261" s="194"/>
    </row>
    <row r="1262" spans="1:32" ht="16.5" customHeight="1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75">
        <f>IF(AND($X$3512&lt;&gt;" ",$X$3512&lt;&gt;0),IF(X1262=$X$3512,1+COUNTIF(U$7:U1261,"&gt;0"),0),0)</f>
        <v>0</v>
      </c>
      <c r="V1262" s="178" t="s">
        <v>1451</v>
      </c>
      <c r="W1262" s="130"/>
      <c r="X1262" s="131"/>
      <c r="Y1262" s="131"/>
      <c r="Z1262" s="206"/>
      <c r="AA1262" s="194">
        <f t="shared" si="93"/>
        <v>0</v>
      </c>
      <c r="AB1262" s="124" t="str">
        <f t="shared" si="94"/>
        <v/>
      </c>
      <c r="AC1262" s="195" t="str">
        <f t="shared" si="95"/>
        <v/>
      </c>
      <c r="AD1262" s="194" t="str">
        <f t="shared" si="96"/>
        <v/>
      </c>
      <c r="AE1262" s="194">
        <f>IF(AD1262="",0,IF(ISERROR(VLOOKUP(AD1262,AD$7:AD1261,1,FALSE)),1,0))</f>
        <v>0</v>
      </c>
      <c r="AF1262" s="194"/>
    </row>
    <row r="1263" spans="1:32" ht="16.5" customHeight="1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75">
        <f>IF(AND($X$3512&lt;&gt;" ",$X$3512&lt;&gt;0),IF(X1263=$X$3512,1+COUNTIF(U$7:U1262,"&gt;0"),0),0)</f>
        <v>0</v>
      </c>
      <c r="V1263" s="178" t="s">
        <v>1452</v>
      </c>
      <c r="W1263" s="130"/>
      <c r="X1263" s="131"/>
      <c r="Y1263" s="131"/>
      <c r="Z1263" s="206"/>
      <c r="AA1263" s="194">
        <f t="shared" si="93"/>
        <v>0</v>
      </c>
      <c r="AB1263" s="124" t="str">
        <f t="shared" si="94"/>
        <v/>
      </c>
      <c r="AC1263" s="195" t="str">
        <f t="shared" si="95"/>
        <v/>
      </c>
      <c r="AD1263" s="194" t="str">
        <f t="shared" si="96"/>
        <v/>
      </c>
      <c r="AE1263" s="194">
        <f>IF(AD1263="",0,IF(ISERROR(VLOOKUP(AD1263,AD$7:AD1262,1,FALSE)),1,0))</f>
        <v>0</v>
      </c>
      <c r="AF1263" s="194"/>
    </row>
    <row r="1264" spans="1:32" ht="16.5" customHeight="1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75">
        <f>IF(AND($X$3512&lt;&gt;" ",$X$3512&lt;&gt;0),IF(X1264=$X$3512,1+COUNTIF(U$7:U1263,"&gt;0"),0),0)</f>
        <v>0</v>
      </c>
      <c r="V1264" s="178" t="s">
        <v>1453</v>
      </c>
      <c r="W1264" s="130"/>
      <c r="X1264" s="131"/>
      <c r="Y1264" s="131"/>
      <c r="Z1264" s="206"/>
      <c r="AA1264" s="194">
        <f t="shared" si="93"/>
        <v>0</v>
      </c>
      <c r="AB1264" s="124" t="str">
        <f t="shared" si="94"/>
        <v/>
      </c>
      <c r="AC1264" s="195" t="str">
        <f t="shared" si="95"/>
        <v/>
      </c>
      <c r="AD1264" s="194" t="str">
        <f t="shared" si="96"/>
        <v/>
      </c>
      <c r="AE1264" s="194">
        <f>IF(AD1264="",0,IF(ISERROR(VLOOKUP(AD1264,AD$7:AD1263,1,FALSE)),1,0))</f>
        <v>0</v>
      </c>
      <c r="AF1264" s="194"/>
    </row>
    <row r="1265" spans="1:32" ht="16.5" customHeight="1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75">
        <f>IF(AND($X$3512&lt;&gt;" ",$X$3512&lt;&gt;0),IF(X1265=$X$3512,1+COUNTIF(U$7:U1264,"&gt;0"),0),0)</f>
        <v>0</v>
      </c>
      <c r="V1265" s="178" t="s">
        <v>1454</v>
      </c>
      <c r="W1265" s="130"/>
      <c r="X1265" s="131"/>
      <c r="Y1265" s="131"/>
      <c r="Z1265" s="206"/>
      <c r="AA1265" s="194">
        <f t="shared" si="93"/>
        <v>0</v>
      </c>
      <c r="AB1265" s="124" t="str">
        <f t="shared" si="94"/>
        <v/>
      </c>
      <c r="AC1265" s="195" t="str">
        <f t="shared" si="95"/>
        <v/>
      </c>
      <c r="AD1265" s="194" t="str">
        <f t="shared" si="96"/>
        <v/>
      </c>
      <c r="AE1265" s="194">
        <f>IF(AD1265="",0,IF(ISERROR(VLOOKUP(AD1265,AD$7:AD1264,1,FALSE)),1,0))</f>
        <v>0</v>
      </c>
      <c r="AF1265" s="194"/>
    </row>
    <row r="1266" spans="1:32" ht="16.5" customHeight="1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75">
        <f>IF(AND($X$3512&lt;&gt;" ",$X$3512&lt;&gt;0),IF(X1266=$X$3512,1+COUNTIF(U$7:U1265,"&gt;0"),0),0)</f>
        <v>0</v>
      </c>
      <c r="V1266" s="178" t="s">
        <v>1455</v>
      </c>
      <c r="W1266" s="130"/>
      <c r="X1266" s="131"/>
      <c r="Y1266" s="131"/>
      <c r="Z1266" s="206"/>
      <c r="AA1266" s="194">
        <f t="shared" si="93"/>
        <v>0</v>
      </c>
      <c r="AB1266" s="124" t="str">
        <f t="shared" si="94"/>
        <v/>
      </c>
      <c r="AC1266" s="195" t="str">
        <f t="shared" si="95"/>
        <v/>
      </c>
      <c r="AD1266" s="194" t="str">
        <f t="shared" si="96"/>
        <v/>
      </c>
      <c r="AE1266" s="194">
        <f>IF(AD1266="",0,IF(ISERROR(VLOOKUP(AD1266,AD$7:AD1265,1,FALSE)),1,0))</f>
        <v>0</v>
      </c>
      <c r="AF1266" s="194"/>
    </row>
    <row r="1267" spans="1:32" ht="16.5" customHeight="1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75">
        <f>IF(AND($X$3512&lt;&gt;" ",$X$3512&lt;&gt;0),IF(X1267=$X$3512,1+COUNTIF(U$7:U1266,"&gt;0"),0),0)</f>
        <v>0</v>
      </c>
      <c r="V1267" s="178" t="s">
        <v>1456</v>
      </c>
      <c r="W1267" s="130"/>
      <c r="X1267" s="131"/>
      <c r="Y1267" s="131"/>
      <c r="Z1267" s="206"/>
      <c r="AA1267" s="194">
        <f t="shared" si="93"/>
        <v>0</v>
      </c>
      <c r="AB1267" s="124" t="str">
        <f t="shared" si="94"/>
        <v/>
      </c>
      <c r="AC1267" s="195" t="str">
        <f t="shared" si="95"/>
        <v/>
      </c>
      <c r="AD1267" s="194" t="str">
        <f t="shared" si="96"/>
        <v/>
      </c>
      <c r="AE1267" s="194">
        <f>IF(AD1267="",0,IF(ISERROR(VLOOKUP(AD1267,AD$7:AD1266,1,FALSE)),1,0))</f>
        <v>0</v>
      </c>
      <c r="AF1267" s="194"/>
    </row>
    <row r="1268" spans="1:32" ht="16.5" customHeight="1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75">
        <f>IF(AND($X$3512&lt;&gt;" ",$X$3512&lt;&gt;0),IF(X1268=$X$3512,1+COUNTIF(U$7:U1267,"&gt;0"),0),0)</f>
        <v>0</v>
      </c>
      <c r="V1268" s="178" t="s">
        <v>1457</v>
      </c>
      <c r="W1268" s="130"/>
      <c r="X1268" s="131"/>
      <c r="Y1268" s="131"/>
      <c r="Z1268" s="206"/>
      <c r="AA1268" s="194">
        <f t="shared" si="93"/>
        <v>0</v>
      </c>
      <c r="AB1268" s="124" t="str">
        <f t="shared" si="94"/>
        <v/>
      </c>
      <c r="AC1268" s="195" t="str">
        <f t="shared" si="95"/>
        <v/>
      </c>
      <c r="AD1268" s="194" t="str">
        <f t="shared" si="96"/>
        <v/>
      </c>
      <c r="AE1268" s="194">
        <f>IF(AD1268="",0,IF(ISERROR(VLOOKUP(AD1268,AD$7:AD1267,1,FALSE)),1,0))</f>
        <v>0</v>
      </c>
      <c r="AF1268" s="194"/>
    </row>
    <row r="1269" spans="1:32" ht="16.5" customHeight="1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75">
        <f>IF(AND($X$3512&lt;&gt;" ",$X$3512&lt;&gt;0),IF(X1269=$X$3512,1+COUNTIF(U$7:U1268,"&gt;0"),0),0)</f>
        <v>0</v>
      </c>
      <c r="V1269" s="178" t="s">
        <v>1458</v>
      </c>
      <c r="W1269" s="130"/>
      <c r="X1269" s="131"/>
      <c r="Y1269" s="131"/>
      <c r="Z1269" s="206"/>
      <c r="AA1269" s="194">
        <f t="shared" si="93"/>
        <v>0</v>
      </c>
      <c r="AB1269" s="124" t="str">
        <f t="shared" si="94"/>
        <v/>
      </c>
      <c r="AC1269" s="195" t="str">
        <f t="shared" si="95"/>
        <v/>
      </c>
      <c r="AD1269" s="194" t="str">
        <f t="shared" si="96"/>
        <v/>
      </c>
      <c r="AE1269" s="194">
        <f>IF(AD1269="",0,IF(ISERROR(VLOOKUP(AD1269,AD$7:AD1268,1,FALSE)),1,0))</f>
        <v>0</v>
      </c>
      <c r="AF1269" s="194"/>
    </row>
    <row r="1270" spans="1:32" ht="16.5" customHeight="1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75">
        <f>IF(AND($X$3512&lt;&gt;" ",$X$3512&lt;&gt;0),IF(X1270=$X$3512,1+COUNTIF(U$7:U1269,"&gt;0"),0),0)</f>
        <v>0</v>
      </c>
      <c r="V1270" s="178" t="s">
        <v>1459</v>
      </c>
      <c r="W1270" s="130"/>
      <c r="X1270" s="131"/>
      <c r="Y1270" s="131"/>
      <c r="Z1270" s="206"/>
      <c r="AA1270" s="194">
        <f t="shared" si="93"/>
        <v>0</v>
      </c>
      <c r="AB1270" s="124" t="str">
        <f t="shared" si="94"/>
        <v/>
      </c>
      <c r="AC1270" s="195" t="str">
        <f t="shared" si="95"/>
        <v/>
      </c>
      <c r="AD1270" s="194" t="str">
        <f t="shared" si="96"/>
        <v/>
      </c>
      <c r="AE1270" s="194">
        <f>IF(AD1270="",0,IF(ISERROR(VLOOKUP(AD1270,AD$7:AD1269,1,FALSE)),1,0))</f>
        <v>0</v>
      </c>
      <c r="AF1270" s="194"/>
    </row>
    <row r="1271" spans="1:32" ht="16.5" customHeight="1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75">
        <f>IF(AND($X$3512&lt;&gt;" ",$X$3512&lt;&gt;0),IF(X1271=$X$3512,1+COUNTIF(U$7:U1270,"&gt;0"),0),0)</f>
        <v>0</v>
      </c>
      <c r="V1271" s="178" t="s">
        <v>1460</v>
      </c>
      <c r="W1271" s="130"/>
      <c r="X1271" s="131"/>
      <c r="Y1271" s="131"/>
      <c r="Z1271" s="206"/>
      <c r="AA1271" s="194">
        <f t="shared" si="93"/>
        <v>0</v>
      </c>
      <c r="AB1271" s="124" t="str">
        <f t="shared" si="94"/>
        <v/>
      </c>
      <c r="AC1271" s="195" t="str">
        <f t="shared" si="95"/>
        <v/>
      </c>
      <c r="AD1271" s="194" t="str">
        <f t="shared" si="96"/>
        <v/>
      </c>
      <c r="AE1271" s="194">
        <f>IF(AD1271="",0,IF(ISERROR(VLOOKUP(AD1271,AD$7:AD1270,1,FALSE)),1,0))</f>
        <v>0</v>
      </c>
      <c r="AF1271" s="194"/>
    </row>
    <row r="1272" spans="1:32" ht="16.5" customHeight="1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75">
        <f>IF(AND($X$3512&lt;&gt;" ",$X$3512&lt;&gt;0),IF(X1272=$X$3512,1+COUNTIF(U$7:U1271,"&gt;0"),0),0)</f>
        <v>0</v>
      </c>
      <c r="V1272" s="178" t="s">
        <v>1461</v>
      </c>
      <c r="W1272" s="130"/>
      <c r="X1272" s="131"/>
      <c r="Y1272" s="131"/>
      <c r="Z1272" s="206"/>
      <c r="AA1272" s="194">
        <f t="shared" si="93"/>
        <v>0</v>
      </c>
      <c r="AB1272" s="124" t="str">
        <f t="shared" si="94"/>
        <v/>
      </c>
      <c r="AC1272" s="195" t="str">
        <f t="shared" si="95"/>
        <v/>
      </c>
      <c r="AD1272" s="194" t="str">
        <f t="shared" si="96"/>
        <v/>
      </c>
      <c r="AE1272" s="194">
        <f>IF(AD1272="",0,IF(ISERROR(VLOOKUP(AD1272,AD$7:AD1271,1,FALSE)),1,0))</f>
        <v>0</v>
      </c>
      <c r="AF1272" s="194"/>
    </row>
    <row r="1273" spans="1:32" ht="16.5" customHeight="1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75">
        <f>IF(AND($X$3512&lt;&gt;" ",$X$3512&lt;&gt;0),IF(X1273=$X$3512,1+COUNTIF(U$7:U1272,"&gt;0"),0),0)</f>
        <v>0</v>
      </c>
      <c r="V1273" s="178" t="s">
        <v>1462</v>
      </c>
      <c r="W1273" s="130"/>
      <c r="X1273" s="131"/>
      <c r="Y1273" s="131"/>
      <c r="Z1273" s="206"/>
      <c r="AA1273" s="194">
        <f t="shared" si="93"/>
        <v>0</v>
      </c>
      <c r="AB1273" s="124" t="str">
        <f t="shared" si="94"/>
        <v/>
      </c>
      <c r="AC1273" s="195" t="str">
        <f t="shared" si="95"/>
        <v/>
      </c>
      <c r="AD1273" s="194" t="str">
        <f t="shared" si="96"/>
        <v/>
      </c>
      <c r="AE1273" s="194">
        <f>IF(AD1273="",0,IF(ISERROR(VLOOKUP(AD1273,AD$7:AD1272,1,FALSE)),1,0))</f>
        <v>0</v>
      </c>
      <c r="AF1273" s="194"/>
    </row>
    <row r="1274" spans="1:32" ht="16.5" customHeight="1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75">
        <f>IF(AND($X$3512&lt;&gt;" ",$X$3512&lt;&gt;0),IF(X1274=$X$3512,1+COUNTIF(U$7:U1273,"&gt;0"),0),0)</f>
        <v>0</v>
      </c>
      <c r="V1274" s="178" t="s">
        <v>1463</v>
      </c>
      <c r="W1274" s="130"/>
      <c r="X1274" s="131"/>
      <c r="Y1274" s="131"/>
      <c r="Z1274" s="206"/>
      <c r="AA1274" s="194">
        <f t="shared" si="93"/>
        <v>0</v>
      </c>
      <c r="AB1274" s="124" t="str">
        <f t="shared" si="94"/>
        <v/>
      </c>
      <c r="AC1274" s="195" t="str">
        <f t="shared" si="95"/>
        <v/>
      </c>
      <c r="AD1274" s="194" t="str">
        <f t="shared" si="96"/>
        <v/>
      </c>
      <c r="AE1274" s="194">
        <f>IF(AD1274="",0,IF(ISERROR(VLOOKUP(AD1274,AD$7:AD1273,1,FALSE)),1,0))</f>
        <v>0</v>
      </c>
      <c r="AF1274" s="194"/>
    </row>
    <row r="1275" spans="1:32" ht="16.5" customHeight="1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75">
        <f>IF(AND($X$3512&lt;&gt;" ",$X$3512&lt;&gt;0),IF(X1275=$X$3512,1+COUNTIF(U$7:U1274,"&gt;0"),0),0)</f>
        <v>0</v>
      </c>
      <c r="V1275" s="178" t="s">
        <v>1464</v>
      </c>
      <c r="W1275" s="130"/>
      <c r="X1275" s="131"/>
      <c r="Y1275" s="131"/>
      <c r="Z1275" s="206"/>
      <c r="AA1275" s="194">
        <f t="shared" si="93"/>
        <v>0</v>
      </c>
      <c r="AB1275" s="124" t="str">
        <f t="shared" si="94"/>
        <v/>
      </c>
      <c r="AC1275" s="195" t="str">
        <f t="shared" si="95"/>
        <v/>
      </c>
      <c r="AD1275" s="194" t="str">
        <f t="shared" si="96"/>
        <v/>
      </c>
      <c r="AE1275" s="194">
        <f>IF(AD1275="",0,IF(ISERROR(VLOOKUP(AD1275,AD$7:AD1274,1,FALSE)),1,0))</f>
        <v>0</v>
      </c>
      <c r="AF1275" s="194"/>
    </row>
    <row r="1276" spans="1:32" ht="16.5" customHeight="1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75">
        <f>IF(AND($X$3512&lt;&gt;" ",$X$3512&lt;&gt;0),IF(X1276=$X$3512,1+COUNTIF(U$7:U1275,"&gt;0"),0),0)</f>
        <v>0</v>
      </c>
      <c r="V1276" s="178" t="s">
        <v>1465</v>
      </c>
      <c r="W1276" s="130"/>
      <c r="X1276" s="131"/>
      <c r="Y1276" s="131"/>
      <c r="Z1276" s="206"/>
      <c r="AA1276" s="194">
        <f t="shared" si="93"/>
        <v>0</v>
      </c>
      <c r="AB1276" s="124" t="str">
        <f t="shared" si="94"/>
        <v/>
      </c>
      <c r="AC1276" s="195" t="str">
        <f t="shared" si="95"/>
        <v/>
      </c>
      <c r="AD1276" s="194" t="str">
        <f t="shared" si="96"/>
        <v/>
      </c>
      <c r="AE1276" s="194">
        <f>IF(AD1276="",0,IF(ISERROR(VLOOKUP(AD1276,AD$7:AD1275,1,FALSE)),1,0))</f>
        <v>0</v>
      </c>
      <c r="AF1276" s="194"/>
    </row>
    <row r="1277" spans="1:32" ht="16.5" customHeight="1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75">
        <f>IF(AND($X$3512&lt;&gt;" ",$X$3512&lt;&gt;0),IF(X1277=$X$3512,1+COUNTIF(U$7:U1276,"&gt;0"),0),0)</f>
        <v>0</v>
      </c>
      <c r="V1277" s="178" t="s">
        <v>1466</v>
      </c>
      <c r="W1277" s="130"/>
      <c r="X1277" s="131"/>
      <c r="Y1277" s="131"/>
      <c r="Z1277" s="206"/>
      <c r="AA1277" s="194">
        <f t="shared" si="93"/>
        <v>0</v>
      </c>
      <c r="AB1277" s="124" t="str">
        <f t="shared" si="94"/>
        <v/>
      </c>
      <c r="AC1277" s="195" t="str">
        <f t="shared" si="95"/>
        <v/>
      </c>
      <c r="AD1277" s="194" t="str">
        <f t="shared" si="96"/>
        <v/>
      </c>
      <c r="AE1277" s="194">
        <f>IF(AD1277="",0,IF(ISERROR(VLOOKUP(AD1277,AD$7:AD1276,1,FALSE)),1,0))</f>
        <v>0</v>
      </c>
      <c r="AF1277" s="194"/>
    </row>
    <row r="1278" spans="1:32" ht="16.5" customHeight="1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75">
        <f>IF(AND($X$3512&lt;&gt;" ",$X$3512&lt;&gt;0),IF(X1278=$X$3512,1+COUNTIF(U$7:U1277,"&gt;0"),0),0)</f>
        <v>0</v>
      </c>
      <c r="V1278" s="178" t="s">
        <v>1467</v>
      </c>
      <c r="W1278" s="130"/>
      <c r="X1278" s="131"/>
      <c r="Y1278" s="131"/>
      <c r="Z1278" s="206"/>
      <c r="AA1278" s="194">
        <f t="shared" si="93"/>
        <v>0</v>
      </c>
      <c r="AB1278" s="124" t="str">
        <f t="shared" si="94"/>
        <v/>
      </c>
      <c r="AC1278" s="195" t="str">
        <f t="shared" si="95"/>
        <v/>
      </c>
      <c r="AD1278" s="194" t="str">
        <f t="shared" si="96"/>
        <v/>
      </c>
      <c r="AE1278" s="194">
        <f>IF(AD1278="",0,IF(ISERROR(VLOOKUP(AD1278,AD$7:AD1277,1,FALSE)),1,0))</f>
        <v>0</v>
      </c>
      <c r="AF1278" s="194"/>
    </row>
    <row r="1279" spans="1:32" ht="16.5" customHeight="1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75">
        <f>IF(AND($X$3512&lt;&gt;" ",$X$3512&lt;&gt;0),IF(X1279=$X$3512,1+COUNTIF(U$7:U1278,"&gt;0"),0),0)</f>
        <v>0</v>
      </c>
      <c r="V1279" s="178" t="s">
        <v>1468</v>
      </c>
      <c r="W1279" s="130"/>
      <c r="X1279" s="131"/>
      <c r="Y1279" s="131"/>
      <c r="Z1279" s="206"/>
      <c r="AA1279" s="194">
        <f t="shared" si="93"/>
        <v>0</v>
      </c>
      <c r="AB1279" s="124" t="str">
        <f t="shared" si="94"/>
        <v/>
      </c>
      <c r="AC1279" s="195" t="str">
        <f t="shared" si="95"/>
        <v/>
      </c>
      <c r="AD1279" s="194" t="str">
        <f t="shared" si="96"/>
        <v/>
      </c>
      <c r="AE1279" s="194">
        <f>IF(AD1279="",0,IF(ISERROR(VLOOKUP(AD1279,AD$7:AD1278,1,FALSE)),1,0))</f>
        <v>0</v>
      </c>
      <c r="AF1279" s="194"/>
    </row>
    <row r="1280" spans="1:32" ht="16.5" customHeight="1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75">
        <f>IF(AND($X$3512&lt;&gt;" ",$X$3512&lt;&gt;0),IF(X1280=$X$3512,1+COUNTIF(U$7:U1279,"&gt;0"),0),0)</f>
        <v>0</v>
      </c>
      <c r="V1280" s="178" t="s">
        <v>1469</v>
      </c>
      <c r="W1280" s="130"/>
      <c r="X1280" s="131"/>
      <c r="Y1280" s="131"/>
      <c r="Z1280" s="206"/>
      <c r="AA1280" s="194">
        <f t="shared" si="93"/>
        <v>0</v>
      </c>
      <c r="AB1280" s="124" t="str">
        <f t="shared" si="94"/>
        <v/>
      </c>
      <c r="AC1280" s="195" t="str">
        <f t="shared" si="95"/>
        <v/>
      </c>
      <c r="AD1280" s="194" t="str">
        <f t="shared" si="96"/>
        <v/>
      </c>
      <c r="AE1280" s="194">
        <f>IF(AD1280="",0,IF(ISERROR(VLOOKUP(AD1280,AD$7:AD1279,1,FALSE)),1,0))</f>
        <v>0</v>
      </c>
      <c r="AF1280" s="194"/>
    </row>
    <row r="1281" spans="1:32" ht="16.5" customHeight="1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75">
        <f>IF(AND($X$3512&lt;&gt;" ",$X$3512&lt;&gt;0),IF(X1281=$X$3512,1+COUNTIF(U$7:U1280,"&gt;0"),0),0)</f>
        <v>0</v>
      </c>
      <c r="V1281" s="178" t="s">
        <v>1470</v>
      </c>
      <c r="W1281" s="130"/>
      <c r="X1281" s="131"/>
      <c r="Y1281" s="131"/>
      <c r="Z1281" s="206"/>
      <c r="AA1281" s="194">
        <f t="shared" si="93"/>
        <v>0</v>
      </c>
      <c r="AB1281" s="124" t="str">
        <f t="shared" si="94"/>
        <v/>
      </c>
      <c r="AC1281" s="195" t="str">
        <f t="shared" si="95"/>
        <v/>
      </c>
      <c r="AD1281" s="194" t="str">
        <f t="shared" si="96"/>
        <v/>
      </c>
      <c r="AE1281" s="194">
        <f>IF(AD1281="",0,IF(ISERROR(VLOOKUP(AD1281,AD$7:AD1280,1,FALSE)),1,0))</f>
        <v>0</v>
      </c>
      <c r="AF1281" s="194"/>
    </row>
    <row r="1282" spans="1:32" ht="16.5" customHeight="1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75">
        <f>IF(AND($X$3512&lt;&gt;" ",$X$3512&lt;&gt;0),IF(X1282=$X$3512,1+COUNTIF(U$7:U1281,"&gt;0"),0),0)</f>
        <v>0</v>
      </c>
      <c r="V1282" s="178" t="s">
        <v>1471</v>
      </c>
      <c r="W1282" s="130"/>
      <c r="X1282" s="131"/>
      <c r="Y1282" s="131"/>
      <c r="Z1282" s="206"/>
      <c r="AA1282" s="194">
        <f t="shared" si="93"/>
        <v>0</v>
      </c>
      <c r="AB1282" s="124" t="str">
        <f t="shared" si="94"/>
        <v/>
      </c>
      <c r="AC1282" s="195" t="str">
        <f t="shared" si="95"/>
        <v/>
      </c>
      <c r="AD1282" s="194" t="str">
        <f t="shared" si="96"/>
        <v/>
      </c>
      <c r="AE1282" s="194">
        <f>IF(AD1282="",0,IF(ISERROR(VLOOKUP(AD1282,AD$7:AD1281,1,FALSE)),1,0))</f>
        <v>0</v>
      </c>
      <c r="AF1282" s="194"/>
    </row>
    <row r="1283" spans="1:32" ht="16.5" customHeight="1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75">
        <f>IF(AND($X$3512&lt;&gt;" ",$X$3512&lt;&gt;0),IF(X1283=$X$3512,1+COUNTIF(U$7:U1282,"&gt;0"),0),0)</f>
        <v>0</v>
      </c>
      <c r="V1283" s="178" t="s">
        <v>1472</v>
      </c>
      <c r="W1283" s="130"/>
      <c r="X1283" s="131"/>
      <c r="Y1283" s="131"/>
      <c r="Z1283" s="206"/>
      <c r="AA1283" s="194">
        <f t="shared" si="93"/>
        <v>0</v>
      </c>
      <c r="AB1283" s="124" t="str">
        <f t="shared" si="94"/>
        <v/>
      </c>
      <c r="AC1283" s="195" t="str">
        <f t="shared" si="95"/>
        <v/>
      </c>
      <c r="AD1283" s="194" t="str">
        <f t="shared" si="96"/>
        <v/>
      </c>
      <c r="AE1283" s="194">
        <f>IF(AD1283="",0,IF(ISERROR(VLOOKUP(AD1283,AD$7:AD1282,1,FALSE)),1,0))</f>
        <v>0</v>
      </c>
      <c r="AF1283" s="194"/>
    </row>
    <row r="1284" spans="1:32" ht="16.5" customHeight="1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75">
        <f>IF(AND($X$3512&lt;&gt;" ",$X$3512&lt;&gt;0),IF(X1284=$X$3512,1+COUNTIF(U$7:U1283,"&gt;0"),0),0)</f>
        <v>0</v>
      </c>
      <c r="V1284" s="178" t="s">
        <v>1473</v>
      </c>
      <c r="W1284" s="130"/>
      <c r="X1284" s="131"/>
      <c r="Y1284" s="131"/>
      <c r="Z1284" s="206"/>
      <c r="AA1284" s="194">
        <f t="shared" si="93"/>
        <v>0</v>
      </c>
      <c r="AB1284" s="124" t="str">
        <f t="shared" si="94"/>
        <v/>
      </c>
      <c r="AC1284" s="195" t="str">
        <f t="shared" si="95"/>
        <v/>
      </c>
      <c r="AD1284" s="194" t="str">
        <f t="shared" si="96"/>
        <v/>
      </c>
      <c r="AE1284" s="194">
        <f>IF(AD1284="",0,IF(ISERROR(VLOOKUP(AD1284,AD$7:AD1283,1,FALSE)),1,0))</f>
        <v>0</v>
      </c>
      <c r="AF1284" s="194"/>
    </row>
    <row r="1285" spans="1:32" ht="16.5" customHeight="1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75">
        <f>IF(AND($X$3512&lt;&gt;" ",$X$3512&lt;&gt;0),IF(X1285=$X$3512,1+COUNTIF(U$7:U1284,"&gt;0"),0),0)</f>
        <v>0</v>
      </c>
      <c r="V1285" s="178" t="s">
        <v>1474</v>
      </c>
      <c r="W1285" s="130"/>
      <c r="X1285" s="131"/>
      <c r="Y1285" s="131"/>
      <c r="Z1285" s="206"/>
      <c r="AA1285" s="194">
        <f t="shared" si="93"/>
        <v>0</v>
      </c>
      <c r="AB1285" s="124" t="str">
        <f t="shared" si="94"/>
        <v/>
      </c>
      <c r="AC1285" s="195" t="str">
        <f t="shared" si="95"/>
        <v/>
      </c>
      <c r="AD1285" s="194" t="str">
        <f t="shared" si="96"/>
        <v/>
      </c>
      <c r="AE1285" s="194">
        <f>IF(AD1285="",0,IF(ISERROR(VLOOKUP(AD1285,AD$7:AD1284,1,FALSE)),1,0))</f>
        <v>0</v>
      </c>
      <c r="AF1285" s="194"/>
    </row>
    <row r="1286" spans="1:32" ht="16.5" customHeight="1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75">
        <f>IF(AND($X$3512&lt;&gt;" ",$X$3512&lt;&gt;0),IF(X1286=$X$3512,1+COUNTIF(U$7:U1285,"&gt;0"),0),0)</f>
        <v>0</v>
      </c>
      <c r="V1286" s="178" t="s">
        <v>1475</v>
      </c>
      <c r="W1286" s="130"/>
      <c r="X1286" s="131"/>
      <c r="Y1286" s="131"/>
      <c r="Z1286" s="206"/>
      <c r="AA1286" s="194">
        <f t="shared" si="93"/>
        <v>0</v>
      </c>
      <c r="AB1286" s="124" t="str">
        <f t="shared" si="94"/>
        <v/>
      </c>
      <c r="AC1286" s="195" t="str">
        <f t="shared" si="95"/>
        <v/>
      </c>
      <c r="AD1286" s="194" t="str">
        <f t="shared" si="96"/>
        <v/>
      </c>
      <c r="AE1286" s="194">
        <f>IF(AD1286="",0,IF(ISERROR(VLOOKUP(AD1286,AD$7:AD1285,1,FALSE)),1,0))</f>
        <v>0</v>
      </c>
      <c r="AF1286" s="194"/>
    </row>
    <row r="1287" spans="1:32" ht="16.5" customHeight="1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75">
        <f>IF(AND($X$3512&lt;&gt;" ",$X$3512&lt;&gt;0),IF(X1287=$X$3512,1+COUNTIF(U$7:U1286,"&gt;0"),0),0)</f>
        <v>0</v>
      </c>
      <c r="V1287" s="178" t="s">
        <v>1476</v>
      </c>
      <c r="W1287" s="130"/>
      <c r="X1287" s="131"/>
      <c r="Y1287" s="131"/>
      <c r="Z1287" s="206"/>
      <c r="AA1287" s="194">
        <f t="shared" ref="AA1287:AA1350" si="97">IF(ISBLANK(X1287),0,VLOOKUP(X1287,$B$8:$E$57,1,FALSE))</f>
        <v>0</v>
      </c>
      <c r="AB1287" s="124" t="str">
        <f t="shared" si="94"/>
        <v/>
      </c>
      <c r="AC1287" s="195" t="str">
        <f t="shared" si="95"/>
        <v/>
      </c>
      <c r="AD1287" s="194" t="str">
        <f t="shared" si="96"/>
        <v/>
      </c>
      <c r="AE1287" s="194">
        <f>IF(AD1287="",0,IF(ISERROR(VLOOKUP(AD1287,AD$7:AD1286,1,FALSE)),1,0))</f>
        <v>0</v>
      </c>
      <c r="AF1287" s="194"/>
    </row>
    <row r="1288" spans="1:32" ht="16.5" customHeight="1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75">
        <f>IF(AND($X$3512&lt;&gt;" ",$X$3512&lt;&gt;0),IF(X1288=$X$3512,1+COUNTIF(U$7:U1287,"&gt;0"),0),0)</f>
        <v>0</v>
      </c>
      <c r="V1288" s="178" t="s">
        <v>1477</v>
      </c>
      <c r="W1288" s="130"/>
      <c r="X1288" s="131"/>
      <c r="Y1288" s="131"/>
      <c r="Z1288" s="206"/>
      <c r="AA1288" s="194">
        <f t="shared" si="97"/>
        <v>0</v>
      </c>
      <c r="AB1288" s="124" t="str">
        <f t="shared" ref="AB1288:AB1351" si="98">IF(W1288&gt;0,CONCATENATE(MONTH(W1288)&amp;X1288),"")</f>
        <v/>
      </c>
      <c r="AC1288" s="195" t="str">
        <f t="shared" ref="AC1288:AC1351" si="99">IF(OR(AND(Z1288&lt;&gt;0,ISBLANK(X1288)),ISERROR(AA1288)),"ERR","")</f>
        <v/>
      </c>
      <c r="AD1288" s="194" t="str">
        <f t="shared" si="96"/>
        <v/>
      </c>
      <c r="AE1288" s="194">
        <f>IF(AD1288="",0,IF(ISERROR(VLOOKUP(AD1288,AD$7:AD1287,1,FALSE)),1,0))</f>
        <v>0</v>
      </c>
      <c r="AF1288" s="194"/>
    </row>
    <row r="1289" spans="1:32" ht="16.5" customHeight="1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75">
        <f>IF(AND($X$3512&lt;&gt;" ",$X$3512&lt;&gt;0),IF(X1289=$X$3512,1+COUNTIF(U$7:U1288,"&gt;0"),0),0)</f>
        <v>0</v>
      </c>
      <c r="V1289" s="178" t="s">
        <v>1478</v>
      </c>
      <c r="W1289" s="130"/>
      <c r="X1289" s="131"/>
      <c r="Y1289" s="131"/>
      <c r="Z1289" s="206"/>
      <c r="AA1289" s="194">
        <f t="shared" si="97"/>
        <v>0</v>
      </c>
      <c r="AB1289" s="124" t="str">
        <f t="shared" si="98"/>
        <v/>
      </c>
      <c r="AC1289" s="195" t="str">
        <f t="shared" si="99"/>
        <v/>
      </c>
      <c r="AD1289" s="194" t="str">
        <f t="shared" si="96"/>
        <v/>
      </c>
      <c r="AE1289" s="194">
        <f>IF(AD1289="",0,IF(ISERROR(VLOOKUP(AD1289,AD$7:AD1288,1,FALSE)),1,0))</f>
        <v>0</v>
      </c>
      <c r="AF1289" s="194"/>
    </row>
    <row r="1290" spans="1:32" ht="16.5" customHeight="1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75">
        <f>IF(AND($X$3512&lt;&gt;" ",$X$3512&lt;&gt;0),IF(X1290=$X$3512,1+COUNTIF(U$7:U1289,"&gt;0"),0),0)</f>
        <v>0</v>
      </c>
      <c r="V1290" s="178" t="s">
        <v>1479</v>
      </c>
      <c r="W1290" s="130"/>
      <c r="X1290" s="131"/>
      <c r="Y1290" s="131"/>
      <c r="Z1290" s="206"/>
      <c r="AA1290" s="194">
        <f t="shared" si="97"/>
        <v>0</v>
      </c>
      <c r="AB1290" s="124" t="str">
        <f t="shared" si="98"/>
        <v/>
      </c>
      <c r="AC1290" s="195" t="str">
        <f t="shared" si="99"/>
        <v/>
      </c>
      <c r="AD1290" s="194" t="str">
        <f t="shared" si="96"/>
        <v/>
      </c>
      <c r="AE1290" s="194">
        <f>IF(AD1290="",0,IF(ISERROR(VLOOKUP(AD1290,AD$7:AD1289,1,FALSE)),1,0))</f>
        <v>0</v>
      </c>
      <c r="AF1290" s="194"/>
    </row>
    <row r="1291" spans="1:32" ht="16.5" customHeight="1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75">
        <f>IF(AND($X$3512&lt;&gt;" ",$X$3512&lt;&gt;0),IF(X1291=$X$3512,1+COUNTIF(U$7:U1290,"&gt;0"),0),0)</f>
        <v>0</v>
      </c>
      <c r="V1291" s="178" t="s">
        <v>1480</v>
      </c>
      <c r="W1291" s="130"/>
      <c r="X1291" s="131"/>
      <c r="Y1291" s="131"/>
      <c r="Z1291" s="206"/>
      <c r="AA1291" s="194">
        <f t="shared" si="97"/>
        <v>0</v>
      </c>
      <c r="AB1291" s="124" t="str">
        <f t="shared" si="98"/>
        <v/>
      </c>
      <c r="AC1291" s="195" t="str">
        <f t="shared" si="99"/>
        <v/>
      </c>
      <c r="AD1291" s="194" t="str">
        <f t="shared" ref="AD1291:AD1354" si="100">IF(W1291&gt;0,CONCATENATE(MONTH(W1291),"-",YEAR(W1291)),"")</f>
        <v/>
      </c>
      <c r="AE1291" s="194">
        <f>IF(AD1291="",0,IF(ISERROR(VLOOKUP(AD1291,AD$7:AD1290,1,FALSE)),1,0))</f>
        <v>0</v>
      </c>
      <c r="AF1291" s="194"/>
    </row>
    <row r="1292" spans="1:32" ht="16.5" customHeight="1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75">
        <f>IF(AND($X$3512&lt;&gt;" ",$X$3512&lt;&gt;0),IF(X1292=$X$3512,1+COUNTIF(U$7:U1291,"&gt;0"),0),0)</f>
        <v>0</v>
      </c>
      <c r="V1292" s="178" t="s">
        <v>1481</v>
      </c>
      <c r="W1292" s="130"/>
      <c r="X1292" s="131"/>
      <c r="Y1292" s="131"/>
      <c r="Z1292" s="206"/>
      <c r="AA1292" s="194">
        <f t="shared" si="97"/>
        <v>0</v>
      </c>
      <c r="AB1292" s="124" t="str">
        <f t="shared" si="98"/>
        <v/>
      </c>
      <c r="AC1292" s="195" t="str">
        <f t="shared" si="99"/>
        <v/>
      </c>
      <c r="AD1292" s="194" t="str">
        <f t="shared" si="100"/>
        <v/>
      </c>
      <c r="AE1292" s="194">
        <f>IF(AD1292="",0,IF(ISERROR(VLOOKUP(AD1292,AD$7:AD1291,1,FALSE)),1,0))</f>
        <v>0</v>
      </c>
      <c r="AF1292" s="194"/>
    </row>
    <row r="1293" spans="1:32" ht="16.5" customHeight="1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75">
        <f>IF(AND($X$3512&lt;&gt;" ",$X$3512&lt;&gt;0),IF(X1293=$X$3512,1+COUNTIF(U$7:U1292,"&gt;0"),0),0)</f>
        <v>0</v>
      </c>
      <c r="V1293" s="178" t="s">
        <v>1482</v>
      </c>
      <c r="W1293" s="130"/>
      <c r="X1293" s="131"/>
      <c r="Y1293" s="131"/>
      <c r="Z1293" s="206"/>
      <c r="AA1293" s="194">
        <f t="shared" si="97"/>
        <v>0</v>
      </c>
      <c r="AB1293" s="124" t="str">
        <f t="shared" si="98"/>
        <v/>
      </c>
      <c r="AC1293" s="195" t="str">
        <f t="shared" si="99"/>
        <v/>
      </c>
      <c r="AD1293" s="194" t="str">
        <f t="shared" si="100"/>
        <v/>
      </c>
      <c r="AE1293" s="194">
        <f>IF(AD1293="",0,IF(ISERROR(VLOOKUP(AD1293,AD$7:AD1292,1,FALSE)),1,0))</f>
        <v>0</v>
      </c>
      <c r="AF1293" s="194"/>
    </row>
    <row r="1294" spans="1:32" ht="16.5" customHeight="1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75">
        <f>IF(AND($X$3512&lt;&gt;" ",$X$3512&lt;&gt;0),IF(X1294=$X$3512,1+COUNTIF(U$7:U1293,"&gt;0"),0),0)</f>
        <v>0</v>
      </c>
      <c r="V1294" s="178" t="s">
        <v>1483</v>
      </c>
      <c r="W1294" s="130"/>
      <c r="X1294" s="131"/>
      <c r="Y1294" s="131"/>
      <c r="Z1294" s="206"/>
      <c r="AA1294" s="194">
        <f t="shared" si="97"/>
        <v>0</v>
      </c>
      <c r="AB1294" s="124" t="str">
        <f t="shared" si="98"/>
        <v/>
      </c>
      <c r="AC1294" s="195" t="str">
        <f t="shared" si="99"/>
        <v/>
      </c>
      <c r="AD1294" s="194" t="str">
        <f t="shared" si="100"/>
        <v/>
      </c>
      <c r="AE1294" s="194">
        <f>IF(AD1294="",0,IF(ISERROR(VLOOKUP(AD1294,AD$7:AD1293,1,FALSE)),1,0))</f>
        <v>0</v>
      </c>
      <c r="AF1294" s="194"/>
    </row>
    <row r="1295" spans="1:32" ht="16.5" customHeight="1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75">
        <f>IF(AND($X$3512&lt;&gt;" ",$X$3512&lt;&gt;0),IF(X1295=$X$3512,1+COUNTIF(U$7:U1294,"&gt;0"),0),0)</f>
        <v>0</v>
      </c>
      <c r="V1295" s="178" t="s">
        <v>1484</v>
      </c>
      <c r="W1295" s="130"/>
      <c r="X1295" s="131"/>
      <c r="Y1295" s="131"/>
      <c r="Z1295" s="206"/>
      <c r="AA1295" s="194">
        <f t="shared" si="97"/>
        <v>0</v>
      </c>
      <c r="AB1295" s="124" t="str">
        <f t="shared" si="98"/>
        <v/>
      </c>
      <c r="AC1295" s="195" t="str">
        <f t="shared" si="99"/>
        <v/>
      </c>
      <c r="AD1295" s="194" t="str">
        <f t="shared" si="100"/>
        <v/>
      </c>
      <c r="AE1295" s="194">
        <f>IF(AD1295="",0,IF(ISERROR(VLOOKUP(AD1295,AD$7:AD1294,1,FALSE)),1,0))</f>
        <v>0</v>
      </c>
      <c r="AF1295" s="194"/>
    </row>
    <row r="1296" spans="1:32" ht="16.5" customHeight="1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75">
        <f>IF(AND($X$3512&lt;&gt;" ",$X$3512&lt;&gt;0),IF(X1296=$X$3512,1+COUNTIF(U$7:U1295,"&gt;0"),0),0)</f>
        <v>0</v>
      </c>
      <c r="V1296" s="178" t="s">
        <v>1485</v>
      </c>
      <c r="W1296" s="130"/>
      <c r="X1296" s="131"/>
      <c r="Y1296" s="131"/>
      <c r="Z1296" s="206"/>
      <c r="AA1296" s="194">
        <f t="shared" si="97"/>
        <v>0</v>
      </c>
      <c r="AB1296" s="124" t="str">
        <f t="shared" si="98"/>
        <v/>
      </c>
      <c r="AC1296" s="195" t="str">
        <f t="shared" si="99"/>
        <v/>
      </c>
      <c r="AD1296" s="194" t="str">
        <f t="shared" si="100"/>
        <v/>
      </c>
      <c r="AE1296" s="194">
        <f>IF(AD1296="",0,IF(ISERROR(VLOOKUP(AD1296,AD$7:AD1295,1,FALSE)),1,0))</f>
        <v>0</v>
      </c>
      <c r="AF1296" s="194"/>
    </row>
    <row r="1297" spans="1:32" ht="16.5" customHeight="1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75">
        <f>IF(AND($X$3512&lt;&gt;" ",$X$3512&lt;&gt;0),IF(X1297=$X$3512,1+COUNTIF(U$7:U1296,"&gt;0"),0),0)</f>
        <v>0</v>
      </c>
      <c r="V1297" s="178" t="s">
        <v>1486</v>
      </c>
      <c r="W1297" s="130"/>
      <c r="X1297" s="131"/>
      <c r="Y1297" s="131"/>
      <c r="Z1297" s="206"/>
      <c r="AA1297" s="194">
        <f t="shared" si="97"/>
        <v>0</v>
      </c>
      <c r="AB1297" s="124" t="str">
        <f t="shared" si="98"/>
        <v/>
      </c>
      <c r="AC1297" s="195" t="str">
        <f t="shared" si="99"/>
        <v/>
      </c>
      <c r="AD1297" s="194" t="str">
        <f t="shared" si="100"/>
        <v/>
      </c>
      <c r="AE1297" s="194">
        <f>IF(AD1297="",0,IF(ISERROR(VLOOKUP(AD1297,AD$7:AD1296,1,FALSE)),1,0))</f>
        <v>0</v>
      </c>
      <c r="AF1297" s="194"/>
    </row>
    <row r="1298" spans="1:32" ht="16.5" customHeight="1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75">
        <f>IF(AND($X$3512&lt;&gt;" ",$X$3512&lt;&gt;0),IF(X1298=$X$3512,1+COUNTIF(U$7:U1297,"&gt;0"),0),0)</f>
        <v>0</v>
      </c>
      <c r="V1298" s="178" t="s">
        <v>1487</v>
      </c>
      <c r="W1298" s="130"/>
      <c r="X1298" s="131"/>
      <c r="Y1298" s="131"/>
      <c r="Z1298" s="206"/>
      <c r="AA1298" s="194">
        <f t="shared" si="97"/>
        <v>0</v>
      </c>
      <c r="AB1298" s="124" t="str">
        <f t="shared" si="98"/>
        <v/>
      </c>
      <c r="AC1298" s="195" t="str">
        <f t="shared" si="99"/>
        <v/>
      </c>
      <c r="AD1298" s="194" t="str">
        <f t="shared" si="100"/>
        <v/>
      </c>
      <c r="AE1298" s="194">
        <f>IF(AD1298="",0,IF(ISERROR(VLOOKUP(AD1298,AD$7:AD1297,1,FALSE)),1,0))</f>
        <v>0</v>
      </c>
      <c r="AF1298" s="194"/>
    </row>
    <row r="1299" spans="1:32" ht="16.5" customHeight="1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75">
        <f>IF(AND($X$3512&lt;&gt;" ",$X$3512&lt;&gt;0),IF(X1299=$X$3512,1+COUNTIF(U$7:U1298,"&gt;0"),0),0)</f>
        <v>0</v>
      </c>
      <c r="V1299" s="178" t="s">
        <v>1488</v>
      </c>
      <c r="W1299" s="130"/>
      <c r="X1299" s="131"/>
      <c r="Y1299" s="131"/>
      <c r="Z1299" s="206"/>
      <c r="AA1299" s="194">
        <f t="shared" si="97"/>
        <v>0</v>
      </c>
      <c r="AB1299" s="124" t="str">
        <f t="shared" si="98"/>
        <v/>
      </c>
      <c r="AC1299" s="195" t="str">
        <f t="shared" si="99"/>
        <v/>
      </c>
      <c r="AD1299" s="194" t="str">
        <f t="shared" si="100"/>
        <v/>
      </c>
      <c r="AE1299" s="194">
        <f>IF(AD1299="",0,IF(ISERROR(VLOOKUP(AD1299,AD$7:AD1298,1,FALSE)),1,0))</f>
        <v>0</v>
      </c>
      <c r="AF1299" s="194"/>
    </row>
    <row r="1300" spans="1:32" ht="16.5" customHeight="1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75">
        <f>IF(AND($X$3512&lt;&gt;" ",$X$3512&lt;&gt;0),IF(X1300=$X$3512,1+COUNTIF(U$7:U1299,"&gt;0"),0),0)</f>
        <v>0</v>
      </c>
      <c r="V1300" s="178" t="s">
        <v>1489</v>
      </c>
      <c r="W1300" s="130"/>
      <c r="X1300" s="131"/>
      <c r="Y1300" s="131"/>
      <c r="Z1300" s="206"/>
      <c r="AA1300" s="194">
        <f t="shared" si="97"/>
        <v>0</v>
      </c>
      <c r="AB1300" s="124" t="str">
        <f t="shared" si="98"/>
        <v/>
      </c>
      <c r="AC1300" s="195" t="str">
        <f t="shared" si="99"/>
        <v/>
      </c>
      <c r="AD1300" s="194" t="str">
        <f t="shared" si="100"/>
        <v/>
      </c>
      <c r="AE1300" s="194">
        <f>IF(AD1300="",0,IF(ISERROR(VLOOKUP(AD1300,AD$7:AD1299,1,FALSE)),1,0))</f>
        <v>0</v>
      </c>
      <c r="AF1300" s="194"/>
    </row>
    <row r="1301" spans="1:32" ht="16.5" customHeight="1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75">
        <f>IF(AND($X$3512&lt;&gt;" ",$X$3512&lt;&gt;0),IF(X1301=$X$3512,1+COUNTIF(U$7:U1300,"&gt;0"),0),0)</f>
        <v>0</v>
      </c>
      <c r="V1301" s="178" t="s">
        <v>1490</v>
      </c>
      <c r="W1301" s="130"/>
      <c r="X1301" s="131"/>
      <c r="Y1301" s="131"/>
      <c r="Z1301" s="206"/>
      <c r="AA1301" s="194">
        <f t="shared" si="97"/>
        <v>0</v>
      </c>
      <c r="AB1301" s="124" t="str">
        <f t="shared" si="98"/>
        <v/>
      </c>
      <c r="AC1301" s="195" t="str">
        <f t="shared" si="99"/>
        <v/>
      </c>
      <c r="AD1301" s="194" t="str">
        <f t="shared" si="100"/>
        <v/>
      </c>
      <c r="AE1301" s="194">
        <f>IF(AD1301="",0,IF(ISERROR(VLOOKUP(AD1301,AD$7:AD1300,1,FALSE)),1,0))</f>
        <v>0</v>
      </c>
      <c r="AF1301" s="194"/>
    </row>
    <row r="1302" spans="1:32" ht="16.5" customHeight="1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75">
        <f>IF(AND($X$3512&lt;&gt;" ",$X$3512&lt;&gt;0),IF(X1302=$X$3512,1+COUNTIF(U$7:U1301,"&gt;0"),0),0)</f>
        <v>0</v>
      </c>
      <c r="V1302" s="178" t="s">
        <v>1491</v>
      </c>
      <c r="W1302" s="130"/>
      <c r="X1302" s="131"/>
      <c r="Y1302" s="131"/>
      <c r="Z1302" s="206"/>
      <c r="AA1302" s="194">
        <f t="shared" si="97"/>
        <v>0</v>
      </c>
      <c r="AB1302" s="124" t="str">
        <f t="shared" si="98"/>
        <v/>
      </c>
      <c r="AC1302" s="195" t="str">
        <f t="shared" si="99"/>
        <v/>
      </c>
      <c r="AD1302" s="194" t="str">
        <f t="shared" si="100"/>
        <v/>
      </c>
      <c r="AE1302" s="194">
        <f>IF(AD1302="",0,IF(ISERROR(VLOOKUP(AD1302,AD$7:AD1301,1,FALSE)),1,0))</f>
        <v>0</v>
      </c>
      <c r="AF1302" s="194"/>
    </row>
    <row r="1303" spans="1:32" ht="16.5" customHeight="1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75">
        <f>IF(AND($X$3512&lt;&gt;" ",$X$3512&lt;&gt;0),IF(X1303=$X$3512,1+COUNTIF(U$7:U1302,"&gt;0"),0),0)</f>
        <v>0</v>
      </c>
      <c r="V1303" s="178" t="s">
        <v>1492</v>
      </c>
      <c r="W1303" s="130"/>
      <c r="X1303" s="131"/>
      <c r="Y1303" s="131"/>
      <c r="Z1303" s="206"/>
      <c r="AA1303" s="194">
        <f t="shared" si="97"/>
        <v>0</v>
      </c>
      <c r="AB1303" s="124" t="str">
        <f t="shared" si="98"/>
        <v/>
      </c>
      <c r="AC1303" s="195" t="str">
        <f t="shared" si="99"/>
        <v/>
      </c>
      <c r="AD1303" s="194" t="str">
        <f t="shared" si="100"/>
        <v/>
      </c>
      <c r="AE1303" s="194">
        <f>IF(AD1303="",0,IF(ISERROR(VLOOKUP(AD1303,AD$7:AD1302,1,FALSE)),1,0))</f>
        <v>0</v>
      </c>
      <c r="AF1303" s="194"/>
    </row>
    <row r="1304" spans="1:32" ht="16.5" customHeight="1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75">
        <f>IF(AND($X$3512&lt;&gt;" ",$X$3512&lt;&gt;0),IF(X1304=$X$3512,1+COUNTIF(U$7:U1303,"&gt;0"),0),0)</f>
        <v>0</v>
      </c>
      <c r="V1304" s="178" t="s">
        <v>1493</v>
      </c>
      <c r="W1304" s="130"/>
      <c r="X1304" s="131"/>
      <c r="Y1304" s="131"/>
      <c r="Z1304" s="206"/>
      <c r="AA1304" s="194">
        <f t="shared" si="97"/>
        <v>0</v>
      </c>
      <c r="AB1304" s="124" t="str">
        <f t="shared" si="98"/>
        <v/>
      </c>
      <c r="AC1304" s="195" t="str">
        <f t="shared" si="99"/>
        <v/>
      </c>
      <c r="AD1304" s="194" t="str">
        <f t="shared" si="100"/>
        <v/>
      </c>
      <c r="AE1304" s="194">
        <f>IF(AD1304="",0,IF(ISERROR(VLOOKUP(AD1304,AD$7:AD1303,1,FALSE)),1,0))</f>
        <v>0</v>
      </c>
      <c r="AF1304" s="194"/>
    </row>
    <row r="1305" spans="1:32" ht="16.5" customHeight="1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75">
        <f>IF(AND($X$3512&lt;&gt;" ",$X$3512&lt;&gt;0),IF(X1305=$X$3512,1+COUNTIF(U$7:U1304,"&gt;0"),0),0)</f>
        <v>0</v>
      </c>
      <c r="V1305" s="178" t="s">
        <v>1494</v>
      </c>
      <c r="W1305" s="130"/>
      <c r="X1305" s="131"/>
      <c r="Y1305" s="131"/>
      <c r="Z1305" s="206"/>
      <c r="AA1305" s="194">
        <f t="shared" si="97"/>
        <v>0</v>
      </c>
      <c r="AB1305" s="124" t="str">
        <f t="shared" si="98"/>
        <v/>
      </c>
      <c r="AC1305" s="195" t="str">
        <f t="shared" si="99"/>
        <v/>
      </c>
      <c r="AD1305" s="194" t="str">
        <f t="shared" si="100"/>
        <v/>
      </c>
      <c r="AE1305" s="194">
        <f>IF(AD1305="",0,IF(ISERROR(VLOOKUP(AD1305,AD$7:AD1304,1,FALSE)),1,0))</f>
        <v>0</v>
      </c>
      <c r="AF1305" s="194"/>
    </row>
    <row r="1306" spans="1:32" ht="16.5" customHeight="1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75">
        <f>IF(AND($X$3512&lt;&gt;" ",$X$3512&lt;&gt;0),IF(X1306=$X$3512,1+COUNTIF(U$7:U1305,"&gt;0"),0),0)</f>
        <v>0</v>
      </c>
      <c r="V1306" s="178" t="s">
        <v>1495</v>
      </c>
      <c r="W1306" s="130"/>
      <c r="X1306" s="131"/>
      <c r="Y1306" s="131"/>
      <c r="Z1306" s="206"/>
      <c r="AA1306" s="194">
        <f t="shared" si="97"/>
        <v>0</v>
      </c>
      <c r="AB1306" s="124" t="str">
        <f t="shared" si="98"/>
        <v/>
      </c>
      <c r="AC1306" s="195" t="str">
        <f t="shared" si="99"/>
        <v/>
      </c>
      <c r="AD1306" s="194" t="str">
        <f t="shared" si="100"/>
        <v/>
      </c>
      <c r="AE1306" s="194">
        <f>IF(AD1306="",0,IF(ISERROR(VLOOKUP(AD1306,AD$7:AD1305,1,FALSE)),1,0))</f>
        <v>0</v>
      </c>
      <c r="AF1306" s="194"/>
    </row>
    <row r="1307" spans="1:32" ht="16.5" customHeight="1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75">
        <f>IF(AND($X$3512&lt;&gt;" ",$X$3512&lt;&gt;0),IF(X1307=$X$3512,1+COUNTIF(U$7:U1306,"&gt;0"),0),0)</f>
        <v>0</v>
      </c>
      <c r="V1307" s="178" t="s">
        <v>1496</v>
      </c>
      <c r="W1307" s="130"/>
      <c r="X1307" s="131"/>
      <c r="Y1307" s="131"/>
      <c r="Z1307" s="206"/>
      <c r="AA1307" s="194">
        <f t="shared" si="97"/>
        <v>0</v>
      </c>
      <c r="AB1307" s="124" t="str">
        <f t="shared" si="98"/>
        <v/>
      </c>
      <c r="AC1307" s="195" t="str">
        <f t="shared" si="99"/>
        <v/>
      </c>
      <c r="AD1307" s="194" t="str">
        <f t="shared" si="100"/>
        <v/>
      </c>
      <c r="AE1307" s="194">
        <f>IF(AD1307="",0,IF(ISERROR(VLOOKUP(AD1307,AD$7:AD1306,1,FALSE)),1,0))</f>
        <v>0</v>
      </c>
      <c r="AF1307" s="194"/>
    </row>
    <row r="1308" spans="1:32" ht="16.5" customHeight="1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75">
        <f>IF(AND($X$3512&lt;&gt;" ",$X$3512&lt;&gt;0),IF(X1308=$X$3512,1+COUNTIF(U$7:U1307,"&gt;0"),0),0)</f>
        <v>0</v>
      </c>
      <c r="V1308" s="178" t="s">
        <v>1497</v>
      </c>
      <c r="W1308" s="130"/>
      <c r="X1308" s="131"/>
      <c r="Y1308" s="131"/>
      <c r="Z1308" s="206"/>
      <c r="AA1308" s="194">
        <f t="shared" si="97"/>
        <v>0</v>
      </c>
      <c r="AB1308" s="124" t="str">
        <f t="shared" si="98"/>
        <v/>
      </c>
      <c r="AC1308" s="195" t="str">
        <f t="shared" si="99"/>
        <v/>
      </c>
      <c r="AD1308" s="194" t="str">
        <f t="shared" si="100"/>
        <v/>
      </c>
      <c r="AE1308" s="194">
        <f>IF(AD1308="",0,IF(ISERROR(VLOOKUP(AD1308,AD$7:AD1307,1,FALSE)),1,0))</f>
        <v>0</v>
      </c>
      <c r="AF1308" s="194"/>
    </row>
    <row r="1309" spans="1:32" ht="16.5" customHeight="1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75">
        <f>IF(AND($X$3512&lt;&gt;" ",$X$3512&lt;&gt;0),IF(X1309=$X$3512,1+COUNTIF(U$7:U1308,"&gt;0"),0),0)</f>
        <v>0</v>
      </c>
      <c r="V1309" s="178" t="s">
        <v>1498</v>
      </c>
      <c r="W1309" s="130"/>
      <c r="X1309" s="131"/>
      <c r="Y1309" s="131"/>
      <c r="Z1309" s="206"/>
      <c r="AA1309" s="194">
        <f t="shared" si="97"/>
        <v>0</v>
      </c>
      <c r="AB1309" s="124" t="str">
        <f t="shared" si="98"/>
        <v/>
      </c>
      <c r="AC1309" s="195" t="str">
        <f t="shared" si="99"/>
        <v/>
      </c>
      <c r="AD1309" s="194" t="str">
        <f t="shared" si="100"/>
        <v/>
      </c>
      <c r="AE1309" s="194">
        <f>IF(AD1309="",0,IF(ISERROR(VLOOKUP(AD1309,AD$7:AD1308,1,FALSE)),1,0))</f>
        <v>0</v>
      </c>
      <c r="AF1309" s="194"/>
    </row>
    <row r="1310" spans="1:32" ht="16.5" customHeight="1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75">
        <f>IF(AND($X$3512&lt;&gt;" ",$X$3512&lt;&gt;0),IF(X1310=$X$3512,1+COUNTIF(U$7:U1309,"&gt;0"),0),0)</f>
        <v>0</v>
      </c>
      <c r="V1310" s="178" t="s">
        <v>1499</v>
      </c>
      <c r="W1310" s="130"/>
      <c r="X1310" s="131"/>
      <c r="Y1310" s="131"/>
      <c r="Z1310" s="206"/>
      <c r="AA1310" s="194">
        <f t="shared" si="97"/>
        <v>0</v>
      </c>
      <c r="AB1310" s="124" t="str">
        <f t="shared" si="98"/>
        <v/>
      </c>
      <c r="AC1310" s="195" t="str">
        <f t="shared" si="99"/>
        <v/>
      </c>
      <c r="AD1310" s="194" t="str">
        <f t="shared" si="100"/>
        <v/>
      </c>
      <c r="AE1310" s="194">
        <f>IF(AD1310="",0,IF(ISERROR(VLOOKUP(AD1310,AD$7:AD1309,1,FALSE)),1,0))</f>
        <v>0</v>
      </c>
      <c r="AF1310" s="194"/>
    </row>
    <row r="1311" spans="1:32" ht="16.5" customHeight="1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75">
        <f>IF(AND($X$3512&lt;&gt;" ",$X$3512&lt;&gt;0),IF(X1311=$X$3512,1+COUNTIF(U$7:U1310,"&gt;0"),0),0)</f>
        <v>0</v>
      </c>
      <c r="V1311" s="178" t="s">
        <v>1500</v>
      </c>
      <c r="W1311" s="130"/>
      <c r="X1311" s="131"/>
      <c r="Y1311" s="131"/>
      <c r="Z1311" s="206"/>
      <c r="AA1311" s="194">
        <f t="shared" si="97"/>
        <v>0</v>
      </c>
      <c r="AB1311" s="124" t="str">
        <f t="shared" si="98"/>
        <v/>
      </c>
      <c r="AC1311" s="195" t="str">
        <f t="shared" si="99"/>
        <v/>
      </c>
      <c r="AD1311" s="194" t="str">
        <f t="shared" si="100"/>
        <v/>
      </c>
      <c r="AE1311" s="194">
        <f>IF(AD1311="",0,IF(ISERROR(VLOOKUP(AD1311,AD$7:AD1310,1,FALSE)),1,0))</f>
        <v>0</v>
      </c>
      <c r="AF1311" s="194"/>
    </row>
    <row r="1312" spans="1:32" ht="16.5" customHeight="1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75">
        <f>IF(AND($X$3512&lt;&gt;" ",$X$3512&lt;&gt;0),IF(X1312=$X$3512,1+COUNTIF(U$7:U1311,"&gt;0"),0),0)</f>
        <v>0</v>
      </c>
      <c r="V1312" s="178" t="s">
        <v>1501</v>
      </c>
      <c r="W1312" s="130"/>
      <c r="X1312" s="131"/>
      <c r="Y1312" s="131"/>
      <c r="Z1312" s="206"/>
      <c r="AA1312" s="194">
        <f t="shared" si="97"/>
        <v>0</v>
      </c>
      <c r="AB1312" s="124" t="str">
        <f t="shared" si="98"/>
        <v/>
      </c>
      <c r="AC1312" s="195" t="str">
        <f t="shared" si="99"/>
        <v/>
      </c>
      <c r="AD1312" s="194" t="str">
        <f t="shared" si="100"/>
        <v/>
      </c>
      <c r="AE1312" s="194">
        <f>IF(AD1312="",0,IF(ISERROR(VLOOKUP(AD1312,AD$7:AD1311,1,FALSE)),1,0))</f>
        <v>0</v>
      </c>
      <c r="AF1312" s="194"/>
    </row>
    <row r="1313" spans="1:32" ht="16.5" customHeight="1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75">
        <f>IF(AND($X$3512&lt;&gt;" ",$X$3512&lt;&gt;0),IF(X1313=$X$3512,1+COUNTIF(U$7:U1312,"&gt;0"),0),0)</f>
        <v>0</v>
      </c>
      <c r="V1313" s="178" t="s">
        <v>1502</v>
      </c>
      <c r="W1313" s="130"/>
      <c r="X1313" s="131"/>
      <c r="Y1313" s="131"/>
      <c r="Z1313" s="206"/>
      <c r="AA1313" s="194">
        <f t="shared" si="97"/>
        <v>0</v>
      </c>
      <c r="AB1313" s="124" t="str">
        <f t="shared" si="98"/>
        <v/>
      </c>
      <c r="AC1313" s="195" t="str">
        <f t="shared" si="99"/>
        <v/>
      </c>
      <c r="AD1313" s="194" t="str">
        <f t="shared" si="100"/>
        <v/>
      </c>
      <c r="AE1313" s="194">
        <f>IF(AD1313="",0,IF(ISERROR(VLOOKUP(AD1313,AD$7:AD1312,1,FALSE)),1,0))</f>
        <v>0</v>
      </c>
      <c r="AF1313" s="194"/>
    </row>
    <row r="1314" spans="1:32" ht="16.5" customHeight="1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75">
        <f>IF(AND($X$3512&lt;&gt;" ",$X$3512&lt;&gt;0),IF(X1314=$X$3512,1+COUNTIF(U$7:U1313,"&gt;0"),0),0)</f>
        <v>0</v>
      </c>
      <c r="V1314" s="178" t="s">
        <v>1503</v>
      </c>
      <c r="W1314" s="130"/>
      <c r="X1314" s="131"/>
      <c r="Y1314" s="131"/>
      <c r="Z1314" s="206"/>
      <c r="AA1314" s="194">
        <f t="shared" si="97"/>
        <v>0</v>
      </c>
      <c r="AB1314" s="124" t="str">
        <f t="shared" si="98"/>
        <v/>
      </c>
      <c r="AC1314" s="195" t="str">
        <f t="shared" si="99"/>
        <v/>
      </c>
      <c r="AD1314" s="194" t="str">
        <f t="shared" si="100"/>
        <v/>
      </c>
      <c r="AE1314" s="194">
        <f>IF(AD1314="",0,IF(ISERROR(VLOOKUP(AD1314,AD$7:AD1313,1,FALSE)),1,0))</f>
        <v>0</v>
      </c>
      <c r="AF1314" s="194"/>
    </row>
    <row r="1315" spans="1:32" ht="16.5" customHeight="1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75">
        <f>IF(AND($X$3512&lt;&gt;" ",$X$3512&lt;&gt;0),IF(X1315=$X$3512,1+COUNTIF(U$7:U1314,"&gt;0"),0),0)</f>
        <v>0</v>
      </c>
      <c r="V1315" s="178" t="s">
        <v>1504</v>
      </c>
      <c r="W1315" s="130"/>
      <c r="X1315" s="131"/>
      <c r="Y1315" s="131"/>
      <c r="Z1315" s="206"/>
      <c r="AA1315" s="194">
        <f t="shared" si="97"/>
        <v>0</v>
      </c>
      <c r="AB1315" s="124" t="str">
        <f t="shared" si="98"/>
        <v/>
      </c>
      <c r="AC1315" s="195" t="str">
        <f t="shared" si="99"/>
        <v/>
      </c>
      <c r="AD1315" s="194" t="str">
        <f t="shared" si="100"/>
        <v/>
      </c>
      <c r="AE1315" s="194">
        <f>IF(AD1315="",0,IF(ISERROR(VLOOKUP(AD1315,AD$7:AD1314,1,FALSE)),1,0))</f>
        <v>0</v>
      </c>
      <c r="AF1315" s="194"/>
    </row>
    <row r="1316" spans="1:32" ht="16.5" customHeight="1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75">
        <f>IF(AND($X$3512&lt;&gt;" ",$X$3512&lt;&gt;0),IF(X1316=$X$3512,1+COUNTIF(U$7:U1315,"&gt;0"),0),0)</f>
        <v>0</v>
      </c>
      <c r="V1316" s="178" t="s">
        <v>1505</v>
      </c>
      <c r="W1316" s="130"/>
      <c r="X1316" s="131"/>
      <c r="Y1316" s="131"/>
      <c r="Z1316" s="206"/>
      <c r="AA1316" s="194">
        <f t="shared" si="97"/>
        <v>0</v>
      </c>
      <c r="AB1316" s="124" t="str">
        <f t="shared" si="98"/>
        <v/>
      </c>
      <c r="AC1316" s="195" t="str">
        <f t="shared" si="99"/>
        <v/>
      </c>
      <c r="AD1316" s="194" t="str">
        <f t="shared" si="100"/>
        <v/>
      </c>
      <c r="AE1316" s="194">
        <f>IF(AD1316="",0,IF(ISERROR(VLOOKUP(AD1316,AD$7:AD1315,1,FALSE)),1,0))</f>
        <v>0</v>
      </c>
      <c r="AF1316" s="194"/>
    </row>
    <row r="1317" spans="1:32" ht="16.5" customHeight="1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75">
        <f>IF(AND($X$3512&lt;&gt;" ",$X$3512&lt;&gt;0),IF(X1317=$X$3512,1+COUNTIF(U$7:U1316,"&gt;0"),0),0)</f>
        <v>0</v>
      </c>
      <c r="V1317" s="178" t="s">
        <v>1506</v>
      </c>
      <c r="W1317" s="130"/>
      <c r="X1317" s="131"/>
      <c r="Y1317" s="131"/>
      <c r="Z1317" s="206"/>
      <c r="AA1317" s="194">
        <f t="shared" si="97"/>
        <v>0</v>
      </c>
      <c r="AB1317" s="124" t="str">
        <f t="shared" si="98"/>
        <v/>
      </c>
      <c r="AC1317" s="195" t="str">
        <f t="shared" si="99"/>
        <v/>
      </c>
      <c r="AD1317" s="194" t="str">
        <f t="shared" si="100"/>
        <v/>
      </c>
      <c r="AE1317" s="194">
        <f>IF(AD1317="",0,IF(ISERROR(VLOOKUP(AD1317,AD$7:AD1316,1,FALSE)),1,0))</f>
        <v>0</v>
      </c>
      <c r="AF1317" s="194"/>
    </row>
    <row r="1318" spans="1:32" ht="16.5" customHeight="1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75">
        <f>IF(AND($X$3512&lt;&gt;" ",$X$3512&lt;&gt;0),IF(X1318=$X$3512,1+COUNTIF(U$7:U1317,"&gt;0"),0),0)</f>
        <v>0</v>
      </c>
      <c r="V1318" s="178" t="s">
        <v>1507</v>
      </c>
      <c r="W1318" s="130"/>
      <c r="X1318" s="131"/>
      <c r="Y1318" s="131"/>
      <c r="Z1318" s="206"/>
      <c r="AA1318" s="194">
        <f t="shared" si="97"/>
        <v>0</v>
      </c>
      <c r="AB1318" s="124" t="str">
        <f t="shared" si="98"/>
        <v/>
      </c>
      <c r="AC1318" s="195" t="str">
        <f t="shared" si="99"/>
        <v/>
      </c>
      <c r="AD1318" s="194" t="str">
        <f t="shared" si="100"/>
        <v/>
      </c>
      <c r="AE1318" s="194">
        <f>IF(AD1318="",0,IF(ISERROR(VLOOKUP(AD1318,AD$7:AD1317,1,FALSE)),1,0))</f>
        <v>0</v>
      </c>
      <c r="AF1318" s="194"/>
    </row>
    <row r="1319" spans="1:32" ht="16.5" customHeight="1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75">
        <f>IF(AND($X$3512&lt;&gt;" ",$X$3512&lt;&gt;0),IF(X1319=$X$3512,1+COUNTIF(U$7:U1318,"&gt;0"),0),0)</f>
        <v>0</v>
      </c>
      <c r="V1319" s="178" t="s">
        <v>1508</v>
      </c>
      <c r="W1319" s="130"/>
      <c r="X1319" s="131"/>
      <c r="Y1319" s="131"/>
      <c r="Z1319" s="206"/>
      <c r="AA1319" s="194">
        <f t="shared" si="97"/>
        <v>0</v>
      </c>
      <c r="AB1319" s="124" t="str">
        <f t="shared" si="98"/>
        <v/>
      </c>
      <c r="AC1319" s="195" t="str">
        <f t="shared" si="99"/>
        <v/>
      </c>
      <c r="AD1319" s="194" t="str">
        <f t="shared" si="100"/>
        <v/>
      </c>
      <c r="AE1319" s="194">
        <f>IF(AD1319="",0,IF(ISERROR(VLOOKUP(AD1319,AD$7:AD1318,1,FALSE)),1,0))</f>
        <v>0</v>
      </c>
      <c r="AF1319" s="194"/>
    </row>
    <row r="1320" spans="1:32" ht="16.5" customHeight="1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75">
        <f>IF(AND($X$3512&lt;&gt;" ",$X$3512&lt;&gt;0),IF(X1320=$X$3512,1+COUNTIF(U$7:U1319,"&gt;0"),0),0)</f>
        <v>0</v>
      </c>
      <c r="V1320" s="178" t="s">
        <v>1509</v>
      </c>
      <c r="W1320" s="130"/>
      <c r="X1320" s="131"/>
      <c r="Y1320" s="131"/>
      <c r="Z1320" s="206"/>
      <c r="AA1320" s="194">
        <f t="shared" si="97"/>
        <v>0</v>
      </c>
      <c r="AB1320" s="124" t="str">
        <f t="shared" si="98"/>
        <v/>
      </c>
      <c r="AC1320" s="195" t="str">
        <f t="shared" si="99"/>
        <v/>
      </c>
      <c r="AD1320" s="194" t="str">
        <f t="shared" si="100"/>
        <v/>
      </c>
      <c r="AE1320" s="194">
        <f>IF(AD1320="",0,IF(ISERROR(VLOOKUP(AD1320,AD$7:AD1319,1,FALSE)),1,0))</f>
        <v>0</v>
      </c>
      <c r="AF1320" s="194"/>
    </row>
    <row r="1321" spans="1:32" ht="16.5" customHeight="1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75">
        <f>IF(AND($X$3512&lt;&gt;" ",$X$3512&lt;&gt;0),IF(X1321=$X$3512,1+COUNTIF(U$7:U1320,"&gt;0"),0),0)</f>
        <v>0</v>
      </c>
      <c r="V1321" s="178" t="s">
        <v>1510</v>
      </c>
      <c r="W1321" s="130"/>
      <c r="X1321" s="131"/>
      <c r="Y1321" s="131"/>
      <c r="Z1321" s="206"/>
      <c r="AA1321" s="194">
        <f t="shared" si="97"/>
        <v>0</v>
      </c>
      <c r="AB1321" s="124" t="str">
        <f t="shared" si="98"/>
        <v/>
      </c>
      <c r="AC1321" s="195" t="str">
        <f t="shared" si="99"/>
        <v/>
      </c>
      <c r="AD1321" s="194" t="str">
        <f t="shared" si="100"/>
        <v/>
      </c>
      <c r="AE1321" s="194">
        <f>IF(AD1321="",0,IF(ISERROR(VLOOKUP(AD1321,AD$7:AD1320,1,FALSE)),1,0))</f>
        <v>0</v>
      </c>
      <c r="AF1321" s="194"/>
    </row>
    <row r="1322" spans="1:32" ht="16.5" customHeight="1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75">
        <f>IF(AND($X$3512&lt;&gt;" ",$X$3512&lt;&gt;0),IF(X1322=$X$3512,1+COUNTIF(U$7:U1321,"&gt;0"),0),0)</f>
        <v>0</v>
      </c>
      <c r="V1322" s="178" t="s">
        <v>1511</v>
      </c>
      <c r="W1322" s="130"/>
      <c r="X1322" s="131"/>
      <c r="Y1322" s="131"/>
      <c r="Z1322" s="206"/>
      <c r="AA1322" s="194">
        <f t="shared" si="97"/>
        <v>0</v>
      </c>
      <c r="AB1322" s="124" t="str">
        <f t="shared" si="98"/>
        <v/>
      </c>
      <c r="AC1322" s="195" t="str">
        <f t="shared" si="99"/>
        <v/>
      </c>
      <c r="AD1322" s="194" t="str">
        <f t="shared" si="100"/>
        <v/>
      </c>
      <c r="AE1322" s="194">
        <f>IF(AD1322="",0,IF(ISERROR(VLOOKUP(AD1322,AD$7:AD1321,1,FALSE)),1,0))</f>
        <v>0</v>
      </c>
      <c r="AF1322" s="194"/>
    </row>
    <row r="1323" spans="1:32" ht="16.5" customHeight="1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75">
        <f>IF(AND($X$3512&lt;&gt;" ",$X$3512&lt;&gt;0),IF(X1323=$X$3512,1+COUNTIF(U$7:U1322,"&gt;0"),0),0)</f>
        <v>0</v>
      </c>
      <c r="V1323" s="178" t="s">
        <v>1512</v>
      </c>
      <c r="W1323" s="130"/>
      <c r="X1323" s="131"/>
      <c r="Y1323" s="131"/>
      <c r="Z1323" s="206"/>
      <c r="AA1323" s="194">
        <f t="shared" si="97"/>
        <v>0</v>
      </c>
      <c r="AB1323" s="124" t="str">
        <f t="shared" si="98"/>
        <v/>
      </c>
      <c r="AC1323" s="195" t="str">
        <f t="shared" si="99"/>
        <v/>
      </c>
      <c r="AD1323" s="194" t="str">
        <f t="shared" si="100"/>
        <v/>
      </c>
      <c r="AE1323" s="194">
        <f>IF(AD1323="",0,IF(ISERROR(VLOOKUP(AD1323,AD$7:AD1322,1,FALSE)),1,0))</f>
        <v>0</v>
      </c>
      <c r="AF1323" s="194"/>
    </row>
    <row r="1324" spans="1:32" ht="16.5" customHeight="1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75">
        <f>IF(AND($X$3512&lt;&gt;" ",$X$3512&lt;&gt;0),IF(X1324=$X$3512,1+COUNTIF(U$7:U1323,"&gt;0"),0),0)</f>
        <v>0</v>
      </c>
      <c r="V1324" s="178" t="s">
        <v>1513</v>
      </c>
      <c r="W1324" s="130"/>
      <c r="X1324" s="131"/>
      <c r="Y1324" s="131"/>
      <c r="Z1324" s="206"/>
      <c r="AA1324" s="194">
        <f t="shared" si="97"/>
        <v>0</v>
      </c>
      <c r="AB1324" s="124" t="str">
        <f t="shared" si="98"/>
        <v/>
      </c>
      <c r="AC1324" s="195" t="str">
        <f t="shared" si="99"/>
        <v/>
      </c>
      <c r="AD1324" s="194" t="str">
        <f t="shared" si="100"/>
        <v/>
      </c>
      <c r="AE1324" s="194">
        <f>IF(AD1324="",0,IF(ISERROR(VLOOKUP(AD1324,AD$7:AD1323,1,FALSE)),1,0))</f>
        <v>0</v>
      </c>
      <c r="AF1324" s="194"/>
    </row>
    <row r="1325" spans="1:32" ht="16.5" customHeight="1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75">
        <f>IF(AND($X$3512&lt;&gt;" ",$X$3512&lt;&gt;0),IF(X1325=$X$3512,1+COUNTIF(U$7:U1324,"&gt;0"),0),0)</f>
        <v>0</v>
      </c>
      <c r="V1325" s="178" t="s">
        <v>1514</v>
      </c>
      <c r="W1325" s="130"/>
      <c r="X1325" s="131"/>
      <c r="Y1325" s="131"/>
      <c r="Z1325" s="206"/>
      <c r="AA1325" s="194">
        <f t="shared" si="97"/>
        <v>0</v>
      </c>
      <c r="AB1325" s="124" t="str">
        <f t="shared" si="98"/>
        <v/>
      </c>
      <c r="AC1325" s="195" t="str">
        <f t="shared" si="99"/>
        <v/>
      </c>
      <c r="AD1325" s="194" t="str">
        <f t="shared" si="100"/>
        <v/>
      </c>
      <c r="AE1325" s="194">
        <f>IF(AD1325="",0,IF(ISERROR(VLOOKUP(AD1325,AD$7:AD1324,1,FALSE)),1,0))</f>
        <v>0</v>
      </c>
      <c r="AF1325" s="194"/>
    </row>
    <row r="1326" spans="1:32" ht="16.5" customHeight="1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75">
        <f>IF(AND($X$3512&lt;&gt;" ",$X$3512&lt;&gt;0),IF(X1326=$X$3512,1+COUNTIF(U$7:U1325,"&gt;0"),0),0)</f>
        <v>0</v>
      </c>
      <c r="V1326" s="178" t="s">
        <v>1515</v>
      </c>
      <c r="W1326" s="130"/>
      <c r="X1326" s="131"/>
      <c r="Y1326" s="131"/>
      <c r="Z1326" s="206"/>
      <c r="AA1326" s="194">
        <f t="shared" si="97"/>
        <v>0</v>
      </c>
      <c r="AB1326" s="124" t="str">
        <f t="shared" si="98"/>
        <v/>
      </c>
      <c r="AC1326" s="195" t="str">
        <f t="shared" si="99"/>
        <v/>
      </c>
      <c r="AD1326" s="194" t="str">
        <f t="shared" si="100"/>
        <v/>
      </c>
      <c r="AE1326" s="194">
        <f>IF(AD1326="",0,IF(ISERROR(VLOOKUP(AD1326,AD$7:AD1325,1,FALSE)),1,0))</f>
        <v>0</v>
      </c>
      <c r="AF1326" s="194"/>
    </row>
    <row r="1327" spans="1:32" ht="16.5" customHeight="1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75">
        <f>IF(AND($X$3512&lt;&gt;" ",$X$3512&lt;&gt;0),IF(X1327=$X$3512,1+COUNTIF(U$7:U1326,"&gt;0"),0),0)</f>
        <v>0</v>
      </c>
      <c r="V1327" s="178" t="s">
        <v>1516</v>
      </c>
      <c r="W1327" s="130"/>
      <c r="X1327" s="131"/>
      <c r="Y1327" s="131"/>
      <c r="Z1327" s="206"/>
      <c r="AA1327" s="194">
        <f t="shared" si="97"/>
        <v>0</v>
      </c>
      <c r="AB1327" s="124" t="str">
        <f t="shared" si="98"/>
        <v/>
      </c>
      <c r="AC1327" s="195" t="str">
        <f t="shared" si="99"/>
        <v/>
      </c>
      <c r="AD1327" s="194" t="str">
        <f t="shared" si="100"/>
        <v/>
      </c>
      <c r="AE1327" s="194">
        <f>IF(AD1327="",0,IF(ISERROR(VLOOKUP(AD1327,AD$7:AD1326,1,FALSE)),1,0))</f>
        <v>0</v>
      </c>
      <c r="AF1327" s="194"/>
    </row>
    <row r="1328" spans="1:32" ht="16.5" customHeight="1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75">
        <f>IF(AND($X$3512&lt;&gt;" ",$X$3512&lt;&gt;0),IF(X1328=$X$3512,1+COUNTIF(U$7:U1327,"&gt;0"),0),0)</f>
        <v>0</v>
      </c>
      <c r="V1328" s="178" t="s">
        <v>1517</v>
      </c>
      <c r="W1328" s="130"/>
      <c r="X1328" s="131"/>
      <c r="Y1328" s="131"/>
      <c r="Z1328" s="206"/>
      <c r="AA1328" s="194">
        <f t="shared" si="97"/>
        <v>0</v>
      </c>
      <c r="AB1328" s="124" t="str">
        <f t="shared" si="98"/>
        <v/>
      </c>
      <c r="AC1328" s="195" t="str">
        <f t="shared" si="99"/>
        <v/>
      </c>
      <c r="AD1328" s="194" t="str">
        <f t="shared" si="100"/>
        <v/>
      </c>
      <c r="AE1328" s="194">
        <f>IF(AD1328="",0,IF(ISERROR(VLOOKUP(AD1328,AD$7:AD1327,1,FALSE)),1,0))</f>
        <v>0</v>
      </c>
      <c r="AF1328" s="194"/>
    </row>
    <row r="1329" spans="1:32" ht="16.5" customHeight="1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75">
        <f>IF(AND($X$3512&lt;&gt;" ",$X$3512&lt;&gt;0),IF(X1329=$X$3512,1+COUNTIF(U$7:U1328,"&gt;0"),0),0)</f>
        <v>0</v>
      </c>
      <c r="V1329" s="178" t="s">
        <v>1518</v>
      </c>
      <c r="W1329" s="130"/>
      <c r="X1329" s="131"/>
      <c r="Y1329" s="131"/>
      <c r="Z1329" s="206"/>
      <c r="AA1329" s="194">
        <f t="shared" si="97"/>
        <v>0</v>
      </c>
      <c r="AB1329" s="124" t="str">
        <f t="shared" si="98"/>
        <v/>
      </c>
      <c r="AC1329" s="195" t="str">
        <f t="shared" si="99"/>
        <v/>
      </c>
      <c r="AD1329" s="194" t="str">
        <f t="shared" si="100"/>
        <v/>
      </c>
      <c r="AE1329" s="194">
        <f>IF(AD1329="",0,IF(ISERROR(VLOOKUP(AD1329,AD$7:AD1328,1,FALSE)),1,0))</f>
        <v>0</v>
      </c>
      <c r="AF1329" s="194"/>
    </row>
    <row r="1330" spans="1:32" ht="16.5" customHeight="1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75">
        <f>IF(AND($X$3512&lt;&gt;" ",$X$3512&lt;&gt;0),IF(X1330=$X$3512,1+COUNTIF(U$7:U1329,"&gt;0"),0),0)</f>
        <v>0</v>
      </c>
      <c r="V1330" s="178" t="s">
        <v>1519</v>
      </c>
      <c r="W1330" s="130"/>
      <c r="X1330" s="131"/>
      <c r="Y1330" s="131"/>
      <c r="Z1330" s="206"/>
      <c r="AA1330" s="194">
        <f t="shared" si="97"/>
        <v>0</v>
      </c>
      <c r="AB1330" s="124" t="str">
        <f t="shared" si="98"/>
        <v/>
      </c>
      <c r="AC1330" s="195" t="str">
        <f t="shared" si="99"/>
        <v/>
      </c>
      <c r="AD1330" s="194" t="str">
        <f t="shared" si="100"/>
        <v/>
      </c>
      <c r="AE1330" s="194">
        <f>IF(AD1330="",0,IF(ISERROR(VLOOKUP(AD1330,AD$7:AD1329,1,FALSE)),1,0))</f>
        <v>0</v>
      </c>
      <c r="AF1330" s="194"/>
    </row>
    <row r="1331" spans="1:32" ht="16.5" customHeight="1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75">
        <f>IF(AND($X$3512&lt;&gt;" ",$X$3512&lt;&gt;0),IF(X1331=$X$3512,1+COUNTIF(U$7:U1330,"&gt;0"),0),0)</f>
        <v>0</v>
      </c>
      <c r="V1331" s="178" t="s">
        <v>1520</v>
      </c>
      <c r="W1331" s="130"/>
      <c r="X1331" s="131"/>
      <c r="Y1331" s="131"/>
      <c r="Z1331" s="206"/>
      <c r="AA1331" s="194">
        <f t="shared" si="97"/>
        <v>0</v>
      </c>
      <c r="AB1331" s="124" t="str">
        <f t="shared" si="98"/>
        <v/>
      </c>
      <c r="AC1331" s="195" t="str">
        <f t="shared" si="99"/>
        <v/>
      </c>
      <c r="AD1331" s="194" t="str">
        <f t="shared" si="100"/>
        <v/>
      </c>
      <c r="AE1331" s="194">
        <f>IF(AD1331="",0,IF(ISERROR(VLOOKUP(AD1331,AD$7:AD1330,1,FALSE)),1,0))</f>
        <v>0</v>
      </c>
      <c r="AF1331" s="194"/>
    </row>
    <row r="1332" spans="1:32" ht="16.5" customHeight="1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75">
        <f>IF(AND($X$3512&lt;&gt;" ",$X$3512&lt;&gt;0),IF(X1332=$X$3512,1+COUNTIF(U$7:U1331,"&gt;0"),0),0)</f>
        <v>0</v>
      </c>
      <c r="V1332" s="178" t="s">
        <v>1521</v>
      </c>
      <c r="W1332" s="130"/>
      <c r="X1332" s="131"/>
      <c r="Y1332" s="131"/>
      <c r="Z1332" s="206"/>
      <c r="AA1332" s="194">
        <f t="shared" si="97"/>
        <v>0</v>
      </c>
      <c r="AB1332" s="124" t="str">
        <f t="shared" si="98"/>
        <v/>
      </c>
      <c r="AC1332" s="195" t="str">
        <f t="shared" si="99"/>
        <v/>
      </c>
      <c r="AD1332" s="194" t="str">
        <f t="shared" si="100"/>
        <v/>
      </c>
      <c r="AE1332" s="194">
        <f>IF(AD1332="",0,IF(ISERROR(VLOOKUP(AD1332,AD$7:AD1331,1,FALSE)),1,0))</f>
        <v>0</v>
      </c>
      <c r="AF1332" s="194"/>
    </row>
    <row r="1333" spans="1:32" ht="16.5" customHeight="1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75">
        <f>IF(AND($X$3512&lt;&gt;" ",$X$3512&lt;&gt;0),IF(X1333=$X$3512,1+COUNTIF(U$7:U1332,"&gt;0"),0),0)</f>
        <v>0</v>
      </c>
      <c r="V1333" s="178" t="s">
        <v>1522</v>
      </c>
      <c r="W1333" s="130"/>
      <c r="X1333" s="131"/>
      <c r="Y1333" s="131"/>
      <c r="Z1333" s="206"/>
      <c r="AA1333" s="194">
        <f t="shared" si="97"/>
        <v>0</v>
      </c>
      <c r="AB1333" s="124" t="str">
        <f t="shared" si="98"/>
        <v/>
      </c>
      <c r="AC1333" s="195" t="str">
        <f t="shared" si="99"/>
        <v/>
      </c>
      <c r="AD1333" s="194" t="str">
        <f t="shared" si="100"/>
        <v/>
      </c>
      <c r="AE1333" s="194">
        <f>IF(AD1333="",0,IF(ISERROR(VLOOKUP(AD1333,AD$7:AD1332,1,FALSE)),1,0))</f>
        <v>0</v>
      </c>
      <c r="AF1333" s="194"/>
    </row>
    <row r="1334" spans="1:32" ht="16.5" customHeight="1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75">
        <f>IF(AND($X$3512&lt;&gt;" ",$X$3512&lt;&gt;0),IF(X1334=$X$3512,1+COUNTIF(U$7:U1333,"&gt;0"),0),0)</f>
        <v>0</v>
      </c>
      <c r="V1334" s="178" t="s">
        <v>1523</v>
      </c>
      <c r="W1334" s="130"/>
      <c r="X1334" s="131"/>
      <c r="Y1334" s="131"/>
      <c r="Z1334" s="206"/>
      <c r="AA1334" s="194">
        <f t="shared" si="97"/>
        <v>0</v>
      </c>
      <c r="AB1334" s="124" t="str">
        <f t="shared" si="98"/>
        <v/>
      </c>
      <c r="AC1334" s="195" t="str">
        <f t="shared" si="99"/>
        <v/>
      </c>
      <c r="AD1334" s="194" t="str">
        <f t="shared" si="100"/>
        <v/>
      </c>
      <c r="AE1334" s="194">
        <f>IF(AD1334="",0,IF(ISERROR(VLOOKUP(AD1334,AD$7:AD1333,1,FALSE)),1,0))</f>
        <v>0</v>
      </c>
      <c r="AF1334" s="194"/>
    </row>
    <row r="1335" spans="1:32" ht="16.5" customHeight="1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75">
        <f>IF(AND($X$3512&lt;&gt;" ",$X$3512&lt;&gt;0),IF(X1335=$X$3512,1+COUNTIF(U$7:U1334,"&gt;0"),0),0)</f>
        <v>0</v>
      </c>
      <c r="V1335" s="178" t="s">
        <v>1524</v>
      </c>
      <c r="W1335" s="130"/>
      <c r="X1335" s="131"/>
      <c r="Y1335" s="131"/>
      <c r="Z1335" s="206"/>
      <c r="AA1335" s="194">
        <f t="shared" si="97"/>
        <v>0</v>
      </c>
      <c r="AB1335" s="124" t="str">
        <f t="shared" si="98"/>
        <v/>
      </c>
      <c r="AC1335" s="195" t="str">
        <f t="shared" si="99"/>
        <v/>
      </c>
      <c r="AD1335" s="194" t="str">
        <f t="shared" si="100"/>
        <v/>
      </c>
      <c r="AE1335" s="194">
        <f>IF(AD1335="",0,IF(ISERROR(VLOOKUP(AD1335,AD$7:AD1334,1,FALSE)),1,0))</f>
        <v>0</v>
      </c>
      <c r="AF1335" s="194"/>
    </row>
    <row r="1336" spans="1:32" ht="16.5" customHeight="1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75">
        <f>IF(AND($X$3512&lt;&gt;" ",$X$3512&lt;&gt;0),IF(X1336=$X$3512,1+COUNTIF(U$7:U1335,"&gt;0"),0),0)</f>
        <v>0</v>
      </c>
      <c r="V1336" s="178" t="s">
        <v>1525</v>
      </c>
      <c r="W1336" s="130"/>
      <c r="X1336" s="131"/>
      <c r="Y1336" s="131"/>
      <c r="Z1336" s="206"/>
      <c r="AA1336" s="194">
        <f t="shared" si="97"/>
        <v>0</v>
      </c>
      <c r="AB1336" s="124" t="str">
        <f t="shared" si="98"/>
        <v/>
      </c>
      <c r="AC1336" s="195" t="str">
        <f t="shared" si="99"/>
        <v/>
      </c>
      <c r="AD1336" s="194" t="str">
        <f t="shared" si="100"/>
        <v/>
      </c>
      <c r="AE1336" s="194">
        <f>IF(AD1336="",0,IF(ISERROR(VLOOKUP(AD1336,AD$7:AD1335,1,FALSE)),1,0))</f>
        <v>0</v>
      </c>
      <c r="AF1336" s="194"/>
    </row>
    <row r="1337" spans="1:32" ht="16.5" customHeight="1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75">
        <f>IF(AND($X$3512&lt;&gt;" ",$X$3512&lt;&gt;0),IF(X1337=$X$3512,1+COUNTIF(U$7:U1336,"&gt;0"),0),0)</f>
        <v>0</v>
      </c>
      <c r="V1337" s="178" t="s">
        <v>1526</v>
      </c>
      <c r="W1337" s="130"/>
      <c r="X1337" s="131"/>
      <c r="Y1337" s="131"/>
      <c r="Z1337" s="206"/>
      <c r="AA1337" s="194">
        <f t="shared" si="97"/>
        <v>0</v>
      </c>
      <c r="AB1337" s="124" t="str">
        <f t="shared" si="98"/>
        <v/>
      </c>
      <c r="AC1337" s="195" t="str">
        <f t="shared" si="99"/>
        <v/>
      </c>
      <c r="AD1337" s="194" t="str">
        <f t="shared" si="100"/>
        <v/>
      </c>
      <c r="AE1337" s="194">
        <f>IF(AD1337="",0,IF(ISERROR(VLOOKUP(AD1337,AD$7:AD1336,1,FALSE)),1,0))</f>
        <v>0</v>
      </c>
      <c r="AF1337" s="194"/>
    </row>
    <row r="1338" spans="1:32" ht="16.5" customHeight="1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75">
        <f>IF(AND($X$3512&lt;&gt;" ",$X$3512&lt;&gt;0),IF(X1338=$X$3512,1+COUNTIF(U$7:U1337,"&gt;0"),0),0)</f>
        <v>0</v>
      </c>
      <c r="V1338" s="178" t="s">
        <v>1527</v>
      </c>
      <c r="W1338" s="130"/>
      <c r="X1338" s="131"/>
      <c r="Y1338" s="131"/>
      <c r="Z1338" s="206"/>
      <c r="AA1338" s="194">
        <f t="shared" si="97"/>
        <v>0</v>
      </c>
      <c r="AB1338" s="124" t="str">
        <f t="shared" si="98"/>
        <v/>
      </c>
      <c r="AC1338" s="195" t="str">
        <f t="shared" si="99"/>
        <v/>
      </c>
      <c r="AD1338" s="194" t="str">
        <f t="shared" si="100"/>
        <v/>
      </c>
      <c r="AE1338" s="194">
        <f>IF(AD1338="",0,IF(ISERROR(VLOOKUP(AD1338,AD$7:AD1337,1,FALSE)),1,0))</f>
        <v>0</v>
      </c>
      <c r="AF1338" s="194"/>
    </row>
    <row r="1339" spans="1:32" ht="16.5" customHeight="1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75">
        <f>IF(AND($X$3512&lt;&gt;" ",$X$3512&lt;&gt;0),IF(X1339=$X$3512,1+COUNTIF(U$7:U1338,"&gt;0"),0),0)</f>
        <v>0</v>
      </c>
      <c r="V1339" s="178" t="s">
        <v>1528</v>
      </c>
      <c r="W1339" s="130"/>
      <c r="X1339" s="131"/>
      <c r="Y1339" s="131"/>
      <c r="Z1339" s="206"/>
      <c r="AA1339" s="194">
        <f t="shared" si="97"/>
        <v>0</v>
      </c>
      <c r="AB1339" s="124" t="str">
        <f t="shared" si="98"/>
        <v/>
      </c>
      <c r="AC1339" s="195" t="str">
        <f t="shared" si="99"/>
        <v/>
      </c>
      <c r="AD1339" s="194" t="str">
        <f t="shared" si="100"/>
        <v/>
      </c>
      <c r="AE1339" s="194">
        <f>IF(AD1339="",0,IF(ISERROR(VLOOKUP(AD1339,AD$7:AD1338,1,FALSE)),1,0))</f>
        <v>0</v>
      </c>
      <c r="AF1339" s="194"/>
    </row>
    <row r="1340" spans="1:32" ht="16.5" customHeight="1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75">
        <f>IF(AND($X$3512&lt;&gt;" ",$X$3512&lt;&gt;0),IF(X1340=$X$3512,1+COUNTIF(U$7:U1339,"&gt;0"),0),0)</f>
        <v>0</v>
      </c>
      <c r="V1340" s="178" t="s">
        <v>1529</v>
      </c>
      <c r="W1340" s="130"/>
      <c r="X1340" s="131"/>
      <c r="Y1340" s="131"/>
      <c r="Z1340" s="206"/>
      <c r="AA1340" s="194">
        <f t="shared" si="97"/>
        <v>0</v>
      </c>
      <c r="AB1340" s="124" t="str">
        <f t="shared" si="98"/>
        <v/>
      </c>
      <c r="AC1340" s="195" t="str">
        <f t="shared" si="99"/>
        <v/>
      </c>
      <c r="AD1340" s="194" t="str">
        <f t="shared" si="100"/>
        <v/>
      </c>
      <c r="AE1340" s="194">
        <f>IF(AD1340="",0,IF(ISERROR(VLOOKUP(AD1340,AD$7:AD1339,1,FALSE)),1,0))</f>
        <v>0</v>
      </c>
      <c r="AF1340" s="194"/>
    </row>
    <row r="1341" spans="1:32" ht="16.5" customHeight="1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75">
        <f>IF(AND($X$3512&lt;&gt;" ",$X$3512&lt;&gt;0),IF(X1341=$X$3512,1+COUNTIF(U$7:U1340,"&gt;0"),0),0)</f>
        <v>0</v>
      </c>
      <c r="V1341" s="178" t="s">
        <v>1530</v>
      </c>
      <c r="W1341" s="130"/>
      <c r="X1341" s="131"/>
      <c r="Y1341" s="131"/>
      <c r="Z1341" s="206"/>
      <c r="AA1341" s="194">
        <f t="shared" si="97"/>
        <v>0</v>
      </c>
      <c r="AB1341" s="124" t="str">
        <f t="shared" si="98"/>
        <v/>
      </c>
      <c r="AC1341" s="195" t="str">
        <f t="shared" si="99"/>
        <v/>
      </c>
      <c r="AD1341" s="194" t="str">
        <f t="shared" si="100"/>
        <v/>
      </c>
      <c r="AE1341" s="194">
        <f>IF(AD1341="",0,IF(ISERROR(VLOOKUP(AD1341,AD$7:AD1340,1,FALSE)),1,0))</f>
        <v>0</v>
      </c>
      <c r="AF1341" s="194"/>
    </row>
    <row r="1342" spans="1:32" ht="16.5" customHeight="1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75">
        <f>IF(AND($X$3512&lt;&gt;" ",$X$3512&lt;&gt;0),IF(X1342=$X$3512,1+COUNTIF(U$7:U1341,"&gt;0"),0),0)</f>
        <v>0</v>
      </c>
      <c r="V1342" s="178" t="s">
        <v>1531</v>
      </c>
      <c r="W1342" s="130"/>
      <c r="X1342" s="131"/>
      <c r="Y1342" s="131"/>
      <c r="Z1342" s="206"/>
      <c r="AA1342" s="194">
        <f t="shared" si="97"/>
        <v>0</v>
      </c>
      <c r="AB1342" s="124" t="str">
        <f t="shared" si="98"/>
        <v/>
      </c>
      <c r="AC1342" s="195" t="str">
        <f t="shared" si="99"/>
        <v/>
      </c>
      <c r="AD1342" s="194" t="str">
        <f t="shared" si="100"/>
        <v/>
      </c>
      <c r="AE1342" s="194">
        <f>IF(AD1342="",0,IF(ISERROR(VLOOKUP(AD1342,AD$7:AD1341,1,FALSE)),1,0))</f>
        <v>0</v>
      </c>
      <c r="AF1342" s="194"/>
    </row>
    <row r="1343" spans="1:32" ht="16.5" customHeight="1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75">
        <f>IF(AND($X$3512&lt;&gt;" ",$X$3512&lt;&gt;0),IF(X1343=$X$3512,1+COUNTIF(U$7:U1342,"&gt;0"),0),0)</f>
        <v>0</v>
      </c>
      <c r="V1343" s="178" t="s">
        <v>1532</v>
      </c>
      <c r="W1343" s="130"/>
      <c r="X1343" s="131"/>
      <c r="Y1343" s="131"/>
      <c r="Z1343" s="206"/>
      <c r="AA1343" s="194">
        <f t="shared" si="97"/>
        <v>0</v>
      </c>
      <c r="AB1343" s="124" t="str">
        <f t="shared" si="98"/>
        <v/>
      </c>
      <c r="AC1343" s="195" t="str">
        <f t="shared" si="99"/>
        <v/>
      </c>
      <c r="AD1343" s="194" t="str">
        <f t="shared" si="100"/>
        <v/>
      </c>
      <c r="AE1343" s="194">
        <f>IF(AD1343="",0,IF(ISERROR(VLOOKUP(AD1343,AD$7:AD1342,1,FALSE)),1,0))</f>
        <v>0</v>
      </c>
      <c r="AF1343" s="194"/>
    </row>
    <row r="1344" spans="1:32" ht="16.5" customHeight="1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75">
        <f>IF(AND($X$3512&lt;&gt;" ",$X$3512&lt;&gt;0),IF(X1344=$X$3512,1+COUNTIF(U$7:U1343,"&gt;0"),0),0)</f>
        <v>0</v>
      </c>
      <c r="V1344" s="178" t="s">
        <v>1533</v>
      </c>
      <c r="W1344" s="130"/>
      <c r="X1344" s="131"/>
      <c r="Y1344" s="131"/>
      <c r="Z1344" s="206"/>
      <c r="AA1344" s="194">
        <f t="shared" si="97"/>
        <v>0</v>
      </c>
      <c r="AB1344" s="124" t="str">
        <f t="shared" si="98"/>
        <v/>
      </c>
      <c r="AC1344" s="195" t="str">
        <f t="shared" si="99"/>
        <v/>
      </c>
      <c r="AD1344" s="194" t="str">
        <f t="shared" si="100"/>
        <v/>
      </c>
      <c r="AE1344" s="194">
        <f>IF(AD1344="",0,IF(ISERROR(VLOOKUP(AD1344,AD$7:AD1343,1,FALSE)),1,0))</f>
        <v>0</v>
      </c>
      <c r="AF1344" s="194"/>
    </row>
    <row r="1345" spans="1:32" ht="16.5" customHeight="1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75">
        <f>IF(AND($X$3512&lt;&gt;" ",$X$3512&lt;&gt;0),IF(X1345=$X$3512,1+COUNTIF(U$7:U1344,"&gt;0"),0),0)</f>
        <v>0</v>
      </c>
      <c r="V1345" s="178" t="s">
        <v>1534</v>
      </c>
      <c r="W1345" s="130"/>
      <c r="X1345" s="131"/>
      <c r="Y1345" s="131"/>
      <c r="Z1345" s="206"/>
      <c r="AA1345" s="194">
        <f t="shared" si="97"/>
        <v>0</v>
      </c>
      <c r="AB1345" s="124" t="str">
        <f t="shared" si="98"/>
        <v/>
      </c>
      <c r="AC1345" s="195" t="str">
        <f t="shared" si="99"/>
        <v/>
      </c>
      <c r="AD1345" s="194" t="str">
        <f t="shared" si="100"/>
        <v/>
      </c>
      <c r="AE1345" s="194">
        <f>IF(AD1345="",0,IF(ISERROR(VLOOKUP(AD1345,AD$7:AD1344,1,FALSE)),1,0))</f>
        <v>0</v>
      </c>
      <c r="AF1345" s="194"/>
    </row>
    <row r="1346" spans="1:32" ht="16.5" customHeight="1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75">
        <f>IF(AND($X$3512&lt;&gt;" ",$X$3512&lt;&gt;0),IF(X1346=$X$3512,1+COUNTIF(U$7:U1345,"&gt;0"),0),0)</f>
        <v>0</v>
      </c>
      <c r="V1346" s="178" t="s">
        <v>1535</v>
      </c>
      <c r="W1346" s="130"/>
      <c r="X1346" s="131"/>
      <c r="Y1346" s="131"/>
      <c r="Z1346" s="206"/>
      <c r="AA1346" s="194">
        <f t="shared" si="97"/>
        <v>0</v>
      </c>
      <c r="AB1346" s="124" t="str">
        <f t="shared" si="98"/>
        <v/>
      </c>
      <c r="AC1346" s="195" t="str">
        <f t="shared" si="99"/>
        <v/>
      </c>
      <c r="AD1346" s="194" t="str">
        <f t="shared" si="100"/>
        <v/>
      </c>
      <c r="AE1346" s="194">
        <f>IF(AD1346="",0,IF(ISERROR(VLOOKUP(AD1346,AD$7:AD1345,1,FALSE)),1,0))</f>
        <v>0</v>
      </c>
      <c r="AF1346" s="194"/>
    </row>
    <row r="1347" spans="1:32" ht="16.5" customHeight="1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75">
        <f>IF(AND($X$3512&lt;&gt;" ",$X$3512&lt;&gt;0),IF(X1347=$X$3512,1+COUNTIF(U$7:U1346,"&gt;0"),0),0)</f>
        <v>0</v>
      </c>
      <c r="V1347" s="178" t="s">
        <v>1536</v>
      </c>
      <c r="W1347" s="130"/>
      <c r="X1347" s="131"/>
      <c r="Y1347" s="131"/>
      <c r="Z1347" s="206"/>
      <c r="AA1347" s="194">
        <f t="shared" si="97"/>
        <v>0</v>
      </c>
      <c r="AB1347" s="124" t="str">
        <f t="shared" si="98"/>
        <v/>
      </c>
      <c r="AC1347" s="195" t="str">
        <f t="shared" si="99"/>
        <v/>
      </c>
      <c r="AD1347" s="194" t="str">
        <f t="shared" si="100"/>
        <v/>
      </c>
      <c r="AE1347" s="194">
        <f>IF(AD1347="",0,IF(ISERROR(VLOOKUP(AD1347,AD$7:AD1346,1,FALSE)),1,0))</f>
        <v>0</v>
      </c>
      <c r="AF1347" s="194"/>
    </row>
    <row r="1348" spans="1:32" ht="16.5" customHeight="1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75">
        <f>IF(AND($X$3512&lt;&gt;" ",$X$3512&lt;&gt;0),IF(X1348=$X$3512,1+COUNTIF(U$7:U1347,"&gt;0"),0),0)</f>
        <v>0</v>
      </c>
      <c r="V1348" s="178" t="s">
        <v>1537</v>
      </c>
      <c r="W1348" s="130"/>
      <c r="X1348" s="131"/>
      <c r="Y1348" s="131"/>
      <c r="Z1348" s="206"/>
      <c r="AA1348" s="194">
        <f t="shared" si="97"/>
        <v>0</v>
      </c>
      <c r="AB1348" s="124" t="str">
        <f t="shared" si="98"/>
        <v/>
      </c>
      <c r="AC1348" s="195" t="str">
        <f t="shared" si="99"/>
        <v/>
      </c>
      <c r="AD1348" s="194" t="str">
        <f t="shared" si="100"/>
        <v/>
      </c>
      <c r="AE1348" s="194">
        <f>IF(AD1348="",0,IF(ISERROR(VLOOKUP(AD1348,AD$7:AD1347,1,FALSE)),1,0))</f>
        <v>0</v>
      </c>
      <c r="AF1348" s="194"/>
    </row>
    <row r="1349" spans="1:32" ht="16.5" customHeight="1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75">
        <f>IF(AND($X$3512&lt;&gt;" ",$X$3512&lt;&gt;0),IF(X1349=$X$3512,1+COUNTIF(U$7:U1348,"&gt;0"),0),0)</f>
        <v>0</v>
      </c>
      <c r="V1349" s="178" t="s">
        <v>1538</v>
      </c>
      <c r="W1349" s="130"/>
      <c r="X1349" s="131"/>
      <c r="Y1349" s="131"/>
      <c r="Z1349" s="206"/>
      <c r="AA1349" s="194">
        <f t="shared" si="97"/>
        <v>0</v>
      </c>
      <c r="AB1349" s="124" t="str">
        <f t="shared" si="98"/>
        <v/>
      </c>
      <c r="AC1349" s="195" t="str">
        <f t="shared" si="99"/>
        <v/>
      </c>
      <c r="AD1349" s="194" t="str">
        <f t="shared" si="100"/>
        <v/>
      </c>
      <c r="AE1349" s="194">
        <f>IF(AD1349="",0,IF(ISERROR(VLOOKUP(AD1349,AD$7:AD1348,1,FALSE)),1,0))</f>
        <v>0</v>
      </c>
      <c r="AF1349" s="194"/>
    </row>
    <row r="1350" spans="1:32" ht="16.5" customHeight="1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75">
        <f>IF(AND($X$3512&lt;&gt;" ",$X$3512&lt;&gt;0),IF(X1350=$X$3512,1+COUNTIF(U$7:U1349,"&gt;0"),0),0)</f>
        <v>0</v>
      </c>
      <c r="V1350" s="178" t="s">
        <v>1539</v>
      </c>
      <c r="W1350" s="130"/>
      <c r="X1350" s="131"/>
      <c r="Y1350" s="131"/>
      <c r="Z1350" s="206"/>
      <c r="AA1350" s="194">
        <f t="shared" si="97"/>
        <v>0</v>
      </c>
      <c r="AB1350" s="124" t="str">
        <f t="shared" si="98"/>
        <v/>
      </c>
      <c r="AC1350" s="195" t="str">
        <f t="shared" si="99"/>
        <v/>
      </c>
      <c r="AD1350" s="194" t="str">
        <f t="shared" si="100"/>
        <v/>
      </c>
      <c r="AE1350" s="194">
        <f>IF(AD1350="",0,IF(ISERROR(VLOOKUP(AD1350,AD$7:AD1349,1,FALSE)),1,0))</f>
        <v>0</v>
      </c>
      <c r="AF1350" s="194"/>
    </row>
    <row r="1351" spans="1:32" ht="16.5" customHeight="1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75">
        <f>IF(AND($X$3512&lt;&gt;" ",$X$3512&lt;&gt;0),IF(X1351=$X$3512,1+COUNTIF(U$7:U1350,"&gt;0"),0),0)</f>
        <v>0</v>
      </c>
      <c r="V1351" s="178" t="s">
        <v>1540</v>
      </c>
      <c r="W1351" s="130"/>
      <c r="X1351" s="131"/>
      <c r="Y1351" s="131"/>
      <c r="Z1351" s="206"/>
      <c r="AA1351" s="194">
        <f t="shared" ref="AA1351:AA1414" si="101">IF(ISBLANK(X1351),0,VLOOKUP(X1351,$B$8:$E$57,1,FALSE))</f>
        <v>0</v>
      </c>
      <c r="AB1351" s="124" t="str">
        <f t="shared" si="98"/>
        <v/>
      </c>
      <c r="AC1351" s="195" t="str">
        <f t="shared" si="99"/>
        <v/>
      </c>
      <c r="AD1351" s="194" t="str">
        <f t="shared" si="100"/>
        <v/>
      </c>
      <c r="AE1351" s="194">
        <f>IF(AD1351="",0,IF(ISERROR(VLOOKUP(AD1351,AD$7:AD1350,1,FALSE)),1,0))</f>
        <v>0</v>
      </c>
      <c r="AF1351" s="194"/>
    </row>
    <row r="1352" spans="1:32" ht="16.5" customHeight="1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75">
        <f>IF(AND($X$3512&lt;&gt;" ",$X$3512&lt;&gt;0),IF(X1352=$X$3512,1+COUNTIF(U$7:U1351,"&gt;0"),0),0)</f>
        <v>0</v>
      </c>
      <c r="V1352" s="178" t="s">
        <v>1541</v>
      </c>
      <c r="W1352" s="130"/>
      <c r="X1352" s="131"/>
      <c r="Y1352" s="131"/>
      <c r="Z1352" s="206"/>
      <c r="AA1352" s="194">
        <f t="shared" si="101"/>
        <v>0</v>
      </c>
      <c r="AB1352" s="124" t="str">
        <f t="shared" ref="AB1352:AB1415" si="102">IF(W1352&gt;0,CONCATENATE(MONTH(W1352)&amp;X1352),"")</f>
        <v/>
      </c>
      <c r="AC1352" s="195" t="str">
        <f t="shared" ref="AC1352:AC1415" si="103">IF(OR(AND(Z1352&lt;&gt;0,ISBLANK(X1352)),ISERROR(AA1352)),"ERR","")</f>
        <v/>
      </c>
      <c r="AD1352" s="194" t="str">
        <f t="shared" si="100"/>
        <v/>
      </c>
      <c r="AE1352" s="194">
        <f>IF(AD1352="",0,IF(ISERROR(VLOOKUP(AD1352,AD$7:AD1351,1,FALSE)),1,0))</f>
        <v>0</v>
      </c>
      <c r="AF1352" s="194"/>
    </row>
    <row r="1353" spans="1:32" ht="16.5" customHeight="1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75">
        <f>IF(AND($X$3512&lt;&gt;" ",$X$3512&lt;&gt;0),IF(X1353=$X$3512,1+COUNTIF(U$7:U1352,"&gt;0"),0),0)</f>
        <v>0</v>
      </c>
      <c r="V1353" s="178" t="s">
        <v>1542</v>
      </c>
      <c r="W1353" s="130"/>
      <c r="X1353" s="131"/>
      <c r="Y1353" s="131"/>
      <c r="Z1353" s="206"/>
      <c r="AA1353" s="194">
        <f t="shared" si="101"/>
        <v>0</v>
      </c>
      <c r="AB1353" s="124" t="str">
        <f t="shared" si="102"/>
        <v/>
      </c>
      <c r="AC1353" s="195" t="str">
        <f t="shared" si="103"/>
        <v/>
      </c>
      <c r="AD1353" s="194" t="str">
        <f t="shared" si="100"/>
        <v/>
      </c>
      <c r="AE1353" s="194">
        <f>IF(AD1353="",0,IF(ISERROR(VLOOKUP(AD1353,AD$7:AD1352,1,FALSE)),1,0))</f>
        <v>0</v>
      </c>
      <c r="AF1353" s="194"/>
    </row>
    <row r="1354" spans="1:32" ht="16.5" customHeight="1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75">
        <f>IF(AND($X$3512&lt;&gt;" ",$X$3512&lt;&gt;0),IF(X1354=$X$3512,1+COUNTIF(U$7:U1353,"&gt;0"),0),0)</f>
        <v>0</v>
      </c>
      <c r="V1354" s="178" t="s">
        <v>1543</v>
      </c>
      <c r="W1354" s="130"/>
      <c r="X1354" s="131"/>
      <c r="Y1354" s="131"/>
      <c r="Z1354" s="206"/>
      <c r="AA1354" s="194">
        <f t="shared" si="101"/>
        <v>0</v>
      </c>
      <c r="AB1354" s="124" t="str">
        <f t="shared" si="102"/>
        <v/>
      </c>
      <c r="AC1354" s="195" t="str">
        <f t="shared" si="103"/>
        <v/>
      </c>
      <c r="AD1354" s="194" t="str">
        <f t="shared" si="100"/>
        <v/>
      </c>
      <c r="AE1354" s="194">
        <f>IF(AD1354="",0,IF(ISERROR(VLOOKUP(AD1354,AD$7:AD1353,1,FALSE)),1,0))</f>
        <v>0</v>
      </c>
      <c r="AF1354" s="194"/>
    </row>
    <row r="1355" spans="1:32" ht="16.5" customHeight="1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75">
        <f>IF(AND($X$3512&lt;&gt;" ",$X$3512&lt;&gt;0),IF(X1355=$X$3512,1+COUNTIF(U$7:U1354,"&gt;0"),0),0)</f>
        <v>0</v>
      </c>
      <c r="V1355" s="178" t="s">
        <v>1544</v>
      </c>
      <c r="W1355" s="130"/>
      <c r="X1355" s="131"/>
      <c r="Y1355" s="131"/>
      <c r="Z1355" s="206"/>
      <c r="AA1355" s="194">
        <f t="shared" si="101"/>
        <v>0</v>
      </c>
      <c r="AB1355" s="124" t="str">
        <f t="shared" si="102"/>
        <v/>
      </c>
      <c r="AC1355" s="195" t="str">
        <f t="shared" si="103"/>
        <v/>
      </c>
      <c r="AD1355" s="194" t="str">
        <f t="shared" ref="AD1355:AD1418" si="104">IF(W1355&gt;0,CONCATENATE(MONTH(W1355),"-",YEAR(W1355)),"")</f>
        <v/>
      </c>
      <c r="AE1355" s="194">
        <f>IF(AD1355="",0,IF(ISERROR(VLOOKUP(AD1355,AD$7:AD1354,1,FALSE)),1,0))</f>
        <v>0</v>
      </c>
      <c r="AF1355" s="194"/>
    </row>
    <row r="1356" spans="1:32" ht="16.5" customHeight="1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75">
        <f>IF(AND($X$3512&lt;&gt;" ",$X$3512&lt;&gt;0),IF(X1356=$X$3512,1+COUNTIF(U$7:U1355,"&gt;0"),0),0)</f>
        <v>0</v>
      </c>
      <c r="V1356" s="178" t="s">
        <v>1545</v>
      </c>
      <c r="W1356" s="130"/>
      <c r="X1356" s="131"/>
      <c r="Y1356" s="131"/>
      <c r="Z1356" s="206"/>
      <c r="AA1356" s="194">
        <f t="shared" si="101"/>
        <v>0</v>
      </c>
      <c r="AB1356" s="124" t="str">
        <f t="shared" si="102"/>
        <v/>
      </c>
      <c r="AC1356" s="195" t="str">
        <f t="shared" si="103"/>
        <v/>
      </c>
      <c r="AD1356" s="194" t="str">
        <f t="shared" si="104"/>
        <v/>
      </c>
      <c r="AE1356" s="194">
        <f>IF(AD1356="",0,IF(ISERROR(VLOOKUP(AD1356,AD$7:AD1355,1,FALSE)),1,0))</f>
        <v>0</v>
      </c>
      <c r="AF1356" s="194"/>
    </row>
    <row r="1357" spans="1:32" ht="16.5" customHeight="1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75">
        <f>IF(AND($X$3512&lt;&gt;" ",$X$3512&lt;&gt;0),IF(X1357=$X$3512,1+COUNTIF(U$7:U1356,"&gt;0"),0),0)</f>
        <v>0</v>
      </c>
      <c r="V1357" s="178" t="s">
        <v>1546</v>
      </c>
      <c r="W1357" s="130"/>
      <c r="X1357" s="131"/>
      <c r="Y1357" s="131"/>
      <c r="Z1357" s="206"/>
      <c r="AA1357" s="194">
        <f t="shared" si="101"/>
        <v>0</v>
      </c>
      <c r="AB1357" s="124" t="str">
        <f t="shared" si="102"/>
        <v/>
      </c>
      <c r="AC1357" s="195" t="str">
        <f t="shared" si="103"/>
        <v/>
      </c>
      <c r="AD1357" s="194" t="str">
        <f t="shared" si="104"/>
        <v/>
      </c>
      <c r="AE1357" s="194">
        <f>IF(AD1357="",0,IF(ISERROR(VLOOKUP(AD1357,AD$7:AD1356,1,FALSE)),1,0))</f>
        <v>0</v>
      </c>
      <c r="AF1357" s="194"/>
    </row>
    <row r="1358" spans="1:32" ht="16.5" customHeight="1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75">
        <f>IF(AND($X$3512&lt;&gt;" ",$X$3512&lt;&gt;0),IF(X1358=$X$3512,1+COUNTIF(U$7:U1357,"&gt;0"),0),0)</f>
        <v>0</v>
      </c>
      <c r="V1358" s="178" t="s">
        <v>1547</v>
      </c>
      <c r="W1358" s="130"/>
      <c r="X1358" s="131"/>
      <c r="Y1358" s="131"/>
      <c r="Z1358" s="206"/>
      <c r="AA1358" s="194">
        <f t="shared" si="101"/>
        <v>0</v>
      </c>
      <c r="AB1358" s="124" t="str">
        <f t="shared" si="102"/>
        <v/>
      </c>
      <c r="AC1358" s="195" t="str">
        <f t="shared" si="103"/>
        <v/>
      </c>
      <c r="AD1358" s="194" t="str">
        <f t="shared" si="104"/>
        <v/>
      </c>
      <c r="AE1358" s="194">
        <f>IF(AD1358="",0,IF(ISERROR(VLOOKUP(AD1358,AD$7:AD1357,1,FALSE)),1,0))</f>
        <v>0</v>
      </c>
      <c r="AF1358" s="194"/>
    </row>
    <row r="1359" spans="1:32" ht="16.5" customHeight="1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75">
        <f>IF(AND($X$3512&lt;&gt;" ",$X$3512&lt;&gt;0),IF(X1359=$X$3512,1+COUNTIF(U$7:U1358,"&gt;0"),0),0)</f>
        <v>0</v>
      </c>
      <c r="V1359" s="178" t="s">
        <v>1548</v>
      </c>
      <c r="W1359" s="130"/>
      <c r="X1359" s="131"/>
      <c r="Y1359" s="131"/>
      <c r="Z1359" s="206"/>
      <c r="AA1359" s="194">
        <f t="shared" si="101"/>
        <v>0</v>
      </c>
      <c r="AB1359" s="124" t="str">
        <f t="shared" si="102"/>
        <v/>
      </c>
      <c r="AC1359" s="195" t="str">
        <f t="shared" si="103"/>
        <v/>
      </c>
      <c r="AD1359" s="194" t="str">
        <f t="shared" si="104"/>
        <v/>
      </c>
      <c r="AE1359" s="194">
        <f>IF(AD1359="",0,IF(ISERROR(VLOOKUP(AD1359,AD$7:AD1358,1,FALSE)),1,0))</f>
        <v>0</v>
      </c>
      <c r="AF1359" s="194"/>
    </row>
    <row r="1360" spans="1:32" ht="16.5" customHeight="1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75">
        <f>IF(AND($X$3512&lt;&gt;" ",$X$3512&lt;&gt;0),IF(X1360=$X$3512,1+COUNTIF(U$7:U1359,"&gt;0"),0),0)</f>
        <v>0</v>
      </c>
      <c r="V1360" s="178" t="s">
        <v>1549</v>
      </c>
      <c r="W1360" s="130"/>
      <c r="X1360" s="131"/>
      <c r="Y1360" s="131"/>
      <c r="Z1360" s="206"/>
      <c r="AA1360" s="194">
        <f t="shared" si="101"/>
        <v>0</v>
      </c>
      <c r="AB1360" s="124" t="str">
        <f t="shared" si="102"/>
        <v/>
      </c>
      <c r="AC1360" s="195" t="str">
        <f t="shared" si="103"/>
        <v/>
      </c>
      <c r="AD1360" s="194" t="str">
        <f t="shared" si="104"/>
        <v/>
      </c>
      <c r="AE1360" s="194">
        <f>IF(AD1360="",0,IF(ISERROR(VLOOKUP(AD1360,AD$7:AD1359,1,FALSE)),1,0))</f>
        <v>0</v>
      </c>
      <c r="AF1360" s="194"/>
    </row>
    <row r="1361" spans="1:32" ht="16.5" customHeight="1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75">
        <f>IF(AND($X$3512&lt;&gt;" ",$X$3512&lt;&gt;0),IF(X1361=$X$3512,1+COUNTIF(U$7:U1360,"&gt;0"),0),0)</f>
        <v>0</v>
      </c>
      <c r="V1361" s="178" t="s">
        <v>1550</v>
      </c>
      <c r="W1361" s="130"/>
      <c r="X1361" s="131"/>
      <c r="Y1361" s="131"/>
      <c r="Z1361" s="206"/>
      <c r="AA1361" s="194">
        <f t="shared" si="101"/>
        <v>0</v>
      </c>
      <c r="AB1361" s="124" t="str">
        <f t="shared" si="102"/>
        <v/>
      </c>
      <c r="AC1361" s="195" t="str">
        <f t="shared" si="103"/>
        <v/>
      </c>
      <c r="AD1361" s="194" t="str">
        <f t="shared" si="104"/>
        <v/>
      </c>
      <c r="AE1361" s="194">
        <f>IF(AD1361="",0,IF(ISERROR(VLOOKUP(AD1361,AD$7:AD1360,1,FALSE)),1,0))</f>
        <v>0</v>
      </c>
      <c r="AF1361" s="194"/>
    </row>
    <row r="1362" spans="1:32" ht="16.5" customHeight="1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75">
        <f>IF(AND($X$3512&lt;&gt;" ",$X$3512&lt;&gt;0),IF(X1362=$X$3512,1+COUNTIF(U$7:U1361,"&gt;0"),0),0)</f>
        <v>0</v>
      </c>
      <c r="V1362" s="178" t="s">
        <v>1551</v>
      </c>
      <c r="W1362" s="130"/>
      <c r="X1362" s="131"/>
      <c r="Y1362" s="131"/>
      <c r="Z1362" s="206"/>
      <c r="AA1362" s="194">
        <f t="shared" si="101"/>
        <v>0</v>
      </c>
      <c r="AB1362" s="124" t="str">
        <f t="shared" si="102"/>
        <v/>
      </c>
      <c r="AC1362" s="195" t="str">
        <f t="shared" si="103"/>
        <v/>
      </c>
      <c r="AD1362" s="194" t="str">
        <f t="shared" si="104"/>
        <v/>
      </c>
      <c r="AE1362" s="194">
        <f>IF(AD1362="",0,IF(ISERROR(VLOOKUP(AD1362,AD$7:AD1361,1,FALSE)),1,0))</f>
        <v>0</v>
      </c>
      <c r="AF1362" s="194"/>
    </row>
    <row r="1363" spans="1:32" ht="16.5" customHeight="1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75">
        <f>IF(AND($X$3512&lt;&gt;" ",$X$3512&lt;&gt;0),IF(X1363=$X$3512,1+COUNTIF(U$7:U1362,"&gt;0"),0),0)</f>
        <v>0</v>
      </c>
      <c r="V1363" s="178" t="s">
        <v>1552</v>
      </c>
      <c r="W1363" s="130"/>
      <c r="X1363" s="131"/>
      <c r="Y1363" s="131"/>
      <c r="Z1363" s="206"/>
      <c r="AA1363" s="194">
        <f t="shared" si="101"/>
        <v>0</v>
      </c>
      <c r="AB1363" s="124" t="str">
        <f t="shared" si="102"/>
        <v/>
      </c>
      <c r="AC1363" s="195" t="str">
        <f t="shared" si="103"/>
        <v/>
      </c>
      <c r="AD1363" s="194" t="str">
        <f t="shared" si="104"/>
        <v/>
      </c>
      <c r="AE1363" s="194">
        <f>IF(AD1363="",0,IF(ISERROR(VLOOKUP(AD1363,AD$7:AD1362,1,FALSE)),1,0))</f>
        <v>0</v>
      </c>
      <c r="AF1363" s="194"/>
    </row>
    <row r="1364" spans="1:32" ht="16.5" customHeight="1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75">
        <f>IF(AND($X$3512&lt;&gt;" ",$X$3512&lt;&gt;0),IF(X1364=$X$3512,1+COUNTIF(U$7:U1363,"&gt;0"),0),0)</f>
        <v>0</v>
      </c>
      <c r="V1364" s="178" t="s">
        <v>1553</v>
      </c>
      <c r="W1364" s="130"/>
      <c r="X1364" s="131"/>
      <c r="Y1364" s="131"/>
      <c r="Z1364" s="206"/>
      <c r="AA1364" s="194">
        <f t="shared" si="101"/>
        <v>0</v>
      </c>
      <c r="AB1364" s="124" t="str">
        <f t="shared" si="102"/>
        <v/>
      </c>
      <c r="AC1364" s="195" t="str">
        <f t="shared" si="103"/>
        <v/>
      </c>
      <c r="AD1364" s="194" t="str">
        <f t="shared" si="104"/>
        <v/>
      </c>
      <c r="AE1364" s="194">
        <f>IF(AD1364="",0,IF(ISERROR(VLOOKUP(AD1364,AD$7:AD1363,1,FALSE)),1,0))</f>
        <v>0</v>
      </c>
      <c r="AF1364" s="194"/>
    </row>
    <row r="1365" spans="1:32" ht="16.5" customHeight="1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75">
        <f>IF(AND($X$3512&lt;&gt;" ",$X$3512&lt;&gt;0),IF(X1365=$X$3512,1+COUNTIF(U$7:U1364,"&gt;0"),0),0)</f>
        <v>0</v>
      </c>
      <c r="V1365" s="178" t="s">
        <v>1554</v>
      </c>
      <c r="W1365" s="130"/>
      <c r="X1365" s="131"/>
      <c r="Y1365" s="131"/>
      <c r="Z1365" s="206"/>
      <c r="AA1365" s="194">
        <f t="shared" si="101"/>
        <v>0</v>
      </c>
      <c r="AB1365" s="124" t="str">
        <f t="shared" si="102"/>
        <v/>
      </c>
      <c r="AC1365" s="195" t="str">
        <f t="shared" si="103"/>
        <v/>
      </c>
      <c r="AD1365" s="194" t="str">
        <f t="shared" si="104"/>
        <v/>
      </c>
      <c r="AE1365" s="194">
        <f>IF(AD1365="",0,IF(ISERROR(VLOOKUP(AD1365,AD$7:AD1364,1,FALSE)),1,0))</f>
        <v>0</v>
      </c>
      <c r="AF1365" s="194"/>
    </row>
    <row r="1366" spans="1:32" ht="16.5" customHeight="1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75">
        <f>IF(AND($X$3512&lt;&gt;" ",$X$3512&lt;&gt;0),IF(X1366=$X$3512,1+COUNTIF(U$7:U1365,"&gt;0"),0),0)</f>
        <v>0</v>
      </c>
      <c r="V1366" s="178" t="s">
        <v>1555</v>
      </c>
      <c r="W1366" s="130"/>
      <c r="X1366" s="131"/>
      <c r="Y1366" s="131"/>
      <c r="Z1366" s="206"/>
      <c r="AA1366" s="194">
        <f t="shared" si="101"/>
        <v>0</v>
      </c>
      <c r="AB1366" s="124" t="str">
        <f t="shared" si="102"/>
        <v/>
      </c>
      <c r="AC1366" s="195" t="str">
        <f t="shared" si="103"/>
        <v/>
      </c>
      <c r="AD1366" s="194" t="str">
        <f t="shared" si="104"/>
        <v/>
      </c>
      <c r="AE1366" s="194">
        <f>IF(AD1366="",0,IF(ISERROR(VLOOKUP(AD1366,AD$7:AD1365,1,FALSE)),1,0))</f>
        <v>0</v>
      </c>
      <c r="AF1366" s="194"/>
    </row>
    <row r="1367" spans="1:32" ht="16.5" customHeight="1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75">
        <f>IF(AND($X$3512&lt;&gt;" ",$X$3512&lt;&gt;0),IF(X1367=$X$3512,1+COUNTIF(U$7:U1366,"&gt;0"),0),0)</f>
        <v>0</v>
      </c>
      <c r="V1367" s="178" t="s">
        <v>1556</v>
      </c>
      <c r="W1367" s="130"/>
      <c r="X1367" s="131"/>
      <c r="Y1367" s="131"/>
      <c r="Z1367" s="206"/>
      <c r="AA1367" s="194">
        <f t="shared" si="101"/>
        <v>0</v>
      </c>
      <c r="AB1367" s="124" t="str">
        <f t="shared" si="102"/>
        <v/>
      </c>
      <c r="AC1367" s="195" t="str">
        <f t="shared" si="103"/>
        <v/>
      </c>
      <c r="AD1367" s="194" t="str">
        <f t="shared" si="104"/>
        <v/>
      </c>
      <c r="AE1367" s="194">
        <f>IF(AD1367="",0,IF(ISERROR(VLOOKUP(AD1367,AD$7:AD1366,1,FALSE)),1,0))</f>
        <v>0</v>
      </c>
      <c r="AF1367" s="194"/>
    </row>
    <row r="1368" spans="1:32" ht="16.5" customHeight="1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75">
        <f>IF(AND($X$3512&lt;&gt;" ",$X$3512&lt;&gt;0),IF(X1368=$X$3512,1+COUNTIF(U$7:U1367,"&gt;0"),0),0)</f>
        <v>0</v>
      </c>
      <c r="V1368" s="178" t="s">
        <v>1557</v>
      </c>
      <c r="W1368" s="130"/>
      <c r="X1368" s="131"/>
      <c r="Y1368" s="131"/>
      <c r="Z1368" s="206"/>
      <c r="AA1368" s="194">
        <f t="shared" si="101"/>
        <v>0</v>
      </c>
      <c r="AB1368" s="124" t="str">
        <f t="shared" si="102"/>
        <v/>
      </c>
      <c r="AC1368" s="195" t="str">
        <f t="shared" si="103"/>
        <v/>
      </c>
      <c r="AD1368" s="194" t="str">
        <f t="shared" si="104"/>
        <v/>
      </c>
      <c r="AE1368" s="194">
        <f>IF(AD1368="",0,IF(ISERROR(VLOOKUP(AD1368,AD$7:AD1367,1,FALSE)),1,0))</f>
        <v>0</v>
      </c>
      <c r="AF1368" s="194"/>
    </row>
    <row r="1369" spans="1:32" ht="16.5" customHeight="1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75">
        <f>IF(AND($X$3512&lt;&gt;" ",$X$3512&lt;&gt;0),IF(X1369=$X$3512,1+COUNTIF(U$7:U1368,"&gt;0"),0),0)</f>
        <v>0</v>
      </c>
      <c r="V1369" s="178" t="s">
        <v>1558</v>
      </c>
      <c r="W1369" s="130"/>
      <c r="X1369" s="131"/>
      <c r="Y1369" s="131"/>
      <c r="Z1369" s="206"/>
      <c r="AA1369" s="194">
        <f t="shared" si="101"/>
        <v>0</v>
      </c>
      <c r="AB1369" s="124" t="str">
        <f t="shared" si="102"/>
        <v/>
      </c>
      <c r="AC1369" s="195" t="str">
        <f t="shared" si="103"/>
        <v/>
      </c>
      <c r="AD1369" s="194" t="str">
        <f t="shared" si="104"/>
        <v/>
      </c>
      <c r="AE1369" s="194">
        <f>IF(AD1369="",0,IF(ISERROR(VLOOKUP(AD1369,AD$7:AD1368,1,FALSE)),1,0))</f>
        <v>0</v>
      </c>
      <c r="AF1369" s="194"/>
    </row>
    <row r="1370" spans="1:32" ht="16.5" customHeight="1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75">
        <f>IF(AND($X$3512&lt;&gt;" ",$X$3512&lt;&gt;0),IF(X1370=$X$3512,1+COUNTIF(U$7:U1369,"&gt;0"),0),0)</f>
        <v>0</v>
      </c>
      <c r="V1370" s="178" t="s">
        <v>1559</v>
      </c>
      <c r="W1370" s="130"/>
      <c r="X1370" s="131"/>
      <c r="Y1370" s="131"/>
      <c r="Z1370" s="206"/>
      <c r="AA1370" s="194">
        <f t="shared" si="101"/>
        <v>0</v>
      </c>
      <c r="AB1370" s="124" t="str">
        <f t="shared" si="102"/>
        <v/>
      </c>
      <c r="AC1370" s="195" t="str">
        <f t="shared" si="103"/>
        <v/>
      </c>
      <c r="AD1370" s="194" t="str">
        <f t="shared" si="104"/>
        <v/>
      </c>
      <c r="AE1370" s="194">
        <f>IF(AD1370="",0,IF(ISERROR(VLOOKUP(AD1370,AD$7:AD1369,1,FALSE)),1,0))</f>
        <v>0</v>
      </c>
      <c r="AF1370" s="194"/>
    </row>
    <row r="1371" spans="1:32" ht="16.5" customHeight="1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75">
        <f>IF(AND($X$3512&lt;&gt;" ",$X$3512&lt;&gt;0),IF(X1371=$X$3512,1+COUNTIF(U$7:U1370,"&gt;0"),0),0)</f>
        <v>0</v>
      </c>
      <c r="V1371" s="178" t="s">
        <v>1560</v>
      </c>
      <c r="W1371" s="130"/>
      <c r="X1371" s="131"/>
      <c r="Y1371" s="131"/>
      <c r="Z1371" s="206"/>
      <c r="AA1371" s="194">
        <f t="shared" si="101"/>
        <v>0</v>
      </c>
      <c r="AB1371" s="124" t="str">
        <f t="shared" si="102"/>
        <v/>
      </c>
      <c r="AC1371" s="195" t="str">
        <f t="shared" si="103"/>
        <v/>
      </c>
      <c r="AD1371" s="194" t="str">
        <f t="shared" si="104"/>
        <v/>
      </c>
      <c r="AE1371" s="194">
        <f>IF(AD1371="",0,IF(ISERROR(VLOOKUP(AD1371,AD$7:AD1370,1,FALSE)),1,0))</f>
        <v>0</v>
      </c>
      <c r="AF1371" s="194"/>
    </row>
    <row r="1372" spans="1:32" ht="16.5" customHeight="1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75">
        <f>IF(AND($X$3512&lt;&gt;" ",$X$3512&lt;&gt;0),IF(X1372=$X$3512,1+COUNTIF(U$7:U1371,"&gt;0"),0),0)</f>
        <v>0</v>
      </c>
      <c r="V1372" s="178" t="s">
        <v>1561</v>
      </c>
      <c r="W1372" s="130"/>
      <c r="X1372" s="131"/>
      <c r="Y1372" s="131"/>
      <c r="Z1372" s="206"/>
      <c r="AA1372" s="194">
        <f t="shared" si="101"/>
        <v>0</v>
      </c>
      <c r="AB1372" s="124" t="str">
        <f t="shared" si="102"/>
        <v/>
      </c>
      <c r="AC1372" s="195" t="str">
        <f t="shared" si="103"/>
        <v/>
      </c>
      <c r="AD1372" s="194" t="str">
        <f t="shared" si="104"/>
        <v/>
      </c>
      <c r="AE1372" s="194">
        <f>IF(AD1372="",0,IF(ISERROR(VLOOKUP(AD1372,AD$7:AD1371,1,FALSE)),1,0))</f>
        <v>0</v>
      </c>
      <c r="AF1372" s="194"/>
    </row>
    <row r="1373" spans="1:32" ht="16.5" customHeight="1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75">
        <f>IF(AND($X$3512&lt;&gt;" ",$X$3512&lt;&gt;0),IF(X1373=$X$3512,1+COUNTIF(U$7:U1372,"&gt;0"),0),0)</f>
        <v>0</v>
      </c>
      <c r="V1373" s="178" t="s">
        <v>1562</v>
      </c>
      <c r="W1373" s="130"/>
      <c r="X1373" s="131"/>
      <c r="Y1373" s="131"/>
      <c r="Z1373" s="206"/>
      <c r="AA1373" s="194">
        <f t="shared" si="101"/>
        <v>0</v>
      </c>
      <c r="AB1373" s="124" t="str">
        <f t="shared" si="102"/>
        <v/>
      </c>
      <c r="AC1373" s="195" t="str">
        <f t="shared" si="103"/>
        <v/>
      </c>
      <c r="AD1373" s="194" t="str">
        <f t="shared" si="104"/>
        <v/>
      </c>
      <c r="AE1373" s="194">
        <f>IF(AD1373="",0,IF(ISERROR(VLOOKUP(AD1373,AD$7:AD1372,1,FALSE)),1,0))</f>
        <v>0</v>
      </c>
      <c r="AF1373" s="194"/>
    </row>
    <row r="1374" spans="1:32" ht="16.5" customHeight="1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75">
        <f>IF(AND($X$3512&lt;&gt;" ",$X$3512&lt;&gt;0),IF(X1374=$X$3512,1+COUNTIF(U$7:U1373,"&gt;0"),0),0)</f>
        <v>0</v>
      </c>
      <c r="V1374" s="178" t="s">
        <v>1563</v>
      </c>
      <c r="W1374" s="130"/>
      <c r="X1374" s="131"/>
      <c r="Y1374" s="131"/>
      <c r="Z1374" s="206"/>
      <c r="AA1374" s="194">
        <f t="shared" si="101"/>
        <v>0</v>
      </c>
      <c r="AB1374" s="124" t="str">
        <f t="shared" si="102"/>
        <v/>
      </c>
      <c r="AC1374" s="195" t="str">
        <f t="shared" si="103"/>
        <v/>
      </c>
      <c r="AD1374" s="194" t="str">
        <f t="shared" si="104"/>
        <v/>
      </c>
      <c r="AE1374" s="194">
        <f>IF(AD1374="",0,IF(ISERROR(VLOOKUP(AD1374,AD$7:AD1373,1,FALSE)),1,0))</f>
        <v>0</v>
      </c>
      <c r="AF1374" s="194"/>
    </row>
    <row r="1375" spans="1:32" ht="16.5" customHeight="1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75">
        <f>IF(AND($X$3512&lt;&gt;" ",$X$3512&lt;&gt;0),IF(X1375=$X$3512,1+COUNTIF(U$7:U1374,"&gt;0"),0),0)</f>
        <v>0</v>
      </c>
      <c r="V1375" s="178" t="s">
        <v>1564</v>
      </c>
      <c r="W1375" s="130"/>
      <c r="X1375" s="131"/>
      <c r="Y1375" s="131"/>
      <c r="Z1375" s="206"/>
      <c r="AA1375" s="194">
        <f t="shared" si="101"/>
        <v>0</v>
      </c>
      <c r="AB1375" s="124" t="str">
        <f t="shared" si="102"/>
        <v/>
      </c>
      <c r="AC1375" s="195" t="str">
        <f t="shared" si="103"/>
        <v/>
      </c>
      <c r="AD1375" s="194" t="str">
        <f t="shared" si="104"/>
        <v/>
      </c>
      <c r="AE1375" s="194">
        <f>IF(AD1375="",0,IF(ISERROR(VLOOKUP(AD1375,AD$7:AD1374,1,FALSE)),1,0))</f>
        <v>0</v>
      </c>
      <c r="AF1375" s="194"/>
    </row>
    <row r="1376" spans="1:32" ht="16.5" customHeight="1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75">
        <f>IF(AND($X$3512&lt;&gt;" ",$X$3512&lt;&gt;0),IF(X1376=$X$3512,1+COUNTIF(U$7:U1375,"&gt;0"),0),0)</f>
        <v>0</v>
      </c>
      <c r="V1376" s="178" t="s">
        <v>1565</v>
      </c>
      <c r="W1376" s="130"/>
      <c r="X1376" s="131"/>
      <c r="Y1376" s="131"/>
      <c r="Z1376" s="206"/>
      <c r="AA1376" s="194">
        <f t="shared" si="101"/>
        <v>0</v>
      </c>
      <c r="AB1376" s="124" t="str">
        <f t="shared" si="102"/>
        <v/>
      </c>
      <c r="AC1376" s="195" t="str">
        <f t="shared" si="103"/>
        <v/>
      </c>
      <c r="AD1376" s="194" t="str">
        <f t="shared" si="104"/>
        <v/>
      </c>
      <c r="AE1376" s="194">
        <f>IF(AD1376="",0,IF(ISERROR(VLOOKUP(AD1376,AD$7:AD1375,1,FALSE)),1,0))</f>
        <v>0</v>
      </c>
      <c r="AF1376" s="194"/>
    </row>
    <row r="1377" spans="1:32" ht="16.5" customHeight="1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75">
        <f>IF(AND($X$3512&lt;&gt;" ",$X$3512&lt;&gt;0),IF(X1377=$X$3512,1+COUNTIF(U$7:U1376,"&gt;0"),0),0)</f>
        <v>0</v>
      </c>
      <c r="V1377" s="178" t="s">
        <v>1566</v>
      </c>
      <c r="W1377" s="130"/>
      <c r="X1377" s="131"/>
      <c r="Y1377" s="131"/>
      <c r="Z1377" s="206"/>
      <c r="AA1377" s="194">
        <f t="shared" si="101"/>
        <v>0</v>
      </c>
      <c r="AB1377" s="124" t="str">
        <f t="shared" si="102"/>
        <v/>
      </c>
      <c r="AC1377" s="195" t="str">
        <f t="shared" si="103"/>
        <v/>
      </c>
      <c r="AD1377" s="194" t="str">
        <f t="shared" si="104"/>
        <v/>
      </c>
      <c r="AE1377" s="194">
        <f>IF(AD1377="",0,IF(ISERROR(VLOOKUP(AD1377,AD$7:AD1376,1,FALSE)),1,0))</f>
        <v>0</v>
      </c>
      <c r="AF1377" s="194"/>
    </row>
    <row r="1378" spans="1:32" ht="16.5" customHeight="1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75">
        <f>IF(AND($X$3512&lt;&gt;" ",$X$3512&lt;&gt;0),IF(X1378=$X$3512,1+COUNTIF(U$7:U1377,"&gt;0"),0),0)</f>
        <v>0</v>
      </c>
      <c r="V1378" s="178" t="s">
        <v>1567</v>
      </c>
      <c r="W1378" s="130"/>
      <c r="X1378" s="131"/>
      <c r="Y1378" s="131"/>
      <c r="Z1378" s="206"/>
      <c r="AA1378" s="194">
        <f t="shared" si="101"/>
        <v>0</v>
      </c>
      <c r="AB1378" s="124" t="str">
        <f t="shared" si="102"/>
        <v/>
      </c>
      <c r="AC1378" s="195" t="str">
        <f t="shared" si="103"/>
        <v/>
      </c>
      <c r="AD1378" s="194" t="str">
        <f t="shared" si="104"/>
        <v/>
      </c>
      <c r="AE1378" s="194">
        <f>IF(AD1378="",0,IF(ISERROR(VLOOKUP(AD1378,AD$7:AD1377,1,FALSE)),1,0))</f>
        <v>0</v>
      </c>
      <c r="AF1378" s="194"/>
    </row>
    <row r="1379" spans="1:32" ht="16.5" customHeight="1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75">
        <f>IF(AND($X$3512&lt;&gt;" ",$X$3512&lt;&gt;0),IF(X1379=$X$3512,1+COUNTIF(U$7:U1378,"&gt;0"),0),0)</f>
        <v>0</v>
      </c>
      <c r="V1379" s="178" t="s">
        <v>1568</v>
      </c>
      <c r="W1379" s="130"/>
      <c r="X1379" s="131"/>
      <c r="Y1379" s="131"/>
      <c r="Z1379" s="206"/>
      <c r="AA1379" s="194">
        <f t="shared" si="101"/>
        <v>0</v>
      </c>
      <c r="AB1379" s="124" t="str">
        <f t="shared" si="102"/>
        <v/>
      </c>
      <c r="AC1379" s="195" t="str">
        <f t="shared" si="103"/>
        <v/>
      </c>
      <c r="AD1379" s="194" t="str">
        <f t="shared" si="104"/>
        <v/>
      </c>
      <c r="AE1379" s="194">
        <f>IF(AD1379="",0,IF(ISERROR(VLOOKUP(AD1379,AD$7:AD1378,1,FALSE)),1,0))</f>
        <v>0</v>
      </c>
      <c r="AF1379" s="194"/>
    </row>
    <row r="1380" spans="1:32" ht="16.5" customHeight="1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75">
        <f>IF(AND($X$3512&lt;&gt;" ",$X$3512&lt;&gt;0),IF(X1380=$X$3512,1+COUNTIF(U$7:U1379,"&gt;0"),0),0)</f>
        <v>0</v>
      </c>
      <c r="V1380" s="178" t="s">
        <v>1569</v>
      </c>
      <c r="W1380" s="130"/>
      <c r="X1380" s="131"/>
      <c r="Y1380" s="131"/>
      <c r="Z1380" s="206"/>
      <c r="AA1380" s="194">
        <f t="shared" si="101"/>
        <v>0</v>
      </c>
      <c r="AB1380" s="124" t="str">
        <f t="shared" si="102"/>
        <v/>
      </c>
      <c r="AC1380" s="195" t="str">
        <f t="shared" si="103"/>
        <v/>
      </c>
      <c r="AD1380" s="194" t="str">
        <f t="shared" si="104"/>
        <v/>
      </c>
      <c r="AE1380" s="194">
        <f>IF(AD1380="",0,IF(ISERROR(VLOOKUP(AD1380,AD$7:AD1379,1,FALSE)),1,0))</f>
        <v>0</v>
      </c>
      <c r="AF1380" s="194"/>
    </row>
    <row r="1381" spans="1:32" ht="16.5" customHeight="1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75">
        <f>IF(AND($X$3512&lt;&gt;" ",$X$3512&lt;&gt;0),IF(X1381=$X$3512,1+COUNTIF(U$7:U1380,"&gt;0"),0),0)</f>
        <v>0</v>
      </c>
      <c r="V1381" s="178" t="s">
        <v>1570</v>
      </c>
      <c r="W1381" s="130"/>
      <c r="X1381" s="131"/>
      <c r="Y1381" s="131"/>
      <c r="Z1381" s="206"/>
      <c r="AA1381" s="194">
        <f t="shared" si="101"/>
        <v>0</v>
      </c>
      <c r="AB1381" s="124" t="str">
        <f t="shared" si="102"/>
        <v/>
      </c>
      <c r="AC1381" s="195" t="str">
        <f t="shared" si="103"/>
        <v/>
      </c>
      <c r="AD1381" s="194" t="str">
        <f t="shared" si="104"/>
        <v/>
      </c>
      <c r="AE1381" s="194">
        <f>IF(AD1381="",0,IF(ISERROR(VLOOKUP(AD1381,AD$7:AD1380,1,FALSE)),1,0))</f>
        <v>0</v>
      </c>
      <c r="AF1381" s="194"/>
    </row>
    <row r="1382" spans="1:32" ht="16.5" customHeight="1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75">
        <f>IF(AND($X$3512&lt;&gt;" ",$X$3512&lt;&gt;0),IF(X1382=$X$3512,1+COUNTIF(U$7:U1381,"&gt;0"),0),0)</f>
        <v>0</v>
      </c>
      <c r="V1382" s="178" t="s">
        <v>1571</v>
      </c>
      <c r="W1382" s="130"/>
      <c r="X1382" s="131"/>
      <c r="Y1382" s="131"/>
      <c r="Z1382" s="206"/>
      <c r="AA1382" s="194">
        <f t="shared" si="101"/>
        <v>0</v>
      </c>
      <c r="AB1382" s="124" t="str">
        <f t="shared" si="102"/>
        <v/>
      </c>
      <c r="AC1382" s="195" t="str">
        <f t="shared" si="103"/>
        <v/>
      </c>
      <c r="AD1382" s="194" t="str">
        <f t="shared" si="104"/>
        <v/>
      </c>
      <c r="AE1382" s="194">
        <f>IF(AD1382="",0,IF(ISERROR(VLOOKUP(AD1382,AD$7:AD1381,1,FALSE)),1,0))</f>
        <v>0</v>
      </c>
      <c r="AF1382" s="194"/>
    </row>
    <row r="1383" spans="1:32" ht="16.5" customHeight="1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75">
        <f>IF(AND($X$3512&lt;&gt;" ",$X$3512&lt;&gt;0),IF(X1383=$X$3512,1+COUNTIF(U$7:U1382,"&gt;0"),0),0)</f>
        <v>0</v>
      </c>
      <c r="V1383" s="178" t="s">
        <v>1572</v>
      </c>
      <c r="W1383" s="130"/>
      <c r="X1383" s="131"/>
      <c r="Y1383" s="131"/>
      <c r="Z1383" s="206"/>
      <c r="AA1383" s="194">
        <f t="shared" si="101"/>
        <v>0</v>
      </c>
      <c r="AB1383" s="124" t="str">
        <f t="shared" si="102"/>
        <v/>
      </c>
      <c r="AC1383" s="195" t="str">
        <f t="shared" si="103"/>
        <v/>
      </c>
      <c r="AD1383" s="194" t="str">
        <f t="shared" si="104"/>
        <v/>
      </c>
      <c r="AE1383" s="194">
        <f>IF(AD1383="",0,IF(ISERROR(VLOOKUP(AD1383,AD$7:AD1382,1,FALSE)),1,0))</f>
        <v>0</v>
      </c>
      <c r="AF1383" s="194"/>
    </row>
    <row r="1384" spans="1:32" ht="16.5" customHeight="1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75">
        <f>IF(AND($X$3512&lt;&gt;" ",$X$3512&lt;&gt;0),IF(X1384=$X$3512,1+COUNTIF(U$7:U1383,"&gt;0"),0),0)</f>
        <v>0</v>
      </c>
      <c r="V1384" s="178" t="s">
        <v>1573</v>
      </c>
      <c r="W1384" s="130"/>
      <c r="X1384" s="131"/>
      <c r="Y1384" s="131"/>
      <c r="Z1384" s="206"/>
      <c r="AA1384" s="194">
        <f t="shared" si="101"/>
        <v>0</v>
      </c>
      <c r="AB1384" s="124" t="str">
        <f t="shared" si="102"/>
        <v/>
      </c>
      <c r="AC1384" s="195" t="str">
        <f t="shared" si="103"/>
        <v/>
      </c>
      <c r="AD1384" s="194" t="str">
        <f t="shared" si="104"/>
        <v/>
      </c>
      <c r="AE1384" s="194">
        <f>IF(AD1384="",0,IF(ISERROR(VLOOKUP(AD1384,AD$7:AD1383,1,FALSE)),1,0))</f>
        <v>0</v>
      </c>
      <c r="AF1384" s="194"/>
    </row>
    <row r="1385" spans="1:32" ht="16.5" customHeight="1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75">
        <f>IF(AND($X$3512&lt;&gt;" ",$X$3512&lt;&gt;0),IF(X1385=$X$3512,1+COUNTIF(U$7:U1384,"&gt;0"),0),0)</f>
        <v>0</v>
      </c>
      <c r="V1385" s="178" t="s">
        <v>1574</v>
      </c>
      <c r="W1385" s="130"/>
      <c r="X1385" s="131"/>
      <c r="Y1385" s="131"/>
      <c r="Z1385" s="206"/>
      <c r="AA1385" s="194">
        <f t="shared" si="101"/>
        <v>0</v>
      </c>
      <c r="AB1385" s="124" t="str">
        <f t="shared" si="102"/>
        <v/>
      </c>
      <c r="AC1385" s="195" t="str">
        <f t="shared" si="103"/>
        <v/>
      </c>
      <c r="AD1385" s="194" t="str">
        <f t="shared" si="104"/>
        <v/>
      </c>
      <c r="AE1385" s="194">
        <f>IF(AD1385="",0,IF(ISERROR(VLOOKUP(AD1385,AD$7:AD1384,1,FALSE)),1,0))</f>
        <v>0</v>
      </c>
      <c r="AF1385" s="194"/>
    </row>
    <row r="1386" spans="1:32" ht="16.5" customHeight="1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75">
        <f>IF(AND($X$3512&lt;&gt;" ",$X$3512&lt;&gt;0),IF(X1386=$X$3512,1+COUNTIF(U$7:U1385,"&gt;0"),0),0)</f>
        <v>0</v>
      </c>
      <c r="V1386" s="178" t="s">
        <v>1575</v>
      </c>
      <c r="W1386" s="130"/>
      <c r="X1386" s="131"/>
      <c r="Y1386" s="131"/>
      <c r="Z1386" s="206"/>
      <c r="AA1386" s="194">
        <f t="shared" si="101"/>
        <v>0</v>
      </c>
      <c r="AB1386" s="124" t="str">
        <f t="shared" si="102"/>
        <v/>
      </c>
      <c r="AC1386" s="195" t="str">
        <f t="shared" si="103"/>
        <v/>
      </c>
      <c r="AD1386" s="194" t="str">
        <f t="shared" si="104"/>
        <v/>
      </c>
      <c r="AE1386" s="194">
        <f>IF(AD1386="",0,IF(ISERROR(VLOOKUP(AD1386,AD$7:AD1385,1,FALSE)),1,0))</f>
        <v>0</v>
      </c>
      <c r="AF1386" s="194"/>
    </row>
    <row r="1387" spans="1:32" ht="16.5" customHeight="1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75">
        <f>IF(AND($X$3512&lt;&gt;" ",$X$3512&lt;&gt;0),IF(X1387=$X$3512,1+COUNTIF(U$7:U1386,"&gt;0"),0),0)</f>
        <v>0</v>
      </c>
      <c r="V1387" s="178" t="s">
        <v>1576</v>
      </c>
      <c r="W1387" s="130"/>
      <c r="X1387" s="131"/>
      <c r="Y1387" s="131"/>
      <c r="Z1387" s="206"/>
      <c r="AA1387" s="194">
        <f t="shared" si="101"/>
        <v>0</v>
      </c>
      <c r="AB1387" s="124" t="str">
        <f t="shared" si="102"/>
        <v/>
      </c>
      <c r="AC1387" s="195" t="str">
        <f t="shared" si="103"/>
        <v/>
      </c>
      <c r="AD1387" s="194" t="str">
        <f t="shared" si="104"/>
        <v/>
      </c>
      <c r="AE1387" s="194">
        <f>IF(AD1387="",0,IF(ISERROR(VLOOKUP(AD1387,AD$7:AD1386,1,FALSE)),1,0))</f>
        <v>0</v>
      </c>
      <c r="AF1387" s="194"/>
    </row>
    <row r="1388" spans="1:32" ht="16.5" customHeight="1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75">
        <f>IF(AND($X$3512&lt;&gt;" ",$X$3512&lt;&gt;0),IF(X1388=$X$3512,1+COUNTIF(U$7:U1387,"&gt;0"),0),0)</f>
        <v>0</v>
      </c>
      <c r="V1388" s="178" t="s">
        <v>1577</v>
      </c>
      <c r="W1388" s="130"/>
      <c r="X1388" s="131"/>
      <c r="Y1388" s="131"/>
      <c r="Z1388" s="206"/>
      <c r="AA1388" s="194">
        <f t="shared" si="101"/>
        <v>0</v>
      </c>
      <c r="AB1388" s="124" t="str">
        <f t="shared" si="102"/>
        <v/>
      </c>
      <c r="AC1388" s="195" t="str">
        <f t="shared" si="103"/>
        <v/>
      </c>
      <c r="AD1388" s="194" t="str">
        <f t="shared" si="104"/>
        <v/>
      </c>
      <c r="AE1388" s="194">
        <f>IF(AD1388="",0,IF(ISERROR(VLOOKUP(AD1388,AD$7:AD1387,1,FALSE)),1,0))</f>
        <v>0</v>
      </c>
      <c r="AF1388" s="194"/>
    </row>
    <row r="1389" spans="1:32" ht="16.5" customHeight="1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75">
        <f>IF(AND($X$3512&lt;&gt;" ",$X$3512&lt;&gt;0),IF(X1389=$X$3512,1+COUNTIF(U$7:U1388,"&gt;0"),0),0)</f>
        <v>0</v>
      </c>
      <c r="V1389" s="178" t="s">
        <v>1578</v>
      </c>
      <c r="W1389" s="130"/>
      <c r="X1389" s="131"/>
      <c r="Y1389" s="131"/>
      <c r="Z1389" s="206"/>
      <c r="AA1389" s="194">
        <f t="shared" si="101"/>
        <v>0</v>
      </c>
      <c r="AB1389" s="124" t="str">
        <f t="shared" si="102"/>
        <v/>
      </c>
      <c r="AC1389" s="195" t="str">
        <f t="shared" si="103"/>
        <v/>
      </c>
      <c r="AD1389" s="194" t="str">
        <f t="shared" si="104"/>
        <v/>
      </c>
      <c r="AE1389" s="194">
        <f>IF(AD1389="",0,IF(ISERROR(VLOOKUP(AD1389,AD$7:AD1388,1,FALSE)),1,0))</f>
        <v>0</v>
      </c>
      <c r="AF1389" s="194"/>
    </row>
    <row r="1390" spans="1:32" ht="16.5" customHeight="1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75">
        <f>IF(AND($X$3512&lt;&gt;" ",$X$3512&lt;&gt;0),IF(X1390=$X$3512,1+COUNTIF(U$7:U1389,"&gt;0"),0),0)</f>
        <v>0</v>
      </c>
      <c r="V1390" s="178" t="s">
        <v>1579</v>
      </c>
      <c r="W1390" s="130"/>
      <c r="X1390" s="131"/>
      <c r="Y1390" s="131"/>
      <c r="Z1390" s="206"/>
      <c r="AA1390" s="194">
        <f t="shared" si="101"/>
        <v>0</v>
      </c>
      <c r="AB1390" s="124" t="str">
        <f t="shared" si="102"/>
        <v/>
      </c>
      <c r="AC1390" s="195" t="str">
        <f t="shared" si="103"/>
        <v/>
      </c>
      <c r="AD1390" s="194" t="str">
        <f t="shared" si="104"/>
        <v/>
      </c>
      <c r="AE1390" s="194">
        <f>IF(AD1390="",0,IF(ISERROR(VLOOKUP(AD1390,AD$7:AD1389,1,FALSE)),1,0))</f>
        <v>0</v>
      </c>
      <c r="AF1390" s="194"/>
    </row>
    <row r="1391" spans="1:32" ht="16.5" customHeight="1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75">
        <f>IF(AND($X$3512&lt;&gt;" ",$X$3512&lt;&gt;0),IF(X1391=$X$3512,1+COUNTIF(U$7:U1390,"&gt;0"),0),0)</f>
        <v>0</v>
      </c>
      <c r="V1391" s="178" t="s">
        <v>1580</v>
      </c>
      <c r="W1391" s="130"/>
      <c r="X1391" s="131"/>
      <c r="Y1391" s="131"/>
      <c r="Z1391" s="206"/>
      <c r="AA1391" s="194">
        <f t="shared" si="101"/>
        <v>0</v>
      </c>
      <c r="AB1391" s="124" t="str">
        <f t="shared" si="102"/>
        <v/>
      </c>
      <c r="AC1391" s="195" t="str">
        <f t="shared" si="103"/>
        <v/>
      </c>
      <c r="AD1391" s="194" t="str">
        <f t="shared" si="104"/>
        <v/>
      </c>
      <c r="AE1391" s="194">
        <f>IF(AD1391="",0,IF(ISERROR(VLOOKUP(AD1391,AD$7:AD1390,1,FALSE)),1,0))</f>
        <v>0</v>
      </c>
      <c r="AF1391" s="194"/>
    </row>
    <row r="1392" spans="1:32" ht="16.5" customHeight="1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75">
        <f>IF(AND($X$3512&lt;&gt;" ",$X$3512&lt;&gt;0),IF(X1392=$X$3512,1+COUNTIF(U$7:U1391,"&gt;0"),0),0)</f>
        <v>0</v>
      </c>
      <c r="V1392" s="178" t="s">
        <v>1581</v>
      </c>
      <c r="W1392" s="130"/>
      <c r="X1392" s="131"/>
      <c r="Y1392" s="131"/>
      <c r="Z1392" s="206"/>
      <c r="AA1392" s="194">
        <f t="shared" si="101"/>
        <v>0</v>
      </c>
      <c r="AB1392" s="124" t="str">
        <f t="shared" si="102"/>
        <v/>
      </c>
      <c r="AC1392" s="195" t="str">
        <f t="shared" si="103"/>
        <v/>
      </c>
      <c r="AD1392" s="194" t="str">
        <f t="shared" si="104"/>
        <v/>
      </c>
      <c r="AE1392" s="194">
        <f>IF(AD1392="",0,IF(ISERROR(VLOOKUP(AD1392,AD$7:AD1391,1,FALSE)),1,0))</f>
        <v>0</v>
      </c>
      <c r="AF1392" s="194"/>
    </row>
    <row r="1393" spans="1:32" ht="16.5" customHeight="1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75">
        <f>IF(AND($X$3512&lt;&gt;" ",$X$3512&lt;&gt;0),IF(X1393=$X$3512,1+COUNTIF(U$7:U1392,"&gt;0"),0),0)</f>
        <v>0</v>
      </c>
      <c r="V1393" s="178" t="s">
        <v>1582</v>
      </c>
      <c r="W1393" s="130"/>
      <c r="X1393" s="131"/>
      <c r="Y1393" s="131"/>
      <c r="Z1393" s="206"/>
      <c r="AA1393" s="194">
        <f t="shared" si="101"/>
        <v>0</v>
      </c>
      <c r="AB1393" s="124" t="str">
        <f t="shared" si="102"/>
        <v/>
      </c>
      <c r="AC1393" s="195" t="str">
        <f t="shared" si="103"/>
        <v/>
      </c>
      <c r="AD1393" s="194" t="str">
        <f t="shared" si="104"/>
        <v/>
      </c>
      <c r="AE1393" s="194">
        <f>IF(AD1393="",0,IF(ISERROR(VLOOKUP(AD1393,AD$7:AD1392,1,FALSE)),1,0))</f>
        <v>0</v>
      </c>
      <c r="AF1393" s="194"/>
    </row>
    <row r="1394" spans="1:32" ht="16.5" customHeight="1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75">
        <f>IF(AND($X$3512&lt;&gt;" ",$X$3512&lt;&gt;0),IF(X1394=$X$3512,1+COUNTIF(U$7:U1393,"&gt;0"),0),0)</f>
        <v>0</v>
      </c>
      <c r="V1394" s="178" t="s">
        <v>1583</v>
      </c>
      <c r="W1394" s="130"/>
      <c r="X1394" s="131"/>
      <c r="Y1394" s="131"/>
      <c r="Z1394" s="206"/>
      <c r="AA1394" s="194">
        <f t="shared" si="101"/>
        <v>0</v>
      </c>
      <c r="AB1394" s="124" t="str">
        <f t="shared" si="102"/>
        <v/>
      </c>
      <c r="AC1394" s="195" t="str">
        <f t="shared" si="103"/>
        <v/>
      </c>
      <c r="AD1394" s="194" t="str">
        <f t="shared" si="104"/>
        <v/>
      </c>
      <c r="AE1394" s="194">
        <f>IF(AD1394="",0,IF(ISERROR(VLOOKUP(AD1394,AD$7:AD1393,1,FALSE)),1,0))</f>
        <v>0</v>
      </c>
      <c r="AF1394" s="194"/>
    </row>
    <row r="1395" spans="1:32" ht="16.5" customHeight="1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75">
        <f>IF(AND($X$3512&lt;&gt;" ",$X$3512&lt;&gt;0),IF(X1395=$X$3512,1+COUNTIF(U$7:U1394,"&gt;0"),0),0)</f>
        <v>0</v>
      </c>
      <c r="V1395" s="178" t="s">
        <v>1584</v>
      </c>
      <c r="W1395" s="130"/>
      <c r="X1395" s="131"/>
      <c r="Y1395" s="131"/>
      <c r="Z1395" s="206"/>
      <c r="AA1395" s="194">
        <f t="shared" si="101"/>
        <v>0</v>
      </c>
      <c r="AB1395" s="124" t="str">
        <f t="shared" si="102"/>
        <v/>
      </c>
      <c r="AC1395" s="195" t="str">
        <f t="shared" si="103"/>
        <v/>
      </c>
      <c r="AD1395" s="194" t="str">
        <f t="shared" si="104"/>
        <v/>
      </c>
      <c r="AE1395" s="194">
        <f>IF(AD1395="",0,IF(ISERROR(VLOOKUP(AD1395,AD$7:AD1394,1,FALSE)),1,0))</f>
        <v>0</v>
      </c>
      <c r="AF1395" s="194"/>
    </row>
    <row r="1396" spans="1:32" ht="16.5" customHeight="1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75">
        <f>IF(AND($X$3512&lt;&gt;" ",$X$3512&lt;&gt;0),IF(X1396=$X$3512,1+COUNTIF(U$7:U1395,"&gt;0"),0),0)</f>
        <v>0</v>
      </c>
      <c r="V1396" s="178" t="s">
        <v>1585</v>
      </c>
      <c r="W1396" s="130"/>
      <c r="X1396" s="131"/>
      <c r="Y1396" s="131"/>
      <c r="Z1396" s="206"/>
      <c r="AA1396" s="194">
        <f t="shared" si="101"/>
        <v>0</v>
      </c>
      <c r="AB1396" s="124" t="str">
        <f t="shared" si="102"/>
        <v/>
      </c>
      <c r="AC1396" s="195" t="str">
        <f t="shared" si="103"/>
        <v/>
      </c>
      <c r="AD1396" s="194" t="str">
        <f t="shared" si="104"/>
        <v/>
      </c>
      <c r="AE1396" s="194">
        <f>IF(AD1396="",0,IF(ISERROR(VLOOKUP(AD1396,AD$7:AD1395,1,FALSE)),1,0))</f>
        <v>0</v>
      </c>
      <c r="AF1396" s="194"/>
    </row>
    <row r="1397" spans="1:32" ht="16.5" customHeight="1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75">
        <f>IF(AND($X$3512&lt;&gt;" ",$X$3512&lt;&gt;0),IF(X1397=$X$3512,1+COUNTIF(U$7:U1396,"&gt;0"),0),0)</f>
        <v>0</v>
      </c>
      <c r="V1397" s="178" t="s">
        <v>1586</v>
      </c>
      <c r="W1397" s="130"/>
      <c r="X1397" s="131"/>
      <c r="Y1397" s="131"/>
      <c r="Z1397" s="206"/>
      <c r="AA1397" s="194">
        <f t="shared" si="101"/>
        <v>0</v>
      </c>
      <c r="AB1397" s="124" t="str">
        <f t="shared" si="102"/>
        <v/>
      </c>
      <c r="AC1397" s="195" t="str">
        <f t="shared" si="103"/>
        <v/>
      </c>
      <c r="AD1397" s="194" t="str">
        <f t="shared" si="104"/>
        <v/>
      </c>
      <c r="AE1397" s="194">
        <f>IF(AD1397="",0,IF(ISERROR(VLOOKUP(AD1397,AD$7:AD1396,1,FALSE)),1,0))</f>
        <v>0</v>
      </c>
      <c r="AF1397" s="194"/>
    </row>
    <row r="1398" spans="1:32" ht="16.5" customHeight="1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75">
        <f>IF(AND($X$3512&lt;&gt;" ",$X$3512&lt;&gt;0),IF(X1398=$X$3512,1+COUNTIF(U$7:U1397,"&gt;0"),0),0)</f>
        <v>0</v>
      </c>
      <c r="V1398" s="178" t="s">
        <v>1587</v>
      </c>
      <c r="W1398" s="130"/>
      <c r="X1398" s="131"/>
      <c r="Y1398" s="131"/>
      <c r="Z1398" s="206"/>
      <c r="AA1398" s="194">
        <f t="shared" si="101"/>
        <v>0</v>
      </c>
      <c r="AB1398" s="124" t="str">
        <f t="shared" si="102"/>
        <v/>
      </c>
      <c r="AC1398" s="195" t="str">
        <f t="shared" si="103"/>
        <v/>
      </c>
      <c r="AD1398" s="194" t="str">
        <f t="shared" si="104"/>
        <v/>
      </c>
      <c r="AE1398" s="194">
        <f>IF(AD1398="",0,IF(ISERROR(VLOOKUP(AD1398,AD$7:AD1397,1,FALSE)),1,0))</f>
        <v>0</v>
      </c>
      <c r="AF1398" s="194"/>
    </row>
    <row r="1399" spans="1:32" ht="16.5" customHeight="1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75">
        <f>IF(AND($X$3512&lt;&gt;" ",$X$3512&lt;&gt;0),IF(X1399=$X$3512,1+COUNTIF(U$7:U1398,"&gt;0"),0),0)</f>
        <v>0</v>
      </c>
      <c r="V1399" s="178" t="s">
        <v>1588</v>
      </c>
      <c r="W1399" s="130"/>
      <c r="X1399" s="131"/>
      <c r="Y1399" s="131"/>
      <c r="Z1399" s="206"/>
      <c r="AA1399" s="194">
        <f t="shared" si="101"/>
        <v>0</v>
      </c>
      <c r="AB1399" s="124" t="str">
        <f t="shared" si="102"/>
        <v/>
      </c>
      <c r="AC1399" s="195" t="str">
        <f t="shared" si="103"/>
        <v/>
      </c>
      <c r="AD1399" s="194" t="str">
        <f t="shared" si="104"/>
        <v/>
      </c>
      <c r="AE1399" s="194">
        <f>IF(AD1399="",0,IF(ISERROR(VLOOKUP(AD1399,AD$7:AD1398,1,FALSE)),1,0))</f>
        <v>0</v>
      </c>
      <c r="AF1399" s="194"/>
    </row>
    <row r="1400" spans="1:32" ht="16.5" customHeight="1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75">
        <f>IF(AND($X$3512&lt;&gt;" ",$X$3512&lt;&gt;0),IF(X1400=$X$3512,1+COUNTIF(U$7:U1399,"&gt;0"),0),0)</f>
        <v>0</v>
      </c>
      <c r="V1400" s="178" t="s">
        <v>1589</v>
      </c>
      <c r="W1400" s="130"/>
      <c r="X1400" s="131"/>
      <c r="Y1400" s="131"/>
      <c r="Z1400" s="206"/>
      <c r="AA1400" s="194">
        <f t="shared" si="101"/>
        <v>0</v>
      </c>
      <c r="AB1400" s="124" t="str">
        <f t="shared" si="102"/>
        <v/>
      </c>
      <c r="AC1400" s="195" t="str">
        <f t="shared" si="103"/>
        <v/>
      </c>
      <c r="AD1400" s="194" t="str">
        <f t="shared" si="104"/>
        <v/>
      </c>
      <c r="AE1400" s="194">
        <f>IF(AD1400="",0,IF(ISERROR(VLOOKUP(AD1400,AD$7:AD1399,1,FALSE)),1,0))</f>
        <v>0</v>
      </c>
      <c r="AF1400" s="194"/>
    </row>
    <row r="1401" spans="1:32" ht="16.5" customHeight="1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75">
        <f>IF(AND($X$3512&lt;&gt;" ",$X$3512&lt;&gt;0),IF(X1401=$X$3512,1+COUNTIF(U$7:U1400,"&gt;0"),0),0)</f>
        <v>0</v>
      </c>
      <c r="V1401" s="178" t="s">
        <v>1590</v>
      </c>
      <c r="W1401" s="130"/>
      <c r="X1401" s="131"/>
      <c r="Y1401" s="131"/>
      <c r="Z1401" s="206"/>
      <c r="AA1401" s="194">
        <f t="shared" si="101"/>
        <v>0</v>
      </c>
      <c r="AB1401" s="124" t="str">
        <f t="shared" si="102"/>
        <v/>
      </c>
      <c r="AC1401" s="195" t="str">
        <f t="shared" si="103"/>
        <v/>
      </c>
      <c r="AD1401" s="194" t="str">
        <f t="shared" si="104"/>
        <v/>
      </c>
      <c r="AE1401" s="194">
        <f>IF(AD1401="",0,IF(ISERROR(VLOOKUP(AD1401,AD$7:AD1400,1,FALSE)),1,0))</f>
        <v>0</v>
      </c>
      <c r="AF1401" s="194"/>
    </row>
    <row r="1402" spans="1:32" ht="16.5" customHeight="1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75">
        <f>IF(AND($X$3512&lt;&gt;" ",$X$3512&lt;&gt;0),IF(X1402=$X$3512,1+COUNTIF(U$7:U1401,"&gt;0"),0),0)</f>
        <v>0</v>
      </c>
      <c r="V1402" s="178" t="s">
        <v>1591</v>
      </c>
      <c r="W1402" s="130"/>
      <c r="X1402" s="131"/>
      <c r="Y1402" s="131"/>
      <c r="Z1402" s="206"/>
      <c r="AA1402" s="194">
        <f t="shared" si="101"/>
        <v>0</v>
      </c>
      <c r="AB1402" s="124" t="str">
        <f t="shared" si="102"/>
        <v/>
      </c>
      <c r="AC1402" s="195" t="str">
        <f t="shared" si="103"/>
        <v/>
      </c>
      <c r="AD1402" s="194" t="str">
        <f t="shared" si="104"/>
        <v/>
      </c>
      <c r="AE1402" s="194">
        <f>IF(AD1402="",0,IF(ISERROR(VLOOKUP(AD1402,AD$7:AD1401,1,FALSE)),1,0))</f>
        <v>0</v>
      </c>
      <c r="AF1402" s="194"/>
    </row>
    <row r="1403" spans="1:32" ht="16.5" customHeight="1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75">
        <f>IF(AND($X$3512&lt;&gt;" ",$X$3512&lt;&gt;0),IF(X1403=$X$3512,1+COUNTIF(U$7:U1402,"&gt;0"),0),0)</f>
        <v>0</v>
      </c>
      <c r="V1403" s="178" t="s">
        <v>1592</v>
      </c>
      <c r="W1403" s="130"/>
      <c r="X1403" s="131"/>
      <c r="Y1403" s="131"/>
      <c r="Z1403" s="206"/>
      <c r="AA1403" s="194">
        <f t="shared" si="101"/>
        <v>0</v>
      </c>
      <c r="AB1403" s="124" t="str">
        <f t="shared" si="102"/>
        <v/>
      </c>
      <c r="AC1403" s="195" t="str">
        <f t="shared" si="103"/>
        <v/>
      </c>
      <c r="AD1403" s="194" t="str">
        <f t="shared" si="104"/>
        <v/>
      </c>
      <c r="AE1403" s="194">
        <f>IF(AD1403="",0,IF(ISERROR(VLOOKUP(AD1403,AD$7:AD1402,1,FALSE)),1,0))</f>
        <v>0</v>
      </c>
      <c r="AF1403" s="194"/>
    </row>
    <row r="1404" spans="1:32" ht="16.5" customHeight="1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75">
        <f>IF(AND($X$3512&lt;&gt;" ",$X$3512&lt;&gt;0),IF(X1404=$X$3512,1+COUNTIF(U$7:U1403,"&gt;0"),0),0)</f>
        <v>0</v>
      </c>
      <c r="V1404" s="178" t="s">
        <v>1593</v>
      </c>
      <c r="W1404" s="130"/>
      <c r="X1404" s="131"/>
      <c r="Y1404" s="131"/>
      <c r="Z1404" s="206"/>
      <c r="AA1404" s="194">
        <f t="shared" si="101"/>
        <v>0</v>
      </c>
      <c r="AB1404" s="124" t="str">
        <f t="shared" si="102"/>
        <v/>
      </c>
      <c r="AC1404" s="195" t="str">
        <f t="shared" si="103"/>
        <v/>
      </c>
      <c r="AD1404" s="194" t="str">
        <f t="shared" si="104"/>
        <v/>
      </c>
      <c r="AE1404" s="194">
        <f>IF(AD1404="",0,IF(ISERROR(VLOOKUP(AD1404,AD$7:AD1403,1,FALSE)),1,0))</f>
        <v>0</v>
      </c>
      <c r="AF1404" s="194"/>
    </row>
    <row r="1405" spans="1:32" ht="16.5" customHeight="1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75">
        <f>IF(AND($X$3512&lt;&gt;" ",$X$3512&lt;&gt;0),IF(X1405=$X$3512,1+COUNTIF(U$7:U1404,"&gt;0"),0),0)</f>
        <v>0</v>
      </c>
      <c r="V1405" s="178" t="s">
        <v>1594</v>
      </c>
      <c r="W1405" s="130"/>
      <c r="X1405" s="131"/>
      <c r="Y1405" s="131"/>
      <c r="Z1405" s="206"/>
      <c r="AA1405" s="194">
        <f t="shared" si="101"/>
        <v>0</v>
      </c>
      <c r="AB1405" s="124" t="str">
        <f t="shared" si="102"/>
        <v/>
      </c>
      <c r="AC1405" s="195" t="str">
        <f t="shared" si="103"/>
        <v/>
      </c>
      <c r="AD1405" s="194" t="str">
        <f t="shared" si="104"/>
        <v/>
      </c>
      <c r="AE1405" s="194">
        <f>IF(AD1405="",0,IF(ISERROR(VLOOKUP(AD1405,AD$7:AD1404,1,FALSE)),1,0))</f>
        <v>0</v>
      </c>
      <c r="AF1405" s="194"/>
    </row>
    <row r="1406" spans="1:32" ht="16.5" customHeight="1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75">
        <f>IF(AND($X$3512&lt;&gt;" ",$X$3512&lt;&gt;0),IF(X1406=$X$3512,1+COUNTIF(U$7:U1405,"&gt;0"),0),0)</f>
        <v>0</v>
      </c>
      <c r="V1406" s="178" t="s">
        <v>1595</v>
      </c>
      <c r="W1406" s="130"/>
      <c r="X1406" s="131"/>
      <c r="Y1406" s="131"/>
      <c r="Z1406" s="206"/>
      <c r="AA1406" s="194">
        <f t="shared" si="101"/>
        <v>0</v>
      </c>
      <c r="AB1406" s="124" t="str">
        <f t="shared" si="102"/>
        <v/>
      </c>
      <c r="AC1406" s="195" t="str">
        <f t="shared" si="103"/>
        <v/>
      </c>
      <c r="AD1406" s="194" t="str">
        <f t="shared" si="104"/>
        <v/>
      </c>
      <c r="AE1406" s="194">
        <f>IF(AD1406="",0,IF(ISERROR(VLOOKUP(AD1406,AD$7:AD1405,1,FALSE)),1,0))</f>
        <v>0</v>
      </c>
      <c r="AF1406" s="194"/>
    </row>
    <row r="1407" spans="1:32" ht="16.5" customHeight="1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75">
        <f>IF(AND($X$3512&lt;&gt;" ",$X$3512&lt;&gt;0),IF(X1407=$X$3512,1+COUNTIF(U$7:U1406,"&gt;0"),0),0)</f>
        <v>0</v>
      </c>
      <c r="V1407" s="178" t="s">
        <v>1596</v>
      </c>
      <c r="W1407" s="130"/>
      <c r="X1407" s="131"/>
      <c r="Y1407" s="131"/>
      <c r="Z1407" s="206"/>
      <c r="AA1407" s="194">
        <f t="shared" si="101"/>
        <v>0</v>
      </c>
      <c r="AB1407" s="124" t="str">
        <f t="shared" si="102"/>
        <v/>
      </c>
      <c r="AC1407" s="195" t="str">
        <f t="shared" si="103"/>
        <v/>
      </c>
      <c r="AD1407" s="194" t="str">
        <f t="shared" si="104"/>
        <v/>
      </c>
      <c r="AE1407" s="194">
        <f>IF(AD1407="",0,IF(ISERROR(VLOOKUP(AD1407,AD$7:AD1406,1,FALSE)),1,0))</f>
        <v>0</v>
      </c>
      <c r="AF1407" s="194"/>
    </row>
    <row r="1408" spans="1:32" ht="16.5" customHeight="1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75">
        <f>IF(AND($X$3512&lt;&gt;" ",$X$3512&lt;&gt;0),IF(X1408=$X$3512,1+COUNTIF(U$7:U1407,"&gt;0"),0),0)</f>
        <v>0</v>
      </c>
      <c r="V1408" s="178" t="s">
        <v>1597</v>
      </c>
      <c r="W1408" s="130"/>
      <c r="X1408" s="131"/>
      <c r="Y1408" s="131"/>
      <c r="Z1408" s="206"/>
      <c r="AA1408" s="194">
        <f t="shared" si="101"/>
        <v>0</v>
      </c>
      <c r="AB1408" s="124" t="str">
        <f t="shared" si="102"/>
        <v/>
      </c>
      <c r="AC1408" s="195" t="str">
        <f t="shared" si="103"/>
        <v/>
      </c>
      <c r="AD1408" s="194" t="str">
        <f t="shared" si="104"/>
        <v/>
      </c>
      <c r="AE1408" s="194">
        <f>IF(AD1408="",0,IF(ISERROR(VLOOKUP(AD1408,AD$7:AD1407,1,FALSE)),1,0))</f>
        <v>0</v>
      </c>
      <c r="AF1408" s="194"/>
    </row>
    <row r="1409" spans="1:32" ht="16.5" customHeight="1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75">
        <f>IF(AND($X$3512&lt;&gt;" ",$X$3512&lt;&gt;0),IF(X1409=$X$3512,1+COUNTIF(U$7:U1408,"&gt;0"),0),0)</f>
        <v>0</v>
      </c>
      <c r="V1409" s="178" t="s">
        <v>1598</v>
      </c>
      <c r="W1409" s="130"/>
      <c r="X1409" s="131"/>
      <c r="Y1409" s="131"/>
      <c r="Z1409" s="206"/>
      <c r="AA1409" s="194">
        <f t="shared" si="101"/>
        <v>0</v>
      </c>
      <c r="AB1409" s="124" t="str">
        <f t="shared" si="102"/>
        <v/>
      </c>
      <c r="AC1409" s="195" t="str">
        <f t="shared" si="103"/>
        <v/>
      </c>
      <c r="AD1409" s="194" t="str">
        <f t="shared" si="104"/>
        <v/>
      </c>
      <c r="AE1409" s="194">
        <f>IF(AD1409="",0,IF(ISERROR(VLOOKUP(AD1409,AD$7:AD1408,1,FALSE)),1,0))</f>
        <v>0</v>
      </c>
      <c r="AF1409" s="194"/>
    </row>
    <row r="1410" spans="1:32" ht="16.5" customHeight="1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75">
        <f>IF(AND($X$3512&lt;&gt;" ",$X$3512&lt;&gt;0),IF(X1410=$X$3512,1+COUNTIF(U$7:U1409,"&gt;0"),0),0)</f>
        <v>0</v>
      </c>
      <c r="V1410" s="178" t="s">
        <v>1599</v>
      </c>
      <c r="W1410" s="130"/>
      <c r="X1410" s="131"/>
      <c r="Y1410" s="131"/>
      <c r="Z1410" s="206"/>
      <c r="AA1410" s="194">
        <f t="shared" si="101"/>
        <v>0</v>
      </c>
      <c r="AB1410" s="124" t="str">
        <f t="shared" si="102"/>
        <v/>
      </c>
      <c r="AC1410" s="195" t="str">
        <f t="shared" si="103"/>
        <v/>
      </c>
      <c r="AD1410" s="194" t="str">
        <f t="shared" si="104"/>
        <v/>
      </c>
      <c r="AE1410" s="194">
        <f>IF(AD1410="",0,IF(ISERROR(VLOOKUP(AD1410,AD$7:AD1409,1,FALSE)),1,0))</f>
        <v>0</v>
      </c>
      <c r="AF1410" s="194"/>
    </row>
    <row r="1411" spans="1:32" ht="16.5" customHeight="1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75">
        <f>IF(AND($X$3512&lt;&gt;" ",$X$3512&lt;&gt;0),IF(X1411=$X$3512,1+COUNTIF(U$7:U1410,"&gt;0"),0),0)</f>
        <v>0</v>
      </c>
      <c r="V1411" s="178" t="s">
        <v>1600</v>
      </c>
      <c r="W1411" s="130"/>
      <c r="X1411" s="131"/>
      <c r="Y1411" s="131"/>
      <c r="Z1411" s="206"/>
      <c r="AA1411" s="194">
        <f t="shared" si="101"/>
        <v>0</v>
      </c>
      <c r="AB1411" s="124" t="str">
        <f t="shared" si="102"/>
        <v/>
      </c>
      <c r="AC1411" s="195" t="str">
        <f t="shared" si="103"/>
        <v/>
      </c>
      <c r="AD1411" s="194" t="str">
        <f t="shared" si="104"/>
        <v/>
      </c>
      <c r="AE1411" s="194">
        <f>IF(AD1411="",0,IF(ISERROR(VLOOKUP(AD1411,AD$7:AD1410,1,FALSE)),1,0))</f>
        <v>0</v>
      </c>
      <c r="AF1411" s="194"/>
    </row>
    <row r="1412" spans="1:32" ht="16.5" customHeight="1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75">
        <f>IF(AND($X$3512&lt;&gt;" ",$X$3512&lt;&gt;0),IF(X1412=$X$3512,1+COUNTIF(U$7:U1411,"&gt;0"),0),0)</f>
        <v>0</v>
      </c>
      <c r="V1412" s="178" t="s">
        <v>1601</v>
      </c>
      <c r="W1412" s="130"/>
      <c r="X1412" s="131"/>
      <c r="Y1412" s="131"/>
      <c r="Z1412" s="206"/>
      <c r="AA1412" s="194">
        <f t="shared" si="101"/>
        <v>0</v>
      </c>
      <c r="AB1412" s="124" t="str">
        <f t="shared" si="102"/>
        <v/>
      </c>
      <c r="AC1412" s="195" t="str">
        <f t="shared" si="103"/>
        <v/>
      </c>
      <c r="AD1412" s="194" t="str">
        <f t="shared" si="104"/>
        <v/>
      </c>
      <c r="AE1412" s="194">
        <f>IF(AD1412="",0,IF(ISERROR(VLOOKUP(AD1412,AD$7:AD1411,1,FALSE)),1,0))</f>
        <v>0</v>
      </c>
      <c r="AF1412" s="194"/>
    </row>
    <row r="1413" spans="1:32" ht="16.5" customHeight="1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75">
        <f>IF(AND($X$3512&lt;&gt;" ",$X$3512&lt;&gt;0),IF(X1413=$X$3512,1+COUNTIF(U$7:U1412,"&gt;0"),0),0)</f>
        <v>0</v>
      </c>
      <c r="V1413" s="178" t="s">
        <v>1602</v>
      </c>
      <c r="W1413" s="130"/>
      <c r="X1413" s="131"/>
      <c r="Y1413" s="131"/>
      <c r="Z1413" s="206"/>
      <c r="AA1413" s="194">
        <f t="shared" si="101"/>
        <v>0</v>
      </c>
      <c r="AB1413" s="124" t="str">
        <f t="shared" si="102"/>
        <v/>
      </c>
      <c r="AC1413" s="195" t="str">
        <f t="shared" si="103"/>
        <v/>
      </c>
      <c r="AD1413" s="194" t="str">
        <f t="shared" si="104"/>
        <v/>
      </c>
      <c r="AE1413" s="194">
        <f>IF(AD1413="",0,IF(ISERROR(VLOOKUP(AD1413,AD$7:AD1412,1,FALSE)),1,0))</f>
        <v>0</v>
      </c>
      <c r="AF1413" s="194"/>
    </row>
    <row r="1414" spans="1:32" ht="16.5" customHeight="1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75">
        <f>IF(AND($X$3512&lt;&gt;" ",$X$3512&lt;&gt;0),IF(X1414=$X$3512,1+COUNTIF(U$7:U1413,"&gt;0"),0),0)</f>
        <v>0</v>
      </c>
      <c r="V1414" s="178" t="s">
        <v>1603</v>
      </c>
      <c r="W1414" s="130"/>
      <c r="X1414" s="131"/>
      <c r="Y1414" s="131"/>
      <c r="Z1414" s="206"/>
      <c r="AA1414" s="194">
        <f t="shared" si="101"/>
        <v>0</v>
      </c>
      <c r="AB1414" s="124" t="str">
        <f t="shared" si="102"/>
        <v/>
      </c>
      <c r="AC1414" s="195" t="str">
        <f t="shared" si="103"/>
        <v/>
      </c>
      <c r="AD1414" s="194" t="str">
        <f t="shared" si="104"/>
        <v/>
      </c>
      <c r="AE1414" s="194">
        <f>IF(AD1414="",0,IF(ISERROR(VLOOKUP(AD1414,AD$7:AD1413,1,FALSE)),1,0))</f>
        <v>0</v>
      </c>
      <c r="AF1414" s="194"/>
    </row>
    <row r="1415" spans="1:32" ht="16.5" customHeight="1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75">
        <f>IF(AND($X$3512&lt;&gt;" ",$X$3512&lt;&gt;0),IF(X1415=$X$3512,1+COUNTIF(U$7:U1414,"&gt;0"),0),0)</f>
        <v>0</v>
      </c>
      <c r="V1415" s="178" t="s">
        <v>1604</v>
      </c>
      <c r="W1415" s="130"/>
      <c r="X1415" s="131"/>
      <c r="Y1415" s="131"/>
      <c r="Z1415" s="206"/>
      <c r="AA1415" s="194">
        <f t="shared" ref="AA1415:AA1478" si="105">IF(ISBLANK(X1415),0,VLOOKUP(X1415,$B$8:$E$57,1,FALSE))</f>
        <v>0</v>
      </c>
      <c r="AB1415" s="124" t="str">
        <f t="shared" si="102"/>
        <v/>
      </c>
      <c r="AC1415" s="195" t="str">
        <f t="shared" si="103"/>
        <v/>
      </c>
      <c r="AD1415" s="194" t="str">
        <f t="shared" si="104"/>
        <v/>
      </c>
      <c r="AE1415" s="194">
        <f>IF(AD1415="",0,IF(ISERROR(VLOOKUP(AD1415,AD$7:AD1414,1,FALSE)),1,0))</f>
        <v>0</v>
      </c>
      <c r="AF1415" s="194"/>
    </row>
    <row r="1416" spans="1:32" ht="16.5" customHeight="1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75">
        <f>IF(AND($X$3512&lt;&gt;" ",$X$3512&lt;&gt;0),IF(X1416=$X$3512,1+COUNTIF(U$7:U1415,"&gt;0"),0),0)</f>
        <v>0</v>
      </c>
      <c r="V1416" s="178" t="s">
        <v>1605</v>
      </c>
      <c r="W1416" s="130"/>
      <c r="X1416" s="131"/>
      <c r="Y1416" s="131"/>
      <c r="Z1416" s="206"/>
      <c r="AA1416" s="194">
        <f t="shared" si="105"/>
        <v>0</v>
      </c>
      <c r="AB1416" s="124" t="str">
        <f t="shared" ref="AB1416:AB1479" si="106">IF(W1416&gt;0,CONCATENATE(MONTH(W1416)&amp;X1416),"")</f>
        <v/>
      </c>
      <c r="AC1416" s="195" t="str">
        <f t="shared" ref="AC1416:AC1479" si="107">IF(OR(AND(Z1416&lt;&gt;0,ISBLANK(X1416)),ISERROR(AA1416)),"ERR","")</f>
        <v/>
      </c>
      <c r="AD1416" s="194" t="str">
        <f t="shared" si="104"/>
        <v/>
      </c>
      <c r="AE1416" s="194">
        <f>IF(AD1416="",0,IF(ISERROR(VLOOKUP(AD1416,AD$7:AD1415,1,FALSE)),1,0))</f>
        <v>0</v>
      </c>
      <c r="AF1416" s="194"/>
    </row>
    <row r="1417" spans="1:32" ht="16.5" customHeight="1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75">
        <f>IF(AND($X$3512&lt;&gt;" ",$X$3512&lt;&gt;0),IF(X1417=$X$3512,1+COUNTIF(U$7:U1416,"&gt;0"),0),0)</f>
        <v>0</v>
      </c>
      <c r="V1417" s="178" t="s">
        <v>1606</v>
      </c>
      <c r="W1417" s="130"/>
      <c r="X1417" s="131"/>
      <c r="Y1417" s="131"/>
      <c r="Z1417" s="206"/>
      <c r="AA1417" s="194">
        <f t="shared" si="105"/>
        <v>0</v>
      </c>
      <c r="AB1417" s="124" t="str">
        <f t="shared" si="106"/>
        <v/>
      </c>
      <c r="AC1417" s="195" t="str">
        <f t="shared" si="107"/>
        <v/>
      </c>
      <c r="AD1417" s="194" t="str">
        <f t="shared" si="104"/>
        <v/>
      </c>
      <c r="AE1417" s="194">
        <f>IF(AD1417="",0,IF(ISERROR(VLOOKUP(AD1417,AD$7:AD1416,1,FALSE)),1,0))</f>
        <v>0</v>
      </c>
      <c r="AF1417" s="194"/>
    </row>
    <row r="1418" spans="1:32" ht="16.5" customHeight="1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75">
        <f>IF(AND($X$3512&lt;&gt;" ",$X$3512&lt;&gt;0),IF(X1418=$X$3512,1+COUNTIF(U$7:U1417,"&gt;0"),0),0)</f>
        <v>0</v>
      </c>
      <c r="V1418" s="178" t="s">
        <v>1607</v>
      </c>
      <c r="W1418" s="130"/>
      <c r="X1418" s="131"/>
      <c r="Y1418" s="131"/>
      <c r="Z1418" s="206"/>
      <c r="AA1418" s="194">
        <f t="shared" si="105"/>
        <v>0</v>
      </c>
      <c r="AB1418" s="124" t="str">
        <f t="shared" si="106"/>
        <v/>
      </c>
      <c r="AC1418" s="195" t="str">
        <f t="shared" si="107"/>
        <v/>
      </c>
      <c r="AD1418" s="194" t="str">
        <f t="shared" si="104"/>
        <v/>
      </c>
      <c r="AE1418" s="194">
        <f>IF(AD1418="",0,IF(ISERROR(VLOOKUP(AD1418,AD$7:AD1417,1,FALSE)),1,0))</f>
        <v>0</v>
      </c>
      <c r="AF1418" s="194"/>
    </row>
    <row r="1419" spans="1:32" ht="16.5" customHeight="1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75">
        <f>IF(AND($X$3512&lt;&gt;" ",$X$3512&lt;&gt;0),IF(X1419=$X$3512,1+COUNTIF(U$7:U1418,"&gt;0"),0),0)</f>
        <v>0</v>
      </c>
      <c r="V1419" s="178" t="s">
        <v>1608</v>
      </c>
      <c r="W1419" s="130"/>
      <c r="X1419" s="131"/>
      <c r="Y1419" s="131"/>
      <c r="Z1419" s="206"/>
      <c r="AA1419" s="194">
        <f t="shared" si="105"/>
        <v>0</v>
      </c>
      <c r="AB1419" s="124" t="str">
        <f t="shared" si="106"/>
        <v/>
      </c>
      <c r="AC1419" s="195" t="str">
        <f t="shared" si="107"/>
        <v/>
      </c>
      <c r="AD1419" s="194" t="str">
        <f t="shared" ref="AD1419:AD1482" si="108">IF(W1419&gt;0,CONCATENATE(MONTH(W1419),"-",YEAR(W1419)),"")</f>
        <v/>
      </c>
      <c r="AE1419" s="194">
        <f>IF(AD1419="",0,IF(ISERROR(VLOOKUP(AD1419,AD$7:AD1418,1,FALSE)),1,0))</f>
        <v>0</v>
      </c>
      <c r="AF1419" s="194"/>
    </row>
    <row r="1420" spans="1:32" ht="16.5" customHeight="1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75">
        <f>IF(AND($X$3512&lt;&gt;" ",$X$3512&lt;&gt;0),IF(X1420=$X$3512,1+COUNTIF(U$7:U1419,"&gt;0"),0),0)</f>
        <v>0</v>
      </c>
      <c r="V1420" s="178" t="s">
        <v>1609</v>
      </c>
      <c r="W1420" s="130"/>
      <c r="X1420" s="131"/>
      <c r="Y1420" s="131"/>
      <c r="Z1420" s="206"/>
      <c r="AA1420" s="194">
        <f t="shared" si="105"/>
        <v>0</v>
      </c>
      <c r="AB1420" s="124" t="str">
        <f t="shared" si="106"/>
        <v/>
      </c>
      <c r="AC1420" s="195" t="str">
        <f t="shared" si="107"/>
        <v/>
      </c>
      <c r="AD1420" s="194" t="str">
        <f t="shared" si="108"/>
        <v/>
      </c>
      <c r="AE1420" s="194">
        <f>IF(AD1420="",0,IF(ISERROR(VLOOKUP(AD1420,AD$7:AD1419,1,FALSE)),1,0))</f>
        <v>0</v>
      </c>
      <c r="AF1420" s="194"/>
    </row>
    <row r="1421" spans="1:32" ht="16.5" customHeight="1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75">
        <f>IF(AND($X$3512&lt;&gt;" ",$X$3512&lt;&gt;0),IF(X1421=$X$3512,1+COUNTIF(U$7:U1420,"&gt;0"),0),0)</f>
        <v>0</v>
      </c>
      <c r="V1421" s="178" t="s">
        <v>1610</v>
      </c>
      <c r="W1421" s="130"/>
      <c r="X1421" s="131"/>
      <c r="Y1421" s="131"/>
      <c r="Z1421" s="206"/>
      <c r="AA1421" s="194">
        <f t="shared" si="105"/>
        <v>0</v>
      </c>
      <c r="AB1421" s="124" t="str">
        <f t="shared" si="106"/>
        <v/>
      </c>
      <c r="AC1421" s="195" t="str">
        <f t="shared" si="107"/>
        <v/>
      </c>
      <c r="AD1421" s="194" t="str">
        <f t="shared" si="108"/>
        <v/>
      </c>
      <c r="AE1421" s="194">
        <f>IF(AD1421="",0,IF(ISERROR(VLOOKUP(AD1421,AD$7:AD1420,1,FALSE)),1,0))</f>
        <v>0</v>
      </c>
      <c r="AF1421" s="194"/>
    </row>
    <row r="1422" spans="1:32" ht="16.5" customHeight="1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75">
        <f>IF(AND($X$3512&lt;&gt;" ",$X$3512&lt;&gt;0),IF(X1422=$X$3512,1+COUNTIF(U$7:U1421,"&gt;0"),0),0)</f>
        <v>0</v>
      </c>
      <c r="V1422" s="178" t="s">
        <v>1611</v>
      </c>
      <c r="W1422" s="130"/>
      <c r="X1422" s="131"/>
      <c r="Y1422" s="131"/>
      <c r="Z1422" s="206"/>
      <c r="AA1422" s="194">
        <f t="shared" si="105"/>
        <v>0</v>
      </c>
      <c r="AB1422" s="124" t="str">
        <f t="shared" si="106"/>
        <v/>
      </c>
      <c r="AC1422" s="195" t="str">
        <f t="shared" si="107"/>
        <v/>
      </c>
      <c r="AD1422" s="194" t="str">
        <f t="shared" si="108"/>
        <v/>
      </c>
      <c r="AE1422" s="194">
        <f>IF(AD1422="",0,IF(ISERROR(VLOOKUP(AD1422,AD$7:AD1421,1,FALSE)),1,0))</f>
        <v>0</v>
      </c>
      <c r="AF1422" s="194"/>
    </row>
    <row r="1423" spans="1:32" ht="16.5" customHeight="1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75">
        <f>IF(AND($X$3512&lt;&gt;" ",$X$3512&lt;&gt;0),IF(X1423=$X$3512,1+COUNTIF(U$7:U1422,"&gt;0"),0),0)</f>
        <v>0</v>
      </c>
      <c r="V1423" s="178" t="s">
        <v>1612</v>
      </c>
      <c r="W1423" s="130"/>
      <c r="X1423" s="131"/>
      <c r="Y1423" s="131"/>
      <c r="Z1423" s="206"/>
      <c r="AA1423" s="194">
        <f t="shared" si="105"/>
        <v>0</v>
      </c>
      <c r="AB1423" s="124" t="str">
        <f t="shared" si="106"/>
        <v/>
      </c>
      <c r="AC1423" s="195" t="str">
        <f t="shared" si="107"/>
        <v/>
      </c>
      <c r="AD1423" s="194" t="str">
        <f t="shared" si="108"/>
        <v/>
      </c>
      <c r="AE1423" s="194">
        <f>IF(AD1423="",0,IF(ISERROR(VLOOKUP(AD1423,AD$7:AD1422,1,FALSE)),1,0))</f>
        <v>0</v>
      </c>
      <c r="AF1423" s="194"/>
    </row>
    <row r="1424" spans="1:32" ht="16.5" customHeight="1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75">
        <f>IF(AND($X$3512&lt;&gt;" ",$X$3512&lt;&gt;0),IF(X1424=$X$3512,1+COUNTIF(U$7:U1423,"&gt;0"),0),0)</f>
        <v>0</v>
      </c>
      <c r="V1424" s="178" t="s">
        <v>1613</v>
      </c>
      <c r="W1424" s="130"/>
      <c r="X1424" s="131"/>
      <c r="Y1424" s="131"/>
      <c r="Z1424" s="206"/>
      <c r="AA1424" s="194">
        <f t="shared" si="105"/>
        <v>0</v>
      </c>
      <c r="AB1424" s="124" t="str">
        <f t="shared" si="106"/>
        <v/>
      </c>
      <c r="AC1424" s="195" t="str">
        <f t="shared" si="107"/>
        <v/>
      </c>
      <c r="AD1424" s="194" t="str">
        <f t="shared" si="108"/>
        <v/>
      </c>
      <c r="AE1424" s="194">
        <f>IF(AD1424="",0,IF(ISERROR(VLOOKUP(AD1424,AD$7:AD1423,1,FALSE)),1,0))</f>
        <v>0</v>
      </c>
      <c r="AF1424" s="194"/>
    </row>
    <row r="1425" spans="1:32" ht="16.5" customHeight="1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75">
        <f>IF(AND($X$3512&lt;&gt;" ",$X$3512&lt;&gt;0),IF(X1425=$X$3512,1+COUNTIF(U$7:U1424,"&gt;0"),0),0)</f>
        <v>0</v>
      </c>
      <c r="V1425" s="178" t="s">
        <v>1614</v>
      </c>
      <c r="W1425" s="130"/>
      <c r="X1425" s="131"/>
      <c r="Y1425" s="131"/>
      <c r="Z1425" s="206"/>
      <c r="AA1425" s="194">
        <f t="shared" si="105"/>
        <v>0</v>
      </c>
      <c r="AB1425" s="124" t="str">
        <f t="shared" si="106"/>
        <v/>
      </c>
      <c r="AC1425" s="195" t="str">
        <f t="shared" si="107"/>
        <v/>
      </c>
      <c r="AD1425" s="194" t="str">
        <f t="shared" si="108"/>
        <v/>
      </c>
      <c r="AE1425" s="194">
        <f>IF(AD1425="",0,IF(ISERROR(VLOOKUP(AD1425,AD$7:AD1424,1,FALSE)),1,0))</f>
        <v>0</v>
      </c>
      <c r="AF1425" s="194"/>
    </row>
    <row r="1426" spans="1:32" ht="16.5" customHeight="1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75">
        <f>IF(AND($X$3512&lt;&gt;" ",$X$3512&lt;&gt;0),IF(X1426=$X$3512,1+COUNTIF(U$7:U1425,"&gt;0"),0),0)</f>
        <v>0</v>
      </c>
      <c r="V1426" s="178" t="s">
        <v>1615</v>
      </c>
      <c r="W1426" s="130"/>
      <c r="X1426" s="131"/>
      <c r="Y1426" s="131"/>
      <c r="Z1426" s="206"/>
      <c r="AA1426" s="194">
        <f t="shared" si="105"/>
        <v>0</v>
      </c>
      <c r="AB1426" s="124" t="str">
        <f t="shared" si="106"/>
        <v/>
      </c>
      <c r="AC1426" s="195" t="str">
        <f t="shared" si="107"/>
        <v/>
      </c>
      <c r="AD1426" s="194" t="str">
        <f t="shared" si="108"/>
        <v/>
      </c>
      <c r="AE1426" s="194">
        <f>IF(AD1426="",0,IF(ISERROR(VLOOKUP(AD1426,AD$7:AD1425,1,FALSE)),1,0))</f>
        <v>0</v>
      </c>
      <c r="AF1426" s="194"/>
    </row>
    <row r="1427" spans="1:32" ht="16.5" customHeight="1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75">
        <f>IF(AND($X$3512&lt;&gt;" ",$X$3512&lt;&gt;0),IF(X1427=$X$3512,1+COUNTIF(U$7:U1426,"&gt;0"),0),0)</f>
        <v>0</v>
      </c>
      <c r="V1427" s="178" t="s">
        <v>1616</v>
      </c>
      <c r="W1427" s="130"/>
      <c r="X1427" s="131"/>
      <c r="Y1427" s="131"/>
      <c r="Z1427" s="206"/>
      <c r="AA1427" s="194">
        <f t="shared" si="105"/>
        <v>0</v>
      </c>
      <c r="AB1427" s="124" t="str">
        <f t="shared" si="106"/>
        <v/>
      </c>
      <c r="AC1427" s="195" t="str">
        <f t="shared" si="107"/>
        <v/>
      </c>
      <c r="AD1427" s="194" t="str">
        <f t="shared" si="108"/>
        <v/>
      </c>
      <c r="AE1427" s="194">
        <f>IF(AD1427="",0,IF(ISERROR(VLOOKUP(AD1427,AD$7:AD1426,1,FALSE)),1,0))</f>
        <v>0</v>
      </c>
      <c r="AF1427" s="194"/>
    </row>
    <row r="1428" spans="1:32" ht="16.5" customHeight="1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75">
        <f>IF(AND($X$3512&lt;&gt;" ",$X$3512&lt;&gt;0),IF(X1428=$X$3512,1+COUNTIF(U$7:U1427,"&gt;0"),0),0)</f>
        <v>0</v>
      </c>
      <c r="V1428" s="178" t="s">
        <v>1617</v>
      </c>
      <c r="W1428" s="130"/>
      <c r="X1428" s="131"/>
      <c r="Y1428" s="131"/>
      <c r="Z1428" s="206"/>
      <c r="AA1428" s="194">
        <f t="shared" si="105"/>
        <v>0</v>
      </c>
      <c r="AB1428" s="124" t="str">
        <f t="shared" si="106"/>
        <v/>
      </c>
      <c r="AC1428" s="195" t="str">
        <f t="shared" si="107"/>
        <v/>
      </c>
      <c r="AD1428" s="194" t="str">
        <f t="shared" si="108"/>
        <v/>
      </c>
      <c r="AE1428" s="194">
        <f>IF(AD1428="",0,IF(ISERROR(VLOOKUP(AD1428,AD$7:AD1427,1,FALSE)),1,0))</f>
        <v>0</v>
      </c>
      <c r="AF1428" s="194"/>
    </row>
    <row r="1429" spans="1:32" ht="16.5" customHeight="1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75">
        <f>IF(AND($X$3512&lt;&gt;" ",$X$3512&lt;&gt;0),IF(X1429=$X$3512,1+COUNTIF(U$7:U1428,"&gt;0"),0),0)</f>
        <v>0</v>
      </c>
      <c r="V1429" s="178" t="s">
        <v>1618</v>
      </c>
      <c r="W1429" s="130"/>
      <c r="X1429" s="131"/>
      <c r="Y1429" s="131"/>
      <c r="Z1429" s="206"/>
      <c r="AA1429" s="194">
        <f t="shared" si="105"/>
        <v>0</v>
      </c>
      <c r="AB1429" s="124" t="str">
        <f t="shared" si="106"/>
        <v/>
      </c>
      <c r="AC1429" s="195" t="str">
        <f t="shared" si="107"/>
        <v/>
      </c>
      <c r="AD1429" s="194" t="str">
        <f t="shared" si="108"/>
        <v/>
      </c>
      <c r="AE1429" s="194">
        <f>IF(AD1429="",0,IF(ISERROR(VLOOKUP(AD1429,AD$7:AD1428,1,FALSE)),1,0))</f>
        <v>0</v>
      </c>
      <c r="AF1429" s="194"/>
    </row>
    <row r="1430" spans="1:32" ht="16.5" customHeight="1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75">
        <f>IF(AND($X$3512&lt;&gt;" ",$X$3512&lt;&gt;0),IF(X1430=$X$3512,1+COUNTIF(U$7:U1429,"&gt;0"),0),0)</f>
        <v>0</v>
      </c>
      <c r="V1430" s="178" t="s">
        <v>1619</v>
      </c>
      <c r="W1430" s="130"/>
      <c r="X1430" s="131"/>
      <c r="Y1430" s="131"/>
      <c r="Z1430" s="206"/>
      <c r="AA1430" s="194">
        <f t="shared" si="105"/>
        <v>0</v>
      </c>
      <c r="AB1430" s="124" t="str">
        <f t="shared" si="106"/>
        <v/>
      </c>
      <c r="AC1430" s="195" t="str">
        <f t="shared" si="107"/>
        <v/>
      </c>
      <c r="AD1430" s="194" t="str">
        <f t="shared" si="108"/>
        <v/>
      </c>
      <c r="AE1430" s="194">
        <f>IF(AD1430="",0,IF(ISERROR(VLOOKUP(AD1430,AD$7:AD1429,1,FALSE)),1,0))</f>
        <v>0</v>
      </c>
      <c r="AF1430" s="194"/>
    </row>
    <row r="1431" spans="1:32" ht="16.5" customHeight="1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75">
        <f>IF(AND($X$3512&lt;&gt;" ",$X$3512&lt;&gt;0),IF(X1431=$X$3512,1+COUNTIF(U$7:U1430,"&gt;0"),0),0)</f>
        <v>0</v>
      </c>
      <c r="V1431" s="178" t="s">
        <v>1620</v>
      </c>
      <c r="W1431" s="130"/>
      <c r="X1431" s="131"/>
      <c r="Y1431" s="131"/>
      <c r="Z1431" s="206"/>
      <c r="AA1431" s="194">
        <f t="shared" si="105"/>
        <v>0</v>
      </c>
      <c r="AB1431" s="124" t="str">
        <f t="shared" si="106"/>
        <v/>
      </c>
      <c r="AC1431" s="195" t="str">
        <f t="shared" si="107"/>
        <v/>
      </c>
      <c r="AD1431" s="194" t="str">
        <f t="shared" si="108"/>
        <v/>
      </c>
      <c r="AE1431" s="194">
        <f>IF(AD1431="",0,IF(ISERROR(VLOOKUP(AD1431,AD$7:AD1430,1,FALSE)),1,0))</f>
        <v>0</v>
      </c>
      <c r="AF1431" s="194"/>
    </row>
    <row r="1432" spans="1:32" ht="16.5" customHeight="1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75">
        <f>IF(AND($X$3512&lt;&gt;" ",$X$3512&lt;&gt;0),IF(X1432=$X$3512,1+COUNTIF(U$7:U1431,"&gt;0"),0),0)</f>
        <v>0</v>
      </c>
      <c r="V1432" s="178" t="s">
        <v>1621</v>
      </c>
      <c r="W1432" s="130"/>
      <c r="X1432" s="131"/>
      <c r="Y1432" s="131"/>
      <c r="Z1432" s="206"/>
      <c r="AA1432" s="194">
        <f t="shared" si="105"/>
        <v>0</v>
      </c>
      <c r="AB1432" s="124" t="str">
        <f t="shared" si="106"/>
        <v/>
      </c>
      <c r="AC1432" s="195" t="str">
        <f t="shared" si="107"/>
        <v/>
      </c>
      <c r="AD1432" s="194" t="str">
        <f t="shared" si="108"/>
        <v/>
      </c>
      <c r="AE1432" s="194">
        <f>IF(AD1432="",0,IF(ISERROR(VLOOKUP(AD1432,AD$7:AD1431,1,FALSE)),1,0))</f>
        <v>0</v>
      </c>
      <c r="AF1432" s="194"/>
    </row>
    <row r="1433" spans="1:32" ht="16.5" customHeight="1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75">
        <f>IF(AND($X$3512&lt;&gt;" ",$X$3512&lt;&gt;0),IF(X1433=$X$3512,1+COUNTIF(U$7:U1432,"&gt;0"),0),0)</f>
        <v>0</v>
      </c>
      <c r="V1433" s="178" t="s">
        <v>1622</v>
      </c>
      <c r="W1433" s="130"/>
      <c r="X1433" s="131"/>
      <c r="Y1433" s="131"/>
      <c r="Z1433" s="206"/>
      <c r="AA1433" s="194">
        <f t="shared" si="105"/>
        <v>0</v>
      </c>
      <c r="AB1433" s="124" t="str">
        <f t="shared" si="106"/>
        <v/>
      </c>
      <c r="AC1433" s="195" t="str">
        <f t="shared" si="107"/>
        <v/>
      </c>
      <c r="AD1433" s="194" t="str">
        <f t="shared" si="108"/>
        <v/>
      </c>
      <c r="AE1433" s="194">
        <f>IF(AD1433="",0,IF(ISERROR(VLOOKUP(AD1433,AD$7:AD1432,1,FALSE)),1,0))</f>
        <v>0</v>
      </c>
      <c r="AF1433" s="194"/>
    </row>
    <row r="1434" spans="1:32" ht="16.5" customHeight="1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75">
        <f>IF(AND($X$3512&lt;&gt;" ",$X$3512&lt;&gt;0),IF(X1434=$X$3512,1+COUNTIF(U$7:U1433,"&gt;0"),0),0)</f>
        <v>0</v>
      </c>
      <c r="V1434" s="178" t="s">
        <v>1623</v>
      </c>
      <c r="W1434" s="130"/>
      <c r="X1434" s="131"/>
      <c r="Y1434" s="131"/>
      <c r="Z1434" s="206"/>
      <c r="AA1434" s="194">
        <f t="shared" si="105"/>
        <v>0</v>
      </c>
      <c r="AB1434" s="124" t="str">
        <f t="shared" si="106"/>
        <v/>
      </c>
      <c r="AC1434" s="195" t="str">
        <f t="shared" si="107"/>
        <v/>
      </c>
      <c r="AD1434" s="194" t="str">
        <f t="shared" si="108"/>
        <v/>
      </c>
      <c r="AE1434" s="194">
        <f>IF(AD1434="",0,IF(ISERROR(VLOOKUP(AD1434,AD$7:AD1433,1,FALSE)),1,0))</f>
        <v>0</v>
      </c>
      <c r="AF1434" s="194"/>
    </row>
    <row r="1435" spans="1:32" ht="16.5" customHeight="1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75">
        <f>IF(AND($X$3512&lt;&gt;" ",$X$3512&lt;&gt;0),IF(X1435=$X$3512,1+COUNTIF(U$7:U1434,"&gt;0"),0),0)</f>
        <v>0</v>
      </c>
      <c r="V1435" s="178" t="s">
        <v>1624</v>
      </c>
      <c r="W1435" s="130"/>
      <c r="X1435" s="131"/>
      <c r="Y1435" s="131"/>
      <c r="Z1435" s="206"/>
      <c r="AA1435" s="194">
        <f t="shared" si="105"/>
        <v>0</v>
      </c>
      <c r="AB1435" s="124" t="str">
        <f t="shared" si="106"/>
        <v/>
      </c>
      <c r="AC1435" s="195" t="str">
        <f t="shared" si="107"/>
        <v/>
      </c>
      <c r="AD1435" s="194" t="str">
        <f t="shared" si="108"/>
        <v/>
      </c>
      <c r="AE1435" s="194">
        <f>IF(AD1435="",0,IF(ISERROR(VLOOKUP(AD1435,AD$7:AD1434,1,FALSE)),1,0))</f>
        <v>0</v>
      </c>
      <c r="AF1435" s="194"/>
    </row>
    <row r="1436" spans="1:32" ht="16.5" customHeight="1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75">
        <f>IF(AND($X$3512&lt;&gt;" ",$X$3512&lt;&gt;0),IF(X1436=$X$3512,1+COUNTIF(U$7:U1435,"&gt;0"),0),0)</f>
        <v>0</v>
      </c>
      <c r="V1436" s="178" t="s">
        <v>1625</v>
      </c>
      <c r="W1436" s="130"/>
      <c r="X1436" s="131"/>
      <c r="Y1436" s="131"/>
      <c r="Z1436" s="206"/>
      <c r="AA1436" s="194">
        <f t="shared" si="105"/>
        <v>0</v>
      </c>
      <c r="AB1436" s="124" t="str">
        <f t="shared" si="106"/>
        <v/>
      </c>
      <c r="AC1436" s="195" t="str">
        <f t="shared" si="107"/>
        <v/>
      </c>
      <c r="AD1436" s="194" t="str">
        <f t="shared" si="108"/>
        <v/>
      </c>
      <c r="AE1436" s="194">
        <f>IF(AD1436="",0,IF(ISERROR(VLOOKUP(AD1436,AD$7:AD1435,1,FALSE)),1,0))</f>
        <v>0</v>
      </c>
      <c r="AF1436" s="194"/>
    </row>
    <row r="1437" spans="1:32" ht="16.5" customHeight="1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75">
        <f>IF(AND($X$3512&lt;&gt;" ",$X$3512&lt;&gt;0),IF(X1437=$X$3512,1+COUNTIF(U$7:U1436,"&gt;0"),0),0)</f>
        <v>0</v>
      </c>
      <c r="V1437" s="178" t="s">
        <v>1626</v>
      </c>
      <c r="W1437" s="130"/>
      <c r="X1437" s="131"/>
      <c r="Y1437" s="131"/>
      <c r="Z1437" s="206"/>
      <c r="AA1437" s="194">
        <f t="shared" si="105"/>
        <v>0</v>
      </c>
      <c r="AB1437" s="124" t="str">
        <f t="shared" si="106"/>
        <v/>
      </c>
      <c r="AC1437" s="195" t="str">
        <f t="shared" si="107"/>
        <v/>
      </c>
      <c r="AD1437" s="194" t="str">
        <f t="shared" si="108"/>
        <v/>
      </c>
      <c r="AE1437" s="194">
        <f>IF(AD1437="",0,IF(ISERROR(VLOOKUP(AD1437,AD$7:AD1436,1,FALSE)),1,0))</f>
        <v>0</v>
      </c>
      <c r="AF1437" s="194"/>
    </row>
    <row r="1438" spans="1:32" ht="16.5" customHeight="1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75">
        <f>IF(AND($X$3512&lt;&gt;" ",$X$3512&lt;&gt;0),IF(X1438=$X$3512,1+COUNTIF(U$7:U1437,"&gt;0"),0),0)</f>
        <v>0</v>
      </c>
      <c r="V1438" s="178" t="s">
        <v>1627</v>
      </c>
      <c r="W1438" s="130"/>
      <c r="X1438" s="131"/>
      <c r="Y1438" s="131"/>
      <c r="Z1438" s="206"/>
      <c r="AA1438" s="194">
        <f t="shared" si="105"/>
        <v>0</v>
      </c>
      <c r="AB1438" s="124" t="str">
        <f t="shared" si="106"/>
        <v/>
      </c>
      <c r="AC1438" s="195" t="str">
        <f t="shared" si="107"/>
        <v/>
      </c>
      <c r="AD1438" s="194" t="str">
        <f t="shared" si="108"/>
        <v/>
      </c>
      <c r="AE1438" s="194">
        <f>IF(AD1438="",0,IF(ISERROR(VLOOKUP(AD1438,AD$7:AD1437,1,FALSE)),1,0))</f>
        <v>0</v>
      </c>
      <c r="AF1438" s="194"/>
    </row>
    <row r="1439" spans="1:32" ht="16.5" customHeight="1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75">
        <f>IF(AND($X$3512&lt;&gt;" ",$X$3512&lt;&gt;0),IF(X1439=$X$3512,1+COUNTIF(U$7:U1438,"&gt;0"),0),0)</f>
        <v>0</v>
      </c>
      <c r="V1439" s="178" t="s">
        <v>1628</v>
      </c>
      <c r="W1439" s="130"/>
      <c r="X1439" s="131"/>
      <c r="Y1439" s="131"/>
      <c r="Z1439" s="206"/>
      <c r="AA1439" s="194">
        <f t="shared" si="105"/>
        <v>0</v>
      </c>
      <c r="AB1439" s="124" t="str">
        <f t="shared" si="106"/>
        <v/>
      </c>
      <c r="AC1439" s="195" t="str">
        <f t="shared" si="107"/>
        <v/>
      </c>
      <c r="AD1439" s="194" t="str">
        <f t="shared" si="108"/>
        <v/>
      </c>
      <c r="AE1439" s="194">
        <f>IF(AD1439="",0,IF(ISERROR(VLOOKUP(AD1439,AD$7:AD1438,1,FALSE)),1,0))</f>
        <v>0</v>
      </c>
      <c r="AF1439" s="194"/>
    </row>
    <row r="1440" spans="1:32" ht="16.5" customHeight="1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75">
        <f>IF(AND($X$3512&lt;&gt;" ",$X$3512&lt;&gt;0),IF(X1440=$X$3512,1+COUNTIF(U$7:U1439,"&gt;0"),0),0)</f>
        <v>0</v>
      </c>
      <c r="V1440" s="178" t="s">
        <v>1629</v>
      </c>
      <c r="W1440" s="130"/>
      <c r="X1440" s="131"/>
      <c r="Y1440" s="131"/>
      <c r="Z1440" s="206"/>
      <c r="AA1440" s="194">
        <f t="shared" si="105"/>
        <v>0</v>
      </c>
      <c r="AB1440" s="124" t="str">
        <f t="shared" si="106"/>
        <v/>
      </c>
      <c r="AC1440" s="195" t="str">
        <f t="shared" si="107"/>
        <v/>
      </c>
      <c r="AD1440" s="194" t="str">
        <f t="shared" si="108"/>
        <v/>
      </c>
      <c r="AE1440" s="194">
        <f>IF(AD1440="",0,IF(ISERROR(VLOOKUP(AD1440,AD$7:AD1439,1,FALSE)),1,0))</f>
        <v>0</v>
      </c>
      <c r="AF1440" s="194"/>
    </row>
    <row r="1441" spans="1:32" ht="16.5" customHeight="1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75">
        <f>IF(AND($X$3512&lt;&gt;" ",$X$3512&lt;&gt;0),IF(X1441=$X$3512,1+COUNTIF(U$7:U1440,"&gt;0"),0),0)</f>
        <v>0</v>
      </c>
      <c r="V1441" s="178" t="s">
        <v>1630</v>
      </c>
      <c r="W1441" s="130"/>
      <c r="X1441" s="131"/>
      <c r="Y1441" s="131"/>
      <c r="Z1441" s="206"/>
      <c r="AA1441" s="194">
        <f t="shared" si="105"/>
        <v>0</v>
      </c>
      <c r="AB1441" s="124" t="str">
        <f t="shared" si="106"/>
        <v/>
      </c>
      <c r="AC1441" s="195" t="str">
        <f t="shared" si="107"/>
        <v/>
      </c>
      <c r="AD1441" s="194" t="str">
        <f t="shared" si="108"/>
        <v/>
      </c>
      <c r="AE1441" s="194">
        <f>IF(AD1441="",0,IF(ISERROR(VLOOKUP(AD1441,AD$7:AD1440,1,FALSE)),1,0))</f>
        <v>0</v>
      </c>
      <c r="AF1441" s="194"/>
    </row>
    <row r="1442" spans="1:32" ht="16.5" customHeight="1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75">
        <f>IF(AND($X$3512&lt;&gt;" ",$X$3512&lt;&gt;0),IF(X1442=$X$3512,1+COUNTIF(U$7:U1441,"&gt;0"),0),0)</f>
        <v>0</v>
      </c>
      <c r="V1442" s="178" t="s">
        <v>1631</v>
      </c>
      <c r="W1442" s="130"/>
      <c r="X1442" s="131"/>
      <c r="Y1442" s="131"/>
      <c r="Z1442" s="206"/>
      <c r="AA1442" s="194">
        <f t="shared" si="105"/>
        <v>0</v>
      </c>
      <c r="AB1442" s="124" t="str">
        <f t="shared" si="106"/>
        <v/>
      </c>
      <c r="AC1442" s="195" t="str">
        <f t="shared" si="107"/>
        <v/>
      </c>
      <c r="AD1442" s="194" t="str">
        <f t="shared" si="108"/>
        <v/>
      </c>
      <c r="AE1442" s="194">
        <f>IF(AD1442="",0,IF(ISERROR(VLOOKUP(AD1442,AD$7:AD1441,1,FALSE)),1,0))</f>
        <v>0</v>
      </c>
      <c r="AF1442" s="194"/>
    </row>
    <row r="1443" spans="1:32" ht="16.5" customHeight="1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75">
        <f>IF(AND($X$3512&lt;&gt;" ",$X$3512&lt;&gt;0),IF(X1443=$X$3512,1+COUNTIF(U$7:U1442,"&gt;0"),0),0)</f>
        <v>0</v>
      </c>
      <c r="V1443" s="178" t="s">
        <v>1632</v>
      </c>
      <c r="W1443" s="130"/>
      <c r="X1443" s="131"/>
      <c r="Y1443" s="131"/>
      <c r="Z1443" s="206"/>
      <c r="AA1443" s="194">
        <f t="shared" si="105"/>
        <v>0</v>
      </c>
      <c r="AB1443" s="124" t="str">
        <f t="shared" si="106"/>
        <v/>
      </c>
      <c r="AC1443" s="195" t="str">
        <f t="shared" si="107"/>
        <v/>
      </c>
      <c r="AD1443" s="194" t="str">
        <f t="shared" si="108"/>
        <v/>
      </c>
      <c r="AE1443" s="194">
        <f>IF(AD1443="",0,IF(ISERROR(VLOOKUP(AD1443,AD$7:AD1442,1,FALSE)),1,0))</f>
        <v>0</v>
      </c>
      <c r="AF1443" s="194"/>
    </row>
    <row r="1444" spans="1:32" ht="16.5" customHeight="1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75">
        <f>IF(AND($X$3512&lt;&gt;" ",$X$3512&lt;&gt;0),IF(X1444=$X$3512,1+COUNTIF(U$7:U1443,"&gt;0"),0),0)</f>
        <v>0</v>
      </c>
      <c r="V1444" s="178" t="s">
        <v>1633</v>
      </c>
      <c r="W1444" s="130"/>
      <c r="X1444" s="131"/>
      <c r="Y1444" s="131"/>
      <c r="Z1444" s="206"/>
      <c r="AA1444" s="194">
        <f t="shared" si="105"/>
        <v>0</v>
      </c>
      <c r="AB1444" s="124" t="str">
        <f t="shared" si="106"/>
        <v/>
      </c>
      <c r="AC1444" s="195" t="str">
        <f t="shared" si="107"/>
        <v/>
      </c>
      <c r="AD1444" s="194" t="str">
        <f t="shared" si="108"/>
        <v/>
      </c>
      <c r="AE1444" s="194">
        <f>IF(AD1444="",0,IF(ISERROR(VLOOKUP(AD1444,AD$7:AD1443,1,FALSE)),1,0))</f>
        <v>0</v>
      </c>
      <c r="AF1444" s="194"/>
    </row>
    <row r="1445" spans="1:32" ht="16.5" customHeight="1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75">
        <f>IF(AND($X$3512&lt;&gt;" ",$X$3512&lt;&gt;0),IF(X1445=$X$3512,1+COUNTIF(U$7:U1444,"&gt;0"),0),0)</f>
        <v>0</v>
      </c>
      <c r="V1445" s="178" t="s">
        <v>1634</v>
      </c>
      <c r="W1445" s="130"/>
      <c r="X1445" s="131"/>
      <c r="Y1445" s="131"/>
      <c r="Z1445" s="206"/>
      <c r="AA1445" s="194">
        <f t="shared" si="105"/>
        <v>0</v>
      </c>
      <c r="AB1445" s="124" t="str">
        <f t="shared" si="106"/>
        <v/>
      </c>
      <c r="AC1445" s="195" t="str">
        <f t="shared" si="107"/>
        <v/>
      </c>
      <c r="AD1445" s="194" t="str">
        <f t="shared" si="108"/>
        <v/>
      </c>
      <c r="AE1445" s="194">
        <f>IF(AD1445="",0,IF(ISERROR(VLOOKUP(AD1445,AD$7:AD1444,1,FALSE)),1,0))</f>
        <v>0</v>
      </c>
      <c r="AF1445" s="194"/>
    </row>
    <row r="1446" spans="1:32" ht="16.5" customHeight="1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75">
        <f>IF(AND($X$3512&lt;&gt;" ",$X$3512&lt;&gt;0),IF(X1446=$X$3512,1+COUNTIF(U$7:U1445,"&gt;0"),0),0)</f>
        <v>0</v>
      </c>
      <c r="V1446" s="178" t="s">
        <v>1635</v>
      </c>
      <c r="W1446" s="130"/>
      <c r="X1446" s="131"/>
      <c r="Y1446" s="131"/>
      <c r="Z1446" s="206"/>
      <c r="AA1446" s="194">
        <f t="shared" si="105"/>
        <v>0</v>
      </c>
      <c r="AB1446" s="124" t="str">
        <f t="shared" si="106"/>
        <v/>
      </c>
      <c r="AC1446" s="195" t="str">
        <f t="shared" si="107"/>
        <v/>
      </c>
      <c r="AD1446" s="194" t="str">
        <f t="shared" si="108"/>
        <v/>
      </c>
      <c r="AE1446" s="194">
        <f>IF(AD1446="",0,IF(ISERROR(VLOOKUP(AD1446,AD$7:AD1445,1,FALSE)),1,0))</f>
        <v>0</v>
      </c>
      <c r="AF1446" s="194"/>
    </row>
    <row r="1447" spans="1:32" ht="16.5" customHeight="1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75">
        <f>IF(AND($X$3512&lt;&gt;" ",$X$3512&lt;&gt;0),IF(X1447=$X$3512,1+COUNTIF(U$7:U1446,"&gt;0"),0),0)</f>
        <v>0</v>
      </c>
      <c r="V1447" s="178" t="s">
        <v>1636</v>
      </c>
      <c r="W1447" s="130"/>
      <c r="X1447" s="131"/>
      <c r="Y1447" s="131"/>
      <c r="Z1447" s="206"/>
      <c r="AA1447" s="194">
        <f t="shared" si="105"/>
        <v>0</v>
      </c>
      <c r="AB1447" s="124" t="str">
        <f t="shared" si="106"/>
        <v/>
      </c>
      <c r="AC1447" s="195" t="str">
        <f t="shared" si="107"/>
        <v/>
      </c>
      <c r="AD1447" s="194" t="str">
        <f t="shared" si="108"/>
        <v/>
      </c>
      <c r="AE1447" s="194">
        <f>IF(AD1447="",0,IF(ISERROR(VLOOKUP(AD1447,AD$7:AD1446,1,FALSE)),1,0))</f>
        <v>0</v>
      </c>
      <c r="AF1447" s="194"/>
    </row>
    <row r="1448" spans="1:32" ht="16.5" customHeight="1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75">
        <f>IF(AND($X$3512&lt;&gt;" ",$X$3512&lt;&gt;0),IF(X1448=$X$3512,1+COUNTIF(U$7:U1447,"&gt;0"),0),0)</f>
        <v>0</v>
      </c>
      <c r="V1448" s="178" t="s">
        <v>1637</v>
      </c>
      <c r="W1448" s="130"/>
      <c r="X1448" s="131"/>
      <c r="Y1448" s="131"/>
      <c r="Z1448" s="206"/>
      <c r="AA1448" s="194">
        <f t="shared" si="105"/>
        <v>0</v>
      </c>
      <c r="AB1448" s="124" t="str">
        <f t="shared" si="106"/>
        <v/>
      </c>
      <c r="AC1448" s="195" t="str">
        <f t="shared" si="107"/>
        <v/>
      </c>
      <c r="AD1448" s="194" t="str">
        <f t="shared" si="108"/>
        <v/>
      </c>
      <c r="AE1448" s="194">
        <f>IF(AD1448="",0,IF(ISERROR(VLOOKUP(AD1448,AD$7:AD1447,1,FALSE)),1,0))</f>
        <v>0</v>
      </c>
      <c r="AF1448" s="194"/>
    </row>
    <row r="1449" spans="1:32" ht="16.5" customHeight="1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75">
        <f>IF(AND($X$3512&lt;&gt;" ",$X$3512&lt;&gt;0),IF(X1449=$X$3512,1+COUNTIF(U$7:U1448,"&gt;0"),0),0)</f>
        <v>0</v>
      </c>
      <c r="V1449" s="178" t="s">
        <v>1638</v>
      </c>
      <c r="W1449" s="130"/>
      <c r="X1449" s="131"/>
      <c r="Y1449" s="131"/>
      <c r="Z1449" s="206"/>
      <c r="AA1449" s="194">
        <f t="shared" si="105"/>
        <v>0</v>
      </c>
      <c r="AB1449" s="124" t="str">
        <f t="shared" si="106"/>
        <v/>
      </c>
      <c r="AC1449" s="195" t="str">
        <f t="shared" si="107"/>
        <v/>
      </c>
      <c r="AD1449" s="194" t="str">
        <f t="shared" si="108"/>
        <v/>
      </c>
      <c r="AE1449" s="194">
        <f>IF(AD1449="",0,IF(ISERROR(VLOOKUP(AD1449,AD$7:AD1448,1,FALSE)),1,0))</f>
        <v>0</v>
      </c>
      <c r="AF1449" s="194"/>
    </row>
    <row r="1450" spans="1:32" ht="16.5" customHeight="1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75">
        <f>IF(AND($X$3512&lt;&gt;" ",$X$3512&lt;&gt;0),IF(X1450=$X$3512,1+COUNTIF(U$7:U1449,"&gt;0"),0),0)</f>
        <v>0</v>
      </c>
      <c r="V1450" s="178" t="s">
        <v>1639</v>
      </c>
      <c r="W1450" s="130"/>
      <c r="X1450" s="131"/>
      <c r="Y1450" s="131"/>
      <c r="Z1450" s="206"/>
      <c r="AA1450" s="194">
        <f t="shared" si="105"/>
        <v>0</v>
      </c>
      <c r="AB1450" s="124" t="str">
        <f t="shared" si="106"/>
        <v/>
      </c>
      <c r="AC1450" s="195" t="str">
        <f t="shared" si="107"/>
        <v/>
      </c>
      <c r="AD1450" s="194" t="str">
        <f t="shared" si="108"/>
        <v/>
      </c>
      <c r="AE1450" s="194">
        <f>IF(AD1450="",0,IF(ISERROR(VLOOKUP(AD1450,AD$7:AD1449,1,FALSE)),1,0))</f>
        <v>0</v>
      </c>
      <c r="AF1450" s="194"/>
    </row>
    <row r="1451" spans="1:32" ht="16.5" customHeight="1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75">
        <f>IF(AND($X$3512&lt;&gt;" ",$X$3512&lt;&gt;0),IF(X1451=$X$3512,1+COUNTIF(U$7:U1450,"&gt;0"),0),0)</f>
        <v>0</v>
      </c>
      <c r="V1451" s="178" t="s">
        <v>1640</v>
      </c>
      <c r="W1451" s="130"/>
      <c r="X1451" s="131"/>
      <c r="Y1451" s="131"/>
      <c r="Z1451" s="206"/>
      <c r="AA1451" s="194">
        <f t="shared" si="105"/>
        <v>0</v>
      </c>
      <c r="AB1451" s="124" t="str">
        <f t="shared" si="106"/>
        <v/>
      </c>
      <c r="AC1451" s="195" t="str">
        <f t="shared" si="107"/>
        <v/>
      </c>
      <c r="AD1451" s="194" t="str">
        <f t="shared" si="108"/>
        <v/>
      </c>
      <c r="AE1451" s="194">
        <f>IF(AD1451="",0,IF(ISERROR(VLOOKUP(AD1451,AD$7:AD1450,1,FALSE)),1,0))</f>
        <v>0</v>
      </c>
      <c r="AF1451" s="194"/>
    </row>
    <row r="1452" spans="1:32" ht="16.5" customHeight="1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75">
        <f>IF(AND($X$3512&lt;&gt;" ",$X$3512&lt;&gt;0),IF(X1452=$X$3512,1+COUNTIF(U$7:U1451,"&gt;0"),0),0)</f>
        <v>0</v>
      </c>
      <c r="V1452" s="178" t="s">
        <v>1641</v>
      </c>
      <c r="W1452" s="130"/>
      <c r="X1452" s="131"/>
      <c r="Y1452" s="131"/>
      <c r="Z1452" s="206"/>
      <c r="AA1452" s="194">
        <f t="shared" si="105"/>
        <v>0</v>
      </c>
      <c r="AB1452" s="124" t="str">
        <f t="shared" si="106"/>
        <v/>
      </c>
      <c r="AC1452" s="195" t="str">
        <f t="shared" si="107"/>
        <v/>
      </c>
      <c r="AD1452" s="194" t="str">
        <f t="shared" si="108"/>
        <v/>
      </c>
      <c r="AE1452" s="194">
        <f>IF(AD1452="",0,IF(ISERROR(VLOOKUP(AD1452,AD$7:AD1451,1,FALSE)),1,0))</f>
        <v>0</v>
      </c>
      <c r="AF1452" s="194"/>
    </row>
    <row r="1453" spans="1:32" ht="16.5" customHeight="1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75">
        <f>IF(AND($X$3512&lt;&gt;" ",$X$3512&lt;&gt;0),IF(X1453=$X$3512,1+COUNTIF(U$7:U1452,"&gt;0"),0),0)</f>
        <v>0</v>
      </c>
      <c r="V1453" s="178" t="s">
        <v>1642</v>
      </c>
      <c r="W1453" s="130"/>
      <c r="X1453" s="131"/>
      <c r="Y1453" s="131"/>
      <c r="Z1453" s="206"/>
      <c r="AA1453" s="194">
        <f t="shared" si="105"/>
        <v>0</v>
      </c>
      <c r="AB1453" s="124" t="str">
        <f t="shared" si="106"/>
        <v/>
      </c>
      <c r="AC1453" s="195" t="str">
        <f t="shared" si="107"/>
        <v/>
      </c>
      <c r="AD1453" s="194" t="str">
        <f t="shared" si="108"/>
        <v/>
      </c>
      <c r="AE1453" s="194">
        <f>IF(AD1453="",0,IF(ISERROR(VLOOKUP(AD1453,AD$7:AD1452,1,FALSE)),1,0))</f>
        <v>0</v>
      </c>
      <c r="AF1453" s="194"/>
    </row>
    <row r="1454" spans="1:32" ht="16.5" customHeight="1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75">
        <f>IF(AND($X$3512&lt;&gt;" ",$X$3512&lt;&gt;0),IF(X1454=$X$3512,1+COUNTIF(U$7:U1453,"&gt;0"),0),0)</f>
        <v>0</v>
      </c>
      <c r="V1454" s="178" t="s">
        <v>1643</v>
      </c>
      <c r="W1454" s="130"/>
      <c r="X1454" s="131"/>
      <c r="Y1454" s="131"/>
      <c r="Z1454" s="206"/>
      <c r="AA1454" s="194">
        <f t="shared" si="105"/>
        <v>0</v>
      </c>
      <c r="AB1454" s="124" t="str">
        <f t="shared" si="106"/>
        <v/>
      </c>
      <c r="AC1454" s="195" t="str">
        <f t="shared" si="107"/>
        <v/>
      </c>
      <c r="AD1454" s="194" t="str">
        <f t="shared" si="108"/>
        <v/>
      </c>
      <c r="AE1454" s="194">
        <f>IF(AD1454="",0,IF(ISERROR(VLOOKUP(AD1454,AD$7:AD1453,1,FALSE)),1,0))</f>
        <v>0</v>
      </c>
      <c r="AF1454" s="194"/>
    </row>
    <row r="1455" spans="1:32" ht="16.5" customHeight="1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75">
        <f>IF(AND($X$3512&lt;&gt;" ",$X$3512&lt;&gt;0),IF(X1455=$X$3512,1+COUNTIF(U$7:U1454,"&gt;0"),0),0)</f>
        <v>0</v>
      </c>
      <c r="V1455" s="178" t="s">
        <v>1644</v>
      </c>
      <c r="W1455" s="130"/>
      <c r="X1455" s="131"/>
      <c r="Y1455" s="131"/>
      <c r="Z1455" s="206"/>
      <c r="AA1455" s="194">
        <f t="shared" si="105"/>
        <v>0</v>
      </c>
      <c r="AB1455" s="124" t="str">
        <f t="shared" si="106"/>
        <v/>
      </c>
      <c r="AC1455" s="195" t="str">
        <f t="shared" si="107"/>
        <v/>
      </c>
      <c r="AD1455" s="194" t="str">
        <f t="shared" si="108"/>
        <v/>
      </c>
      <c r="AE1455" s="194">
        <f>IF(AD1455="",0,IF(ISERROR(VLOOKUP(AD1455,AD$7:AD1454,1,FALSE)),1,0))</f>
        <v>0</v>
      </c>
      <c r="AF1455" s="194"/>
    </row>
    <row r="1456" spans="1:32" ht="16.5" customHeight="1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75">
        <f>IF(AND($X$3512&lt;&gt;" ",$X$3512&lt;&gt;0),IF(X1456=$X$3512,1+COUNTIF(U$7:U1455,"&gt;0"),0),0)</f>
        <v>0</v>
      </c>
      <c r="V1456" s="178" t="s">
        <v>1645</v>
      </c>
      <c r="W1456" s="130"/>
      <c r="X1456" s="131"/>
      <c r="Y1456" s="131"/>
      <c r="Z1456" s="206"/>
      <c r="AA1456" s="194">
        <f t="shared" si="105"/>
        <v>0</v>
      </c>
      <c r="AB1456" s="124" t="str">
        <f t="shared" si="106"/>
        <v/>
      </c>
      <c r="AC1456" s="195" t="str">
        <f t="shared" si="107"/>
        <v/>
      </c>
      <c r="AD1456" s="194" t="str">
        <f t="shared" si="108"/>
        <v/>
      </c>
      <c r="AE1456" s="194">
        <f>IF(AD1456="",0,IF(ISERROR(VLOOKUP(AD1456,AD$7:AD1455,1,FALSE)),1,0))</f>
        <v>0</v>
      </c>
      <c r="AF1456" s="194"/>
    </row>
    <row r="1457" spans="1:32" ht="16.5" customHeight="1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75">
        <f>IF(AND($X$3512&lt;&gt;" ",$X$3512&lt;&gt;0),IF(X1457=$X$3512,1+COUNTIF(U$7:U1456,"&gt;0"),0),0)</f>
        <v>0</v>
      </c>
      <c r="V1457" s="178" t="s">
        <v>1646</v>
      </c>
      <c r="W1457" s="130"/>
      <c r="X1457" s="131"/>
      <c r="Y1457" s="131"/>
      <c r="Z1457" s="206"/>
      <c r="AA1457" s="194">
        <f t="shared" si="105"/>
        <v>0</v>
      </c>
      <c r="AB1457" s="124" t="str">
        <f t="shared" si="106"/>
        <v/>
      </c>
      <c r="AC1457" s="195" t="str">
        <f t="shared" si="107"/>
        <v/>
      </c>
      <c r="AD1457" s="194" t="str">
        <f t="shared" si="108"/>
        <v/>
      </c>
      <c r="AE1457" s="194">
        <f>IF(AD1457="",0,IF(ISERROR(VLOOKUP(AD1457,AD$7:AD1456,1,FALSE)),1,0))</f>
        <v>0</v>
      </c>
      <c r="AF1457" s="194"/>
    </row>
    <row r="1458" spans="1:32" ht="16.5" customHeight="1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75">
        <f>IF(AND($X$3512&lt;&gt;" ",$X$3512&lt;&gt;0),IF(X1458=$X$3512,1+COUNTIF(U$7:U1457,"&gt;0"),0),0)</f>
        <v>0</v>
      </c>
      <c r="V1458" s="178" t="s">
        <v>1647</v>
      </c>
      <c r="W1458" s="130"/>
      <c r="X1458" s="131"/>
      <c r="Y1458" s="131"/>
      <c r="Z1458" s="206"/>
      <c r="AA1458" s="194">
        <f t="shared" si="105"/>
        <v>0</v>
      </c>
      <c r="AB1458" s="124" t="str">
        <f t="shared" si="106"/>
        <v/>
      </c>
      <c r="AC1458" s="195" t="str">
        <f t="shared" si="107"/>
        <v/>
      </c>
      <c r="AD1458" s="194" t="str">
        <f t="shared" si="108"/>
        <v/>
      </c>
      <c r="AE1458" s="194">
        <f>IF(AD1458="",0,IF(ISERROR(VLOOKUP(AD1458,AD$7:AD1457,1,FALSE)),1,0))</f>
        <v>0</v>
      </c>
      <c r="AF1458" s="194"/>
    </row>
    <row r="1459" spans="1:32" ht="16.5" customHeight="1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75">
        <f>IF(AND($X$3512&lt;&gt;" ",$X$3512&lt;&gt;0),IF(X1459=$X$3512,1+COUNTIF(U$7:U1458,"&gt;0"),0),0)</f>
        <v>0</v>
      </c>
      <c r="V1459" s="178" t="s">
        <v>1648</v>
      </c>
      <c r="W1459" s="130"/>
      <c r="X1459" s="131"/>
      <c r="Y1459" s="131"/>
      <c r="Z1459" s="206"/>
      <c r="AA1459" s="194">
        <f t="shared" si="105"/>
        <v>0</v>
      </c>
      <c r="AB1459" s="124" t="str">
        <f t="shared" si="106"/>
        <v/>
      </c>
      <c r="AC1459" s="195" t="str">
        <f t="shared" si="107"/>
        <v/>
      </c>
      <c r="AD1459" s="194" t="str">
        <f t="shared" si="108"/>
        <v/>
      </c>
      <c r="AE1459" s="194">
        <f>IF(AD1459="",0,IF(ISERROR(VLOOKUP(AD1459,AD$7:AD1458,1,FALSE)),1,0))</f>
        <v>0</v>
      </c>
      <c r="AF1459" s="194"/>
    </row>
    <row r="1460" spans="1:32" ht="16.5" customHeight="1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75">
        <f>IF(AND($X$3512&lt;&gt;" ",$X$3512&lt;&gt;0),IF(X1460=$X$3512,1+COUNTIF(U$7:U1459,"&gt;0"),0),0)</f>
        <v>0</v>
      </c>
      <c r="V1460" s="178" t="s">
        <v>1649</v>
      </c>
      <c r="W1460" s="130"/>
      <c r="X1460" s="131"/>
      <c r="Y1460" s="131"/>
      <c r="Z1460" s="206"/>
      <c r="AA1460" s="194">
        <f t="shared" si="105"/>
        <v>0</v>
      </c>
      <c r="AB1460" s="124" t="str">
        <f t="shared" si="106"/>
        <v/>
      </c>
      <c r="AC1460" s="195" t="str">
        <f t="shared" si="107"/>
        <v/>
      </c>
      <c r="AD1460" s="194" t="str">
        <f t="shared" si="108"/>
        <v/>
      </c>
      <c r="AE1460" s="194">
        <f>IF(AD1460="",0,IF(ISERROR(VLOOKUP(AD1460,AD$7:AD1459,1,FALSE)),1,0))</f>
        <v>0</v>
      </c>
      <c r="AF1460" s="194"/>
    </row>
    <row r="1461" spans="1:32" ht="16.5" customHeight="1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75">
        <f>IF(AND($X$3512&lt;&gt;" ",$X$3512&lt;&gt;0),IF(X1461=$X$3512,1+COUNTIF(U$7:U1460,"&gt;0"),0),0)</f>
        <v>0</v>
      </c>
      <c r="V1461" s="178" t="s">
        <v>1650</v>
      </c>
      <c r="W1461" s="130"/>
      <c r="X1461" s="131"/>
      <c r="Y1461" s="131"/>
      <c r="Z1461" s="206"/>
      <c r="AA1461" s="194">
        <f t="shared" si="105"/>
        <v>0</v>
      </c>
      <c r="AB1461" s="124" t="str">
        <f t="shared" si="106"/>
        <v/>
      </c>
      <c r="AC1461" s="195" t="str">
        <f t="shared" si="107"/>
        <v/>
      </c>
      <c r="AD1461" s="194" t="str">
        <f t="shared" si="108"/>
        <v/>
      </c>
      <c r="AE1461" s="194">
        <f>IF(AD1461="",0,IF(ISERROR(VLOOKUP(AD1461,AD$7:AD1460,1,FALSE)),1,0))</f>
        <v>0</v>
      </c>
      <c r="AF1461" s="194"/>
    </row>
    <row r="1462" spans="1:32" ht="16.5" customHeight="1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75">
        <f>IF(AND($X$3512&lt;&gt;" ",$X$3512&lt;&gt;0),IF(X1462=$X$3512,1+COUNTIF(U$7:U1461,"&gt;0"),0),0)</f>
        <v>0</v>
      </c>
      <c r="V1462" s="178" t="s">
        <v>1651</v>
      </c>
      <c r="W1462" s="130"/>
      <c r="X1462" s="131"/>
      <c r="Y1462" s="131"/>
      <c r="Z1462" s="206"/>
      <c r="AA1462" s="194">
        <f t="shared" si="105"/>
        <v>0</v>
      </c>
      <c r="AB1462" s="124" t="str">
        <f t="shared" si="106"/>
        <v/>
      </c>
      <c r="AC1462" s="195" t="str">
        <f t="shared" si="107"/>
        <v/>
      </c>
      <c r="AD1462" s="194" t="str">
        <f t="shared" si="108"/>
        <v/>
      </c>
      <c r="AE1462" s="194">
        <f>IF(AD1462="",0,IF(ISERROR(VLOOKUP(AD1462,AD$7:AD1461,1,FALSE)),1,0))</f>
        <v>0</v>
      </c>
      <c r="AF1462" s="194"/>
    </row>
    <row r="1463" spans="1:32" ht="16.5" customHeight="1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75">
        <f>IF(AND($X$3512&lt;&gt;" ",$X$3512&lt;&gt;0),IF(X1463=$X$3512,1+COUNTIF(U$7:U1462,"&gt;0"),0),0)</f>
        <v>0</v>
      </c>
      <c r="V1463" s="178" t="s">
        <v>1652</v>
      </c>
      <c r="W1463" s="130"/>
      <c r="X1463" s="131"/>
      <c r="Y1463" s="131"/>
      <c r="Z1463" s="206"/>
      <c r="AA1463" s="194">
        <f t="shared" si="105"/>
        <v>0</v>
      </c>
      <c r="AB1463" s="124" t="str">
        <f t="shared" si="106"/>
        <v/>
      </c>
      <c r="AC1463" s="195" t="str">
        <f t="shared" si="107"/>
        <v/>
      </c>
      <c r="AD1463" s="194" t="str">
        <f t="shared" si="108"/>
        <v/>
      </c>
      <c r="AE1463" s="194">
        <f>IF(AD1463="",0,IF(ISERROR(VLOOKUP(AD1463,AD$7:AD1462,1,FALSE)),1,0))</f>
        <v>0</v>
      </c>
      <c r="AF1463" s="194"/>
    </row>
    <row r="1464" spans="1:32" ht="16.5" customHeight="1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75">
        <f>IF(AND($X$3512&lt;&gt;" ",$X$3512&lt;&gt;0),IF(X1464=$X$3512,1+COUNTIF(U$7:U1463,"&gt;0"),0),0)</f>
        <v>0</v>
      </c>
      <c r="V1464" s="178" t="s">
        <v>1653</v>
      </c>
      <c r="W1464" s="130"/>
      <c r="X1464" s="131"/>
      <c r="Y1464" s="131"/>
      <c r="Z1464" s="206"/>
      <c r="AA1464" s="194">
        <f t="shared" si="105"/>
        <v>0</v>
      </c>
      <c r="AB1464" s="124" t="str">
        <f t="shared" si="106"/>
        <v/>
      </c>
      <c r="AC1464" s="195" t="str">
        <f t="shared" si="107"/>
        <v/>
      </c>
      <c r="AD1464" s="194" t="str">
        <f t="shared" si="108"/>
        <v/>
      </c>
      <c r="AE1464" s="194">
        <f>IF(AD1464="",0,IF(ISERROR(VLOOKUP(AD1464,AD$7:AD1463,1,FALSE)),1,0))</f>
        <v>0</v>
      </c>
      <c r="AF1464" s="194"/>
    </row>
    <row r="1465" spans="1:32" ht="16.5" customHeight="1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75">
        <f>IF(AND($X$3512&lt;&gt;" ",$X$3512&lt;&gt;0),IF(X1465=$X$3512,1+COUNTIF(U$7:U1464,"&gt;0"),0),0)</f>
        <v>0</v>
      </c>
      <c r="V1465" s="178" t="s">
        <v>1654</v>
      </c>
      <c r="W1465" s="130"/>
      <c r="X1465" s="131"/>
      <c r="Y1465" s="131"/>
      <c r="Z1465" s="206"/>
      <c r="AA1465" s="194">
        <f t="shared" si="105"/>
        <v>0</v>
      </c>
      <c r="AB1465" s="124" t="str">
        <f t="shared" si="106"/>
        <v/>
      </c>
      <c r="AC1465" s="195" t="str">
        <f t="shared" si="107"/>
        <v/>
      </c>
      <c r="AD1465" s="194" t="str">
        <f t="shared" si="108"/>
        <v/>
      </c>
      <c r="AE1465" s="194">
        <f>IF(AD1465="",0,IF(ISERROR(VLOOKUP(AD1465,AD$7:AD1464,1,FALSE)),1,0))</f>
        <v>0</v>
      </c>
      <c r="AF1465" s="194"/>
    </row>
    <row r="1466" spans="1:32" ht="16.5" customHeight="1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75">
        <f>IF(AND($X$3512&lt;&gt;" ",$X$3512&lt;&gt;0),IF(X1466=$X$3512,1+COUNTIF(U$7:U1465,"&gt;0"),0),0)</f>
        <v>0</v>
      </c>
      <c r="V1466" s="178" t="s">
        <v>1655</v>
      </c>
      <c r="W1466" s="130"/>
      <c r="X1466" s="131"/>
      <c r="Y1466" s="131"/>
      <c r="Z1466" s="206"/>
      <c r="AA1466" s="194">
        <f t="shared" si="105"/>
        <v>0</v>
      </c>
      <c r="AB1466" s="124" t="str">
        <f t="shared" si="106"/>
        <v/>
      </c>
      <c r="AC1466" s="195" t="str">
        <f t="shared" si="107"/>
        <v/>
      </c>
      <c r="AD1466" s="194" t="str">
        <f t="shared" si="108"/>
        <v/>
      </c>
      <c r="AE1466" s="194">
        <f>IF(AD1466="",0,IF(ISERROR(VLOOKUP(AD1466,AD$7:AD1465,1,FALSE)),1,0))</f>
        <v>0</v>
      </c>
      <c r="AF1466" s="194"/>
    </row>
    <row r="1467" spans="1:32" ht="16.5" customHeight="1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75">
        <f>IF(AND($X$3512&lt;&gt;" ",$X$3512&lt;&gt;0),IF(X1467=$X$3512,1+COUNTIF(U$7:U1466,"&gt;0"),0),0)</f>
        <v>0</v>
      </c>
      <c r="V1467" s="178" t="s">
        <v>1656</v>
      </c>
      <c r="W1467" s="130"/>
      <c r="X1467" s="131"/>
      <c r="Y1467" s="131"/>
      <c r="Z1467" s="206"/>
      <c r="AA1467" s="194">
        <f t="shared" si="105"/>
        <v>0</v>
      </c>
      <c r="AB1467" s="124" t="str">
        <f t="shared" si="106"/>
        <v/>
      </c>
      <c r="AC1467" s="195" t="str">
        <f t="shared" si="107"/>
        <v/>
      </c>
      <c r="AD1467" s="194" t="str">
        <f t="shared" si="108"/>
        <v/>
      </c>
      <c r="AE1467" s="194">
        <f>IF(AD1467="",0,IF(ISERROR(VLOOKUP(AD1467,AD$7:AD1466,1,FALSE)),1,0))</f>
        <v>0</v>
      </c>
      <c r="AF1467" s="194"/>
    </row>
    <row r="1468" spans="1:32" ht="16.5" customHeight="1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75">
        <f>IF(AND($X$3512&lt;&gt;" ",$X$3512&lt;&gt;0),IF(X1468=$X$3512,1+COUNTIF(U$7:U1467,"&gt;0"),0),0)</f>
        <v>0</v>
      </c>
      <c r="V1468" s="178" t="s">
        <v>1657</v>
      </c>
      <c r="W1468" s="130"/>
      <c r="X1468" s="131"/>
      <c r="Y1468" s="131"/>
      <c r="Z1468" s="206"/>
      <c r="AA1468" s="194">
        <f t="shared" si="105"/>
        <v>0</v>
      </c>
      <c r="AB1468" s="124" t="str">
        <f t="shared" si="106"/>
        <v/>
      </c>
      <c r="AC1468" s="195" t="str">
        <f t="shared" si="107"/>
        <v/>
      </c>
      <c r="AD1468" s="194" t="str">
        <f t="shared" si="108"/>
        <v/>
      </c>
      <c r="AE1468" s="194">
        <f>IF(AD1468="",0,IF(ISERROR(VLOOKUP(AD1468,AD$7:AD1467,1,FALSE)),1,0))</f>
        <v>0</v>
      </c>
      <c r="AF1468" s="194"/>
    </row>
    <row r="1469" spans="1:32" ht="16.5" customHeight="1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75">
        <f>IF(AND($X$3512&lt;&gt;" ",$X$3512&lt;&gt;0),IF(X1469=$X$3512,1+COUNTIF(U$7:U1468,"&gt;0"),0),0)</f>
        <v>0</v>
      </c>
      <c r="V1469" s="178" t="s">
        <v>1658</v>
      </c>
      <c r="W1469" s="130"/>
      <c r="X1469" s="131"/>
      <c r="Y1469" s="131"/>
      <c r="Z1469" s="206"/>
      <c r="AA1469" s="194">
        <f t="shared" si="105"/>
        <v>0</v>
      </c>
      <c r="AB1469" s="124" t="str">
        <f t="shared" si="106"/>
        <v/>
      </c>
      <c r="AC1469" s="195" t="str">
        <f t="shared" si="107"/>
        <v/>
      </c>
      <c r="AD1469" s="194" t="str">
        <f t="shared" si="108"/>
        <v/>
      </c>
      <c r="AE1469" s="194">
        <f>IF(AD1469="",0,IF(ISERROR(VLOOKUP(AD1469,AD$7:AD1468,1,FALSE)),1,0))</f>
        <v>0</v>
      </c>
      <c r="AF1469" s="194"/>
    </row>
    <row r="1470" spans="1:32" ht="16.5" customHeight="1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75">
        <f>IF(AND($X$3512&lt;&gt;" ",$X$3512&lt;&gt;0),IF(X1470=$X$3512,1+COUNTIF(U$7:U1469,"&gt;0"),0),0)</f>
        <v>0</v>
      </c>
      <c r="V1470" s="178" t="s">
        <v>1659</v>
      </c>
      <c r="W1470" s="130"/>
      <c r="X1470" s="131"/>
      <c r="Y1470" s="131"/>
      <c r="Z1470" s="206"/>
      <c r="AA1470" s="194">
        <f t="shared" si="105"/>
        <v>0</v>
      </c>
      <c r="AB1470" s="124" t="str">
        <f t="shared" si="106"/>
        <v/>
      </c>
      <c r="AC1470" s="195" t="str">
        <f t="shared" si="107"/>
        <v/>
      </c>
      <c r="AD1470" s="194" t="str">
        <f t="shared" si="108"/>
        <v/>
      </c>
      <c r="AE1470" s="194">
        <f>IF(AD1470="",0,IF(ISERROR(VLOOKUP(AD1470,AD$7:AD1469,1,FALSE)),1,0))</f>
        <v>0</v>
      </c>
      <c r="AF1470" s="194"/>
    </row>
    <row r="1471" spans="1:32" ht="16.5" customHeight="1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75">
        <f>IF(AND($X$3512&lt;&gt;" ",$X$3512&lt;&gt;0),IF(X1471=$X$3512,1+COUNTIF(U$7:U1470,"&gt;0"),0),0)</f>
        <v>0</v>
      </c>
      <c r="V1471" s="178" t="s">
        <v>1660</v>
      </c>
      <c r="W1471" s="130"/>
      <c r="X1471" s="131"/>
      <c r="Y1471" s="131"/>
      <c r="Z1471" s="206"/>
      <c r="AA1471" s="194">
        <f t="shared" si="105"/>
        <v>0</v>
      </c>
      <c r="AB1471" s="124" t="str">
        <f t="shared" si="106"/>
        <v/>
      </c>
      <c r="AC1471" s="195" t="str">
        <f t="shared" si="107"/>
        <v/>
      </c>
      <c r="AD1471" s="194" t="str">
        <f t="shared" si="108"/>
        <v/>
      </c>
      <c r="AE1471" s="194">
        <f>IF(AD1471="",0,IF(ISERROR(VLOOKUP(AD1471,AD$7:AD1470,1,FALSE)),1,0))</f>
        <v>0</v>
      </c>
      <c r="AF1471" s="194"/>
    </row>
    <row r="1472" spans="1:32" ht="16.5" customHeight="1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75">
        <f>IF(AND($X$3512&lt;&gt;" ",$X$3512&lt;&gt;0),IF(X1472=$X$3512,1+COUNTIF(U$7:U1471,"&gt;0"),0),0)</f>
        <v>0</v>
      </c>
      <c r="V1472" s="178" t="s">
        <v>1661</v>
      </c>
      <c r="W1472" s="130"/>
      <c r="X1472" s="131"/>
      <c r="Y1472" s="131"/>
      <c r="Z1472" s="206"/>
      <c r="AA1472" s="194">
        <f t="shared" si="105"/>
        <v>0</v>
      </c>
      <c r="AB1472" s="124" t="str">
        <f t="shared" si="106"/>
        <v/>
      </c>
      <c r="AC1472" s="195" t="str">
        <f t="shared" si="107"/>
        <v/>
      </c>
      <c r="AD1472" s="194" t="str">
        <f t="shared" si="108"/>
        <v/>
      </c>
      <c r="AE1472" s="194">
        <f>IF(AD1472="",0,IF(ISERROR(VLOOKUP(AD1472,AD$7:AD1471,1,FALSE)),1,0))</f>
        <v>0</v>
      </c>
      <c r="AF1472" s="194"/>
    </row>
    <row r="1473" spans="1:32" ht="16.5" customHeight="1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75">
        <f>IF(AND($X$3512&lt;&gt;" ",$X$3512&lt;&gt;0),IF(X1473=$X$3512,1+COUNTIF(U$7:U1472,"&gt;0"),0),0)</f>
        <v>0</v>
      </c>
      <c r="V1473" s="178" t="s">
        <v>1662</v>
      </c>
      <c r="W1473" s="130"/>
      <c r="X1473" s="131"/>
      <c r="Y1473" s="131"/>
      <c r="Z1473" s="206"/>
      <c r="AA1473" s="194">
        <f t="shared" si="105"/>
        <v>0</v>
      </c>
      <c r="AB1473" s="124" t="str">
        <f t="shared" si="106"/>
        <v/>
      </c>
      <c r="AC1473" s="195" t="str">
        <f t="shared" si="107"/>
        <v/>
      </c>
      <c r="AD1473" s="194" t="str">
        <f t="shared" si="108"/>
        <v/>
      </c>
      <c r="AE1473" s="194">
        <f>IF(AD1473="",0,IF(ISERROR(VLOOKUP(AD1473,AD$7:AD1472,1,FALSE)),1,0))</f>
        <v>0</v>
      </c>
      <c r="AF1473" s="194"/>
    </row>
    <row r="1474" spans="1:32" ht="16.5" customHeight="1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75">
        <f>IF(AND($X$3512&lt;&gt;" ",$X$3512&lt;&gt;0),IF(X1474=$X$3512,1+COUNTIF(U$7:U1473,"&gt;0"),0),0)</f>
        <v>0</v>
      </c>
      <c r="V1474" s="178" t="s">
        <v>1663</v>
      </c>
      <c r="W1474" s="130"/>
      <c r="X1474" s="131"/>
      <c r="Y1474" s="131"/>
      <c r="Z1474" s="206"/>
      <c r="AA1474" s="194">
        <f t="shared" si="105"/>
        <v>0</v>
      </c>
      <c r="AB1474" s="124" t="str">
        <f t="shared" si="106"/>
        <v/>
      </c>
      <c r="AC1474" s="195" t="str">
        <f t="shared" si="107"/>
        <v/>
      </c>
      <c r="AD1474" s="194" t="str">
        <f t="shared" si="108"/>
        <v/>
      </c>
      <c r="AE1474" s="194">
        <f>IF(AD1474="",0,IF(ISERROR(VLOOKUP(AD1474,AD$7:AD1473,1,FALSE)),1,0))</f>
        <v>0</v>
      </c>
      <c r="AF1474" s="194"/>
    </row>
    <row r="1475" spans="1:32" ht="16.5" customHeight="1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75">
        <f>IF(AND($X$3512&lt;&gt;" ",$X$3512&lt;&gt;0),IF(X1475=$X$3512,1+COUNTIF(U$7:U1474,"&gt;0"),0),0)</f>
        <v>0</v>
      </c>
      <c r="V1475" s="178" t="s">
        <v>1664</v>
      </c>
      <c r="W1475" s="130"/>
      <c r="X1475" s="131"/>
      <c r="Y1475" s="131"/>
      <c r="Z1475" s="206"/>
      <c r="AA1475" s="194">
        <f t="shared" si="105"/>
        <v>0</v>
      </c>
      <c r="AB1475" s="124" t="str">
        <f t="shared" si="106"/>
        <v/>
      </c>
      <c r="AC1475" s="195" t="str">
        <f t="shared" si="107"/>
        <v/>
      </c>
      <c r="AD1475" s="194" t="str">
        <f t="shared" si="108"/>
        <v/>
      </c>
      <c r="AE1475" s="194">
        <f>IF(AD1475="",0,IF(ISERROR(VLOOKUP(AD1475,AD$7:AD1474,1,FALSE)),1,0))</f>
        <v>0</v>
      </c>
      <c r="AF1475" s="194"/>
    </row>
    <row r="1476" spans="1:32" ht="16.5" customHeight="1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75">
        <f>IF(AND($X$3512&lt;&gt;" ",$X$3512&lt;&gt;0),IF(X1476=$X$3512,1+COUNTIF(U$7:U1475,"&gt;0"),0),0)</f>
        <v>0</v>
      </c>
      <c r="V1476" s="178" t="s">
        <v>1665</v>
      </c>
      <c r="W1476" s="130"/>
      <c r="X1476" s="131"/>
      <c r="Y1476" s="131"/>
      <c r="Z1476" s="206"/>
      <c r="AA1476" s="194">
        <f t="shared" si="105"/>
        <v>0</v>
      </c>
      <c r="AB1476" s="124" t="str">
        <f t="shared" si="106"/>
        <v/>
      </c>
      <c r="AC1476" s="195" t="str">
        <f t="shared" si="107"/>
        <v/>
      </c>
      <c r="AD1476" s="194" t="str">
        <f t="shared" si="108"/>
        <v/>
      </c>
      <c r="AE1476" s="194">
        <f>IF(AD1476="",0,IF(ISERROR(VLOOKUP(AD1476,AD$7:AD1475,1,FALSE)),1,0))</f>
        <v>0</v>
      </c>
      <c r="AF1476" s="194"/>
    </row>
    <row r="1477" spans="1:32" ht="16.5" customHeight="1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75">
        <f>IF(AND($X$3512&lt;&gt;" ",$X$3512&lt;&gt;0),IF(X1477=$X$3512,1+COUNTIF(U$7:U1476,"&gt;0"),0),0)</f>
        <v>0</v>
      </c>
      <c r="V1477" s="178" t="s">
        <v>1666</v>
      </c>
      <c r="W1477" s="130"/>
      <c r="X1477" s="131"/>
      <c r="Y1477" s="131"/>
      <c r="Z1477" s="206"/>
      <c r="AA1477" s="194">
        <f t="shared" si="105"/>
        <v>0</v>
      </c>
      <c r="AB1477" s="124" t="str">
        <f t="shared" si="106"/>
        <v/>
      </c>
      <c r="AC1477" s="195" t="str">
        <f t="shared" si="107"/>
        <v/>
      </c>
      <c r="AD1477" s="194" t="str">
        <f t="shared" si="108"/>
        <v/>
      </c>
      <c r="AE1477" s="194">
        <f>IF(AD1477="",0,IF(ISERROR(VLOOKUP(AD1477,AD$7:AD1476,1,FALSE)),1,0))</f>
        <v>0</v>
      </c>
      <c r="AF1477" s="194"/>
    </row>
    <row r="1478" spans="1:32" ht="16.5" customHeight="1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75">
        <f>IF(AND($X$3512&lt;&gt;" ",$X$3512&lt;&gt;0),IF(X1478=$X$3512,1+COUNTIF(U$7:U1477,"&gt;0"),0),0)</f>
        <v>0</v>
      </c>
      <c r="V1478" s="178" t="s">
        <v>1667</v>
      </c>
      <c r="W1478" s="130"/>
      <c r="X1478" s="131"/>
      <c r="Y1478" s="131"/>
      <c r="Z1478" s="206"/>
      <c r="AA1478" s="194">
        <f t="shared" si="105"/>
        <v>0</v>
      </c>
      <c r="AB1478" s="124" t="str">
        <f t="shared" si="106"/>
        <v/>
      </c>
      <c r="AC1478" s="195" t="str">
        <f t="shared" si="107"/>
        <v/>
      </c>
      <c r="AD1478" s="194" t="str">
        <f t="shared" si="108"/>
        <v/>
      </c>
      <c r="AE1478" s="194">
        <f>IF(AD1478="",0,IF(ISERROR(VLOOKUP(AD1478,AD$7:AD1477,1,FALSE)),1,0))</f>
        <v>0</v>
      </c>
      <c r="AF1478" s="194"/>
    </row>
    <row r="1479" spans="1:32" ht="16.5" customHeight="1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75">
        <f>IF(AND($X$3512&lt;&gt;" ",$X$3512&lt;&gt;0),IF(X1479=$X$3512,1+COUNTIF(U$7:U1478,"&gt;0"),0),0)</f>
        <v>0</v>
      </c>
      <c r="V1479" s="178" t="s">
        <v>1668</v>
      </c>
      <c r="W1479" s="130"/>
      <c r="X1479" s="131"/>
      <c r="Y1479" s="131"/>
      <c r="Z1479" s="206"/>
      <c r="AA1479" s="194">
        <f t="shared" ref="AA1479:AA1542" si="109">IF(ISBLANK(X1479),0,VLOOKUP(X1479,$B$8:$E$57,1,FALSE))</f>
        <v>0</v>
      </c>
      <c r="AB1479" s="124" t="str">
        <f t="shared" si="106"/>
        <v/>
      </c>
      <c r="AC1479" s="195" t="str">
        <f t="shared" si="107"/>
        <v/>
      </c>
      <c r="AD1479" s="194" t="str">
        <f t="shared" si="108"/>
        <v/>
      </c>
      <c r="AE1479" s="194">
        <f>IF(AD1479="",0,IF(ISERROR(VLOOKUP(AD1479,AD$7:AD1478,1,FALSE)),1,0))</f>
        <v>0</v>
      </c>
      <c r="AF1479" s="194"/>
    </row>
    <row r="1480" spans="1:32" ht="16.5" customHeight="1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75">
        <f>IF(AND($X$3512&lt;&gt;" ",$X$3512&lt;&gt;0),IF(X1480=$X$3512,1+COUNTIF(U$7:U1479,"&gt;0"),0),0)</f>
        <v>0</v>
      </c>
      <c r="V1480" s="178" t="s">
        <v>1669</v>
      </c>
      <c r="W1480" s="130"/>
      <c r="X1480" s="131"/>
      <c r="Y1480" s="131"/>
      <c r="Z1480" s="206"/>
      <c r="AA1480" s="194">
        <f t="shared" si="109"/>
        <v>0</v>
      </c>
      <c r="AB1480" s="124" t="str">
        <f t="shared" ref="AB1480:AB1543" si="110">IF(W1480&gt;0,CONCATENATE(MONTH(W1480)&amp;X1480),"")</f>
        <v/>
      </c>
      <c r="AC1480" s="195" t="str">
        <f t="shared" ref="AC1480:AC1543" si="111">IF(OR(AND(Z1480&lt;&gt;0,ISBLANK(X1480)),ISERROR(AA1480)),"ERR","")</f>
        <v/>
      </c>
      <c r="AD1480" s="194" t="str">
        <f t="shared" si="108"/>
        <v/>
      </c>
      <c r="AE1480" s="194">
        <f>IF(AD1480="",0,IF(ISERROR(VLOOKUP(AD1480,AD$7:AD1479,1,FALSE)),1,0))</f>
        <v>0</v>
      </c>
      <c r="AF1480" s="194"/>
    </row>
    <row r="1481" spans="1:32" ht="16.5" customHeight="1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75">
        <f>IF(AND($X$3512&lt;&gt;" ",$X$3512&lt;&gt;0),IF(X1481=$X$3512,1+COUNTIF(U$7:U1480,"&gt;0"),0),0)</f>
        <v>0</v>
      </c>
      <c r="V1481" s="178" t="s">
        <v>1670</v>
      </c>
      <c r="W1481" s="130"/>
      <c r="X1481" s="131"/>
      <c r="Y1481" s="131"/>
      <c r="Z1481" s="206"/>
      <c r="AA1481" s="194">
        <f t="shared" si="109"/>
        <v>0</v>
      </c>
      <c r="AB1481" s="124" t="str">
        <f t="shared" si="110"/>
        <v/>
      </c>
      <c r="AC1481" s="195" t="str">
        <f t="shared" si="111"/>
        <v/>
      </c>
      <c r="AD1481" s="194" t="str">
        <f t="shared" si="108"/>
        <v/>
      </c>
      <c r="AE1481" s="194">
        <f>IF(AD1481="",0,IF(ISERROR(VLOOKUP(AD1481,AD$7:AD1480,1,FALSE)),1,0))</f>
        <v>0</v>
      </c>
      <c r="AF1481" s="194"/>
    </row>
    <row r="1482" spans="1:32" ht="16.5" customHeight="1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75">
        <f>IF(AND($X$3512&lt;&gt;" ",$X$3512&lt;&gt;0),IF(X1482=$X$3512,1+COUNTIF(U$7:U1481,"&gt;0"),0),0)</f>
        <v>0</v>
      </c>
      <c r="V1482" s="178" t="s">
        <v>1671</v>
      </c>
      <c r="W1482" s="130"/>
      <c r="X1482" s="131"/>
      <c r="Y1482" s="131"/>
      <c r="Z1482" s="206"/>
      <c r="AA1482" s="194">
        <f t="shared" si="109"/>
        <v>0</v>
      </c>
      <c r="AB1482" s="124" t="str">
        <f t="shared" si="110"/>
        <v/>
      </c>
      <c r="AC1482" s="195" t="str">
        <f t="shared" si="111"/>
        <v/>
      </c>
      <c r="AD1482" s="194" t="str">
        <f t="shared" si="108"/>
        <v/>
      </c>
      <c r="AE1482" s="194">
        <f>IF(AD1482="",0,IF(ISERROR(VLOOKUP(AD1482,AD$7:AD1481,1,FALSE)),1,0))</f>
        <v>0</v>
      </c>
      <c r="AF1482" s="194"/>
    </row>
    <row r="1483" spans="1:32" ht="16.5" customHeight="1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75">
        <f>IF(AND($X$3512&lt;&gt;" ",$X$3512&lt;&gt;0),IF(X1483=$X$3512,1+COUNTIF(U$7:U1482,"&gt;0"),0),0)</f>
        <v>0</v>
      </c>
      <c r="V1483" s="178" t="s">
        <v>1672</v>
      </c>
      <c r="W1483" s="130"/>
      <c r="X1483" s="131"/>
      <c r="Y1483" s="131"/>
      <c r="Z1483" s="206"/>
      <c r="AA1483" s="194">
        <f t="shared" si="109"/>
        <v>0</v>
      </c>
      <c r="AB1483" s="124" t="str">
        <f t="shared" si="110"/>
        <v/>
      </c>
      <c r="AC1483" s="195" t="str">
        <f t="shared" si="111"/>
        <v/>
      </c>
      <c r="AD1483" s="194" t="str">
        <f t="shared" ref="AD1483:AD1546" si="112">IF(W1483&gt;0,CONCATENATE(MONTH(W1483),"-",YEAR(W1483)),"")</f>
        <v/>
      </c>
      <c r="AE1483" s="194">
        <f>IF(AD1483="",0,IF(ISERROR(VLOOKUP(AD1483,AD$7:AD1482,1,FALSE)),1,0))</f>
        <v>0</v>
      </c>
      <c r="AF1483" s="194"/>
    </row>
    <row r="1484" spans="1:32" ht="16.5" customHeight="1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75">
        <f>IF(AND($X$3512&lt;&gt;" ",$X$3512&lt;&gt;0),IF(X1484=$X$3512,1+COUNTIF(U$7:U1483,"&gt;0"),0),0)</f>
        <v>0</v>
      </c>
      <c r="V1484" s="178" t="s">
        <v>1673</v>
      </c>
      <c r="W1484" s="130"/>
      <c r="X1484" s="131"/>
      <c r="Y1484" s="131"/>
      <c r="Z1484" s="206"/>
      <c r="AA1484" s="194">
        <f t="shared" si="109"/>
        <v>0</v>
      </c>
      <c r="AB1484" s="124" t="str">
        <f t="shared" si="110"/>
        <v/>
      </c>
      <c r="AC1484" s="195" t="str">
        <f t="shared" si="111"/>
        <v/>
      </c>
      <c r="AD1484" s="194" t="str">
        <f t="shared" si="112"/>
        <v/>
      </c>
      <c r="AE1484" s="194">
        <f>IF(AD1484="",0,IF(ISERROR(VLOOKUP(AD1484,AD$7:AD1483,1,FALSE)),1,0))</f>
        <v>0</v>
      </c>
      <c r="AF1484" s="194"/>
    </row>
    <row r="1485" spans="1:32" ht="16.5" customHeight="1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75">
        <f>IF(AND($X$3512&lt;&gt;" ",$X$3512&lt;&gt;0),IF(X1485=$X$3512,1+COUNTIF(U$7:U1484,"&gt;0"),0),0)</f>
        <v>0</v>
      </c>
      <c r="V1485" s="178" t="s">
        <v>1674</v>
      </c>
      <c r="W1485" s="130"/>
      <c r="X1485" s="131"/>
      <c r="Y1485" s="131"/>
      <c r="Z1485" s="206"/>
      <c r="AA1485" s="194">
        <f t="shared" si="109"/>
        <v>0</v>
      </c>
      <c r="AB1485" s="124" t="str">
        <f t="shared" si="110"/>
        <v/>
      </c>
      <c r="AC1485" s="195" t="str">
        <f t="shared" si="111"/>
        <v/>
      </c>
      <c r="AD1485" s="194" t="str">
        <f t="shared" si="112"/>
        <v/>
      </c>
      <c r="AE1485" s="194">
        <f>IF(AD1485="",0,IF(ISERROR(VLOOKUP(AD1485,AD$7:AD1484,1,FALSE)),1,0))</f>
        <v>0</v>
      </c>
      <c r="AF1485" s="194"/>
    </row>
    <row r="1486" spans="1:32" ht="16.5" customHeight="1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75">
        <f>IF(AND($X$3512&lt;&gt;" ",$X$3512&lt;&gt;0),IF(X1486=$X$3512,1+COUNTIF(U$7:U1485,"&gt;0"),0),0)</f>
        <v>0</v>
      </c>
      <c r="V1486" s="178" t="s">
        <v>1675</v>
      </c>
      <c r="W1486" s="130"/>
      <c r="X1486" s="131"/>
      <c r="Y1486" s="131"/>
      <c r="Z1486" s="206"/>
      <c r="AA1486" s="194">
        <f t="shared" si="109"/>
        <v>0</v>
      </c>
      <c r="AB1486" s="124" t="str">
        <f t="shared" si="110"/>
        <v/>
      </c>
      <c r="AC1486" s="195" t="str">
        <f t="shared" si="111"/>
        <v/>
      </c>
      <c r="AD1486" s="194" t="str">
        <f t="shared" si="112"/>
        <v/>
      </c>
      <c r="AE1486" s="194">
        <f>IF(AD1486="",0,IF(ISERROR(VLOOKUP(AD1486,AD$7:AD1485,1,FALSE)),1,0))</f>
        <v>0</v>
      </c>
      <c r="AF1486" s="194"/>
    </row>
    <row r="1487" spans="1:32" ht="16.5" customHeight="1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75">
        <f>IF(AND($X$3512&lt;&gt;" ",$X$3512&lt;&gt;0),IF(X1487=$X$3512,1+COUNTIF(U$7:U1486,"&gt;0"),0),0)</f>
        <v>0</v>
      </c>
      <c r="V1487" s="178" t="s">
        <v>1676</v>
      </c>
      <c r="W1487" s="130"/>
      <c r="X1487" s="131"/>
      <c r="Y1487" s="131"/>
      <c r="Z1487" s="206"/>
      <c r="AA1487" s="194">
        <f t="shared" si="109"/>
        <v>0</v>
      </c>
      <c r="AB1487" s="124" t="str">
        <f t="shared" si="110"/>
        <v/>
      </c>
      <c r="AC1487" s="195" t="str">
        <f t="shared" si="111"/>
        <v/>
      </c>
      <c r="AD1487" s="194" t="str">
        <f t="shared" si="112"/>
        <v/>
      </c>
      <c r="AE1487" s="194">
        <f>IF(AD1487="",0,IF(ISERROR(VLOOKUP(AD1487,AD$7:AD1486,1,FALSE)),1,0))</f>
        <v>0</v>
      </c>
      <c r="AF1487" s="194"/>
    </row>
    <row r="1488" spans="1:32" ht="16.5" customHeight="1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75">
        <f>IF(AND($X$3512&lt;&gt;" ",$X$3512&lt;&gt;0),IF(X1488=$X$3512,1+COUNTIF(U$7:U1487,"&gt;0"),0),0)</f>
        <v>0</v>
      </c>
      <c r="V1488" s="178" t="s">
        <v>1677</v>
      </c>
      <c r="W1488" s="130"/>
      <c r="X1488" s="131"/>
      <c r="Y1488" s="131"/>
      <c r="Z1488" s="206"/>
      <c r="AA1488" s="194">
        <f t="shared" si="109"/>
        <v>0</v>
      </c>
      <c r="AB1488" s="124" t="str">
        <f t="shared" si="110"/>
        <v/>
      </c>
      <c r="AC1488" s="195" t="str">
        <f t="shared" si="111"/>
        <v/>
      </c>
      <c r="AD1488" s="194" t="str">
        <f t="shared" si="112"/>
        <v/>
      </c>
      <c r="AE1488" s="194">
        <f>IF(AD1488="",0,IF(ISERROR(VLOOKUP(AD1488,AD$7:AD1487,1,FALSE)),1,0))</f>
        <v>0</v>
      </c>
      <c r="AF1488" s="194"/>
    </row>
    <row r="1489" spans="1:32" ht="16.5" customHeight="1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75">
        <f>IF(AND($X$3512&lt;&gt;" ",$X$3512&lt;&gt;0),IF(X1489=$X$3512,1+COUNTIF(U$7:U1488,"&gt;0"),0),0)</f>
        <v>0</v>
      </c>
      <c r="V1489" s="178" t="s">
        <v>1678</v>
      </c>
      <c r="W1489" s="130"/>
      <c r="X1489" s="131"/>
      <c r="Y1489" s="131"/>
      <c r="Z1489" s="206"/>
      <c r="AA1489" s="194">
        <f t="shared" si="109"/>
        <v>0</v>
      </c>
      <c r="AB1489" s="124" t="str">
        <f t="shared" si="110"/>
        <v/>
      </c>
      <c r="AC1489" s="195" t="str">
        <f t="shared" si="111"/>
        <v/>
      </c>
      <c r="AD1489" s="194" t="str">
        <f t="shared" si="112"/>
        <v/>
      </c>
      <c r="AE1489" s="194">
        <f>IF(AD1489="",0,IF(ISERROR(VLOOKUP(AD1489,AD$7:AD1488,1,FALSE)),1,0))</f>
        <v>0</v>
      </c>
      <c r="AF1489" s="194"/>
    </row>
    <row r="1490" spans="1:32" ht="16.5" customHeight="1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75">
        <f>IF(AND($X$3512&lt;&gt;" ",$X$3512&lt;&gt;0),IF(X1490=$X$3512,1+COUNTIF(U$7:U1489,"&gt;0"),0),0)</f>
        <v>0</v>
      </c>
      <c r="V1490" s="178" t="s">
        <v>1679</v>
      </c>
      <c r="W1490" s="130"/>
      <c r="X1490" s="131"/>
      <c r="Y1490" s="131"/>
      <c r="Z1490" s="206"/>
      <c r="AA1490" s="194">
        <f t="shared" si="109"/>
        <v>0</v>
      </c>
      <c r="AB1490" s="124" t="str">
        <f t="shared" si="110"/>
        <v/>
      </c>
      <c r="AC1490" s="195" t="str">
        <f t="shared" si="111"/>
        <v/>
      </c>
      <c r="AD1490" s="194" t="str">
        <f t="shared" si="112"/>
        <v/>
      </c>
      <c r="AE1490" s="194">
        <f>IF(AD1490="",0,IF(ISERROR(VLOOKUP(AD1490,AD$7:AD1489,1,FALSE)),1,0))</f>
        <v>0</v>
      </c>
      <c r="AF1490" s="194"/>
    </row>
    <row r="1491" spans="1:32" ht="16.5" customHeight="1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75">
        <f>IF(AND($X$3512&lt;&gt;" ",$X$3512&lt;&gt;0),IF(X1491=$X$3512,1+COUNTIF(U$7:U1490,"&gt;0"),0),0)</f>
        <v>0</v>
      </c>
      <c r="V1491" s="178" t="s">
        <v>1680</v>
      </c>
      <c r="W1491" s="130"/>
      <c r="X1491" s="131"/>
      <c r="Y1491" s="131"/>
      <c r="Z1491" s="206"/>
      <c r="AA1491" s="194">
        <f t="shared" si="109"/>
        <v>0</v>
      </c>
      <c r="AB1491" s="124" t="str">
        <f t="shared" si="110"/>
        <v/>
      </c>
      <c r="AC1491" s="195" t="str">
        <f t="shared" si="111"/>
        <v/>
      </c>
      <c r="AD1491" s="194" t="str">
        <f t="shared" si="112"/>
        <v/>
      </c>
      <c r="AE1491" s="194">
        <f>IF(AD1491="",0,IF(ISERROR(VLOOKUP(AD1491,AD$7:AD1490,1,FALSE)),1,0))</f>
        <v>0</v>
      </c>
      <c r="AF1491" s="194"/>
    </row>
    <row r="1492" spans="1:32" ht="16.5" customHeight="1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75">
        <f>IF(AND($X$3512&lt;&gt;" ",$X$3512&lt;&gt;0),IF(X1492=$X$3512,1+COUNTIF(U$7:U1491,"&gt;0"),0),0)</f>
        <v>0</v>
      </c>
      <c r="V1492" s="178" t="s">
        <v>1681</v>
      </c>
      <c r="W1492" s="130"/>
      <c r="X1492" s="131"/>
      <c r="Y1492" s="131"/>
      <c r="Z1492" s="206"/>
      <c r="AA1492" s="194">
        <f t="shared" si="109"/>
        <v>0</v>
      </c>
      <c r="AB1492" s="124" t="str">
        <f t="shared" si="110"/>
        <v/>
      </c>
      <c r="AC1492" s="195" t="str">
        <f t="shared" si="111"/>
        <v/>
      </c>
      <c r="AD1492" s="194" t="str">
        <f t="shared" si="112"/>
        <v/>
      </c>
      <c r="AE1492" s="194">
        <f>IF(AD1492="",0,IF(ISERROR(VLOOKUP(AD1492,AD$7:AD1491,1,FALSE)),1,0))</f>
        <v>0</v>
      </c>
      <c r="AF1492" s="194"/>
    </row>
    <row r="1493" spans="1:32" ht="16.5" customHeight="1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75">
        <f>IF(AND($X$3512&lt;&gt;" ",$X$3512&lt;&gt;0),IF(X1493=$X$3512,1+COUNTIF(U$7:U1492,"&gt;0"),0),0)</f>
        <v>0</v>
      </c>
      <c r="V1493" s="178" t="s">
        <v>1682</v>
      </c>
      <c r="W1493" s="130"/>
      <c r="X1493" s="131"/>
      <c r="Y1493" s="131"/>
      <c r="Z1493" s="206"/>
      <c r="AA1493" s="194">
        <f t="shared" si="109"/>
        <v>0</v>
      </c>
      <c r="AB1493" s="124" t="str">
        <f t="shared" si="110"/>
        <v/>
      </c>
      <c r="AC1493" s="195" t="str">
        <f t="shared" si="111"/>
        <v/>
      </c>
      <c r="AD1493" s="194" t="str">
        <f t="shared" si="112"/>
        <v/>
      </c>
      <c r="AE1493" s="194">
        <f>IF(AD1493="",0,IF(ISERROR(VLOOKUP(AD1493,AD$7:AD1492,1,FALSE)),1,0))</f>
        <v>0</v>
      </c>
      <c r="AF1493" s="194"/>
    </row>
    <row r="1494" spans="1:32" ht="16.5" customHeight="1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75">
        <f>IF(AND($X$3512&lt;&gt;" ",$X$3512&lt;&gt;0),IF(X1494=$X$3512,1+COUNTIF(U$7:U1493,"&gt;0"),0),0)</f>
        <v>0</v>
      </c>
      <c r="V1494" s="178" t="s">
        <v>1683</v>
      </c>
      <c r="W1494" s="130"/>
      <c r="X1494" s="131"/>
      <c r="Y1494" s="131"/>
      <c r="Z1494" s="206"/>
      <c r="AA1494" s="194">
        <f t="shared" si="109"/>
        <v>0</v>
      </c>
      <c r="AB1494" s="124" t="str">
        <f t="shared" si="110"/>
        <v/>
      </c>
      <c r="AC1494" s="195" t="str">
        <f t="shared" si="111"/>
        <v/>
      </c>
      <c r="AD1494" s="194" t="str">
        <f t="shared" si="112"/>
        <v/>
      </c>
      <c r="AE1494" s="194">
        <f>IF(AD1494="",0,IF(ISERROR(VLOOKUP(AD1494,AD$7:AD1493,1,FALSE)),1,0))</f>
        <v>0</v>
      </c>
      <c r="AF1494" s="194"/>
    </row>
    <row r="1495" spans="1:32" ht="16.5" customHeight="1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75">
        <f>IF(AND($X$3512&lt;&gt;" ",$X$3512&lt;&gt;0),IF(X1495=$X$3512,1+COUNTIF(U$7:U1494,"&gt;0"),0),0)</f>
        <v>0</v>
      </c>
      <c r="V1495" s="178" t="s">
        <v>1684</v>
      </c>
      <c r="W1495" s="130"/>
      <c r="X1495" s="131"/>
      <c r="Y1495" s="131"/>
      <c r="Z1495" s="206"/>
      <c r="AA1495" s="194">
        <f t="shared" si="109"/>
        <v>0</v>
      </c>
      <c r="AB1495" s="124" t="str">
        <f t="shared" si="110"/>
        <v/>
      </c>
      <c r="AC1495" s="195" t="str">
        <f t="shared" si="111"/>
        <v/>
      </c>
      <c r="AD1495" s="194" t="str">
        <f t="shared" si="112"/>
        <v/>
      </c>
      <c r="AE1495" s="194">
        <f>IF(AD1495="",0,IF(ISERROR(VLOOKUP(AD1495,AD$7:AD1494,1,FALSE)),1,0))</f>
        <v>0</v>
      </c>
      <c r="AF1495" s="194"/>
    </row>
    <row r="1496" spans="1:32" ht="16.5" customHeight="1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75">
        <f>IF(AND($X$3512&lt;&gt;" ",$X$3512&lt;&gt;0),IF(X1496=$X$3512,1+COUNTIF(U$7:U1495,"&gt;0"),0),0)</f>
        <v>0</v>
      </c>
      <c r="V1496" s="178" t="s">
        <v>1685</v>
      </c>
      <c r="W1496" s="130"/>
      <c r="X1496" s="131"/>
      <c r="Y1496" s="131"/>
      <c r="Z1496" s="206"/>
      <c r="AA1496" s="194">
        <f t="shared" si="109"/>
        <v>0</v>
      </c>
      <c r="AB1496" s="124" t="str">
        <f t="shared" si="110"/>
        <v/>
      </c>
      <c r="AC1496" s="195" t="str">
        <f t="shared" si="111"/>
        <v/>
      </c>
      <c r="AD1496" s="194" t="str">
        <f t="shared" si="112"/>
        <v/>
      </c>
      <c r="AE1496" s="194">
        <f>IF(AD1496="",0,IF(ISERROR(VLOOKUP(AD1496,AD$7:AD1495,1,FALSE)),1,0))</f>
        <v>0</v>
      </c>
      <c r="AF1496" s="194"/>
    </row>
    <row r="1497" spans="1:32" ht="16.5" customHeight="1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75">
        <f>IF(AND($X$3512&lt;&gt;" ",$X$3512&lt;&gt;0),IF(X1497=$X$3512,1+COUNTIF(U$7:U1496,"&gt;0"),0),0)</f>
        <v>0</v>
      </c>
      <c r="V1497" s="178" t="s">
        <v>1686</v>
      </c>
      <c r="W1497" s="130"/>
      <c r="X1497" s="131"/>
      <c r="Y1497" s="131"/>
      <c r="Z1497" s="206"/>
      <c r="AA1497" s="194">
        <f t="shared" si="109"/>
        <v>0</v>
      </c>
      <c r="AB1497" s="124" t="str">
        <f t="shared" si="110"/>
        <v/>
      </c>
      <c r="AC1497" s="195" t="str">
        <f t="shared" si="111"/>
        <v/>
      </c>
      <c r="AD1497" s="194" t="str">
        <f t="shared" si="112"/>
        <v/>
      </c>
      <c r="AE1497" s="194">
        <f>IF(AD1497="",0,IF(ISERROR(VLOOKUP(AD1497,AD$7:AD1496,1,FALSE)),1,0))</f>
        <v>0</v>
      </c>
      <c r="AF1497" s="194"/>
    </row>
    <row r="1498" spans="1:32" ht="16.5" customHeight="1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75">
        <f>IF(AND($X$3512&lt;&gt;" ",$X$3512&lt;&gt;0),IF(X1498=$X$3512,1+COUNTIF(U$7:U1497,"&gt;0"),0),0)</f>
        <v>0</v>
      </c>
      <c r="V1498" s="178" t="s">
        <v>1687</v>
      </c>
      <c r="W1498" s="130"/>
      <c r="X1498" s="131"/>
      <c r="Y1498" s="131"/>
      <c r="Z1498" s="206"/>
      <c r="AA1498" s="194">
        <f t="shared" si="109"/>
        <v>0</v>
      </c>
      <c r="AB1498" s="124" t="str">
        <f t="shared" si="110"/>
        <v/>
      </c>
      <c r="AC1498" s="195" t="str">
        <f t="shared" si="111"/>
        <v/>
      </c>
      <c r="AD1498" s="194" t="str">
        <f t="shared" si="112"/>
        <v/>
      </c>
      <c r="AE1498" s="194">
        <f>IF(AD1498="",0,IF(ISERROR(VLOOKUP(AD1498,AD$7:AD1497,1,FALSE)),1,0))</f>
        <v>0</v>
      </c>
      <c r="AF1498" s="194"/>
    </row>
    <row r="1499" spans="1:32" ht="16.5" customHeight="1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75">
        <f>IF(AND($X$3512&lt;&gt;" ",$X$3512&lt;&gt;0),IF(X1499=$X$3512,1+COUNTIF(U$7:U1498,"&gt;0"),0),0)</f>
        <v>0</v>
      </c>
      <c r="V1499" s="178" t="s">
        <v>1688</v>
      </c>
      <c r="W1499" s="130"/>
      <c r="X1499" s="131"/>
      <c r="Y1499" s="131"/>
      <c r="Z1499" s="206"/>
      <c r="AA1499" s="194">
        <f t="shared" si="109"/>
        <v>0</v>
      </c>
      <c r="AB1499" s="124" t="str">
        <f t="shared" si="110"/>
        <v/>
      </c>
      <c r="AC1499" s="195" t="str">
        <f t="shared" si="111"/>
        <v/>
      </c>
      <c r="AD1499" s="194" t="str">
        <f t="shared" si="112"/>
        <v/>
      </c>
      <c r="AE1499" s="194">
        <f>IF(AD1499="",0,IF(ISERROR(VLOOKUP(AD1499,AD$7:AD1498,1,FALSE)),1,0))</f>
        <v>0</v>
      </c>
      <c r="AF1499" s="194"/>
    </row>
    <row r="1500" spans="1:32" ht="16.5" customHeight="1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75">
        <f>IF(AND($X$3512&lt;&gt;" ",$X$3512&lt;&gt;0),IF(X1500=$X$3512,1+COUNTIF(U$7:U1499,"&gt;0"),0),0)</f>
        <v>0</v>
      </c>
      <c r="V1500" s="178" t="s">
        <v>1689</v>
      </c>
      <c r="W1500" s="130"/>
      <c r="X1500" s="131"/>
      <c r="Y1500" s="131"/>
      <c r="Z1500" s="206"/>
      <c r="AA1500" s="194">
        <f t="shared" si="109"/>
        <v>0</v>
      </c>
      <c r="AB1500" s="124" t="str">
        <f t="shared" si="110"/>
        <v/>
      </c>
      <c r="AC1500" s="195" t="str">
        <f t="shared" si="111"/>
        <v/>
      </c>
      <c r="AD1500" s="194" t="str">
        <f t="shared" si="112"/>
        <v/>
      </c>
      <c r="AE1500" s="194">
        <f>IF(AD1500="",0,IF(ISERROR(VLOOKUP(AD1500,AD$7:AD1499,1,FALSE)),1,0))</f>
        <v>0</v>
      </c>
      <c r="AF1500" s="194"/>
    </row>
    <row r="1501" spans="1:32" ht="16.5" customHeight="1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75">
        <f>IF(AND($X$3512&lt;&gt;" ",$X$3512&lt;&gt;0),IF(X1501=$X$3512,1+COUNTIF(U$7:U1500,"&gt;0"),0),0)</f>
        <v>0</v>
      </c>
      <c r="V1501" s="178" t="s">
        <v>1690</v>
      </c>
      <c r="W1501" s="130"/>
      <c r="X1501" s="131"/>
      <c r="Y1501" s="131"/>
      <c r="Z1501" s="206"/>
      <c r="AA1501" s="194">
        <f t="shared" si="109"/>
        <v>0</v>
      </c>
      <c r="AB1501" s="124" t="str">
        <f t="shared" si="110"/>
        <v/>
      </c>
      <c r="AC1501" s="195" t="str">
        <f t="shared" si="111"/>
        <v/>
      </c>
      <c r="AD1501" s="194" t="str">
        <f t="shared" si="112"/>
        <v/>
      </c>
      <c r="AE1501" s="194">
        <f>IF(AD1501="",0,IF(ISERROR(VLOOKUP(AD1501,AD$7:AD1500,1,FALSE)),1,0))</f>
        <v>0</v>
      </c>
      <c r="AF1501" s="194"/>
    </row>
    <row r="1502" spans="1:32" ht="16.5" customHeight="1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75">
        <f>IF(AND($X$3512&lt;&gt;" ",$X$3512&lt;&gt;0),IF(X1502=$X$3512,1+COUNTIF(U$7:U1501,"&gt;0"),0),0)</f>
        <v>0</v>
      </c>
      <c r="V1502" s="178" t="s">
        <v>1691</v>
      </c>
      <c r="W1502" s="130"/>
      <c r="X1502" s="131"/>
      <c r="Y1502" s="131"/>
      <c r="Z1502" s="206"/>
      <c r="AA1502" s="194">
        <f t="shared" si="109"/>
        <v>0</v>
      </c>
      <c r="AB1502" s="124" t="str">
        <f t="shared" si="110"/>
        <v/>
      </c>
      <c r="AC1502" s="195" t="str">
        <f t="shared" si="111"/>
        <v/>
      </c>
      <c r="AD1502" s="194" t="str">
        <f t="shared" si="112"/>
        <v/>
      </c>
      <c r="AE1502" s="194">
        <f>IF(AD1502="",0,IF(ISERROR(VLOOKUP(AD1502,AD$7:AD1501,1,FALSE)),1,0))</f>
        <v>0</v>
      </c>
      <c r="AF1502" s="194"/>
    </row>
    <row r="1503" spans="1:32" ht="16.5" customHeight="1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75">
        <f>IF(AND($X$3512&lt;&gt;" ",$X$3512&lt;&gt;0),IF(X1503=$X$3512,1+COUNTIF(U$7:U1502,"&gt;0"),0),0)</f>
        <v>0</v>
      </c>
      <c r="V1503" s="178" t="s">
        <v>1692</v>
      </c>
      <c r="W1503" s="130"/>
      <c r="X1503" s="131"/>
      <c r="Y1503" s="131"/>
      <c r="Z1503" s="206"/>
      <c r="AA1503" s="194">
        <f t="shared" si="109"/>
        <v>0</v>
      </c>
      <c r="AB1503" s="124" t="str">
        <f t="shared" si="110"/>
        <v/>
      </c>
      <c r="AC1503" s="195" t="str">
        <f t="shared" si="111"/>
        <v/>
      </c>
      <c r="AD1503" s="194" t="str">
        <f t="shared" si="112"/>
        <v/>
      </c>
      <c r="AE1503" s="194">
        <f>IF(AD1503="",0,IF(ISERROR(VLOOKUP(AD1503,AD$7:AD1502,1,FALSE)),1,0))</f>
        <v>0</v>
      </c>
      <c r="AF1503" s="194"/>
    </row>
    <row r="1504" spans="1:32" ht="16.5" customHeight="1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75">
        <f>IF(AND($X$3512&lt;&gt;" ",$X$3512&lt;&gt;0),IF(X1504=$X$3512,1+COUNTIF(U$7:U1503,"&gt;0"),0),0)</f>
        <v>0</v>
      </c>
      <c r="V1504" s="178" t="s">
        <v>1693</v>
      </c>
      <c r="W1504" s="130"/>
      <c r="X1504" s="131"/>
      <c r="Y1504" s="131"/>
      <c r="Z1504" s="206"/>
      <c r="AA1504" s="194">
        <f t="shared" si="109"/>
        <v>0</v>
      </c>
      <c r="AB1504" s="124" t="str">
        <f t="shared" si="110"/>
        <v/>
      </c>
      <c r="AC1504" s="195" t="str">
        <f t="shared" si="111"/>
        <v/>
      </c>
      <c r="AD1504" s="194" t="str">
        <f t="shared" si="112"/>
        <v/>
      </c>
      <c r="AE1504" s="194">
        <f>IF(AD1504="",0,IF(ISERROR(VLOOKUP(AD1504,AD$7:AD1503,1,FALSE)),1,0))</f>
        <v>0</v>
      </c>
      <c r="AF1504" s="194"/>
    </row>
    <row r="1505" spans="1:32" ht="16.5" customHeight="1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75">
        <f>IF(AND($X$3512&lt;&gt;" ",$X$3512&lt;&gt;0),IF(X1505=$X$3512,1+COUNTIF(U$7:U1504,"&gt;0"),0),0)</f>
        <v>0</v>
      </c>
      <c r="V1505" s="178" t="s">
        <v>1694</v>
      </c>
      <c r="W1505" s="130"/>
      <c r="X1505" s="131"/>
      <c r="Y1505" s="131"/>
      <c r="Z1505" s="206"/>
      <c r="AA1505" s="194">
        <f t="shared" si="109"/>
        <v>0</v>
      </c>
      <c r="AB1505" s="124" t="str">
        <f t="shared" si="110"/>
        <v/>
      </c>
      <c r="AC1505" s="195" t="str">
        <f t="shared" si="111"/>
        <v/>
      </c>
      <c r="AD1505" s="194" t="str">
        <f t="shared" si="112"/>
        <v/>
      </c>
      <c r="AE1505" s="194">
        <f>IF(AD1505="",0,IF(ISERROR(VLOOKUP(AD1505,AD$7:AD1504,1,FALSE)),1,0))</f>
        <v>0</v>
      </c>
      <c r="AF1505" s="194"/>
    </row>
    <row r="1506" spans="1:32" ht="16.5" customHeight="1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75">
        <f>IF(AND($X$3512&lt;&gt;" ",$X$3512&lt;&gt;0),IF(X1506=$X$3512,1+COUNTIF(U$7:U1505,"&gt;0"),0),0)</f>
        <v>0</v>
      </c>
      <c r="V1506" s="178" t="s">
        <v>1695</v>
      </c>
      <c r="W1506" s="130"/>
      <c r="X1506" s="131"/>
      <c r="Y1506" s="131"/>
      <c r="Z1506" s="206"/>
      <c r="AA1506" s="194">
        <f t="shared" si="109"/>
        <v>0</v>
      </c>
      <c r="AB1506" s="124" t="str">
        <f t="shared" si="110"/>
        <v/>
      </c>
      <c r="AC1506" s="195" t="str">
        <f t="shared" si="111"/>
        <v/>
      </c>
      <c r="AD1506" s="194" t="str">
        <f t="shared" si="112"/>
        <v/>
      </c>
      <c r="AE1506" s="194">
        <f>IF(AD1506="",0,IF(ISERROR(VLOOKUP(AD1506,AD$7:AD1505,1,FALSE)),1,0))</f>
        <v>0</v>
      </c>
      <c r="AF1506" s="194"/>
    </row>
    <row r="1507" spans="1:32" ht="16.5" customHeight="1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75">
        <f>IF(AND($X$3512&lt;&gt;" ",$X$3512&lt;&gt;0),IF(X1507=$X$3512,1+COUNTIF(U$7:U1506,"&gt;0"),0),0)</f>
        <v>0</v>
      </c>
      <c r="V1507" s="178" t="s">
        <v>1696</v>
      </c>
      <c r="W1507" s="130"/>
      <c r="X1507" s="131"/>
      <c r="Y1507" s="131"/>
      <c r="Z1507" s="206"/>
      <c r="AA1507" s="194">
        <f t="shared" si="109"/>
        <v>0</v>
      </c>
      <c r="AB1507" s="124" t="str">
        <f t="shared" si="110"/>
        <v/>
      </c>
      <c r="AC1507" s="195" t="str">
        <f t="shared" si="111"/>
        <v/>
      </c>
      <c r="AD1507" s="194" t="str">
        <f t="shared" si="112"/>
        <v/>
      </c>
      <c r="AE1507" s="194">
        <f>IF(AD1507="",0,IF(ISERROR(VLOOKUP(AD1507,AD$7:AD1506,1,FALSE)),1,0))</f>
        <v>0</v>
      </c>
      <c r="AF1507" s="194"/>
    </row>
    <row r="1508" spans="1:32" ht="16.5" customHeight="1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75">
        <f>IF(AND($X$3512&lt;&gt;" ",$X$3512&lt;&gt;0),IF(X1508=$X$3512,1+COUNTIF(U$7:U1507,"&gt;0"),0),0)</f>
        <v>0</v>
      </c>
      <c r="V1508" s="178" t="s">
        <v>1697</v>
      </c>
      <c r="W1508" s="130"/>
      <c r="X1508" s="131"/>
      <c r="Y1508" s="131"/>
      <c r="Z1508" s="206"/>
      <c r="AA1508" s="194">
        <f t="shared" si="109"/>
        <v>0</v>
      </c>
      <c r="AB1508" s="124" t="str">
        <f t="shared" si="110"/>
        <v/>
      </c>
      <c r="AC1508" s="195" t="str">
        <f t="shared" si="111"/>
        <v/>
      </c>
      <c r="AD1508" s="194" t="str">
        <f t="shared" si="112"/>
        <v/>
      </c>
      <c r="AE1508" s="194">
        <f>IF(AD1508="",0,IF(ISERROR(VLOOKUP(AD1508,AD$7:AD1507,1,FALSE)),1,0))</f>
        <v>0</v>
      </c>
      <c r="AF1508" s="194"/>
    </row>
    <row r="1509" spans="1:32" ht="16.5" customHeight="1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75">
        <f>IF(AND($X$3512&lt;&gt;" ",$X$3512&lt;&gt;0),IF(X1509=$X$3512,1+COUNTIF(U$7:U1508,"&gt;0"),0),0)</f>
        <v>0</v>
      </c>
      <c r="V1509" s="178" t="s">
        <v>1698</v>
      </c>
      <c r="W1509" s="130"/>
      <c r="X1509" s="131"/>
      <c r="Y1509" s="131"/>
      <c r="Z1509" s="206"/>
      <c r="AA1509" s="194">
        <f t="shared" si="109"/>
        <v>0</v>
      </c>
      <c r="AB1509" s="124" t="str">
        <f t="shared" si="110"/>
        <v/>
      </c>
      <c r="AC1509" s="195" t="str">
        <f t="shared" si="111"/>
        <v/>
      </c>
      <c r="AD1509" s="194" t="str">
        <f t="shared" si="112"/>
        <v/>
      </c>
      <c r="AE1509" s="194">
        <f>IF(AD1509="",0,IF(ISERROR(VLOOKUP(AD1509,AD$7:AD1508,1,FALSE)),1,0))</f>
        <v>0</v>
      </c>
      <c r="AF1509" s="194"/>
    </row>
    <row r="1510" spans="1:32" ht="16.5" customHeight="1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75">
        <f>IF(AND($X$3512&lt;&gt;" ",$X$3512&lt;&gt;0),IF(X1510=$X$3512,1+COUNTIF(U$7:U1509,"&gt;0"),0),0)</f>
        <v>0</v>
      </c>
      <c r="V1510" s="178" t="s">
        <v>1699</v>
      </c>
      <c r="W1510" s="130"/>
      <c r="X1510" s="131"/>
      <c r="Y1510" s="131"/>
      <c r="Z1510" s="206"/>
      <c r="AA1510" s="194">
        <f t="shared" si="109"/>
        <v>0</v>
      </c>
      <c r="AB1510" s="124" t="str">
        <f t="shared" si="110"/>
        <v/>
      </c>
      <c r="AC1510" s="195" t="str">
        <f t="shared" si="111"/>
        <v/>
      </c>
      <c r="AD1510" s="194" t="str">
        <f t="shared" si="112"/>
        <v/>
      </c>
      <c r="AE1510" s="194">
        <f>IF(AD1510="",0,IF(ISERROR(VLOOKUP(AD1510,AD$7:AD1509,1,FALSE)),1,0))</f>
        <v>0</v>
      </c>
      <c r="AF1510" s="194"/>
    </row>
    <row r="1511" spans="1:32" ht="16.5" customHeight="1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75">
        <f>IF(AND($X$3512&lt;&gt;" ",$X$3512&lt;&gt;0),IF(X1511=$X$3512,1+COUNTIF(U$7:U1510,"&gt;0"),0),0)</f>
        <v>0</v>
      </c>
      <c r="V1511" s="178" t="s">
        <v>1700</v>
      </c>
      <c r="W1511" s="130"/>
      <c r="X1511" s="131"/>
      <c r="Y1511" s="131"/>
      <c r="Z1511" s="206"/>
      <c r="AA1511" s="194">
        <f t="shared" si="109"/>
        <v>0</v>
      </c>
      <c r="AB1511" s="124" t="str">
        <f t="shared" si="110"/>
        <v/>
      </c>
      <c r="AC1511" s="195" t="str">
        <f t="shared" si="111"/>
        <v/>
      </c>
      <c r="AD1511" s="194" t="str">
        <f t="shared" si="112"/>
        <v/>
      </c>
      <c r="AE1511" s="194">
        <f>IF(AD1511="",0,IF(ISERROR(VLOOKUP(AD1511,AD$7:AD1510,1,FALSE)),1,0))</f>
        <v>0</v>
      </c>
      <c r="AF1511" s="194"/>
    </row>
    <row r="1512" spans="1:32" ht="16.5" customHeight="1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75">
        <f>IF(AND($X$3512&lt;&gt;" ",$X$3512&lt;&gt;0),IF(X1512=$X$3512,1+COUNTIF(U$7:U1511,"&gt;0"),0),0)</f>
        <v>0</v>
      </c>
      <c r="V1512" s="178" t="s">
        <v>1701</v>
      </c>
      <c r="W1512" s="130"/>
      <c r="X1512" s="131"/>
      <c r="Y1512" s="131"/>
      <c r="Z1512" s="206"/>
      <c r="AA1512" s="194">
        <f t="shared" si="109"/>
        <v>0</v>
      </c>
      <c r="AB1512" s="124" t="str">
        <f t="shared" si="110"/>
        <v/>
      </c>
      <c r="AC1512" s="195" t="str">
        <f t="shared" si="111"/>
        <v/>
      </c>
      <c r="AD1512" s="194" t="str">
        <f t="shared" si="112"/>
        <v/>
      </c>
      <c r="AE1512" s="194">
        <f>IF(AD1512="",0,IF(ISERROR(VLOOKUP(AD1512,AD$7:AD1511,1,FALSE)),1,0))</f>
        <v>0</v>
      </c>
      <c r="AF1512" s="194"/>
    </row>
    <row r="1513" spans="1:32" ht="16.5" customHeight="1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75">
        <f>IF(AND($X$3512&lt;&gt;" ",$X$3512&lt;&gt;0),IF(X1513=$X$3512,1+COUNTIF(U$7:U1512,"&gt;0"),0),0)</f>
        <v>0</v>
      </c>
      <c r="V1513" s="178" t="s">
        <v>1702</v>
      </c>
      <c r="W1513" s="130"/>
      <c r="X1513" s="131"/>
      <c r="Y1513" s="131"/>
      <c r="Z1513" s="206"/>
      <c r="AA1513" s="194">
        <f t="shared" si="109"/>
        <v>0</v>
      </c>
      <c r="AB1513" s="124" t="str">
        <f t="shared" si="110"/>
        <v/>
      </c>
      <c r="AC1513" s="195" t="str">
        <f t="shared" si="111"/>
        <v/>
      </c>
      <c r="AD1513" s="194" t="str">
        <f t="shared" si="112"/>
        <v/>
      </c>
      <c r="AE1513" s="194">
        <f>IF(AD1513="",0,IF(ISERROR(VLOOKUP(AD1513,AD$7:AD1512,1,FALSE)),1,0))</f>
        <v>0</v>
      </c>
      <c r="AF1513" s="194"/>
    </row>
    <row r="1514" spans="1:32" ht="16.5" customHeight="1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75">
        <f>IF(AND($X$3512&lt;&gt;" ",$X$3512&lt;&gt;0),IF(X1514=$X$3512,1+COUNTIF(U$7:U1513,"&gt;0"),0),0)</f>
        <v>0</v>
      </c>
      <c r="V1514" s="178" t="s">
        <v>1703</v>
      </c>
      <c r="W1514" s="130"/>
      <c r="X1514" s="131"/>
      <c r="Y1514" s="131"/>
      <c r="Z1514" s="206"/>
      <c r="AA1514" s="194">
        <f t="shared" si="109"/>
        <v>0</v>
      </c>
      <c r="AB1514" s="124" t="str">
        <f t="shared" si="110"/>
        <v/>
      </c>
      <c r="AC1514" s="195" t="str">
        <f t="shared" si="111"/>
        <v/>
      </c>
      <c r="AD1514" s="194" t="str">
        <f t="shared" si="112"/>
        <v/>
      </c>
      <c r="AE1514" s="194">
        <f>IF(AD1514="",0,IF(ISERROR(VLOOKUP(AD1514,AD$7:AD1513,1,FALSE)),1,0))</f>
        <v>0</v>
      </c>
      <c r="AF1514" s="194"/>
    </row>
    <row r="1515" spans="1:32" ht="16.5" customHeight="1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75">
        <f>IF(AND($X$3512&lt;&gt;" ",$X$3512&lt;&gt;0),IF(X1515=$X$3512,1+COUNTIF(U$7:U1514,"&gt;0"),0),0)</f>
        <v>0</v>
      </c>
      <c r="V1515" s="178" t="s">
        <v>1704</v>
      </c>
      <c r="W1515" s="130"/>
      <c r="X1515" s="131"/>
      <c r="Y1515" s="131"/>
      <c r="Z1515" s="206"/>
      <c r="AA1515" s="194">
        <f t="shared" si="109"/>
        <v>0</v>
      </c>
      <c r="AB1515" s="124" t="str">
        <f t="shared" si="110"/>
        <v/>
      </c>
      <c r="AC1515" s="195" t="str">
        <f t="shared" si="111"/>
        <v/>
      </c>
      <c r="AD1515" s="194" t="str">
        <f t="shared" si="112"/>
        <v/>
      </c>
      <c r="AE1515" s="194">
        <f>IF(AD1515="",0,IF(ISERROR(VLOOKUP(AD1515,AD$7:AD1514,1,FALSE)),1,0))</f>
        <v>0</v>
      </c>
      <c r="AF1515" s="194"/>
    </row>
    <row r="1516" spans="1:32" ht="16.5" customHeight="1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75">
        <f>IF(AND($X$3512&lt;&gt;" ",$X$3512&lt;&gt;0),IF(X1516=$X$3512,1+COUNTIF(U$7:U1515,"&gt;0"),0),0)</f>
        <v>0</v>
      </c>
      <c r="V1516" s="178" t="s">
        <v>1705</v>
      </c>
      <c r="W1516" s="130"/>
      <c r="X1516" s="131"/>
      <c r="Y1516" s="131"/>
      <c r="Z1516" s="206"/>
      <c r="AA1516" s="194">
        <f t="shared" si="109"/>
        <v>0</v>
      </c>
      <c r="AB1516" s="124" t="str">
        <f t="shared" si="110"/>
        <v/>
      </c>
      <c r="AC1516" s="195" t="str">
        <f t="shared" si="111"/>
        <v/>
      </c>
      <c r="AD1516" s="194" t="str">
        <f t="shared" si="112"/>
        <v/>
      </c>
      <c r="AE1516" s="194">
        <f>IF(AD1516="",0,IF(ISERROR(VLOOKUP(AD1516,AD$7:AD1515,1,FALSE)),1,0))</f>
        <v>0</v>
      </c>
      <c r="AF1516" s="194"/>
    </row>
    <row r="1517" spans="1:32" ht="16.5" customHeight="1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75">
        <f>IF(AND($X$3512&lt;&gt;" ",$X$3512&lt;&gt;0),IF(X1517=$X$3512,1+COUNTIF(U$7:U1516,"&gt;0"),0),0)</f>
        <v>0</v>
      </c>
      <c r="V1517" s="178" t="s">
        <v>1706</v>
      </c>
      <c r="W1517" s="130"/>
      <c r="X1517" s="131"/>
      <c r="Y1517" s="131"/>
      <c r="Z1517" s="206"/>
      <c r="AA1517" s="194">
        <f t="shared" si="109"/>
        <v>0</v>
      </c>
      <c r="AB1517" s="124" t="str">
        <f t="shared" si="110"/>
        <v/>
      </c>
      <c r="AC1517" s="195" t="str">
        <f t="shared" si="111"/>
        <v/>
      </c>
      <c r="AD1517" s="194" t="str">
        <f t="shared" si="112"/>
        <v/>
      </c>
      <c r="AE1517" s="194">
        <f>IF(AD1517="",0,IF(ISERROR(VLOOKUP(AD1517,AD$7:AD1516,1,FALSE)),1,0))</f>
        <v>0</v>
      </c>
      <c r="AF1517" s="194"/>
    </row>
    <row r="1518" spans="1:32" ht="16.5" customHeight="1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75">
        <f>IF(AND($X$3512&lt;&gt;" ",$X$3512&lt;&gt;0),IF(X1518=$X$3512,1+COUNTIF(U$7:U1517,"&gt;0"),0),0)</f>
        <v>0</v>
      </c>
      <c r="V1518" s="178" t="s">
        <v>1707</v>
      </c>
      <c r="W1518" s="130"/>
      <c r="X1518" s="131"/>
      <c r="Y1518" s="131"/>
      <c r="Z1518" s="206"/>
      <c r="AA1518" s="194">
        <f t="shared" si="109"/>
        <v>0</v>
      </c>
      <c r="AB1518" s="124" t="str">
        <f t="shared" si="110"/>
        <v/>
      </c>
      <c r="AC1518" s="195" t="str">
        <f t="shared" si="111"/>
        <v/>
      </c>
      <c r="AD1518" s="194" t="str">
        <f t="shared" si="112"/>
        <v/>
      </c>
      <c r="AE1518" s="194">
        <f>IF(AD1518="",0,IF(ISERROR(VLOOKUP(AD1518,AD$7:AD1517,1,FALSE)),1,0))</f>
        <v>0</v>
      </c>
      <c r="AF1518" s="194"/>
    </row>
    <row r="1519" spans="1:32" ht="16.5" customHeight="1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75">
        <f>IF(AND($X$3512&lt;&gt;" ",$X$3512&lt;&gt;0),IF(X1519=$X$3512,1+COUNTIF(U$7:U1518,"&gt;0"),0),0)</f>
        <v>0</v>
      </c>
      <c r="V1519" s="178" t="s">
        <v>1708</v>
      </c>
      <c r="W1519" s="130"/>
      <c r="X1519" s="131"/>
      <c r="Y1519" s="131"/>
      <c r="Z1519" s="206"/>
      <c r="AA1519" s="194">
        <f t="shared" si="109"/>
        <v>0</v>
      </c>
      <c r="AB1519" s="124" t="str">
        <f t="shared" si="110"/>
        <v/>
      </c>
      <c r="AC1519" s="195" t="str">
        <f t="shared" si="111"/>
        <v/>
      </c>
      <c r="AD1519" s="194" t="str">
        <f t="shared" si="112"/>
        <v/>
      </c>
      <c r="AE1519" s="194">
        <f>IF(AD1519="",0,IF(ISERROR(VLOOKUP(AD1519,AD$7:AD1518,1,FALSE)),1,0))</f>
        <v>0</v>
      </c>
      <c r="AF1519" s="194"/>
    </row>
    <row r="1520" spans="1:32" ht="16.5" customHeight="1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75">
        <f>IF(AND($X$3512&lt;&gt;" ",$X$3512&lt;&gt;0),IF(X1520=$X$3512,1+COUNTIF(U$7:U1519,"&gt;0"),0),0)</f>
        <v>0</v>
      </c>
      <c r="V1520" s="178" t="s">
        <v>1709</v>
      </c>
      <c r="W1520" s="130"/>
      <c r="X1520" s="131"/>
      <c r="Y1520" s="131"/>
      <c r="Z1520" s="206"/>
      <c r="AA1520" s="194">
        <f t="shared" si="109"/>
        <v>0</v>
      </c>
      <c r="AB1520" s="124" t="str">
        <f t="shared" si="110"/>
        <v/>
      </c>
      <c r="AC1520" s="195" t="str">
        <f t="shared" si="111"/>
        <v/>
      </c>
      <c r="AD1520" s="194" t="str">
        <f t="shared" si="112"/>
        <v/>
      </c>
      <c r="AE1520" s="194">
        <f>IF(AD1520="",0,IF(ISERROR(VLOOKUP(AD1520,AD$7:AD1519,1,FALSE)),1,0))</f>
        <v>0</v>
      </c>
      <c r="AF1520" s="194"/>
    </row>
    <row r="1521" spans="1:32" ht="16.5" customHeight="1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75">
        <f>IF(AND($X$3512&lt;&gt;" ",$X$3512&lt;&gt;0),IF(X1521=$X$3512,1+COUNTIF(U$7:U1520,"&gt;0"),0),0)</f>
        <v>0</v>
      </c>
      <c r="V1521" s="178" t="s">
        <v>1710</v>
      </c>
      <c r="W1521" s="130"/>
      <c r="X1521" s="131"/>
      <c r="Y1521" s="131"/>
      <c r="Z1521" s="206"/>
      <c r="AA1521" s="194">
        <f t="shared" si="109"/>
        <v>0</v>
      </c>
      <c r="AB1521" s="124" t="str">
        <f t="shared" si="110"/>
        <v/>
      </c>
      <c r="AC1521" s="195" t="str">
        <f t="shared" si="111"/>
        <v/>
      </c>
      <c r="AD1521" s="194" t="str">
        <f t="shared" si="112"/>
        <v/>
      </c>
      <c r="AE1521" s="194">
        <f>IF(AD1521="",0,IF(ISERROR(VLOOKUP(AD1521,AD$7:AD1520,1,FALSE)),1,0))</f>
        <v>0</v>
      </c>
      <c r="AF1521" s="194"/>
    </row>
    <row r="1522" spans="1:32" ht="16.5" customHeight="1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75">
        <f>IF(AND($X$3512&lt;&gt;" ",$X$3512&lt;&gt;0),IF(X1522=$X$3512,1+COUNTIF(U$7:U1521,"&gt;0"),0),0)</f>
        <v>0</v>
      </c>
      <c r="V1522" s="178" t="s">
        <v>1711</v>
      </c>
      <c r="W1522" s="130"/>
      <c r="X1522" s="131"/>
      <c r="Y1522" s="131"/>
      <c r="Z1522" s="206"/>
      <c r="AA1522" s="194">
        <f t="shared" si="109"/>
        <v>0</v>
      </c>
      <c r="AB1522" s="124" t="str">
        <f t="shared" si="110"/>
        <v/>
      </c>
      <c r="AC1522" s="195" t="str">
        <f t="shared" si="111"/>
        <v/>
      </c>
      <c r="AD1522" s="194" t="str">
        <f t="shared" si="112"/>
        <v/>
      </c>
      <c r="AE1522" s="194">
        <f>IF(AD1522="",0,IF(ISERROR(VLOOKUP(AD1522,AD$7:AD1521,1,FALSE)),1,0))</f>
        <v>0</v>
      </c>
      <c r="AF1522" s="194"/>
    </row>
    <row r="1523" spans="1:32" ht="16.5" customHeight="1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75">
        <f>IF(AND($X$3512&lt;&gt;" ",$X$3512&lt;&gt;0),IF(X1523=$X$3512,1+COUNTIF(U$7:U1522,"&gt;0"),0),0)</f>
        <v>0</v>
      </c>
      <c r="V1523" s="178" t="s">
        <v>1712</v>
      </c>
      <c r="W1523" s="130"/>
      <c r="X1523" s="131"/>
      <c r="Y1523" s="131"/>
      <c r="Z1523" s="206"/>
      <c r="AA1523" s="194">
        <f t="shared" si="109"/>
        <v>0</v>
      </c>
      <c r="AB1523" s="124" t="str">
        <f t="shared" si="110"/>
        <v/>
      </c>
      <c r="AC1523" s="195" t="str">
        <f t="shared" si="111"/>
        <v/>
      </c>
      <c r="AD1523" s="194" t="str">
        <f t="shared" si="112"/>
        <v/>
      </c>
      <c r="AE1523" s="194">
        <f>IF(AD1523="",0,IF(ISERROR(VLOOKUP(AD1523,AD$7:AD1522,1,FALSE)),1,0))</f>
        <v>0</v>
      </c>
      <c r="AF1523" s="194"/>
    </row>
    <row r="1524" spans="1:32" ht="16.5" customHeight="1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75">
        <f>IF(AND($X$3512&lt;&gt;" ",$X$3512&lt;&gt;0),IF(X1524=$X$3512,1+COUNTIF(U$7:U1523,"&gt;0"),0),0)</f>
        <v>0</v>
      </c>
      <c r="V1524" s="178" t="s">
        <v>1713</v>
      </c>
      <c r="W1524" s="130"/>
      <c r="X1524" s="131"/>
      <c r="Y1524" s="131"/>
      <c r="Z1524" s="206"/>
      <c r="AA1524" s="194">
        <f t="shared" si="109"/>
        <v>0</v>
      </c>
      <c r="AB1524" s="124" t="str">
        <f t="shared" si="110"/>
        <v/>
      </c>
      <c r="AC1524" s="195" t="str">
        <f t="shared" si="111"/>
        <v/>
      </c>
      <c r="AD1524" s="194" t="str">
        <f t="shared" si="112"/>
        <v/>
      </c>
      <c r="AE1524" s="194">
        <f>IF(AD1524="",0,IF(ISERROR(VLOOKUP(AD1524,AD$7:AD1523,1,FALSE)),1,0))</f>
        <v>0</v>
      </c>
      <c r="AF1524" s="194"/>
    </row>
    <row r="1525" spans="1:32" ht="16.5" customHeight="1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75">
        <f>IF(AND($X$3512&lt;&gt;" ",$X$3512&lt;&gt;0),IF(X1525=$X$3512,1+COUNTIF(U$7:U1524,"&gt;0"),0),0)</f>
        <v>0</v>
      </c>
      <c r="V1525" s="178" t="s">
        <v>1714</v>
      </c>
      <c r="W1525" s="130"/>
      <c r="X1525" s="131"/>
      <c r="Y1525" s="131"/>
      <c r="Z1525" s="206"/>
      <c r="AA1525" s="194">
        <f t="shared" si="109"/>
        <v>0</v>
      </c>
      <c r="AB1525" s="124" t="str">
        <f t="shared" si="110"/>
        <v/>
      </c>
      <c r="AC1525" s="195" t="str">
        <f t="shared" si="111"/>
        <v/>
      </c>
      <c r="AD1525" s="194" t="str">
        <f t="shared" si="112"/>
        <v/>
      </c>
      <c r="AE1525" s="194">
        <f>IF(AD1525="",0,IF(ISERROR(VLOOKUP(AD1525,AD$7:AD1524,1,FALSE)),1,0))</f>
        <v>0</v>
      </c>
      <c r="AF1525" s="194"/>
    </row>
    <row r="1526" spans="1:32" ht="16.5" customHeight="1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75">
        <f>IF(AND($X$3512&lt;&gt;" ",$X$3512&lt;&gt;0),IF(X1526=$X$3512,1+COUNTIF(U$7:U1525,"&gt;0"),0),0)</f>
        <v>0</v>
      </c>
      <c r="V1526" s="178" t="s">
        <v>1715</v>
      </c>
      <c r="W1526" s="130"/>
      <c r="X1526" s="131"/>
      <c r="Y1526" s="131"/>
      <c r="Z1526" s="206"/>
      <c r="AA1526" s="194">
        <f t="shared" si="109"/>
        <v>0</v>
      </c>
      <c r="AB1526" s="124" t="str">
        <f t="shared" si="110"/>
        <v/>
      </c>
      <c r="AC1526" s="195" t="str">
        <f t="shared" si="111"/>
        <v/>
      </c>
      <c r="AD1526" s="194" t="str">
        <f t="shared" si="112"/>
        <v/>
      </c>
      <c r="AE1526" s="194">
        <f>IF(AD1526="",0,IF(ISERROR(VLOOKUP(AD1526,AD$7:AD1525,1,FALSE)),1,0))</f>
        <v>0</v>
      </c>
      <c r="AF1526" s="194"/>
    </row>
    <row r="1527" spans="1:32" ht="16.5" customHeight="1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75">
        <f>IF(AND($X$3512&lt;&gt;" ",$X$3512&lt;&gt;0),IF(X1527=$X$3512,1+COUNTIF(U$7:U1526,"&gt;0"),0),0)</f>
        <v>0</v>
      </c>
      <c r="V1527" s="178" t="s">
        <v>1716</v>
      </c>
      <c r="W1527" s="130"/>
      <c r="X1527" s="131"/>
      <c r="Y1527" s="131"/>
      <c r="Z1527" s="206"/>
      <c r="AA1527" s="194">
        <f t="shared" si="109"/>
        <v>0</v>
      </c>
      <c r="AB1527" s="124" t="str">
        <f t="shared" si="110"/>
        <v/>
      </c>
      <c r="AC1527" s="195" t="str">
        <f t="shared" si="111"/>
        <v/>
      </c>
      <c r="AD1527" s="194" t="str">
        <f t="shared" si="112"/>
        <v/>
      </c>
      <c r="AE1527" s="194">
        <f>IF(AD1527="",0,IF(ISERROR(VLOOKUP(AD1527,AD$7:AD1526,1,FALSE)),1,0))</f>
        <v>0</v>
      </c>
      <c r="AF1527" s="194"/>
    </row>
    <row r="1528" spans="1:32" ht="16.5" customHeight="1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75">
        <f>IF(AND($X$3512&lt;&gt;" ",$X$3512&lt;&gt;0),IF(X1528=$X$3512,1+COUNTIF(U$7:U1527,"&gt;0"),0),0)</f>
        <v>0</v>
      </c>
      <c r="V1528" s="178" t="s">
        <v>1717</v>
      </c>
      <c r="W1528" s="130"/>
      <c r="X1528" s="131"/>
      <c r="Y1528" s="131"/>
      <c r="Z1528" s="206"/>
      <c r="AA1528" s="194">
        <f t="shared" si="109"/>
        <v>0</v>
      </c>
      <c r="AB1528" s="124" t="str">
        <f t="shared" si="110"/>
        <v/>
      </c>
      <c r="AC1528" s="195" t="str">
        <f t="shared" si="111"/>
        <v/>
      </c>
      <c r="AD1528" s="194" t="str">
        <f t="shared" si="112"/>
        <v/>
      </c>
      <c r="AE1528" s="194">
        <f>IF(AD1528="",0,IF(ISERROR(VLOOKUP(AD1528,AD$7:AD1527,1,FALSE)),1,0))</f>
        <v>0</v>
      </c>
      <c r="AF1528" s="194"/>
    </row>
    <row r="1529" spans="1:32" ht="16.5" customHeight="1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75">
        <f>IF(AND($X$3512&lt;&gt;" ",$X$3512&lt;&gt;0),IF(X1529=$X$3512,1+COUNTIF(U$7:U1528,"&gt;0"),0),0)</f>
        <v>0</v>
      </c>
      <c r="V1529" s="178" t="s">
        <v>1718</v>
      </c>
      <c r="W1529" s="130"/>
      <c r="X1529" s="131"/>
      <c r="Y1529" s="131"/>
      <c r="Z1529" s="206"/>
      <c r="AA1529" s="194">
        <f t="shared" si="109"/>
        <v>0</v>
      </c>
      <c r="AB1529" s="124" t="str">
        <f t="shared" si="110"/>
        <v/>
      </c>
      <c r="AC1529" s="195" t="str">
        <f t="shared" si="111"/>
        <v/>
      </c>
      <c r="AD1529" s="194" t="str">
        <f t="shared" si="112"/>
        <v/>
      </c>
      <c r="AE1529" s="194">
        <f>IF(AD1529="",0,IF(ISERROR(VLOOKUP(AD1529,AD$7:AD1528,1,FALSE)),1,0))</f>
        <v>0</v>
      </c>
      <c r="AF1529" s="194"/>
    </row>
    <row r="1530" spans="1:32" ht="16.5" customHeight="1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75">
        <f>IF(AND($X$3512&lt;&gt;" ",$X$3512&lt;&gt;0),IF(X1530=$X$3512,1+COUNTIF(U$7:U1529,"&gt;0"),0),0)</f>
        <v>0</v>
      </c>
      <c r="V1530" s="178" t="s">
        <v>1719</v>
      </c>
      <c r="W1530" s="130"/>
      <c r="X1530" s="131"/>
      <c r="Y1530" s="131"/>
      <c r="Z1530" s="206"/>
      <c r="AA1530" s="194">
        <f t="shared" si="109"/>
        <v>0</v>
      </c>
      <c r="AB1530" s="124" t="str">
        <f t="shared" si="110"/>
        <v/>
      </c>
      <c r="AC1530" s="195" t="str">
        <f t="shared" si="111"/>
        <v/>
      </c>
      <c r="AD1530" s="194" t="str">
        <f t="shared" si="112"/>
        <v/>
      </c>
      <c r="AE1530" s="194">
        <f>IF(AD1530="",0,IF(ISERROR(VLOOKUP(AD1530,AD$7:AD1529,1,FALSE)),1,0))</f>
        <v>0</v>
      </c>
      <c r="AF1530" s="194"/>
    </row>
    <row r="1531" spans="1:32" ht="16.5" customHeight="1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75">
        <f>IF(AND($X$3512&lt;&gt;" ",$X$3512&lt;&gt;0),IF(X1531=$X$3512,1+COUNTIF(U$7:U1530,"&gt;0"),0),0)</f>
        <v>0</v>
      </c>
      <c r="V1531" s="178" t="s">
        <v>1720</v>
      </c>
      <c r="W1531" s="130"/>
      <c r="X1531" s="131"/>
      <c r="Y1531" s="131"/>
      <c r="Z1531" s="206"/>
      <c r="AA1531" s="194">
        <f t="shared" si="109"/>
        <v>0</v>
      </c>
      <c r="AB1531" s="124" t="str">
        <f t="shared" si="110"/>
        <v/>
      </c>
      <c r="AC1531" s="195" t="str">
        <f t="shared" si="111"/>
        <v/>
      </c>
      <c r="AD1531" s="194" t="str">
        <f t="shared" si="112"/>
        <v/>
      </c>
      <c r="AE1531" s="194">
        <f>IF(AD1531="",0,IF(ISERROR(VLOOKUP(AD1531,AD$7:AD1530,1,FALSE)),1,0))</f>
        <v>0</v>
      </c>
      <c r="AF1531" s="194"/>
    </row>
    <row r="1532" spans="1:32" ht="16.5" customHeight="1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75">
        <f>IF(AND($X$3512&lt;&gt;" ",$X$3512&lt;&gt;0),IF(X1532=$X$3512,1+COUNTIF(U$7:U1531,"&gt;0"),0),0)</f>
        <v>0</v>
      </c>
      <c r="V1532" s="178" t="s">
        <v>1721</v>
      </c>
      <c r="W1532" s="130"/>
      <c r="X1532" s="131"/>
      <c r="Y1532" s="131"/>
      <c r="Z1532" s="206"/>
      <c r="AA1532" s="194">
        <f t="shared" si="109"/>
        <v>0</v>
      </c>
      <c r="AB1532" s="124" t="str">
        <f t="shared" si="110"/>
        <v/>
      </c>
      <c r="AC1532" s="195" t="str">
        <f t="shared" si="111"/>
        <v/>
      </c>
      <c r="AD1532" s="194" t="str">
        <f t="shared" si="112"/>
        <v/>
      </c>
      <c r="AE1532" s="194">
        <f>IF(AD1532="",0,IF(ISERROR(VLOOKUP(AD1532,AD$7:AD1531,1,FALSE)),1,0))</f>
        <v>0</v>
      </c>
      <c r="AF1532" s="194"/>
    </row>
    <row r="1533" spans="1:32" ht="16.5" customHeight="1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75">
        <f>IF(AND($X$3512&lt;&gt;" ",$X$3512&lt;&gt;0),IF(X1533=$X$3512,1+COUNTIF(U$7:U1532,"&gt;0"),0),0)</f>
        <v>0</v>
      </c>
      <c r="V1533" s="178" t="s">
        <v>1722</v>
      </c>
      <c r="W1533" s="130"/>
      <c r="X1533" s="131"/>
      <c r="Y1533" s="131"/>
      <c r="Z1533" s="206"/>
      <c r="AA1533" s="194">
        <f t="shared" si="109"/>
        <v>0</v>
      </c>
      <c r="AB1533" s="124" t="str">
        <f t="shared" si="110"/>
        <v/>
      </c>
      <c r="AC1533" s="195" t="str">
        <f t="shared" si="111"/>
        <v/>
      </c>
      <c r="AD1533" s="194" t="str">
        <f t="shared" si="112"/>
        <v/>
      </c>
      <c r="AE1533" s="194">
        <f>IF(AD1533="",0,IF(ISERROR(VLOOKUP(AD1533,AD$7:AD1532,1,FALSE)),1,0))</f>
        <v>0</v>
      </c>
      <c r="AF1533" s="194"/>
    </row>
    <row r="1534" spans="1:32" ht="16.5" customHeight="1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75">
        <f>IF(AND($X$3512&lt;&gt;" ",$X$3512&lt;&gt;0),IF(X1534=$X$3512,1+COUNTIF(U$7:U1533,"&gt;0"),0),0)</f>
        <v>0</v>
      </c>
      <c r="V1534" s="178" t="s">
        <v>1723</v>
      </c>
      <c r="W1534" s="130"/>
      <c r="X1534" s="131"/>
      <c r="Y1534" s="131"/>
      <c r="Z1534" s="206"/>
      <c r="AA1534" s="194">
        <f t="shared" si="109"/>
        <v>0</v>
      </c>
      <c r="AB1534" s="124" t="str">
        <f t="shared" si="110"/>
        <v/>
      </c>
      <c r="AC1534" s="195" t="str">
        <f t="shared" si="111"/>
        <v/>
      </c>
      <c r="AD1534" s="194" t="str">
        <f t="shared" si="112"/>
        <v/>
      </c>
      <c r="AE1534" s="194">
        <f>IF(AD1534="",0,IF(ISERROR(VLOOKUP(AD1534,AD$7:AD1533,1,FALSE)),1,0))</f>
        <v>0</v>
      </c>
      <c r="AF1534" s="194"/>
    </row>
    <row r="1535" spans="1:32" ht="16.5" customHeight="1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75">
        <f>IF(AND($X$3512&lt;&gt;" ",$X$3512&lt;&gt;0),IF(X1535=$X$3512,1+COUNTIF(U$7:U1534,"&gt;0"),0),0)</f>
        <v>0</v>
      </c>
      <c r="V1535" s="178" t="s">
        <v>1724</v>
      </c>
      <c r="W1535" s="130"/>
      <c r="X1535" s="131"/>
      <c r="Y1535" s="131"/>
      <c r="Z1535" s="206"/>
      <c r="AA1535" s="194">
        <f t="shared" si="109"/>
        <v>0</v>
      </c>
      <c r="AB1535" s="124" t="str">
        <f t="shared" si="110"/>
        <v/>
      </c>
      <c r="AC1535" s="195" t="str">
        <f t="shared" si="111"/>
        <v/>
      </c>
      <c r="AD1535" s="194" t="str">
        <f t="shared" si="112"/>
        <v/>
      </c>
      <c r="AE1535" s="194">
        <f>IF(AD1535="",0,IF(ISERROR(VLOOKUP(AD1535,AD$7:AD1534,1,FALSE)),1,0))</f>
        <v>0</v>
      </c>
      <c r="AF1535" s="194"/>
    </row>
    <row r="1536" spans="1:32" ht="16.5" customHeight="1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75">
        <f>IF(AND($X$3512&lt;&gt;" ",$X$3512&lt;&gt;0),IF(X1536=$X$3512,1+COUNTIF(U$7:U1535,"&gt;0"),0),0)</f>
        <v>0</v>
      </c>
      <c r="V1536" s="178" t="s">
        <v>1725</v>
      </c>
      <c r="W1536" s="130"/>
      <c r="X1536" s="131"/>
      <c r="Y1536" s="131"/>
      <c r="Z1536" s="206"/>
      <c r="AA1536" s="194">
        <f t="shared" si="109"/>
        <v>0</v>
      </c>
      <c r="AB1536" s="124" t="str">
        <f t="shared" si="110"/>
        <v/>
      </c>
      <c r="AC1536" s="195" t="str">
        <f t="shared" si="111"/>
        <v/>
      </c>
      <c r="AD1536" s="194" t="str">
        <f t="shared" si="112"/>
        <v/>
      </c>
      <c r="AE1536" s="194">
        <f>IF(AD1536="",0,IF(ISERROR(VLOOKUP(AD1536,AD$7:AD1535,1,FALSE)),1,0))</f>
        <v>0</v>
      </c>
      <c r="AF1536" s="194"/>
    </row>
    <row r="1537" spans="1:32" ht="16.5" customHeight="1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75">
        <f>IF(AND($X$3512&lt;&gt;" ",$X$3512&lt;&gt;0),IF(X1537=$X$3512,1+COUNTIF(U$7:U1536,"&gt;0"),0),0)</f>
        <v>0</v>
      </c>
      <c r="V1537" s="178" t="s">
        <v>1726</v>
      </c>
      <c r="W1537" s="130"/>
      <c r="X1537" s="131"/>
      <c r="Y1537" s="131"/>
      <c r="Z1537" s="206"/>
      <c r="AA1537" s="194">
        <f t="shared" si="109"/>
        <v>0</v>
      </c>
      <c r="AB1537" s="124" t="str">
        <f t="shared" si="110"/>
        <v/>
      </c>
      <c r="AC1537" s="195" t="str">
        <f t="shared" si="111"/>
        <v/>
      </c>
      <c r="AD1537" s="194" t="str">
        <f t="shared" si="112"/>
        <v/>
      </c>
      <c r="AE1537" s="194">
        <f>IF(AD1537="",0,IF(ISERROR(VLOOKUP(AD1537,AD$7:AD1536,1,FALSE)),1,0))</f>
        <v>0</v>
      </c>
      <c r="AF1537" s="194"/>
    </row>
    <row r="1538" spans="1:32" ht="16.5" customHeight="1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75">
        <f>IF(AND($X$3512&lt;&gt;" ",$X$3512&lt;&gt;0),IF(X1538=$X$3512,1+COUNTIF(U$7:U1537,"&gt;0"),0),0)</f>
        <v>0</v>
      </c>
      <c r="V1538" s="178" t="s">
        <v>1727</v>
      </c>
      <c r="W1538" s="130"/>
      <c r="X1538" s="131"/>
      <c r="Y1538" s="131"/>
      <c r="Z1538" s="206"/>
      <c r="AA1538" s="194">
        <f t="shared" si="109"/>
        <v>0</v>
      </c>
      <c r="AB1538" s="124" t="str">
        <f t="shared" si="110"/>
        <v/>
      </c>
      <c r="AC1538" s="195" t="str">
        <f t="shared" si="111"/>
        <v/>
      </c>
      <c r="AD1538" s="194" t="str">
        <f t="shared" si="112"/>
        <v/>
      </c>
      <c r="AE1538" s="194">
        <f>IF(AD1538="",0,IF(ISERROR(VLOOKUP(AD1538,AD$7:AD1537,1,FALSE)),1,0))</f>
        <v>0</v>
      </c>
      <c r="AF1538" s="194"/>
    </row>
    <row r="1539" spans="1:32" ht="16.5" customHeight="1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75">
        <f>IF(AND($X$3512&lt;&gt;" ",$X$3512&lt;&gt;0),IF(X1539=$X$3512,1+COUNTIF(U$7:U1538,"&gt;0"),0),0)</f>
        <v>0</v>
      </c>
      <c r="V1539" s="178" t="s">
        <v>1728</v>
      </c>
      <c r="W1539" s="130"/>
      <c r="X1539" s="131"/>
      <c r="Y1539" s="131"/>
      <c r="Z1539" s="206"/>
      <c r="AA1539" s="194">
        <f t="shared" si="109"/>
        <v>0</v>
      </c>
      <c r="AB1539" s="124" t="str">
        <f t="shared" si="110"/>
        <v/>
      </c>
      <c r="AC1539" s="195" t="str">
        <f t="shared" si="111"/>
        <v/>
      </c>
      <c r="AD1539" s="194" t="str">
        <f t="shared" si="112"/>
        <v/>
      </c>
      <c r="AE1539" s="194">
        <f>IF(AD1539="",0,IF(ISERROR(VLOOKUP(AD1539,AD$7:AD1538,1,FALSE)),1,0))</f>
        <v>0</v>
      </c>
      <c r="AF1539" s="194"/>
    </row>
    <row r="1540" spans="1:32" ht="16.5" customHeight="1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75">
        <f>IF(AND($X$3512&lt;&gt;" ",$X$3512&lt;&gt;0),IF(X1540=$X$3512,1+COUNTIF(U$7:U1539,"&gt;0"),0),0)</f>
        <v>0</v>
      </c>
      <c r="V1540" s="178" t="s">
        <v>1729</v>
      </c>
      <c r="W1540" s="130"/>
      <c r="X1540" s="131"/>
      <c r="Y1540" s="131"/>
      <c r="Z1540" s="206"/>
      <c r="AA1540" s="194">
        <f t="shared" si="109"/>
        <v>0</v>
      </c>
      <c r="AB1540" s="124" t="str">
        <f t="shared" si="110"/>
        <v/>
      </c>
      <c r="AC1540" s="195" t="str">
        <f t="shared" si="111"/>
        <v/>
      </c>
      <c r="AD1540" s="194" t="str">
        <f t="shared" si="112"/>
        <v/>
      </c>
      <c r="AE1540" s="194">
        <f>IF(AD1540="",0,IF(ISERROR(VLOOKUP(AD1540,AD$7:AD1539,1,FALSE)),1,0))</f>
        <v>0</v>
      </c>
      <c r="AF1540" s="194"/>
    </row>
    <row r="1541" spans="1:32" ht="16.5" customHeight="1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75">
        <f>IF(AND($X$3512&lt;&gt;" ",$X$3512&lt;&gt;0),IF(X1541=$X$3512,1+COUNTIF(U$7:U1540,"&gt;0"),0),0)</f>
        <v>0</v>
      </c>
      <c r="V1541" s="178" t="s">
        <v>1730</v>
      </c>
      <c r="W1541" s="130"/>
      <c r="X1541" s="131"/>
      <c r="Y1541" s="131"/>
      <c r="Z1541" s="206"/>
      <c r="AA1541" s="194">
        <f t="shared" si="109"/>
        <v>0</v>
      </c>
      <c r="AB1541" s="124" t="str">
        <f t="shared" si="110"/>
        <v/>
      </c>
      <c r="AC1541" s="195" t="str">
        <f t="shared" si="111"/>
        <v/>
      </c>
      <c r="AD1541" s="194" t="str">
        <f t="shared" si="112"/>
        <v/>
      </c>
      <c r="AE1541" s="194">
        <f>IF(AD1541="",0,IF(ISERROR(VLOOKUP(AD1541,AD$7:AD1540,1,FALSE)),1,0))</f>
        <v>0</v>
      </c>
      <c r="AF1541" s="194"/>
    </row>
    <row r="1542" spans="1:32" ht="16.5" customHeight="1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75">
        <f>IF(AND($X$3512&lt;&gt;" ",$X$3512&lt;&gt;0),IF(X1542=$X$3512,1+COUNTIF(U$7:U1541,"&gt;0"),0),0)</f>
        <v>0</v>
      </c>
      <c r="V1542" s="178" t="s">
        <v>1731</v>
      </c>
      <c r="W1542" s="130"/>
      <c r="X1542" s="131"/>
      <c r="Y1542" s="131"/>
      <c r="Z1542" s="206"/>
      <c r="AA1542" s="194">
        <f t="shared" si="109"/>
        <v>0</v>
      </c>
      <c r="AB1542" s="124" t="str">
        <f t="shared" si="110"/>
        <v/>
      </c>
      <c r="AC1542" s="195" t="str">
        <f t="shared" si="111"/>
        <v/>
      </c>
      <c r="AD1542" s="194" t="str">
        <f t="shared" si="112"/>
        <v/>
      </c>
      <c r="AE1542" s="194">
        <f>IF(AD1542="",0,IF(ISERROR(VLOOKUP(AD1542,AD$7:AD1541,1,FALSE)),1,0))</f>
        <v>0</v>
      </c>
      <c r="AF1542" s="194"/>
    </row>
    <row r="1543" spans="1:32" ht="16.5" customHeight="1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75">
        <f>IF(AND($X$3512&lt;&gt;" ",$X$3512&lt;&gt;0),IF(X1543=$X$3512,1+COUNTIF(U$7:U1542,"&gt;0"),0),0)</f>
        <v>0</v>
      </c>
      <c r="V1543" s="178" t="s">
        <v>1732</v>
      </c>
      <c r="W1543" s="130"/>
      <c r="X1543" s="131"/>
      <c r="Y1543" s="131"/>
      <c r="Z1543" s="206"/>
      <c r="AA1543" s="194">
        <f t="shared" ref="AA1543:AA1606" si="113">IF(ISBLANK(X1543),0,VLOOKUP(X1543,$B$8:$E$57,1,FALSE))</f>
        <v>0</v>
      </c>
      <c r="AB1543" s="124" t="str">
        <f t="shared" si="110"/>
        <v/>
      </c>
      <c r="AC1543" s="195" t="str">
        <f t="shared" si="111"/>
        <v/>
      </c>
      <c r="AD1543" s="194" t="str">
        <f t="shared" si="112"/>
        <v/>
      </c>
      <c r="AE1543" s="194">
        <f>IF(AD1543="",0,IF(ISERROR(VLOOKUP(AD1543,AD$7:AD1542,1,FALSE)),1,0))</f>
        <v>0</v>
      </c>
      <c r="AF1543" s="194"/>
    </row>
    <row r="1544" spans="1:32" ht="16.5" customHeight="1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75">
        <f>IF(AND($X$3512&lt;&gt;" ",$X$3512&lt;&gt;0),IF(X1544=$X$3512,1+COUNTIF(U$7:U1543,"&gt;0"),0),0)</f>
        <v>0</v>
      </c>
      <c r="V1544" s="178" t="s">
        <v>1733</v>
      </c>
      <c r="W1544" s="130"/>
      <c r="X1544" s="131"/>
      <c r="Y1544" s="131"/>
      <c r="Z1544" s="206"/>
      <c r="AA1544" s="194">
        <f t="shared" si="113"/>
        <v>0</v>
      </c>
      <c r="AB1544" s="124" t="str">
        <f t="shared" ref="AB1544:AB1607" si="114">IF(W1544&gt;0,CONCATENATE(MONTH(W1544)&amp;X1544),"")</f>
        <v/>
      </c>
      <c r="AC1544" s="195" t="str">
        <f t="shared" ref="AC1544:AC1607" si="115">IF(OR(AND(Z1544&lt;&gt;0,ISBLANK(X1544)),ISERROR(AA1544)),"ERR","")</f>
        <v/>
      </c>
      <c r="AD1544" s="194" t="str">
        <f t="shared" si="112"/>
        <v/>
      </c>
      <c r="AE1544" s="194">
        <f>IF(AD1544="",0,IF(ISERROR(VLOOKUP(AD1544,AD$7:AD1543,1,FALSE)),1,0))</f>
        <v>0</v>
      </c>
      <c r="AF1544" s="194"/>
    </row>
    <row r="1545" spans="1:32" ht="16.5" customHeight="1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75">
        <f>IF(AND($X$3512&lt;&gt;" ",$X$3512&lt;&gt;0),IF(X1545=$X$3512,1+COUNTIF(U$7:U1544,"&gt;0"),0),0)</f>
        <v>0</v>
      </c>
      <c r="V1545" s="178" t="s">
        <v>1734</v>
      </c>
      <c r="W1545" s="130"/>
      <c r="X1545" s="131"/>
      <c r="Y1545" s="131"/>
      <c r="Z1545" s="206"/>
      <c r="AA1545" s="194">
        <f t="shared" si="113"/>
        <v>0</v>
      </c>
      <c r="AB1545" s="124" t="str">
        <f t="shared" si="114"/>
        <v/>
      </c>
      <c r="AC1545" s="195" t="str">
        <f t="shared" si="115"/>
        <v/>
      </c>
      <c r="AD1545" s="194" t="str">
        <f t="shared" si="112"/>
        <v/>
      </c>
      <c r="AE1545" s="194">
        <f>IF(AD1545="",0,IF(ISERROR(VLOOKUP(AD1545,AD$7:AD1544,1,FALSE)),1,0))</f>
        <v>0</v>
      </c>
      <c r="AF1545" s="194"/>
    </row>
    <row r="1546" spans="1:32" ht="16.5" customHeight="1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75">
        <f>IF(AND($X$3512&lt;&gt;" ",$X$3512&lt;&gt;0),IF(X1546=$X$3512,1+COUNTIF(U$7:U1545,"&gt;0"),0),0)</f>
        <v>0</v>
      </c>
      <c r="V1546" s="178" t="s">
        <v>1735</v>
      </c>
      <c r="W1546" s="130"/>
      <c r="X1546" s="131"/>
      <c r="Y1546" s="131"/>
      <c r="Z1546" s="206"/>
      <c r="AA1546" s="194">
        <f t="shared" si="113"/>
        <v>0</v>
      </c>
      <c r="AB1546" s="124" t="str">
        <f t="shared" si="114"/>
        <v/>
      </c>
      <c r="AC1546" s="195" t="str">
        <f t="shared" si="115"/>
        <v/>
      </c>
      <c r="AD1546" s="194" t="str">
        <f t="shared" si="112"/>
        <v/>
      </c>
      <c r="AE1546" s="194">
        <f>IF(AD1546="",0,IF(ISERROR(VLOOKUP(AD1546,AD$7:AD1545,1,FALSE)),1,0))</f>
        <v>0</v>
      </c>
      <c r="AF1546" s="194"/>
    </row>
    <row r="1547" spans="1:32" ht="16.5" customHeight="1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75">
        <f>IF(AND($X$3512&lt;&gt;" ",$X$3512&lt;&gt;0),IF(X1547=$X$3512,1+COUNTIF(U$7:U1546,"&gt;0"),0),0)</f>
        <v>0</v>
      </c>
      <c r="V1547" s="178" t="s">
        <v>1736</v>
      </c>
      <c r="W1547" s="130"/>
      <c r="X1547" s="131"/>
      <c r="Y1547" s="131"/>
      <c r="Z1547" s="206"/>
      <c r="AA1547" s="194">
        <f t="shared" si="113"/>
        <v>0</v>
      </c>
      <c r="AB1547" s="124" t="str">
        <f t="shared" si="114"/>
        <v/>
      </c>
      <c r="AC1547" s="195" t="str">
        <f t="shared" si="115"/>
        <v/>
      </c>
      <c r="AD1547" s="194" t="str">
        <f t="shared" ref="AD1547:AD1610" si="116">IF(W1547&gt;0,CONCATENATE(MONTH(W1547),"-",YEAR(W1547)),"")</f>
        <v/>
      </c>
      <c r="AE1547" s="194">
        <f>IF(AD1547="",0,IF(ISERROR(VLOOKUP(AD1547,AD$7:AD1546,1,FALSE)),1,0))</f>
        <v>0</v>
      </c>
      <c r="AF1547" s="194"/>
    </row>
    <row r="1548" spans="1:32" ht="16.5" customHeight="1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75">
        <f>IF(AND($X$3512&lt;&gt;" ",$X$3512&lt;&gt;0),IF(X1548=$X$3512,1+COUNTIF(U$7:U1547,"&gt;0"),0),0)</f>
        <v>0</v>
      </c>
      <c r="V1548" s="178" t="s">
        <v>1737</v>
      </c>
      <c r="W1548" s="130"/>
      <c r="X1548" s="131"/>
      <c r="Y1548" s="131"/>
      <c r="Z1548" s="206"/>
      <c r="AA1548" s="194">
        <f t="shared" si="113"/>
        <v>0</v>
      </c>
      <c r="AB1548" s="124" t="str">
        <f t="shared" si="114"/>
        <v/>
      </c>
      <c r="AC1548" s="195" t="str">
        <f t="shared" si="115"/>
        <v/>
      </c>
      <c r="AD1548" s="194" t="str">
        <f t="shared" si="116"/>
        <v/>
      </c>
      <c r="AE1548" s="194">
        <f>IF(AD1548="",0,IF(ISERROR(VLOOKUP(AD1548,AD$7:AD1547,1,FALSE)),1,0))</f>
        <v>0</v>
      </c>
      <c r="AF1548" s="194"/>
    </row>
    <row r="1549" spans="1:32" ht="16.5" customHeight="1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75">
        <f>IF(AND($X$3512&lt;&gt;" ",$X$3512&lt;&gt;0),IF(X1549=$X$3512,1+COUNTIF(U$7:U1548,"&gt;0"),0),0)</f>
        <v>0</v>
      </c>
      <c r="V1549" s="178" t="s">
        <v>1738</v>
      </c>
      <c r="W1549" s="130"/>
      <c r="X1549" s="131"/>
      <c r="Y1549" s="131"/>
      <c r="Z1549" s="206"/>
      <c r="AA1549" s="194">
        <f t="shared" si="113"/>
        <v>0</v>
      </c>
      <c r="AB1549" s="124" t="str">
        <f t="shared" si="114"/>
        <v/>
      </c>
      <c r="AC1549" s="195" t="str">
        <f t="shared" si="115"/>
        <v/>
      </c>
      <c r="AD1549" s="194" t="str">
        <f t="shared" si="116"/>
        <v/>
      </c>
      <c r="AE1549" s="194">
        <f>IF(AD1549="",0,IF(ISERROR(VLOOKUP(AD1549,AD$7:AD1548,1,FALSE)),1,0))</f>
        <v>0</v>
      </c>
      <c r="AF1549" s="194"/>
    </row>
    <row r="1550" spans="1:32" ht="16.5" customHeight="1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75">
        <f>IF(AND($X$3512&lt;&gt;" ",$X$3512&lt;&gt;0),IF(X1550=$X$3512,1+COUNTIF(U$7:U1549,"&gt;0"),0),0)</f>
        <v>0</v>
      </c>
      <c r="V1550" s="178" t="s">
        <v>1739</v>
      </c>
      <c r="W1550" s="130"/>
      <c r="X1550" s="131"/>
      <c r="Y1550" s="131"/>
      <c r="Z1550" s="206"/>
      <c r="AA1550" s="194">
        <f t="shared" si="113"/>
        <v>0</v>
      </c>
      <c r="AB1550" s="124" t="str">
        <f t="shared" si="114"/>
        <v/>
      </c>
      <c r="AC1550" s="195" t="str">
        <f t="shared" si="115"/>
        <v/>
      </c>
      <c r="AD1550" s="194" t="str">
        <f t="shared" si="116"/>
        <v/>
      </c>
      <c r="AE1550" s="194">
        <f>IF(AD1550="",0,IF(ISERROR(VLOOKUP(AD1550,AD$7:AD1549,1,FALSE)),1,0))</f>
        <v>0</v>
      </c>
      <c r="AF1550" s="194"/>
    </row>
    <row r="1551" spans="1:32" ht="16.5" customHeight="1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75">
        <f>IF(AND($X$3512&lt;&gt;" ",$X$3512&lt;&gt;0),IF(X1551=$X$3512,1+COUNTIF(U$7:U1550,"&gt;0"),0),0)</f>
        <v>0</v>
      </c>
      <c r="V1551" s="178" t="s">
        <v>1740</v>
      </c>
      <c r="W1551" s="130"/>
      <c r="X1551" s="131"/>
      <c r="Y1551" s="131"/>
      <c r="Z1551" s="206"/>
      <c r="AA1551" s="194">
        <f t="shared" si="113"/>
        <v>0</v>
      </c>
      <c r="AB1551" s="124" t="str">
        <f t="shared" si="114"/>
        <v/>
      </c>
      <c r="AC1551" s="195" t="str">
        <f t="shared" si="115"/>
        <v/>
      </c>
      <c r="AD1551" s="194" t="str">
        <f t="shared" si="116"/>
        <v/>
      </c>
      <c r="AE1551" s="194">
        <f>IF(AD1551="",0,IF(ISERROR(VLOOKUP(AD1551,AD$7:AD1550,1,FALSE)),1,0))</f>
        <v>0</v>
      </c>
      <c r="AF1551" s="194"/>
    </row>
    <row r="1552" spans="1:32" ht="16.5" customHeight="1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75">
        <f>IF(AND($X$3512&lt;&gt;" ",$X$3512&lt;&gt;0),IF(X1552=$X$3512,1+COUNTIF(U$7:U1551,"&gt;0"),0),0)</f>
        <v>0</v>
      </c>
      <c r="V1552" s="178" t="s">
        <v>1741</v>
      </c>
      <c r="W1552" s="130"/>
      <c r="X1552" s="131"/>
      <c r="Y1552" s="131"/>
      <c r="Z1552" s="206"/>
      <c r="AA1552" s="194">
        <f t="shared" si="113"/>
        <v>0</v>
      </c>
      <c r="AB1552" s="124" t="str">
        <f t="shared" si="114"/>
        <v/>
      </c>
      <c r="AC1552" s="195" t="str">
        <f t="shared" si="115"/>
        <v/>
      </c>
      <c r="AD1552" s="194" t="str">
        <f t="shared" si="116"/>
        <v/>
      </c>
      <c r="AE1552" s="194">
        <f>IF(AD1552="",0,IF(ISERROR(VLOOKUP(AD1552,AD$7:AD1551,1,FALSE)),1,0))</f>
        <v>0</v>
      </c>
      <c r="AF1552" s="194"/>
    </row>
    <row r="1553" spans="1:32" ht="16.5" customHeight="1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75">
        <f>IF(AND($X$3512&lt;&gt;" ",$X$3512&lt;&gt;0),IF(X1553=$X$3512,1+COUNTIF(U$7:U1552,"&gt;0"),0),0)</f>
        <v>0</v>
      </c>
      <c r="V1553" s="178" t="s">
        <v>1742</v>
      </c>
      <c r="W1553" s="130"/>
      <c r="X1553" s="131"/>
      <c r="Y1553" s="131"/>
      <c r="Z1553" s="206"/>
      <c r="AA1553" s="194">
        <f t="shared" si="113"/>
        <v>0</v>
      </c>
      <c r="AB1553" s="124" t="str">
        <f t="shared" si="114"/>
        <v/>
      </c>
      <c r="AC1553" s="195" t="str">
        <f t="shared" si="115"/>
        <v/>
      </c>
      <c r="AD1553" s="194" t="str">
        <f t="shared" si="116"/>
        <v/>
      </c>
      <c r="AE1553" s="194">
        <f>IF(AD1553="",0,IF(ISERROR(VLOOKUP(AD1553,AD$7:AD1552,1,FALSE)),1,0))</f>
        <v>0</v>
      </c>
      <c r="AF1553" s="194"/>
    </row>
    <row r="1554" spans="1:32" ht="16.5" customHeight="1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75">
        <f>IF(AND($X$3512&lt;&gt;" ",$X$3512&lt;&gt;0),IF(X1554=$X$3512,1+COUNTIF(U$7:U1553,"&gt;0"),0),0)</f>
        <v>0</v>
      </c>
      <c r="V1554" s="178" t="s">
        <v>1743</v>
      </c>
      <c r="W1554" s="130"/>
      <c r="X1554" s="131"/>
      <c r="Y1554" s="131"/>
      <c r="Z1554" s="206"/>
      <c r="AA1554" s="194">
        <f t="shared" si="113"/>
        <v>0</v>
      </c>
      <c r="AB1554" s="124" t="str">
        <f t="shared" si="114"/>
        <v/>
      </c>
      <c r="AC1554" s="195" t="str">
        <f t="shared" si="115"/>
        <v/>
      </c>
      <c r="AD1554" s="194" t="str">
        <f t="shared" si="116"/>
        <v/>
      </c>
      <c r="AE1554" s="194">
        <f>IF(AD1554="",0,IF(ISERROR(VLOOKUP(AD1554,AD$7:AD1553,1,FALSE)),1,0))</f>
        <v>0</v>
      </c>
      <c r="AF1554" s="194"/>
    </row>
    <row r="1555" spans="1:32" ht="16.5" customHeight="1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75">
        <f>IF(AND($X$3512&lt;&gt;" ",$X$3512&lt;&gt;0),IF(X1555=$X$3512,1+COUNTIF(U$7:U1554,"&gt;0"),0),0)</f>
        <v>0</v>
      </c>
      <c r="V1555" s="178" t="s">
        <v>1744</v>
      </c>
      <c r="W1555" s="130"/>
      <c r="X1555" s="131"/>
      <c r="Y1555" s="131"/>
      <c r="Z1555" s="206"/>
      <c r="AA1555" s="194">
        <f t="shared" si="113"/>
        <v>0</v>
      </c>
      <c r="AB1555" s="124" t="str">
        <f t="shared" si="114"/>
        <v/>
      </c>
      <c r="AC1555" s="195" t="str">
        <f t="shared" si="115"/>
        <v/>
      </c>
      <c r="AD1555" s="194" t="str">
        <f t="shared" si="116"/>
        <v/>
      </c>
      <c r="AE1555" s="194">
        <f>IF(AD1555="",0,IF(ISERROR(VLOOKUP(AD1555,AD$7:AD1554,1,FALSE)),1,0))</f>
        <v>0</v>
      </c>
      <c r="AF1555" s="194"/>
    </row>
    <row r="1556" spans="1:32" ht="16.5" customHeight="1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75">
        <f>IF(AND($X$3512&lt;&gt;" ",$X$3512&lt;&gt;0),IF(X1556=$X$3512,1+COUNTIF(U$7:U1555,"&gt;0"),0),0)</f>
        <v>0</v>
      </c>
      <c r="V1556" s="178" t="s">
        <v>1745</v>
      </c>
      <c r="W1556" s="130"/>
      <c r="X1556" s="131"/>
      <c r="Y1556" s="131"/>
      <c r="Z1556" s="206"/>
      <c r="AA1556" s="194">
        <f t="shared" si="113"/>
        <v>0</v>
      </c>
      <c r="AB1556" s="124" t="str">
        <f t="shared" si="114"/>
        <v/>
      </c>
      <c r="AC1556" s="195" t="str">
        <f t="shared" si="115"/>
        <v/>
      </c>
      <c r="AD1556" s="194" t="str">
        <f t="shared" si="116"/>
        <v/>
      </c>
      <c r="AE1556" s="194">
        <f>IF(AD1556="",0,IF(ISERROR(VLOOKUP(AD1556,AD$7:AD1555,1,FALSE)),1,0))</f>
        <v>0</v>
      </c>
      <c r="AF1556" s="194"/>
    </row>
    <row r="1557" spans="1:32" ht="16.5" customHeight="1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75">
        <f>IF(AND($X$3512&lt;&gt;" ",$X$3512&lt;&gt;0),IF(X1557=$X$3512,1+COUNTIF(U$7:U1556,"&gt;0"),0),0)</f>
        <v>0</v>
      </c>
      <c r="V1557" s="178" t="s">
        <v>1746</v>
      </c>
      <c r="W1557" s="130"/>
      <c r="X1557" s="131"/>
      <c r="Y1557" s="131"/>
      <c r="Z1557" s="206"/>
      <c r="AA1557" s="194">
        <f t="shared" si="113"/>
        <v>0</v>
      </c>
      <c r="AB1557" s="124" t="str">
        <f t="shared" si="114"/>
        <v/>
      </c>
      <c r="AC1557" s="195" t="str">
        <f t="shared" si="115"/>
        <v/>
      </c>
      <c r="AD1557" s="194" t="str">
        <f t="shared" si="116"/>
        <v/>
      </c>
      <c r="AE1557" s="194">
        <f>IF(AD1557="",0,IF(ISERROR(VLOOKUP(AD1557,AD$7:AD1556,1,FALSE)),1,0))</f>
        <v>0</v>
      </c>
      <c r="AF1557" s="194"/>
    </row>
    <row r="1558" spans="1:32" ht="16.5" customHeight="1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75">
        <f>IF(AND($X$3512&lt;&gt;" ",$X$3512&lt;&gt;0),IF(X1558=$X$3512,1+COUNTIF(U$7:U1557,"&gt;0"),0),0)</f>
        <v>0</v>
      </c>
      <c r="V1558" s="178" t="s">
        <v>1747</v>
      </c>
      <c r="W1558" s="130"/>
      <c r="X1558" s="131"/>
      <c r="Y1558" s="131"/>
      <c r="Z1558" s="206"/>
      <c r="AA1558" s="194">
        <f t="shared" si="113"/>
        <v>0</v>
      </c>
      <c r="AB1558" s="124" t="str">
        <f t="shared" si="114"/>
        <v/>
      </c>
      <c r="AC1558" s="195" t="str">
        <f t="shared" si="115"/>
        <v/>
      </c>
      <c r="AD1558" s="194" t="str">
        <f t="shared" si="116"/>
        <v/>
      </c>
      <c r="AE1558" s="194">
        <f>IF(AD1558="",0,IF(ISERROR(VLOOKUP(AD1558,AD$7:AD1557,1,FALSE)),1,0))</f>
        <v>0</v>
      </c>
      <c r="AF1558" s="194"/>
    </row>
    <row r="1559" spans="1:32" ht="16.5" customHeight="1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75">
        <f>IF(AND($X$3512&lt;&gt;" ",$X$3512&lt;&gt;0),IF(X1559=$X$3512,1+COUNTIF(U$7:U1558,"&gt;0"),0),0)</f>
        <v>0</v>
      </c>
      <c r="V1559" s="178" t="s">
        <v>1748</v>
      </c>
      <c r="W1559" s="130"/>
      <c r="X1559" s="131"/>
      <c r="Y1559" s="131"/>
      <c r="Z1559" s="206"/>
      <c r="AA1559" s="194">
        <f t="shared" si="113"/>
        <v>0</v>
      </c>
      <c r="AB1559" s="124" t="str">
        <f t="shared" si="114"/>
        <v/>
      </c>
      <c r="AC1559" s="195" t="str">
        <f t="shared" si="115"/>
        <v/>
      </c>
      <c r="AD1559" s="194" t="str">
        <f t="shared" si="116"/>
        <v/>
      </c>
      <c r="AE1559" s="194">
        <f>IF(AD1559="",0,IF(ISERROR(VLOOKUP(AD1559,AD$7:AD1558,1,FALSE)),1,0))</f>
        <v>0</v>
      </c>
      <c r="AF1559" s="194"/>
    </row>
    <row r="1560" spans="1:32" ht="16.5" customHeight="1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75">
        <f>IF(AND($X$3512&lt;&gt;" ",$X$3512&lt;&gt;0),IF(X1560=$X$3512,1+COUNTIF(U$7:U1559,"&gt;0"),0),0)</f>
        <v>0</v>
      </c>
      <c r="V1560" s="178" t="s">
        <v>1749</v>
      </c>
      <c r="W1560" s="130"/>
      <c r="X1560" s="131"/>
      <c r="Y1560" s="131"/>
      <c r="Z1560" s="206"/>
      <c r="AA1560" s="194">
        <f t="shared" si="113"/>
        <v>0</v>
      </c>
      <c r="AB1560" s="124" t="str">
        <f t="shared" si="114"/>
        <v/>
      </c>
      <c r="AC1560" s="195" t="str">
        <f t="shared" si="115"/>
        <v/>
      </c>
      <c r="AD1560" s="194" t="str">
        <f t="shared" si="116"/>
        <v/>
      </c>
      <c r="AE1560" s="194">
        <f>IF(AD1560="",0,IF(ISERROR(VLOOKUP(AD1560,AD$7:AD1559,1,FALSE)),1,0))</f>
        <v>0</v>
      </c>
      <c r="AF1560" s="194"/>
    </row>
    <row r="1561" spans="1:32" ht="16.5" customHeight="1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75">
        <f>IF(AND($X$3512&lt;&gt;" ",$X$3512&lt;&gt;0),IF(X1561=$X$3512,1+COUNTIF(U$7:U1560,"&gt;0"),0),0)</f>
        <v>0</v>
      </c>
      <c r="V1561" s="178" t="s">
        <v>1750</v>
      </c>
      <c r="W1561" s="130"/>
      <c r="X1561" s="131"/>
      <c r="Y1561" s="131"/>
      <c r="Z1561" s="206"/>
      <c r="AA1561" s="194">
        <f t="shared" si="113"/>
        <v>0</v>
      </c>
      <c r="AB1561" s="124" t="str">
        <f t="shared" si="114"/>
        <v/>
      </c>
      <c r="AC1561" s="195" t="str">
        <f t="shared" si="115"/>
        <v/>
      </c>
      <c r="AD1561" s="194" t="str">
        <f t="shared" si="116"/>
        <v/>
      </c>
      <c r="AE1561" s="194">
        <f>IF(AD1561="",0,IF(ISERROR(VLOOKUP(AD1561,AD$7:AD1560,1,FALSE)),1,0))</f>
        <v>0</v>
      </c>
      <c r="AF1561" s="194"/>
    </row>
    <row r="1562" spans="1:32" ht="16.5" customHeight="1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75">
        <f>IF(AND($X$3512&lt;&gt;" ",$X$3512&lt;&gt;0),IF(X1562=$X$3512,1+COUNTIF(U$7:U1561,"&gt;0"),0),0)</f>
        <v>0</v>
      </c>
      <c r="V1562" s="178" t="s">
        <v>1751</v>
      </c>
      <c r="W1562" s="130"/>
      <c r="X1562" s="131"/>
      <c r="Y1562" s="131"/>
      <c r="Z1562" s="206"/>
      <c r="AA1562" s="194">
        <f t="shared" si="113"/>
        <v>0</v>
      </c>
      <c r="AB1562" s="124" t="str">
        <f t="shared" si="114"/>
        <v/>
      </c>
      <c r="AC1562" s="195" t="str">
        <f t="shared" si="115"/>
        <v/>
      </c>
      <c r="AD1562" s="194" t="str">
        <f t="shared" si="116"/>
        <v/>
      </c>
      <c r="AE1562" s="194">
        <f>IF(AD1562="",0,IF(ISERROR(VLOOKUP(AD1562,AD$7:AD1561,1,FALSE)),1,0))</f>
        <v>0</v>
      </c>
      <c r="AF1562" s="194"/>
    </row>
    <row r="1563" spans="1:32" ht="16.5" customHeight="1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75">
        <f>IF(AND($X$3512&lt;&gt;" ",$X$3512&lt;&gt;0),IF(X1563=$X$3512,1+COUNTIF(U$7:U1562,"&gt;0"),0),0)</f>
        <v>0</v>
      </c>
      <c r="V1563" s="178" t="s">
        <v>1752</v>
      </c>
      <c r="W1563" s="130"/>
      <c r="X1563" s="131"/>
      <c r="Y1563" s="131"/>
      <c r="Z1563" s="206"/>
      <c r="AA1563" s="194">
        <f t="shared" si="113"/>
        <v>0</v>
      </c>
      <c r="AB1563" s="124" t="str">
        <f t="shared" si="114"/>
        <v/>
      </c>
      <c r="AC1563" s="195" t="str">
        <f t="shared" si="115"/>
        <v/>
      </c>
      <c r="AD1563" s="194" t="str">
        <f t="shared" si="116"/>
        <v/>
      </c>
      <c r="AE1563" s="194">
        <f>IF(AD1563="",0,IF(ISERROR(VLOOKUP(AD1563,AD$7:AD1562,1,FALSE)),1,0))</f>
        <v>0</v>
      </c>
      <c r="AF1563" s="194"/>
    </row>
    <row r="1564" spans="1:32" ht="16.5" customHeight="1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75">
        <f>IF(AND($X$3512&lt;&gt;" ",$X$3512&lt;&gt;0),IF(X1564=$X$3512,1+COUNTIF(U$7:U1563,"&gt;0"),0),0)</f>
        <v>0</v>
      </c>
      <c r="V1564" s="178" t="s">
        <v>1753</v>
      </c>
      <c r="W1564" s="130"/>
      <c r="X1564" s="131"/>
      <c r="Y1564" s="131"/>
      <c r="Z1564" s="206"/>
      <c r="AA1564" s="194">
        <f t="shared" si="113"/>
        <v>0</v>
      </c>
      <c r="AB1564" s="124" t="str">
        <f t="shared" si="114"/>
        <v/>
      </c>
      <c r="AC1564" s="195" t="str">
        <f t="shared" si="115"/>
        <v/>
      </c>
      <c r="AD1564" s="194" t="str">
        <f t="shared" si="116"/>
        <v/>
      </c>
      <c r="AE1564" s="194">
        <f>IF(AD1564="",0,IF(ISERROR(VLOOKUP(AD1564,AD$7:AD1563,1,FALSE)),1,0))</f>
        <v>0</v>
      </c>
      <c r="AF1564" s="194"/>
    </row>
    <row r="1565" spans="1:32" ht="16.5" customHeight="1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75">
        <f>IF(AND($X$3512&lt;&gt;" ",$X$3512&lt;&gt;0),IF(X1565=$X$3512,1+COUNTIF(U$7:U1564,"&gt;0"),0),0)</f>
        <v>0</v>
      </c>
      <c r="V1565" s="178" t="s">
        <v>1754</v>
      </c>
      <c r="W1565" s="130"/>
      <c r="X1565" s="131"/>
      <c r="Y1565" s="131"/>
      <c r="Z1565" s="206"/>
      <c r="AA1565" s="194">
        <f t="shared" si="113"/>
        <v>0</v>
      </c>
      <c r="AB1565" s="124" t="str">
        <f t="shared" si="114"/>
        <v/>
      </c>
      <c r="AC1565" s="195" t="str">
        <f t="shared" si="115"/>
        <v/>
      </c>
      <c r="AD1565" s="194" t="str">
        <f t="shared" si="116"/>
        <v/>
      </c>
      <c r="AE1565" s="194">
        <f>IF(AD1565="",0,IF(ISERROR(VLOOKUP(AD1565,AD$7:AD1564,1,FALSE)),1,0))</f>
        <v>0</v>
      </c>
      <c r="AF1565" s="194"/>
    </row>
    <row r="1566" spans="1:32" ht="16.5" customHeight="1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75">
        <f>IF(AND($X$3512&lt;&gt;" ",$X$3512&lt;&gt;0),IF(X1566=$X$3512,1+COUNTIF(U$7:U1565,"&gt;0"),0),0)</f>
        <v>0</v>
      </c>
      <c r="V1566" s="178" t="s">
        <v>1755</v>
      </c>
      <c r="W1566" s="130"/>
      <c r="X1566" s="131"/>
      <c r="Y1566" s="131"/>
      <c r="Z1566" s="206"/>
      <c r="AA1566" s="194">
        <f t="shared" si="113"/>
        <v>0</v>
      </c>
      <c r="AB1566" s="124" t="str">
        <f t="shared" si="114"/>
        <v/>
      </c>
      <c r="AC1566" s="195" t="str">
        <f t="shared" si="115"/>
        <v/>
      </c>
      <c r="AD1566" s="194" t="str">
        <f t="shared" si="116"/>
        <v/>
      </c>
      <c r="AE1566" s="194">
        <f>IF(AD1566="",0,IF(ISERROR(VLOOKUP(AD1566,AD$7:AD1565,1,FALSE)),1,0))</f>
        <v>0</v>
      </c>
      <c r="AF1566" s="194"/>
    </row>
    <row r="1567" spans="1:32" ht="16.5" customHeight="1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75">
        <f>IF(AND($X$3512&lt;&gt;" ",$X$3512&lt;&gt;0),IF(X1567=$X$3512,1+COUNTIF(U$7:U1566,"&gt;0"),0),0)</f>
        <v>0</v>
      </c>
      <c r="V1567" s="178" t="s">
        <v>1756</v>
      </c>
      <c r="W1567" s="130"/>
      <c r="X1567" s="131"/>
      <c r="Y1567" s="131"/>
      <c r="Z1567" s="206"/>
      <c r="AA1567" s="194">
        <f t="shared" si="113"/>
        <v>0</v>
      </c>
      <c r="AB1567" s="124" t="str">
        <f t="shared" si="114"/>
        <v/>
      </c>
      <c r="AC1567" s="195" t="str">
        <f t="shared" si="115"/>
        <v/>
      </c>
      <c r="AD1567" s="194" t="str">
        <f t="shared" si="116"/>
        <v/>
      </c>
      <c r="AE1567" s="194">
        <f>IF(AD1567="",0,IF(ISERROR(VLOOKUP(AD1567,AD$7:AD1566,1,FALSE)),1,0))</f>
        <v>0</v>
      </c>
      <c r="AF1567" s="194"/>
    </row>
    <row r="1568" spans="1:32" ht="16.5" customHeight="1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75">
        <f>IF(AND($X$3512&lt;&gt;" ",$X$3512&lt;&gt;0),IF(X1568=$X$3512,1+COUNTIF(U$7:U1567,"&gt;0"),0),0)</f>
        <v>0</v>
      </c>
      <c r="V1568" s="178" t="s">
        <v>1757</v>
      </c>
      <c r="W1568" s="130"/>
      <c r="X1568" s="131"/>
      <c r="Y1568" s="131"/>
      <c r="Z1568" s="206"/>
      <c r="AA1568" s="194">
        <f t="shared" si="113"/>
        <v>0</v>
      </c>
      <c r="AB1568" s="124" t="str">
        <f t="shared" si="114"/>
        <v/>
      </c>
      <c r="AC1568" s="195" t="str">
        <f t="shared" si="115"/>
        <v/>
      </c>
      <c r="AD1568" s="194" t="str">
        <f t="shared" si="116"/>
        <v/>
      </c>
      <c r="AE1568" s="194">
        <f>IF(AD1568="",0,IF(ISERROR(VLOOKUP(AD1568,AD$7:AD1567,1,FALSE)),1,0))</f>
        <v>0</v>
      </c>
      <c r="AF1568" s="194"/>
    </row>
    <row r="1569" spans="1:32" ht="16.5" customHeight="1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75">
        <f>IF(AND($X$3512&lt;&gt;" ",$X$3512&lt;&gt;0),IF(X1569=$X$3512,1+COUNTIF(U$7:U1568,"&gt;0"),0),0)</f>
        <v>0</v>
      </c>
      <c r="V1569" s="178" t="s">
        <v>1758</v>
      </c>
      <c r="W1569" s="130"/>
      <c r="X1569" s="131"/>
      <c r="Y1569" s="131"/>
      <c r="Z1569" s="206"/>
      <c r="AA1569" s="194">
        <f t="shared" si="113"/>
        <v>0</v>
      </c>
      <c r="AB1569" s="124" t="str">
        <f t="shared" si="114"/>
        <v/>
      </c>
      <c r="AC1569" s="195" t="str">
        <f t="shared" si="115"/>
        <v/>
      </c>
      <c r="AD1569" s="194" t="str">
        <f t="shared" si="116"/>
        <v/>
      </c>
      <c r="AE1569" s="194">
        <f>IF(AD1569="",0,IF(ISERROR(VLOOKUP(AD1569,AD$7:AD1568,1,FALSE)),1,0))</f>
        <v>0</v>
      </c>
      <c r="AF1569" s="194"/>
    </row>
    <row r="1570" spans="1:32" ht="16.5" customHeight="1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75">
        <f>IF(AND($X$3512&lt;&gt;" ",$X$3512&lt;&gt;0),IF(X1570=$X$3512,1+COUNTIF(U$7:U1569,"&gt;0"),0),0)</f>
        <v>0</v>
      </c>
      <c r="V1570" s="178" t="s">
        <v>1759</v>
      </c>
      <c r="W1570" s="130"/>
      <c r="X1570" s="131"/>
      <c r="Y1570" s="131"/>
      <c r="Z1570" s="206"/>
      <c r="AA1570" s="194">
        <f t="shared" si="113"/>
        <v>0</v>
      </c>
      <c r="AB1570" s="124" t="str">
        <f t="shared" si="114"/>
        <v/>
      </c>
      <c r="AC1570" s="195" t="str">
        <f t="shared" si="115"/>
        <v/>
      </c>
      <c r="AD1570" s="194" t="str">
        <f t="shared" si="116"/>
        <v/>
      </c>
      <c r="AE1570" s="194">
        <f>IF(AD1570="",0,IF(ISERROR(VLOOKUP(AD1570,AD$7:AD1569,1,FALSE)),1,0))</f>
        <v>0</v>
      </c>
      <c r="AF1570" s="194"/>
    </row>
    <row r="1571" spans="1:32" ht="16.5" customHeight="1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75">
        <f>IF(AND($X$3512&lt;&gt;" ",$X$3512&lt;&gt;0),IF(X1571=$X$3512,1+COUNTIF(U$7:U1570,"&gt;0"),0),0)</f>
        <v>0</v>
      </c>
      <c r="V1571" s="178" t="s">
        <v>1760</v>
      </c>
      <c r="W1571" s="130"/>
      <c r="X1571" s="131"/>
      <c r="Y1571" s="131"/>
      <c r="Z1571" s="206"/>
      <c r="AA1571" s="194">
        <f t="shared" si="113"/>
        <v>0</v>
      </c>
      <c r="AB1571" s="124" t="str">
        <f t="shared" si="114"/>
        <v/>
      </c>
      <c r="AC1571" s="195" t="str">
        <f t="shared" si="115"/>
        <v/>
      </c>
      <c r="AD1571" s="194" t="str">
        <f t="shared" si="116"/>
        <v/>
      </c>
      <c r="AE1571" s="194">
        <f>IF(AD1571="",0,IF(ISERROR(VLOOKUP(AD1571,AD$7:AD1570,1,FALSE)),1,0))</f>
        <v>0</v>
      </c>
      <c r="AF1571" s="194"/>
    </row>
    <row r="1572" spans="1:32" ht="16.5" customHeight="1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75">
        <f>IF(AND($X$3512&lt;&gt;" ",$X$3512&lt;&gt;0),IF(X1572=$X$3512,1+COUNTIF(U$7:U1571,"&gt;0"),0),0)</f>
        <v>0</v>
      </c>
      <c r="V1572" s="178" t="s">
        <v>1761</v>
      </c>
      <c r="W1572" s="130"/>
      <c r="X1572" s="131"/>
      <c r="Y1572" s="131"/>
      <c r="Z1572" s="206"/>
      <c r="AA1572" s="194">
        <f t="shared" si="113"/>
        <v>0</v>
      </c>
      <c r="AB1572" s="124" t="str">
        <f t="shared" si="114"/>
        <v/>
      </c>
      <c r="AC1572" s="195" t="str">
        <f t="shared" si="115"/>
        <v/>
      </c>
      <c r="AD1572" s="194" t="str">
        <f t="shared" si="116"/>
        <v/>
      </c>
      <c r="AE1572" s="194">
        <f>IF(AD1572="",0,IF(ISERROR(VLOOKUP(AD1572,AD$7:AD1571,1,FALSE)),1,0))</f>
        <v>0</v>
      </c>
      <c r="AF1572" s="194"/>
    </row>
    <row r="1573" spans="1:32" ht="16.5" customHeight="1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75">
        <f>IF(AND($X$3512&lt;&gt;" ",$X$3512&lt;&gt;0),IF(X1573=$X$3512,1+COUNTIF(U$7:U1572,"&gt;0"),0),0)</f>
        <v>0</v>
      </c>
      <c r="V1573" s="178" t="s">
        <v>1762</v>
      </c>
      <c r="W1573" s="130"/>
      <c r="X1573" s="131"/>
      <c r="Y1573" s="131"/>
      <c r="Z1573" s="206"/>
      <c r="AA1573" s="194">
        <f t="shared" si="113"/>
        <v>0</v>
      </c>
      <c r="AB1573" s="124" t="str">
        <f t="shared" si="114"/>
        <v/>
      </c>
      <c r="AC1573" s="195" t="str">
        <f t="shared" si="115"/>
        <v/>
      </c>
      <c r="AD1573" s="194" t="str">
        <f t="shared" si="116"/>
        <v/>
      </c>
      <c r="AE1573" s="194">
        <f>IF(AD1573="",0,IF(ISERROR(VLOOKUP(AD1573,AD$7:AD1572,1,FALSE)),1,0))</f>
        <v>0</v>
      </c>
      <c r="AF1573" s="194"/>
    </row>
    <row r="1574" spans="1:32" ht="16.5" customHeight="1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75">
        <f>IF(AND($X$3512&lt;&gt;" ",$X$3512&lt;&gt;0),IF(X1574=$X$3512,1+COUNTIF(U$7:U1573,"&gt;0"),0),0)</f>
        <v>0</v>
      </c>
      <c r="V1574" s="178" t="s">
        <v>1763</v>
      </c>
      <c r="W1574" s="130"/>
      <c r="X1574" s="131"/>
      <c r="Y1574" s="131"/>
      <c r="Z1574" s="206"/>
      <c r="AA1574" s="194">
        <f t="shared" si="113"/>
        <v>0</v>
      </c>
      <c r="AB1574" s="124" t="str">
        <f t="shared" si="114"/>
        <v/>
      </c>
      <c r="AC1574" s="195" t="str">
        <f t="shared" si="115"/>
        <v/>
      </c>
      <c r="AD1574" s="194" t="str">
        <f t="shared" si="116"/>
        <v/>
      </c>
      <c r="AE1574" s="194">
        <f>IF(AD1574="",0,IF(ISERROR(VLOOKUP(AD1574,AD$7:AD1573,1,FALSE)),1,0))</f>
        <v>0</v>
      </c>
      <c r="AF1574" s="194"/>
    </row>
    <row r="1575" spans="1:32" ht="16.5" customHeight="1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75">
        <f>IF(AND($X$3512&lt;&gt;" ",$X$3512&lt;&gt;0),IF(X1575=$X$3512,1+COUNTIF(U$7:U1574,"&gt;0"),0),0)</f>
        <v>0</v>
      </c>
      <c r="V1575" s="178" t="s">
        <v>1764</v>
      </c>
      <c r="W1575" s="130"/>
      <c r="X1575" s="131"/>
      <c r="Y1575" s="131"/>
      <c r="Z1575" s="206"/>
      <c r="AA1575" s="194">
        <f t="shared" si="113"/>
        <v>0</v>
      </c>
      <c r="AB1575" s="124" t="str">
        <f t="shared" si="114"/>
        <v/>
      </c>
      <c r="AC1575" s="195" t="str">
        <f t="shared" si="115"/>
        <v/>
      </c>
      <c r="AD1575" s="194" t="str">
        <f t="shared" si="116"/>
        <v/>
      </c>
      <c r="AE1575" s="194">
        <f>IF(AD1575="",0,IF(ISERROR(VLOOKUP(AD1575,AD$7:AD1574,1,FALSE)),1,0))</f>
        <v>0</v>
      </c>
      <c r="AF1575" s="194"/>
    </row>
    <row r="1576" spans="1:32" ht="16.5" customHeight="1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75">
        <f>IF(AND($X$3512&lt;&gt;" ",$X$3512&lt;&gt;0),IF(X1576=$X$3512,1+COUNTIF(U$7:U1575,"&gt;0"),0),0)</f>
        <v>0</v>
      </c>
      <c r="V1576" s="178" t="s">
        <v>1765</v>
      </c>
      <c r="W1576" s="130"/>
      <c r="X1576" s="131"/>
      <c r="Y1576" s="131"/>
      <c r="Z1576" s="206"/>
      <c r="AA1576" s="194">
        <f t="shared" si="113"/>
        <v>0</v>
      </c>
      <c r="AB1576" s="124" t="str">
        <f t="shared" si="114"/>
        <v/>
      </c>
      <c r="AC1576" s="195" t="str">
        <f t="shared" si="115"/>
        <v/>
      </c>
      <c r="AD1576" s="194" t="str">
        <f t="shared" si="116"/>
        <v/>
      </c>
      <c r="AE1576" s="194">
        <f>IF(AD1576="",0,IF(ISERROR(VLOOKUP(AD1576,AD$7:AD1575,1,FALSE)),1,0))</f>
        <v>0</v>
      </c>
      <c r="AF1576" s="194"/>
    </row>
    <row r="1577" spans="1:32" ht="16.5" customHeight="1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75">
        <f>IF(AND($X$3512&lt;&gt;" ",$X$3512&lt;&gt;0),IF(X1577=$X$3512,1+COUNTIF(U$7:U1576,"&gt;0"),0),0)</f>
        <v>0</v>
      </c>
      <c r="V1577" s="178" t="s">
        <v>1766</v>
      </c>
      <c r="W1577" s="130"/>
      <c r="X1577" s="131"/>
      <c r="Y1577" s="131"/>
      <c r="Z1577" s="206"/>
      <c r="AA1577" s="194">
        <f t="shared" si="113"/>
        <v>0</v>
      </c>
      <c r="AB1577" s="124" t="str">
        <f t="shared" si="114"/>
        <v/>
      </c>
      <c r="AC1577" s="195" t="str">
        <f t="shared" si="115"/>
        <v/>
      </c>
      <c r="AD1577" s="194" t="str">
        <f t="shared" si="116"/>
        <v/>
      </c>
      <c r="AE1577" s="194">
        <f>IF(AD1577="",0,IF(ISERROR(VLOOKUP(AD1577,AD$7:AD1576,1,FALSE)),1,0))</f>
        <v>0</v>
      </c>
      <c r="AF1577" s="194"/>
    </row>
    <row r="1578" spans="1:32" ht="16.5" customHeight="1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75">
        <f>IF(AND($X$3512&lt;&gt;" ",$X$3512&lt;&gt;0),IF(X1578=$X$3512,1+COUNTIF(U$7:U1577,"&gt;0"),0),0)</f>
        <v>0</v>
      </c>
      <c r="V1578" s="178" t="s">
        <v>1767</v>
      </c>
      <c r="W1578" s="130"/>
      <c r="X1578" s="131"/>
      <c r="Y1578" s="131"/>
      <c r="Z1578" s="206"/>
      <c r="AA1578" s="194">
        <f t="shared" si="113"/>
        <v>0</v>
      </c>
      <c r="AB1578" s="124" t="str">
        <f t="shared" si="114"/>
        <v/>
      </c>
      <c r="AC1578" s="195" t="str">
        <f t="shared" si="115"/>
        <v/>
      </c>
      <c r="AD1578" s="194" t="str">
        <f t="shared" si="116"/>
        <v/>
      </c>
      <c r="AE1578" s="194">
        <f>IF(AD1578="",0,IF(ISERROR(VLOOKUP(AD1578,AD$7:AD1577,1,FALSE)),1,0))</f>
        <v>0</v>
      </c>
      <c r="AF1578" s="194"/>
    </row>
    <row r="1579" spans="1:32" ht="16.5" customHeight="1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75">
        <f>IF(AND($X$3512&lt;&gt;" ",$X$3512&lt;&gt;0),IF(X1579=$X$3512,1+COUNTIF(U$7:U1578,"&gt;0"),0),0)</f>
        <v>0</v>
      </c>
      <c r="V1579" s="178" t="s">
        <v>1768</v>
      </c>
      <c r="W1579" s="130"/>
      <c r="X1579" s="131"/>
      <c r="Y1579" s="131"/>
      <c r="Z1579" s="206"/>
      <c r="AA1579" s="194">
        <f t="shared" si="113"/>
        <v>0</v>
      </c>
      <c r="AB1579" s="124" t="str">
        <f t="shared" si="114"/>
        <v/>
      </c>
      <c r="AC1579" s="195" t="str">
        <f t="shared" si="115"/>
        <v/>
      </c>
      <c r="AD1579" s="194" t="str">
        <f t="shared" si="116"/>
        <v/>
      </c>
      <c r="AE1579" s="194">
        <f>IF(AD1579="",0,IF(ISERROR(VLOOKUP(AD1579,AD$7:AD1578,1,FALSE)),1,0))</f>
        <v>0</v>
      </c>
      <c r="AF1579" s="194"/>
    </row>
    <row r="1580" spans="1:32" ht="16.5" customHeight="1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75">
        <f>IF(AND($X$3512&lt;&gt;" ",$X$3512&lt;&gt;0),IF(X1580=$X$3512,1+COUNTIF(U$7:U1579,"&gt;0"),0),0)</f>
        <v>0</v>
      </c>
      <c r="V1580" s="178" t="s">
        <v>1769</v>
      </c>
      <c r="W1580" s="130"/>
      <c r="X1580" s="131"/>
      <c r="Y1580" s="131"/>
      <c r="Z1580" s="206"/>
      <c r="AA1580" s="194">
        <f t="shared" si="113"/>
        <v>0</v>
      </c>
      <c r="AB1580" s="124" t="str">
        <f t="shared" si="114"/>
        <v/>
      </c>
      <c r="AC1580" s="195" t="str">
        <f t="shared" si="115"/>
        <v/>
      </c>
      <c r="AD1580" s="194" t="str">
        <f t="shared" si="116"/>
        <v/>
      </c>
      <c r="AE1580" s="194">
        <f>IF(AD1580="",0,IF(ISERROR(VLOOKUP(AD1580,AD$7:AD1579,1,FALSE)),1,0))</f>
        <v>0</v>
      </c>
      <c r="AF1580" s="194"/>
    </row>
    <row r="1581" spans="1:32" ht="16.5" customHeight="1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75">
        <f>IF(AND($X$3512&lt;&gt;" ",$X$3512&lt;&gt;0),IF(X1581=$X$3512,1+COUNTIF(U$7:U1580,"&gt;0"),0),0)</f>
        <v>0</v>
      </c>
      <c r="V1581" s="178" t="s">
        <v>1770</v>
      </c>
      <c r="W1581" s="130"/>
      <c r="X1581" s="131"/>
      <c r="Y1581" s="131"/>
      <c r="Z1581" s="206"/>
      <c r="AA1581" s="194">
        <f t="shared" si="113"/>
        <v>0</v>
      </c>
      <c r="AB1581" s="124" t="str">
        <f t="shared" si="114"/>
        <v/>
      </c>
      <c r="AC1581" s="195" t="str">
        <f t="shared" si="115"/>
        <v/>
      </c>
      <c r="AD1581" s="194" t="str">
        <f t="shared" si="116"/>
        <v/>
      </c>
      <c r="AE1581" s="194">
        <f>IF(AD1581="",0,IF(ISERROR(VLOOKUP(AD1581,AD$7:AD1580,1,FALSE)),1,0))</f>
        <v>0</v>
      </c>
      <c r="AF1581" s="194"/>
    </row>
    <row r="1582" spans="1:32" ht="16.5" customHeight="1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75">
        <f>IF(AND($X$3512&lt;&gt;" ",$X$3512&lt;&gt;0),IF(X1582=$X$3512,1+COUNTIF(U$7:U1581,"&gt;0"),0),0)</f>
        <v>0</v>
      </c>
      <c r="V1582" s="178" t="s">
        <v>1771</v>
      </c>
      <c r="W1582" s="130"/>
      <c r="X1582" s="131"/>
      <c r="Y1582" s="131"/>
      <c r="Z1582" s="206"/>
      <c r="AA1582" s="194">
        <f t="shared" si="113"/>
        <v>0</v>
      </c>
      <c r="AB1582" s="124" t="str">
        <f t="shared" si="114"/>
        <v/>
      </c>
      <c r="AC1582" s="195" t="str">
        <f t="shared" si="115"/>
        <v/>
      </c>
      <c r="AD1582" s="194" t="str">
        <f t="shared" si="116"/>
        <v/>
      </c>
      <c r="AE1582" s="194">
        <f>IF(AD1582="",0,IF(ISERROR(VLOOKUP(AD1582,AD$7:AD1581,1,FALSE)),1,0))</f>
        <v>0</v>
      </c>
      <c r="AF1582" s="194"/>
    </row>
    <row r="1583" spans="1:32" ht="16.5" customHeight="1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75">
        <f>IF(AND($X$3512&lt;&gt;" ",$X$3512&lt;&gt;0),IF(X1583=$X$3512,1+COUNTIF(U$7:U1582,"&gt;0"),0),0)</f>
        <v>0</v>
      </c>
      <c r="V1583" s="178" t="s">
        <v>1772</v>
      </c>
      <c r="W1583" s="130"/>
      <c r="X1583" s="131"/>
      <c r="Y1583" s="131"/>
      <c r="Z1583" s="206"/>
      <c r="AA1583" s="194">
        <f t="shared" si="113"/>
        <v>0</v>
      </c>
      <c r="AB1583" s="124" t="str">
        <f t="shared" si="114"/>
        <v/>
      </c>
      <c r="AC1583" s="195" t="str">
        <f t="shared" si="115"/>
        <v/>
      </c>
      <c r="AD1583" s="194" t="str">
        <f t="shared" si="116"/>
        <v/>
      </c>
      <c r="AE1583" s="194">
        <f>IF(AD1583="",0,IF(ISERROR(VLOOKUP(AD1583,AD$7:AD1582,1,FALSE)),1,0))</f>
        <v>0</v>
      </c>
      <c r="AF1583" s="194"/>
    </row>
    <row r="1584" spans="1:32" ht="16.5" customHeight="1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75">
        <f>IF(AND($X$3512&lt;&gt;" ",$X$3512&lt;&gt;0),IF(X1584=$X$3512,1+COUNTIF(U$7:U1583,"&gt;0"),0),0)</f>
        <v>0</v>
      </c>
      <c r="V1584" s="178" t="s">
        <v>1773</v>
      </c>
      <c r="W1584" s="130"/>
      <c r="X1584" s="131"/>
      <c r="Y1584" s="131"/>
      <c r="Z1584" s="206"/>
      <c r="AA1584" s="194">
        <f t="shared" si="113"/>
        <v>0</v>
      </c>
      <c r="AB1584" s="124" t="str">
        <f t="shared" si="114"/>
        <v/>
      </c>
      <c r="AC1584" s="195" t="str">
        <f t="shared" si="115"/>
        <v/>
      </c>
      <c r="AD1584" s="194" t="str">
        <f t="shared" si="116"/>
        <v/>
      </c>
      <c r="AE1584" s="194">
        <f>IF(AD1584="",0,IF(ISERROR(VLOOKUP(AD1584,AD$7:AD1583,1,FALSE)),1,0))</f>
        <v>0</v>
      </c>
      <c r="AF1584" s="194"/>
    </row>
    <row r="1585" spans="1:32" ht="16.5" customHeight="1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75">
        <f>IF(AND($X$3512&lt;&gt;" ",$X$3512&lt;&gt;0),IF(X1585=$X$3512,1+COUNTIF(U$7:U1584,"&gt;0"),0),0)</f>
        <v>0</v>
      </c>
      <c r="V1585" s="178" t="s">
        <v>1774</v>
      </c>
      <c r="W1585" s="130"/>
      <c r="X1585" s="131"/>
      <c r="Y1585" s="131"/>
      <c r="Z1585" s="206"/>
      <c r="AA1585" s="194">
        <f t="shared" si="113"/>
        <v>0</v>
      </c>
      <c r="AB1585" s="124" t="str">
        <f t="shared" si="114"/>
        <v/>
      </c>
      <c r="AC1585" s="195" t="str">
        <f t="shared" si="115"/>
        <v/>
      </c>
      <c r="AD1585" s="194" t="str">
        <f t="shared" si="116"/>
        <v/>
      </c>
      <c r="AE1585" s="194">
        <f>IF(AD1585="",0,IF(ISERROR(VLOOKUP(AD1585,AD$7:AD1584,1,FALSE)),1,0))</f>
        <v>0</v>
      </c>
      <c r="AF1585" s="194"/>
    </row>
    <row r="1586" spans="1:32" ht="16.5" customHeight="1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75">
        <f>IF(AND($X$3512&lt;&gt;" ",$X$3512&lt;&gt;0),IF(X1586=$X$3512,1+COUNTIF(U$7:U1585,"&gt;0"),0),0)</f>
        <v>0</v>
      </c>
      <c r="V1586" s="178" t="s">
        <v>1775</v>
      </c>
      <c r="W1586" s="130"/>
      <c r="X1586" s="131"/>
      <c r="Y1586" s="131"/>
      <c r="Z1586" s="206"/>
      <c r="AA1586" s="194">
        <f t="shared" si="113"/>
        <v>0</v>
      </c>
      <c r="AB1586" s="124" t="str">
        <f t="shared" si="114"/>
        <v/>
      </c>
      <c r="AC1586" s="195" t="str">
        <f t="shared" si="115"/>
        <v/>
      </c>
      <c r="AD1586" s="194" t="str">
        <f t="shared" si="116"/>
        <v/>
      </c>
      <c r="AE1586" s="194">
        <f>IF(AD1586="",0,IF(ISERROR(VLOOKUP(AD1586,AD$7:AD1585,1,FALSE)),1,0))</f>
        <v>0</v>
      </c>
      <c r="AF1586" s="194"/>
    </row>
    <row r="1587" spans="1:32" ht="16.5" customHeight="1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75">
        <f>IF(AND($X$3512&lt;&gt;" ",$X$3512&lt;&gt;0),IF(X1587=$X$3512,1+COUNTIF(U$7:U1586,"&gt;0"),0),0)</f>
        <v>0</v>
      </c>
      <c r="V1587" s="178" t="s">
        <v>1776</v>
      </c>
      <c r="W1587" s="130"/>
      <c r="X1587" s="131"/>
      <c r="Y1587" s="131"/>
      <c r="Z1587" s="206"/>
      <c r="AA1587" s="194">
        <f t="shared" si="113"/>
        <v>0</v>
      </c>
      <c r="AB1587" s="124" t="str">
        <f t="shared" si="114"/>
        <v/>
      </c>
      <c r="AC1587" s="195" t="str">
        <f t="shared" si="115"/>
        <v/>
      </c>
      <c r="AD1587" s="194" t="str">
        <f t="shared" si="116"/>
        <v/>
      </c>
      <c r="AE1587" s="194">
        <f>IF(AD1587="",0,IF(ISERROR(VLOOKUP(AD1587,AD$7:AD1586,1,FALSE)),1,0))</f>
        <v>0</v>
      </c>
      <c r="AF1587" s="194"/>
    </row>
    <row r="1588" spans="1:32" ht="16.5" customHeight="1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75">
        <f>IF(AND($X$3512&lt;&gt;" ",$X$3512&lt;&gt;0),IF(X1588=$X$3512,1+COUNTIF(U$7:U1587,"&gt;0"),0),0)</f>
        <v>0</v>
      </c>
      <c r="V1588" s="178" t="s">
        <v>1777</v>
      </c>
      <c r="W1588" s="130"/>
      <c r="X1588" s="131"/>
      <c r="Y1588" s="131"/>
      <c r="Z1588" s="206"/>
      <c r="AA1588" s="194">
        <f t="shared" si="113"/>
        <v>0</v>
      </c>
      <c r="AB1588" s="124" t="str">
        <f t="shared" si="114"/>
        <v/>
      </c>
      <c r="AC1588" s="195" t="str">
        <f t="shared" si="115"/>
        <v/>
      </c>
      <c r="AD1588" s="194" t="str">
        <f t="shared" si="116"/>
        <v/>
      </c>
      <c r="AE1588" s="194">
        <f>IF(AD1588="",0,IF(ISERROR(VLOOKUP(AD1588,AD$7:AD1587,1,FALSE)),1,0))</f>
        <v>0</v>
      </c>
      <c r="AF1588" s="194"/>
    </row>
    <row r="1589" spans="1:32" ht="16.5" customHeight="1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75">
        <f>IF(AND($X$3512&lt;&gt;" ",$X$3512&lt;&gt;0),IF(X1589=$X$3512,1+COUNTIF(U$7:U1588,"&gt;0"),0),0)</f>
        <v>0</v>
      </c>
      <c r="V1589" s="178" t="s">
        <v>1778</v>
      </c>
      <c r="W1589" s="130"/>
      <c r="X1589" s="131"/>
      <c r="Y1589" s="131"/>
      <c r="Z1589" s="206"/>
      <c r="AA1589" s="194">
        <f t="shared" si="113"/>
        <v>0</v>
      </c>
      <c r="AB1589" s="124" t="str">
        <f t="shared" si="114"/>
        <v/>
      </c>
      <c r="AC1589" s="195" t="str">
        <f t="shared" si="115"/>
        <v/>
      </c>
      <c r="AD1589" s="194" t="str">
        <f t="shared" si="116"/>
        <v/>
      </c>
      <c r="AE1589" s="194">
        <f>IF(AD1589="",0,IF(ISERROR(VLOOKUP(AD1589,AD$7:AD1588,1,FALSE)),1,0))</f>
        <v>0</v>
      </c>
      <c r="AF1589" s="194"/>
    </row>
    <row r="1590" spans="1:32" ht="16.5" customHeight="1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75">
        <f>IF(AND($X$3512&lt;&gt;" ",$X$3512&lt;&gt;0),IF(X1590=$X$3512,1+COUNTIF(U$7:U1589,"&gt;0"),0),0)</f>
        <v>0</v>
      </c>
      <c r="V1590" s="178" t="s">
        <v>1779</v>
      </c>
      <c r="W1590" s="130"/>
      <c r="X1590" s="131"/>
      <c r="Y1590" s="131"/>
      <c r="Z1590" s="206"/>
      <c r="AA1590" s="194">
        <f t="shared" si="113"/>
        <v>0</v>
      </c>
      <c r="AB1590" s="124" t="str">
        <f t="shared" si="114"/>
        <v/>
      </c>
      <c r="AC1590" s="195" t="str">
        <f t="shared" si="115"/>
        <v/>
      </c>
      <c r="AD1590" s="194" t="str">
        <f t="shared" si="116"/>
        <v/>
      </c>
      <c r="AE1590" s="194">
        <f>IF(AD1590="",0,IF(ISERROR(VLOOKUP(AD1590,AD$7:AD1589,1,FALSE)),1,0))</f>
        <v>0</v>
      </c>
      <c r="AF1590" s="194"/>
    </row>
    <row r="1591" spans="1:32" ht="16.5" customHeight="1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75">
        <f>IF(AND($X$3512&lt;&gt;" ",$X$3512&lt;&gt;0),IF(X1591=$X$3512,1+COUNTIF(U$7:U1590,"&gt;0"),0),0)</f>
        <v>0</v>
      </c>
      <c r="V1591" s="178" t="s">
        <v>1780</v>
      </c>
      <c r="W1591" s="130"/>
      <c r="X1591" s="131"/>
      <c r="Y1591" s="131"/>
      <c r="Z1591" s="206"/>
      <c r="AA1591" s="194">
        <f t="shared" si="113"/>
        <v>0</v>
      </c>
      <c r="AB1591" s="124" t="str">
        <f t="shared" si="114"/>
        <v/>
      </c>
      <c r="AC1591" s="195" t="str">
        <f t="shared" si="115"/>
        <v/>
      </c>
      <c r="AD1591" s="194" t="str">
        <f t="shared" si="116"/>
        <v/>
      </c>
      <c r="AE1591" s="194">
        <f>IF(AD1591="",0,IF(ISERROR(VLOOKUP(AD1591,AD$7:AD1590,1,FALSE)),1,0))</f>
        <v>0</v>
      </c>
      <c r="AF1591" s="194"/>
    </row>
    <row r="1592" spans="1:32" ht="16.5" customHeight="1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75">
        <f>IF(AND($X$3512&lt;&gt;" ",$X$3512&lt;&gt;0),IF(X1592=$X$3512,1+COUNTIF(U$7:U1591,"&gt;0"),0),0)</f>
        <v>0</v>
      </c>
      <c r="V1592" s="178" t="s">
        <v>1781</v>
      </c>
      <c r="W1592" s="130"/>
      <c r="X1592" s="131"/>
      <c r="Y1592" s="131"/>
      <c r="Z1592" s="206"/>
      <c r="AA1592" s="194">
        <f t="shared" si="113"/>
        <v>0</v>
      </c>
      <c r="AB1592" s="124" t="str">
        <f t="shared" si="114"/>
        <v/>
      </c>
      <c r="AC1592" s="195" t="str">
        <f t="shared" si="115"/>
        <v/>
      </c>
      <c r="AD1592" s="194" t="str">
        <f t="shared" si="116"/>
        <v/>
      </c>
      <c r="AE1592" s="194">
        <f>IF(AD1592="",0,IF(ISERROR(VLOOKUP(AD1592,AD$7:AD1591,1,FALSE)),1,0))</f>
        <v>0</v>
      </c>
      <c r="AF1592" s="194"/>
    </row>
    <row r="1593" spans="1:32" ht="16.5" customHeight="1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75">
        <f>IF(AND($X$3512&lt;&gt;" ",$X$3512&lt;&gt;0),IF(X1593=$X$3512,1+COUNTIF(U$7:U1592,"&gt;0"),0),0)</f>
        <v>0</v>
      </c>
      <c r="V1593" s="178" t="s">
        <v>1782</v>
      </c>
      <c r="W1593" s="130"/>
      <c r="X1593" s="131"/>
      <c r="Y1593" s="131"/>
      <c r="Z1593" s="206"/>
      <c r="AA1593" s="194">
        <f t="shared" si="113"/>
        <v>0</v>
      </c>
      <c r="AB1593" s="124" t="str">
        <f t="shared" si="114"/>
        <v/>
      </c>
      <c r="AC1593" s="195" t="str">
        <f t="shared" si="115"/>
        <v/>
      </c>
      <c r="AD1593" s="194" t="str">
        <f t="shared" si="116"/>
        <v/>
      </c>
      <c r="AE1593" s="194">
        <f>IF(AD1593="",0,IF(ISERROR(VLOOKUP(AD1593,AD$7:AD1592,1,FALSE)),1,0))</f>
        <v>0</v>
      </c>
      <c r="AF1593" s="194"/>
    </row>
    <row r="1594" spans="1:32" ht="16.5" customHeight="1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75">
        <f>IF(AND($X$3512&lt;&gt;" ",$X$3512&lt;&gt;0),IF(X1594=$X$3512,1+COUNTIF(U$7:U1593,"&gt;0"),0),0)</f>
        <v>0</v>
      </c>
      <c r="V1594" s="178" t="s">
        <v>1783</v>
      </c>
      <c r="W1594" s="130"/>
      <c r="X1594" s="131"/>
      <c r="Y1594" s="131"/>
      <c r="Z1594" s="206"/>
      <c r="AA1594" s="194">
        <f t="shared" si="113"/>
        <v>0</v>
      </c>
      <c r="AB1594" s="124" t="str">
        <f t="shared" si="114"/>
        <v/>
      </c>
      <c r="AC1594" s="195" t="str">
        <f t="shared" si="115"/>
        <v/>
      </c>
      <c r="AD1594" s="194" t="str">
        <f t="shared" si="116"/>
        <v/>
      </c>
      <c r="AE1594" s="194">
        <f>IF(AD1594="",0,IF(ISERROR(VLOOKUP(AD1594,AD$7:AD1593,1,FALSE)),1,0))</f>
        <v>0</v>
      </c>
      <c r="AF1594" s="194"/>
    </row>
    <row r="1595" spans="1:32" ht="16.5" customHeight="1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75">
        <f>IF(AND($X$3512&lt;&gt;" ",$X$3512&lt;&gt;0),IF(X1595=$X$3512,1+COUNTIF(U$7:U1594,"&gt;0"),0),0)</f>
        <v>0</v>
      </c>
      <c r="V1595" s="178" t="s">
        <v>1784</v>
      </c>
      <c r="W1595" s="130"/>
      <c r="X1595" s="131"/>
      <c r="Y1595" s="131"/>
      <c r="Z1595" s="206"/>
      <c r="AA1595" s="194">
        <f t="shared" si="113"/>
        <v>0</v>
      </c>
      <c r="AB1595" s="124" t="str">
        <f t="shared" si="114"/>
        <v/>
      </c>
      <c r="AC1595" s="195" t="str">
        <f t="shared" si="115"/>
        <v/>
      </c>
      <c r="AD1595" s="194" t="str">
        <f t="shared" si="116"/>
        <v/>
      </c>
      <c r="AE1595" s="194">
        <f>IF(AD1595="",0,IF(ISERROR(VLOOKUP(AD1595,AD$7:AD1594,1,FALSE)),1,0))</f>
        <v>0</v>
      </c>
      <c r="AF1595" s="194"/>
    </row>
    <row r="1596" spans="1:32" ht="16.5" customHeight="1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75">
        <f>IF(AND($X$3512&lt;&gt;" ",$X$3512&lt;&gt;0),IF(X1596=$X$3512,1+COUNTIF(U$7:U1595,"&gt;0"),0),0)</f>
        <v>0</v>
      </c>
      <c r="V1596" s="178" t="s">
        <v>1785</v>
      </c>
      <c r="W1596" s="130"/>
      <c r="X1596" s="131"/>
      <c r="Y1596" s="131"/>
      <c r="Z1596" s="206"/>
      <c r="AA1596" s="194">
        <f t="shared" si="113"/>
        <v>0</v>
      </c>
      <c r="AB1596" s="124" t="str">
        <f t="shared" si="114"/>
        <v/>
      </c>
      <c r="AC1596" s="195" t="str">
        <f t="shared" si="115"/>
        <v/>
      </c>
      <c r="AD1596" s="194" t="str">
        <f t="shared" si="116"/>
        <v/>
      </c>
      <c r="AE1596" s="194">
        <f>IF(AD1596="",0,IF(ISERROR(VLOOKUP(AD1596,AD$7:AD1595,1,FALSE)),1,0))</f>
        <v>0</v>
      </c>
      <c r="AF1596" s="194"/>
    </row>
    <row r="1597" spans="1:32" ht="16.5" customHeight="1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75">
        <f>IF(AND($X$3512&lt;&gt;" ",$X$3512&lt;&gt;0),IF(X1597=$X$3512,1+COUNTIF(U$7:U1596,"&gt;0"),0),0)</f>
        <v>0</v>
      </c>
      <c r="V1597" s="178" t="s">
        <v>1786</v>
      </c>
      <c r="W1597" s="130"/>
      <c r="X1597" s="131"/>
      <c r="Y1597" s="131"/>
      <c r="Z1597" s="206"/>
      <c r="AA1597" s="194">
        <f t="shared" si="113"/>
        <v>0</v>
      </c>
      <c r="AB1597" s="124" t="str">
        <f t="shared" si="114"/>
        <v/>
      </c>
      <c r="AC1597" s="195" t="str">
        <f t="shared" si="115"/>
        <v/>
      </c>
      <c r="AD1597" s="194" t="str">
        <f t="shared" si="116"/>
        <v/>
      </c>
      <c r="AE1597" s="194">
        <f>IF(AD1597="",0,IF(ISERROR(VLOOKUP(AD1597,AD$7:AD1596,1,FALSE)),1,0))</f>
        <v>0</v>
      </c>
      <c r="AF1597" s="194"/>
    </row>
    <row r="1598" spans="1:32" ht="16.5" customHeight="1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75">
        <f>IF(AND($X$3512&lt;&gt;" ",$X$3512&lt;&gt;0),IF(X1598=$X$3512,1+COUNTIF(U$7:U1597,"&gt;0"),0),0)</f>
        <v>0</v>
      </c>
      <c r="V1598" s="178" t="s">
        <v>1787</v>
      </c>
      <c r="W1598" s="130"/>
      <c r="X1598" s="131"/>
      <c r="Y1598" s="131"/>
      <c r="Z1598" s="206"/>
      <c r="AA1598" s="194">
        <f t="shared" si="113"/>
        <v>0</v>
      </c>
      <c r="AB1598" s="124" t="str">
        <f t="shared" si="114"/>
        <v/>
      </c>
      <c r="AC1598" s="195" t="str">
        <f t="shared" si="115"/>
        <v/>
      </c>
      <c r="AD1598" s="194" t="str">
        <f t="shared" si="116"/>
        <v/>
      </c>
      <c r="AE1598" s="194">
        <f>IF(AD1598="",0,IF(ISERROR(VLOOKUP(AD1598,AD$7:AD1597,1,FALSE)),1,0))</f>
        <v>0</v>
      </c>
      <c r="AF1598" s="194"/>
    </row>
    <row r="1599" spans="1:32" ht="16.5" customHeight="1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75">
        <f>IF(AND($X$3512&lt;&gt;" ",$X$3512&lt;&gt;0),IF(X1599=$X$3512,1+COUNTIF(U$7:U1598,"&gt;0"),0),0)</f>
        <v>0</v>
      </c>
      <c r="V1599" s="178" t="s">
        <v>1788</v>
      </c>
      <c r="W1599" s="130"/>
      <c r="X1599" s="131"/>
      <c r="Y1599" s="131"/>
      <c r="Z1599" s="206"/>
      <c r="AA1599" s="194">
        <f t="shared" si="113"/>
        <v>0</v>
      </c>
      <c r="AB1599" s="124" t="str">
        <f t="shared" si="114"/>
        <v/>
      </c>
      <c r="AC1599" s="195" t="str">
        <f t="shared" si="115"/>
        <v/>
      </c>
      <c r="AD1599" s="194" t="str">
        <f t="shared" si="116"/>
        <v/>
      </c>
      <c r="AE1599" s="194">
        <f>IF(AD1599="",0,IF(ISERROR(VLOOKUP(AD1599,AD$7:AD1598,1,FALSE)),1,0))</f>
        <v>0</v>
      </c>
      <c r="AF1599" s="194"/>
    </row>
    <row r="1600" spans="1:32" ht="16.5" customHeight="1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75">
        <f>IF(AND($X$3512&lt;&gt;" ",$X$3512&lt;&gt;0),IF(X1600=$X$3512,1+COUNTIF(U$7:U1599,"&gt;0"),0),0)</f>
        <v>0</v>
      </c>
      <c r="V1600" s="178" t="s">
        <v>1789</v>
      </c>
      <c r="W1600" s="130"/>
      <c r="X1600" s="131"/>
      <c r="Y1600" s="131"/>
      <c r="Z1600" s="206"/>
      <c r="AA1600" s="194">
        <f t="shared" si="113"/>
        <v>0</v>
      </c>
      <c r="AB1600" s="124" t="str">
        <f t="shared" si="114"/>
        <v/>
      </c>
      <c r="AC1600" s="195" t="str">
        <f t="shared" si="115"/>
        <v/>
      </c>
      <c r="AD1600" s="194" t="str">
        <f t="shared" si="116"/>
        <v/>
      </c>
      <c r="AE1600" s="194">
        <f>IF(AD1600="",0,IF(ISERROR(VLOOKUP(AD1600,AD$7:AD1599,1,FALSE)),1,0))</f>
        <v>0</v>
      </c>
      <c r="AF1600" s="194"/>
    </row>
    <row r="1601" spans="1:32" ht="16.5" customHeight="1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75">
        <f>IF(AND($X$3512&lt;&gt;" ",$X$3512&lt;&gt;0),IF(X1601=$X$3512,1+COUNTIF(U$7:U1600,"&gt;0"),0),0)</f>
        <v>0</v>
      </c>
      <c r="V1601" s="178" t="s">
        <v>1790</v>
      </c>
      <c r="W1601" s="130"/>
      <c r="X1601" s="131"/>
      <c r="Y1601" s="131"/>
      <c r="Z1601" s="206"/>
      <c r="AA1601" s="194">
        <f t="shared" si="113"/>
        <v>0</v>
      </c>
      <c r="AB1601" s="124" t="str">
        <f t="shared" si="114"/>
        <v/>
      </c>
      <c r="AC1601" s="195" t="str">
        <f t="shared" si="115"/>
        <v/>
      </c>
      <c r="AD1601" s="194" t="str">
        <f t="shared" si="116"/>
        <v/>
      </c>
      <c r="AE1601" s="194">
        <f>IF(AD1601="",0,IF(ISERROR(VLOOKUP(AD1601,AD$7:AD1600,1,FALSE)),1,0))</f>
        <v>0</v>
      </c>
      <c r="AF1601" s="194"/>
    </row>
    <row r="1602" spans="1:32" ht="16.5" customHeight="1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75">
        <f>IF(AND($X$3512&lt;&gt;" ",$X$3512&lt;&gt;0),IF(X1602=$X$3512,1+COUNTIF(U$7:U1601,"&gt;0"),0),0)</f>
        <v>0</v>
      </c>
      <c r="V1602" s="178" t="s">
        <v>1791</v>
      </c>
      <c r="W1602" s="130"/>
      <c r="X1602" s="131"/>
      <c r="Y1602" s="131"/>
      <c r="Z1602" s="206"/>
      <c r="AA1602" s="194">
        <f t="shared" si="113"/>
        <v>0</v>
      </c>
      <c r="AB1602" s="124" t="str">
        <f t="shared" si="114"/>
        <v/>
      </c>
      <c r="AC1602" s="195" t="str">
        <f t="shared" si="115"/>
        <v/>
      </c>
      <c r="AD1602" s="194" t="str">
        <f t="shared" si="116"/>
        <v/>
      </c>
      <c r="AE1602" s="194">
        <f>IF(AD1602="",0,IF(ISERROR(VLOOKUP(AD1602,AD$7:AD1601,1,FALSE)),1,0))</f>
        <v>0</v>
      </c>
      <c r="AF1602" s="194"/>
    </row>
    <row r="1603" spans="1:32" ht="16.5" customHeight="1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75">
        <f>IF(AND($X$3512&lt;&gt;" ",$X$3512&lt;&gt;0),IF(X1603=$X$3512,1+COUNTIF(U$7:U1602,"&gt;0"),0),0)</f>
        <v>0</v>
      </c>
      <c r="V1603" s="178" t="s">
        <v>1792</v>
      </c>
      <c r="W1603" s="130"/>
      <c r="X1603" s="131"/>
      <c r="Y1603" s="131"/>
      <c r="Z1603" s="206"/>
      <c r="AA1603" s="194">
        <f t="shared" si="113"/>
        <v>0</v>
      </c>
      <c r="AB1603" s="124" t="str">
        <f t="shared" si="114"/>
        <v/>
      </c>
      <c r="AC1603" s="195" t="str">
        <f t="shared" si="115"/>
        <v/>
      </c>
      <c r="AD1603" s="194" t="str">
        <f t="shared" si="116"/>
        <v/>
      </c>
      <c r="AE1603" s="194">
        <f>IF(AD1603="",0,IF(ISERROR(VLOOKUP(AD1603,AD$7:AD1602,1,FALSE)),1,0))</f>
        <v>0</v>
      </c>
      <c r="AF1603" s="194"/>
    </row>
    <row r="1604" spans="1:32" ht="16.5" customHeight="1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75">
        <f>IF(AND($X$3512&lt;&gt;" ",$X$3512&lt;&gt;0),IF(X1604=$X$3512,1+COUNTIF(U$7:U1603,"&gt;0"),0),0)</f>
        <v>0</v>
      </c>
      <c r="V1604" s="178" t="s">
        <v>1793</v>
      </c>
      <c r="W1604" s="130"/>
      <c r="X1604" s="131"/>
      <c r="Y1604" s="131"/>
      <c r="Z1604" s="206"/>
      <c r="AA1604" s="194">
        <f t="shared" si="113"/>
        <v>0</v>
      </c>
      <c r="AB1604" s="124" t="str">
        <f t="shared" si="114"/>
        <v/>
      </c>
      <c r="AC1604" s="195" t="str">
        <f t="shared" si="115"/>
        <v/>
      </c>
      <c r="AD1604" s="194" t="str">
        <f t="shared" si="116"/>
        <v/>
      </c>
      <c r="AE1604" s="194">
        <f>IF(AD1604="",0,IF(ISERROR(VLOOKUP(AD1604,AD$7:AD1603,1,FALSE)),1,0))</f>
        <v>0</v>
      </c>
      <c r="AF1604" s="194"/>
    </row>
    <row r="1605" spans="1:32" ht="16.5" customHeight="1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75">
        <f>IF(AND($X$3512&lt;&gt;" ",$X$3512&lt;&gt;0),IF(X1605=$X$3512,1+COUNTIF(U$7:U1604,"&gt;0"),0),0)</f>
        <v>0</v>
      </c>
      <c r="V1605" s="178" t="s">
        <v>1794</v>
      </c>
      <c r="W1605" s="130"/>
      <c r="X1605" s="131"/>
      <c r="Y1605" s="131"/>
      <c r="Z1605" s="206"/>
      <c r="AA1605" s="194">
        <f t="shared" si="113"/>
        <v>0</v>
      </c>
      <c r="AB1605" s="124" t="str">
        <f t="shared" si="114"/>
        <v/>
      </c>
      <c r="AC1605" s="195" t="str">
        <f t="shared" si="115"/>
        <v/>
      </c>
      <c r="AD1605" s="194" t="str">
        <f t="shared" si="116"/>
        <v/>
      </c>
      <c r="AE1605" s="194">
        <f>IF(AD1605="",0,IF(ISERROR(VLOOKUP(AD1605,AD$7:AD1604,1,FALSE)),1,0))</f>
        <v>0</v>
      </c>
      <c r="AF1605" s="194"/>
    </row>
    <row r="1606" spans="1:32" ht="16.5" customHeight="1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75">
        <f>IF(AND($X$3512&lt;&gt;" ",$X$3512&lt;&gt;0),IF(X1606=$X$3512,1+COUNTIF(U$7:U1605,"&gt;0"),0),0)</f>
        <v>0</v>
      </c>
      <c r="V1606" s="178" t="s">
        <v>1795</v>
      </c>
      <c r="W1606" s="130"/>
      <c r="X1606" s="131"/>
      <c r="Y1606" s="131"/>
      <c r="Z1606" s="206"/>
      <c r="AA1606" s="194">
        <f t="shared" si="113"/>
        <v>0</v>
      </c>
      <c r="AB1606" s="124" t="str">
        <f t="shared" si="114"/>
        <v/>
      </c>
      <c r="AC1606" s="195" t="str">
        <f t="shared" si="115"/>
        <v/>
      </c>
      <c r="AD1606" s="194" t="str">
        <f t="shared" si="116"/>
        <v/>
      </c>
      <c r="AE1606" s="194">
        <f>IF(AD1606="",0,IF(ISERROR(VLOOKUP(AD1606,AD$7:AD1605,1,FALSE)),1,0))</f>
        <v>0</v>
      </c>
      <c r="AF1606" s="194"/>
    </row>
    <row r="1607" spans="1:32" ht="16.5" customHeight="1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75">
        <f>IF(AND($X$3512&lt;&gt;" ",$X$3512&lt;&gt;0),IF(X1607=$X$3512,1+COUNTIF(U$7:U1606,"&gt;0"),0),0)</f>
        <v>0</v>
      </c>
      <c r="V1607" s="178" t="s">
        <v>1796</v>
      </c>
      <c r="W1607" s="130"/>
      <c r="X1607" s="131"/>
      <c r="Y1607" s="131"/>
      <c r="Z1607" s="206"/>
      <c r="AA1607" s="194">
        <f t="shared" ref="AA1607:AA1670" si="117">IF(ISBLANK(X1607),0,VLOOKUP(X1607,$B$8:$E$57,1,FALSE))</f>
        <v>0</v>
      </c>
      <c r="AB1607" s="124" t="str">
        <f t="shared" si="114"/>
        <v/>
      </c>
      <c r="AC1607" s="195" t="str">
        <f t="shared" si="115"/>
        <v/>
      </c>
      <c r="AD1607" s="194" t="str">
        <f t="shared" si="116"/>
        <v/>
      </c>
      <c r="AE1607" s="194">
        <f>IF(AD1607="",0,IF(ISERROR(VLOOKUP(AD1607,AD$7:AD1606,1,FALSE)),1,0))</f>
        <v>0</v>
      </c>
      <c r="AF1607" s="194"/>
    </row>
    <row r="1608" spans="1:32" ht="16.5" customHeight="1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75">
        <f>IF(AND($X$3512&lt;&gt;" ",$X$3512&lt;&gt;0),IF(X1608=$X$3512,1+COUNTIF(U$7:U1607,"&gt;0"),0),0)</f>
        <v>0</v>
      </c>
      <c r="V1608" s="178" t="s">
        <v>1797</v>
      </c>
      <c r="W1608" s="130"/>
      <c r="X1608" s="131"/>
      <c r="Y1608" s="131"/>
      <c r="Z1608" s="206"/>
      <c r="AA1608" s="194">
        <f t="shared" si="117"/>
        <v>0</v>
      </c>
      <c r="AB1608" s="124" t="str">
        <f t="shared" ref="AB1608:AB1671" si="118">IF(W1608&gt;0,CONCATENATE(MONTH(W1608)&amp;X1608),"")</f>
        <v/>
      </c>
      <c r="AC1608" s="195" t="str">
        <f t="shared" ref="AC1608:AC1671" si="119">IF(OR(AND(Z1608&lt;&gt;0,ISBLANK(X1608)),ISERROR(AA1608)),"ERR","")</f>
        <v/>
      </c>
      <c r="AD1608" s="194" t="str">
        <f t="shared" si="116"/>
        <v/>
      </c>
      <c r="AE1608" s="194">
        <f>IF(AD1608="",0,IF(ISERROR(VLOOKUP(AD1608,AD$7:AD1607,1,FALSE)),1,0))</f>
        <v>0</v>
      </c>
      <c r="AF1608" s="194"/>
    </row>
    <row r="1609" spans="1:32" ht="16.5" customHeight="1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75">
        <f>IF(AND($X$3512&lt;&gt;" ",$X$3512&lt;&gt;0),IF(X1609=$X$3512,1+COUNTIF(U$7:U1608,"&gt;0"),0),0)</f>
        <v>0</v>
      </c>
      <c r="V1609" s="178" t="s">
        <v>1798</v>
      </c>
      <c r="W1609" s="130"/>
      <c r="X1609" s="131"/>
      <c r="Y1609" s="131"/>
      <c r="Z1609" s="206"/>
      <c r="AA1609" s="194">
        <f t="shared" si="117"/>
        <v>0</v>
      </c>
      <c r="AB1609" s="124" t="str">
        <f t="shared" si="118"/>
        <v/>
      </c>
      <c r="AC1609" s="195" t="str">
        <f t="shared" si="119"/>
        <v/>
      </c>
      <c r="AD1609" s="194" t="str">
        <f t="shared" si="116"/>
        <v/>
      </c>
      <c r="AE1609" s="194">
        <f>IF(AD1609="",0,IF(ISERROR(VLOOKUP(AD1609,AD$7:AD1608,1,FALSE)),1,0))</f>
        <v>0</v>
      </c>
      <c r="AF1609" s="194"/>
    </row>
    <row r="1610" spans="1:32" ht="16.5" customHeight="1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75">
        <f>IF(AND($X$3512&lt;&gt;" ",$X$3512&lt;&gt;0),IF(X1610=$X$3512,1+COUNTIF(U$7:U1609,"&gt;0"),0),0)</f>
        <v>0</v>
      </c>
      <c r="V1610" s="178" t="s">
        <v>1799</v>
      </c>
      <c r="W1610" s="130"/>
      <c r="X1610" s="131"/>
      <c r="Y1610" s="131"/>
      <c r="Z1610" s="206"/>
      <c r="AA1610" s="194">
        <f t="shared" si="117"/>
        <v>0</v>
      </c>
      <c r="AB1610" s="124" t="str">
        <f t="shared" si="118"/>
        <v/>
      </c>
      <c r="AC1610" s="195" t="str">
        <f t="shared" si="119"/>
        <v/>
      </c>
      <c r="AD1610" s="194" t="str">
        <f t="shared" si="116"/>
        <v/>
      </c>
      <c r="AE1610" s="194">
        <f>IF(AD1610="",0,IF(ISERROR(VLOOKUP(AD1610,AD$7:AD1609,1,FALSE)),1,0))</f>
        <v>0</v>
      </c>
      <c r="AF1610" s="194"/>
    </row>
    <row r="1611" spans="1:32" ht="16.5" customHeight="1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75">
        <f>IF(AND($X$3512&lt;&gt;" ",$X$3512&lt;&gt;0),IF(X1611=$X$3512,1+COUNTIF(U$7:U1610,"&gt;0"),0),0)</f>
        <v>0</v>
      </c>
      <c r="V1611" s="178" t="s">
        <v>1800</v>
      </c>
      <c r="W1611" s="130"/>
      <c r="X1611" s="131"/>
      <c r="Y1611" s="131"/>
      <c r="Z1611" s="206"/>
      <c r="AA1611" s="194">
        <f t="shared" si="117"/>
        <v>0</v>
      </c>
      <c r="AB1611" s="124" t="str">
        <f t="shared" si="118"/>
        <v/>
      </c>
      <c r="AC1611" s="195" t="str">
        <f t="shared" si="119"/>
        <v/>
      </c>
      <c r="AD1611" s="194" t="str">
        <f t="shared" ref="AD1611:AD1674" si="120">IF(W1611&gt;0,CONCATENATE(MONTH(W1611),"-",YEAR(W1611)),"")</f>
        <v/>
      </c>
      <c r="AE1611" s="194">
        <f>IF(AD1611="",0,IF(ISERROR(VLOOKUP(AD1611,AD$7:AD1610,1,FALSE)),1,0))</f>
        <v>0</v>
      </c>
      <c r="AF1611" s="194"/>
    </row>
    <row r="1612" spans="1:32" ht="16.5" customHeight="1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75">
        <f>IF(AND($X$3512&lt;&gt;" ",$X$3512&lt;&gt;0),IF(X1612=$X$3512,1+COUNTIF(U$7:U1611,"&gt;0"),0),0)</f>
        <v>0</v>
      </c>
      <c r="V1612" s="178" t="s">
        <v>1801</v>
      </c>
      <c r="W1612" s="130"/>
      <c r="X1612" s="131"/>
      <c r="Y1612" s="131"/>
      <c r="Z1612" s="206"/>
      <c r="AA1612" s="194">
        <f t="shared" si="117"/>
        <v>0</v>
      </c>
      <c r="AB1612" s="124" t="str">
        <f t="shared" si="118"/>
        <v/>
      </c>
      <c r="AC1612" s="195" t="str">
        <f t="shared" si="119"/>
        <v/>
      </c>
      <c r="AD1612" s="194" t="str">
        <f t="shared" si="120"/>
        <v/>
      </c>
      <c r="AE1612" s="194">
        <f>IF(AD1612="",0,IF(ISERROR(VLOOKUP(AD1612,AD$7:AD1611,1,FALSE)),1,0))</f>
        <v>0</v>
      </c>
      <c r="AF1612" s="194"/>
    </row>
    <row r="1613" spans="1:32" ht="16.5" customHeight="1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75">
        <f>IF(AND($X$3512&lt;&gt;" ",$X$3512&lt;&gt;0),IF(X1613=$X$3512,1+COUNTIF(U$7:U1612,"&gt;0"),0),0)</f>
        <v>0</v>
      </c>
      <c r="V1613" s="178" t="s">
        <v>1802</v>
      </c>
      <c r="W1613" s="130"/>
      <c r="X1613" s="131"/>
      <c r="Y1613" s="131"/>
      <c r="Z1613" s="206"/>
      <c r="AA1613" s="194">
        <f t="shared" si="117"/>
        <v>0</v>
      </c>
      <c r="AB1613" s="124" t="str">
        <f t="shared" si="118"/>
        <v/>
      </c>
      <c r="AC1613" s="195" t="str">
        <f t="shared" si="119"/>
        <v/>
      </c>
      <c r="AD1613" s="194" t="str">
        <f t="shared" si="120"/>
        <v/>
      </c>
      <c r="AE1613" s="194">
        <f>IF(AD1613="",0,IF(ISERROR(VLOOKUP(AD1613,AD$7:AD1612,1,FALSE)),1,0))</f>
        <v>0</v>
      </c>
      <c r="AF1613" s="194"/>
    </row>
    <row r="1614" spans="1:32" ht="16.5" customHeight="1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75">
        <f>IF(AND($X$3512&lt;&gt;" ",$X$3512&lt;&gt;0),IF(X1614=$X$3512,1+COUNTIF(U$7:U1613,"&gt;0"),0),0)</f>
        <v>0</v>
      </c>
      <c r="V1614" s="178" t="s">
        <v>1803</v>
      </c>
      <c r="W1614" s="130"/>
      <c r="X1614" s="131"/>
      <c r="Y1614" s="131"/>
      <c r="Z1614" s="206"/>
      <c r="AA1614" s="194">
        <f t="shared" si="117"/>
        <v>0</v>
      </c>
      <c r="AB1614" s="124" t="str">
        <f t="shared" si="118"/>
        <v/>
      </c>
      <c r="AC1614" s="195" t="str">
        <f t="shared" si="119"/>
        <v/>
      </c>
      <c r="AD1614" s="194" t="str">
        <f t="shared" si="120"/>
        <v/>
      </c>
      <c r="AE1614" s="194">
        <f>IF(AD1614="",0,IF(ISERROR(VLOOKUP(AD1614,AD$7:AD1613,1,FALSE)),1,0))</f>
        <v>0</v>
      </c>
      <c r="AF1614" s="194"/>
    </row>
    <row r="1615" spans="1:32" ht="16.5" customHeight="1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75">
        <f>IF(AND($X$3512&lt;&gt;" ",$X$3512&lt;&gt;0),IF(X1615=$X$3512,1+COUNTIF(U$7:U1614,"&gt;0"),0),0)</f>
        <v>0</v>
      </c>
      <c r="V1615" s="178" t="s">
        <v>1804</v>
      </c>
      <c r="W1615" s="130"/>
      <c r="X1615" s="131"/>
      <c r="Y1615" s="131"/>
      <c r="Z1615" s="206"/>
      <c r="AA1615" s="194">
        <f t="shared" si="117"/>
        <v>0</v>
      </c>
      <c r="AB1615" s="124" t="str">
        <f t="shared" si="118"/>
        <v/>
      </c>
      <c r="AC1615" s="195" t="str">
        <f t="shared" si="119"/>
        <v/>
      </c>
      <c r="AD1615" s="194" t="str">
        <f t="shared" si="120"/>
        <v/>
      </c>
      <c r="AE1615" s="194">
        <f>IF(AD1615="",0,IF(ISERROR(VLOOKUP(AD1615,AD$7:AD1614,1,FALSE)),1,0))</f>
        <v>0</v>
      </c>
      <c r="AF1615" s="194"/>
    </row>
    <row r="1616" spans="1:32" ht="16.5" customHeight="1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75">
        <f>IF(AND($X$3512&lt;&gt;" ",$X$3512&lt;&gt;0),IF(X1616=$X$3512,1+COUNTIF(U$7:U1615,"&gt;0"),0),0)</f>
        <v>0</v>
      </c>
      <c r="V1616" s="178" t="s">
        <v>1805</v>
      </c>
      <c r="W1616" s="130"/>
      <c r="X1616" s="131"/>
      <c r="Y1616" s="131"/>
      <c r="Z1616" s="206"/>
      <c r="AA1616" s="194">
        <f t="shared" si="117"/>
        <v>0</v>
      </c>
      <c r="AB1616" s="124" t="str">
        <f t="shared" si="118"/>
        <v/>
      </c>
      <c r="AC1616" s="195" t="str">
        <f t="shared" si="119"/>
        <v/>
      </c>
      <c r="AD1616" s="194" t="str">
        <f t="shared" si="120"/>
        <v/>
      </c>
      <c r="AE1616" s="194">
        <f>IF(AD1616="",0,IF(ISERROR(VLOOKUP(AD1616,AD$7:AD1615,1,FALSE)),1,0))</f>
        <v>0</v>
      </c>
      <c r="AF1616" s="194"/>
    </row>
    <row r="1617" spans="1:32" ht="16.5" customHeight="1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75">
        <f>IF(AND($X$3512&lt;&gt;" ",$X$3512&lt;&gt;0),IF(X1617=$X$3512,1+COUNTIF(U$7:U1616,"&gt;0"),0),0)</f>
        <v>0</v>
      </c>
      <c r="V1617" s="178" t="s">
        <v>1806</v>
      </c>
      <c r="W1617" s="130"/>
      <c r="X1617" s="131"/>
      <c r="Y1617" s="131"/>
      <c r="Z1617" s="206"/>
      <c r="AA1617" s="194">
        <f t="shared" si="117"/>
        <v>0</v>
      </c>
      <c r="AB1617" s="124" t="str">
        <f t="shared" si="118"/>
        <v/>
      </c>
      <c r="AC1617" s="195" t="str">
        <f t="shared" si="119"/>
        <v/>
      </c>
      <c r="AD1617" s="194" t="str">
        <f t="shared" si="120"/>
        <v/>
      </c>
      <c r="AE1617" s="194">
        <f>IF(AD1617="",0,IF(ISERROR(VLOOKUP(AD1617,AD$7:AD1616,1,FALSE)),1,0))</f>
        <v>0</v>
      </c>
      <c r="AF1617" s="194"/>
    </row>
    <row r="1618" spans="1:32" ht="16.5" customHeight="1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75">
        <f>IF(AND($X$3512&lt;&gt;" ",$X$3512&lt;&gt;0),IF(X1618=$X$3512,1+COUNTIF(U$7:U1617,"&gt;0"),0),0)</f>
        <v>0</v>
      </c>
      <c r="V1618" s="178" t="s">
        <v>1807</v>
      </c>
      <c r="W1618" s="130"/>
      <c r="X1618" s="131"/>
      <c r="Y1618" s="131"/>
      <c r="Z1618" s="206"/>
      <c r="AA1618" s="194">
        <f t="shared" si="117"/>
        <v>0</v>
      </c>
      <c r="AB1618" s="124" t="str">
        <f t="shared" si="118"/>
        <v/>
      </c>
      <c r="AC1618" s="195" t="str">
        <f t="shared" si="119"/>
        <v/>
      </c>
      <c r="AD1618" s="194" t="str">
        <f t="shared" si="120"/>
        <v/>
      </c>
      <c r="AE1618" s="194">
        <f>IF(AD1618="",0,IF(ISERROR(VLOOKUP(AD1618,AD$7:AD1617,1,FALSE)),1,0))</f>
        <v>0</v>
      </c>
      <c r="AF1618" s="194"/>
    </row>
    <row r="1619" spans="1:32" ht="16.5" customHeight="1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75">
        <f>IF(AND($X$3512&lt;&gt;" ",$X$3512&lt;&gt;0),IF(X1619=$X$3512,1+COUNTIF(U$7:U1618,"&gt;0"),0),0)</f>
        <v>0</v>
      </c>
      <c r="V1619" s="178" t="s">
        <v>1808</v>
      </c>
      <c r="W1619" s="130"/>
      <c r="X1619" s="131"/>
      <c r="Y1619" s="131"/>
      <c r="Z1619" s="206"/>
      <c r="AA1619" s="194">
        <f t="shared" si="117"/>
        <v>0</v>
      </c>
      <c r="AB1619" s="124" t="str">
        <f t="shared" si="118"/>
        <v/>
      </c>
      <c r="AC1619" s="195" t="str">
        <f t="shared" si="119"/>
        <v/>
      </c>
      <c r="AD1619" s="194" t="str">
        <f t="shared" si="120"/>
        <v/>
      </c>
      <c r="AE1619" s="194">
        <f>IF(AD1619="",0,IF(ISERROR(VLOOKUP(AD1619,AD$7:AD1618,1,FALSE)),1,0))</f>
        <v>0</v>
      </c>
      <c r="AF1619" s="194"/>
    </row>
    <row r="1620" spans="1:32" ht="16.5" customHeight="1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75">
        <f>IF(AND($X$3512&lt;&gt;" ",$X$3512&lt;&gt;0),IF(X1620=$X$3512,1+COUNTIF(U$7:U1619,"&gt;0"),0),0)</f>
        <v>0</v>
      </c>
      <c r="V1620" s="178" t="s">
        <v>1809</v>
      </c>
      <c r="W1620" s="130"/>
      <c r="X1620" s="131"/>
      <c r="Y1620" s="131"/>
      <c r="Z1620" s="206"/>
      <c r="AA1620" s="194">
        <f t="shared" si="117"/>
        <v>0</v>
      </c>
      <c r="AB1620" s="124" t="str">
        <f t="shared" si="118"/>
        <v/>
      </c>
      <c r="AC1620" s="195" t="str">
        <f t="shared" si="119"/>
        <v/>
      </c>
      <c r="AD1620" s="194" t="str">
        <f t="shared" si="120"/>
        <v/>
      </c>
      <c r="AE1620" s="194">
        <f>IF(AD1620="",0,IF(ISERROR(VLOOKUP(AD1620,AD$7:AD1619,1,FALSE)),1,0))</f>
        <v>0</v>
      </c>
      <c r="AF1620" s="194"/>
    </row>
    <row r="1621" spans="1:32" ht="16.5" customHeight="1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75">
        <f>IF(AND($X$3512&lt;&gt;" ",$X$3512&lt;&gt;0),IF(X1621=$X$3512,1+COUNTIF(U$7:U1620,"&gt;0"),0),0)</f>
        <v>0</v>
      </c>
      <c r="V1621" s="178" t="s">
        <v>1810</v>
      </c>
      <c r="W1621" s="130"/>
      <c r="X1621" s="131"/>
      <c r="Y1621" s="131"/>
      <c r="Z1621" s="206"/>
      <c r="AA1621" s="194">
        <f t="shared" si="117"/>
        <v>0</v>
      </c>
      <c r="AB1621" s="124" t="str">
        <f t="shared" si="118"/>
        <v/>
      </c>
      <c r="AC1621" s="195" t="str">
        <f t="shared" si="119"/>
        <v/>
      </c>
      <c r="AD1621" s="194" t="str">
        <f t="shared" si="120"/>
        <v/>
      </c>
      <c r="AE1621" s="194">
        <f>IF(AD1621="",0,IF(ISERROR(VLOOKUP(AD1621,AD$7:AD1620,1,FALSE)),1,0))</f>
        <v>0</v>
      </c>
      <c r="AF1621" s="194"/>
    </row>
    <row r="1622" spans="1:32" ht="16.5" customHeight="1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75">
        <f>IF(AND($X$3512&lt;&gt;" ",$X$3512&lt;&gt;0),IF(X1622=$X$3512,1+COUNTIF(U$7:U1621,"&gt;0"),0),0)</f>
        <v>0</v>
      </c>
      <c r="V1622" s="178" t="s">
        <v>1811</v>
      </c>
      <c r="W1622" s="130"/>
      <c r="X1622" s="131"/>
      <c r="Y1622" s="131"/>
      <c r="Z1622" s="206"/>
      <c r="AA1622" s="194">
        <f t="shared" si="117"/>
        <v>0</v>
      </c>
      <c r="AB1622" s="124" t="str">
        <f t="shared" si="118"/>
        <v/>
      </c>
      <c r="AC1622" s="195" t="str">
        <f t="shared" si="119"/>
        <v/>
      </c>
      <c r="AD1622" s="194" t="str">
        <f t="shared" si="120"/>
        <v/>
      </c>
      <c r="AE1622" s="194">
        <f>IF(AD1622="",0,IF(ISERROR(VLOOKUP(AD1622,AD$7:AD1621,1,FALSE)),1,0))</f>
        <v>0</v>
      </c>
      <c r="AF1622" s="194"/>
    </row>
    <row r="1623" spans="1:32" ht="16.5" customHeight="1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75">
        <f>IF(AND($X$3512&lt;&gt;" ",$X$3512&lt;&gt;0),IF(X1623=$X$3512,1+COUNTIF(U$7:U1622,"&gt;0"),0),0)</f>
        <v>0</v>
      </c>
      <c r="V1623" s="178" t="s">
        <v>1812</v>
      </c>
      <c r="W1623" s="130"/>
      <c r="X1623" s="131"/>
      <c r="Y1623" s="131"/>
      <c r="Z1623" s="206"/>
      <c r="AA1623" s="194">
        <f t="shared" si="117"/>
        <v>0</v>
      </c>
      <c r="AB1623" s="124" t="str">
        <f t="shared" si="118"/>
        <v/>
      </c>
      <c r="AC1623" s="195" t="str">
        <f t="shared" si="119"/>
        <v/>
      </c>
      <c r="AD1623" s="194" t="str">
        <f t="shared" si="120"/>
        <v/>
      </c>
      <c r="AE1623" s="194">
        <f>IF(AD1623="",0,IF(ISERROR(VLOOKUP(AD1623,AD$7:AD1622,1,FALSE)),1,0))</f>
        <v>0</v>
      </c>
      <c r="AF1623" s="194"/>
    </row>
    <row r="1624" spans="1:32" ht="16.5" customHeight="1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75">
        <f>IF(AND($X$3512&lt;&gt;" ",$X$3512&lt;&gt;0),IF(X1624=$X$3512,1+COUNTIF(U$7:U1623,"&gt;0"),0),0)</f>
        <v>0</v>
      </c>
      <c r="V1624" s="178" t="s">
        <v>1813</v>
      </c>
      <c r="W1624" s="130"/>
      <c r="X1624" s="131"/>
      <c r="Y1624" s="131"/>
      <c r="Z1624" s="206"/>
      <c r="AA1624" s="194">
        <f t="shared" si="117"/>
        <v>0</v>
      </c>
      <c r="AB1624" s="124" t="str">
        <f t="shared" si="118"/>
        <v/>
      </c>
      <c r="AC1624" s="195" t="str">
        <f t="shared" si="119"/>
        <v/>
      </c>
      <c r="AD1624" s="194" t="str">
        <f t="shared" si="120"/>
        <v/>
      </c>
      <c r="AE1624" s="194">
        <f>IF(AD1624="",0,IF(ISERROR(VLOOKUP(AD1624,AD$7:AD1623,1,FALSE)),1,0))</f>
        <v>0</v>
      </c>
      <c r="AF1624" s="194"/>
    </row>
    <row r="1625" spans="1:32" ht="16.5" customHeight="1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75">
        <f>IF(AND($X$3512&lt;&gt;" ",$X$3512&lt;&gt;0),IF(X1625=$X$3512,1+COUNTIF(U$7:U1624,"&gt;0"),0),0)</f>
        <v>0</v>
      </c>
      <c r="V1625" s="178" t="s">
        <v>1814</v>
      </c>
      <c r="W1625" s="130"/>
      <c r="X1625" s="131"/>
      <c r="Y1625" s="131"/>
      <c r="Z1625" s="206"/>
      <c r="AA1625" s="194">
        <f t="shared" si="117"/>
        <v>0</v>
      </c>
      <c r="AB1625" s="124" t="str">
        <f t="shared" si="118"/>
        <v/>
      </c>
      <c r="AC1625" s="195" t="str">
        <f t="shared" si="119"/>
        <v/>
      </c>
      <c r="AD1625" s="194" t="str">
        <f t="shared" si="120"/>
        <v/>
      </c>
      <c r="AE1625" s="194">
        <f>IF(AD1625="",0,IF(ISERROR(VLOOKUP(AD1625,AD$7:AD1624,1,FALSE)),1,0))</f>
        <v>0</v>
      </c>
      <c r="AF1625" s="194"/>
    </row>
    <row r="1626" spans="1:32" ht="16.5" customHeight="1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75">
        <f>IF(AND($X$3512&lt;&gt;" ",$X$3512&lt;&gt;0),IF(X1626=$X$3512,1+COUNTIF(U$7:U1625,"&gt;0"),0),0)</f>
        <v>0</v>
      </c>
      <c r="V1626" s="178" t="s">
        <v>1815</v>
      </c>
      <c r="W1626" s="130"/>
      <c r="X1626" s="131"/>
      <c r="Y1626" s="131"/>
      <c r="Z1626" s="206"/>
      <c r="AA1626" s="194">
        <f t="shared" si="117"/>
        <v>0</v>
      </c>
      <c r="AB1626" s="124" t="str">
        <f t="shared" si="118"/>
        <v/>
      </c>
      <c r="AC1626" s="195" t="str">
        <f t="shared" si="119"/>
        <v/>
      </c>
      <c r="AD1626" s="194" t="str">
        <f t="shared" si="120"/>
        <v/>
      </c>
      <c r="AE1626" s="194">
        <f>IF(AD1626="",0,IF(ISERROR(VLOOKUP(AD1626,AD$7:AD1625,1,FALSE)),1,0))</f>
        <v>0</v>
      </c>
      <c r="AF1626" s="194"/>
    </row>
    <row r="1627" spans="1:32" ht="16.5" customHeight="1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75">
        <f>IF(AND($X$3512&lt;&gt;" ",$X$3512&lt;&gt;0),IF(X1627=$X$3512,1+COUNTIF(U$7:U1626,"&gt;0"),0),0)</f>
        <v>0</v>
      </c>
      <c r="V1627" s="178" t="s">
        <v>1816</v>
      </c>
      <c r="W1627" s="130"/>
      <c r="X1627" s="131"/>
      <c r="Y1627" s="131"/>
      <c r="Z1627" s="206"/>
      <c r="AA1627" s="194">
        <f t="shared" si="117"/>
        <v>0</v>
      </c>
      <c r="AB1627" s="124" t="str">
        <f t="shared" si="118"/>
        <v/>
      </c>
      <c r="AC1627" s="195" t="str">
        <f t="shared" si="119"/>
        <v/>
      </c>
      <c r="AD1627" s="194" t="str">
        <f t="shared" si="120"/>
        <v/>
      </c>
      <c r="AE1627" s="194">
        <f>IF(AD1627="",0,IF(ISERROR(VLOOKUP(AD1627,AD$7:AD1626,1,FALSE)),1,0))</f>
        <v>0</v>
      </c>
      <c r="AF1627" s="194"/>
    </row>
    <row r="1628" spans="1:32" ht="16.5" customHeight="1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75">
        <f>IF(AND($X$3512&lt;&gt;" ",$X$3512&lt;&gt;0),IF(X1628=$X$3512,1+COUNTIF(U$7:U1627,"&gt;0"),0),0)</f>
        <v>0</v>
      </c>
      <c r="V1628" s="178" t="s">
        <v>1817</v>
      </c>
      <c r="W1628" s="130"/>
      <c r="X1628" s="131"/>
      <c r="Y1628" s="131"/>
      <c r="Z1628" s="206"/>
      <c r="AA1628" s="194">
        <f t="shared" si="117"/>
        <v>0</v>
      </c>
      <c r="AB1628" s="124" t="str">
        <f t="shared" si="118"/>
        <v/>
      </c>
      <c r="AC1628" s="195" t="str">
        <f t="shared" si="119"/>
        <v/>
      </c>
      <c r="AD1628" s="194" t="str">
        <f t="shared" si="120"/>
        <v/>
      </c>
      <c r="AE1628" s="194">
        <f>IF(AD1628="",0,IF(ISERROR(VLOOKUP(AD1628,AD$7:AD1627,1,FALSE)),1,0))</f>
        <v>0</v>
      </c>
      <c r="AF1628" s="194"/>
    </row>
    <row r="1629" spans="1:32" ht="16.5" customHeight="1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75">
        <f>IF(AND($X$3512&lt;&gt;" ",$X$3512&lt;&gt;0),IF(X1629=$X$3512,1+COUNTIF(U$7:U1628,"&gt;0"),0),0)</f>
        <v>0</v>
      </c>
      <c r="V1629" s="178" t="s">
        <v>1818</v>
      </c>
      <c r="W1629" s="130"/>
      <c r="X1629" s="131"/>
      <c r="Y1629" s="131"/>
      <c r="Z1629" s="206"/>
      <c r="AA1629" s="194">
        <f t="shared" si="117"/>
        <v>0</v>
      </c>
      <c r="AB1629" s="124" t="str">
        <f t="shared" si="118"/>
        <v/>
      </c>
      <c r="AC1629" s="195" t="str">
        <f t="shared" si="119"/>
        <v/>
      </c>
      <c r="AD1629" s="194" t="str">
        <f t="shared" si="120"/>
        <v/>
      </c>
      <c r="AE1629" s="194">
        <f>IF(AD1629="",0,IF(ISERROR(VLOOKUP(AD1629,AD$7:AD1628,1,FALSE)),1,0))</f>
        <v>0</v>
      </c>
      <c r="AF1629" s="194"/>
    </row>
    <row r="1630" spans="1:32" ht="16.5" customHeight="1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75">
        <f>IF(AND($X$3512&lt;&gt;" ",$X$3512&lt;&gt;0),IF(X1630=$X$3512,1+COUNTIF(U$7:U1629,"&gt;0"),0),0)</f>
        <v>0</v>
      </c>
      <c r="V1630" s="178" t="s">
        <v>1819</v>
      </c>
      <c r="W1630" s="130"/>
      <c r="X1630" s="131"/>
      <c r="Y1630" s="131"/>
      <c r="Z1630" s="206"/>
      <c r="AA1630" s="194">
        <f t="shared" si="117"/>
        <v>0</v>
      </c>
      <c r="AB1630" s="124" t="str">
        <f t="shared" si="118"/>
        <v/>
      </c>
      <c r="AC1630" s="195" t="str">
        <f t="shared" si="119"/>
        <v/>
      </c>
      <c r="AD1630" s="194" t="str">
        <f t="shared" si="120"/>
        <v/>
      </c>
      <c r="AE1630" s="194">
        <f>IF(AD1630="",0,IF(ISERROR(VLOOKUP(AD1630,AD$7:AD1629,1,FALSE)),1,0))</f>
        <v>0</v>
      </c>
      <c r="AF1630" s="194"/>
    </row>
    <row r="1631" spans="1:32" ht="16.5" customHeight="1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75">
        <f>IF(AND($X$3512&lt;&gt;" ",$X$3512&lt;&gt;0),IF(X1631=$X$3512,1+COUNTIF(U$7:U1630,"&gt;0"),0),0)</f>
        <v>0</v>
      </c>
      <c r="V1631" s="178" t="s">
        <v>1820</v>
      </c>
      <c r="W1631" s="130"/>
      <c r="X1631" s="131"/>
      <c r="Y1631" s="131"/>
      <c r="Z1631" s="206"/>
      <c r="AA1631" s="194">
        <f t="shared" si="117"/>
        <v>0</v>
      </c>
      <c r="AB1631" s="124" t="str">
        <f t="shared" si="118"/>
        <v/>
      </c>
      <c r="AC1631" s="195" t="str">
        <f t="shared" si="119"/>
        <v/>
      </c>
      <c r="AD1631" s="194" t="str">
        <f t="shared" si="120"/>
        <v/>
      </c>
      <c r="AE1631" s="194">
        <f>IF(AD1631="",0,IF(ISERROR(VLOOKUP(AD1631,AD$7:AD1630,1,FALSE)),1,0))</f>
        <v>0</v>
      </c>
      <c r="AF1631" s="194"/>
    </row>
    <row r="1632" spans="1:32" ht="16.5" customHeight="1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75">
        <f>IF(AND($X$3512&lt;&gt;" ",$X$3512&lt;&gt;0),IF(X1632=$X$3512,1+COUNTIF(U$7:U1631,"&gt;0"),0),0)</f>
        <v>0</v>
      </c>
      <c r="V1632" s="178" t="s">
        <v>1821</v>
      </c>
      <c r="W1632" s="130"/>
      <c r="X1632" s="131"/>
      <c r="Y1632" s="131"/>
      <c r="Z1632" s="206"/>
      <c r="AA1632" s="194">
        <f t="shared" si="117"/>
        <v>0</v>
      </c>
      <c r="AB1632" s="124" t="str">
        <f t="shared" si="118"/>
        <v/>
      </c>
      <c r="AC1632" s="195" t="str">
        <f t="shared" si="119"/>
        <v/>
      </c>
      <c r="AD1632" s="194" t="str">
        <f t="shared" si="120"/>
        <v/>
      </c>
      <c r="AE1632" s="194">
        <f>IF(AD1632="",0,IF(ISERROR(VLOOKUP(AD1632,AD$7:AD1631,1,FALSE)),1,0))</f>
        <v>0</v>
      </c>
      <c r="AF1632" s="194"/>
    </row>
    <row r="1633" spans="1:32" ht="16.5" customHeight="1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75">
        <f>IF(AND($X$3512&lt;&gt;" ",$X$3512&lt;&gt;0),IF(X1633=$X$3512,1+COUNTIF(U$7:U1632,"&gt;0"),0),0)</f>
        <v>0</v>
      </c>
      <c r="V1633" s="178" t="s">
        <v>1822</v>
      </c>
      <c r="W1633" s="130"/>
      <c r="X1633" s="131"/>
      <c r="Y1633" s="131"/>
      <c r="Z1633" s="206"/>
      <c r="AA1633" s="194">
        <f t="shared" si="117"/>
        <v>0</v>
      </c>
      <c r="AB1633" s="124" t="str">
        <f t="shared" si="118"/>
        <v/>
      </c>
      <c r="AC1633" s="195" t="str">
        <f t="shared" si="119"/>
        <v/>
      </c>
      <c r="AD1633" s="194" t="str">
        <f t="shared" si="120"/>
        <v/>
      </c>
      <c r="AE1633" s="194">
        <f>IF(AD1633="",0,IF(ISERROR(VLOOKUP(AD1633,AD$7:AD1632,1,FALSE)),1,0))</f>
        <v>0</v>
      </c>
      <c r="AF1633" s="194"/>
    </row>
    <row r="1634" spans="1:32" ht="16.5" customHeight="1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75">
        <f>IF(AND($X$3512&lt;&gt;" ",$X$3512&lt;&gt;0),IF(X1634=$X$3512,1+COUNTIF(U$7:U1633,"&gt;0"),0),0)</f>
        <v>0</v>
      </c>
      <c r="V1634" s="178" t="s">
        <v>1823</v>
      </c>
      <c r="W1634" s="130"/>
      <c r="X1634" s="131"/>
      <c r="Y1634" s="131"/>
      <c r="Z1634" s="206"/>
      <c r="AA1634" s="194">
        <f t="shared" si="117"/>
        <v>0</v>
      </c>
      <c r="AB1634" s="124" t="str">
        <f t="shared" si="118"/>
        <v/>
      </c>
      <c r="AC1634" s="195" t="str">
        <f t="shared" si="119"/>
        <v/>
      </c>
      <c r="AD1634" s="194" t="str">
        <f t="shared" si="120"/>
        <v/>
      </c>
      <c r="AE1634" s="194">
        <f>IF(AD1634="",0,IF(ISERROR(VLOOKUP(AD1634,AD$7:AD1633,1,FALSE)),1,0))</f>
        <v>0</v>
      </c>
      <c r="AF1634" s="194"/>
    </row>
    <row r="1635" spans="1:32" ht="16.5" customHeight="1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75">
        <f>IF(AND($X$3512&lt;&gt;" ",$X$3512&lt;&gt;0),IF(X1635=$X$3512,1+COUNTIF(U$7:U1634,"&gt;0"),0),0)</f>
        <v>0</v>
      </c>
      <c r="V1635" s="178" t="s">
        <v>1824</v>
      </c>
      <c r="W1635" s="130"/>
      <c r="X1635" s="131"/>
      <c r="Y1635" s="131"/>
      <c r="Z1635" s="206"/>
      <c r="AA1635" s="194">
        <f t="shared" si="117"/>
        <v>0</v>
      </c>
      <c r="AB1635" s="124" t="str">
        <f t="shared" si="118"/>
        <v/>
      </c>
      <c r="AC1635" s="195" t="str">
        <f t="shared" si="119"/>
        <v/>
      </c>
      <c r="AD1635" s="194" t="str">
        <f t="shared" si="120"/>
        <v/>
      </c>
      <c r="AE1635" s="194">
        <f>IF(AD1635="",0,IF(ISERROR(VLOOKUP(AD1635,AD$7:AD1634,1,FALSE)),1,0))</f>
        <v>0</v>
      </c>
      <c r="AF1635" s="194"/>
    </row>
    <row r="1636" spans="1:32" ht="16.5" customHeight="1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75">
        <f>IF(AND($X$3512&lt;&gt;" ",$X$3512&lt;&gt;0),IF(X1636=$X$3512,1+COUNTIF(U$7:U1635,"&gt;0"),0),0)</f>
        <v>0</v>
      </c>
      <c r="V1636" s="178" t="s">
        <v>1825</v>
      </c>
      <c r="W1636" s="130"/>
      <c r="X1636" s="131"/>
      <c r="Y1636" s="131"/>
      <c r="Z1636" s="206"/>
      <c r="AA1636" s="194">
        <f t="shared" si="117"/>
        <v>0</v>
      </c>
      <c r="AB1636" s="124" t="str">
        <f t="shared" si="118"/>
        <v/>
      </c>
      <c r="AC1636" s="195" t="str">
        <f t="shared" si="119"/>
        <v/>
      </c>
      <c r="AD1636" s="194" t="str">
        <f t="shared" si="120"/>
        <v/>
      </c>
      <c r="AE1636" s="194">
        <f>IF(AD1636="",0,IF(ISERROR(VLOOKUP(AD1636,AD$7:AD1635,1,FALSE)),1,0))</f>
        <v>0</v>
      </c>
      <c r="AF1636" s="194"/>
    </row>
    <row r="1637" spans="1:32" ht="16.5" customHeight="1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75">
        <f>IF(AND($X$3512&lt;&gt;" ",$X$3512&lt;&gt;0),IF(X1637=$X$3512,1+COUNTIF(U$7:U1636,"&gt;0"),0),0)</f>
        <v>0</v>
      </c>
      <c r="V1637" s="178" t="s">
        <v>1826</v>
      </c>
      <c r="W1637" s="130"/>
      <c r="X1637" s="131"/>
      <c r="Y1637" s="131"/>
      <c r="Z1637" s="206"/>
      <c r="AA1637" s="194">
        <f t="shared" si="117"/>
        <v>0</v>
      </c>
      <c r="AB1637" s="124" t="str">
        <f t="shared" si="118"/>
        <v/>
      </c>
      <c r="AC1637" s="195" t="str">
        <f t="shared" si="119"/>
        <v/>
      </c>
      <c r="AD1637" s="194" t="str">
        <f t="shared" si="120"/>
        <v/>
      </c>
      <c r="AE1637" s="194">
        <f>IF(AD1637="",0,IF(ISERROR(VLOOKUP(AD1637,AD$7:AD1636,1,FALSE)),1,0))</f>
        <v>0</v>
      </c>
      <c r="AF1637" s="194"/>
    </row>
    <row r="1638" spans="1:32" ht="16.5" customHeight="1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75">
        <f>IF(AND($X$3512&lt;&gt;" ",$X$3512&lt;&gt;0),IF(X1638=$X$3512,1+COUNTIF(U$7:U1637,"&gt;0"),0),0)</f>
        <v>0</v>
      </c>
      <c r="V1638" s="178" t="s">
        <v>1827</v>
      </c>
      <c r="W1638" s="130"/>
      <c r="X1638" s="131"/>
      <c r="Y1638" s="131"/>
      <c r="Z1638" s="206"/>
      <c r="AA1638" s="194">
        <f t="shared" si="117"/>
        <v>0</v>
      </c>
      <c r="AB1638" s="124" t="str">
        <f t="shared" si="118"/>
        <v/>
      </c>
      <c r="AC1638" s="195" t="str">
        <f t="shared" si="119"/>
        <v/>
      </c>
      <c r="AD1638" s="194" t="str">
        <f t="shared" si="120"/>
        <v/>
      </c>
      <c r="AE1638" s="194">
        <f>IF(AD1638="",0,IF(ISERROR(VLOOKUP(AD1638,AD$7:AD1637,1,FALSE)),1,0))</f>
        <v>0</v>
      </c>
      <c r="AF1638" s="194"/>
    </row>
    <row r="1639" spans="1:32" ht="16.5" customHeight="1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75">
        <f>IF(AND($X$3512&lt;&gt;" ",$X$3512&lt;&gt;0),IF(X1639=$X$3512,1+COUNTIF(U$7:U1638,"&gt;0"),0),0)</f>
        <v>0</v>
      </c>
      <c r="V1639" s="178" t="s">
        <v>1828</v>
      </c>
      <c r="W1639" s="130"/>
      <c r="X1639" s="131"/>
      <c r="Y1639" s="131"/>
      <c r="Z1639" s="206"/>
      <c r="AA1639" s="194">
        <f t="shared" si="117"/>
        <v>0</v>
      </c>
      <c r="AB1639" s="124" t="str">
        <f t="shared" si="118"/>
        <v/>
      </c>
      <c r="AC1639" s="195" t="str">
        <f t="shared" si="119"/>
        <v/>
      </c>
      <c r="AD1639" s="194" t="str">
        <f t="shared" si="120"/>
        <v/>
      </c>
      <c r="AE1639" s="194">
        <f>IF(AD1639="",0,IF(ISERROR(VLOOKUP(AD1639,AD$7:AD1638,1,FALSE)),1,0))</f>
        <v>0</v>
      </c>
      <c r="AF1639" s="194"/>
    </row>
    <row r="1640" spans="1:32" ht="16.5" customHeight="1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75">
        <f>IF(AND($X$3512&lt;&gt;" ",$X$3512&lt;&gt;0),IF(X1640=$X$3512,1+COUNTIF(U$7:U1639,"&gt;0"),0),0)</f>
        <v>0</v>
      </c>
      <c r="V1640" s="178" t="s">
        <v>1829</v>
      </c>
      <c r="W1640" s="130"/>
      <c r="X1640" s="131"/>
      <c r="Y1640" s="131"/>
      <c r="Z1640" s="206"/>
      <c r="AA1640" s="194">
        <f t="shared" si="117"/>
        <v>0</v>
      </c>
      <c r="AB1640" s="124" t="str">
        <f t="shared" si="118"/>
        <v/>
      </c>
      <c r="AC1640" s="195" t="str">
        <f t="shared" si="119"/>
        <v/>
      </c>
      <c r="AD1640" s="194" t="str">
        <f t="shared" si="120"/>
        <v/>
      </c>
      <c r="AE1640" s="194">
        <f>IF(AD1640="",0,IF(ISERROR(VLOOKUP(AD1640,AD$7:AD1639,1,FALSE)),1,0))</f>
        <v>0</v>
      </c>
      <c r="AF1640" s="194"/>
    </row>
    <row r="1641" spans="1:32" ht="16.5" customHeight="1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75">
        <f>IF(AND($X$3512&lt;&gt;" ",$X$3512&lt;&gt;0),IF(X1641=$X$3512,1+COUNTIF(U$7:U1640,"&gt;0"),0),0)</f>
        <v>0</v>
      </c>
      <c r="V1641" s="178" t="s">
        <v>1830</v>
      </c>
      <c r="W1641" s="130"/>
      <c r="X1641" s="131"/>
      <c r="Y1641" s="131"/>
      <c r="Z1641" s="206"/>
      <c r="AA1641" s="194">
        <f t="shared" si="117"/>
        <v>0</v>
      </c>
      <c r="AB1641" s="124" t="str">
        <f t="shared" si="118"/>
        <v/>
      </c>
      <c r="AC1641" s="195" t="str">
        <f t="shared" si="119"/>
        <v/>
      </c>
      <c r="AD1641" s="194" t="str">
        <f t="shared" si="120"/>
        <v/>
      </c>
      <c r="AE1641" s="194">
        <f>IF(AD1641="",0,IF(ISERROR(VLOOKUP(AD1641,AD$7:AD1640,1,FALSE)),1,0))</f>
        <v>0</v>
      </c>
      <c r="AF1641" s="194"/>
    </row>
    <row r="1642" spans="1:32" ht="16.5" customHeight="1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75">
        <f>IF(AND($X$3512&lt;&gt;" ",$X$3512&lt;&gt;0),IF(X1642=$X$3512,1+COUNTIF(U$7:U1641,"&gt;0"),0),0)</f>
        <v>0</v>
      </c>
      <c r="V1642" s="178" t="s">
        <v>1831</v>
      </c>
      <c r="W1642" s="130"/>
      <c r="X1642" s="131"/>
      <c r="Y1642" s="131"/>
      <c r="Z1642" s="206"/>
      <c r="AA1642" s="194">
        <f t="shared" si="117"/>
        <v>0</v>
      </c>
      <c r="AB1642" s="124" t="str">
        <f t="shared" si="118"/>
        <v/>
      </c>
      <c r="AC1642" s="195" t="str">
        <f t="shared" si="119"/>
        <v/>
      </c>
      <c r="AD1642" s="194" t="str">
        <f t="shared" si="120"/>
        <v/>
      </c>
      <c r="AE1642" s="194">
        <f>IF(AD1642="",0,IF(ISERROR(VLOOKUP(AD1642,AD$7:AD1641,1,FALSE)),1,0))</f>
        <v>0</v>
      </c>
      <c r="AF1642" s="194"/>
    </row>
    <row r="1643" spans="1:32" ht="16.5" customHeight="1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75">
        <f>IF(AND($X$3512&lt;&gt;" ",$X$3512&lt;&gt;0),IF(X1643=$X$3512,1+COUNTIF(U$7:U1642,"&gt;0"),0),0)</f>
        <v>0</v>
      </c>
      <c r="V1643" s="178" t="s">
        <v>1832</v>
      </c>
      <c r="W1643" s="130"/>
      <c r="X1643" s="131"/>
      <c r="Y1643" s="131"/>
      <c r="Z1643" s="206"/>
      <c r="AA1643" s="194">
        <f t="shared" si="117"/>
        <v>0</v>
      </c>
      <c r="AB1643" s="124" t="str">
        <f t="shared" si="118"/>
        <v/>
      </c>
      <c r="AC1643" s="195" t="str">
        <f t="shared" si="119"/>
        <v/>
      </c>
      <c r="AD1643" s="194" t="str">
        <f t="shared" si="120"/>
        <v/>
      </c>
      <c r="AE1643" s="194">
        <f>IF(AD1643="",0,IF(ISERROR(VLOOKUP(AD1643,AD$7:AD1642,1,FALSE)),1,0))</f>
        <v>0</v>
      </c>
      <c r="AF1643" s="194"/>
    </row>
    <row r="1644" spans="1:32" ht="16.5" customHeight="1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75">
        <f>IF(AND($X$3512&lt;&gt;" ",$X$3512&lt;&gt;0),IF(X1644=$X$3512,1+COUNTIF(U$7:U1643,"&gt;0"),0),0)</f>
        <v>0</v>
      </c>
      <c r="V1644" s="178" t="s">
        <v>1833</v>
      </c>
      <c r="W1644" s="130"/>
      <c r="X1644" s="131"/>
      <c r="Y1644" s="131"/>
      <c r="Z1644" s="206"/>
      <c r="AA1644" s="194">
        <f t="shared" si="117"/>
        <v>0</v>
      </c>
      <c r="AB1644" s="124" t="str">
        <f t="shared" si="118"/>
        <v/>
      </c>
      <c r="AC1644" s="195" t="str">
        <f t="shared" si="119"/>
        <v/>
      </c>
      <c r="AD1644" s="194" t="str">
        <f t="shared" si="120"/>
        <v/>
      </c>
      <c r="AE1644" s="194">
        <f>IF(AD1644="",0,IF(ISERROR(VLOOKUP(AD1644,AD$7:AD1643,1,FALSE)),1,0))</f>
        <v>0</v>
      </c>
      <c r="AF1644" s="194"/>
    </row>
    <row r="1645" spans="1:32" ht="16.5" customHeight="1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75">
        <f>IF(AND($X$3512&lt;&gt;" ",$X$3512&lt;&gt;0),IF(X1645=$X$3512,1+COUNTIF(U$7:U1644,"&gt;0"),0),0)</f>
        <v>0</v>
      </c>
      <c r="V1645" s="178" t="s">
        <v>1834</v>
      </c>
      <c r="W1645" s="130"/>
      <c r="X1645" s="131"/>
      <c r="Y1645" s="131"/>
      <c r="Z1645" s="206"/>
      <c r="AA1645" s="194">
        <f t="shared" si="117"/>
        <v>0</v>
      </c>
      <c r="AB1645" s="124" t="str">
        <f t="shared" si="118"/>
        <v/>
      </c>
      <c r="AC1645" s="195" t="str">
        <f t="shared" si="119"/>
        <v/>
      </c>
      <c r="AD1645" s="194" t="str">
        <f t="shared" si="120"/>
        <v/>
      </c>
      <c r="AE1645" s="194">
        <f>IF(AD1645="",0,IF(ISERROR(VLOOKUP(AD1645,AD$7:AD1644,1,FALSE)),1,0))</f>
        <v>0</v>
      </c>
      <c r="AF1645" s="194"/>
    </row>
    <row r="1646" spans="1:32" ht="16.5" customHeight="1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75">
        <f>IF(AND($X$3512&lt;&gt;" ",$X$3512&lt;&gt;0),IF(X1646=$X$3512,1+COUNTIF(U$7:U1645,"&gt;0"),0),0)</f>
        <v>0</v>
      </c>
      <c r="V1646" s="178" t="s">
        <v>1835</v>
      </c>
      <c r="W1646" s="130"/>
      <c r="X1646" s="131"/>
      <c r="Y1646" s="131"/>
      <c r="Z1646" s="206"/>
      <c r="AA1646" s="194">
        <f t="shared" si="117"/>
        <v>0</v>
      </c>
      <c r="AB1646" s="124" t="str">
        <f t="shared" si="118"/>
        <v/>
      </c>
      <c r="AC1646" s="195" t="str">
        <f t="shared" si="119"/>
        <v/>
      </c>
      <c r="AD1646" s="194" t="str">
        <f t="shared" si="120"/>
        <v/>
      </c>
      <c r="AE1646" s="194">
        <f>IF(AD1646="",0,IF(ISERROR(VLOOKUP(AD1646,AD$7:AD1645,1,FALSE)),1,0))</f>
        <v>0</v>
      </c>
      <c r="AF1646" s="194"/>
    </row>
    <row r="1647" spans="1:32" ht="16.5" customHeight="1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75">
        <f>IF(AND($X$3512&lt;&gt;" ",$X$3512&lt;&gt;0),IF(X1647=$X$3512,1+COUNTIF(U$7:U1646,"&gt;0"),0),0)</f>
        <v>0</v>
      </c>
      <c r="V1647" s="178" t="s">
        <v>1836</v>
      </c>
      <c r="W1647" s="130"/>
      <c r="X1647" s="131"/>
      <c r="Y1647" s="131"/>
      <c r="Z1647" s="206"/>
      <c r="AA1647" s="194">
        <f t="shared" si="117"/>
        <v>0</v>
      </c>
      <c r="AB1647" s="124" t="str">
        <f t="shared" si="118"/>
        <v/>
      </c>
      <c r="AC1647" s="195" t="str">
        <f t="shared" si="119"/>
        <v/>
      </c>
      <c r="AD1647" s="194" t="str">
        <f t="shared" si="120"/>
        <v/>
      </c>
      <c r="AE1647" s="194">
        <f>IF(AD1647="",0,IF(ISERROR(VLOOKUP(AD1647,AD$7:AD1646,1,FALSE)),1,0))</f>
        <v>0</v>
      </c>
      <c r="AF1647" s="194"/>
    </row>
    <row r="1648" spans="1:32" ht="16.5" customHeight="1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75">
        <f>IF(AND($X$3512&lt;&gt;" ",$X$3512&lt;&gt;0),IF(X1648=$X$3512,1+COUNTIF(U$7:U1647,"&gt;0"),0),0)</f>
        <v>0</v>
      </c>
      <c r="V1648" s="178" t="s">
        <v>1837</v>
      </c>
      <c r="W1648" s="130"/>
      <c r="X1648" s="131"/>
      <c r="Y1648" s="131"/>
      <c r="Z1648" s="206"/>
      <c r="AA1648" s="194">
        <f t="shared" si="117"/>
        <v>0</v>
      </c>
      <c r="AB1648" s="124" t="str">
        <f t="shared" si="118"/>
        <v/>
      </c>
      <c r="AC1648" s="195" t="str">
        <f t="shared" si="119"/>
        <v/>
      </c>
      <c r="AD1648" s="194" t="str">
        <f t="shared" si="120"/>
        <v/>
      </c>
      <c r="AE1648" s="194">
        <f>IF(AD1648="",0,IF(ISERROR(VLOOKUP(AD1648,AD$7:AD1647,1,FALSE)),1,0))</f>
        <v>0</v>
      </c>
      <c r="AF1648" s="194"/>
    </row>
    <row r="1649" spans="1:32" ht="16.5" customHeight="1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75">
        <f>IF(AND($X$3512&lt;&gt;" ",$X$3512&lt;&gt;0),IF(X1649=$X$3512,1+COUNTIF(U$7:U1648,"&gt;0"),0),0)</f>
        <v>0</v>
      </c>
      <c r="V1649" s="178" t="s">
        <v>1838</v>
      </c>
      <c r="W1649" s="130"/>
      <c r="X1649" s="131"/>
      <c r="Y1649" s="131"/>
      <c r="Z1649" s="206"/>
      <c r="AA1649" s="194">
        <f t="shared" si="117"/>
        <v>0</v>
      </c>
      <c r="AB1649" s="124" t="str">
        <f t="shared" si="118"/>
        <v/>
      </c>
      <c r="AC1649" s="195" t="str">
        <f t="shared" si="119"/>
        <v/>
      </c>
      <c r="AD1649" s="194" t="str">
        <f t="shared" si="120"/>
        <v/>
      </c>
      <c r="AE1649" s="194">
        <f>IF(AD1649="",0,IF(ISERROR(VLOOKUP(AD1649,AD$7:AD1648,1,FALSE)),1,0))</f>
        <v>0</v>
      </c>
      <c r="AF1649" s="194"/>
    </row>
    <row r="1650" spans="1:32" ht="16.5" customHeight="1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75">
        <f>IF(AND($X$3512&lt;&gt;" ",$X$3512&lt;&gt;0),IF(X1650=$X$3512,1+COUNTIF(U$7:U1649,"&gt;0"),0),0)</f>
        <v>0</v>
      </c>
      <c r="V1650" s="178" t="s">
        <v>1839</v>
      </c>
      <c r="W1650" s="130"/>
      <c r="X1650" s="131"/>
      <c r="Y1650" s="131"/>
      <c r="Z1650" s="206"/>
      <c r="AA1650" s="194">
        <f t="shared" si="117"/>
        <v>0</v>
      </c>
      <c r="AB1650" s="124" t="str">
        <f t="shared" si="118"/>
        <v/>
      </c>
      <c r="AC1650" s="195" t="str">
        <f t="shared" si="119"/>
        <v/>
      </c>
      <c r="AD1650" s="194" t="str">
        <f t="shared" si="120"/>
        <v/>
      </c>
      <c r="AE1650" s="194">
        <f>IF(AD1650="",0,IF(ISERROR(VLOOKUP(AD1650,AD$7:AD1649,1,FALSE)),1,0))</f>
        <v>0</v>
      </c>
      <c r="AF1650" s="194"/>
    </row>
    <row r="1651" spans="1:32" ht="16.5" customHeight="1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75">
        <f>IF(AND($X$3512&lt;&gt;" ",$X$3512&lt;&gt;0),IF(X1651=$X$3512,1+COUNTIF(U$7:U1650,"&gt;0"),0),0)</f>
        <v>0</v>
      </c>
      <c r="V1651" s="178" t="s">
        <v>1840</v>
      </c>
      <c r="W1651" s="130"/>
      <c r="X1651" s="131"/>
      <c r="Y1651" s="131"/>
      <c r="Z1651" s="206"/>
      <c r="AA1651" s="194">
        <f t="shared" si="117"/>
        <v>0</v>
      </c>
      <c r="AB1651" s="124" t="str">
        <f t="shared" si="118"/>
        <v/>
      </c>
      <c r="AC1651" s="195" t="str">
        <f t="shared" si="119"/>
        <v/>
      </c>
      <c r="AD1651" s="194" t="str">
        <f t="shared" si="120"/>
        <v/>
      </c>
      <c r="AE1651" s="194">
        <f>IF(AD1651="",0,IF(ISERROR(VLOOKUP(AD1651,AD$7:AD1650,1,FALSE)),1,0))</f>
        <v>0</v>
      </c>
      <c r="AF1651" s="194"/>
    </row>
    <row r="1652" spans="1:32" ht="16.5" customHeight="1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75">
        <f>IF(AND($X$3512&lt;&gt;" ",$X$3512&lt;&gt;0),IF(X1652=$X$3512,1+COUNTIF(U$7:U1651,"&gt;0"),0),0)</f>
        <v>0</v>
      </c>
      <c r="V1652" s="178" t="s">
        <v>1841</v>
      </c>
      <c r="W1652" s="130"/>
      <c r="X1652" s="131"/>
      <c r="Y1652" s="131"/>
      <c r="Z1652" s="206"/>
      <c r="AA1652" s="194">
        <f t="shared" si="117"/>
        <v>0</v>
      </c>
      <c r="AB1652" s="124" t="str">
        <f t="shared" si="118"/>
        <v/>
      </c>
      <c r="AC1652" s="195" t="str">
        <f t="shared" si="119"/>
        <v/>
      </c>
      <c r="AD1652" s="194" t="str">
        <f t="shared" si="120"/>
        <v/>
      </c>
      <c r="AE1652" s="194">
        <f>IF(AD1652="",0,IF(ISERROR(VLOOKUP(AD1652,AD$7:AD1651,1,FALSE)),1,0))</f>
        <v>0</v>
      </c>
      <c r="AF1652" s="194"/>
    </row>
    <row r="1653" spans="1:32" ht="16.5" customHeight="1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75">
        <f>IF(AND($X$3512&lt;&gt;" ",$X$3512&lt;&gt;0),IF(X1653=$X$3512,1+COUNTIF(U$7:U1652,"&gt;0"),0),0)</f>
        <v>0</v>
      </c>
      <c r="V1653" s="178" t="s">
        <v>1842</v>
      </c>
      <c r="W1653" s="130"/>
      <c r="X1653" s="131"/>
      <c r="Y1653" s="131"/>
      <c r="Z1653" s="206"/>
      <c r="AA1653" s="194">
        <f t="shared" si="117"/>
        <v>0</v>
      </c>
      <c r="AB1653" s="124" t="str">
        <f t="shared" si="118"/>
        <v/>
      </c>
      <c r="AC1653" s="195" t="str">
        <f t="shared" si="119"/>
        <v/>
      </c>
      <c r="AD1653" s="194" t="str">
        <f t="shared" si="120"/>
        <v/>
      </c>
      <c r="AE1653" s="194">
        <f>IF(AD1653="",0,IF(ISERROR(VLOOKUP(AD1653,AD$7:AD1652,1,FALSE)),1,0))</f>
        <v>0</v>
      </c>
      <c r="AF1653" s="194"/>
    </row>
    <row r="1654" spans="1:32" ht="16.5" customHeight="1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75">
        <f>IF(AND($X$3512&lt;&gt;" ",$X$3512&lt;&gt;0),IF(X1654=$X$3512,1+COUNTIF(U$7:U1653,"&gt;0"),0),0)</f>
        <v>0</v>
      </c>
      <c r="V1654" s="178" t="s">
        <v>1843</v>
      </c>
      <c r="W1654" s="130"/>
      <c r="X1654" s="131"/>
      <c r="Y1654" s="131"/>
      <c r="Z1654" s="206"/>
      <c r="AA1654" s="194">
        <f t="shared" si="117"/>
        <v>0</v>
      </c>
      <c r="AB1654" s="124" t="str">
        <f t="shared" si="118"/>
        <v/>
      </c>
      <c r="AC1654" s="195" t="str">
        <f t="shared" si="119"/>
        <v/>
      </c>
      <c r="AD1654" s="194" t="str">
        <f t="shared" si="120"/>
        <v/>
      </c>
      <c r="AE1654" s="194">
        <f>IF(AD1654="",0,IF(ISERROR(VLOOKUP(AD1654,AD$7:AD1653,1,FALSE)),1,0))</f>
        <v>0</v>
      </c>
      <c r="AF1654" s="194"/>
    </row>
    <row r="1655" spans="1:32" ht="16.5" customHeight="1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75">
        <f>IF(AND($X$3512&lt;&gt;" ",$X$3512&lt;&gt;0),IF(X1655=$X$3512,1+COUNTIF(U$7:U1654,"&gt;0"),0),0)</f>
        <v>0</v>
      </c>
      <c r="V1655" s="178" t="s">
        <v>1844</v>
      </c>
      <c r="W1655" s="130"/>
      <c r="X1655" s="131"/>
      <c r="Y1655" s="131"/>
      <c r="Z1655" s="206"/>
      <c r="AA1655" s="194">
        <f t="shared" si="117"/>
        <v>0</v>
      </c>
      <c r="AB1655" s="124" t="str">
        <f t="shared" si="118"/>
        <v/>
      </c>
      <c r="AC1655" s="195" t="str">
        <f t="shared" si="119"/>
        <v/>
      </c>
      <c r="AD1655" s="194" t="str">
        <f t="shared" si="120"/>
        <v/>
      </c>
      <c r="AE1655" s="194">
        <f>IF(AD1655="",0,IF(ISERROR(VLOOKUP(AD1655,AD$7:AD1654,1,FALSE)),1,0))</f>
        <v>0</v>
      </c>
      <c r="AF1655" s="194"/>
    </row>
    <row r="1656" spans="1:32" ht="16.5" customHeight="1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75">
        <f>IF(AND($X$3512&lt;&gt;" ",$X$3512&lt;&gt;0),IF(X1656=$X$3512,1+COUNTIF(U$7:U1655,"&gt;0"),0),0)</f>
        <v>0</v>
      </c>
      <c r="V1656" s="178" t="s">
        <v>1845</v>
      </c>
      <c r="W1656" s="130"/>
      <c r="X1656" s="131"/>
      <c r="Y1656" s="131"/>
      <c r="Z1656" s="206"/>
      <c r="AA1656" s="194">
        <f t="shared" si="117"/>
        <v>0</v>
      </c>
      <c r="AB1656" s="124" t="str">
        <f t="shared" si="118"/>
        <v/>
      </c>
      <c r="AC1656" s="195" t="str">
        <f t="shared" si="119"/>
        <v/>
      </c>
      <c r="AD1656" s="194" t="str">
        <f t="shared" si="120"/>
        <v/>
      </c>
      <c r="AE1656" s="194">
        <f>IF(AD1656="",0,IF(ISERROR(VLOOKUP(AD1656,AD$7:AD1655,1,FALSE)),1,0))</f>
        <v>0</v>
      </c>
      <c r="AF1656" s="194"/>
    </row>
    <row r="1657" spans="1:32" ht="16.5" customHeight="1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75">
        <f>IF(AND($X$3512&lt;&gt;" ",$X$3512&lt;&gt;0),IF(X1657=$X$3512,1+COUNTIF(U$7:U1656,"&gt;0"),0),0)</f>
        <v>0</v>
      </c>
      <c r="V1657" s="178" t="s">
        <v>1846</v>
      </c>
      <c r="W1657" s="130"/>
      <c r="X1657" s="131"/>
      <c r="Y1657" s="131"/>
      <c r="Z1657" s="206"/>
      <c r="AA1657" s="194">
        <f t="shared" si="117"/>
        <v>0</v>
      </c>
      <c r="AB1657" s="124" t="str">
        <f t="shared" si="118"/>
        <v/>
      </c>
      <c r="AC1657" s="195" t="str">
        <f t="shared" si="119"/>
        <v/>
      </c>
      <c r="AD1657" s="194" t="str">
        <f t="shared" si="120"/>
        <v/>
      </c>
      <c r="AE1657" s="194">
        <f>IF(AD1657="",0,IF(ISERROR(VLOOKUP(AD1657,AD$7:AD1656,1,FALSE)),1,0))</f>
        <v>0</v>
      </c>
      <c r="AF1657" s="194"/>
    </row>
    <row r="1658" spans="1:32" ht="16.5" customHeight="1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75">
        <f>IF(AND($X$3512&lt;&gt;" ",$X$3512&lt;&gt;0),IF(X1658=$X$3512,1+COUNTIF(U$7:U1657,"&gt;0"),0),0)</f>
        <v>0</v>
      </c>
      <c r="V1658" s="178" t="s">
        <v>1847</v>
      </c>
      <c r="W1658" s="130"/>
      <c r="X1658" s="131"/>
      <c r="Y1658" s="131"/>
      <c r="Z1658" s="206"/>
      <c r="AA1658" s="194">
        <f t="shared" si="117"/>
        <v>0</v>
      </c>
      <c r="AB1658" s="124" t="str">
        <f t="shared" si="118"/>
        <v/>
      </c>
      <c r="AC1658" s="195" t="str">
        <f t="shared" si="119"/>
        <v/>
      </c>
      <c r="AD1658" s="194" t="str">
        <f t="shared" si="120"/>
        <v/>
      </c>
      <c r="AE1658" s="194">
        <f>IF(AD1658="",0,IF(ISERROR(VLOOKUP(AD1658,AD$7:AD1657,1,FALSE)),1,0))</f>
        <v>0</v>
      </c>
      <c r="AF1658" s="194"/>
    </row>
    <row r="1659" spans="1:32" ht="16.5" customHeight="1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75">
        <f>IF(AND($X$3512&lt;&gt;" ",$X$3512&lt;&gt;0),IF(X1659=$X$3512,1+COUNTIF(U$7:U1658,"&gt;0"),0),0)</f>
        <v>0</v>
      </c>
      <c r="V1659" s="178" t="s">
        <v>1848</v>
      </c>
      <c r="W1659" s="130"/>
      <c r="X1659" s="131"/>
      <c r="Y1659" s="131"/>
      <c r="Z1659" s="206"/>
      <c r="AA1659" s="194">
        <f t="shared" si="117"/>
        <v>0</v>
      </c>
      <c r="AB1659" s="124" t="str">
        <f t="shared" si="118"/>
        <v/>
      </c>
      <c r="AC1659" s="195" t="str">
        <f t="shared" si="119"/>
        <v/>
      </c>
      <c r="AD1659" s="194" t="str">
        <f t="shared" si="120"/>
        <v/>
      </c>
      <c r="AE1659" s="194">
        <f>IF(AD1659="",0,IF(ISERROR(VLOOKUP(AD1659,AD$7:AD1658,1,FALSE)),1,0))</f>
        <v>0</v>
      </c>
      <c r="AF1659" s="194"/>
    </row>
    <row r="1660" spans="1:32" ht="16.5" customHeight="1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75">
        <f>IF(AND($X$3512&lt;&gt;" ",$X$3512&lt;&gt;0),IF(X1660=$X$3512,1+COUNTIF(U$7:U1659,"&gt;0"),0),0)</f>
        <v>0</v>
      </c>
      <c r="V1660" s="178" t="s">
        <v>1849</v>
      </c>
      <c r="W1660" s="130"/>
      <c r="X1660" s="131"/>
      <c r="Y1660" s="131"/>
      <c r="Z1660" s="206"/>
      <c r="AA1660" s="194">
        <f t="shared" si="117"/>
        <v>0</v>
      </c>
      <c r="AB1660" s="124" t="str">
        <f t="shared" si="118"/>
        <v/>
      </c>
      <c r="AC1660" s="195" t="str">
        <f t="shared" si="119"/>
        <v/>
      </c>
      <c r="AD1660" s="194" t="str">
        <f t="shared" si="120"/>
        <v/>
      </c>
      <c r="AE1660" s="194">
        <f>IF(AD1660="",0,IF(ISERROR(VLOOKUP(AD1660,AD$7:AD1659,1,FALSE)),1,0))</f>
        <v>0</v>
      </c>
      <c r="AF1660" s="194"/>
    </row>
    <row r="1661" spans="1:32" ht="16.5" customHeight="1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75">
        <f>IF(AND($X$3512&lt;&gt;" ",$X$3512&lt;&gt;0),IF(X1661=$X$3512,1+COUNTIF(U$7:U1660,"&gt;0"),0),0)</f>
        <v>0</v>
      </c>
      <c r="V1661" s="178" t="s">
        <v>1850</v>
      </c>
      <c r="W1661" s="130"/>
      <c r="X1661" s="131"/>
      <c r="Y1661" s="131"/>
      <c r="Z1661" s="206"/>
      <c r="AA1661" s="194">
        <f t="shared" si="117"/>
        <v>0</v>
      </c>
      <c r="AB1661" s="124" t="str">
        <f t="shared" si="118"/>
        <v/>
      </c>
      <c r="AC1661" s="195" t="str">
        <f t="shared" si="119"/>
        <v/>
      </c>
      <c r="AD1661" s="194" t="str">
        <f t="shared" si="120"/>
        <v/>
      </c>
      <c r="AE1661" s="194">
        <f>IF(AD1661="",0,IF(ISERROR(VLOOKUP(AD1661,AD$7:AD1660,1,FALSE)),1,0))</f>
        <v>0</v>
      </c>
      <c r="AF1661" s="194"/>
    </row>
    <row r="1662" spans="1:32" ht="16.5" customHeight="1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75">
        <f>IF(AND($X$3512&lt;&gt;" ",$X$3512&lt;&gt;0),IF(X1662=$X$3512,1+COUNTIF(U$7:U1661,"&gt;0"),0),0)</f>
        <v>0</v>
      </c>
      <c r="V1662" s="178" t="s">
        <v>1851</v>
      </c>
      <c r="W1662" s="130"/>
      <c r="X1662" s="131"/>
      <c r="Y1662" s="131"/>
      <c r="Z1662" s="206"/>
      <c r="AA1662" s="194">
        <f t="shared" si="117"/>
        <v>0</v>
      </c>
      <c r="AB1662" s="124" t="str">
        <f t="shared" si="118"/>
        <v/>
      </c>
      <c r="AC1662" s="195" t="str">
        <f t="shared" si="119"/>
        <v/>
      </c>
      <c r="AD1662" s="194" t="str">
        <f t="shared" si="120"/>
        <v/>
      </c>
      <c r="AE1662" s="194">
        <f>IF(AD1662="",0,IF(ISERROR(VLOOKUP(AD1662,AD$7:AD1661,1,FALSE)),1,0))</f>
        <v>0</v>
      </c>
      <c r="AF1662" s="194"/>
    </row>
    <row r="1663" spans="1:32" ht="16.5" customHeight="1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75">
        <f>IF(AND($X$3512&lt;&gt;" ",$X$3512&lt;&gt;0),IF(X1663=$X$3512,1+COUNTIF(U$7:U1662,"&gt;0"),0),0)</f>
        <v>0</v>
      </c>
      <c r="V1663" s="178" t="s">
        <v>1852</v>
      </c>
      <c r="W1663" s="130"/>
      <c r="X1663" s="131"/>
      <c r="Y1663" s="131"/>
      <c r="Z1663" s="206"/>
      <c r="AA1663" s="194">
        <f t="shared" si="117"/>
        <v>0</v>
      </c>
      <c r="AB1663" s="124" t="str">
        <f t="shared" si="118"/>
        <v/>
      </c>
      <c r="AC1663" s="195" t="str">
        <f t="shared" si="119"/>
        <v/>
      </c>
      <c r="AD1663" s="194" t="str">
        <f t="shared" si="120"/>
        <v/>
      </c>
      <c r="AE1663" s="194">
        <f>IF(AD1663="",0,IF(ISERROR(VLOOKUP(AD1663,AD$7:AD1662,1,FALSE)),1,0))</f>
        <v>0</v>
      </c>
      <c r="AF1663" s="194"/>
    </row>
    <row r="1664" spans="1:32" ht="16.5" customHeight="1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75">
        <f>IF(AND($X$3512&lt;&gt;" ",$X$3512&lt;&gt;0),IF(X1664=$X$3512,1+COUNTIF(U$7:U1663,"&gt;0"),0),0)</f>
        <v>0</v>
      </c>
      <c r="V1664" s="178" t="s">
        <v>1853</v>
      </c>
      <c r="W1664" s="130"/>
      <c r="X1664" s="131"/>
      <c r="Y1664" s="131"/>
      <c r="Z1664" s="206"/>
      <c r="AA1664" s="194">
        <f t="shared" si="117"/>
        <v>0</v>
      </c>
      <c r="AB1664" s="124" t="str">
        <f t="shared" si="118"/>
        <v/>
      </c>
      <c r="AC1664" s="195" t="str">
        <f t="shared" si="119"/>
        <v/>
      </c>
      <c r="AD1664" s="194" t="str">
        <f t="shared" si="120"/>
        <v/>
      </c>
      <c r="AE1664" s="194">
        <f>IF(AD1664="",0,IF(ISERROR(VLOOKUP(AD1664,AD$7:AD1663,1,FALSE)),1,0))</f>
        <v>0</v>
      </c>
      <c r="AF1664" s="194"/>
    </row>
    <row r="1665" spans="1:32" ht="16.5" customHeight="1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75">
        <f>IF(AND($X$3512&lt;&gt;" ",$X$3512&lt;&gt;0),IF(X1665=$X$3512,1+COUNTIF(U$7:U1664,"&gt;0"),0),0)</f>
        <v>0</v>
      </c>
      <c r="V1665" s="178" t="s">
        <v>1854</v>
      </c>
      <c r="W1665" s="130"/>
      <c r="X1665" s="131"/>
      <c r="Y1665" s="131"/>
      <c r="Z1665" s="206"/>
      <c r="AA1665" s="194">
        <f t="shared" si="117"/>
        <v>0</v>
      </c>
      <c r="AB1665" s="124" t="str">
        <f t="shared" si="118"/>
        <v/>
      </c>
      <c r="AC1665" s="195" t="str">
        <f t="shared" si="119"/>
        <v/>
      </c>
      <c r="AD1665" s="194" t="str">
        <f t="shared" si="120"/>
        <v/>
      </c>
      <c r="AE1665" s="194">
        <f>IF(AD1665="",0,IF(ISERROR(VLOOKUP(AD1665,AD$7:AD1664,1,FALSE)),1,0))</f>
        <v>0</v>
      </c>
      <c r="AF1665" s="194"/>
    </row>
    <row r="1666" spans="1:32" ht="16.5" customHeight="1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75">
        <f>IF(AND($X$3512&lt;&gt;" ",$X$3512&lt;&gt;0),IF(X1666=$X$3512,1+COUNTIF(U$7:U1665,"&gt;0"),0),0)</f>
        <v>0</v>
      </c>
      <c r="V1666" s="178" t="s">
        <v>1855</v>
      </c>
      <c r="W1666" s="130"/>
      <c r="X1666" s="131"/>
      <c r="Y1666" s="131"/>
      <c r="Z1666" s="206"/>
      <c r="AA1666" s="194">
        <f t="shared" si="117"/>
        <v>0</v>
      </c>
      <c r="AB1666" s="124" t="str">
        <f t="shared" si="118"/>
        <v/>
      </c>
      <c r="AC1666" s="195" t="str">
        <f t="shared" si="119"/>
        <v/>
      </c>
      <c r="AD1666" s="194" t="str">
        <f t="shared" si="120"/>
        <v/>
      </c>
      <c r="AE1666" s="194">
        <f>IF(AD1666="",0,IF(ISERROR(VLOOKUP(AD1666,AD$7:AD1665,1,FALSE)),1,0))</f>
        <v>0</v>
      </c>
      <c r="AF1666" s="194"/>
    </row>
    <row r="1667" spans="1:32" ht="16.5" customHeight="1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75">
        <f>IF(AND($X$3512&lt;&gt;" ",$X$3512&lt;&gt;0),IF(X1667=$X$3512,1+COUNTIF(U$7:U1666,"&gt;0"),0),0)</f>
        <v>0</v>
      </c>
      <c r="V1667" s="178" t="s">
        <v>1856</v>
      </c>
      <c r="W1667" s="130"/>
      <c r="X1667" s="131"/>
      <c r="Y1667" s="131"/>
      <c r="Z1667" s="206"/>
      <c r="AA1667" s="194">
        <f t="shared" si="117"/>
        <v>0</v>
      </c>
      <c r="AB1667" s="124" t="str">
        <f t="shared" si="118"/>
        <v/>
      </c>
      <c r="AC1667" s="195" t="str">
        <f t="shared" si="119"/>
        <v/>
      </c>
      <c r="AD1667" s="194" t="str">
        <f t="shared" si="120"/>
        <v/>
      </c>
      <c r="AE1667" s="194">
        <f>IF(AD1667="",0,IF(ISERROR(VLOOKUP(AD1667,AD$7:AD1666,1,FALSE)),1,0))</f>
        <v>0</v>
      </c>
      <c r="AF1667" s="194"/>
    </row>
    <row r="1668" spans="1:32" ht="16.5" customHeight="1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75">
        <f>IF(AND($X$3512&lt;&gt;" ",$X$3512&lt;&gt;0),IF(X1668=$X$3512,1+COUNTIF(U$7:U1667,"&gt;0"),0),0)</f>
        <v>0</v>
      </c>
      <c r="V1668" s="178" t="s">
        <v>1857</v>
      </c>
      <c r="W1668" s="130"/>
      <c r="X1668" s="131"/>
      <c r="Y1668" s="131"/>
      <c r="Z1668" s="206"/>
      <c r="AA1668" s="194">
        <f t="shared" si="117"/>
        <v>0</v>
      </c>
      <c r="AB1668" s="124" t="str">
        <f t="shared" si="118"/>
        <v/>
      </c>
      <c r="AC1668" s="195" t="str">
        <f t="shared" si="119"/>
        <v/>
      </c>
      <c r="AD1668" s="194" t="str">
        <f t="shared" si="120"/>
        <v/>
      </c>
      <c r="AE1668" s="194">
        <f>IF(AD1668="",0,IF(ISERROR(VLOOKUP(AD1668,AD$7:AD1667,1,FALSE)),1,0))</f>
        <v>0</v>
      </c>
      <c r="AF1668" s="194"/>
    </row>
    <row r="1669" spans="1:32" ht="16.5" customHeight="1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75">
        <f>IF(AND($X$3512&lt;&gt;" ",$X$3512&lt;&gt;0),IF(X1669=$X$3512,1+COUNTIF(U$7:U1668,"&gt;0"),0),0)</f>
        <v>0</v>
      </c>
      <c r="V1669" s="178" t="s">
        <v>1858</v>
      </c>
      <c r="W1669" s="130"/>
      <c r="X1669" s="131"/>
      <c r="Y1669" s="131"/>
      <c r="Z1669" s="206"/>
      <c r="AA1669" s="194">
        <f t="shared" si="117"/>
        <v>0</v>
      </c>
      <c r="AB1669" s="124" t="str">
        <f t="shared" si="118"/>
        <v/>
      </c>
      <c r="AC1669" s="195" t="str">
        <f t="shared" si="119"/>
        <v/>
      </c>
      <c r="AD1669" s="194" t="str">
        <f t="shared" si="120"/>
        <v/>
      </c>
      <c r="AE1669" s="194">
        <f>IF(AD1669="",0,IF(ISERROR(VLOOKUP(AD1669,AD$7:AD1668,1,FALSE)),1,0))</f>
        <v>0</v>
      </c>
      <c r="AF1669" s="194"/>
    </row>
    <row r="1670" spans="1:32" ht="16.5" customHeight="1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75">
        <f>IF(AND($X$3512&lt;&gt;" ",$X$3512&lt;&gt;0),IF(X1670=$X$3512,1+COUNTIF(U$7:U1669,"&gt;0"),0),0)</f>
        <v>0</v>
      </c>
      <c r="V1670" s="178" t="s">
        <v>1859</v>
      </c>
      <c r="W1670" s="130"/>
      <c r="X1670" s="131"/>
      <c r="Y1670" s="131"/>
      <c r="Z1670" s="206"/>
      <c r="AA1670" s="194">
        <f t="shared" si="117"/>
        <v>0</v>
      </c>
      <c r="AB1670" s="124" t="str">
        <f t="shared" si="118"/>
        <v/>
      </c>
      <c r="AC1670" s="195" t="str">
        <f t="shared" si="119"/>
        <v/>
      </c>
      <c r="AD1670" s="194" t="str">
        <f t="shared" si="120"/>
        <v/>
      </c>
      <c r="AE1670" s="194">
        <f>IF(AD1670="",0,IF(ISERROR(VLOOKUP(AD1670,AD$7:AD1669,1,FALSE)),1,0))</f>
        <v>0</v>
      </c>
      <c r="AF1670" s="194"/>
    </row>
    <row r="1671" spans="1:32" ht="16.5" customHeight="1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75">
        <f>IF(AND($X$3512&lt;&gt;" ",$X$3512&lt;&gt;0),IF(X1671=$X$3512,1+COUNTIF(U$7:U1670,"&gt;0"),0),0)</f>
        <v>0</v>
      </c>
      <c r="V1671" s="178" t="s">
        <v>1860</v>
      </c>
      <c r="W1671" s="130"/>
      <c r="X1671" s="131"/>
      <c r="Y1671" s="131"/>
      <c r="Z1671" s="206"/>
      <c r="AA1671" s="194">
        <f t="shared" ref="AA1671:AA1734" si="121">IF(ISBLANK(X1671),0,VLOOKUP(X1671,$B$8:$E$57,1,FALSE))</f>
        <v>0</v>
      </c>
      <c r="AB1671" s="124" t="str">
        <f t="shared" si="118"/>
        <v/>
      </c>
      <c r="AC1671" s="195" t="str">
        <f t="shared" si="119"/>
        <v/>
      </c>
      <c r="AD1671" s="194" t="str">
        <f t="shared" si="120"/>
        <v/>
      </c>
      <c r="AE1671" s="194">
        <f>IF(AD1671="",0,IF(ISERROR(VLOOKUP(AD1671,AD$7:AD1670,1,FALSE)),1,0))</f>
        <v>0</v>
      </c>
      <c r="AF1671" s="194"/>
    </row>
    <row r="1672" spans="1:32" ht="16.5" customHeight="1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75">
        <f>IF(AND($X$3512&lt;&gt;" ",$X$3512&lt;&gt;0),IF(X1672=$X$3512,1+COUNTIF(U$7:U1671,"&gt;0"),0),0)</f>
        <v>0</v>
      </c>
      <c r="V1672" s="178" t="s">
        <v>1861</v>
      </c>
      <c r="W1672" s="130"/>
      <c r="X1672" s="131"/>
      <c r="Y1672" s="131"/>
      <c r="Z1672" s="206"/>
      <c r="AA1672" s="194">
        <f t="shared" si="121"/>
        <v>0</v>
      </c>
      <c r="AB1672" s="124" t="str">
        <f t="shared" ref="AB1672:AB1735" si="122">IF(W1672&gt;0,CONCATENATE(MONTH(W1672)&amp;X1672),"")</f>
        <v/>
      </c>
      <c r="AC1672" s="195" t="str">
        <f t="shared" ref="AC1672:AC1735" si="123">IF(OR(AND(Z1672&lt;&gt;0,ISBLANK(X1672)),ISERROR(AA1672)),"ERR","")</f>
        <v/>
      </c>
      <c r="AD1672" s="194" t="str">
        <f t="shared" si="120"/>
        <v/>
      </c>
      <c r="AE1672" s="194">
        <f>IF(AD1672="",0,IF(ISERROR(VLOOKUP(AD1672,AD$7:AD1671,1,FALSE)),1,0))</f>
        <v>0</v>
      </c>
      <c r="AF1672" s="194"/>
    </row>
    <row r="1673" spans="1:32" ht="16.5" customHeight="1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75">
        <f>IF(AND($X$3512&lt;&gt;" ",$X$3512&lt;&gt;0),IF(X1673=$X$3512,1+COUNTIF(U$7:U1672,"&gt;0"),0),0)</f>
        <v>0</v>
      </c>
      <c r="V1673" s="178" t="s">
        <v>1862</v>
      </c>
      <c r="W1673" s="130"/>
      <c r="X1673" s="131"/>
      <c r="Y1673" s="131"/>
      <c r="Z1673" s="206"/>
      <c r="AA1673" s="194">
        <f t="shared" si="121"/>
        <v>0</v>
      </c>
      <c r="AB1673" s="124" t="str">
        <f t="shared" si="122"/>
        <v/>
      </c>
      <c r="AC1673" s="195" t="str">
        <f t="shared" si="123"/>
        <v/>
      </c>
      <c r="AD1673" s="194" t="str">
        <f t="shared" si="120"/>
        <v/>
      </c>
      <c r="AE1673" s="194">
        <f>IF(AD1673="",0,IF(ISERROR(VLOOKUP(AD1673,AD$7:AD1672,1,FALSE)),1,0))</f>
        <v>0</v>
      </c>
      <c r="AF1673" s="194"/>
    </row>
    <row r="1674" spans="1:32" ht="16.5" customHeight="1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75">
        <f>IF(AND($X$3512&lt;&gt;" ",$X$3512&lt;&gt;0),IF(X1674=$X$3512,1+COUNTIF(U$7:U1673,"&gt;0"),0),0)</f>
        <v>0</v>
      </c>
      <c r="V1674" s="178" t="s">
        <v>1863</v>
      </c>
      <c r="W1674" s="130"/>
      <c r="X1674" s="131"/>
      <c r="Y1674" s="131"/>
      <c r="Z1674" s="206"/>
      <c r="AA1674" s="194">
        <f t="shared" si="121"/>
        <v>0</v>
      </c>
      <c r="AB1674" s="124" t="str">
        <f t="shared" si="122"/>
        <v/>
      </c>
      <c r="AC1674" s="195" t="str">
        <f t="shared" si="123"/>
        <v/>
      </c>
      <c r="AD1674" s="194" t="str">
        <f t="shared" si="120"/>
        <v/>
      </c>
      <c r="AE1674" s="194">
        <f>IF(AD1674="",0,IF(ISERROR(VLOOKUP(AD1674,AD$7:AD1673,1,FALSE)),1,0))</f>
        <v>0</v>
      </c>
      <c r="AF1674" s="194"/>
    </row>
    <row r="1675" spans="1:32" ht="16.5" customHeight="1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75">
        <f>IF(AND($X$3512&lt;&gt;" ",$X$3512&lt;&gt;0),IF(X1675=$X$3512,1+COUNTIF(U$7:U1674,"&gt;0"),0),0)</f>
        <v>0</v>
      </c>
      <c r="V1675" s="178" t="s">
        <v>1864</v>
      </c>
      <c r="W1675" s="130"/>
      <c r="X1675" s="131"/>
      <c r="Y1675" s="131"/>
      <c r="Z1675" s="206"/>
      <c r="AA1675" s="194">
        <f t="shared" si="121"/>
        <v>0</v>
      </c>
      <c r="AB1675" s="124" t="str">
        <f t="shared" si="122"/>
        <v/>
      </c>
      <c r="AC1675" s="195" t="str">
        <f t="shared" si="123"/>
        <v/>
      </c>
      <c r="AD1675" s="194" t="str">
        <f t="shared" ref="AD1675:AD1738" si="124">IF(W1675&gt;0,CONCATENATE(MONTH(W1675),"-",YEAR(W1675)),"")</f>
        <v/>
      </c>
      <c r="AE1675" s="194">
        <f>IF(AD1675="",0,IF(ISERROR(VLOOKUP(AD1675,AD$7:AD1674,1,FALSE)),1,0))</f>
        <v>0</v>
      </c>
      <c r="AF1675" s="194"/>
    </row>
    <row r="1676" spans="1:32" ht="16.5" customHeight="1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75">
        <f>IF(AND($X$3512&lt;&gt;" ",$X$3512&lt;&gt;0),IF(X1676=$X$3512,1+COUNTIF(U$7:U1675,"&gt;0"),0),0)</f>
        <v>0</v>
      </c>
      <c r="V1676" s="178" t="s">
        <v>1865</v>
      </c>
      <c r="W1676" s="130"/>
      <c r="X1676" s="131"/>
      <c r="Y1676" s="131"/>
      <c r="Z1676" s="206"/>
      <c r="AA1676" s="194">
        <f t="shared" si="121"/>
        <v>0</v>
      </c>
      <c r="AB1676" s="124" t="str">
        <f t="shared" si="122"/>
        <v/>
      </c>
      <c r="AC1676" s="195" t="str">
        <f t="shared" si="123"/>
        <v/>
      </c>
      <c r="AD1676" s="194" t="str">
        <f t="shared" si="124"/>
        <v/>
      </c>
      <c r="AE1676" s="194">
        <f>IF(AD1676="",0,IF(ISERROR(VLOOKUP(AD1676,AD$7:AD1675,1,FALSE)),1,0))</f>
        <v>0</v>
      </c>
      <c r="AF1676" s="194"/>
    </row>
    <row r="1677" spans="1:32" ht="16.5" customHeight="1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75">
        <f>IF(AND($X$3512&lt;&gt;" ",$X$3512&lt;&gt;0),IF(X1677=$X$3512,1+COUNTIF(U$7:U1676,"&gt;0"),0),0)</f>
        <v>0</v>
      </c>
      <c r="V1677" s="178" t="s">
        <v>1866</v>
      </c>
      <c r="W1677" s="130"/>
      <c r="X1677" s="131"/>
      <c r="Y1677" s="131"/>
      <c r="Z1677" s="206"/>
      <c r="AA1677" s="194">
        <f t="shared" si="121"/>
        <v>0</v>
      </c>
      <c r="AB1677" s="124" t="str">
        <f t="shared" si="122"/>
        <v/>
      </c>
      <c r="AC1677" s="195" t="str">
        <f t="shared" si="123"/>
        <v/>
      </c>
      <c r="AD1677" s="194" t="str">
        <f t="shared" si="124"/>
        <v/>
      </c>
      <c r="AE1677" s="194">
        <f>IF(AD1677="",0,IF(ISERROR(VLOOKUP(AD1677,AD$7:AD1676,1,FALSE)),1,0))</f>
        <v>0</v>
      </c>
      <c r="AF1677" s="194"/>
    </row>
    <row r="1678" spans="1:32" ht="16.5" customHeight="1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75">
        <f>IF(AND($X$3512&lt;&gt;" ",$X$3512&lt;&gt;0),IF(X1678=$X$3512,1+COUNTIF(U$7:U1677,"&gt;0"),0),0)</f>
        <v>0</v>
      </c>
      <c r="V1678" s="178" t="s">
        <v>1867</v>
      </c>
      <c r="W1678" s="130"/>
      <c r="X1678" s="131"/>
      <c r="Y1678" s="131"/>
      <c r="Z1678" s="206"/>
      <c r="AA1678" s="194">
        <f t="shared" si="121"/>
        <v>0</v>
      </c>
      <c r="AB1678" s="124" t="str">
        <f t="shared" si="122"/>
        <v/>
      </c>
      <c r="AC1678" s="195" t="str">
        <f t="shared" si="123"/>
        <v/>
      </c>
      <c r="AD1678" s="194" t="str">
        <f t="shared" si="124"/>
        <v/>
      </c>
      <c r="AE1678" s="194">
        <f>IF(AD1678="",0,IF(ISERROR(VLOOKUP(AD1678,AD$7:AD1677,1,FALSE)),1,0))</f>
        <v>0</v>
      </c>
      <c r="AF1678" s="194"/>
    </row>
    <row r="1679" spans="1:32" ht="16.5" customHeight="1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75">
        <f>IF(AND($X$3512&lt;&gt;" ",$X$3512&lt;&gt;0),IF(X1679=$X$3512,1+COUNTIF(U$7:U1678,"&gt;0"),0),0)</f>
        <v>0</v>
      </c>
      <c r="V1679" s="178" t="s">
        <v>1868</v>
      </c>
      <c r="W1679" s="130"/>
      <c r="X1679" s="131"/>
      <c r="Y1679" s="131"/>
      <c r="Z1679" s="206"/>
      <c r="AA1679" s="194">
        <f t="shared" si="121"/>
        <v>0</v>
      </c>
      <c r="AB1679" s="124" t="str">
        <f t="shared" si="122"/>
        <v/>
      </c>
      <c r="AC1679" s="195" t="str">
        <f t="shared" si="123"/>
        <v/>
      </c>
      <c r="AD1679" s="194" t="str">
        <f t="shared" si="124"/>
        <v/>
      </c>
      <c r="AE1679" s="194">
        <f>IF(AD1679="",0,IF(ISERROR(VLOOKUP(AD1679,AD$7:AD1678,1,FALSE)),1,0))</f>
        <v>0</v>
      </c>
      <c r="AF1679" s="194"/>
    </row>
    <row r="1680" spans="1:32" ht="16.5" customHeight="1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75">
        <f>IF(AND($X$3512&lt;&gt;" ",$X$3512&lt;&gt;0),IF(X1680=$X$3512,1+COUNTIF(U$7:U1679,"&gt;0"),0),0)</f>
        <v>0</v>
      </c>
      <c r="V1680" s="178" t="s">
        <v>1869</v>
      </c>
      <c r="W1680" s="130"/>
      <c r="X1680" s="131"/>
      <c r="Y1680" s="131"/>
      <c r="Z1680" s="206"/>
      <c r="AA1680" s="194">
        <f t="shared" si="121"/>
        <v>0</v>
      </c>
      <c r="AB1680" s="124" t="str">
        <f t="shared" si="122"/>
        <v/>
      </c>
      <c r="AC1680" s="195" t="str">
        <f t="shared" si="123"/>
        <v/>
      </c>
      <c r="AD1680" s="194" t="str">
        <f t="shared" si="124"/>
        <v/>
      </c>
      <c r="AE1680" s="194">
        <f>IF(AD1680="",0,IF(ISERROR(VLOOKUP(AD1680,AD$7:AD1679,1,FALSE)),1,0))</f>
        <v>0</v>
      </c>
      <c r="AF1680" s="194"/>
    </row>
    <row r="1681" spans="1:32" ht="16.5" customHeight="1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75">
        <f>IF(AND($X$3512&lt;&gt;" ",$X$3512&lt;&gt;0),IF(X1681=$X$3512,1+COUNTIF(U$7:U1680,"&gt;0"),0),0)</f>
        <v>0</v>
      </c>
      <c r="V1681" s="178" t="s">
        <v>1870</v>
      </c>
      <c r="W1681" s="130"/>
      <c r="X1681" s="131"/>
      <c r="Y1681" s="131"/>
      <c r="Z1681" s="206"/>
      <c r="AA1681" s="194">
        <f t="shared" si="121"/>
        <v>0</v>
      </c>
      <c r="AB1681" s="124" t="str">
        <f t="shared" si="122"/>
        <v/>
      </c>
      <c r="AC1681" s="195" t="str">
        <f t="shared" si="123"/>
        <v/>
      </c>
      <c r="AD1681" s="194" t="str">
        <f t="shared" si="124"/>
        <v/>
      </c>
      <c r="AE1681" s="194">
        <f>IF(AD1681="",0,IF(ISERROR(VLOOKUP(AD1681,AD$7:AD1680,1,FALSE)),1,0))</f>
        <v>0</v>
      </c>
      <c r="AF1681" s="194"/>
    </row>
    <row r="1682" spans="1:32" ht="16.5" customHeight="1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75">
        <f>IF(AND($X$3512&lt;&gt;" ",$X$3512&lt;&gt;0),IF(X1682=$X$3512,1+COUNTIF(U$7:U1681,"&gt;0"),0),0)</f>
        <v>0</v>
      </c>
      <c r="V1682" s="178" t="s">
        <v>1871</v>
      </c>
      <c r="W1682" s="130"/>
      <c r="X1682" s="131"/>
      <c r="Y1682" s="131"/>
      <c r="Z1682" s="206"/>
      <c r="AA1682" s="194">
        <f t="shared" si="121"/>
        <v>0</v>
      </c>
      <c r="AB1682" s="124" t="str">
        <f t="shared" si="122"/>
        <v/>
      </c>
      <c r="AC1682" s="195" t="str">
        <f t="shared" si="123"/>
        <v/>
      </c>
      <c r="AD1682" s="194" t="str">
        <f t="shared" si="124"/>
        <v/>
      </c>
      <c r="AE1682" s="194">
        <f>IF(AD1682="",0,IF(ISERROR(VLOOKUP(AD1682,AD$7:AD1681,1,FALSE)),1,0))</f>
        <v>0</v>
      </c>
      <c r="AF1682" s="194"/>
    </row>
    <row r="1683" spans="1:32" ht="16.5" customHeight="1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75">
        <f>IF(AND($X$3512&lt;&gt;" ",$X$3512&lt;&gt;0),IF(X1683=$X$3512,1+COUNTIF(U$7:U1682,"&gt;0"),0),0)</f>
        <v>0</v>
      </c>
      <c r="V1683" s="178" t="s">
        <v>1872</v>
      </c>
      <c r="W1683" s="130"/>
      <c r="X1683" s="131"/>
      <c r="Y1683" s="131"/>
      <c r="Z1683" s="206"/>
      <c r="AA1683" s="194">
        <f t="shared" si="121"/>
        <v>0</v>
      </c>
      <c r="AB1683" s="124" t="str">
        <f t="shared" si="122"/>
        <v/>
      </c>
      <c r="AC1683" s="195" t="str">
        <f t="shared" si="123"/>
        <v/>
      </c>
      <c r="AD1683" s="194" t="str">
        <f t="shared" si="124"/>
        <v/>
      </c>
      <c r="AE1683" s="194">
        <f>IF(AD1683="",0,IF(ISERROR(VLOOKUP(AD1683,AD$7:AD1682,1,FALSE)),1,0))</f>
        <v>0</v>
      </c>
      <c r="AF1683" s="194"/>
    </row>
    <row r="1684" spans="1:32" ht="16.5" customHeight="1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75">
        <f>IF(AND($X$3512&lt;&gt;" ",$X$3512&lt;&gt;0),IF(X1684=$X$3512,1+COUNTIF(U$7:U1683,"&gt;0"),0),0)</f>
        <v>0</v>
      </c>
      <c r="V1684" s="178" t="s">
        <v>1873</v>
      </c>
      <c r="W1684" s="130"/>
      <c r="X1684" s="131"/>
      <c r="Y1684" s="131"/>
      <c r="Z1684" s="206"/>
      <c r="AA1684" s="194">
        <f t="shared" si="121"/>
        <v>0</v>
      </c>
      <c r="AB1684" s="124" t="str">
        <f t="shared" si="122"/>
        <v/>
      </c>
      <c r="AC1684" s="195" t="str">
        <f t="shared" si="123"/>
        <v/>
      </c>
      <c r="AD1684" s="194" t="str">
        <f t="shared" si="124"/>
        <v/>
      </c>
      <c r="AE1684" s="194">
        <f>IF(AD1684="",0,IF(ISERROR(VLOOKUP(AD1684,AD$7:AD1683,1,FALSE)),1,0))</f>
        <v>0</v>
      </c>
      <c r="AF1684" s="194"/>
    </row>
    <row r="1685" spans="1:32" ht="16.5" customHeight="1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75">
        <f>IF(AND($X$3512&lt;&gt;" ",$X$3512&lt;&gt;0),IF(X1685=$X$3512,1+COUNTIF(U$7:U1684,"&gt;0"),0),0)</f>
        <v>0</v>
      </c>
      <c r="V1685" s="178" t="s">
        <v>1874</v>
      </c>
      <c r="W1685" s="130"/>
      <c r="X1685" s="131"/>
      <c r="Y1685" s="131"/>
      <c r="Z1685" s="206"/>
      <c r="AA1685" s="194">
        <f t="shared" si="121"/>
        <v>0</v>
      </c>
      <c r="AB1685" s="124" t="str">
        <f t="shared" si="122"/>
        <v/>
      </c>
      <c r="AC1685" s="195" t="str">
        <f t="shared" si="123"/>
        <v/>
      </c>
      <c r="AD1685" s="194" t="str">
        <f t="shared" si="124"/>
        <v/>
      </c>
      <c r="AE1685" s="194">
        <f>IF(AD1685="",0,IF(ISERROR(VLOOKUP(AD1685,AD$7:AD1684,1,FALSE)),1,0))</f>
        <v>0</v>
      </c>
      <c r="AF1685" s="194"/>
    </row>
    <row r="1686" spans="1:32" ht="16.5" customHeight="1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75">
        <f>IF(AND($X$3512&lt;&gt;" ",$X$3512&lt;&gt;0),IF(X1686=$X$3512,1+COUNTIF(U$7:U1685,"&gt;0"),0),0)</f>
        <v>0</v>
      </c>
      <c r="V1686" s="178" t="s">
        <v>1875</v>
      </c>
      <c r="W1686" s="130"/>
      <c r="X1686" s="131"/>
      <c r="Y1686" s="131"/>
      <c r="Z1686" s="206"/>
      <c r="AA1686" s="194">
        <f t="shared" si="121"/>
        <v>0</v>
      </c>
      <c r="AB1686" s="124" t="str">
        <f t="shared" si="122"/>
        <v/>
      </c>
      <c r="AC1686" s="195" t="str">
        <f t="shared" si="123"/>
        <v/>
      </c>
      <c r="AD1686" s="194" t="str">
        <f t="shared" si="124"/>
        <v/>
      </c>
      <c r="AE1686" s="194">
        <f>IF(AD1686="",0,IF(ISERROR(VLOOKUP(AD1686,AD$7:AD1685,1,FALSE)),1,0))</f>
        <v>0</v>
      </c>
      <c r="AF1686" s="194"/>
    </row>
    <row r="1687" spans="1:32" ht="16.5" customHeight="1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75">
        <f>IF(AND($X$3512&lt;&gt;" ",$X$3512&lt;&gt;0),IF(X1687=$X$3512,1+COUNTIF(U$7:U1686,"&gt;0"),0),0)</f>
        <v>0</v>
      </c>
      <c r="V1687" s="178" t="s">
        <v>1876</v>
      </c>
      <c r="W1687" s="130"/>
      <c r="X1687" s="131"/>
      <c r="Y1687" s="131"/>
      <c r="Z1687" s="206"/>
      <c r="AA1687" s="194">
        <f t="shared" si="121"/>
        <v>0</v>
      </c>
      <c r="AB1687" s="124" t="str">
        <f t="shared" si="122"/>
        <v/>
      </c>
      <c r="AC1687" s="195" t="str">
        <f t="shared" si="123"/>
        <v/>
      </c>
      <c r="AD1687" s="194" t="str">
        <f t="shared" si="124"/>
        <v/>
      </c>
      <c r="AE1687" s="194">
        <f>IF(AD1687="",0,IF(ISERROR(VLOOKUP(AD1687,AD$7:AD1686,1,FALSE)),1,0))</f>
        <v>0</v>
      </c>
      <c r="AF1687" s="194"/>
    </row>
    <row r="1688" spans="1:32" ht="16.5" customHeight="1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75">
        <f>IF(AND($X$3512&lt;&gt;" ",$X$3512&lt;&gt;0),IF(X1688=$X$3512,1+COUNTIF(U$7:U1687,"&gt;0"),0),0)</f>
        <v>0</v>
      </c>
      <c r="V1688" s="178" t="s">
        <v>1877</v>
      </c>
      <c r="W1688" s="130"/>
      <c r="X1688" s="131"/>
      <c r="Y1688" s="131"/>
      <c r="Z1688" s="206"/>
      <c r="AA1688" s="194">
        <f t="shared" si="121"/>
        <v>0</v>
      </c>
      <c r="AB1688" s="124" t="str">
        <f t="shared" si="122"/>
        <v/>
      </c>
      <c r="AC1688" s="195" t="str">
        <f t="shared" si="123"/>
        <v/>
      </c>
      <c r="AD1688" s="194" t="str">
        <f t="shared" si="124"/>
        <v/>
      </c>
      <c r="AE1688" s="194">
        <f>IF(AD1688="",0,IF(ISERROR(VLOOKUP(AD1688,AD$7:AD1687,1,FALSE)),1,0))</f>
        <v>0</v>
      </c>
      <c r="AF1688" s="194"/>
    </row>
    <row r="1689" spans="1:32" ht="16.5" customHeight="1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75">
        <f>IF(AND($X$3512&lt;&gt;" ",$X$3512&lt;&gt;0),IF(X1689=$X$3512,1+COUNTIF(U$7:U1688,"&gt;0"),0),0)</f>
        <v>0</v>
      </c>
      <c r="V1689" s="178" t="s">
        <v>1878</v>
      </c>
      <c r="W1689" s="130"/>
      <c r="X1689" s="131"/>
      <c r="Y1689" s="131"/>
      <c r="Z1689" s="206"/>
      <c r="AA1689" s="194">
        <f t="shared" si="121"/>
        <v>0</v>
      </c>
      <c r="AB1689" s="124" t="str">
        <f t="shared" si="122"/>
        <v/>
      </c>
      <c r="AC1689" s="195" t="str">
        <f t="shared" si="123"/>
        <v/>
      </c>
      <c r="AD1689" s="194" t="str">
        <f t="shared" si="124"/>
        <v/>
      </c>
      <c r="AE1689" s="194">
        <f>IF(AD1689="",0,IF(ISERROR(VLOOKUP(AD1689,AD$7:AD1688,1,FALSE)),1,0))</f>
        <v>0</v>
      </c>
      <c r="AF1689" s="194"/>
    </row>
    <row r="1690" spans="1:32" ht="16.5" customHeight="1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75">
        <f>IF(AND($X$3512&lt;&gt;" ",$X$3512&lt;&gt;0),IF(X1690=$X$3512,1+COUNTIF(U$7:U1689,"&gt;0"),0),0)</f>
        <v>0</v>
      </c>
      <c r="V1690" s="178" t="s">
        <v>1879</v>
      </c>
      <c r="W1690" s="130"/>
      <c r="X1690" s="131"/>
      <c r="Y1690" s="131"/>
      <c r="Z1690" s="206"/>
      <c r="AA1690" s="194">
        <f t="shared" si="121"/>
        <v>0</v>
      </c>
      <c r="AB1690" s="124" t="str">
        <f t="shared" si="122"/>
        <v/>
      </c>
      <c r="AC1690" s="195" t="str">
        <f t="shared" si="123"/>
        <v/>
      </c>
      <c r="AD1690" s="194" t="str">
        <f t="shared" si="124"/>
        <v/>
      </c>
      <c r="AE1690" s="194">
        <f>IF(AD1690="",0,IF(ISERROR(VLOOKUP(AD1690,AD$7:AD1689,1,FALSE)),1,0))</f>
        <v>0</v>
      </c>
      <c r="AF1690" s="194"/>
    </row>
    <row r="1691" spans="1:32" ht="16.5" customHeight="1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75">
        <f>IF(AND($X$3512&lt;&gt;" ",$X$3512&lt;&gt;0),IF(X1691=$X$3512,1+COUNTIF(U$7:U1690,"&gt;0"),0),0)</f>
        <v>0</v>
      </c>
      <c r="V1691" s="178" t="s">
        <v>1880</v>
      </c>
      <c r="W1691" s="130"/>
      <c r="X1691" s="131"/>
      <c r="Y1691" s="131"/>
      <c r="Z1691" s="206"/>
      <c r="AA1691" s="194">
        <f t="shared" si="121"/>
        <v>0</v>
      </c>
      <c r="AB1691" s="124" t="str">
        <f t="shared" si="122"/>
        <v/>
      </c>
      <c r="AC1691" s="195" t="str">
        <f t="shared" si="123"/>
        <v/>
      </c>
      <c r="AD1691" s="194" t="str">
        <f t="shared" si="124"/>
        <v/>
      </c>
      <c r="AE1691" s="194">
        <f>IF(AD1691="",0,IF(ISERROR(VLOOKUP(AD1691,AD$7:AD1690,1,FALSE)),1,0))</f>
        <v>0</v>
      </c>
      <c r="AF1691" s="194"/>
    </row>
    <row r="1692" spans="1:32" ht="16.5" customHeight="1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75">
        <f>IF(AND($X$3512&lt;&gt;" ",$X$3512&lt;&gt;0),IF(X1692=$X$3512,1+COUNTIF(U$7:U1691,"&gt;0"),0),0)</f>
        <v>0</v>
      </c>
      <c r="V1692" s="178" t="s">
        <v>1881</v>
      </c>
      <c r="W1692" s="130"/>
      <c r="X1692" s="131"/>
      <c r="Y1692" s="131"/>
      <c r="Z1692" s="206"/>
      <c r="AA1692" s="194">
        <f t="shared" si="121"/>
        <v>0</v>
      </c>
      <c r="AB1692" s="124" t="str">
        <f t="shared" si="122"/>
        <v/>
      </c>
      <c r="AC1692" s="195" t="str">
        <f t="shared" si="123"/>
        <v/>
      </c>
      <c r="AD1692" s="194" t="str">
        <f t="shared" si="124"/>
        <v/>
      </c>
      <c r="AE1692" s="194">
        <f>IF(AD1692="",0,IF(ISERROR(VLOOKUP(AD1692,AD$7:AD1691,1,FALSE)),1,0))</f>
        <v>0</v>
      </c>
      <c r="AF1692" s="194"/>
    </row>
    <row r="1693" spans="1:32" ht="16.5" customHeight="1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75">
        <f>IF(AND($X$3512&lt;&gt;" ",$X$3512&lt;&gt;0),IF(X1693=$X$3512,1+COUNTIF(U$7:U1692,"&gt;0"),0),0)</f>
        <v>0</v>
      </c>
      <c r="V1693" s="178" t="s">
        <v>1882</v>
      </c>
      <c r="W1693" s="130"/>
      <c r="X1693" s="131"/>
      <c r="Y1693" s="131"/>
      <c r="Z1693" s="206"/>
      <c r="AA1693" s="194">
        <f t="shared" si="121"/>
        <v>0</v>
      </c>
      <c r="AB1693" s="124" t="str">
        <f t="shared" si="122"/>
        <v/>
      </c>
      <c r="AC1693" s="195" t="str">
        <f t="shared" si="123"/>
        <v/>
      </c>
      <c r="AD1693" s="194" t="str">
        <f t="shared" si="124"/>
        <v/>
      </c>
      <c r="AE1693" s="194">
        <f>IF(AD1693="",0,IF(ISERROR(VLOOKUP(AD1693,AD$7:AD1692,1,FALSE)),1,0))</f>
        <v>0</v>
      </c>
      <c r="AF1693" s="194"/>
    </row>
    <row r="1694" spans="1:32" ht="16.5" customHeight="1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75">
        <f>IF(AND($X$3512&lt;&gt;" ",$X$3512&lt;&gt;0),IF(X1694=$X$3512,1+COUNTIF(U$7:U1693,"&gt;0"),0),0)</f>
        <v>0</v>
      </c>
      <c r="V1694" s="178" t="s">
        <v>1883</v>
      </c>
      <c r="W1694" s="130"/>
      <c r="X1694" s="131"/>
      <c r="Y1694" s="131"/>
      <c r="Z1694" s="206"/>
      <c r="AA1694" s="194">
        <f t="shared" si="121"/>
        <v>0</v>
      </c>
      <c r="AB1694" s="124" t="str">
        <f t="shared" si="122"/>
        <v/>
      </c>
      <c r="AC1694" s="195" t="str">
        <f t="shared" si="123"/>
        <v/>
      </c>
      <c r="AD1694" s="194" t="str">
        <f t="shared" si="124"/>
        <v/>
      </c>
      <c r="AE1694" s="194">
        <f>IF(AD1694="",0,IF(ISERROR(VLOOKUP(AD1694,AD$7:AD1693,1,FALSE)),1,0))</f>
        <v>0</v>
      </c>
      <c r="AF1694" s="194"/>
    </row>
    <row r="1695" spans="1:32" ht="16.5" customHeight="1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75">
        <f>IF(AND($X$3512&lt;&gt;" ",$X$3512&lt;&gt;0),IF(X1695=$X$3512,1+COUNTIF(U$7:U1694,"&gt;0"),0),0)</f>
        <v>0</v>
      </c>
      <c r="V1695" s="178" t="s">
        <v>1884</v>
      </c>
      <c r="W1695" s="130"/>
      <c r="X1695" s="131"/>
      <c r="Y1695" s="131"/>
      <c r="Z1695" s="206"/>
      <c r="AA1695" s="194">
        <f t="shared" si="121"/>
        <v>0</v>
      </c>
      <c r="AB1695" s="124" t="str">
        <f t="shared" si="122"/>
        <v/>
      </c>
      <c r="AC1695" s="195" t="str">
        <f t="shared" si="123"/>
        <v/>
      </c>
      <c r="AD1695" s="194" t="str">
        <f t="shared" si="124"/>
        <v/>
      </c>
      <c r="AE1695" s="194">
        <f>IF(AD1695="",0,IF(ISERROR(VLOOKUP(AD1695,AD$7:AD1694,1,FALSE)),1,0))</f>
        <v>0</v>
      </c>
      <c r="AF1695" s="194"/>
    </row>
    <row r="1696" spans="1:32" ht="16.5" customHeight="1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75">
        <f>IF(AND($X$3512&lt;&gt;" ",$X$3512&lt;&gt;0),IF(X1696=$X$3512,1+COUNTIF(U$7:U1695,"&gt;0"),0),0)</f>
        <v>0</v>
      </c>
      <c r="V1696" s="178" t="s">
        <v>1885</v>
      </c>
      <c r="W1696" s="130"/>
      <c r="X1696" s="131"/>
      <c r="Y1696" s="131"/>
      <c r="Z1696" s="206"/>
      <c r="AA1696" s="194">
        <f t="shared" si="121"/>
        <v>0</v>
      </c>
      <c r="AB1696" s="124" t="str">
        <f t="shared" si="122"/>
        <v/>
      </c>
      <c r="AC1696" s="195" t="str">
        <f t="shared" si="123"/>
        <v/>
      </c>
      <c r="AD1696" s="194" t="str">
        <f t="shared" si="124"/>
        <v/>
      </c>
      <c r="AE1696" s="194">
        <f>IF(AD1696="",0,IF(ISERROR(VLOOKUP(AD1696,AD$7:AD1695,1,FALSE)),1,0))</f>
        <v>0</v>
      </c>
      <c r="AF1696" s="194"/>
    </row>
    <row r="1697" spans="1:32" ht="16.5" customHeight="1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75">
        <f>IF(AND($X$3512&lt;&gt;" ",$X$3512&lt;&gt;0),IF(X1697=$X$3512,1+COUNTIF(U$7:U1696,"&gt;0"),0),0)</f>
        <v>0</v>
      </c>
      <c r="V1697" s="178" t="s">
        <v>1886</v>
      </c>
      <c r="W1697" s="130"/>
      <c r="X1697" s="131"/>
      <c r="Y1697" s="131"/>
      <c r="Z1697" s="206"/>
      <c r="AA1697" s="194">
        <f t="shared" si="121"/>
        <v>0</v>
      </c>
      <c r="AB1697" s="124" t="str">
        <f t="shared" si="122"/>
        <v/>
      </c>
      <c r="AC1697" s="195" t="str">
        <f t="shared" si="123"/>
        <v/>
      </c>
      <c r="AD1697" s="194" t="str">
        <f t="shared" si="124"/>
        <v/>
      </c>
      <c r="AE1697" s="194">
        <f>IF(AD1697="",0,IF(ISERROR(VLOOKUP(AD1697,AD$7:AD1696,1,FALSE)),1,0))</f>
        <v>0</v>
      </c>
      <c r="AF1697" s="194"/>
    </row>
    <row r="1698" spans="1:32" ht="16.5" customHeight="1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75">
        <f>IF(AND($X$3512&lt;&gt;" ",$X$3512&lt;&gt;0),IF(X1698=$X$3512,1+COUNTIF(U$7:U1697,"&gt;0"),0),0)</f>
        <v>0</v>
      </c>
      <c r="V1698" s="178" t="s">
        <v>1887</v>
      </c>
      <c r="W1698" s="130"/>
      <c r="X1698" s="131"/>
      <c r="Y1698" s="131"/>
      <c r="Z1698" s="206"/>
      <c r="AA1698" s="194">
        <f t="shared" si="121"/>
        <v>0</v>
      </c>
      <c r="AB1698" s="124" t="str">
        <f t="shared" si="122"/>
        <v/>
      </c>
      <c r="AC1698" s="195" t="str">
        <f t="shared" si="123"/>
        <v/>
      </c>
      <c r="AD1698" s="194" t="str">
        <f t="shared" si="124"/>
        <v/>
      </c>
      <c r="AE1698" s="194">
        <f>IF(AD1698="",0,IF(ISERROR(VLOOKUP(AD1698,AD$7:AD1697,1,FALSE)),1,0))</f>
        <v>0</v>
      </c>
      <c r="AF1698" s="194"/>
    </row>
    <row r="1699" spans="1:32" ht="16.5" customHeight="1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75">
        <f>IF(AND($X$3512&lt;&gt;" ",$X$3512&lt;&gt;0),IF(X1699=$X$3512,1+COUNTIF(U$7:U1698,"&gt;0"),0),0)</f>
        <v>0</v>
      </c>
      <c r="V1699" s="178" t="s">
        <v>1888</v>
      </c>
      <c r="W1699" s="130"/>
      <c r="X1699" s="131"/>
      <c r="Y1699" s="131"/>
      <c r="Z1699" s="206"/>
      <c r="AA1699" s="194">
        <f t="shared" si="121"/>
        <v>0</v>
      </c>
      <c r="AB1699" s="124" t="str">
        <f t="shared" si="122"/>
        <v/>
      </c>
      <c r="AC1699" s="195" t="str">
        <f t="shared" si="123"/>
        <v/>
      </c>
      <c r="AD1699" s="194" t="str">
        <f t="shared" si="124"/>
        <v/>
      </c>
      <c r="AE1699" s="194">
        <f>IF(AD1699="",0,IF(ISERROR(VLOOKUP(AD1699,AD$7:AD1698,1,FALSE)),1,0))</f>
        <v>0</v>
      </c>
      <c r="AF1699" s="194"/>
    </row>
    <row r="1700" spans="1:32" ht="16.5" customHeight="1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75">
        <f>IF(AND($X$3512&lt;&gt;" ",$X$3512&lt;&gt;0),IF(X1700=$X$3512,1+COUNTIF(U$7:U1699,"&gt;0"),0),0)</f>
        <v>0</v>
      </c>
      <c r="V1700" s="178" t="s">
        <v>1889</v>
      </c>
      <c r="W1700" s="130"/>
      <c r="X1700" s="131"/>
      <c r="Y1700" s="131"/>
      <c r="Z1700" s="206"/>
      <c r="AA1700" s="194">
        <f t="shared" si="121"/>
        <v>0</v>
      </c>
      <c r="AB1700" s="124" t="str">
        <f t="shared" si="122"/>
        <v/>
      </c>
      <c r="AC1700" s="195" t="str">
        <f t="shared" si="123"/>
        <v/>
      </c>
      <c r="AD1700" s="194" t="str">
        <f t="shared" si="124"/>
        <v/>
      </c>
      <c r="AE1700" s="194">
        <f>IF(AD1700="",0,IF(ISERROR(VLOOKUP(AD1700,AD$7:AD1699,1,FALSE)),1,0))</f>
        <v>0</v>
      </c>
      <c r="AF1700" s="194"/>
    </row>
    <row r="1701" spans="1:32" ht="16.5" customHeight="1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75">
        <f>IF(AND($X$3512&lt;&gt;" ",$X$3512&lt;&gt;0),IF(X1701=$X$3512,1+COUNTIF(U$7:U1700,"&gt;0"),0),0)</f>
        <v>0</v>
      </c>
      <c r="V1701" s="178" t="s">
        <v>1890</v>
      </c>
      <c r="W1701" s="130"/>
      <c r="X1701" s="131"/>
      <c r="Y1701" s="131"/>
      <c r="Z1701" s="206"/>
      <c r="AA1701" s="194">
        <f t="shared" si="121"/>
        <v>0</v>
      </c>
      <c r="AB1701" s="124" t="str">
        <f t="shared" si="122"/>
        <v/>
      </c>
      <c r="AC1701" s="195" t="str">
        <f t="shared" si="123"/>
        <v/>
      </c>
      <c r="AD1701" s="194" t="str">
        <f t="shared" si="124"/>
        <v/>
      </c>
      <c r="AE1701" s="194">
        <f>IF(AD1701="",0,IF(ISERROR(VLOOKUP(AD1701,AD$7:AD1700,1,FALSE)),1,0))</f>
        <v>0</v>
      </c>
      <c r="AF1701" s="194"/>
    </row>
    <row r="1702" spans="1:32" ht="16.5" customHeight="1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75">
        <f>IF(AND($X$3512&lt;&gt;" ",$X$3512&lt;&gt;0),IF(X1702=$X$3512,1+COUNTIF(U$7:U1701,"&gt;0"),0),0)</f>
        <v>0</v>
      </c>
      <c r="V1702" s="178" t="s">
        <v>1891</v>
      </c>
      <c r="W1702" s="130"/>
      <c r="X1702" s="131"/>
      <c r="Y1702" s="131"/>
      <c r="Z1702" s="206"/>
      <c r="AA1702" s="194">
        <f t="shared" si="121"/>
        <v>0</v>
      </c>
      <c r="AB1702" s="124" t="str">
        <f t="shared" si="122"/>
        <v/>
      </c>
      <c r="AC1702" s="195" t="str">
        <f t="shared" si="123"/>
        <v/>
      </c>
      <c r="AD1702" s="194" t="str">
        <f t="shared" si="124"/>
        <v/>
      </c>
      <c r="AE1702" s="194">
        <f>IF(AD1702="",0,IF(ISERROR(VLOOKUP(AD1702,AD$7:AD1701,1,FALSE)),1,0))</f>
        <v>0</v>
      </c>
      <c r="AF1702" s="194"/>
    </row>
    <row r="1703" spans="1:32" ht="16.5" customHeight="1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75">
        <f>IF(AND($X$3512&lt;&gt;" ",$X$3512&lt;&gt;0),IF(X1703=$X$3512,1+COUNTIF(U$7:U1702,"&gt;0"),0),0)</f>
        <v>0</v>
      </c>
      <c r="V1703" s="178" t="s">
        <v>1892</v>
      </c>
      <c r="W1703" s="130"/>
      <c r="X1703" s="131"/>
      <c r="Y1703" s="131"/>
      <c r="Z1703" s="206"/>
      <c r="AA1703" s="194">
        <f t="shared" si="121"/>
        <v>0</v>
      </c>
      <c r="AB1703" s="124" t="str">
        <f t="shared" si="122"/>
        <v/>
      </c>
      <c r="AC1703" s="195" t="str">
        <f t="shared" si="123"/>
        <v/>
      </c>
      <c r="AD1703" s="194" t="str">
        <f t="shared" si="124"/>
        <v/>
      </c>
      <c r="AE1703" s="194">
        <f>IF(AD1703="",0,IF(ISERROR(VLOOKUP(AD1703,AD$7:AD1702,1,FALSE)),1,0))</f>
        <v>0</v>
      </c>
      <c r="AF1703" s="194"/>
    </row>
    <row r="1704" spans="1:32" ht="16.5" customHeight="1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75">
        <f>IF(AND($X$3512&lt;&gt;" ",$X$3512&lt;&gt;0),IF(X1704=$X$3512,1+COUNTIF(U$7:U1703,"&gt;0"),0),0)</f>
        <v>0</v>
      </c>
      <c r="V1704" s="178" t="s">
        <v>1893</v>
      </c>
      <c r="W1704" s="130"/>
      <c r="X1704" s="131"/>
      <c r="Y1704" s="131"/>
      <c r="Z1704" s="206"/>
      <c r="AA1704" s="194">
        <f t="shared" si="121"/>
        <v>0</v>
      </c>
      <c r="AB1704" s="124" t="str">
        <f t="shared" si="122"/>
        <v/>
      </c>
      <c r="AC1704" s="195" t="str">
        <f t="shared" si="123"/>
        <v/>
      </c>
      <c r="AD1704" s="194" t="str">
        <f t="shared" si="124"/>
        <v/>
      </c>
      <c r="AE1704" s="194">
        <f>IF(AD1704="",0,IF(ISERROR(VLOOKUP(AD1704,AD$7:AD1703,1,FALSE)),1,0))</f>
        <v>0</v>
      </c>
      <c r="AF1704" s="194"/>
    </row>
    <row r="1705" spans="1:32" ht="16.5" customHeight="1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75">
        <f>IF(AND($X$3512&lt;&gt;" ",$X$3512&lt;&gt;0),IF(X1705=$X$3512,1+COUNTIF(U$7:U1704,"&gt;0"),0),0)</f>
        <v>0</v>
      </c>
      <c r="V1705" s="178" t="s">
        <v>1894</v>
      </c>
      <c r="W1705" s="130"/>
      <c r="X1705" s="131"/>
      <c r="Y1705" s="131"/>
      <c r="Z1705" s="206"/>
      <c r="AA1705" s="194">
        <f t="shared" si="121"/>
        <v>0</v>
      </c>
      <c r="AB1705" s="124" t="str">
        <f t="shared" si="122"/>
        <v/>
      </c>
      <c r="AC1705" s="195" t="str">
        <f t="shared" si="123"/>
        <v/>
      </c>
      <c r="AD1705" s="194" t="str">
        <f t="shared" si="124"/>
        <v/>
      </c>
      <c r="AE1705" s="194">
        <f>IF(AD1705="",0,IF(ISERROR(VLOOKUP(AD1705,AD$7:AD1704,1,FALSE)),1,0))</f>
        <v>0</v>
      </c>
      <c r="AF1705" s="194"/>
    </row>
    <row r="1706" spans="1:32" ht="16.5" customHeight="1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75">
        <f>IF(AND($X$3512&lt;&gt;" ",$X$3512&lt;&gt;0),IF(X1706=$X$3512,1+COUNTIF(U$7:U1705,"&gt;0"),0),0)</f>
        <v>0</v>
      </c>
      <c r="V1706" s="178" t="s">
        <v>1895</v>
      </c>
      <c r="W1706" s="130"/>
      <c r="X1706" s="131"/>
      <c r="Y1706" s="131"/>
      <c r="Z1706" s="206"/>
      <c r="AA1706" s="194">
        <f t="shared" si="121"/>
        <v>0</v>
      </c>
      <c r="AB1706" s="124" t="str">
        <f t="shared" si="122"/>
        <v/>
      </c>
      <c r="AC1706" s="195" t="str">
        <f t="shared" si="123"/>
        <v/>
      </c>
      <c r="AD1706" s="194" t="str">
        <f t="shared" si="124"/>
        <v/>
      </c>
      <c r="AE1706" s="194">
        <f>IF(AD1706="",0,IF(ISERROR(VLOOKUP(AD1706,AD$7:AD1705,1,FALSE)),1,0))</f>
        <v>0</v>
      </c>
      <c r="AF1706" s="194"/>
    </row>
    <row r="1707" spans="1:32" ht="16.5" customHeight="1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75">
        <f>IF(AND($X$3512&lt;&gt;" ",$X$3512&lt;&gt;0),IF(X1707=$X$3512,1+COUNTIF(U$7:U1706,"&gt;0"),0),0)</f>
        <v>0</v>
      </c>
      <c r="V1707" s="178" t="s">
        <v>1896</v>
      </c>
      <c r="W1707" s="130"/>
      <c r="X1707" s="131"/>
      <c r="Y1707" s="131"/>
      <c r="Z1707" s="206"/>
      <c r="AA1707" s="194">
        <f t="shared" si="121"/>
        <v>0</v>
      </c>
      <c r="AB1707" s="124" t="str">
        <f t="shared" si="122"/>
        <v/>
      </c>
      <c r="AC1707" s="195" t="str">
        <f t="shared" si="123"/>
        <v/>
      </c>
      <c r="AD1707" s="194" t="str">
        <f t="shared" si="124"/>
        <v/>
      </c>
      <c r="AE1707" s="194">
        <f>IF(AD1707="",0,IF(ISERROR(VLOOKUP(AD1707,AD$7:AD1706,1,FALSE)),1,0))</f>
        <v>0</v>
      </c>
      <c r="AF1707" s="194"/>
    </row>
    <row r="1708" spans="1:32" ht="16.5" customHeight="1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75">
        <f>IF(AND($X$3512&lt;&gt;" ",$X$3512&lt;&gt;0),IF(X1708=$X$3512,1+COUNTIF(U$7:U1707,"&gt;0"),0),0)</f>
        <v>0</v>
      </c>
      <c r="V1708" s="178" t="s">
        <v>1897</v>
      </c>
      <c r="W1708" s="130"/>
      <c r="X1708" s="131"/>
      <c r="Y1708" s="131"/>
      <c r="Z1708" s="206"/>
      <c r="AA1708" s="194">
        <f t="shared" si="121"/>
        <v>0</v>
      </c>
      <c r="AB1708" s="124" t="str">
        <f t="shared" si="122"/>
        <v/>
      </c>
      <c r="AC1708" s="195" t="str">
        <f t="shared" si="123"/>
        <v/>
      </c>
      <c r="AD1708" s="194" t="str">
        <f t="shared" si="124"/>
        <v/>
      </c>
      <c r="AE1708" s="194">
        <f>IF(AD1708="",0,IF(ISERROR(VLOOKUP(AD1708,AD$7:AD1707,1,FALSE)),1,0))</f>
        <v>0</v>
      </c>
      <c r="AF1708" s="194"/>
    </row>
    <row r="1709" spans="1:32" ht="16.5" customHeight="1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75">
        <f>IF(AND($X$3512&lt;&gt;" ",$X$3512&lt;&gt;0),IF(X1709=$X$3512,1+COUNTIF(U$7:U1708,"&gt;0"),0),0)</f>
        <v>0</v>
      </c>
      <c r="V1709" s="178" t="s">
        <v>1898</v>
      </c>
      <c r="W1709" s="130"/>
      <c r="X1709" s="131"/>
      <c r="Y1709" s="131"/>
      <c r="Z1709" s="206"/>
      <c r="AA1709" s="194">
        <f t="shared" si="121"/>
        <v>0</v>
      </c>
      <c r="AB1709" s="124" t="str">
        <f t="shared" si="122"/>
        <v/>
      </c>
      <c r="AC1709" s="195" t="str">
        <f t="shared" si="123"/>
        <v/>
      </c>
      <c r="AD1709" s="194" t="str">
        <f t="shared" si="124"/>
        <v/>
      </c>
      <c r="AE1709" s="194">
        <f>IF(AD1709="",0,IF(ISERROR(VLOOKUP(AD1709,AD$7:AD1708,1,FALSE)),1,0))</f>
        <v>0</v>
      </c>
      <c r="AF1709" s="194"/>
    </row>
    <row r="1710" spans="1:32" ht="16.5" customHeight="1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75">
        <f>IF(AND($X$3512&lt;&gt;" ",$X$3512&lt;&gt;0),IF(X1710=$X$3512,1+COUNTIF(U$7:U1709,"&gt;0"),0),0)</f>
        <v>0</v>
      </c>
      <c r="V1710" s="178" t="s">
        <v>1899</v>
      </c>
      <c r="W1710" s="130"/>
      <c r="X1710" s="131"/>
      <c r="Y1710" s="131"/>
      <c r="Z1710" s="206"/>
      <c r="AA1710" s="194">
        <f t="shared" si="121"/>
        <v>0</v>
      </c>
      <c r="AB1710" s="124" t="str">
        <f t="shared" si="122"/>
        <v/>
      </c>
      <c r="AC1710" s="195" t="str">
        <f t="shared" si="123"/>
        <v/>
      </c>
      <c r="AD1710" s="194" t="str">
        <f t="shared" si="124"/>
        <v/>
      </c>
      <c r="AE1710" s="194">
        <f>IF(AD1710="",0,IF(ISERROR(VLOOKUP(AD1710,AD$7:AD1709,1,FALSE)),1,0))</f>
        <v>0</v>
      </c>
      <c r="AF1710" s="194"/>
    </row>
    <row r="1711" spans="1:32" ht="16.5" customHeight="1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75">
        <f>IF(AND($X$3512&lt;&gt;" ",$X$3512&lt;&gt;0),IF(X1711=$X$3512,1+COUNTIF(U$7:U1710,"&gt;0"),0),0)</f>
        <v>0</v>
      </c>
      <c r="V1711" s="178" t="s">
        <v>1900</v>
      </c>
      <c r="W1711" s="130"/>
      <c r="X1711" s="131"/>
      <c r="Y1711" s="131"/>
      <c r="Z1711" s="206"/>
      <c r="AA1711" s="194">
        <f t="shared" si="121"/>
        <v>0</v>
      </c>
      <c r="AB1711" s="124" t="str">
        <f t="shared" si="122"/>
        <v/>
      </c>
      <c r="AC1711" s="195" t="str">
        <f t="shared" si="123"/>
        <v/>
      </c>
      <c r="AD1711" s="194" t="str">
        <f t="shared" si="124"/>
        <v/>
      </c>
      <c r="AE1711" s="194">
        <f>IF(AD1711="",0,IF(ISERROR(VLOOKUP(AD1711,AD$7:AD1710,1,FALSE)),1,0))</f>
        <v>0</v>
      </c>
      <c r="AF1711" s="194"/>
    </row>
    <row r="1712" spans="1:32" ht="16.5" customHeight="1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75">
        <f>IF(AND($X$3512&lt;&gt;" ",$X$3512&lt;&gt;0),IF(X1712=$X$3512,1+COUNTIF(U$7:U1711,"&gt;0"),0),0)</f>
        <v>0</v>
      </c>
      <c r="V1712" s="178" t="s">
        <v>1901</v>
      </c>
      <c r="W1712" s="130"/>
      <c r="X1712" s="131"/>
      <c r="Y1712" s="131"/>
      <c r="Z1712" s="206"/>
      <c r="AA1712" s="194">
        <f t="shared" si="121"/>
        <v>0</v>
      </c>
      <c r="AB1712" s="124" t="str">
        <f t="shared" si="122"/>
        <v/>
      </c>
      <c r="AC1712" s="195" t="str">
        <f t="shared" si="123"/>
        <v/>
      </c>
      <c r="AD1712" s="194" t="str">
        <f t="shared" si="124"/>
        <v/>
      </c>
      <c r="AE1712" s="194">
        <f>IF(AD1712="",0,IF(ISERROR(VLOOKUP(AD1712,AD$7:AD1711,1,FALSE)),1,0))</f>
        <v>0</v>
      </c>
      <c r="AF1712" s="194"/>
    </row>
    <row r="1713" spans="1:32" ht="16.5" customHeight="1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75">
        <f>IF(AND($X$3512&lt;&gt;" ",$X$3512&lt;&gt;0),IF(X1713=$X$3512,1+COUNTIF(U$7:U1712,"&gt;0"),0),0)</f>
        <v>0</v>
      </c>
      <c r="V1713" s="178" t="s">
        <v>1902</v>
      </c>
      <c r="W1713" s="130"/>
      <c r="X1713" s="131"/>
      <c r="Y1713" s="131"/>
      <c r="Z1713" s="206"/>
      <c r="AA1713" s="194">
        <f t="shared" si="121"/>
        <v>0</v>
      </c>
      <c r="AB1713" s="124" t="str">
        <f t="shared" si="122"/>
        <v/>
      </c>
      <c r="AC1713" s="195" t="str">
        <f t="shared" si="123"/>
        <v/>
      </c>
      <c r="AD1713" s="194" t="str">
        <f t="shared" si="124"/>
        <v/>
      </c>
      <c r="AE1713" s="194">
        <f>IF(AD1713="",0,IF(ISERROR(VLOOKUP(AD1713,AD$7:AD1712,1,FALSE)),1,0))</f>
        <v>0</v>
      </c>
      <c r="AF1713" s="194"/>
    </row>
    <row r="1714" spans="1:32" ht="16.5" customHeight="1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75">
        <f>IF(AND($X$3512&lt;&gt;" ",$X$3512&lt;&gt;0),IF(X1714=$X$3512,1+COUNTIF(U$7:U1713,"&gt;0"),0),0)</f>
        <v>0</v>
      </c>
      <c r="V1714" s="178" t="s">
        <v>1903</v>
      </c>
      <c r="W1714" s="130"/>
      <c r="X1714" s="131"/>
      <c r="Y1714" s="131"/>
      <c r="Z1714" s="206"/>
      <c r="AA1714" s="194">
        <f t="shared" si="121"/>
        <v>0</v>
      </c>
      <c r="AB1714" s="124" t="str">
        <f t="shared" si="122"/>
        <v/>
      </c>
      <c r="AC1714" s="195" t="str">
        <f t="shared" si="123"/>
        <v/>
      </c>
      <c r="AD1714" s="194" t="str">
        <f t="shared" si="124"/>
        <v/>
      </c>
      <c r="AE1714" s="194">
        <f>IF(AD1714="",0,IF(ISERROR(VLOOKUP(AD1714,AD$7:AD1713,1,FALSE)),1,0))</f>
        <v>0</v>
      </c>
      <c r="AF1714" s="194"/>
    </row>
    <row r="1715" spans="1:32" ht="16.5" customHeight="1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75">
        <f>IF(AND($X$3512&lt;&gt;" ",$X$3512&lt;&gt;0),IF(X1715=$X$3512,1+COUNTIF(U$7:U1714,"&gt;0"),0),0)</f>
        <v>0</v>
      </c>
      <c r="V1715" s="178" t="s">
        <v>1904</v>
      </c>
      <c r="W1715" s="130"/>
      <c r="X1715" s="131"/>
      <c r="Y1715" s="131"/>
      <c r="Z1715" s="206"/>
      <c r="AA1715" s="194">
        <f t="shared" si="121"/>
        <v>0</v>
      </c>
      <c r="AB1715" s="124" t="str">
        <f t="shared" si="122"/>
        <v/>
      </c>
      <c r="AC1715" s="195" t="str">
        <f t="shared" si="123"/>
        <v/>
      </c>
      <c r="AD1715" s="194" t="str">
        <f t="shared" si="124"/>
        <v/>
      </c>
      <c r="AE1715" s="194">
        <f>IF(AD1715="",0,IF(ISERROR(VLOOKUP(AD1715,AD$7:AD1714,1,FALSE)),1,0))</f>
        <v>0</v>
      </c>
      <c r="AF1715" s="194"/>
    </row>
    <row r="1716" spans="1:32" ht="16.5" customHeight="1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75">
        <f>IF(AND($X$3512&lt;&gt;" ",$X$3512&lt;&gt;0),IF(X1716=$X$3512,1+COUNTIF(U$7:U1715,"&gt;0"),0),0)</f>
        <v>0</v>
      </c>
      <c r="V1716" s="178" t="s">
        <v>1905</v>
      </c>
      <c r="W1716" s="130"/>
      <c r="X1716" s="131"/>
      <c r="Y1716" s="131"/>
      <c r="Z1716" s="206"/>
      <c r="AA1716" s="194">
        <f t="shared" si="121"/>
        <v>0</v>
      </c>
      <c r="AB1716" s="124" t="str">
        <f t="shared" si="122"/>
        <v/>
      </c>
      <c r="AC1716" s="195" t="str">
        <f t="shared" si="123"/>
        <v/>
      </c>
      <c r="AD1716" s="194" t="str">
        <f t="shared" si="124"/>
        <v/>
      </c>
      <c r="AE1716" s="194">
        <f>IF(AD1716="",0,IF(ISERROR(VLOOKUP(AD1716,AD$7:AD1715,1,FALSE)),1,0))</f>
        <v>0</v>
      </c>
      <c r="AF1716" s="194"/>
    </row>
    <row r="1717" spans="1:32" ht="16.5" customHeight="1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75">
        <f>IF(AND($X$3512&lt;&gt;" ",$X$3512&lt;&gt;0),IF(X1717=$X$3512,1+COUNTIF(U$7:U1716,"&gt;0"),0),0)</f>
        <v>0</v>
      </c>
      <c r="V1717" s="178" t="s">
        <v>1906</v>
      </c>
      <c r="W1717" s="130"/>
      <c r="X1717" s="131"/>
      <c r="Y1717" s="131"/>
      <c r="Z1717" s="206"/>
      <c r="AA1717" s="194">
        <f t="shared" si="121"/>
        <v>0</v>
      </c>
      <c r="AB1717" s="124" t="str">
        <f t="shared" si="122"/>
        <v/>
      </c>
      <c r="AC1717" s="195" t="str">
        <f t="shared" si="123"/>
        <v/>
      </c>
      <c r="AD1717" s="194" t="str">
        <f t="shared" si="124"/>
        <v/>
      </c>
      <c r="AE1717" s="194">
        <f>IF(AD1717="",0,IF(ISERROR(VLOOKUP(AD1717,AD$7:AD1716,1,FALSE)),1,0))</f>
        <v>0</v>
      </c>
      <c r="AF1717" s="194"/>
    </row>
    <row r="1718" spans="1:32" ht="16.5" customHeight="1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75">
        <f>IF(AND($X$3512&lt;&gt;" ",$X$3512&lt;&gt;0),IF(X1718=$X$3512,1+COUNTIF(U$7:U1717,"&gt;0"),0),0)</f>
        <v>0</v>
      </c>
      <c r="V1718" s="178" t="s">
        <v>1907</v>
      </c>
      <c r="W1718" s="130"/>
      <c r="X1718" s="131"/>
      <c r="Y1718" s="131"/>
      <c r="Z1718" s="206"/>
      <c r="AA1718" s="194">
        <f t="shared" si="121"/>
        <v>0</v>
      </c>
      <c r="AB1718" s="124" t="str">
        <f t="shared" si="122"/>
        <v/>
      </c>
      <c r="AC1718" s="195" t="str">
        <f t="shared" si="123"/>
        <v/>
      </c>
      <c r="AD1718" s="194" t="str">
        <f t="shared" si="124"/>
        <v/>
      </c>
      <c r="AE1718" s="194">
        <f>IF(AD1718="",0,IF(ISERROR(VLOOKUP(AD1718,AD$7:AD1717,1,FALSE)),1,0))</f>
        <v>0</v>
      </c>
      <c r="AF1718" s="194"/>
    </row>
    <row r="1719" spans="1:32" ht="16.5" customHeight="1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75">
        <f>IF(AND($X$3512&lt;&gt;" ",$X$3512&lt;&gt;0),IF(X1719=$X$3512,1+COUNTIF(U$7:U1718,"&gt;0"),0),0)</f>
        <v>0</v>
      </c>
      <c r="V1719" s="178" t="s">
        <v>1908</v>
      </c>
      <c r="W1719" s="130"/>
      <c r="X1719" s="131"/>
      <c r="Y1719" s="131"/>
      <c r="Z1719" s="206"/>
      <c r="AA1719" s="194">
        <f t="shared" si="121"/>
        <v>0</v>
      </c>
      <c r="AB1719" s="124" t="str">
        <f t="shared" si="122"/>
        <v/>
      </c>
      <c r="AC1719" s="195" t="str">
        <f t="shared" si="123"/>
        <v/>
      </c>
      <c r="AD1719" s="194" t="str">
        <f t="shared" si="124"/>
        <v/>
      </c>
      <c r="AE1719" s="194">
        <f>IF(AD1719="",0,IF(ISERROR(VLOOKUP(AD1719,AD$7:AD1718,1,FALSE)),1,0))</f>
        <v>0</v>
      </c>
      <c r="AF1719" s="194"/>
    </row>
    <row r="1720" spans="1:32" ht="16.5" customHeight="1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75">
        <f>IF(AND($X$3512&lt;&gt;" ",$X$3512&lt;&gt;0),IF(X1720=$X$3512,1+COUNTIF(U$7:U1719,"&gt;0"),0),0)</f>
        <v>0</v>
      </c>
      <c r="V1720" s="178" t="s">
        <v>1909</v>
      </c>
      <c r="W1720" s="130"/>
      <c r="X1720" s="131"/>
      <c r="Y1720" s="131"/>
      <c r="Z1720" s="206"/>
      <c r="AA1720" s="194">
        <f t="shared" si="121"/>
        <v>0</v>
      </c>
      <c r="AB1720" s="124" t="str">
        <f t="shared" si="122"/>
        <v/>
      </c>
      <c r="AC1720" s="195" t="str">
        <f t="shared" si="123"/>
        <v/>
      </c>
      <c r="AD1720" s="194" t="str">
        <f t="shared" si="124"/>
        <v/>
      </c>
      <c r="AE1720" s="194">
        <f>IF(AD1720="",0,IF(ISERROR(VLOOKUP(AD1720,AD$7:AD1719,1,FALSE)),1,0))</f>
        <v>0</v>
      </c>
      <c r="AF1720" s="194"/>
    </row>
    <row r="1721" spans="1:32" ht="16.5" customHeight="1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75">
        <f>IF(AND($X$3512&lt;&gt;" ",$X$3512&lt;&gt;0),IF(X1721=$X$3512,1+COUNTIF(U$7:U1720,"&gt;0"),0),0)</f>
        <v>0</v>
      </c>
      <c r="V1721" s="178" t="s">
        <v>1910</v>
      </c>
      <c r="W1721" s="130"/>
      <c r="X1721" s="131"/>
      <c r="Y1721" s="131"/>
      <c r="Z1721" s="206"/>
      <c r="AA1721" s="194">
        <f t="shared" si="121"/>
        <v>0</v>
      </c>
      <c r="AB1721" s="124" t="str">
        <f t="shared" si="122"/>
        <v/>
      </c>
      <c r="AC1721" s="195" t="str">
        <f t="shared" si="123"/>
        <v/>
      </c>
      <c r="AD1721" s="194" t="str">
        <f t="shared" si="124"/>
        <v/>
      </c>
      <c r="AE1721" s="194">
        <f>IF(AD1721="",0,IF(ISERROR(VLOOKUP(AD1721,AD$7:AD1720,1,FALSE)),1,0))</f>
        <v>0</v>
      </c>
      <c r="AF1721" s="194"/>
    </row>
    <row r="1722" spans="1:32" ht="16.5" customHeight="1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75">
        <f>IF(AND($X$3512&lt;&gt;" ",$X$3512&lt;&gt;0),IF(X1722=$X$3512,1+COUNTIF(U$7:U1721,"&gt;0"),0),0)</f>
        <v>0</v>
      </c>
      <c r="V1722" s="178" t="s">
        <v>1911</v>
      </c>
      <c r="W1722" s="130"/>
      <c r="X1722" s="131"/>
      <c r="Y1722" s="131"/>
      <c r="Z1722" s="206"/>
      <c r="AA1722" s="194">
        <f t="shared" si="121"/>
        <v>0</v>
      </c>
      <c r="AB1722" s="124" t="str">
        <f t="shared" si="122"/>
        <v/>
      </c>
      <c r="AC1722" s="195" t="str">
        <f t="shared" si="123"/>
        <v/>
      </c>
      <c r="AD1722" s="194" t="str">
        <f t="shared" si="124"/>
        <v/>
      </c>
      <c r="AE1722" s="194">
        <f>IF(AD1722="",0,IF(ISERROR(VLOOKUP(AD1722,AD$7:AD1721,1,FALSE)),1,0))</f>
        <v>0</v>
      </c>
      <c r="AF1722" s="194"/>
    </row>
    <row r="1723" spans="1:32" ht="16.5" customHeight="1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75">
        <f>IF(AND($X$3512&lt;&gt;" ",$X$3512&lt;&gt;0),IF(X1723=$X$3512,1+COUNTIF(U$7:U1722,"&gt;0"),0),0)</f>
        <v>0</v>
      </c>
      <c r="V1723" s="178" t="s">
        <v>1912</v>
      </c>
      <c r="W1723" s="130"/>
      <c r="X1723" s="131"/>
      <c r="Y1723" s="131"/>
      <c r="Z1723" s="206"/>
      <c r="AA1723" s="194">
        <f t="shared" si="121"/>
        <v>0</v>
      </c>
      <c r="AB1723" s="124" t="str">
        <f t="shared" si="122"/>
        <v/>
      </c>
      <c r="AC1723" s="195" t="str">
        <f t="shared" si="123"/>
        <v/>
      </c>
      <c r="AD1723" s="194" t="str">
        <f t="shared" si="124"/>
        <v/>
      </c>
      <c r="AE1723" s="194">
        <f>IF(AD1723="",0,IF(ISERROR(VLOOKUP(AD1723,AD$7:AD1722,1,FALSE)),1,0))</f>
        <v>0</v>
      </c>
      <c r="AF1723" s="194"/>
    </row>
    <row r="1724" spans="1:32" ht="16.5" customHeight="1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75">
        <f>IF(AND($X$3512&lt;&gt;" ",$X$3512&lt;&gt;0),IF(X1724=$X$3512,1+COUNTIF(U$7:U1723,"&gt;0"),0),0)</f>
        <v>0</v>
      </c>
      <c r="V1724" s="178" t="s">
        <v>1913</v>
      </c>
      <c r="W1724" s="130"/>
      <c r="X1724" s="131"/>
      <c r="Y1724" s="131"/>
      <c r="Z1724" s="206"/>
      <c r="AA1724" s="194">
        <f t="shared" si="121"/>
        <v>0</v>
      </c>
      <c r="AB1724" s="124" t="str">
        <f t="shared" si="122"/>
        <v/>
      </c>
      <c r="AC1724" s="195" t="str">
        <f t="shared" si="123"/>
        <v/>
      </c>
      <c r="AD1724" s="194" t="str">
        <f t="shared" si="124"/>
        <v/>
      </c>
      <c r="AE1724" s="194">
        <f>IF(AD1724="",0,IF(ISERROR(VLOOKUP(AD1724,AD$7:AD1723,1,FALSE)),1,0))</f>
        <v>0</v>
      </c>
      <c r="AF1724" s="194"/>
    </row>
    <row r="1725" spans="1:32" ht="16.5" customHeight="1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75">
        <f>IF(AND($X$3512&lt;&gt;" ",$X$3512&lt;&gt;0),IF(X1725=$X$3512,1+COUNTIF(U$7:U1724,"&gt;0"),0),0)</f>
        <v>0</v>
      </c>
      <c r="V1725" s="178" t="s">
        <v>1914</v>
      </c>
      <c r="W1725" s="130"/>
      <c r="X1725" s="131"/>
      <c r="Y1725" s="131"/>
      <c r="Z1725" s="206"/>
      <c r="AA1725" s="194">
        <f t="shared" si="121"/>
        <v>0</v>
      </c>
      <c r="AB1725" s="124" t="str">
        <f t="shared" si="122"/>
        <v/>
      </c>
      <c r="AC1725" s="195" t="str">
        <f t="shared" si="123"/>
        <v/>
      </c>
      <c r="AD1725" s="194" t="str">
        <f t="shared" si="124"/>
        <v/>
      </c>
      <c r="AE1725" s="194">
        <f>IF(AD1725="",0,IF(ISERROR(VLOOKUP(AD1725,AD$7:AD1724,1,FALSE)),1,0))</f>
        <v>0</v>
      </c>
      <c r="AF1725" s="194"/>
    </row>
    <row r="1726" spans="1:32" ht="16.5" customHeight="1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75">
        <f>IF(AND($X$3512&lt;&gt;" ",$X$3512&lt;&gt;0),IF(X1726=$X$3512,1+COUNTIF(U$7:U1725,"&gt;0"),0),0)</f>
        <v>0</v>
      </c>
      <c r="V1726" s="178" t="s">
        <v>1915</v>
      </c>
      <c r="W1726" s="130"/>
      <c r="X1726" s="131"/>
      <c r="Y1726" s="131"/>
      <c r="Z1726" s="206"/>
      <c r="AA1726" s="194">
        <f t="shared" si="121"/>
        <v>0</v>
      </c>
      <c r="AB1726" s="124" t="str">
        <f t="shared" si="122"/>
        <v/>
      </c>
      <c r="AC1726" s="195" t="str">
        <f t="shared" si="123"/>
        <v/>
      </c>
      <c r="AD1726" s="194" t="str">
        <f t="shared" si="124"/>
        <v/>
      </c>
      <c r="AE1726" s="194">
        <f>IF(AD1726="",0,IF(ISERROR(VLOOKUP(AD1726,AD$7:AD1725,1,FALSE)),1,0))</f>
        <v>0</v>
      </c>
      <c r="AF1726" s="194"/>
    </row>
    <row r="1727" spans="1:32" ht="16.5" customHeight="1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75">
        <f>IF(AND($X$3512&lt;&gt;" ",$X$3512&lt;&gt;0),IF(X1727=$X$3512,1+COUNTIF(U$7:U1726,"&gt;0"),0),0)</f>
        <v>0</v>
      </c>
      <c r="V1727" s="178" t="s">
        <v>1916</v>
      </c>
      <c r="W1727" s="130"/>
      <c r="X1727" s="131"/>
      <c r="Y1727" s="131"/>
      <c r="Z1727" s="206"/>
      <c r="AA1727" s="194">
        <f t="shared" si="121"/>
        <v>0</v>
      </c>
      <c r="AB1727" s="124" t="str">
        <f t="shared" si="122"/>
        <v/>
      </c>
      <c r="AC1727" s="195" t="str">
        <f t="shared" si="123"/>
        <v/>
      </c>
      <c r="AD1727" s="194" t="str">
        <f t="shared" si="124"/>
        <v/>
      </c>
      <c r="AE1727" s="194">
        <f>IF(AD1727="",0,IF(ISERROR(VLOOKUP(AD1727,AD$7:AD1726,1,FALSE)),1,0))</f>
        <v>0</v>
      </c>
      <c r="AF1727" s="194"/>
    </row>
    <row r="1728" spans="1:32" ht="16.5" customHeight="1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75">
        <f>IF(AND($X$3512&lt;&gt;" ",$X$3512&lt;&gt;0),IF(X1728=$X$3512,1+COUNTIF(U$7:U1727,"&gt;0"),0),0)</f>
        <v>0</v>
      </c>
      <c r="V1728" s="178" t="s">
        <v>1917</v>
      </c>
      <c r="W1728" s="130"/>
      <c r="X1728" s="131"/>
      <c r="Y1728" s="131"/>
      <c r="Z1728" s="206"/>
      <c r="AA1728" s="194">
        <f t="shared" si="121"/>
        <v>0</v>
      </c>
      <c r="AB1728" s="124" t="str">
        <f t="shared" si="122"/>
        <v/>
      </c>
      <c r="AC1728" s="195" t="str">
        <f t="shared" si="123"/>
        <v/>
      </c>
      <c r="AD1728" s="194" t="str">
        <f t="shared" si="124"/>
        <v/>
      </c>
      <c r="AE1728" s="194">
        <f>IF(AD1728="",0,IF(ISERROR(VLOOKUP(AD1728,AD$7:AD1727,1,FALSE)),1,0))</f>
        <v>0</v>
      </c>
      <c r="AF1728" s="194"/>
    </row>
    <row r="1729" spans="1:32" ht="16.5" customHeight="1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75">
        <f>IF(AND($X$3512&lt;&gt;" ",$X$3512&lt;&gt;0),IF(X1729=$X$3512,1+COUNTIF(U$7:U1728,"&gt;0"),0),0)</f>
        <v>0</v>
      </c>
      <c r="V1729" s="178" t="s">
        <v>1918</v>
      </c>
      <c r="W1729" s="130"/>
      <c r="X1729" s="131"/>
      <c r="Y1729" s="131"/>
      <c r="Z1729" s="206"/>
      <c r="AA1729" s="194">
        <f t="shared" si="121"/>
        <v>0</v>
      </c>
      <c r="AB1729" s="124" t="str">
        <f t="shared" si="122"/>
        <v/>
      </c>
      <c r="AC1729" s="195" t="str">
        <f t="shared" si="123"/>
        <v/>
      </c>
      <c r="AD1729" s="194" t="str">
        <f t="shared" si="124"/>
        <v/>
      </c>
      <c r="AE1729" s="194">
        <f>IF(AD1729="",0,IF(ISERROR(VLOOKUP(AD1729,AD$7:AD1728,1,FALSE)),1,0))</f>
        <v>0</v>
      </c>
      <c r="AF1729" s="194"/>
    </row>
    <row r="1730" spans="1:32" ht="16.5" customHeight="1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75">
        <f>IF(AND($X$3512&lt;&gt;" ",$X$3512&lt;&gt;0),IF(X1730=$X$3512,1+COUNTIF(U$7:U1729,"&gt;0"),0),0)</f>
        <v>0</v>
      </c>
      <c r="V1730" s="178" t="s">
        <v>1919</v>
      </c>
      <c r="W1730" s="130"/>
      <c r="X1730" s="131"/>
      <c r="Y1730" s="131"/>
      <c r="Z1730" s="206"/>
      <c r="AA1730" s="194">
        <f t="shared" si="121"/>
        <v>0</v>
      </c>
      <c r="AB1730" s="124" t="str">
        <f t="shared" si="122"/>
        <v/>
      </c>
      <c r="AC1730" s="195" t="str">
        <f t="shared" si="123"/>
        <v/>
      </c>
      <c r="AD1730" s="194" t="str">
        <f t="shared" si="124"/>
        <v/>
      </c>
      <c r="AE1730" s="194">
        <f>IF(AD1730="",0,IF(ISERROR(VLOOKUP(AD1730,AD$7:AD1729,1,FALSE)),1,0))</f>
        <v>0</v>
      </c>
      <c r="AF1730" s="194"/>
    </row>
    <row r="1731" spans="1:32" ht="16.5" customHeight="1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75">
        <f>IF(AND($X$3512&lt;&gt;" ",$X$3512&lt;&gt;0),IF(X1731=$X$3512,1+COUNTIF(U$7:U1730,"&gt;0"),0),0)</f>
        <v>0</v>
      </c>
      <c r="V1731" s="178" t="s">
        <v>1920</v>
      </c>
      <c r="W1731" s="130"/>
      <c r="X1731" s="131"/>
      <c r="Y1731" s="131"/>
      <c r="Z1731" s="206"/>
      <c r="AA1731" s="194">
        <f t="shared" si="121"/>
        <v>0</v>
      </c>
      <c r="AB1731" s="124" t="str">
        <f t="shared" si="122"/>
        <v/>
      </c>
      <c r="AC1731" s="195" t="str">
        <f t="shared" si="123"/>
        <v/>
      </c>
      <c r="AD1731" s="194" t="str">
        <f t="shared" si="124"/>
        <v/>
      </c>
      <c r="AE1731" s="194">
        <f>IF(AD1731="",0,IF(ISERROR(VLOOKUP(AD1731,AD$7:AD1730,1,FALSE)),1,0))</f>
        <v>0</v>
      </c>
      <c r="AF1731" s="194"/>
    </row>
    <row r="1732" spans="1:32" ht="16.5" customHeight="1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75">
        <f>IF(AND($X$3512&lt;&gt;" ",$X$3512&lt;&gt;0),IF(X1732=$X$3512,1+COUNTIF(U$7:U1731,"&gt;0"),0),0)</f>
        <v>0</v>
      </c>
      <c r="V1732" s="178" t="s">
        <v>1921</v>
      </c>
      <c r="W1732" s="130"/>
      <c r="X1732" s="131"/>
      <c r="Y1732" s="131"/>
      <c r="Z1732" s="206"/>
      <c r="AA1732" s="194">
        <f t="shared" si="121"/>
        <v>0</v>
      </c>
      <c r="AB1732" s="124" t="str">
        <f t="shared" si="122"/>
        <v/>
      </c>
      <c r="AC1732" s="195" t="str">
        <f t="shared" si="123"/>
        <v/>
      </c>
      <c r="AD1732" s="194" t="str">
        <f t="shared" si="124"/>
        <v/>
      </c>
      <c r="AE1732" s="194">
        <f>IF(AD1732="",0,IF(ISERROR(VLOOKUP(AD1732,AD$7:AD1731,1,FALSE)),1,0))</f>
        <v>0</v>
      </c>
      <c r="AF1732" s="194"/>
    </row>
    <row r="1733" spans="1:32" ht="16.5" customHeight="1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75">
        <f>IF(AND($X$3512&lt;&gt;" ",$X$3512&lt;&gt;0),IF(X1733=$X$3512,1+COUNTIF(U$7:U1732,"&gt;0"),0),0)</f>
        <v>0</v>
      </c>
      <c r="V1733" s="178" t="s">
        <v>1922</v>
      </c>
      <c r="W1733" s="130"/>
      <c r="X1733" s="131"/>
      <c r="Y1733" s="131"/>
      <c r="Z1733" s="206"/>
      <c r="AA1733" s="194">
        <f t="shared" si="121"/>
        <v>0</v>
      </c>
      <c r="AB1733" s="124" t="str">
        <f t="shared" si="122"/>
        <v/>
      </c>
      <c r="AC1733" s="195" t="str">
        <f t="shared" si="123"/>
        <v/>
      </c>
      <c r="AD1733" s="194" t="str">
        <f t="shared" si="124"/>
        <v/>
      </c>
      <c r="AE1733" s="194">
        <f>IF(AD1733="",0,IF(ISERROR(VLOOKUP(AD1733,AD$7:AD1732,1,FALSE)),1,0))</f>
        <v>0</v>
      </c>
      <c r="AF1733" s="194"/>
    </row>
    <row r="1734" spans="1:32" ht="16.5" customHeight="1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75">
        <f>IF(AND($X$3512&lt;&gt;" ",$X$3512&lt;&gt;0),IF(X1734=$X$3512,1+COUNTIF(U$7:U1733,"&gt;0"),0),0)</f>
        <v>0</v>
      </c>
      <c r="V1734" s="178" t="s">
        <v>1923</v>
      </c>
      <c r="W1734" s="130"/>
      <c r="X1734" s="131"/>
      <c r="Y1734" s="131"/>
      <c r="Z1734" s="206"/>
      <c r="AA1734" s="194">
        <f t="shared" si="121"/>
        <v>0</v>
      </c>
      <c r="AB1734" s="124" t="str">
        <f t="shared" si="122"/>
        <v/>
      </c>
      <c r="AC1734" s="195" t="str">
        <f t="shared" si="123"/>
        <v/>
      </c>
      <c r="AD1734" s="194" t="str">
        <f t="shared" si="124"/>
        <v/>
      </c>
      <c r="AE1734" s="194">
        <f>IF(AD1734="",0,IF(ISERROR(VLOOKUP(AD1734,AD$7:AD1733,1,FALSE)),1,0))</f>
        <v>0</v>
      </c>
      <c r="AF1734" s="194"/>
    </row>
    <row r="1735" spans="1:32" ht="16.5" customHeight="1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75">
        <f>IF(AND($X$3512&lt;&gt;" ",$X$3512&lt;&gt;0),IF(X1735=$X$3512,1+COUNTIF(U$7:U1734,"&gt;0"),0),0)</f>
        <v>0</v>
      </c>
      <c r="V1735" s="178" t="s">
        <v>1924</v>
      </c>
      <c r="W1735" s="130"/>
      <c r="X1735" s="131"/>
      <c r="Y1735" s="131"/>
      <c r="Z1735" s="206"/>
      <c r="AA1735" s="194">
        <f t="shared" ref="AA1735:AA1798" si="125">IF(ISBLANK(X1735),0,VLOOKUP(X1735,$B$8:$E$57,1,FALSE))</f>
        <v>0</v>
      </c>
      <c r="AB1735" s="124" t="str">
        <f t="shared" si="122"/>
        <v/>
      </c>
      <c r="AC1735" s="195" t="str">
        <f t="shared" si="123"/>
        <v/>
      </c>
      <c r="AD1735" s="194" t="str">
        <f t="shared" si="124"/>
        <v/>
      </c>
      <c r="AE1735" s="194">
        <f>IF(AD1735="",0,IF(ISERROR(VLOOKUP(AD1735,AD$7:AD1734,1,FALSE)),1,0))</f>
        <v>0</v>
      </c>
      <c r="AF1735" s="194"/>
    </row>
    <row r="1736" spans="1:32" ht="16.5" customHeight="1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75">
        <f>IF(AND($X$3512&lt;&gt;" ",$X$3512&lt;&gt;0),IF(X1736=$X$3512,1+COUNTIF(U$7:U1735,"&gt;0"),0),0)</f>
        <v>0</v>
      </c>
      <c r="V1736" s="178" t="s">
        <v>1925</v>
      </c>
      <c r="W1736" s="130"/>
      <c r="X1736" s="131"/>
      <c r="Y1736" s="131"/>
      <c r="Z1736" s="206"/>
      <c r="AA1736" s="194">
        <f t="shared" si="125"/>
        <v>0</v>
      </c>
      <c r="AB1736" s="124" t="str">
        <f t="shared" ref="AB1736:AB1799" si="126">IF(W1736&gt;0,CONCATENATE(MONTH(W1736)&amp;X1736),"")</f>
        <v/>
      </c>
      <c r="AC1736" s="195" t="str">
        <f t="shared" ref="AC1736:AC1799" si="127">IF(OR(AND(Z1736&lt;&gt;0,ISBLANK(X1736)),ISERROR(AA1736)),"ERR","")</f>
        <v/>
      </c>
      <c r="AD1736" s="194" t="str">
        <f t="shared" si="124"/>
        <v/>
      </c>
      <c r="AE1736" s="194">
        <f>IF(AD1736="",0,IF(ISERROR(VLOOKUP(AD1736,AD$7:AD1735,1,FALSE)),1,0))</f>
        <v>0</v>
      </c>
      <c r="AF1736" s="194"/>
    </row>
    <row r="1737" spans="1:32" ht="16.5" customHeight="1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75">
        <f>IF(AND($X$3512&lt;&gt;" ",$X$3512&lt;&gt;0),IF(X1737=$X$3512,1+COUNTIF(U$7:U1736,"&gt;0"),0),0)</f>
        <v>0</v>
      </c>
      <c r="V1737" s="178" t="s">
        <v>1926</v>
      </c>
      <c r="W1737" s="130"/>
      <c r="X1737" s="131"/>
      <c r="Y1737" s="131"/>
      <c r="Z1737" s="206"/>
      <c r="AA1737" s="194">
        <f t="shared" si="125"/>
        <v>0</v>
      </c>
      <c r="AB1737" s="124" t="str">
        <f t="shared" si="126"/>
        <v/>
      </c>
      <c r="AC1737" s="195" t="str">
        <f t="shared" si="127"/>
        <v/>
      </c>
      <c r="AD1737" s="194" t="str">
        <f t="shared" si="124"/>
        <v/>
      </c>
      <c r="AE1737" s="194">
        <f>IF(AD1737="",0,IF(ISERROR(VLOOKUP(AD1737,AD$7:AD1736,1,FALSE)),1,0))</f>
        <v>0</v>
      </c>
      <c r="AF1737" s="194"/>
    </row>
    <row r="1738" spans="1:32" ht="16.5" customHeight="1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75">
        <f>IF(AND($X$3512&lt;&gt;" ",$X$3512&lt;&gt;0),IF(X1738=$X$3512,1+COUNTIF(U$7:U1737,"&gt;0"),0),0)</f>
        <v>0</v>
      </c>
      <c r="V1738" s="178" t="s">
        <v>1927</v>
      </c>
      <c r="W1738" s="130"/>
      <c r="X1738" s="131"/>
      <c r="Y1738" s="131"/>
      <c r="Z1738" s="206"/>
      <c r="AA1738" s="194">
        <f t="shared" si="125"/>
        <v>0</v>
      </c>
      <c r="AB1738" s="124" t="str">
        <f t="shared" si="126"/>
        <v/>
      </c>
      <c r="AC1738" s="195" t="str">
        <f t="shared" si="127"/>
        <v/>
      </c>
      <c r="AD1738" s="194" t="str">
        <f t="shared" si="124"/>
        <v/>
      </c>
      <c r="AE1738" s="194">
        <f>IF(AD1738="",0,IF(ISERROR(VLOOKUP(AD1738,AD$7:AD1737,1,FALSE)),1,0))</f>
        <v>0</v>
      </c>
      <c r="AF1738" s="194"/>
    </row>
    <row r="1739" spans="1:32" ht="16.5" customHeight="1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75">
        <f>IF(AND($X$3512&lt;&gt;" ",$X$3512&lt;&gt;0),IF(X1739=$X$3512,1+COUNTIF(U$7:U1738,"&gt;0"),0),0)</f>
        <v>0</v>
      </c>
      <c r="V1739" s="178" t="s">
        <v>1928</v>
      </c>
      <c r="W1739" s="130"/>
      <c r="X1739" s="131"/>
      <c r="Y1739" s="131"/>
      <c r="Z1739" s="206"/>
      <c r="AA1739" s="194">
        <f t="shared" si="125"/>
        <v>0</v>
      </c>
      <c r="AB1739" s="124" t="str">
        <f t="shared" si="126"/>
        <v/>
      </c>
      <c r="AC1739" s="195" t="str">
        <f t="shared" si="127"/>
        <v/>
      </c>
      <c r="AD1739" s="194" t="str">
        <f t="shared" ref="AD1739:AD1802" si="128">IF(W1739&gt;0,CONCATENATE(MONTH(W1739),"-",YEAR(W1739)),"")</f>
        <v/>
      </c>
      <c r="AE1739" s="194">
        <f>IF(AD1739="",0,IF(ISERROR(VLOOKUP(AD1739,AD$7:AD1738,1,FALSE)),1,0))</f>
        <v>0</v>
      </c>
      <c r="AF1739" s="194"/>
    </row>
    <row r="1740" spans="1:32" ht="16.5" customHeight="1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75">
        <f>IF(AND($X$3512&lt;&gt;" ",$X$3512&lt;&gt;0),IF(X1740=$X$3512,1+COUNTIF(U$7:U1739,"&gt;0"),0),0)</f>
        <v>0</v>
      </c>
      <c r="V1740" s="178" t="s">
        <v>1929</v>
      </c>
      <c r="W1740" s="130"/>
      <c r="X1740" s="131"/>
      <c r="Y1740" s="131"/>
      <c r="Z1740" s="206"/>
      <c r="AA1740" s="194">
        <f t="shared" si="125"/>
        <v>0</v>
      </c>
      <c r="AB1740" s="124" t="str">
        <f t="shared" si="126"/>
        <v/>
      </c>
      <c r="AC1740" s="195" t="str">
        <f t="shared" si="127"/>
        <v/>
      </c>
      <c r="AD1740" s="194" t="str">
        <f t="shared" si="128"/>
        <v/>
      </c>
      <c r="AE1740" s="194">
        <f>IF(AD1740="",0,IF(ISERROR(VLOOKUP(AD1740,AD$7:AD1739,1,FALSE)),1,0))</f>
        <v>0</v>
      </c>
      <c r="AF1740" s="194"/>
    </row>
    <row r="1741" spans="1:32" ht="16.5" customHeight="1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75">
        <f>IF(AND($X$3512&lt;&gt;" ",$X$3512&lt;&gt;0),IF(X1741=$X$3512,1+COUNTIF(U$7:U1740,"&gt;0"),0),0)</f>
        <v>0</v>
      </c>
      <c r="V1741" s="178" t="s">
        <v>1930</v>
      </c>
      <c r="W1741" s="130"/>
      <c r="X1741" s="131"/>
      <c r="Y1741" s="131"/>
      <c r="Z1741" s="206"/>
      <c r="AA1741" s="194">
        <f t="shared" si="125"/>
        <v>0</v>
      </c>
      <c r="AB1741" s="124" t="str">
        <f t="shared" si="126"/>
        <v/>
      </c>
      <c r="AC1741" s="195" t="str">
        <f t="shared" si="127"/>
        <v/>
      </c>
      <c r="AD1741" s="194" t="str">
        <f t="shared" si="128"/>
        <v/>
      </c>
      <c r="AE1741" s="194">
        <f>IF(AD1741="",0,IF(ISERROR(VLOOKUP(AD1741,AD$7:AD1740,1,FALSE)),1,0))</f>
        <v>0</v>
      </c>
      <c r="AF1741" s="194"/>
    </row>
    <row r="1742" spans="1:32" ht="16.5" customHeight="1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75">
        <f>IF(AND($X$3512&lt;&gt;" ",$X$3512&lt;&gt;0),IF(X1742=$X$3512,1+COUNTIF(U$7:U1741,"&gt;0"),0),0)</f>
        <v>0</v>
      </c>
      <c r="V1742" s="178" t="s">
        <v>1931</v>
      </c>
      <c r="W1742" s="130"/>
      <c r="X1742" s="131"/>
      <c r="Y1742" s="131"/>
      <c r="Z1742" s="206"/>
      <c r="AA1742" s="194">
        <f t="shared" si="125"/>
        <v>0</v>
      </c>
      <c r="AB1742" s="124" t="str">
        <f t="shared" si="126"/>
        <v/>
      </c>
      <c r="AC1742" s="195" t="str">
        <f t="shared" si="127"/>
        <v/>
      </c>
      <c r="AD1742" s="194" t="str">
        <f t="shared" si="128"/>
        <v/>
      </c>
      <c r="AE1742" s="194">
        <f>IF(AD1742="",0,IF(ISERROR(VLOOKUP(AD1742,AD$7:AD1741,1,FALSE)),1,0))</f>
        <v>0</v>
      </c>
      <c r="AF1742" s="194"/>
    </row>
    <row r="1743" spans="1:32" ht="16.5" customHeight="1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75">
        <f>IF(AND($X$3512&lt;&gt;" ",$X$3512&lt;&gt;0),IF(X1743=$X$3512,1+COUNTIF(U$7:U1742,"&gt;0"),0),0)</f>
        <v>0</v>
      </c>
      <c r="V1743" s="178" t="s">
        <v>1932</v>
      </c>
      <c r="W1743" s="130"/>
      <c r="X1743" s="131"/>
      <c r="Y1743" s="131"/>
      <c r="Z1743" s="206"/>
      <c r="AA1743" s="194">
        <f t="shared" si="125"/>
        <v>0</v>
      </c>
      <c r="AB1743" s="124" t="str">
        <f t="shared" si="126"/>
        <v/>
      </c>
      <c r="AC1743" s="195" t="str">
        <f t="shared" si="127"/>
        <v/>
      </c>
      <c r="AD1743" s="194" t="str">
        <f t="shared" si="128"/>
        <v/>
      </c>
      <c r="AE1743" s="194">
        <f>IF(AD1743="",0,IF(ISERROR(VLOOKUP(AD1743,AD$7:AD1742,1,FALSE)),1,0))</f>
        <v>0</v>
      </c>
      <c r="AF1743" s="194"/>
    </row>
    <row r="1744" spans="1:32" ht="16.5" customHeight="1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75">
        <f>IF(AND($X$3512&lt;&gt;" ",$X$3512&lt;&gt;0),IF(X1744=$X$3512,1+COUNTIF(U$7:U1743,"&gt;0"),0),0)</f>
        <v>0</v>
      </c>
      <c r="V1744" s="178" t="s">
        <v>1933</v>
      </c>
      <c r="W1744" s="130"/>
      <c r="X1744" s="131"/>
      <c r="Y1744" s="131"/>
      <c r="Z1744" s="206"/>
      <c r="AA1744" s="194">
        <f t="shared" si="125"/>
        <v>0</v>
      </c>
      <c r="AB1744" s="124" t="str">
        <f t="shared" si="126"/>
        <v/>
      </c>
      <c r="AC1744" s="195" t="str">
        <f t="shared" si="127"/>
        <v/>
      </c>
      <c r="AD1744" s="194" t="str">
        <f t="shared" si="128"/>
        <v/>
      </c>
      <c r="AE1744" s="194">
        <f>IF(AD1744="",0,IF(ISERROR(VLOOKUP(AD1744,AD$7:AD1743,1,FALSE)),1,0))</f>
        <v>0</v>
      </c>
      <c r="AF1744" s="194"/>
    </row>
    <row r="1745" spans="1:32" ht="16.5" customHeight="1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75">
        <f>IF(AND($X$3512&lt;&gt;" ",$X$3512&lt;&gt;0),IF(X1745=$X$3512,1+COUNTIF(U$7:U1744,"&gt;0"),0),0)</f>
        <v>0</v>
      </c>
      <c r="V1745" s="178" t="s">
        <v>1934</v>
      </c>
      <c r="W1745" s="130"/>
      <c r="X1745" s="131"/>
      <c r="Y1745" s="131"/>
      <c r="Z1745" s="206"/>
      <c r="AA1745" s="194">
        <f t="shared" si="125"/>
        <v>0</v>
      </c>
      <c r="AB1745" s="124" t="str">
        <f t="shared" si="126"/>
        <v/>
      </c>
      <c r="AC1745" s="195" t="str">
        <f t="shared" si="127"/>
        <v/>
      </c>
      <c r="AD1745" s="194" t="str">
        <f t="shared" si="128"/>
        <v/>
      </c>
      <c r="AE1745" s="194">
        <f>IF(AD1745="",0,IF(ISERROR(VLOOKUP(AD1745,AD$7:AD1744,1,FALSE)),1,0))</f>
        <v>0</v>
      </c>
      <c r="AF1745" s="194"/>
    </row>
    <row r="1746" spans="1:32" ht="16.5" customHeight="1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75">
        <f>IF(AND($X$3512&lt;&gt;" ",$X$3512&lt;&gt;0),IF(X1746=$X$3512,1+COUNTIF(U$7:U1745,"&gt;0"),0),0)</f>
        <v>0</v>
      </c>
      <c r="V1746" s="178" t="s">
        <v>1935</v>
      </c>
      <c r="W1746" s="130"/>
      <c r="X1746" s="131"/>
      <c r="Y1746" s="131"/>
      <c r="Z1746" s="206"/>
      <c r="AA1746" s="194">
        <f t="shared" si="125"/>
        <v>0</v>
      </c>
      <c r="AB1746" s="124" t="str">
        <f t="shared" si="126"/>
        <v/>
      </c>
      <c r="AC1746" s="195" t="str">
        <f t="shared" si="127"/>
        <v/>
      </c>
      <c r="AD1746" s="194" t="str">
        <f t="shared" si="128"/>
        <v/>
      </c>
      <c r="AE1746" s="194">
        <f>IF(AD1746="",0,IF(ISERROR(VLOOKUP(AD1746,AD$7:AD1745,1,FALSE)),1,0))</f>
        <v>0</v>
      </c>
      <c r="AF1746" s="194"/>
    </row>
    <row r="1747" spans="1:32" ht="16.5" customHeight="1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75">
        <f>IF(AND($X$3512&lt;&gt;" ",$X$3512&lt;&gt;0),IF(X1747=$X$3512,1+COUNTIF(U$7:U1746,"&gt;0"),0),0)</f>
        <v>0</v>
      </c>
      <c r="V1747" s="178" t="s">
        <v>1936</v>
      </c>
      <c r="W1747" s="130"/>
      <c r="X1747" s="131"/>
      <c r="Y1747" s="131"/>
      <c r="Z1747" s="206"/>
      <c r="AA1747" s="194">
        <f t="shared" si="125"/>
        <v>0</v>
      </c>
      <c r="AB1747" s="124" t="str">
        <f t="shared" si="126"/>
        <v/>
      </c>
      <c r="AC1747" s="195" t="str">
        <f t="shared" si="127"/>
        <v/>
      </c>
      <c r="AD1747" s="194" t="str">
        <f t="shared" si="128"/>
        <v/>
      </c>
      <c r="AE1747" s="194">
        <f>IF(AD1747="",0,IF(ISERROR(VLOOKUP(AD1747,AD$7:AD1746,1,FALSE)),1,0))</f>
        <v>0</v>
      </c>
      <c r="AF1747" s="194"/>
    </row>
    <row r="1748" spans="1:32" ht="16.5" customHeight="1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75">
        <f>IF(AND($X$3512&lt;&gt;" ",$X$3512&lt;&gt;0),IF(X1748=$X$3512,1+COUNTIF(U$7:U1747,"&gt;0"),0),0)</f>
        <v>0</v>
      </c>
      <c r="V1748" s="178" t="s">
        <v>1937</v>
      </c>
      <c r="W1748" s="130"/>
      <c r="X1748" s="131"/>
      <c r="Y1748" s="131"/>
      <c r="Z1748" s="206"/>
      <c r="AA1748" s="194">
        <f t="shared" si="125"/>
        <v>0</v>
      </c>
      <c r="AB1748" s="124" t="str">
        <f t="shared" si="126"/>
        <v/>
      </c>
      <c r="AC1748" s="195" t="str">
        <f t="shared" si="127"/>
        <v/>
      </c>
      <c r="AD1748" s="194" t="str">
        <f t="shared" si="128"/>
        <v/>
      </c>
      <c r="AE1748" s="194">
        <f>IF(AD1748="",0,IF(ISERROR(VLOOKUP(AD1748,AD$7:AD1747,1,FALSE)),1,0))</f>
        <v>0</v>
      </c>
      <c r="AF1748" s="194"/>
    </row>
    <row r="1749" spans="1:32" ht="16.5" customHeight="1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75">
        <f>IF(AND($X$3512&lt;&gt;" ",$X$3512&lt;&gt;0),IF(X1749=$X$3512,1+COUNTIF(U$7:U1748,"&gt;0"),0),0)</f>
        <v>0</v>
      </c>
      <c r="V1749" s="178" t="s">
        <v>1938</v>
      </c>
      <c r="W1749" s="130"/>
      <c r="X1749" s="131"/>
      <c r="Y1749" s="131"/>
      <c r="Z1749" s="206"/>
      <c r="AA1749" s="194">
        <f t="shared" si="125"/>
        <v>0</v>
      </c>
      <c r="AB1749" s="124" t="str">
        <f t="shared" si="126"/>
        <v/>
      </c>
      <c r="AC1749" s="195" t="str">
        <f t="shared" si="127"/>
        <v/>
      </c>
      <c r="AD1749" s="194" t="str">
        <f t="shared" si="128"/>
        <v/>
      </c>
      <c r="AE1749" s="194">
        <f>IF(AD1749="",0,IF(ISERROR(VLOOKUP(AD1749,AD$7:AD1748,1,FALSE)),1,0))</f>
        <v>0</v>
      </c>
      <c r="AF1749" s="194"/>
    </row>
    <row r="1750" spans="1:32" ht="16.5" customHeight="1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75">
        <f>IF(AND($X$3512&lt;&gt;" ",$X$3512&lt;&gt;0),IF(X1750=$X$3512,1+COUNTIF(U$7:U1749,"&gt;0"),0),0)</f>
        <v>0</v>
      </c>
      <c r="V1750" s="178" t="s">
        <v>1939</v>
      </c>
      <c r="W1750" s="130"/>
      <c r="X1750" s="131"/>
      <c r="Y1750" s="131"/>
      <c r="Z1750" s="206"/>
      <c r="AA1750" s="194">
        <f t="shared" si="125"/>
        <v>0</v>
      </c>
      <c r="AB1750" s="124" t="str">
        <f t="shared" si="126"/>
        <v/>
      </c>
      <c r="AC1750" s="195" t="str">
        <f t="shared" si="127"/>
        <v/>
      </c>
      <c r="AD1750" s="194" t="str">
        <f t="shared" si="128"/>
        <v/>
      </c>
      <c r="AE1750" s="194">
        <f>IF(AD1750="",0,IF(ISERROR(VLOOKUP(AD1750,AD$7:AD1749,1,FALSE)),1,0))</f>
        <v>0</v>
      </c>
      <c r="AF1750" s="194"/>
    </row>
    <row r="1751" spans="1:32" ht="16.5" customHeight="1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75">
        <f>IF(AND($X$3512&lt;&gt;" ",$X$3512&lt;&gt;0),IF(X1751=$X$3512,1+COUNTIF(U$7:U1750,"&gt;0"),0),0)</f>
        <v>0</v>
      </c>
      <c r="V1751" s="178" t="s">
        <v>1940</v>
      </c>
      <c r="W1751" s="130"/>
      <c r="X1751" s="131"/>
      <c r="Y1751" s="131"/>
      <c r="Z1751" s="206"/>
      <c r="AA1751" s="194">
        <f t="shared" si="125"/>
        <v>0</v>
      </c>
      <c r="AB1751" s="124" t="str">
        <f t="shared" si="126"/>
        <v/>
      </c>
      <c r="AC1751" s="195" t="str">
        <f t="shared" si="127"/>
        <v/>
      </c>
      <c r="AD1751" s="194" t="str">
        <f t="shared" si="128"/>
        <v/>
      </c>
      <c r="AE1751" s="194">
        <f>IF(AD1751="",0,IF(ISERROR(VLOOKUP(AD1751,AD$7:AD1750,1,FALSE)),1,0))</f>
        <v>0</v>
      </c>
      <c r="AF1751" s="194"/>
    </row>
    <row r="1752" spans="1:32" ht="16.5" customHeight="1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75">
        <f>IF(AND($X$3512&lt;&gt;" ",$X$3512&lt;&gt;0),IF(X1752=$X$3512,1+COUNTIF(U$7:U1751,"&gt;0"),0),0)</f>
        <v>0</v>
      </c>
      <c r="V1752" s="178" t="s">
        <v>1941</v>
      </c>
      <c r="W1752" s="130"/>
      <c r="X1752" s="131"/>
      <c r="Y1752" s="131"/>
      <c r="Z1752" s="206"/>
      <c r="AA1752" s="194">
        <f t="shared" si="125"/>
        <v>0</v>
      </c>
      <c r="AB1752" s="124" t="str">
        <f t="shared" si="126"/>
        <v/>
      </c>
      <c r="AC1752" s="195" t="str">
        <f t="shared" si="127"/>
        <v/>
      </c>
      <c r="AD1752" s="194" t="str">
        <f t="shared" si="128"/>
        <v/>
      </c>
      <c r="AE1752" s="194">
        <f>IF(AD1752="",0,IF(ISERROR(VLOOKUP(AD1752,AD$7:AD1751,1,FALSE)),1,0))</f>
        <v>0</v>
      </c>
      <c r="AF1752" s="194"/>
    </row>
    <row r="1753" spans="1:32" ht="16.5" customHeight="1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75">
        <f>IF(AND($X$3512&lt;&gt;" ",$X$3512&lt;&gt;0),IF(X1753=$X$3512,1+COUNTIF(U$7:U1752,"&gt;0"),0),0)</f>
        <v>0</v>
      </c>
      <c r="V1753" s="178" t="s">
        <v>1942</v>
      </c>
      <c r="W1753" s="130"/>
      <c r="X1753" s="131"/>
      <c r="Y1753" s="131"/>
      <c r="Z1753" s="206"/>
      <c r="AA1753" s="194">
        <f t="shared" si="125"/>
        <v>0</v>
      </c>
      <c r="AB1753" s="124" t="str">
        <f t="shared" si="126"/>
        <v/>
      </c>
      <c r="AC1753" s="195" t="str">
        <f t="shared" si="127"/>
        <v/>
      </c>
      <c r="AD1753" s="194" t="str">
        <f t="shared" si="128"/>
        <v/>
      </c>
      <c r="AE1753" s="194">
        <f>IF(AD1753="",0,IF(ISERROR(VLOOKUP(AD1753,AD$7:AD1752,1,FALSE)),1,0))</f>
        <v>0</v>
      </c>
      <c r="AF1753" s="194"/>
    </row>
    <row r="1754" spans="1:32" ht="16.5" customHeight="1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75">
        <f>IF(AND($X$3512&lt;&gt;" ",$X$3512&lt;&gt;0),IF(X1754=$X$3512,1+COUNTIF(U$7:U1753,"&gt;0"),0),0)</f>
        <v>0</v>
      </c>
      <c r="V1754" s="178" t="s">
        <v>1943</v>
      </c>
      <c r="W1754" s="130"/>
      <c r="X1754" s="131"/>
      <c r="Y1754" s="131"/>
      <c r="Z1754" s="206"/>
      <c r="AA1754" s="194">
        <f t="shared" si="125"/>
        <v>0</v>
      </c>
      <c r="AB1754" s="124" t="str">
        <f t="shared" si="126"/>
        <v/>
      </c>
      <c r="AC1754" s="195" t="str">
        <f t="shared" si="127"/>
        <v/>
      </c>
      <c r="AD1754" s="194" t="str">
        <f t="shared" si="128"/>
        <v/>
      </c>
      <c r="AE1754" s="194">
        <f>IF(AD1754="",0,IF(ISERROR(VLOOKUP(AD1754,AD$7:AD1753,1,FALSE)),1,0))</f>
        <v>0</v>
      </c>
      <c r="AF1754" s="194"/>
    </row>
    <row r="1755" spans="1:32" ht="16.5" customHeight="1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75">
        <f>IF(AND($X$3512&lt;&gt;" ",$X$3512&lt;&gt;0),IF(X1755=$X$3512,1+COUNTIF(U$7:U1754,"&gt;0"),0),0)</f>
        <v>0</v>
      </c>
      <c r="V1755" s="178" t="s">
        <v>1944</v>
      </c>
      <c r="W1755" s="130"/>
      <c r="X1755" s="131"/>
      <c r="Y1755" s="131"/>
      <c r="Z1755" s="206"/>
      <c r="AA1755" s="194">
        <f t="shared" si="125"/>
        <v>0</v>
      </c>
      <c r="AB1755" s="124" t="str">
        <f t="shared" si="126"/>
        <v/>
      </c>
      <c r="AC1755" s="195" t="str">
        <f t="shared" si="127"/>
        <v/>
      </c>
      <c r="AD1755" s="194" t="str">
        <f t="shared" si="128"/>
        <v/>
      </c>
      <c r="AE1755" s="194">
        <f>IF(AD1755="",0,IF(ISERROR(VLOOKUP(AD1755,AD$7:AD1754,1,FALSE)),1,0))</f>
        <v>0</v>
      </c>
      <c r="AF1755" s="194"/>
    </row>
    <row r="1756" spans="1:32" ht="16.5" customHeight="1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75">
        <f>IF(AND($X$3512&lt;&gt;" ",$X$3512&lt;&gt;0),IF(X1756=$X$3512,1+COUNTIF(U$7:U1755,"&gt;0"),0),0)</f>
        <v>0</v>
      </c>
      <c r="V1756" s="178" t="s">
        <v>1945</v>
      </c>
      <c r="W1756" s="130"/>
      <c r="X1756" s="131"/>
      <c r="Y1756" s="131"/>
      <c r="Z1756" s="206"/>
      <c r="AA1756" s="194">
        <f t="shared" si="125"/>
        <v>0</v>
      </c>
      <c r="AB1756" s="124" t="str">
        <f t="shared" si="126"/>
        <v/>
      </c>
      <c r="AC1756" s="195" t="str">
        <f t="shared" si="127"/>
        <v/>
      </c>
      <c r="AD1756" s="194" t="str">
        <f t="shared" si="128"/>
        <v/>
      </c>
      <c r="AE1756" s="194">
        <f>IF(AD1756="",0,IF(ISERROR(VLOOKUP(AD1756,AD$7:AD1755,1,FALSE)),1,0))</f>
        <v>0</v>
      </c>
      <c r="AF1756" s="194"/>
    </row>
    <row r="1757" spans="1:32" ht="16.5" customHeight="1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75">
        <f>IF(AND($X$3512&lt;&gt;" ",$X$3512&lt;&gt;0),IF(X1757=$X$3512,1+COUNTIF(U$7:U1756,"&gt;0"),0),0)</f>
        <v>0</v>
      </c>
      <c r="V1757" s="178" t="s">
        <v>1946</v>
      </c>
      <c r="W1757" s="130"/>
      <c r="X1757" s="131"/>
      <c r="Y1757" s="131"/>
      <c r="Z1757" s="206"/>
      <c r="AA1757" s="194">
        <f t="shared" si="125"/>
        <v>0</v>
      </c>
      <c r="AB1757" s="124" t="str">
        <f t="shared" si="126"/>
        <v/>
      </c>
      <c r="AC1757" s="195" t="str">
        <f t="shared" si="127"/>
        <v/>
      </c>
      <c r="AD1757" s="194" t="str">
        <f t="shared" si="128"/>
        <v/>
      </c>
      <c r="AE1757" s="194">
        <f>IF(AD1757="",0,IF(ISERROR(VLOOKUP(AD1757,AD$7:AD1756,1,FALSE)),1,0))</f>
        <v>0</v>
      </c>
      <c r="AF1757" s="194"/>
    </row>
    <row r="1758" spans="1:32" ht="16.5" customHeight="1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75">
        <f>IF(AND($X$3512&lt;&gt;" ",$X$3512&lt;&gt;0),IF(X1758=$X$3512,1+COUNTIF(U$7:U1757,"&gt;0"),0),0)</f>
        <v>0</v>
      </c>
      <c r="V1758" s="178" t="s">
        <v>1947</v>
      </c>
      <c r="W1758" s="130"/>
      <c r="X1758" s="131"/>
      <c r="Y1758" s="131"/>
      <c r="Z1758" s="206"/>
      <c r="AA1758" s="194">
        <f t="shared" si="125"/>
        <v>0</v>
      </c>
      <c r="AB1758" s="124" t="str">
        <f t="shared" si="126"/>
        <v/>
      </c>
      <c r="AC1758" s="195" t="str">
        <f t="shared" si="127"/>
        <v/>
      </c>
      <c r="AD1758" s="194" t="str">
        <f t="shared" si="128"/>
        <v/>
      </c>
      <c r="AE1758" s="194">
        <f>IF(AD1758="",0,IF(ISERROR(VLOOKUP(AD1758,AD$7:AD1757,1,FALSE)),1,0))</f>
        <v>0</v>
      </c>
      <c r="AF1758" s="194"/>
    </row>
    <row r="1759" spans="1:32" ht="16.5" customHeight="1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75">
        <f>IF(AND($X$3512&lt;&gt;" ",$X$3512&lt;&gt;0),IF(X1759=$X$3512,1+COUNTIF(U$7:U1758,"&gt;0"),0),0)</f>
        <v>0</v>
      </c>
      <c r="V1759" s="178" t="s">
        <v>1948</v>
      </c>
      <c r="W1759" s="130"/>
      <c r="X1759" s="131"/>
      <c r="Y1759" s="131"/>
      <c r="Z1759" s="206"/>
      <c r="AA1759" s="194">
        <f t="shared" si="125"/>
        <v>0</v>
      </c>
      <c r="AB1759" s="124" t="str">
        <f t="shared" si="126"/>
        <v/>
      </c>
      <c r="AC1759" s="195" t="str">
        <f t="shared" si="127"/>
        <v/>
      </c>
      <c r="AD1759" s="194" t="str">
        <f t="shared" si="128"/>
        <v/>
      </c>
      <c r="AE1759" s="194">
        <f>IF(AD1759="",0,IF(ISERROR(VLOOKUP(AD1759,AD$7:AD1758,1,FALSE)),1,0))</f>
        <v>0</v>
      </c>
      <c r="AF1759" s="194"/>
    </row>
    <row r="1760" spans="1:32" ht="16.5" customHeight="1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75">
        <f>IF(AND($X$3512&lt;&gt;" ",$X$3512&lt;&gt;0),IF(X1760=$X$3512,1+COUNTIF(U$7:U1759,"&gt;0"),0),0)</f>
        <v>0</v>
      </c>
      <c r="V1760" s="178" t="s">
        <v>1949</v>
      </c>
      <c r="W1760" s="130"/>
      <c r="X1760" s="131"/>
      <c r="Y1760" s="131"/>
      <c r="Z1760" s="206"/>
      <c r="AA1760" s="194">
        <f t="shared" si="125"/>
        <v>0</v>
      </c>
      <c r="AB1760" s="124" t="str">
        <f t="shared" si="126"/>
        <v/>
      </c>
      <c r="AC1760" s="195" t="str">
        <f t="shared" si="127"/>
        <v/>
      </c>
      <c r="AD1760" s="194" t="str">
        <f t="shared" si="128"/>
        <v/>
      </c>
      <c r="AE1760" s="194">
        <f>IF(AD1760="",0,IF(ISERROR(VLOOKUP(AD1760,AD$7:AD1759,1,FALSE)),1,0))</f>
        <v>0</v>
      </c>
      <c r="AF1760" s="194"/>
    </row>
    <row r="1761" spans="1:32" ht="16.5" customHeight="1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75">
        <f>IF(AND($X$3512&lt;&gt;" ",$X$3512&lt;&gt;0),IF(X1761=$X$3512,1+COUNTIF(U$7:U1760,"&gt;0"),0),0)</f>
        <v>0</v>
      </c>
      <c r="V1761" s="178" t="s">
        <v>1950</v>
      </c>
      <c r="W1761" s="130"/>
      <c r="X1761" s="131"/>
      <c r="Y1761" s="131"/>
      <c r="Z1761" s="206"/>
      <c r="AA1761" s="194">
        <f t="shared" si="125"/>
        <v>0</v>
      </c>
      <c r="AB1761" s="124" t="str">
        <f t="shared" si="126"/>
        <v/>
      </c>
      <c r="AC1761" s="195" t="str">
        <f t="shared" si="127"/>
        <v/>
      </c>
      <c r="AD1761" s="194" t="str">
        <f t="shared" si="128"/>
        <v/>
      </c>
      <c r="AE1761" s="194">
        <f>IF(AD1761="",0,IF(ISERROR(VLOOKUP(AD1761,AD$7:AD1760,1,FALSE)),1,0))</f>
        <v>0</v>
      </c>
      <c r="AF1761" s="194"/>
    </row>
    <row r="1762" spans="1:32" ht="16.5" customHeight="1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75">
        <f>IF(AND($X$3512&lt;&gt;" ",$X$3512&lt;&gt;0),IF(X1762=$X$3512,1+COUNTIF(U$7:U1761,"&gt;0"),0),0)</f>
        <v>0</v>
      </c>
      <c r="V1762" s="178" t="s">
        <v>1951</v>
      </c>
      <c r="W1762" s="130"/>
      <c r="X1762" s="131"/>
      <c r="Y1762" s="131"/>
      <c r="Z1762" s="206"/>
      <c r="AA1762" s="194">
        <f t="shared" si="125"/>
        <v>0</v>
      </c>
      <c r="AB1762" s="124" t="str">
        <f t="shared" si="126"/>
        <v/>
      </c>
      <c r="AC1762" s="195" t="str">
        <f t="shared" si="127"/>
        <v/>
      </c>
      <c r="AD1762" s="194" t="str">
        <f t="shared" si="128"/>
        <v/>
      </c>
      <c r="AE1762" s="194">
        <f>IF(AD1762="",0,IF(ISERROR(VLOOKUP(AD1762,AD$7:AD1761,1,FALSE)),1,0))</f>
        <v>0</v>
      </c>
      <c r="AF1762" s="194"/>
    </row>
    <row r="1763" spans="1:32" ht="16.5" customHeight="1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75">
        <f>IF(AND($X$3512&lt;&gt;" ",$X$3512&lt;&gt;0),IF(X1763=$X$3512,1+COUNTIF(U$7:U1762,"&gt;0"),0),0)</f>
        <v>0</v>
      </c>
      <c r="V1763" s="178" t="s">
        <v>1952</v>
      </c>
      <c r="W1763" s="130"/>
      <c r="X1763" s="131"/>
      <c r="Y1763" s="131"/>
      <c r="Z1763" s="206"/>
      <c r="AA1763" s="194">
        <f t="shared" si="125"/>
        <v>0</v>
      </c>
      <c r="AB1763" s="124" t="str">
        <f t="shared" si="126"/>
        <v/>
      </c>
      <c r="AC1763" s="195" t="str">
        <f t="shared" si="127"/>
        <v/>
      </c>
      <c r="AD1763" s="194" t="str">
        <f t="shared" si="128"/>
        <v/>
      </c>
      <c r="AE1763" s="194">
        <f>IF(AD1763="",0,IF(ISERROR(VLOOKUP(AD1763,AD$7:AD1762,1,FALSE)),1,0))</f>
        <v>0</v>
      </c>
      <c r="AF1763" s="194"/>
    </row>
    <row r="1764" spans="1:32" ht="16.5" customHeight="1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75">
        <f>IF(AND($X$3512&lt;&gt;" ",$X$3512&lt;&gt;0),IF(X1764=$X$3512,1+COUNTIF(U$7:U1763,"&gt;0"),0),0)</f>
        <v>0</v>
      </c>
      <c r="V1764" s="178" t="s">
        <v>1953</v>
      </c>
      <c r="W1764" s="130"/>
      <c r="X1764" s="131"/>
      <c r="Y1764" s="131"/>
      <c r="Z1764" s="206"/>
      <c r="AA1764" s="194">
        <f t="shared" si="125"/>
        <v>0</v>
      </c>
      <c r="AB1764" s="124" t="str">
        <f t="shared" si="126"/>
        <v/>
      </c>
      <c r="AC1764" s="195" t="str">
        <f t="shared" si="127"/>
        <v/>
      </c>
      <c r="AD1764" s="194" t="str">
        <f t="shared" si="128"/>
        <v/>
      </c>
      <c r="AE1764" s="194">
        <f>IF(AD1764="",0,IF(ISERROR(VLOOKUP(AD1764,AD$7:AD1763,1,FALSE)),1,0))</f>
        <v>0</v>
      </c>
      <c r="AF1764" s="194"/>
    </row>
    <row r="1765" spans="1:32" ht="16.5" customHeight="1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75">
        <f>IF(AND($X$3512&lt;&gt;" ",$X$3512&lt;&gt;0),IF(X1765=$X$3512,1+COUNTIF(U$7:U1764,"&gt;0"),0),0)</f>
        <v>0</v>
      </c>
      <c r="V1765" s="178" t="s">
        <v>1954</v>
      </c>
      <c r="W1765" s="130"/>
      <c r="X1765" s="131"/>
      <c r="Y1765" s="131"/>
      <c r="Z1765" s="206"/>
      <c r="AA1765" s="194">
        <f t="shared" si="125"/>
        <v>0</v>
      </c>
      <c r="AB1765" s="124" t="str">
        <f t="shared" si="126"/>
        <v/>
      </c>
      <c r="AC1765" s="195" t="str">
        <f t="shared" si="127"/>
        <v/>
      </c>
      <c r="AD1765" s="194" t="str">
        <f t="shared" si="128"/>
        <v/>
      </c>
      <c r="AE1765" s="194">
        <f>IF(AD1765="",0,IF(ISERROR(VLOOKUP(AD1765,AD$7:AD1764,1,FALSE)),1,0))</f>
        <v>0</v>
      </c>
      <c r="AF1765" s="194"/>
    </row>
    <row r="1766" spans="1:32" ht="16.5" customHeight="1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75">
        <f>IF(AND($X$3512&lt;&gt;" ",$X$3512&lt;&gt;0),IF(X1766=$X$3512,1+COUNTIF(U$7:U1765,"&gt;0"),0),0)</f>
        <v>0</v>
      </c>
      <c r="V1766" s="178" t="s">
        <v>1955</v>
      </c>
      <c r="W1766" s="130"/>
      <c r="X1766" s="131"/>
      <c r="Y1766" s="131"/>
      <c r="Z1766" s="206"/>
      <c r="AA1766" s="194">
        <f t="shared" si="125"/>
        <v>0</v>
      </c>
      <c r="AB1766" s="124" t="str">
        <f t="shared" si="126"/>
        <v/>
      </c>
      <c r="AC1766" s="195" t="str">
        <f t="shared" si="127"/>
        <v/>
      </c>
      <c r="AD1766" s="194" t="str">
        <f t="shared" si="128"/>
        <v/>
      </c>
      <c r="AE1766" s="194">
        <f>IF(AD1766="",0,IF(ISERROR(VLOOKUP(AD1766,AD$7:AD1765,1,FALSE)),1,0))</f>
        <v>0</v>
      </c>
      <c r="AF1766" s="194"/>
    </row>
    <row r="1767" spans="1:32" ht="16.5" customHeight="1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75">
        <f>IF(AND($X$3512&lt;&gt;" ",$X$3512&lt;&gt;0),IF(X1767=$X$3512,1+COUNTIF(U$7:U1766,"&gt;0"),0),0)</f>
        <v>0</v>
      </c>
      <c r="V1767" s="178" t="s">
        <v>1956</v>
      </c>
      <c r="W1767" s="130"/>
      <c r="X1767" s="131"/>
      <c r="Y1767" s="131"/>
      <c r="Z1767" s="206"/>
      <c r="AA1767" s="194">
        <f t="shared" si="125"/>
        <v>0</v>
      </c>
      <c r="AB1767" s="124" t="str">
        <f t="shared" si="126"/>
        <v/>
      </c>
      <c r="AC1767" s="195" t="str">
        <f t="shared" si="127"/>
        <v/>
      </c>
      <c r="AD1767" s="194" t="str">
        <f t="shared" si="128"/>
        <v/>
      </c>
      <c r="AE1767" s="194">
        <f>IF(AD1767="",0,IF(ISERROR(VLOOKUP(AD1767,AD$7:AD1766,1,FALSE)),1,0))</f>
        <v>0</v>
      </c>
      <c r="AF1767" s="194"/>
    </row>
    <row r="1768" spans="1:32" ht="16.5" customHeight="1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75">
        <f>IF(AND($X$3512&lt;&gt;" ",$X$3512&lt;&gt;0),IF(X1768=$X$3512,1+COUNTIF(U$7:U1767,"&gt;0"),0),0)</f>
        <v>0</v>
      </c>
      <c r="V1768" s="178" t="s">
        <v>1957</v>
      </c>
      <c r="W1768" s="130"/>
      <c r="X1768" s="131"/>
      <c r="Y1768" s="131"/>
      <c r="Z1768" s="206"/>
      <c r="AA1768" s="194">
        <f t="shared" si="125"/>
        <v>0</v>
      </c>
      <c r="AB1768" s="124" t="str">
        <f t="shared" si="126"/>
        <v/>
      </c>
      <c r="AC1768" s="195" t="str">
        <f t="shared" si="127"/>
        <v/>
      </c>
      <c r="AD1768" s="194" t="str">
        <f t="shared" si="128"/>
        <v/>
      </c>
      <c r="AE1768" s="194">
        <f>IF(AD1768="",0,IF(ISERROR(VLOOKUP(AD1768,AD$7:AD1767,1,FALSE)),1,0))</f>
        <v>0</v>
      </c>
      <c r="AF1768" s="194"/>
    </row>
    <row r="1769" spans="1:32" ht="16.5" customHeight="1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75">
        <f>IF(AND($X$3512&lt;&gt;" ",$X$3512&lt;&gt;0),IF(X1769=$X$3512,1+COUNTIF(U$7:U1768,"&gt;0"),0),0)</f>
        <v>0</v>
      </c>
      <c r="V1769" s="178" t="s">
        <v>1958</v>
      </c>
      <c r="W1769" s="130"/>
      <c r="X1769" s="131"/>
      <c r="Y1769" s="131"/>
      <c r="Z1769" s="206"/>
      <c r="AA1769" s="194">
        <f t="shared" si="125"/>
        <v>0</v>
      </c>
      <c r="AB1769" s="124" t="str">
        <f t="shared" si="126"/>
        <v/>
      </c>
      <c r="AC1769" s="195" t="str">
        <f t="shared" si="127"/>
        <v/>
      </c>
      <c r="AD1769" s="194" t="str">
        <f t="shared" si="128"/>
        <v/>
      </c>
      <c r="AE1769" s="194">
        <f>IF(AD1769="",0,IF(ISERROR(VLOOKUP(AD1769,AD$7:AD1768,1,FALSE)),1,0))</f>
        <v>0</v>
      </c>
      <c r="AF1769" s="194"/>
    </row>
    <row r="1770" spans="1:32" ht="16.5" customHeight="1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75">
        <f>IF(AND($X$3512&lt;&gt;" ",$X$3512&lt;&gt;0),IF(X1770=$X$3512,1+COUNTIF(U$7:U1769,"&gt;0"),0),0)</f>
        <v>0</v>
      </c>
      <c r="V1770" s="178" t="s">
        <v>1959</v>
      </c>
      <c r="W1770" s="130"/>
      <c r="X1770" s="131"/>
      <c r="Y1770" s="131"/>
      <c r="Z1770" s="206"/>
      <c r="AA1770" s="194">
        <f t="shared" si="125"/>
        <v>0</v>
      </c>
      <c r="AB1770" s="124" t="str">
        <f t="shared" si="126"/>
        <v/>
      </c>
      <c r="AC1770" s="195" t="str">
        <f t="shared" si="127"/>
        <v/>
      </c>
      <c r="AD1770" s="194" t="str">
        <f t="shared" si="128"/>
        <v/>
      </c>
      <c r="AE1770" s="194">
        <f>IF(AD1770="",0,IF(ISERROR(VLOOKUP(AD1770,AD$7:AD1769,1,FALSE)),1,0))</f>
        <v>0</v>
      </c>
      <c r="AF1770" s="194"/>
    </row>
    <row r="1771" spans="1:32" ht="16.5" customHeight="1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75">
        <f>IF(AND($X$3512&lt;&gt;" ",$X$3512&lt;&gt;0),IF(X1771=$X$3512,1+COUNTIF(U$7:U1770,"&gt;0"),0),0)</f>
        <v>0</v>
      </c>
      <c r="V1771" s="178" t="s">
        <v>1960</v>
      </c>
      <c r="W1771" s="130"/>
      <c r="X1771" s="131"/>
      <c r="Y1771" s="131"/>
      <c r="Z1771" s="206"/>
      <c r="AA1771" s="194">
        <f t="shared" si="125"/>
        <v>0</v>
      </c>
      <c r="AB1771" s="124" t="str">
        <f t="shared" si="126"/>
        <v/>
      </c>
      <c r="AC1771" s="195" t="str">
        <f t="shared" si="127"/>
        <v/>
      </c>
      <c r="AD1771" s="194" t="str">
        <f t="shared" si="128"/>
        <v/>
      </c>
      <c r="AE1771" s="194">
        <f>IF(AD1771="",0,IF(ISERROR(VLOOKUP(AD1771,AD$7:AD1770,1,FALSE)),1,0))</f>
        <v>0</v>
      </c>
      <c r="AF1771" s="194"/>
    </row>
    <row r="1772" spans="1:32" ht="16.5" customHeight="1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75">
        <f>IF(AND($X$3512&lt;&gt;" ",$X$3512&lt;&gt;0),IF(X1772=$X$3512,1+COUNTIF(U$7:U1771,"&gt;0"),0),0)</f>
        <v>0</v>
      </c>
      <c r="V1772" s="178" t="s">
        <v>1961</v>
      </c>
      <c r="W1772" s="130"/>
      <c r="X1772" s="131"/>
      <c r="Y1772" s="131"/>
      <c r="Z1772" s="206"/>
      <c r="AA1772" s="194">
        <f t="shared" si="125"/>
        <v>0</v>
      </c>
      <c r="AB1772" s="124" t="str">
        <f t="shared" si="126"/>
        <v/>
      </c>
      <c r="AC1772" s="195" t="str">
        <f t="shared" si="127"/>
        <v/>
      </c>
      <c r="AD1772" s="194" t="str">
        <f t="shared" si="128"/>
        <v/>
      </c>
      <c r="AE1772" s="194">
        <f>IF(AD1772="",0,IF(ISERROR(VLOOKUP(AD1772,AD$7:AD1771,1,FALSE)),1,0))</f>
        <v>0</v>
      </c>
      <c r="AF1772" s="194"/>
    </row>
    <row r="1773" spans="1:32" ht="16.5" customHeight="1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75">
        <f>IF(AND($X$3512&lt;&gt;" ",$X$3512&lt;&gt;0),IF(X1773=$X$3512,1+COUNTIF(U$7:U1772,"&gt;0"),0),0)</f>
        <v>0</v>
      </c>
      <c r="V1773" s="178" t="s">
        <v>1962</v>
      </c>
      <c r="W1773" s="130"/>
      <c r="X1773" s="131"/>
      <c r="Y1773" s="131"/>
      <c r="Z1773" s="206"/>
      <c r="AA1773" s="194">
        <f t="shared" si="125"/>
        <v>0</v>
      </c>
      <c r="AB1773" s="124" t="str">
        <f t="shared" si="126"/>
        <v/>
      </c>
      <c r="AC1773" s="195" t="str">
        <f t="shared" si="127"/>
        <v/>
      </c>
      <c r="AD1773" s="194" t="str">
        <f t="shared" si="128"/>
        <v/>
      </c>
      <c r="AE1773" s="194">
        <f>IF(AD1773="",0,IF(ISERROR(VLOOKUP(AD1773,AD$7:AD1772,1,FALSE)),1,0))</f>
        <v>0</v>
      </c>
      <c r="AF1773" s="194"/>
    </row>
    <row r="1774" spans="1:32" ht="16.5" customHeight="1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75">
        <f>IF(AND($X$3512&lt;&gt;" ",$X$3512&lt;&gt;0),IF(X1774=$X$3512,1+COUNTIF(U$7:U1773,"&gt;0"),0),0)</f>
        <v>0</v>
      </c>
      <c r="V1774" s="178" t="s">
        <v>1963</v>
      </c>
      <c r="W1774" s="130"/>
      <c r="X1774" s="131"/>
      <c r="Y1774" s="131"/>
      <c r="Z1774" s="206"/>
      <c r="AA1774" s="194">
        <f t="shared" si="125"/>
        <v>0</v>
      </c>
      <c r="AB1774" s="124" t="str">
        <f t="shared" si="126"/>
        <v/>
      </c>
      <c r="AC1774" s="195" t="str">
        <f t="shared" si="127"/>
        <v/>
      </c>
      <c r="AD1774" s="194" t="str">
        <f t="shared" si="128"/>
        <v/>
      </c>
      <c r="AE1774" s="194">
        <f>IF(AD1774="",0,IF(ISERROR(VLOOKUP(AD1774,AD$7:AD1773,1,FALSE)),1,0))</f>
        <v>0</v>
      </c>
      <c r="AF1774" s="194"/>
    </row>
    <row r="1775" spans="1:32" ht="16.5" customHeight="1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75">
        <f>IF(AND($X$3512&lt;&gt;" ",$X$3512&lt;&gt;0),IF(X1775=$X$3512,1+COUNTIF(U$7:U1774,"&gt;0"),0),0)</f>
        <v>0</v>
      </c>
      <c r="V1775" s="178" t="s">
        <v>1964</v>
      </c>
      <c r="W1775" s="130"/>
      <c r="X1775" s="131"/>
      <c r="Y1775" s="131"/>
      <c r="Z1775" s="206"/>
      <c r="AA1775" s="194">
        <f t="shared" si="125"/>
        <v>0</v>
      </c>
      <c r="AB1775" s="124" t="str">
        <f t="shared" si="126"/>
        <v/>
      </c>
      <c r="AC1775" s="195" t="str">
        <f t="shared" si="127"/>
        <v/>
      </c>
      <c r="AD1775" s="194" t="str">
        <f t="shared" si="128"/>
        <v/>
      </c>
      <c r="AE1775" s="194">
        <f>IF(AD1775="",0,IF(ISERROR(VLOOKUP(AD1775,AD$7:AD1774,1,FALSE)),1,0))</f>
        <v>0</v>
      </c>
      <c r="AF1775" s="194"/>
    </row>
    <row r="1776" spans="1:32" ht="16.5" customHeight="1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75">
        <f>IF(AND($X$3512&lt;&gt;" ",$X$3512&lt;&gt;0),IF(X1776=$X$3512,1+COUNTIF(U$7:U1775,"&gt;0"),0),0)</f>
        <v>0</v>
      </c>
      <c r="V1776" s="178" t="s">
        <v>1965</v>
      </c>
      <c r="W1776" s="130"/>
      <c r="X1776" s="131"/>
      <c r="Y1776" s="131"/>
      <c r="Z1776" s="206"/>
      <c r="AA1776" s="194">
        <f t="shared" si="125"/>
        <v>0</v>
      </c>
      <c r="AB1776" s="124" t="str">
        <f t="shared" si="126"/>
        <v/>
      </c>
      <c r="AC1776" s="195" t="str">
        <f t="shared" si="127"/>
        <v/>
      </c>
      <c r="AD1776" s="194" t="str">
        <f t="shared" si="128"/>
        <v/>
      </c>
      <c r="AE1776" s="194">
        <f>IF(AD1776="",0,IF(ISERROR(VLOOKUP(AD1776,AD$7:AD1775,1,FALSE)),1,0))</f>
        <v>0</v>
      </c>
      <c r="AF1776" s="194"/>
    </row>
    <row r="1777" spans="1:32" ht="16.5" customHeight="1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75">
        <f>IF(AND($X$3512&lt;&gt;" ",$X$3512&lt;&gt;0),IF(X1777=$X$3512,1+COUNTIF(U$7:U1776,"&gt;0"),0),0)</f>
        <v>0</v>
      </c>
      <c r="V1777" s="178" t="s">
        <v>1966</v>
      </c>
      <c r="W1777" s="130"/>
      <c r="X1777" s="131"/>
      <c r="Y1777" s="131"/>
      <c r="Z1777" s="206"/>
      <c r="AA1777" s="194">
        <f t="shared" si="125"/>
        <v>0</v>
      </c>
      <c r="AB1777" s="124" t="str">
        <f t="shared" si="126"/>
        <v/>
      </c>
      <c r="AC1777" s="195" t="str">
        <f t="shared" si="127"/>
        <v/>
      </c>
      <c r="AD1777" s="194" t="str">
        <f t="shared" si="128"/>
        <v/>
      </c>
      <c r="AE1777" s="194">
        <f>IF(AD1777="",0,IF(ISERROR(VLOOKUP(AD1777,AD$7:AD1776,1,FALSE)),1,0))</f>
        <v>0</v>
      </c>
      <c r="AF1777" s="194"/>
    </row>
    <row r="1778" spans="1:32" ht="16.5" customHeight="1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75">
        <f>IF(AND($X$3512&lt;&gt;" ",$X$3512&lt;&gt;0),IF(X1778=$X$3512,1+COUNTIF(U$7:U1777,"&gt;0"),0),0)</f>
        <v>0</v>
      </c>
      <c r="V1778" s="178" t="s">
        <v>1967</v>
      </c>
      <c r="W1778" s="130"/>
      <c r="X1778" s="131"/>
      <c r="Y1778" s="131"/>
      <c r="Z1778" s="206"/>
      <c r="AA1778" s="194">
        <f t="shared" si="125"/>
        <v>0</v>
      </c>
      <c r="AB1778" s="124" t="str">
        <f t="shared" si="126"/>
        <v/>
      </c>
      <c r="AC1778" s="195" t="str">
        <f t="shared" si="127"/>
        <v/>
      </c>
      <c r="AD1778" s="194" t="str">
        <f t="shared" si="128"/>
        <v/>
      </c>
      <c r="AE1778" s="194">
        <f>IF(AD1778="",0,IF(ISERROR(VLOOKUP(AD1778,AD$7:AD1777,1,FALSE)),1,0))</f>
        <v>0</v>
      </c>
      <c r="AF1778" s="194"/>
    </row>
    <row r="1779" spans="1:32" ht="16.5" customHeight="1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75">
        <f>IF(AND($X$3512&lt;&gt;" ",$X$3512&lt;&gt;0),IF(X1779=$X$3512,1+COUNTIF(U$7:U1778,"&gt;0"),0),0)</f>
        <v>0</v>
      </c>
      <c r="V1779" s="178" t="s">
        <v>1968</v>
      </c>
      <c r="W1779" s="130"/>
      <c r="X1779" s="131"/>
      <c r="Y1779" s="131"/>
      <c r="Z1779" s="206"/>
      <c r="AA1779" s="194">
        <f t="shared" si="125"/>
        <v>0</v>
      </c>
      <c r="AB1779" s="124" t="str">
        <f t="shared" si="126"/>
        <v/>
      </c>
      <c r="AC1779" s="195" t="str">
        <f t="shared" si="127"/>
        <v/>
      </c>
      <c r="AD1779" s="194" t="str">
        <f t="shared" si="128"/>
        <v/>
      </c>
      <c r="AE1779" s="194">
        <f>IF(AD1779="",0,IF(ISERROR(VLOOKUP(AD1779,AD$7:AD1778,1,FALSE)),1,0))</f>
        <v>0</v>
      </c>
      <c r="AF1779" s="194"/>
    </row>
    <row r="1780" spans="1:32" ht="16.5" customHeight="1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75">
        <f>IF(AND($X$3512&lt;&gt;" ",$X$3512&lt;&gt;0),IF(X1780=$X$3512,1+COUNTIF(U$7:U1779,"&gt;0"),0),0)</f>
        <v>0</v>
      </c>
      <c r="V1780" s="178" t="s">
        <v>1969</v>
      </c>
      <c r="W1780" s="130"/>
      <c r="X1780" s="131"/>
      <c r="Y1780" s="131"/>
      <c r="Z1780" s="206"/>
      <c r="AA1780" s="194">
        <f t="shared" si="125"/>
        <v>0</v>
      </c>
      <c r="AB1780" s="124" t="str">
        <f t="shared" si="126"/>
        <v/>
      </c>
      <c r="AC1780" s="195" t="str">
        <f t="shared" si="127"/>
        <v/>
      </c>
      <c r="AD1780" s="194" t="str">
        <f t="shared" si="128"/>
        <v/>
      </c>
      <c r="AE1780" s="194">
        <f>IF(AD1780="",0,IF(ISERROR(VLOOKUP(AD1780,AD$7:AD1779,1,FALSE)),1,0))</f>
        <v>0</v>
      </c>
      <c r="AF1780" s="194"/>
    </row>
    <row r="1781" spans="1:32" ht="16.5" customHeight="1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75">
        <f>IF(AND($X$3512&lt;&gt;" ",$X$3512&lt;&gt;0),IF(X1781=$X$3512,1+COUNTIF(U$7:U1780,"&gt;0"),0),0)</f>
        <v>0</v>
      </c>
      <c r="V1781" s="178" t="s">
        <v>1970</v>
      </c>
      <c r="W1781" s="130"/>
      <c r="X1781" s="131"/>
      <c r="Y1781" s="131"/>
      <c r="Z1781" s="206"/>
      <c r="AA1781" s="194">
        <f t="shared" si="125"/>
        <v>0</v>
      </c>
      <c r="AB1781" s="124" t="str">
        <f t="shared" si="126"/>
        <v/>
      </c>
      <c r="AC1781" s="195" t="str">
        <f t="shared" si="127"/>
        <v/>
      </c>
      <c r="AD1781" s="194" t="str">
        <f t="shared" si="128"/>
        <v/>
      </c>
      <c r="AE1781" s="194">
        <f>IF(AD1781="",0,IF(ISERROR(VLOOKUP(AD1781,AD$7:AD1780,1,FALSE)),1,0))</f>
        <v>0</v>
      </c>
      <c r="AF1781" s="194"/>
    </row>
    <row r="1782" spans="1:32" ht="16.5" customHeight="1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75">
        <f>IF(AND($X$3512&lt;&gt;" ",$X$3512&lt;&gt;0),IF(X1782=$X$3512,1+COUNTIF(U$7:U1781,"&gt;0"),0),0)</f>
        <v>0</v>
      </c>
      <c r="V1782" s="178" t="s">
        <v>1971</v>
      </c>
      <c r="W1782" s="130"/>
      <c r="X1782" s="131"/>
      <c r="Y1782" s="131"/>
      <c r="Z1782" s="206"/>
      <c r="AA1782" s="194">
        <f t="shared" si="125"/>
        <v>0</v>
      </c>
      <c r="AB1782" s="124" t="str">
        <f t="shared" si="126"/>
        <v/>
      </c>
      <c r="AC1782" s="195" t="str">
        <f t="shared" si="127"/>
        <v/>
      </c>
      <c r="AD1782" s="194" t="str">
        <f t="shared" si="128"/>
        <v/>
      </c>
      <c r="AE1782" s="194">
        <f>IF(AD1782="",0,IF(ISERROR(VLOOKUP(AD1782,AD$7:AD1781,1,FALSE)),1,0))</f>
        <v>0</v>
      </c>
      <c r="AF1782" s="194"/>
    </row>
    <row r="1783" spans="1:32" ht="16.5" customHeight="1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75">
        <f>IF(AND($X$3512&lt;&gt;" ",$X$3512&lt;&gt;0),IF(X1783=$X$3512,1+COUNTIF(U$7:U1782,"&gt;0"),0),0)</f>
        <v>0</v>
      </c>
      <c r="V1783" s="178" t="s">
        <v>1972</v>
      </c>
      <c r="W1783" s="130"/>
      <c r="X1783" s="131"/>
      <c r="Y1783" s="131"/>
      <c r="Z1783" s="206"/>
      <c r="AA1783" s="194">
        <f t="shared" si="125"/>
        <v>0</v>
      </c>
      <c r="AB1783" s="124" t="str">
        <f t="shared" si="126"/>
        <v/>
      </c>
      <c r="AC1783" s="195" t="str">
        <f t="shared" si="127"/>
        <v/>
      </c>
      <c r="AD1783" s="194" t="str">
        <f t="shared" si="128"/>
        <v/>
      </c>
      <c r="AE1783" s="194">
        <f>IF(AD1783="",0,IF(ISERROR(VLOOKUP(AD1783,AD$7:AD1782,1,FALSE)),1,0))</f>
        <v>0</v>
      </c>
      <c r="AF1783" s="194"/>
    </row>
    <row r="1784" spans="1:32" ht="16.5" customHeight="1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75">
        <f>IF(AND($X$3512&lt;&gt;" ",$X$3512&lt;&gt;0),IF(X1784=$X$3512,1+COUNTIF(U$7:U1783,"&gt;0"),0),0)</f>
        <v>0</v>
      </c>
      <c r="V1784" s="178" t="s">
        <v>1973</v>
      </c>
      <c r="W1784" s="130"/>
      <c r="X1784" s="131"/>
      <c r="Y1784" s="131"/>
      <c r="Z1784" s="206"/>
      <c r="AA1784" s="194">
        <f t="shared" si="125"/>
        <v>0</v>
      </c>
      <c r="AB1784" s="124" t="str">
        <f t="shared" si="126"/>
        <v/>
      </c>
      <c r="AC1784" s="195" t="str">
        <f t="shared" si="127"/>
        <v/>
      </c>
      <c r="AD1784" s="194" t="str">
        <f t="shared" si="128"/>
        <v/>
      </c>
      <c r="AE1784" s="194">
        <f>IF(AD1784="",0,IF(ISERROR(VLOOKUP(AD1784,AD$7:AD1783,1,FALSE)),1,0))</f>
        <v>0</v>
      </c>
      <c r="AF1784" s="194"/>
    </row>
    <row r="1785" spans="1:32" ht="16.5" customHeight="1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75">
        <f>IF(AND($X$3512&lt;&gt;" ",$X$3512&lt;&gt;0),IF(X1785=$X$3512,1+COUNTIF(U$7:U1784,"&gt;0"),0),0)</f>
        <v>0</v>
      </c>
      <c r="V1785" s="178" t="s">
        <v>1974</v>
      </c>
      <c r="W1785" s="130"/>
      <c r="X1785" s="131"/>
      <c r="Y1785" s="131"/>
      <c r="Z1785" s="206"/>
      <c r="AA1785" s="194">
        <f t="shared" si="125"/>
        <v>0</v>
      </c>
      <c r="AB1785" s="124" t="str">
        <f t="shared" si="126"/>
        <v/>
      </c>
      <c r="AC1785" s="195" t="str">
        <f t="shared" si="127"/>
        <v/>
      </c>
      <c r="AD1785" s="194" t="str">
        <f t="shared" si="128"/>
        <v/>
      </c>
      <c r="AE1785" s="194">
        <f>IF(AD1785="",0,IF(ISERROR(VLOOKUP(AD1785,AD$7:AD1784,1,FALSE)),1,0))</f>
        <v>0</v>
      </c>
      <c r="AF1785" s="194"/>
    </row>
    <row r="1786" spans="1:32" ht="16.5" customHeight="1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75">
        <f>IF(AND($X$3512&lt;&gt;" ",$X$3512&lt;&gt;0),IF(X1786=$X$3512,1+COUNTIF(U$7:U1785,"&gt;0"),0),0)</f>
        <v>0</v>
      </c>
      <c r="V1786" s="178" t="s">
        <v>1975</v>
      </c>
      <c r="W1786" s="130"/>
      <c r="X1786" s="131"/>
      <c r="Y1786" s="131"/>
      <c r="Z1786" s="206"/>
      <c r="AA1786" s="194">
        <f t="shared" si="125"/>
        <v>0</v>
      </c>
      <c r="AB1786" s="124" t="str">
        <f t="shared" si="126"/>
        <v/>
      </c>
      <c r="AC1786" s="195" t="str">
        <f t="shared" si="127"/>
        <v/>
      </c>
      <c r="AD1786" s="194" t="str">
        <f t="shared" si="128"/>
        <v/>
      </c>
      <c r="AE1786" s="194">
        <f>IF(AD1786="",0,IF(ISERROR(VLOOKUP(AD1786,AD$7:AD1785,1,FALSE)),1,0))</f>
        <v>0</v>
      </c>
      <c r="AF1786" s="194"/>
    </row>
    <row r="1787" spans="1:32" ht="16.5" customHeight="1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75">
        <f>IF(AND($X$3512&lt;&gt;" ",$X$3512&lt;&gt;0),IF(X1787=$X$3512,1+COUNTIF(U$7:U1786,"&gt;0"),0),0)</f>
        <v>0</v>
      </c>
      <c r="V1787" s="178" t="s">
        <v>1976</v>
      </c>
      <c r="W1787" s="130"/>
      <c r="X1787" s="131"/>
      <c r="Y1787" s="131"/>
      <c r="Z1787" s="206"/>
      <c r="AA1787" s="194">
        <f t="shared" si="125"/>
        <v>0</v>
      </c>
      <c r="AB1787" s="124" t="str">
        <f t="shared" si="126"/>
        <v/>
      </c>
      <c r="AC1787" s="195" t="str">
        <f t="shared" si="127"/>
        <v/>
      </c>
      <c r="AD1787" s="194" t="str">
        <f t="shared" si="128"/>
        <v/>
      </c>
      <c r="AE1787" s="194">
        <f>IF(AD1787="",0,IF(ISERROR(VLOOKUP(AD1787,AD$7:AD1786,1,FALSE)),1,0))</f>
        <v>0</v>
      </c>
      <c r="AF1787" s="194"/>
    </row>
    <row r="1788" spans="1:32" ht="16.5" customHeight="1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75">
        <f>IF(AND($X$3512&lt;&gt;" ",$X$3512&lt;&gt;0),IF(X1788=$X$3512,1+COUNTIF(U$7:U1787,"&gt;0"),0),0)</f>
        <v>0</v>
      </c>
      <c r="V1788" s="178" t="s">
        <v>1977</v>
      </c>
      <c r="W1788" s="130"/>
      <c r="X1788" s="131"/>
      <c r="Y1788" s="131"/>
      <c r="Z1788" s="206"/>
      <c r="AA1788" s="194">
        <f t="shared" si="125"/>
        <v>0</v>
      </c>
      <c r="AB1788" s="124" t="str">
        <f t="shared" si="126"/>
        <v/>
      </c>
      <c r="AC1788" s="195" t="str">
        <f t="shared" si="127"/>
        <v/>
      </c>
      <c r="AD1788" s="194" t="str">
        <f t="shared" si="128"/>
        <v/>
      </c>
      <c r="AE1788" s="194">
        <f>IF(AD1788="",0,IF(ISERROR(VLOOKUP(AD1788,AD$7:AD1787,1,FALSE)),1,0))</f>
        <v>0</v>
      </c>
      <c r="AF1788" s="194"/>
    </row>
    <row r="1789" spans="1:32" ht="16.5" customHeight="1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75">
        <f>IF(AND($X$3512&lt;&gt;" ",$X$3512&lt;&gt;0),IF(X1789=$X$3512,1+COUNTIF(U$7:U1788,"&gt;0"),0),0)</f>
        <v>0</v>
      </c>
      <c r="V1789" s="178" t="s">
        <v>1978</v>
      </c>
      <c r="W1789" s="130"/>
      <c r="X1789" s="131"/>
      <c r="Y1789" s="131"/>
      <c r="Z1789" s="206"/>
      <c r="AA1789" s="194">
        <f t="shared" si="125"/>
        <v>0</v>
      </c>
      <c r="AB1789" s="124" t="str">
        <f t="shared" si="126"/>
        <v/>
      </c>
      <c r="AC1789" s="195" t="str">
        <f t="shared" si="127"/>
        <v/>
      </c>
      <c r="AD1789" s="194" t="str">
        <f t="shared" si="128"/>
        <v/>
      </c>
      <c r="AE1789" s="194">
        <f>IF(AD1789="",0,IF(ISERROR(VLOOKUP(AD1789,AD$7:AD1788,1,FALSE)),1,0))</f>
        <v>0</v>
      </c>
      <c r="AF1789" s="194"/>
    </row>
    <row r="1790" spans="1:32" ht="16.5" customHeight="1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75">
        <f>IF(AND($X$3512&lt;&gt;" ",$X$3512&lt;&gt;0),IF(X1790=$X$3512,1+COUNTIF(U$7:U1789,"&gt;0"),0),0)</f>
        <v>0</v>
      </c>
      <c r="V1790" s="178" t="s">
        <v>1979</v>
      </c>
      <c r="W1790" s="130"/>
      <c r="X1790" s="131"/>
      <c r="Y1790" s="131"/>
      <c r="Z1790" s="206"/>
      <c r="AA1790" s="194">
        <f t="shared" si="125"/>
        <v>0</v>
      </c>
      <c r="AB1790" s="124" t="str">
        <f t="shared" si="126"/>
        <v/>
      </c>
      <c r="AC1790" s="195" t="str">
        <f t="shared" si="127"/>
        <v/>
      </c>
      <c r="AD1790" s="194" t="str">
        <f t="shared" si="128"/>
        <v/>
      </c>
      <c r="AE1790" s="194">
        <f>IF(AD1790="",0,IF(ISERROR(VLOOKUP(AD1790,AD$7:AD1789,1,FALSE)),1,0))</f>
        <v>0</v>
      </c>
      <c r="AF1790" s="194"/>
    </row>
    <row r="1791" spans="1:32" ht="16.5" customHeight="1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75">
        <f>IF(AND($X$3512&lt;&gt;" ",$X$3512&lt;&gt;0),IF(X1791=$X$3512,1+COUNTIF(U$7:U1790,"&gt;0"),0),0)</f>
        <v>0</v>
      </c>
      <c r="V1791" s="178" t="s">
        <v>1980</v>
      </c>
      <c r="W1791" s="130"/>
      <c r="X1791" s="131"/>
      <c r="Y1791" s="131"/>
      <c r="Z1791" s="206"/>
      <c r="AA1791" s="194">
        <f t="shared" si="125"/>
        <v>0</v>
      </c>
      <c r="AB1791" s="124" t="str">
        <f t="shared" si="126"/>
        <v/>
      </c>
      <c r="AC1791" s="195" t="str">
        <f t="shared" si="127"/>
        <v/>
      </c>
      <c r="AD1791" s="194" t="str">
        <f t="shared" si="128"/>
        <v/>
      </c>
      <c r="AE1791" s="194">
        <f>IF(AD1791="",0,IF(ISERROR(VLOOKUP(AD1791,AD$7:AD1790,1,FALSE)),1,0))</f>
        <v>0</v>
      </c>
      <c r="AF1791" s="194"/>
    </row>
    <row r="1792" spans="1:32" ht="16.5" customHeight="1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75">
        <f>IF(AND($X$3512&lt;&gt;" ",$X$3512&lt;&gt;0),IF(X1792=$X$3512,1+COUNTIF(U$7:U1791,"&gt;0"),0),0)</f>
        <v>0</v>
      </c>
      <c r="V1792" s="178" t="s">
        <v>1981</v>
      </c>
      <c r="W1792" s="130"/>
      <c r="X1792" s="131"/>
      <c r="Y1792" s="131"/>
      <c r="Z1792" s="206"/>
      <c r="AA1792" s="194">
        <f t="shared" si="125"/>
        <v>0</v>
      </c>
      <c r="AB1792" s="124" t="str">
        <f t="shared" si="126"/>
        <v/>
      </c>
      <c r="AC1792" s="195" t="str">
        <f t="shared" si="127"/>
        <v/>
      </c>
      <c r="AD1792" s="194" t="str">
        <f t="shared" si="128"/>
        <v/>
      </c>
      <c r="AE1792" s="194">
        <f>IF(AD1792="",0,IF(ISERROR(VLOOKUP(AD1792,AD$7:AD1791,1,FALSE)),1,0))</f>
        <v>0</v>
      </c>
      <c r="AF1792" s="194"/>
    </row>
    <row r="1793" spans="1:32" ht="16.5" customHeight="1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75">
        <f>IF(AND($X$3512&lt;&gt;" ",$X$3512&lt;&gt;0),IF(X1793=$X$3512,1+COUNTIF(U$7:U1792,"&gt;0"),0),0)</f>
        <v>0</v>
      </c>
      <c r="V1793" s="178" t="s">
        <v>1982</v>
      </c>
      <c r="W1793" s="130"/>
      <c r="X1793" s="131"/>
      <c r="Y1793" s="131"/>
      <c r="Z1793" s="206"/>
      <c r="AA1793" s="194">
        <f t="shared" si="125"/>
        <v>0</v>
      </c>
      <c r="AB1793" s="124" t="str">
        <f t="shared" si="126"/>
        <v/>
      </c>
      <c r="AC1793" s="195" t="str">
        <f t="shared" si="127"/>
        <v/>
      </c>
      <c r="AD1793" s="194" t="str">
        <f t="shared" si="128"/>
        <v/>
      </c>
      <c r="AE1793" s="194">
        <f>IF(AD1793="",0,IF(ISERROR(VLOOKUP(AD1793,AD$7:AD1792,1,FALSE)),1,0))</f>
        <v>0</v>
      </c>
      <c r="AF1793" s="194"/>
    </row>
    <row r="1794" spans="1:32" ht="16.5" customHeight="1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75">
        <f>IF(AND($X$3512&lt;&gt;" ",$X$3512&lt;&gt;0),IF(X1794=$X$3512,1+COUNTIF(U$7:U1793,"&gt;0"),0),0)</f>
        <v>0</v>
      </c>
      <c r="V1794" s="178" t="s">
        <v>1983</v>
      </c>
      <c r="W1794" s="130"/>
      <c r="X1794" s="131"/>
      <c r="Y1794" s="131"/>
      <c r="Z1794" s="206"/>
      <c r="AA1794" s="194">
        <f t="shared" si="125"/>
        <v>0</v>
      </c>
      <c r="AB1794" s="124" t="str">
        <f t="shared" si="126"/>
        <v/>
      </c>
      <c r="AC1794" s="195" t="str">
        <f t="shared" si="127"/>
        <v/>
      </c>
      <c r="AD1794" s="194" t="str">
        <f t="shared" si="128"/>
        <v/>
      </c>
      <c r="AE1794" s="194">
        <f>IF(AD1794="",0,IF(ISERROR(VLOOKUP(AD1794,AD$7:AD1793,1,FALSE)),1,0))</f>
        <v>0</v>
      </c>
      <c r="AF1794" s="194"/>
    </row>
    <row r="1795" spans="1:32" ht="16.5" customHeight="1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75">
        <f>IF(AND($X$3512&lt;&gt;" ",$X$3512&lt;&gt;0),IF(X1795=$X$3512,1+COUNTIF(U$7:U1794,"&gt;0"),0),0)</f>
        <v>0</v>
      </c>
      <c r="V1795" s="178" t="s">
        <v>1984</v>
      </c>
      <c r="W1795" s="130"/>
      <c r="X1795" s="131"/>
      <c r="Y1795" s="131"/>
      <c r="Z1795" s="206"/>
      <c r="AA1795" s="194">
        <f t="shared" si="125"/>
        <v>0</v>
      </c>
      <c r="AB1795" s="124" t="str">
        <f t="shared" si="126"/>
        <v/>
      </c>
      <c r="AC1795" s="195" t="str">
        <f t="shared" si="127"/>
        <v/>
      </c>
      <c r="AD1795" s="194" t="str">
        <f t="shared" si="128"/>
        <v/>
      </c>
      <c r="AE1795" s="194">
        <f>IF(AD1795="",0,IF(ISERROR(VLOOKUP(AD1795,AD$7:AD1794,1,FALSE)),1,0))</f>
        <v>0</v>
      </c>
      <c r="AF1795" s="194"/>
    </row>
    <row r="1796" spans="1:32" ht="16.5" customHeight="1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75">
        <f>IF(AND($X$3512&lt;&gt;" ",$X$3512&lt;&gt;0),IF(X1796=$X$3512,1+COUNTIF(U$7:U1795,"&gt;0"),0),0)</f>
        <v>0</v>
      </c>
      <c r="V1796" s="178" t="s">
        <v>1985</v>
      </c>
      <c r="W1796" s="130"/>
      <c r="X1796" s="131"/>
      <c r="Y1796" s="131"/>
      <c r="Z1796" s="206"/>
      <c r="AA1796" s="194">
        <f t="shared" si="125"/>
        <v>0</v>
      </c>
      <c r="AB1796" s="124" t="str">
        <f t="shared" si="126"/>
        <v/>
      </c>
      <c r="AC1796" s="195" t="str">
        <f t="shared" si="127"/>
        <v/>
      </c>
      <c r="AD1796" s="194" t="str">
        <f t="shared" si="128"/>
        <v/>
      </c>
      <c r="AE1796" s="194">
        <f>IF(AD1796="",0,IF(ISERROR(VLOOKUP(AD1796,AD$7:AD1795,1,FALSE)),1,0))</f>
        <v>0</v>
      </c>
      <c r="AF1796" s="194"/>
    </row>
    <row r="1797" spans="1:32" ht="16.5" customHeight="1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75">
        <f>IF(AND($X$3512&lt;&gt;" ",$X$3512&lt;&gt;0),IF(X1797=$X$3512,1+COUNTIF(U$7:U1796,"&gt;0"),0),0)</f>
        <v>0</v>
      </c>
      <c r="V1797" s="178" t="s">
        <v>1986</v>
      </c>
      <c r="W1797" s="130"/>
      <c r="X1797" s="131"/>
      <c r="Y1797" s="131"/>
      <c r="Z1797" s="206"/>
      <c r="AA1797" s="194">
        <f t="shared" si="125"/>
        <v>0</v>
      </c>
      <c r="AB1797" s="124" t="str">
        <f t="shared" si="126"/>
        <v/>
      </c>
      <c r="AC1797" s="195" t="str">
        <f t="shared" si="127"/>
        <v/>
      </c>
      <c r="AD1797" s="194" t="str">
        <f t="shared" si="128"/>
        <v/>
      </c>
      <c r="AE1797" s="194">
        <f>IF(AD1797="",0,IF(ISERROR(VLOOKUP(AD1797,AD$7:AD1796,1,FALSE)),1,0))</f>
        <v>0</v>
      </c>
      <c r="AF1797" s="194"/>
    </row>
    <row r="1798" spans="1:32" ht="16.5" customHeight="1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75">
        <f>IF(AND($X$3512&lt;&gt;" ",$X$3512&lt;&gt;0),IF(X1798=$X$3512,1+COUNTIF(U$7:U1797,"&gt;0"),0),0)</f>
        <v>0</v>
      </c>
      <c r="V1798" s="178" t="s">
        <v>1987</v>
      </c>
      <c r="W1798" s="130"/>
      <c r="X1798" s="131"/>
      <c r="Y1798" s="131"/>
      <c r="Z1798" s="206"/>
      <c r="AA1798" s="194">
        <f t="shared" si="125"/>
        <v>0</v>
      </c>
      <c r="AB1798" s="124" t="str">
        <f t="shared" si="126"/>
        <v/>
      </c>
      <c r="AC1798" s="195" t="str">
        <f t="shared" si="127"/>
        <v/>
      </c>
      <c r="AD1798" s="194" t="str">
        <f t="shared" si="128"/>
        <v/>
      </c>
      <c r="AE1798" s="194">
        <f>IF(AD1798="",0,IF(ISERROR(VLOOKUP(AD1798,AD$7:AD1797,1,FALSE)),1,0))</f>
        <v>0</v>
      </c>
      <c r="AF1798" s="194"/>
    </row>
    <row r="1799" spans="1:32" ht="16.5" customHeight="1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75">
        <f>IF(AND($X$3512&lt;&gt;" ",$X$3512&lt;&gt;0),IF(X1799=$X$3512,1+COUNTIF(U$7:U1798,"&gt;0"),0),0)</f>
        <v>0</v>
      </c>
      <c r="V1799" s="178" t="s">
        <v>1988</v>
      </c>
      <c r="W1799" s="130"/>
      <c r="X1799" s="131"/>
      <c r="Y1799" s="131"/>
      <c r="Z1799" s="206"/>
      <c r="AA1799" s="194">
        <f t="shared" ref="AA1799:AA1862" si="129">IF(ISBLANK(X1799),0,VLOOKUP(X1799,$B$8:$E$57,1,FALSE))</f>
        <v>0</v>
      </c>
      <c r="AB1799" s="124" t="str">
        <f t="shared" si="126"/>
        <v/>
      </c>
      <c r="AC1799" s="195" t="str">
        <f t="shared" si="127"/>
        <v/>
      </c>
      <c r="AD1799" s="194" t="str">
        <f t="shared" si="128"/>
        <v/>
      </c>
      <c r="AE1799" s="194">
        <f>IF(AD1799="",0,IF(ISERROR(VLOOKUP(AD1799,AD$7:AD1798,1,FALSE)),1,0))</f>
        <v>0</v>
      </c>
      <c r="AF1799" s="194"/>
    </row>
    <row r="1800" spans="1:32" ht="16.5" customHeight="1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75">
        <f>IF(AND($X$3512&lt;&gt;" ",$X$3512&lt;&gt;0),IF(X1800=$X$3512,1+COUNTIF(U$7:U1799,"&gt;0"),0),0)</f>
        <v>0</v>
      </c>
      <c r="V1800" s="178" t="s">
        <v>1989</v>
      </c>
      <c r="W1800" s="130"/>
      <c r="X1800" s="131"/>
      <c r="Y1800" s="131"/>
      <c r="Z1800" s="206"/>
      <c r="AA1800" s="194">
        <f t="shared" si="129"/>
        <v>0</v>
      </c>
      <c r="AB1800" s="124" t="str">
        <f t="shared" ref="AB1800:AB1863" si="130">IF(W1800&gt;0,CONCATENATE(MONTH(W1800)&amp;X1800),"")</f>
        <v/>
      </c>
      <c r="AC1800" s="195" t="str">
        <f t="shared" ref="AC1800:AC1863" si="131">IF(OR(AND(Z1800&lt;&gt;0,ISBLANK(X1800)),ISERROR(AA1800)),"ERR","")</f>
        <v/>
      </c>
      <c r="AD1800" s="194" t="str">
        <f t="shared" si="128"/>
        <v/>
      </c>
      <c r="AE1800" s="194">
        <f>IF(AD1800="",0,IF(ISERROR(VLOOKUP(AD1800,AD$7:AD1799,1,FALSE)),1,0))</f>
        <v>0</v>
      </c>
      <c r="AF1800" s="194"/>
    </row>
    <row r="1801" spans="1:32" ht="16.5" customHeight="1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75">
        <f>IF(AND($X$3512&lt;&gt;" ",$X$3512&lt;&gt;0),IF(X1801=$X$3512,1+COUNTIF(U$7:U1800,"&gt;0"),0),0)</f>
        <v>0</v>
      </c>
      <c r="V1801" s="178" t="s">
        <v>1990</v>
      </c>
      <c r="W1801" s="130"/>
      <c r="X1801" s="131"/>
      <c r="Y1801" s="131"/>
      <c r="Z1801" s="206"/>
      <c r="AA1801" s="194">
        <f t="shared" si="129"/>
        <v>0</v>
      </c>
      <c r="AB1801" s="124" t="str">
        <f t="shared" si="130"/>
        <v/>
      </c>
      <c r="AC1801" s="195" t="str">
        <f t="shared" si="131"/>
        <v/>
      </c>
      <c r="AD1801" s="194" t="str">
        <f t="shared" si="128"/>
        <v/>
      </c>
      <c r="AE1801" s="194">
        <f>IF(AD1801="",0,IF(ISERROR(VLOOKUP(AD1801,AD$7:AD1800,1,FALSE)),1,0))</f>
        <v>0</v>
      </c>
      <c r="AF1801" s="194"/>
    </row>
    <row r="1802" spans="1:32" ht="16.5" customHeight="1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75">
        <f>IF(AND($X$3512&lt;&gt;" ",$X$3512&lt;&gt;0),IF(X1802=$X$3512,1+COUNTIF(U$7:U1801,"&gt;0"),0),0)</f>
        <v>0</v>
      </c>
      <c r="V1802" s="178" t="s">
        <v>1991</v>
      </c>
      <c r="W1802" s="130"/>
      <c r="X1802" s="131"/>
      <c r="Y1802" s="131"/>
      <c r="Z1802" s="206"/>
      <c r="AA1802" s="194">
        <f t="shared" si="129"/>
        <v>0</v>
      </c>
      <c r="AB1802" s="124" t="str">
        <f t="shared" si="130"/>
        <v/>
      </c>
      <c r="AC1802" s="195" t="str">
        <f t="shared" si="131"/>
        <v/>
      </c>
      <c r="AD1802" s="194" t="str">
        <f t="shared" si="128"/>
        <v/>
      </c>
      <c r="AE1802" s="194">
        <f>IF(AD1802="",0,IF(ISERROR(VLOOKUP(AD1802,AD$7:AD1801,1,FALSE)),1,0))</f>
        <v>0</v>
      </c>
      <c r="AF1802" s="194"/>
    </row>
    <row r="1803" spans="1:32" ht="16.5" customHeight="1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75">
        <f>IF(AND($X$3512&lt;&gt;" ",$X$3512&lt;&gt;0),IF(X1803=$X$3512,1+COUNTIF(U$7:U1802,"&gt;0"),0),0)</f>
        <v>0</v>
      </c>
      <c r="V1803" s="178" t="s">
        <v>1992</v>
      </c>
      <c r="W1803" s="130"/>
      <c r="X1803" s="131"/>
      <c r="Y1803" s="131"/>
      <c r="Z1803" s="206"/>
      <c r="AA1803" s="194">
        <f t="shared" si="129"/>
        <v>0</v>
      </c>
      <c r="AB1803" s="124" t="str">
        <f t="shared" si="130"/>
        <v/>
      </c>
      <c r="AC1803" s="195" t="str">
        <f t="shared" si="131"/>
        <v/>
      </c>
      <c r="AD1803" s="194" t="str">
        <f t="shared" ref="AD1803:AD1866" si="132">IF(W1803&gt;0,CONCATENATE(MONTH(W1803),"-",YEAR(W1803)),"")</f>
        <v/>
      </c>
      <c r="AE1803" s="194">
        <f>IF(AD1803="",0,IF(ISERROR(VLOOKUP(AD1803,AD$7:AD1802,1,FALSE)),1,0))</f>
        <v>0</v>
      </c>
      <c r="AF1803" s="194"/>
    </row>
    <row r="1804" spans="1:32" ht="16.5" customHeight="1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75">
        <f>IF(AND($X$3512&lt;&gt;" ",$X$3512&lt;&gt;0),IF(X1804=$X$3512,1+COUNTIF(U$7:U1803,"&gt;0"),0),0)</f>
        <v>0</v>
      </c>
      <c r="V1804" s="178" t="s">
        <v>1993</v>
      </c>
      <c r="W1804" s="130"/>
      <c r="X1804" s="131"/>
      <c r="Y1804" s="131"/>
      <c r="Z1804" s="206"/>
      <c r="AA1804" s="194">
        <f t="shared" si="129"/>
        <v>0</v>
      </c>
      <c r="AB1804" s="124" t="str">
        <f t="shared" si="130"/>
        <v/>
      </c>
      <c r="AC1804" s="195" t="str">
        <f t="shared" si="131"/>
        <v/>
      </c>
      <c r="AD1804" s="194" t="str">
        <f t="shared" si="132"/>
        <v/>
      </c>
      <c r="AE1804" s="194">
        <f>IF(AD1804="",0,IF(ISERROR(VLOOKUP(AD1804,AD$7:AD1803,1,FALSE)),1,0))</f>
        <v>0</v>
      </c>
      <c r="AF1804" s="194"/>
    </row>
    <row r="1805" spans="1:32" ht="16.5" customHeight="1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75">
        <f>IF(AND($X$3512&lt;&gt;" ",$X$3512&lt;&gt;0),IF(X1805=$X$3512,1+COUNTIF(U$7:U1804,"&gt;0"),0),0)</f>
        <v>0</v>
      </c>
      <c r="V1805" s="178" t="s">
        <v>1994</v>
      </c>
      <c r="W1805" s="130"/>
      <c r="X1805" s="131"/>
      <c r="Y1805" s="131"/>
      <c r="Z1805" s="206"/>
      <c r="AA1805" s="194">
        <f t="shared" si="129"/>
        <v>0</v>
      </c>
      <c r="AB1805" s="124" t="str">
        <f t="shared" si="130"/>
        <v/>
      </c>
      <c r="AC1805" s="195" t="str">
        <f t="shared" si="131"/>
        <v/>
      </c>
      <c r="AD1805" s="194" t="str">
        <f t="shared" si="132"/>
        <v/>
      </c>
      <c r="AE1805" s="194">
        <f>IF(AD1805="",0,IF(ISERROR(VLOOKUP(AD1805,AD$7:AD1804,1,FALSE)),1,0))</f>
        <v>0</v>
      </c>
      <c r="AF1805" s="194"/>
    </row>
    <row r="1806" spans="1:32" ht="16.5" customHeight="1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75">
        <f>IF(AND($X$3512&lt;&gt;" ",$X$3512&lt;&gt;0),IF(X1806=$X$3512,1+COUNTIF(U$7:U1805,"&gt;0"),0),0)</f>
        <v>0</v>
      </c>
      <c r="V1806" s="178" t="s">
        <v>1995</v>
      </c>
      <c r="W1806" s="130"/>
      <c r="X1806" s="131"/>
      <c r="Y1806" s="131"/>
      <c r="Z1806" s="206"/>
      <c r="AA1806" s="194">
        <f t="shared" si="129"/>
        <v>0</v>
      </c>
      <c r="AB1806" s="124" t="str">
        <f t="shared" si="130"/>
        <v/>
      </c>
      <c r="AC1806" s="195" t="str">
        <f t="shared" si="131"/>
        <v/>
      </c>
      <c r="AD1806" s="194" t="str">
        <f t="shared" si="132"/>
        <v/>
      </c>
      <c r="AE1806" s="194">
        <f>IF(AD1806="",0,IF(ISERROR(VLOOKUP(AD1806,AD$7:AD1805,1,FALSE)),1,0))</f>
        <v>0</v>
      </c>
      <c r="AF1806" s="194"/>
    </row>
    <row r="1807" spans="1:32" ht="16.5" customHeight="1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75">
        <f>IF(AND($X$3512&lt;&gt;" ",$X$3512&lt;&gt;0),IF(X1807=$X$3512,1+COUNTIF(U$7:U1806,"&gt;0"),0),0)</f>
        <v>0</v>
      </c>
      <c r="V1807" s="178" t="s">
        <v>1996</v>
      </c>
      <c r="W1807" s="130"/>
      <c r="X1807" s="131"/>
      <c r="Y1807" s="131"/>
      <c r="Z1807" s="206"/>
      <c r="AA1807" s="194">
        <f t="shared" si="129"/>
        <v>0</v>
      </c>
      <c r="AB1807" s="124" t="str">
        <f t="shared" si="130"/>
        <v/>
      </c>
      <c r="AC1807" s="195" t="str">
        <f t="shared" si="131"/>
        <v/>
      </c>
      <c r="AD1807" s="194" t="str">
        <f t="shared" si="132"/>
        <v/>
      </c>
      <c r="AE1807" s="194">
        <f>IF(AD1807="",0,IF(ISERROR(VLOOKUP(AD1807,AD$7:AD1806,1,FALSE)),1,0))</f>
        <v>0</v>
      </c>
      <c r="AF1807" s="194"/>
    </row>
    <row r="1808" spans="1:32" ht="16.5" customHeight="1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75">
        <f>IF(AND($X$3512&lt;&gt;" ",$X$3512&lt;&gt;0),IF(X1808=$X$3512,1+COUNTIF(U$7:U1807,"&gt;0"),0),0)</f>
        <v>0</v>
      </c>
      <c r="V1808" s="178" t="s">
        <v>1997</v>
      </c>
      <c r="W1808" s="130"/>
      <c r="X1808" s="131"/>
      <c r="Y1808" s="131"/>
      <c r="Z1808" s="206"/>
      <c r="AA1808" s="194">
        <f t="shared" si="129"/>
        <v>0</v>
      </c>
      <c r="AB1808" s="124" t="str">
        <f t="shared" si="130"/>
        <v/>
      </c>
      <c r="AC1808" s="195" t="str">
        <f t="shared" si="131"/>
        <v/>
      </c>
      <c r="AD1808" s="194" t="str">
        <f t="shared" si="132"/>
        <v/>
      </c>
      <c r="AE1808" s="194">
        <f>IF(AD1808="",0,IF(ISERROR(VLOOKUP(AD1808,AD$7:AD1807,1,FALSE)),1,0))</f>
        <v>0</v>
      </c>
      <c r="AF1808" s="194"/>
    </row>
    <row r="1809" spans="1:32" ht="16.5" customHeight="1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75">
        <f>IF(AND($X$3512&lt;&gt;" ",$X$3512&lt;&gt;0),IF(X1809=$X$3512,1+COUNTIF(U$7:U1808,"&gt;0"),0),0)</f>
        <v>0</v>
      </c>
      <c r="V1809" s="178" t="s">
        <v>1998</v>
      </c>
      <c r="W1809" s="130"/>
      <c r="X1809" s="131"/>
      <c r="Y1809" s="131"/>
      <c r="Z1809" s="206"/>
      <c r="AA1809" s="194">
        <f t="shared" si="129"/>
        <v>0</v>
      </c>
      <c r="AB1809" s="124" t="str">
        <f t="shared" si="130"/>
        <v/>
      </c>
      <c r="AC1809" s="195" t="str">
        <f t="shared" si="131"/>
        <v/>
      </c>
      <c r="AD1809" s="194" t="str">
        <f t="shared" si="132"/>
        <v/>
      </c>
      <c r="AE1809" s="194">
        <f>IF(AD1809="",0,IF(ISERROR(VLOOKUP(AD1809,AD$7:AD1808,1,FALSE)),1,0))</f>
        <v>0</v>
      </c>
      <c r="AF1809" s="194"/>
    </row>
    <row r="1810" spans="1:32" ht="16.5" customHeight="1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75">
        <f>IF(AND($X$3512&lt;&gt;" ",$X$3512&lt;&gt;0),IF(X1810=$X$3512,1+COUNTIF(U$7:U1809,"&gt;0"),0),0)</f>
        <v>0</v>
      </c>
      <c r="V1810" s="178" t="s">
        <v>1999</v>
      </c>
      <c r="W1810" s="130"/>
      <c r="X1810" s="131"/>
      <c r="Y1810" s="131"/>
      <c r="Z1810" s="206"/>
      <c r="AA1810" s="194">
        <f t="shared" si="129"/>
        <v>0</v>
      </c>
      <c r="AB1810" s="124" t="str">
        <f t="shared" si="130"/>
        <v/>
      </c>
      <c r="AC1810" s="195" t="str">
        <f t="shared" si="131"/>
        <v/>
      </c>
      <c r="AD1810" s="194" t="str">
        <f t="shared" si="132"/>
        <v/>
      </c>
      <c r="AE1810" s="194">
        <f>IF(AD1810="",0,IF(ISERROR(VLOOKUP(AD1810,AD$7:AD1809,1,FALSE)),1,0))</f>
        <v>0</v>
      </c>
      <c r="AF1810" s="194"/>
    </row>
    <row r="1811" spans="1:32" ht="16.5" customHeight="1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75">
        <f>IF(AND($X$3512&lt;&gt;" ",$X$3512&lt;&gt;0),IF(X1811=$X$3512,1+COUNTIF(U$7:U1810,"&gt;0"),0),0)</f>
        <v>0</v>
      </c>
      <c r="V1811" s="178" t="s">
        <v>2000</v>
      </c>
      <c r="W1811" s="130"/>
      <c r="X1811" s="131"/>
      <c r="Y1811" s="131"/>
      <c r="Z1811" s="206"/>
      <c r="AA1811" s="194">
        <f t="shared" si="129"/>
        <v>0</v>
      </c>
      <c r="AB1811" s="124" t="str">
        <f t="shared" si="130"/>
        <v/>
      </c>
      <c r="AC1811" s="195" t="str">
        <f t="shared" si="131"/>
        <v/>
      </c>
      <c r="AD1811" s="194" t="str">
        <f t="shared" si="132"/>
        <v/>
      </c>
      <c r="AE1811" s="194">
        <f>IF(AD1811="",0,IF(ISERROR(VLOOKUP(AD1811,AD$7:AD1810,1,FALSE)),1,0))</f>
        <v>0</v>
      </c>
      <c r="AF1811" s="194"/>
    </row>
    <row r="1812" spans="1:32" ht="16.5" customHeight="1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75">
        <f>IF(AND($X$3512&lt;&gt;" ",$X$3512&lt;&gt;0),IF(X1812=$X$3512,1+COUNTIF(U$7:U1811,"&gt;0"),0),0)</f>
        <v>0</v>
      </c>
      <c r="V1812" s="178" t="s">
        <v>2001</v>
      </c>
      <c r="W1812" s="130"/>
      <c r="X1812" s="131"/>
      <c r="Y1812" s="131"/>
      <c r="Z1812" s="206"/>
      <c r="AA1812" s="194">
        <f t="shared" si="129"/>
        <v>0</v>
      </c>
      <c r="AB1812" s="124" t="str">
        <f t="shared" si="130"/>
        <v/>
      </c>
      <c r="AC1812" s="195" t="str">
        <f t="shared" si="131"/>
        <v/>
      </c>
      <c r="AD1812" s="194" t="str">
        <f t="shared" si="132"/>
        <v/>
      </c>
      <c r="AE1812" s="194">
        <f>IF(AD1812="",0,IF(ISERROR(VLOOKUP(AD1812,AD$7:AD1811,1,FALSE)),1,0))</f>
        <v>0</v>
      </c>
      <c r="AF1812" s="194"/>
    </row>
    <row r="1813" spans="1:32" ht="16.5" customHeight="1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75">
        <f>IF(AND($X$3512&lt;&gt;" ",$X$3512&lt;&gt;0),IF(X1813=$X$3512,1+COUNTIF(U$7:U1812,"&gt;0"),0),0)</f>
        <v>0</v>
      </c>
      <c r="V1813" s="178" t="s">
        <v>2002</v>
      </c>
      <c r="W1813" s="130"/>
      <c r="X1813" s="131"/>
      <c r="Y1813" s="131"/>
      <c r="Z1813" s="206"/>
      <c r="AA1813" s="194">
        <f t="shared" si="129"/>
        <v>0</v>
      </c>
      <c r="AB1813" s="124" t="str">
        <f t="shared" si="130"/>
        <v/>
      </c>
      <c r="AC1813" s="195" t="str">
        <f t="shared" si="131"/>
        <v/>
      </c>
      <c r="AD1813" s="194" t="str">
        <f t="shared" si="132"/>
        <v/>
      </c>
      <c r="AE1813" s="194">
        <f>IF(AD1813="",0,IF(ISERROR(VLOOKUP(AD1813,AD$7:AD1812,1,FALSE)),1,0))</f>
        <v>0</v>
      </c>
      <c r="AF1813" s="194"/>
    </row>
    <row r="1814" spans="1:32" ht="16.5" customHeight="1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75">
        <f>IF(AND($X$3512&lt;&gt;" ",$X$3512&lt;&gt;0),IF(X1814=$X$3512,1+COUNTIF(U$7:U1813,"&gt;0"),0),0)</f>
        <v>0</v>
      </c>
      <c r="V1814" s="178" t="s">
        <v>2003</v>
      </c>
      <c r="W1814" s="130"/>
      <c r="X1814" s="131"/>
      <c r="Y1814" s="131"/>
      <c r="Z1814" s="206"/>
      <c r="AA1814" s="194">
        <f t="shared" si="129"/>
        <v>0</v>
      </c>
      <c r="AB1814" s="124" t="str">
        <f t="shared" si="130"/>
        <v/>
      </c>
      <c r="AC1814" s="195" t="str">
        <f t="shared" si="131"/>
        <v/>
      </c>
      <c r="AD1814" s="194" t="str">
        <f t="shared" si="132"/>
        <v/>
      </c>
      <c r="AE1814" s="194">
        <f>IF(AD1814="",0,IF(ISERROR(VLOOKUP(AD1814,AD$7:AD1813,1,FALSE)),1,0))</f>
        <v>0</v>
      </c>
      <c r="AF1814" s="194"/>
    </row>
    <row r="1815" spans="1:32" ht="16.5" customHeight="1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75">
        <f>IF(AND($X$3512&lt;&gt;" ",$X$3512&lt;&gt;0),IF(X1815=$X$3512,1+COUNTIF(U$7:U1814,"&gt;0"),0),0)</f>
        <v>0</v>
      </c>
      <c r="V1815" s="178" t="s">
        <v>2004</v>
      </c>
      <c r="W1815" s="130"/>
      <c r="X1815" s="131"/>
      <c r="Y1815" s="131"/>
      <c r="Z1815" s="206"/>
      <c r="AA1815" s="194">
        <f t="shared" si="129"/>
        <v>0</v>
      </c>
      <c r="AB1815" s="124" t="str">
        <f t="shared" si="130"/>
        <v/>
      </c>
      <c r="AC1815" s="195" t="str">
        <f t="shared" si="131"/>
        <v/>
      </c>
      <c r="AD1815" s="194" t="str">
        <f t="shared" si="132"/>
        <v/>
      </c>
      <c r="AE1815" s="194">
        <f>IF(AD1815="",0,IF(ISERROR(VLOOKUP(AD1815,AD$7:AD1814,1,FALSE)),1,0))</f>
        <v>0</v>
      </c>
      <c r="AF1815" s="194"/>
    </row>
    <row r="1816" spans="1:32" ht="16.5" customHeight="1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75">
        <f>IF(AND($X$3512&lt;&gt;" ",$X$3512&lt;&gt;0),IF(X1816=$X$3512,1+COUNTIF(U$7:U1815,"&gt;0"),0),0)</f>
        <v>0</v>
      </c>
      <c r="V1816" s="178" t="s">
        <v>2005</v>
      </c>
      <c r="W1816" s="130"/>
      <c r="X1816" s="131"/>
      <c r="Y1816" s="131"/>
      <c r="Z1816" s="206"/>
      <c r="AA1816" s="194">
        <f t="shared" si="129"/>
        <v>0</v>
      </c>
      <c r="AB1816" s="124" t="str">
        <f t="shared" si="130"/>
        <v/>
      </c>
      <c r="AC1816" s="195" t="str">
        <f t="shared" si="131"/>
        <v/>
      </c>
      <c r="AD1816" s="194" t="str">
        <f t="shared" si="132"/>
        <v/>
      </c>
      <c r="AE1816" s="194">
        <f>IF(AD1816="",0,IF(ISERROR(VLOOKUP(AD1816,AD$7:AD1815,1,FALSE)),1,0))</f>
        <v>0</v>
      </c>
      <c r="AF1816" s="194"/>
    </row>
    <row r="1817" spans="1:32" ht="16.5" customHeight="1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75">
        <f>IF(AND($X$3512&lt;&gt;" ",$X$3512&lt;&gt;0),IF(X1817=$X$3512,1+COUNTIF(U$7:U1816,"&gt;0"),0),0)</f>
        <v>0</v>
      </c>
      <c r="V1817" s="178" t="s">
        <v>2006</v>
      </c>
      <c r="W1817" s="130"/>
      <c r="X1817" s="131"/>
      <c r="Y1817" s="131"/>
      <c r="Z1817" s="206"/>
      <c r="AA1817" s="194">
        <f t="shared" si="129"/>
        <v>0</v>
      </c>
      <c r="AB1817" s="124" t="str">
        <f t="shared" si="130"/>
        <v/>
      </c>
      <c r="AC1817" s="195" t="str">
        <f t="shared" si="131"/>
        <v/>
      </c>
      <c r="AD1817" s="194" t="str">
        <f t="shared" si="132"/>
        <v/>
      </c>
      <c r="AE1817" s="194">
        <f>IF(AD1817="",0,IF(ISERROR(VLOOKUP(AD1817,AD$7:AD1816,1,FALSE)),1,0))</f>
        <v>0</v>
      </c>
      <c r="AF1817" s="194"/>
    </row>
    <row r="1818" spans="1:32" ht="16.5" customHeight="1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75">
        <f>IF(AND($X$3512&lt;&gt;" ",$X$3512&lt;&gt;0),IF(X1818=$X$3512,1+COUNTIF(U$7:U1817,"&gt;0"),0),0)</f>
        <v>0</v>
      </c>
      <c r="V1818" s="178" t="s">
        <v>2007</v>
      </c>
      <c r="W1818" s="130"/>
      <c r="X1818" s="131"/>
      <c r="Y1818" s="131"/>
      <c r="Z1818" s="206"/>
      <c r="AA1818" s="194">
        <f t="shared" si="129"/>
        <v>0</v>
      </c>
      <c r="AB1818" s="124" t="str">
        <f t="shared" si="130"/>
        <v/>
      </c>
      <c r="AC1818" s="195" t="str">
        <f t="shared" si="131"/>
        <v/>
      </c>
      <c r="AD1818" s="194" t="str">
        <f t="shared" si="132"/>
        <v/>
      </c>
      <c r="AE1818" s="194">
        <f>IF(AD1818="",0,IF(ISERROR(VLOOKUP(AD1818,AD$7:AD1817,1,FALSE)),1,0))</f>
        <v>0</v>
      </c>
      <c r="AF1818" s="194"/>
    </row>
    <row r="1819" spans="1:32" ht="16.5" customHeight="1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75">
        <f>IF(AND($X$3512&lt;&gt;" ",$X$3512&lt;&gt;0),IF(X1819=$X$3512,1+COUNTIF(U$7:U1818,"&gt;0"),0),0)</f>
        <v>0</v>
      </c>
      <c r="V1819" s="178" t="s">
        <v>2008</v>
      </c>
      <c r="W1819" s="130"/>
      <c r="X1819" s="131"/>
      <c r="Y1819" s="131"/>
      <c r="Z1819" s="206"/>
      <c r="AA1819" s="194">
        <f t="shared" si="129"/>
        <v>0</v>
      </c>
      <c r="AB1819" s="124" t="str">
        <f t="shared" si="130"/>
        <v/>
      </c>
      <c r="AC1819" s="195" t="str">
        <f t="shared" si="131"/>
        <v/>
      </c>
      <c r="AD1819" s="194" t="str">
        <f t="shared" si="132"/>
        <v/>
      </c>
      <c r="AE1819" s="194">
        <f>IF(AD1819="",0,IF(ISERROR(VLOOKUP(AD1819,AD$7:AD1818,1,FALSE)),1,0))</f>
        <v>0</v>
      </c>
      <c r="AF1819" s="194"/>
    </row>
    <row r="1820" spans="1:32" ht="16.5" customHeight="1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75">
        <f>IF(AND($X$3512&lt;&gt;" ",$X$3512&lt;&gt;0),IF(X1820=$X$3512,1+COUNTIF(U$7:U1819,"&gt;0"),0),0)</f>
        <v>0</v>
      </c>
      <c r="V1820" s="178" t="s">
        <v>2009</v>
      </c>
      <c r="W1820" s="130"/>
      <c r="X1820" s="131"/>
      <c r="Y1820" s="131"/>
      <c r="Z1820" s="206"/>
      <c r="AA1820" s="194">
        <f t="shared" si="129"/>
        <v>0</v>
      </c>
      <c r="AB1820" s="124" t="str">
        <f t="shared" si="130"/>
        <v/>
      </c>
      <c r="AC1820" s="195" t="str">
        <f t="shared" si="131"/>
        <v/>
      </c>
      <c r="AD1820" s="194" t="str">
        <f t="shared" si="132"/>
        <v/>
      </c>
      <c r="AE1820" s="194">
        <f>IF(AD1820="",0,IF(ISERROR(VLOOKUP(AD1820,AD$7:AD1819,1,FALSE)),1,0))</f>
        <v>0</v>
      </c>
      <c r="AF1820" s="194"/>
    </row>
    <row r="1821" spans="1:32" ht="16.5" customHeight="1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75">
        <f>IF(AND($X$3512&lt;&gt;" ",$X$3512&lt;&gt;0),IF(X1821=$X$3512,1+COUNTIF(U$7:U1820,"&gt;0"),0),0)</f>
        <v>0</v>
      </c>
      <c r="V1821" s="178" t="s">
        <v>2010</v>
      </c>
      <c r="W1821" s="130"/>
      <c r="X1821" s="131"/>
      <c r="Y1821" s="131"/>
      <c r="Z1821" s="206"/>
      <c r="AA1821" s="194">
        <f t="shared" si="129"/>
        <v>0</v>
      </c>
      <c r="AB1821" s="124" t="str">
        <f t="shared" si="130"/>
        <v/>
      </c>
      <c r="AC1821" s="195" t="str">
        <f t="shared" si="131"/>
        <v/>
      </c>
      <c r="AD1821" s="194" t="str">
        <f t="shared" si="132"/>
        <v/>
      </c>
      <c r="AE1821" s="194">
        <f>IF(AD1821="",0,IF(ISERROR(VLOOKUP(AD1821,AD$7:AD1820,1,FALSE)),1,0))</f>
        <v>0</v>
      </c>
      <c r="AF1821" s="194"/>
    </row>
    <row r="1822" spans="1:32" ht="16.5" customHeight="1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75">
        <f>IF(AND($X$3512&lt;&gt;" ",$X$3512&lt;&gt;0),IF(X1822=$X$3512,1+COUNTIF(U$7:U1821,"&gt;0"),0),0)</f>
        <v>0</v>
      </c>
      <c r="V1822" s="178" t="s">
        <v>2011</v>
      </c>
      <c r="W1822" s="130"/>
      <c r="X1822" s="131"/>
      <c r="Y1822" s="131"/>
      <c r="Z1822" s="206"/>
      <c r="AA1822" s="194">
        <f t="shared" si="129"/>
        <v>0</v>
      </c>
      <c r="AB1822" s="124" t="str">
        <f t="shared" si="130"/>
        <v/>
      </c>
      <c r="AC1822" s="195" t="str">
        <f t="shared" si="131"/>
        <v/>
      </c>
      <c r="AD1822" s="194" t="str">
        <f t="shared" si="132"/>
        <v/>
      </c>
      <c r="AE1822" s="194">
        <f>IF(AD1822="",0,IF(ISERROR(VLOOKUP(AD1822,AD$7:AD1821,1,FALSE)),1,0))</f>
        <v>0</v>
      </c>
      <c r="AF1822" s="194"/>
    </row>
    <row r="1823" spans="1:32" ht="16.5" customHeight="1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75">
        <f>IF(AND($X$3512&lt;&gt;" ",$X$3512&lt;&gt;0),IF(X1823=$X$3512,1+COUNTIF(U$7:U1822,"&gt;0"),0),0)</f>
        <v>0</v>
      </c>
      <c r="V1823" s="178" t="s">
        <v>2012</v>
      </c>
      <c r="W1823" s="130"/>
      <c r="X1823" s="131"/>
      <c r="Y1823" s="131"/>
      <c r="Z1823" s="206"/>
      <c r="AA1823" s="194">
        <f t="shared" si="129"/>
        <v>0</v>
      </c>
      <c r="AB1823" s="124" t="str">
        <f t="shared" si="130"/>
        <v/>
      </c>
      <c r="AC1823" s="195" t="str">
        <f t="shared" si="131"/>
        <v/>
      </c>
      <c r="AD1823" s="194" t="str">
        <f t="shared" si="132"/>
        <v/>
      </c>
      <c r="AE1823" s="194">
        <f>IF(AD1823="",0,IF(ISERROR(VLOOKUP(AD1823,AD$7:AD1822,1,FALSE)),1,0))</f>
        <v>0</v>
      </c>
      <c r="AF1823" s="194"/>
    </row>
    <row r="1824" spans="1:32" ht="16.5" customHeight="1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75">
        <f>IF(AND($X$3512&lt;&gt;" ",$X$3512&lt;&gt;0),IF(X1824=$X$3512,1+COUNTIF(U$7:U1823,"&gt;0"),0),0)</f>
        <v>0</v>
      </c>
      <c r="V1824" s="178" t="s">
        <v>2013</v>
      </c>
      <c r="W1824" s="130"/>
      <c r="X1824" s="131"/>
      <c r="Y1824" s="131"/>
      <c r="Z1824" s="206"/>
      <c r="AA1824" s="194">
        <f t="shared" si="129"/>
        <v>0</v>
      </c>
      <c r="AB1824" s="124" t="str">
        <f t="shared" si="130"/>
        <v/>
      </c>
      <c r="AC1824" s="195" t="str">
        <f t="shared" si="131"/>
        <v/>
      </c>
      <c r="AD1824" s="194" t="str">
        <f t="shared" si="132"/>
        <v/>
      </c>
      <c r="AE1824" s="194">
        <f>IF(AD1824="",0,IF(ISERROR(VLOOKUP(AD1824,AD$7:AD1823,1,FALSE)),1,0))</f>
        <v>0</v>
      </c>
      <c r="AF1824" s="194"/>
    </row>
    <row r="1825" spans="1:32" ht="16.5" customHeight="1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75">
        <f>IF(AND($X$3512&lt;&gt;" ",$X$3512&lt;&gt;0),IF(X1825=$X$3512,1+COUNTIF(U$7:U1824,"&gt;0"),0),0)</f>
        <v>0</v>
      </c>
      <c r="V1825" s="178" t="s">
        <v>2014</v>
      </c>
      <c r="W1825" s="130"/>
      <c r="X1825" s="131"/>
      <c r="Y1825" s="131"/>
      <c r="Z1825" s="206"/>
      <c r="AA1825" s="194">
        <f t="shared" si="129"/>
        <v>0</v>
      </c>
      <c r="AB1825" s="124" t="str">
        <f t="shared" si="130"/>
        <v/>
      </c>
      <c r="AC1825" s="195" t="str">
        <f t="shared" si="131"/>
        <v/>
      </c>
      <c r="AD1825" s="194" t="str">
        <f t="shared" si="132"/>
        <v/>
      </c>
      <c r="AE1825" s="194">
        <f>IF(AD1825="",0,IF(ISERROR(VLOOKUP(AD1825,AD$7:AD1824,1,FALSE)),1,0))</f>
        <v>0</v>
      </c>
      <c r="AF1825" s="194"/>
    </row>
    <row r="1826" spans="1:32" ht="16.5" customHeight="1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75">
        <f>IF(AND($X$3512&lt;&gt;" ",$X$3512&lt;&gt;0),IF(X1826=$X$3512,1+COUNTIF(U$7:U1825,"&gt;0"),0),0)</f>
        <v>0</v>
      </c>
      <c r="V1826" s="178" t="s">
        <v>2015</v>
      </c>
      <c r="W1826" s="130"/>
      <c r="X1826" s="131"/>
      <c r="Y1826" s="131"/>
      <c r="Z1826" s="206"/>
      <c r="AA1826" s="194">
        <f t="shared" si="129"/>
        <v>0</v>
      </c>
      <c r="AB1826" s="124" t="str">
        <f t="shared" si="130"/>
        <v/>
      </c>
      <c r="AC1826" s="195" t="str">
        <f t="shared" si="131"/>
        <v/>
      </c>
      <c r="AD1826" s="194" t="str">
        <f t="shared" si="132"/>
        <v/>
      </c>
      <c r="AE1826" s="194">
        <f>IF(AD1826="",0,IF(ISERROR(VLOOKUP(AD1826,AD$7:AD1825,1,FALSE)),1,0))</f>
        <v>0</v>
      </c>
      <c r="AF1826" s="194"/>
    </row>
    <row r="1827" spans="1:32" ht="16.5" customHeight="1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75">
        <f>IF(AND($X$3512&lt;&gt;" ",$X$3512&lt;&gt;0),IF(X1827=$X$3512,1+COUNTIF(U$7:U1826,"&gt;0"),0),0)</f>
        <v>0</v>
      </c>
      <c r="V1827" s="178" t="s">
        <v>2016</v>
      </c>
      <c r="W1827" s="130"/>
      <c r="X1827" s="131"/>
      <c r="Y1827" s="131"/>
      <c r="Z1827" s="206"/>
      <c r="AA1827" s="194">
        <f t="shared" si="129"/>
        <v>0</v>
      </c>
      <c r="AB1827" s="124" t="str">
        <f t="shared" si="130"/>
        <v/>
      </c>
      <c r="AC1827" s="195" t="str">
        <f t="shared" si="131"/>
        <v/>
      </c>
      <c r="AD1827" s="194" t="str">
        <f t="shared" si="132"/>
        <v/>
      </c>
      <c r="AE1827" s="194">
        <f>IF(AD1827="",0,IF(ISERROR(VLOOKUP(AD1827,AD$7:AD1826,1,FALSE)),1,0))</f>
        <v>0</v>
      </c>
      <c r="AF1827" s="194"/>
    </row>
    <row r="1828" spans="1:32" ht="16.5" customHeight="1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75">
        <f>IF(AND($X$3512&lt;&gt;" ",$X$3512&lt;&gt;0),IF(X1828=$X$3512,1+COUNTIF(U$7:U1827,"&gt;0"),0),0)</f>
        <v>0</v>
      </c>
      <c r="V1828" s="178" t="s">
        <v>2017</v>
      </c>
      <c r="W1828" s="130"/>
      <c r="X1828" s="131"/>
      <c r="Y1828" s="131"/>
      <c r="Z1828" s="206"/>
      <c r="AA1828" s="194">
        <f t="shared" si="129"/>
        <v>0</v>
      </c>
      <c r="AB1828" s="124" t="str">
        <f t="shared" si="130"/>
        <v/>
      </c>
      <c r="AC1828" s="195" t="str">
        <f t="shared" si="131"/>
        <v/>
      </c>
      <c r="AD1828" s="194" t="str">
        <f t="shared" si="132"/>
        <v/>
      </c>
      <c r="AE1828" s="194">
        <f>IF(AD1828="",0,IF(ISERROR(VLOOKUP(AD1828,AD$7:AD1827,1,FALSE)),1,0))</f>
        <v>0</v>
      </c>
      <c r="AF1828" s="194"/>
    </row>
    <row r="1829" spans="1:32" ht="16.5" customHeight="1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75">
        <f>IF(AND($X$3512&lt;&gt;" ",$X$3512&lt;&gt;0),IF(X1829=$X$3512,1+COUNTIF(U$7:U1828,"&gt;0"),0),0)</f>
        <v>0</v>
      </c>
      <c r="V1829" s="178" t="s">
        <v>2018</v>
      </c>
      <c r="W1829" s="130"/>
      <c r="X1829" s="131"/>
      <c r="Y1829" s="131"/>
      <c r="Z1829" s="206"/>
      <c r="AA1829" s="194">
        <f t="shared" si="129"/>
        <v>0</v>
      </c>
      <c r="AB1829" s="124" t="str">
        <f t="shared" si="130"/>
        <v/>
      </c>
      <c r="AC1829" s="195" t="str">
        <f t="shared" si="131"/>
        <v/>
      </c>
      <c r="AD1829" s="194" t="str">
        <f t="shared" si="132"/>
        <v/>
      </c>
      <c r="AE1829" s="194">
        <f>IF(AD1829="",0,IF(ISERROR(VLOOKUP(AD1829,AD$7:AD1828,1,FALSE)),1,0))</f>
        <v>0</v>
      </c>
      <c r="AF1829" s="194"/>
    </row>
    <row r="1830" spans="1:32" ht="16.5" customHeight="1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75">
        <f>IF(AND($X$3512&lt;&gt;" ",$X$3512&lt;&gt;0),IF(X1830=$X$3512,1+COUNTIF(U$7:U1829,"&gt;0"),0),0)</f>
        <v>0</v>
      </c>
      <c r="V1830" s="178" t="s">
        <v>2019</v>
      </c>
      <c r="W1830" s="130"/>
      <c r="X1830" s="131"/>
      <c r="Y1830" s="131"/>
      <c r="Z1830" s="206"/>
      <c r="AA1830" s="194">
        <f t="shared" si="129"/>
        <v>0</v>
      </c>
      <c r="AB1830" s="124" t="str">
        <f t="shared" si="130"/>
        <v/>
      </c>
      <c r="AC1830" s="195" t="str">
        <f t="shared" si="131"/>
        <v/>
      </c>
      <c r="AD1830" s="194" t="str">
        <f t="shared" si="132"/>
        <v/>
      </c>
      <c r="AE1830" s="194">
        <f>IF(AD1830="",0,IF(ISERROR(VLOOKUP(AD1830,AD$7:AD1829,1,FALSE)),1,0))</f>
        <v>0</v>
      </c>
      <c r="AF1830" s="194"/>
    </row>
    <row r="1831" spans="1:32" ht="16.5" customHeight="1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75">
        <f>IF(AND($X$3512&lt;&gt;" ",$X$3512&lt;&gt;0),IF(X1831=$X$3512,1+COUNTIF(U$7:U1830,"&gt;0"),0),0)</f>
        <v>0</v>
      </c>
      <c r="V1831" s="178" t="s">
        <v>2020</v>
      </c>
      <c r="W1831" s="130"/>
      <c r="X1831" s="131"/>
      <c r="Y1831" s="131"/>
      <c r="Z1831" s="206"/>
      <c r="AA1831" s="194">
        <f t="shared" si="129"/>
        <v>0</v>
      </c>
      <c r="AB1831" s="124" t="str">
        <f t="shared" si="130"/>
        <v/>
      </c>
      <c r="AC1831" s="195" t="str">
        <f t="shared" si="131"/>
        <v/>
      </c>
      <c r="AD1831" s="194" t="str">
        <f t="shared" si="132"/>
        <v/>
      </c>
      <c r="AE1831" s="194">
        <f>IF(AD1831="",0,IF(ISERROR(VLOOKUP(AD1831,AD$7:AD1830,1,FALSE)),1,0))</f>
        <v>0</v>
      </c>
      <c r="AF1831" s="194"/>
    </row>
    <row r="1832" spans="1:32" ht="16.5" customHeight="1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75">
        <f>IF(AND($X$3512&lt;&gt;" ",$X$3512&lt;&gt;0),IF(X1832=$X$3512,1+COUNTIF(U$7:U1831,"&gt;0"),0),0)</f>
        <v>0</v>
      </c>
      <c r="V1832" s="178" t="s">
        <v>2021</v>
      </c>
      <c r="W1832" s="130"/>
      <c r="X1832" s="131"/>
      <c r="Y1832" s="131"/>
      <c r="Z1832" s="206"/>
      <c r="AA1832" s="194">
        <f t="shared" si="129"/>
        <v>0</v>
      </c>
      <c r="AB1832" s="124" t="str">
        <f t="shared" si="130"/>
        <v/>
      </c>
      <c r="AC1832" s="195" t="str">
        <f t="shared" si="131"/>
        <v/>
      </c>
      <c r="AD1832" s="194" t="str">
        <f t="shared" si="132"/>
        <v/>
      </c>
      <c r="AE1832" s="194">
        <f>IF(AD1832="",0,IF(ISERROR(VLOOKUP(AD1832,AD$7:AD1831,1,FALSE)),1,0))</f>
        <v>0</v>
      </c>
      <c r="AF1832" s="194"/>
    </row>
    <row r="1833" spans="1:32" ht="16.5" customHeight="1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75">
        <f>IF(AND($X$3512&lt;&gt;" ",$X$3512&lt;&gt;0),IF(X1833=$X$3512,1+COUNTIF(U$7:U1832,"&gt;0"),0),0)</f>
        <v>0</v>
      </c>
      <c r="V1833" s="178" t="s">
        <v>2022</v>
      </c>
      <c r="W1833" s="130"/>
      <c r="X1833" s="131"/>
      <c r="Y1833" s="131"/>
      <c r="Z1833" s="206"/>
      <c r="AA1833" s="194">
        <f t="shared" si="129"/>
        <v>0</v>
      </c>
      <c r="AB1833" s="124" t="str">
        <f t="shared" si="130"/>
        <v/>
      </c>
      <c r="AC1833" s="195" t="str">
        <f t="shared" si="131"/>
        <v/>
      </c>
      <c r="AD1833" s="194" t="str">
        <f t="shared" si="132"/>
        <v/>
      </c>
      <c r="AE1833" s="194">
        <f>IF(AD1833="",0,IF(ISERROR(VLOOKUP(AD1833,AD$7:AD1832,1,FALSE)),1,0))</f>
        <v>0</v>
      </c>
      <c r="AF1833" s="194"/>
    </row>
    <row r="1834" spans="1:32" ht="16.5" customHeight="1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75">
        <f>IF(AND($X$3512&lt;&gt;" ",$X$3512&lt;&gt;0),IF(X1834=$X$3512,1+COUNTIF(U$7:U1833,"&gt;0"),0),0)</f>
        <v>0</v>
      </c>
      <c r="V1834" s="178" t="s">
        <v>2023</v>
      </c>
      <c r="W1834" s="130"/>
      <c r="X1834" s="131"/>
      <c r="Y1834" s="131"/>
      <c r="Z1834" s="206"/>
      <c r="AA1834" s="194">
        <f t="shared" si="129"/>
        <v>0</v>
      </c>
      <c r="AB1834" s="124" t="str">
        <f t="shared" si="130"/>
        <v/>
      </c>
      <c r="AC1834" s="195" t="str">
        <f t="shared" si="131"/>
        <v/>
      </c>
      <c r="AD1834" s="194" t="str">
        <f t="shared" si="132"/>
        <v/>
      </c>
      <c r="AE1834" s="194">
        <f>IF(AD1834="",0,IF(ISERROR(VLOOKUP(AD1834,AD$7:AD1833,1,FALSE)),1,0))</f>
        <v>0</v>
      </c>
      <c r="AF1834" s="194"/>
    </row>
    <row r="1835" spans="1:32" ht="16.5" customHeight="1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75">
        <f>IF(AND($X$3512&lt;&gt;" ",$X$3512&lt;&gt;0),IF(X1835=$X$3512,1+COUNTIF(U$7:U1834,"&gt;0"),0),0)</f>
        <v>0</v>
      </c>
      <c r="V1835" s="178" t="s">
        <v>2024</v>
      </c>
      <c r="W1835" s="130"/>
      <c r="X1835" s="131"/>
      <c r="Y1835" s="131"/>
      <c r="Z1835" s="206"/>
      <c r="AA1835" s="194">
        <f t="shared" si="129"/>
        <v>0</v>
      </c>
      <c r="AB1835" s="124" t="str">
        <f t="shared" si="130"/>
        <v/>
      </c>
      <c r="AC1835" s="195" t="str">
        <f t="shared" si="131"/>
        <v/>
      </c>
      <c r="AD1835" s="194" t="str">
        <f t="shared" si="132"/>
        <v/>
      </c>
      <c r="AE1835" s="194">
        <f>IF(AD1835="",0,IF(ISERROR(VLOOKUP(AD1835,AD$7:AD1834,1,FALSE)),1,0))</f>
        <v>0</v>
      </c>
      <c r="AF1835" s="194"/>
    </row>
    <row r="1836" spans="1:32" ht="16.5" customHeight="1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75">
        <f>IF(AND($X$3512&lt;&gt;" ",$X$3512&lt;&gt;0),IF(X1836=$X$3512,1+COUNTIF(U$7:U1835,"&gt;0"),0),0)</f>
        <v>0</v>
      </c>
      <c r="V1836" s="178" t="s">
        <v>2025</v>
      </c>
      <c r="W1836" s="130"/>
      <c r="X1836" s="131"/>
      <c r="Y1836" s="131"/>
      <c r="Z1836" s="206"/>
      <c r="AA1836" s="194">
        <f t="shared" si="129"/>
        <v>0</v>
      </c>
      <c r="AB1836" s="124" t="str">
        <f t="shared" si="130"/>
        <v/>
      </c>
      <c r="AC1836" s="195" t="str">
        <f t="shared" si="131"/>
        <v/>
      </c>
      <c r="AD1836" s="194" t="str">
        <f t="shared" si="132"/>
        <v/>
      </c>
      <c r="AE1836" s="194">
        <f>IF(AD1836="",0,IF(ISERROR(VLOOKUP(AD1836,AD$7:AD1835,1,FALSE)),1,0))</f>
        <v>0</v>
      </c>
      <c r="AF1836" s="194"/>
    </row>
    <row r="1837" spans="1:32" ht="16.5" customHeight="1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75">
        <f>IF(AND($X$3512&lt;&gt;" ",$X$3512&lt;&gt;0),IF(X1837=$X$3512,1+COUNTIF(U$7:U1836,"&gt;0"),0),0)</f>
        <v>0</v>
      </c>
      <c r="V1837" s="178" t="s">
        <v>2026</v>
      </c>
      <c r="W1837" s="130"/>
      <c r="X1837" s="131"/>
      <c r="Y1837" s="131"/>
      <c r="Z1837" s="206"/>
      <c r="AA1837" s="194">
        <f t="shared" si="129"/>
        <v>0</v>
      </c>
      <c r="AB1837" s="124" t="str">
        <f t="shared" si="130"/>
        <v/>
      </c>
      <c r="AC1837" s="195" t="str">
        <f t="shared" si="131"/>
        <v/>
      </c>
      <c r="AD1837" s="194" t="str">
        <f t="shared" si="132"/>
        <v/>
      </c>
      <c r="AE1837" s="194">
        <f>IF(AD1837="",0,IF(ISERROR(VLOOKUP(AD1837,AD$7:AD1836,1,FALSE)),1,0))</f>
        <v>0</v>
      </c>
      <c r="AF1837" s="194"/>
    </row>
    <row r="1838" spans="1:32" ht="16.5" customHeight="1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75">
        <f>IF(AND($X$3512&lt;&gt;" ",$X$3512&lt;&gt;0),IF(X1838=$X$3512,1+COUNTIF(U$7:U1837,"&gt;0"),0),0)</f>
        <v>0</v>
      </c>
      <c r="V1838" s="178" t="s">
        <v>2027</v>
      </c>
      <c r="W1838" s="130"/>
      <c r="X1838" s="131"/>
      <c r="Y1838" s="131"/>
      <c r="Z1838" s="206"/>
      <c r="AA1838" s="194">
        <f t="shared" si="129"/>
        <v>0</v>
      </c>
      <c r="AB1838" s="124" t="str">
        <f t="shared" si="130"/>
        <v/>
      </c>
      <c r="AC1838" s="195" t="str">
        <f t="shared" si="131"/>
        <v/>
      </c>
      <c r="AD1838" s="194" t="str">
        <f t="shared" si="132"/>
        <v/>
      </c>
      <c r="AE1838" s="194">
        <f>IF(AD1838="",0,IF(ISERROR(VLOOKUP(AD1838,AD$7:AD1837,1,FALSE)),1,0))</f>
        <v>0</v>
      </c>
      <c r="AF1838" s="194"/>
    </row>
    <row r="1839" spans="1:32" ht="16.5" customHeight="1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75">
        <f>IF(AND($X$3512&lt;&gt;" ",$X$3512&lt;&gt;0),IF(X1839=$X$3512,1+COUNTIF(U$7:U1838,"&gt;0"),0),0)</f>
        <v>0</v>
      </c>
      <c r="V1839" s="178" t="s">
        <v>2028</v>
      </c>
      <c r="W1839" s="130"/>
      <c r="X1839" s="131"/>
      <c r="Y1839" s="131"/>
      <c r="Z1839" s="206"/>
      <c r="AA1839" s="194">
        <f t="shared" si="129"/>
        <v>0</v>
      </c>
      <c r="AB1839" s="124" t="str">
        <f t="shared" si="130"/>
        <v/>
      </c>
      <c r="AC1839" s="195" t="str">
        <f t="shared" si="131"/>
        <v/>
      </c>
      <c r="AD1839" s="194" t="str">
        <f t="shared" si="132"/>
        <v/>
      </c>
      <c r="AE1839" s="194">
        <f>IF(AD1839="",0,IF(ISERROR(VLOOKUP(AD1839,AD$7:AD1838,1,FALSE)),1,0))</f>
        <v>0</v>
      </c>
      <c r="AF1839" s="194"/>
    </row>
    <row r="1840" spans="1:32" ht="16.5" customHeight="1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75">
        <f>IF(AND($X$3512&lt;&gt;" ",$X$3512&lt;&gt;0),IF(X1840=$X$3512,1+COUNTIF(U$7:U1839,"&gt;0"),0),0)</f>
        <v>0</v>
      </c>
      <c r="V1840" s="178" t="s">
        <v>2029</v>
      </c>
      <c r="W1840" s="130"/>
      <c r="X1840" s="131"/>
      <c r="Y1840" s="131"/>
      <c r="Z1840" s="206"/>
      <c r="AA1840" s="194">
        <f t="shared" si="129"/>
        <v>0</v>
      </c>
      <c r="AB1840" s="124" t="str">
        <f t="shared" si="130"/>
        <v/>
      </c>
      <c r="AC1840" s="195" t="str">
        <f t="shared" si="131"/>
        <v/>
      </c>
      <c r="AD1840" s="194" t="str">
        <f t="shared" si="132"/>
        <v/>
      </c>
      <c r="AE1840" s="194">
        <f>IF(AD1840="",0,IF(ISERROR(VLOOKUP(AD1840,AD$7:AD1839,1,FALSE)),1,0))</f>
        <v>0</v>
      </c>
      <c r="AF1840" s="194"/>
    </row>
    <row r="1841" spans="1:32" ht="16.5" customHeight="1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75">
        <f>IF(AND($X$3512&lt;&gt;" ",$X$3512&lt;&gt;0),IF(X1841=$X$3512,1+COUNTIF(U$7:U1840,"&gt;0"),0),0)</f>
        <v>0</v>
      </c>
      <c r="V1841" s="178" t="s">
        <v>2030</v>
      </c>
      <c r="W1841" s="130"/>
      <c r="X1841" s="131"/>
      <c r="Y1841" s="131"/>
      <c r="Z1841" s="206"/>
      <c r="AA1841" s="194">
        <f t="shared" si="129"/>
        <v>0</v>
      </c>
      <c r="AB1841" s="124" t="str">
        <f t="shared" si="130"/>
        <v/>
      </c>
      <c r="AC1841" s="195" t="str">
        <f t="shared" si="131"/>
        <v/>
      </c>
      <c r="AD1841" s="194" t="str">
        <f t="shared" si="132"/>
        <v/>
      </c>
      <c r="AE1841" s="194">
        <f>IF(AD1841="",0,IF(ISERROR(VLOOKUP(AD1841,AD$7:AD1840,1,FALSE)),1,0))</f>
        <v>0</v>
      </c>
      <c r="AF1841" s="194"/>
    </row>
    <row r="1842" spans="1:32" ht="16.5" customHeight="1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75">
        <f>IF(AND($X$3512&lt;&gt;" ",$X$3512&lt;&gt;0),IF(X1842=$X$3512,1+COUNTIF(U$7:U1841,"&gt;0"),0),0)</f>
        <v>0</v>
      </c>
      <c r="V1842" s="178" t="s">
        <v>2031</v>
      </c>
      <c r="W1842" s="130"/>
      <c r="X1842" s="131"/>
      <c r="Y1842" s="131"/>
      <c r="Z1842" s="206"/>
      <c r="AA1842" s="194">
        <f t="shared" si="129"/>
        <v>0</v>
      </c>
      <c r="AB1842" s="124" t="str">
        <f t="shared" si="130"/>
        <v/>
      </c>
      <c r="AC1842" s="195" t="str">
        <f t="shared" si="131"/>
        <v/>
      </c>
      <c r="AD1842" s="194" t="str">
        <f t="shared" si="132"/>
        <v/>
      </c>
      <c r="AE1842" s="194">
        <f>IF(AD1842="",0,IF(ISERROR(VLOOKUP(AD1842,AD$7:AD1841,1,FALSE)),1,0))</f>
        <v>0</v>
      </c>
      <c r="AF1842" s="194"/>
    </row>
    <row r="1843" spans="1:32" ht="16.5" customHeight="1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75">
        <f>IF(AND($X$3512&lt;&gt;" ",$X$3512&lt;&gt;0),IF(X1843=$X$3512,1+COUNTIF(U$7:U1842,"&gt;0"),0),0)</f>
        <v>0</v>
      </c>
      <c r="V1843" s="178" t="s">
        <v>2032</v>
      </c>
      <c r="W1843" s="130"/>
      <c r="X1843" s="131"/>
      <c r="Y1843" s="131"/>
      <c r="Z1843" s="206"/>
      <c r="AA1843" s="194">
        <f t="shared" si="129"/>
        <v>0</v>
      </c>
      <c r="AB1843" s="124" t="str">
        <f t="shared" si="130"/>
        <v/>
      </c>
      <c r="AC1843" s="195" t="str">
        <f t="shared" si="131"/>
        <v/>
      </c>
      <c r="AD1843" s="194" t="str">
        <f t="shared" si="132"/>
        <v/>
      </c>
      <c r="AE1843" s="194">
        <f>IF(AD1843="",0,IF(ISERROR(VLOOKUP(AD1843,AD$7:AD1842,1,FALSE)),1,0))</f>
        <v>0</v>
      </c>
      <c r="AF1843" s="194"/>
    </row>
    <row r="1844" spans="1:32" ht="16.5" customHeight="1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75">
        <f>IF(AND($X$3512&lt;&gt;" ",$X$3512&lt;&gt;0),IF(X1844=$X$3512,1+COUNTIF(U$7:U1843,"&gt;0"),0),0)</f>
        <v>0</v>
      </c>
      <c r="V1844" s="178" t="s">
        <v>2033</v>
      </c>
      <c r="W1844" s="130"/>
      <c r="X1844" s="131"/>
      <c r="Y1844" s="131"/>
      <c r="Z1844" s="206"/>
      <c r="AA1844" s="194">
        <f t="shared" si="129"/>
        <v>0</v>
      </c>
      <c r="AB1844" s="124" t="str">
        <f t="shared" si="130"/>
        <v/>
      </c>
      <c r="AC1844" s="195" t="str">
        <f t="shared" si="131"/>
        <v/>
      </c>
      <c r="AD1844" s="194" t="str">
        <f t="shared" si="132"/>
        <v/>
      </c>
      <c r="AE1844" s="194">
        <f>IF(AD1844="",0,IF(ISERROR(VLOOKUP(AD1844,AD$7:AD1843,1,FALSE)),1,0))</f>
        <v>0</v>
      </c>
      <c r="AF1844" s="194"/>
    </row>
    <row r="1845" spans="1:32" ht="16.5" customHeight="1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75">
        <f>IF(AND($X$3512&lt;&gt;" ",$X$3512&lt;&gt;0),IF(X1845=$X$3512,1+COUNTIF(U$7:U1844,"&gt;0"),0),0)</f>
        <v>0</v>
      </c>
      <c r="V1845" s="178" t="s">
        <v>2034</v>
      </c>
      <c r="W1845" s="130"/>
      <c r="X1845" s="131"/>
      <c r="Y1845" s="131"/>
      <c r="Z1845" s="206"/>
      <c r="AA1845" s="194">
        <f t="shared" si="129"/>
        <v>0</v>
      </c>
      <c r="AB1845" s="124" t="str">
        <f t="shared" si="130"/>
        <v/>
      </c>
      <c r="AC1845" s="195" t="str">
        <f t="shared" si="131"/>
        <v/>
      </c>
      <c r="AD1845" s="194" t="str">
        <f t="shared" si="132"/>
        <v/>
      </c>
      <c r="AE1845" s="194">
        <f>IF(AD1845="",0,IF(ISERROR(VLOOKUP(AD1845,AD$7:AD1844,1,FALSE)),1,0))</f>
        <v>0</v>
      </c>
      <c r="AF1845" s="194"/>
    </row>
    <row r="1846" spans="1:32" ht="16.5" customHeight="1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75">
        <f>IF(AND($X$3512&lt;&gt;" ",$X$3512&lt;&gt;0),IF(X1846=$X$3512,1+COUNTIF(U$7:U1845,"&gt;0"),0),0)</f>
        <v>0</v>
      </c>
      <c r="V1846" s="178" t="s">
        <v>2035</v>
      </c>
      <c r="W1846" s="130"/>
      <c r="X1846" s="131"/>
      <c r="Y1846" s="131"/>
      <c r="Z1846" s="206"/>
      <c r="AA1846" s="194">
        <f t="shared" si="129"/>
        <v>0</v>
      </c>
      <c r="AB1846" s="124" t="str">
        <f t="shared" si="130"/>
        <v/>
      </c>
      <c r="AC1846" s="195" t="str">
        <f t="shared" si="131"/>
        <v/>
      </c>
      <c r="AD1846" s="194" t="str">
        <f t="shared" si="132"/>
        <v/>
      </c>
      <c r="AE1846" s="194">
        <f>IF(AD1846="",0,IF(ISERROR(VLOOKUP(AD1846,AD$7:AD1845,1,FALSE)),1,0))</f>
        <v>0</v>
      </c>
      <c r="AF1846" s="194"/>
    </row>
    <row r="1847" spans="1:32" ht="16.5" customHeight="1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75">
        <f>IF(AND($X$3512&lt;&gt;" ",$X$3512&lt;&gt;0),IF(X1847=$X$3512,1+COUNTIF(U$7:U1846,"&gt;0"),0),0)</f>
        <v>0</v>
      </c>
      <c r="V1847" s="178" t="s">
        <v>2036</v>
      </c>
      <c r="W1847" s="130"/>
      <c r="X1847" s="131"/>
      <c r="Y1847" s="131"/>
      <c r="Z1847" s="206"/>
      <c r="AA1847" s="194">
        <f t="shared" si="129"/>
        <v>0</v>
      </c>
      <c r="AB1847" s="124" t="str">
        <f t="shared" si="130"/>
        <v/>
      </c>
      <c r="AC1847" s="195" t="str">
        <f t="shared" si="131"/>
        <v/>
      </c>
      <c r="AD1847" s="194" t="str">
        <f t="shared" si="132"/>
        <v/>
      </c>
      <c r="AE1847" s="194">
        <f>IF(AD1847="",0,IF(ISERROR(VLOOKUP(AD1847,AD$7:AD1846,1,FALSE)),1,0))</f>
        <v>0</v>
      </c>
      <c r="AF1847" s="194"/>
    </row>
    <row r="1848" spans="1:32" ht="16.5" customHeight="1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75">
        <f>IF(AND($X$3512&lt;&gt;" ",$X$3512&lt;&gt;0),IF(X1848=$X$3512,1+COUNTIF(U$7:U1847,"&gt;0"),0),0)</f>
        <v>0</v>
      </c>
      <c r="V1848" s="178" t="s">
        <v>2037</v>
      </c>
      <c r="W1848" s="130"/>
      <c r="X1848" s="131"/>
      <c r="Y1848" s="131"/>
      <c r="Z1848" s="206"/>
      <c r="AA1848" s="194">
        <f t="shared" si="129"/>
        <v>0</v>
      </c>
      <c r="AB1848" s="124" t="str">
        <f t="shared" si="130"/>
        <v/>
      </c>
      <c r="AC1848" s="195" t="str">
        <f t="shared" si="131"/>
        <v/>
      </c>
      <c r="AD1848" s="194" t="str">
        <f t="shared" si="132"/>
        <v/>
      </c>
      <c r="AE1848" s="194">
        <f>IF(AD1848="",0,IF(ISERROR(VLOOKUP(AD1848,AD$7:AD1847,1,FALSE)),1,0))</f>
        <v>0</v>
      </c>
      <c r="AF1848" s="194"/>
    </row>
    <row r="1849" spans="1:32" ht="16.5" customHeight="1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75">
        <f>IF(AND($X$3512&lt;&gt;" ",$X$3512&lt;&gt;0),IF(X1849=$X$3512,1+COUNTIF(U$7:U1848,"&gt;0"),0),0)</f>
        <v>0</v>
      </c>
      <c r="V1849" s="178" t="s">
        <v>2038</v>
      </c>
      <c r="W1849" s="130"/>
      <c r="X1849" s="131"/>
      <c r="Y1849" s="131"/>
      <c r="Z1849" s="206"/>
      <c r="AA1849" s="194">
        <f t="shared" si="129"/>
        <v>0</v>
      </c>
      <c r="AB1849" s="124" t="str">
        <f t="shared" si="130"/>
        <v/>
      </c>
      <c r="AC1849" s="195" t="str">
        <f t="shared" si="131"/>
        <v/>
      </c>
      <c r="AD1849" s="194" t="str">
        <f t="shared" si="132"/>
        <v/>
      </c>
      <c r="AE1849" s="194">
        <f>IF(AD1849="",0,IF(ISERROR(VLOOKUP(AD1849,AD$7:AD1848,1,FALSE)),1,0))</f>
        <v>0</v>
      </c>
      <c r="AF1849" s="194"/>
    </row>
    <row r="1850" spans="1:32" ht="16.5" customHeight="1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75">
        <f>IF(AND($X$3512&lt;&gt;" ",$X$3512&lt;&gt;0),IF(X1850=$X$3512,1+COUNTIF(U$7:U1849,"&gt;0"),0),0)</f>
        <v>0</v>
      </c>
      <c r="V1850" s="178" t="s">
        <v>2039</v>
      </c>
      <c r="W1850" s="130"/>
      <c r="X1850" s="131"/>
      <c r="Y1850" s="131"/>
      <c r="Z1850" s="206"/>
      <c r="AA1850" s="194">
        <f t="shared" si="129"/>
        <v>0</v>
      </c>
      <c r="AB1850" s="124" t="str">
        <f t="shared" si="130"/>
        <v/>
      </c>
      <c r="AC1850" s="195" t="str">
        <f t="shared" si="131"/>
        <v/>
      </c>
      <c r="AD1850" s="194" t="str">
        <f t="shared" si="132"/>
        <v/>
      </c>
      <c r="AE1850" s="194">
        <f>IF(AD1850="",0,IF(ISERROR(VLOOKUP(AD1850,AD$7:AD1849,1,FALSE)),1,0))</f>
        <v>0</v>
      </c>
      <c r="AF1850" s="194"/>
    </row>
    <row r="1851" spans="1:32" ht="16.5" customHeight="1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75">
        <f>IF(AND($X$3512&lt;&gt;" ",$X$3512&lt;&gt;0),IF(X1851=$X$3512,1+COUNTIF(U$7:U1850,"&gt;0"),0),0)</f>
        <v>0</v>
      </c>
      <c r="V1851" s="178" t="s">
        <v>2040</v>
      </c>
      <c r="W1851" s="130"/>
      <c r="X1851" s="131"/>
      <c r="Y1851" s="131"/>
      <c r="Z1851" s="206"/>
      <c r="AA1851" s="194">
        <f t="shared" si="129"/>
        <v>0</v>
      </c>
      <c r="AB1851" s="124" t="str">
        <f t="shared" si="130"/>
        <v/>
      </c>
      <c r="AC1851" s="195" t="str">
        <f t="shared" si="131"/>
        <v/>
      </c>
      <c r="AD1851" s="194" t="str">
        <f t="shared" si="132"/>
        <v/>
      </c>
      <c r="AE1851" s="194">
        <f>IF(AD1851="",0,IF(ISERROR(VLOOKUP(AD1851,AD$7:AD1850,1,FALSE)),1,0))</f>
        <v>0</v>
      </c>
      <c r="AF1851" s="194"/>
    </row>
    <row r="1852" spans="1:32" ht="16.5" customHeight="1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75">
        <f>IF(AND($X$3512&lt;&gt;" ",$X$3512&lt;&gt;0),IF(X1852=$X$3512,1+COUNTIF(U$7:U1851,"&gt;0"),0),0)</f>
        <v>0</v>
      </c>
      <c r="V1852" s="178" t="s">
        <v>2041</v>
      </c>
      <c r="W1852" s="130"/>
      <c r="X1852" s="131"/>
      <c r="Y1852" s="131"/>
      <c r="Z1852" s="206"/>
      <c r="AA1852" s="194">
        <f t="shared" si="129"/>
        <v>0</v>
      </c>
      <c r="AB1852" s="124" t="str">
        <f t="shared" si="130"/>
        <v/>
      </c>
      <c r="AC1852" s="195" t="str">
        <f t="shared" si="131"/>
        <v/>
      </c>
      <c r="AD1852" s="194" t="str">
        <f t="shared" si="132"/>
        <v/>
      </c>
      <c r="AE1852" s="194">
        <f>IF(AD1852="",0,IF(ISERROR(VLOOKUP(AD1852,AD$7:AD1851,1,FALSE)),1,0))</f>
        <v>0</v>
      </c>
      <c r="AF1852" s="194"/>
    </row>
    <row r="1853" spans="1:32" ht="16.5" customHeight="1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75">
        <f>IF(AND($X$3512&lt;&gt;" ",$X$3512&lt;&gt;0),IF(X1853=$X$3512,1+COUNTIF(U$7:U1852,"&gt;0"),0),0)</f>
        <v>0</v>
      </c>
      <c r="V1853" s="178" t="s">
        <v>2042</v>
      </c>
      <c r="W1853" s="130"/>
      <c r="X1853" s="131"/>
      <c r="Y1853" s="131"/>
      <c r="Z1853" s="206"/>
      <c r="AA1853" s="194">
        <f t="shared" si="129"/>
        <v>0</v>
      </c>
      <c r="AB1853" s="124" t="str">
        <f t="shared" si="130"/>
        <v/>
      </c>
      <c r="AC1853" s="195" t="str">
        <f t="shared" si="131"/>
        <v/>
      </c>
      <c r="AD1853" s="194" t="str">
        <f t="shared" si="132"/>
        <v/>
      </c>
      <c r="AE1853" s="194">
        <f>IF(AD1853="",0,IF(ISERROR(VLOOKUP(AD1853,AD$7:AD1852,1,FALSE)),1,0))</f>
        <v>0</v>
      </c>
      <c r="AF1853" s="194"/>
    </row>
    <row r="1854" spans="1:32" ht="16.5" customHeight="1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75">
        <f>IF(AND($X$3512&lt;&gt;" ",$X$3512&lt;&gt;0),IF(X1854=$X$3512,1+COUNTIF(U$7:U1853,"&gt;0"),0),0)</f>
        <v>0</v>
      </c>
      <c r="V1854" s="178" t="s">
        <v>2043</v>
      </c>
      <c r="W1854" s="130"/>
      <c r="X1854" s="131"/>
      <c r="Y1854" s="131"/>
      <c r="Z1854" s="206"/>
      <c r="AA1854" s="194">
        <f t="shared" si="129"/>
        <v>0</v>
      </c>
      <c r="AB1854" s="124" t="str">
        <f t="shared" si="130"/>
        <v/>
      </c>
      <c r="AC1854" s="195" t="str">
        <f t="shared" si="131"/>
        <v/>
      </c>
      <c r="AD1854" s="194" t="str">
        <f t="shared" si="132"/>
        <v/>
      </c>
      <c r="AE1854" s="194">
        <f>IF(AD1854="",0,IF(ISERROR(VLOOKUP(AD1854,AD$7:AD1853,1,FALSE)),1,0))</f>
        <v>0</v>
      </c>
      <c r="AF1854" s="194"/>
    </row>
    <row r="1855" spans="1:32" ht="16.5" customHeight="1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75">
        <f>IF(AND($X$3512&lt;&gt;" ",$X$3512&lt;&gt;0),IF(X1855=$X$3512,1+COUNTIF(U$7:U1854,"&gt;0"),0),0)</f>
        <v>0</v>
      </c>
      <c r="V1855" s="178" t="s">
        <v>2044</v>
      </c>
      <c r="W1855" s="130"/>
      <c r="X1855" s="131"/>
      <c r="Y1855" s="131"/>
      <c r="Z1855" s="206"/>
      <c r="AA1855" s="194">
        <f t="shared" si="129"/>
        <v>0</v>
      </c>
      <c r="AB1855" s="124" t="str">
        <f t="shared" si="130"/>
        <v/>
      </c>
      <c r="AC1855" s="195" t="str">
        <f t="shared" si="131"/>
        <v/>
      </c>
      <c r="AD1855" s="194" t="str">
        <f t="shared" si="132"/>
        <v/>
      </c>
      <c r="AE1855" s="194">
        <f>IF(AD1855="",0,IF(ISERROR(VLOOKUP(AD1855,AD$7:AD1854,1,FALSE)),1,0))</f>
        <v>0</v>
      </c>
      <c r="AF1855" s="194"/>
    </row>
    <row r="1856" spans="1:32" ht="16.5" customHeight="1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75">
        <f>IF(AND($X$3512&lt;&gt;" ",$X$3512&lt;&gt;0),IF(X1856=$X$3512,1+COUNTIF(U$7:U1855,"&gt;0"),0),0)</f>
        <v>0</v>
      </c>
      <c r="V1856" s="178" t="s">
        <v>2045</v>
      </c>
      <c r="W1856" s="130"/>
      <c r="X1856" s="131"/>
      <c r="Y1856" s="131"/>
      <c r="Z1856" s="206"/>
      <c r="AA1856" s="194">
        <f t="shared" si="129"/>
        <v>0</v>
      </c>
      <c r="AB1856" s="124" t="str">
        <f t="shared" si="130"/>
        <v/>
      </c>
      <c r="AC1856" s="195" t="str">
        <f t="shared" si="131"/>
        <v/>
      </c>
      <c r="AD1856" s="194" t="str">
        <f t="shared" si="132"/>
        <v/>
      </c>
      <c r="AE1856" s="194">
        <f>IF(AD1856="",0,IF(ISERROR(VLOOKUP(AD1856,AD$7:AD1855,1,FALSE)),1,0))</f>
        <v>0</v>
      </c>
      <c r="AF1856" s="194"/>
    </row>
    <row r="1857" spans="1:32" ht="16.5" customHeight="1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75">
        <f>IF(AND($X$3512&lt;&gt;" ",$X$3512&lt;&gt;0),IF(X1857=$X$3512,1+COUNTIF(U$7:U1856,"&gt;0"),0),0)</f>
        <v>0</v>
      </c>
      <c r="V1857" s="178" t="s">
        <v>2046</v>
      </c>
      <c r="W1857" s="130"/>
      <c r="X1857" s="131"/>
      <c r="Y1857" s="131"/>
      <c r="Z1857" s="206"/>
      <c r="AA1857" s="194">
        <f t="shared" si="129"/>
        <v>0</v>
      </c>
      <c r="AB1857" s="124" t="str">
        <f t="shared" si="130"/>
        <v/>
      </c>
      <c r="AC1857" s="195" t="str">
        <f t="shared" si="131"/>
        <v/>
      </c>
      <c r="AD1857" s="194" t="str">
        <f t="shared" si="132"/>
        <v/>
      </c>
      <c r="AE1857" s="194">
        <f>IF(AD1857="",0,IF(ISERROR(VLOOKUP(AD1857,AD$7:AD1856,1,FALSE)),1,0))</f>
        <v>0</v>
      </c>
      <c r="AF1857" s="194"/>
    </row>
    <row r="1858" spans="1:32" ht="16.5" customHeight="1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75">
        <f>IF(AND($X$3512&lt;&gt;" ",$X$3512&lt;&gt;0),IF(X1858=$X$3512,1+COUNTIF(U$7:U1857,"&gt;0"),0),0)</f>
        <v>0</v>
      </c>
      <c r="V1858" s="178" t="s">
        <v>2047</v>
      </c>
      <c r="W1858" s="130"/>
      <c r="X1858" s="131"/>
      <c r="Y1858" s="131"/>
      <c r="Z1858" s="206"/>
      <c r="AA1858" s="194">
        <f t="shared" si="129"/>
        <v>0</v>
      </c>
      <c r="AB1858" s="124" t="str">
        <f t="shared" si="130"/>
        <v/>
      </c>
      <c r="AC1858" s="195" t="str">
        <f t="shared" si="131"/>
        <v/>
      </c>
      <c r="AD1858" s="194" t="str">
        <f t="shared" si="132"/>
        <v/>
      </c>
      <c r="AE1858" s="194">
        <f>IF(AD1858="",0,IF(ISERROR(VLOOKUP(AD1858,AD$7:AD1857,1,FALSE)),1,0))</f>
        <v>0</v>
      </c>
      <c r="AF1858" s="194"/>
    </row>
    <row r="1859" spans="1:32" ht="16.5" customHeight="1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75">
        <f>IF(AND($X$3512&lt;&gt;" ",$X$3512&lt;&gt;0),IF(X1859=$X$3512,1+COUNTIF(U$7:U1858,"&gt;0"),0),0)</f>
        <v>0</v>
      </c>
      <c r="V1859" s="178" t="s">
        <v>2048</v>
      </c>
      <c r="W1859" s="130"/>
      <c r="X1859" s="131"/>
      <c r="Y1859" s="131"/>
      <c r="Z1859" s="206"/>
      <c r="AA1859" s="194">
        <f t="shared" si="129"/>
        <v>0</v>
      </c>
      <c r="AB1859" s="124" t="str">
        <f t="shared" si="130"/>
        <v/>
      </c>
      <c r="AC1859" s="195" t="str">
        <f t="shared" si="131"/>
        <v/>
      </c>
      <c r="AD1859" s="194" t="str">
        <f t="shared" si="132"/>
        <v/>
      </c>
      <c r="AE1859" s="194">
        <f>IF(AD1859="",0,IF(ISERROR(VLOOKUP(AD1859,AD$7:AD1858,1,FALSE)),1,0))</f>
        <v>0</v>
      </c>
      <c r="AF1859" s="194"/>
    </row>
    <row r="1860" spans="1:32" ht="16.5" customHeight="1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75">
        <f>IF(AND($X$3512&lt;&gt;" ",$X$3512&lt;&gt;0),IF(X1860=$X$3512,1+COUNTIF(U$7:U1859,"&gt;0"),0),0)</f>
        <v>0</v>
      </c>
      <c r="V1860" s="178" t="s">
        <v>2049</v>
      </c>
      <c r="W1860" s="130"/>
      <c r="X1860" s="131"/>
      <c r="Y1860" s="131"/>
      <c r="Z1860" s="206"/>
      <c r="AA1860" s="194">
        <f t="shared" si="129"/>
        <v>0</v>
      </c>
      <c r="AB1860" s="124" t="str">
        <f t="shared" si="130"/>
        <v/>
      </c>
      <c r="AC1860" s="195" t="str">
        <f t="shared" si="131"/>
        <v/>
      </c>
      <c r="AD1860" s="194" t="str">
        <f t="shared" si="132"/>
        <v/>
      </c>
      <c r="AE1860" s="194">
        <f>IF(AD1860="",0,IF(ISERROR(VLOOKUP(AD1860,AD$7:AD1859,1,FALSE)),1,0))</f>
        <v>0</v>
      </c>
      <c r="AF1860" s="194"/>
    </row>
    <row r="1861" spans="1:32" ht="16.5" customHeight="1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75">
        <f>IF(AND($X$3512&lt;&gt;" ",$X$3512&lt;&gt;0),IF(X1861=$X$3512,1+COUNTIF(U$7:U1860,"&gt;0"),0),0)</f>
        <v>0</v>
      </c>
      <c r="V1861" s="178" t="s">
        <v>2050</v>
      </c>
      <c r="W1861" s="130"/>
      <c r="X1861" s="131"/>
      <c r="Y1861" s="131"/>
      <c r="Z1861" s="206"/>
      <c r="AA1861" s="194">
        <f t="shared" si="129"/>
        <v>0</v>
      </c>
      <c r="AB1861" s="124" t="str">
        <f t="shared" si="130"/>
        <v/>
      </c>
      <c r="AC1861" s="195" t="str">
        <f t="shared" si="131"/>
        <v/>
      </c>
      <c r="AD1861" s="194" t="str">
        <f t="shared" si="132"/>
        <v/>
      </c>
      <c r="AE1861" s="194">
        <f>IF(AD1861="",0,IF(ISERROR(VLOOKUP(AD1861,AD$7:AD1860,1,FALSE)),1,0))</f>
        <v>0</v>
      </c>
      <c r="AF1861" s="194"/>
    </row>
    <row r="1862" spans="1:32" ht="16.5" customHeight="1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75">
        <f>IF(AND($X$3512&lt;&gt;" ",$X$3512&lt;&gt;0),IF(X1862=$X$3512,1+COUNTIF(U$7:U1861,"&gt;0"),0),0)</f>
        <v>0</v>
      </c>
      <c r="V1862" s="178" t="s">
        <v>2051</v>
      </c>
      <c r="W1862" s="130"/>
      <c r="X1862" s="131"/>
      <c r="Y1862" s="131"/>
      <c r="Z1862" s="206"/>
      <c r="AA1862" s="194">
        <f t="shared" si="129"/>
        <v>0</v>
      </c>
      <c r="AB1862" s="124" t="str">
        <f t="shared" si="130"/>
        <v/>
      </c>
      <c r="AC1862" s="195" t="str">
        <f t="shared" si="131"/>
        <v/>
      </c>
      <c r="AD1862" s="194" t="str">
        <f t="shared" si="132"/>
        <v/>
      </c>
      <c r="AE1862" s="194">
        <f>IF(AD1862="",0,IF(ISERROR(VLOOKUP(AD1862,AD$7:AD1861,1,FALSE)),1,0))</f>
        <v>0</v>
      </c>
      <c r="AF1862" s="194"/>
    </row>
    <row r="1863" spans="1:32" ht="16.5" customHeight="1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75">
        <f>IF(AND($X$3512&lt;&gt;" ",$X$3512&lt;&gt;0),IF(X1863=$X$3512,1+COUNTIF(U$7:U1862,"&gt;0"),0),0)</f>
        <v>0</v>
      </c>
      <c r="V1863" s="178" t="s">
        <v>2052</v>
      </c>
      <c r="W1863" s="130"/>
      <c r="X1863" s="131"/>
      <c r="Y1863" s="131"/>
      <c r="Z1863" s="206"/>
      <c r="AA1863" s="194">
        <f t="shared" ref="AA1863:AA1926" si="133">IF(ISBLANK(X1863),0,VLOOKUP(X1863,$B$8:$E$57,1,FALSE))</f>
        <v>0</v>
      </c>
      <c r="AB1863" s="124" t="str">
        <f t="shared" si="130"/>
        <v/>
      </c>
      <c r="AC1863" s="195" t="str">
        <f t="shared" si="131"/>
        <v/>
      </c>
      <c r="AD1863" s="194" t="str">
        <f t="shared" si="132"/>
        <v/>
      </c>
      <c r="AE1863" s="194">
        <f>IF(AD1863="",0,IF(ISERROR(VLOOKUP(AD1863,AD$7:AD1862,1,FALSE)),1,0))</f>
        <v>0</v>
      </c>
      <c r="AF1863" s="194"/>
    </row>
    <row r="1864" spans="1:32" ht="16.5" customHeight="1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75">
        <f>IF(AND($X$3512&lt;&gt;" ",$X$3512&lt;&gt;0),IF(X1864=$X$3512,1+COUNTIF(U$7:U1863,"&gt;0"),0),0)</f>
        <v>0</v>
      </c>
      <c r="V1864" s="178" t="s">
        <v>2053</v>
      </c>
      <c r="W1864" s="130"/>
      <c r="X1864" s="131"/>
      <c r="Y1864" s="131"/>
      <c r="Z1864" s="206"/>
      <c r="AA1864" s="194">
        <f t="shared" si="133"/>
        <v>0</v>
      </c>
      <c r="AB1864" s="124" t="str">
        <f t="shared" ref="AB1864:AB1927" si="134">IF(W1864&gt;0,CONCATENATE(MONTH(W1864)&amp;X1864),"")</f>
        <v/>
      </c>
      <c r="AC1864" s="195" t="str">
        <f t="shared" ref="AC1864:AC1927" si="135">IF(OR(AND(Z1864&lt;&gt;0,ISBLANK(X1864)),ISERROR(AA1864)),"ERR","")</f>
        <v/>
      </c>
      <c r="AD1864" s="194" t="str">
        <f t="shared" si="132"/>
        <v/>
      </c>
      <c r="AE1864" s="194">
        <f>IF(AD1864="",0,IF(ISERROR(VLOOKUP(AD1864,AD$7:AD1863,1,FALSE)),1,0))</f>
        <v>0</v>
      </c>
      <c r="AF1864" s="194"/>
    </row>
    <row r="1865" spans="1:32" ht="16.5" customHeight="1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75">
        <f>IF(AND($X$3512&lt;&gt;" ",$X$3512&lt;&gt;0),IF(X1865=$X$3512,1+COUNTIF(U$7:U1864,"&gt;0"),0),0)</f>
        <v>0</v>
      </c>
      <c r="V1865" s="178" t="s">
        <v>2054</v>
      </c>
      <c r="W1865" s="130"/>
      <c r="X1865" s="131"/>
      <c r="Y1865" s="131"/>
      <c r="Z1865" s="206"/>
      <c r="AA1865" s="194">
        <f t="shared" si="133"/>
        <v>0</v>
      </c>
      <c r="AB1865" s="124" t="str">
        <f t="shared" si="134"/>
        <v/>
      </c>
      <c r="AC1865" s="195" t="str">
        <f t="shared" si="135"/>
        <v/>
      </c>
      <c r="AD1865" s="194" t="str">
        <f t="shared" si="132"/>
        <v/>
      </c>
      <c r="AE1865" s="194">
        <f>IF(AD1865="",0,IF(ISERROR(VLOOKUP(AD1865,AD$7:AD1864,1,FALSE)),1,0))</f>
        <v>0</v>
      </c>
      <c r="AF1865" s="194"/>
    </row>
    <row r="1866" spans="1:32" ht="16.5" customHeight="1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75">
        <f>IF(AND($X$3512&lt;&gt;" ",$X$3512&lt;&gt;0),IF(X1866=$X$3512,1+COUNTIF(U$7:U1865,"&gt;0"),0),0)</f>
        <v>0</v>
      </c>
      <c r="V1866" s="178" t="s">
        <v>2055</v>
      </c>
      <c r="W1866" s="130"/>
      <c r="X1866" s="131"/>
      <c r="Y1866" s="131"/>
      <c r="Z1866" s="206"/>
      <c r="AA1866" s="194">
        <f t="shared" si="133"/>
        <v>0</v>
      </c>
      <c r="AB1866" s="124" t="str">
        <f t="shared" si="134"/>
        <v/>
      </c>
      <c r="AC1866" s="195" t="str">
        <f t="shared" si="135"/>
        <v/>
      </c>
      <c r="AD1866" s="194" t="str">
        <f t="shared" si="132"/>
        <v/>
      </c>
      <c r="AE1866" s="194">
        <f>IF(AD1866="",0,IF(ISERROR(VLOOKUP(AD1866,AD$7:AD1865,1,FALSE)),1,0))</f>
        <v>0</v>
      </c>
      <c r="AF1866" s="194"/>
    </row>
    <row r="1867" spans="1:32" ht="16.5" customHeight="1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75">
        <f>IF(AND($X$3512&lt;&gt;" ",$X$3512&lt;&gt;0),IF(X1867=$X$3512,1+COUNTIF(U$7:U1866,"&gt;0"),0),0)</f>
        <v>0</v>
      </c>
      <c r="V1867" s="178" t="s">
        <v>2056</v>
      </c>
      <c r="W1867" s="130"/>
      <c r="X1867" s="131"/>
      <c r="Y1867" s="131"/>
      <c r="Z1867" s="206"/>
      <c r="AA1867" s="194">
        <f t="shared" si="133"/>
        <v>0</v>
      </c>
      <c r="AB1867" s="124" t="str">
        <f t="shared" si="134"/>
        <v/>
      </c>
      <c r="AC1867" s="195" t="str">
        <f t="shared" si="135"/>
        <v/>
      </c>
      <c r="AD1867" s="194" t="str">
        <f t="shared" ref="AD1867:AD1930" si="136">IF(W1867&gt;0,CONCATENATE(MONTH(W1867),"-",YEAR(W1867)),"")</f>
        <v/>
      </c>
      <c r="AE1867" s="194">
        <f>IF(AD1867="",0,IF(ISERROR(VLOOKUP(AD1867,AD$7:AD1866,1,FALSE)),1,0))</f>
        <v>0</v>
      </c>
      <c r="AF1867" s="194"/>
    </row>
    <row r="1868" spans="1:32" ht="16.5" customHeight="1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75">
        <f>IF(AND($X$3512&lt;&gt;" ",$X$3512&lt;&gt;0),IF(X1868=$X$3512,1+COUNTIF(U$7:U1867,"&gt;0"),0),0)</f>
        <v>0</v>
      </c>
      <c r="V1868" s="178" t="s">
        <v>2057</v>
      </c>
      <c r="W1868" s="130"/>
      <c r="X1868" s="131"/>
      <c r="Y1868" s="131"/>
      <c r="Z1868" s="206"/>
      <c r="AA1868" s="194">
        <f t="shared" si="133"/>
        <v>0</v>
      </c>
      <c r="AB1868" s="124" t="str">
        <f t="shared" si="134"/>
        <v/>
      </c>
      <c r="AC1868" s="195" t="str">
        <f t="shared" si="135"/>
        <v/>
      </c>
      <c r="AD1868" s="194" t="str">
        <f t="shared" si="136"/>
        <v/>
      </c>
      <c r="AE1868" s="194">
        <f>IF(AD1868="",0,IF(ISERROR(VLOOKUP(AD1868,AD$7:AD1867,1,FALSE)),1,0))</f>
        <v>0</v>
      </c>
      <c r="AF1868" s="194"/>
    </row>
    <row r="1869" spans="1:32" ht="16.5" customHeight="1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75">
        <f>IF(AND($X$3512&lt;&gt;" ",$X$3512&lt;&gt;0),IF(X1869=$X$3512,1+COUNTIF(U$7:U1868,"&gt;0"),0),0)</f>
        <v>0</v>
      </c>
      <c r="V1869" s="178" t="s">
        <v>2058</v>
      </c>
      <c r="W1869" s="130"/>
      <c r="X1869" s="131"/>
      <c r="Y1869" s="131"/>
      <c r="Z1869" s="206"/>
      <c r="AA1869" s="194">
        <f t="shared" si="133"/>
        <v>0</v>
      </c>
      <c r="AB1869" s="124" t="str">
        <f t="shared" si="134"/>
        <v/>
      </c>
      <c r="AC1869" s="195" t="str">
        <f t="shared" si="135"/>
        <v/>
      </c>
      <c r="AD1869" s="194" t="str">
        <f t="shared" si="136"/>
        <v/>
      </c>
      <c r="AE1869" s="194">
        <f>IF(AD1869="",0,IF(ISERROR(VLOOKUP(AD1869,AD$7:AD1868,1,FALSE)),1,0))</f>
        <v>0</v>
      </c>
      <c r="AF1869" s="194"/>
    </row>
    <row r="1870" spans="1:32" ht="16.5" customHeight="1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75">
        <f>IF(AND($X$3512&lt;&gt;" ",$X$3512&lt;&gt;0),IF(X1870=$X$3512,1+COUNTIF(U$7:U1869,"&gt;0"),0),0)</f>
        <v>0</v>
      </c>
      <c r="V1870" s="178" t="s">
        <v>2059</v>
      </c>
      <c r="W1870" s="130"/>
      <c r="X1870" s="131"/>
      <c r="Y1870" s="131"/>
      <c r="Z1870" s="206"/>
      <c r="AA1870" s="194">
        <f t="shared" si="133"/>
        <v>0</v>
      </c>
      <c r="AB1870" s="124" t="str">
        <f t="shared" si="134"/>
        <v/>
      </c>
      <c r="AC1870" s="195" t="str">
        <f t="shared" si="135"/>
        <v/>
      </c>
      <c r="AD1870" s="194" t="str">
        <f t="shared" si="136"/>
        <v/>
      </c>
      <c r="AE1870" s="194">
        <f>IF(AD1870="",0,IF(ISERROR(VLOOKUP(AD1870,AD$7:AD1869,1,FALSE)),1,0))</f>
        <v>0</v>
      </c>
      <c r="AF1870" s="194"/>
    </row>
    <row r="1871" spans="1:32" ht="16.5" customHeight="1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75">
        <f>IF(AND($X$3512&lt;&gt;" ",$X$3512&lt;&gt;0),IF(X1871=$X$3512,1+COUNTIF(U$7:U1870,"&gt;0"),0),0)</f>
        <v>0</v>
      </c>
      <c r="V1871" s="178" t="s">
        <v>2060</v>
      </c>
      <c r="W1871" s="130"/>
      <c r="X1871" s="131"/>
      <c r="Y1871" s="131"/>
      <c r="Z1871" s="206"/>
      <c r="AA1871" s="194">
        <f t="shared" si="133"/>
        <v>0</v>
      </c>
      <c r="AB1871" s="124" t="str">
        <f t="shared" si="134"/>
        <v/>
      </c>
      <c r="AC1871" s="195" t="str">
        <f t="shared" si="135"/>
        <v/>
      </c>
      <c r="AD1871" s="194" t="str">
        <f t="shared" si="136"/>
        <v/>
      </c>
      <c r="AE1871" s="194">
        <f>IF(AD1871="",0,IF(ISERROR(VLOOKUP(AD1871,AD$7:AD1870,1,FALSE)),1,0))</f>
        <v>0</v>
      </c>
      <c r="AF1871" s="194"/>
    </row>
    <row r="1872" spans="1:32" ht="16.5" customHeight="1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75">
        <f>IF(AND($X$3512&lt;&gt;" ",$X$3512&lt;&gt;0),IF(X1872=$X$3512,1+COUNTIF(U$7:U1871,"&gt;0"),0),0)</f>
        <v>0</v>
      </c>
      <c r="V1872" s="178" t="s">
        <v>2061</v>
      </c>
      <c r="W1872" s="130"/>
      <c r="X1872" s="131"/>
      <c r="Y1872" s="131"/>
      <c r="Z1872" s="206"/>
      <c r="AA1872" s="194">
        <f t="shared" si="133"/>
        <v>0</v>
      </c>
      <c r="AB1872" s="124" t="str">
        <f t="shared" si="134"/>
        <v/>
      </c>
      <c r="AC1872" s="195" t="str">
        <f t="shared" si="135"/>
        <v/>
      </c>
      <c r="AD1872" s="194" t="str">
        <f t="shared" si="136"/>
        <v/>
      </c>
      <c r="AE1872" s="194">
        <f>IF(AD1872="",0,IF(ISERROR(VLOOKUP(AD1872,AD$7:AD1871,1,FALSE)),1,0))</f>
        <v>0</v>
      </c>
      <c r="AF1872" s="194"/>
    </row>
    <row r="1873" spans="1:32" ht="16.5" customHeight="1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75">
        <f>IF(AND($X$3512&lt;&gt;" ",$X$3512&lt;&gt;0),IF(X1873=$X$3512,1+COUNTIF(U$7:U1872,"&gt;0"),0),0)</f>
        <v>0</v>
      </c>
      <c r="V1873" s="178" t="s">
        <v>2062</v>
      </c>
      <c r="W1873" s="130"/>
      <c r="X1873" s="131"/>
      <c r="Y1873" s="131"/>
      <c r="Z1873" s="206"/>
      <c r="AA1873" s="194">
        <f t="shared" si="133"/>
        <v>0</v>
      </c>
      <c r="AB1873" s="124" t="str">
        <f t="shared" si="134"/>
        <v/>
      </c>
      <c r="AC1873" s="195" t="str">
        <f t="shared" si="135"/>
        <v/>
      </c>
      <c r="AD1873" s="194" t="str">
        <f t="shared" si="136"/>
        <v/>
      </c>
      <c r="AE1873" s="194">
        <f>IF(AD1873="",0,IF(ISERROR(VLOOKUP(AD1873,AD$7:AD1872,1,FALSE)),1,0))</f>
        <v>0</v>
      </c>
      <c r="AF1873" s="194"/>
    </row>
    <row r="1874" spans="1:32" ht="16.5" customHeight="1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75">
        <f>IF(AND($X$3512&lt;&gt;" ",$X$3512&lt;&gt;0),IF(X1874=$X$3512,1+COUNTIF(U$7:U1873,"&gt;0"),0),0)</f>
        <v>0</v>
      </c>
      <c r="V1874" s="178" t="s">
        <v>2063</v>
      </c>
      <c r="W1874" s="130"/>
      <c r="X1874" s="131"/>
      <c r="Y1874" s="131"/>
      <c r="Z1874" s="206"/>
      <c r="AA1874" s="194">
        <f t="shared" si="133"/>
        <v>0</v>
      </c>
      <c r="AB1874" s="124" t="str">
        <f t="shared" si="134"/>
        <v/>
      </c>
      <c r="AC1874" s="195" t="str">
        <f t="shared" si="135"/>
        <v/>
      </c>
      <c r="AD1874" s="194" t="str">
        <f t="shared" si="136"/>
        <v/>
      </c>
      <c r="AE1874" s="194">
        <f>IF(AD1874="",0,IF(ISERROR(VLOOKUP(AD1874,AD$7:AD1873,1,FALSE)),1,0))</f>
        <v>0</v>
      </c>
      <c r="AF1874" s="194"/>
    </row>
    <row r="1875" spans="1:32" ht="16.5" customHeight="1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75">
        <f>IF(AND($X$3512&lt;&gt;" ",$X$3512&lt;&gt;0),IF(X1875=$X$3512,1+COUNTIF(U$7:U1874,"&gt;0"),0),0)</f>
        <v>0</v>
      </c>
      <c r="V1875" s="178" t="s">
        <v>2064</v>
      </c>
      <c r="W1875" s="130"/>
      <c r="X1875" s="131"/>
      <c r="Y1875" s="131"/>
      <c r="Z1875" s="206"/>
      <c r="AA1875" s="194">
        <f t="shared" si="133"/>
        <v>0</v>
      </c>
      <c r="AB1875" s="124" t="str">
        <f t="shared" si="134"/>
        <v/>
      </c>
      <c r="AC1875" s="195" t="str">
        <f t="shared" si="135"/>
        <v/>
      </c>
      <c r="AD1875" s="194" t="str">
        <f t="shared" si="136"/>
        <v/>
      </c>
      <c r="AE1875" s="194">
        <f>IF(AD1875="",0,IF(ISERROR(VLOOKUP(AD1875,AD$7:AD1874,1,FALSE)),1,0))</f>
        <v>0</v>
      </c>
      <c r="AF1875" s="194"/>
    </row>
    <row r="1876" spans="1:32" ht="16.5" customHeight="1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75">
        <f>IF(AND($X$3512&lt;&gt;" ",$X$3512&lt;&gt;0),IF(X1876=$X$3512,1+COUNTIF(U$7:U1875,"&gt;0"),0),0)</f>
        <v>0</v>
      </c>
      <c r="V1876" s="178" t="s">
        <v>2065</v>
      </c>
      <c r="W1876" s="130"/>
      <c r="X1876" s="131"/>
      <c r="Y1876" s="131"/>
      <c r="Z1876" s="206"/>
      <c r="AA1876" s="194">
        <f t="shared" si="133"/>
        <v>0</v>
      </c>
      <c r="AB1876" s="124" t="str">
        <f t="shared" si="134"/>
        <v/>
      </c>
      <c r="AC1876" s="195" t="str">
        <f t="shared" si="135"/>
        <v/>
      </c>
      <c r="AD1876" s="194" t="str">
        <f t="shared" si="136"/>
        <v/>
      </c>
      <c r="AE1876" s="194">
        <f>IF(AD1876="",0,IF(ISERROR(VLOOKUP(AD1876,AD$7:AD1875,1,FALSE)),1,0))</f>
        <v>0</v>
      </c>
      <c r="AF1876" s="194"/>
    </row>
    <row r="1877" spans="1:32" ht="16.5" customHeight="1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75">
        <f>IF(AND($X$3512&lt;&gt;" ",$X$3512&lt;&gt;0),IF(X1877=$X$3512,1+COUNTIF(U$7:U1876,"&gt;0"),0),0)</f>
        <v>0</v>
      </c>
      <c r="V1877" s="178" t="s">
        <v>2066</v>
      </c>
      <c r="W1877" s="130"/>
      <c r="X1877" s="131"/>
      <c r="Y1877" s="131"/>
      <c r="Z1877" s="206"/>
      <c r="AA1877" s="194">
        <f t="shared" si="133"/>
        <v>0</v>
      </c>
      <c r="AB1877" s="124" t="str">
        <f t="shared" si="134"/>
        <v/>
      </c>
      <c r="AC1877" s="195" t="str">
        <f t="shared" si="135"/>
        <v/>
      </c>
      <c r="AD1877" s="194" t="str">
        <f t="shared" si="136"/>
        <v/>
      </c>
      <c r="AE1877" s="194">
        <f>IF(AD1877="",0,IF(ISERROR(VLOOKUP(AD1877,AD$7:AD1876,1,FALSE)),1,0))</f>
        <v>0</v>
      </c>
      <c r="AF1877" s="194"/>
    </row>
    <row r="1878" spans="1:32" ht="16.5" customHeight="1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75">
        <f>IF(AND($X$3512&lt;&gt;" ",$X$3512&lt;&gt;0),IF(X1878=$X$3512,1+COUNTIF(U$7:U1877,"&gt;0"),0),0)</f>
        <v>0</v>
      </c>
      <c r="V1878" s="178" t="s">
        <v>2067</v>
      </c>
      <c r="W1878" s="130"/>
      <c r="X1878" s="131"/>
      <c r="Y1878" s="131"/>
      <c r="Z1878" s="206"/>
      <c r="AA1878" s="194">
        <f t="shared" si="133"/>
        <v>0</v>
      </c>
      <c r="AB1878" s="124" t="str">
        <f t="shared" si="134"/>
        <v/>
      </c>
      <c r="AC1878" s="195" t="str">
        <f t="shared" si="135"/>
        <v/>
      </c>
      <c r="AD1878" s="194" t="str">
        <f t="shared" si="136"/>
        <v/>
      </c>
      <c r="AE1878" s="194">
        <f>IF(AD1878="",0,IF(ISERROR(VLOOKUP(AD1878,AD$7:AD1877,1,FALSE)),1,0))</f>
        <v>0</v>
      </c>
      <c r="AF1878" s="194"/>
    </row>
    <row r="1879" spans="1:32" ht="16.5" customHeight="1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75">
        <f>IF(AND($X$3512&lt;&gt;" ",$X$3512&lt;&gt;0),IF(X1879=$X$3512,1+COUNTIF(U$7:U1878,"&gt;0"),0),0)</f>
        <v>0</v>
      </c>
      <c r="V1879" s="178" t="s">
        <v>2068</v>
      </c>
      <c r="W1879" s="130"/>
      <c r="X1879" s="131"/>
      <c r="Y1879" s="131"/>
      <c r="Z1879" s="206"/>
      <c r="AA1879" s="194">
        <f t="shared" si="133"/>
        <v>0</v>
      </c>
      <c r="AB1879" s="124" t="str">
        <f t="shared" si="134"/>
        <v/>
      </c>
      <c r="AC1879" s="195" t="str">
        <f t="shared" si="135"/>
        <v/>
      </c>
      <c r="AD1879" s="194" t="str">
        <f t="shared" si="136"/>
        <v/>
      </c>
      <c r="AE1879" s="194">
        <f>IF(AD1879="",0,IF(ISERROR(VLOOKUP(AD1879,AD$7:AD1878,1,FALSE)),1,0))</f>
        <v>0</v>
      </c>
      <c r="AF1879" s="194"/>
    </row>
    <row r="1880" spans="1:32" ht="16.5" customHeight="1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75">
        <f>IF(AND($X$3512&lt;&gt;" ",$X$3512&lt;&gt;0),IF(X1880=$X$3512,1+COUNTIF(U$7:U1879,"&gt;0"),0),0)</f>
        <v>0</v>
      </c>
      <c r="V1880" s="178" t="s">
        <v>2069</v>
      </c>
      <c r="W1880" s="130"/>
      <c r="X1880" s="131"/>
      <c r="Y1880" s="131"/>
      <c r="Z1880" s="206"/>
      <c r="AA1880" s="194">
        <f t="shared" si="133"/>
        <v>0</v>
      </c>
      <c r="AB1880" s="124" t="str">
        <f t="shared" si="134"/>
        <v/>
      </c>
      <c r="AC1880" s="195" t="str">
        <f t="shared" si="135"/>
        <v/>
      </c>
      <c r="AD1880" s="194" t="str">
        <f t="shared" si="136"/>
        <v/>
      </c>
      <c r="AE1880" s="194">
        <f>IF(AD1880="",0,IF(ISERROR(VLOOKUP(AD1880,AD$7:AD1879,1,FALSE)),1,0))</f>
        <v>0</v>
      </c>
      <c r="AF1880" s="194"/>
    </row>
    <row r="1881" spans="1:32" ht="16.5" customHeight="1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75">
        <f>IF(AND($X$3512&lt;&gt;" ",$X$3512&lt;&gt;0),IF(X1881=$X$3512,1+COUNTIF(U$7:U1880,"&gt;0"),0),0)</f>
        <v>0</v>
      </c>
      <c r="V1881" s="178" t="s">
        <v>2070</v>
      </c>
      <c r="W1881" s="130"/>
      <c r="X1881" s="131"/>
      <c r="Y1881" s="131"/>
      <c r="Z1881" s="206"/>
      <c r="AA1881" s="194">
        <f t="shared" si="133"/>
        <v>0</v>
      </c>
      <c r="AB1881" s="124" t="str">
        <f t="shared" si="134"/>
        <v/>
      </c>
      <c r="AC1881" s="195" t="str">
        <f t="shared" si="135"/>
        <v/>
      </c>
      <c r="AD1881" s="194" t="str">
        <f t="shared" si="136"/>
        <v/>
      </c>
      <c r="AE1881" s="194">
        <f>IF(AD1881="",0,IF(ISERROR(VLOOKUP(AD1881,AD$7:AD1880,1,FALSE)),1,0))</f>
        <v>0</v>
      </c>
      <c r="AF1881" s="194"/>
    </row>
    <row r="1882" spans="1:32" ht="16.5" customHeight="1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75">
        <f>IF(AND($X$3512&lt;&gt;" ",$X$3512&lt;&gt;0),IF(X1882=$X$3512,1+COUNTIF(U$7:U1881,"&gt;0"),0),0)</f>
        <v>0</v>
      </c>
      <c r="V1882" s="178" t="s">
        <v>2071</v>
      </c>
      <c r="W1882" s="130"/>
      <c r="X1882" s="131"/>
      <c r="Y1882" s="131"/>
      <c r="Z1882" s="206"/>
      <c r="AA1882" s="194">
        <f t="shared" si="133"/>
        <v>0</v>
      </c>
      <c r="AB1882" s="124" t="str">
        <f t="shared" si="134"/>
        <v/>
      </c>
      <c r="AC1882" s="195" t="str">
        <f t="shared" si="135"/>
        <v/>
      </c>
      <c r="AD1882" s="194" t="str">
        <f t="shared" si="136"/>
        <v/>
      </c>
      <c r="AE1882" s="194">
        <f>IF(AD1882="",0,IF(ISERROR(VLOOKUP(AD1882,AD$7:AD1881,1,FALSE)),1,0))</f>
        <v>0</v>
      </c>
      <c r="AF1882" s="194"/>
    </row>
    <row r="1883" spans="1:32" ht="16.5" customHeight="1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75">
        <f>IF(AND($X$3512&lt;&gt;" ",$X$3512&lt;&gt;0),IF(X1883=$X$3512,1+COUNTIF(U$7:U1882,"&gt;0"),0),0)</f>
        <v>0</v>
      </c>
      <c r="V1883" s="178" t="s">
        <v>2072</v>
      </c>
      <c r="W1883" s="130"/>
      <c r="X1883" s="131"/>
      <c r="Y1883" s="131"/>
      <c r="Z1883" s="206"/>
      <c r="AA1883" s="194">
        <f t="shared" si="133"/>
        <v>0</v>
      </c>
      <c r="AB1883" s="124" t="str">
        <f t="shared" si="134"/>
        <v/>
      </c>
      <c r="AC1883" s="195" t="str">
        <f t="shared" si="135"/>
        <v/>
      </c>
      <c r="AD1883" s="194" t="str">
        <f t="shared" si="136"/>
        <v/>
      </c>
      <c r="AE1883" s="194">
        <f>IF(AD1883="",0,IF(ISERROR(VLOOKUP(AD1883,AD$7:AD1882,1,FALSE)),1,0))</f>
        <v>0</v>
      </c>
      <c r="AF1883" s="194"/>
    </row>
    <row r="1884" spans="1:32" ht="16.5" customHeight="1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75">
        <f>IF(AND($X$3512&lt;&gt;" ",$X$3512&lt;&gt;0),IF(X1884=$X$3512,1+COUNTIF(U$7:U1883,"&gt;0"),0),0)</f>
        <v>0</v>
      </c>
      <c r="V1884" s="178" t="s">
        <v>2073</v>
      </c>
      <c r="W1884" s="130"/>
      <c r="X1884" s="131"/>
      <c r="Y1884" s="131"/>
      <c r="Z1884" s="206"/>
      <c r="AA1884" s="194">
        <f t="shared" si="133"/>
        <v>0</v>
      </c>
      <c r="AB1884" s="124" t="str">
        <f t="shared" si="134"/>
        <v/>
      </c>
      <c r="AC1884" s="195" t="str">
        <f t="shared" si="135"/>
        <v/>
      </c>
      <c r="AD1884" s="194" t="str">
        <f t="shared" si="136"/>
        <v/>
      </c>
      <c r="AE1884" s="194">
        <f>IF(AD1884="",0,IF(ISERROR(VLOOKUP(AD1884,AD$7:AD1883,1,FALSE)),1,0))</f>
        <v>0</v>
      </c>
      <c r="AF1884" s="194"/>
    </row>
    <row r="1885" spans="1:32" ht="16.5" customHeight="1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75">
        <f>IF(AND($X$3512&lt;&gt;" ",$X$3512&lt;&gt;0),IF(X1885=$X$3512,1+COUNTIF(U$7:U1884,"&gt;0"),0),0)</f>
        <v>0</v>
      </c>
      <c r="V1885" s="178" t="s">
        <v>2074</v>
      </c>
      <c r="W1885" s="130"/>
      <c r="X1885" s="131"/>
      <c r="Y1885" s="131"/>
      <c r="Z1885" s="206"/>
      <c r="AA1885" s="194">
        <f t="shared" si="133"/>
        <v>0</v>
      </c>
      <c r="AB1885" s="124" t="str">
        <f t="shared" si="134"/>
        <v/>
      </c>
      <c r="AC1885" s="195" t="str">
        <f t="shared" si="135"/>
        <v/>
      </c>
      <c r="AD1885" s="194" t="str">
        <f t="shared" si="136"/>
        <v/>
      </c>
      <c r="AE1885" s="194">
        <f>IF(AD1885="",0,IF(ISERROR(VLOOKUP(AD1885,AD$7:AD1884,1,FALSE)),1,0))</f>
        <v>0</v>
      </c>
      <c r="AF1885" s="194"/>
    </row>
    <row r="1886" spans="1:32" ht="16.5" customHeight="1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75">
        <f>IF(AND($X$3512&lt;&gt;" ",$X$3512&lt;&gt;0),IF(X1886=$X$3512,1+COUNTIF(U$7:U1885,"&gt;0"),0),0)</f>
        <v>0</v>
      </c>
      <c r="V1886" s="178" t="s">
        <v>2075</v>
      </c>
      <c r="W1886" s="130"/>
      <c r="X1886" s="131"/>
      <c r="Y1886" s="131"/>
      <c r="Z1886" s="206"/>
      <c r="AA1886" s="194">
        <f t="shared" si="133"/>
        <v>0</v>
      </c>
      <c r="AB1886" s="124" t="str">
        <f t="shared" si="134"/>
        <v/>
      </c>
      <c r="AC1886" s="195" t="str">
        <f t="shared" si="135"/>
        <v/>
      </c>
      <c r="AD1886" s="194" t="str">
        <f t="shared" si="136"/>
        <v/>
      </c>
      <c r="AE1886" s="194">
        <f>IF(AD1886="",0,IF(ISERROR(VLOOKUP(AD1886,AD$7:AD1885,1,FALSE)),1,0))</f>
        <v>0</v>
      </c>
      <c r="AF1886" s="194"/>
    </row>
    <row r="1887" spans="1:32" ht="16.5" customHeight="1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75">
        <f>IF(AND($X$3512&lt;&gt;" ",$X$3512&lt;&gt;0),IF(X1887=$X$3512,1+COUNTIF(U$7:U1886,"&gt;0"),0),0)</f>
        <v>0</v>
      </c>
      <c r="V1887" s="178" t="s">
        <v>2076</v>
      </c>
      <c r="W1887" s="130"/>
      <c r="X1887" s="131"/>
      <c r="Y1887" s="131"/>
      <c r="Z1887" s="206"/>
      <c r="AA1887" s="194">
        <f t="shared" si="133"/>
        <v>0</v>
      </c>
      <c r="AB1887" s="124" t="str">
        <f t="shared" si="134"/>
        <v/>
      </c>
      <c r="AC1887" s="195" t="str">
        <f t="shared" si="135"/>
        <v/>
      </c>
      <c r="AD1887" s="194" t="str">
        <f t="shared" si="136"/>
        <v/>
      </c>
      <c r="AE1887" s="194">
        <f>IF(AD1887="",0,IF(ISERROR(VLOOKUP(AD1887,AD$7:AD1886,1,FALSE)),1,0))</f>
        <v>0</v>
      </c>
      <c r="AF1887" s="194"/>
    </row>
    <row r="1888" spans="1:32" ht="16.5" customHeight="1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75">
        <f>IF(AND($X$3512&lt;&gt;" ",$X$3512&lt;&gt;0),IF(X1888=$X$3512,1+COUNTIF(U$7:U1887,"&gt;0"),0),0)</f>
        <v>0</v>
      </c>
      <c r="V1888" s="178" t="s">
        <v>2077</v>
      </c>
      <c r="W1888" s="130"/>
      <c r="X1888" s="131"/>
      <c r="Y1888" s="131"/>
      <c r="Z1888" s="206"/>
      <c r="AA1888" s="194">
        <f t="shared" si="133"/>
        <v>0</v>
      </c>
      <c r="AB1888" s="124" t="str">
        <f t="shared" si="134"/>
        <v/>
      </c>
      <c r="AC1888" s="195" t="str">
        <f t="shared" si="135"/>
        <v/>
      </c>
      <c r="AD1888" s="194" t="str">
        <f t="shared" si="136"/>
        <v/>
      </c>
      <c r="AE1888" s="194">
        <f>IF(AD1888="",0,IF(ISERROR(VLOOKUP(AD1888,AD$7:AD1887,1,FALSE)),1,0))</f>
        <v>0</v>
      </c>
      <c r="AF1888" s="194"/>
    </row>
    <row r="1889" spans="1:32" ht="16.5" customHeight="1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75">
        <f>IF(AND($X$3512&lt;&gt;" ",$X$3512&lt;&gt;0),IF(X1889=$X$3512,1+COUNTIF(U$7:U1888,"&gt;0"),0),0)</f>
        <v>0</v>
      </c>
      <c r="V1889" s="178" t="s">
        <v>2078</v>
      </c>
      <c r="W1889" s="130"/>
      <c r="X1889" s="131"/>
      <c r="Y1889" s="131"/>
      <c r="Z1889" s="206"/>
      <c r="AA1889" s="194">
        <f t="shared" si="133"/>
        <v>0</v>
      </c>
      <c r="AB1889" s="124" t="str">
        <f t="shared" si="134"/>
        <v/>
      </c>
      <c r="AC1889" s="195" t="str">
        <f t="shared" si="135"/>
        <v/>
      </c>
      <c r="AD1889" s="194" t="str">
        <f t="shared" si="136"/>
        <v/>
      </c>
      <c r="AE1889" s="194">
        <f>IF(AD1889="",0,IF(ISERROR(VLOOKUP(AD1889,AD$7:AD1888,1,FALSE)),1,0))</f>
        <v>0</v>
      </c>
      <c r="AF1889" s="194"/>
    </row>
    <row r="1890" spans="1:32" ht="16.5" customHeight="1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75">
        <f>IF(AND($X$3512&lt;&gt;" ",$X$3512&lt;&gt;0),IF(X1890=$X$3512,1+COUNTIF(U$7:U1889,"&gt;0"),0),0)</f>
        <v>0</v>
      </c>
      <c r="V1890" s="178" t="s">
        <v>2079</v>
      </c>
      <c r="W1890" s="130"/>
      <c r="X1890" s="131"/>
      <c r="Y1890" s="131"/>
      <c r="Z1890" s="206"/>
      <c r="AA1890" s="194">
        <f t="shared" si="133"/>
        <v>0</v>
      </c>
      <c r="AB1890" s="124" t="str">
        <f t="shared" si="134"/>
        <v/>
      </c>
      <c r="AC1890" s="195" t="str">
        <f t="shared" si="135"/>
        <v/>
      </c>
      <c r="AD1890" s="194" t="str">
        <f t="shared" si="136"/>
        <v/>
      </c>
      <c r="AE1890" s="194">
        <f>IF(AD1890="",0,IF(ISERROR(VLOOKUP(AD1890,AD$7:AD1889,1,FALSE)),1,0))</f>
        <v>0</v>
      </c>
      <c r="AF1890" s="194"/>
    </row>
    <row r="1891" spans="1:32" ht="16.5" customHeight="1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75">
        <f>IF(AND($X$3512&lt;&gt;" ",$X$3512&lt;&gt;0),IF(X1891=$X$3512,1+COUNTIF(U$7:U1890,"&gt;0"),0),0)</f>
        <v>0</v>
      </c>
      <c r="V1891" s="178" t="s">
        <v>2080</v>
      </c>
      <c r="W1891" s="130"/>
      <c r="X1891" s="131"/>
      <c r="Y1891" s="131"/>
      <c r="Z1891" s="206"/>
      <c r="AA1891" s="194">
        <f t="shared" si="133"/>
        <v>0</v>
      </c>
      <c r="AB1891" s="124" t="str">
        <f t="shared" si="134"/>
        <v/>
      </c>
      <c r="AC1891" s="195" t="str">
        <f t="shared" si="135"/>
        <v/>
      </c>
      <c r="AD1891" s="194" t="str">
        <f t="shared" si="136"/>
        <v/>
      </c>
      <c r="AE1891" s="194">
        <f>IF(AD1891="",0,IF(ISERROR(VLOOKUP(AD1891,AD$7:AD1890,1,FALSE)),1,0))</f>
        <v>0</v>
      </c>
      <c r="AF1891" s="194"/>
    </row>
    <row r="1892" spans="1:32" ht="16.5" customHeight="1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75">
        <f>IF(AND($X$3512&lt;&gt;" ",$X$3512&lt;&gt;0),IF(X1892=$X$3512,1+COUNTIF(U$7:U1891,"&gt;0"),0),0)</f>
        <v>0</v>
      </c>
      <c r="V1892" s="178" t="s">
        <v>2081</v>
      </c>
      <c r="W1892" s="130"/>
      <c r="X1892" s="131"/>
      <c r="Y1892" s="131"/>
      <c r="Z1892" s="206"/>
      <c r="AA1892" s="194">
        <f t="shared" si="133"/>
        <v>0</v>
      </c>
      <c r="AB1892" s="124" t="str">
        <f t="shared" si="134"/>
        <v/>
      </c>
      <c r="AC1892" s="195" t="str">
        <f t="shared" si="135"/>
        <v/>
      </c>
      <c r="AD1892" s="194" t="str">
        <f t="shared" si="136"/>
        <v/>
      </c>
      <c r="AE1892" s="194">
        <f>IF(AD1892="",0,IF(ISERROR(VLOOKUP(AD1892,AD$7:AD1891,1,FALSE)),1,0))</f>
        <v>0</v>
      </c>
      <c r="AF1892" s="194"/>
    </row>
    <row r="1893" spans="1:32" ht="16.5" customHeight="1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75">
        <f>IF(AND($X$3512&lt;&gt;" ",$X$3512&lt;&gt;0),IF(X1893=$X$3512,1+COUNTIF(U$7:U1892,"&gt;0"),0),0)</f>
        <v>0</v>
      </c>
      <c r="V1893" s="178" t="s">
        <v>2082</v>
      </c>
      <c r="W1893" s="130"/>
      <c r="X1893" s="131"/>
      <c r="Y1893" s="131"/>
      <c r="Z1893" s="206"/>
      <c r="AA1893" s="194">
        <f t="shared" si="133"/>
        <v>0</v>
      </c>
      <c r="AB1893" s="124" t="str">
        <f t="shared" si="134"/>
        <v/>
      </c>
      <c r="AC1893" s="195" t="str">
        <f t="shared" si="135"/>
        <v/>
      </c>
      <c r="AD1893" s="194" t="str">
        <f t="shared" si="136"/>
        <v/>
      </c>
      <c r="AE1893" s="194">
        <f>IF(AD1893="",0,IF(ISERROR(VLOOKUP(AD1893,AD$7:AD1892,1,FALSE)),1,0))</f>
        <v>0</v>
      </c>
      <c r="AF1893" s="194"/>
    </row>
    <row r="1894" spans="1:32" ht="16.5" customHeight="1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75">
        <f>IF(AND($X$3512&lt;&gt;" ",$X$3512&lt;&gt;0),IF(X1894=$X$3512,1+COUNTIF(U$7:U1893,"&gt;0"),0),0)</f>
        <v>0</v>
      </c>
      <c r="V1894" s="178" t="s">
        <v>2083</v>
      </c>
      <c r="W1894" s="130"/>
      <c r="X1894" s="131"/>
      <c r="Y1894" s="131"/>
      <c r="Z1894" s="206"/>
      <c r="AA1894" s="194">
        <f t="shared" si="133"/>
        <v>0</v>
      </c>
      <c r="AB1894" s="124" t="str">
        <f t="shared" si="134"/>
        <v/>
      </c>
      <c r="AC1894" s="195" t="str">
        <f t="shared" si="135"/>
        <v/>
      </c>
      <c r="AD1894" s="194" t="str">
        <f t="shared" si="136"/>
        <v/>
      </c>
      <c r="AE1894" s="194">
        <f>IF(AD1894="",0,IF(ISERROR(VLOOKUP(AD1894,AD$7:AD1893,1,FALSE)),1,0))</f>
        <v>0</v>
      </c>
      <c r="AF1894" s="194"/>
    </row>
    <row r="1895" spans="1:32" ht="16.5" customHeight="1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75">
        <f>IF(AND($X$3512&lt;&gt;" ",$X$3512&lt;&gt;0),IF(X1895=$X$3512,1+COUNTIF(U$7:U1894,"&gt;0"),0),0)</f>
        <v>0</v>
      </c>
      <c r="V1895" s="178" t="s">
        <v>2084</v>
      </c>
      <c r="W1895" s="130"/>
      <c r="X1895" s="131"/>
      <c r="Y1895" s="131"/>
      <c r="Z1895" s="206"/>
      <c r="AA1895" s="194">
        <f t="shared" si="133"/>
        <v>0</v>
      </c>
      <c r="AB1895" s="124" t="str">
        <f t="shared" si="134"/>
        <v/>
      </c>
      <c r="AC1895" s="195" t="str">
        <f t="shared" si="135"/>
        <v/>
      </c>
      <c r="AD1895" s="194" t="str">
        <f t="shared" si="136"/>
        <v/>
      </c>
      <c r="AE1895" s="194">
        <f>IF(AD1895="",0,IF(ISERROR(VLOOKUP(AD1895,AD$7:AD1894,1,FALSE)),1,0))</f>
        <v>0</v>
      </c>
      <c r="AF1895" s="194"/>
    </row>
    <row r="1896" spans="1:32" ht="16.5" customHeight="1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75">
        <f>IF(AND($X$3512&lt;&gt;" ",$X$3512&lt;&gt;0),IF(X1896=$X$3512,1+COUNTIF(U$7:U1895,"&gt;0"),0),0)</f>
        <v>0</v>
      </c>
      <c r="V1896" s="178" t="s">
        <v>2085</v>
      </c>
      <c r="W1896" s="130"/>
      <c r="X1896" s="131"/>
      <c r="Y1896" s="131"/>
      <c r="Z1896" s="206"/>
      <c r="AA1896" s="194">
        <f t="shared" si="133"/>
        <v>0</v>
      </c>
      <c r="AB1896" s="124" t="str">
        <f t="shared" si="134"/>
        <v/>
      </c>
      <c r="AC1896" s="195" t="str">
        <f t="shared" si="135"/>
        <v/>
      </c>
      <c r="AD1896" s="194" t="str">
        <f t="shared" si="136"/>
        <v/>
      </c>
      <c r="AE1896" s="194">
        <f>IF(AD1896="",0,IF(ISERROR(VLOOKUP(AD1896,AD$7:AD1895,1,FALSE)),1,0))</f>
        <v>0</v>
      </c>
      <c r="AF1896" s="194"/>
    </row>
    <row r="1897" spans="1:32" ht="16.5" customHeight="1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75">
        <f>IF(AND($X$3512&lt;&gt;" ",$X$3512&lt;&gt;0),IF(X1897=$X$3512,1+COUNTIF(U$7:U1896,"&gt;0"),0),0)</f>
        <v>0</v>
      </c>
      <c r="V1897" s="178" t="s">
        <v>2086</v>
      </c>
      <c r="W1897" s="130"/>
      <c r="X1897" s="131"/>
      <c r="Y1897" s="131"/>
      <c r="Z1897" s="206"/>
      <c r="AA1897" s="194">
        <f t="shared" si="133"/>
        <v>0</v>
      </c>
      <c r="AB1897" s="124" t="str">
        <f t="shared" si="134"/>
        <v/>
      </c>
      <c r="AC1897" s="195" t="str">
        <f t="shared" si="135"/>
        <v/>
      </c>
      <c r="AD1897" s="194" t="str">
        <f t="shared" si="136"/>
        <v/>
      </c>
      <c r="AE1897" s="194">
        <f>IF(AD1897="",0,IF(ISERROR(VLOOKUP(AD1897,AD$7:AD1896,1,FALSE)),1,0))</f>
        <v>0</v>
      </c>
      <c r="AF1897" s="194"/>
    </row>
    <row r="1898" spans="1:32" ht="16.5" customHeight="1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75">
        <f>IF(AND($X$3512&lt;&gt;" ",$X$3512&lt;&gt;0),IF(X1898=$X$3512,1+COUNTIF(U$7:U1897,"&gt;0"),0),0)</f>
        <v>0</v>
      </c>
      <c r="V1898" s="178" t="s">
        <v>2087</v>
      </c>
      <c r="W1898" s="130"/>
      <c r="X1898" s="131"/>
      <c r="Y1898" s="131"/>
      <c r="Z1898" s="206"/>
      <c r="AA1898" s="194">
        <f t="shared" si="133"/>
        <v>0</v>
      </c>
      <c r="AB1898" s="124" t="str">
        <f t="shared" si="134"/>
        <v/>
      </c>
      <c r="AC1898" s="195" t="str">
        <f t="shared" si="135"/>
        <v/>
      </c>
      <c r="AD1898" s="194" t="str">
        <f t="shared" si="136"/>
        <v/>
      </c>
      <c r="AE1898" s="194">
        <f>IF(AD1898="",0,IF(ISERROR(VLOOKUP(AD1898,AD$7:AD1897,1,FALSE)),1,0))</f>
        <v>0</v>
      </c>
      <c r="AF1898" s="194"/>
    </row>
    <row r="1899" spans="1:32" ht="16.5" customHeight="1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75">
        <f>IF(AND($X$3512&lt;&gt;" ",$X$3512&lt;&gt;0),IF(X1899=$X$3512,1+COUNTIF(U$7:U1898,"&gt;0"),0),0)</f>
        <v>0</v>
      </c>
      <c r="V1899" s="178" t="s">
        <v>2088</v>
      </c>
      <c r="W1899" s="130"/>
      <c r="X1899" s="131"/>
      <c r="Y1899" s="131"/>
      <c r="Z1899" s="206"/>
      <c r="AA1899" s="194">
        <f t="shared" si="133"/>
        <v>0</v>
      </c>
      <c r="AB1899" s="124" t="str">
        <f t="shared" si="134"/>
        <v/>
      </c>
      <c r="AC1899" s="195" t="str">
        <f t="shared" si="135"/>
        <v/>
      </c>
      <c r="AD1899" s="194" t="str">
        <f t="shared" si="136"/>
        <v/>
      </c>
      <c r="AE1899" s="194">
        <f>IF(AD1899="",0,IF(ISERROR(VLOOKUP(AD1899,AD$7:AD1898,1,FALSE)),1,0))</f>
        <v>0</v>
      </c>
      <c r="AF1899" s="194"/>
    </row>
    <row r="1900" spans="1:32" ht="16.5" customHeight="1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75">
        <f>IF(AND($X$3512&lt;&gt;" ",$X$3512&lt;&gt;0),IF(X1900=$X$3512,1+COUNTIF(U$7:U1899,"&gt;0"),0),0)</f>
        <v>0</v>
      </c>
      <c r="V1900" s="178" t="s">
        <v>2089</v>
      </c>
      <c r="W1900" s="130"/>
      <c r="X1900" s="131"/>
      <c r="Y1900" s="131"/>
      <c r="Z1900" s="206"/>
      <c r="AA1900" s="194">
        <f t="shared" si="133"/>
        <v>0</v>
      </c>
      <c r="AB1900" s="124" t="str">
        <f t="shared" si="134"/>
        <v/>
      </c>
      <c r="AC1900" s="195" t="str">
        <f t="shared" si="135"/>
        <v/>
      </c>
      <c r="AD1900" s="194" t="str">
        <f t="shared" si="136"/>
        <v/>
      </c>
      <c r="AE1900" s="194">
        <f>IF(AD1900="",0,IF(ISERROR(VLOOKUP(AD1900,AD$7:AD1899,1,FALSE)),1,0))</f>
        <v>0</v>
      </c>
      <c r="AF1900" s="194"/>
    </row>
    <row r="1901" spans="1:32" ht="16.5" customHeight="1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75">
        <f>IF(AND($X$3512&lt;&gt;" ",$X$3512&lt;&gt;0),IF(X1901=$X$3512,1+COUNTIF(U$7:U1900,"&gt;0"),0),0)</f>
        <v>0</v>
      </c>
      <c r="V1901" s="178" t="s">
        <v>2090</v>
      </c>
      <c r="W1901" s="130"/>
      <c r="X1901" s="131"/>
      <c r="Y1901" s="131"/>
      <c r="Z1901" s="206"/>
      <c r="AA1901" s="194">
        <f t="shared" si="133"/>
        <v>0</v>
      </c>
      <c r="AB1901" s="124" t="str">
        <f t="shared" si="134"/>
        <v/>
      </c>
      <c r="AC1901" s="195" t="str">
        <f t="shared" si="135"/>
        <v/>
      </c>
      <c r="AD1901" s="194" t="str">
        <f t="shared" si="136"/>
        <v/>
      </c>
      <c r="AE1901" s="194">
        <f>IF(AD1901="",0,IF(ISERROR(VLOOKUP(AD1901,AD$7:AD1900,1,FALSE)),1,0))</f>
        <v>0</v>
      </c>
      <c r="AF1901" s="194"/>
    </row>
    <row r="1902" spans="1:32" ht="16.5" customHeight="1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75">
        <f>IF(AND($X$3512&lt;&gt;" ",$X$3512&lt;&gt;0),IF(X1902=$X$3512,1+COUNTIF(U$7:U1901,"&gt;0"),0),0)</f>
        <v>0</v>
      </c>
      <c r="V1902" s="178" t="s">
        <v>2091</v>
      </c>
      <c r="W1902" s="130"/>
      <c r="X1902" s="131"/>
      <c r="Y1902" s="131"/>
      <c r="Z1902" s="206"/>
      <c r="AA1902" s="194">
        <f t="shared" si="133"/>
        <v>0</v>
      </c>
      <c r="AB1902" s="124" t="str">
        <f t="shared" si="134"/>
        <v/>
      </c>
      <c r="AC1902" s="195" t="str">
        <f t="shared" si="135"/>
        <v/>
      </c>
      <c r="AD1902" s="194" t="str">
        <f t="shared" si="136"/>
        <v/>
      </c>
      <c r="AE1902" s="194">
        <f>IF(AD1902="",0,IF(ISERROR(VLOOKUP(AD1902,AD$7:AD1901,1,FALSE)),1,0))</f>
        <v>0</v>
      </c>
      <c r="AF1902" s="194"/>
    </row>
    <row r="1903" spans="1:32" ht="16.5" customHeight="1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75">
        <f>IF(AND($X$3512&lt;&gt;" ",$X$3512&lt;&gt;0),IF(X1903=$X$3512,1+COUNTIF(U$7:U1902,"&gt;0"),0),0)</f>
        <v>0</v>
      </c>
      <c r="V1903" s="178" t="s">
        <v>2092</v>
      </c>
      <c r="W1903" s="130"/>
      <c r="X1903" s="131"/>
      <c r="Y1903" s="131"/>
      <c r="Z1903" s="206"/>
      <c r="AA1903" s="194">
        <f t="shared" si="133"/>
        <v>0</v>
      </c>
      <c r="AB1903" s="124" t="str">
        <f t="shared" si="134"/>
        <v/>
      </c>
      <c r="AC1903" s="195" t="str">
        <f t="shared" si="135"/>
        <v/>
      </c>
      <c r="AD1903" s="194" t="str">
        <f t="shared" si="136"/>
        <v/>
      </c>
      <c r="AE1903" s="194">
        <f>IF(AD1903="",0,IF(ISERROR(VLOOKUP(AD1903,AD$7:AD1902,1,FALSE)),1,0))</f>
        <v>0</v>
      </c>
      <c r="AF1903" s="194"/>
    </row>
    <row r="1904" spans="1:32" ht="16.5" customHeight="1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75">
        <f>IF(AND($X$3512&lt;&gt;" ",$X$3512&lt;&gt;0),IF(X1904=$X$3512,1+COUNTIF(U$7:U1903,"&gt;0"),0),0)</f>
        <v>0</v>
      </c>
      <c r="V1904" s="178" t="s">
        <v>2093</v>
      </c>
      <c r="W1904" s="130"/>
      <c r="X1904" s="131"/>
      <c r="Y1904" s="131"/>
      <c r="Z1904" s="206"/>
      <c r="AA1904" s="194">
        <f t="shared" si="133"/>
        <v>0</v>
      </c>
      <c r="AB1904" s="124" t="str">
        <f t="shared" si="134"/>
        <v/>
      </c>
      <c r="AC1904" s="195" t="str">
        <f t="shared" si="135"/>
        <v/>
      </c>
      <c r="AD1904" s="194" t="str">
        <f t="shared" si="136"/>
        <v/>
      </c>
      <c r="AE1904" s="194">
        <f>IF(AD1904="",0,IF(ISERROR(VLOOKUP(AD1904,AD$7:AD1903,1,FALSE)),1,0))</f>
        <v>0</v>
      </c>
      <c r="AF1904" s="194"/>
    </row>
    <row r="1905" spans="1:32" ht="16.5" customHeight="1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75">
        <f>IF(AND($X$3512&lt;&gt;" ",$X$3512&lt;&gt;0),IF(X1905=$X$3512,1+COUNTIF(U$7:U1904,"&gt;0"),0),0)</f>
        <v>0</v>
      </c>
      <c r="V1905" s="178" t="s">
        <v>2094</v>
      </c>
      <c r="W1905" s="130"/>
      <c r="X1905" s="131"/>
      <c r="Y1905" s="131"/>
      <c r="Z1905" s="206"/>
      <c r="AA1905" s="194">
        <f t="shared" si="133"/>
        <v>0</v>
      </c>
      <c r="AB1905" s="124" t="str">
        <f t="shared" si="134"/>
        <v/>
      </c>
      <c r="AC1905" s="195" t="str">
        <f t="shared" si="135"/>
        <v/>
      </c>
      <c r="AD1905" s="194" t="str">
        <f t="shared" si="136"/>
        <v/>
      </c>
      <c r="AE1905" s="194">
        <f>IF(AD1905="",0,IF(ISERROR(VLOOKUP(AD1905,AD$7:AD1904,1,FALSE)),1,0))</f>
        <v>0</v>
      </c>
      <c r="AF1905" s="194"/>
    </row>
    <row r="1906" spans="1:32" ht="16.5" customHeight="1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75">
        <f>IF(AND($X$3512&lt;&gt;" ",$X$3512&lt;&gt;0),IF(X1906=$X$3512,1+COUNTIF(U$7:U1905,"&gt;0"),0),0)</f>
        <v>0</v>
      </c>
      <c r="V1906" s="178" t="s">
        <v>2095</v>
      </c>
      <c r="W1906" s="130"/>
      <c r="X1906" s="131"/>
      <c r="Y1906" s="131"/>
      <c r="Z1906" s="206"/>
      <c r="AA1906" s="194">
        <f t="shared" si="133"/>
        <v>0</v>
      </c>
      <c r="AB1906" s="124" t="str">
        <f t="shared" si="134"/>
        <v/>
      </c>
      <c r="AC1906" s="195" t="str">
        <f t="shared" si="135"/>
        <v/>
      </c>
      <c r="AD1906" s="194" t="str">
        <f t="shared" si="136"/>
        <v/>
      </c>
      <c r="AE1906" s="194">
        <f>IF(AD1906="",0,IF(ISERROR(VLOOKUP(AD1906,AD$7:AD1905,1,FALSE)),1,0))</f>
        <v>0</v>
      </c>
      <c r="AF1906" s="194"/>
    </row>
    <row r="1907" spans="1:32" ht="16.5" customHeight="1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75">
        <f>IF(AND($X$3512&lt;&gt;" ",$X$3512&lt;&gt;0),IF(X1907=$X$3512,1+COUNTIF(U$7:U1906,"&gt;0"),0),0)</f>
        <v>0</v>
      </c>
      <c r="V1907" s="178" t="s">
        <v>2096</v>
      </c>
      <c r="W1907" s="130"/>
      <c r="X1907" s="131"/>
      <c r="Y1907" s="131"/>
      <c r="Z1907" s="206"/>
      <c r="AA1907" s="194">
        <f t="shared" si="133"/>
        <v>0</v>
      </c>
      <c r="AB1907" s="124" t="str">
        <f t="shared" si="134"/>
        <v/>
      </c>
      <c r="AC1907" s="195" t="str">
        <f t="shared" si="135"/>
        <v/>
      </c>
      <c r="AD1907" s="194" t="str">
        <f t="shared" si="136"/>
        <v/>
      </c>
      <c r="AE1907" s="194">
        <f>IF(AD1907="",0,IF(ISERROR(VLOOKUP(AD1907,AD$7:AD1906,1,FALSE)),1,0))</f>
        <v>0</v>
      </c>
      <c r="AF1907" s="194"/>
    </row>
    <row r="1908" spans="1:32" ht="16.5" customHeight="1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75">
        <f>IF(AND($X$3512&lt;&gt;" ",$X$3512&lt;&gt;0),IF(X1908=$X$3512,1+COUNTIF(U$7:U1907,"&gt;0"),0),0)</f>
        <v>0</v>
      </c>
      <c r="V1908" s="178" t="s">
        <v>2097</v>
      </c>
      <c r="W1908" s="130"/>
      <c r="X1908" s="131"/>
      <c r="Y1908" s="131"/>
      <c r="Z1908" s="206"/>
      <c r="AA1908" s="194">
        <f t="shared" si="133"/>
        <v>0</v>
      </c>
      <c r="AB1908" s="124" t="str">
        <f t="shared" si="134"/>
        <v/>
      </c>
      <c r="AC1908" s="195" t="str">
        <f t="shared" si="135"/>
        <v/>
      </c>
      <c r="AD1908" s="194" t="str">
        <f t="shared" si="136"/>
        <v/>
      </c>
      <c r="AE1908" s="194">
        <f>IF(AD1908="",0,IF(ISERROR(VLOOKUP(AD1908,AD$7:AD1907,1,FALSE)),1,0))</f>
        <v>0</v>
      </c>
      <c r="AF1908" s="194"/>
    </row>
    <row r="1909" spans="1:32" ht="16.5" customHeight="1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75">
        <f>IF(AND($X$3512&lt;&gt;" ",$X$3512&lt;&gt;0),IF(X1909=$X$3512,1+COUNTIF(U$7:U1908,"&gt;0"),0),0)</f>
        <v>0</v>
      </c>
      <c r="V1909" s="178" t="s">
        <v>2098</v>
      </c>
      <c r="W1909" s="130"/>
      <c r="X1909" s="131"/>
      <c r="Y1909" s="131"/>
      <c r="Z1909" s="206"/>
      <c r="AA1909" s="194">
        <f t="shared" si="133"/>
        <v>0</v>
      </c>
      <c r="AB1909" s="124" t="str">
        <f t="shared" si="134"/>
        <v/>
      </c>
      <c r="AC1909" s="195" t="str">
        <f t="shared" si="135"/>
        <v/>
      </c>
      <c r="AD1909" s="194" t="str">
        <f t="shared" si="136"/>
        <v/>
      </c>
      <c r="AE1909" s="194">
        <f>IF(AD1909="",0,IF(ISERROR(VLOOKUP(AD1909,AD$7:AD1908,1,FALSE)),1,0))</f>
        <v>0</v>
      </c>
      <c r="AF1909" s="194"/>
    </row>
    <row r="1910" spans="1:32" ht="16.5" customHeight="1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75">
        <f>IF(AND($X$3512&lt;&gt;" ",$X$3512&lt;&gt;0),IF(X1910=$X$3512,1+COUNTIF(U$7:U1909,"&gt;0"),0),0)</f>
        <v>0</v>
      </c>
      <c r="V1910" s="178" t="s">
        <v>2099</v>
      </c>
      <c r="W1910" s="130"/>
      <c r="X1910" s="131"/>
      <c r="Y1910" s="131"/>
      <c r="Z1910" s="206"/>
      <c r="AA1910" s="194">
        <f t="shared" si="133"/>
        <v>0</v>
      </c>
      <c r="AB1910" s="124" t="str">
        <f t="shared" si="134"/>
        <v/>
      </c>
      <c r="AC1910" s="195" t="str">
        <f t="shared" si="135"/>
        <v/>
      </c>
      <c r="AD1910" s="194" t="str">
        <f t="shared" si="136"/>
        <v/>
      </c>
      <c r="AE1910" s="194">
        <f>IF(AD1910="",0,IF(ISERROR(VLOOKUP(AD1910,AD$7:AD1909,1,FALSE)),1,0))</f>
        <v>0</v>
      </c>
      <c r="AF1910" s="194"/>
    </row>
    <row r="1911" spans="1:32" ht="16.5" customHeight="1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75">
        <f>IF(AND($X$3512&lt;&gt;" ",$X$3512&lt;&gt;0),IF(X1911=$X$3512,1+COUNTIF(U$7:U1910,"&gt;0"),0),0)</f>
        <v>0</v>
      </c>
      <c r="V1911" s="178" t="s">
        <v>2100</v>
      </c>
      <c r="W1911" s="130"/>
      <c r="X1911" s="131"/>
      <c r="Y1911" s="131"/>
      <c r="Z1911" s="206"/>
      <c r="AA1911" s="194">
        <f t="shared" si="133"/>
        <v>0</v>
      </c>
      <c r="AB1911" s="124" t="str">
        <f t="shared" si="134"/>
        <v/>
      </c>
      <c r="AC1911" s="195" t="str">
        <f t="shared" si="135"/>
        <v/>
      </c>
      <c r="AD1911" s="194" t="str">
        <f t="shared" si="136"/>
        <v/>
      </c>
      <c r="AE1911" s="194">
        <f>IF(AD1911="",0,IF(ISERROR(VLOOKUP(AD1911,AD$7:AD1910,1,FALSE)),1,0))</f>
        <v>0</v>
      </c>
      <c r="AF1911" s="194"/>
    </row>
    <row r="1912" spans="1:32" ht="16.5" customHeight="1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75">
        <f>IF(AND($X$3512&lt;&gt;" ",$X$3512&lt;&gt;0),IF(X1912=$X$3512,1+COUNTIF(U$7:U1911,"&gt;0"),0),0)</f>
        <v>0</v>
      </c>
      <c r="V1912" s="178" t="s">
        <v>2101</v>
      </c>
      <c r="W1912" s="130"/>
      <c r="X1912" s="131"/>
      <c r="Y1912" s="131"/>
      <c r="Z1912" s="206"/>
      <c r="AA1912" s="194">
        <f t="shared" si="133"/>
        <v>0</v>
      </c>
      <c r="AB1912" s="124" t="str">
        <f t="shared" si="134"/>
        <v/>
      </c>
      <c r="AC1912" s="195" t="str">
        <f t="shared" si="135"/>
        <v/>
      </c>
      <c r="AD1912" s="194" t="str">
        <f t="shared" si="136"/>
        <v/>
      </c>
      <c r="AE1912" s="194">
        <f>IF(AD1912="",0,IF(ISERROR(VLOOKUP(AD1912,AD$7:AD1911,1,FALSE)),1,0))</f>
        <v>0</v>
      </c>
      <c r="AF1912" s="194"/>
    </row>
    <row r="1913" spans="1:32" ht="16.5" customHeight="1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75">
        <f>IF(AND($X$3512&lt;&gt;" ",$X$3512&lt;&gt;0),IF(X1913=$X$3512,1+COUNTIF(U$7:U1912,"&gt;0"),0),0)</f>
        <v>0</v>
      </c>
      <c r="V1913" s="178" t="s">
        <v>2102</v>
      </c>
      <c r="W1913" s="130"/>
      <c r="X1913" s="131"/>
      <c r="Y1913" s="131"/>
      <c r="Z1913" s="206"/>
      <c r="AA1913" s="194">
        <f t="shared" si="133"/>
        <v>0</v>
      </c>
      <c r="AB1913" s="124" t="str">
        <f t="shared" si="134"/>
        <v/>
      </c>
      <c r="AC1913" s="195" t="str">
        <f t="shared" si="135"/>
        <v/>
      </c>
      <c r="AD1913" s="194" t="str">
        <f t="shared" si="136"/>
        <v/>
      </c>
      <c r="AE1913" s="194">
        <f>IF(AD1913="",0,IF(ISERROR(VLOOKUP(AD1913,AD$7:AD1912,1,FALSE)),1,0))</f>
        <v>0</v>
      </c>
      <c r="AF1913" s="194"/>
    </row>
    <row r="1914" spans="1:32" ht="16.5" customHeight="1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75">
        <f>IF(AND($X$3512&lt;&gt;" ",$X$3512&lt;&gt;0),IF(X1914=$X$3512,1+COUNTIF(U$7:U1913,"&gt;0"),0),0)</f>
        <v>0</v>
      </c>
      <c r="V1914" s="178" t="s">
        <v>2103</v>
      </c>
      <c r="W1914" s="130"/>
      <c r="X1914" s="131"/>
      <c r="Y1914" s="131"/>
      <c r="Z1914" s="206"/>
      <c r="AA1914" s="194">
        <f t="shared" si="133"/>
        <v>0</v>
      </c>
      <c r="AB1914" s="124" t="str">
        <f t="shared" si="134"/>
        <v/>
      </c>
      <c r="AC1914" s="195" t="str">
        <f t="shared" si="135"/>
        <v/>
      </c>
      <c r="AD1914" s="194" t="str">
        <f t="shared" si="136"/>
        <v/>
      </c>
      <c r="AE1914" s="194">
        <f>IF(AD1914="",0,IF(ISERROR(VLOOKUP(AD1914,AD$7:AD1913,1,FALSE)),1,0))</f>
        <v>0</v>
      </c>
      <c r="AF1914" s="194"/>
    </row>
    <row r="1915" spans="1:32" ht="16.5" customHeight="1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75">
        <f>IF(AND($X$3512&lt;&gt;" ",$X$3512&lt;&gt;0),IF(X1915=$X$3512,1+COUNTIF(U$7:U1914,"&gt;0"),0),0)</f>
        <v>0</v>
      </c>
      <c r="V1915" s="178" t="s">
        <v>2104</v>
      </c>
      <c r="W1915" s="130"/>
      <c r="X1915" s="131"/>
      <c r="Y1915" s="131"/>
      <c r="Z1915" s="206"/>
      <c r="AA1915" s="194">
        <f t="shared" si="133"/>
        <v>0</v>
      </c>
      <c r="AB1915" s="124" t="str">
        <f t="shared" si="134"/>
        <v/>
      </c>
      <c r="AC1915" s="195" t="str">
        <f t="shared" si="135"/>
        <v/>
      </c>
      <c r="AD1915" s="194" t="str">
        <f t="shared" si="136"/>
        <v/>
      </c>
      <c r="AE1915" s="194">
        <f>IF(AD1915="",0,IF(ISERROR(VLOOKUP(AD1915,AD$7:AD1914,1,FALSE)),1,0))</f>
        <v>0</v>
      </c>
      <c r="AF1915" s="194"/>
    </row>
    <row r="1916" spans="1:32" ht="16.5" customHeight="1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75">
        <f>IF(AND($X$3512&lt;&gt;" ",$X$3512&lt;&gt;0),IF(X1916=$X$3512,1+COUNTIF(U$7:U1915,"&gt;0"),0),0)</f>
        <v>0</v>
      </c>
      <c r="V1916" s="178" t="s">
        <v>2105</v>
      </c>
      <c r="W1916" s="130"/>
      <c r="X1916" s="131"/>
      <c r="Y1916" s="131"/>
      <c r="Z1916" s="206"/>
      <c r="AA1916" s="194">
        <f t="shared" si="133"/>
        <v>0</v>
      </c>
      <c r="AB1916" s="124" t="str">
        <f t="shared" si="134"/>
        <v/>
      </c>
      <c r="AC1916" s="195" t="str">
        <f t="shared" si="135"/>
        <v/>
      </c>
      <c r="AD1916" s="194" t="str">
        <f t="shared" si="136"/>
        <v/>
      </c>
      <c r="AE1916" s="194">
        <f>IF(AD1916="",0,IF(ISERROR(VLOOKUP(AD1916,AD$7:AD1915,1,FALSE)),1,0))</f>
        <v>0</v>
      </c>
      <c r="AF1916" s="194"/>
    </row>
    <row r="1917" spans="1:32" ht="16.5" customHeight="1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75">
        <f>IF(AND($X$3512&lt;&gt;" ",$X$3512&lt;&gt;0),IF(X1917=$X$3512,1+COUNTIF(U$7:U1916,"&gt;0"),0),0)</f>
        <v>0</v>
      </c>
      <c r="V1917" s="178" t="s">
        <v>2106</v>
      </c>
      <c r="W1917" s="130"/>
      <c r="X1917" s="131"/>
      <c r="Y1917" s="131"/>
      <c r="Z1917" s="206"/>
      <c r="AA1917" s="194">
        <f t="shared" si="133"/>
        <v>0</v>
      </c>
      <c r="AB1917" s="124" t="str">
        <f t="shared" si="134"/>
        <v/>
      </c>
      <c r="AC1917" s="195" t="str">
        <f t="shared" si="135"/>
        <v/>
      </c>
      <c r="AD1917" s="194" t="str">
        <f t="shared" si="136"/>
        <v/>
      </c>
      <c r="AE1917" s="194">
        <f>IF(AD1917="",0,IF(ISERROR(VLOOKUP(AD1917,AD$7:AD1916,1,FALSE)),1,0))</f>
        <v>0</v>
      </c>
      <c r="AF1917" s="194"/>
    </row>
    <row r="1918" spans="1:32" ht="16.5" customHeight="1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75">
        <f>IF(AND($X$3512&lt;&gt;" ",$X$3512&lt;&gt;0),IF(X1918=$X$3512,1+COUNTIF(U$7:U1917,"&gt;0"),0),0)</f>
        <v>0</v>
      </c>
      <c r="V1918" s="178" t="s">
        <v>2107</v>
      </c>
      <c r="W1918" s="130"/>
      <c r="X1918" s="131"/>
      <c r="Y1918" s="131"/>
      <c r="Z1918" s="206"/>
      <c r="AA1918" s="194">
        <f t="shared" si="133"/>
        <v>0</v>
      </c>
      <c r="AB1918" s="124" t="str">
        <f t="shared" si="134"/>
        <v/>
      </c>
      <c r="AC1918" s="195" t="str">
        <f t="shared" si="135"/>
        <v/>
      </c>
      <c r="AD1918" s="194" t="str">
        <f t="shared" si="136"/>
        <v/>
      </c>
      <c r="AE1918" s="194">
        <f>IF(AD1918="",0,IF(ISERROR(VLOOKUP(AD1918,AD$7:AD1917,1,FALSE)),1,0))</f>
        <v>0</v>
      </c>
      <c r="AF1918" s="194"/>
    </row>
    <row r="1919" spans="1:32" ht="16.5" customHeight="1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75">
        <f>IF(AND($X$3512&lt;&gt;" ",$X$3512&lt;&gt;0),IF(X1919=$X$3512,1+COUNTIF(U$7:U1918,"&gt;0"),0),0)</f>
        <v>0</v>
      </c>
      <c r="V1919" s="178" t="s">
        <v>2108</v>
      </c>
      <c r="W1919" s="130"/>
      <c r="X1919" s="131"/>
      <c r="Y1919" s="131"/>
      <c r="Z1919" s="206"/>
      <c r="AA1919" s="194">
        <f t="shared" si="133"/>
        <v>0</v>
      </c>
      <c r="AB1919" s="124" t="str">
        <f t="shared" si="134"/>
        <v/>
      </c>
      <c r="AC1919" s="195" t="str">
        <f t="shared" si="135"/>
        <v/>
      </c>
      <c r="AD1919" s="194" t="str">
        <f t="shared" si="136"/>
        <v/>
      </c>
      <c r="AE1919" s="194">
        <f>IF(AD1919="",0,IF(ISERROR(VLOOKUP(AD1919,AD$7:AD1918,1,FALSE)),1,0))</f>
        <v>0</v>
      </c>
      <c r="AF1919" s="194"/>
    </row>
    <row r="1920" spans="1:32" ht="16.5" customHeight="1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75">
        <f>IF(AND($X$3512&lt;&gt;" ",$X$3512&lt;&gt;0),IF(X1920=$X$3512,1+COUNTIF(U$7:U1919,"&gt;0"),0),0)</f>
        <v>0</v>
      </c>
      <c r="V1920" s="178" t="s">
        <v>2109</v>
      </c>
      <c r="W1920" s="130"/>
      <c r="X1920" s="131"/>
      <c r="Y1920" s="131"/>
      <c r="Z1920" s="206"/>
      <c r="AA1920" s="194">
        <f t="shared" si="133"/>
        <v>0</v>
      </c>
      <c r="AB1920" s="124" t="str">
        <f t="shared" si="134"/>
        <v/>
      </c>
      <c r="AC1920" s="195" t="str">
        <f t="shared" si="135"/>
        <v/>
      </c>
      <c r="AD1920" s="194" t="str">
        <f t="shared" si="136"/>
        <v/>
      </c>
      <c r="AE1920" s="194">
        <f>IF(AD1920="",0,IF(ISERROR(VLOOKUP(AD1920,AD$7:AD1919,1,FALSE)),1,0))</f>
        <v>0</v>
      </c>
      <c r="AF1920" s="194"/>
    </row>
    <row r="1921" spans="1:32" ht="16.5" customHeight="1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75">
        <f>IF(AND($X$3512&lt;&gt;" ",$X$3512&lt;&gt;0),IF(X1921=$X$3512,1+COUNTIF(U$7:U1920,"&gt;0"),0),0)</f>
        <v>0</v>
      </c>
      <c r="V1921" s="178" t="s">
        <v>2110</v>
      </c>
      <c r="W1921" s="130"/>
      <c r="X1921" s="131"/>
      <c r="Y1921" s="131"/>
      <c r="Z1921" s="206"/>
      <c r="AA1921" s="194">
        <f t="shared" si="133"/>
        <v>0</v>
      </c>
      <c r="AB1921" s="124" t="str">
        <f t="shared" si="134"/>
        <v/>
      </c>
      <c r="AC1921" s="195" t="str">
        <f t="shared" si="135"/>
        <v/>
      </c>
      <c r="AD1921" s="194" t="str">
        <f t="shared" si="136"/>
        <v/>
      </c>
      <c r="AE1921" s="194">
        <f>IF(AD1921="",0,IF(ISERROR(VLOOKUP(AD1921,AD$7:AD1920,1,FALSE)),1,0))</f>
        <v>0</v>
      </c>
      <c r="AF1921" s="194"/>
    </row>
    <row r="1922" spans="1:32" ht="16.5" customHeight="1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75">
        <f>IF(AND($X$3512&lt;&gt;" ",$X$3512&lt;&gt;0),IF(X1922=$X$3512,1+COUNTIF(U$7:U1921,"&gt;0"),0),0)</f>
        <v>0</v>
      </c>
      <c r="V1922" s="178" t="s">
        <v>2111</v>
      </c>
      <c r="W1922" s="130"/>
      <c r="X1922" s="131"/>
      <c r="Y1922" s="131"/>
      <c r="Z1922" s="206"/>
      <c r="AA1922" s="194">
        <f t="shared" si="133"/>
        <v>0</v>
      </c>
      <c r="AB1922" s="124" t="str">
        <f t="shared" si="134"/>
        <v/>
      </c>
      <c r="AC1922" s="195" t="str">
        <f t="shared" si="135"/>
        <v/>
      </c>
      <c r="AD1922" s="194" t="str">
        <f t="shared" si="136"/>
        <v/>
      </c>
      <c r="AE1922" s="194">
        <f>IF(AD1922="",0,IF(ISERROR(VLOOKUP(AD1922,AD$7:AD1921,1,FALSE)),1,0))</f>
        <v>0</v>
      </c>
      <c r="AF1922" s="194"/>
    </row>
    <row r="1923" spans="1:32" ht="16.5" customHeight="1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75">
        <f>IF(AND($X$3512&lt;&gt;" ",$X$3512&lt;&gt;0),IF(X1923=$X$3512,1+COUNTIF(U$7:U1922,"&gt;0"),0),0)</f>
        <v>0</v>
      </c>
      <c r="V1923" s="178" t="s">
        <v>2112</v>
      </c>
      <c r="W1923" s="130"/>
      <c r="X1923" s="131"/>
      <c r="Y1923" s="131"/>
      <c r="Z1923" s="206"/>
      <c r="AA1923" s="194">
        <f t="shared" si="133"/>
        <v>0</v>
      </c>
      <c r="AB1923" s="124" t="str">
        <f t="shared" si="134"/>
        <v/>
      </c>
      <c r="AC1923" s="195" t="str">
        <f t="shared" si="135"/>
        <v/>
      </c>
      <c r="AD1923" s="194" t="str">
        <f t="shared" si="136"/>
        <v/>
      </c>
      <c r="AE1923" s="194">
        <f>IF(AD1923="",0,IF(ISERROR(VLOOKUP(AD1923,AD$7:AD1922,1,FALSE)),1,0))</f>
        <v>0</v>
      </c>
      <c r="AF1923" s="194"/>
    </row>
    <row r="1924" spans="1:32" ht="16.5" customHeight="1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75">
        <f>IF(AND($X$3512&lt;&gt;" ",$X$3512&lt;&gt;0),IF(X1924=$X$3512,1+COUNTIF(U$7:U1923,"&gt;0"),0),0)</f>
        <v>0</v>
      </c>
      <c r="V1924" s="178" t="s">
        <v>2113</v>
      </c>
      <c r="W1924" s="130"/>
      <c r="X1924" s="131"/>
      <c r="Y1924" s="131"/>
      <c r="Z1924" s="206"/>
      <c r="AA1924" s="194">
        <f t="shared" si="133"/>
        <v>0</v>
      </c>
      <c r="AB1924" s="124" t="str">
        <f t="shared" si="134"/>
        <v/>
      </c>
      <c r="AC1924" s="195" t="str">
        <f t="shared" si="135"/>
        <v/>
      </c>
      <c r="AD1924" s="194" t="str">
        <f t="shared" si="136"/>
        <v/>
      </c>
      <c r="AE1924" s="194">
        <f>IF(AD1924="",0,IF(ISERROR(VLOOKUP(AD1924,AD$7:AD1923,1,FALSE)),1,0))</f>
        <v>0</v>
      </c>
      <c r="AF1924" s="194"/>
    </row>
    <row r="1925" spans="1:32" ht="16.5" customHeight="1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75">
        <f>IF(AND($X$3512&lt;&gt;" ",$X$3512&lt;&gt;0),IF(X1925=$X$3512,1+COUNTIF(U$7:U1924,"&gt;0"),0),0)</f>
        <v>0</v>
      </c>
      <c r="V1925" s="178" t="s">
        <v>2114</v>
      </c>
      <c r="W1925" s="130"/>
      <c r="X1925" s="131"/>
      <c r="Y1925" s="131"/>
      <c r="Z1925" s="206"/>
      <c r="AA1925" s="194">
        <f t="shared" si="133"/>
        <v>0</v>
      </c>
      <c r="AB1925" s="124" t="str">
        <f t="shared" si="134"/>
        <v/>
      </c>
      <c r="AC1925" s="195" t="str">
        <f t="shared" si="135"/>
        <v/>
      </c>
      <c r="AD1925" s="194" t="str">
        <f t="shared" si="136"/>
        <v/>
      </c>
      <c r="AE1925" s="194">
        <f>IF(AD1925="",0,IF(ISERROR(VLOOKUP(AD1925,AD$7:AD1924,1,FALSE)),1,0))</f>
        <v>0</v>
      </c>
      <c r="AF1925" s="194"/>
    </row>
    <row r="1926" spans="1:32" ht="16.5" customHeight="1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75">
        <f>IF(AND($X$3512&lt;&gt;" ",$X$3512&lt;&gt;0),IF(X1926=$X$3512,1+COUNTIF(U$7:U1925,"&gt;0"),0),0)</f>
        <v>0</v>
      </c>
      <c r="V1926" s="178" t="s">
        <v>2115</v>
      </c>
      <c r="W1926" s="130"/>
      <c r="X1926" s="131"/>
      <c r="Y1926" s="131"/>
      <c r="Z1926" s="206"/>
      <c r="AA1926" s="194">
        <f t="shared" si="133"/>
        <v>0</v>
      </c>
      <c r="AB1926" s="124" t="str">
        <f t="shared" si="134"/>
        <v/>
      </c>
      <c r="AC1926" s="195" t="str">
        <f t="shared" si="135"/>
        <v/>
      </c>
      <c r="AD1926" s="194" t="str">
        <f t="shared" si="136"/>
        <v/>
      </c>
      <c r="AE1926" s="194">
        <f>IF(AD1926="",0,IF(ISERROR(VLOOKUP(AD1926,AD$7:AD1925,1,FALSE)),1,0))</f>
        <v>0</v>
      </c>
      <c r="AF1926" s="194"/>
    </row>
    <row r="1927" spans="1:32" ht="16.5" customHeight="1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75">
        <f>IF(AND($X$3512&lt;&gt;" ",$X$3512&lt;&gt;0),IF(X1927=$X$3512,1+COUNTIF(U$7:U1926,"&gt;0"),0),0)</f>
        <v>0</v>
      </c>
      <c r="V1927" s="178" t="s">
        <v>2116</v>
      </c>
      <c r="W1927" s="130"/>
      <c r="X1927" s="131"/>
      <c r="Y1927" s="131"/>
      <c r="Z1927" s="206"/>
      <c r="AA1927" s="194">
        <f t="shared" ref="AA1927:AA1990" si="137">IF(ISBLANK(X1927),0,VLOOKUP(X1927,$B$8:$E$57,1,FALSE))</f>
        <v>0</v>
      </c>
      <c r="AB1927" s="124" t="str">
        <f t="shared" si="134"/>
        <v/>
      </c>
      <c r="AC1927" s="195" t="str">
        <f t="shared" si="135"/>
        <v/>
      </c>
      <c r="AD1927" s="194" t="str">
        <f t="shared" si="136"/>
        <v/>
      </c>
      <c r="AE1927" s="194">
        <f>IF(AD1927="",0,IF(ISERROR(VLOOKUP(AD1927,AD$7:AD1926,1,FALSE)),1,0))</f>
        <v>0</v>
      </c>
      <c r="AF1927" s="194"/>
    </row>
    <row r="1928" spans="1:32" ht="16.5" customHeight="1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75">
        <f>IF(AND($X$3512&lt;&gt;" ",$X$3512&lt;&gt;0),IF(X1928=$X$3512,1+COUNTIF(U$7:U1927,"&gt;0"),0),0)</f>
        <v>0</v>
      </c>
      <c r="V1928" s="178" t="s">
        <v>2117</v>
      </c>
      <c r="W1928" s="130"/>
      <c r="X1928" s="131"/>
      <c r="Y1928" s="131"/>
      <c r="Z1928" s="206"/>
      <c r="AA1928" s="194">
        <f t="shared" si="137"/>
        <v>0</v>
      </c>
      <c r="AB1928" s="124" t="str">
        <f t="shared" ref="AB1928:AB1991" si="138">IF(W1928&gt;0,CONCATENATE(MONTH(W1928)&amp;X1928),"")</f>
        <v/>
      </c>
      <c r="AC1928" s="195" t="str">
        <f t="shared" ref="AC1928:AC1991" si="139">IF(OR(AND(Z1928&lt;&gt;0,ISBLANK(X1928)),ISERROR(AA1928)),"ERR","")</f>
        <v/>
      </c>
      <c r="AD1928" s="194" t="str">
        <f t="shared" si="136"/>
        <v/>
      </c>
      <c r="AE1928" s="194">
        <f>IF(AD1928="",0,IF(ISERROR(VLOOKUP(AD1928,AD$7:AD1927,1,FALSE)),1,0))</f>
        <v>0</v>
      </c>
      <c r="AF1928" s="194"/>
    </row>
    <row r="1929" spans="1:32" ht="16.5" customHeight="1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75">
        <f>IF(AND($X$3512&lt;&gt;" ",$X$3512&lt;&gt;0),IF(X1929=$X$3512,1+COUNTIF(U$7:U1928,"&gt;0"),0),0)</f>
        <v>0</v>
      </c>
      <c r="V1929" s="178" t="s">
        <v>2118</v>
      </c>
      <c r="W1929" s="130"/>
      <c r="X1929" s="131"/>
      <c r="Y1929" s="131"/>
      <c r="Z1929" s="206"/>
      <c r="AA1929" s="194">
        <f t="shared" si="137"/>
        <v>0</v>
      </c>
      <c r="AB1929" s="124" t="str">
        <f t="shared" si="138"/>
        <v/>
      </c>
      <c r="AC1929" s="195" t="str">
        <f t="shared" si="139"/>
        <v/>
      </c>
      <c r="AD1929" s="194" t="str">
        <f t="shared" si="136"/>
        <v/>
      </c>
      <c r="AE1929" s="194">
        <f>IF(AD1929="",0,IF(ISERROR(VLOOKUP(AD1929,AD$7:AD1928,1,FALSE)),1,0))</f>
        <v>0</v>
      </c>
      <c r="AF1929" s="194"/>
    </row>
    <row r="1930" spans="1:32" ht="16.5" customHeight="1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75">
        <f>IF(AND($X$3512&lt;&gt;" ",$X$3512&lt;&gt;0),IF(X1930=$X$3512,1+COUNTIF(U$7:U1929,"&gt;0"),0),0)</f>
        <v>0</v>
      </c>
      <c r="V1930" s="178" t="s">
        <v>2119</v>
      </c>
      <c r="W1930" s="130"/>
      <c r="X1930" s="131"/>
      <c r="Y1930" s="131"/>
      <c r="Z1930" s="206"/>
      <c r="AA1930" s="194">
        <f t="shared" si="137"/>
        <v>0</v>
      </c>
      <c r="AB1930" s="124" t="str">
        <f t="shared" si="138"/>
        <v/>
      </c>
      <c r="AC1930" s="195" t="str">
        <f t="shared" si="139"/>
        <v/>
      </c>
      <c r="AD1930" s="194" t="str">
        <f t="shared" si="136"/>
        <v/>
      </c>
      <c r="AE1930" s="194">
        <f>IF(AD1930="",0,IF(ISERROR(VLOOKUP(AD1930,AD$7:AD1929,1,FALSE)),1,0))</f>
        <v>0</v>
      </c>
      <c r="AF1930" s="194"/>
    </row>
    <row r="1931" spans="1:32" ht="16.5" customHeight="1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75">
        <f>IF(AND($X$3512&lt;&gt;" ",$X$3512&lt;&gt;0),IF(X1931=$X$3512,1+COUNTIF(U$7:U1930,"&gt;0"),0),0)</f>
        <v>0</v>
      </c>
      <c r="V1931" s="178" t="s">
        <v>2120</v>
      </c>
      <c r="W1931" s="130"/>
      <c r="X1931" s="131"/>
      <c r="Y1931" s="131"/>
      <c r="Z1931" s="206"/>
      <c r="AA1931" s="194">
        <f t="shared" si="137"/>
        <v>0</v>
      </c>
      <c r="AB1931" s="124" t="str">
        <f t="shared" si="138"/>
        <v/>
      </c>
      <c r="AC1931" s="195" t="str">
        <f t="shared" si="139"/>
        <v/>
      </c>
      <c r="AD1931" s="194" t="str">
        <f t="shared" ref="AD1931:AD1994" si="140">IF(W1931&gt;0,CONCATENATE(MONTH(W1931),"-",YEAR(W1931)),"")</f>
        <v/>
      </c>
      <c r="AE1931" s="194">
        <f>IF(AD1931="",0,IF(ISERROR(VLOOKUP(AD1931,AD$7:AD1930,1,FALSE)),1,0))</f>
        <v>0</v>
      </c>
      <c r="AF1931" s="194"/>
    </row>
    <row r="1932" spans="1:32" ht="16.5" customHeight="1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75">
        <f>IF(AND($X$3512&lt;&gt;" ",$X$3512&lt;&gt;0),IF(X1932=$X$3512,1+COUNTIF(U$7:U1931,"&gt;0"),0),0)</f>
        <v>0</v>
      </c>
      <c r="V1932" s="178" t="s">
        <v>2121</v>
      </c>
      <c r="W1932" s="130"/>
      <c r="X1932" s="131"/>
      <c r="Y1932" s="131"/>
      <c r="Z1932" s="206"/>
      <c r="AA1932" s="194">
        <f t="shared" si="137"/>
        <v>0</v>
      </c>
      <c r="AB1932" s="124" t="str">
        <f t="shared" si="138"/>
        <v/>
      </c>
      <c r="AC1932" s="195" t="str">
        <f t="shared" si="139"/>
        <v/>
      </c>
      <c r="AD1932" s="194" t="str">
        <f t="shared" si="140"/>
        <v/>
      </c>
      <c r="AE1932" s="194">
        <f>IF(AD1932="",0,IF(ISERROR(VLOOKUP(AD1932,AD$7:AD1931,1,FALSE)),1,0))</f>
        <v>0</v>
      </c>
      <c r="AF1932" s="194"/>
    </row>
    <row r="1933" spans="1:32" ht="16.5" customHeight="1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75">
        <f>IF(AND($X$3512&lt;&gt;" ",$X$3512&lt;&gt;0),IF(X1933=$X$3512,1+COUNTIF(U$7:U1932,"&gt;0"),0),0)</f>
        <v>0</v>
      </c>
      <c r="V1933" s="178" t="s">
        <v>2122</v>
      </c>
      <c r="W1933" s="130"/>
      <c r="X1933" s="131"/>
      <c r="Y1933" s="131"/>
      <c r="Z1933" s="206"/>
      <c r="AA1933" s="194">
        <f t="shared" si="137"/>
        <v>0</v>
      </c>
      <c r="AB1933" s="124" t="str">
        <f t="shared" si="138"/>
        <v/>
      </c>
      <c r="AC1933" s="195" t="str">
        <f t="shared" si="139"/>
        <v/>
      </c>
      <c r="AD1933" s="194" t="str">
        <f t="shared" si="140"/>
        <v/>
      </c>
      <c r="AE1933" s="194">
        <f>IF(AD1933="",0,IF(ISERROR(VLOOKUP(AD1933,AD$7:AD1932,1,FALSE)),1,0))</f>
        <v>0</v>
      </c>
      <c r="AF1933" s="194"/>
    </row>
    <row r="1934" spans="1:32" ht="16.5" customHeight="1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75">
        <f>IF(AND($X$3512&lt;&gt;" ",$X$3512&lt;&gt;0),IF(X1934=$X$3512,1+COUNTIF(U$7:U1933,"&gt;0"),0),0)</f>
        <v>0</v>
      </c>
      <c r="V1934" s="178" t="s">
        <v>2123</v>
      </c>
      <c r="W1934" s="130"/>
      <c r="X1934" s="131"/>
      <c r="Y1934" s="131"/>
      <c r="Z1934" s="206"/>
      <c r="AA1934" s="194">
        <f t="shared" si="137"/>
        <v>0</v>
      </c>
      <c r="AB1934" s="124" t="str">
        <f t="shared" si="138"/>
        <v/>
      </c>
      <c r="AC1934" s="195" t="str">
        <f t="shared" si="139"/>
        <v/>
      </c>
      <c r="AD1934" s="194" t="str">
        <f t="shared" si="140"/>
        <v/>
      </c>
      <c r="AE1934" s="194">
        <f>IF(AD1934="",0,IF(ISERROR(VLOOKUP(AD1934,AD$7:AD1933,1,FALSE)),1,0))</f>
        <v>0</v>
      </c>
      <c r="AF1934" s="194"/>
    </row>
    <row r="1935" spans="1:32" ht="16.5" customHeight="1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75">
        <f>IF(AND($X$3512&lt;&gt;" ",$X$3512&lt;&gt;0),IF(X1935=$X$3512,1+COUNTIF(U$7:U1934,"&gt;0"),0),0)</f>
        <v>0</v>
      </c>
      <c r="V1935" s="178" t="s">
        <v>2124</v>
      </c>
      <c r="W1935" s="130"/>
      <c r="X1935" s="131"/>
      <c r="Y1935" s="131"/>
      <c r="Z1935" s="206"/>
      <c r="AA1935" s="194">
        <f t="shared" si="137"/>
        <v>0</v>
      </c>
      <c r="AB1935" s="124" t="str">
        <f t="shared" si="138"/>
        <v/>
      </c>
      <c r="AC1935" s="195" t="str">
        <f t="shared" si="139"/>
        <v/>
      </c>
      <c r="AD1935" s="194" t="str">
        <f t="shared" si="140"/>
        <v/>
      </c>
      <c r="AE1935" s="194">
        <f>IF(AD1935="",0,IF(ISERROR(VLOOKUP(AD1935,AD$7:AD1934,1,FALSE)),1,0))</f>
        <v>0</v>
      </c>
      <c r="AF1935" s="194"/>
    </row>
    <row r="1936" spans="1:32" ht="16.5" customHeight="1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75">
        <f>IF(AND($X$3512&lt;&gt;" ",$X$3512&lt;&gt;0),IF(X1936=$X$3512,1+COUNTIF(U$7:U1935,"&gt;0"),0),0)</f>
        <v>0</v>
      </c>
      <c r="V1936" s="178" t="s">
        <v>2125</v>
      </c>
      <c r="W1936" s="130"/>
      <c r="X1936" s="131"/>
      <c r="Y1936" s="131"/>
      <c r="Z1936" s="206"/>
      <c r="AA1936" s="194">
        <f t="shared" si="137"/>
        <v>0</v>
      </c>
      <c r="AB1936" s="124" t="str">
        <f t="shared" si="138"/>
        <v/>
      </c>
      <c r="AC1936" s="195" t="str">
        <f t="shared" si="139"/>
        <v/>
      </c>
      <c r="AD1936" s="194" t="str">
        <f t="shared" si="140"/>
        <v/>
      </c>
      <c r="AE1936" s="194">
        <f>IF(AD1936="",0,IF(ISERROR(VLOOKUP(AD1936,AD$7:AD1935,1,FALSE)),1,0))</f>
        <v>0</v>
      </c>
      <c r="AF1936" s="194"/>
    </row>
    <row r="1937" spans="1:32" ht="16.5" customHeight="1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75">
        <f>IF(AND($X$3512&lt;&gt;" ",$X$3512&lt;&gt;0),IF(X1937=$X$3512,1+COUNTIF(U$7:U1936,"&gt;0"),0),0)</f>
        <v>0</v>
      </c>
      <c r="V1937" s="178" t="s">
        <v>2126</v>
      </c>
      <c r="W1937" s="130"/>
      <c r="X1937" s="131"/>
      <c r="Y1937" s="131"/>
      <c r="Z1937" s="206"/>
      <c r="AA1937" s="194">
        <f t="shared" si="137"/>
        <v>0</v>
      </c>
      <c r="AB1937" s="124" t="str">
        <f t="shared" si="138"/>
        <v/>
      </c>
      <c r="AC1937" s="195" t="str">
        <f t="shared" si="139"/>
        <v/>
      </c>
      <c r="AD1937" s="194" t="str">
        <f t="shared" si="140"/>
        <v/>
      </c>
      <c r="AE1937" s="194">
        <f>IF(AD1937="",0,IF(ISERROR(VLOOKUP(AD1937,AD$7:AD1936,1,FALSE)),1,0))</f>
        <v>0</v>
      </c>
      <c r="AF1937" s="194"/>
    </row>
    <row r="1938" spans="1:32" ht="16.5" customHeight="1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75">
        <f>IF(AND($X$3512&lt;&gt;" ",$X$3512&lt;&gt;0),IF(X1938=$X$3512,1+COUNTIF(U$7:U1937,"&gt;0"),0),0)</f>
        <v>0</v>
      </c>
      <c r="V1938" s="178" t="s">
        <v>2127</v>
      </c>
      <c r="W1938" s="130"/>
      <c r="X1938" s="131"/>
      <c r="Y1938" s="131"/>
      <c r="Z1938" s="206"/>
      <c r="AA1938" s="194">
        <f t="shared" si="137"/>
        <v>0</v>
      </c>
      <c r="AB1938" s="124" t="str">
        <f t="shared" si="138"/>
        <v/>
      </c>
      <c r="AC1938" s="195" t="str">
        <f t="shared" si="139"/>
        <v/>
      </c>
      <c r="AD1938" s="194" t="str">
        <f t="shared" si="140"/>
        <v/>
      </c>
      <c r="AE1938" s="194">
        <f>IF(AD1938="",0,IF(ISERROR(VLOOKUP(AD1938,AD$7:AD1937,1,FALSE)),1,0))</f>
        <v>0</v>
      </c>
      <c r="AF1938" s="194"/>
    </row>
    <row r="1939" spans="1:32" ht="16.5" customHeight="1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75">
        <f>IF(AND($X$3512&lt;&gt;" ",$X$3512&lt;&gt;0),IF(X1939=$X$3512,1+COUNTIF(U$7:U1938,"&gt;0"),0),0)</f>
        <v>0</v>
      </c>
      <c r="V1939" s="178" t="s">
        <v>2128</v>
      </c>
      <c r="W1939" s="130"/>
      <c r="X1939" s="131"/>
      <c r="Y1939" s="131"/>
      <c r="Z1939" s="206"/>
      <c r="AA1939" s="194">
        <f t="shared" si="137"/>
        <v>0</v>
      </c>
      <c r="AB1939" s="124" t="str">
        <f t="shared" si="138"/>
        <v/>
      </c>
      <c r="AC1939" s="195" t="str">
        <f t="shared" si="139"/>
        <v/>
      </c>
      <c r="AD1939" s="194" t="str">
        <f t="shared" si="140"/>
        <v/>
      </c>
      <c r="AE1939" s="194">
        <f>IF(AD1939="",0,IF(ISERROR(VLOOKUP(AD1939,AD$7:AD1938,1,FALSE)),1,0))</f>
        <v>0</v>
      </c>
      <c r="AF1939" s="194"/>
    </row>
    <row r="1940" spans="1:32" ht="16.5" customHeight="1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75">
        <f>IF(AND($X$3512&lt;&gt;" ",$X$3512&lt;&gt;0),IF(X1940=$X$3512,1+COUNTIF(U$7:U1939,"&gt;0"),0),0)</f>
        <v>0</v>
      </c>
      <c r="V1940" s="178" t="s">
        <v>2129</v>
      </c>
      <c r="W1940" s="130"/>
      <c r="X1940" s="131"/>
      <c r="Y1940" s="131"/>
      <c r="Z1940" s="206"/>
      <c r="AA1940" s="194">
        <f t="shared" si="137"/>
        <v>0</v>
      </c>
      <c r="AB1940" s="124" t="str">
        <f t="shared" si="138"/>
        <v/>
      </c>
      <c r="AC1940" s="195" t="str">
        <f t="shared" si="139"/>
        <v/>
      </c>
      <c r="AD1940" s="194" t="str">
        <f t="shared" si="140"/>
        <v/>
      </c>
      <c r="AE1940" s="194">
        <f>IF(AD1940="",0,IF(ISERROR(VLOOKUP(AD1940,AD$7:AD1939,1,FALSE)),1,0))</f>
        <v>0</v>
      </c>
      <c r="AF1940" s="194"/>
    </row>
    <row r="1941" spans="1:32" ht="16.5" customHeight="1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75">
        <f>IF(AND($X$3512&lt;&gt;" ",$X$3512&lt;&gt;0),IF(X1941=$X$3512,1+COUNTIF(U$7:U1940,"&gt;0"),0),0)</f>
        <v>0</v>
      </c>
      <c r="V1941" s="178" t="s">
        <v>2130</v>
      </c>
      <c r="W1941" s="130"/>
      <c r="X1941" s="131"/>
      <c r="Y1941" s="131"/>
      <c r="Z1941" s="206"/>
      <c r="AA1941" s="194">
        <f t="shared" si="137"/>
        <v>0</v>
      </c>
      <c r="AB1941" s="124" t="str">
        <f t="shared" si="138"/>
        <v/>
      </c>
      <c r="AC1941" s="195" t="str">
        <f t="shared" si="139"/>
        <v/>
      </c>
      <c r="AD1941" s="194" t="str">
        <f t="shared" si="140"/>
        <v/>
      </c>
      <c r="AE1941" s="194">
        <f>IF(AD1941="",0,IF(ISERROR(VLOOKUP(AD1941,AD$7:AD1940,1,FALSE)),1,0))</f>
        <v>0</v>
      </c>
      <c r="AF1941" s="194"/>
    </row>
    <row r="1942" spans="1:32" ht="16.5" customHeight="1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75">
        <f>IF(AND($X$3512&lt;&gt;" ",$X$3512&lt;&gt;0),IF(X1942=$X$3512,1+COUNTIF(U$7:U1941,"&gt;0"),0),0)</f>
        <v>0</v>
      </c>
      <c r="V1942" s="178" t="s">
        <v>2131</v>
      </c>
      <c r="W1942" s="130"/>
      <c r="X1942" s="131"/>
      <c r="Y1942" s="131"/>
      <c r="Z1942" s="206"/>
      <c r="AA1942" s="194">
        <f t="shared" si="137"/>
        <v>0</v>
      </c>
      <c r="AB1942" s="124" t="str">
        <f t="shared" si="138"/>
        <v/>
      </c>
      <c r="AC1942" s="195" t="str">
        <f t="shared" si="139"/>
        <v/>
      </c>
      <c r="AD1942" s="194" t="str">
        <f t="shared" si="140"/>
        <v/>
      </c>
      <c r="AE1942" s="194">
        <f>IF(AD1942="",0,IF(ISERROR(VLOOKUP(AD1942,AD$7:AD1941,1,FALSE)),1,0))</f>
        <v>0</v>
      </c>
      <c r="AF1942" s="194"/>
    </row>
    <row r="1943" spans="1:32" ht="16.5" customHeight="1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75">
        <f>IF(AND($X$3512&lt;&gt;" ",$X$3512&lt;&gt;0),IF(X1943=$X$3512,1+COUNTIF(U$7:U1942,"&gt;0"),0),0)</f>
        <v>0</v>
      </c>
      <c r="V1943" s="178" t="s">
        <v>2132</v>
      </c>
      <c r="W1943" s="130"/>
      <c r="X1943" s="131"/>
      <c r="Y1943" s="131"/>
      <c r="Z1943" s="206"/>
      <c r="AA1943" s="194">
        <f t="shared" si="137"/>
        <v>0</v>
      </c>
      <c r="AB1943" s="124" t="str">
        <f t="shared" si="138"/>
        <v/>
      </c>
      <c r="AC1943" s="195" t="str">
        <f t="shared" si="139"/>
        <v/>
      </c>
      <c r="AD1943" s="194" t="str">
        <f t="shared" si="140"/>
        <v/>
      </c>
      <c r="AE1943" s="194">
        <f>IF(AD1943="",0,IF(ISERROR(VLOOKUP(AD1943,AD$7:AD1942,1,FALSE)),1,0))</f>
        <v>0</v>
      </c>
      <c r="AF1943" s="194"/>
    </row>
    <row r="1944" spans="1:32" ht="16.5" customHeight="1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75">
        <f>IF(AND($X$3512&lt;&gt;" ",$X$3512&lt;&gt;0),IF(X1944=$X$3512,1+COUNTIF(U$7:U1943,"&gt;0"),0),0)</f>
        <v>0</v>
      </c>
      <c r="V1944" s="178" t="s">
        <v>2133</v>
      </c>
      <c r="W1944" s="130"/>
      <c r="X1944" s="131"/>
      <c r="Y1944" s="131"/>
      <c r="Z1944" s="206"/>
      <c r="AA1944" s="194">
        <f t="shared" si="137"/>
        <v>0</v>
      </c>
      <c r="AB1944" s="124" t="str">
        <f t="shared" si="138"/>
        <v/>
      </c>
      <c r="AC1944" s="195" t="str">
        <f t="shared" si="139"/>
        <v/>
      </c>
      <c r="AD1944" s="194" t="str">
        <f t="shared" si="140"/>
        <v/>
      </c>
      <c r="AE1944" s="194">
        <f>IF(AD1944="",0,IF(ISERROR(VLOOKUP(AD1944,AD$7:AD1943,1,FALSE)),1,0))</f>
        <v>0</v>
      </c>
      <c r="AF1944" s="194"/>
    </row>
    <row r="1945" spans="1:32" ht="16.5" customHeight="1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75">
        <f>IF(AND($X$3512&lt;&gt;" ",$X$3512&lt;&gt;0),IF(X1945=$X$3512,1+COUNTIF(U$7:U1944,"&gt;0"),0),0)</f>
        <v>0</v>
      </c>
      <c r="V1945" s="178" t="s">
        <v>2134</v>
      </c>
      <c r="W1945" s="130"/>
      <c r="X1945" s="131"/>
      <c r="Y1945" s="131"/>
      <c r="Z1945" s="206"/>
      <c r="AA1945" s="194">
        <f t="shared" si="137"/>
        <v>0</v>
      </c>
      <c r="AB1945" s="124" t="str">
        <f t="shared" si="138"/>
        <v/>
      </c>
      <c r="AC1945" s="195" t="str">
        <f t="shared" si="139"/>
        <v/>
      </c>
      <c r="AD1945" s="194" t="str">
        <f t="shared" si="140"/>
        <v/>
      </c>
      <c r="AE1945" s="194">
        <f>IF(AD1945="",0,IF(ISERROR(VLOOKUP(AD1945,AD$7:AD1944,1,FALSE)),1,0))</f>
        <v>0</v>
      </c>
      <c r="AF1945" s="194"/>
    </row>
    <row r="1946" spans="1:32" ht="16.5" customHeight="1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75">
        <f>IF(AND($X$3512&lt;&gt;" ",$X$3512&lt;&gt;0),IF(X1946=$X$3512,1+COUNTIF(U$7:U1945,"&gt;0"),0),0)</f>
        <v>0</v>
      </c>
      <c r="V1946" s="178" t="s">
        <v>2135</v>
      </c>
      <c r="W1946" s="130"/>
      <c r="X1946" s="131"/>
      <c r="Y1946" s="131"/>
      <c r="Z1946" s="206"/>
      <c r="AA1946" s="194">
        <f t="shared" si="137"/>
        <v>0</v>
      </c>
      <c r="AB1946" s="124" t="str">
        <f t="shared" si="138"/>
        <v/>
      </c>
      <c r="AC1946" s="195" t="str">
        <f t="shared" si="139"/>
        <v/>
      </c>
      <c r="AD1946" s="194" t="str">
        <f t="shared" si="140"/>
        <v/>
      </c>
      <c r="AE1946" s="194">
        <f>IF(AD1946="",0,IF(ISERROR(VLOOKUP(AD1946,AD$7:AD1945,1,FALSE)),1,0))</f>
        <v>0</v>
      </c>
      <c r="AF1946" s="194"/>
    </row>
    <row r="1947" spans="1:32" ht="16.5" customHeight="1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75">
        <f>IF(AND($X$3512&lt;&gt;" ",$X$3512&lt;&gt;0),IF(X1947=$X$3512,1+COUNTIF(U$7:U1946,"&gt;0"),0),0)</f>
        <v>0</v>
      </c>
      <c r="V1947" s="178" t="s">
        <v>2136</v>
      </c>
      <c r="W1947" s="130"/>
      <c r="X1947" s="131"/>
      <c r="Y1947" s="131"/>
      <c r="Z1947" s="206"/>
      <c r="AA1947" s="194">
        <f t="shared" si="137"/>
        <v>0</v>
      </c>
      <c r="AB1947" s="124" t="str">
        <f t="shared" si="138"/>
        <v/>
      </c>
      <c r="AC1947" s="195" t="str">
        <f t="shared" si="139"/>
        <v/>
      </c>
      <c r="AD1947" s="194" t="str">
        <f t="shared" si="140"/>
        <v/>
      </c>
      <c r="AE1947" s="194">
        <f>IF(AD1947="",0,IF(ISERROR(VLOOKUP(AD1947,AD$7:AD1946,1,FALSE)),1,0))</f>
        <v>0</v>
      </c>
      <c r="AF1947" s="194"/>
    </row>
    <row r="1948" spans="1:32" ht="16.5" customHeight="1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75">
        <f>IF(AND($X$3512&lt;&gt;" ",$X$3512&lt;&gt;0),IF(X1948=$X$3512,1+COUNTIF(U$7:U1947,"&gt;0"),0),0)</f>
        <v>0</v>
      </c>
      <c r="V1948" s="178" t="s">
        <v>2137</v>
      </c>
      <c r="W1948" s="130"/>
      <c r="X1948" s="131"/>
      <c r="Y1948" s="131"/>
      <c r="Z1948" s="206"/>
      <c r="AA1948" s="194">
        <f t="shared" si="137"/>
        <v>0</v>
      </c>
      <c r="AB1948" s="124" t="str">
        <f t="shared" si="138"/>
        <v/>
      </c>
      <c r="AC1948" s="195" t="str">
        <f t="shared" si="139"/>
        <v/>
      </c>
      <c r="AD1948" s="194" t="str">
        <f t="shared" si="140"/>
        <v/>
      </c>
      <c r="AE1948" s="194">
        <f>IF(AD1948="",0,IF(ISERROR(VLOOKUP(AD1948,AD$7:AD1947,1,FALSE)),1,0))</f>
        <v>0</v>
      </c>
      <c r="AF1948" s="194"/>
    </row>
    <row r="1949" spans="1:32" ht="16.5" customHeight="1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75">
        <f>IF(AND($X$3512&lt;&gt;" ",$X$3512&lt;&gt;0),IF(X1949=$X$3512,1+COUNTIF(U$7:U1948,"&gt;0"),0),0)</f>
        <v>0</v>
      </c>
      <c r="V1949" s="178" t="s">
        <v>2138</v>
      </c>
      <c r="W1949" s="130"/>
      <c r="X1949" s="131"/>
      <c r="Y1949" s="131"/>
      <c r="Z1949" s="206"/>
      <c r="AA1949" s="194">
        <f t="shared" si="137"/>
        <v>0</v>
      </c>
      <c r="AB1949" s="124" t="str">
        <f t="shared" si="138"/>
        <v/>
      </c>
      <c r="AC1949" s="195" t="str">
        <f t="shared" si="139"/>
        <v/>
      </c>
      <c r="AD1949" s="194" t="str">
        <f t="shared" si="140"/>
        <v/>
      </c>
      <c r="AE1949" s="194">
        <f>IF(AD1949="",0,IF(ISERROR(VLOOKUP(AD1949,AD$7:AD1948,1,FALSE)),1,0))</f>
        <v>0</v>
      </c>
      <c r="AF1949" s="194"/>
    </row>
    <row r="1950" spans="1:32" ht="16.5" customHeight="1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75">
        <f>IF(AND($X$3512&lt;&gt;" ",$X$3512&lt;&gt;0),IF(X1950=$X$3512,1+COUNTIF(U$7:U1949,"&gt;0"),0),0)</f>
        <v>0</v>
      </c>
      <c r="V1950" s="178" t="s">
        <v>2139</v>
      </c>
      <c r="W1950" s="130"/>
      <c r="X1950" s="131"/>
      <c r="Y1950" s="131"/>
      <c r="Z1950" s="206"/>
      <c r="AA1950" s="194">
        <f t="shared" si="137"/>
        <v>0</v>
      </c>
      <c r="AB1950" s="124" t="str">
        <f t="shared" si="138"/>
        <v/>
      </c>
      <c r="AC1950" s="195" t="str">
        <f t="shared" si="139"/>
        <v/>
      </c>
      <c r="AD1950" s="194" t="str">
        <f t="shared" si="140"/>
        <v/>
      </c>
      <c r="AE1950" s="194">
        <f>IF(AD1950="",0,IF(ISERROR(VLOOKUP(AD1950,AD$7:AD1949,1,FALSE)),1,0))</f>
        <v>0</v>
      </c>
      <c r="AF1950" s="194"/>
    </row>
    <row r="1951" spans="1:32" ht="16.5" customHeight="1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75">
        <f>IF(AND($X$3512&lt;&gt;" ",$X$3512&lt;&gt;0),IF(X1951=$X$3512,1+COUNTIF(U$7:U1950,"&gt;0"),0),0)</f>
        <v>0</v>
      </c>
      <c r="V1951" s="178" t="s">
        <v>2140</v>
      </c>
      <c r="W1951" s="130"/>
      <c r="X1951" s="131"/>
      <c r="Y1951" s="131"/>
      <c r="Z1951" s="206"/>
      <c r="AA1951" s="194">
        <f t="shared" si="137"/>
        <v>0</v>
      </c>
      <c r="AB1951" s="124" t="str">
        <f t="shared" si="138"/>
        <v/>
      </c>
      <c r="AC1951" s="195" t="str">
        <f t="shared" si="139"/>
        <v/>
      </c>
      <c r="AD1951" s="194" t="str">
        <f t="shared" si="140"/>
        <v/>
      </c>
      <c r="AE1951" s="194">
        <f>IF(AD1951="",0,IF(ISERROR(VLOOKUP(AD1951,AD$7:AD1950,1,FALSE)),1,0))</f>
        <v>0</v>
      </c>
      <c r="AF1951" s="194"/>
    </row>
    <row r="1952" spans="1:32" ht="16.5" customHeight="1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75">
        <f>IF(AND($X$3512&lt;&gt;" ",$X$3512&lt;&gt;0),IF(X1952=$X$3512,1+COUNTIF(U$7:U1951,"&gt;0"),0),0)</f>
        <v>0</v>
      </c>
      <c r="V1952" s="178" t="s">
        <v>2141</v>
      </c>
      <c r="W1952" s="130"/>
      <c r="X1952" s="131"/>
      <c r="Y1952" s="131"/>
      <c r="Z1952" s="206"/>
      <c r="AA1952" s="194">
        <f t="shared" si="137"/>
        <v>0</v>
      </c>
      <c r="AB1952" s="124" t="str">
        <f t="shared" si="138"/>
        <v/>
      </c>
      <c r="AC1952" s="195" t="str">
        <f t="shared" si="139"/>
        <v/>
      </c>
      <c r="AD1952" s="194" t="str">
        <f t="shared" si="140"/>
        <v/>
      </c>
      <c r="AE1952" s="194">
        <f>IF(AD1952="",0,IF(ISERROR(VLOOKUP(AD1952,AD$7:AD1951,1,FALSE)),1,0))</f>
        <v>0</v>
      </c>
      <c r="AF1952" s="194"/>
    </row>
    <row r="1953" spans="1:32" ht="16.5" customHeight="1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75">
        <f>IF(AND($X$3512&lt;&gt;" ",$X$3512&lt;&gt;0),IF(X1953=$X$3512,1+COUNTIF(U$7:U1952,"&gt;0"),0),0)</f>
        <v>0</v>
      </c>
      <c r="V1953" s="178" t="s">
        <v>2142</v>
      </c>
      <c r="W1953" s="130"/>
      <c r="X1953" s="131"/>
      <c r="Y1953" s="131"/>
      <c r="Z1953" s="206"/>
      <c r="AA1953" s="194">
        <f t="shared" si="137"/>
        <v>0</v>
      </c>
      <c r="AB1953" s="124" t="str">
        <f t="shared" si="138"/>
        <v/>
      </c>
      <c r="AC1953" s="195" t="str">
        <f t="shared" si="139"/>
        <v/>
      </c>
      <c r="AD1953" s="194" t="str">
        <f t="shared" si="140"/>
        <v/>
      </c>
      <c r="AE1953" s="194">
        <f>IF(AD1953="",0,IF(ISERROR(VLOOKUP(AD1953,AD$7:AD1952,1,FALSE)),1,0))</f>
        <v>0</v>
      </c>
      <c r="AF1953" s="194"/>
    </row>
    <row r="1954" spans="1:32" ht="16.5" customHeight="1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75">
        <f>IF(AND($X$3512&lt;&gt;" ",$X$3512&lt;&gt;0),IF(X1954=$X$3512,1+COUNTIF(U$7:U1953,"&gt;0"),0),0)</f>
        <v>0</v>
      </c>
      <c r="V1954" s="178" t="s">
        <v>2143</v>
      </c>
      <c r="W1954" s="130"/>
      <c r="X1954" s="131"/>
      <c r="Y1954" s="131"/>
      <c r="Z1954" s="206"/>
      <c r="AA1954" s="194">
        <f t="shared" si="137"/>
        <v>0</v>
      </c>
      <c r="AB1954" s="124" t="str">
        <f t="shared" si="138"/>
        <v/>
      </c>
      <c r="AC1954" s="195" t="str">
        <f t="shared" si="139"/>
        <v/>
      </c>
      <c r="AD1954" s="194" t="str">
        <f t="shared" si="140"/>
        <v/>
      </c>
      <c r="AE1954" s="194">
        <f>IF(AD1954="",0,IF(ISERROR(VLOOKUP(AD1954,AD$7:AD1953,1,FALSE)),1,0))</f>
        <v>0</v>
      </c>
      <c r="AF1954" s="194"/>
    </row>
    <row r="1955" spans="1:32" ht="16.5" customHeight="1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75">
        <f>IF(AND($X$3512&lt;&gt;" ",$X$3512&lt;&gt;0),IF(X1955=$X$3512,1+COUNTIF(U$7:U1954,"&gt;0"),0),0)</f>
        <v>0</v>
      </c>
      <c r="V1955" s="178" t="s">
        <v>2144</v>
      </c>
      <c r="W1955" s="130"/>
      <c r="X1955" s="131"/>
      <c r="Y1955" s="131"/>
      <c r="Z1955" s="206"/>
      <c r="AA1955" s="194">
        <f t="shared" si="137"/>
        <v>0</v>
      </c>
      <c r="AB1955" s="124" t="str">
        <f t="shared" si="138"/>
        <v/>
      </c>
      <c r="AC1955" s="195" t="str">
        <f t="shared" si="139"/>
        <v/>
      </c>
      <c r="AD1955" s="194" t="str">
        <f t="shared" si="140"/>
        <v/>
      </c>
      <c r="AE1955" s="194">
        <f>IF(AD1955="",0,IF(ISERROR(VLOOKUP(AD1955,AD$7:AD1954,1,FALSE)),1,0))</f>
        <v>0</v>
      </c>
      <c r="AF1955" s="194"/>
    </row>
    <row r="1956" spans="1:32" ht="16.5" customHeight="1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75">
        <f>IF(AND($X$3512&lt;&gt;" ",$X$3512&lt;&gt;0),IF(X1956=$X$3512,1+COUNTIF(U$7:U1955,"&gt;0"),0),0)</f>
        <v>0</v>
      </c>
      <c r="V1956" s="178" t="s">
        <v>2145</v>
      </c>
      <c r="W1956" s="130"/>
      <c r="X1956" s="131"/>
      <c r="Y1956" s="131"/>
      <c r="Z1956" s="206"/>
      <c r="AA1956" s="194">
        <f t="shared" si="137"/>
        <v>0</v>
      </c>
      <c r="AB1956" s="124" t="str">
        <f t="shared" si="138"/>
        <v/>
      </c>
      <c r="AC1956" s="195" t="str">
        <f t="shared" si="139"/>
        <v/>
      </c>
      <c r="AD1956" s="194" t="str">
        <f t="shared" si="140"/>
        <v/>
      </c>
      <c r="AE1956" s="194">
        <f>IF(AD1956="",0,IF(ISERROR(VLOOKUP(AD1956,AD$7:AD1955,1,FALSE)),1,0))</f>
        <v>0</v>
      </c>
      <c r="AF1956" s="194"/>
    </row>
    <row r="1957" spans="1:32" ht="16.5" customHeight="1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75">
        <f>IF(AND($X$3512&lt;&gt;" ",$X$3512&lt;&gt;0),IF(X1957=$X$3512,1+COUNTIF(U$7:U1956,"&gt;0"),0),0)</f>
        <v>0</v>
      </c>
      <c r="V1957" s="178" t="s">
        <v>2146</v>
      </c>
      <c r="W1957" s="130"/>
      <c r="X1957" s="131"/>
      <c r="Y1957" s="131"/>
      <c r="Z1957" s="206"/>
      <c r="AA1957" s="194">
        <f t="shared" si="137"/>
        <v>0</v>
      </c>
      <c r="AB1957" s="124" t="str">
        <f t="shared" si="138"/>
        <v/>
      </c>
      <c r="AC1957" s="195" t="str">
        <f t="shared" si="139"/>
        <v/>
      </c>
      <c r="AD1957" s="194" t="str">
        <f t="shared" si="140"/>
        <v/>
      </c>
      <c r="AE1957" s="194">
        <f>IF(AD1957="",0,IF(ISERROR(VLOOKUP(AD1957,AD$7:AD1956,1,FALSE)),1,0))</f>
        <v>0</v>
      </c>
      <c r="AF1957" s="194"/>
    </row>
    <row r="1958" spans="1:32" ht="16.5" customHeight="1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75">
        <f>IF(AND($X$3512&lt;&gt;" ",$X$3512&lt;&gt;0),IF(X1958=$X$3512,1+COUNTIF(U$7:U1957,"&gt;0"),0),0)</f>
        <v>0</v>
      </c>
      <c r="V1958" s="178" t="s">
        <v>2147</v>
      </c>
      <c r="W1958" s="130"/>
      <c r="X1958" s="131"/>
      <c r="Y1958" s="131"/>
      <c r="Z1958" s="206"/>
      <c r="AA1958" s="194">
        <f t="shared" si="137"/>
        <v>0</v>
      </c>
      <c r="AB1958" s="124" t="str">
        <f t="shared" si="138"/>
        <v/>
      </c>
      <c r="AC1958" s="195" t="str">
        <f t="shared" si="139"/>
        <v/>
      </c>
      <c r="AD1958" s="194" t="str">
        <f t="shared" si="140"/>
        <v/>
      </c>
      <c r="AE1958" s="194">
        <f>IF(AD1958="",0,IF(ISERROR(VLOOKUP(AD1958,AD$7:AD1957,1,FALSE)),1,0))</f>
        <v>0</v>
      </c>
      <c r="AF1958" s="194"/>
    </row>
    <row r="1959" spans="1:32" ht="16.5" customHeight="1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75">
        <f>IF(AND($X$3512&lt;&gt;" ",$X$3512&lt;&gt;0),IF(X1959=$X$3512,1+COUNTIF(U$7:U1958,"&gt;0"),0),0)</f>
        <v>0</v>
      </c>
      <c r="V1959" s="178" t="s">
        <v>2148</v>
      </c>
      <c r="W1959" s="130"/>
      <c r="X1959" s="131"/>
      <c r="Y1959" s="131"/>
      <c r="Z1959" s="206"/>
      <c r="AA1959" s="194">
        <f t="shared" si="137"/>
        <v>0</v>
      </c>
      <c r="AB1959" s="124" t="str">
        <f t="shared" si="138"/>
        <v/>
      </c>
      <c r="AC1959" s="195" t="str">
        <f t="shared" si="139"/>
        <v/>
      </c>
      <c r="AD1959" s="194" t="str">
        <f t="shared" si="140"/>
        <v/>
      </c>
      <c r="AE1959" s="194">
        <f>IF(AD1959="",0,IF(ISERROR(VLOOKUP(AD1959,AD$7:AD1958,1,FALSE)),1,0))</f>
        <v>0</v>
      </c>
      <c r="AF1959" s="194"/>
    </row>
    <row r="1960" spans="1:32" ht="16.5" customHeight="1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75">
        <f>IF(AND($X$3512&lt;&gt;" ",$X$3512&lt;&gt;0),IF(X1960=$X$3512,1+COUNTIF(U$7:U1959,"&gt;0"),0),0)</f>
        <v>0</v>
      </c>
      <c r="V1960" s="178" t="s">
        <v>2149</v>
      </c>
      <c r="W1960" s="130"/>
      <c r="X1960" s="131"/>
      <c r="Y1960" s="131"/>
      <c r="Z1960" s="206"/>
      <c r="AA1960" s="194">
        <f t="shared" si="137"/>
        <v>0</v>
      </c>
      <c r="AB1960" s="124" t="str">
        <f t="shared" si="138"/>
        <v/>
      </c>
      <c r="AC1960" s="195" t="str">
        <f t="shared" si="139"/>
        <v/>
      </c>
      <c r="AD1960" s="194" t="str">
        <f t="shared" si="140"/>
        <v/>
      </c>
      <c r="AE1960" s="194">
        <f>IF(AD1960="",0,IF(ISERROR(VLOOKUP(AD1960,AD$7:AD1959,1,FALSE)),1,0))</f>
        <v>0</v>
      </c>
      <c r="AF1960" s="194"/>
    </row>
    <row r="1961" spans="1:32" ht="16.5" customHeight="1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75">
        <f>IF(AND($X$3512&lt;&gt;" ",$X$3512&lt;&gt;0),IF(X1961=$X$3512,1+COUNTIF(U$7:U1960,"&gt;0"),0),0)</f>
        <v>0</v>
      </c>
      <c r="V1961" s="178" t="s">
        <v>2150</v>
      </c>
      <c r="W1961" s="130"/>
      <c r="X1961" s="131"/>
      <c r="Y1961" s="131"/>
      <c r="Z1961" s="206"/>
      <c r="AA1961" s="194">
        <f t="shared" si="137"/>
        <v>0</v>
      </c>
      <c r="AB1961" s="124" t="str">
        <f t="shared" si="138"/>
        <v/>
      </c>
      <c r="AC1961" s="195" t="str">
        <f t="shared" si="139"/>
        <v/>
      </c>
      <c r="AD1961" s="194" t="str">
        <f t="shared" si="140"/>
        <v/>
      </c>
      <c r="AE1961" s="194">
        <f>IF(AD1961="",0,IF(ISERROR(VLOOKUP(AD1961,AD$7:AD1960,1,FALSE)),1,0))</f>
        <v>0</v>
      </c>
      <c r="AF1961" s="194"/>
    </row>
    <row r="1962" spans="1:32" ht="16.5" customHeight="1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75">
        <f>IF(AND($X$3512&lt;&gt;" ",$X$3512&lt;&gt;0),IF(X1962=$X$3512,1+COUNTIF(U$7:U1961,"&gt;0"),0),0)</f>
        <v>0</v>
      </c>
      <c r="V1962" s="178" t="s">
        <v>2151</v>
      </c>
      <c r="W1962" s="130"/>
      <c r="X1962" s="131"/>
      <c r="Y1962" s="131"/>
      <c r="Z1962" s="206"/>
      <c r="AA1962" s="194">
        <f t="shared" si="137"/>
        <v>0</v>
      </c>
      <c r="AB1962" s="124" t="str">
        <f t="shared" si="138"/>
        <v/>
      </c>
      <c r="AC1962" s="195" t="str">
        <f t="shared" si="139"/>
        <v/>
      </c>
      <c r="AD1962" s="194" t="str">
        <f t="shared" si="140"/>
        <v/>
      </c>
      <c r="AE1962" s="194">
        <f>IF(AD1962="",0,IF(ISERROR(VLOOKUP(AD1962,AD$7:AD1961,1,FALSE)),1,0))</f>
        <v>0</v>
      </c>
      <c r="AF1962" s="194"/>
    </row>
    <row r="1963" spans="1:32" ht="16.5" customHeight="1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75">
        <f>IF(AND($X$3512&lt;&gt;" ",$X$3512&lt;&gt;0),IF(X1963=$X$3512,1+COUNTIF(U$7:U1962,"&gt;0"),0),0)</f>
        <v>0</v>
      </c>
      <c r="V1963" s="178" t="s">
        <v>2152</v>
      </c>
      <c r="W1963" s="130"/>
      <c r="X1963" s="131"/>
      <c r="Y1963" s="131"/>
      <c r="Z1963" s="206"/>
      <c r="AA1963" s="194">
        <f t="shared" si="137"/>
        <v>0</v>
      </c>
      <c r="AB1963" s="124" t="str">
        <f t="shared" si="138"/>
        <v/>
      </c>
      <c r="AC1963" s="195" t="str">
        <f t="shared" si="139"/>
        <v/>
      </c>
      <c r="AD1963" s="194" t="str">
        <f t="shared" si="140"/>
        <v/>
      </c>
      <c r="AE1963" s="194">
        <f>IF(AD1963="",0,IF(ISERROR(VLOOKUP(AD1963,AD$7:AD1962,1,FALSE)),1,0))</f>
        <v>0</v>
      </c>
      <c r="AF1963" s="194"/>
    </row>
    <row r="1964" spans="1:32" ht="16.5" customHeight="1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75">
        <f>IF(AND($X$3512&lt;&gt;" ",$X$3512&lt;&gt;0),IF(X1964=$X$3512,1+COUNTIF(U$7:U1963,"&gt;0"),0),0)</f>
        <v>0</v>
      </c>
      <c r="V1964" s="178" t="s">
        <v>2153</v>
      </c>
      <c r="W1964" s="130"/>
      <c r="X1964" s="131"/>
      <c r="Y1964" s="131"/>
      <c r="Z1964" s="206"/>
      <c r="AA1964" s="194">
        <f t="shared" si="137"/>
        <v>0</v>
      </c>
      <c r="AB1964" s="124" t="str">
        <f t="shared" si="138"/>
        <v/>
      </c>
      <c r="AC1964" s="195" t="str">
        <f t="shared" si="139"/>
        <v/>
      </c>
      <c r="AD1964" s="194" t="str">
        <f t="shared" si="140"/>
        <v/>
      </c>
      <c r="AE1964" s="194">
        <f>IF(AD1964="",0,IF(ISERROR(VLOOKUP(AD1964,AD$7:AD1963,1,FALSE)),1,0))</f>
        <v>0</v>
      </c>
      <c r="AF1964" s="194"/>
    </row>
    <row r="1965" spans="1:32" ht="16.5" customHeight="1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75">
        <f>IF(AND($X$3512&lt;&gt;" ",$X$3512&lt;&gt;0),IF(X1965=$X$3512,1+COUNTIF(U$7:U1964,"&gt;0"),0),0)</f>
        <v>0</v>
      </c>
      <c r="V1965" s="178" t="s">
        <v>2154</v>
      </c>
      <c r="W1965" s="130"/>
      <c r="X1965" s="131"/>
      <c r="Y1965" s="131"/>
      <c r="Z1965" s="206"/>
      <c r="AA1965" s="194">
        <f t="shared" si="137"/>
        <v>0</v>
      </c>
      <c r="AB1965" s="124" t="str">
        <f t="shared" si="138"/>
        <v/>
      </c>
      <c r="AC1965" s="195" t="str">
        <f t="shared" si="139"/>
        <v/>
      </c>
      <c r="AD1965" s="194" t="str">
        <f t="shared" si="140"/>
        <v/>
      </c>
      <c r="AE1965" s="194">
        <f>IF(AD1965="",0,IF(ISERROR(VLOOKUP(AD1965,AD$7:AD1964,1,FALSE)),1,0))</f>
        <v>0</v>
      </c>
      <c r="AF1965" s="194"/>
    </row>
    <row r="1966" spans="1:32" ht="16.5" customHeight="1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75">
        <f>IF(AND($X$3512&lt;&gt;" ",$X$3512&lt;&gt;0),IF(X1966=$X$3512,1+COUNTIF(U$7:U1965,"&gt;0"),0),0)</f>
        <v>0</v>
      </c>
      <c r="V1966" s="178" t="s">
        <v>2155</v>
      </c>
      <c r="W1966" s="130"/>
      <c r="X1966" s="131"/>
      <c r="Y1966" s="131"/>
      <c r="Z1966" s="206"/>
      <c r="AA1966" s="194">
        <f t="shared" si="137"/>
        <v>0</v>
      </c>
      <c r="AB1966" s="124" t="str">
        <f t="shared" si="138"/>
        <v/>
      </c>
      <c r="AC1966" s="195" t="str">
        <f t="shared" si="139"/>
        <v/>
      </c>
      <c r="AD1966" s="194" t="str">
        <f t="shared" si="140"/>
        <v/>
      </c>
      <c r="AE1966" s="194">
        <f>IF(AD1966="",0,IF(ISERROR(VLOOKUP(AD1966,AD$7:AD1965,1,FALSE)),1,0))</f>
        <v>0</v>
      </c>
      <c r="AF1966" s="194"/>
    </row>
    <row r="1967" spans="1:32" ht="16.5" customHeight="1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75">
        <f>IF(AND($X$3512&lt;&gt;" ",$X$3512&lt;&gt;0),IF(X1967=$X$3512,1+COUNTIF(U$7:U1966,"&gt;0"),0),0)</f>
        <v>0</v>
      </c>
      <c r="V1967" s="178" t="s">
        <v>2156</v>
      </c>
      <c r="W1967" s="130"/>
      <c r="X1967" s="131"/>
      <c r="Y1967" s="131"/>
      <c r="Z1967" s="206"/>
      <c r="AA1967" s="194">
        <f t="shared" si="137"/>
        <v>0</v>
      </c>
      <c r="AB1967" s="124" t="str">
        <f t="shared" si="138"/>
        <v/>
      </c>
      <c r="AC1967" s="195" t="str">
        <f t="shared" si="139"/>
        <v/>
      </c>
      <c r="AD1967" s="194" t="str">
        <f t="shared" si="140"/>
        <v/>
      </c>
      <c r="AE1967" s="194">
        <f>IF(AD1967="",0,IF(ISERROR(VLOOKUP(AD1967,AD$7:AD1966,1,FALSE)),1,0))</f>
        <v>0</v>
      </c>
      <c r="AF1967" s="194"/>
    </row>
    <row r="1968" spans="1:32" ht="16.5" customHeight="1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75">
        <f>IF(AND($X$3512&lt;&gt;" ",$X$3512&lt;&gt;0),IF(X1968=$X$3512,1+COUNTIF(U$7:U1967,"&gt;0"),0),0)</f>
        <v>0</v>
      </c>
      <c r="V1968" s="178" t="s">
        <v>2157</v>
      </c>
      <c r="W1968" s="130"/>
      <c r="X1968" s="131"/>
      <c r="Y1968" s="131"/>
      <c r="Z1968" s="206"/>
      <c r="AA1968" s="194">
        <f t="shared" si="137"/>
        <v>0</v>
      </c>
      <c r="AB1968" s="124" t="str">
        <f t="shared" si="138"/>
        <v/>
      </c>
      <c r="AC1968" s="195" t="str">
        <f t="shared" si="139"/>
        <v/>
      </c>
      <c r="AD1968" s="194" t="str">
        <f t="shared" si="140"/>
        <v/>
      </c>
      <c r="AE1968" s="194">
        <f>IF(AD1968="",0,IF(ISERROR(VLOOKUP(AD1968,AD$7:AD1967,1,FALSE)),1,0))</f>
        <v>0</v>
      </c>
      <c r="AF1968" s="194"/>
    </row>
    <row r="1969" spans="1:32" ht="16.5" customHeight="1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75">
        <f>IF(AND($X$3512&lt;&gt;" ",$X$3512&lt;&gt;0),IF(X1969=$X$3512,1+COUNTIF(U$7:U1968,"&gt;0"),0),0)</f>
        <v>0</v>
      </c>
      <c r="V1969" s="178" t="s">
        <v>2158</v>
      </c>
      <c r="W1969" s="130"/>
      <c r="X1969" s="131"/>
      <c r="Y1969" s="131"/>
      <c r="Z1969" s="206"/>
      <c r="AA1969" s="194">
        <f t="shared" si="137"/>
        <v>0</v>
      </c>
      <c r="AB1969" s="124" t="str">
        <f t="shared" si="138"/>
        <v/>
      </c>
      <c r="AC1969" s="195" t="str">
        <f t="shared" si="139"/>
        <v/>
      </c>
      <c r="AD1969" s="194" t="str">
        <f t="shared" si="140"/>
        <v/>
      </c>
      <c r="AE1969" s="194">
        <f>IF(AD1969="",0,IF(ISERROR(VLOOKUP(AD1969,AD$7:AD1968,1,FALSE)),1,0))</f>
        <v>0</v>
      </c>
      <c r="AF1969" s="194"/>
    </row>
    <row r="1970" spans="1:32" ht="16.5" customHeight="1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75">
        <f>IF(AND($X$3512&lt;&gt;" ",$X$3512&lt;&gt;0),IF(X1970=$X$3512,1+COUNTIF(U$7:U1969,"&gt;0"),0),0)</f>
        <v>0</v>
      </c>
      <c r="V1970" s="178" t="s">
        <v>2159</v>
      </c>
      <c r="W1970" s="130"/>
      <c r="X1970" s="131"/>
      <c r="Y1970" s="131"/>
      <c r="Z1970" s="206"/>
      <c r="AA1970" s="194">
        <f t="shared" si="137"/>
        <v>0</v>
      </c>
      <c r="AB1970" s="124" t="str">
        <f t="shared" si="138"/>
        <v/>
      </c>
      <c r="AC1970" s="195" t="str">
        <f t="shared" si="139"/>
        <v/>
      </c>
      <c r="AD1970" s="194" t="str">
        <f t="shared" si="140"/>
        <v/>
      </c>
      <c r="AE1970" s="194">
        <f>IF(AD1970="",0,IF(ISERROR(VLOOKUP(AD1970,AD$7:AD1969,1,FALSE)),1,0))</f>
        <v>0</v>
      </c>
      <c r="AF1970" s="194"/>
    </row>
    <row r="1971" spans="1:32" ht="16.5" customHeight="1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75">
        <f>IF(AND($X$3512&lt;&gt;" ",$X$3512&lt;&gt;0),IF(X1971=$X$3512,1+COUNTIF(U$7:U1970,"&gt;0"),0),0)</f>
        <v>0</v>
      </c>
      <c r="V1971" s="178" t="s">
        <v>2160</v>
      </c>
      <c r="W1971" s="130"/>
      <c r="X1971" s="131"/>
      <c r="Y1971" s="131"/>
      <c r="Z1971" s="206"/>
      <c r="AA1971" s="194">
        <f t="shared" si="137"/>
        <v>0</v>
      </c>
      <c r="AB1971" s="124" t="str">
        <f t="shared" si="138"/>
        <v/>
      </c>
      <c r="AC1971" s="195" t="str">
        <f t="shared" si="139"/>
        <v/>
      </c>
      <c r="AD1971" s="194" t="str">
        <f t="shared" si="140"/>
        <v/>
      </c>
      <c r="AE1971" s="194">
        <f>IF(AD1971="",0,IF(ISERROR(VLOOKUP(AD1971,AD$7:AD1970,1,FALSE)),1,0))</f>
        <v>0</v>
      </c>
      <c r="AF1971" s="194"/>
    </row>
    <row r="1972" spans="1:32" ht="16.5" customHeight="1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75">
        <f>IF(AND($X$3512&lt;&gt;" ",$X$3512&lt;&gt;0),IF(X1972=$X$3512,1+COUNTIF(U$7:U1971,"&gt;0"),0),0)</f>
        <v>0</v>
      </c>
      <c r="V1972" s="178" t="s">
        <v>2161</v>
      </c>
      <c r="W1972" s="130"/>
      <c r="X1972" s="131"/>
      <c r="Y1972" s="131"/>
      <c r="Z1972" s="206"/>
      <c r="AA1972" s="194">
        <f t="shared" si="137"/>
        <v>0</v>
      </c>
      <c r="AB1972" s="124" t="str">
        <f t="shared" si="138"/>
        <v/>
      </c>
      <c r="AC1972" s="195" t="str">
        <f t="shared" si="139"/>
        <v/>
      </c>
      <c r="AD1972" s="194" t="str">
        <f t="shared" si="140"/>
        <v/>
      </c>
      <c r="AE1972" s="194">
        <f>IF(AD1972="",0,IF(ISERROR(VLOOKUP(AD1972,AD$7:AD1971,1,FALSE)),1,0))</f>
        <v>0</v>
      </c>
      <c r="AF1972" s="194"/>
    </row>
    <row r="1973" spans="1:32" ht="16.5" customHeight="1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75">
        <f>IF(AND($X$3512&lt;&gt;" ",$X$3512&lt;&gt;0),IF(X1973=$X$3512,1+COUNTIF(U$7:U1972,"&gt;0"),0),0)</f>
        <v>0</v>
      </c>
      <c r="V1973" s="178" t="s">
        <v>2162</v>
      </c>
      <c r="W1973" s="130"/>
      <c r="X1973" s="131"/>
      <c r="Y1973" s="131"/>
      <c r="Z1973" s="206"/>
      <c r="AA1973" s="194">
        <f t="shared" si="137"/>
        <v>0</v>
      </c>
      <c r="AB1973" s="124" t="str">
        <f t="shared" si="138"/>
        <v/>
      </c>
      <c r="AC1973" s="195" t="str">
        <f t="shared" si="139"/>
        <v/>
      </c>
      <c r="AD1973" s="194" t="str">
        <f t="shared" si="140"/>
        <v/>
      </c>
      <c r="AE1973" s="194">
        <f>IF(AD1973="",0,IF(ISERROR(VLOOKUP(AD1973,AD$7:AD1972,1,FALSE)),1,0))</f>
        <v>0</v>
      </c>
      <c r="AF1973" s="194"/>
    </row>
    <row r="1974" spans="1:32" ht="16.5" customHeight="1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75">
        <f>IF(AND($X$3512&lt;&gt;" ",$X$3512&lt;&gt;0),IF(X1974=$X$3512,1+COUNTIF(U$7:U1973,"&gt;0"),0),0)</f>
        <v>0</v>
      </c>
      <c r="V1974" s="178" t="s">
        <v>2163</v>
      </c>
      <c r="W1974" s="130"/>
      <c r="X1974" s="131"/>
      <c r="Y1974" s="131"/>
      <c r="Z1974" s="206"/>
      <c r="AA1974" s="194">
        <f t="shared" si="137"/>
        <v>0</v>
      </c>
      <c r="AB1974" s="124" t="str">
        <f t="shared" si="138"/>
        <v/>
      </c>
      <c r="AC1974" s="195" t="str">
        <f t="shared" si="139"/>
        <v/>
      </c>
      <c r="AD1974" s="194" t="str">
        <f t="shared" si="140"/>
        <v/>
      </c>
      <c r="AE1974" s="194">
        <f>IF(AD1974="",0,IF(ISERROR(VLOOKUP(AD1974,AD$7:AD1973,1,FALSE)),1,0))</f>
        <v>0</v>
      </c>
      <c r="AF1974" s="194"/>
    </row>
    <row r="1975" spans="1:32" ht="16.5" customHeight="1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75">
        <f>IF(AND($X$3512&lt;&gt;" ",$X$3512&lt;&gt;0),IF(X1975=$X$3512,1+COUNTIF(U$7:U1974,"&gt;0"),0),0)</f>
        <v>0</v>
      </c>
      <c r="V1975" s="178" t="s">
        <v>2164</v>
      </c>
      <c r="W1975" s="130"/>
      <c r="X1975" s="131"/>
      <c r="Y1975" s="131"/>
      <c r="Z1975" s="206"/>
      <c r="AA1975" s="194">
        <f t="shared" si="137"/>
        <v>0</v>
      </c>
      <c r="AB1975" s="124" t="str">
        <f t="shared" si="138"/>
        <v/>
      </c>
      <c r="AC1975" s="195" t="str">
        <f t="shared" si="139"/>
        <v/>
      </c>
      <c r="AD1975" s="194" t="str">
        <f t="shared" si="140"/>
        <v/>
      </c>
      <c r="AE1975" s="194">
        <f>IF(AD1975="",0,IF(ISERROR(VLOOKUP(AD1975,AD$7:AD1974,1,FALSE)),1,0))</f>
        <v>0</v>
      </c>
      <c r="AF1975" s="194"/>
    </row>
    <row r="1976" spans="1:32" ht="16.5" customHeight="1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75">
        <f>IF(AND($X$3512&lt;&gt;" ",$X$3512&lt;&gt;0),IF(X1976=$X$3512,1+COUNTIF(U$7:U1975,"&gt;0"),0),0)</f>
        <v>0</v>
      </c>
      <c r="V1976" s="178" t="s">
        <v>2165</v>
      </c>
      <c r="W1976" s="130"/>
      <c r="X1976" s="131"/>
      <c r="Y1976" s="131"/>
      <c r="Z1976" s="206"/>
      <c r="AA1976" s="194">
        <f t="shared" si="137"/>
        <v>0</v>
      </c>
      <c r="AB1976" s="124" t="str">
        <f t="shared" si="138"/>
        <v/>
      </c>
      <c r="AC1976" s="195" t="str">
        <f t="shared" si="139"/>
        <v/>
      </c>
      <c r="AD1976" s="194" t="str">
        <f t="shared" si="140"/>
        <v/>
      </c>
      <c r="AE1976" s="194">
        <f>IF(AD1976="",0,IF(ISERROR(VLOOKUP(AD1976,AD$7:AD1975,1,FALSE)),1,0))</f>
        <v>0</v>
      </c>
      <c r="AF1976" s="194"/>
    </row>
    <row r="1977" spans="1:32" ht="16.5" customHeight="1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75">
        <f>IF(AND($X$3512&lt;&gt;" ",$X$3512&lt;&gt;0),IF(X1977=$X$3512,1+COUNTIF(U$7:U1976,"&gt;0"),0),0)</f>
        <v>0</v>
      </c>
      <c r="V1977" s="178" t="s">
        <v>2166</v>
      </c>
      <c r="W1977" s="130"/>
      <c r="X1977" s="131"/>
      <c r="Y1977" s="131"/>
      <c r="Z1977" s="206"/>
      <c r="AA1977" s="194">
        <f t="shared" si="137"/>
        <v>0</v>
      </c>
      <c r="AB1977" s="124" t="str">
        <f t="shared" si="138"/>
        <v/>
      </c>
      <c r="AC1977" s="195" t="str">
        <f t="shared" si="139"/>
        <v/>
      </c>
      <c r="AD1977" s="194" t="str">
        <f t="shared" si="140"/>
        <v/>
      </c>
      <c r="AE1977" s="194">
        <f>IF(AD1977="",0,IF(ISERROR(VLOOKUP(AD1977,AD$7:AD1976,1,FALSE)),1,0))</f>
        <v>0</v>
      </c>
      <c r="AF1977" s="194"/>
    </row>
    <row r="1978" spans="1:32" ht="16.5" customHeight="1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75">
        <f>IF(AND($X$3512&lt;&gt;" ",$X$3512&lt;&gt;0),IF(X1978=$X$3512,1+COUNTIF(U$7:U1977,"&gt;0"),0),0)</f>
        <v>0</v>
      </c>
      <c r="V1978" s="178" t="s">
        <v>2167</v>
      </c>
      <c r="W1978" s="130"/>
      <c r="X1978" s="131"/>
      <c r="Y1978" s="131"/>
      <c r="Z1978" s="206"/>
      <c r="AA1978" s="194">
        <f t="shared" si="137"/>
        <v>0</v>
      </c>
      <c r="AB1978" s="124" t="str">
        <f t="shared" si="138"/>
        <v/>
      </c>
      <c r="AC1978" s="195" t="str">
        <f t="shared" si="139"/>
        <v/>
      </c>
      <c r="AD1978" s="194" t="str">
        <f t="shared" si="140"/>
        <v/>
      </c>
      <c r="AE1978" s="194">
        <f>IF(AD1978="",0,IF(ISERROR(VLOOKUP(AD1978,AD$7:AD1977,1,FALSE)),1,0))</f>
        <v>0</v>
      </c>
      <c r="AF1978" s="194"/>
    </row>
    <row r="1979" spans="1:32" ht="16.5" customHeight="1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75">
        <f>IF(AND($X$3512&lt;&gt;" ",$X$3512&lt;&gt;0),IF(X1979=$X$3512,1+COUNTIF(U$7:U1978,"&gt;0"),0),0)</f>
        <v>0</v>
      </c>
      <c r="V1979" s="178" t="s">
        <v>2168</v>
      </c>
      <c r="W1979" s="130"/>
      <c r="X1979" s="131"/>
      <c r="Y1979" s="131"/>
      <c r="Z1979" s="206"/>
      <c r="AA1979" s="194">
        <f t="shared" si="137"/>
        <v>0</v>
      </c>
      <c r="AB1979" s="124" t="str">
        <f t="shared" si="138"/>
        <v/>
      </c>
      <c r="AC1979" s="195" t="str">
        <f t="shared" si="139"/>
        <v/>
      </c>
      <c r="AD1979" s="194" t="str">
        <f t="shared" si="140"/>
        <v/>
      </c>
      <c r="AE1979" s="194">
        <f>IF(AD1979="",0,IF(ISERROR(VLOOKUP(AD1979,AD$7:AD1978,1,FALSE)),1,0))</f>
        <v>0</v>
      </c>
      <c r="AF1979" s="194"/>
    </row>
    <row r="1980" spans="1:32" ht="16.5" customHeight="1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75">
        <f>IF(AND($X$3512&lt;&gt;" ",$X$3512&lt;&gt;0),IF(X1980=$X$3512,1+COUNTIF(U$7:U1979,"&gt;0"),0),0)</f>
        <v>0</v>
      </c>
      <c r="V1980" s="178" t="s">
        <v>2169</v>
      </c>
      <c r="W1980" s="130"/>
      <c r="X1980" s="131"/>
      <c r="Y1980" s="131"/>
      <c r="Z1980" s="206"/>
      <c r="AA1980" s="194">
        <f t="shared" si="137"/>
        <v>0</v>
      </c>
      <c r="AB1980" s="124" t="str">
        <f t="shared" si="138"/>
        <v/>
      </c>
      <c r="AC1980" s="195" t="str">
        <f t="shared" si="139"/>
        <v/>
      </c>
      <c r="AD1980" s="194" t="str">
        <f t="shared" si="140"/>
        <v/>
      </c>
      <c r="AE1980" s="194">
        <f>IF(AD1980="",0,IF(ISERROR(VLOOKUP(AD1980,AD$7:AD1979,1,FALSE)),1,0))</f>
        <v>0</v>
      </c>
      <c r="AF1980" s="194"/>
    </row>
    <row r="1981" spans="1:32" ht="16.5" customHeight="1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75">
        <f>IF(AND($X$3512&lt;&gt;" ",$X$3512&lt;&gt;0),IF(X1981=$X$3512,1+COUNTIF(U$7:U1980,"&gt;0"),0),0)</f>
        <v>0</v>
      </c>
      <c r="V1981" s="178" t="s">
        <v>2170</v>
      </c>
      <c r="W1981" s="130"/>
      <c r="X1981" s="131"/>
      <c r="Y1981" s="131"/>
      <c r="Z1981" s="206"/>
      <c r="AA1981" s="194">
        <f t="shared" si="137"/>
        <v>0</v>
      </c>
      <c r="AB1981" s="124" t="str">
        <f t="shared" si="138"/>
        <v/>
      </c>
      <c r="AC1981" s="195" t="str">
        <f t="shared" si="139"/>
        <v/>
      </c>
      <c r="AD1981" s="194" t="str">
        <f t="shared" si="140"/>
        <v/>
      </c>
      <c r="AE1981" s="194">
        <f>IF(AD1981="",0,IF(ISERROR(VLOOKUP(AD1981,AD$7:AD1980,1,FALSE)),1,0))</f>
        <v>0</v>
      </c>
      <c r="AF1981" s="194"/>
    </row>
    <row r="1982" spans="1:32" ht="16.5" customHeight="1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75">
        <f>IF(AND($X$3512&lt;&gt;" ",$X$3512&lt;&gt;0),IF(X1982=$X$3512,1+COUNTIF(U$7:U1981,"&gt;0"),0),0)</f>
        <v>0</v>
      </c>
      <c r="V1982" s="178" t="s">
        <v>2171</v>
      </c>
      <c r="W1982" s="130"/>
      <c r="X1982" s="131"/>
      <c r="Y1982" s="131"/>
      <c r="Z1982" s="206"/>
      <c r="AA1982" s="194">
        <f t="shared" si="137"/>
        <v>0</v>
      </c>
      <c r="AB1982" s="124" t="str">
        <f t="shared" si="138"/>
        <v/>
      </c>
      <c r="AC1982" s="195" t="str">
        <f t="shared" si="139"/>
        <v/>
      </c>
      <c r="AD1982" s="194" t="str">
        <f t="shared" si="140"/>
        <v/>
      </c>
      <c r="AE1982" s="194">
        <f>IF(AD1982="",0,IF(ISERROR(VLOOKUP(AD1982,AD$7:AD1981,1,FALSE)),1,0))</f>
        <v>0</v>
      </c>
      <c r="AF1982" s="194"/>
    </row>
    <row r="1983" spans="1:32" ht="16.5" customHeight="1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75">
        <f>IF(AND($X$3512&lt;&gt;" ",$X$3512&lt;&gt;0),IF(X1983=$X$3512,1+COUNTIF(U$7:U1982,"&gt;0"),0),0)</f>
        <v>0</v>
      </c>
      <c r="V1983" s="178" t="s">
        <v>2172</v>
      </c>
      <c r="W1983" s="130"/>
      <c r="X1983" s="131"/>
      <c r="Y1983" s="131"/>
      <c r="Z1983" s="206"/>
      <c r="AA1983" s="194">
        <f t="shared" si="137"/>
        <v>0</v>
      </c>
      <c r="AB1983" s="124" t="str">
        <f t="shared" si="138"/>
        <v/>
      </c>
      <c r="AC1983" s="195" t="str">
        <f t="shared" si="139"/>
        <v/>
      </c>
      <c r="AD1983" s="194" t="str">
        <f t="shared" si="140"/>
        <v/>
      </c>
      <c r="AE1983" s="194">
        <f>IF(AD1983="",0,IF(ISERROR(VLOOKUP(AD1983,AD$7:AD1982,1,FALSE)),1,0))</f>
        <v>0</v>
      </c>
      <c r="AF1983" s="194"/>
    </row>
    <row r="1984" spans="1:32" ht="16.5" customHeight="1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75">
        <f>IF(AND($X$3512&lt;&gt;" ",$X$3512&lt;&gt;0),IF(X1984=$X$3512,1+COUNTIF(U$7:U1983,"&gt;0"),0),0)</f>
        <v>0</v>
      </c>
      <c r="V1984" s="178" t="s">
        <v>2173</v>
      </c>
      <c r="W1984" s="130"/>
      <c r="X1984" s="131"/>
      <c r="Y1984" s="131"/>
      <c r="Z1984" s="206"/>
      <c r="AA1984" s="194">
        <f t="shared" si="137"/>
        <v>0</v>
      </c>
      <c r="AB1984" s="124" t="str">
        <f t="shared" si="138"/>
        <v/>
      </c>
      <c r="AC1984" s="195" t="str">
        <f t="shared" si="139"/>
        <v/>
      </c>
      <c r="AD1984" s="194" t="str">
        <f t="shared" si="140"/>
        <v/>
      </c>
      <c r="AE1984" s="194">
        <f>IF(AD1984="",0,IF(ISERROR(VLOOKUP(AD1984,AD$7:AD1983,1,FALSE)),1,0))</f>
        <v>0</v>
      </c>
      <c r="AF1984" s="194"/>
    </row>
    <row r="1985" spans="1:32" ht="16.5" customHeight="1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75">
        <f>IF(AND($X$3512&lt;&gt;" ",$X$3512&lt;&gt;0),IF(X1985=$X$3512,1+COUNTIF(U$7:U1984,"&gt;0"),0),0)</f>
        <v>0</v>
      </c>
      <c r="V1985" s="178" t="s">
        <v>2174</v>
      </c>
      <c r="W1985" s="130"/>
      <c r="X1985" s="131"/>
      <c r="Y1985" s="131"/>
      <c r="Z1985" s="206"/>
      <c r="AA1985" s="194">
        <f t="shared" si="137"/>
        <v>0</v>
      </c>
      <c r="AB1985" s="124" t="str">
        <f t="shared" si="138"/>
        <v/>
      </c>
      <c r="AC1985" s="195" t="str">
        <f t="shared" si="139"/>
        <v/>
      </c>
      <c r="AD1985" s="194" t="str">
        <f t="shared" si="140"/>
        <v/>
      </c>
      <c r="AE1985" s="194">
        <f>IF(AD1985="",0,IF(ISERROR(VLOOKUP(AD1985,AD$7:AD1984,1,FALSE)),1,0))</f>
        <v>0</v>
      </c>
      <c r="AF1985" s="194"/>
    </row>
    <row r="1986" spans="1:32" ht="16.5" customHeight="1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75">
        <f>IF(AND($X$3512&lt;&gt;" ",$X$3512&lt;&gt;0),IF(X1986=$X$3512,1+COUNTIF(U$7:U1985,"&gt;0"),0),0)</f>
        <v>0</v>
      </c>
      <c r="V1986" s="178" t="s">
        <v>2175</v>
      </c>
      <c r="W1986" s="130"/>
      <c r="X1986" s="131"/>
      <c r="Y1986" s="131"/>
      <c r="Z1986" s="206"/>
      <c r="AA1986" s="194">
        <f t="shared" si="137"/>
        <v>0</v>
      </c>
      <c r="AB1986" s="124" t="str">
        <f t="shared" si="138"/>
        <v/>
      </c>
      <c r="AC1986" s="195" t="str">
        <f t="shared" si="139"/>
        <v/>
      </c>
      <c r="AD1986" s="194" t="str">
        <f t="shared" si="140"/>
        <v/>
      </c>
      <c r="AE1986" s="194">
        <f>IF(AD1986="",0,IF(ISERROR(VLOOKUP(AD1986,AD$7:AD1985,1,FALSE)),1,0))</f>
        <v>0</v>
      </c>
      <c r="AF1986" s="194"/>
    </row>
    <row r="1987" spans="1:32" ht="16.5" customHeight="1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75">
        <f>IF(AND($X$3512&lt;&gt;" ",$X$3512&lt;&gt;0),IF(X1987=$X$3512,1+COUNTIF(U$7:U1986,"&gt;0"),0),0)</f>
        <v>0</v>
      </c>
      <c r="V1987" s="178" t="s">
        <v>2176</v>
      </c>
      <c r="W1987" s="130"/>
      <c r="X1987" s="131"/>
      <c r="Y1987" s="131"/>
      <c r="Z1987" s="206"/>
      <c r="AA1987" s="194">
        <f t="shared" si="137"/>
        <v>0</v>
      </c>
      <c r="AB1987" s="124" t="str">
        <f t="shared" si="138"/>
        <v/>
      </c>
      <c r="AC1987" s="195" t="str">
        <f t="shared" si="139"/>
        <v/>
      </c>
      <c r="AD1987" s="194" t="str">
        <f t="shared" si="140"/>
        <v/>
      </c>
      <c r="AE1987" s="194">
        <f>IF(AD1987="",0,IF(ISERROR(VLOOKUP(AD1987,AD$7:AD1986,1,FALSE)),1,0))</f>
        <v>0</v>
      </c>
      <c r="AF1987" s="194"/>
    </row>
    <row r="1988" spans="1:32" ht="16.5" customHeight="1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75">
        <f>IF(AND($X$3512&lt;&gt;" ",$X$3512&lt;&gt;0),IF(X1988=$X$3512,1+COUNTIF(U$7:U1987,"&gt;0"),0),0)</f>
        <v>0</v>
      </c>
      <c r="V1988" s="178" t="s">
        <v>2177</v>
      </c>
      <c r="W1988" s="130"/>
      <c r="X1988" s="131"/>
      <c r="Y1988" s="131"/>
      <c r="Z1988" s="206"/>
      <c r="AA1988" s="194">
        <f t="shared" si="137"/>
        <v>0</v>
      </c>
      <c r="AB1988" s="124" t="str">
        <f t="shared" si="138"/>
        <v/>
      </c>
      <c r="AC1988" s="195" t="str">
        <f t="shared" si="139"/>
        <v/>
      </c>
      <c r="AD1988" s="194" t="str">
        <f t="shared" si="140"/>
        <v/>
      </c>
      <c r="AE1988" s="194">
        <f>IF(AD1988="",0,IF(ISERROR(VLOOKUP(AD1988,AD$7:AD1987,1,FALSE)),1,0))</f>
        <v>0</v>
      </c>
      <c r="AF1988" s="194"/>
    </row>
    <row r="1989" spans="1:32" ht="16.5" customHeight="1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75">
        <f>IF(AND($X$3512&lt;&gt;" ",$X$3512&lt;&gt;0),IF(X1989=$X$3512,1+COUNTIF(U$7:U1988,"&gt;0"),0),0)</f>
        <v>0</v>
      </c>
      <c r="V1989" s="178" t="s">
        <v>2178</v>
      </c>
      <c r="W1989" s="130"/>
      <c r="X1989" s="131"/>
      <c r="Y1989" s="131"/>
      <c r="Z1989" s="206"/>
      <c r="AA1989" s="194">
        <f t="shared" si="137"/>
        <v>0</v>
      </c>
      <c r="AB1989" s="124" t="str">
        <f t="shared" si="138"/>
        <v/>
      </c>
      <c r="AC1989" s="195" t="str">
        <f t="shared" si="139"/>
        <v/>
      </c>
      <c r="AD1989" s="194" t="str">
        <f t="shared" si="140"/>
        <v/>
      </c>
      <c r="AE1989" s="194">
        <f>IF(AD1989="",0,IF(ISERROR(VLOOKUP(AD1989,AD$7:AD1988,1,FALSE)),1,0))</f>
        <v>0</v>
      </c>
      <c r="AF1989" s="194"/>
    </row>
    <row r="1990" spans="1:32" ht="16.5" customHeight="1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75">
        <f>IF(AND($X$3512&lt;&gt;" ",$X$3512&lt;&gt;0),IF(X1990=$X$3512,1+COUNTIF(U$7:U1989,"&gt;0"),0),0)</f>
        <v>0</v>
      </c>
      <c r="V1990" s="178" t="s">
        <v>2179</v>
      </c>
      <c r="W1990" s="130"/>
      <c r="X1990" s="131"/>
      <c r="Y1990" s="131"/>
      <c r="Z1990" s="206"/>
      <c r="AA1990" s="194">
        <f t="shared" si="137"/>
        <v>0</v>
      </c>
      <c r="AB1990" s="124" t="str">
        <f t="shared" si="138"/>
        <v/>
      </c>
      <c r="AC1990" s="195" t="str">
        <f t="shared" si="139"/>
        <v/>
      </c>
      <c r="AD1990" s="194" t="str">
        <f t="shared" si="140"/>
        <v/>
      </c>
      <c r="AE1990" s="194">
        <f>IF(AD1990="",0,IF(ISERROR(VLOOKUP(AD1990,AD$7:AD1989,1,FALSE)),1,0))</f>
        <v>0</v>
      </c>
      <c r="AF1990" s="194"/>
    </row>
    <row r="1991" spans="1:32" ht="16.5" customHeight="1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75">
        <f>IF(AND($X$3512&lt;&gt;" ",$X$3512&lt;&gt;0),IF(X1991=$X$3512,1+COUNTIF(U$7:U1990,"&gt;0"),0),0)</f>
        <v>0</v>
      </c>
      <c r="V1991" s="178" t="s">
        <v>2180</v>
      </c>
      <c r="W1991" s="130"/>
      <c r="X1991" s="131"/>
      <c r="Y1991" s="131"/>
      <c r="Z1991" s="206"/>
      <c r="AA1991" s="194">
        <f t="shared" ref="AA1991:AA2054" si="141">IF(ISBLANK(X1991),0,VLOOKUP(X1991,$B$8:$E$57,1,FALSE))</f>
        <v>0</v>
      </c>
      <c r="AB1991" s="124" t="str">
        <f t="shared" si="138"/>
        <v/>
      </c>
      <c r="AC1991" s="195" t="str">
        <f t="shared" si="139"/>
        <v/>
      </c>
      <c r="AD1991" s="194" t="str">
        <f t="shared" si="140"/>
        <v/>
      </c>
      <c r="AE1991" s="194">
        <f>IF(AD1991="",0,IF(ISERROR(VLOOKUP(AD1991,AD$7:AD1990,1,FALSE)),1,0))</f>
        <v>0</v>
      </c>
      <c r="AF1991" s="194"/>
    </row>
    <row r="1992" spans="1:32" ht="16.5" customHeight="1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75">
        <f>IF(AND($X$3512&lt;&gt;" ",$X$3512&lt;&gt;0),IF(X1992=$X$3512,1+COUNTIF(U$7:U1991,"&gt;0"),0),0)</f>
        <v>0</v>
      </c>
      <c r="V1992" s="178" t="s">
        <v>2181</v>
      </c>
      <c r="W1992" s="130"/>
      <c r="X1992" s="131"/>
      <c r="Y1992" s="131"/>
      <c r="Z1992" s="206"/>
      <c r="AA1992" s="194">
        <f t="shared" si="141"/>
        <v>0</v>
      </c>
      <c r="AB1992" s="124" t="str">
        <f t="shared" ref="AB1992:AB2055" si="142">IF(W1992&gt;0,CONCATENATE(MONTH(W1992)&amp;X1992),"")</f>
        <v/>
      </c>
      <c r="AC1992" s="195" t="str">
        <f t="shared" ref="AC1992:AC2055" si="143">IF(OR(AND(Z1992&lt;&gt;0,ISBLANK(X1992)),ISERROR(AA1992)),"ERR","")</f>
        <v/>
      </c>
      <c r="AD1992" s="194" t="str">
        <f t="shared" si="140"/>
        <v/>
      </c>
      <c r="AE1992" s="194">
        <f>IF(AD1992="",0,IF(ISERROR(VLOOKUP(AD1992,AD$7:AD1991,1,FALSE)),1,0))</f>
        <v>0</v>
      </c>
      <c r="AF1992" s="194"/>
    </row>
    <row r="1993" spans="1:32" ht="16.5" customHeight="1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75">
        <f>IF(AND($X$3512&lt;&gt;" ",$X$3512&lt;&gt;0),IF(X1993=$X$3512,1+COUNTIF(U$7:U1992,"&gt;0"),0),0)</f>
        <v>0</v>
      </c>
      <c r="V1993" s="178" t="s">
        <v>2182</v>
      </c>
      <c r="W1993" s="130"/>
      <c r="X1993" s="131"/>
      <c r="Y1993" s="131"/>
      <c r="Z1993" s="206"/>
      <c r="AA1993" s="194">
        <f t="shared" si="141"/>
        <v>0</v>
      </c>
      <c r="AB1993" s="124" t="str">
        <f t="shared" si="142"/>
        <v/>
      </c>
      <c r="AC1993" s="195" t="str">
        <f t="shared" si="143"/>
        <v/>
      </c>
      <c r="AD1993" s="194" t="str">
        <f t="shared" si="140"/>
        <v/>
      </c>
      <c r="AE1993" s="194">
        <f>IF(AD1993="",0,IF(ISERROR(VLOOKUP(AD1993,AD$7:AD1992,1,FALSE)),1,0))</f>
        <v>0</v>
      </c>
      <c r="AF1993" s="194"/>
    </row>
    <row r="1994" spans="1:32" ht="16.5" customHeight="1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75">
        <f>IF(AND($X$3512&lt;&gt;" ",$X$3512&lt;&gt;0),IF(X1994=$X$3512,1+COUNTIF(U$7:U1993,"&gt;0"),0),0)</f>
        <v>0</v>
      </c>
      <c r="V1994" s="178" t="s">
        <v>2183</v>
      </c>
      <c r="W1994" s="130"/>
      <c r="X1994" s="131"/>
      <c r="Y1994" s="131"/>
      <c r="Z1994" s="206"/>
      <c r="AA1994" s="194">
        <f t="shared" si="141"/>
        <v>0</v>
      </c>
      <c r="AB1994" s="124" t="str">
        <f t="shared" si="142"/>
        <v/>
      </c>
      <c r="AC1994" s="195" t="str">
        <f t="shared" si="143"/>
        <v/>
      </c>
      <c r="AD1994" s="194" t="str">
        <f t="shared" si="140"/>
        <v/>
      </c>
      <c r="AE1994" s="194">
        <f>IF(AD1994="",0,IF(ISERROR(VLOOKUP(AD1994,AD$7:AD1993,1,FALSE)),1,0))</f>
        <v>0</v>
      </c>
      <c r="AF1994" s="194"/>
    </row>
    <row r="1995" spans="1:32" ht="16.5" customHeight="1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75">
        <f>IF(AND($X$3512&lt;&gt;" ",$X$3512&lt;&gt;0),IF(X1995=$X$3512,1+COUNTIF(U$7:U1994,"&gt;0"),0),0)</f>
        <v>0</v>
      </c>
      <c r="V1995" s="178" t="s">
        <v>2184</v>
      </c>
      <c r="W1995" s="130"/>
      <c r="X1995" s="131"/>
      <c r="Y1995" s="131"/>
      <c r="Z1995" s="206"/>
      <c r="AA1995" s="194">
        <f t="shared" si="141"/>
        <v>0</v>
      </c>
      <c r="AB1995" s="124" t="str">
        <f t="shared" si="142"/>
        <v/>
      </c>
      <c r="AC1995" s="195" t="str">
        <f t="shared" si="143"/>
        <v/>
      </c>
      <c r="AD1995" s="194" t="str">
        <f t="shared" ref="AD1995:AD2058" si="144">IF(W1995&gt;0,CONCATENATE(MONTH(W1995),"-",YEAR(W1995)),"")</f>
        <v/>
      </c>
      <c r="AE1995" s="194">
        <f>IF(AD1995="",0,IF(ISERROR(VLOOKUP(AD1995,AD$7:AD1994,1,FALSE)),1,0))</f>
        <v>0</v>
      </c>
      <c r="AF1995" s="194"/>
    </row>
    <row r="1996" spans="1:32" ht="16.5" customHeight="1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75">
        <f>IF(AND($X$3512&lt;&gt;" ",$X$3512&lt;&gt;0),IF(X1996=$X$3512,1+COUNTIF(U$7:U1995,"&gt;0"),0),0)</f>
        <v>0</v>
      </c>
      <c r="V1996" s="178" t="s">
        <v>2185</v>
      </c>
      <c r="W1996" s="130"/>
      <c r="X1996" s="131"/>
      <c r="Y1996" s="131"/>
      <c r="Z1996" s="206"/>
      <c r="AA1996" s="194">
        <f t="shared" si="141"/>
        <v>0</v>
      </c>
      <c r="AB1996" s="124" t="str">
        <f t="shared" si="142"/>
        <v/>
      </c>
      <c r="AC1996" s="195" t="str">
        <f t="shared" si="143"/>
        <v/>
      </c>
      <c r="AD1996" s="194" t="str">
        <f t="shared" si="144"/>
        <v/>
      </c>
      <c r="AE1996" s="194">
        <f>IF(AD1996="",0,IF(ISERROR(VLOOKUP(AD1996,AD$7:AD1995,1,FALSE)),1,0))</f>
        <v>0</v>
      </c>
      <c r="AF1996" s="194"/>
    </row>
    <row r="1997" spans="1:32" ht="16.5" customHeight="1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75">
        <f>IF(AND($X$3512&lt;&gt;" ",$X$3512&lt;&gt;0),IF(X1997=$X$3512,1+COUNTIF(U$7:U1996,"&gt;0"),0),0)</f>
        <v>0</v>
      </c>
      <c r="V1997" s="178" t="s">
        <v>2186</v>
      </c>
      <c r="W1997" s="130"/>
      <c r="X1997" s="131"/>
      <c r="Y1997" s="131"/>
      <c r="Z1997" s="206"/>
      <c r="AA1997" s="194">
        <f t="shared" si="141"/>
        <v>0</v>
      </c>
      <c r="AB1997" s="124" t="str">
        <f t="shared" si="142"/>
        <v/>
      </c>
      <c r="AC1997" s="195" t="str">
        <f t="shared" si="143"/>
        <v/>
      </c>
      <c r="AD1997" s="194" t="str">
        <f t="shared" si="144"/>
        <v/>
      </c>
      <c r="AE1997" s="194">
        <f>IF(AD1997="",0,IF(ISERROR(VLOOKUP(AD1997,AD$7:AD1996,1,FALSE)),1,0))</f>
        <v>0</v>
      </c>
      <c r="AF1997" s="194"/>
    </row>
    <row r="1998" spans="1:32" ht="16.5" customHeight="1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75">
        <f>IF(AND($X$3512&lt;&gt;" ",$X$3512&lt;&gt;0),IF(X1998=$X$3512,1+COUNTIF(U$7:U1997,"&gt;0"),0),0)</f>
        <v>0</v>
      </c>
      <c r="V1998" s="178" t="s">
        <v>2187</v>
      </c>
      <c r="W1998" s="130"/>
      <c r="X1998" s="131"/>
      <c r="Y1998" s="131"/>
      <c r="Z1998" s="206"/>
      <c r="AA1998" s="194">
        <f t="shared" si="141"/>
        <v>0</v>
      </c>
      <c r="AB1998" s="124" t="str">
        <f t="shared" si="142"/>
        <v/>
      </c>
      <c r="AC1998" s="195" t="str">
        <f t="shared" si="143"/>
        <v/>
      </c>
      <c r="AD1998" s="194" t="str">
        <f t="shared" si="144"/>
        <v/>
      </c>
      <c r="AE1998" s="194">
        <f>IF(AD1998="",0,IF(ISERROR(VLOOKUP(AD1998,AD$7:AD1997,1,FALSE)),1,0))</f>
        <v>0</v>
      </c>
      <c r="AF1998" s="194"/>
    </row>
    <row r="1999" spans="1:32" ht="16.5" customHeight="1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75">
        <f>IF(AND($X$3512&lt;&gt;" ",$X$3512&lt;&gt;0),IF(X1999=$X$3512,1+COUNTIF(U$7:U1998,"&gt;0"),0),0)</f>
        <v>0</v>
      </c>
      <c r="V1999" s="178" t="s">
        <v>2188</v>
      </c>
      <c r="W1999" s="130"/>
      <c r="X1999" s="131"/>
      <c r="Y1999" s="131"/>
      <c r="Z1999" s="206"/>
      <c r="AA1999" s="194">
        <f t="shared" si="141"/>
        <v>0</v>
      </c>
      <c r="AB1999" s="124" t="str">
        <f t="shared" si="142"/>
        <v/>
      </c>
      <c r="AC1999" s="195" t="str">
        <f t="shared" si="143"/>
        <v/>
      </c>
      <c r="AD1999" s="194" t="str">
        <f t="shared" si="144"/>
        <v/>
      </c>
      <c r="AE1999" s="194">
        <f>IF(AD1999="",0,IF(ISERROR(VLOOKUP(AD1999,AD$7:AD1998,1,FALSE)),1,0))</f>
        <v>0</v>
      </c>
      <c r="AF1999" s="194"/>
    </row>
    <row r="2000" spans="1:32" ht="16.5" customHeight="1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75">
        <f>IF(AND($X$3512&lt;&gt;" ",$X$3512&lt;&gt;0),IF(X2000=$X$3512,1+COUNTIF(U$7:U1999,"&gt;0"),0),0)</f>
        <v>0</v>
      </c>
      <c r="V2000" s="178" t="s">
        <v>2189</v>
      </c>
      <c r="W2000" s="130"/>
      <c r="X2000" s="131"/>
      <c r="Y2000" s="131"/>
      <c r="Z2000" s="206"/>
      <c r="AA2000" s="194">
        <f t="shared" si="141"/>
        <v>0</v>
      </c>
      <c r="AB2000" s="124" t="str">
        <f t="shared" si="142"/>
        <v/>
      </c>
      <c r="AC2000" s="195" t="str">
        <f t="shared" si="143"/>
        <v/>
      </c>
      <c r="AD2000" s="194" t="str">
        <f t="shared" si="144"/>
        <v/>
      </c>
      <c r="AE2000" s="194">
        <f>IF(AD2000="",0,IF(ISERROR(VLOOKUP(AD2000,AD$7:AD1999,1,FALSE)),1,0))</f>
        <v>0</v>
      </c>
      <c r="AF2000" s="194"/>
    </row>
    <row r="2001" spans="1:32" ht="16.5" customHeight="1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75">
        <f>IF(AND($X$3512&lt;&gt;" ",$X$3512&lt;&gt;0),IF(X2001=$X$3512,1+COUNTIF(U$7:U2000,"&gt;0"),0),0)</f>
        <v>0</v>
      </c>
      <c r="V2001" s="178" t="s">
        <v>2190</v>
      </c>
      <c r="W2001" s="130"/>
      <c r="X2001" s="131"/>
      <c r="Y2001" s="131"/>
      <c r="Z2001" s="206"/>
      <c r="AA2001" s="194">
        <f t="shared" si="141"/>
        <v>0</v>
      </c>
      <c r="AB2001" s="124" t="str">
        <f t="shared" si="142"/>
        <v/>
      </c>
      <c r="AC2001" s="195" t="str">
        <f t="shared" si="143"/>
        <v/>
      </c>
      <c r="AD2001" s="194" t="str">
        <f t="shared" si="144"/>
        <v/>
      </c>
      <c r="AE2001" s="194">
        <f>IF(AD2001="",0,IF(ISERROR(VLOOKUP(AD2001,AD$7:AD2000,1,FALSE)),1,0))</f>
        <v>0</v>
      </c>
      <c r="AF2001" s="194"/>
    </row>
    <row r="2002" spans="1:32" ht="16.5" customHeight="1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75">
        <f>IF(AND($X$3512&lt;&gt;" ",$X$3512&lt;&gt;0),IF(X2002=$X$3512,1+COUNTIF(U$7:U2001,"&gt;0"),0),0)</f>
        <v>0</v>
      </c>
      <c r="V2002" s="178" t="s">
        <v>2191</v>
      </c>
      <c r="W2002" s="130"/>
      <c r="X2002" s="131"/>
      <c r="Y2002" s="131"/>
      <c r="Z2002" s="206"/>
      <c r="AA2002" s="194">
        <f t="shared" si="141"/>
        <v>0</v>
      </c>
      <c r="AB2002" s="124" t="str">
        <f t="shared" si="142"/>
        <v/>
      </c>
      <c r="AC2002" s="195" t="str">
        <f t="shared" si="143"/>
        <v/>
      </c>
      <c r="AD2002" s="194" t="str">
        <f t="shared" si="144"/>
        <v/>
      </c>
      <c r="AE2002" s="194">
        <f>IF(AD2002="",0,IF(ISERROR(VLOOKUP(AD2002,AD$7:AD2001,1,FALSE)),1,0))</f>
        <v>0</v>
      </c>
      <c r="AF2002" s="194"/>
    </row>
    <row r="2003" spans="1:32" ht="16.5" customHeight="1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75">
        <f>IF(AND($X$3512&lt;&gt;" ",$X$3512&lt;&gt;0),IF(X2003=$X$3512,1+COUNTIF(U$7:U2002,"&gt;0"),0),0)</f>
        <v>0</v>
      </c>
      <c r="V2003" s="178" t="s">
        <v>2192</v>
      </c>
      <c r="W2003" s="130"/>
      <c r="X2003" s="131"/>
      <c r="Y2003" s="131"/>
      <c r="Z2003" s="206"/>
      <c r="AA2003" s="194">
        <f t="shared" si="141"/>
        <v>0</v>
      </c>
      <c r="AB2003" s="124" t="str">
        <f t="shared" si="142"/>
        <v/>
      </c>
      <c r="AC2003" s="195" t="str">
        <f t="shared" si="143"/>
        <v/>
      </c>
      <c r="AD2003" s="194" t="str">
        <f t="shared" si="144"/>
        <v/>
      </c>
      <c r="AE2003" s="194">
        <f>IF(AD2003="",0,IF(ISERROR(VLOOKUP(AD2003,AD$7:AD2002,1,FALSE)),1,0))</f>
        <v>0</v>
      </c>
      <c r="AF2003" s="194"/>
    </row>
    <row r="2004" spans="1:32" ht="16.5" customHeight="1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75">
        <f>IF(AND($X$3512&lt;&gt;" ",$X$3512&lt;&gt;0),IF(X2004=$X$3512,1+COUNTIF(U$7:U2003,"&gt;0"),0),0)</f>
        <v>0</v>
      </c>
      <c r="V2004" s="178" t="s">
        <v>2193</v>
      </c>
      <c r="W2004" s="130"/>
      <c r="X2004" s="131"/>
      <c r="Y2004" s="131"/>
      <c r="Z2004" s="206"/>
      <c r="AA2004" s="194">
        <f t="shared" si="141"/>
        <v>0</v>
      </c>
      <c r="AB2004" s="124" t="str">
        <f t="shared" si="142"/>
        <v/>
      </c>
      <c r="AC2004" s="195" t="str">
        <f t="shared" si="143"/>
        <v/>
      </c>
      <c r="AD2004" s="194" t="str">
        <f t="shared" si="144"/>
        <v/>
      </c>
      <c r="AE2004" s="194">
        <f>IF(AD2004="",0,IF(ISERROR(VLOOKUP(AD2004,AD$7:AD2003,1,FALSE)),1,0))</f>
        <v>0</v>
      </c>
      <c r="AF2004" s="194"/>
    </row>
    <row r="2005" spans="1:32" ht="16.5" customHeight="1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75">
        <f>IF(AND($X$3512&lt;&gt;" ",$X$3512&lt;&gt;0),IF(X2005=$X$3512,1+COUNTIF(U$7:U2004,"&gt;0"),0),0)</f>
        <v>0</v>
      </c>
      <c r="V2005" s="178" t="s">
        <v>2194</v>
      </c>
      <c r="W2005" s="130"/>
      <c r="X2005" s="131"/>
      <c r="Y2005" s="131"/>
      <c r="Z2005" s="206"/>
      <c r="AA2005" s="194">
        <f t="shared" si="141"/>
        <v>0</v>
      </c>
      <c r="AB2005" s="124" t="str">
        <f t="shared" si="142"/>
        <v/>
      </c>
      <c r="AC2005" s="195" t="str">
        <f t="shared" si="143"/>
        <v/>
      </c>
      <c r="AD2005" s="194" t="str">
        <f t="shared" si="144"/>
        <v/>
      </c>
      <c r="AE2005" s="194">
        <f>IF(AD2005="",0,IF(ISERROR(VLOOKUP(AD2005,AD$7:AD2004,1,FALSE)),1,0))</f>
        <v>0</v>
      </c>
      <c r="AF2005" s="194"/>
    </row>
    <row r="2006" spans="1:32" ht="16.5" customHeight="1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75">
        <f>IF(AND($X$3512&lt;&gt;" ",$X$3512&lt;&gt;0),IF(X2006=$X$3512,1+COUNTIF(U$7:U2005,"&gt;0"),0),0)</f>
        <v>0</v>
      </c>
      <c r="V2006" s="178" t="s">
        <v>2195</v>
      </c>
      <c r="W2006" s="130"/>
      <c r="X2006" s="131"/>
      <c r="Y2006" s="131"/>
      <c r="Z2006" s="206"/>
      <c r="AA2006" s="194">
        <f t="shared" si="141"/>
        <v>0</v>
      </c>
      <c r="AB2006" s="124" t="str">
        <f t="shared" si="142"/>
        <v/>
      </c>
      <c r="AC2006" s="195" t="str">
        <f t="shared" si="143"/>
        <v/>
      </c>
      <c r="AD2006" s="194" t="str">
        <f t="shared" si="144"/>
        <v/>
      </c>
      <c r="AE2006" s="194">
        <f>IF(AD2006="",0,IF(ISERROR(VLOOKUP(AD2006,AD$7:AD2005,1,FALSE)),1,0))</f>
        <v>0</v>
      </c>
      <c r="AF2006" s="194"/>
    </row>
    <row r="2007" spans="1:32" ht="16.5" customHeight="1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75">
        <f>IF(AND($X$3512&lt;&gt;" ",$X$3512&lt;&gt;0),IF(X2007=$X$3512,1+COUNTIF(U$7:U2006,"&gt;0"),0),0)</f>
        <v>0</v>
      </c>
      <c r="V2007" s="178" t="s">
        <v>2196</v>
      </c>
      <c r="W2007" s="130"/>
      <c r="X2007" s="131"/>
      <c r="Y2007" s="131"/>
      <c r="Z2007" s="206"/>
      <c r="AA2007" s="194">
        <f t="shared" si="141"/>
        <v>0</v>
      </c>
      <c r="AB2007" s="124" t="str">
        <f t="shared" si="142"/>
        <v/>
      </c>
      <c r="AC2007" s="195" t="str">
        <f t="shared" si="143"/>
        <v/>
      </c>
      <c r="AD2007" s="194" t="str">
        <f t="shared" si="144"/>
        <v/>
      </c>
      <c r="AE2007" s="194">
        <f>IF(AD2007="",0,IF(ISERROR(VLOOKUP(AD2007,AD$7:AD2006,1,FALSE)),1,0))</f>
        <v>0</v>
      </c>
      <c r="AF2007" s="194"/>
    </row>
    <row r="2008" spans="1:32" ht="16.5" customHeight="1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75">
        <f>IF(AND($X$3512&lt;&gt;" ",$X$3512&lt;&gt;0),IF(X2008=$X$3512,1+COUNTIF(U$7:U2007,"&gt;0"),0),0)</f>
        <v>0</v>
      </c>
      <c r="V2008" s="178" t="s">
        <v>2197</v>
      </c>
      <c r="W2008" s="130"/>
      <c r="X2008" s="131"/>
      <c r="Y2008" s="131"/>
      <c r="Z2008" s="206"/>
      <c r="AA2008" s="194">
        <f t="shared" si="141"/>
        <v>0</v>
      </c>
      <c r="AB2008" s="124" t="str">
        <f t="shared" si="142"/>
        <v/>
      </c>
      <c r="AC2008" s="195" t="str">
        <f t="shared" si="143"/>
        <v/>
      </c>
      <c r="AD2008" s="194" t="str">
        <f t="shared" si="144"/>
        <v/>
      </c>
      <c r="AE2008" s="194">
        <f>IF(AD2008="",0,IF(ISERROR(VLOOKUP(AD2008,AD$7:AD2007,1,FALSE)),1,0))</f>
        <v>0</v>
      </c>
      <c r="AF2008" s="194"/>
    </row>
    <row r="2009" spans="1:32" ht="16.5" customHeight="1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75">
        <f>IF(AND($X$3512&lt;&gt;" ",$X$3512&lt;&gt;0),IF(X2009=$X$3512,1+COUNTIF(U$7:U2008,"&gt;0"),0),0)</f>
        <v>0</v>
      </c>
      <c r="V2009" s="178" t="s">
        <v>2198</v>
      </c>
      <c r="W2009" s="130"/>
      <c r="X2009" s="131"/>
      <c r="Y2009" s="131"/>
      <c r="Z2009" s="206"/>
      <c r="AA2009" s="194">
        <f t="shared" si="141"/>
        <v>0</v>
      </c>
      <c r="AB2009" s="124" t="str">
        <f t="shared" si="142"/>
        <v/>
      </c>
      <c r="AC2009" s="195" t="str">
        <f t="shared" si="143"/>
        <v/>
      </c>
      <c r="AD2009" s="194" t="str">
        <f t="shared" si="144"/>
        <v/>
      </c>
      <c r="AE2009" s="194">
        <f>IF(AD2009="",0,IF(ISERROR(VLOOKUP(AD2009,AD$7:AD2008,1,FALSE)),1,0))</f>
        <v>0</v>
      </c>
      <c r="AF2009" s="194"/>
    </row>
    <row r="2010" spans="1:32" ht="16.5" customHeight="1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75">
        <f>IF(AND($X$3512&lt;&gt;" ",$X$3512&lt;&gt;0),IF(X2010=$X$3512,1+COUNTIF(U$7:U2009,"&gt;0"),0),0)</f>
        <v>0</v>
      </c>
      <c r="V2010" s="178" t="s">
        <v>2199</v>
      </c>
      <c r="W2010" s="130"/>
      <c r="X2010" s="131"/>
      <c r="Y2010" s="131"/>
      <c r="Z2010" s="206"/>
      <c r="AA2010" s="194">
        <f t="shared" si="141"/>
        <v>0</v>
      </c>
      <c r="AB2010" s="124" t="str">
        <f t="shared" si="142"/>
        <v/>
      </c>
      <c r="AC2010" s="195" t="str">
        <f t="shared" si="143"/>
        <v/>
      </c>
      <c r="AD2010" s="194" t="str">
        <f t="shared" si="144"/>
        <v/>
      </c>
      <c r="AE2010" s="194">
        <f>IF(AD2010="",0,IF(ISERROR(VLOOKUP(AD2010,AD$7:AD2009,1,FALSE)),1,0))</f>
        <v>0</v>
      </c>
      <c r="AF2010" s="194"/>
    </row>
    <row r="2011" spans="1:32" ht="16.5" customHeight="1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75">
        <f>IF(AND($X$3512&lt;&gt;" ",$X$3512&lt;&gt;0),IF(X2011=$X$3512,1+COUNTIF(U$7:U2010,"&gt;0"),0),0)</f>
        <v>0</v>
      </c>
      <c r="V2011" s="178" t="s">
        <v>2200</v>
      </c>
      <c r="W2011" s="130"/>
      <c r="X2011" s="131"/>
      <c r="Y2011" s="131"/>
      <c r="Z2011" s="206"/>
      <c r="AA2011" s="194">
        <f t="shared" si="141"/>
        <v>0</v>
      </c>
      <c r="AB2011" s="124" t="str">
        <f t="shared" si="142"/>
        <v/>
      </c>
      <c r="AC2011" s="195" t="str">
        <f t="shared" si="143"/>
        <v/>
      </c>
      <c r="AD2011" s="194" t="str">
        <f t="shared" si="144"/>
        <v/>
      </c>
      <c r="AE2011" s="194">
        <f>IF(AD2011="",0,IF(ISERROR(VLOOKUP(AD2011,AD$7:AD2010,1,FALSE)),1,0))</f>
        <v>0</v>
      </c>
      <c r="AF2011" s="194"/>
    </row>
    <row r="2012" spans="1:32" ht="16.5" customHeight="1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75">
        <f>IF(AND($X$3512&lt;&gt;" ",$X$3512&lt;&gt;0),IF(X2012=$X$3512,1+COUNTIF(U$7:U2011,"&gt;0"),0),0)</f>
        <v>0</v>
      </c>
      <c r="V2012" s="178" t="s">
        <v>2201</v>
      </c>
      <c r="W2012" s="130"/>
      <c r="X2012" s="131"/>
      <c r="Y2012" s="131"/>
      <c r="Z2012" s="206"/>
      <c r="AA2012" s="194">
        <f t="shared" si="141"/>
        <v>0</v>
      </c>
      <c r="AB2012" s="124" t="str">
        <f t="shared" si="142"/>
        <v/>
      </c>
      <c r="AC2012" s="195" t="str">
        <f t="shared" si="143"/>
        <v/>
      </c>
      <c r="AD2012" s="194" t="str">
        <f t="shared" si="144"/>
        <v/>
      </c>
      <c r="AE2012" s="194">
        <f>IF(AD2012="",0,IF(ISERROR(VLOOKUP(AD2012,AD$7:AD2011,1,FALSE)),1,0))</f>
        <v>0</v>
      </c>
      <c r="AF2012" s="194"/>
    </row>
    <row r="2013" spans="1:32" ht="16.5" customHeight="1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75">
        <f>IF(AND($X$3512&lt;&gt;" ",$X$3512&lt;&gt;0),IF(X2013=$X$3512,1+COUNTIF(U$7:U2012,"&gt;0"),0),0)</f>
        <v>0</v>
      </c>
      <c r="V2013" s="178" t="s">
        <v>2202</v>
      </c>
      <c r="W2013" s="130"/>
      <c r="X2013" s="131"/>
      <c r="Y2013" s="131"/>
      <c r="Z2013" s="206"/>
      <c r="AA2013" s="194">
        <f t="shared" si="141"/>
        <v>0</v>
      </c>
      <c r="AB2013" s="124" t="str">
        <f t="shared" si="142"/>
        <v/>
      </c>
      <c r="AC2013" s="195" t="str">
        <f t="shared" si="143"/>
        <v/>
      </c>
      <c r="AD2013" s="194" t="str">
        <f t="shared" si="144"/>
        <v/>
      </c>
      <c r="AE2013" s="194">
        <f>IF(AD2013="",0,IF(ISERROR(VLOOKUP(AD2013,AD$7:AD2012,1,FALSE)),1,0))</f>
        <v>0</v>
      </c>
      <c r="AF2013" s="194"/>
    </row>
    <row r="2014" spans="1:32" ht="16.5" customHeight="1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75">
        <f>IF(AND($X$3512&lt;&gt;" ",$X$3512&lt;&gt;0),IF(X2014=$X$3512,1+COUNTIF(U$7:U2013,"&gt;0"),0),0)</f>
        <v>0</v>
      </c>
      <c r="V2014" s="178" t="s">
        <v>2203</v>
      </c>
      <c r="W2014" s="130"/>
      <c r="X2014" s="131"/>
      <c r="Y2014" s="131"/>
      <c r="Z2014" s="206"/>
      <c r="AA2014" s="194">
        <f t="shared" si="141"/>
        <v>0</v>
      </c>
      <c r="AB2014" s="124" t="str">
        <f t="shared" si="142"/>
        <v/>
      </c>
      <c r="AC2014" s="195" t="str">
        <f t="shared" si="143"/>
        <v/>
      </c>
      <c r="AD2014" s="194" t="str">
        <f t="shared" si="144"/>
        <v/>
      </c>
      <c r="AE2014" s="194">
        <f>IF(AD2014="",0,IF(ISERROR(VLOOKUP(AD2014,AD$7:AD2013,1,FALSE)),1,0))</f>
        <v>0</v>
      </c>
      <c r="AF2014" s="194"/>
    </row>
    <row r="2015" spans="1:32" ht="16.5" customHeight="1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75">
        <f>IF(AND($X$3512&lt;&gt;" ",$X$3512&lt;&gt;0),IF(X2015=$X$3512,1+COUNTIF(U$7:U2014,"&gt;0"),0),0)</f>
        <v>0</v>
      </c>
      <c r="V2015" s="178" t="s">
        <v>2204</v>
      </c>
      <c r="W2015" s="130"/>
      <c r="X2015" s="131"/>
      <c r="Y2015" s="131"/>
      <c r="Z2015" s="206"/>
      <c r="AA2015" s="194">
        <f t="shared" si="141"/>
        <v>0</v>
      </c>
      <c r="AB2015" s="124" t="str">
        <f t="shared" si="142"/>
        <v/>
      </c>
      <c r="AC2015" s="195" t="str">
        <f t="shared" si="143"/>
        <v/>
      </c>
      <c r="AD2015" s="194" t="str">
        <f t="shared" si="144"/>
        <v/>
      </c>
      <c r="AE2015" s="194">
        <f>IF(AD2015="",0,IF(ISERROR(VLOOKUP(AD2015,AD$7:AD2014,1,FALSE)),1,0))</f>
        <v>0</v>
      </c>
      <c r="AF2015" s="194"/>
    </row>
    <row r="2016" spans="1:32" ht="16.5" customHeight="1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75">
        <f>IF(AND($X$3512&lt;&gt;" ",$X$3512&lt;&gt;0),IF(X2016=$X$3512,1+COUNTIF(U$7:U2015,"&gt;0"),0),0)</f>
        <v>0</v>
      </c>
      <c r="V2016" s="178" t="s">
        <v>2205</v>
      </c>
      <c r="W2016" s="130"/>
      <c r="X2016" s="131"/>
      <c r="Y2016" s="131"/>
      <c r="Z2016" s="206"/>
      <c r="AA2016" s="194">
        <f t="shared" si="141"/>
        <v>0</v>
      </c>
      <c r="AB2016" s="124" t="str">
        <f t="shared" si="142"/>
        <v/>
      </c>
      <c r="AC2016" s="195" t="str">
        <f t="shared" si="143"/>
        <v/>
      </c>
      <c r="AD2016" s="194" t="str">
        <f t="shared" si="144"/>
        <v/>
      </c>
      <c r="AE2016" s="194">
        <f>IF(AD2016="",0,IF(ISERROR(VLOOKUP(AD2016,AD$7:AD2015,1,FALSE)),1,0))</f>
        <v>0</v>
      </c>
      <c r="AF2016" s="194"/>
    </row>
    <row r="2017" spans="1:32" ht="16.5" customHeight="1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75">
        <f>IF(AND($X$3512&lt;&gt;" ",$X$3512&lt;&gt;0),IF(X2017=$X$3512,1+COUNTIF(U$7:U2016,"&gt;0"),0),0)</f>
        <v>0</v>
      </c>
      <c r="V2017" s="178" t="s">
        <v>2206</v>
      </c>
      <c r="W2017" s="130"/>
      <c r="X2017" s="131"/>
      <c r="Y2017" s="131"/>
      <c r="Z2017" s="206"/>
      <c r="AA2017" s="194">
        <f t="shared" si="141"/>
        <v>0</v>
      </c>
      <c r="AB2017" s="124" t="str">
        <f t="shared" si="142"/>
        <v/>
      </c>
      <c r="AC2017" s="195" t="str">
        <f t="shared" si="143"/>
        <v/>
      </c>
      <c r="AD2017" s="194" t="str">
        <f t="shared" si="144"/>
        <v/>
      </c>
      <c r="AE2017" s="194">
        <f>IF(AD2017="",0,IF(ISERROR(VLOOKUP(AD2017,AD$7:AD2016,1,FALSE)),1,0))</f>
        <v>0</v>
      </c>
      <c r="AF2017" s="194"/>
    </row>
    <row r="2018" spans="1:32" ht="16.5" customHeight="1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75">
        <f>IF(AND($X$3512&lt;&gt;" ",$X$3512&lt;&gt;0),IF(X2018=$X$3512,1+COUNTIF(U$7:U2017,"&gt;0"),0),0)</f>
        <v>0</v>
      </c>
      <c r="V2018" s="178" t="s">
        <v>2207</v>
      </c>
      <c r="W2018" s="130"/>
      <c r="X2018" s="131"/>
      <c r="Y2018" s="131"/>
      <c r="Z2018" s="206"/>
      <c r="AA2018" s="194">
        <f t="shared" si="141"/>
        <v>0</v>
      </c>
      <c r="AB2018" s="124" t="str">
        <f t="shared" si="142"/>
        <v/>
      </c>
      <c r="AC2018" s="195" t="str">
        <f t="shared" si="143"/>
        <v/>
      </c>
      <c r="AD2018" s="194" t="str">
        <f t="shared" si="144"/>
        <v/>
      </c>
      <c r="AE2018" s="194">
        <f>IF(AD2018="",0,IF(ISERROR(VLOOKUP(AD2018,AD$7:AD2017,1,FALSE)),1,0))</f>
        <v>0</v>
      </c>
      <c r="AF2018" s="194"/>
    </row>
    <row r="2019" spans="1:32" ht="16.5" customHeight="1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75">
        <f>IF(AND($X$3512&lt;&gt;" ",$X$3512&lt;&gt;0),IF(X2019=$X$3512,1+COUNTIF(U$7:U2018,"&gt;0"),0),0)</f>
        <v>0</v>
      </c>
      <c r="V2019" s="178" t="s">
        <v>2208</v>
      </c>
      <c r="W2019" s="130"/>
      <c r="X2019" s="131"/>
      <c r="Y2019" s="131"/>
      <c r="Z2019" s="206"/>
      <c r="AA2019" s="194">
        <f t="shared" si="141"/>
        <v>0</v>
      </c>
      <c r="AB2019" s="124" t="str">
        <f t="shared" si="142"/>
        <v/>
      </c>
      <c r="AC2019" s="195" t="str">
        <f t="shared" si="143"/>
        <v/>
      </c>
      <c r="AD2019" s="194" t="str">
        <f t="shared" si="144"/>
        <v/>
      </c>
      <c r="AE2019" s="194">
        <f>IF(AD2019="",0,IF(ISERROR(VLOOKUP(AD2019,AD$7:AD2018,1,FALSE)),1,0))</f>
        <v>0</v>
      </c>
      <c r="AF2019" s="194"/>
    </row>
    <row r="2020" spans="1:32" ht="16.5" customHeight="1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75">
        <f>IF(AND($X$3512&lt;&gt;" ",$X$3512&lt;&gt;0),IF(X2020=$X$3512,1+COUNTIF(U$7:U2019,"&gt;0"),0),0)</f>
        <v>0</v>
      </c>
      <c r="V2020" s="178" t="s">
        <v>2209</v>
      </c>
      <c r="W2020" s="130"/>
      <c r="X2020" s="131"/>
      <c r="Y2020" s="131"/>
      <c r="Z2020" s="206"/>
      <c r="AA2020" s="194">
        <f t="shared" si="141"/>
        <v>0</v>
      </c>
      <c r="AB2020" s="124" t="str">
        <f t="shared" si="142"/>
        <v/>
      </c>
      <c r="AC2020" s="195" t="str">
        <f t="shared" si="143"/>
        <v/>
      </c>
      <c r="AD2020" s="194" t="str">
        <f t="shared" si="144"/>
        <v/>
      </c>
      <c r="AE2020" s="194">
        <f>IF(AD2020="",0,IF(ISERROR(VLOOKUP(AD2020,AD$7:AD2019,1,FALSE)),1,0))</f>
        <v>0</v>
      </c>
      <c r="AF2020" s="194"/>
    </row>
    <row r="2021" spans="1:32" ht="16.5" customHeight="1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75">
        <f>IF(AND($X$3512&lt;&gt;" ",$X$3512&lt;&gt;0),IF(X2021=$X$3512,1+COUNTIF(U$7:U2020,"&gt;0"),0),0)</f>
        <v>0</v>
      </c>
      <c r="V2021" s="178" t="s">
        <v>2210</v>
      </c>
      <c r="W2021" s="130"/>
      <c r="X2021" s="131"/>
      <c r="Y2021" s="131"/>
      <c r="Z2021" s="206"/>
      <c r="AA2021" s="194">
        <f t="shared" si="141"/>
        <v>0</v>
      </c>
      <c r="AB2021" s="124" t="str">
        <f t="shared" si="142"/>
        <v/>
      </c>
      <c r="AC2021" s="195" t="str">
        <f t="shared" si="143"/>
        <v/>
      </c>
      <c r="AD2021" s="194" t="str">
        <f t="shared" si="144"/>
        <v/>
      </c>
      <c r="AE2021" s="194">
        <f>IF(AD2021="",0,IF(ISERROR(VLOOKUP(AD2021,AD$7:AD2020,1,FALSE)),1,0))</f>
        <v>0</v>
      </c>
      <c r="AF2021" s="194"/>
    </row>
    <row r="2022" spans="1:32" ht="16.5" customHeight="1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75">
        <f>IF(AND($X$3512&lt;&gt;" ",$X$3512&lt;&gt;0),IF(X2022=$X$3512,1+COUNTIF(U$7:U2021,"&gt;0"),0),0)</f>
        <v>0</v>
      </c>
      <c r="V2022" s="178" t="s">
        <v>2211</v>
      </c>
      <c r="W2022" s="130"/>
      <c r="X2022" s="131"/>
      <c r="Y2022" s="131"/>
      <c r="Z2022" s="206"/>
      <c r="AA2022" s="194">
        <f t="shared" si="141"/>
        <v>0</v>
      </c>
      <c r="AB2022" s="124" t="str">
        <f t="shared" si="142"/>
        <v/>
      </c>
      <c r="AC2022" s="195" t="str">
        <f t="shared" si="143"/>
        <v/>
      </c>
      <c r="AD2022" s="194" t="str">
        <f t="shared" si="144"/>
        <v/>
      </c>
      <c r="AE2022" s="194">
        <f>IF(AD2022="",0,IF(ISERROR(VLOOKUP(AD2022,AD$7:AD2021,1,FALSE)),1,0))</f>
        <v>0</v>
      </c>
      <c r="AF2022" s="194"/>
    </row>
    <row r="2023" spans="1:32" ht="16.5" customHeight="1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75">
        <f>IF(AND($X$3512&lt;&gt;" ",$X$3512&lt;&gt;0),IF(X2023=$X$3512,1+COUNTIF(U$7:U2022,"&gt;0"),0),0)</f>
        <v>0</v>
      </c>
      <c r="V2023" s="178" t="s">
        <v>2212</v>
      </c>
      <c r="W2023" s="130"/>
      <c r="X2023" s="131"/>
      <c r="Y2023" s="131"/>
      <c r="Z2023" s="206"/>
      <c r="AA2023" s="194">
        <f t="shared" si="141"/>
        <v>0</v>
      </c>
      <c r="AB2023" s="124" t="str">
        <f t="shared" si="142"/>
        <v/>
      </c>
      <c r="AC2023" s="195" t="str">
        <f t="shared" si="143"/>
        <v/>
      </c>
      <c r="AD2023" s="194" t="str">
        <f t="shared" si="144"/>
        <v/>
      </c>
      <c r="AE2023" s="194">
        <f>IF(AD2023="",0,IF(ISERROR(VLOOKUP(AD2023,AD$7:AD2022,1,FALSE)),1,0))</f>
        <v>0</v>
      </c>
      <c r="AF2023" s="194"/>
    </row>
    <row r="2024" spans="1:32" ht="16.5" customHeight="1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75">
        <f>IF(AND($X$3512&lt;&gt;" ",$X$3512&lt;&gt;0),IF(X2024=$X$3512,1+COUNTIF(U$7:U2023,"&gt;0"),0),0)</f>
        <v>0</v>
      </c>
      <c r="V2024" s="178" t="s">
        <v>2213</v>
      </c>
      <c r="W2024" s="130"/>
      <c r="X2024" s="131"/>
      <c r="Y2024" s="131"/>
      <c r="Z2024" s="206"/>
      <c r="AA2024" s="194">
        <f t="shared" si="141"/>
        <v>0</v>
      </c>
      <c r="AB2024" s="124" t="str">
        <f t="shared" si="142"/>
        <v/>
      </c>
      <c r="AC2024" s="195" t="str">
        <f t="shared" si="143"/>
        <v/>
      </c>
      <c r="AD2024" s="194" t="str">
        <f t="shared" si="144"/>
        <v/>
      </c>
      <c r="AE2024" s="194">
        <f>IF(AD2024="",0,IF(ISERROR(VLOOKUP(AD2024,AD$7:AD2023,1,FALSE)),1,0))</f>
        <v>0</v>
      </c>
      <c r="AF2024" s="194"/>
    </row>
    <row r="2025" spans="1:32" ht="16.5" customHeight="1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75">
        <f>IF(AND($X$3512&lt;&gt;" ",$X$3512&lt;&gt;0),IF(X2025=$X$3512,1+COUNTIF(U$7:U2024,"&gt;0"),0),0)</f>
        <v>0</v>
      </c>
      <c r="V2025" s="178" t="s">
        <v>2214</v>
      </c>
      <c r="W2025" s="130"/>
      <c r="X2025" s="131"/>
      <c r="Y2025" s="131"/>
      <c r="Z2025" s="206"/>
      <c r="AA2025" s="194">
        <f t="shared" si="141"/>
        <v>0</v>
      </c>
      <c r="AB2025" s="124" t="str">
        <f t="shared" si="142"/>
        <v/>
      </c>
      <c r="AC2025" s="195" t="str">
        <f t="shared" si="143"/>
        <v/>
      </c>
      <c r="AD2025" s="194" t="str">
        <f t="shared" si="144"/>
        <v/>
      </c>
      <c r="AE2025" s="194">
        <f>IF(AD2025="",0,IF(ISERROR(VLOOKUP(AD2025,AD$7:AD2024,1,FALSE)),1,0))</f>
        <v>0</v>
      </c>
      <c r="AF2025" s="194"/>
    </row>
    <row r="2026" spans="1:32" ht="16.5" customHeight="1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75">
        <f>IF(AND($X$3512&lt;&gt;" ",$X$3512&lt;&gt;0),IF(X2026=$X$3512,1+COUNTIF(U$7:U2025,"&gt;0"),0),0)</f>
        <v>0</v>
      </c>
      <c r="V2026" s="178" t="s">
        <v>2215</v>
      </c>
      <c r="W2026" s="130"/>
      <c r="X2026" s="131"/>
      <c r="Y2026" s="131"/>
      <c r="Z2026" s="206"/>
      <c r="AA2026" s="194">
        <f t="shared" si="141"/>
        <v>0</v>
      </c>
      <c r="AB2026" s="124" t="str">
        <f t="shared" si="142"/>
        <v/>
      </c>
      <c r="AC2026" s="195" t="str">
        <f t="shared" si="143"/>
        <v/>
      </c>
      <c r="AD2026" s="194" t="str">
        <f t="shared" si="144"/>
        <v/>
      </c>
      <c r="AE2026" s="194">
        <f>IF(AD2026="",0,IF(ISERROR(VLOOKUP(AD2026,AD$7:AD2025,1,FALSE)),1,0))</f>
        <v>0</v>
      </c>
      <c r="AF2026" s="194"/>
    </row>
    <row r="2027" spans="1:32" ht="16.5" customHeight="1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75">
        <f>IF(AND($X$3512&lt;&gt;" ",$X$3512&lt;&gt;0),IF(X2027=$X$3512,1+COUNTIF(U$7:U2026,"&gt;0"),0),0)</f>
        <v>0</v>
      </c>
      <c r="V2027" s="178" t="s">
        <v>2216</v>
      </c>
      <c r="W2027" s="130"/>
      <c r="X2027" s="131"/>
      <c r="Y2027" s="131"/>
      <c r="Z2027" s="206"/>
      <c r="AA2027" s="194">
        <f t="shared" si="141"/>
        <v>0</v>
      </c>
      <c r="AB2027" s="124" t="str">
        <f t="shared" si="142"/>
        <v/>
      </c>
      <c r="AC2027" s="195" t="str">
        <f t="shared" si="143"/>
        <v/>
      </c>
      <c r="AD2027" s="194" t="str">
        <f t="shared" si="144"/>
        <v/>
      </c>
      <c r="AE2027" s="194">
        <f>IF(AD2027="",0,IF(ISERROR(VLOOKUP(AD2027,AD$7:AD2026,1,FALSE)),1,0))</f>
        <v>0</v>
      </c>
      <c r="AF2027" s="194"/>
    </row>
    <row r="2028" spans="1:32" ht="16.5" customHeight="1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75">
        <f>IF(AND($X$3512&lt;&gt;" ",$X$3512&lt;&gt;0),IF(X2028=$X$3512,1+COUNTIF(U$7:U2027,"&gt;0"),0),0)</f>
        <v>0</v>
      </c>
      <c r="V2028" s="178" t="s">
        <v>2217</v>
      </c>
      <c r="W2028" s="130"/>
      <c r="X2028" s="131"/>
      <c r="Y2028" s="131"/>
      <c r="Z2028" s="206"/>
      <c r="AA2028" s="194">
        <f t="shared" si="141"/>
        <v>0</v>
      </c>
      <c r="AB2028" s="124" t="str">
        <f t="shared" si="142"/>
        <v/>
      </c>
      <c r="AC2028" s="195" t="str">
        <f t="shared" si="143"/>
        <v/>
      </c>
      <c r="AD2028" s="194" t="str">
        <f t="shared" si="144"/>
        <v/>
      </c>
      <c r="AE2028" s="194">
        <f>IF(AD2028="",0,IF(ISERROR(VLOOKUP(AD2028,AD$7:AD2027,1,FALSE)),1,0))</f>
        <v>0</v>
      </c>
      <c r="AF2028" s="194"/>
    </row>
    <row r="2029" spans="1:32" ht="16.5" customHeight="1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75">
        <f>IF(AND($X$3512&lt;&gt;" ",$X$3512&lt;&gt;0),IF(X2029=$X$3512,1+COUNTIF(U$7:U2028,"&gt;0"),0),0)</f>
        <v>0</v>
      </c>
      <c r="V2029" s="178" t="s">
        <v>2218</v>
      </c>
      <c r="W2029" s="130"/>
      <c r="X2029" s="131"/>
      <c r="Y2029" s="131"/>
      <c r="Z2029" s="206"/>
      <c r="AA2029" s="194">
        <f t="shared" si="141"/>
        <v>0</v>
      </c>
      <c r="AB2029" s="124" t="str">
        <f t="shared" si="142"/>
        <v/>
      </c>
      <c r="AC2029" s="195" t="str">
        <f t="shared" si="143"/>
        <v/>
      </c>
      <c r="AD2029" s="194" t="str">
        <f t="shared" si="144"/>
        <v/>
      </c>
      <c r="AE2029" s="194">
        <f>IF(AD2029="",0,IF(ISERROR(VLOOKUP(AD2029,AD$7:AD2028,1,FALSE)),1,0))</f>
        <v>0</v>
      </c>
      <c r="AF2029" s="194"/>
    </row>
    <row r="2030" spans="1:32" ht="16.5" customHeight="1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75">
        <f>IF(AND($X$3512&lt;&gt;" ",$X$3512&lt;&gt;0),IF(X2030=$X$3512,1+COUNTIF(U$7:U2029,"&gt;0"),0),0)</f>
        <v>0</v>
      </c>
      <c r="V2030" s="178" t="s">
        <v>2219</v>
      </c>
      <c r="W2030" s="130"/>
      <c r="X2030" s="131"/>
      <c r="Y2030" s="131"/>
      <c r="Z2030" s="206"/>
      <c r="AA2030" s="194">
        <f t="shared" si="141"/>
        <v>0</v>
      </c>
      <c r="AB2030" s="124" t="str">
        <f t="shared" si="142"/>
        <v/>
      </c>
      <c r="AC2030" s="195" t="str">
        <f t="shared" si="143"/>
        <v/>
      </c>
      <c r="AD2030" s="194" t="str">
        <f t="shared" si="144"/>
        <v/>
      </c>
      <c r="AE2030" s="194">
        <f>IF(AD2030="",0,IF(ISERROR(VLOOKUP(AD2030,AD$7:AD2029,1,FALSE)),1,0))</f>
        <v>0</v>
      </c>
      <c r="AF2030" s="194"/>
    </row>
    <row r="2031" spans="1:32" ht="16.5" customHeight="1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75">
        <f>IF(AND($X$3512&lt;&gt;" ",$X$3512&lt;&gt;0),IF(X2031=$X$3512,1+COUNTIF(U$7:U2030,"&gt;0"),0),0)</f>
        <v>0</v>
      </c>
      <c r="V2031" s="178" t="s">
        <v>2220</v>
      </c>
      <c r="W2031" s="130"/>
      <c r="X2031" s="131"/>
      <c r="Y2031" s="131"/>
      <c r="Z2031" s="206"/>
      <c r="AA2031" s="194">
        <f t="shared" si="141"/>
        <v>0</v>
      </c>
      <c r="AB2031" s="124" t="str">
        <f t="shared" si="142"/>
        <v/>
      </c>
      <c r="AC2031" s="195" t="str">
        <f t="shared" si="143"/>
        <v/>
      </c>
      <c r="AD2031" s="194" t="str">
        <f t="shared" si="144"/>
        <v/>
      </c>
      <c r="AE2031" s="194">
        <f>IF(AD2031="",0,IF(ISERROR(VLOOKUP(AD2031,AD$7:AD2030,1,FALSE)),1,0))</f>
        <v>0</v>
      </c>
      <c r="AF2031" s="194"/>
    </row>
    <row r="2032" spans="1:32" ht="16.5" customHeight="1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75">
        <f>IF(AND($X$3512&lt;&gt;" ",$X$3512&lt;&gt;0),IF(X2032=$X$3512,1+COUNTIF(U$7:U2031,"&gt;0"),0),0)</f>
        <v>0</v>
      </c>
      <c r="V2032" s="178" t="s">
        <v>2221</v>
      </c>
      <c r="W2032" s="130"/>
      <c r="X2032" s="131"/>
      <c r="Y2032" s="131"/>
      <c r="Z2032" s="206"/>
      <c r="AA2032" s="194">
        <f t="shared" si="141"/>
        <v>0</v>
      </c>
      <c r="AB2032" s="124" t="str">
        <f t="shared" si="142"/>
        <v/>
      </c>
      <c r="AC2032" s="195" t="str">
        <f t="shared" si="143"/>
        <v/>
      </c>
      <c r="AD2032" s="194" t="str">
        <f t="shared" si="144"/>
        <v/>
      </c>
      <c r="AE2032" s="194">
        <f>IF(AD2032="",0,IF(ISERROR(VLOOKUP(AD2032,AD$7:AD2031,1,FALSE)),1,0))</f>
        <v>0</v>
      </c>
      <c r="AF2032" s="194"/>
    </row>
    <row r="2033" spans="1:32" ht="16.5" customHeight="1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75">
        <f>IF(AND($X$3512&lt;&gt;" ",$X$3512&lt;&gt;0),IF(X2033=$X$3512,1+COUNTIF(U$7:U2032,"&gt;0"),0),0)</f>
        <v>0</v>
      </c>
      <c r="V2033" s="178" t="s">
        <v>2222</v>
      </c>
      <c r="W2033" s="130"/>
      <c r="X2033" s="131"/>
      <c r="Y2033" s="131"/>
      <c r="Z2033" s="206"/>
      <c r="AA2033" s="194">
        <f t="shared" si="141"/>
        <v>0</v>
      </c>
      <c r="AB2033" s="124" t="str">
        <f t="shared" si="142"/>
        <v/>
      </c>
      <c r="AC2033" s="195" t="str">
        <f t="shared" si="143"/>
        <v/>
      </c>
      <c r="AD2033" s="194" t="str">
        <f t="shared" si="144"/>
        <v/>
      </c>
      <c r="AE2033" s="194">
        <f>IF(AD2033="",0,IF(ISERROR(VLOOKUP(AD2033,AD$7:AD2032,1,FALSE)),1,0))</f>
        <v>0</v>
      </c>
      <c r="AF2033" s="194"/>
    </row>
    <row r="2034" spans="1:32" ht="16.5" customHeight="1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75">
        <f>IF(AND($X$3512&lt;&gt;" ",$X$3512&lt;&gt;0),IF(X2034=$X$3512,1+COUNTIF(U$7:U2033,"&gt;0"),0),0)</f>
        <v>0</v>
      </c>
      <c r="V2034" s="178" t="s">
        <v>2223</v>
      </c>
      <c r="W2034" s="130"/>
      <c r="X2034" s="131"/>
      <c r="Y2034" s="131"/>
      <c r="Z2034" s="206"/>
      <c r="AA2034" s="194">
        <f t="shared" si="141"/>
        <v>0</v>
      </c>
      <c r="AB2034" s="124" t="str">
        <f t="shared" si="142"/>
        <v/>
      </c>
      <c r="AC2034" s="195" t="str">
        <f t="shared" si="143"/>
        <v/>
      </c>
      <c r="AD2034" s="194" t="str">
        <f t="shared" si="144"/>
        <v/>
      </c>
      <c r="AE2034" s="194">
        <f>IF(AD2034="",0,IF(ISERROR(VLOOKUP(AD2034,AD$7:AD2033,1,FALSE)),1,0))</f>
        <v>0</v>
      </c>
      <c r="AF2034" s="194"/>
    </row>
    <row r="2035" spans="1:32" ht="16.5" customHeight="1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75">
        <f>IF(AND($X$3512&lt;&gt;" ",$X$3512&lt;&gt;0),IF(X2035=$X$3512,1+COUNTIF(U$7:U2034,"&gt;0"),0),0)</f>
        <v>0</v>
      </c>
      <c r="V2035" s="178" t="s">
        <v>2224</v>
      </c>
      <c r="W2035" s="130"/>
      <c r="X2035" s="131"/>
      <c r="Y2035" s="131"/>
      <c r="Z2035" s="206"/>
      <c r="AA2035" s="194">
        <f t="shared" si="141"/>
        <v>0</v>
      </c>
      <c r="AB2035" s="124" t="str">
        <f t="shared" si="142"/>
        <v/>
      </c>
      <c r="AC2035" s="195" t="str">
        <f t="shared" si="143"/>
        <v/>
      </c>
      <c r="AD2035" s="194" t="str">
        <f t="shared" si="144"/>
        <v/>
      </c>
      <c r="AE2035" s="194">
        <f>IF(AD2035="",0,IF(ISERROR(VLOOKUP(AD2035,AD$7:AD2034,1,FALSE)),1,0))</f>
        <v>0</v>
      </c>
      <c r="AF2035" s="194"/>
    </row>
    <row r="2036" spans="1:32" ht="16.5" customHeight="1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75">
        <f>IF(AND($X$3512&lt;&gt;" ",$X$3512&lt;&gt;0),IF(X2036=$X$3512,1+COUNTIF(U$7:U2035,"&gt;0"),0),0)</f>
        <v>0</v>
      </c>
      <c r="V2036" s="178" t="s">
        <v>2225</v>
      </c>
      <c r="W2036" s="130"/>
      <c r="X2036" s="131"/>
      <c r="Y2036" s="131"/>
      <c r="Z2036" s="206"/>
      <c r="AA2036" s="194">
        <f t="shared" si="141"/>
        <v>0</v>
      </c>
      <c r="AB2036" s="124" t="str">
        <f t="shared" si="142"/>
        <v/>
      </c>
      <c r="AC2036" s="195" t="str">
        <f t="shared" si="143"/>
        <v/>
      </c>
      <c r="AD2036" s="194" t="str">
        <f t="shared" si="144"/>
        <v/>
      </c>
      <c r="AE2036" s="194">
        <f>IF(AD2036="",0,IF(ISERROR(VLOOKUP(AD2036,AD$7:AD2035,1,FALSE)),1,0))</f>
        <v>0</v>
      </c>
      <c r="AF2036" s="194"/>
    </row>
    <row r="2037" spans="1:32" ht="16.5" customHeight="1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75">
        <f>IF(AND($X$3512&lt;&gt;" ",$X$3512&lt;&gt;0),IF(X2037=$X$3512,1+COUNTIF(U$7:U2036,"&gt;0"),0),0)</f>
        <v>0</v>
      </c>
      <c r="V2037" s="178" t="s">
        <v>2226</v>
      </c>
      <c r="W2037" s="130"/>
      <c r="X2037" s="131"/>
      <c r="Y2037" s="131"/>
      <c r="Z2037" s="206"/>
      <c r="AA2037" s="194">
        <f t="shared" si="141"/>
        <v>0</v>
      </c>
      <c r="AB2037" s="124" t="str">
        <f t="shared" si="142"/>
        <v/>
      </c>
      <c r="AC2037" s="195" t="str">
        <f t="shared" si="143"/>
        <v/>
      </c>
      <c r="AD2037" s="194" t="str">
        <f t="shared" si="144"/>
        <v/>
      </c>
      <c r="AE2037" s="194">
        <f>IF(AD2037="",0,IF(ISERROR(VLOOKUP(AD2037,AD$7:AD2036,1,FALSE)),1,0))</f>
        <v>0</v>
      </c>
      <c r="AF2037" s="194"/>
    </row>
    <row r="2038" spans="1:32" ht="16.5" customHeight="1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75">
        <f>IF(AND($X$3512&lt;&gt;" ",$X$3512&lt;&gt;0),IF(X2038=$X$3512,1+COUNTIF(U$7:U2037,"&gt;0"),0),0)</f>
        <v>0</v>
      </c>
      <c r="V2038" s="178" t="s">
        <v>2227</v>
      </c>
      <c r="W2038" s="130"/>
      <c r="X2038" s="131"/>
      <c r="Y2038" s="131"/>
      <c r="Z2038" s="206"/>
      <c r="AA2038" s="194">
        <f t="shared" si="141"/>
        <v>0</v>
      </c>
      <c r="AB2038" s="124" t="str">
        <f t="shared" si="142"/>
        <v/>
      </c>
      <c r="AC2038" s="195" t="str">
        <f t="shared" si="143"/>
        <v/>
      </c>
      <c r="AD2038" s="194" t="str">
        <f t="shared" si="144"/>
        <v/>
      </c>
      <c r="AE2038" s="194">
        <f>IF(AD2038="",0,IF(ISERROR(VLOOKUP(AD2038,AD$7:AD2037,1,FALSE)),1,0))</f>
        <v>0</v>
      </c>
      <c r="AF2038" s="194"/>
    </row>
    <row r="2039" spans="1:32" ht="16.5" customHeight="1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75">
        <f>IF(AND($X$3512&lt;&gt;" ",$X$3512&lt;&gt;0),IF(X2039=$X$3512,1+COUNTIF(U$7:U2038,"&gt;0"),0),0)</f>
        <v>0</v>
      </c>
      <c r="V2039" s="178" t="s">
        <v>2228</v>
      </c>
      <c r="W2039" s="130"/>
      <c r="X2039" s="131"/>
      <c r="Y2039" s="131"/>
      <c r="Z2039" s="206"/>
      <c r="AA2039" s="194">
        <f t="shared" si="141"/>
        <v>0</v>
      </c>
      <c r="AB2039" s="124" t="str">
        <f t="shared" si="142"/>
        <v/>
      </c>
      <c r="AC2039" s="195" t="str">
        <f t="shared" si="143"/>
        <v/>
      </c>
      <c r="AD2039" s="194" t="str">
        <f t="shared" si="144"/>
        <v/>
      </c>
      <c r="AE2039" s="194">
        <f>IF(AD2039="",0,IF(ISERROR(VLOOKUP(AD2039,AD$7:AD2038,1,FALSE)),1,0))</f>
        <v>0</v>
      </c>
      <c r="AF2039" s="194"/>
    </row>
    <row r="2040" spans="1:32" ht="16.5" customHeight="1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75">
        <f>IF(AND($X$3512&lt;&gt;" ",$X$3512&lt;&gt;0),IF(X2040=$X$3512,1+COUNTIF(U$7:U2039,"&gt;0"),0),0)</f>
        <v>0</v>
      </c>
      <c r="V2040" s="178" t="s">
        <v>2229</v>
      </c>
      <c r="W2040" s="130"/>
      <c r="X2040" s="131"/>
      <c r="Y2040" s="131"/>
      <c r="Z2040" s="206"/>
      <c r="AA2040" s="194">
        <f t="shared" si="141"/>
        <v>0</v>
      </c>
      <c r="AB2040" s="124" t="str">
        <f t="shared" si="142"/>
        <v/>
      </c>
      <c r="AC2040" s="195" t="str">
        <f t="shared" si="143"/>
        <v/>
      </c>
      <c r="AD2040" s="194" t="str">
        <f t="shared" si="144"/>
        <v/>
      </c>
      <c r="AE2040" s="194">
        <f>IF(AD2040="",0,IF(ISERROR(VLOOKUP(AD2040,AD$7:AD2039,1,FALSE)),1,0))</f>
        <v>0</v>
      </c>
      <c r="AF2040" s="194"/>
    </row>
    <row r="2041" spans="1:32" ht="16.5" customHeight="1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75">
        <f>IF(AND($X$3512&lt;&gt;" ",$X$3512&lt;&gt;0),IF(X2041=$X$3512,1+COUNTIF(U$7:U2040,"&gt;0"),0),0)</f>
        <v>0</v>
      </c>
      <c r="V2041" s="178" t="s">
        <v>2230</v>
      </c>
      <c r="W2041" s="130"/>
      <c r="X2041" s="131"/>
      <c r="Y2041" s="131"/>
      <c r="Z2041" s="206"/>
      <c r="AA2041" s="194">
        <f t="shared" si="141"/>
        <v>0</v>
      </c>
      <c r="AB2041" s="124" t="str">
        <f t="shared" si="142"/>
        <v/>
      </c>
      <c r="AC2041" s="195" t="str">
        <f t="shared" si="143"/>
        <v/>
      </c>
      <c r="AD2041" s="194" t="str">
        <f t="shared" si="144"/>
        <v/>
      </c>
      <c r="AE2041" s="194">
        <f>IF(AD2041="",0,IF(ISERROR(VLOOKUP(AD2041,AD$7:AD2040,1,FALSE)),1,0))</f>
        <v>0</v>
      </c>
      <c r="AF2041" s="194"/>
    </row>
    <row r="2042" spans="1:32" ht="16.5" customHeight="1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75">
        <f>IF(AND($X$3512&lt;&gt;" ",$X$3512&lt;&gt;0),IF(X2042=$X$3512,1+COUNTIF(U$7:U2041,"&gt;0"),0),0)</f>
        <v>0</v>
      </c>
      <c r="V2042" s="178" t="s">
        <v>2231</v>
      </c>
      <c r="W2042" s="130"/>
      <c r="X2042" s="131"/>
      <c r="Y2042" s="131"/>
      <c r="Z2042" s="206"/>
      <c r="AA2042" s="194">
        <f t="shared" si="141"/>
        <v>0</v>
      </c>
      <c r="AB2042" s="124" t="str">
        <f t="shared" si="142"/>
        <v/>
      </c>
      <c r="AC2042" s="195" t="str">
        <f t="shared" si="143"/>
        <v/>
      </c>
      <c r="AD2042" s="194" t="str">
        <f t="shared" si="144"/>
        <v/>
      </c>
      <c r="AE2042" s="194">
        <f>IF(AD2042="",0,IF(ISERROR(VLOOKUP(AD2042,AD$7:AD2041,1,FALSE)),1,0))</f>
        <v>0</v>
      </c>
      <c r="AF2042" s="194"/>
    </row>
    <row r="2043" spans="1:32" ht="16.5" customHeight="1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75">
        <f>IF(AND($X$3512&lt;&gt;" ",$X$3512&lt;&gt;0),IF(X2043=$X$3512,1+COUNTIF(U$7:U2042,"&gt;0"),0),0)</f>
        <v>0</v>
      </c>
      <c r="V2043" s="178" t="s">
        <v>2232</v>
      </c>
      <c r="W2043" s="130"/>
      <c r="X2043" s="131"/>
      <c r="Y2043" s="131"/>
      <c r="Z2043" s="206"/>
      <c r="AA2043" s="194">
        <f t="shared" si="141"/>
        <v>0</v>
      </c>
      <c r="AB2043" s="124" t="str">
        <f t="shared" si="142"/>
        <v/>
      </c>
      <c r="AC2043" s="195" t="str">
        <f t="shared" si="143"/>
        <v/>
      </c>
      <c r="AD2043" s="194" t="str">
        <f t="shared" si="144"/>
        <v/>
      </c>
      <c r="AE2043" s="194">
        <f>IF(AD2043="",0,IF(ISERROR(VLOOKUP(AD2043,AD$7:AD2042,1,FALSE)),1,0))</f>
        <v>0</v>
      </c>
      <c r="AF2043" s="194"/>
    </row>
    <row r="2044" spans="1:32" ht="16.5" customHeight="1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75">
        <f>IF(AND($X$3512&lt;&gt;" ",$X$3512&lt;&gt;0),IF(X2044=$X$3512,1+COUNTIF(U$7:U2043,"&gt;0"),0),0)</f>
        <v>0</v>
      </c>
      <c r="V2044" s="178" t="s">
        <v>2233</v>
      </c>
      <c r="W2044" s="130"/>
      <c r="X2044" s="131"/>
      <c r="Y2044" s="131"/>
      <c r="Z2044" s="206"/>
      <c r="AA2044" s="194">
        <f t="shared" si="141"/>
        <v>0</v>
      </c>
      <c r="AB2044" s="124" t="str">
        <f t="shared" si="142"/>
        <v/>
      </c>
      <c r="AC2044" s="195" t="str">
        <f t="shared" si="143"/>
        <v/>
      </c>
      <c r="AD2044" s="194" t="str">
        <f t="shared" si="144"/>
        <v/>
      </c>
      <c r="AE2044" s="194">
        <f>IF(AD2044="",0,IF(ISERROR(VLOOKUP(AD2044,AD$7:AD2043,1,FALSE)),1,0))</f>
        <v>0</v>
      </c>
      <c r="AF2044" s="194"/>
    </row>
    <row r="2045" spans="1:32" ht="16.5" customHeight="1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75">
        <f>IF(AND($X$3512&lt;&gt;" ",$X$3512&lt;&gt;0),IF(X2045=$X$3512,1+COUNTIF(U$7:U2044,"&gt;0"),0),0)</f>
        <v>0</v>
      </c>
      <c r="V2045" s="178" t="s">
        <v>2234</v>
      </c>
      <c r="W2045" s="130"/>
      <c r="X2045" s="131"/>
      <c r="Y2045" s="131"/>
      <c r="Z2045" s="206"/>
      <c r="AA2045" s="194">
        <f t="shared" si="141"/>
        <v>0</v>
      </c>
      <c r="AB2045" s="124" t="str">
        <f t="shared" si="142"/>
        <v/>
      </c>
      <c r="AC2045" s="195" t="str">
        <f t="shared" si="143"/>
        <v/>
      </c>
      <c r="AD2045" s="194" t="str">
        <f t="shared" si="144"/>
        <v/>
      </c>
      <c r="AE2045" s="194">
        <f>IF(AD2045="",0,IF(ISERROR(VLOOKUP(AD2045,AD$7:AD2044,1,FALSE)),1,0))</f>
        <v>0</v>
      </c>
      <c r="AF2045" s="194"/>
    </row>
    <row r="2046" spans="1:32" ht="16.5" customHeight="1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75">
        <f>IF(AND($X$3512&lt;&gt;" ",$X$3512&lt;&gt;0),IF(X2046=$X$3512,1+COUNTIF(U$7:U2045,"&gt;0"),0),0)</f>
        <v>0</v>
      </c>
      <c r="V2046" s="178" t="s">
        <v>2235</v>
      </c>
      <c r="W2046" s="130"/>
      <c r="X2046" s="131"/>
      <c r="Y2046" s="131"/>
      <c r="Z2046" s="206"/>
      <c r="AA2046" s="194">
        <f t="shared" si="141"/>
        <v>0</v>
      </c>
      <c r="AB2046" s="124" t="str">
        <f t="shared" si="142"/>
        <v/>
      </c>
      <c r="AC2046" s="195" t="str">
        <f t="shared" si="143"/>
        <v/>
      </c>
      <c r="AD2046" s="194" t="str">
        <f t="shared" si="144"/>
        <v/>
      </c>
      <c r="AE2046" s="194">
        <f>IF(AD2046="",0,IF(ISERROR(VLOOKUP(AD2046,AD$7:AD2045,1,FALSE)),1,0))</f>
        <v>0</v>
      </c>
      <c r="AF2046" s="194"/>
    </row>
    <row r="2047" spans="1:32" ht="16.5" customHeight="1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75">
        <f>IF(AND($X$3512&lt;&gt;" ",$X$3512&lt;&gt;0),IF(X2047=$X$3512,1+COUNTIF(U$7:U2046,"&gt;0"),0),0)</f>
        <v>0</v>
      </c>
      <c r="V2047" s="178" t="s">
        <v>2236</v>
      </c>
      <c r="W2047" s="130"/>
      <c r="X2047" s="131"/>
      <c r="Y2047" s="131"/>
      <c r="Z2047" s="206"/>
      <c r="AA2047" s="194">
        <f t="shared" si="141"/>
        <v>0</v>
      </c>
      <c r="AB2047" s="124" t="str">
        <f t="shared" si="142"/>
        <v/>
      </c>
      <c r="AC2047" s="195" t="str">
        <f t="shared" si="143"/>
        <v/>
      </c>
      <c r="AD2047" s="194" t="str">
        <f t="shared" si="144"/>
        <v/>
      </c>
      <c r="AE2047" s="194">
        <f>IF(AD2047="",0,IF(ISERROR(VLOOKUP(AD2047,AD$7:AD2046,1,FALSE)),1,0))</f>
        <v>0</v>
      </c>
      <c r="AF2047" s="194"/>
    </row>
    <row r="2048" spans="1:32" ht="16.5" customHeight="1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75">
        <f>IF(AND($X$3512&lt;&gt;" ",$X$3512&lt;&gt;0),IF(X2048=$X$3512,1+COUNTIF(U$7:U2047,"&gt;0"),0),0)</f>
        <v>0</v>
      </c>
      <c r="V2048" s="178" t="s">
        <v>2237</v>
      </c>
      <c r="W2048" s="130"/>
      <c r="X2048" s="131"/>
      <c r="Y2048" s="131"/>
      <c r="Z2048" s="206"/>
      <c r="AA2048" s="194">
        <f t="shared" si="141"/>
        <v>0</v>
      </c>
      <c r="AB2048" s="124" t="str">
        <f t="shared" si="142"/>
        <v/>
      </c>
      <c r="AC2048" s="195" t="str">
        <f t="shared" si="143"/>
        <v/>
      </c>
      <c r="AD2048" s="194" t="str">
        <f t="shared" si="144"/>
        <v/>
      </c>
      <c r="AE2048" s="194">
        <f>IF(AD2048="",0,IF(ISERROR(VLOOKUP(AD2048,AD$7:AD2047,1,FALSE)),1,0))</f>
        <v>0</v>
      </c>
      <c r="AF2048" s="194"/>
    </row>
    <row r="2049" spans="1:32" ht="16.5" customHeight="1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75">
        <f>IF(AND($X$3512&lt;&gt;" ",$X$3512&lt;&gt;0),IF(X2049=$X$3512,1+COUNTIF(U$7:U2048,"&gt;0"),0),0)</f>
        <v>0</v>
      </c>
      <c r="V2049" s="178" t="s">
        <v>2238</v>
      </c>
      <c r="W2049" s="130"/>
      <c r="X2049" s="131"/>
      <c r="Y2049" s="131"/>
      <c r="Z2049" s="206"/>
      <c r="AA2049" s="194">
        <f t="shared" si="141"/>
        <v>0</v>
      </c>
      <c r="AB2049" s="124" t="str">
        <f t="shared" si="142"/>
        <v/>
      </c>
      <c r="AC2049" s="195" t="str">
        <f t="shared" si="143"/>
        <v/>
      </c>
      <c r="AD2049" s="194" t="str">
        <f t="shared" si="144"/>
        <v/>
      </c>
      <c r="AE2049" s="194">
        <f>IF(AD2049="",0,IF(ISERROR(VLOOKUP(AD2049,AD$7:AD2048,1,FALSE)),1,0))</f>
        <v>0</v>
      </c>
      <c r="AF2049" s="194"/>
    </row>
    <row r="2050" spans="1:32" ht="16.5" customHeight="1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75">
        <f>IF(AND($X$3512&lt;&gt;" ",$X$3512&lt;&gt;0),IF(X2050=$X$3512,1+COUNTIF(U$7:U2049,"&gt;0"),0),0)</f>
        <v>0</v>
      </c>
      <c r="V2050" s="178" t="s">
        <v>2239</v>
      </c>
      <c r="W2050" s="130"/>
      <c r="X2050" s="131"/>
      <c r="Y2050" s="131"/>
      <c r="Z2050" s="206"/>
      <c r="AA2050" s="194">
        <f t="shared" si="141"/>
        <v>0</v>
      </c>
      <c r="AB2050" s="124" t="str">
        <f t="shared" si="142"/>
        <v/>
      </c>
      <c r="AC2050" s="195" t="str">
        <f t="shared" si="143"/>
        <v/>
      </c>
      <c r="AD2050" s="194" t="str">
        <f t="shared" si="144"/>
        <v/>
      </c>
      <c r="AE2050" s="194">
        <f>IF(AD2050="",0,IF(ISERROR(VLOOKUP(AD2050,AD$7:AD2049,1,FALSE)),1,0))</f>
        <v>0</v>
      </c>
      <c r="AF2050" s="194"/>
    </row>
    <row r="2051" spans="1:32" ht="16.5" customHeight="1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75">
        <f>IF(AND($X$3512&lt;&gt;" ",$X$3512&lt;&gt;0),IF(X2051=$X$3512,1+COUNTIF(U$7:U2050,"&gt;0"),0),0)</f>
        <v>0</v>
      </c>
      <c r="V2051" s="178" t="s">
        <v>2240</v>
      </c>
      <c r="W2051" s="130"/>
      <c r="X2051" s="131"/>
      <c r="Y2051" s="131"/>
      <c r="Z2051" s="206"/>
      <c r="AA2051" s="194">
        <f t="shared" si="141"/>
        <v>0</v>
      </c>
      <c r="AB2051" s="124" t="str">
        <f t="shared" si="142"/>
        <v/>
      </c>
      <c r="AC2051" s="195" t="str">
        <f t="shared" si="143"/>
        <v/>
      </c>
      <c r="AD2051" s="194" t="str">
        <f t="shared" si="144"/>
        <v/>
      </c>
      <c r="AE2051" s="194">
        <f>IF(AD2051="",0,IF(ISERROR(VLOOKUP(AD2051,AD$7:AD2050,1,FALSE)),1,0))</f>
        <v>0</v>
      </c>
      <c r="AF2051" s="194"/>
    </row>
    <row r="2052" spans="1:32" ht="16.5" customHeight="1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75">
        <f>IF(AND($X$3512&lt;&gt;" ",$X$3512&lt;&gt;0),IF(X2052=$X$3512,1+COUNTIF(U$7:U2051,"&gt;0"),0),0)</f>
        <v>0</v>
      </c>
      <c r="V2052" s="178" t="s">
        <v>2241</v>
      </c>
      <c r="W2052" s="130"/>
      <c r="X2052" s="131"/>
      <c r="Y2052" s="131"/>
      <c r="Z2052" s="206"/>
      <c r="AA2052" s="194">
        <f t="shared" si="141"/>
        <v>0</v>
      </c>
      <c r="AB2052" s="124" t="str">
        <f t="shared" si="142"/>
        <v/>
      </c>
      <c r="AC2052" s="195" t="str">
        <f t="shared" si="143"/>
        <v/>
      </c>
      <c r="AD2052" s="194" t="str">
        <f t="shared" si="144"/>
        <v/>
      </c>
      <c r="AE2052" s="194">
        <f>IF(AD2052="",0,IF(ISERROR(VLOOKUP(AD2052,AD$7:AD2051,1,FALSE)),1,0))</f>
        <v>0</v>
      </c>
      <c r="AF2052" s="194"/>
    </row>
    <row r="2053" spans="1:32" ht="16.5" customHeight="1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75">
        <f>IF(AND($X$3512&lt;&gt;" ",$X$3512&lt;&gt;0),IF(X2053=$X$3512,1+COUNTIF(U$7:U2052,"&gt;0"),0),0)</f>
        <v>0</v>
      </c>
      <c r="V2053" s="178" t="s">
        <v>2242</v>
      </c>
      <c r="W2053" s="130"/>
      <c r="X2053" s="131"/>
      <c r="Y2053" s="131"/>
      <c r="Z2053" s="206"/>
      <c r="AA2053" s="194">
        <f t="shared" si="141"/>
        <v>0</v>
      </c>
      <c r="AB2053" s="124" t="str">
        <f t="shared" si="142"/>
        <v/>
      </c>
      <c r="AC2053" s="195" t="str">
        <f t="shared" si="143"/>
        <v/>
      </c>
      <c r="AD2053" s="194" t="str">
        <f t="shared" si="144"/>
        <v/>
      </c>
      <c r="AE2053" s="194">
        <f>IF(AD2053="",0,IF(ISERROR(VLOOKUP(AD2053,AD$7:AD2052,1,FALSE)),1,0))</f>
        <v>0</v>
      </c>
      <c r="AF2053" s="194"/>
    </row>
    <row r="2054" spans="1:32" ht="16.5" customHeight="1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75">
        <f>IF(AND($X$3512&lt;&gt;" ",$X$3512&lt;&gt;0),IF(X2054=$X$3512,1+COUNTIF(U$7:U2053,"&gt;0"),0),0)</f>
        <v>0</v>
      </c>
      <c r="V2054" s="178" t="s">
        <v>2243</v>
      </c>
      <c r="W2054" s="130"/>
      <c r="X2054" s="131"/>
      <c r="Y2054" s="131"/>
      <c r="Z2054" s="206"/>
      <c r="AA2054" s="194">
        <f t="shared" si="141"/>
        <v>0</v>
      </c>
      <c r="AB2054" s="124" t="str">
        <f t="shared" si="142"/>
        <v/>
      </c>
      <c r="AC2054" s="195" t="str">
        <f t="shared" si="143"/>
        <v/>
      </c>
      <c r="AD2054" s="194" t="str">
        <f t="shared" si="144"/>
        <v/>
      </c>
      <c r="AE2054" s="194">
        <f>IF(AD2054="",0,IF(ISERROR(VLOOKUP(AD2054,AD$7:AD2053,1,FALSE)),1,0))</f>
        <v>0</v>
      </c>
      <c r="AF2054" s="194"/>
    </row>
    <row r="2055" spans="1:32" ht="16.5" customHeight="1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75">
        <f>IF(AND($X$3512&lt;&gt;" ",$X$3512&lt;&gt;0),IF(X2055=$X$3512,1+COUNTIF(U$7:U2054,"&gt;0"),0),0)</f>
        <v>0</v>
      </c>
      <c r="V2055" s="178" t="s">
        <v>2244</v>
      </c>
      <c r="W2055" s="130"/>
      <c r="X2055" s="131"/>
      <c r="Y2055" s="131"/>
      <c r="Z2055" s="206"/>
      <c r="AA2055" s="194">
        <f t="shared" ref="AA2055:AA2118" si="145">IF(ISBLANK(X2055),0,VLOOKUP(X2055,$B$8:$E$57,1,FALSE))</f>
        <v>0</v>
      </c>
      <c r="AB2055" s="124" t="str">
        <f t="shared" si="142"/>
        <v/>
      </c>
      <c r="AC2055" s="195" t="str">
        <f t="shared" si="143"/>
        <v/>
      </c>
      <c r="AD2055" s="194" t="str">
        <f t="shared" si="144"/>
        <v/>
      </c>
      <c r="AE2055" s="194">
        <f>IF(AD2055="",0,IF(ISERROR(VLOOKUP(AD2055,AD$7:AD2054,1,FALSE)),1,0))</f>
        <v>0</v>
      </c>
      <c r="AF2055" s="194"/>
    </row>
    <row r="2056" spans="1:32" ht="16.5" customHeight="1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75">
        <f>IF(AND($X$3512&lt;&gt;" ",$X$3512&lt;&gt;0),IF(X2056=$X$3512,1+COUNTIF(U$7:U2055,"&gt;0"),0),0)</f>
        <v>0</v>
      </c>
      <c r="V2056" s="178" t="s">
        <v>2245</v>
      </c>
      <c r="W2056" s="130"/>
      <c r="X2056" s="131"/>
      <c r="Y2056" s="131"/>
      <c r="Z2056" s="206"/>
      <c r="AA2056" s="194">
        <f t="shared" si="145"/>
        <v>0</v>
      </c>
      <c r="AB2056" s="124" t="str">
        <f t="shared" ref="AB2056:AB2119" si="146">IF(W2056&gt;0,CONCATENATE(MONTH(W2056)&amp;X2056),"")</f>
        <v/>
      </c>
      <c r="AC2056" s="195" t="str">
        <f t="shared" ref="AC2056:AC2119" si="147">IF(OR(AND(Z2056&lt;&gt;0,ISBLANK(X2056)),ISERROR(AA2056)),"ERR","")</f>
        <v/>
      </c>
      <c r="AD2056" s="194" t="str">
        <f t="shared" si="144"/>
        <v/>
      </c>
      <c r="AE2056" s="194">
        <f>IF(AD2056="",0,IF(ISERROR(VLOOKUP(AD2056,AD$7:AD2055,1,FALSE)),1,0))</f>
        <v>0</v>
      </c>
      <c r="AF2056" s="194"/>
    </row>
    <row r="2057" spans="1:32" ht="16.5" customHeight="1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75">
        <f>IF(AND($X$3512&lt;&gt;" ",$X$3512&lt;&gt;0),IF(X2057=$X$3512,1+COUNTIF(U$7:U2056,"&gt;0"),0),0)</f>
        <v>0</v>
      </c>
      <c r="V2057" s="178" t="s">
        <v>2246</v>
      </c>
      <c r="W2057" s="130"/>
      <c r="X2057" s="131"/>
      <c r="Y2057" s="131"/>
      <c r="Z2057" s="206"/>
      <c r="AA2057" s="194">
        <f t="shared" si="145"/>
        <v>0</v>
      </c>
      <c r="AB2057" s="124" t="str">
        <f t="shared" si="146"/>
        <v/>
      </c>
      <c r="AC2057" s="195" t="str">
        <f t="shared" si="147"/>
        <v/>
      </c>
      <c r="AD2057" s="194" t="str">
        <f t="shared" si="144"/>
        <v/>
      </c>
      <c r="AE2057" s="194">
        <f>IF(AD2057="",0,IF(ISERROR(VLOOKUP(AD2057,AD$7:AD2056,1,FALSE)),1,0))</f>
        <v>0</v>
      </c>
      <c r="AF2057" s="194"/>
    </row>
    <row r="2058" spans="1:32" ht="16.5" customHeight="1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75">
        <f>IF(AND($X$3512&lt;&gt;" ",$X$3512&lt;&gt;0),IF(X2058=$X$3512,1+COUNTIF(U$7:U2057,"&gt;0"),0),0)</f>
        <v>0</v>
      </c>
      <c r="V2058" s="178" t="s">
        <v>2247</v>
      </c>
      <c r="W2058" s="130"/>
      <c r="X2058" s="131"/>
      <c r="Y2058" s="131"/>
      <c r="Z2058" s="206"/>
      <c r="AA2058" s="194">
        <f t="shared" si="145"/>
        <v>0</v>
      </c>
      <c r="AB2058" s="124" t="str">
        <f t="shared" si="146"/>
        <v/>
      </c>
      <c r="AC2058" s="195" t="str">
        <f t="shared" si="147"/>
        <v/>
      </c>
      <c r="AD2058" s="194" t="str">
        <f t="shared" si="144"/>
        <v/>
      </c>
      <c r="AE2058" s="194">
        <f>IF(AD2058="",0,IF(ISERROR(VLOOKUP(AD2058,AD$7:AD2057,1,FALSE)),1,0))</f>
        <v>0</v>
      </c>
      <c r="AF2058" s="194"/>
    </row>
    <row r="2059" spans="1:32" ht="16.5" customHeight="1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75">
        <f>IF(AND($X$3512&lt;&gt;" ",$X$3512&lt;&gt;0),IF(X2059=$X$3512,1+COUNTIF(U$7:U2058,"&gt;0"),0),0)</f>
        <v>0</v>
      </c>
      <c r="V2059" s="178" t="s">
        <v>2248</v>
      </c>
      <c r="W2059" s="130"/>
      <c r="X2059" s="131"/>
      <c r="Y2059" s="131"/>
      <c r="Z2059" s="206"/>
      <c r="AA2059" s="194">
        <f t="shared" si="145"/>
        <v>0</v>
      </c>
      <c r="AB2059" s="124" t="str">
        <f t="shared" si="146"/>
        <v/>
      </c>
      <c r="AC2059" s="195" t="str">
        <f t="shared" si="147"/>
        <v/>
      </c>
      <c r="AD2059" s="194" t="str">
        <f t="shared" ref="AD2059:AD2122" si="148">IF(W2059&gt;0,CONCATENATE(MONTH(W2059),"-",YEAR(W2059)),"")</f>
        <v/>
      </c>
      <c r="AE2059" s="194">
        <f>IF(AD2059="",0,IF(ISERROR(VLOOKUP(AD2059,AD$7:AD2058,1,FALSE)),1,0))</f>
        <v>0</v>
      </c>
      <c r="AF2059" s="194"/>
    </row>
    <row r="2060" spans="1:32" ht="16.5" customHeight="1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75">
        <f>IF(AND($X$3512&lt;&gt;" ",$X$3512&lt;&gt;0),IF(X2060=$X$3512,1+COUNTIF(U$7:U2059,"&gt;0"),0),0)</f>
        <v>0</v>
      </c>
      <c r="V2060" s="178" t="s">
        <v>2249</v>
      </c>
      <c r="W2060" s="130"/>
      <c r="X2060" s="131"/>
      <c r="Y2060" s="131"/>
      <c r="Z2060" s="206"/>
      <c r="AA2060" s="194">
        <f t="shared" si="145"/>
        <v>0</v>
      </c>
      <c r="AB2060" s="124" t="str">
        <f t="shared" si="146"/>
        <v/>
      </c>
      <c r="AC2060" s="195" t="str">
        <f t="shared" si="147"/>
        <v/>
      </c>
      <c r="AD2060" s="194" t="str">
        <f t="shared" si="148"/>
        <v/>
      </c>
      <c r="AE2060" s="194">
        <f>IF(AD2060="",0,IF(ISERROR(VLOOKUP(AD2060,AD$7:AD2059,1,FALSE)),1,0))</f>
        <v>0</v>
      </c>
      <c r="AF2060" s="194"/>
    </row>
    <row r="2061" spans="1:32" ht="16.5" customHeight="1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75">
        <f>IF(AND($X$3512&lt;&gt;" ",$X$3512&lt;&gt;0),IF(X2061=$X$3512,1+COUNTIF(U$7:U2060,"&gt;0"),0),0)</f>
        <v>0</v>
      </c>
      <c r="V2061" s="178" t="s">
        <v>2250</v>
      </c>
      <c r="W2061" s="130"/>
      <c r="X2061" s="131"/>
      <c r="Y2061" s="131"/>
      <c r="Z2061" s="206"/>
      <c r="AA2061" s="194">
        <f t="shared" si="145"/>
        <v>0</v>
      </c>
      <c r="AB2061" s="124" t="str">
        <f t="shared" si="146"/>
        <v/>
      </c>
      <c r="AC2061" s="195" t="str">
        <f t="shared" si="147"/>
        <v/>
      </c>
      <c r="AD2061" s="194" t="str">
        <f t="shared" si="148"/>
        <v/>
      </c>
      <c r="AE2061" s="194">
        <f>IF(AD2061="",0,IF(ISERROR(VLOOKUP(AD2061,AD$7:AD2060,1,FALSE)),1,0))</f>
        <v>0</v>
      </c>
      <c r="AF2061" s="194"/>
    </row>
    <row r="2062" spans="1:32" ht="16.5" customHeight="1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75">
        <f>IF(AND($X$3512&lt;&gt;" ",$X$3512&lt;&gt;0),IF(X2062=$X$3512,1+COUNTIF(U$7:U2061,"&gt;0"),0),0)</f>
        <v>0</v>
      </c>
      <c r="V2062" s="178" t="s">
        <v>2251</v>
      </c>
      <c r="W2062" s="130"/>
      <c r="X2062" s="131"/>
      <c r="Y2062" s="131"/>
      <c r="Z2062" s="206"/>
      <c r="AA2062" s="194">
        <f t="shared" si="145"/>
        <v>0</v>
      </c>
      <c r="AB2062" s="124" t="str">
        <f t="shared" si="146"/>
        <v/>
      </c>
      <c r="AC2062" s="195" t="str">
        <f t="shared" si="147"/>
        <v/>
      </c>
      <c r="AD2062" s="194" t="str">
        <f t="shared" si="148"/>
        <v/>
      </c>
      <c r="AE2062" s="194">
        <f>IF(AD2062="",0,IF(ISERROR(VLOOKUP(AD2062,AD$7:AD2061,1,FALSE)),1,0))</f>
        <v>0</v>
      </c>
      <c r="AF2062" s="194"/>
    </row>
    <row r="2063" spans="1:32" ht="16.5" customHeight="1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75">
        <f>IF(AND($X$3512&lt;&gt;" ",$X$3512&lt;&gt;0),IF(X2063=$X$3512,1+COUNTIF(U$7:U2062,"&gt;0"),0),0)</f>
        <v>0</v>
      </c>
      <c r="V2063" s="178" t="s">
        <v>2252</v>
      </c>
      <c r="W2063" s="130"/>
      <c r="X2063" s="131"/>
      <c r="Y2063" s="131"/>
      <c r="Z2063" s="206"/>
      <c r="AA2063" s="194">
        <f t="shared" si="145"/>
        <v>0</v>
      </c>
      <c r="AB2063" s="124" t="str">
        <f t="shared" si="146"/>
        <v/>
      </c>
      <c r="AC2063" s="195" t="str">
        <f t="shared" si="147"/>
        <v/>
      </c>
      <c r="AD2063" s="194" t="str">
        <f t="shared" si="148"/>
        <v/>
      </c>
      <c r="AE2063" s="194">
        <f>IF(AD2063="",0,IF(ISERROR(VLOOKUP(AD2063,AD$7:AD2062,1,FALSE)),1,0))</f>
        <v>0</v>
      </c>
      <c r="AF2063" s="194"/>
    </row>
    <row r="2064" spans="1:32" ht="16.5" customHeight="1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75">
        <f>IF(AND($X$3512&lt;&gt;" ",$X$3512&lt;&gt;0),IF(X2064=$X$3512,1+COUNTIF(U$7:U2063,"&gt;0"),0),0)</f>
        <v>0</v>
      </c>
      <c r="V2064" s="178" t="s">
        <v>2253</v>
      </c>
      <c r="W2064" s="130"/>
      <c r="X2064" s="131"/>
      <c r="Y2064" s="131"/>
      <c r="Z2064" s="206"/>
      <c r="AA2064" s="194">
        <f t="shared" si="145"/>
        <v>0</v>
      </c>
      <c r="AB2064" s="124" t="str">
        <f t="shared" si="146"/>
        <v/>
      </c>
      <c r="AC2064" s="195" t="str">
        <f t="shared" si="147"/>
        <v/>
      </c>
      <c r="AD2064" s="194" t="str">
        <f t="shared" si="148"/>
        <v/>
      </c>
      <c r="AE2064" s="194">
        <f>IF(AD2064="",0,IF(ISERROR(VLOOKUP(AD2064,AD$7:AD2063,1,FALSE)),1,0))</f>
        <v>0</v>
      </c>
      <c r="AF2064" s="194"/>
    </row>
    <row r="2065" spans="1:32" ht="16.5" customHeight="1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75">
        <f>IF(AND($X$3512&lt;&gt;" ",$X$3512&lt;&gt;0),IF(X2065=$X$3512,1+COUNTIF(U$7:U2064,"&gt;0"),0),0)</f>
        <v>0</v>
      </c>
      <c r="V2065" s="178" t="s">
        <v>2254</v>
      </c>
      <c r="W2065" s="130"/>
      <c r="X2065" s="131"/>
      <c r="Y2065" s="131"/>
      <c r="Z2065" s="206"/>
      <c r="AA2065" s="194">
        <f t="shared" si="145"/>
        <v>0</v>
      </c>
      <c r="AB2065" s="124" t="str">
        <f t="shared" si="146"/>
        <v/>
      </c>
      <c r="AC2065" s="195" t="str">
        <f t="shared" si="147"/>
        <v/>
      </c>
      <c r="AD2065" s="194" t="str">
        <f t="shared" si="148"/>
        <v/>
      </c>
      <c r="AE2065" s="194">
        <f>IF(AD2065="",0,IF(ISERROR(VLOOKUP(AD2065,AD$7:AD2064,1,FALSE)),1,0))</f>
        <v>0</v>
      </c>
      <c r="AF2065" s="194"/>
    </row>
    <row r="2066" spans="1:32" ht="16.5" customHeight="1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75">
        <f>IF(AND($X$3512&lt;&gt;" ",$X$3512&lt;&gt;0),IF(X2066=$X$3512,1+COUNTIF(U$7:U2065,"&gt;0"),0),0)</f>
        <v>0</v>
      </c>
      <c r="V2066" s="178" t="s">
        <v>2255</v>
      </c>
      <c r="W2066" s="130"/>
      <c r="X2066" s="131"/>
      <c r="Y2066" s="131"/>
      <c r="Z2066" s="206"/>
      <c r="AA2066" s="194">
        <f t="shared" si="145"/>
        <v>0</v>
      </c>
      <c r="AB2066" s="124" t="str">
        <f t="shared" si="146"/>
        <v/>
      </c>
      <c r="AC2066" s="195" t="str">
        <f t="shared" si="147"/>
        <v/>
      </c>
      <c r="AD2066" s="194" t="str">
        <f t="shared" si="148"/>
        <v/>
      </c>
      <c r="AE2066" s="194">
        <f>IF(AD2066="",0,IF(ISERROR(VLOOKUP(AD2066,AD$7:AD2065,1,FALSE)),1,0))</f>
        <v>0</v>
      </c>
      <c r="AF2066" s="194"/>
    </row>
    <row r="2067" spans="1:32" ht="16.5" customHeight="1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75">
        <f>IF(AND($X$3512&lt;&gt;" ",$X$3512&lt;&gt;0),IF(X2067=$X$3512,1+COUNTIF(U$7:U2066,"&gt;0"),0),0)</f>
        <v>0</v>
      </c>
      <c r="V2067" s="178" t="s">
        <v>2256</v>
      </c>
      <c r="W2067" s="130"/>
      <c r="X2067" s="131"/>
      <c r="Y2067" s="131"/>
      <c r="Z2067" s="206"/>
      <c r="AA2067" s="194">
        <f t="shared" si="145"/>
        <v>0</v>
      </c>
      <c r="AB2067" s="124" t="str">
        <f t="shared" si="146"/>
        <v/>
      </c>
      <c r="AC2067" s="195" t="str">
        <f t="shared" si="147"/>
        <v/>
      </c>
      <c r="AD2067" s="194" t="str">
        <f t="shared" si="148"/>
        <v/>
      </c>
      <c r="AE2067" s="194">
        <f>IF(AD2067="",0,IF(ISERROR(VLOOKUP(AD2067,AD$7:AD2066,1,FALSE)),1,0))</f>
        <v>0</v>
      </c>
      <c r="AF2067" s="194"/>
    </row>
    <row r="2068" spans="1:32" ht="16.5" customHeight="1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75">
        <f>IF(AND($X$3512&lt;&gt;" ",$X$3512&lt;&gt;0),IF(X2068=$X$3512,1+COUNTIF(U$7:U2067,"&gt;0"),0),0)</f>
        <v>0</v>
      </c>
      <c r="V2068" s="178" t="s">
        <v>2257</v>
      </c>
      <c r="W2068" s="130"/>
      <c r="X2068" s="131"/>
      <c r="Y2068" s="131"/>
      <c r="Z2068" s="206"/>
      <c r="AA2068" s="194">
        <f t="shared" si="145"/>
        <v>0</v>
      </c>
      <c r="AB2068" s="124" t="str">
        <f t="shared" si="146"/>
        <v/>
      </c>
      <c r="AC2068" s="195" t="str">
        <f t="shared" si="147"/>
        <v/>
      </c>
      <c r="AD2068" s="194" t="str">
        <f t="shared" si="148"/>
        <v/>
      </c>
      <c r="AE2068" s="194">
        <f>IF(AD2068="",0,IF(ISERROR(VLOOKUP(AD2068,AD$7:AD2067,1,FALSE)),1,0))</f>
        <v>0</v>
      </c>
      <c r="AF2068" s="194"/>
    </row>
    <row r="2069" spans="1:32" ht="16.5" customHeight="1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75">
        <f>IF(AND($X$3512&lt;&gt;" ",$X$3512&lt;&gt;0),IF(X2069=$X$3512,1+COUNTIF(U$7:U2068,"&gt;0"),0),0)</f>
        <v>0</v>
      </c>
      <c r="V2069" s="178" t="s">
        <v>2258</v>
      </c>
      <c r="W2069" s="130"/>
      <c r="X2069" s="131"/>
      <c r="Y2069" s="131"/>
      <c r="Z2069" s="206"/>
      <c r="AA2069" s="194">
        <f t="shared" si="145"/>
        <v>0</v>
      </c>
      <c r="AB2069" s="124" t="str">
        <f t="shared" si="146"/>
        <v/>
      </c>
      <c r="AC2069" s="195" t="str">
        <f t="shared" si="147"/>
        <v/>
      </c>
      <c r="AD2069" s="194" t="str">
        <f t="shared" si="148"/>
        <v/>
      </c>
      <c r="AE2069" s="194">
        <f>IF(AD2069="",0,IF(ISERROR(VLOOKUP(AD2069,AD$7:AD2068,1,FALSE)),1,0))</f>
        <v>0</v>
      </c>
      <c r="AF2069" s="194"/>
    </row>
    <row r="2070" spans="1:32" ht="16.5" customHeight="1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75">
        <f>IF(AND($X$3512&lt;&gt;" ",$X$3512&lt;&gt;0),IF(X2070=$X$3512,1+COUNTIF(U$7:U2069,"&gt;0"),0),0)</f>
        <v>0</v>
      </c>
      <c r="V2070" s="178" t="s">
        <v>2259</v>
      </c>
      <c r="W2070" s="130"/>
      <c r="X2070" s="131"/>
      <c r="Y2070" s="131"/>
      <c r="Z2070" s="206"/>
      <c r="AA2070" s="194">
        <f t="shared" si="145"/>
        <v>0</v>
      </c>
      <c r="AB2070" s="124" t="str">
        <f t="shared" si="146"/>
        <v/>
      </c>
      <c r="AC2070" s="195" t="str">
        <f t="shared" si="147"/>
        <v/>
      </c>
      <c r="AD2070" s="194" t="str">
        <f t="shared" si="148"/>
        <v/>
      </c>
      <c r="AE2070" s="194">
        <f>IF(AD2070="",0,IF(ISERROR(VLOOKUP(AD2070,AD$7:AD2069,1,FALSE)),1,0))</f>
        <v>0</v>
      </c>
      <c r="AF2070" s="194"/>
    </row>
    <row r="2071" spans="1:32" ht="16.5" customHeight="1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75">
        <f>IF(AND($X$3512&lt;&gt;" ",$X$3512&lt;&gt;0),IF(X2071=$X$3512,1+COUNTIF(U$7:U2070,"&gt;0"),0),0)</f>
        <v>0</v>
      </c>
      <c r="V2071" s="178" t="s">
        <v>2260</v>
      </c>
      <c r="W2071" s="130"/>
      <c r="X2071" s="131"/>
      <c r="Y2071" s="131"/>
      <c r="Z2071" s="206"/>
      <c r="AA2071" s="194">
        <f t="shared" si="145"/>
        <v>0</v>
      </c>
      <c r="AB2071" s="124" t="str">
        <f t="shared" si="146"/>
        <v/>
      </c>
      <c r="AC2071" s="195" t="str">
        <f t="shared" si="147"/>
        <v/>
      </c>
      <c r="AD2071" s="194" t="str">
        <f t="shared" si="148"/>
        <v/>
      </c>
      <c r="AE2071" s="194">
        <f>IF(AD2071="",0,IF(ISERROR(VLOOKUP(AD2071,AD$7:AD2070,1,FALSE)),1,0))</f>
        <v>0</v>
      </c>
      <c r="AF2071" s="194"/>
    </row>
    <row r="2072" spans="1:32" ht="16.5" customHeight="1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75">
        <f>IF(AND($X$3512&lt;&gt;" ",$X$3512&lt;&gt;0),IF(X2072=$X$3512,1+COUNTIF(U$7:U2071,"&gt;0"),0),0)</f>
        <v>0</v>
      </c>
      <c r="V2072" s="178" t="s">
        <v>2261</v>
      </c>
      <c r="W2072" s="130"/>
      <c r="X2072" s="131"/>
      <c r="Y2072" s="131"/>
      <c r="Z2072" s="206"/>
      <c r="AA2072" s="194">
        <f t="shared" si="145"/>
        <v>0</v>
      </c>
      <c r="AB2072" s="124" t="str">
        <f t="shared" si="146"/>
        <v/>
      </c>
      <c r="AC2072" s="195" t="str">
        <f t="shared" si="147"/>
        <v/>
      </c>
      <c r="AD2072" s="194" t="str">
        <f t="shared" si="148"/>
        <v/>
      </c>
      <c r="AE2072" s="194">
        <f>IF(AD2072="",0,IF(ISERROR(VLOOKUP(AD2072,AD$7:AD2071,1,FALSE)),1,0))</f>
        <v>0</v>
      </c>
      <c r="AF2072" s="194"/>
    </row>
    <row r="2073" spans="1:32" ht="16.5" customHeight="1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75">
        <f>IF(AND($X$3512&lt;&gt;" ",$X$3512&lt;&gt;0),IF(X2073=$X$3512,1+COUNTIF(U$7:U2072,"&gt;0"),0),0)</f>
        <v>0</v>
      </c>
      <c r="V2073" s="178" t="s">
        <v>2262</v>
      </c>
      <c r="W2073" s="130"/>
      <c r="X2073" s="131"/>
      <c r="Y2073" s="131"/>
      <c r="Z2073" s="206"/>
      <c r="AA2073" s="194">
        <f t="shared" si="145"/>
        <v>0</v>
      </c>
      <c r="AB2073" s="124" t="str">
        <f t="shared" si="146"/>
        <v/>
      </c>
      <c r="AC2073" s="195" t="str">
        <f t="shared" si="147"/>
        <v/>
      </c>
      <c r="AD2073" s="194" t="str">
        <f t="shared" si="148"/>
        <v/>
      </c>
      <c r="AE2073" s="194">
        <f>IF(AD2073="",0,IF(ISERROR(VLOOKUP(AD2073,AD$7:AD2072,1,FALSE)),1,0))</f>
        <v>0</v>
      </c>
      <c r="AF2073" s="194"/>
    </row>
    <row r="2074" spans="1:32" ht="16.5" customHeight="1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75">
        <f>IF(AND($X$3512&lt;&gt;" ",$X$3512&lt;&gt;0),IF(X2074=$X$3512,1+COUNTIF(U$7:U2073,"&gt;0"),0),0)</f>
        <v>0</v>
      </c>
      <c r="V2074" s="178" t="s">
        <v>2263</v>
      </c>
      <c r="W2074" s="130"/>
      <c r="X2074" s="131"/>
      <c r="Y2074" s="131"/>
      <c r="Z2074" s="206"/>
      <c r="AA2074" s="194">
        <f t="shared" si="145"/>
        <v>0</v>
      </c>
      <c r="AB2074" s="124" t="str">
        <f t="shared" si="146"/>
        <v/>
      </c>
      <c r="AC2074" s="195" t="str">
        <f t="shared" si="147"/>
        <v/>
      </c>
      <c r="AD2074" s="194" t="str">
        <f t="shared" si="148"/>
        <v/>
      </c>
      <c r="AE2074" s="194">
        <f>IF(AD2074="",0,IF(ISERROR(VLOOKUP(AD2074,AD$7:AD2073,1,FALSE)),1,0))</f>
        <v>0</v>
      </c>
      <c r="AF2074" s="194"/>
    </row>
    <row r="2075" spans="1:32" ht="16.5" customHeight="1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75">
        <f>IF(AND($X$3512&lt;&gt;" ",$X$3512&lt;&gt;0),IF(X2075=$X$3512,1+COUNTIF(U$7:U2074,"&gt;0"),0),0)</f>
        <v>0</v>
      </c>
      <c r="V2075" s="178" t="s">
        <v>2264</v>
      </c>
      <c r="W2075" s="130"/>
      <c r="X2075" s="131"/>
      <c r="Y2075" s="131"/>
      <c r="Z2075" s="206"/>
      <c r="AA2075" s="194">
        <f t="shared" si="145"/>
        <v>0</v>
      </c>
      <c r="AB2075" s="124" t="str">
        <f t="shared" si="146"/>
        <v/>
      </c>
      <c r="AC2075" s="195" t="str">
        <f t="shared" si="147"/>
        <v/>
      </c>
      <c r="AD2075" s="194" t="str">
        <f t="shared" si="148"/>
        <v/>
      </c>
      <c r="AE2075" s="194">
        <f>IF(AD2075="",0,IF(ISERROR(VLOOKUP(AD2075,AD$7:AD2074,1,FALSE)),1,0))</f>
        <v>0</v>
      </c>
      <c r="AF2075" s="194"/>
    </row>
    <row r="2076" spans="1:32" ht="16.5" customHeight="1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75">
        <f>IF(AND($X$3512&lt;&gt;" ",$X$3512&lt;&gt;0),IF(X2076=$X$3512,1+COUNTIF(U$7:U2075,"&gt;0"),0),0)</f>
        <v>0</v>
      </c>
      <c r="V2076" s="178" t="s">
        <v>2265</v>
      </c>
      <c r="W2076" s="130"/>
      <c r="X2076" s="131"/>
      <c r="Y2076" s="131"/>
      <c r="Z2076" s="206"/>
      <c r="AA2076" s="194">
        <f t="shared" si="145"/>
        <v>0</v>
      </c>
      <c r="AB2076" s="124" t="str">
        <f t="shared" si="146"/>
        <v/>
      </c>
      <c r="AC2076" s="195" t="str">
        <f t="shared" si="147"/>
        <v/>
      </c>
      <c r="AD2076" s="194" t="str">
        <f t="shared" si="148"/>
        <v/>
      </c>
      <c r="AE2076" s="194">
        <f>IF(AD2076="",0,IF(ISERROR(VLOOKUP(AD2076,AD$7:AD2075,1,FALSE)),1,0))</f>
        <v>0</v>
      </c>
      <c r="AF2076" s="194"/>
    </row>
    <row r="2077" spans="1:32" ht="16.5" customHeight="1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75">
        <f>IF(AND($X$3512&lt;&gt;" ",$X$3512&lt;&gt;0),IF(X2077=$X$3512,1+COUNTIF(U$7:U2076,"&gt;0"),0),0)</f>
        <v>0</v>
      </c>
      <c r="V2077" s="178" t="s">
        <v>2266</v>
      </c>
      <c r="W2077" s="130"/>
      <c r="X2077" s="131"/>
      <c r="Y2077" s="131"/>
      <c r="Z2077" s="206"/>
      <c r="AA2077" s="194">
        <f t="shared" si="145"/>
        <v>0</v>
      </c>
      <c r="AB2077" s="124" t="str">
        <f t="shared" si="146"/>
        <v/>
      </c>
      <c r="AC2077" s="195" t="str">
        <f t="shared" si="147"/>
        <v/>
      </c>
      <c r="AD2077" s="194" t="str">
        <f t="shared" si="148"/>
        <v/>
      </c>
      <c r="AE2077" s="194">
        <f>IF(AD2077="",0,IF(ISERROR(VLOOKUP(AD2077,AD$7:AD2076,1,FALSE)),1,0))</f>
        <v>0</v>
      </c>
      <c r="AF2077" s="194"/>
    </row>
    <row r="2078" spans="1:32" ht="16.5" customHeight="1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75">
        <f>IF(AND($X$3512&lt;&gt;" ",$X$3512&lt;&gt;0),IF(X2078=$X$3512,1+COUNTIF(U$7:U2077,"&gt;0"),0),0)</f>
        <v>0</v>
      </c>
      <c r="V2078" s="178" t="s">
        <v>2267</v>
      </c>
      <c r="W2078" s="130"/>
      <c r="X2078" s="131"/>
      <c r="Y2078" s="131"/>
      <c r="Z2078" s="206"/>
      <c r="AA2078" s="194">
        <f t="shared" si="145"/>
        <v>0</v>
      </c>
      <c r="AB2078" s="124" t="str">
        <f t="shared" si="146"/>
        <v/>
      </c>
      <c r="AC2078" s="195" t="str">
        <f t="shared" si="147"/>
        <v/>
      </c>
      <c r="AD2078" s="194" t="str">
        <f t="shared" si="148"/>
        <v/>
      </c>
      <c r="AE2078" s="194">
        <f>IF(AD2078="",0,IF(ISERROR(VLOOKUP(AD2078,AD$7:AD2077,1,FALSE)),1,0))</f>
        <v>0</v>
      </c>
      <c r="AF2078" s="194"/>
    </row>
    <row r="2079" spans="1:32" ht="16.5" customHeight="1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75">
        <f>IF(AND($X$3512&lt;&gt;" ",$X$3512&lt;&gt;0),IF(X2079=$X$3512,1+COUNTIF(U$7:U2078,"&gt;0"),0),0)</f>
        <v>0</v>
      </c>
      <c r="V2079" s="178" t="s">
        <v>2268</v>
      </c>
      <c r="W2079" s="130"/>
      <c r="X2079" s="131"/>
      <c r="Y2079" s="131"/>
      <c r="Z2079" s="206"/>
      <c r="AA2079" s="194">
        <f t="shared" si="145"/>
        <v>0</v>
      </c>
      <c r="AB2079" s="124" t="str">
        <f t="shared" si="146"/>
        <v/>
      </c>
      <c r="AC2079" s="195" t="str">
        <f t="shared" si="147"/>
        <v/>
      </c>
      <c r="AD2079" s="194" t="str">
        <f t="shared" si="148"/>
        <v/>
      </c>
      <c r="AE2079" s="194">
        <f>IF(AD2079="",0,IF(ISERROR(VLOOKUP(AD2079,AD$7:AD2078,1,FALSE)),1,0))</f>
        <v>0</v>
      </c>
      <c r="AF2079" s="194"/>
    </row>
    <row r="2080" spans="1:32" ht="16.5" customHeight="1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75">
        <f>IF(AND($X$3512&lt;&gt;" ",$X$3512&lt;&gt;0),IF(X2080=$X$3512,1+COUNTIF(U$7:U2079,"&gt;0"),0),0)</f>
        <v>0</v>
      </c>
      <c r="V2080" s="178" t="s">
        <v>2269</v>
      </c>
      <c r="W2080" s="130"/>
      <c r="X2080" s="131"/>
      <c r="Y2080" s="131"/>
      <c r="Z2080" s="206"/>
      <c r="AA2080" s="194">
        <f t="shared" si="145"/>
        <v>0</v>
      </c>
      <c r="AB2080" s="124" t="str">
        <f t="shared" si="146"/>
        <v/>
      </c>
      <c r="AC2080" s="195" t="str">
        <f t="shared" si="147"/>
        <v/>
      </c>
      <c r="AD2080" s="194" t="str">
        <f t="shared" si="148"/>
        <v/>
      </c>
      <c r="AE2080" s="194">
        <f>IF(AD2080="",0,IF(ISERROR(VLOOKUP(AD2080,AD$7:AD2079,1,FALSE)),1,0))</f>
        <v>0</v>
      </c>
      <c r="AF2080" s="194"/>
    </row>
    <row r="2081" spans="1:32" ht="16.5" customHeight="1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75">
        <f>IF(AND($X$3512&lt;&gt;" ",$X$3512&lt;&gt;0),IF(X2081=$X$3512,1+COUNTIF(U$7:U2080,"&gt;0"),0),0)</f>
        <v>0</v>
      </c>
      <c r="V2081" s="178" t="s">
        <v>2270</v>
      </c>
      <c r="W2081" s="130"/>
      <c r="X2081" s="131"/>
      <c r="Y2081" s="131"/>
      <c r="Z2081" s="206"/>
      <c r="AA2081" s="194">
        <f t="shared" si="145"/>
        <v>0</v>
      </c>
      <c r="AB2081" s="124" t="str">
        <f t="shared" si="146"/>
        <v/>
      </c>
      <c r="AC2081" s="195" t="str">
        <f t="shared" si="147"/>
        <v/>
      </c>
      <c r="AD2081" s="194" t="str">
        <f t="shared" si="148"/>
        <v/>
      </c>
      <c r="AE2081" s="194">
        <f>IF(AD2081="",0,IF(ISERROR(VLOOKUP(AD2081,AD$7:AD2080,1,FALSE)),1,0))</f>
        <v>0</v>
      </c>
      <c r="AF2081" s="194"/>
    </row>
    <row r="2082" spans="1:32" ht="16.5" customHeight="1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75">
        <f>IF(AND($X$3512&lt;&gt;" ",$X$3512&lt;&gt;0),IF(X2082=$X$3512,1+COUNTIF(U$7:U2081,"&gt;0"),0),0)</f>
        <v>0</v>
      </c>
      <c r="V2082" s="178" t="s">
        <v>2271</v>
      </c>
      <c r="W2082" s="130"/>
      <c r="X2082" s="131"/>
      <c r="Y2082" s="131"/>
      <c r="Z2082" s="206"/>
      <c r="AA2082" s="194">
        <f t="shared" si="145"/>
        <v>0</v>
      </c>
      <c r="AB2082" s="124" t="str">
        <f t="shared" si="146"/>
        <v/>
      </c>
      <c r="AC2082" s="195" t="str">
        <f t="shared" si="147"/>
        <v/>
      </c>
      <c r="AD2082" s="194" t="str">
        <f t="shared" si="148"/>
        <v/>
      </c>
      <c r="AE2082" s="194">
        <f>IF(AD2082="",0,IF(ISERROR(VLOOKUP(AD2082,AD$7:AD2081,1,FALSE)),1,0))</f>
        <v>0</v>
      </c>
      <c r="AF2082" s="194"/>
    </row>
    <row r="2083" spans="1:32" ht="16.5" customHeight="1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75">
        <f>IF(AND($X$3512&lt;&gt;" ",$X$3512&lt;&gt;0),IF(X2083=$X$3512,1+COUNTIF(U$7:U2082,"&gt;0"),0),0)</f>
        <v>0</v>
      </c>
      <c r="V2083" s="178" t="s">
        <v>2272</v>
      </c>
      <c r="W2083" s="130"/>
      <c r="X2083" s="131"/>
      <c r="Y2083" s="131"/>
      <c r="Z2083" s="206"/>
      <c r="AA2083" s="194">
        <f t="shared" si="145"/>
        <v>0</v>
      </c>
      <c r="AB2083" s="124" t="str">
        <f t="shared" si="146"/>
        <v/>
      </c>
      <c r="AC2083" s="195" t="str">
        <f t="shared" si="147"/>
        <v/>
      </c>
      <c r="AD2083" s="194" t="str">
        <f t="shared" si="148"/>
        <v/>
      </c>
      <c r="AE2083" s="194">
        <f>IF(AD2083="",0,IF(ISERROR(VLOOKUP(AD2083,AD$7:AD2082,1,FALSE)),1,0))</f>
        <v>0</v>
      </c>
      <c r="AF2083" s="194"/>
    </row>
    <row r="2084" spans="1:32" ht="16.5" customHeight="1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75">
        <f>IF(AND($X$3512&lt;&gt;" ",$X$3512&lt;&gt;0),IF(X2084=$X$3512,1+COUNTIF(U$7:U2083,"&gt;0"),0),0)</f>
        <v>0</v>
      </c>
      <c r="V2084" s="178" t="s">
        <v>2273</v>
      </c>
      <c r="W2084" s="130"/>
      <c r="X2084" s="131"/>
      <c r="Y2084" s="131"/>
      <c r="Z2084" s="206"/>
      <c r="AA2084" s="194">
        <f t="shared" si="145"/>
        <v>0</v>
      </c>
      <c r="AB2084" s="124" t="str">
        <f t="shared" si="146"/>
        <v/>
      </c>
      <c r="AC2084" s="195" t="str">
        <f t="shared" si="147"/>
        <v/>
      </c>
      <c r="AD2084" s="194" t="str">
        <f t="shared" si="148"/>
        <v/>
      </c>
      <c r="AE2084" s="194">
        <f>IF(AD2084="",0,IF(ISERROR(VLOOKUP(AD2084,AD$7:AD2083,1,FALSE)),1,0))</f>
        <v>0</v>
      </c>
      <c r="AF2084" s="194"/>
    </row>
    <row r="2085" spans="1:32" ht="16.5" customHeight="1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75">
        <f>IF(AND($X$3512&lt;&gt;" ",$X$3512&lt;&gt;0),IF(X2085=$X$3512,1+COUNTIF(U$7:U2084,"&gt;0"),0),0)</f>
        <v>0</v>
      </c>
      <c r="V2085" s="178" t="s">
        <v>2274</v>
      </c>
      <c r="W2085" s="130"/>
      <c r="X2085" s="131"/>
      <c r="Y2085" s="131"/>
      <c r="Z2085" s="206"/>
      <c r="AA2085" s="194">
        <f t="shared" si="145"/>
        <v>0</v>
      </c>
      <c r="AB2085" s="124" t="str">
        <f t="shared" si="146"/>
        <v/>
      </c>
      <c r="AC2085" s="195" t="str">
        <f t="shared" si="147"/>
        <v/>
      </c>
      <c r="AD2085" s="194" t="str">
        <f t="shared" si="148"/>
        <v/>
      </c>
      <c r="AE2085" s="194">
        <f>IF(AD2085="",0,IF(ISERROR(VLOOKUP(AD2085,AD$7:AD2084,1,FALSE)),1,0))</f>
        <v>0</v>
      </c>
      <c r="AF2085" s="194"/>
    </row>
    <row r="2086" spans="1:32" ht="16.5" customHeight="1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75">
        <f>IF(AND($X$3512&lt;&gt;" ",$X$3512&lt;&gt;0),IF(X2086=$X$3512,1+COUNTIF(U$7:U2085,"&gt;0"),0),0)</f>
        <v>0</v>
      </c>
      <c r="V2086" s="178" t="s">
        <v>2275</v>
      </c>
      <c r="W2086" s="130"/>
      <c r="X2086" s="131"/>
      <c r="Y2086" s="131"/>
      <c r="Z2086" s="206"/>
      <c r="AA2086" s="194">
        <f t="shared" si="145"/>
        <v>0</v>
      </c>
      <c r="AB2086" s="124" t="str">
        <f t="shared" si="146"/>
        <v/>
      </c>
      <c r="AC2086" s="195" t="str">
        <f t="shared" si="147"/>
        <v/>
      </c>
      <c r="AD2086" s="194" t="str">
        <f t="shared" si="148"/>
        <v/>
      </c>
      <c r="AE2086" s="194">
        <f>IF(AD2086="",0,IF(ISERROR(VLOOKUP(AD2086,AD$7:AD2085,1,FALSE)),1,0))</f>
        <v>0</v>
      </c>
      <c r="AF2086" s="194"/>
    </row>
    <row r="2087" spans="1:32" ht="16.5" customHeight="1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75">
        <f>IF(AND($X$3512&lt;&gt;" ",$X$3512&lt;&gt;0),IF(X2087=$X$3512,1+COUNTIF(U$7:U2086,"&gt;0"),0),0)</f>
        <v>0</v>
      </c>
      <c r="V2087" s="178" t="s">
        <v>2276</v>
      </c>
      <c r="W2087" s="130"/>
      <c r="X2087" s="131"/>
      <c r="Y2087" s="131"/>
      <c r="Z2087" s="206"/>
      <c r="AA2087" s="194">
        <f t="shared" si="145"/>
        <v>0</v>
      </c>
      <c r="AB2087" s="124" t="str">
        <f t="shared" si="146"/>
        <v/>
      </c>
      <c r="AC2087" s="195" t="str">
        <f t="shared" si="147"/>
        <v/>
      </c>
      <c r="AD2087" s="194" t="str">
        <f t="shared" si="148"/>
        <v/>
      </c>
      <c r="AE2087" s="194">
        <f>IF(AD2087="",0,IF(ISERROR(VLOOKUP(AD2087,AD$7:AD2086,1,FALSE)),1,0))</f>
        <v>0</v>
      </c>
      <c r="AF2087" s="194"/>
    </row>
    <row r="2088" spans="1:32" ht="16.5" customHeight="1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75">
        <f>IF(AND($X$3512&lt;&gt;" ",$X$3512&lt;&gt;0),IF(X2088=$X$3512,1+COUNTIF(U$7:U2087,"&gt;0"),0),0)</f>
        <v>0</v>
      </c>
      <c r="V2088" s="178" t="s">
        <v>2277</v>
      </c>
      <c r="W2088" s="130"/>
      <c r="X2088" s="131"/>
      <c r="Y2088" s="131"/>
      <c r="Z2088" s="206"/>
      <c r="AA2088" s="194">
        <f t="shared" si="145"/>
        <v>0</v>
      </c>
      <c r="AB2088" s="124" t="str">
        <f t="shared" si="146"/>
        <v/>
      </c>
      <c r="AC2088" s="195" t="str">
        <f t="shared" si="147"/>
        <v/>
      </c>
      <c r="AD2088" s="194" t="str">
        <f t="shared" si="148"/>
        <v/>
      </c>
      <c r="AE2088" s="194">
        <f>IF(AD2088="",0,IF(ISERROR(VLOOKUP(AD2088,AD$7:AD2087,1,FALSE)),1,0))</f>
        <v>0</v>
      </c>
      <c r="AF2088" s="194"/>
    </row>
    <row r="2089" spans="1:32" ht="16.5" customHeight="1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75">
        <f>IF(AND($X$3512&lt;&gt;" ",$X$3512&lt;&gt;0),IF(X2089=$X$3512,1+COUNTIF(U$7:U2088,"&gt;0"),0),0)</f>
        <v>0</v>
      </c>
      <c r="V2089" s="178" t="s">
        <v>2278</v>
      </c>
      <c r="W2089" s="130"/>
      <c r="X2089" s="131"/>
      <c r="Y2089" s="131"/>
      <c r="Z2089" s="206"/>
      <c r="AA2089" s="194">
        <f t="shared" si="145"/>
        <v>0</v>
      </c>
      <c r="AB2089" s="124" t="str">
        <f t="shared" si="146"/>
        <v/>
      </c>
      <c r="AC2089" s="195" t="str">
        <f t="shared" si="147"/>
        <v/>
      </c>
      <c r="AD2089" s="194" t="str">
        <f t="shared" si="148"/>
        <v/>
      </c>
      <c r="AE2089" s="194">
        <f>IF(AD2089="",0,IF(ISERROR(VLOOKUP(AD2089,AD$7:AD2088,1,FALSE)),1,0))</f>
        <v>0</v>
      </c>
      <c r="AF2089" s="194"/>
    </row>
    <row r="2090" spans="1:32" ht="16.5" customHeight="1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75">
        <f>IF(AND($X$3512&lt;&gt;" ",$X$3512&lt;&gt;0),IF(X2090=$X$3512,1+COUNTIF(U$7:U2089,"&gt;0"),0),0)</f>
        <v>0</v>
      </c>
      <c r="V2090" s="178" t="s">
        <v>2279</v>
      </c>
      <c r="W2090" s="130"/>
      <c r="X2090" s="131"/>
      <c r="Y2090" s="131"/>
      <c r="Z2090" s="206"/>
      <c r="AA2090" s="194">
        <f t="shared" si="145"/>
        <v>0</v>
      </c>
      <c r="AB2090" s="124" t="str">
        <f t="shared" si="146"/>
        <v/>
      </c>
      <c r="AC2090" s="195" t="str">
        <f t="shared" si="147"/>
        <v/>
      </c>
      <c r="AD2090" s="194" t="str">
        <f t="shared" si="148"/>
        <v/>
      </c>
      <c r="AE2090" s="194">
        <f>IF(AD2090="",0,IF(ISERROR(VLOOKUP(AD2090,AD$7:AD2089,1,FALSE)),1,0))</f>
        <v>0</v>
      </c>
      <c r="AF2090" s="194"/>
    </row>
    <row r="2091" spans="1:32" ht="16.5" customHeight="1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75">
        <f>IF(AND($X$3512&lt;&gt;" ",$X$3512&lt;&gt;0),IF(X2091=$X$3512,1+COUNTIF(U$7:U2090,"&gt;0"),0),0)</f>
        <v>0</v>
      </c>
      <c r="V2091" s="178" t="s">
        <v>2280</v>
      </c>
      <c r="W2091" s="130"/>
      <c r="X2091" s="131"/>
      <c r="Y2091" s="131"/>
      <c r="Z2091" s="206"/>
      <c r="AA2091" s="194">
        <f t="shared" si="145"/>
        <v>0</v>
      </c>
      <c r="AB2091" s="124" t="str">
        <f t="shared" si="146"/>
        <v/>
      </c>
      <c r="AC2091" s="195" t="str">
        <f t="shared" si="147"/>
        <v/>
      </c>
      <c r="AD2091" s="194" t="str">
        <f t="shared" si="148"/>
        <v/>
      </c>
      <c r="AE2091" s="194">
        <f>IF(AD2091="",0,IF(ISERROR(VLOOKUP(AD2091,AD$7:AD2090,1,FALSE)),1,0))</f>
        <v>0</v>
      </c>
      <c r="AF2091" s="194"/>
    </row>
    <row r="2092" spans="1:32" ht="16.5" customHeight="1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75">
        <f>IF(AND($X$3512&lt;&gt;" ",$X$3512&lt;&gt;0),IF(X2092=$X$3512,1+COUNTIF(U$7:U2091,"&gt;0"),0),0)</f>
        <v>0</v>
      </c>
      <c r="V2092" s="178" t="s">
        <v>2281</v>
      </c>
      <c r="W2092" s="130"/>
      <c r="X2092" s="131"/>
      <c r="Y2092" s="131"/>
      <c r="Z2092" s="206"/>
      <c r="AA2092" s="194">
        <f t="shared" si="145"/>
        <v>0</v>
      </c>
      <c r="AB2092" s="124" t="str">
        <f t="shared" si="146"/>
        <v/>
      </c>
      <c r="AC2092" s="195" t="str">
        <f t="shared" si="147"/>
        <v/>
      </c>
      <c r="AD2092" s="194" t="str">
        <f t="shared" si="148"/>
        <v/>
      </c>
      <c r="AE2092" s="194">
        <f>IF(AD2092="",0,IF(ISERROR(VLOOKUP(AD2092,AD$7:AD2091,1,FALSE)),1,0))</f>
        <v>0</v>
      </c>
      <c r="AF2092" s="194"/>
    </row>
    <row r="2093" spans="1:32" ht="16.5" customHeight="1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75">
        <f>IF(AND($X$3512&lt;&gt;" ",$X$3512&lt;&gt;0),IF(X2093=$X$3512,1+COUNTIF(U$7:U2092,"&gt;0"),0),0)</f>
        <v>0</v>
      </c>
      <c r="V2093" s="178" t="s">
        <v>2282</v>
      </c>
      <c r="W2093" s="130"/>
      <c r="X2093" s="131"/>
      <c r="Y2093" s="131"/>
      <c r="Z2093" s="206"/>
      <c r="AA2093" s="194">
        <f t="shared" si="145"/>
        <v>0</v>
      </c>
      <c r="AB2093" s="124" t="str">
        <f t="shared" si="146"/>
        <v/>
      </c>
      <c r="AC2093" s="195" t="str">
        <f t="shared" si="147"/>
        <v/>
      </c>
      <c r="AD2093" s="194" t="str">
        <f t="shared" si="148"/>
        <v/>
      </c>
      <c r="AE2093" s="194">
        <f>IF(AD2093="",0,IF(ISERROR(VLOOKUP(AD2093,AD$7:AD2092,1,FALSE)),1,0))</f>
        <v>0</v>
      </c>
      <c r="AF2093" s="194"/>
    </row>
    <row r="2094" spans="1:32" ht="16.5" customHeight="1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75">
        <f>IF(AND($X$3512&lt;&gt;" ",$X$3512&lt;&gt;0),IF(X2094=$X$3512,1+COUNTIF(U$7:U2093,"&gt;0"),0),0)</f>
        <v>0</v>
      </c>
      <c r="V2094" s="178" t="s">
        <v>2283</v>
      </c>
      <c r="W2094" s="130"/>
      <c r="X2094" s="131"/>
      <c r="Y2094" s="131"/>
      <c r="Z2094" s="206"/>
      <c r="AA2094" s="194">
        <f t="shared" si="145"/>
        <v>0</v>
      </c>
      <c r="AB2094" s="124" t="str">
        <f t="shared" si="146"/>
        <v/>
      </c>
      <c r="AC2094" s="195" t="str">
        <f t="shared" si="147"/>
        <v/>
      </c>
      <c r="AD2094" s="194" t="str">
        <f t="shared" si="148"/>
        <v/>
      </c>
      <c r="AE2094" s="194">
        <f>IF(AD2094="",0,IF(ISERROR(VLOOKUP(AD2094,AD$7:AD2093,1,FALSE)),1,0))</f>
        <v>0</v>
      </c>
      <c r="AF2094" s="194"/>
    </row>
    <row r="2095" spans="1:32" ht="16.5" customHeight="1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75">
        <f>IF(AND($X$3512&lt;&gt;" ",$X$3512&lt;&gt;0),IF(X2095=$X$3512,1+COUNTIF(U$7:U2094,"&gt;0"),0),0)</f>
        <v>0</v>
      </c>
      <c r="V2095" s="178" t="s">
        <v>2284</v>
      </c>
      <c r="W2095" s="130"/>
      <c r="X2095" s="131"/>
      <c r="Y2095" s="131"/>
      <c r="Z2095" s="206"/>
      <c r="AA2095" s="194">
        <f t="shared" si="145"/>
        <v>0</v>
      </c>
      <c r="AB2095" s="124" t="str">
        <f t="shared" si="146"/>
        <v/>
      </c>
      <c r="AC2095" s="195" t="str">
        <f t="shared" si="147"/>
        <v/>
      </c>
      <c r="AD2095" s="194" t="str">
        <f t="shared" si="148"/>
        <v/>
      </c>
      <c r="AE2095" s="194">
        <f>IF(AD2095="",0,IF(ISERROR(VLOOKUP(AD2095,AD$7:AD2094,1,FALSE)),1,0))</f>
        <v>0</v>
      </c>
      <c r="AF2095" s="194"/>
    </row>
    <row r="2096" spans="1:32" ht="16.5" customHeight="1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75">
        <f>IF(AND($X$3512&lt;&gt;" ",$X$3512&lt;&gt;0),IF(X2096=$X$3512,1+COUNTIF(U$7:U2095,"&gt;0"),0),0)</f>
        <v>0</v>
      </c>
      <c r="V2096" s="178" t="s">
        <v>2285</v>
      </c>
      <c r="W2096" s="130"/>
      <c r="X2096" s="131"/>
      <c r="Y2096" s="131"/>
      <c r="Z2096" s="206"/>
      <c r="AA2096" s="194">
        <f t="shared" si="145"/>
        <v>0</v>
      </c>
      <c r="AB2096" s="124" t="str">
        <f t="shared" si="146"/>
        <v/>
      </c>
      <c r="AC2096" s="195" t="str">
        <f t="shared" si="147"/>
        <v/>
      </c>
      <c r="AD2096" s="194" t="str">
        <f t="shared" si="148"/>
        <v/>
      </c>
      <c r="AE2096" s="194">
        <f>IF(AD2096="",0,IF(ISERROR(VLOOKUP(AD2096,AD$7:AD2095,1,FALSE)),1,0))</f>
        <v>0</v>
      </c>
      <c r="AF2096" s="194"/>
    </row>
    <row r="2097" spans="1:32" ht="16.5" customHeight="1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75">
        <f>IF(AND($X$3512&lt;&gt;" ",$X$3512&lt;&gt;0),IF(X2097=$X$3512,1+COUNTIF(U$7:U2096,"&gt;0"),0),0)</f>
        <v>0</v>
      </c>
      <c r="V2097" s="178" t="s">
        <v>2286</v>
      </c>
      <c r="W2097" s="130"/>
      <c r="X2097" s="131"/>
      <c r="Y2097" s="131"/>
      <c r="Z2097" s="206"/>
      <c r="AA2097" s="194">
        <f t="shared" si="145"/>
        <v>0</v>
      </c>
      <c r="AB2097" s="124" t="str">
        <f t="shared" si="146"/>
        <v/>
      </c>
      <c r="AC2097" s="195" t="str">
        <f t="shared" si="147"/>
        <v/>
      </c>
      <c r="AD2097" s="194" t="str">
        <f t="shared" si="148"/>
        <v/>
      </c>
      <c r="AE2097" s="194">
        <f>IF(AD2097="",0,IF(ISERROR(VLOOKUP(AD2097,AD$7:AD2096,1,FALSE)),1,0))</f>
        <v>0</v>
      </c>
      <c r="AF2097" s="194"/>
    </row>
    <row r="2098" spans="1:32" ht="16.5" customHeight="1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75">
        <f>IF(AND($X$3512&lt;&gt;" ",$X$3512&lt;&gt;0),IF(X2098=$X$3512,1+COUNTIF(U$7:U2097,"&gt;0"),0),0)</f>
        <v>0</v>
      </c>
      <c r="V2098" s="178" t="s">
        <v>2287</v>
      </c>
      <c r="W2098" s="130"/>
      <c r="X2098" s="131"/>
      <c r="Y2098" s="131"/>
      <c r="Z2098" s="206"/>
      <c r="AA2098" s="194">
        <f t="shared" si="145"/>
        <v>0</v>
      </c>
      <c r="AB2098" s="124" t="str">
        <f t="shared" si="146"/>
        <v/>
      </c>
      <c r="AC2098" s="195" t="str">
        <f t="shared" si="147"/>
        <v/>
      </c>
      <c r="AD2098" s="194" t="str">
        <f t="shared" si="148"/>
        <v/>
      </c>
      <c r="AE2098" s="194">
        <f>IF(AD2098="",0,IF(ISERROR(VLOOKUP(AD2098,AD$7:AD2097,1,FALSE)),1,0))</f>
        <v>0</v>
      </c>
      <c r="AF2098" s="194"/>
    </row>
    <row r="2099" spans="1:32" ht="16.5" customHeight="1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75">
        <f>IF(AND($X$3512&lt;&gt;" ",$X$3512&lt;&gt;0),IF(X2099=$X$3512,1+COUNTIF(U$7:U2098,"&gt;0"),0),0)</f>
        <v>0</v>
      </c>
      <c r="V2099" s="178" t="s">
        <v>2288</v>
      </c>
      <c r="W2099" s="130"/>
      <c r="X2099" s="131"/>
      <c r="Y2099" s="131"/>
      <c r="Z2099" s="206"/>
      <c r="AA2099" s="194">
        <f t="shared" si="145"/>
        <v>0</v>
      </c>
      <c r="AB2099" s="124" t="str">
        <f t="shared" si="146"/>
        <v/>
      </c>
      <c r="AC2099" s="195" t="str">
        <f t="shared" si="147"/>
        <v/>
      </c>
      <c r="AD2099" s="194" t="str">
        <f t="shared" si="148"/>
        <v/>
      </c>
      <c r="AE2099" s="194">
        <f>IF(AD2099="",0,IF(ISERROR(VLOOKUP(AD2099,AD$7:AD2098,1,FALSE)),1,0))</f>
        <v>0</v>
      </c>
      <c r="AF2099" s="194"/>
    </row>
    <row r="2100" spans="1:32" ht="16.5" customHeight="1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75">
        <f>IF(AND($X$3512&lt;&gt;" ",$X$3512&lt;&gt;0),IF(X2100=$X$3512,1+COUNTIF(U$7:U2099,"&gt;0"),0),0)</f>
        <v>0</v>
      </c>
      <c r="V2100" s="178" t="s">
        <v>2289</v>
      </c>
      <c r="W2100" s="130"/>
      <c r="X2100" s="131"/>
      <c r="Y2100" s="131"/>
      <c r="Z2100" s="206"/>
      <c r="AA2100" s="194">
        <f t="shared" si="145"/>
        <v>0</v>
      </c>
      <c r="AB2100" s="124" t="str">
        <f t="shared" si="146"/>
        <v/>
      </c>
      <c r="AC2100" s="195" t="str">
        <f t="shared" si="147"/>
        <v/>
      </c>
      <c r="AD2100" s="194" t="str">
        <f t="shared" si="148"/>
        <v/>
      </c>
      <c r="AE2100" s="194">
        <f>IF(AD2100="",0,IF(ISERROR(VLOOKUP(AD2100,AD$7:AD2099,1,FALSE)),1,0))</f>
        <v>0</v>
      </c>
      <c r="AF2100" s="194"/>
    </row>
    <row r="2101" spans="1:32" ht="16.5" customHeight="1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75">
        <f>IF(AND($X$3512&lt;&gt;" ",$X$3512&lt;&gt;0),IF(X2101=$X$3512,1+COUNTIF(U$7:U2100,"&gt;0"),0),0)</f>
        <v>0</v>
      </c>
      <c r="V2101" s="178" t="s">
        <v>2290</v>
      </c>
      <c r="W2101" s="130"/>
      <c r="X2101" s="131"/>
      <c r="Y2101" s="131"/>
      <c r="Z2101" s="206"/>
      <c r="AA2101" s="194">
        <f t="shared" si="145"/>
        <v>0</v>
      </c>
      <c r="AB2101" s="124" t="str">
        <f t="shared" si="146"/>
        <v/>
      </c>
      <c r="AC2101" s="195" t="str">
        <f t="shared" si="147"/>
        <v/>
      </c>
      <c r="AD2101" s="194" t="str">
        <f t="shared" si="148"/>
        <v/>
      </c>
      <c r="AE2101" s="194">
        <f>IF(AD2101="",0,IF(ISERROR(VLOOKUP(AD2101,AD$7:AD2100,1,FALSE)),1,0))</f>
        <v>0</v>
      </c>
      <c r="AF2101" s="194"/>
    </row>
    <row r="2102" spans="1:32" ht="16.5" customHeight="1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75">
        <f>IF(AND($X$3512&lt;&gt;" ",$X$3512&lt;&gt;0),IF(X2102=$X$3512,1+COUNTIF(U$7:U2101,"&gt;0"),0),0)</f>
        <v>0</v>
      </c>
      <c r="V2102" s="178" t="s">
        <v>2291</v>
      </c>
      <c r="W2102" s="130"/>
      <c r="X2102" s="131"/>
      <c r="Y2102" s="131"/>
      <c r="Z2102" s="206"/>
      <c r="AA2102" s="194">
        <f t="shared" si="145"/>
        <v>0</v>
      </c>
      <c r="AB2102" s="124" t="str">
        <f t="shared" si="146"/>
        <v/>
      </c>
      <c r="AC2102" s="195" t="str">
        <f t="shared" si="147"/>
        <v/>
      </c>
      <c r="AD2102" s="194" t="str">
        <f t="shared" si="148"/>
        <v/>
      </c>
      <c r="AE2102" s="194">
        <f>IF(AD2102="",0,IF(ISERROR(VLOOKUP(AD2102,AD$7:AD2101,1,FALSE)),1,0))</f>
        <v>0</v>
      </c>
      <c r="AF2102" s="194"/>
    </row>
    <row r="2103" spans="1:32" ht="16.5" customHeight="1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75">
        <f>IF(AND($X$3512&lt;&gt;" ",$X$3512&lt;&gt;0),IF(X2103=$X$3512,1+COUNTIF(U$7:U2102,"&gt;0"),0),0)</f>
        <v>0</v>
      </c>
      <c r="V2103" s="178" t="s">
        <v>2292</v>
      </c>
      <c r="W2103" s="130"/>
      <c r="X2103" s="131"/>
      <c r="Y2103" s="131"/>
      <c r="Z2103" s="206"/>
      <c r="AA2103" s="194">
        <f t="shared" si="145"/>
        <v>0</v>
      </c>
      <c r="AB2103" s="124" t="str">
        <f t="shared" si="146"/>
        <v/>
      </c>
      <c r="AC2103" s="195" t="str">
        <f t="shared" si="147"/>
        <v/>
      </c>
      <c r="AD2103" s="194" t="str">
        <f t="shared" si="148"/>
        <v/>
      </c>
      <c r="AE2103" s="194">
        <f>IF(AD2103="",0,IF(ISERROR(VLOOKUP(AD2103,AD$7:AD2102,1,FALSE)),1,0))</f>
        <v>0</v>
      </c>
      <c r="AF2103" s="194"/>
    </row>
    <row r="2104" spans="1:32" ht="16.5" customHeight="1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75">
        <f>IF(AND($X$3512&lt;&gt;" ",$X$3512&lt;&gt;0),IF(X2104=$X$3512,1+COUNTIF(U$7:U2103,"&gt;0"),0),0)</f>
        <v>0</v>
      </c>
      <c r="V2104" s="178" t="s">
        <v>2293</v>
      </c>
      <c r="W2104" s="130"/>
      <c r="X2104" s="131"/>
      <c r="Y2104" s="131"/>
      <c r="Z2104" s="206"/>
      <c r="AA2104" s="194">
        <f t="shared" si="145"/>
        <v>0</v>
      </c>
      <c r="AB2104" s="124" t="str">
        <f t="shared" si="146"/>
        <v/>
      </c>
      <c r="AC2104" s="195" t="str">
        <f t="shared" si="147"/>
        <v/>
      </c>
      <c r="AD2104" s="194" t="str">
        <f t="shared" si="148"/>
        <v/>
      </c>
      <c r="AE2104" s="194">
        <f>IF(AD2104="",0,IF(ISERROR(VLOOKUP(AD2104,AD$7:AD2103,1,FALSE)),1,0))</f>
        <v>0</v>
      </c>
      <c r="AF2104" s="194"/>
    </row>
    <row r="2105" spans="1:32" ht="16.5" customHeight="1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75">
        <f>IF(AND($X$3512&lt;&gt;" ",$X$3512&lt;&gt;0),IF(X2105=$X$3512,1+COUNTIF(U$7:U2104,"&gt;0"),0),0)</f>
        <v>0</v>
      </c>
      <c r="V2105" s="178" t="s">
        <v>2294</v>
      </c>
      <c r="W2105" s="130"/>
      <c r="X2105" s="131"/>
      <c r="Y2105" s="131"/>
      <c r="Z2105" s="206"/>
      <c r="AA2105" s="194">
        <f t="shared" si="145"/>
        <v>0</v>
      </c>
      <c r="AB2105" s="124" t="str">
        <f t="shared" si="146"/>
        <v/>
      </c>
      <c r="AC2105" s="195" t="str">
        <f t="shared" si="147"/>
        <v/>
      </c>
      <c r="AD2105" s="194" t="str">
        <f t="shared" si="148"/>
        <v/>
      </c>
      <c r="AE2105" s="194">
        <f>IF(AD2105="",0,IF(ISERROR(VLOOKUP(AD2105,AD$7:AD2104,1,FALSE)),1,0))</f>
        <v>0</v>
      </c>
      <c r="AF2105" s="194"/>
    </row>
    <row r="2106" spans="1:32" ht="16.5" customHeight="1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75">
        <f>IF(AND($X$3512&lt;&gt;" ",$X$3512&lt;&gt;0),IF(X2106=$X$3512,1+COUNTIF(U$7:U2105,"&gt;0"),0),0)</f>
        <v>0</v>
      </c>
      <c r="V2106" s="178" t="s">
        <v>2295</v>
      </c>
      <c r="W2106" s="130"/>
      <c r="X2106" s="131"/>
      <c r="Y2106" s="131"/>
      <c r="Z2106" s="206"/>
      <c r="AA2106" s="194">
        <f t="shared" si="145"/>
        <v>0</v>
      </c>
      <c r="AB2106" s="124" t="str">
        <f t="shared" si="146"/>
        <v/>
      </c>
      <c r="AC2106" s="195" t="str">
        <f t="shared" si="147"/>
        <v/>
      </c>
      <c r="AD2106" s="194" t="str">
        <f t="shared" si="148"/>
        <v/>
      </c>
      <c r="AE2106" s="194">
        <f>IF(AD2106="",0,IF(ISERROR(VLOOKUP(AD2106,AD$7:AD2105,1,FALSE)),1,0))</f>
        <v>0</v>
      </c>
      <c r="AF2106" s="194"/>
    </row>
    <row r="2107" spans="1:32" ht="16.5" customHeight="1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75">
        <f>IF(AND($X$3512&lt;&gt;" ",$X$3512&lt;&gt;0),IF(X2107=$X$3512,1+COUNTIF(U$7:U2106,"&gt;0"),0),0)</f>
        <v>0</v>
      </c>
      <c r="V2107" s="178" t="s">
        <v>2296</v>
      </c>
      <c r="W2107" s="130"/>
      <c r="X2107" s="131"/>
      <c r="Y2107" s="131"/>
      <c r="Z2107" s="206"/>
      <c r="AA2107" s="194">
        <f t="shared" si="145"/>
        <v>0</v>
      </c>
      <c r="AB2107" s="124" t="str">
        <f t="shared" si="146"/>
        <v/>
      </c>
      <c r="AC2107" s="195" t="str">
        <f t="shared" si="147"/>
        <v/>
      </c>
      <c r="AD2107" s="194" t="str">
        <f t="shared" si="148"/>
        <v/>
      </c>
      <c r="AE2107" s="194">
        <f>IF(AD2107="",0,IF(ISERROR(VLOOKUP(AD2107,AD$7:AD2106,1,FALSE)),1,0))</f>
        <v>0</v>
      </c>
      <c r="AF2107" s="194"/>
    </row>
    <row r="2108" spans="1:32" ht="16.5" customHeight="1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75">
        <f>IF(AND($X$3512&lt;&gt;" ",$X$3512&lt;&gt;0),IF(X2108=$X$3512,1+COUNTIF(U$7:U2107,"&gt;0"),0),0)</f>
        <v>0</v>
      </c>
      <c r="V2108" s="178" t="s">
        <v>2297</v>
      </c>
      <c r="W2108" s="130"/>
      <c r="X2108" s="131"/>
      <c r="Y2108" s="131"/>
      <c r="Z2108" s="206"/>
      <c r="AA2108" s="194">
        <f t="shared" si="145"/>
        <v>0</v>
      </c>
      <c r="AB2108" s="124" t="str">
        <f t="shared" si="146"/>
        <v/>
      </c>
      <c r="AC2108" s="195" t="str">
        <f t="shared" si="147"/>
        <v/>
      </c>
      <c r="AD2108" s="194" t="str">
        <f t="shared" si="148"/>
        <v/>
      </c>
      <c r="AE2108" s="194">
        <f>IF(AD2108="",0,IF(ISERROR(VLOOKUP(AD2108,AD$7:AD2107,1,FALSE)),1,0))</f>
        <v>0</v>
      </c>
      <c r="AF2108" s="194"/>
    </row>
    <row r="2109" spans="1:32" ht="16.5" customHeight="1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75">
        <f>IF(AND($X$3512&lt;&gt;" ",$X$3512&lt;&gt;0),IF(X2109=$X$3512,1+COUNTIF(U$7:U2108,"&gt;0"),0),0)</f>
        <v>0</v>
      </c>
      <c r="V2109" s="178" t="s">
        <v>2298</v>
      </c>
      <c r="W2109" s="130"/>
      <c r="X2109" s="131"/>
      <c r="Y2109" s="131"/>
      <c r="Z2109" s="206"/>
      <c r="AA2109" s="194">
        <f t="shared" si="145"/>
        <v>0</v>
      </c>
      <c r="AB2109" s="124" t="str">
        <f t="shared" si="146"/>
        <v/>
      </c>
      <c r="AC2109" s="195" t="str">
        <f t="shared" si="147"/>
        <v/>
      </c>
      <c r="AD2109" s="194" t="str">
        <f t="shared" si="148"/>
        <v/>
      </c>
      <c r="AE2109" s="194">
        <f>IF(AD2109="",0,IF(ISERROR(VLOOKUP(AD2109,AD$7:AD2108,1,FALSE)),1,0))</f>
        <v>0</v>
      </c>
      <c r="AF2109" s="194"/>
    </row>
    <row r="2110" spans="1:32" ht="16.5" customHeight="1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75">
        <f>IF(AND($X$3512&lt;&gt;" ",$X$3512&lt;&gt;0),IF(X2110=$X$3512,1+COUNTIF(U$7:U2109,"&gt;0"),0),0)</f>
        <v>0</v>
      </c>
      <c r="V2110" s="178" t="s">
        <v>2299</v>
      </c>
      <c r="W2110" s="130"/>
      <c r="X2110" s="131"/>
      <c r="Y2110" s="131"/>
      <c r="Z2110" s="206"/>
      <c r="AA2110" s="194">
        <f t="shared" si="145"/>
        <v>0</v>
      </c>
      <c r="AB2110" s="124" t="str">
        <f t="shared" si="146"/>
        <v/>
      </c>
      <c r="AC2110" s="195" t="str">
        <f t="shared" si="147"/>
        <v/>
      </c>
      <c r="AD2110" s="194" t="str">
        <f t="shared" si="148"/>
        <v/>
      </c>
      <c r="AE2110" s="194">
        <f>IF(AD2110="",0,IF(ISERROR(VLOOKUP(AD2110,AD$7:AD2109,1,FALSE)),1,0))</f>
        <v>0</v>
      </c>
      <c r="AF2110" s="194"/>
    </row>
    <row r="2111" spans="1:32" ht="16.5" customHeight="1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75">
        <f>IF(AND($X$3512&lt;&gt;" ",$X$3512&lt;&gt;0),IF(X2111=$X$3512,1+COUNTIF(U$7:U2110,"&gt;0"),0),0)</f>
        <v>0</v>
      </c>
      <c r="V2111" s="178" t="s">
        <v>2300</v>
      </c>
      <c r="W2111" s="130"/>
      <c r="X2111" s="131"/>
      <c r="Y2111" s="131"/>
      <c r="Z2111" s="206"/>
      <c r="AA2111" s="194">
        <f t="shared" si="145"/>
        <v>0</v>
      </c>
      <c r="AB2111" s="124" t="str">
        <f t="shared" si="146"/>
        <v/>
      </c>
      <c r="AC2111" s="195" t="str">
        <f t="shared" si="147"/>
        <v/>
      </c>
      <c r="AD2111" s="194" t="str">
        <f t="shared" si="148"/>
        <v/>
      </c>
      <c r="AE2111" s="194">
        <f>IF(AD2111="",0,IF(ISERROR(VLOOKUP(AD2111,AD$7:AD2110,1,FALSE)),1,0))</f>
        <v>0</v>
      </c>
      <c r="AF2111" s="194"/>
    </row>
    <row r="2112" spans="1:32" ht="16.5" customHeight="1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75">
        <f>IF(AND($X$3512&lt;&gt;" ",$X$3512&lt;&gt;0),IF(X2112=$X$3512,1+COUNTIF(U$7:U2111,"&gt;0"),0),0)</f>
        <v>0</v>
      </c>
      <c r="V2112" s="178" t="s">
        <v>2301</v>
      </c>
      <c r="W2112" s="130"/>
      <c r="X2112" s="131"/>
      <c r="Y2112" s="131"/>
      <c r="Z2112" s="206"/>
      <c r="AA2112" s="194">
        <f t="shared" si="145"/>
        <v>0</v>
      </c>
      <c r="AB2112" s="124" t="str">
        <f t="shared" si="146"/>
        <v/>
      </c>
      <c r="AC2112" s="195" t="str">
        <f t="shared" si="147"/>
        <v/>
      </c>
      <c r="AD2112" s="194" t="str">
        <f t="shared" si="148"/>
        <v/>
      </c>
      <c r="AE2112" s="194">
        <f>IF(AD2112="",0,IF(ISERROR(VLOOKUP(AD2112,AD$7:AD2111,1,FALSE)),1,0))</f>
        <v>0</v>
      </c>
      <c r="AF2112" s="194"/>
    </row>
    <row r="2113" spans="1:32" ht="16.5" customHeight="1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75">
        <f>IF(AND($X$3512&lt;&gt;" ",$X$3512&lt;&gt;0),IF(X2113=$X$3512,1+COUNTIF(U$7:U2112,"&gt;0"),0),0)</f>
        <v>0</v>
      </c>
      <c r="V2113" s="178" t="s">
        <v>2302</v>
      </c>
      <c r="W2113" s="130"/>
      <c r="X2113" s="131"/>
      <c r="Y2113" s="131"/>
      <c r="Z2113" s="206"/>
      <c r="AA2113" s="194">
        <f t="shared" si="145"/>
        <v>0</v>
      </c>
      <c r="AB2113" s="124" t="str">
        <f t="shared" si="146"/>
        <v/>
      </c>
      <c r="AC2113" s="195" t="str">
        <f t="shared" si="147"/>
        <v/>
      </c>
      <c r="AD2113" s="194" t="str">
        <f t="shared" si="148"/>
        <v/>
      </c>
      <c r="AE2113" s="194">
        <f>IF(AD2113="",0,IF(ISERROR(VLOOKUP(AD2113,AD$7:AD2112,1,FALSE)),1,0))</f>
        <v>0</v>
      </c>
      <c r="AF2113" s="194"/>
    </row>
    <row r="2114" spans="1:32" ht="16.5" customHeight="1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75">
        <f>IF(AND($X$3512&lt;&gt;" ",$X$3512&lt;&gt;0),IF(X2114=$X$3512,1+COUNTIF(U$7:U2113,"&gt;0"),0),0)</f>
        <v>0</v>
      </c>
      <c r="V2114" s="178" t="s">
        <v>2303</v>
      </c>
      <c r="W2114" s="130"/>
      <c r="X2114" s="131"/>
      <c r="Y2114" s="131"/>
      <c r="Z2114" s="206"/>
      <c r="AA2114" s="194">
        <f t="shared" si="145"/>
        <v>0</v>
      </c>
      <c r="AB2114" s="124" t="str">
        <f t="shared" si="146"/>
        <v/>
      </c>
      <c r="AC2114" s="195" t="str">
        <f t="shared" si="147"/>
        <v/>
      </c>
      <c r="AD2114" s="194" t="str">
        <f t="shared" si="148"/>
        <v/>
      </c>
      <c r="AE2114" s="194">
        <f>IF(AD2114="",0,IF(ISERROR(VLOOKUP(AD2114,AD$7:AD2113,1,FALSE)),1,0))</f>
        <v>0</v>
      </c>
      <c r="AF2114" s="194"/>
    </row>
    <row r="2115" spans="1:32" ht="16.5" customHeight="1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75">
        <f>IF(AND($X$3512&lt;&gt;" ",$X$3512&lt;&gt;0),IF(X2115=$X$3512,1+COUNTIF(U$7:U2114,"&gt;0"),0),0)</f>
        <v>0</v>
      </c>
      <c r="V2115" s="178" t="s">
        <v>2304</v>
      </c>
      <c r="W2115" s="130"/>
      <c r="X2115" s="131"/>
      <c r="Y2115" s="131"/>
      <c r="Z2115" s="206"/>
      <c r="AA2115" s="194">
        <f t="shared" si="145"/>
        <v>0</v>
      </c>
      <c r="AB2115" s="124" t="str">
        <f t="shared" si="146"/>
        <v/>
      </c>
      <c r="AC2115" s="195" t="str">
        <f t="shared" si="147"/>
        <v/>
      </c>
      <c r="AD2115" s="194" t="str">
        <f t="shared" si="148"/>
        <v/>
      </c>
      <c r="AE2115" s="194">
        <f>IF(AD2115="",0,IF(ISERROR(VLOOKUP(AD2115,AD$7:AD2114,1,FALSE)),1,0))</f>
        <v>0</v>
      </c>
      <c r="AF2115" s="194"/>
    </row>
    <row r="2116" spans="1:32" ht="16.5" customHeight="1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75">
        <f>IF(AND($X$3512&lt;&gt;" ",$X$3512&lt;&gt;0),IF(X2116=$X$3512,1+COUNTIF(U$7:U2115,"&gt;0"),0),0)</f>
        <v>0</v>
      </c>
      <c r="V2116" s="178" t="s">
        <v>2305</v>
      </c>
      <c r="W2116" s="130"/>
      <c r="X2116" s="131"/>
      <c r="Y2116" s="131"/>
      <c r="Z2116" s="206"/>
      <c r="AA2116" s="194">
        <f t="shared" si="145"/>
        <v>0</v>
      </c>
      <c r="AB2116" s="124" t="str">
        <f t="shared" si="146"/>
        <v/>
      </c>
      <c r="AC2116" s="195" t="str">
        <f t="shared" si="147"/>
        <v/>
      </c>
      <c r="AD2116" s="194" t="str">
        <f t="shared" si="148"/>
        <v/>
      </c>
      <c r="AE2116" s="194">
        <f>IF(AD2116="",0,IF(ISERROR(VLOOKUP(AD2116,AD$7:AD2115,1,FALSE)),1,0))</f>
        <v>0</v>
      </c>
      <c r="AF2116" s="194"/>
    </row>
    <row r="2117" spans="1:32" ht="16.5" customHeight="1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75">
        <f>IF(AND($X$3512&lt;&gt;" ",$X$3512&lt;&gt;0),IF(X2117=$X$3512,1+COUNTIF(U$7:U2116,"&gt;0"),0),0)</f>
        <v>0</v>
      </c>
      <c r="V2117" s="178" t="s">
        <v>2306</v>
      </c>
      <c r="W2117" s="130"/>
      <c r="X2117" s="131"/>
      <c r="Y2117" s="131"/>
      <c r="Z2117" s="206"/>
      <c r="AA2117" s="194">
        <f t="shared" si="145"/>
        <v>0</v>
      </c>
      <c r="AB2117" s="124" t="str">
        <f t="shared" si="146"/>
        <v/>
      </c>
      <c r="AC2117" s="195" t="str">
        <f t="shared" si="147"/>
        <v/>
      </c>
      <c r="AD2117" s="194" t="str">
        <f t="shared" si="148"/>
        <v/>
      </c>
      <c r="AE2117" s="194">
        <f>IF(AD2117="",0,IF(ISERROR(VLOOKUP(AD2117,AD$7:AD2116,1,FALSE)),1,0))</f>
        <v>0</v>
      </c>
      <c r="AF2117" s="194"/>
    </row>
    <row r="2118" spans="1:32" ht="16.5" customHeight="1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75">
        <f>IF(AND($X$3512&lt;&gt;" ",$X$3512&lt;&gt;0),IF(X2118=$X$3512,1+COUNTIF(U$7:U2117,"&gt;0"),0),0)</f>
        <v>0</v>
      </c>
      <c r="V2118" s="178" t="s">
        <v>2307</v>
      </c>
      <c r="W2118" s="130"/>
      <c r="X2118" s="131"/>
      <c r="Y2118" s="131"/>
      <c r="Z2118" s="206"/>
      <c r="AA2118" s="194">
        <f t="shared" si="145"/>
        <v>0</v>
      </c>
      <c r="AB2118" s="124" t="str">
        <f t="shared" si="146"/>
        <v/>
      </c>
      <c r="AC2118" s="195" t="str">
        <f t="shared" si="147"/>
        <v/>
      </c>
      <c r="AD2118" s="194" t="str">
        <f t="shared" si="148"/>
        <v/>
      </c>
      <c r="AE2118" s="194">
        <f>IF(AD2118="",0,IF(ISERROR(VLOOKUP(AD2118,AD$7:AD2117,1,FALSE)),1,0))</f>
        <v>0</v>
      </c>
      <c r="AF2118" s="194"/>
    </row>
    <row r="2119" spans="1:32" ht="16.5" customHeight="1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75">
        <f>IF(AND($X$3512&lt;&gt;" ",$X$3512&lt;&gt;0),IF(X2119=$X$3512,1+COUNTIF(U$7:U2118,"&gt;0"),0),0)</f>
        <v>0</v>
      </c>
      <c r="V2119" s="178" t="s">
        <v>2308</v>
      </c>
      <c r="W2119" s="130"/>
      <c r="X2119" s="131"/>
      <c r="Y2119" s="131"/>
      <c r="Z2119" s="206"/>
      <c r="AA2119" s="194">
        <f t="shared" ref="AA2119:AA2182" si="149">IF(ISBLANK(X2119),0,VLOOKUP(X2119,$B$8:$E$57,1,FALSE))</f>
        <v>0</v>
      </c>
      <c r="AB2119" s="124" t="str">
        <f t="shared" si="146"/>
        <v/>
      </c>
      <c r="AC2119" s="195" t="str">
        <f t="shared" si="147"/>
        <v/>
      </c>
      <c r="AD2119" s="194" t="str">
        <f t="shared" si="148"/>
        <v/>
      </c>
      <c r="AE2119" s="194">
        <f>IF(AD2119="",0,IF(ISERROR(VLOOKUP(AD2119,AD$7:AD2118,1,FALSE)),1,0))</f>
        <v>0</v>
      </c>
      <c r="AF2119" s="194"/>
    </row>
    <row r="2120" spans="1:32" ht="16.5" customHeight="1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75">
        <f>IF(AND($X$3512&lt;&gt;" ",$X$3512&lt;&gt;0),IF(X2120=$X$3512,1+COUNTIF(U$7:U2119,"&gt;0"),0),0)</f>
        <v>0</v>
      </c>
      <c r="V2120" s="178" t="s">
        <v>2309</v>
      </c>
      <c r="W2120" s="130"/>
      <c r="X2120" s="131"/>
      <c r="Y2120" s="131"/>
      <c r="Z2120" s="206"/>
      <c r="AA2120" s="194">
        <f t="shared" si="149"/>
        <v>0</v>
      </c>
      <c r="AB2120" s="124" t="str">
        <f t="shared" ref="AB2120:AB2183" si="150">IF(W2120&gt;0,CONCATENATE(MONTH(W2120)&amp;X2120),"")</f>
        <v/>
      </c>
      <c r="AC2120" s="195" t="str">
        <f t="shared" ref="AC2120:AC2183" si="151">IF(OR(AND(Z2120&lt;&gt;0,ISBLANK(X2120)),ISERROR(AA2120)),"ERR","")</f>
        <v/>
      </c>
      <c r="AD2120" s="194" t="str">
        <f t="shared" si="148"/>
        <v/>
      </c>
      <c r="AE2120" s="194">
        <f>IF(AD2120="",0,IF(ISERROR(VLOOKUP(AD2120,AD$7:AD2119,1,FALSE)),1,0))</f>
        <v>0</v>
      </c>
      <c r="AF2120" s="194"/>
    </row>
    <row r="2121" spans="1:32" ht="16.5" customHeight="1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75">
        <f>IF(AND($X$3512&lt;&gt;" ",$X$3512&lt;&gt;0),IF(X2121=$X$3512,1+COUNTIF(U$7:U2120,"&gt;0"),0),0)</f>
        <v>0</v>
      </c>
      <c r="V2121" s="178" t="s">
        <v>2310</v>
      </c>
      <c r="W2121" s="130"/>
      <c r="X2121" s="131"/>
      <c r="Y2121" s="131"/>
      <c r="Z2121" s="206"/>
      <c r="AA2121" s="194">
        <f t="shared" si="149"/>
        <v>0</v>
      </c>
      <c r="AB2121" s="124" t="str">
        <f t="shared" si="150"/>
        <v/>
      </c>
      <c r="AC2121" s="195" t="str">
        <f t="shared" si="151"/>
        <v/>
      </c>
      <c r="AD2121" s="194" t="str">
        <f t="shared" si="148"/>
        <v/>
      </c>
      <c r="AE2121" s="194">
        <f>IF(AD2121="",0,IF(ISERROR(VLOOKUP(AD2121,AD$7:AD2120,1,FALSE)),1,0))</f>
        <v>0</v>
      </c>
      <c r="AF2121" s="194"/>
    </row>
    <row r="2122" spans="1:32" ht="16.5" customHeight="1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75">
        <f>IF(AND($X$3512&lt;&gt;" ",$X$3512&lt;&gt;0),IF(X2122=$X$3512,1+COUNTIF(U$7:U2121,"&gt;0"),0),0)</f>
        <v>0</v>
      </c>
      <c r="V2122" s="178" t="s">
        <v>2311</v>
      </c>
      <c r="W2122" s="130"/>
      <c r="X2122" s="131"/>
      <c r="Y2122" s="131"/>
      <c r="Z2122" s="206"/>
      <c r="AA2122" s="194">
        <f t="shared" si="149"/>
        <v>0</v>
      </c>
      <c r="AB2122" s="124" t="str">
        <f t="shared" si="150"/>
        <v/>
      </c>
      <c r="AC2122" s="195" t="str">
        <f t="shared" si="151"/>
        <v/>
      </c>
      <c r="AD2122" s="194" t="str">
        <f t="shared" si="148"/>
        <v/>
      </c>
      <c r="AE2122" s="194">
        <f>IF(AD2122="",0,IF(ISERROR(VLOOKUP(AD2122,AD$7:AD2121,1,FALSE)),1,0))</f>
        <v>0</v>
      </c>
      <c r="AF2122" s="194"/>
    </row>
    <row r="2123" spans="1:32" ht="16.5" customHeight="1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75">
        <f>IF(AND($X$3512&lt;&gt;" ",$X$3512&lt;&gt;0),IF(X2123=$X$3512,1+COUNTIF(U$7:U2122,"&gt;0"),0),0)</f>
        <v>0</v>
      </c>
      <c r="V2123" s="178" t="s">
        <v>2312</v>
      </c>
      <c r="W2123" s="130"/>
      <c r="X2123" s="131"/>
      <c r="Y2123" s="131"/>
      <c r="Z2123" s="206"/>
      <c r="AA2123" s="194">
        <f t="shared" si="149"/>
        <v>0</v>
      </c>
      <c r="AB2123" s="124" t="str">
        <f t="shared" si="150"/>
        <v/>
      </c>
      <c r="AC2123" s="195" t="str">
        <f t="shared" si="151"/>
        <v/>
      </c>
      <c r="AD2123" s="194" t="str">
        <f t="shared" ref="AD2123:AD2186" si="152">IF(W2123&gt;0,CONCATENATE(MONTH(W2123),"-",YEAR(W2123)),"")</f>
        <v/>
      </c>
      <c r="AE2123" s="194">
        <f>IF(AD2123="",0,IF(ISERROR(VLOOKUP(AD2123,AD$7:AD2122,1,FALSE)),1,0))</f>
        <v>0</v>
      </c>
      <c r="AF2123" s="194"/>
    </row>
    <row r="2124" spans="1:32" ht="16.5" customHeight="1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75">
        <f>IF(AND($X$3512&lt;&gt;" ",$X$3512&lt;&gt;0),IF(X2124=$X$3512,1+COUNTIF(U$7:U2123,"&gt;0"),0),0)</f>
        <v>0</v>
      </c>
      <c r="V2124" s="178" t="s">
        <v>2313</v>
      </c>
      <c r="W2124" s="130"/>
      <c r="X2124" s="131"/>
      <c r="Y2124" s="131"/>
      <c r="Z2124" s="206"/>
      <c r="AA2124" s="194">
        <f t="shared" si="149"/>
        <v>0</v>
      </c>
      <c r="AB2124" s="124" t="str">
        <f t="shared" si="150"/>
        <v/>
      </c>
      <c r="AC2124" s="195" t="str">
        <f t="shared" si="151"/>
        <v/>
      </c>
      <c r="AD2124" s="194" t="str">
        <f t="shared" si="152"/>
        <v/>
      </c>
      <c r="AE2124" s="194">
        <f>IF(AD2124="",0,IF(ISERROR(VLOOKUP(AD2124,AD$7:AD2123,1,FALSE)),1,0))</f>
        <v>0</v>
      </c>
      <c r="AF2124" s="194"/>
    </row>
    <row r="2125" spans="1:32" ht="16.5" customHeight="1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75">
        <f>IF(AND($X$3512&lt;&gt;" ",$X$3512&lt;&gt;0),IF(X2125=$X$3512,1+COUNTIF(U$7:U2124,"&gt;0"),0),0)</f>
        <v>0</v>
      </c>
      <c r="V2125" s="178" t="s">
        <v>2314</v>
      </c>
      <c r="W2125" s="130"/>
      <c r="X2125" s="131"/>
      <c r="Y2125" s="131"/>
      <c r="Z2125" s="206"/>
      <c r="AA2125" s="194">
        <f t="shared" si="149"/>
        <v>0</v>
      </c>
      <c r="AB2125" s="124" t="str">
        <f t="shared" si="150"/>
        <v/>
      </c>
      <c r="AC2125" s="195" t="str">
        <f t="shared" si="151"/>
        <v/>
      </c>
      <c r="AD2125" s="194" t="str">
        <f t="shared" si="152"/>
        <v/>
      </c>
      <c r="AE2125" s="194">
        <f>IF(AD2125="",0,IF(ISERROR(VLOOKUP(AD2125,AD$7:AD2124,1,FALSE)),1,0))</f>
        <v>0</v>
      </c>
      <c r="AF2125" s="194"/>
    </row>
    <row r="2126" spans="1:32" ht="16.5" customHeight="1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75">
        <f>IF(AND($X$3512&lt;&gt;" ",$X$3512&lt;&gt;0),IF(X2126=$X$3512,1+COUNTIF(U$7:U2125,"&gt;0"),0),0)</f>
        <v>0</v>
      </c>
      <c r="V2126" s="178" t="s">
        <v>2315</v>
      </c>
      <c r="W2126" s="130"/>
      <c r="X2126" s="131"/>
      <c r="Y2126" s="131"/>
      <c r="Z2126" s="206"/>
      <c r="AA2126" s="194">
        <f t="shared" si="149"/>
        <v>0</v>
      </c>
      <c r="AB2126" s="124" t="str">
        <f t="shared" si="150"/>
        <v/>
      </c>
      <c r="AC2126" s="195" t="str">
        <f t="shared" si="151"/>
        <v/>
      </c>
      <c r="AD2126" s="194" t="str">
        <f t="shared" si="152"/>
        <v/>
      </c>
      <c r="AE2126" s="194">
        <f>IF(AD2126="",0,IF(ISERROR(VLOOKUP(AD2126,AD$7:AD2125,1,FALSE)),1,0))</f>
        <v>0</v>
      </c>
      <c r="AF2126" s="194"/>
    </row>
    <row r="2127" spans="1:32" ht="16.5" customHeight="1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75">
        <f>IF(AND($X$3512&lt;&gt;" ",$X$3512&lt;&gt;0),IF(X2127=$X$3512,1+COUNTIF(U$7:U2126,"&gt;0"),0),0)</f>
        <v>0</v>
      </c>
      <c r="V2127" s="178" t="s">
        <v>2316</v>
      </c>
      <c r="W2127" s="130"/>
      <c r="X2127" s="131"/>
      <c r="Y2127" s="131"/>
      <c r="Z2127" s="206"/>
      <c r="AA2127" s="194">
        <f t="shared" si="149"/>
        <v>0</v>
      </c>
      <c r="AB2127" s="124" t="str">
        <f t="shared" si="150"/>
        <v/>
      </c>
      <c r="AC2127" s="195" t="str">
        <f t="shared" si="151"/>
        <v/>
      </c>
      <c r="AD2127" s="194" t="str">
        <f t="shared" si="152"/>
        <v/>
      </c>
      <c r="AE2127" s="194">
        <f>IF(AD2127="",0,IF(ISERROR(VLOOKUP(AD2127,AD$7:AD2126,1,FALSE)),1,0))</f>
        <v>0</v>
      </c>
      <c r="AF2127" s="194"/>
    </row>
    <row r="2128" spans="1:32" ht="16.5" customHeight="1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75">
        <f>IF(AND($X$3512&lt;&gt;" ",$X$3512&lt;&gt;0),IF(X2128=$X$3512,1+COUNTIF(U$7:U2127,"&gt;0"),0),0)</f>
        <v>0</v>
      </c>
      <c r="V2128" s="178" t="s">
        <v>2317</v>
      </c>
      <c r="W2128" s="130"/>
      <c r="X2128" s="131"/>
      <c r="Y2128" s="131"/>
      <c r="Z2128" s="206"/>
      <c r="AA2128" s="194">
        <f t="shared" si="149"/>
        <v>0</v>
      </c>
      <c r="AB2128" s="124" t="str">
        <f t="shared" si="150"/>
        <v/>
      </c>
      <c r="AC2128" s="195" t="str">
        <f t="shared" si="151"/>
        <v/>
      </c>
      <c r="AD2128" s="194" t="str">
        <f t="shared" si="152"/>
        <v/>
      </c>
      <c r="AE2128" s="194">
        <f>IF(AD2128="",0,IF(ISERROR(VLOOKUP(AD2128,AD$7:AD2127,1,FALSE)),1,0))</f>
        <v>0</v>
      </c>
      <c r="AF2128" s="194"/>
    </row>
    <row r="2129" spans="1:32" ht="16.5" customHeight="1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75">
        <f>IF(AND($X$3512&lt;&gt;" ",$X$3512&lt;&gt;0),IF(X2129=$X$3512,1+COUNTIF(U$7:U2128,"&gt;0"),0),0)</f>
        <v>0</v>
      </c>
      <c r="V2129" s="178" t="s">
        <v>2318</v>
      </c>
      <c r="W2129" s="130"/>
      <c r="X2129" s="131"/>
      <c r="Y2129" s="131"/>
      <c r="Z2129" s="206"/>
      <c r="AA2129" s="194">
        <f t="shared" si="149"/>
        <v>0</v>
      </c>
      <c r="AB2129" s="124" t="str">
        <f t="shared" si="150"/>
        <v/>
      </c>
      <c r="AC2129" s="195" t="str">
        <f t="shared" si="151"/>
        <v/>
      </c>
      <c r="AD2129" s="194" t="str">
        <f t="shared" si="152"/>
        <v/>
      </c>
      <c r="AE2129" s="194">
        <f>IF(AD2129="",0,IF(ISERROR(VLOOKUP(AD2129,AD$7:AD2128,1,FALSE)),1,0))</f>
        <v>0</v>
      </c>
      <c r="AF2129" s="194"/>
    </row>
    <row r="2130" spans="1:32" ht="16.5" customHeight="1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75">
        <f>IF(AND($X$3512&lt;&gt;" ",$X$3512&lt;&gt;0),IF(X2130=$X$3512,1+COUNTIF(U$7:U2129,"&gt;0"),0),0)</f>
        <v>0</v>
      </c>
      <c r="V2130" s="178" t="s">
        <v>2319</v>
      </c>
      <c r="W2130" s="130"/>
      <c r="X2130" s="131"/>
      <c r="Y2130" s="131"/>
      <c r="Z2130" s="206"/>
      <c r="AA2130" s="194">
        <f t="shared" si="149"/>
        <v>0</v>
      </c>
      <c r="AB2130" s="124" t="str">
        <f t="shared" si="150"/>
        <v/>
      </c>
      <c r="AC2130" s="195" t="str">
        <f t="shared" si="151"/>
        <v/>
      </c>
      <c r="AD2130" s="194" t="str">
        <f t="shared" si="152"/>
        <v/>
      </c>
      <c r="AE2130" s="194">
        <f>IF(AD2130="",0,IF(ISERROR(VLOOKUP(AD2130,AD$7:AD2129,1,FALSE)),1,0))</f>
        <v>0</v>
      </c>
      <c r="AF2130" s="194"/>
    </row>
    <row r="2131" spans="1:32" ht="16.5" customHeight="1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75">
        <f>IF(AND($X$3512&lt;&gt;" ",$X$3512&lt;&gt;0),IF(X2131=$X$3512,1+COUNTIF(U$7:U2130,"&gt;0"),0),0)</f>
        <v>0</v>
      </c>
      <c r="V2131" s="178" t="s">
        <v>2320</v>
      </c>
      <c r="W2131" s="130"/>
      <c r="X2131" s="131"/>
      <c r="Y2131" s="131"/>
      <c r="Z2131" s="206"/>
      <c r="AA2131" s="194">
        <f t="shared" si="149"/>
        <v>0</v>
      </c>
      <c r="AB2131" s="124" t="str">
        <f t="shared" si="150"/>
        <v/>
      </c>
      <c r="AC2131" s="195" t="str">
        <f t="shared" si="151"/>
        <v/>
      </c>
      <c r="AD2131" s="194" t="str">
        <f t="shared" si="152"/>
        <v/>
      </c>
      <c r="AE2131" s="194">
        <f>IF(AD2131="",0,IF(ISERROR(VLOOKUP(AD2131,AD$7:AD2130,1,FALSE)),1,0))</f>
        <v>0</v>
      </c>
      <c r="AF2131" s="194"/>
    </row>
    <row r="2132" spans="1:32" ht="16.5" customHeight="1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75">
        <f>IF(AND($X$3512&lt;&gt;" ",$X$3512&lt;&gt;0),IF(X2132=$X$3512,1+COUNTIF(U$7:U2131,"&gt;0"),0),0)</f>
        <v>0</v>
      </c>
      <c r="V2132" s="178" t="s">
        <v>2321</v>
      </c>
      <c r="W2132" s="130"/>
      <c r="X2132" s="131"/>
      <c r="Y2132" s="131"/>
      <c r="Z2132" s="206"/>
      <c r="AA2132" s="194">
        <f t="shared" si="149"/>
        <v>0</v>
      </c>
      <c r="AB2132" s="124" t="str">
        <f t="shared" si="150"/>
        <v/>
      </c>
      <c r="AC2132" s="195" t="str">
        <f t="shared" si="151"/>
        <v/>
      </c>
      <c r="AD2132" s="194" t="str">
        <f t="shared" si="152"/>
        <v/>
      </c>
      <c r="AE2132" s="194">
        <f>IF(AD2132="",0,IF(ISERROR(VLOOKUP(AD2132,AD$7:AD2131,1,FALSE)),1,0))</f>
        <v>0</v>
      </c>
      <c r="AF2132" s="194"/>
    </row>
    <row r="2133" spans="1:32" ht="16.5" customHeight="1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75">
        <f>IF(AND($X$3512&lt;&gt;" ",$X$3512&lt;&gt;0),IF(X2133=$X$3512,1+COUNTIF(U$7:U2132,"&gt;0"),0),0)</f>
        <v>0</v>
      </c>
      <c r="V2133" s="178" t="s">
        <v>2322</v>
      </c>
      <c r="W2133" s="130"/>
      <c r="X2133" s="131"/>
      <c r="Y2133" s="131"/>
      <c r="Z2133" s="206"/>
      <c r="AA2133" s="194">
        <f t="shared" si="149"/>
        <v>0</v>
      </c>
      <c r="AB2133" s="124" t="str">
        <f t="shared" si="150"/>
        <v/>
      </c>
      <c r="AC2133" s="195" t="str">
        <f t="shared" si="151"/>
        <v/>
      </c>
      <c r="AD2133" s="194" t="str">
        <f t="shared" si="152"/>
        <v/>
      </c>
      <c r="AE2133" s="194">
        <f>IF(AD2133="",0,IF(ISERROR(VLOOKUP(AD2133,AD$7:AD2132,1,FALSE)),1,0))</f>
        <v>0</v>
      </c>
      <c r="AF2133" s="194"/>
    </row>
    <row r="2134" spans="1:32" ht="16.5" customHeight="1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75">
        <f>IF(AND($X$3512&lt;&gt;" ",$X$3512&lt;&gt;0),IF(X2134=$X$3512,1+COUNTIF(U$7:U2133,"&gt;0"),0),0)</f>
        <v>0</v>
      </c>
      <c r="V2134" s="178" t="s">
        <v>2323</v>
      </c>
      <c r="W2134" s="130"/>
      <c r="X2134" s="131"/>
      <c r="Y2134" s="131"/>
      <c r="Z2134" s="206"/>
      <c r="AA2134" s="194">
        <f t="shared" si="149"/>
        <v>0</v>
      </c>
      <c r="AB2134" s="124" t="str">
        <f t="shared" si="150"/>
        <v/>
      </c>
      <c r="AC2134" s="195" t="str">
        <f t="shared" si="151"/>
        <v/>
      </c>
      <c r="AD2134" s="194" t="str">
        <f t="shared" si="152"/>
        <v/>
      </c>
      <c r="AE2134" s="194">
        <f>IF(AD2134="",0,IF(ISERROR(VLOOKUP(AD2134,AD$7:AD2133,1,FALSE)),1,0))</f>
        <v>0</v>
      </c>
      <c r="AF2134" s="194"/>
    </row>
    <row r="2135" spans="1:32" ht="16.5" customHeight="1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75">
        <f>IF(AND($X$3512&lt;&gt;" ",$X$3512&lt;&gt;0),IF(X2135=$X$3512,1+COUNTIF(U$7:U2134,"&gt;0"),0),0)</f>
        <v>0</v>
      </c>
      <c r="V2135" s="178" t="s">
        <v>2324</v>
      </c>
      <c r="W2135" s="130"/>
      <c r="X2135" s="131"/>
      <c r="Y2135" s="131"/>
      <c r="Z2135" s="206"/>
      <c r="AA2135" s="194">
        <f t="shared" si="149"/>
        <v>0</v>
      </c>
      <c r="AB2135" s="124" t="str">
        <f t="shared" si="150"/>
        <v/>
      </c>
      <c r="AC2135" s="195" t="str">
        <f t="shared" si="151"/>
        <v/>
      </c>
      <c r="AD2135" s="194" t="str">
        <f t="shared" si="152"/>
        <v/>
      </c>
      <c r="AE2135" s="194">
        <f>IF(AD2135="",0,IF(ISERROR(VLOOKUP(AD2135,AD$7:AD2134,1,FALSE)),1,0))</f>
        <v>0</v>
      </c>
      <c r="AF2135" s="194"/>
    </row>
    <row r="2136" spans="1:32" ht="16.5" customHeight="1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75">
        <f>IF(AND($X$3512&lt;&gt;" ",$X$3512&lt;&gt;0),IF(X2136=$X$3512,1+COUNTIF(U$7:U2135,"&gt;0"),0),0)</f>
        <v>0</v>
      </c>
      <c r="V2136" s="178" t="s">
        <v>2325</v>
      </c>
      <c r="W2136" s="130"/>
      <c r="X2136" s="131"/>
      <c r="Y2136" s="131"/>
      <c r="Z2136" s="206"/>
      <c r="AA2136" s="194">
        <f t="shared" si="149"/>
        <v>0</v>
      </c>
      <c r="AB2136" s="124" t="str">
        <f t="shared" si="150"/>
        <v/>
      </c>
      <c r="AC2136" s="195" t="str">
        <f t="shared" si="151"/>
        <v/>
      </c>
      <c r="AD2136" s="194" t="str">
        <f t="shared" si="152"/>
        <v/>
      </c>
      <c r="AE2136" s="194">
        <f>IF(AD2136="",0,IF(ISERROR(VLOOKUP(AD2136,AD$7:AD2135,1,FALSE)),1,0))</f>
        <v>0</v>
      </c>
      <c r="AF2136" s="194"/>
    </row>
    <row r="2137" spans="1:32" ht="16.5" customHeight="1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75">
        <f>IF(AND($X$3512&lt;&gt;" ",$X$3512&lt;&gt;0),IF(X2137=$X$3512,1+COUNTIF(U$7:U2136,"&gt;0"),0),0)</f>
        <v>0</v>
      </c>
      <c r="V2137" s="178" t="s">
        <v>2326</v>
      </c>
      <c r="W2137" s="130"/>
      <c r="X2137" s="131"/>
      <c r="Y2137" s="131"/>
      <c r="Z2137" s="206"/>
      <c r="AA2137" s="194">
        <f t="shared" si="149"/>
        <v>0</v>
      </c>
      <c r="AB2137" s="124" t="str">
        <f t="shared" si="150"/>
        <v/>
      </c>
      <c r="AC2137" s="195" t="str">
        <f t="shared" si="151"/>
        <v/>
      </c>
      <c r="AD2137" s="194" t="str">
        <f t="shared" si="152"/>
        <v/>
      </c>
      <c r="AE2137" s="194">
        <f>IF(AD2137="",0,IF(ISERROR(VLOOKUP(AD2137,AD$7:AD2136,1,FALSE)),1,0))</f>
        <v>0</v>
      </c>
      <c r="AF2137" s="194"/>
    </row>
    <row r="2138" spans="1:32" ht="16.5" customHeight="1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75">
        <f>IF(AND($X$3512&lt;&gt;" ",$X$3512&lt;&gt;0),IF(X2138=$X$3512,1+COUNTIF(U$7:U2137,"&gt;0"),0),0)</f>
        <v>0</v>
      </c>
      <c r="V2138" s="178" t="s">
        <v>2327</v>
      </c>
      <c r="W2138" s="130"/>
      <c r="X2138" s="131"/>
      <c r="Y2138" s="131"/>
      <c r="Z2138" s="206"/>
      <c r="AA2138" s="194">
        <f t="shared" si="149"/>
        <v>0</v>
      </c>
      <c r="AB2138" s="124" t="str">
        <f t="shared" si="150"/>
        <v/>
      </c>
      <c r="AC2138" s="195" t="str">
        <f t="shared" si="151"/>
        <v/>
      </c>
      <c r="AD2138" s="194" t="str">
        <f t="shared" si="152"/>
        <v/>
      </c>
      <c r="AE2138" s="194">
        <f>IF(AD2138="",0,IF(ISERROR(VLOOKUP(AD2138,AD$7:AD2137,1,FALSE)),1,0))</f>
        <v>0</v>
      </c>
      <c r="AF2138" s="194"/>
    </row>
    <row r="2139" spans="1:32" ht="16.5" customHeight="1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75">
        <f>IF(AND($X$3512&lt;&gt;" ",$X$3512&lt;&gt;0),IF(X2139=$X$3512,1+COUNTIF(U$7:U2138,"&gt;0"),0),0)</f>
        <v>0</v>
      </c>
      <c r="V2139" s="178" t="s">
        <v>2328</v>
      </c>
      <c r="W2139" s="130"/>
      <c r="X2139" s="131"/>
      <c r="Y2139" s="131"/>
      <c r="Z2139" s="206"/>
      <c r="AA2139" s="194">
        <f t="shared" si="149"/>
        <v>0</v>
      </c>
      <c r="AB2139" s="124" t="str">
        <f t="shared" si="150"/>
        <v/>
      </c>
      <c r="AC2139" s="195" t="str">
        <f t="shared" si="151"/>
        <v/>
      </c>
      <c r="AD2139" s="194" t="str">
        <f t="shared" si="152"/>
        <v/>
      </c>
      <c r="AE2139" s="194">
        <f>IF(AD2139="",0,IF(ISERROR(VLOOKUP(AD2139,AD$7:AD2138,1,FALSE)),1,0))</f>
        <v>0</v>
      </c>
      <c r="AF2139" s="194"/>
    </row>
    <row r="2140" spans="1:32" ht="16.5" customHeight="1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75">
        <f>IF(AND($X$3512&lt;&gt;" ",$X$3512&lt;&gt;0),IF(X2140=$X$3512,1+COUNTIF(U$7:U2139,"&gt;0"),0),0)</f>
        <v>0</v>
      </c>
      <c r="V2140" s="178" t="s">
        <v>2329</v>
      </c>
      <c r="W2140" s="130"/>
      <c r="X2140" s="131"/>
      <c r="Y2140" s="131"/>
      <c r="Z2140" s="206"/>
      <c r="AA2140" s="194">
        <f t="shared" si="149"/>
        <v>0</v>
      </c>
      <c r="AB2140" s="124" t="str">
        <f t="shared" si="150"/>
        <v/>
      </c>
      <c r="AC2140" s="195" t="str">
        <f t="shared" si="151"/>
        <v/>
      </c>
      <c r="AD2140" s="194" t="str">
        <f t="shared" si="152"/>
        <v/>
      </c>
      <c r="AE2140" s="194">
        <f>IF(AD2140="",0,IF(ISERROR(VLOOKUP(AD2140,AD$7:AD2139,1,FALSE)),1,0))</f>
        <v>0</v>
      </c>
      <c r="AF2140" s="194"/>
    </row>
    <row r="2141" spans="1:32" ht="16.5" customHeight="1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75">
        <f>IF(AND($X$3512&lt;&gt;" ",$X$3512&lt;&gt;0),IF(X2141=$X$3512,1+COUNTIF(U$7:U2140,"&gt;0"),0),0)</f>
        <v>0</v>
      </c>
      <c r="V2141" s="178" t="s">
        <v>2330</v>
      </c>
      <c r="W2141" s="130"/>
      <c r="X2141" s="131"/>
      <c r="Y2141" s="131"/>
      <c r="Z2141" s="206"/>
      <c r="AA2141" s="194">
        <f t="shared" si="149"/>
        <v>0</v>
      </c>
      <c r="AB2141" s="124" t="str">
        <f t="shared" si="150"/>
        <v/>
      </c>
      <c r="AC2141" s="195" t="str">
        <f t="shared" si="151"/>
        <v/>
      </c>
      <c r="AD2141" s="194" t="str">
        <f t="shared" si="152"/>
        <v/>
      </c>
      <c r="AE2141" s="194">
        <f>IF(AD2141="",0,IF(ISERROR(VLOOKUP(AD2141,AD$7:AD2140,1,FALSE)),1,0))</f>
        <v>0</v>
      </c>
      <c r="AF2141" s="194"/>
    </row>
    <row r="2142" spans="1:32" ht="16.5" customHeight="1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75">
        <f>IF(AND($X$3512&lt;&gt;" ",$X$3512&lt;&gt;0),IF(X2142=$X$3512,1+COUNTIF(U$7:U2141,"&gt;0"),0),0)</f>
        <v>0</v>
      </c>
      <c r="V2142" s="178" t="s">
        <v>2331</v>
      </c>
      <c r="W2142" s="130"/>
      <c r="X2142" s="131"/>
      <c r="Y2142" s="131"/>
      <c r="Z2142" s="206"/>
      <c r="AA2142" s="194">
        <f t="shared" si="149"/>
        <v>0</v>
      </c>
      <c r="AB2142" s="124" t="str">
        <f t="shared" si="150"/>
        <v/>
      </c>
      <c r="AC2142" s="195" t="str">
        <f t="shared" si="151"/>
        <v/>
      </c>
      <c r="AD2142" s="194" t="str">
        <f t="shared" si="152"/>
        <v/>
      </c>
      <c r="AE2142" s="194">
        <f>IF(AD2142="",0,IF(ISERROR(VLOOKUP(AD2142,AD$7:AD2141,1,FALSE)),1,0))</f>
        <v>0</v>
      </c>
      <c r="AF2142" s="194"/>
    </row>
    <row r="2143" spans="1:32" ht="16.5" customHeight="1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75">
        <f>IF(AND($X$3512&lt;&gt;" ",$X$3512&lt;&gt;0),IF(X2143=$X$3512,1+COUNTIF(U$7:U2142,"&gt;0"),0),0)</f>
        <v>0</v>
      </c>
      <c r="V2143" s="178" t="s">
        <v>2332</v>
      </c>
      <c r="W2143" s="130"/>
      <c r="X2143" s="131"/>
      <c r="Y2143" s="131"/>
      <c r="Z2143" s="206"/>
      <c r="AA2143" s="194">
        <f t="shared" si="149"/>
        <v>0</v>
      </c>
      <c r="AB2143" s="124" t="str">
        <f t="shared" si="150"/>
        <v/>
      </c>
      <c r="AC2143" s="195" t="str">
        <f t="shared" si="151"/>
        <v/>
      </c>
      <c r="AD2143" s="194" t="str">
        <f t="shared" si="152"/>
        <v/>
      </c>
      <c r="AE2143" s="194">
        <f>IF(AD2143="",0,IF(ISERROR(VLOOKUP(AD2143,AD$7:AD2142,1,FALSE)),1,0))</f>
        <v>0</v>
      </c>
      <c r="AF2143" s="194"/>
    </row>
    <row r="2144" spans="1:32" ht="16.5" customHeight="1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75">
        <f>IF(AND($X$3512&lt;&gt;" ",$X$3512&lt;&gt;0),IF(X2144=$X$3512,1+COUNTIF(U$7:U2143,"&gt;0"),0),0)</f>
        <v>0</v>
      </c>
      <c r="V2144" s="178" t="s">
        <v>2333</v>
      </c>
      <c r="W2144" s="130"/>
      <c r="X2144" s="131"/>
      <c r="Y2144" s="131"/>
      <c r="Z2144" s="206"/>
      <c r="AA2144" s="194">
        <f t="shared" si="149"/>
        <v>0</v>
      </c>
      <c r="AB2144" s="124" t="str">
        <f t="shared" si="150"/>
        <v/>
      </c>
      <c r="AC2144" s="195" t="str">
        <f t="shared" si="151"/>
        <v/>
      </c>
      <c r="AD2144" s="194" t="str">
        <f t="shared" si="152"/>
        <v/>
      </c>
      <c r="AE2144" s="194">
        <f>IF(AD2144="",0,IF(ISERROR(VLOOKUP(AD2144,AD$7:AD2143,1,FALSE)),1,0))</f>
        <v>0</v>
      </c>
      <c r="AF2144" s="194"/>
    </row>
    <row r="2145" spans="1:32" ht="16.5" customHeight="1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75">
        <f>IF(AND($X$3512&lt;&gt;" ",$X$3512&lt;&gt;0),IF(X2145=$X$3512,1+COUNTIF(U$7:U2144,"&gt;0"),0),0)</f>
        <v>0</v>
      </c>
      <c r="V2145" s="178" t="s">
        <v>2334</v>
      </c>
      <c r="W2145" s="130"/>
      <c r="X2145" s="131"/>
      <c r="Y2145" s="131"/>
      <c r="Z2145" s="206"/>
      <c r="AA2145" s="194">
        <f t="shared" si="149"/>
        <v>0</v>
      </c>
      <c r="AB2145" s="124" t="str">
        <f t="shared" si="150"/>
        <v/>
      </c>
      <c r="AC2145" s="195" t="str">
        <f t="shared" si="151"/>
        <v/>
      </c>
      <c r="AD2145" s="194" t="str">
        <f t="shared" si="152"/>
        <v/>
      </c>
      <c r="AE2145" s="194">
        <f>IF(AD2145="",0,IF(ISERROR(VLOOKUP(AD2145,AD$7:AD2144,1,FALSE)),1,0))</f>
        <v>0</v>
      </c>
      <c r="AF2145" s="194"/>
    </row>
    <row r="2146" spans="1:32" ht="16.5" customHeight="1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75">
        <f>IF(AND($X$3512&lt;&gt;" ",$X$3512&lt;&gt;0),IF(X2146=$X$3512,1+COUNTIF(U$7:U2145,"&gt;0"),0),0)</f>
        <v>0</v>
      </c>
      <c r="V2146" s="178" t="s">
        <v>2335</v>
      </c>
      <c r="W2146" s="130"/>
      <c r="X2146" s="131"/>
      <c r="Y2146" s="131"/>
      <c r="Z2146" s="206"/>
      <c r="AA2146" s="194">
        <f t="shared" si="149"/>
        <v>0</v>
      </c>
      <c r="AB2146" s="124" t="str">
        <f t="shared" si="150"/>
        <v/>
      </c>
      <c r="AC2146" s="195" t="str">
        <f t="shared" si="151"/>
        <v/>
      </c>
      <c r="AD2146" s="194" t="str">
        <f t="shared" si="152"/>
        <v/>
      </c>
      <c r="AE2146" s="194">
        <f>IF(AD2146="",0,IF(ISERROR(VLOOKUP(AD2146,AD$7:AD2145,1,FALSE)),1,0))</f>
        <v>0</v>
      </c>
      <c r="AF2146" s="194"/>
    </row>
    <row r="2147" spans="1:32" ht="16.5" customHeight="1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75">
        <f>IF(AND($X$3512&lt;&gt;" ",$X$3512&lt;&gt;0),IF(X2147=$X$3512,1+COUNTIF(U$7:U2146,"&gt;0"),0),0)</f>
        <v>0</v>
      </c>
      <c r="V2147" s="178" t="s">
        <v>2336</v>
      </c>
      <c r="W2147" s="130"/>
      <c r="X2147" s="131"/>
      <c r="Y2147" s="131"/>
      <c r="Z2147" s="206"/>
      <c r="AA2147" s="194">
        <f t="shared" si="149"/>
        <v>0</v>
      </c>
      <c r="AB2147" s="124" t="str">
        <f t="shared" si="150"/>
        <v/>
      </c>
      <c r="AC2147" s="195" t="str">
        <f t="shared" si="151"/>
        <v/>
      </c>
      <c r="AD2147" s="194" t="str">
        <f t="shared" si="152"/>
        <v/>
      </c>
      <c r="AE2147" s="194">
        <f>IF(AD2147="",0,IF(ISERROR(VLOOKUP(AD2147,AD$7:AD2146,1,FALSE)),1,0))</f>
        <v>0</v>
      </c>
      <c r="AF2147" s="194"/>
    </row>
    <row r="2148" spans="1:32" ht="16.5" customHeight="1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75">
        <f>IF(AND($X$3512&lt;&gt;" ",$X$3512&lt;&gt;0),IF(X2148=$X$3512,1+COUNTIF(U$7:U2147,"&gt;0"),0),0)</f>
        <v>0</v>
      </c>
      <c r="V2148" s="178" t="s">
        <v>2337</v>
      </c>
      <c r="W2148" s="130"/>
      <c r="X2148" s="131"/>
      <c r="Y2148" s="131"/>
      <c r="Z2148" s="206"/>
      <c r="AA2148" s="194">
        <f t="shared" si="149"/>
        <v>0</v>
      </c>
      <c r="AB2148" s="124" t="str">
        <f t="shared" si="150"/>
        <v/>
      </c>
      <c r="AC2148" s="195" t="str">
        <f t="shared" si="151"/>
        <v/>
      </c>
      <c r="AD2148" s="194" t="str">
        <f t="shared" si="152"/>
        <v/>
      </c>
      <c r="AE2148" s="194">
        <f>IF(AD2148="",0,IF(ISERROR(VLOOKUP(AD2148,AD$7:AD2147,1,FALSE)),1,0))</f>
        <v>0</v>
      </c>
      <c r="AF2148" s="194"/>
    </row>
    <row r="2149" spans="1:32" ht="16.5" customHeight="1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75">
        <f>IF(AND($X$3512&lt;&gt;" ",$X$3512&lt;&gt;0),IF(X2149=$X$3512,1+COUNTIF(U$7:U2148,"&gt;0"),0),0)</f>
        <v>0</v>
      </c>
      <c r="V2149" s="178" t="s">
        <v>2338</v>
      </c>
      <c r="W2149" s="130"/>
      <c r="X2149" s="131"/>
      <c r="Y2149" s="131"/>
      <c r="Z2149" s="206"/>
      <c r="AA2149" s="194">
        <f t="shared" si="149"/>
        <v>0</v>
      </c>
      <c r="AB2149" s="124" t="str">
        <f t="shared" si="150"/>
        <v/>
      </c>
      <c r="AC2149" s="195" t="str">
        <f t="shared" si="151"/>
        <v/>
      </c>
      <c r="AD2149" s="194" t="str">
        <f t="shared" si="152"/>
        <v/>
      </c>
      <c r="AE2149" s="194">
        <f>IF(AD2149="",0,IF(ISERROR(VLOOKUP(AD2149,AD$7:AD2148,1,FALSE)),1,0))</f>
        <v>0</v>
      </c>
      <c r="AF2149" s="194"/>
    </row>
    <row r="2150" spans="1:32" ht="16.5" customHeight="1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75">
        <f>IF(AND($X$3512&lt;&gt;" ",$X$3512&lt;&gt;0),IF(X2150=$X$3512,1+COUNTIF(U$7:U2149,"&gt;0"),0),0)</f>
        <v>0</v>
      </c>
      <c r="V2150" s="178" t="s">
        <v>2339</v>
      </c>
      <c r="W2150" s="130"/>
      <c r="X2150" s="131"/>
      <c r="Y2150" s="131"/>
      <c r="Z2150" s="206"/>
      <c r="AA2150" s="194">
        <f t="shared" si="149"/>
        <v>0</v>
      </c>
      <c r="AB2150" s="124" t="str">
        <f t="shared" si="150"/>
        <v/>
      </c>
      <c r="AC2150" s="195" t="str">
        <f t="shared" si="151"/>
        <v/>
      </c>
      <c r="AD2150" s="194" t="str">
        <f t="shared" si="152"/>
        <v/>
      </c>
      <c r="AE2150" s="194">
        <f>IF(AD2150="",0,IF(ISERROR(VLOOKUP(AD2150,AD$7:AD2149,1,FALSE)),1,0))</f>
        <v>0</v>
      </c>
      <c r="AF2150" s="194"/>
    </row>
    <row r="2151" spans="1:32" ht="16.5" customHeight="1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75">
        <f>IF(AND($X$3512&lt;&gt;" ",$X$3512&lt;&gt;0),IF(X2151=$X$3512,1+COUNTIF(U$7:U2150,"&gt;0"),0),0)</f>
        <v>0</v>
      </c>
      <c r="V2151" s="178" t="s">
        <v>2340</v>
      </c>
      <c r="W2151" s="130"/>
      <c r="X2151" s="131"/>
      <c r="Y2151" s="131"/>
      <c r="Z2151" s="206"/>
      <c r="AA2151" s="194">
        <f t="shared" si="149"/>
        <v>0</v>
      </c>
      <c r="AB2151" s="124" t="str">
        <f t="shared" si="150"/>
        <v/>
      </c>
      <c r="AC2151" s="195" t="str">
        <f t="shared" si="151"/>
        <v/>
      </c>
      <c r="AD2151" s="194" t="str">
        <f t="shared" si="152"/>
        <v/>
      </c>
      <c r="AE2151" s="194">
        <f>IF(AD2151="",0,IF(ISERROR(VLOOKUP(AD2151,AD$7:AD2150,1,FALSE)),1,0))</f>
        <v>0</v>
      </c>
      <c r="AF2151" s="194"/>
    </row>
    <row r="2152" spans="1:32" ht="16.5" customHeight="1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75">
        <f>IF(AND($X$3512&lt;&gt;" ",$X$3512&lt;&gt;0),IF(X2152=$X$3512,1+COUNTIF(U$7:U2151,"&gt;0"),0),0)</f>
        <v>0</v>
      </c>
      <c r="V2152" s="178" t="s">
        <v>2341</v>
      </c>
      <c r="W2152" s="130"/>
      <c r="X2152" s="131"/>
      <c r="Y2152" s="131"/>
      <c r="Z2152" s="206"/>
      <c r="AA2152" s="194">
        <f t="shared" si="149"/>
        <v>0</v>
      </c>
      <c r="AB2152" s="124" t="str">
        <f t="shared" si="150"/>
        <v/>
      </c>
      <c r="AC2152" s="195" t="str">
        <f t="shared" si="151"/>
        <v/>
      </c>
      <c r="AD2152" s="194" t="str">
        <f t="shared" si="152"/>
        <v/>
      </c>
      <c r="AE2152" s="194">
        <f>IF(AD2152="",0,IF(ISERROR(VLOOKUP(AD2152,AD$7:AD2151,1,FALSE)),1,0))</f>
        <v>0</v>
      </c>
      <c r="AF2152" s="194"/>
    </row>
    <row r="2153" spans="1:32" ht="16.5" customHeight="1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75">
        <f>IF(AND($X$3512&lt;&gt;" ",$X$3512&lt;&gt;0),IF(X2153=$X$3512,1+COUNTIF(U$7:U2152,"&gt;0"),0),0)</f>
        <v>0</v>
      </c>
      <c r="V2153" s="178" t="s">
        <v>2342</v>
      </c>
      <c r="W2153" s="130"/>
      <c r="X2153" s="131"/>
      <c r="Y2153" s="131"/>
      <c r="Z2153" s="206"/>
      <c r="AA2153" s="194">
        <f t="shared" si="149"/>
        <v>0</v>
      </c>
      <c r="AB2153" s="124" t="str">
        <f t="shared" si="150"/>
        <v/>
      </c>
      <c r="AC2153" s="195" t="str">
        <f t="shared" si="151"/>
        <v/>
      </c>
      <c r="AD2153" s="194" t="str">
        <f t="shared" si="152"/>
        <v/>
      </c>
      <c r="AE2153" s="194">
        <f>IF(AD2153="",0,IF(ISERROR(VLOOKUP(AD2153,AD$7:AD2152,1,FALSE)),1,0))</f>
        <v>0</v>
      </c>
      <c r="AF2153" s="194"/>
    </row>
    <row r="2154" spans="1:32" ht="16.5" customHeight="1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75">
        <f>IF(AND($X$3512&lt;&gt;" ",$X$3512&lt;&gt;0),IF(X2154=$X$3512,1+COUNTIF(U$7:U2153,"&gt;0"),0),0)</f>
        <v>0</v>
      </c>
      <c r="V2154" s="178" t="s">
        <v>2343</v>
      </c>
      <c r="W2154" s="130"/>
      <c r="X2154" s="131"/>
      <c r="Y2154" s="131"/>
      <c r="Z2154" s="206"/>
      <c r="AA2154" s="194">
        <f t="shared" si="149"/>
        <v>0</v>
      </c>
      <c r="AB2154" s="124" t="str">
        <f t="shared" si="150"/>
        <v/>
      </c>
      <c r="AC2154" s="195" t="str">
        <f t="shared" si="151"/>
        <v/>
      </c>
      <c r="AD2154" s="194" t="str">
        <f t="shared" si="152"/>
        <v/>
      </c>
      <c r="AE2154" s="194">
        <f>IF(AD2154="",0,IF(ISERROR(VLOOKUP(AD2154,AD$7:AD2153,1,FALSE)),1,0))</f>
        <v>0</v>
      </c>
      <c r="AF2154" s="194"/>
    </row>
    <row r="2155" spans="1:32" ht="16.5" customHeight="1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75">
        <f>IF(AND($X$3512&lt;&gt;" ",$X$3512&lt;&gt;0),IF(X2155=$X$3512,1+COUNTIF(U$7:U2154,"&gt;0"),0),0)</f>
        <v>0</v>
      </c>
      <c r="V2155" s="178" t="s">
        <v>2344</v>
      </c>
      <c r="W2155" s="130"/>
      <c r="X2155" s="131"/>
      <c r="Y2155" s="131"/>
      <c r="Z2155" s="206"/>
      <c r="AA2155" s="194">
        <f t="shared" si="149"/>
        <v>0</v>
      </c>
      <c r="AB2155" s="124" t="str">
        <f t="shared" si="150"/>
        <v/>
      </c>
      <c r="AC2155" s="195" t="str">
        <f t="shared" si="151"/>
        <v/>
      </c>
      <c r="AD2155" s="194" t="str">
        <f t="shared" si="152"/>
        <v/>
      </c>
      <c r="AE2155" s="194">
        <f>IF(AD2155="",0,IF(ISERROR(VLOOKUP(AD2155,AD$7:AD2154,1,FALSE)),1,0))</f>
        <v>0</v>
      </c>
      <c r="AF2155" s="194"/>
    </row>
    <row r="2156" spans="1:32" ht="16.5" customHeight="1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75">
        <f>IF(AND($X$3512&lt;&gt;" ",$X$3512&lt;&gt;0),IF(X2156=$X$3512,1+COUNTIF(U$7:U2155,"&gt;0"),0),0)</f>
        <v>0</v>
      </c>
      <c r="V2156" s="178" t="s">
        <v>2345</v>
      </c>
      <c r="W2156" s="130"/>
      <c r="X2156" s="131"/>
      <c r="Y2156" s="131"/>
      <c r="Z2156" s="206"/>
      <c r="AA2156" s="194">
        <f t="shared" si="149"/>
        <v>0</v>
      </c>
      <c r="AB2156" s="124" t="str">
        <f t="shared" si="150"/>
        <v/>
      </c>
      <c r="AC2156" s="195" t="str">
        <f t="shared" si="151"/>
        <v/>
      </c>
      <c r="AD2156" s="194" t="str">
        <f t="shared" si="152"/>
        <v/>
      </c>
      <c r="AE2156" s="194">
        <f>IF(AD2156="",0,IF(ISERROR(VLOOKUP(AD2156,AD$7:AD2155,1,FALSE)),1,0))</f>
        <v>0</v>
      </c>
      <c r="AF2156" s="194"/>
    </row>
    <row r="2157" spans="1:32" ht="16.5" customHeight="1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75">
        <f>IF(AND($X$3512&lt;&gt;" ",$X$3512&lt;&gt;0),IF(X2157=$X$3512,1+COUNTIF(U$7:U2156,"&gt;0"),0),0)</f>
        <v>0</v>
      </c>
      <c r="V2157" s="178" t="s">
        <v>2346</v>
      </c>
      <c r="W2157" s="130"/>
      <c r="X2157" s="131"/>
      <c r="Y2157" s="131"/>
      <c r="Z2157" s="206"/>
      <c r="AA2157" s="194">
        <f t="shared" si="149"/>
        <v>0</v>
      </c>
      <c r="AB2157" s="124" t="str">
        <f t="shared" si="150"/>
        <v/>
      </c>
      <c r="AC2157" s="195" t="str">
        <f t="shared" si="151"/>
        <v/>
      </c>
      <c r="AD2157" s="194" t="str">
        <f t="shared" si="152"/>
        <v/>
      </c>
      <c r="AE2157" s="194">
        <f>IF(AD2157="",0,IF(ISERROR(VLOOKUP(AD2157,AD$7:AD2156,1,FALSE)),1,0))</f>
        <v>0</v>
      </c>
      <c r="AF2157" s="194"/>
    </row>
    <row r="2158" spans="1:32" ht="16.5" customHeight="1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75">
        <f>IF(AND($X$3512&lt;&gt;" ",$X$3512&lt;&gt;0),IF(X2158=$X$3512,1+COUNTIF(U$7:U2157,"&gt;0"),0),0)</f>
        <v>0</v>
      </c>
      <c r="V2158" s="178" t="s">
        <v>2347</v>
      </c>
      <c r="W2158" s="130"/>
      <c r="X2158" s="131"/>
      <c r="Y2158" s="131"/>
      <c r="Z2158" s="206"/>
      <c r="AA2158" s="194">
        <f t="shared" si="149"/>
        <v>0</v>
      </c>
      <c r="AB2158" s="124" t="str">
        <f t="shared" si="150"/>
        <v/>
      </c>
      <c r="AC2158" s="195" t="str">
        <f t="shared" si="151"/>
        <v/>
      </c>
      <c r="AD2158" s="194" t="str">
        <f t="shared" si="152"/>
        <v/>
      </c>
      <c r="AE2158" s="194">
        <f>IF(AD2158="",0,IF(ISERROR(VLOOKUP(AD2158,AD$7:AD2157,1,FALSE)),1,0))</f>
        <v>0</v>
      </c>
      <c r="AF2158" s="194"/>
    </row>
    <row r="2159" spans="1:32" ht="16.5" customHeight="1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75">
        <f>IF(AND($X$3512&lt;&gt;" ",$X$3512&lt;&gt;0),IF(X2159=$X$3512,1+COUNTIF(U$7:U2158,"&gt;0"),0),0)</f>
        <v>0</v>
      </c>
      <c r="V2159" s="178" t="s">
        <v>2348</v>
      </c>
      <c r="W2159" s="130"/>
      <c r="X2159" s="131"/>
      <c r="Y2159" s="131"/>
      <c r="Z2159" s="206"/>
      <c r="AA2159" s="194">
        <f t="shared" si="149"/>
        <v>0</v>
      </c>
      <c r="AB2159" s="124" t="str">
        <f t="shared" si="150"/>
        <v/>
      </c>
      <c r="AC2159" s="195" t="str">
        <f t="shared" si="151"/>
        <v/>
      </c>
      <c r="AD2159" s="194" t="str">
        <f t="shared" si="152"/>
        <v/>
      </c>
      <c r="AE2159" s="194">
        <f>IF(AD2159="",0,IF(ISERROR(VLOOKUP(AD2159,AD$7:AD2158,1,FALSE)),1,0))</f>
        <v>0</v>
      </c>
      <c r="AF2159" s="194"/>
    </row>
    <row r="2160" spans="1:32" ht="16.5" customHeight="1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75">
        <f>IF(AND($X$3512&lt;&gt;" ",$X$3512&lt;&gt;0),IF(X2160=$X$3512,1+COUNTIF(U$7:U2159,"&gt;0"),0),0)</f>
        <v>0</v>
      </c>
      <c r="V2160" s="178" t="s">
        <v>2349</v>
      </c>
      <c r="W2160" s="130"/>
      <c r="X2160" s="131"/>
      <c r="Y2160" s="131"/>
      <c r="Z2160" s="206"/>
      <c r="AA2160" s="194">
        <f t="shared" si="149"/>
        <v>0</v>
      </c>
      <c r="AB2160" s="124" t="str">
        <f t="shared" si="150"/>
        <v/>
      </c>
      <c r="AC2160" s="195" t="str">
        <f t="shared" si="151"/>
        <v/>
      </c>
      <c r="AD2160" s="194" t="str">
        <f t="shared" si="152"/>
        <v/>
      </c>
      <c r="AE2160" s="194">
        <f>IF(AD2160="",0,IF(ISERROR(VLOOKUP(AD2160,AD$7:AD2159,1,FALSE)),1,0))</f>
        <v>0</v>
      </c>
      <c r="AF2160" s="194"/>
    </row>
    <row r="2161" spans="1:32" ht="16.5" customHeight="1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75">
        <f>IF(AND($X$3512&lt;&gt;" ",$X$3512&lt;&gt;0),IF(X2161=$X$3512,1+COUNTIF(U$7:U2160,"&gt;0"),0),0)</f>
        <v>0</v>
      </c>
      <c r="V2161" s="178" t="s">
        <v>2350</v>
      </c>
      <c r="W2161" s="130"/>
      <c r="X2161" s="131"/>
      <c r="Y2161" s="131"/>
      <c r="Z2161" s="206"/>
      <c r="AA2161" s="194">
        <f t="shared" si="149"/>
        <v>0</v>
      </c>
      <c r="AB2161" s="124" t="str">
        <f t="shared" si="150"/>
        <v/>
      </c>
      <c r="AC2161" s="195" t="str">
        <f t="shared" si="151"/>
        <v/>
      </c>
      <c r="AD2161" s="194" t="str">
        <f t="shared" si="152"/>
        <v/>
      </c>
      <c r="AE2161" s="194">
        <f>IF(AD2161="",0,IF(ISERROR(VLOOKUP(AD2161,AD$7:AD2160,1,FALSE)),1,0))</f>
        <v>0</v>
      </c>
      <c r="AF2161" s="194"/>
    </row>
    <row r="2162" spans="1:32" ht="16.5" customHeight="1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75">
        <f>IF(AND($X$3512&lt;&gt;" ",$X$3512&lt;&gt;0),IF(X2162=$X$3512,1+COUNTIF(U$7:U2161,"&gt;0"),0),0)</f>
        <v>0</v>
      </c>
      <c r="V2162" s="178" t="s">
        <v>2351</v>
      </c>
      <c r="W2162" s="130"/>
      <c r="X2162" s="131"/>
      <c r="Y2162" s="131"/>
      <c r="Z2162" s="206"/>
      <c r="AA2162" s="194">
        <f t="shared" si="149"/>
        <v>0</v>
      </c>
      <c r="AB2162" s="124" t="str">
        <f t="shared" si="150"/>
        <v/>
      </c>
      <c r="AC2162" s="195" t="str">
        <f t="shared" si="151"/>
        <v/>
      </c>
      <c r="AD2162" s="194" t="str">
        <f t="shared" si="152"/>
        <v/>
      </c>
      <c r="AE2162" s="194">
        <f>IF(AD2162="",0,IF(ISERROR(VLOOKUP(AD2162,AD$7:AD2161,1,FALSE)),1,0))</f>
        <v>0</v>
      </c>
      <c r="AF2162" s="194"/>
    </row>
    <row r="2163" spans="1:32" ht="16.5" customHeight="1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75">
        <f>IF(AND($X$3512&lt;&gt;" ",$X$3512&lt;&gt;0),IF(X2163=$X$3512,1+COUNTIF(U$7:U2162,"&gt;0"),0),0)</f>
        <v>0</v>
      </c>
      <c r="V2163" s="178" t="s">
        <v>2352</v>
      </c>
      <c r="W2163" s="130"/>
      <c r="X2163" s="131"/>
      <c r="Y2163" s="131"/>
      <c r="Z2163" s="206"/>
      <c r="AA2163" s="194">
        <f t="shared" si="149"/>
        <v>0</v>
      </c>
      <c r="AB2163" s="124" t="str">
        <f t="shared" si="150"/>
        <v/>
      </c>
      <c r="AC2163" s="195" t="str">
        <f t="shared" si="151"/>
        <v/>
      </c>
      <c r="AD2163" s="194" t="str">
        <f t="shared" si="152"/>
        <v/>
      </c>
      <c r="AE2163" s="194">
        <f>IF(AD2163="",0,IF(ISERROR(VLOOKUP(AD2163,AD$7:AD2162,1,FALSE)),1,0))</f>
        <v>0</v>
      </c>
      <c r="AF2163" s="194"/>
    </row>
    <row r="2164" spans="1:32" ht="16.5" customHeight="1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75">
        <f>IF(AND($X$3512&lt;&gt;" ",$X$3512&lt;&gt;0),IF(X2164=$X$3512,1+COUNTIF(U$7:U2163,"&gt;0"),0),0)</f>
        <v>0</v>
      </c>
      <c r="V2164" s="178" t="s">
        <v>2353</v>
      </c>
      <c r="W2164" s="130"/>
      <c r="X2164" s="131"/>
      <c r="Y2164" s="131"/>
      <c r="Z2164" s="206"/>
      <c r="AA2164" s="194">
        <f t="shared" si="149"/>
        <v>0</v>
      </c>
      <c r="AB2164" s="124" t="str">
        <f t="shared" si="150"/>
        <v/>
      </c>
      <c r="AC2164" s="195" t="str">
        <f t="shared" si="151"/>
        <v/>
      </c>
      <c r="AD2164" s="194" t="str">
        <f t="shared" si="152"/>
        <v/>
      </c>
      <c r="AE2164" s="194">
        <f>IF(AD2164="",0,IF(ISERROR(VLOOKUP(AD2164,AD$7:AD2163,1,FALSE)),1,0))</f>
        <v>0</v>
      </c>
      <c r="AF2164" s="194"/>
    </row>
    <row r="2165" spans="1:32" ht="16.5" customHeight="1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75">
        <f>IF(AND($X$3512&lt;&gt;" ",$X$3512&lt;&gt;0),IF(X2165=$X$3512,1+COUNTIF(U$7:U2164,"&gt;0"),0),0)</f>
        <v>0</v>
      </c>
      <c r="V2165" s="178" t="s">
        <v>2354</v>
      </c>
      <c r="W2165" s="130"/>
      <c r="X2165" s="131"/>
      <c r="Y2165" s="131"/>
      <c r="Z2165" s="206"/>
      <c r="AA2165" s="194">
        <f t="shared" si="149"/>
        <v>0</v>
      </c>
      <c r="AB2165" s="124" t="str">
        <f t="shared" si="150"/>
        <v/>
      </c>
      <c r="AC2165" s="195" t="str">
        <f t="shared" si="151"/>
        <v/>
      </c>
      <c r="AD2165" s="194" t="str">
        <f t="shared" si="152"/>
        <v/>
      </c>
      <c r="AE2165" s="194">
        <f>IF(AD2165="",0,IF(ISERROR(VLOOKUP(AD2165,AD$7:AD2164,1,FALSE)),1,0))</f>
        <v>0</v>
      </c>
      <c r="AF2165" s="194"/>
    </row>
    <row r="2166" spans="1:32" ht="16.5" customHeight="1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75">
        <f>IF(AND($X$3512&lt;&gt;" ",$X$3512&lt;&gt;0),IF(X2166=$X$3512,1+COUNTIF(U$7:U2165,"&gt;0"),0),0)</f>
        <v>0</v>
      </c>
      <c r="V2166" s="178" t="s">
        <v>2355</v>
      </c>
      <c r="W2166" s="130"/>
      <c r="X2166" s="131"/>
      <c r="Y2166" s="131"/>
      <c r="Z2166" s="206"/>
      <c r="AA2166" s="194">
        <f t="shared" si="149"/>
        <v>0</v>
      </c>
      <c r="AB2166" s="124" t="str">
        <f t="shared" si="150"/>
        <v/>
      </c>
      <c r="AC2166" s="195" t="str">
        <f t="shared" si="151"/>
        <v/>
      </c>
      <c r="AD2166" s="194" t="str">
        <f t="shared" si="152"/>
        <v/>
      </c>
      <c r="AE2166" s="194">
        <f>IF(AD2166="",0,IF(ISERROR(VLOOKUP(AD2166,AD$7:AD2165,1,FALSE)),1,0))</f>
        <v>0</v>
      </c>
      <c r="AF2166" s="194"/>
    </row>
    <row r="2167" spans="1:32" ht="16.5" customHeight="1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75">
        <f>IF(AND($X$3512&lt;&gt;" ",$X$3512&lt;&gt;0),IF(X2167=$X$3512,1+COUNTIF(U$7:U2166,"&gt;0"),0),0)</f>
        <v>0</v>
      </c>
      <c r="V2167" s="178" t="s">
        <v>2356</v>
      </c>
      <c r="W2167" s="130"/>
      <c r="X2167" s="131"/>
      <c r="Y2167" s="131"/>
      <c r="Z2167" s="206"/>
      <c r="AA2167" s="194">
        <f t="shared" si="149"/>
        <v>0</v>
      </c>
      <c r="AB2167" s="124" t="str">
        <f t="shared" si="150"/>
        <v/>
      </c>
      <c r="AC2167" s="195" t="str">
        <f t="shared" si="151"/>
        <v/>
      </c>
      <c r="AD2167" s="194" t="str">
        <f t="shared" si="152"/>
        <v/>
      </c>
      <c r="AE2167" s="194">
        <f>IF(AD2167="",0,IF(ISERROR(VLOOKUP(AD2167,AD$7:AD2166,1,FALSE)),1,0))</f>
        <v>0</v>
      </c>
      <c r="AF2167" s="194"/>
    </row>
    <row r="2168" spans="1:32" ht="16.5" customHeight="1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75">
        <f>IF(AND($X$3512&lt;&gt;" ",$X$3512&lt;&gt;0),IF(X2168=$X$3512,1+COUNTIF(U$7:U2167,"&gt;0"),0),0)</f>
        <v>0</v>
      </c>
      <c r="V2168" s="178" t="s">
        <v>2357</v>
      </c>
      <c r="W2168" s="130"/>
      <c r="X2168" s="131"/>
      <c r="Y2168" s="131"/>
      <c r="Z2168" s="206"/>
      <c r="AA2168" s="194">
        <f t="shared" si="149"/>
        <v>0</v>
      </c>
      <c r="AB2168" s="124" t="str">
        <f t="shared" si="150"/>
        <v/>
      </c>
      <c r="AC2168" s="195" t="str">
        <f t="shared" si="151"/>
        <v/>
      </c>
      <c r="AD2168" s="194" t="str">
        <f t="shared" si="152"/>
        <v/>
      </c>
      <c r="AE2168" s="194">
        <f>IF(AD2168="",0,IF(ISERROR(VLOOKUP(AD2168,AD$7:AD2167,1,FALSE)),1,0))</f>
        <v>0</v>
      </c>
      <c r="AF2168" s="194"/>
    </row>
    <row r="2169" spans="1:32" ht="16.5" customHeight="1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75">
        <f>IF(AND($X$3512&lt;&gt;" ",$X$3512&lt;&gt;0),IF(X2169=$X$3512,1+COUNTIF(U$7:U2168,"&gt;0"),0),0)</f>
        <v>0</v>
      </c>
      <c r="V2169" s="178" t="s">
        <v>2358</v>
      </c>
      <c r="W2169" s="130"/>
      <c r="X2169" s="131"/>
      <c r="Y2169" s="131"/>
      <c r="Z2169" s="206"/>
      <c r="AA2169" s="194">
        <f t="shared" si="149"/>
        <v>0</v>
      </c>
      <c r="AB2169" s="124" t="str">
        <f t="shared" si="150"/>
        <v/>
      </c>
      <c r="AC2169" s="195" t="str">
        <f t="shared" si="151"/>
        <v/>
      </c>
      <c r="AD2169" s="194" t="str">
        <f t="shared" si="152"/>
        <v/>
      </c>
      <c r="AE2169" s="194">
        <f>IF(AD2169="",0,IF(ISERROR(VLOOKUP(AD2169,AD$7:AD2168,1,FALSE)),1,0))</f>
        <v>0</v>
      </c>
      <c r="AF2169" s="194"/>
    </row>
    <row r="2170" spans="1:32" ht="16.5" customHeight="1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75">
        <f>IF(AND($X$3512&lt;&gt;" ",$X$3512&lt;&gt;0),IF(X2170=$X$3512,1+COUNTIF(U$7:U2169,"&gt;0"),0),0)</f>
        <v>0</v>
      </c>
      <c r="V2170" s="178" t="s">
        <v>2359</v>
      </c>
      <c r="W2170" s="130"/>
      <c r="X2170" s="131"/>
      <c r="Y2170" s="131"/>
      <c r="Z2170" s="206"/>
      <c r="AA2170" s="194">
        <f t="shared" si="149"/>
        <v>0</v>
      </c>
      <c r="AB2170" s="124" t="str">
        <f t="shared" si="150"/>
        <v/>
      </c>
      <c r="AC2170" s="195" t="str">
        <f t="shared" si="151"/>
        <v/>
      </c>
      <c r="AD2170" s="194" t="str">
        <f t="shared" si="152"/>
        <v/>
      </c>
      <c r="AE2170" s="194">
        <f>IF(AD2170="",0,IF(ISERROR(VLOOKUP(AD2170,AD$7:AD2169,1,FALSE)),1,0))</f>
        <v>0</v>
      </c>
      <c r="AF2170" s="194"/>
    </row>
    <row r="2171" spans="1:32" ht="16.5" customHeight="1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75">
        <f>IF(AND($X$3512&lt;&gt;" ",$X$3512&lt;&gt;0),IF(X2171=$X$3512,1+COUNTIF(U$7:U2170,"&gt;0"),0),0)</f>
        <v>0</v>
      </c>
      <c r="V2171" s="178" t="s">
        <v>2360</v>
      </c>
      <c r="W2171" s="130"/>
      <c r="X2171" s="131"/>
      <c r="Y2171" s="131"/>
      <c r="Z2171" s="206"/>
      <c r="AA2171" s="194">
        <f t="shared" si="149"/>
        <v>0</v>
      </c>
      <c r="AB2171" s="124" t="str">
        <f t="shared" si="150"/>
        <v/>
      </c>
      <c r="AC2171" s="195" t="str">
        <f t="shared" si="151"/>
        <v/>
      </c>
      <c r="AD2171" s="194" t="str">
        <f t="shared" si="152"/>
        <v/>
      </c>
      <c r="AE2171" s="194">
        <f>IF(AD2171="",0,IF(ISERROR(VLOOKUP(AD2171,AD$7:AD2170,1,FALSE)),1,0))</f>
        <v>0</v>
      </c>
      <c r="AF2171" s="194"/>
    </row>
    <row r="2172" spans="1:32" ht="16.5" customHeight="1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75">
        <f>IF(AND($X$3512&lt;&gt;" ",$X$3512&lt;&gt;0),IF(X2172=$X$3512,1+COUNTIF(U$7:U2171,"&gt;0"),0),0)</f>
        <v>0</v>
      </c>
      <c r="V2172" s="178" t="s">
        <v>2361</v>
      </c>
      <c r="W2172" s="130"/>
      <c r="X2172" s="131"/>
      <c r="Y2172" s="131"/>
      <c r="Z2172" s="206"/>
      <c r="AA2172" s="194">
        <f t="shared" si="149"/>
        <v>0</v>
      </c>
      <c r="AB2172" s="124" t="str">
        <f t="shared" si="150"/>
        <v/>
      </c>
      <c r="AC2172" s="195" t="str">
        <f t="shared" si="151"/>
        <v/>
      </c>
      <c r="AD2172" s="194" t="str">
        <f t="shared" si="152"/>
        <v/>
      </c>
      <c r="AE2172" s="194">
        <f>IF(AD2172="",0,IF(ISERROR(VLOOKUP(AD2172,AD$7:AD2171,1,FALSE)),1,0))</f>
        <v>0</v>
      </c>
      <c r="AF2172" s="194"/>
    </row>
    <row r="2173" spans="1:32" ht="16.5" customHeight="1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75">
        <f>IF(AND($X$3512&lt;&gt;" ",$X$3512&lt;&gt;0),IF(X2173=$X$3512,1+COUNTIF(U$7:U2172,"&gt;0"),0),0)</f>
        <v>0</v>
      </c>
      <c r="V2173" s="178" t="s">
        <v>2362</v>
      </c>
      <c r="W2173" s="130"/>
      <c r="X2173" s="131"/>
      <c r="Y2173" s="131"/>
      <c r="Z2173" s="206"/>
      <c r="AA2173" s="194">
        <f t="shared" si="149"/>
        <v>0</v>
      </c>
      <c r="AB2173" s="124" t="str">
        <f t="shared" si="150"/>
        <v/>
      </c>
      <c r="AC2173" s="195" t="str">
        <f t="shared" si="151"/>
        <v/>
      </c>
      <c r="AD2173" s="194" t="str">
        <f t="shared" si="152"/>
        <v/>
      </c>
      <c r="AE2173" s="194">
        <f>IF(AD2173="",0,IF(ISERROR(VLOOKUP(AD2173,AD$7:AD2172,1,FALSE)),1,0))</f>
        <v>0</v>
      </c>
      <c r="AF2173" s="194"/>
    </row>
    <row r="2174" spans="1:32" ht="16.5" customHeight="1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75">
        <f>IF(AND($X$3512&lt;&gt;" ",$X$3512&lt;&gt;0),IF(X2174=$X$3512,1+COUNTIF(U$7:U2173,"&gt;0"),0),0)</f>
        <v>0</v>
      </c>
      <c r="V2174" s="178" t="s">
        <v>2363</v>
      </c>
      <c r="W2174" s="130"/>
      <c r="X2174" s="131"/>
      <c r="Y2174" s="131"/>
      <c r="Z2174" s="206"/>
      <c r="AA2174" s="194">
        <f t="shared" si="149"/>
        <v>0</v>
      </c>
      <c r="AB2174" s="124" t="str">
        <f t="shared" si="150"/>
        <v/>
      </c>
      <c r="AC2174" s="195" t="str">
        <f t="shared" si="151"/>
        <v/>
      </c>
      <c r="AD2174" s="194" t="str">
        <f t="shared" si="152"/>
        <v/>
      </c>
      <c r="AE2174" s="194">
        <f>IF(AD2174="",0,IF(ISERROR(VLOOKUP(AD2174,AD$7:AD2173,1,FALSE)),1,0))</f>
        <v>0</v>
      </c>
      <c r="AF2174" s="194"/>
    </row>
    <row r="2175" spans="1:32" ht="16.5" customHeight="1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75">
        <f>IF(AND($X$3512&lt;&gt;" ",$X$3512&lt;&gt;0),IF(X2175=$X$3512,1+COUNTIF(U$7:U2174,"&gt;0"),0),0)</f>
        <v>0</v>
      </c>
      <c r="V2175" s="178" t="s">
        <v>2364</v>
      </c>
      <c r="W2175" s="130"/>
      <c r="X2175" s="131"/>
      <c r="Y2175" s="131"/>
      <c r="Z2175" s="206"/>
      <c r="AA2175" s="194">
        <f t="shared" si="149"/>
        <v>0</v>
      </c>
      <c r="AB2175" s="124" t="str">
        <f t="shared" si="150"/>
        <v/>
      </c>
      <c r="AC2175" s="195" t="str">
        <f t="shared" si="151"/>
        <v/>
      </c>
      <c r="AD2175" s="194" t="str">
        <f t="shared" si="152"/>
        <v/>
      </c>
      <c r="AE2175" s="194">
        <f>IF(AD2175="",0,IF(ISERROR(VLOOKUP(AD2175,AD$7:AD2174,1,FALSE)),1,0))</f>
        <v>0</v>
      </c>
      <c r="AF2175" s="194"/>
    </row>
    <row r="2176" spans="1:32" ht="16.5" customHeight="1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75">
        <f>IF(AND($X$3512&lt;&gt;" ",$X$3512&lt;&gt;0),IF(X2176=$X$3512,1+COUNTIF(U$7:U2175,"&gt;0"),0),0)</f>
        <v>0</v>
      </c>
      <c r="V2176" s="178" t="s">
        <v>2365</v>
      </c>
      <c r="W2176" s="130"/>
      <c r="X2176" s="131"/>
      <c r="Y2176" s="131"/>
      <c r="Z2176" s="206"/>
      <c r="AA2176" s="194">
        <f t="shared" si="149"/>
        <v>0</v>
      </c>
      <c r="AB2176" s="124" t="str">
        <f t="shared" si="150"/>
        <v/>
      </c>
      <c r="AC2176" s="195" t="str">
        <f t="shared" si="151"/>
        <v/>
      </c>
      <c r="AD2176" s="194" t="str">
        <f t="shared" si="152"/>
        <v/>
      </c>
      <c r="AE2176" s="194">
        <f>IF(AD2176="",0,IF(ISERROR(VLOOKUP(AD2176,AD$7:AD2175,1,FALSE)),1,0))</f>
        <v>0</v>
      </c>
      <c r="AF2176" s="194"/>
    </row>
    <row r="2177" spans="1:32" ht="16.5" customHeight="1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75">
        <f>IF(AND($X$3512&lt;&gt;" ",$X$3512&lt;&gt;0),IF(X2177=$X$3512,1+COUNTIF(U$7:U2176,"&gt;0"),0),0)</f>
        <v>0</v>
      </c>
      <c r="V2177" s="178" t="s">
        <v>2366</v>
      </c>
      <c r="W2177" s="130"/>
      <c r="X2177" s="131"/>
      <c r="Y2177" s="131"/>
      <c r="Z2177" s="206"/>
      <c r="AA2177" s="194">
        <f t="shared" si="149"/>
        <v>0</v>
      </c>
      <c r="AB2177" s="124" t="str">
        <f t="shared" si="150"/>
        <v/>
      </c>
      <c r="AC2177" s="195" t="str">
        <f t="shared" si="151"/>
        <v/>
      </c>
      <c r="AD2177" s="194" t="str">
        <f t="shared" si="152"/>
        <v/>
      </c>
      <c r="AE2177" s="194">
        <f>IF(AD2177="",0,IF(ISERROR(VLOOKUP(AD2177,AD$7:AD2176,1,FALSE)),1,0))</f>
        <v>0</v>
      </c>
      <c r="AF2177" s="194"/>
    </row>
    <row r="2178" spans="1:32" ht="16.5" customHeight="1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75">
        <f>IF(AND($X$3512&lt;&gt;" ",$X$3512&lt;&gt;0),IF(X2178=$X$3512,1+COUNTIF(U$7:U2177,"&gt;0"),0),0)</f>
        <v>0</v>
      </c>
      <c r="V2178" s="178" t="s">
        <v>2367</v>
      </c>
      <c r="W2178" s="130"/>
      <c r="X2178" s="131"/>
      <c r="Y2178" s="131"/>
      <c r="Z2178" s="206"/>
      <c r="AA2178" s="194">
        <f t="shared" si="149"/>
        <v>0</v>
      </c>
      <c r="AB2178" s="124" t="str">
        <f t="shared" si="150"/>
        <v/>
      </c>
      <c r="AC2178" s="195" t="str">
        <f t="shared" si="151"/>
        <v/>
      </c>
      <c r="AD2178" s="194" t="str">
        <f t="shared" si="152"/>
        <v/>
      </c>
      <c r="AE2178" s="194">
        <f>IF(AD2178="",0,IF(ISERROR(VLOOKUP(AD2178,AD$7:AD2177,1,FALSE)),1,0))</f>
        <v>0</v>
      </c>
      <c r="AF2178" s="194"/>
    </row>
    <row r="2179" spans="1:32" ht="16.5" customHeight="1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75">
        <f>IF(AND($X$3512&lt;&gt;" ",$X$3512&lt;&gt;0),IF(X2179=$X$3512,1+COUNTIF(U$7:U2178,"&gt;0"),0),0)</f>
        <v>0</v>
      </c>
      <c r="V2179" s="178" t="s">
        <v>2368</v>
      </c>
      <c r="W2179" s="130"/>
      <c r="X2179" s="131"/>
      <c r="Y2179" s="131"/>
      <c r="Z2179" s="206"/>
      <c r="AA2179" s="194">
        <f t="shared" si="149"/>
        <v>0</v>
      </c>
      <c r="AB2179" s="124" t="str">
        <f t="shared" si="150"/>
        <v/>
      </c>
      <c r="AC2179" s="195" t="str">
        <f t="shared" si="151"/>
        <v/>
      </c>
      <c r="AD2179" s="194" t="str">
        <f t="shared" si="152"/>
        <v/>
      </c>
      <c r="AE2179" s="194">
        <f>IF(AD2179="",0,IF(ISERROR(VLOOKUP(AD2179,AD$7:AD2178,1,FALSE)),1,0))</f>
        <v>0</v>
      </c>
      <c r="AF2179" s="194"/>
    </row>
    <row r="2180" spans="1:32" ht="16.5" customHeight="1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75">
        <f>IF(AND($X$3512&lt;&gt;" ",$X$3512&lt;&gt;0),IF(X2180=$X$3512,1+COUNTIF(U$7:U2179,"&gt;0"),0),0)</f>
        <v>0</v>
      </c>
      <c r="V2180" s="178" t="s">
        <v>2369</v>
      </c>
      <c r="W2180" s="130"/>
      <c r="X2180" s="131"/>
      <c r="Y2180" s="131"/>
      <c r="Z2180" s="206"/>
      <c r="AA2180" s="194">
        <f t="shared" si="149"/>
        <v>0</v>
      </c>
      <c r="AB2180" s="124" t="str">
        <f t="shared" si="150"/>
        <v/>
      </c>
      <c r="AC2180" s="195" t="str">
        <f t="shared" si="151"/>
        <v/>
      </c>
      <c r="AD2180" s="194" t="str">
        <f t="shared" si="152"/>
        <v/>
      </c>
      <c r="AE2180" s="194">
        <f>IF(AD2180="",0,IF(ISERROR(VLOOKUP(AD2180,AD$7:AD2179,1,FALSE)),1,0))</f>
        <v>0</v>
      </c>
      <c r="AF2180" s="194"/>
    </row>
    <row r="2181" spans="1:32" ht="16.5" customHeight="1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75">
        <f>IF(AND($X$3512&lt;&gt;" ",$X$3512&lt;&gt;0),IF(X2181=$X$3512,1+COUNTIF(U$7:U2180,"&gt;0"),0),0)</f>
        <v>0</v>
      </c>
      <c r="V2181" s="178" t="s">
        <v>2370</v>
      </c>
      <c r="W2181" s="130"/>
      <c r="X2181" s="131"/>
      <c r="Y2181" s="131"/>
      <c r="Z2181" s="206"/>
      <c r="AA2181" s="194">
        <f t="shared" si="149"/>
        <v>0</v>
      </c>
      <c r="AB2181" s="124" t="str">
        <f t="shared" si="150"/>
        <v/>
      </c>
      <c r="AC2181" s="195" t="str">
        <f t="shared" si="151"/>
        <v/>
      </c>
      <c r="AD2181" s="194" t="str">
        <f t="shared" si="152"/>
        <v/>
      </c>
      <c r="AE2181" s="194">
        <f>IF(AD2181="",0,IF(ISERROR(VLOOKUP(AD2181,AD$7:AD2180,1,FALSE)),1,0))</f>
        <v>0</v>
      </c>
      <c r="AF2181" s="194"/>
    </row>
    <row r="2182" spans="1:32" ht="16.5" customHeight="1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75">
        <f>IF(AND($X$3512&lt;&gt;" ",$X$3512&lt;&gt;0),IF(X2182=$X$3512,1+COUNTIF(U$7:U2181,"&gt;0"),0),0)</f>
        <v>0</v>
      </c>
      <c r="V2182" s="178" t="s">
        <v>2371</v>
      </c>
      <c r="W2182" s="130"/>
      <c r="X2182" s="131"/>
      <c r="Y2182" s="131"/>
      <c r="Z2182" s="206"/>
      <c r="AA2182" s="194">
        <f t="shared" si="149"/>
        <v>0</v>
      </c>
      <c r="AB2182" s="124" t="str">
        <f t="shared" si="150"/>
        <v/>
      </c>
      <c r="AC2182" s="195" t="str">
        <f t="shared" si="151"/>
        <v/>
      </c>
      <c r="AD2182" s="194" t="str">
        <f t="shared" si="152"/>
        <v/>
      </c>
      <c r="AE2182" s="194">
        <f>IF(AD2182="",0,IF(ISERROR(VLOOKUP(AD2182,AD$7:AD2181,1,FALSE)),1,0))</f>
        <v>0</v>
      </c>
      <c r="AF2182" s="194"/>
    </row>
    <row r="2183" spans="1:32" ht="16.5" customHeight="1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75">
        <f>IF(AND($X$3512&lt;&gt;" ",$X$3512&lt;&gt;0),IF(X2183=$X$3512,1+COUNTIF(U$7:U2182,"&gt;0"),0),0)</f>
        <v>0</v>
      </c>
      <c r="V2183" s="178" t="s">
        <v>2372</v>
      </c>
      <c r="W2183" s="130"/>
      <c r="X2183" s="131"/>
      <c r="Y2183" s="131"/>
      <c r="Z2183" s="206"/>
      <c r="AA2183" s="194">
        <f t="shared" ref="AA2183:AA2246" si="153">IF(ISBLANK(X2183),0,VLOOKUP(X2183,$B$8:$E$57,1,FALSE))</f>
        <v>0</v>
      </c>
      <c r="AB2183" s="124" t="str">
        <f t="shared" si="150"/>
        <v/>
      </c>
      <c r="AC2183" s="195" t="str">
        <f t="shared" si="151"/>
        <v/>
      </c>
      <c r="AD2183" s="194" t="str">
        <f t="shared" si="152"/>
        <v/>
      </c>
      <c r="AE2183" s="194">
        <f>IF(AD2183="",0,IF(ISERROR(VLOOKUP(AD2183,AD$7:AD2182,1,FALSE)),1,0))</f>
        <v>0</v>
      </c>
      <c r="AF2183" s="194"/>
    </row>
    <row r="2184" spans="1:32" ht="16.5" customHeight="1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75">
        <f>IF(AND($X$3512&lt;&gt;" ",$X$3512&lt;&gt;0),IF(X2184=$X$3512,1+COUNTIF(U$7:U2183,"&gt;0"),0),0)</f>
        <v>0</v>
      </c>
      <c r="V2184" s="178" t="s">
        <v>2373</v>
      </c>
      <c r="W2184" s="130"/>
      <c r="X2184" s="131"/>
      <c r="Y2184" s="131"/>
      <c r="Z2184" s="206"/>
      <c r="AA2184" s="194">
        <f t="shared" si="153"/>
        <v>0</v>
      </c>
      <c r="AB2184" s="124" t="str">
        <f t="shared" ref="AB2184:AB2247" si="154">IF(W2184&gt;0,CONCATENATE(MONTH(W2184)&amp;X2184),"")</f>
        <v/>
      </c>
      <c r="AC2184" s="195" t="str">
        <f t="shared" ref="AC2184:AC2247" si="155">IF(OR(AND(Z2184&lt;&gt;0,ISBLANK(X2184)),ISERROR(AA2184)),"ERR","")</f>
        <v/>
      </c>
      <c r="AD2184" s="194" t="str">
        <f t="shared" si="152"/>
        <v/>
      </c>
      <c r="AE2184" s="194">
        <f>IF(AD2184="",0,IF(ISERROR(VLOOKUP(AD2184,AD$7:AD2183,1,FALSE)),1,0))</f>
        <v>0</v>
      </c>
      <c r="AF2184" s="194"/>
    </row>
    <row r="2185" spans="1:32" ht="16.5" customHeight="1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75">
        <f>IF(AND($X$3512&lt;&gt;" ",$X$3512&lt;&gt;0),IF(X2185=$X$3512,1+COUNTIF(U$7:U2184,"&gt;0"),0),0)</f>
        <v>0</v>
      </c>
      <c r="V2185" s="178" t="s">
        <v>2374</v>
      </c>
      <c r="W2185" s="130"/>
      <c r="X2185" s="131"/>
      <c r="Y2185" s="131"/>
      <c r="Z2185" s="206"/>
      <c r="AA2185" s="194">
        <f t="shared" si="153"/>
        <v>0</v>
      </c>
      <c r="AB2185" s="124" t="str">
        <f t="shared" si="154"/>
        <v/>
      </c>
      <c r="AC2185" s="195" t="str">
        <f t="shared" si="155"/>
        <v/>
      </c>
      <c r="AD2185" s="194" t="str">
        <f t="shared" si="152"/>
        <v/>
      </c>
      <c r="AE2185" s="194">
        <f>IF(AD2185="",0,IF(ISERROR(VLOOKUP(AD2185,AD$7:AD2184,1,FALSE)),1,0))</f>
        <v>0</v>
      </c>
      <c r="AF2185" s="194"/>
    </row>
    <row r="2186" spans="1:32" ht="16.5" customHeight="1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75">
        <f>IF(AND($X$3512&lt;&gt;" ",$X$3512&lt;&gt;0),IF(X2186=$X$3512,1+COUNTIF(U$7:U2185,"&gt;0"),0),0)</f>
        <v>0</v>
      </c>
      <c r="V2186" s="178" t="s">
        <v>2375</v>
      </c>
      <c r="W2186" s="130"/>
      <c r="X2186" s="131"/>
      <c r="Y2186" s="131"/>
      <c r="Z2186" s="206"/>
      <c r="AA2186" s="194">
        <f t="shared" si="153"/>
        <v>0</v>
      </c>
      <c r="AB2186" s="124" t="str">
        <f t="shared" si="154"/>
        <v/>
      </c>
      <c r="AC2186" s="195" t="str">
        <f t="shared" si="155"/>
        <v/>
      </c>
      <c r="AD2186" s="194" t="str">
        <f t="shared" si="152"/>
        <v/>
      </c>
      <c r="AE2186" s="194">
        <f>IF(AD2186="",0,IF(ISERROR(VLOOKUP(AD2186,AD$7:AD2185,1,FALSE)),1,0))</f>
        <v>0</v>
      </c>
      <c r="AF2186" s="194"/>
    </row>
    <row r="2187" spans="1:32" ht="16.5" customHeight="1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75">
        <f>IF(AND($X$3512&lt;&gt;" ",$X$3512&lt;&gt;0),IF(X2187=$X$3512,1+COUNTIF(U$7:U2186,"&gt;0"),0),0)</f>
        <v>0</v>
      </c>
      <c r="V2187" s="178" t="s">
        <v>2376</v>
      </c>
      <c r="W2187" s="130"/>
      <c r="X2187" s="131"/>
      <c r="Y2187" s="131"/>
      <c r="Z2187" s="206"/>
      <c r="AA2187" s="194">
        <f t="shared" si="153"/>
        <v>0</v>
      </c>
      <c r="AB2187" s="124" t="str">
        <f t="shared" si="154"/>
        <v/>
      </c>
      <c r="AC2187" s="195" t="str">
        <f t="shared" si="155"/>
        <v/>
      </c>
      <c r="AD2187" s="194" t="str">
        <f t="shared" ref="AD2187:AD2250" si="156">IF(W2187&gt;0,CONCATENATE(MONTH(W2187),"-",YEAR(W2187)),"")</f>
        <v/>
      </c>
      <c r="AE2187" s="194">
        <f>IF(AD2187="",0,IF(ISERROR(VLOOKUP(AD2187,AD$7:AD2186,1,FALSE)),1,0))</f>
        <v>0</v>
      </c>
      <c r="AF2187" s="194"/>
    </row>
    <row r="2188" spans="1:32" ht="16.5" customHeight="1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75">
        <f>IF(AND($X$3512&lt;&gt;" ",$X$3512&lt;&gt;0),IF(X2188=$X$3512,1+COUNTIF(U$7:U2187,"&gt;0"),0),0)</f>
        <v>0</v>
      </c>
      <c r="V2188" s="178" t="s">
        <v>2377</v>
      </c>
      <c r="W2188" s="130"/>
      <c r="X2188" s="131"/>
      <c r="Y2188" s="131"/>
      <c r="Z2188" s="206"/>
      <c r="AA2188" s="194">
        <f t="shared" si="153"/>
        <v>0</v>
      </c>
      <c r="AB2188" s="124" t="str">
        <f t="shared" si="154"/>
        <v/>
      </c>
      <c r="AC2188" s="195" t="str">
        <f t="shared" si="155"/>
        <v/>
      </c>
      <c r="AD2188" s="194" t="str">
        <f t="shared" si="156"/>
        <v/>
      </c>
      <c r="AE2188" s="194">
        <f>IF(AD2188="",0,IF(ISERROR(VLOOKUP(AD2188,AD$7:AD2187,1,FALSE)),1,0))</f>
        <v>0</v>
      </c>
      <c r="AF2188" s="194"/>
    </row>
    <row r="2189" spans="1:32" ht="16.5" customHeight="1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75">
        <f>IF(AND($X$3512&lt;&gt;" ",$X$3512&lt;&gt;0),IF(X2189=$X$3512,1+COUNTIF(U$7:U2188,"&gt;0"),0),0)</f>
        <v>0</v>
      </c>
      <c r="V2189" s="178" t="s">
        <v>2378</v>
      </c>
      <c r="W2189" s="130"/>
      <c r="X2189" s="131"/>
      <c r="Y2189" s="131"/>
      <c r="Z2189" s="206"/>
      <c r="AA2189" s="194">
        <f t="shared" si="153"/>
        <v>0</v>
      </c>
      <c r="AB2189" s="124" t="str">
        <f t="shared" si="154"/>
        <v/>
      </c>
      <c r="AC2189" s="195" t="str">
        <f t="shared" si="155"/>
        <v/>
      </c>
      <c r="AD2189" s="194" t="str">
        <f t="shared" si="156"/>
        <v/>
      </c>
      <c r="AE2189" s="194">
        <f>IF(AD2189="",0,IF(ISERROR(VLOOKUP(AD2189,AD$7:AD2188,1,FALSE)),1,0))</f>
        <v>0</v>
      </c>
      <c r="AF2189" s="194"/>
    </row>
    <row r="2190" spans="1:32" ht="16.5" customHeight="1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75">
        <f>IF(AND($X$3512&lt;&gt;" ",$X$3512&lt;&gt;0),IF(X2190=$X$3512,1+COUNTIF(U$7:U2189,"&gt;0"),0),0)</f>
        <v>0</v>
      </c>
      <c r="V2190" s="178" t="s">
        <v>2379</v>
      </c>
      <c r="W2190" s="130"/>
      <c r="X2190" s="131"/>
      <c r="Y2190" s="131"/>
      <c r="Z2190" s="206"/>
      <c r="AA2190" s="194">
        <f t="shared" si="153"/>
        <v>0</v>
      </c>
      <c r="AB2190" s="124" t="str">
        <f t="shared" si="154"/>
        <v/>
      </c>
      <c r="AC2190" s="195" t="str">
        <f t="shared" si="155"/>
        <v/>
      </c>
      <c r="AD2190" s="194" t="str">
        <f t="shared" si="156"/>
        <v/>
      </c>
      <c r="AE2190" s="194">
        <f>IF(AD2190="",0,IF(ISERROR(VLOOKUP(AD2190,AD$7:AD2189,1,FALSE)),1,0))</f>
        <v>0</v>
      </c>
      <c r="AF2190" s="194"/>
    </row>
    <row r="2191" spans="1:32" ht="16.5" customHeight="1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75">
        <f>IF(AND($X$3512&lt;&gt;" ",$X$3512&lt;&gt;0),IF(X2191=$X$3512,1+COUNTIF(U$7:U2190,"&gt;0"),0),0)</f>
        <v>0</v>
      </c>
      <c r="V2191" s="178" t="s">
        <v>2380</v>
      </c>
      <c r="W2191" s="130"/>
      <c r="X2191" s="131"/>
      <c r="Y2191" s="131"/>
      <c r="Z2191" s="206"/>
      <c r="AA2191" s="194">
        <f t="shared" si="153"/>
        <v>0</v>
      </c>
      <c r="AB2191" s="124" t="str">
        <f t="shared" si="154"/>
        <v/>
      </c>
      <c r="AC2191" s="195" t="str">
        <f t="shared" si="155"/>
        <v/>
      </c>
      <c r="AD2191" s="194" t="str">
        <f t="shared" si="156"/>
        <v/>
      </c>
      <c r="AE2191" s="194">
        <f>IF(AD2191="",0,IF(ISERROR(VLOOKUP(AD2191,AD$7:AD2190,1,FALSE)),1,0))</f>
        <v>0</v>
      </c>
      <c r="AF2191" s="194"/>
    </row>
    <row r="2192" spans="1:32" ht="16.5" customHeight="1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75">
        <f>IF(AND($X$3512&lt;&gt;" ",$X$3512&lt;&gt;0),IF(X2192=$X$3512,1+COUNTIF(U$7:U2191,"&gt;0"),0),0)</f>
        <v>0</v>
      </c>
      <c r="V2192" s="178" t="s">
        <v>2381</v>
      </c>
      <c r="W2192" s="130"/>
      <c r="X2192" s="131"/>
      <c r="Y2192" s="131"/>
      <c r="Z2192" s="206"/>
      <c r="AA2192" s="194">
        <f t="shared" si="153"/>
        <v>0</v>
      </c>
      <c r="AB2192" s="124" t="str">
        <f t="shared" si="154"/>
        <v/>
      </c>
      <c r="AC2192" s="195" t="str">
        <f t="shared" si="155"/>
        <v/>
      </c>
      <c r="AD2192" s="194" t="str">
        <f t="shared" si="156"/>
        <v/>
      </c>
      <c r="AE2192" s="194">
        <f>IF(AD2192="",0,IF(ISERROR(VLOOKUP(AD2192,AD$7:AD2191,1,FALSE)),1,0))</f>
        <v>0</v>
      </c>
      <c r="AF2192" s="194"/>
    </row>
    <row r="2193" spans="1:32" ht="16.5" customHeight="1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75">
        <f>IF(AND($X$3512&lt;&gt;" ",$X$3512&lt;&gt;0),IF(X2193=$X$3512,1+COUNTIF(U$7:U2192,"&gt;0"),0),0)</f>
        <v>0</v>
      </c>
      <c r="V2193" s="178" t="s">
        <v>2382</v>
      </c>
      <c r="W2193" s="130"/>
      <c r="X2193" s="131"/>
      <c r="Y2193" s="131"/>
      <c r="Z2193" s="206"/>
      <c r="AA2193" s="194">
        <f t="shared" si="153"/>
        <v>0</v>
      </c>
      <c r="AB2193" s="124" t="str">
        <f t="shared" si="154"/>
        <v/>
      </c>
      <c r="AC2193" s="195" t="str">
        <f t="shared" si="155"/>
        <v/>
      </c>
      <c r="AD2193" s="194" t="str">
        <f t="shared" si="156"/>
        <v/>
      </c>
      <c r="AE2193" s="194">
        <f>IF(AD2193="",0,IF(ISERROR(VLOOKUP(AD2193,AD$7:AD2192,1,FALSE)),1,0))</f>
        <v>0</v>
      </c>
      <c r="AF2193" s="194"/>
    </row>
    <row r="2194" spans="1:32" ht="16.5" customHeight="1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75">
        <f>IF(AND($X$3512&lt;&gt;" ",$X$3512&lt;&gt;0),IF(X2194=$X$3512,1+COUNTIF(U$7:U2193,"&gt;0"),0),0)</f>
        <v>0</v>
      </c>
      <c r="V2194" s="178" t="s">
        <v>2383</v>
      </c>
      <c r="W2194" s="130"/>
      <c r="X2194" s="131"/>
      <c r="Y2194" s="131"/>
      <c r="Z2194" s="206"/>
      <c r="AA2194" s="194">
        <f t="shared" si="153"/>
        <v>0</v>
      </c>
      <c r="AB2194" s="124" t="str">
        <f t="shared" si="154"/>
        <v/>
      </c>
      <c r="AC2194" s="195" t="str">
        <f t="shared" si="155"/>
        <v/>
      </c>
      <c r="AD2194" s="194" t="str">
        <f t="shared" si="156"/>
        <v/>
      </c>
      <c r="AE2194" s="194">
        <f>IF(AD2194="",0,IF(ISERROR(VLOOKUP(AD2194,AD$7:AD2193,1,FALSE)),1,0))</f>
        <v>0</v>
      </c>
      <c r="AF2194" s="194"/>
    </row>
    <row r="2195" spans="1:32" ht="16.5" customHeight="1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75">
        <f>IF(AND($X$3512&lt;&gt;" ",$X$3512&lt;&gt;0),IF(X2195=$X$3512,1+COUNTIF(U$7:U2194,"&gt;0"),0),0)</f>
        <v>0</v>
      </c>
      <c r="V2195" s="178" t="s">
        <v>2384</v>
      </c>
      <c r="W2195" s="130"/>
      <c r="X2195" s="131"/>
      <c r="Y2195" s="131"/>
      <c r="Z2195" s="206"/>
      <c r="AA2195" s="194">
        <f t="shared" si="153"/>
        <v>0</v>
      </c>
      <c r="AB2195" s="124" t="str">
        <f t="shared" si="154"/>
        <v/>
      </c>
      <c r="AC2195" s="195" t="str">
        <f t="shared" si="155"/>
        <v/>
      </c>
      <c r="AD2195" s="194" t="str">
        <f t="shared" si="156"/>
        <v/>
      </c>
      <c r="AE2195" s="194">
        <f>IF(AD2195="",0,IF(ISERROR(VLOOKUP(AD2195,AD$7:AD2194,1,FALSE)),1,0))</f>
        <v>0</v>
      </c>
      <c r="AF2195" s="194"/>
    </row>
    <row r="2196" spans="1:32" ht="16.5" customHeight="1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75">
        <f>IF(AND($X$3512&lt;&gt;" ",$X$3512&lt;&gt;0),IF(X2196=$X$3512,1+COUNTIF(U$7:U2195,"&gt;0"),0),0)</f>
        <v>0</v>
      </c>
      <c r="V2196" s="178" t="s">
        <v>2385</v>
      </c>
      <c r="W2196" s="130"/>
      <c r="X2196" s="131"/>
      <c r="Y2196" s="131"/>
      <c r="Z2196" s="206"/>
      <c r="AA2196" s="194">
        <f t="shared" si="153"/>
        <v>0</v>
      </c>
      <c r="AB2196" s="124" t="str">
        <f t="shared" si="154"/>
        <v/>
      </c>
      <c r="AC2196" s="195" t="str">
        <f t="shared" si="155"/>
        <v/>
      </c>
      <c r="AD2196" s="194" t="str">
        <f t="shared" si="156"/>
        <v/>
      </c>
      <c r="AE2196" s="194">
        <f>IF(AD2196="",0,IF(ISERROR(VLOOKUP(AD2196,AD$7:AD2195,1,FALSE)),1,0))</f>
        <v>0</v>
      </c>
      <c r="AF2196" s="194"/>
    </row>
    <row r="2197" spans="1:32" ht="16.5" customHeight="1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75">
        <f>IF(AND($X$3512&lt;&gt;" ",$X$3512&lt;&gt;0),IF(X2197=$X$3512,1+COUNTIF(U$7:U2196,"&gt;0"),0),0)</f>
        <v>0</v>
      </c>
      <c r="V2197" s="178" t="s">
        <v>2386</v>
      </c>
      <c r="W2197" s="130"/>
      <c r="X2197" s="131"/>
      <c r="Y2197" s="131"/>
      <c r="Z2197" s="206"/>
      <c r="AA2197" s="194">
        <f t="shared" si="153"/>
        <v>0</v>
      </c>
      <c r="AB2197" s="124" t="str">
        <f t="shared" si="154"/>
        <v/>
      </c>
      <c r="AC2197" s="195" t="str">
        <f t="shared" si="155"/>
        <v/>
      </c>
      <c r="AD2197" s="194" t="str">
        <f t="shared" si="156"/>
        <v/>
      </c>
      <c r="AE2197" s="194">
        <f>IF(AD2197="",0,IF(ISERROR(VLOOKUP(AD2197,AD$7:AD2196,1,FALSE)),1,0))</f>
        <v>0</v>
      </c>
      <c r="AF2197" s="194"/>
    </row>
    <row r="2198" spans="1:32" ht="16.5" customHeight="1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75">
        <f>IF(AND($X$3512&lt;&gt;" ",$X$3512&lt;&gt;0),IF(X2198=$X$3512,1+COUNTIF(U$7:U2197,"&gt;0"),0),0)</f>
        <v>0</v>
      </c>
      <c r="V2198" s="178" t="s">
        <v>2387</v>
      </c>
      <c r="W2198" s="130"/>
      <c r="X2198" s="131"/>
      <c r="Y2198" s="131"/>
      <c r="Z2198" s="206"/>
      <c r="AA2198" s="194">
        <f t="shared" si="153"/>
        <v>0</v>
      </c>
      <c r="AB2198" s="124" t="str">
        <f t="shared" si="154"/>
        <v/>
      </c>
      <c r="AC2198" s="195" t="str">
        <f t="shared" si="155"/>
        <v/>
      </c>
      <c r="AD2198" s="194" t="str">
        <f t="shared" si="156"/>
        <v/>
      </c>
      <c r="AE2198" s="194">
        <f>IF(AD2198="",0,IF(ISERROR(VLOOKUP(AD2198,AD$7:AD2197,1,FALSE)),1,0))</f>
        <v>0</v>
      </c>
      <c r="AF2198" s="194"/>
    </row>
    <row r="2199" spans="1:32" ht="16.5" customHeight="1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75">
        <f>IF(AND($X$3512&lt;&gt;" ",$X$3512&lt;&gt;0),IF(X2199=$X$3512,1+COUNTIF(U$7:U2198,"&gt;0"),0),0)</f>
        <v>0</v>
      </c>
      <c r="V2199" s="178" t="s">
        <v>2388</v>
      </c>
      <c r="W2199" s="130"/>
      <c r="X2199" s="131"/>
      <c r="Y2199" s="131"/>
      <c r="Z2199" s="206"/>
      <c r="AA2199" s="194">
        <f t="shared" si="153"/>
        <v>0</v>
      </c>
      <c r="AB2199" s="124" t="str">
        <f t="shared" si="154"/>
        <v/>
      </c>
      <c r="AC2199" s="195" t="str">
        <f t="shared" si="155"/>
        <v/>
      </c>
      <c r="AD2199" s="194" t="str">
        <f t="shared" si="156"/>
        <v/>
      </c>
      <c r="AE2199" s="194">
        <f>IF(AD2199="",0,IF(ISERROR(VLOOKUP(AD2199,AD$7:AD2198,1,FALSE)),1,0))</f>
        <v>0</v>
      </c>
      <c r="AF2199" s="194"/>
    </row>
    <row r="2200" spans="1:32" ht="16.5" customHeight="1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75">
        <f>IF(AND($X$3512&lt;&gt;" ",$X$3512&lt;&gt;0),IF(X2200=$X$3512,1+COUNTIF(U$7:U2199,"&gt;0"),0),0)</f>
        <v>0</v>
      </c>
      <c r="V2200" s="178" t="s">
        <v>2389</v>
      </c>
      <c r="W2200" s="130"/>
      <c r="X2200" s="131"/>
      <c r="Y2200" s="131"/>
      <c r="Z2200" s="206"/>
      <c r="AA2200" s="194">
        <f t="shared" si="153"/>
        <v>0</v>
      </c>
      <c r="AB2200" s="124" t="str">
        <f t="shared" si="154"/>
        <v/>
      </c>
      <c r="AC2200" s="195" t="str">
        <f t="shared" si="155"/>
        <v/>
      </c>
      <c r="AD2200" s="194" t="str">
        <f t="shared" si="156"/>
        <v/>
      </c>
      <c r="AE2200" s="194">
        <f>IF(AD2200="",0,IF(ISERROR(VLOOKUP(AD2200,AD$7:AD2199,1,FALSE)),1,0))</f>
        <v>0</v>
      </c>
      <c r="AF2200" s="194"/>
    </row>
    <row r="2201" spans="1:32" ht="16.5" customHeight="1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75">
        <f>IF(AND($X$3512&lt;&gt;" ",$X$3512&lt;&gt;0),IF(X2201=$X$3512,1+COUNTIF(U$7:U2200,"&gt;0"),0),0)</f>
        <v>0</v>
      </c>
      <c r="V2201" s="178" t="s">
        <v>2390</v>
      </c>
      <c r="W2201" s="130"/>
      <c r="X2201" s="131"/>
      <c r="Y2201" s="131"/>
      <c r="Z2201" s="206"/>
      <c r="AA2201" s="194">
        <f t="shared" si="153"/>
        <v>0</v>
      </c>
      <c r="AB2201" s="124" t="str">
        <f t="shared" si="154"/>
        <v/>
      </c>
      <c r="AC2201" s="195" t="str">
        <f t="shared" si="155"/>
        <v/>
      </c>
      <c r="AD2201" s="194" t="str">
        <f t="shared" si="156"/>
        <v/>
      </c>
      <c r="AE2201" s="194">
        <f>IF(AD2201="",0,IF(ISERROR(VLOOKUP(AD2201,AD$7:AD2200,1,FALSE)),1,0))</f>
        <v>0</v>
      </c>
      <c r="AF2201" s="194"/>
    </row>
    <row r="2202" spans="1:32" ht="16.5" customHeight="1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75">
        <f>IF(AND($X$3512&lt;&gt;" ",$X$3512&lt;&gt;0),IF(X2202=$X$3512,1+COUNTIF(U$7:U2201,"&gt;0"),0),0)</f>
        <v>0</v>
      </c>
      <c r="V2202" s="178" t="s">
        <v>2391</v>
      </c>
      <c r="W2202" s="130"/>
      <c r="X2202" s="131"/>
      <c r="Y2202" s="131"/>
      <c r="Z2202" s="206"/>
      <c r="AA2202" s="194">
        <f t="shared" si="153"/>
        <v>0</v>
      </c>
      <c r="AB2202" s="124" t="str">
        <f t="shared" si="154"/>
        <v/>
      </c>
      <c r="AC2202" s="195" t="str">
        <f t="shared" si="155"/>
        <v/>
      </c>
      <c r="AD2202" s="194" t="str">
        <f t="shared" si="156"/>
        <v/>
      </c>
      <c r="AE2202" s="194">
        <f>IF(AD2202="",0,IF(ISERROR(VLOOKUP(AD2202,AD$7:AD2201,1,FALSE)),1,0))</f>
        <v>0</v>
      </c>
      <c r="AF2202" s="194"/>
    </row>
    <row r="2203" spans="1:32" ht="16.5" customHeight="1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75">
        <f>IF(AND($X$3512&lt;&gt;" ",$X$3512&lt;&gt;0),IF(X2203=$X$3512,1+COUNTIF(U$7:U2202,"&gt;0"),0),0)</f>
        <v>0</v>
      </c>
      <c r="V2203" s="178" t="s">
        <v>2392</v>
      </c>
      <c r="W2203" s="130"/>
      <c r="X2203" s="131"/>
      <c r="Y2203" s="131"/>
      <c r="Z2203" s="206"/>
      <c r="AA2203" s="194">
        <f t="shared" si="153"/>
        <v>0</v>
      </c>
      <c r="AB2203" s="124" t="str">
        <f t="shared" si="154"/>
        <v/>
      </c>
      <c r="AC2203" s="195" t="str">
        <f t="shared" si="155"/>
        <v/>
      </c>
      <c r="AD2203" s="194" t="str">
        <f t="shared" si="156"/>
        <v/>
      </c>
      <c r="AE2203" s="194">
        <f>IF(AD2203="",0,IF(ISERROR(VLOOKUP(AD2203,AD$7:AD2202,1,FALSE)),1,0))</f>
        <v>0</v>
      </c>
      <c r="AF2203" s="194"/>
    </row>
    <row r="2204" spans="1:32" ht="16.5" customHeight="1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75">
        <f>IF(AND($X$3512&lt;&gt;" ",$X$3512&lt;&gt;0),IF(X2204=$X$3512,1+COUNTIF(U$7:U2203,"&gt;0"),0),0)</f>
        <v>0</v>
      </c>
      <c r="V2204" s="178" t="s">
        <v>2393</v>
      </c>
      <c r="W2204" s="130"/>
      <c r="X2204" s="131"/>
      <c r="Y2204" s="131"/>
      <c r="Z2204" s="206"/>
      <c r="AA2204" s="194">
        <f t="shared" si="153"/>
        <v>0</v>
      </c>
      <c r="AB2204" s="124" t="str">
        <f t="shared" si="154"/>
        <v/>
      </c>
      <c r="AC2204" s="195" t="str">
        <f t="shared" si="155"/>
        <v/>
      </c>
      <c r="AD2204" s="194" t="str">
        <f t="shared" si="156"/>
        <v/>
      </c>
      <c r="AE2204" s="194">
        <f>IF(AD2204="",0,IF(ISERROR(VLOOKUP(AD2204,AD$7:AD2203,1,FALSE)),1,0))</f>
        <v>0</v>
      </c>
      <c r="AF2204" s="194"/>
    </row>
    <row r="2205" spans="1:32" ht="16.5" customHeight="1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75">
        <f>IF(AND($X$3512&lt;&gt;" ",$X$3512&lt;&gt;0),IF(X2205=$X$3512,1+COUNTIF(U$7:U2204,"&gt;0"),0),0)</f>
        <v>0</v>
      </c>
      <c r="V2205" s="178" t="s">
        <v>2394</v>
      </c>
      <c r="W2205" s="130"/>
      <c r="X2205" s="131"/>
      <c r="Y2205" s="131"/>
      <c r="Z2205" s="206"/>
      <c r="AA2205" s="194">
        <f t="shared" si="153"/>
        <v>0</v>
      </c>
      <c r="AB2205" s="124" t="str">
        <f t="shared" si="154"/>
        <v/>
      </c>
      <c r="AC2205" s="195" t="str">
        <f t="shared" si="155"/>
        <v/>
      </c>
      <c r="AD2205" s="194" t="str">
        <f t="shared" si="156"/>
        <v/>
      </c>
      <c r="AE2205" s="194">
        <f>IF(AD2205="",0,IF(ISERROR(VLOOKUP(AD2205,AD$7:AD2204,1,FALSE)),1,0))</f>
        <v>0</v>
      </c>
      <c r="AF2205" s="194"/>
    </row>
    <row r="2206" spans="1:32" ht="16.5" customHeight="1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75">
        <f>IF(AND($X$3512&lt;&gt;" ",$X$3512&lt;&gt;0),IF(X2206=$X$3512,1+COUNTIF(U$7:U2205,"&gt;0"),0),0)</f>
        <v>0</v>
      </c>
      <c r="V2206" s="178" t="s">
        <v>2395</v>
      </c>
      <c r="W2206" s="130"/>
      <c r="X2206" s="131"/>
      <c r="Y2206" s="131"/>
      <c r="Z2206" s="206"/>
      <c r="AA2206" s="194">
        <f t="shared" si="153"/>
        <v>0</v>
      </c>
      <c r="AB2206" s="124" t="str">
        <f t="shared" si="154"/>
        <v/>
      </c>
      <c r="AC2206" s="195" t="str">
        <f t="shared" si="155"/>
        <v/>
      </c>
      <c r="AD2206" s="194" t="str">
        <f t="shared" si="156"/>
        <v/>
      </c>
      <c r="AE2206" s="194">
        <f>IF(AD2206="",0,IF(ISERROR(VLOOKUP(AD2206,AD$7:AD2205,1,FALSE)),1,0))</f>
        <v>0</v>
      </c>
      <c r="AF2206" s="194"/>
    </row>
    <row r="2207" spans="1:32" ht="16.5" customHeight="1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75">
        <f>IF(AND($X$3512&lt;&gt;" ",$X$3512&lt;&gt;0),IF(X2207=$X$3512,1+COUNTIF(U$7:U2206,"&gt;0"),0),0)</f>
        <v>0</v>
      </c>
      <c r="V2207" s="178" t="s">
        <v>2396</v>
      </c>
      <c r="W2207" s="130"/>
      <c r="X2207" s="131"/>
      <c r="Y2207" s="131"/>
      <c r="Z2207" s="206"/>
      <c r="AA2207" s="194">
        <f t="shared" si="153"/>
        <v>0</v>
      </c>
      <c r="AB2207" s="124" t="str">
        <f t="shared" si="154"/>
        <v/>
      </c>
      <c r="AC2207" s="195" t="str">
        <f t="shared" si="155"/>
        <v/>
      </c>
      <c r="AD2207" s="194" t="str">
        <f t="shared" si="156"/>
        <v/>
      </c>
      <c r="AE2207" s="194">
        <f>IF(AD2207="",0,IF(ISERROR(VLOOKUP(AD2207,AD$7:AD2206,1,FALSE)),1,0))</f>
        <v>0</v>
      </c>
      <c r="AF2207" s="194"/>
    </row>
    <row r="2208" spans="1:32" ht="16.5" customHeight="1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75">
        <f>IF(AND($X$3512&lt;&gt;" ",$X$3512&lt;&gt;0),IF(X2208=$X$3512,1+COUNTIF(U$7:U2207,"&gt;0"),0),0)</f>
        <v>0</v>
      </c>
      <c r="V2208" s="178" t="s">
        <v>2397</v>
      </c>
      <c r="W2208" s="130"/>
      <c r="X2208" s="131"/>
      <c r="Y2208" s="131"/>
      <c r="Z2208" s="206"/>
      <c r="AA2208" s="194">
        <f t="shared" si="153"/>
        <v>0</v>
      </c>
      <c r="AB2208" s="124" t="str">
        <f t="shared" si="154"/>
        <v/>
      </c>
      <c r="AC2208" s="195" t="str">
        <f t="shared" si="155"/>
        <v/>
      </c>
      <c r="AD2208" s="194" t="str">
        <f t="shared" si="156"/>
        <v/>
      </c>
      <c r="AE2208" s="194">
        <f>IF(AD2208="",0,IF(ISERROR(VLOOKUP(AD2208,AD$7:AD2207,1,FALSE)),1,0))</f>
        <v>0</v>
      </c>
      <c r="AF2208" s="194"/>
    </row>
    <row r="2209" spans="1:32" ht="16.5" customHeight="1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75">
        <f>IF(AND($X$3512&lt;&gt;" ",$X$3512&lt;&gt;0),IF(X2209=$X$3512,1+COUNTIF(U$7:U2208,"&gt;0"),0),0)</f>
        <v>0</v>
      </c>
      <c r="V2209" s="178" t="s">
        <v>2398</v>
      </c>
      <c r="W2209" s="130"/>
      <c r="X2209" s="131"/>
      <c r="Y2209" s="131"/>
      <c r="Z2209" s="206"/>
      <c r="AA2209" s="194">
        <f t="shared" si="153"/>
        <v>0</v>
      </c>
      <c r="AB2209" s="124" t="str">
        <f t="shared" si="154"/>
        <v/>
      </c>
      <c r="AC2209" s="195" t="str">
        <f t="shared" si="155"/>
        <v/>
      </c>
      <c r="AD2209" s="194" t="str">
        <f t="shared" si="156"/>
        <v/>
      </c>
      <c r="AE2209" s="194">
        <f>IF(AD2209="",0,IF(ISERROR(VLOOKUP(AD2209,AD$7:AD2208,1,FALSE)),1,0))</f>
        <v>0</v>
      </c>
      <c r="AF2209" s="194"/>
    </row>
    <row r="2210" spans="1:32" ht="16.5" customHeight="1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75">
        <f>IF(AND($X$3512&lt;&gt;" ",$X$3512&lt;&gt;0),IF(X2210=$X$3512,1+COUNTIF(U$7:U2209,"&gt;0"),0),0)</f>
        <v>0</v>
      </c>
      <c r="V2210" s="178" t="s">
        <v>2399</v>
      </c>
      <c r="W2210" s="130"/>
      <c r="X2210" s="131"/>
      <c r="Y2210" s="131"/>
      <c r="Z2210" s="206"/>
      <c r="AA2210" s="194">
        <f t="shared" si="153"/>
        <v>0</v>
      </c>
      <c r="AB2210" s="124" t="str">
        <f t="shared" si="154"/>
        <v/>
      </c>
      <c r="AC2210" s="195" t="str">
        <f t="shared" si="155"/>
        <v/>
      </c>
      <c r="AD2210" s="194" t="str">
        <f t="shared" si="156"/>
        <v/>
      </c>
      <c r="AE2210" s="194">
        <f>IF(AD2210="",0,IF(ISERROR(VLOOKUP(AD2210,AD$7:AD2209,1,FALSE)),1,0))</f>
        <v>0</v>
      </c>
      <c r="AF2210" s="194"/>
    </row>
    <row r="2211" spans="1:32" ht="16.5" customHeight="1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75">
        <f>IF(AND($X$3512&lt;&gt;" ",$X$3512&lt;&gt;0),IF(X2211=$X$3512,1+COUNTIF(U$7:U2210,"&gt;0"),0),0)</f>
        <v>0</v>
      </c>
      <c r="V2211" s="178" t="s">
        <v>2400</v>
      </c>
      <c r="W2211" s="130"/>
      <c r="X2211" s="131"/>
      <c r="Y2211" s="131"/>
      <c r="Z2211" s="206"/>
      <c r="AA2211" s="194">
        <f t="shared" si="153"/>
        <v>0</v>
      </c>
      <c r="AB2211" s="124" t="str">
        <f t="shared" si="154"/>
        <v/>
      </c>
      <c r="AC2211" s="195" t="str">
        <f t="shared" si="155"/>
        <v/>
      </c>
      <c r="AD2211" s="194" t="str">
        <f t="shared" si="156"/>
        <v/>
      </c>
      <c r="AE2211" s="194">
        <f>IF(AD2211="",0,IF(ISERROR(VLOOKUP(AD2211,AD$7:AD2210,1,FALSE)),1,0))</f>
        <v>0</v>
      </c>
      <c r="AF2211" s="194"/>
    </row>
    <row r="2212" spans="1:32" ht="16.5" customHeight="1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75">
        <f>IF(AND($X$3512&lt;&gt;" ",$X$3512&lt;&gt;0),IF(X2212=$X$3512,1+COUNTIF(U$7:U2211,"&gt;0"),0),0)</f>
        <v>0</v>
      </c>
      <c r="V2212" s="178" t="s">
        <v>2401</v>
      </c>
      <c r="W2212" s="130"/>
      <c r="X2212" s="131"/>
      <c r="Y2212" s="131"/>
      <c r="Z2212" s="206"/>
      <c r="AA2212" s="194">
        <f t="shared" si="153"/>
        <v>0</v>
      </c>
      <c r="AB2212" s="124" t="str">
        <f t="shared" si="154"/>
        <v/>
      </c>
      <c r="AC2212" s="195" t="str">
        <f t="shared" si="155"/>
        <v/>
      </c>
      <c r="AD2212" s="194" t="str">
        <f t="shared" si="156"/>
        <v/>
      </c>
      <c r="AE2212" s="194">
        <f>IF(AD2212="",0,IF(ISERROR(VLOOKUP(AD2212,AD$7:AD2211,1,FALSE)),1,0))</f>
        <v>0</v>
      </c>
      <c r="AF2212" s="194"/>
    </row>
    <row r="2213" spans="1:32" ht="16.5" customHeight="1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75">
        <f>IF(AND($X$3512&lt;&gt;" ",$X$3512&lt;&gt;0),IF(X2213=$X$3512,1+COUNTIF(U$7:U2212,"&gt;0"),0),0)</f>
        <v>0</v>
      </c>
      <c r="V2213" s="178" t="s">
        <v>2402</v>
      </c>
      <c r="W2213" s="130"/>
      <c r="X2213" s="131"/>
      <c r="Y2213" s="131"/>
      <c r="Z2213" s="206"/>
      <c r="AA2213" s="194">
        <f t="shared" si="153"/>
        <v>0</v>
      </c>
      <c r="AB2213" s="124" t="str">
        <f t="shared" si="154"/>
        <v/>
      </c>
      <c r="AC2213" s="195" t="str">
        <f t="shared" si="155"/>
        <v/>
      </c>
      <c r="AD2213" s="194" t="str">
        <f t="shared" si="156"/>
        <v/>
      </c>
      <c r="AE2213" s="194">
        <f>IF(AD2213="",0,IF(ISERROR(VLOOKUP(AD2213,AD$7:AD2212,1,FALSE)),1,0))</f>
        <v>0</v>
      </c>
      <c r="AF2213" s="194"/>
    </row>
    <row r="2214" spans="1:32" ht="16.5" customHeight="1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75">
        <f>IF(AND($X$3512&lt;&gt;" ",$X$3512&lt;&gt;0),IF(X2214=$X$3512,1+COUNTIF(U$7:U2213,"&gt;0"),0),0)</f>
        <v>0</v>
      </c>
      <c r="V2214" s="178" t="s">
        <v>2403</v>
      </c>
      <c r="W2214" s="130"/>
      <c r="X2214" s="131"/>
      <c r="Y2214" s="131"/>
      <c r="Z2214" s="206"/>
      <c r="AA2214" s="194">
        <f t="shared" si="153"/>
        <v>0</v>
      </c>
      <c r="AB2214" s="124" t="str">
        <f t="shared" si="154"/>
        <v/>
      </c>
      <c r="AC2214" s="195" t="str">
        <f t="shared" si="155"/>
        <v/>
      </c>
      <c r="AD2214" s="194" t="str">
        <f t="shared" si="156"/>
        <v/>
      </c>
      <c r="AE2214" s="194">
        <f>IF(AD2214="",0,IF(ISERROR(VLOOKUP(AD2214,AD$7:AD2213,1,FALSE)),1,0))</f>
        <v>0</v>
      </c>
      <c r="AF2214" s="194"/>
    </row>
    <row r="2215" spans="1:32" ht="16.5" customHeight="1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75">
        <f>IF(AND($X$3512&lt;&gt;" ",$X$3512&lt;&gt;0),IF(X2215=$X$3512,1+COUNTIF(U$7:U2214,"&gt;0"),0),0)</f>
        <v>0</v>
      </c>
      <c r="V2215" s="178" t="s">
        <v>2404</v>
      </c>
      <c r="W2215" s="130"/>
      <c r="X2215" s="131"/>
      <c r="Y2215" s="131"/>
      <c r="Z2215" s="206"/>
      <c r="AA2215" s="194">
        <f t="shared" si="153"/>
        <v>0</v>
      </c>
      <c r="AB2215" s="124" t="str">
        <f t="shared" si="154"/>
        <v/>
      </c>
      <c r="AC2215" s="195" t="str">
        <f t="shared" si="155"/>
        <v/>
      </c>
      <c r="AD2215" s="194" t="str">
        <f t="shared" si="156"/>
        <v/>
      </c>
      <c r="AE2215" s="194">
        <f>IF(AD2215="",0,IF(ISERROR(VLOOKUP(AD2215,AD$7:AD2214,1,FALSE)),1,0))</f>
        <v>0</v>
      </c>
      <c r="AF2215" s="194"/>
    </row>
    <row r="2216" spans="1:32" ht="16.5" customHeight="1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75">
        <f>IF(AND($X$3512&lt;&gt;" ",$X$3512&lt;&gt;0),IF(X2216=$X$3512,1+COUNTIF(U$7:U2215,"&gt;0"),0),0)</f>
        <v>0</v>
      </c>
      <c r="V2216" s="178" t="s">
        <v>2405</v>
      </c>
      <c r="W2216" s="130"/>
      <c r="X2216" s="131"/>
      <c r="Y2216" s="131"/>
      <c r="Z2216" s="206"/>
      <c r="AA2216" s="194">
        <f t="shared" si="153"/>
        <v>0</v>
      </c>
      <c r="AB2216" s="124" t="str">
        <f t="shared" si="154"/>
        <v/>
      </c>
      <c r="AC2216" s="195" t="str">
        <f t="shared" si="155"/>
        <v/>
      </c>
      <c r="AD2216" s="194" t="str">
        <f t="shared" si="156"/>
        <v/>
      </c>
      <c r="AE2216" s="194">
        <f>IF(AD2216="",0,IF(ISERROR(VLOOKUP(AD2216,AD$7:AD2215,1,FALSE)),1,0))</f>
        <v>0</v>
      </c>
      <c r="AF2216" s="194"/>
    </row>
    <row r="2217" spans="1:32" ht="16.5" customHeight="1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75">
        <f>IF(AND($X$3512&lt;&gt;" ",$X$3512&lt;&gt;0),IF(X2217=$X$3512,1+COUNTIF(U$7:U2216,"&gt;0"),0),0)</f>
        <v>0</v>
      </c>
      <c r="V2217" s="178" t="s">
        <v>2406</v>
      </c>
      <c r="W2217" s="130"/>
      <c r="X2217" s="131"/>
      <c r="Y2217" s="131"/>
      <c r="Z2217" s="206"/>
      <c r="AA2217" s="194">
        <f t="shared" si="153"/>
        <v>0</v>
      </c>
      <c r="AB2217" s="124" t="str">
        <f t="shared" si="154"/>
        <v/>
      </c>
      <c r="AC2217" s="195" t="str">
        <f t="shared" si="155"/>
        <v/>
      </c>
      <c r="AD2217" s="194" t="str">
        <f t="shared" si="156"/>
        <v/>
      </c>
      <c r="AE2217" s="194">
        <f>IF(AD2217="",0,IF(ISERROR(VLOOKUP(AD2217,AD$7:AD2216,1,FALSE)),1,0))</f>
        <v>0</v>
      </c>
      <c r="AF2217" s="194"/>
    </row>
    <row r="2218" spans="1:32" ht="16.5" customHeight="1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75">
        <f>IF(AND($X$3512&lt;&gt;" ",$X$3512&lt;&gt;0),IF(X2218=$X$3512,1+COUNTIF(U$7:U2217,"&gt;0"),0),0)</f>
        <v>0</v>
      </c>
      <c r="V2218" s="178" t="s">
        <v>2407</v>
      </c>
      <c r="W2218" s="130"/>
      <c r="X2218" s="131"/>
      <c r="Y2218" s="131"/>
      <c r="Z2218" s="206"/>
      <c r="AA2218" s="194">
        <f t="shared" si="153"/>
        <v>0</v>
      </c>
      <c r="AB2218" s="124" t="str">
        <f t="shared" si="154"/>
        <v/>
      </c>
      <c r="AC2218" s="195" t="str">
        <f t="shared" si="155"/>
        <v/>
      </c>
      <c r="AD2218" s="194" t="str">
        <f t="shared" si="156"/>
        <v/>
      </c>
      <c r="AE2218" s="194">
        <f>IF(AD2218="",0,IF(ISERROR(VLOOKUP(AD2218,AD$7:AD2217,1,FALSE)),1,0))</f>
        <v>0</v>
      </c>
      <c r="AF2218" s="194"/>
    </row>
    <row r="2219" spans="1:32" ht="16.5" customHeight="1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75">
        <f>IF(AND($X$3512&lt;&gt;" ",$X$3512&lt;&gt;0),IF(X2219=$X$3512,1+COUNTIF(U$7:U2218,"&gt;0"),0),0)</f>
        <v>0</v>
      </c>
      <c r="V2219" s="178" t="s">
        <v>2408</v>
      </c>
      <c r="W2219" s="130"/>
      <c r="X2219" s="131"/>
      <c r="Y2219" s="131"/>
      <c r="Z2219" s="206"/>
      <c r="AA2219" s="194">
        <f t="shared" si="153"/>
        <v>0</v>
      </c>
      <c r="AB2219" s="124" t="str">
        <f t="shared" si="154"/>
        <v/>
      </c>
      <c r="AC2219" s="195" t="str">
        <f t="shared" si="155"/>
        <v/>
      </c>
      <c r="AD2219" s="194" t="str">
        <f t="shared" si="156"/>
        <v/>
      </c>
      <c r="AE2219" s="194">
        <f>IF(AD2219="",0,IF(ISERROR(VLOOKUP(AD2219,AD$7:AD2218,1,FALSE)),1,0))</f>
        <v>0</v>
      </c>
      <c r="AF2219" s="194"/>
    </row>
    <row r="2220" spans="1:32" ht="16.5" customHeight="1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75">
        <f>IF(AND($X$3512&lt;&gt;" ",$X$3512&lt;&gt;0),IF(X2220=$X$3512,1+COUNTIF(U$7:U2219,"&gt;0"),0),0)</f>
        <v>0</v>
      </c>
      <c r="V2220" s="178" t="s">
        <v>2409</v>
      </c>
      <c r="W2220" s="130"/>
      <c r="X2220" s="131"/>
      <c r="Y2220" s="131"/>
      <c r="Z2220" s="206"/>
      <c r="AA2220" s="194">
        <f t="shared" si="153"/>
        <v>0</v>
      </c>
      <c r="AB2220" s="124" t="str">
        <f t="shared" si="154"/>
        <v/>
      </c>
      <c r="AC2220" s="195" t="str">
        <f t="shared" si="155"/>
        <v/>
      </c>
      <c r="AD2220" s="194" t="str">
        <f t="shared" si="156"/>
        <v/>
      </c>
      <c r="AE2220" s="194">
        <f>IF(AD2220="",0,IF(ISERROR(VLOOKUP(AD2220,AD$7:AD2219,1,FALSE)),1,0))</f>
        <v>0</v>
      </c>
      <c r="AF2220" s="194"/>
    </row>
    <row r="2221" spans="1:32" ht="16.5" customHeight="1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75">
        <f>IF(AND($X$3512&lt;&gt;" ",$X$3512&lt;&gt;0),IF(X2221=$X$3512,1+COUNTIF(U$7:U2220,"&gt;0"),0),0)</f>
        <v>0</v>
      </c>
      <c r="V2221" s="178" t="s">
        <v>2410</v>
      </c>
      <c r="W2221" s="130"/>
      <c r="X2221" s="131"/>
      <c r="Y2221" s="131"/>
      <c r="Z2221" s="206"/>
      <c r="AA2221" s="194">
        <f t="shared" si="153"/>
        <v>0</v>
      </c>
      <c r="AB2221" s="124" t="str">
        <f t="shared" si="154"/>
        <v/>
      </c>
      <c r="AC2221" s="195" t="str">
        <f t="shared" si="155"/>
        <v/>
      </c>
      <c r="AD2221" s="194" t="str">
        <f t="shared" si="156"/>
        <v/>
      </c>
      <c r="AE2221" s="194">
        <f>IF(AD2221="",0,IF(ISERROR(VLOOKUP(AD2221,AD$7:AD2220,1,FALSE)),1,0))</f>
        <v>0</v>
      </c>
      <c r="AF2221" s="194"/>
    </row>
    <row r="2222" spans="1:32" ht="16.5" customHeight="1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75">
        <f>IF(AND($X$3512&lt;&gt;" ",$X$3512&lt;&gt;0),IF(X2222=$X$3512,1+COUNTIF(U$7:U2221,"&gt;0"),0),0)</f>
        <v>0</v>
      </c>
      <c r="V2222" s="178" t="s">
        <v>2411</v>
      </c>
      <c r="W2222" s="130"/>
      <c r="X2222" s="131"/>
      <c r="Y2222" s="131"/>
      <c r="Z2222" s="206"/>
      <c r="AA2222" s="194">
        <f t="shared" si="153"/>
        <v>0</v>
      </c>
      <c r="AB2222" s="124" t="str">
        <f t="shared" si="154"/>
        <v/>
      </c>
      <c r="AC2222" s="195" t="str">
        <f t="shared" si="155"/>
        <v/>
      </c>
      <c r="AD2222" s="194" t="str">
        <f t="shared" si="156"/>
        <v/>
      </c>
      <c r="AE2222" s="194">
        <f>IF(AD2222="",0,IF(ISERROR(VLOOKUP(AD2222,AD$7:AD2221,1,FALSE)),1,0))</f>
        <v>0</v>
      </c>
      <c r="AF2222" s="194"/>
    </row>
    <row r="2223" spans="1:32" ht="16.5" customHeight="1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75">
        <f>IF(AND($X$3512&lt;&gt;" ",$X$3512&lt;&gt;0),IF(X2223=$X$3512,1+COUNTIF(U$7:U2222,"&gt;0"),0),0)</f>
        <v>0</v>
      </c>
      <c r="V2223" s="178" t="s">
        <v>2412</v>
      </c>
      <c r="W2223" s="130"/>
      <c r="X2223" s="131"/>
      <c r="Y2223" s="131"/>
      <c r="Z2223" s="206"/>
      <c r="AA2223" s="194">
        <f t="shared" si="153"/>
        <v>0</v>
      </c>
      <c r="AB2223" s="124" t="str">
        <f t="shared" si="154"/>
        <v/>
      </c>
      <c r="AC2223" s="195" t="str">
        <f t="shared" si="155"/>
        <v/>
      </c>
      <c r="AD2223" s="194" t="str">
        <f t="shared" si="156"/>
        <v/>
      </c>
      <c r="AE2223" s="194">
        <f>IF(AD2223="",0,IF(ISERROR(VLOOKUP(AD2223,AD$7:AD2222,1,FALSE)),1,0))</f>
        <v>0</v>
      </c>
      <c r="AF2223" s="194"/>
    </row>
    <row r="2224" spans="1:32" ht="16.5" customHeight="1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75">
        <f>IF(AND($X$3512&lt;&gt;" ",$X$3512&lt;&gt;0),IF(X2224=$X$3512,1+COUNTIF(U$7:U2223,"&gt;0"),0),0)</f>
        <v>0</v>
      </c>
      <c r="V2224" s="178" t="s">
        <v>2413</v>
      </c>
      <c r="W2224" s="130"/>
      <c r="X2224" s="131"/>
      <c r="Y2224" s="131"/>
      <c r="Z2224" s="206"/>
      <c r="AA2224" s="194">
        <f t="shared" si="153"/>
        <v>0</v>
      </c>
      <c r="AB2224" s="124" t="str">
        <f t="shared" si="154"/>
        <v/>
      </c>
      <c r="AC2224" s="195" t="str">
        <f t="shared" si="155"/>
        <v/>
      </c>
      <c r="AD2224" s="194" t="str">
        <f t="shared" si="156"/>
        <v/>
      </c>
      <c r="AE2224" s="194">
        <f>IF(AD2224="",0,IF(ISERROR(VLOOKUP(AD2224,AD$7:AD2223,1,FALSE)),1,0))</f>
        <v>0</v>
      </c>
      <c r="AF2224" s="194"/>
    </row>
    <row r="2225" spans="1:32" ht="16.5" customHeight="1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75">
        <f>IF(AND($X$3512&lt;&gt;" ",$X$3512&lt;&gt;0),IF(X2225=$X$3512,1+COUNTIF(U$7:U2224,"&gt;0"),0),0)</f>
        <v>0</v>
      </c>
      <c r="V2225" s="178" t="s">
        <v>2414</v>
      </c>
      <c r="W2225" s="130"/>
      <c r="X2225" s="131"/>
      <c r="Y2225" s="131"/>
      <c r="Z2225" s="206"/>
      <c r="AA2225" s="194">
        <f t="shared" si="153"/>
        <v>0</v>
      </c>
      <c r="AB2225" s="124" t="str">
        <f t="shared" si="154"/>
        <v/>
      </c>
      <c r="AC2225" s="195" t="str">
        <f t="shared" si="155"/>
        <v/>
      </c>
      <c r="AD2225" s="194" t="str">
        <f t="shared" si="156"/>
        <v/>
      </c>
      <c r="AE2225" s="194">
        <f>IF(AD2225="",0,IF(ISERROR(VLOOKUP(AD2225,AD$7:AD2224,1,FALSE)),1,0))</f>
        <v>0</v>
      </c>
      <c r="AF2225" s="194"/>
    </row>
    <row r="2226" spans="1:32" ht="16.5" customHeight="1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75">
        <f>IF(AND($X$3512&lt;&gt;" ",$X$3512&lt;&gt;0),IF(X2226=$X$3512,1+COUNTIF(U$7:U2225,"&gt;0"),0),0)</f>
        <v>0</v>
      </c>
      <c r="V2226" s="178" t="s">
        <v>2415</v>
      </c>
      <c r="W2226" s="130"/>
      <c r="X2226" s="131"/>
      <c r="Y2226" s="131"/>
      <c r="Z2226" s="206"/>
      <c r="AA2226" s="194">
        <f t="shared" si="153"/>
        <v>0</v>
      </c>
      <c r="AB2226" s="124" t="str">
        <f t="shared" si="154"/>
        <v/>
      </c>
      <c r="AC2226" s="195" t="str">
        <f t="shared" si="155"/>
        <v/>
      </c>
      <c r="AD2226" s="194" t="str">
        <f t="shared" si="156"/>
        <v/>
      </c>
      <c r="AE2226" s="194">
        <f>IF(AD2226="",0,IF(ISERROR(VLOOKUP(AD2226,AD$7:AD2225,1,FALSE)),1,0))</f>
        <v>0</v>
      </c>
      <c r="AF2226" s="194"/>
    </row>
    <row r="2227" spans="1:32" ht="16.5" customHeight="1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75">
        <f>IF(AND($X$3512&lt;&gt;" ",$X$3512&lt;&gt;0),IF(X2227=$X$3512,1+COUNTIF(U$7:U2226,"&gt;0"),0),0)</f>
        <v>0</v>
      </c>
      <c r="V2227" s="178" t="s">
        <v>2416</v>
      </c>
      <c r="W2227" s="130"/>
      <c r="X2227" s="131"/>
      <c r="Y2227" s="131"/>
      <c r="Z2227" s="206"/>
      <c r="AA2227" s="194">
        <f t="shared" si="153"/>
        <v>0</v>
      </c>
      <c r="AB2227" s="124" t="str">
        <f t="shared" si="154"/>
        <v/>
      </c>
      <c r="AC2227" s="195" t="str">
        <f t="shared" si="155"/>
        <v/>
      </c>
      <c r="AD2227" s="194" t="str">
        <f t="shared" si="156"/>
        <v/>
      </c>
      <c r="AE2227" s="194">
        <f>IF(AD2227="",0,IF(ISERROR(VLOOKUP(AD2227,AD$7:AD2226,1,FALSE)),1,0))</f>
        <v>0</v>
      </c>
      <c r="AF2227" s="194"/>
    </row>
    <row r="2228" spans="1:32" ht="16.5" customHeight="1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75">
        <f>IF(AND($X$3512&lt;&gt;" ",$X$3512&lt;&gt;0),IF(X2228=$X$3512,1+COUNTIF(U$7:U2227,"&gt;0"),0),0)</f>
        <v>0</v>
      </c>
      <c r="V2228" s="178" t="s">
        <v>2417</v>
      </c>
      <c r="W2228" s="130"/>
      <c r="X2228" s="131"/>
      <c r="Y2228" s="131"/>
      <c r="Z2228" s="206"/>
      <c r="AA2228" s="194">
        <f t="shared" si="153"/>
        <v>0</v>
      </c>
      <c r="AB2228" s="124" t="str">
        <f t="shared" si="154"/>
        <v/>
      </c>
      <c r="AC2228" s="195" t="str">
        <f t="shared" si="155"/>
        <v/>
      </c>
      <c r="AD2228" s="194" t="str">
        <f t="shared" si="156"/>
        <v/>
      </c>
      <c r="AE2228" s="194">
        <f>IF(AD2228="",0,IF(ISERROR(VLOOKUP(AD2228,AD$7:AD2227,1,FALSE)),1,0))</f>
        <v>0</v>
      </c>
      <c r="AF2228" s="194"/>
    </row>
    <row r="2229" spans="1:32" ht="16.5" customHeight="1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75">
        <f>IF(AND($X$3512&lt;&gt;" ",$X$3512&lt;&gt;0),IF(X2229=$X$3512,1+COUNTIF(U$7:U2228,"&gt;0"),0),0)</f>
        <v>0</v>
      </c>
      <c r="V2229" s="178" t="s">
        <v>2418</v>
      </c>
      <c r="W2229" s="130"/>
      <c r="X2229" s="131"/>
      <c r="Y2229" s="131"/>
      <c r="Z2229" s="206"/>
      <c r="AA2229" s="194">
        <f t="shared" si="153"/>
        <v>0</v>
      </c>
      <c r="AB2229" s="124" t="str">
        <f t="shared" si="154"/>
        <v/>
      </c>
      <c r="AC2229" s="195" t="str">
        <f t="shared" si="155"/>
        <v/>
      </c>
      <c r="AD2229" s="194" t="str">
        <f t="shared" si="156"/>
        <v/>
      </c>
      <c r="AE2229" s="194">
        <f>IF(AD2229="",0,IF(ISERROR(VLOOKUP(AD2229,AD$7:AD2228,1,FALSE)),1,0))</f>
        <v>0</v>
      </c>
      <c r="AF2229" s="194"/>
    </row>
    <row r="2230" spans="1:32" ht="16.5" customHeight="1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75">
        <f>IF(AND($X$3512&lt;&gt;" ",$X$3512&lt;&gt;0),IF(X2230=$X$3512,1+COUNTIF(U$7:U2229,"&gt;0"),0),0)</f>
        <v>0</v>
      </c>
      <c r="V2230" s="178" t="s">
        <v>2419</v>
      </c>
      <c r="W2230" s="130"/>
      <c r="X2230" s="131"/>
      <c r="Y2230" s="131"/>
      <c r="Z2230" s="206"/>
      <c r="AA2230" s="194">
        <f t="shared" si="153"/>
        <v>0</v>
      </c>
      <c r="AB2230" s="124" t="str">
        <f t="shared" si="154"/>
        <v/>
      </c>
      <c r="AC2230" s="195" t="str">
        <f t="shared" si="155"/>
        <v/>
      </c>
      <c r="AD2230" s="194" t="str">
        <f t="shared" si="156"/>
        <v/>
      </c>
      <c r="AE2230" s="194">
        <f>IF(AD2230="",0,IF(ISERROR(VLOOKUP(AD2230,AD$7:AD2229,1,FALSE)),1,0))</f>
        <v>0</v>
      </c>
      <c r="AF2230" s="194"/>
    </row>
    <row r="2231" spans="1:32" ht="16.5" customHeight="1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75">
        <f>IF(AND($X$3512&lt;&gt;" ",$X$3512&lt;&gt;0),IF(X2231=$X$3512,1+COUNTIF(U$7:U2230,"&gt;0"),0),0)</f>
        <v>0</v>
      </c>
      <c r="V2231" s="178" t="s">
        <v>2420</v>
      </c>
      <c r="W2231" s="130"/>
      <c r="X2231" s="131"/>
      <c r="Y2231" s="131"/>
      <c r="Z2231" s="206"/>
      <c r="AA2231" s="194">
        <f t="shared" si="153"/>
        <v>0</v>
      </c>
      <c r="AB2231" s="124" t="str">
        <f t="shared" si="154"/>
        <v/>
      </c>
      <c r="AC2231" s="195" t="str">
        <f t="shared" si="155"/>
        <v/>
      </c>
      <c r="AD2231" s="194" t="str">
        <f t="shared" si="156"/>
        <v/>
      </c>
      <c r="AE2231" s="194">
        <f>IF(AD2231="",0,IF(ISERROR(VLOOKUP(AD2231,AD$7:AD2230,1,FALSE)),1,0))</f>
        <v>0</v>
      </c>
      <c r="AF2231" s="194"/>
    </row>
    <row r="2232" spans="1:32" ht="16.5" customHeight="1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75">
        <f>IF(AND($X$3512&lt;&gt;" ",$X$3512&lt;&gt;0),IF(X2232=$X$3512,1+COUNTIF(U$7:U2231,"&gt;0"),0),0)</f>
        <v>0</v>
      </c>
      <c r="V2232" s="178" t="s">
        <v>2421</v>
      </c>
      <c r="W2232" s="130"/>
      <c r="X2232" s="131"/>
      <c r="Y2232" s="131"/>
      <c r="Z2232" s="206"/>
      <c r="AA2232" s="194">
        <f t="shared" si="153"/>
        <v>0</v>
      </c>
      <c r="AB2232" s="124" t="str">
        <f t="shared" si="154"/>
        <v/>
      </c>
      <c r="AC2232" s="195" t="str">
        <f t="shared" si="155"/>
        <v/>
      </c>
      <c r="AD2232" s="194" t="str">
        <f t="shared" si="156"/>
        <v/>
      </c>
      <c r="AE2232" s="194">
        <f>IF(AD2232="",0,IF(ISERROR(VLOOKUP(AD2232,AD$7:AD2231,1,FALSE)),1,0))</f>
        <v>0</v>
      </c>
      <c r="AF2232" s="194"/>
    </row>
    <row r="2233" spans="1:32" ht="16.5" customHeight="1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75">
        <f>IF(AND($X$3512&lt;&gt;" ",$X$3512&lt;&gt;0),IF(X2233=$X$3512,1+COUNTIF(U$7:U2232,"&gt;0"),0),0)</f>
        <v>0</v>
      </c>
      <c r="V2233" s="178" t="s">
        <v>2422</v>
      </c>
      <c r="W2233" s="130"/>
      <c r="X2233" s="131"/>
      <c r="Y2233" s="131"/>
      <c r="Z2233" s="206"/>
      <c r="AA2233" s="194">
        <f t="shared" si="153"/>
        <v>0</v>
      </c>
      <c r="AB2233" s="124" t="str">
        <f t="shared" si="154"/>
        <v/>
      </c>
      <c r="AC2233" s="195" t="str">
        <f t="shared" si="155"/>
        <v/>
      </c>
      <c r="AD2233" s="194" t="str">
        <f t="shared" si="156"/>
        <v/>
      </c>
      <c r="AE2233" s="194">
        <f>IF(AD2233="",0,IF(ISERROR(VLOOKUP(AD2233,AD$7:AD2232,1,FALSE)),1,0))</f>
        <v>0</v>
      </c>
      <c r="AF2233" s="194"/>
    </row>
    <row r="2234" spans="1:32" ht="16.5" customHeight="1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75">
        <f>IF(AND($X$3512&lt;&gt;" ",$X$3512&lt;&gt;0),IF(X2234=$X$3512,1+COUNTIF(U$7:U2233,"&gt;0"),0),0)</f>
        <v>0</v>
      </c>
      <c r="V2234" s="178" t="s">
        <v>2423</v>
      </c>
      <c r="W2234" s="130"/>
      <c r="X2234" s="131"/>
      <c r="Y2234" s="131"/>
      <c r="Z2234" s="206"/>
      <c r="AA2234" s="194">
        <f t="shared" si="153"/>
        <v>0</v>
      </c>
      <c r="AB2234" s="124" t="str">
        <f t="shared" si="154"/>
        <v/>
      </c>
      <c r="AC2234" s="195" t="str">
        <f t="shared" si="155"/>
        <v/>
      </c>
      <c r="AD2234" s="194" t="str">
        <f t="shared" si="156"/>
        <v/>
      </c>
      <c r="AE2234" s="194">
        <f>IF(AD2234="",0,IF(ISERROR(VLOOKUP(AD2234,AD$7:AD2233,1,FALSE)),1,0))</f>
        <v>0</v>
      </c>
      <c r="AF2234" s="194"/>
    </row>
    <row r="2235" spans="1:32" ht="16.5" customHeight="1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75">
        <f>IF(AND($X$3512&lt;&gt;" ",$X$3512&lt;&gt;0),IF(X2235=$X$3512,1+COUNTIF(U$7:U2234,"&gt;0"),0),0)</f>
        <v>0</v>
      </c>
      <c r="V2235" s="178" t="s">
        <v>2424</v>
      </c>
      <c r="W2235" s="130"/>
      <c r="X2235" s="131"/>
      <c r="Y2235" s="131"/>
      <c r="Z2235" s="206"/>
      <c r="AA2235" s="194">
        <f t="shared" si="153"/>
        <v>0</v>
      </c>
      <c r="AB2235" s="124" t="str">
        <f t="shared" si="154"/>
        <v/>
      </c>
      <c r="AC2235" s="195" t="str">
        <f t="shared" si="155"/>
        <v/>
      </c>
      <c r="AD2235" s="194" t="str">
        <f t="shared" si="156"/>
        <v/>
      </c>
      <c r="AE2235" s="194">
        <f>IF(AD2235="",0,IF(ISERROR(VLOOKUP(AD2235,AD$7:AD2234,1,FALSE)),1,0))</f>
        <v>0</v>
      </c>
      <c r="AF2235" s="194"/>
    </row>
    <row r="2236" spans="1:32" ht="16.5" customHeight="1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75">
        <f>IF(AND($X$3512&lt;&gt;" ",$X$3512&lt;&gt;0),IF(X2236=$X$3512,1+COUNTIF(U$7:U2235,"&gt;0"),0),0)</f>
        <v>0</v>
      </c>
      <c r="V2236" s="178" t="s">
        <v>2425</v>
      </c>
      <c r="W2236" s="130"/>
      <c r="X2236" s="131"/>
      <c r="Y2236" s="131"/>
      <c r="Z2236" s="206"/>
      <c r="AA2236" s="194">
        <f t="shared" si="153"/>
        <v>0</v>
      </c>
      <c r="AB2236" s="124" t="str">
        <f t="shared" si="154"/>
        <v/>
      </c>
      <c r="AC2236" s="195" t="str">
        <f t="shared" si="155"/>
        <v/>
      </c>
      <c r="AD2236" s="194" t="str">
        <f t="shared" si="156"/>
        <v/>
      </c>
      <c r="AE2236" s="194">
        <f>IF(AD2236="",0,IF(ISERROR(VLOOKUP(AD2236,AD$7:AD2235,1,FALSE)),1,0))</f>
        <v>0</v>
      </c>
      <c r="AF2236" s="194"/>
    </row>
    <row r="2237" spans="1:32" ht="16.5" customHeight="1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75">
        <f>IF(AND($X$3512&lt;&gt;" ",$X$3512&lt;&gt;0),IF(X2237=$X$3512,1+COUNTIF(U$7:U2236,"&gt;0"),0),0)</f>
        <v>0</v>
      </c>
      <c r="V2237" s="178" t="s">
        <v>2426</v>
      </c>
      <c r="W2237" s="130"/>
      <c r="X2237" s="131"/>
      <c r="Y2237" s="131"/>
      <c r="Z2237" s="206"/>
      <c r="AA2237" s="194">
        <f t="shared" si="153"/>
        <v>0</v>
      </c>
      <c r="AB2237" s="124" t="str">
        <f t="shared" si="154"/>
        <v/>
      </c>
      <c r="AC2237" s="195" t="str">
        <f t="shared" si="155"/>
        <v/>
      </c>
      <c r="AD2237" s="194" t="str">
        <f t="shared" si="156"/>
        <v/>
      </c>
      <c r="AE2237" s="194">
        <f>IF(AD2237="",0,IF(ISERROR(VLOOKUP(AD2237,AD$7:AD2236,1,FALSE)),1,0))</f>
        <v>0</v>
      </c>
      <c r="AF2237" s="194"/>
    </row>
    <row r="2238" spans="1:32" ht="16.5" customHeight="1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75">
        <f>IF(AND($X$3512&lt;&gt;" ",$X$3512&lt;&gt;0),IF(X2238=$X$3512,1+COUNTIF(U$7:U2237,"&gt;0"),0),0)</f>
        <v>0</v>
      </c>
      <c r="V2238" s="178" t="s">
        <v>2427</v>
      </c>
      <c r="W2238" s="130"/>
      <c r="X2238" s="131"/>
      <c r="Y2238" s="131"/>
      <c r="Z2238" s="206"/>
      <c r="AA2238" s="194">
        <f t="shared" si="153"/>
        <v>0</v>
      </c>
      <c r="AB2238" s="124" t="str">
        <f t="shared" si="154"/>
        <v/>
      </c>
      <c r="AC2238" s="195" t="str">
        <f t="shared" si="155"/>
        <v/>
      </c>
      <c r="AD2238" s="194" t="str">
        <f t="shared" si="156"/>
        <v/>
      </c>
      <c r="AE2238" s="194">
        <f>IF(AD2238="",0,IF(ISERROR(VLOOKUP(AD2238,AD$7:AD2237,1,FALSE)),1,0))</f>
        <v>0</v>
      </c>
      <c r="AF2238" s="194"/>
    </row>
    <row r="2239" spans="1:32" ht="16.5" customHeight="1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75">
        <f>IF(AND($X$3512&lt;&gt;" ",$X$3512&lt;&gt;0),IF(X2239=$X$3512,1+COUNTIF(U$7:U2238,"&gt;0"),0),0)</f>
        <v>0</v>
      </c>
      <c r="V2239" s="178" t="s">
        <v>2428</v>
      </c>
      <c r="W2239" s="130"/>
      <c r="X2239" s="131"/>
      <c r="Y2239" s="131"/>
      <c r="Z2239" s="206"/>
      <c r="AA2239" s="194">
        <f t="shared" si="153"/>
        <v>0</v>
      </c>
      <c r="AB2239" s="124" t="str">
        <f t="shared" si="154"/>
        <v/>
      </c>
      <c r="AC2239" s="195" t="str">
        <f t="shared" si="155"/>
        <v/>
      </c>
      <c r="AD2239" s="194" t="str">
        <f t="shared" si="156"/>
        <v/>
      </c>
      <c r="AE2239" s="194">
        <f>IF(AD2239="",0,IF(ISERROR(VLOOKUP(AD2239,AD$7:AD2238,1,FALSE)),1,0))</f>
        <v>0</v>
      </c>
      <c r="AF2239" s="194"/>
    </row>
    <row r="2240" spans="1:32" ht="16.5" customHeight="1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75">
        <f>IF(AND($X$3512&lt;&gt;" ",$X$3512&lt;&gt;0),IF(X2240=$X$3512,1+COUNTIF(U$7:U2239,"&gt;0"),0),0)</f>
        <v>0</v>
      </c>
      <c r="V2240" s="178" t="s">
        <v>2429</v>
      </c>
      <c r="W2240" s="130"/>
      <c r="X2240" s="131"/>
      <c r="Y2240" s="131"/>
      <c r="Z2240" s="206"/>
      <c r="AA2240" s="194">
        <f t="shared" si="153"/>
        <v>0</v>
      </c>
      <c r="AB2240" s="124" t="str">
        <f t="shared" si="154"/>
        <v/>
      </c>
      <c r="AC2240" s="195" t="str">
        <f t="shared" si="155"/>
        <v/>
      </c>
      <c r="AD2240" s="194" t="str">
        <f t="shared" si="156"/>
        <v/>
      </c>
      <c r="AE2240" s="194">
        <f>IF(AD2240="",0,IF(ISERROR(VLOOKUP(AD2240,AD$7:AD2239,1,FALSE)),1,0))</f>
        <v>0</v>
      </c>
      <c r="AF2240" s="194"/>
    </row>
    <row r="2241" spans="1:32" ht="16.5" customHeight="1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75">
        <f>IF(AND($X$3512&lt;&gt;" ",$X$3512&lt;&gt;0),IF(X2241=$X$3512,1+COUNTIF(U$7:U2240,"&gt;0"),0),0)</f>
        <v>0</v>
      </c>
      <c r="V2241" s="178" t="s">
        <v>2430</v>
      </c>
      <c r="W2241" s="130"/>
      <c r="X2241" s="131"/>
      <c r="Y2241" s="131"/>
      <c r="Z2241" s="206"/>
      <c r="AA2241" s="194">
        <f t="shared" si="153"/>
        <v>0</v>
      </c>
      <c r="AB2241" s="124" t="str">
        <f t="shared" si="154"/>
        <v/>
      </c>
      <c r="AC2241" s="195" t="str">
        <f t="shared" si="155"/>
        <v/>
      </c>
      <c r="AD2241" s="194" t="str">
        <f t="shared" si="156"/>
        <v/>
      </c>
      <c r="AE2241" s="194">
        <f>IF(AD2241="",0,IF(ISERROR(VLOOKUP(AD2241,AD$7:AD2240,1,FALSE)),1,0))</f>
        <v>0</v>
      </c>
      <c r="AF2241" s="194"/>
    </row>
    <row r="2242" spans="1:32" ht="16.5" customHeight="1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75">
        <f>IF(AND($X$3512&lt;&gt;" ",$X$3512&lt;&gt;0),IF(X2242=$X$3512,1+COUNTIF(U$7:U2241,"&gt;0"),0),0)</f>
        <v>0</v>
      </c>
      <c r="V2242" s="178" t="s">
        <v>2431</v>
      </c>
      <c r="W2242" s="130"/>
      <c r="X2242" s="131"/>
      <c r="Y2242" s="131"/>
      <c r="Z2242" s="206"/>
      <c r="AA2242" s="194">
        <f t="shared" si="153"/>
        <v>0</v>
      </c>
      <c r="AB2242" s="124" t="str">
        <f t="shared" si="154"/>
        <v/>
      </c>
      <c r="AC2242" s="195" t="str">
        <f t="shared" si="155"/>
        <v/>
      </c>
      <c r="AD2242" s="194" t="str">
        <f t="shared" si="156"/>
        <v/>
      </c>
      <c r="AE2242" s="194">
        <f>IF(AD2242="",0,IF(ISERROR(VLOOKUP(AD2242,AD$7:AD2241,1,FALSE)),1,0))</f>
        <v>0</v>
      </c>
      <c r="AF2242" s="194"/>
    </row>
    <row r="2243" spans="1:32" ht="16.5" customHeight="1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75">
        <f>IF(AND($X$3512&lt;&gt;" ",$X$3512&lt;&gt;0),IF(X2243=$X$3512,1+COUNTIF(U$7:U2242,"&gt;0"),0),0)</f>
        <v>0</v>
      </c>
      <c r="V2243" s="178" t="s">
        <v>2432</v>
      </c>
      <c r="W2243" s="130"/>
      <c r="X2243" s="131"/>
      <c r="Y2243" s="131"/>
      <c r="Z2243" s="206"/>
      <c r="AA2243" s="194">
        <f t="shared" si="153"/>
        <v>0</v>
      </c>
      <c r="AB2243" s="124" t="str">
        <f t="shared" si="154"/>
        <v/>
      </c>
      <c r="AC2243" s="195" t="str">
        <f t="shared" si="155"/>
        <v/>
      </c>
      <c r="AD2243" s="194" t="str">
        <f t="shared" si="156"/>
        <v/>
      </c>
      <c r="AE2243" s="194">
        <f>IF(AD2243="",0,IF(ISERROR(VLOOKUP(AD2243,AD$7:AD2242,1,FALSE)),1,0))</f>
        <v>0</v>
      </c>
      <c r="AF2243" s="194"/>
    </row>
    <row r="2244" spans="1:32" ht="16.5" customHeight="1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75">
        <f>IF(AND($X$3512&lt;&gt;" ",$X$3512&lt;&gt;0),IF(X2244=$X$3512,1+COUNTIF(U$7:U2243,"&gt;0"),0),0)</f>
        <v>0</v>
      </c>
      <c r="V2244" s="178" t="s">
        <v>2433</v>
      </c>
      <c r="W2244" s="130"/>
      <c r="X2244" s="131"/>
      <c r="Y2244" s="131"/>
      <c r="Z2244" s="206"/>
      <c r="AA2244" s="194">
        <f t="shared" si="153"/>
        <v>0</v>
      </c>
      <c r="AB2244" s="124" t="str">
        <f t="shared" si="154"/>
        <v/>
      </c>
      <c r="AC2244" s="195" t="str">
        <f t="shared" si="155"/>
        <v/>
      </c>
      <c r="AD2244" s="194" t="str">
        <f t="shared" si="156"/>
        <v/>
      </c>
      <c r="AE2244" s="194">
        <f>IF(AD2244="",0,IF(ISERROR(VLOOKUP(AD2244,AD$7:AD2243,1,FALSE)),1,0))</f>
        <v>0</v>
      </c>
      <c r="AF2244" s="194"/>
    </row>
    <row r="2245" spans="1:32" ht="16.5" customHeight="1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75">
        <f>IF(AND($X$3512&lt;&gt;" ",$X$3512&lt;&gt;0),IF(X2245=$X$3512,1+COUNTIF(U$7:U2244,"&gt;0"),0),0)</f>
        <v>0</v>
      </c>
      <c r="V2245" s="178" t="s">
        <v>2434</v>
      </c>
      <c r="W2245" s="130"/>
      <c r="X2245" s="131"/>
      <c r="Y2245" s="131"/>
      <c r="Z2245" s="206"/>
      <c r="AA2245" s="194">
        <f t="shared" si="153"/>
        <v>0</v>
      </c>
      <c r="AB2245" s="124" t="str">
        <f t="shared" si="154"/>
        <v/>
      </c>
      <c r="AC2245" s="195" t="str">
        <f t="shared" si="155"/>
        <v/>
      </c>
      <c r="AD2245" s="194" t="str">
        <f t="shared" si="156"/>
        <v/>
      </c>
      <c r="AE2245" s="194">
        <f>IF(AD2245="",0,IF(ISERROR(VLOOKUP(AD2245,AD$7:AD2244,1,FALSE)),1,0))</f>
        <v>0</v>
      </c>
      <c r="AF2245" s="194"/>
    </row>
    <row r="2246" spans="1:32" ht="16.5" customHeight="1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75">
        <f>IF(AND($X$3512&lt;&gt;" ",$X$3512&lt;&gt;0),IF(X2246=$X$3512,1+COUNTIF(U$7:U2245,"&gt;0"),0),0)</f>
        <v>0</v>
      </c>
      <c r="V2246" s="178" t="s">
        <v>2435</v>
      </c>
      <c r="W2246" s="130"/>
      <c r="X2246" s="131"/>
      <c r="Y2246" s="131"/>
      <c r="Z2246" s="206"/>
      <c r="AA2246" s="194">
        <f t="shared" si="153"/>
        <v>0</v>
      </c>
      <c r="AB2246" s="124" t="str">
        <f t="shared" si="154"/>
        <v/>
      </c>
      <c r="AC2246" s="195" t="str">
        <f t="shared" si="155"/>
        <v/>
      </c>
      <c r="AD2246" s="194" t="str">
        <f t="shared" si="156"/>
        <v/>
      </c>
      <c r="AE2246" s="194">
        <f>IF(AD2246="",0,IF(ISERROR(VLOOKUP(AD2246,AD$7:AD2245,1,FALSE)),1,0))</f>
        <v>0</v>
      </c>
      <c r="AF2246" s="194"/>
    </row>
    <row r="2247" spans="1:32" ht="16.5" customHeight="1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75">
        <f>IF(AND($X$3512&lt;&gt;" ",$X$3512&lt;&gt;0),IF(X2247=$X$3512,1+COUNTIF(U$7:U2246,"&gt;0"),0),0)</f>
        <v>0</v>
      </c>
      <c r="V2247" s="178" t="s">
        <v>2436</v>
      </c>
      <c r="W2247" s="130"/>
      <c r="X2247" s="131"/>
      <c r="Y2247" s="131"/>
      <c r="Z2247" s="206"/>
      <c r="AA2247" s="194">
        <f t="shared" ref="AA2247:AA2310" si="157">IF(ISBLANK(X2247),0,VLOOKUP(X2247,$B$8:$E$57,1,FALSE))</f>
        <v>0</v>
      </c>
      <c r="AB2247" s="124" t="str">
        <f t="shared" si="154"/>
        <v/>
      </c>
      <c r="AC2247" s="195" t="str">
        <f t="shared" si="155"/>
        <v/>
      </c>
      <c r="AD2247" s="194" t="str">
        <f t="shared" si="156"/>
        <v/>
      </c>
      <c r="AE2247" s="194">
        <f>IF(AD2247="",0,IF(ISERROR(VLOOKUP(AD2247,AD$7:AD2246,1,FALSE)),1,0))</f>
        <v>0</v>
      </c>
      <c r="AF2247" s="194"/>
    </row>
    <row r="2248" spans="1:32" ht="16.5" customHeight="1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75">
        <f>IF(AND($X$3512&lt;&gt;" ",$X$3512&lt;&gt;0),IF(X2248=$X$3512,1+COUNTIF(U$7:U2247,"&gt;0"),0),0)</f>
        <v>0</v>
      </c>
      <c r="V2248" s="178" t="s">
        <v>2437</v>
      </c>
      <c r="W2248" s="130"/>
      <c r="X2248" s="131"/>
      <c r="Y2248" s="131"/>
      <c r="Z2248" s="206"/>
      <c r="AA2248" s="194">
        <f t="shared" si="157"/>
        <v>0</v>
      </c>
      <c r="AB2248" s="124" t="str">
        <f t="shared" ref="AB2248:AB2311" si="158">IF(W2248&gt;0,CONCATENATE(MONTH(W2248)&amp;X2248),"")</f>
        <v/>
      </c>
      <c r="AC2248" s="195" t="str">
        <f t="shared" ref="AC2248:AC2311" si="159">IF(OR(AND(Z2248&lt;&gt;0,ISBLANK(X2248)),ISERROR(AA2248)),"ERR","")</f>
        <v/>
      </c>
      <c r="AD2248" s="194" t="str">
        <f t="shared" si="156"/>
        <v/>
      </c>
      <c r="AE2248" s="194">
        <f>IF(AD2248="",0,IF(ISERROR(VLOOKUP(AD2248,AD$7:AD2247,1,FALSE)),1,0))</f>
        <v>0</v>
      </c>
      <c r="AF2248" s="194"/>
    </row>
    <row r="2249" spans="1:32" ht="16.5" customHeight="1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75">
        <f>IF(AND($X$3512&lt;&gt;" ",$X$3512&lt;&gt;0),IF(X2249=$X$3512,1+COUNTIF(U$7:U2248,"&gt;0"),0),0)</f>
        <v>0</v>
      </c>
      <c r="V2249" s="178" t="s">
        <v>2438</v>
      </c>
      <c r="W2249" s="130"/>
      <c r="X2249" s="131"/>
      <c r="Y2249" s="131"/>
      <c r="Z2249" s="206"/>
      <c r="AA2249" s="194">
        <f t="shared" si="157"/>
        <v>0</v>
      </c>
      <c r="AB2249" s="124" t="str">
        <f t="shared" si="158"/>
        <v/>
      </c>
      <c r="AC2249" s="195" t="str">
        <f t="shared" si="159"/>
        <v/>
      </c>
      <c r="AD2249" s="194" t="str">
        <f t="shared" si="156"/>
        <v/>
      </c>
      <c r="AE2249" s="194">
        <f>IF(AD2249="",0,IF(ISERROR(VLOOKUP(AD2249,AD$7:AD2248,1,FALSE)),1,0))</f>
        <v>0</v>
      </c>
      <c r="AF2249" s="194"/>
    </row>
    <row r="2250" spans="1:32" ht="16.5" customHeight="1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75">
        <f>IF(AND($X$3512&lt;&gt;" ",$X$3512&lt;&gt;0),IF(X2250=$X$3512,1+COUNTIF(U$7:U2249,"&gt;0"),0),0)</f>
        <v>0</v>
      </c>
      <c r="V2250" s="178" t="s">
        <v>2439</v>
      </c>
      <c r="W2250" s="130"/>
      <c r="X2250" s="131"/>
      <c r="Y2250" s="131"/>
      <c r="Z2250" s="206"/>
      <c r="AA2250" s="194">
        <f t="shared" si="157"/>
        <v>0</v>
      </c>
      <c r="AB2250" s="124" t="str">
        <f t="shared" si="158"/>
        <v/>
      </c>
      <c r="AC2250" s="195" t="str">
        <f t="shared" si="159"/>
        <v/>
      </c>
      <c r="AD2250" s="194" t="str">
        <f t="shared" si="156"/>
        <v/>
      </c>
      <c r="AE2250" s="194">
        <f>IF(AD2250="",0,IF(ISERROR(VLOOKUP(AD2250,AD$7:AD2249,1,FALSE)),1,0))</f>
        <v>0</v>
      </c>
      <c r="AF2250" s="194"/>
    </row>
    <row r="2251" spans="1:32" ht="16.5" customHeight="1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75">
        <f>IF(AND($X$3512&lt;&gt;" ",$X$3512&lt;&gt;0),IF(X2251=$X$3512,1+COUNTIF(U$7:U2250,"&gt;0"),0),0)</f>
        <v>0</v>
      </c>
      <c r="V2251" s="178" t="s">
        <v>2440</v>
      </c>
      <c r="W2251" s="130"/>
      <c r="X2251" s="131"/>
      <c r="Y2251" s="131"/>
      <c r="Z2251" s="206"/>
      <c r="AA2251" s="194">
        <f t="shared" si="157"/>
        <v>0</v>
      </c>
      <c r="AB2251" s="124" t="str">
        <f t="shared" si="158"/>
        <v/>
      </c>
      <c r="AC2251" s="195" t="str">
        <f t="shared" si="159"/>
        <v/>
      </c>
      <c r="AD2251" s="194" t="str">
        <f t="shared" ref="AD2251:AD2314" si="160">IF(W2251&gt;0,CONCATENATE(MONTH(W2251),"-",YEAR(W2251)),"")</f>
        <v/>
      </c>
      <c r="AE2251" s="194">
        <f>IF(AD2251="",0,IF(ISERROR(VLOOKUP(AD2251,AD$7:AD2250,1,FALSE)),1,0))</f>
        <v>0</v>
      </c>
      <c r="AF2251" s="194"/>
    </row>
    <row r="2252" spans="1:32" ht="16.5" customHeight="1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75">
        <f>IF(AND($X$3512&lt;&gt;" ",$X$3512&lt;&gt;0),IF(X2252=$X$3512,1+COUNTIF(U$7:U2251,"&gt;0"),0),0)</f>
        <v>0</v>
      </c>
      <c r="V2252" s="178" t="s">
        <v>2441</v>
      </c>
      <c r="W2252" s="130"/>
      <c r="X2252" s="131"/>
      <c r="Y2252" s="131"/>
      <c r="Z2252" s="206"/>
      <c r="AA2252" s="194">
        <f t="shared" si="157"/>
        <v>0</v>
      </c>
      <c r="AB2252" s="124" t="str">
        <f t="shared" si="158"/>
        <v/>
      </c>
      <c r="AC2252" s="195" t="str">
        <f t="shared" si="159"/>
        <v/>
      </c>
      <c r="AD2252" s="194" t="str">
        <f t="shared" si="160"/>
        <v/>
      </c>
      <c r="AE2252" s="194">
        <f>IF(AD2252="",0,IF(ISERROR(VLOOKUP(AD2252,AD$7:AD2251,1,FALSE)),1,0))</f>
        <v>0</v>
      </c>
      <c r="AF2252" s="194"/>
    </row>
    <row r="2253" spans="1:32" ht="16.5" customHeight="1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75">
        <f>IF(AND($X$3512&lt;&gt;" ",$X$3512&lt;&gt;0),IF(X2253=$X$3512,1+COUNTIF(U$7:U2252,"&gt;0"),0),0)</f>
        <v>0</v>
      </c>
      <c r="V2253" s="178" t="s">
        <v>2442</v>
      </c>
      <c r="W2253" s="130"/>
      <c r="X2253" s="131"/>
      <c r="Y2253" s="131"/>
      <c r="Z2253" s="206"/>
      <c r="AA2253" s="194">
        <f t="shared" si="157"/>
        <v>0</v>
      </c>
      <c r="AB2253" s="124" t="str">
        <f t="shared" si="158"/>
        <v/>
      </c>
      <c r="AC2253" s="195" t="str">
        <f t="shared" si="159"/>
        <v/>
      </c>
      <c r="AD2253" s="194" t="str">
        <f t="shared" si="160"/>
        <v/>
      </c>
      <c r="AE2253" s="194">
        <f>IF(AD2253="",0,IF(ISERROR(VLOOKUP(AD2253,AD$7:AD2252,1,FALSE)),1,0))</f>
        <v>0</v>
      </c>
      <c r="AF2253" s="194"/>
    </row>
    <row r="2254" spans="1:32" ht="16.5" customHeight="1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75">
        <f>IF(AND($X$3512&lt;&gt;" ",$X$3512&lt;&gt;0),IF(X2254=$X$3512,1+COUNTIF(U$7:U2253,"&gt;0"),0),0)</f>
        <v>0</v>
      </c>
      <c r="V2254" s="178" t="s">
        <v>2443</v>
      </c>
      <c r="W2254" s="130"/>
      <c r="X2254" s="131"/>
      <c r="Y2254" s="131"/>
      <c r="Z2254" s="206"/>
      <c r="AA2254" s="194">
        <f t="shared" si="157"/>
        <v>0</v>
      </c>
      <c r="AB2254" s="124" t="str">
        <f t="shared" si="158"/>
        <v/>
      </c>
      <c r="AC2254" s="195" t="str">
        <f t="shared" si="159"/>
        <v/>
      </c>
      <c r="AD2254" s="194" t="str">
        <f t="shared" si="160"/>
        <v/>
      </c>
      <c r="AE2254" s="194">
        <f>IF(AD2254="",0,IF(ISERROR(VLOOKUP(AD2254,AD$7:AD2253,1,FALSE)),1,0))</f>
        <v>0</v>
      </c>
      <c r="AF2254" s="194"/>
    </row>
    <row r="2255" spans="1:32" ht="16.5" customHeight="1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75">
        <f>IF(AND($X$3512&lt;&gt;" ",$X$3512&lt;&gt;0),IF(X2255=$X$3512,1+COUNTIF(U$7:U2254,"&gt;0"),0),0)</f>
        <v>0</v>
      </c>
      <c r="V2255" s="178" t="s">
        <v>2444</v>
      </c>
      <c r="W2255" s="130"/>
      <c r="X2255" s="131"/>
      <c r="Y2255" s="131"/>
      <c r="Z2255" s="206"/>
      <c r="AA2255" s="194">
        <f t="shared" si="157"/>
        <v>0</v>
      </c>
      <c r="AB2255" s="124" t="str">
        <f t="shared" si="158"/>
        <v/>
      </c>
      <c r="AC2255" s="195" t="str">
        <f t="shared" si="159"/>
        <v/>
      </c>
      <c r="AD2255" s="194" t="str">
        <f t="shared" si="160"/>
        <v/>
      </c>
      <c r="AE2255" s="194">
        <f>IF(AD2255="",0,IF(ISERROR(VLOOKUP(AD2255,AD$7:AD2254,1,FALSE)),1,0))</f>
        <v>0</v>
      </c>
      <c r="AF2255" s="194"/>
    </row>
    <row r="2256" spans="1:32" ht="16.5" customHeight="1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75">
        <f>IF(AND($X$3512&lt;&gt;" ",$X$3512&lt;&gt;0),IF(X2256=$X$3512,1+COUNTIF(U$7:U2255,"&gt;0"),0),0)</f>
        <v>0</v>
      </c>
      <c r="V2256" s="178" t="s">
        <v>2445</v>
      </c>
      <c r="W2256" s="130"/>
      <c r="X2256" s="131"/>
      <c r="Y2256" s="131"/>
      <c r="Z2256" s="206"/>
      <c r="AA2256" s="194">
        <f t="shared" si="157"/>
        <v>0</v>
      </c>
      <c r="AB2256" s="124" t="str">
        <f t="shared" si="158"/>
        <v/>
      </c>
      <c r="AC2256" s="195" t="str">
        <f t="shared" si="159"/>
        <v/>
      </c>
      <c r="AD2256" s="194" t="str">
        <f t="shared" si="160"/>
        <v/>
      </c>
      <c r="AE2256" s="194">
        <f>IF(AD2256="",0,IF(ISERROR(VLOOKUP(AD2256,AD$7:AD2255,1,FALSE)),1,0))</f>
        <v>0</v>
      </c>
      <c r="AF2256" s="194"/>
    </row>
    <row r="2257" spans="1:32" ht="16.5" customHeight="1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75">
        <f>IF(AND($X$3512&lt;&gt;" ",$X$3512&lt;&gt;0),IF(X2257=$X$3512,1+COUNTIF(U$7:U2256,"&gt;0"),0),0)</f>
        <v>0</v>
      </c>
      <c r="V2257" s="178" t="s">
        <v>2446</v>
      </c>
      <c r="W2257" s="130"/>
      <c r="X2257" s="131"/>
      <c r="Y2257" s="131"/>
      <c r="Z2257" s="206"/>
      <c r="AA2257" s="194">
        <f t="shared" si="157"/>
        <v>0</v>
      </c>
      <c r="AB2257" s="124" t="str">
        <f t="shared" si="158"/>
        <v/>
      </c>
      <c r="AC2257" s="195" t="str">
        <f t="shared" si="159"/>
        <v/>
      </c>
      <c r="AD2257" s="194" t="str">
        <f t="shared" si="160"/>
        <v/>
      </c>
      <c r="AE2257" s="194">
        <f>IF(AD2257="",0,IF(ISERROR(VLOOKUP(AD2257,AD$7:AD2256,1,FALSE)),1,0))</f>
        <v>0</v>
      </c>
      <c r="AF2257" s="194"/>
    </row>
    <row r="2258" spans="1:32" ht="16.5" customHeight="1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75">
        <f>IF(AND($X$3512&lt;&gt;" ",$X$3512&lt;&gt;0),IF(X2258=$X$3512,1+COUNTIF(U$7:U2257,"&gt;0"),0),0)</f>
        <v>0</v>
      </c>
      <c r="V2258" s="178" t="s">
        <v>2447</v>
      </c>
      <c r="W2258" s="130"/>
      <c r="X2258" s="131"/>
      <c r="Y2258" s="131"/>
      <c r="Z2258" s="206"/>
      <c r="AA2258" s="194">
        <f t="shared" si="157"/>
        <v>0</v>
      </c>
      <c r="AB2258" s="124" t="str">
        <f t="shared" si="158"/>
        <v/>
      </c>
      <c r="AC2258" s="195" t="str">
        <f t="shared" si="159"/>
        <v/>
      </c>
      <c r="AD2258" s="194" t="str">
        <f t="shared" si="160"/>
        <v/>
      </c>
      <c r="AE2258" s="194">
        <f>IF(AD2258="",0,IF(ISERROR(VLOOKUP(AD2258,AD$7:AD2257,1,FALSE)),1,0))</f>
        <v>0</v>
      </c>
      <c r="AF2258" s="194"/>
    </row>
    <row r="2259" spans="1:32" ht="16.5" customHeight="1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75">
        <f>IF(AND($X$3512&lt;&gt;" ",$X$3512&lt;&gt;0),IF(X2259=$X$3512,1+COUNTIF(U$7:U2258,"&gt;0"),0),0)</f>
        <v>0</v>
      </c>
      <c r="V2259" s="178" t="s">
        <v>2448</v>
      </c>
      <c r="W2259" s="130"/>
      <c r="X2259" s="131"/>
      <c r="Y2259" s="131"/>
      <c r="Z2259" s="206"/>
      <c r="AA2259" s="194">
        <f t="shared" si="157"/>
        <v>0</v>
      </c>
      <c r="AB2259" s="124" t="str">
        <f t="shared" si="158"/>
        <v/>
      </c>
      <c r="AC2259" s="195" t="str">
        <f t="shared" si="159"/>
        <v/>
      </c>
      <c r="AD2259" s="194" t="str">
        <f t="shared" si="160"/>
        <v/>
      </c>
      <c r="AE2259" s="194">
        <f>IF(AD2259="",0,IF(ISERROR(VLOOKUP(AD2259,AD$7:AD2258,1,FALSE)),1,0))</f>
        <v>0</v>
      </c>
      <c r="AF2259" s="194"/>
    </row>
    <row r="2260" spans="1:32" ht="16.5" customHeight="1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75">
        <f>IF(AND($X$3512&lt;&gt;" ",$X$3512&lt;&gt;0),IF(X2260=$X$3512,1+COUNTIF(U$7:U2259,"&gt;0"),0),0)</f>
        <v>0</v>
      </c>
      <c r="V2260" s="178" t="s">
        <v>2449</v>
      </c>
      <c r="W2260" s="130"/>
      <c r="X2260" s="131"/>
      <c r="Y2260" s="131"/>
      <c r="Z2260" s="206"/>
      <c r="AA2260" s="194">
        <f t="shared" si="157"/>
        <v>0</v>
      </c>
      <c r="AB2260" s="124" t="str">
        <f t="shared" si="158"/>
        <v/>
      </c>
      <c r="AC2260" s="195" t="str">
        <f t="shared" si="159"/>
        <v/>
      </c>
      <c r="AD2260" s="194" t="str">
        <f t="shared" si="160"/>
        <v/>
      </c>
      <c r="AE2260" s="194">
        <f>IF(AD2260="",0,IF(ISERROR(VLOOKUP(AD2260,AD$7:AD2259,1,FALSE)),1,0))</f>
        <v>0</v>
      </c>
      <c r="AF2260" s="194"/>
    </row>
    <row r="2261" spans="1:32" ht="16.5" customHeight="1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75">
        <f>IF(AND($X$3512&lt;&gt;" ",$X$3512&lt;&gt;0),IF(X2261=$X$3512,1+COUNTIF(U$7:U2260,"&gt;0"),0),0)</f>
        <v>0</v>
      </c>
      <c r="V2261" s="178" t="s">
        <v>2450</v>
      </c>
      <c r="W2261" s="130"/>
      <c r="X2261" s="131"/>
      <c r="Y2261" s="131"/>
      <c r="Z2261" s="206"/>
      <c r="AA2261" s="194">
        <f t="shared" si="157"/>
        <v>0</v>
      </c>
      <c r="AB2261" s="124" t="str">
        <f t="shared" si="158"/>
        <v/>
      </c>
      <c r="AC2261" s="195" t="str">
        <f t="shared" si="159"/>
        <v/>
      </c>
      <c r="AD2261" s="194" t="str">
        <f t="shared" si="160"/>
        <v/>
      </c>
      <c r="AE2261" s="194">
        <f>IF(AD2261="",0,IF(ISERROR(VLOOKUP(AD2261,AD$7:AD2260,1,FALSE)),1,0))</f>
        <v>0</v>
      </c>
      <c r="AF2261" s="194"/>
    </row>
    <row r="2262" spans="1:32" ht="16.5" customHeight="1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75">
        <f>IF(AND($X$3512&lt;&gt;" ",$X$3512&lt;&gt;0),IF(X2262=$X$3512,1+COUNTIF(U$7:U2261,"&gt;0"),0),0)</f>
        <v>0</v>
      </c>
      <c r="V2262" s="178" t="s">
        <v>2451</v>
      </c>
      <c r="W2262" s="130"/>
      <c r="X2262" s="131"/>
      <c r="Y2262" s="131"/>
      <c r="Z2262" s="206"/>
      <c r="AA2262" s="194">
        <f t="shared" si="157"/>
        <v>0</v>
      </c>
      <c r="AB2262" s="124" t="str">
        <f t="shared" si="158"/>
        <v/>
      </c>
      <c r="AC2262" s="195" t="str">
        <f t="shared" si="159"/>
        <v/>
      </c>
      <c r="AD2262" s="194" t="str">
        <f t="shared" si="160"/>
        <v/>
      </c>
      <c r="AE2262" s="194">
        <f>IF(AD2262="",0,IF(ISERROR(VLOOKUP(AD2262,AD$7:AD2261,1,FALSE)),1,0))</f>
        <v>0</v>
      </c>
      <c r="AF2262" s="194"/>
    </row>
    <row r="2263" spans="1:32" ht="16.5" customHeight="1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75">
        <f>IF(AND($X$3512&lt;&gt;" ",$X$3512&lt;&gt;0),IF(X2263=$X$3512,1+COUNTIF(U$7:U2262,"&gt;0"),0),0)</f>
        <v>0</v>
      </c>
      <c r="V2263" s="178" t="s">
        <v>2452</v>
      </c>
      <c r="W2263" s="130"/>
      <c r="X2263" s="131"/>
      <c r="Y2263" s="131"/>
      <c r="Z2263" s="206"/>
      <c r="AA2263" s="194">
        <f t="shared" si="157"/>
        <v>0</v>
      </c>
      <c r="AB2263" s="124" t="str">
        <f t="shared" si="158"/>
        <v/>
      </c>
      <c r="AC2263" s="195" t="str">
        <f t="shared" si="159"/>
        <v/>
      </c>
      <c r="AD2263" s="194" t="str">
        <f t="shared" si="160"/>
        <v/>
      </c>
      <c r="AE2263" s="194">
        <f>IF(AD2263="",0,IF(ISERROR(VLOOKUP(AD2263,AD$7:AD2262,1,FALSE)),1,0))</f>
        <v>0</v>
      </c>
      <c r="AF2263" s="194"/>
    </row>
    <row r="2264" spans="1:32" ht="16.5" customHeight="1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75">
        <f>IF(AND($X$3512&lt;&gt;" ",$X$3512&lt;&gt;0),IF(X2264=$X$3512,1+COUNTIF(U$7:U2263,"&gt;0"),0),0)</f>
        <v>0</v>
      </c>
      <c r="V2264" s="178" t="s">
        <v>2453</v>
      </c>
      <c r="W2264" s="130"/>
      <c r="X2264" s="131"/>
      <c r="Y2264" s="131"/>
      <c r="Z2264" s="206"/>
      <c r="AA2264" s="194">
        <f t="shared" si="157"/>
        <v>0</v>
      </c>
      <c r="AB2264" s="124" t="str">
        <f t="shared" si="158"/>
        <v/>
      </c>
      <c r="AC2264" s="195" t="str">
        <f t="shared" si="159"/>
        <v/>
      </c>
      <c r="AD2264" s="194" t="str">
        <f t="shared" si="160"/>
        <v/>
      </c>
      <c r="AE2264" s="194">
        <f>IF(AD2264="",0,IF(ISERROR(VLOOKUP(AD2264,AD$7:AD2263,1,FALSE)),1,0))</f>
        <v>0</v>
      </c>
      <c r="AF2264" s="194"/>
    </row>
    <row r="2265" spans="1:32" ht="16.5" customHeight="1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75">
        <f>IF(AND($X$3512&lt;&gt;" ",$X$3512&lt;&gt;0),IF(X2265=$X$3512,1+COUNTIF(U$7:U2264,"&gt;0"),0),0)</f>
        <v>0</v>
      </c>
      <c r="V2265" s="178" t="s">
        <v>2454</v>
      </c>
      <c r="W2265" s="130"/>
      <c r="X2265" s="131"/>
      <c r="Y2265" s="131"/>
      <c r="Z2265" s="206"/>
      <c r="AA2265" s="194">
        <f t="shared" si="157"/>
        <v>0</v>
      </c>
      <c r="AB2265" s="124" t="str">
        <f t="shared" si="158"/>
        <v/>
      </c>
      <c r="AC2265" s="195" t="str">
        <f t="shared" si="159"/>
        <v/>
      </c>
      <c r="AD2265" s="194" t="str">
        <f t="shared" si="160"/>
        <v/>
      </c>
      <c r="AE2265" s="194">
        <f>IF(AD2265="",0,IF(ISERROR(VLOOKUP(AD2265,AD$7:AD2264,1,FALSE)),1,0))</f>
        <v>0</v>
      </c>
      <c r="AF2265" s="194"/>
    </row>
    <row r="2266" spans="1:32" ht="16.5" customHeight="1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75">
        <f>IF(AND($X$3512&lt;&gt;" ",$X$3512&lt;&gt;0),IF(X2266=$X$3512,1+COUNTIF(U$7:U2265,"&gt;0"),0),0)</f>
        <v>0</v>
      </c>
      <c r="V2266" s="178" t="s">
        <v>2455</v>
      </c>
      <c r="W2266" s="130"/>
      <c r="X2266" s="131"/>
      <c r="Y2266" s="131"/>
      <c r="Z2266" s="206"/>
      <c r="AA2266" s="194">
        <f t="shared" si="157"/>
        <v>0</v>
      </c>
      <c r="AB2266" s="124" t="str">
        <f t="shared" si="158"/>
        <v/>
      </c>
      <c r="AC2266" s="195" t="str">
        <f t="shared" si="159"/>
        <v/>
      </c>
      <c r="AD2266" s="194" t="str">
        <f t="shared" si="160"/>
        <v/>
      </c>
      <c r="AE2266" s="194">
        <f>IF(AD2266="",0,IF(ISERROR(VLOOKUP(AD2266,AD$7:AD2265,1,FALSE)),1,0))</f>
        <v>0</v>
      </c>
      <c r="AF2266" s="194"/>
    </row>
    <row r="2267" spans="1:32" ht="16.5" customHeight="1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75">
        <f>IF(AND($X$3512&lt;&gt;" ",$X$3512&lt;&gt;0),IF(X2267=$X$3512,1+COUNTIF(U$7:U2266,"&gt;0"),0),0)</f>
        <v>0</v>
      </c>
      <c r="V2267" s="178" t="s">
        <v>2456</v>
      </c>
      <c r="W2267" s="130"/>
      <c r="X2267" s="131"/>
      <c r="Y2267" s="131"/>
      <c r="Z2267" s="206"/>
      <c r="AA2267" s="194">
        <f t="shared" si="157"/>
        <v>0</v>
      </c>
      <c r="AB2267" s="124" t="str">
        <f t="shared" si="158"/>
        <v/>
      </c>
      <c r="AC2267" s="195" t="str">
        <f t="shared" si="159"/>
        <v/>
      </c>
      <c r="AD2267" s="194" t="str">
        <f t="shared" si="160"/>
        <v/>
      </c>
      <c r="AE2267" s="194">
        <f>IF(AD2267="",0,IF(ISERROR(VLOOKUP(AD2267,AD$7:AD2266,1,FALSE)),1,0))</f>
        <v>0</v>
      </c>
      <c r="AF2267" s="194"/>
    </row>
    <row r="2268" spans="1:32" ht="16.5" customHeight="1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75">
        <f>IF(AND($X$3512&lt;&gt;" ",$X$3512&lt;&gt;0),IF(X2268=$X$3512,1+COUNTIF(U$7:U2267,"&gt;0"),0),0)</f>
        <v>0</v>
      </c>
      <c r="V2268" s="178" t="s">
        <v>2457</v>
      </c>
      <c r="W2268" s="130"/>
      <c r="X2268" s="131"/>
      <c r="Y2268" s="131"/>
      <c r="Z2268" s="206"/>
      <c r="AA2268" s="194">
        <f t="shared" si="157"/>
        <v>0</v>
      </c>
      <c r="AB2268" s="124" t="str">
        <f t="shared" si="158"/>
        <v/>
      </c>
      <c r="AC2268" s="195" t="str">
        <f t="shared" si="159"/>
        <v/>
      </c>
      <c r="AD2268" s="194" t="str">
        <f t="shared" si="160"/>
        <v/>
      </c>
      <c r="AE2268" s="194">
        <f>IF(AD2268="",0,IF(ISERROR(VLOOKUP(AD2268,AD$7:AD2267,1,FALSE)),1,0))</f>
        <v>0</v>
      </c>
      <c r="AF2268" s="194"/>
    </row>
    <row r="2269" spans="1:32" ht="16.5" customHeight="1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75">
        <f>IF(AND($X$3512&lt;&gt;" ",$X$3512&lt;&gt;0),IF(X2269=$X$3512,1+COUNTIF(U$7:U2268,"&gt;0"),0),0)</f>
        <v>0</v>
      </c>
      <c r="V2269" s="178" t="s">
        <v>2458</v>
      </c>
      <c r="W2269" s="130"/>
      <c r="X2269" s="131"/>
      <c r="Y2269" s="131"/>
      <c r="Z2269" s="206"/>
      <c r="AA2269" s="194">
        <f t="shared" si="157"/>
        <v>0</v>
      </c>
      <c r="AB2269" s="124" t="str">
        <f t="shared" si="158"/>
        <v/>
      </c>
      <c r="AC2269" s="195" t="str">
        <f t="shared" si="159"/>
        <v/>
      </c>
      <c r="AD2269" s="194" t="str">
        <f t="shared" si="160"/>
        <v/>
      </c>
      <c r="AE2269" s="194">
        <f>IF(AD2269="",0,IF(ISERROR(VLOOKUP(AD2269,AD$7:AD2268,1,FALSE)),1,0))</f>
        <v>0</v>
      </c>
      <c r="AF2269" s="194"/>
    </row>
    <row r="2270" spans="1:32" ht="16.5" customHeight="1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75">
        <f>IF(AND($X$3512&lt;&gt;" ",$X$3512&lt;&gt;0),IF(X2270=$X$3512,1+COUNTIF(U$7:U2269,"&gt;0"),0),0)</f>
        <v>0</v>
      </c>
      <c r="V2270" s="178" t="s">
        <v>2459</v>
      </c>
      <c r="W2270" s="130"/>
      <c r="X2270" s="131"/>
      <c r="Y2270" s="131"/>
      <c r="Z2270" s="206"/>
      <c r="AA2270" s="194">
        <f t="shared" si="157"/>
        <v>0</v>
      </c>
      <c r="AB2270" s="124" t="str">
        <f t="shared" si="158"/>
        <v/>
      </c>
      <c r="AC2270" s="195" t="str">
        <f t="shared" si="159"/>
        <v/>
      </c>
      <c r="AD2270" s="194" t="str">
        <f t="shared" si="160"/>
        <v/>
      </c>
      <c r="AE2270" s="194">
        <f>IF(AD2270="",0,IF(ISERROR(VLOOKUP(AD2270,AD$7:AD2269,1,FALSE)),1,0))</f>
        <v>0</v>
      </c>
      <c r="AF2270" s="194"/>
    </row>
    <row r="2271" spans="1:32" ht="16.5" customHeight="1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75">
        <f>IF(AND($X$3512&lt;&gt;" ",$X$3512&lt;&gt;0),IF(X2271=$X$3512,1+COUNTIF(U$7:U2270,"&gt;0"),0),0)</f>
        <v>0</v>
      </c>
      <c r="V2271" s="178" t="s">
        <v>2460</v>
      </c>
      <c r="W2271" s="130"/>
      <c r="X2271" s="131"/>
      <c r="Y2271" s="131"/>
      <c r="Z2271" s="206"/>
      <c r="AA2271" s="194">
        <f t="shared" si="157"/>
        <v>0</v>
      </c>
      <c r="AB2271" s="124" t="str">
        <f t="shared" si="158"/>
        <v/>
      </c>
      <c r="AC2271" s="195" t="str">
        <f t="shared" si="159"/>
        <v/>
      </c>
      <c r="AD2271" s="194" t="str">
        <f t="shared" si="160"/>
        <v/>
      </c>
      <c r="AE2271" s="194">
        <f>IF(AD2271="",0,IF(ISERROR(VLOOKUP(AD2271,AD$7:AD2270,1,FALSE)),1,0))</f>
        <v>0</v>
      </c>
      <c r="AF2271" s="194"/>
    </row>
    <row r="2272" spans="1:32" ht="16.5" customHeight="1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75">
        <f>IF(AND($X$3512&lt;&gt;" ",$X$3512&lt;&gt;0),IF(X2272=$X$3512,1+COUNTIF(U$7:U2271,"&gt;0"),0),0)</f>
        <v>0</v>
      </c>
      <c r="V2272" s="178" t="s">
        <v>2461</v>
      </c>
      <c r="W2272" s="130"/>
      <c r="X2272" s="131"/>
      <c r="Y2272" s="131"/>
      <c r="Z2272" s="206"/>
      <c r="AA2272" s="194">
        <f t="shared" si="157"/>
        <v>0</v>
      </c>
      <c r="AB2272" s="124" t="str">
        <f t="shared" si="158"/>
        <v/>
      </c>
      <c r="AC2272" s="195" t="str">
        <f t="shared" si="159"/>
        <v/>
      </c>
      <c r="AD2272" s="194" t="str">
        <f t="shared" si="160"/>
        <v/>
      </c>
      <c r="AE2272" s="194">
        <f>IF(AD2272="",0,IF(ISERROR(VLOOKUP(AD2272,AD$7:AD2271,1,FALSE)),1,0))</f>
        <v>0</v>
      </c>
      <c r="AF2272" s="194"/>
    </row>
    <row r="2273" spans="1:32" ht="16.5" customHeight="1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75">
        <f>IF(AND($X$3512&lt;&gt;" ",$X$3512&lt;&gt;0),IF(X2273=$X$3512,1+COUNTIF(U$7:U2272,"&gt;0"),0),0)</f>
        <v>0</v>
      </c>
      <c r="V2273" s="178" t="s">
        <v>2462</v>
      </c>
      <c r="W2273" s="130"/>
      <c r="X2273" s="131"/>
      <c r="Y2273" s="131"/>
      <c r="Z2273" s="206"/>
      <c r="AA2273" s="194">
        <f t="shared" si="157"/>
        <v>0</v>
      </c>
      <c r="AB2273" s="124" t="str">
        <f t="shared" si="158"/>
        <v/>
      </c>
      <c r="AC2273" s="195" t="str">
        <f t="shared" si="159"/>
        <v/>
      </c>
      <c r="AD2273" s="194" t="str">
        <f t="shared" si="160"/>
        <v/>
      </c>
      <c r="AE2273" s="194">
        <f>IF(AD2273="",0,IF(ISERROR(VLOOKUP(AD2273,AD$7:AD2272,1,FALSE)),1,0))</f>
        <v>0</v>
      </c>
      <c r="AF2273" s="194"/>
    </row>
    <row r="2274" spans="1:32" ht="16.5" customHeight="1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75">
        <f>IF(AND($X$3512&lt;&gt;" ",$X$3512&lt;&gt;0),IF(X2274=$X$3512,1+COUNTIF(U$7:U2273,"&gt;0"),0),0)</f>
        <v>0</v>
      </c>
      <c r="V2274" s="178" t="s">
        <v>2463</v>
      </c>
      <c r="W2274" s="130"/>
      <c r="X2274" s="131"/>
      <c r="Y2274" s="131"/>
      <c r="Z2274" s="206"/>
      <c r="AA2274" s="194">
        <f t="shared" si="157"/>
        <v>0</v>
      </c>
      <c r="AB2274" s="124" t="str">
        <f t="shared" si="158"/>
        <v/>
      </c>
      <c r="AC2274" s="195" t="str">
        <f t="shared" si="159"/>
        <v/>
      </c>
      <c r="AD2274" s="194" t="str">
        <f t="shared" si="160"/>
        <v/>
      </c>
      <c r="AE2274" s="194">
        <f>IF(AD2274="",0,IF(ISERROR(VLOOKUP(AD2274,AD$7:AD2273,1,FALSE)),1,0))</f>
        <v>0</v>
      </c>
      <c r="AF2274" s="194"/>
    </row>
    <row r="2275" spans="1:32" ht="16.5" customHeight="1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75">
        <f>IF(AND($X$3512&lt;&gt;" ",$X$3512&lt;&gt;0),IF(X2275=$X$3512,1+COUNTIF(U$7:U2274,"&gt;0"),0),0)</f>
        <v>0</v>
      </c>
      <c r="V2275" s="178" t="s">
        <v>2464</v>
      </c>
      <c r="W2275" s="130"/>
      <c r="X2275" s="131"/>
      <c r="Y2275" s="131"/>
      <c r="Z2275" s="206"/>
      <c r="AA2275" s="194">
        <f t="shared" si="157"/>
        <v>0</v>
      </c>
      <c r="AB2275" s="124" t="str">
        <f t="shared" si="158"/>
        <v/>
      </c>
      <c r="AC2275" s="195" t="str">
        <f t="shared" si="159"/>
        <v/>
      </c>
      <c r="AD2275" s="194" t="str">
        <f t="shared" si="160"/>
        <v/>
      </c>
      <c r="AE2275" s="194">
        <f>IF(AD2275="",0,IF(ISERROR(VLOOKUP(AD2275,AD$7:AD2274,1,FALSE)),1,0))</f>
        <v>0</v>
      </c>
      <c r="AF2275" s="194"/>
    </row>
    <row r="2276" spans="1:32" ht="16.5" customHeight="1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75">
        <f>IF(AND($X$3512&lt;&gt;" ",$X$3512&lt;&gt;0),IF(X2276=$X$3512,1+COUNTIF(U$7:U2275,"&gt;0"),0),0)</f>
        <v>0</v>
      </c>
      <c r="V2276" s="178" t="s">
        <v>2465</v>
      </c>
      <c r="W2276" s="130"/>
      <c r="X2276" s="131"/>
      <c r="Y2276" s="131"/>
      <c r="Z2276" s="206"/>
      <c r="AA2276" s="194">
        <f t="shared" si="157"/>
        <v>0</v>
      </c>
      <c r="AB2276" s="124" t="str">
        <f t="shared" si="158"/>
        <v/>
      </c>
      <c r="AC2276" s="195" t="str">
        <f t="shared" si="159"/>
        <v/>
      </c>
      <c r="AD2276" s="194" t="str">
        <f t="shared" si="160"/>
        <v/>
      </c>
      <c r="AE2276" s="194">
        <f>IF(AD2276="",0,IF(ISERROR(VLOOKUP(AD2276,AD$7:AD2275,1,FALSE)),1,0))</f>
        <v>0</v>
      </c>
      <c r="AF2276" s="194"/>
    </row>
    <row r="2277" spans="1:32" ht="16.5" customHeight="1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75">
        <f>IF(AND($X$3512&lt;&gt;" ",$X$3512&lt;&gt;0),IF(X2277=$X$3512,1+COUNTIF(U$7:U2276,"&gt;0"),0),0)</f>
        <v>0</v>
      </c>
      <c r="V2277" s="178" t="s">
        <v>2466</v>
      </c>
      <c r="W2277" s="130"/>
      <c r="X2277" s="131"/>
      <c r="Y2277" s="131"/>
      <c r="Z2277" s="206"/>
      <c r="AA2277" s="194">
        <f t="shared" si="157"/>
        <v>0</v>
      </c>
      <c r="AB2277" s="124" t="str">
        <f t="shared" si="158"/>
        <v/>
      </c>
      <c r="AC2277" s="195" t="str">
        <f t="shared" si="159"/>
        <v/>
      </c>
      <c r="AD2277" s="194" t="str">
        <f t="shared" si="160"/>
        <v/>
      </c>
      <c r="AE2277" s="194">
        <f>IF(AD2277="",0,IF(ISERROR(VLOOKUP(AD2277,AD$7:AD2276,1,FALSE)),1,0))</f>
        <v>0</v>
      </c>
      <c r="AF2277" s="194"/>
    </row>
    <row r="2278" spans="1:32" ht="16.5" customHeight="1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75">
        <f>IF(AND($X$3512&lt;&gt;" ",$X$3512&lt;&gt;0),IF(X2278=$X$3512,1+COUNTIF(U$7:U2277,"&gt;0"),0),0)</f>
        <v>0</v>
      </c>
      <c r="V2278" s="178" t="s">
        <v>2467</v>
      </c>
      <c r="W2278" s="130"/>
      <c r="X2278" s="131"/>
      <c r="Y2278" s="131"/>
      <c r="Z2278" s="206"/>
      <c r="AA2278" s="194">
        <f t="shared" si="157"/>
        <v>0</v>
      </c>
      <c r="AB2278" s="124" t="str">
        <f t="shared" si="158"/>
        <v/>
      </c>
      <c r="AC2278" s="195" t="str">
        <f t="shared" si="159"/>
        <v/>
      </c>
      <c r="AD2278" s="194" t="str">
        <f t="shared" si="160"/>
        <v/>
      </c>
      <c r="AE2278" s="194">
        <f>IF(AD2278="",0,IF(ISERROR(VLOOKUP(AD2278,AD$7:AD2277,1,FALSE)),1,0))</f>
        <v>0</v>
      </c>
      <c r="AF2278" s="194"/>
    </row>
    <row r="2279" spans="1:32" ht="16.5" customHeight="1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75">
        <f>IF(AND($X$3512&lt;&gt;" ",$X$3512&lt;&gt;0),IF(X2279=$X$3512,1+COUNTIF(U$7:U2278,"&gt;0"),0),0)</f>
        <v>0</v>
      </c>
      <c r="V2279" s="178" t="s">
        <v>2468</v>
      </c>
      <c r="W2279" s="130"/>
      <c r="X2279" s="131"/>
      <c r="Y2279" s="131"/>
      <c r="Z2279" s="206"/>
      <c r="AA2279" s="194">
        <f t="shared" si="157"/>
        <v>0</v>
      </c>
      <c r="AB2279" s="124" t="str">
        <f t="shared" si="158"/>
        <v/>
      </c>
      <c r="AC2279" s="195" t="str">
        <f t="shared" si="159"/>
        <v/>
      </c>
      <c r="AD2279" s="194" t="str">
        <f t="shared" si="160"/>
        <v/>
      </c>
      <c r="AE2279" s="194">
        <f>IF(AD2279="",0,IF(ISERROR(VLOOKUP(AD2279,AD$7:AD2278,1,FALSE)),1,0))</f>
        <v>0</v>
      </c>
      <c r="AF2279" s="194"/>
    </row>
    <row r="2280" spans="1:32" ht="16.5" customHeight="1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75">
        <f>IF(AND($X$3512&lt;&gt;" ",$X$3512&lt;&gt;0),IF(X2280=$X$3512,1+COUNTIF(U$7:U2279,"&gt;0"),0),0)</f>
        <v>0</v>
      </c>
      <c r="V2280" s="178" t="s">
        <v>2469</v>
      </c>
      <c r="W2280" s="130"/>
      <c r="X2280" s="131"/>
      <c r="Y2280" s="131"/>
      <c r="Z2280" s="206"/>
      <c r="AA2280" s="194">
        <f t="shared" si="157"/>
        <v>0</v>
      </c>
      <c r="AB2280" s="124" t="str">
        <f t="shared" si="158"/>
        <v/>
      </c>
      <c r="AC2280" s="195" t="str">
        <f t="shared" si="159"/>
        <v/>
      </c>
      <c r="AD2280" s="194" t="str">
        <f t="shared" si="160"/>
        <v/>
      </c>
      <c r="AE2280" s="194">
        <f>IF(AD2280="",0,IF(ISERROR(VLOOKUP(AD2280,AD$7:AD2279,1,FALSE)),1,0))</f>
        <v>0</v>
      </c>
      <c r="AF2280" s="194"/>
    </row>
    <row r="2281" spans="1:32" ht="16.5" customHeight="1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75">
        <f>IF(AND($X$3512&lt;&gt;" ",$X$3512&lt;&gt;0),IF(X2281=$X$3512,1+COUNTIF(U$7:U2280,"&gt;0"),0),0)</f>
        <v>0</v>
      </c>
      <c r="V2281" s="178" t="s">
        <v>2470</v>
      </c>
      <c r="W2281" s="130"/>
      <c r="X2281" s="131"/>
      <c r="Y2281" s="131"/>
      <c r="Z2281" s="206"/>
      <c r="AA2281" s="194">
        <f t="shared" si="157"/>
        <v>0</v>
      </c>
      <c r="AB2281" s="124" t="str">
        <f t="shared" si="158"/>
        <v/>
      </c>
      <c r="AC2281" s="195" t="str">
        <f t="shared" si="159"/>
        <v/>
      </c>
      <c r="AD2281" s="194" t="str">
        <f t="shared" si="160"/>
        <v/>
      </c>
      <c r="AE2281" s="194">
        <f>IF(AD2281="",0,IF(ISERROR(VLOOKUP(AD2281,AD$7:AD2280,1,FALSE)),1,0))</f>
        <v>0</v>
      </c>
      <c r="AF2281" s="194"/>
    </row>
    <row r="2282" spans="1:32" ht="16.5" customHeight="1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75">
        <f>IF(AND($X$3512&lt;&gt;" ",$X$3512&lt;&gt;0),IF(X2282=$X$3512,1+COUNTIF(U$7:U2281,"&gt;0"),0),0)</f>
        <v>0</v>
      </c>
      <c r="V2282" s="178" t="s">
        <v>2471</v>
      </c>
      <c r="W2282" s="130"/>
      <c r="X2282" s="131"/>
      <c r="Y2282" s="131"/>
      <c r="Z2282" s="206"/>
      <c r="AA2282" s="194">
        <f t="shared" si="157"/>
        <v>0</v>
      </c>
      <c r="AB2282" s="124" t="str">
        <f t="shared" si="158"/>
        <v/>
      </c>
      <c r="AC2282" s="195" t="str">
        <f t="shared" si="159"/>
        <v/>
      </c>
      <c r="AD2282" s="194" t="str">
        <f t="shared" si="160"/>
        <v/>
      </c>
      <c r="AE2282" s="194">
        <f>IF(AD2282="",0,IF(ISERROR(VLOOKUP(AD2282,AD$7:AD2281,1,FALSE)),1,0))</f>
        <v>0</v>
      </c>
      <c r="AF2282" s="194"/>
    </row>
    <row r="2283" spans="1:32" ht="16.5" customHeight="1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75">
        <f>IF(AND($X$3512&lt;&gt;" ",$X$3512&lt;&gt;0),IF(X2283=$X$3512,1+COUNTIF(U$7:U2282,"&gt;0"),0),0)</f>
        <v>0</v>
      </c>
      <c r="V2283" s="178" t="s">
        <v>2472</v>
      </c>
      <c r="W2283" s="130"/>
      <c r="X2283" s="131"/>
      <c r="Y2283" s="131"/>
      <c r="Z2283" s="206"/>
      <c r="AA2283" s="194">
        <f t="shared" si="157"/>
        <v>0</v>
      </c>
      <c r="AB2283" s="124" t="str">
        <f t="shared" si="158"/>
        <v/>
      </c>
      <c r="AC2283" s="195" t="str">
        <f t="shared" si="159"/>
        <v/>
      </c>
      <c r="AD2283" s="194" t="str">
        <f t="shared" si="160"/>
        <v/>
      </c>
      <c r="AE2283" s="194">
        <f>IF(AD2283="",0,IF(ISERROR(VLOOKUP(AD2283,AD$7:AD2282,1,FALSE)),1,0))</f>
        <v>0</v>
      </c>
      <c r="AF2283" s="194"/>
    </row>
    <row r="2284" spans="1:32" ht="16.5" customHeight="1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75">
        <f>IF(AND($X$3512&lt;&gt;" ",$X$3512&lt;&gt;0),IF(X2284=$X$3512,1+COUNTIF(U$7:U2283,"&gt;0"),0),0)</f>
        <v>0</v>
      </c>
      <c r="V2284" s="178" t="s">
        <v>2473</v>
      </c>
      <c r="W2284" s="130"/>
      <c r="X2284" s="131"/>
      <c r="Y2284" s="131"/>
      <c r="Z2284" s="206"/>
      <c r="AA2284" s="194">
        <f t="shared" si="157"/>
        <v>0</v>
      </c>
      <c r="AB2284" s="124" t="str">
        <f t="shared" si="158"/>
        <v/>
      </c>
      <c r="AC2284" s="195" t="str">
        <f t="shared" si="159"/>
        <v/>
      </c>
      <c r="AD2284" s="194" t="str">
        <f t="shared" si="160"/>
        <v/>
      </c>
      <c r="AE2284" s="194">
        <f>IF(AD2284="",0,IF(ISERROR(VLOOKUP(AD2284,AD$7:AD2283,1,FALSE)),1,0))</f>
        <v>0</v>
      </c>
      <c r="AF2284" s="194"/>
    </row>
    <row r="2285" spans="1:32" ht="16.5" customHeight="1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75">
        <f>IF(AND($X$3512&lt;&gt;" ",$X$3512&lt;&gt;0),IF(X2285=$X$3512,1+COUNTIF(U$7:U2284,"&gt;0"),0),0)</f>
        <v>0</v>
      </c>
      <c r="V2285" s="178" t="s">
        <v>2474</v>
      </c>
      <c r="W2285" s="130"/>
      <c r="X2285" s="131"/>
      <c r="Y2285" s="131"/>
      <c r="Z2285" s="206"/>
      <c r="AA2285" s="194">
        <f t="shared" si="157"/>
        <v>0</v>
      </c>
      <c r="AB2285" s="124" t="str">
        <f t="shared" si="158"/>
        <v/>
      </c>
      <c r="AC2285" s="195" t="str">
        <f t="shared" si="159"/>
        <v/>
      </c>
      <c r="AD2285" s="194" t="str">
        <f t="shared" si="160"/>
        <v/>
      </c>
      <c r="AE2285" s="194">
        <f>IF(AD2285="",0,IF(ISERROR(VLOOKUP(AD2285,AD$7:AD2284,1,FALSE)),1,0))</f>
        <v>0</v>
      </c>
      <c r="AF2285" s="194"/>
    </row>
    <row r="2286" spans="1:32" ht="16.5" customHeight="1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75">
        <f>IF(AND($X$3512&lt;&gt;" ",$X$3512&lt;&gt;0),IF(X2286=$X$3512,1+COUNTIF(U$7:U2285,"&gt;0"),0),0)</f>
        <v>0</v>
      </c>
      <c r="V2286" s="178" t="s">
        <v>2475</v>
      </c>
      <c r="W2286" s="130"/>
      <c r="X2286" s="131"/>
      <c r="Y2286" s="131"/>
      <c r="Z2286" s="206"/>
      <c r="AA2286" s="194">
        <f t="shared" si="157"/>
        <v>0</v>
      </c>
      <c r="AB2286" s="124" t="str">
        <f t="shared" si="158"/>
        <v/>
      </c>
      <c r="AC2286" s="195" t="str">
        <f t="shared" si="159"/>
        <v/>
      </c>
      <c r="AD2286" s="194" t="str">
        <f t="shared" si="160"/>
        <v/>
      </c>
      <c r="AE2286" s="194">
        <f>IF(AD2286="",0,IF(ISERROR(VLOOKUP(AD2286,AD$7:AD2285,1,FALSE)),1,0))</f>
        <v>0</v>
      </c>
      <c r="AF2286" s="194"/>
    </row>
    <row r="2287" spans="1:32" ht="16.5" customHeight="1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75">
        <f>IF(AND($X$3512&lt;&gt;" ",$X$3512&lt;&gt;0),IF(X2287=$X$3512,1+COUNTIF(U$7:U2286,"&gt;0"),0),0)</f>
        <v>0</v>
      </c>
      <c r="V2287" s="178" t="s">
        <v>2476</v>
      </c>
      <c r="W2287" s="130"/>
      <c r="X2287" s="131"/>
      <c r="Y2287" s="131"/>
      <c r="Z2287" s="206"/>
      <c r="AA2287" s="194">
        <f t="shared" si="157"/>
        <v>0</v>
      </c>
      <c r="AB2287" s="124" t="str">
        <f t="shared" si="158"/>
        <v/>
      </c>
      <c r="AC2287" s="195" t="str">
        <f t="shared" si="159"/>
        <v/>
      </c>
      <c r="AD2287" s="194" t="str">
        <f t="shared" si="160"/>
        <v/>
      </c>
      <c r="AE2287" s="194">
        <f>IF(AD2287="",0,IF(ISERROR(VLOOKUP(AD2287,AD$7:AD2286,1,FALSE)),1,0))</f>
        <v>0</v>
      </c>
      <c r="AF2287" s="194"/>
    </row>
    <row r="2288" spans="1:32" ht="16.5" customHeight="1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75">
        <f>IF(AND($X$3512&lt;&gt;" ",$X$3512&lt;&gt;0),IF(X2288=$X$3512,1+COUNTIF(U$7:U2287,"&gt;0"),0),0)</f>
        <v>0</v>
      </c>
      <c r="V2288" s="178" t="s">
        <v>2477</v>
      </c>
      <c r="W2288" s="130"/>
      <c r="X2288" s="131"/>
      <c r="Y2288" s="131"/>
      <c r="Z2288" s="206"/>
      <c r="AA2288" s="194">
        <f t="shared" si="157"/>
        <v>0</v>
      </c>
      <c r="AB2288" s="124" t="str">
        <f t="shared" si="158"/>
        <v/>
      </c>
      <c r="AC2288" s="195" t="str">
        <f t="shared" si="159"/>
        <v/>
      </c>
      <c r="AD2288" s="194" t="str">
        <f t="shared" si="160"/>
        <v/>
      </c>
      <c r="AE2288" s="194">
        <f>IF(AD2288="",0,IF(ISERROR(VLOOKUP(AD2288,AD$7:AD2287,1,FALSE)),1,0))</f>
        <v>0</v>
      </c>
      <c r="AF2288" s="194"/>
    </row>
    <row r="2289" spans="1:32" ht="16.5" customHeight="1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75">
        <f>IF(AND($X$3512&lt;&gt;" ",$X$3512&lt;&gt;0),IF(X2289=$X$3512,1+COUNTIF(U$7:U2288,"&gt;0"),0),0)</f>
        <v>0</v>
      </c>
      <c r="V2289" s="178" t="s">
        <v>2478</v>
      </c>
      <c r="W2289" s="130"/>
      <c r="X2289" s="131"/>
      <c r="Y2289" s="131"/>
      <c r="Z2289" s="206"/>
      <c r="AA2289" s="194">
        <f t="shared" si="157"/>
        <v>0</v>
      </c>
      <c r="AB2289" s="124" t="str">
        <f t="shared" si="158"/>
        <v/>
      </c>
      <c r="AC2289" s="195" t="str">
        <f t="shared" si="159"/>
        <v/>
      </c>
      <c r="AD2289" s="194" t="str">
        <f t="shared" si="160"/>
        <v/>
      </c>
      <c r="AE2289" s="194">
        <f>IF(AD2289="",0,IF(ISERROR(VLOOKUP(AD2289,AD$7:AD2288,1,FALSE)),1,0))</f>
        <v>0</v>
      </c>
      <c r="AF2289" s="194"/>
    </row>
    <row r="2290" spans="1:32" ht="16.5" customHeight="1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75">
        <f>IF(AND($X$3512&lt;&gt;" ",$X$3512&lt;&gt;0),IF(X2290=$X$3512,1+COUNTIF(U$7:U2289,"&gt;0"),0),0)</f>
        <v>0</v>
      </c>
      <c r="V2290" s="178" t="s">
        <v>2479</v>
      </c>
      <c r="W2290" s="130"/>
      <c r="X2290" s="131"/>
      <c r="Y2290" s="131"/>
      <c r="Z2290" s="206"/>
      <c r="AA2290" s="194">
        <f t="shared" si="157"/>
        <v>0</v>
      </c>
      <c r="AB2290" s="124" t="str">
        <f t="shared" si="158"/>
        <v/>
      </c>
      <c r="AC2290" s="195" t="str">
        <f t="shared" si="159"/>
        <v/>
      </c>
      <c r="AD2290" s="194" t="str">
        <f t="shared" si="160"/>
        <v/>
      </c>
      <c r="AE2290" s="194">
        <f>IF(AD2290="",0,IF(ISERROR(VLOOKUP(AD2290,AD$7:AD2289,1,FALSE)),1,0))</f>
        <v>0</v>
      </c>
      <c r="AF2290" s="194"/>
    </row>
    <row r="2291" spans="1:32" ht="16.5" customHeight="1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75">
        <f>IF(AND($X$3512&lt;&gt;" ",$X$3512&lt;&gt;0),IF(X2291=$X$3512,1+COUNTIF(U$7:U2290,"&gt;0"),0),0)</f>
        <v>0</v>
      </c>
      <c r="V2291" s="178" t="s">
        <v>2480</v>
      </c>
      <c r="W2291" s="130"/>
      <c r="X2291" s="131"/>
      <c r="Y2291" s="131"/>
      <c r="Z2291" s="206"/>
      <c r="AA2291" s="194">
        <f t="shared" si="157"/>
        <v>0</v>
      </c>
      <c r="AB2291" s="124" t="str">
        <f t="shared" si="158"/>
        <v/>
      </c>
      <c r="AC2291" s="195" t="str">
        <f t="shared" si="159"/>
        <v/>
      </c>
      <c r="AD2291" s="194" t="str">
        <f t="shared" si="160"/>
        <v/>
      </c>
      <c r="AE2291" s="194">
        <f>IF(AD2291="",0,IF(ISERROR(VLOOKUP(AD2291,AD$7:AD2290,1,FALSE)),1,0))</f>
        <v>0</v>
      </c>
      <c r="AF2291" s="194"/>
    </row>
    <row r="2292" spans="1:32" ht="16.5" customHeight="1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75">
        <f>IF(AND($X$3512&lt;&gt;" ",$X$3512&lt;&gt;0),IF(X2292=$X$3512,1+COUNTIF(U$7:U2291,"&gt;0"),0),0)</f>
        <v>0</v>
      </c>
      <c r="V2292" s="178" t="s">
        <v>2481</v>
      </c>
      <c r="W2292" s="130"/>
      <c r="X2292" s="131"/>
      <c r="Y2292" s="131"/>
      <c r="Z2292" s="206"/>
      <c r="AA2292" s="194">
        <f t="shared" si="157"/>
        <v>0</v>
      </c>
      <c r="AB2292" s="124" t="str">
        <f t="shared" si="158"/>
        <v/>
      </c>
      <c r="AC2292" s="195" t="str">
        <f t="shared" si="159"/>
        <v/>
      </c>
      <c r="AD2292" s="194" t="str">
        <f t="shared" si="160"/>
        <v/>
      </c>
      <c r="AE2292" s="194">
        <f>IF(AD2292="",0,IF(ISERROR(VLOOKUP(AD2292,AD$7:AD2291,1,FALSE)),1,0))</f>
        <v>0</v>
      </c>
      <c r="AF2292" s="194"/>
    </row>
    <row r="2293" spans="1:32" ht="16.5" customHeight="1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75">
        <f>IF(AND($X$3512&lt;&gt;" ",$X$3512&lt;&gt;0),IF(X2293=$X$3512,1+COUNTIF(U$7:U2292,"&gt;0"),0),0)</f>
        <v>0</v>
      </c>
      <c r="V2293" s="178" t="s">
        <v>2482</v>
      </c>
      <c r="W2293" s="130"/>
      <c r="X2293" s="131"/>
      <c r="Y2293" s="131"/>
      <c r="Z2293" s="206"/>
      <c r="AA2293" s="194">
        <f t="shared" si="157"/>
        <v>0</v>
      </c>
      <c r="AB2293" s="124" t="str">
        <f t="shared" si="158"/>
        <v/>
      </c>
      <c r="AC2293" s="195" t="str">
        <f t="shared" si="159"/>
        <v/>
      </c>
      <c r="AD2293" s="194" t="str">
        <f t="shared" si="160"/>
        <v/>
      </c>
      <c r="AE2293" s="194">
        <f>IF(AD2293="",0,IF(ISERROR(VLOOKUP(AD2293,AD$7:AD2292,1,FALSE)),1,0))</f>
        <v>0</v>
      </c>
      <c r="AF2293" s="194"/>
    </row>
    <row r="2294" spans="1:32" ht="16.5" customHeight="1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75">
        <f>IF(AND($X$3512&lt;&gt;" ",$X$3512&lt;&gt;0),IF(X2294=$X$3512,1+COUNTIF(U$7:U2293,"&gt;0"),0),0)</f>
        <v>0</v>
      </c>
      <c r="V2294" s="178" t="s">
        <v>2483</v>
      </c>
      <c r="W2294" s="130"/>
      <c r="X2294" s="131"/>
      <c r="Y2294" s="131"/>
      <c r="Z2294" s="206"/>
      <c r="AA2294" s="194">
        <f t="shared" si="157"/>
        <v>0</v>
      </c>
      <c r="AB2294" s="124" t="str">
        <f t="shared" si="158"/>
        <v/>
      </c>
      <c r="AC2294" s="195" t="str">
        <f t="shared" si="159"/>
        <v/>
      </c>
      <c r="AD2294" s="194" t="str">
        <f t="shared" si="160"/>
        <v/>
      </c>
      <c r="AE2294" s="194">
        <f>IF(AD2294="",0,IF(ISERROR(VLOOKUP(AD2294,AD$7:AD2293,1,FALSE)),1,0))</f>
        <v>0</v>
      </c>
      <c r="AF2294" s="194"/>
    </row>
    <row r="2295" spans="1:32" ht="16.5" customHeight="1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75">
        <f>IF(AND($X$3512&lt;&gt;" ",$X$3512&lt;&gt;0),IF(X2295=$X$3512,1+COUNTIF(U$7:U2294,"&gt;0"),0),0)</f>
        <v>0</v>
      </c>
      <c r="V2295" s="178" t="s">
        <v>2484</v>
      </c>
      <c r="W2295" s="130"/>
      <c r="X2295" s="131"/>
      <c r="Y2295" s="131"/>
      <c r="Z2295" s="206"/>
      <c r="AA2295" s="194">
        <f t="shared" si="157"/>
        <v>0</v>
      </c>
      <c r="AB2295" s="124" t="str">
        <f t="shared" si="158"/>
        <v/>
      </c>
      <c r="AC2295" s="195" t="str">
        <f t="shared" si="159"/>
        <v/>
      </c>
      <c r="AD2295" s="194" t="str">
        <f t="shared" si="160"/>
        <v/>
      </c>
      <c r="AE2295" s="194">
        <f>IF(AD2295="",0,IF(ISERROR(VLOOKUP(AD2295,AD$7:AD2294,1,FALSE)),1,0))</f>
        <v>0</v>
      </c>
      <c r="AF2295" s="194"/>
    </row>
    <row r="2296" spans="1:32" ht="16.5" customHeight="1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75">
        <f>IF(AND($X$3512&lt;&gt;" ",$X$3512&lt;&gt;0),IF(X2296=$X$3512,1+COUNTIF(U$7:U2295,"&gt;0"),0),0)</f>
        <v>0</v>
      </c>
      <c r="V2296" s="178" t="s">
        <v>2485</v>
      </c>
      <c r="W2296" s="130"/>
      <c r="X2296" s="131"/>
      <c r="Y2296" s="131"/>
      <c r="Z2296" s="206"/>
      <c r="AA2296" s="194">
        <f t="shared" si="157"/>
        <v>0</v>
      </c>
      <c r="AB2296" s="124" t="str">
        <f t="shared" si="158"/>
        <v/>
      </c>
      <c r="AC2296" s="195" t="str">
        <f t="shared" si="159"/>
        <v/>
      </c>
      <c r="AD2296" s="194" t="str">
        <f t="shared" si="160"/>
        <v/>
      </c>
      <c r="AE2296" s="194">
        <f>IF(AD2296="",0,IF(ISERROR(VLOOKUP(AD2296,AD$7:AD2295,1,FALSE)),1,0))</f>
        <v>0</v>
      </c>
      <c r="AF2296" s="194"/>
    </row>
    <row r="2297" spans="1:32" ht="16.5" customHeight="1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75">
        <f>IF(AND($X$3512&lt;&gt;" ",$X$3512&lt;&gt;0),IF(X2297=$X$3512,1+COUNTIF(U$7:U2296,"&gt;0"),0),0)</f>
        <v>0</v>
      </c>
      <c r="V2297" s="178" t="s">
        <v>2486</v>
      </c>
      <c r="W2297" s="130"/>
      <c r="X2297" s="131"/>
      <c r="Y2297" s="131"/>
      <c r="Z2297" s="206"/>
      <c r="AA2297" s="194">
        <f t="shared" si="157"/>
        <v>0</v>
      </c>
      <c r="AB2297" s="124" t="str">
        <f t="shared" si="158"/>
        <v/>
      </c>
      <c r="AC2297" s="195" t="str">
        <f t="shared" si="159"/>
        <v/>
      </c>
      <c r="AD2297" s="194" t="str">
        <f t="shared" si="160"/>
        <v/>
      </c>
      <c r="AE2297" s="194">
        <f>IF(AD2297="",0,IF(ISERROR(VLOOKUP(AD2297,AD$7:AD2296,1,FALSE)),1,0))</f>
        <v>0</v>
      </c>
      <c r="AF2297" s="194"/>
    </row>
    <row r="2298" spans="1:32" ht="16.5" customHeight="1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75">
        <f>IF(AND($X$3512&lt;&gt;" ",$X$3512&lt;&gt;0),IF(X2298=$X$3512,1+COUNTIF(U$7:U2297,"&gt;0"),0),0)</f>
        <v>0</v>
      </c>
      <c r="V2298" s="178" t="s">
        <v>2487</v>
      </c>
      <c r="W2298" s="130"/>
      <c r="X2298" s="131"/>
      <c r="Y2298" s="131"/>
      <c r="Z2298" s="206"/>
      <c r="AA2298" s="194">
        <f t="shared" si="157"/>
        <v>0</v>
      </c>
      <c r="AB2298" s="124" t="str">
        <f t="shared" si="158"/>
        <v/>
      </c>
      <c r="AC2298" s="195" t="str">
        <f t="shared" si="159"/>
        <v/>
      </c>
      <c r="AD2298" s="194" t="str">
        <f t="shared" si="160"/>
        <v/>
      </c>
      <c r="AE2298" s="194">
        <f>IF(AD2298="",0,IF(ISERROR(VLOOKUP(AD2298,AD$7:AD2297,1,FALSE)),1,0))</f>
        <v>0</v>
      </c>
      <c r="AF2298" s="194"/>
    </row>
    <row r="2299" spans="1:32" ht="16.5" customHeight="1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75">
        <f>IF(AND($X$3512&lt;&gt;" ",$X$3512&lt;&gt;0),IF(X2299=$X$3512,1+COUNTIF(U$7:U2298,"&gt;0"),0),0)</f>
        <v>0</v>
      </c>
      <c r="V2299" s="178" t="s">
        <v>2488</v>
      </c>
      <c r="W2299" s="130"/>
      <c r="X2299" s="131"/>
      <c r="Y2299" s="131"/>
      <c r="Z2299" s="206"/>
      <c r="AA2299" s="194">
        <f t="shared" si="157"/>
        <v>0</v>
      </c>
      <c r="AB2299" s="124" t="str">
        <f t="shared" si="158"/>
        <v/>
      </c>
      <c r="AC2299" s="195" t="str">
        <f t="shared" si="159"/>
        <v/>
      </c>
      <c r="AD2299" s="194" t="str">
        <f t="shared" si="160"/>
        <v/>
      </c>
      <c r="AE2299" s="194">
        <f>IF(AD2299="",0,IF(ISERROR(VLOOKUP(AD2299,AD$7:AD2298,1,FALSE)),1,0))</f>
        <v>0</v>
      </c>
      <c r="AF2299" s="194"/>
    </row>
    <row r="2300" spans="1:32" ht="16.5" customHeight="1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75">
        <f>IF(AND($X$3512&lt;&gt;" ",$X$3512&lt;&gt;0),IF(X2300=$X$3512,1+COUNTIF(U$7:U2299,"&gt;0"),0),0)</f>
        <v>0</v>
      </c>
      <c r="V2300" s="178" t="s">
        <v>2489</v>
      </c>
      <c r="W2300" s="130"/>
      <c r="X2300" s="131"/>
      <c r="Y2300" s="131"/>
      <c r="Z2300" s="206"/>
      <c r="AA2300" s="194">
        <f t="shared" si="157"/>
        <v>0</v>
      </c>
      <c r="AB2300" s="124" t="str">
        <f t="shared" si="158"/>
        <v/>
      </c>
      <c r="AC2300" s="195" t="str">
        <f t="shared" si="159"/>
        <v/>
      </c>
      <c r="AD2300" s="194" t="str">
        <f t="shared" si="160"/>
        <v/>
      </c>
      <c r="AE2300" s="194">
        <f>IF(AD2300="",0,IF(ISERROR(VLOOKUP(AD2300,AD$7:AD2299,1,FALSE)),1,0))</f>
        <v>0</v>
      </c>
      <c r="AF2300" s="194"/>
    </row>
    <row r="2301" spans="1:32" ht="16.5" customHeight="1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75">
        <f>IF(AND($X$3512&lt;&gt;" ",$X$3512&lt;&gt;0),IF(X2301=$X$3512,1+COUNTIF(U$7:U2300,"&gt;0"),0),0)</f>
        <v>0</v>
      </c>
      <c r="V2301" s="178" t="s">
        <v>2490</v>
      </c>
      <c r="W2301" s="130"/>
      <c r="X2301" s="131"/>
      <c r="Y2301" s="131"/>
      <c r="Z2301" s="206"/>
      <c r="AA2301" s="194">
        <f t="shared" si="157"/>
        <v>0</v>
      </c>
      <c r="AB2301" s="124" t="str">
        <f t="shared" si="158"/>
        <v/>
      </c>
      <c r="AC2301" s="195" t="str">
        <f t="shared" si="159"/>
        <v/>
      </c>
      <c r="AD2301" s="194" t="str">
        <f t="shared" si="160"/>
        <v/>
      </c>
      <c r="AE2301" s="194">
        <f>IF(AD2301="",0,IF(ISERROR(VLOOKUP(AD2301,AD$7:AD2300,1,FALSE)),1,0))</f>
        <v>0</v>
      </c>
      <c r="AF2301" s="194"/>
    </row>
    <row r="2302" spans="1:32" ht="16.5" customHeight="1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75">
        <f>IF(AND($X$3512&lt;&gt;" ",$X$3512&lt;&gt;0),IF(X2302=$X$3512,1+COUNTIF(U$7:U2301,"&gt;0"),0),0)</f>
        <v>0</v>
      </c>
      <c r="V2302" s="178" t="s">
        <v>2491</v>
      </c>
      <c r="W2302" s="130"/>
      <c r="X2302" s="131"/>
      <c r="Y2302" s="131"/>
      <c r="Z2302" s="206"/>
      <c r="AA2302" s="194">
        <f t="shared" si="157"/>
        <v>0</v>
      </c>
      <c r="AB2302" s="124" t="str">
        <f t="shared" si="158"/>
        <v/>
      </c>
      <c r="AC2302" s="195" t="str">
        <f t="shared" si="159"/>
        <v/>
      </c>
      <c r="AD2302" s="194" t="str">
        <f t="shared" si="160"/>
        <v/>
      </c>
      <c r="AE2302" s="194">
        <f>IF(AD2302="",0,IF(ISERROR(VLOOKUP(AD2302,AD$7:AD2301,1,FALSE)),1,0))</f>
        <v>0</v>
      </c>
      <c r="AF2302" s="194"/>
    </row>
    <row r="2303" spans="1:32" ht="16.5" customHeight="1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75">
        <f>IF(AND($X$3512&lt;&gt;" ",$X$3512&lt;&gt;0),IF(X2303=$X$3512,1+COUNTIF(U$7:U2302,"&gt;0"),0),0)</f>
        <v>0</v>
      </c>
      <c r="V2303" s="178" t="s">
        <v>2492</v>
      </c>
      <c r="W2303" s="130"/>
      <c r="X2303" s="131"/>
      <c r="Y2303" s="131"/>
      <c r="Z2303" s="206"/>
      <c r="AA2303" s="194">
        <f t="shared" si="157"/>
        <v>0</v>
      </c>
      <c r="AB2303" s="124" t="str">
        <f t="shared" si="158"/>
        <v/>
      </c>
      <c r="AC2303" s="195" t="str">
        <f t="shared" si="159"/>
        <v/>
      </c>
      <c r="AD2303" s="194" t="str">
        <f t="shared" si="160"/>
        <v/>
      </c>
      <c r="AE2303" s="194">
        <f>IF(AD2303="",0,IF(ISERROR(VLOOKUP(AD2303,AD$7:AD2302,1,FALSE)),1,0))</f>
        <v>0</v>
      </c>
      <c r="AF2303" s="194"/>
    </row>
    <row r="2304" spans="1:32" ht="16.5" customHeight="1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75">
        <f>IF(AND($X$3512&lt;&gt;" ",$X$3512&lt;&gt;0),IF(X2304=$X$3512,1+COUNTIF(U$7:U2303,"&gt;0"),0),0)</f>
        <v>0</v>
      </c>
      <c r="V2304" s="178" t="s">
        <v>2493</v>
      </c>
      <c r="W2304" s="130"/>
      <c r="X2304" s="131"/>
      <c r="Y2304" s="131"/>
      <c r="Z2304" s="206"/>
      <c r="AA2304" s="194">
        <f t="shared" si="157"/>
        <v>0</v>
      </c>
      <c r="AB2304" s="124" t="str">
        <f t="shared" si="158"/>
        <v/>
      </c>
      <c r="AC2304" s="195" t="str">
        <f t="shared" si="159"/>
        <v/>
      </c>
      <c r="AD2304" s="194" t="str">
        <f t="shared" si="160"/>
        <v/>
      </c>
      <c r="AE2304" s="194">
        <f>IF(AD2304="",0,IF(ISERROR(VLOOKUP(AD2304,AD$7:AD2303,1,FALSE)),1,0))</f>
        <v>0</v>
      </c>
      <c r="AF2304" s="194"/>
    </row>
    <row r="2305" spans="1:32" ht="16.5" customHeight="1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75">
        <f>IF(AND($X$3512&lt;&gt;" ",$X$3512&lt;&gt;0),IF(X2305=$X$3512,1+COUNTIF(U$7:U2304,"&gt;0"),0),0)</f>
        <v>0</v>
      </c>
      <c r="V2305" s="178" t="s">
        <v>2494</v>
      </c>
      <c r="W2305" s="130"/>
      <c r="X2305" s="131"/>
      <c r="Y2305" s="131"/>
      <c r="Z2305" s="206"/>
      <c r="AA2305" s="194">
        <f t="shared" si="157"/>
        <v>0</v>
      </c>
      <c r="AB2305" s="124" t="str">
        <f t="shared" si="158"/>
        <v/>
      </c>
      <c r="AC2305" s="195" t="str">
        <f t="shared" si="159"/>
        <v/>
      </c>
      <c r="AD2305" s="194" t="str">
        <f t="shared" si="160"/>
        <v/>
      </c>
      <c r="AE2305" s="194">
        <f>IF(AD2305="",0,IF(ISERROR(VLOOKUP(AD2305,AD$7:AD2304,1,FALSE)),1,0))</f>
        <v>0</v>
      </c>
      <c r="AF2305" s="194"/>
    </row>
    <row r="2306" spans="1:32" ht="16.5" customHeight="1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75">
        <f>IF(AND($X$3512&lt;&gt;" ",$X$3512&lt;&gt;0),IF(X2306=$X$3512,1+COUNTIF(U$7:U2305,"&gt;0"),0),0)</f>
        <v>0</v>
      </c>
      <c r="V2306" s="178" t="s">
        <v>2495</v>
      </c>
      <c r="W2306" s="130"/>
      <c r="X2306" s="131"/>
      <c r="Y2306" s="131"/>
      <c r="Z2306" s="206"/>
      <c r="AA2306" s="194">
        <f t="shared" si="157"/>
        <v>0</v>
      </c>
      <c r="AB2306" s="124" t="str">
        <f t="shared" si="158"/>
        <v/>
      </c>
      <c r="AC2306" s="195" t="str">
        <f t="shared" si="159"/>
        <v/>
      </c>
      <c r="AD2306" s="194" t="str">
        <f t="shared" si="160"/>
        <v/>
      </c>
      <c r="AE2306" s="194">
        <f>IF(AD2306="",0,IF(ISERROR(VLOOKUP(AD2306,AD$7:AD2305,1,FALSE)),1,0))</f>
        <v>0</v>
      </c>
      <c r="AF2306" s="194"/>
    </row>
    <row r="2307" spans="1:32" ht="16.5" customHeight="1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75">
        <f>IF(AND($X$3512&lt;&gt;" ",$X$3512&lt;&gt;0),IF(X2307=$X$3512,1+COUNTIF(U$7:U2306,"&gt;0"),0),0)</f>
        <v>0</v>
      </c>
      <c r="V2307" s="178" t="s">
        <v>2496</v>
      </c>
      <c r="W2307" s="130"/>
      <c r="X2307" s="131"/>
      <c r="Y2307" s="131"/>
      <c r="Z2307" s="206"/>
      <c r="AA2307" s="194">
        <f t="shared" si="157"/>
        <v>0</v>
      </c>
      <c r="AB2307" s="124" t="str">
        <f t="shared" si="158"/>
        <v/>
      </c>
      <c r="AC2307" s="195" t="str">
        <f t="shared" si="159"/>
        <v/>
      </c>
      <c r="AD2307" s="194" t="str">
        <f t="shared" si="160"/>
        <v/>
      </c>
      <c r="AE2307" s="194">
        <f>IF(AD2307="",0,IF(ISERROR(VLOOKUP(AD2307,AD$7:AD2306,1,FALSE)),1,0))</f>
        <v>0</v>
      </c>
      <c r="AF2307" s="194"/>
    </row>
    <row r="2308" spans="1:32" ht="16.5" customHeight="1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75">
        <f>IF(AND($X$3512&lt;&gt;" ",$X$3512&lt;&gt;0),IF(X2308=$X$3512,1+COUNTIF(U$7:U2307,"&gt;0"),0),0)</f>
        <v>0</v>
      </c>
      <c r="V2308" s="178" t="s">
        <v>2497</v>
      </c>
      <c r="W2308" s="130"/>
      <c r="X2308" s="131"/>
      <c r="Y2308" s="131"/>
      <c r="Z2308" s="206"/>
      <c r="AA2308" s="194">
        <f t="shared" si="157"/>
        <v>0</v>
      </c>
      <c r="AB2308" s="124" t="str">
        <f t="shared" si="158"/>
        <v/>
      </c>
      <c r="AC2308" s="195" t="str">
        <f t="shared" si="159"/>
        <v/>
      </c>
      <c r="AD2308" s="194" t="str">
        <f t="shared" si="160"/>
        <v/>
      </c>
      <c r="AE2308" s="194">
        <f>IF(AD2308="",0,IF(ISERROR(VLOOKUP(AD2308,AD$7:AD2307,1,FALSE)),1,0))</f>
        <v>0</v>
      </c>
      <c r="AF2308" s="194"/>
    </row>
    <row r="2309" spans="1:32" ht="16.5" customHeight="1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75">
        <f>IF(AND($X$3512&lt;&gt;" ",$X$3512&lt;&gt;0),IF(X2309=$X$3512,1+COUNTIF(U$7:U2308,"&gt;0"),0),0)</f>
        <v>0</v>
      </c>
      <c r="V2309" s="178" t="s">
        <v>2498</v>
      </c>
      <c r="W2309" s="130"/>
      <c r="X2309" s="131"/>
      <c r="Y2309" s="131"/>
      <c r="Z2309" s="206"/>
      <c r="AA2309" s="194">
        <f t="shared" si="157"/>
        <v>0</v>
      </c>
      <c r="AB2309" s="124" t="str">
        <f t="shared" si="158"/>
        <v/>
      </c>
      <c r="AC2309" s="195" t="str">
        <f t="shared" si="159"/>
        <v/>
      </c>
      <c r="AD2309" s="194" t="str">
        <f t="shared" si="160"/>
        <v/>
      </c>
      <c r="AE2309" s="194">
        <f>IF(AD2309="",0,IF(ISERROR(VLOOKUP(AD2309,AD$7:AD2308,1,FALSE)),1,0))</f>
        <v>0</v>
      </c>
      <c r="AF2309" s="194"/>
    </row>
    <row r="2310" spans="1:32" ht="16.5" customHeight="1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75">
        <f>IF(AND($X$3512&lt;&gt;" ",$X$3512&lt;&gt;0),IF(X2310=$X$3512,1+COUNTIF(U$7:U2309,"&gt;0"),0),0)</f>
        <v>0</v>
      </c>
      <c r="V2310" s="178" t="s">
        <v>2499</v>
      </c>
      <c r="W2310" s="130"/>
      <c r="X2310" s="131"/>
      <c r="Y2310" s="131"/>
      <c r="Z2310" s="206"/>
      <c r="AA2310" s="194">
        <f t="shared" si="157"/>
        <v>0</v>
      </c>
      <c r="AB2310" s="124" t="str">
        <f t="shared" si="158"/>
        <v/>
      </c>
      <c r="AC2310" s="195" t="str">
        <f t="shared" si="159"/>
        <v/>
      </c>
      <c r="AD2310" s="194" t="str">
        <f t="shared" si="160"/>
        <v/>
      </c>
      <c r="AE2310" s="194">
        <f>IF(AD2310="",0,IF(ISERROR(VLOOKUP(AD2310,AD$7:AD2309,1,FALSE)),1,0))</f>
        <v>0</v>
      </c>
      <c r="AF2310" s="194"/>
    </row>
    <row r="2311" spans="1:32" ht="16.5" customHeight="1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75">
        <f>IF(AND($X$3512&lt;&gt;" ",$X$3512&lt;&gt;0),IF(X2311=$X$3512,1+COUNTIF(U$7:U2310,"&gt;0"),0),0)</f>
        <v>0</v>
      </c>
      <c r="V2311" s="178" t="s">
        <v>2500</v>
      </c>
      <c r="W2311" s="130"/>
      <c r="X2311" s="131"/>
      <c r="Y2311" s="131"/>
      <c r="Z2311" s="206"/>
      <c r="AA2311" s="194">
        <f t="shared" ref="AA2311:AA2374" si="161">IF(ISBLANK(X2311),0,VLOOKUP(X2311,$B$8:$E$57,1,FALSE))</f>
        <v>0</v>
      </c>
      <c r="AB2311" s="124" t="str">
        <f t="shared" si="158"/>
        <v/>
      </c>
      <c r="AC2311" s="195" t="str">
        <f t="shared" si="159"/>
        <v/>
      </c>
      <c r="AD2311" s="194" t="str">
        <f t="shared" si="160"/>
        <v/>
      </c>
      <c r="AE2311" s="194">
        <f>IF(AD2311="",0,IF(ISERROR(VLOOKUP(AD2311,AD$7:AD2310,1,FALSE)),1,0))</f>
        <v>0</v>
      </c>
      <c r="AF2311" s="194"/>
    </row>
    <row r="2312" spans="1:32" ht="16.5" customHeight="1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75">
        <f>IF(AND($X$3512&lt;&gt;" ",$X$3512&lt;&gt;0),IF(X2312=$X$3512,1+COUNTIF(U$7:U2311,"&gt;0"),0),0)</f>
        <v>0</v>
      </c>
      <c r="V2312" s="178" t="s">
        <v>2501</v>
      </c>
      <c r="W2312" s="130"/>
      <c r="X2312" s="131"/>
      <c r="Y2312" s="131"/>
      <c r="Z2312" s="206"/>
      <c r="AA2312" s="194">
        <f t="shared" si="161"/>
        <v>0</v>
      </c>
      <c r="AB2312" s="124" t="str">
        <f t="shared" ref="AB2312:AB2375" si="162">IF(W2312&gt;0,CONCATENATE(MONTH(W2312)&amp;X2312),"")</f>
        <v/>
      </c>
      <c r="AC2312" s="195" t="str">
        <f t="shared" ref="AC2312:AC2375" si="163">IF(OR(AND(Z2312&lt;&gt;0,ISBLANK(X2312)),ISERROR(AA2312)),"ERR","")</f>
        <v/>
      </c>
      <c r="AD2312" s="194" t="str">
        <f t="shared" si="160"/>
        <v/>
      </c>
      <c r="AE2312" s="194">
        <f>IF(AD2312="",0,IF(ISERROR(VLOOKUP(AD2312,AD$7:AD2311,1,FALSE)),1,0))</f>
        <v>0</v>
      </c>
      <c r="AF2312" s="194"/>
    </row>
    <row r="2313" spans="1:32" ht="16.5" customHeight="1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75">
        <f>IF(AND($X$3512&lt;&gt;" ",$X$3512&lt;&gt;0),IF(X2313=$X$3512,1+COUNTIF(U$7:U2312,"&gt;0"),0),0)</f>
        <v>0</v>
      </c>
      <c r="V2313" s="178" t="s">
        <v>2502</v>
      </c>
      <c r="W2313" s="130"/>
      <c r="X2313" s="131"/>
      <c r="Y2313" s="131"/>
      <c r="Z2313" s="206"/>
      <c r="AA2313" s="194">
        <f t="shared" si="161"/>
        <v>0</v>
      </c>
      <c r="AB2313" s="124" t="str">
        <f t="shared" si="162"/>
        <v/>
      </c>
      <c r="AC2313" s="195" t="str">
        <f t="shared" si="163"/>
        <v/>
      </c>
      <c r="AD2313" s="194" t="str">
        <f t="shared" si="160"/>
        <v/>
      </c>
      <c r="AE2313" s="194">
        <f>IF(AD2313="",0,IF(ISERROR(VLOOKUP(AD2313,AD$7:AD2312,1,FALSE)),1,0))</f>
        <v>0</v>
      </c>
      <c r="AF2313" s="194"/>
    </row>
    <row r="2314" spans="1:32" ht="16.5" customHeight="1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75">
        <f>IF(AND($X$3512&lt;&gt;" ",$X$3512&lt;&gt;0),IF(X2314=$X$3512,1+COUNTIF(U$7:U2313,"&gt;0"),0),0)</f>
        <v>0</v>
      </c>
      <c r="V2314" s="178" t="s">
        <v>2503</v>
      </c>
      <c r="W2314" s="130"/>
      <c r="X2314" s="131"/>
      <c r="Y2314" s="131"/>
      <c r="Z2314" s="206"/>
      <c r="AA2314" s="194">
        <f t="shared" si="161"/>
        <v>0</v>
      </c>
      <c r="AB2314" s="124" t="str">
        <f t="shared" si="162"/>
        <v/>
      </c>
      <c r="AC2314" s="195" t="str">
        <f t="shared" si="163"/>
        <v/>
      </c>
      <c r="AD2314" s="194" t="str">
        <f t="shared" si="160"/>
        <v/>
      </c>
      <c r="AE2314" s="194">
        <f>IF(AD2314="",0,IF(ISERROR(VLOOKUP(AD2314,AD$7:AD2313,1,FALSE)),1,0))</f>
        <v>0</v>
      </c>
      <c r="AF2314" s="194"/>
    </row>
    <row r="2315" spans="1:32" ht="16.5" customHeight="1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75">
        <f>IF(AND($X$3512&lt;&gt;" ",$X$3512&lt;&gt;0),IF(X2315=$X$3512,1+COUNTIF(U$7:U2314,"&gt;0"),0),0)</f>
        <v>0</v>
      </c>
      <c r="V2315" s="178" t="s">
        <v>2504</v>
      </c>
      <c r="W2315" s="130"/>
      <c r="X2315" s="131"/>
      <c r="Y2315" s="131"/>
      <c r="Z2315" s="206"/>
      <c r="AA2315" s="194">
        <f t="shared" si="161"/>
        <v>0</v>
      </c>
      <c r="AB2315" s="124" t="str">
        <f t="shared" si="162"/>
        <v/>
      </c>
      <c r="AC2315" s="195" t="str">
        <f t="shared" si="163"/>
        <v/>
      </c>
      <c r="AD2315" s="194" t="str">
        <f t="shared" ref="AD2315:AD2378" si="164">IF(W2315&gt;0,CONCATENATE(MONTH(W2315),"-",YEAR(W2315)),"")</f>
        <v/>
      </c>
      <c r="AE2315" s="194">
        <f>IF(AD2315="",0,IF(ISERROR(VLOOKUP(AD2315,AD$7:AD2314,1,FALSE)),1,0))</f>
        <v>0</v>
      </c>
      <c r="AF2315" s="194"/>
    </row>
    <row r="2316" spans="1:32" ht="16.5" customHeight="1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75">
        <f>IF(AND($X$3512&lt;&gt;" ",$X$3512&lt;&gt;0),IF(X2316=$X$3512,1+COUNTIF(U$7:U2315,"&gt;0"),0),0)</f>
        <v>0</v>
      </c>
      <c r="V2316" s="178" t="s">
        <v>2505</v>
      </c>
      <c r="W2316" s="130"/>
      <c r="X2316" s="131"/>
      <c r="Y2316" s="131"/>
      <c r="Z2316" s="206"/>
      <c r="AA2316" s="194">
        <f t="shared" si="161"/>
        <v>0</v>
      </c>
      <c r="AB2316" s="124" t="str">
        <f t="shared" si="162"/>
        <v/>
      </c>
      <c r="AC2316" s="195" t="str">
        <f t="shared" si="163"/>
        <v/>
      </c>
      <c r="AD2316" s="194" t="str">
        <f t="shared" si="164"/>
        <v/>
      </c>
      <c r="AE2316" s="194">
        <f>IF(AD2316="",0,IF(ISERROR(VLOOKUP(AD2316,AD$7:AD2315,1,FALSE)),1,0))</f>
        <v>0</v>
      </c>
      <c r="AF2316" s="194"/>
    </row>
    <row r="2317" spans="1:32" ht="16.5" customHeight="1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75">
        <f>IF(AND($X$3512&lt;&gt;" ",$X$3512&lt;&gt;0),IF(X2317=$X$3512,1+COUNTIF(U$7:U2316,"&gt;0"),0),0)</f>
        <v>0</v>
      </c>
      <c r="V2317" s="178" t="s">
        <v>2506</v>
      </c>
      <c r="W2317" s="130"/>
      <c r="X2317" s="131"/>
      <c r="Y2317" s="131"/>
      <c r="Z2317" s="206"/>
      <c r="AA2317" s="194">
        <f t="shared" si="161"/>
        <v>0</v>
      </c>
      <c r="AB2317" s="124" t="str">
        <f t="shared" si="162"/>
        <v/>
      </c>
      <c r="AC2317" s="195" t="str">
        <f t="shared" si="163"/>
        <v/>
      </c>
      <c r="AD2317" s="194" t="str">
        <f t="shared" si="164"/>
        <v/>
      </c>
      <c r="AE2317" s="194">
        <f>IF(AD2317="",0,IF(ISERROR(VLOOKUP(AD2317,AD$7:AD2316,1,FALSE)),1,0))</f>
        <v>0</v>
      </c>
      <c r="AF2317" s="194"/>
    </row>
    <row r="2318" spans="1:32" ht="16.5" customHeight="1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75">
        <f>IF(AND($X$3512&lt;&gt;" ",$X$3512&lt;&gt;0),IF(X2318=$X$3512,1+COUNTIF(U$7:U2317,"&gt;0"),0),0)</f>
        <v>0</v>
      </c>
      <c r="V2318" s="178" t="s">
        <v>2507</v>
      </c>
      <c r="W2318" s="130"/>
      <c r="X2318" s="131"/>
      <c r="Y2318" s="131"/>
      <c r="Z2318" s="206"/>
      <c r="AA2318" s="194">
        <f t="shared" si="161"/>
        <v>0</v>
      </c>
      <c r="AB2318" s="124" t="str">
        <f t="shared" si="162"/>
        <v/>
      </c>
      <c r="AC2318" s="195" t="str">
        <f t="shared" si="163"/>
        <v/>
      </c>
      <c r="AD2318" s="194" t="str">
        <f t="shared" si="164"/>
        <v/>
      </c>
      <c r="AE2318" s="194">
        <f>IF(AD2318="",0,IF(ISERROR(VLOOKUP(AD2318,AD$7:AD2317,1,FALSE)),1,0))</f>
        <v>0</v>
      </c>
      <c r="AF2318" s="194"/>
    </row>
    <row r="2319" spans="1:32" ht="16.5" customHeight="1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75">
        <f>IF(AND($X$3512&lt;&gt;" ",$X$3512&lt;&gt;0),IF(X2319=$X$3512,1+COUNTIF(U$7:U2318,"&gt;0"),0),0)</f>
        <v>0</v>
      </c>
      <c r="V2319" s="178" t="s">
        <v>2508</v>
      </c>
      <c r="W2319" s="130"/>
      <c r="X2319" s="131"/>
      <c r="Y2319" s="131"/>
      <c r="Z2319" s="206"/>
      <c r="AA2319" s="194">
        <f t="shared" si="161"/>
        <v>0</v>
      </c>
      <c r="AB2319" s="124" t="str">
        <f t="shared" si="162"/>
        <v/>
      </c>
      <c r="AC2319" s="195" t="str">
        <f t="shared" si="163"/>
        <v/>
      </c>
      <c r="AD2319" s="194" t="str">
        <f t="shared" si="164"/>
        <v/>
      </c>
      <c r="AE2319" s="194">
        <f>IF(AD2319="",0,IF(ISERROR(VLOOKUP(AD2319,AD$7:AD2318,1,FALSE)),1,0))</f>
        <v>0</v>
      </c>
      <c r="AF2319" s="194"/>
    </row>
    <row r="2320" spans="1:32" ht="16.5" customHeight="1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75">
        <f>IF(AND($X$3512&lt;&gt;" ",$X$3512&lt;&gt;0),IF(X2320=$X$3512,1+COUNTIF(U$7:U2319,"&gt;0"),0),0)</f>
        <v>0</v>
      </c>
      <c r="V2320" s="178" t="s">
        <v>2509</v>
      </c>
      <c r="W2320" s="130"/>
      <c r="X2320" s="131"/>
      <c r="Y2320" s="131"/>
      <c r="Z2320" s="206"/>
      <c r="AA2320" s="194">
        <f t="shared" si="161"/>
        <v>0</v>
      </c>
      <c r="AB2320" s="124" t="str">
        <f t="shared" si="162"/>
        <v/>
      </c>
      <c r="AC2320" s="195" t="str">
        <f t="shared" si="163"/>
        <v/>
      </c>
      <c r="AD2320" s="194" t="str">
        <f t="shared" si="164"/>
        <v/>
      </c>
      <c r="AE2320" s="194">
        <f>IF(AD2320="",0,IF(ISERROR(VLOOKUP(AD2320,AD$7:AD2319,1,FALSE)),1,0))</f>
        <v>0</v>
      </c>
      <c r="AF2320" s="194"/>
    </row>
    <row r="2321" spans="1:32" ht="16.5" customHeight="1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75">
        <f>IF(AND($X$3512&lt;&gt;" ",$X$3512&lt;&gt;0),IF(X2321=$X$3512,1+COUNTIF(U$7:U2320,"&gt;0"),0),0)</f>
        <v>0</v>
      </c>
      <c r="V2321" s="178" t="s">
        <v>2510</v>
      </c>
      <c r="W2321" s="130"/>
      <c r="X2321" s="131"/>
      <c r="Y2321" s="131"/>
      <c r="Z2321" s="206"/>
      <c r="AA2321" s="194">
        <f t="shared" si="161"/>
        <v>0</v>
      </c>
      <c r="AB2321" s="124" t="str">
        <f t="shared" si="162"/>
        <v/>
      </c>
      <c r="AC2321" s="195" t="str">
        <f t="shared" si="163"/>
        <v/>
      </c>
      <c r="AD2321" s="194" t="str">
        <f t="shared" si="164"/>
        <v/>
      </c>
      <c r="AE2321" s="194">
        <f>IF(AD2321="",0,IF(ISERROR(VLOOKUP(AD2321,AD$7:AD2320,1,FALSE)),1,0))</f>
        <v>0</v>
      </c>
      <c r="AF2321" s="194"/>
    </row>
    <row r="2322" spans="1:32" ht="16.5" customHeight="1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75">
        <f>IF(AND($X$3512&lt;&gt;" ",$X$3512&lt;&gt;0),IF(X2322=$X$3512,1+COUNTIF(U$7:U2321,"&gt;0"),0),0)</f>
        <v>0</v>
      </c>
      <c r="V2322" s="178" t="s">
        <v>2511</v>
      </c>
      <c r="W2322" s="130"/>
      <c r="X2322" s="131"/>
      <c r="Y2322" s="131"/>
      <c r="Z2322" s="206"/>
      <c r="AA2322" s="194">
        <f t="shared" si="161"/>
        <v>0</v>
      </c>
      <c r="AB2322" s="124" t="str">
        <f t="shared" si="162"/>
        <v/>
      </c>
      <c r="AC2322" s="195" t="str">
        <f t="shared" si="163"/>
        <v/>
      </c>
      <c r="AD2322" s="194" t="str">
        <f t="shared" si="164"/>
        <v/>
      </c>
      <c r="AE2322" s="194">
        <f>IF(AD2322="",0,IF(ISERROR(VLOOKUP(AD2322,AD$7:AD2321,1,FALSE)),1,0))</f>
        <v>0</v>
      </c>
      <c r="AF2322" s="194"/>
    </row>
    <row r="2323" spans="1:32" ht="16.5" customHeight="1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75">
        <f>IF(AND($X$3512&lt;&gt;" ",$X$3512&lt;&gt;0),IF(X2323=$X$3512,1+COUNTIF(U$7:U2322,"&gt;0"),0),0)</f>
        <v>0</v>
      </c>
      <c r="V2323" s="178" t="s">
        <v>2512</v>
      </c>
      <c r="W2323" s="130"/>
      <c r="X2323" s="131"/>
      <c r="Y2323" s="131"/>
      <c r="Z2323" s="206"/>
      <c r="AA2323" s="194">
        <f t="shared" si="161"/>
        <v>0</v>
      </c>
      <c r="AB2323" s="124" t="str">
        <f t="shared" si="162"/>
        <v/>
      </c>
      <c r="AC2323" s="195" t="str">
        <f t="shared" si="163"/>
        <v/>
      </c>
      <c r="AD2323" s="194" t="str">
        <f t="shared" si="164"/>
        <v/>
      </c>
      <c r="AE2323" s="194">
        <f>IF(AD2323="",0,IF(ISERROR(VLOOKUP(AD2323,AD$7:AD2322,1,FALSE)),1,0))</f>
        <v>0</v>
      </c>
      <c r="AF2323" s="194"/>
    </row>
    <row r="2324" spans="1:32" ht="16.5" customHeight="1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75">
        <f>IF(AND($X$3512&lt;&gt;" ",$X$3512&lt;&gt;0),IF(X2324=$X$3512,1+COUNTIF(U$7:U2323,"&gt;0"),0),0)</f>
        <v>0</v>
      </c>
      <c r="V2324" s="178" t="s">
        <v>2513</v>
      </c>
      <c r="W2324" s="130"/>
      <c r="X2324" s="131"/>
      <c r="Y2324" s="131"/>
      <c r="Z2324" s="206"/>
      <c r="AA2324" s="194">
        <f t="shared" si="161"/>
        <v>0</v>
      </c>
      <c r="AB2324" s="124" t="str">
        <f t="shared" si="162"/>
        <v/>
      </c>
      <c r="AC2324" s="195" t="str">
        <f t="shared" si="163"/>
        <v/>
      </c>
      <c r="AD2324" s="194" t="str">
        <f t="shared" si="164"/>
        <v/>
      </c>
      <c r="AE2324" s="194">
        <f>IF(AD2324="",0,IF(ISERROR(VLOOKUP(AD2324,AD$7:AD2323,1,FALSE)),1,0))</f>
        <v>0</v>
      </c>
      <c r="AF2324" s="194"/>
    </row>
    <row r="2325" spans="1:32" ht="16.5" customHeight="1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75">
        <f>IF(AND($X$3512&lt;&gt;" ",$X$3512&lt;&gt;0),IF(X2325=$X$3512,1+COUNTIF(U$7:U2324,"&gt;0"),0),0)</f>
        <v>0</v>
      </c>
      <c r="V2325" s="178" t="s">
        <v>2514</v>
      </c>
      <c r="W2325" s="130"/>
      <c r="X2325" s="131"/>
      <c r="Y2325" s="131"/>
      <c r="Z2325" s="206"/>
      <c r="AA2325" s="194">
        <f t="shared" si="161"/>
        <v>0</v>
      </c>
      <c r="AB2325" s="124" t="str">
        <f t="shared" si="162"/>
        <v/>
      </c>
      <c r="AC2325" s="195" t="str">
        <f t="shared" si="163"/>
        <v/>
      </c>
      <c r="AD2325" s="194" t="str">
        <f t="shared" si="164"/>
        <v/>
      </c>
      <c r="AE2325" s="194">
        <f>IF(AD2325="",0,IF(ISERROR(VLOOKUP(AD2325,AD$7:AD2324,1,FALSE)),1,0))</f>
        <v>0</v>
      </c>
      <c r="AF2325" s="194"/>
    </row>
    <row r="2326" spans="1:32" ht="16.5" customHeight="1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75">
        <f>IF(AND($X$3512&lt;&gt;" ",$X$3512&lt;&gt;0),IF(X2326=$X$3512,1+COUNTIF(U$7:U2325,"&gt;0"),0),0)</f>
        <v>0</v>
      </c>
      <c r="V2326" s="178" t="s">
        <v>2515</v>
      </c>
      <c r="W2326" s="130"/>
      <c r="X2326" s="131"/>
      <c r="Y2326" s="131"/>
      <c r="Z2326" s="206"/>
      <c r="AA2326" s="194">
        <f t="shared" si="161"/>
        <v>0</v>
      </c>
      <c r="AB2326" s="124" t="str">
        <f t="shared" si="162"/>
        <v/>
      </c>
      <c r="AC2326" s="195" t="str">
        <f t="shared" si="163"/>
        <v/>
      </c>
      <c r="AD2326" s="194" t="str">
        <f t="shared" si="164"/>
        <v/>
      </c>
      <c r="AE2326" s="194">
        <f>IF(AD2326="",0,IF(ISERROR(VLOOKUP(AD2326,AD$7:AD2325,1,FALSE)),1,0))</f>
        <v>0</v>
      </c>
      <c r="AF2326" s="194"/>
    </row>
    <row r="2327" spans="1:32" ht="16.5" customHeight="1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75">
        <f>IF(AND($X$3512&lt;&gt;" ",$X$3512&lt;&gt;0),IF(X2327=$X$3512,1+COUNTIF(U$7:U2326,"&gt;0"),0),0)</f>
        <v>0</v>
      </c>
      <c r="V2327" s="178" t="s">
        <v>2516</v>
      </c>
      <c r="W2327" s="130"/>
      <c r="X2327" s="131"/>
      <c r="Y2327" s="131"/>
      <c r="Z2327" s="206"/>
      <c r="AA2327" s="194">
        <f t="shared" si="161"/>
        <v>0</v>
      </c>
      <c r="AB2327" s="124" t="str">
        <f t="shared" si="162"/>
        <v/>
      </c>
      <c r="AC2327" s="195" t="str">
        <f t="shared" si="163"/>
        <v/>
      </c>
      <c r="AD2327" s="194" t="str">
        <f t="shared" si="164"/>
        <v/>
      </c>
      <c r="AE2327" s="194">
        <f>IF(AD2327="",0,IF(ISERROR(VLOOKUP(AD2327,AD$7:AD2326,1,FALSE)),1,0))</f>
        <v>0</v>
      </c>
      <c r="AF2327" s="194"/>
    </row>
    <row r="2328" spans="1:32" ht="16.5" customHeight="1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75">
        <f>IF(AND($X$3512&lt;&gt;" ",$X$3512&lt;&gt;0),IF(X2328=$X$3512,1+COUNTIF(U$7:U2327,"&gt;0"),0),0)</f>
        <v>0</v>
      </c>
      <c r="V2328" s="178" t="s">
        <v>2517</v>
      </c>
      <c r="W2328" s="130"/>
      <c r="X2328" s="131"/>
      <c r="Y2328" s="131"/>
      <c r="Z2328" s="206"/>
      <c r="AA2328" s="194">
        <f t="shared" si="161"/>
        <v>0</v>
      </c>
      <c r="AB2328" s="124" t="str">
        <f t="shared" si="162"/>
        <v/>
      </c>
      <c r="AC2328" s="195" t="str">
        <f t="shared" si="163"/>
        <v/>
      </c>
      <c r="AD2328" s="194" t="str">
        <f t="shared" si="164"/>
        <v/>
      </c>
      <c r="AE2328" s="194">
        <f>IF(AD2328="",0,IF(ISERROR(VLOOKUP(AD2328,AD$7:AD2327,1,FALSE)),1,0))</f>
        <v>0</v>
      </c>
      <c r="AF2328" s="194"/>
    </row>
    <row r="2329" spans="1:32" ht="16.5" customHeight="1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75">
        <f>IF(AND($X$3512&lt;&gt;" ",$X$3512&lt;&gt;0),IF(X2329=$X$3512,1+COUNTIF(U$7:U2328,"&gt;0"),0),0)</f>
        <v>0</v>
      </c>
      <c r="V2329" s="178" t="s">
        <v>2518</v>
      </c>
      <c r="W2329" s="130"/>
      <c r="X2329" s="131"/>
      <c r="Y2329" s="131"/>
      <c r="Z2329" s="206"/>
      <c r="AA2329" s="194">
        <f t="shared" si="161"/>
        <v>0</v>
      </c>
      <c r="AB2329" s="124" t="str">
        <f t="shared" si="162"/>
        <v/>
      </c>
      <c r="AC2329" s="195" t="str">
        <f t="shared" si="163"/>
        <v/>
      </c>
      <c r="AD2329" s="194" t="str">
        <f t="shared" si="164"/>
        <v/>
      </c>
      <c r="AE2329" s="194">
        <f>IF(AD2329="",0,IF(ISERROR(VLOOKUP(AD2329,AD$7:AD2328,1,FALSE)),1,0))</f>
        <v>0</v>
      </c>
      <c r="AF2329" s="194"/>
    </row>
    <row r="2330" spans="1:32" ht="16.5" customHeight="1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75">
        <f>IF(AND($X$3512&lt;&gt;" ",$X$3512&lt;&gt;0),IF(X2330=$X$3512,1+COUNTIF(U$7:U2329,"&gt;0"),0),0)</f>
        <v>0</v>
      </c>
      <c r="V2330" s="178" t="s">
        <v>2519</v>
      </c>
      <c r="W2330" s="130"/>
      <c r="X2330" s="131"/>
      <c r="Y2330" s="131"/>
      <c r="Z2330" s="206"/>
      <c r="AA2330" s="194">
        <f t="shared" si="161"/>
        <v>0</v>
      </c>
      <c r="AB2330" s="124" t="str">
        <f t="shared" si="162"/>
        <v/>
      </c>
      <c r="AC2330" s="195" t="str">
        <f t="shared" si="163"/>
        <v/>
      </c>
      <c r="AD2330" s="194" t="str">
        <f t="shared" si="164"/>
        <v/>
      </c>
      <c r="AE2330" s="194">
        <f>IF(AD2330="",0,IF(ISERROR(VLOOKUP(AD2330,AD$7:AD2329,1,FALSE)),1,0))</f>
        <v>0</v>
      </c>
      <c r="AF2330" s="194"/>
    </row>
    <row r="2331" spans="1:32" ht="16.5" customHeight="1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75">
        <f>IF(AND($X$3512&lt;&gt;" ",$X$3512&lt;&gt;0),IF(X2331=$X$3512,1+COUNTIF(U$7:U2330,"&gt;0"),0),0)</f>
        <v>0</v>
      </c>
      <c r="V2331" s="178" t="s">
        <v>2520</v>
      </c>
      <c r="W2331" s="130"/>
      <c r="X2331" s="131"/>
      <c r="Y2331" s="131"/>
      <c r="Z2331" s="206"/>
      <c r="AA2331" s="194">
        <f t="shared" si="161"/>
        <v>0</v>
      </c>
      <c r="AB2331" s="124" t="str">
        <f t="shared" si="162"/>
        <v/>
      </c>
      <c r="AC2331" s="195" t="str">
        <f t="shared" si="163"/>
        <v/>
      </c>
      <c r="AD2331" s="194" t="str">
        <f t="shared" si="164"/>
        <v/>
      </c>
      <c r="AE2331" s="194">
        <f>IF(AD2331="",0,IF(ISERROR(VLOOKUP(AD2331,AD$7:AD2330,1,FALSE)),1,0))</f>
        <v>0</v>
      </c>
      <c r="AF2331" s="194"/>
    </row>
    <row r="2332" spans="1:32" ht="16.5" customHeight="1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75">
        <f>IF(AND($X$3512&lt;&gt;" ",$X$3512&lt;&gt;0),IF(X2332=$X$3512,1+COUNTIF(U$7:U2331,"&gt;0"),0),0)</f>
        <v>0</v>
      </c>
      <c r="V2332" s="178" t="s">
        <v>2521</v>
      </c>
      <c r="W2332" s="130"/>
      <c r="X2332" s="131"/>
      <c r="Y2332" s="131"/>
      <c r="Z2332" s="206"/>
      <c r="AA2332" s="194">
        <f t="shared" si="161"/>
        <v>0</v>
      </c>
      <c r="AB2332" s="124" t="str">
        <f t="shared" si="162"/>
        <v/>
      </c>
      <c r="AC2332" s="195" t="str">
        <f t="shared" si="163"/>
        <v/>
      </c>
      <c r="AD2332" s="194" t="str">
        <f t="shared" si="164"/>
        <v/>
      </c>
      <c r="AE2332" s="194">
        <f>IF(AD2332="",0,IF(ISERROR(VLOOKUP(AD2332,AD$7:AD2331,1,FALSE)),1,0))</f>
        <v>0</v>
      </c>
      <c r="AF2332" s="194"/>
    </row>
    <row r="2333" spans="1:32" ht="16.5" customHeight="1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75">
        <f>IF(AND($X$3512&lt;&gt;" ",$X$3512&lt;&gt;0),IF(X2333=$X$3512,1+COUNTIF(U$7:U2332,"&gt;0"),0),0)</f>
        <v>0</v>
      </c>
      <c r="V2333" s="178" t="s">
        <v>2522</v>
      </c>
      <c r="W2333" s="130"/>
      <c r="X2333" s="131"/>
      <c r="Y2333" s="131"/>
      <c r="Z2333" s="206"/>
      <c r="AA2333" s="194">
        <f t="shared" si="161"/>
        <v>0</v>
      </c>
      <c r="AB2333" s="124" t="str">
        <f t="shared" si="162"/>
        <v/>
      </c>
      <c r="AC2333" s="195" t="str">
        <f t="shared" si="163"/>
        <v/>
      </c>
      <c r="AD2333" s="194" t="str">
        <f t="shared" si="164"/>
        <v/>
      </c>
      <c r="AE2333" s="194">
        <f>IF(AD2333="",0,IF(ISERROR(VLOOKUP(AD2333,AD$7:AD2332,1,FALSE)),1,0))</f>
        <v>0</v>
      </c>
      <c r="AF2333" s="194"/>
    </row>
    <row r="2334" spans="1:32" ht="16.5" customHeight="1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75">
        <f>IF(AND($X$3512&lt;&gt;" ",$X$3512&lt;&gt;0),IF(X2334=$X$3512,1+COUNTIF(U$7:U2333,"&gt;0"),0),0)</f>
        <v>0</v>
      </c>
      <c r="V2334" s="178" t="s">
        <v>2523</v>
      </c>
      <c r="W2334" s="130"/>
      <c r="X2334" s="131"/>
      <c r="Y2334" s="131"/>
      <c r="Z2334" s="206"/>
      <c r="AA2334" s="194">
        <f t="shared" si="161"/>
        <v>0</v>
      </c>
      <c r="AB2334" s="124" t="str">
        <f t="shared" si="162"/>
        <v/>
      </c>
      <c r="AC2334" s="195" t="str">
        <f t="shared" si="163"/>
        <v/>
      </c>
      <c r="AD2334" s="194" t="str">
        <f t="shared" si="164"/>
        <v/>
      </c>
      <c r="AE2334" s="194">
        <f>IF(AD2334="",0,IF(ISERROR(VLOOKUP(AD2334,AD$7:AD2333,1,FALSE)),1,0))</f>
        <v>0</v>
      </c>
      <c r="AF2334" s="194"/>
    </row>
    <row r="2335" spans="1:32" ht="16.5" customHeight="1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75">
        <f>IF(AND($X$3512&lt;&gt;" ",$X$3512&lt;&gt;0),IF(X2335=$X$3512,1+COUNTIF(U$7:U2334,"&gt;0"),0),0)</f>
        <v>0</v>
      </c>
      <c r="V2335" s="178" t="s">
        <v>2524</v>
      </c>
      <c r="W2335" s="130"/>
      <c r="X2335" s="131"/>
      <c r="Y2335" s="131"/>
      <c r="Z2335" s="206"/>
      <c r="AA2335" s="194">
        <f t="shared" si="161"/>
        <v>0</v>
      </c>
      <c r="AB2335" s="124" t="str">
        <f t="shared" si="162"/>
        <v/>
      </c>
      <c r="AC2335" s="195" t="str">
        <f t="shared" si="163"/>
        <v/>
      </c>
      <c r="AD2335" s="194" t="str">
        <f t="shared" si="164"/>
        <v/>
      </c>
      <c r="AE2335" s="194">
        <f>IF(AD2335="",0,IF(ISERROR(VLOOKUP(AD2335,AD$7:AD2334,1,FALSE)),1,0))</f>
        <v>0</v>
      </c>
      <c r="AF2335" s="194"/>
    </row>
    <row r="2336" spans="1:32" ht="16.5" customHeight="1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75">
        <f>IF(AND($X$3512&lt;&gt;" ",$X$3512&lt;&gt;0),IF(X2336=$X$3512,1+COUNTIF(U$7:U2335,"&gt;0"),0),0)</f>
        <v>0</v>
      </c>
      <c r="V2336" s="178" t="s">
        <v>2525</v>
      </c>
      <c r="W2336" s="130"/>
      <c r="X2336" s="131"/>
      <c r="Y2336" s="131"/>
      <c r="Z2336" s="206"/>
      <c r="AA2336" s="194">
        <f t="shared" si="161"/>
        <v>0</v>
      </c>
      <c r="AB2336" s="124" t="str">
        <f t="shared" si="162"/>
        <v/>
      </c>
      <c r="AC2336" s="195" t="str">
        <f t="shared" si="163"/>
        <v/>
      </c>
      <c r="AD2336" s="194" t="str">
        <f t="shared" si="164"/>
        <v/>
      </c>
      <c r="AE2336" s="194">
        <f>IF(AD2336="",0,IF(ISERROR(VLOOKUP(AD2336,AD$7:AD2335,1,FALSE)),1,0))</f>
        <v>0</v>
      </c>
      <c r="AF2336" s="194"/>
    </row>
    <row r="2337" spans="1:32" ht="16.5" customHeight="1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75">
        <f>IF(AND($X$3512&lt;&gt;" ",$X$3512&lt;&gt;0),IF(X2337=$X$3512,1+COUNTIF(U$7:U2336,"&gt;0"),0),0)</f>
        <v>0</v>
      </c>
      <c r="V2337" s="178" t="s">
        <v>2526</v>
      </c>
      <c r="W2337" s="130"/>
      <c r="X2337" s="131"/>
      <c r="Y2337" s="131"/>
      <c r="Z2337" s="206"/>
      <c r="AA2337" s="194">
        <f t="shared" si="161"/>
        <v>0</v>
      </c>
      <c r="AB2337" s="124" t="str">
        <f t="shared" si="162"/>
        <v/>
      </c>
      <c r="AC2337" s="195" t="str">
        <f t="shared" si="163"/>
        <v/>
      </c>
      <c r="AD2337" s="194" t="str">
        <f t="shared" si="164"/>
        <v/>
      </c>
      <c r="AE2337" s="194">
        <f>IF(AD2337="",0,IF(ISERROR(VLOOKUP(AD2337,AD$7:AD2336,1,FALSE)),1,0))</f>
        <v>0</v>
      </c>
      <c r="AF2337" s="194"/>
    </row>
    <row r="2338" spans="1:32" ht="16.5" customHeight="1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75">
        <f>IF(AND($X$3512&lt;&gt;" ",$X$3512&lt;&gt;0),IF(X2338=$X$3512,1+COUNTIF(U$7:U2337,"&gt;0"),0),0)</f>
        <v>0</v>
      </c>
      <c r="V2338" s="178" t="s">
        <v>2527</v>
      </c>
      <c r="W2338" s="130"/>
      <c r="X2338" s="131"/>
      <c r="Y2338" s="131"/>
      <c r="Z2338" s="206"/>
      <c r="AA2338" s="194">
        <f t="shared" si="161"/>
        <v>0</v>
      </c>
      <c r="AB2338" s="124" t="str">
        <f t="shared" si="162"/>
        <v/>
      </c>
      <c r="AC2338" s="195" t="str">
        <f t="shared" si="163"/>
        <v/>
      </c>
      <c r="AD2338" s="194" t="str">
        <f t="shared" si="164"/>
        <v/>
      </c>
      <c r="AE2338" s="194">
        <f>IF(AD2338="",0,IF(ISERROR(VLOOKUP(AD2338,AD$7:AD2337,1,FALSE)),1,0))</f>
        <v>0</v>
      </c>
      <c r="AF2338" s="194"/>
    </row>
    <row r="2339" spans="1:32" ht="16.5" customHeight="1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75">
        <f>IF(AND($X$3512&lt;&gt;" ",$X$3512&lt;&gt;0),IF(X2339=$X$3512,1+COUNTIF(U$7:U2338,"&gt;0"),0),0)</f>
        <v>0</v>
      </c>
      <c r="V2339" s="178" t="s">
        <v>2528</v>
      </c>
      <c r="W2339" s="130"/>
      <c r="X2339" s="131"/>
      <c r="Y2339" s="131"/>
      <c r="Z2339" s="206"/>
      <c r="AA2339" s="194">
        <f t="shared" si="161"/>
        <v>0</v>
      </c>
      <c r="AB2339" s="124" t="str">
        <f t="shared" si="162"/>
        <v/>
      </c>
      <c r="AC2339" s="195" t="str">
        <f t="shared" si="163"/>
        <v/>
      </c>
      <c r="AD2339" s="194" t="str">
        <f t="shared" si="164"/>
        <v/>
      </c>
      <c r="AE2339" s="194">
        <f>IF(AD2339="",0,IF(ISERROR(VLOOKUP(AD2339,AD$7:AD2338,1,FALSE)),1,0))</f>
        <v>0</v>
      </c>
      <c r="AF2339" s="194"/>
    </row>
    <row r="2340" spans="1:32" ht="16.5" customHeight="1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75">
        <f>IF(AND($X$3512&lt;&gt;" ",$X$3512&lt;&gt;0),IF(X2340=$X$3512,1+COUNTIF(U$7:U2339,"&gt;0"),0),0)</f>
        <v>0</v>
      </c>
      <c r="V2340" s="178" t="s">
        <v>2529</v>
      </c>
      <c r="W2340" s="130"/>
      <c r="X2340" s="131"/>
      <c r="Y2340" s="131"/>
      <c r="Z2340" s="206"/>
      <c r="AA2340" s="194">
        <f t="shared" si="161"/>
        <v>0</v>
      </c>
      <c r="AB2340" s="124" t="str">
        <f t="shared" si="162"/>
        <v/>
      </c>
      <c r="AC2340" s="195" t="str">
        <f t="shared" si="163"/>
        <v/>
      </c>
      <c r="AD2340" s="194" t="str">
        <f t="shared" si="164"/>
        <v/>
      </c>
      <c r="AE2340" s="194">
        <f>IF(AD2340="",0,IF(ISERROR(VLOOKUP(AD2340,AD$7:AD2339,1,FALSE)),1,0))</f>
        <v>0</v>
      </c>
      <c r="AF2340" s="194"/>
    </row>
    <row r="2341" spans="1:32" ht="16.5" customHeight="1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75">
        <f>IF(AND($X$3512&lt;&gt;" ",$X$3512&lt;&gt;0),IF(X2341=$X$3512,1+COUNTIF(U$7:U2340,"&gt;0"),0),0)</f>
        <v>0</v>
      </c>
      <c r="V2341" s="178" t="s">
        <v>2530</v>
      </c>
      <c r="W2341" s="130"/>
      <c r="X2341" s="131"/>
      <c r="Y2341" s="131"/>
      <c r="Z2341" s="206"/>
      <c r="AA2341" s="194">
        <f t="shared" si="161"/>
        <v>0</v>
      </c>
      <c r="AB2341" s="124" t="str">
        <f t="shared" si="162"/>
        <v/>
      </c>
      <c r="AC2341" s="195" t="str">
        <f t="shared" si="163"/>
        <v/>
      </c>
      <c r="AD2341" s="194" t="str">
        <f t="shared" si="164"/>
        <v/>
      </c>
      <c r="AE2341" s="194">
        <f>IF(AD2341="",0,IF(ISERROR(VLOOKUP(AD2341,AD$7:AD2340,1,FALSE)),1,0))</f>
        <v>0</v>
      </c>
      <c r="AF2341" s="194"/>
    </row>
    <row r="2342" spans="1:32" ht="16.5" customHeight="1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75">
        <f>IF(AND($X$3512&lt;&gt;" ",$X$3512&lt;&gt;0),IF(X2342=$X$3512,1+COUNTIF(U$7:U2341,"&gt;0"),0),0)</f>
        <v>0</v>
      </c>
      <c r="V2342" s="178" t="s">
        <v>2531</v>
      </c>
      <c r="W2342" s="130"/>
      <c r="X2342" s="131"/>
      <c r="Y2342" s="131"/>
      <c r="Z2342" s="206"/>
      <c r="AA2342" s="194">
        <f t="shared" si="161"/>
        <v>0</v>
      </c>
      <c r="AB2342" s="124" t="str">
        <f t="shared" si="162"/>
        <v/>
      </c>
      <c r="AC2342" s="195" t="str">
        <f t="shared" si="163"/>
        <v/>
      </c>
      <c r="AD2342" s="194" t="str">
        <f t="shared" si="164"/>
        <v/>
      </c>
      <c r="AE2342" s="194">
        <f>IF(AD2342="",0,IF(ISERROR(VLOOKUP(AD2342,AD$7:AD2341,1,FALSE)),1,0))</f>
        <v>0</v>
      </c>
      <c r="AF2342" s="194"/>
    </row>
    <row r="2343" spans="1:32" ht="16.5" customHeight="1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75">
        <f>IF(AND($X$3512&lt;&gt;" ",$X$3512&lt;&gt;0),IF(X2343=$X$3512,1+COUNTIF(U$7:U2342,"&gt;0"),0),0)</f>
        <v>0</v>
      </c>
      <c r="V2343" s="178" t="s">
        <v>2532</v>
      </c>
      <c r="W2343" s="130"/>
      <c r="X2343" s="131"/>
      <c r="Y2343" s="131"/>
      <c r="Z2343" s="206"/>
      <c r="AA2343" s="194">
        <f t="shared" si="161"/>
        <v>0</v>
      </c>
      <c r="AB2343" s="124" t="str">
        <f t="shared" si="162"/>
        <v/>
      </c>
      <c r="AC2343" s="195" t="str">
        <f t="shared" si="163"/>
        <v/>
      </c>
      <c r="AD2343" s="194" t="str">
        <f t="shared" si="164"/>
        <v/>
      </c>
      <c r="AE2343" s="194">
        <f>IF(AD2343="",0,IF(ISERROR(VLOOKUP(AD2343,AD$7:AD2342,1,FALSE)),1,0))</f>
        <v>0</v>
      </c>
      <c r="AF2343" s="194"/>
    </row>
    <row r="2344" spans="1:32" ht="16.5" customHeight="1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75">
        <f>IF(AND($X$3512&lt;&gt;" ",$X$3512&lt;&gt;0),IF(X2344=$X$3512,1+COUNTIF(U$7:U2343,"&gt;0"),0),0)</f>
        <v>0</v>
      </c>
      <c r="V2344" s="178" t="s">
        <v>2533</v>
      </c>
      <c r="W2344" s="130"/>
      <c r="X2344" s="131"/>
      <c r="Y2344" s="131"/>
      <c r="Z2344" s="206"/>
      <c r="AA2344" s="194">
        <f t="shared" si="161"/>
        <v>0</v>
      </c>
      <c r="AB2344" s="124" t="str">
        <f t="shared" si="162"/>
        <v/>
      </c>
      <c r="AC2344" s="195" t="str">
        <f t="shared" si="163"/>
        <v/>
      </c>
      <c r="AD2344" s="194" t="str">
        <f t="shared" si="164"/>
        <v/>
      </c>
      <c r="AE2344" s="194">
        <f>IF(AD2344="",0,IF(ISERROR(VLOOKUP(AD2344,AD$7:AD2343,1,FALSE)),1,0))</f>
        <v>0</v>
      </c>
      <c r="AF2344" s="194"/>
    </row>
    <row r="2345" spans="1:32" ht="16.5" customHeight="1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75">
        <f>IF(AND($X$3512&lt;&gt;" ",$X$3512&lt;&gt;0),IF(X2345=$X$3512,1+COUNTIF(U$7:U2344,"&gt;0"),0),0)</f>
        <v>0</v>
      </c>
      <c r="V2345" s="178" t="s">
        <v>2534</v>
      </c>
      <c r="W2345" s="130"/>
      <c r="X2345" s="131"/>
      <c r="Y2345" s="131"/>
      <c r="Z2345" s="206"/>
      <c r="AA2345" s="194">
        <f t="shared" si="161"/>
        <v>0</v>
      </c>
      <c r="AB2345" s="124" t="str">
        <f t="shared" si="162"/>
        <v/>
      </c>
      <c r="AC2345" s="195" t="str">
        <f t="shared" si="163"/>
        <v/>
      </c>
      <c r="AD2345" s="194" t="str">
        <f t="shared" si="164"/>
        <v/>
      </c>
      <c r="AE2345" s="194">
        <f>IF(AD2345="",0,IF(ISERROR(VLOOKUP(AD2345,AD$7:AD2344,1,FALSE)),1,0))</f>
        <v>0</v>
      </c>
      <c r="AF2345" s="194"/>
    </row>
    <row r="2346" spans="1:32" ht="16.5" customHeight="1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75">
        <f>IF(AND($X$3512&lt;&gt;" ",$X$3512&lt;&gt;0),IF(X2346=$X$3512,1+COUNTIF(U$7:U2345,"&gt;0"),0),0)</f>
        <v>0</v>
      </c>
      <c r="V2346" s="178" t="s">
        <v>2535</v>
      </c>
      <c r="W2346" s="130"/>
      <c r="X2346" s="131"/>
      <c r="Y2346" s="131"/>
      <c r="Z2346" s="206"/>
      <c r="AA2346" s="194">
        <f t="shared" si="161"/>
        <v>0</v>
      </c>
      <c r="AB2346" s="124" t="str">
        <f t="shared" si="162"/>
        <v/>
      </c>
      <c r="AC2346" s="195" t="str">
        <f t="shared" si="163"/>
        <v/>
      </c>
      <c r="AD2346" s="194" t="str">
        <f t="shared" si="164"/>
        <v/>
      </c>
      <c r="AE2346" s="194">
        <f>IF(AD2346="",0,IF(ISERROR(VLOOKUP(AD2346,AD$7:AD2345,1,FALSE)),1,0))</f>
        <v>0</v>
      </c>
      <c r="AF2346" s="194"/>
    </row>
    <row r="2347" spans="1:32" ht="16.5" customHeight="1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75">
        <f>IF(AND($X$3512&lt;&gt;" ",$X$3512&lt;&gt;0),IF(X2347=$X$3512,1+COUNTIF(U$7:U2346,"&gt;0"),0),0)</f>
        <v>0</v>
      </c>
      <c r="V2347" s="178" t="s">
        <v>2536</v>
      </c>
      <c r="W2347" s="130"/>
      <c r="X2347" s="131"/>
      <c r="Y2347" s="131"/>
      <c r="Z2347" s="206"/>
      <c r="AA2347" s="194">
        <f t="shared" si="161"/>
        <v>0</v>
      </c>
      <c r="AB2347" s="124" t="str">
        <f t="shared" si="162"/>
        <v/>
      </c>
      <c r="AC2347" s="195" t="str">
        <f t="shared" si="163"/>
        <v/>
      </c>
      <c r="AD2347" s="194" t="str">
        <f t="shared" si="164"/>
        <v/>
      </c>
      <c r="AE2347" s="194">
        <f>IF(AD2347="",0,IF(ISERROR(VLOOKUP(AD2347,AD$7:AD2346,1,FALSE)),1,0))</f>
        <v>0</v>
      </c>
      <c r="AF2347" s="194"/>
    </row>
    <row r="2348" spans="1:32" ht="16.5" customHeight="1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75">
        <f>IF(AND($X$3512&lt;&gt;" ",$X$3512&lt;&gt;0),IF(X2348=$X$3512,1+COUNTIF(U$7:U2347,"&gt;0"),0),0)</f>
        <v>0</v>
      </c>
      <c r="V2348" s="178" t="s">
        <v>2537</v>
      </c>
      <c r="W2348" s="130"/>
      <c r="X2348" s="131"/>
      <c r="Y2348" s="131"/>
      <c r="Z2348" s="206"/>
      <c r="AA2348" s="194">
        <f t="shared" si="161"/>
        <v>0</v>
      </c>
      <c r="AB2348" s="124" t="str">
        <f t="shared" si="162"/>
        <v/>
      </c>
      <c r="AC2348" s="195" t="str">
        <f t="shared" si="163"/>
        <v/>
      </c>
      <c r="AD2348" s="194" t="str">
        <f t="shared" si="164"/>
        <v/>
      </c>
      <c r="AE2348" s="194">
        <f>IF(AD2348="",0,IF(ISERROR(VLOOKUP(AD2348,AD$7:AD2347,1,FALSE)),1,0))</f>
        <v>0</v>
      </c>
      <c r="AF2348" s="194"/>
    </row>
    <row r="2349" spans="1:32" ht="16.5" customHeight="1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75">
        <f>IF(AND($X$3512&lt;&gt;" ",$X$3512&lt;&gt;0),IF(X2349=$X$3512,1+COUNTIF(U$7:U2348,"&gt;0"),0),0)</f>
        <v>0</v>
      </c>
      <c r="V2349" s="178" t="s">
        <v>2538</v>
      </c>
      <c r="W2349" s="130"/>
      <c r="X2349" s="131"/>
      <c r="Y2349" s="131"/>
      <c r="Z2349" s="206"/>
      <c r="AA2349" s="194">
        <f t="shared" si="161"/>
        <v>0</v>
      </c>
      <c r="AB2349" s="124" t="str">
        <f t="shared" si="162"/>
        <v/>
      </c>
      <c r="AC2349" s="195" t="str">
        <f t="shared" si="163"/>
        <v/>
      </c>
      <c r="AD2349" s="194" t="str">
        <f t="shared" si="164"/>
        <v/>
      </c>
      <c r="AE2349" s="194">
        <f>IF(AD2349="",0,IF(ISERROR(VLOOKUP(AD2349,AD$7:AD2348,1,FALSE)),1,0))</f>
        <v>0</v>
      </c>
      <c r="AF2349" s="194"/>
    </row>
    <row r="2350" spans="1:32" ht="16.5" customHeight="1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75">
        <f>IF(AND($X$3512&lt;&gt;" ",$X$3512&lt;&gt;0),IF(X2350=$X$3512,1+COUNTIF(U$7:U2349,"&gt;0"),0),0)</f>
        <v>0</v>
      </c>
      <c r="V2350" s="178" t="s">
        <v>2539</v>
      </c>
      <c r="W2350" s="130"/>
      <c r="X2350" s="131"/>
      <c r="Y2350" s="131"/>
      <c r="Z2350" s="206"/>
      <c r="AA2350" s="194">
        <f t="shared" si="161"/>
        <v>0</v>
      </c>
      <c r="AB2350" s="124" t="str">
        <f t="shared" si="162"/>
        <v/>
      </c>
      <c r="AC2350" s="195" t="str">
        <f t="shared" si="163"/>
        <v/>
      </c>
      <c r="AD2350" s="194" t="str">
        <f t="shared" si="164"/>
        <v/>
      </c>
      <c r="AE2350" s="194">
        <f>IF(AD2350="",0,IF(ISERROR(VLOOKUP(AD2350,AD$7:AD2349,1,FALSE)),1,0))</f>
        <v>0</v>
      </c>
      <c r="AF2350" s="194"/>
    </row>
    <row r="2351" spans="1:32" ht="16.5" customHeight="1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75">
        <f>IF(AND($X$3512&lt;&gt;" ",$X$3512&lt;&gt;0),IF(X2351=$X$3512,1+COUNTIF(U$7:U2350,"&gt;0"),0),0)</f>
        <v>0</v>
      </c>
      <c r="V2351" s="178" t="s">
        <v>2540</v>
      </c>
      <c r="W2351" s="130"/>
      <c r="X2351" s="131"/>
      <c r="Y2351" s="131"/>
      <c r="Z2351" s="206"/>
      <c r="AA2351" s="194">
        <f t="shared" si="161"/>
        <v>0</v>
      </c>
      <c r="AB2351" s="124" t="str">
        <f t="shared" si="162"/>
        <v/>
      </c>
      <c r="AC2351" s="195" t="str">
        <f t="shared" si="163"/>
        <v/>
      </c>
      <c r="AD2351" s="194" t="str">
        <f t="shared" si="164"/>
        <v/>
      </c>
      <c r="AE2351" s="194">
        <f>IF(AD2351="",0,IF(ISERROR(VLOOKUP(AD2351,AD$7:AD2350,1,FALSE)),1,0))</f>
        <v>0</v>
      </c>
      <c r="AF2351" s="194"/>
    </row>
    <row r="2352" spans="1:32" ht="16.5" customHeight="1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75">
        <f>IF(AND($X$3512&lt;&gt;" ",$X$3512&lt;&gt;0),IF(X2352=$X$3512,1+COUNTIF(U$7:U2351,"&gt;0"),0),0)</f>
        <v>0</v>
      </c>
      <c r="V2352" s="178" t="s">
        <v>2541</v>
      </c>
      <c r="W2352" s="130"/>
      <c r="X2352" s="131"/>
      <c r="Y2352" s="131"/>
      <c r="Z2352" s="206"/>
      <c r="AA2352" s="194">
        <f t="shared" si="161"/>
        <v>0</v>
      </c>
      <c r="AB2352" s="124" t="str">
        <f t="shared" si="162"/>
        <v/>
      </c>
      <c r="AC2352" s="195" t="str">
        <f t="shared" si="163"/>
        <v/>
      </c>
      <c r="AD2352" s="194" t="str">
        <f t="shared" si="164"/>
        <v/>
      </c>
      <c r="AE2352" s="194">
        <f>IF(AD2352="",0,IF(ISERROR(VLOOKUP(AD2352,AD$7:AD2351,1,FALSE)),1,0))</f>
        <v>0</v>
      </c>
      <c r="AF2352" s="194"/>
    </row>
    <row r="2353" spans="1:32" ht="16.5" customHeight="1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75">
        <f>IF(AND($X$3512&lt;&gt;" ",$X$3512&lt;&gt;0),IF(X2353=$X$3512,1+COUNTIF(U$7:U2352,"&gt;0"),0),0)</f>
        <v>0</v>
      </c>
      <c r="V2353" s="178" t="s">
        <v>2542</v>
      </c>
      <c r="W2353" s="130"/>
      <c r="X2353" s="131"/>
      <c r="Y2353" s="131"/>
      <c r="Z2353" s="206"/>
      <c r="AA2353" s="194">
        <f t="shared" si="161"/>
        <v>0</v>
      </c>
      <c r="AB2353" s="124" t="str">
        <f t="shared" si="162"/>
        <v/>
      </c>
      <c r="AC2353" s="195" t="str">
        <f t="shared" si="163"/>
        <v/>
      </c>
      <c r="AD2353" s="194" t="str">
        <f t="shared" si="164"/>
        <v/>
      </c>
      <c r="AE2353" s="194">
        <f>IF(AD2353="",0,IF(ISERROR(VLOOKUP(AD2353,AD$7:AD2352,1,FALSE)),1,0))</f>
        <v>0</v>
      </c>
      <c r="AF2353" s="194"/>
    </row>
    <row r="2354" spans="1:32" ht="16.5" customHeight="1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75">
        <f>IF(AND($X$3512&lt;&gt;" ",$X$3512&lt;&gt;0),IF(X2354=$X$3512,1+COUNTIF(U$7:U2353,"&gt;0"),0),0)</f>
        <v>0</v>
      </c>
      <c r="V2354" s="178" t="s">
        <v>2543</v>
      </c>
      <c r="W2354" s="130"/>
      <c r="X2354" s="131"/>
      <c r="Y2354" s="131"/>
      <c r="Z2354" s="206"/>
      <c r="AA2354" s="194">
        <f t="shared" si="161"/>
        <v>0</v>
      </c>
      <c r="AB2354" s="124" t="str">
        <f t="shared" si="162"/>
        <v/>
      </c>
      <c r="AC2354" s="195" t="str">
        <f t="shared" si="163"/>
        <v/>
      </c>
      <c r="AD2354" s="194" t="str">
        <f t="shared" si="164"/>
        <v/>
      </c>
      <c r="AE2354" s="194">
        <f>IF(AD2354="",0,IF(ISERROR(VLOOKUP(AD2354,AD$7:AD2353,1,FALSE)),1,0))</f>
        <v>0</v>
      </c>
      <c r="AF2354" s="194"/>
    </row>
    <row r="2355" spans="1:32" ht="16.5" customHeight="1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75">
        <f>IF(AND($X$3512&lt;&gt;" ",$X$3512&lt;&gt;0),IF(X2355=$X$3512,1+COUNTIF(U$7:U2354,"&gt;0"),0),0)</f>
        <v>0</v>
      </c>
      <c r="V2355" s="178" t="s">
        <v>2544</v>
      </c>
      <c r="W2355" s="130"/>
      <c r="X2355" s="131"/>
      <c r="Y2355" s="131"/>
      <c r="Z2355" s="206"/>
      <c r="AA2355" s="194">
        <f t="shared" si="161"/>
        <v>0</v>
      </c>
      <c r="AB2355" s="124" t="str">
        <f t="shared" si="162"/>
        <v/>
      </c>
      <c r="AC2355" s="195" t="str">
        <f t="shared" si="163"/>
        <v/>
      </c>
      <c r="AD2355" s="194" t="str">
        <f t="shared" si="164"/>
        <v/>
      </c>
      <c r="AE2355" s="194">
        <f>IF(AD2355="",0,IF(ISERROR(VLOOKUP(AD2355,AD$7:AD2354,1,FALSE)),1,0))</f>
        <v>0</v>
      </c>
      <c r="AF2355" s="194"/>
    </row>
    <row r="2356" spans="1:32" ht="16.5" customHeight="1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75">
        <f>IF(AND($X$3512&lt;&gt;" ",$X$3512&lt;&gt;0),IF(X2356=$X$3512,1+COUNTIF(U$7:U2355,"&gt;0"),0),0)</f>
        <v>0</v>
      </c>
      <c r="V2356" s="178" t="s">
        <v>2545</v>
      </c>
      <c r="W2356" s="130"/>
      <c r="X2356" s="131"/>
      <c r="Y2356" s="131"/>
      <c r="Z2356" s="206"/>
      <c r="AA2356" s="194">
        <f t="shared" si="161"/>
        <v>0</v>
      </c>
      <c r="AB2356" s="124" t="str">
        <f t="shared" si="162"/>
        <v/>
      </c>
      <c r="AC2356" s="195" t="str">
        <f t="shared" si="163"/>
        <v/>
      </c>
      <c r="AD2356" s="194" t="str">
        <f t="shared" si="164"/>
        <v/>
      </c>
      <c r="AE2356" s="194">
        <f>IF(AD2356="",0,IF(ISERROR(VLOOKUP(AD2356,AD$7:AD2355,1,FALSE)),1,0))</f>
        <v>0</v>
      </c>
      <c r="AF2356" s="194"/>
    </row>
    <row r="2357" spans="1:32" ht="16.5" customHeight="1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75">
        <f>IF(AND($X$3512&lt;&gt;" ",$X$3512&lt;&gt;0),IF(X2357=$X$3512,1+COUNTIF(U$7:U2356,"&gt;0"),0),0)</f>
        <v>0</v>
      </c>
      <c r="V2357" s="178" t="s">
        <v>2546</v>
      </c>
      <c r="W2357" s="130"/>
      <c r="X2357" s="131"/>
      <c r="Y2357" s="131"/>
      <c r="Z2357" s="206"/>
      <c r="AA2357" s="194">
        <f t="shared" si="161"/>
        <v>0</v>
      </c>
      <c r="AB2357" s="124" t="str">
        <f t="shared" si="162"/>
        <v/>
      </c>
      <c r="AC2357" s="195" t="str">
        <f t="shared" si="163"/>
        <v/>
      </c>
      <c r="AD2357" s="194" t="str">
        <f t="shared" si="164"/>
        <v/>
      </c>
      <c r="AE2357" s="194">
        <f>IF(AD2357="",0,IF(ISERROR(VLOOKUP(AD2357,AD$7:AD2356,1,FALSE)),1,0))</f>
        <v>0</v>
      </c>
      <c r="AF2357" s="194"/>
    </row>
    <row r="2358" spans="1:32" ht="16.5" customHeight="1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75">
        <f>IF(AND($X$3512&lt;&gt;" ",$X$3512&lt;&gt;0),IF(X2358=$X$3512,1+COUNTIF(U$7:U2357,"&gt;0"),0),0)</f>
        <v>0</v>
      </c>
      <c r="V2358" s="178" t="s">
        <v>2547</v>
      </c>
      <c r="W2358" s="130"/>
      <c r="X2358" s="131"/>
      <c r="Y2358" s="131"/>
      <c r="Z2358" s="206"/>
      <c r="AA2358" s="194">
        <f t="shared" si="161"/>
        <v>0</v>
      </c>
      <c r="AB2358" s="124" t="str">
        <f t="shared" si="162"/>
        <v/>
      </c>
      <c r="AC2358" s="195" t="str">
        <f t="shared" si="163"/>
        <v/>
      </c>
      <c r="AD2358" s="194" t="str">
        <f t="shared" si="164"/>
        <v/>
      </c>
      <c r="AE2358" s="194">
        <f>IF(AD2358="",0,IF(ISERROR(VLOOKUP(AD2358,AD$7:AD2357,1,FALSE)),1,0))</f>
        <v>0</v>
      </c>
      <c r="AF2358" s="194"/>
    </row>
    <row r="2359" spans="1:32" ht="16.5" customHeight="1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75">
        <f>IF(AND($X$3512&lt;&gt;" ",$X$3512&lt;&gt;0),IF(X2359=$X$3512,1+COUNTIF(U$7:U2358,"&gt;0"),0),0)</f>
        <v>0</v>
      </c>
      <c r="V2359" s="178" t="s">
        <v>2548</v>
      </c>
      <c r="W2359" s="130"/>
      <c r="X2359" s="131"/>
      <c r="Y2359" s="131"/>
      <c r="Z2359" s="206"/>
      <c r="AA2359" s="194">
        <f t="shared" si="161"/>
        <v>0</v>
      </c>
      <c r="AB2359" s="124" t="str">
        <f t="shared" si="162"/>
        <v/>
      </c>
      <c r="AC2359" s="195" t="str">
        <f t="shared" si="163"/>
        <v/>
      </c>
      <c r="AD2359" s="194" t="str">
        <f t="shared" si="164"/>
        <v/>
      </c>
      <c r="AE2359" s="194">
        <f>IF(AD2359="",0,IF(ISERROR(VLOOKUP(AD2359,AD$7:AD2358,1,FALSE)),1,0))</f>
        <v>0</v>
      </c>
      <c r="AF2359" s="194"/>
    </row>
    <row r="2360" spans="1:32" ht="16.5" customHeight="1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75">
        <f>IF(AND($X$3512&lt;&gt;" ",$X$3512&lt;&gt;0),IF(X2360=$X$3512,1+COUNTIF(U$7:U2359,"&gt;0"),0),0)</f>
        <v>0</v>
      </c>
      <c r="V2360" s="178" t="s">
        <v>2549</v>
      </c>
      <c r="W2360" s="130"/>
      <c r="X2360" s="131"/>
      <c r="Y2360" s="131"/>
      <c r="Z2360" s="206"/>
      <c r="AA2360" s="194">
        <f t="shared" si="161"/>
        <v>0</v>
      </c>
      <c r="AB2360" s="124" t="str">
        <f t="shared" si="162"/>
        <v/>
      </c>
      <c r="AC2360" s="195" t="str">
        <f t="shared" si="163"/>
        <v/>
      </c>
      <c r="AD2360" s="194" t="str">
        <f t="shared" si="164"/>
        <v/>
      </c>
      <c r="AE2360" s="194">
        <f>IF(AD2360="",0,IF(ISERROR(VLOOKUP(AD2360,AD$7:AD2359,1,FALSE)),1,0))</f>
        <v>0</v>
      </c>
      <c r="AF2360" s="194"/>
    </row>
    <row r="2361" spans="1:32" ht="16.5" customHeight="1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75">
        <f>IF(AND($X$3512&lt;&gt;" ",$X$3512&lt;&gt;0),IF(X2361=$X$3512,1+COUNTIF(U$7:U2360,"&gt;0"),0),0)</f>
        <v>0</v>
      </c>
      <c r="V2361" s="178" t="s">
        <v>2550</v>
      </c>
      <c r="W2361" s="130"/>
      <c r="X2361" s="131"/>
      <c r="Y2361" s="131"/>
      <c r="Z2361" s="206"/>
      <c r="AA2361" s="194">
        <f t="shared" si="161"/>
        <v>0</v>
      </c>
      <c r="AB2361" s="124" t="str">
        <f t="shared" si="162"/>
        <v/>
      </c>
      <c r="AC2361" s="195" t="str">
        <f t="shared" si="163"/>
        <v/>
      </c>
      <c r="AD2361" s="194" t="str">
        <f t="shared" si="164"/>
        <v/>
      </c>
      <c r="AE2361" s="194">
        <f>IF(AD2361="",0,IF(ISERROR(VLOOKUP(AD2361,AD$7:AD2360,1,FALSE)),1,0))</f>
        <v>0</v>
      </c>
      <c r="AF2361" s="194"/>
    </row>
    <row r="2362" spans="1:32" ht="16.5" customHeight="1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75">
        <f>IF(AND($X$3512&lt;&gt;" ",$X$3512&lt;&gt;0),IF(X2362=$X$3512,1+COUNTIF(U$7:U2361,"&gt;0"),0),0)</f>
        <v>0</v>
      </c>
      <c r="V2362" s="178" t="s">
        <v>2551</v>
      </c>
      <c r="W2362" s="130"/>
      <c r="X2362" s="131"/>
      <c r="Y2362" s="131"/>
      <c r="Z2362" s="206"/>
      <c r="AA2362" s="194">
        <f t="shared" si="161"/>
        <v>0</v>
      </c>
      <c r="AB2362" s="124" t="str">
        <f t="shared" si="162"/>
        <v/>
      </c>
      <c r="AC2362" s="195" t="str">
        <f t="shared" si="163"/>
        <v/>
      </c>
      <c r="AD2362" s="194" t="str">
        <f t="shared" si="164"/>
        <v/>
      </c>
      <c r="AE2362" s="194">
        <f>IF(AD2362="",0,IF(ISERROR(VLOOKUP(AD2362,AD$7:AD2361,1,FALSE)),1,0))</f>
        <v>0</v>
      </c>
      <c r="AF2362" s="194"/>
    </row>
    <row r="2363" spans="1:32" ht="16.5" customHeight="1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75">
        <f>IF(AND($X$3512&lt;&gt;" ",$X$3512&lt;&gt;0),IF(X2363=$X$3512,1+COUNTIF(U$7:U2362,"&gt;0"),0),0)</f>
        <v>0</v>
      </c>
      <c r="V2363" s="178" t="s">
        <v>2552</v>
      </c>
      <c r="W2363" s="130"/>
      <c r="X2363" s="131"/>
      <c r="Y2363" s="131"/>
      <c r="Z2363" s="206"/>
      <c r="AA2363" s="194">
        <f t="shared" si="161"/>
        <v>0</v>
      </c>
      <c r="AB2363" s="124" t="str">
        <f t="shared" si="162"/>
        <v/>
      </c>
      <c r="AC2363" s="195" t="str">
        <f t="shared" si="163"/>
        <v/>
      </c>
      <c r="AD2363" s="194" t="str">
        <f t="shared" si="164"/>
        <v/>
      </c>
      <c r="AE2363" s="194">
        <f>IF(AD2363="",0,IF(ISERROR(VLOOKUP(AD2363,AD$7:AD2362,1,FALSE)),1,0))</f>
        <v>0</v>
      </c>
      <c r="AF2363" s="194"/>
    </row>
    <row r="2364" spans="1:32" ht="16.5" customHeight="1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75">
        <f>IF(AND($X$3512&lt;&gt;" ",$X$3512&lt;&gt;0),IF(X2364=$X$3512,1+COUNTIF(U$7:U2363,"&gt;0"),0),0)</f>
        <v>0</v>
      </c>
      <c r="V2364" s="178" t="s">
        <v>2553</v>
      </c>
      <c r="W2364" s="130"/>
      <c r="X2364" s="131"/>
      <c r="Y2364" s="131"/>
      <c r="Z2364" s="206"/>
      <c r="AA2364" s="194">
        <f t="shared" si="161"/>
        <v>0</v>
      </c>
      <c r="AB2364" s="124" t="str">
        <f t="shared" si="162"/>
        <v/>
      </c>
      <c r="AC2364" s="195" t="str">
        <f t="shared" si="163"/>
        <v/>
      </c>
      <c r="AD2364" s="194" t="str">
        <f t="shared" si="164"/>
        <v/>
      </c>
      <c r="AE2364" s="194">
        <f>IF(AD2364="",0,IF(ISERROR(VLOOKUP(AD2364,AD$7:AD2363,1,FALSE)),1,0))</f>
        <v>0</v>
      </c>
      <c r="AF2364" s="194"/>
    </row>
    <row r="2365" spans="1:32" ht="16.5" customHeight="1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75">
        <f>IF(AND($X$3512&lt;&gt;" ",$X$3512&lt;&gt;0),IF(X2365=$X$3512,1+COUNTIF(U$7:U2364,"&gt;0"),0),0)</f>
        <v>0</v>
      </c>
      <c r="V2365" s="178" t="s">
        <v>2554</v>
      </c>
      <c r="W2365" s="130"/>
      <c r="X2365" s="131"/>
      <c r="Y2365" s="131"/>
      <c r="Z2365" s="206"/>
      <c r="AA2365" s="194">
        <f t="shared" si="161"/>
        <v>0</v>
      </c>
      <c r="AB2365" s="124" t="str">
        <f t="shared" si="162"/>
        <v/>
      </c>
      <c r="AC2365" s="195" t="str">
        <f t="shared" si="163"/>
        <v/>
      </c>
      <c r="AD2365" s="194" t="str">
        <f t="shared" si="164"/>
        <v/>
      </c>
      <c r="AE2365" s="194">
        <f>IF(AD2365="",0,IF(ISERROR(VLOOKUP(AD2365,AD$7:AD2364,1,FALSE)),1,0))</f>
        <v>0</v>
      </c>
      <c r="AF2365" s="194"/>
    </row>
    <row r="2366" spans="1:32" ht="16.5" customHeight="1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75">
        <f>IF(AND($X$3512&lt;&gt;" ",$X$3512&lt;&gt;0),IF(X2366=$X$3512,1+COUNTIF(U$7:U2365,"&gt;0"),0),0)</f>
        <v>0</v>
      </c>
      <c r="V2366" s="178" t="s">
        <v>2555</v>
      </c>
      <c r="W2366" s="130"/>
      <c r="X2366" s="131"/>
      <c r="Y2366" s="131"/>
      <c r="Z2366" s="206"/>
      <c r="AA2366" s="194">
        <f t="shared" si="161"/>
        <v>0</v>
      </c>
      <c r="AB2366" s="124" t="str">
        <f t="shared" si="162"/>
        <v/>
      </c>
      <c r="AC2366" s="195" t="str">
        <f t="shared" si="163"/>
        <v/>
      </c>
      <c r="AD2366" s="194" t="str">
        <f t="shared" si="164"/>
        <v/>
      </c>
      <c r="AE2366" s="194">
        <f>IF(AD2366="",0,IF(ISERROR(VLOOKUP(AD2366,AD$7:AD2365,1,FALSE)),1,0))</f>
        <v>0</v>
      </c>
      <c r="AF2366" s="194"/>
    </row>
    <row r="2367" spans="1:32" ht="16.5" customHeight="1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75">
        <f>IF(AND($X$3512&lt;&gt;" ",$X$3512&lt;&gt;0),IF(X2367=$X$3512,1+COUNTIF(U$7:U2366,"&gt;0"),0),0)</f>
        <v>0</v>
      </c>
      <c r="V2367" s="178" t="s">
        <v>2556</v>
      </c>
      <c r="W2367" s="130"/>
      <c r="X2367" s="131"/>
      <c r="Y2367" s="131"/>
      <c r="Z2367" s="206"/>
      <c r="AA2367" s="194">
        <f t="shared" si="161"/>
        <v>0</v>
      </c>
      <c r="AB2367" s="124" t="str">
        <f t="shared" si="162"/>
        <v/>
      </c>
      <c r="AC2367" s="195" t="str">
        <f t="shared" si="163"/>
        <v/>
      </c>
      <c r="AD2367" s="194" t="str">
        <f t="shared" si="164"/>
        <v/>
      </c>
      <c r="AE2367" s="194">
        <f>IF(AD2367="",0,IF(ISERROR(VLOOKUP(AD2367,AD$7:AD2366,1,FALSE)),1,0))</f>
        <v>0</v>
      </c>
      <c r="AF2367" s="194"/>
    </row>
    <row r="2368" spans="1:32" ht="16.5" customHeight="1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75">
        <f>IF(AND($X$3512&lt;&gt;" ",$X$3512&lt;&gt;0),IF(X2368=$X$3512,1+COUNTIF(U$7:U2367,"&gt;0"),0),0)</f>
        <v>0</v>
      </c>
      <c r="V2368" s="178" t="s">
        <v>2557</v>
      </c>
      <c r="W2368" s="130"/>
      <c r="X2368" s="131"/>
      <c r="Y2368" s="131"/>
      <c r="Z2368" s="206"/>
      <c r="AA2368" s="194">
        <f t="shared" si="161"/>
        <v>0</v>
      </c>
      <c r="AB2368" s="124" t="str">
        <f t="shared" si="162"/>
        <v/>
      </c>
      <c r="AC2368" s="195" t="str">
        <f t="shared" si="163"/>
        <v/>
      </c>
      <c r="AD2368" s="194" t="str">
        <f t="shared" si="164"/>
        <v/>
      </c>
      <c r="AE2368" s="194">
        <f>IF(AD2368="",0,IF(ISERROR(VLOOKUP(AD2368,AD$7:AD2367,1,FALSE)),1,0))</f>
        <v>0</v>
      </c>
      <c r="AF2368" s="194"/>
    </row>
    <row r="2369" spans="1:32" ht="16.5" customHeight="1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75">
        <f>IF(AND($X$3512&lt;&gt;" ",$X$3512&lt;&gt;0),IF(X2369=$X$3512,1+COUNTIF(U$7:U2368,"&gt;0"),0),0)</f>
        <v>0</v>
      </c>
      <c r="V2369" s="178" t="s">
        <v>2558</v>
      </c>
      <c r="W2369" s="130"/>
      <c r="X2369" s="131"/>
      <c r="Y2369" s="131"/>
      <c r="Z2369" s="206"/>
      <c r="AA2369" s="194">
        <f t="shared" si="161"/>
        <v>0</v>
      </c>
      <c r="AB2369" s="124" t="str">
        <f t="shared" si="162"/>
        <v/>
      </c>
      <c r="AC2369" s="195" t="str">
        <f t="shared" si="163"/>
        <v/>
      </c>
      <c r="AD2369" s="194" t="str">
        <f t="shared" si="164"/>
        <v/>
      </c>
      <c r="AE2369" s="194">
        <f>IF(AD2369="",0,IF(ISERROR(VLOOKUP(AD2369,AD$7:AD2368,1,FALSE)),1,0))</f>
        <v>0</v>
      </c>
      <c r="AF2369" s="194"/>
    </row>
    <row r="2370" spans="1:32" ht="16.5" customHeight="1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75">
        <f>IF(AND($X$3512&lt;&gt;" ",$X$3512&lt;&gt;0),IF(X2370=$X$3512,1+COUNTIF(U$7:U2369,"&gt;0"),0),0)</f>
        <v>0</v>
      </c>
      <c r="V2370" s="178" t="s">
        <v>2559</v>
      </c>
      <c r="W2370" s="130"/>
      <c r="X2370" s="131"/>
      <c r="Y2370" s="131"/>
      <c r="Z2370" s="206"/>
      <c r="AA2370" s="194">
        <f t="shared" si="161"/>
        <v>0</v>
      </c>
      <c r="AB2370" s="124" t="str">
        <f t="shared" si="162"/>
        <v/>
      </c>
      <c r="AC2370" s="195" t="str">
        <f t="shared" si="163"/>
        <v/>
      </c>
      <c r="AD2370" s="194" t="str">
        <f t="shared" si="164"/>
        <v/>
      </c>
      <c r="AE2370" s="194">
        <f>IF(AD2370="",0,IF(ISERROR(VLOOKUP(AD2370,AD$7:AD2369,1,FALSE)),1,0))</f>
        <v>0</v>
      </c>
      <c r="AF2370" s="194"/>
    </row>
    <row r="2371" spans="1:32" ht="16.5" customHeight="1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75">
        <f>IF(AND($X$3512&lt;&gt;" ",$X$3512&lt;&gt;0),IF(X2371=$X$3512,1+COUNTIF(U$7:U2370,"&gt;0"),0),0)</f>
        <v>0</v>
      </c>
      <c r="V2371" s="178" t="s">
        <v>2560</v>
      </c>
      <c r="W2371" s="130"/>
      <c r="X2371" s="131"/>
      <c r="Y2371" s="131"/>
      <c r="Z2371" s="206"/>
      <c r="AA2371" s="194">
        <f t="shared" si="161"/>
        <v>0</v>
      </c>
      <c r="AB2371" s="124" t="str">
        <f t="shared" si="162"/>
        <v/>
      </c>
      <c r="AC2371" s="195" t="str">
        <f t="shared" si="163"/>
        <v/>
      </c>
      <c r="AD2371" s="194" t="str">
        <f t="shared" si="164"/>
        <v/>
      </c>
      <c r="AE2371" s="194">
        <f>IF(AD2371="",0,IF(ISERROR(VLOOKUP(AD2371,AD$7:AD2370,1,FALSE)),1,0))</f>
        <v>0</v>
      </c>
      <c r="AF2371" s="194"/>
    </row>
    <row r="2372" spans="1:32" ht="16.5" customHeight="1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75">
        <f>IF(AND($X$3512&lt;&gt;" ",$X$3512&lt;&gt;0),IF(X2372=$X$3512,1+COUNTIF(U$7:U2371,"&gt;0"),0),0)</f>
        <v>0</v>
      </c>
      <c r="V2372" s="178" t="s">
        <v>2561</v>
      </c>
      <c r="W2372" s="130"/>
      <c r="X2372" s="131"/>
      <c r="Y2372" s="131"/>
      <c r="Z2372" s="206"/>
      <c r="AA2372" s="194">
        <f t="shared" si="161"/>
        <v>0</v>
      </c>
      <c r="AB2372" s="124" t="str">
        <f t="shared" si="162"/>
        <v/>
      </c>
      <c r="AC2372" s="195" t="str">
        <f t="shared" si="163"/>
        <v/>
      </c>
      <c r="AD2372" s="194" t="str">
        <f t="shared" si="164"/>
        <v/>
      </c>
      <c r="AE2372" s="194">
        <f>IF(AD2372="",0,IF(ISERROR(VLOOKUP(AD2372,AD$7:AD2371,1,FALSE)),1,0))</f>
        <v>0</v>
      </c>
      <c r="AF2372" s="194"/>
    </row>
    <row r="2373" spans="1:32" ht="16.5" customHeight="1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75">
        <f>IF(AND($X$3512&lt;&gt;" ",$X$3512&lt;&gt;0),IF(X2373=$X$3512,1+COUNTIF(U$7:U2372,"&gt;0"),0),0)</f>
        <v>0</v>
      </c>
      <c r="V2373" s="178" t="s">
        <v>2562</v>
      </c>
      <c r="W2373" s="130"/>
      <c r="X2373" s="131"/>
      <c r="Y2373" s="131"/>
      <c r="Z2373" s="206"/>
      <c r="AA2373" s="194">
        <f t="shared" si="161"/>
        <v>0</v>
      </c>
      <c r="AB2373" s="124" t="str">
        <f t="shared" si="162"/>
        <v/>
      </c>
      <c r="AC2373" s="195" t="str">
        <f t="shared" si="163"/>
        <v/>
      </c>
      <c r="AD2373" s="194" t="str">
        <f t="shared" si="164"/>
        <v/>
      </c>
      <c r="AE2373" s="194">
        <f>IF(AD2373="",0,IF(ISERROR(VLOOKUP(AD2373,AD$7:AD2372,1,FALSE)),1,0))</f>
        <v>0</v>
      </c>
      <c r="AF2373" s="194"/>
    </row>
    <row r="2374" spans="1:32" ht="16.5" customHeight="1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75">
        <f>IF(AND($X$3512&lt;&gt;" ",$X$3512&lt;&gt;0),IF(X2374=$X$3512,1+COUNTIF(U$7:U2373,"&gt;0"),0),0)</f>
        <v>0</v>
      </c>
      <c r="V2374" s="178" t="s">
        <v>2563</v>
      </c>
      <c r="W2374" s="130"/>
      <c r="X2374" s="131"/>
      <c r="Y2374" s="131"/>
      <c r="Z2374" s="206"/>
      <c r="AA2374" s="194">
        <f t="shared" si="161"/>
        <v>0</v>
      </c>
      <c r="AB2374" s="124" t="str">
        <f t="shared" si="162"/>
        <v/>
      </c>
      <c r="AC2374" s="195" t="str">
        <f t="shared" si="163"/>
        <v/>
      </c>
      <c r="AD2374" s="194" t="str">
        <f t="shared" si="164"/>
        <v/>
      </c>
      <c r="AE2374" s="194">
        <f>IF(AD2374="",0,IF(ISERROR(VLOOKUP(AD2374,AD$7:AD2373,1,FALSE)),1,0))</f>
        <v>0</v>
      </c>
      <c r="AF2374" s="194"/>
    </row>
    <row r="2375" spans="1:32" ht="16.5" customHeight="1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75">
        <f>IF(AND($X$3512&lt;&gt;" ",$X$3512&lt;&gt;0),IF(X2375=$X$3512,1+COUNTIF(U$7:U2374,"&gt;0"),0),0)</f>
        <v>0</v>
      </c>
      <c r="V2375" s="178" t="s">
        <v>2564</v>
      </c>
      <c r="W2375" s="130"/>
      <c r="X2375" s="131"/>
      <c r="Y2375" s="131"/>
      <c r="Z2375" s="206"/>
      <c r="AA2375" s="194">
        <f t="shared" ref="AA2375:AA2438" si="165">IF(ISBLANK(X2375),0,VLOOKUP(X2375,$B$8:$E$57,1,FALSE))</f>
        <v>0</v>
      </c>
      <c r="AB2375" s="124" t="str">
        <f t="shared" si="162"/>
        <v/>
      </c>
      <c r="AC2375" s="195" t="str">
        <f t="shared" si="163"/>
        <v/>
      </c>
      <c r="AD2375" s="194" t="str">
        <f t="shared" si="164"/>
        <v/>
      </c>
      <c r="AE2375" s="194">
        <f>IF(AD2375="",0,IF(ISERROR(VLOOKUP(AD2375,AD$7:AD2374,1,FALSE)),1,0))</f>
        <v>0</v>
      </c>
      <c r="AF2375" s="194"/>
    </row>
    <row r="2376" spans="1:32" ht="16.5" customHeight="1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75">
        <f>IF(AND($X$3512&lt;&gt;" ",$X$3512&lt;&gt;0),IF(X2376=$X$3512,1+COUNTIF(U$7:U2375,"&gt;0"),0),0)</f>
        <v>0</v>
      </c>
      <c r="V2376" s="178" t="s">
        <v>2565</v>
      </c>
      <c r="W2376" s="130"/>
      <c r="X2376" s="131"/>
      <c r="Y2376" s="131"/>
      <c r="Z2376" s="206"/>
      <c r="AA2376" s="194">
        <f t="shared" si="165"/>
        <v>0</v>
      </c>
      <c r="AB2376" s="124" t="str">
        <f t="shared" ref="AB2376:AB2439" si="166">IF(W2376&gt;0,CONCATENATE(MONTH(W2376)&amp;X2376),"")</f>
        <v/>
      </c>
      <c r="AC2376" s="195" t="str">
        <f t="shared" ref="AC2376:AC2439" si="167">IF(OR(AND(Z2376&lt;&gt;0,ISBLANK(X2376)),ISERROR(AA2376)),"ERR","")</f>
        <v/>
      </c>
      <c r="AD2376" s="194" t="str">
        <f t="shared" si="164"/>
        <v/>
      </c>
      <c r="AE2376" s="194">
        <f>IF(AD2376="",0,IF(ISERROR(VLOOKUP(AD2376,AD$7:AD2375,1,FALSE)),1,0))</f>
        <v>0</v>
      </c>
      <c r="AF2376" s="194"/>
    </row>
    <row r="2377" spans="1:32" ht="16.5" customHeight="1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75">
        <f>IF(AND($X$3512&lt;&gt;" ",$X$3512&lt;&gt;0),IF(X2377=$X$3512,1+COUNTIF(U$7:U2376,"&gt;0"),0),0)</f>
        <v>0</v>
      </c>
      <c r="V2377" s="178" t="s">
        <v>2566</v>
      </c>
      <c r="W2377" s="130"/>
      <c r="X2377" s="131"/>
      <c r="Y2377" s="131"/>
      <c r="Z2377" s="206"/>
      <c r="AA2377" s="194">
        <f t="shared" si="165"/>
        <v>0</v>
      </c>
      <c r="AB2377" s="124" t="str">
        <f t="shared" si="166"/>
        <v/>
      </c>
      <c r="AC2377" s="195" t="str">
        <f t="shared" si="167"/>
        <v/>
      </c>
      <c r="AD2377" s="194" t="str">
        <f t="shared" si="164"/>
        <v/>
      </c>
      <c r="AE2377" s="194">
        <f>IF(AD2377="",0,IF(ISERROR(VLOOKUP(AD2377,AD$7:AD2376,1,FALSE)),1,0))</f>
        <v>0</v>
      </c>
      <c r="AF2377" s="194"/>
    </row>
    <row r="2378" spans="1:32" ht="16.5" customHeight="1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75">
        <f>IF(AND($X$3512&lt;&gt;" ",$X$3512&lt;&gt;0),IF(X2378=$X$3512,1+COUNTIF(U$7:U2377,"&gt;0"),0),0)</f>
        <v>0</v>
      </c>
      <c r="V2378" s="178" t="s">
        <v>2567</v>
      </c>
      <c r="W2378" s="130"/>
      <c r="X2378" s="131"/>
      <c r="Y2378" s="131"/>
      <c r="Z2378" s="206"/>
      <c r="AA2378" s="194">
        <f t="shared" si="165"/>
        <v>0</v>
      </c>
      <c r="AB2378" s="124" t="str">
        <f t="shared" si="166"/>
        <v/>
      </c>
      <c r="AC2378" s="195" t="str">
        <f t="shared" si="167"/>
        <v/>
      </c>
      <c r="AD2378" s="194" t="str">
        <f t="shared" si="164"/>
        <v/>
      </c>
      <c r="AE2378" s="194">
        <f>IF(AD2378="",0,IF(ISERROR(VLOOKUP(AD2378,AD$7:AD2377,1,FALSE)),1,0))</f>
        <v>0</v>
      </c>
      <c r="AF2378" s="194"/>
    </row>
    <row r="2379" spans="1:32" ht="16.5" customHeight="1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75">
        <f>IF(AND($X$3512&lt;&gt;" ",$X$3512&lt;&gt;0),IF(X2379=$X$3512,1+COUNTIF(U$7:U2378,"&gt;0"),0),0)</f>
        <v>0</v>
      </c>
      <c r="V2379" s="178" t="s">
        <v>2568</v>
      </c>
      <c r="W2379" s="130"/>
      <c r="X2379" s="131"/>
      <c r="Y2379" s="131"/>
      <c r="Z2379" s="206"/>
      <c r="AA2379" s="194">
        <f t="shared" si="165"/>
        <v>0</v>
      </c>
      <c r="AB2379" s="124" t="str">
        <f t="shared" si="166"/>
        <v/>
      </c>
      <c r="AC2379" s="195" t="str">
        <f t="shared" si="167"/>
        <v/>
      </c>
      <c r="AD2379" s="194" t="str">
        <f t="shared" ref="AD2379:AD2442" si="168">IF(W2379&gt;0,CONCATENATE(MONTH(W2379),"-",YEAR(W2379)),"")</f>
        <v/>
      </c>
      <c r="AE2379" s="194">
        <f>IF(AD2379="",0,IF(ISERROR(VLOOKUP(AD2379,AD$7:AD2378,1,FALSE)),1,0))</f>
        <v>0</v>
      </c>
      <c r="AF2379" s="194"/>
    </row>
    <row r="2380" spans="1:32" ht="16.5" customHeight="1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75">
        <f>IF(AND($X$3512&lt;&gt;" ",$X$3512&lt;&gt;0),IF(X2380=$X$3512,1+COUNTIF(U$7:U2379,"&gt;0"),0),0)</f>
        <v>0</v>
      </c>
      <c r="V2380" s="178" t="s">
        <v>2569</v>
      </c>
      <c r="W2380" s="130"/>
      <c r="X2380" s="131"/>
      <c r="Y2380" s="131"/>
      <c r="Z2380" s="206"/>
      <c r="AA2380" s="194">
        <f t="shared" si="165"/>
        <v>0</v>
      </c>
      <c r="AB2380" s="124" t="str">
        <f t="shared" si="166"/>
        <v/>
      </c>
      <c r="AC2380" s="195" t="str">
        <f t="shared" si="167"/>
        <v/>
      </c>
      <c r="AD2380" s="194" t="str">
        <f t="shared" si="168"/>
        <v/>
      </c>
      <c r="AE2380" s="194">
        <f>IF(AD2380="",0,IF(ISERROR(VLOOKUP(AD2380,AD$7:AD2379,1,FALSE)),1,0))</f>
        <v>0</v>
      </c>
      <c r="AF2380" s="194"/>
    </row>
    <row r="2381" spans="1:32" ht="16.5" customHeight="1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75">
        <f>IF(AND($X$3512&lt;&gt;" ",$X$3512&lt;&gt;0),IF(X2381=$X$3512,1+COUNTIF(U$7:U2380,"&gt;0"),0),0)</f>
        <v>0</v>
      </c>
      <c r="V2381" s="178" t="s">
        <v>2570</v>
      </c>
      <c r="W2381" s="130"/>
      <c r="X2381" s="131"/>
      <c r="Y2381" s="131"/>
      <c r="Z2381" s="206"/>
      <c r="AA2381" s="194">
        <f t="shared" si="165"/>
        <v>0</v>
      </c>
      <c r="AB2381" s="124" t="str">
        <f t="shared" si="166"/>
        <v/>
      </c>
      <c r="AC2381" s="195" t="str">
        <f t="shared" si="167"/>
        <v/>
      </c>
      <c r="AD2381" s="194" t="str">
        <f t="shared" si="168"/>
        <v/>
      </c>
      <c r="AE2381" s="194">
        <f>IF(AD2381="",0,IF(ISERROR(VLOOKUP(AD2381,AD$7:AD2380,1,FALSE)),1,0))</f>
        <v>0</v>
      </c>
      <c r="AF2381" s="194"/>
    </row>
    <row r="2382" spans="1:32" ht="16.5" customHeight="1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75">
        <f>IF(AND($X$3512&lt;&gt;" ",$X$3512&lt;&gt;0),IF(X2382=$X$3512,1+COUNTIF(U$7:U2381,"&gt;0"),0),0)</f>
        <v>0</v>
      </c>
      <c r="V2382" s="178" t="s">
        <v>2571</v>
      </c>
      <c r="W2382" s="130"/>
      <c r="X2382" s="131"/>
      <c r="Y2382" s="131"/>
      <c r="Z2382" s="206"/>
      <c r="AA2382" s="194">
        <f t="shared" si="165"/>
        <v>0</v>
      </c>
      <c r="AB2382" s="124" t="str">
        <f t="shared" si="166"/>
        <v/>
      </c>
      <c r="AC2382" s="195" t="str">
        <f t="shared" si="167"/>
        <v/>
      </c>
      <c r="AD2382" s="194" t="str">
        <f t="shared" si="168"/>
        <v/>
      </c>
      <c r="AE2382" s="194">
        <f>IF(AD2382="",0,IF(ISERROR(VLOOKUP(AD2382,AD$7:AD2381,1,FALSE)),1,0))</f>
        <v>0</v>
      </c>
      <c r="AF2382" s="194"/>
    </row>
    <row r="2383" spans="1:32" ht="16.5" customHeight="1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75">
        <f>IF(AND($X$3512&lt;&gt;" ",$X$3512&lt;&gt;0),IF(X2383=$X$3512,1+COUNTIF(U$7:U2382,"&gt;0"),0),0)</f>
        <v>0</v>
      </c>
      <c r="V2383" s="178" t="s">
        <v>2572</v>
      </c>
      <c r="W2383" s="130"/>
      <c r="X2383" s="131"/>
      <c r="Y2383" s="131"/>
      <c r="Z2383" s="206"/>
      <c r="AA2383" s="194">
        <f t="shared" si="165"/>
        <v>0</v>
      </c>
      <c r="AB2383" s="124" t="str">
        <f t="shared" si="166"/>
        <v/>
      </c>
      <c r="AC2383" s="195" t="str">
        <f t="shared" si="167"/>
        <v/>
      </c>
      <c r="AD2383" s="194" t="str">
        <f t="shared" si="168"/>
        <v/>
      </c>
      <c r="AE2383" s="194">
        <f>IF(AD2383="",0,IF(ISERROR(VLOOKUP(AD2383,AD$7:AD2382,1,FALSE)),1,0))</f>
        <v>0</v>
      </c>
      <c r="AF2383" s="194"/>
    </row>
    <row r="2384" spans="1:32" ht="16.5" customHeight="1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75">
        <f>IF(AND($X$3512&lt;&gt;" ",$X$3512&lt;&gt;0),IF(X2384=$X$3512,1+COUNTIF(U$7:U2383,"&gt;0"),0),0)</f>
        <v>0</v>
      </c>
      <c r="V2384" s="178" t="s">
        <v>2573</v>
      </c>
      <c r="W2384" s="130"/>
      <c r="X2384" s="131"/>
      <c r="Y2384" s="131"/>
      <c r="Z2384" s="206"/>
      <c r="AA2384" s="194">
        <f t="shared" si="165"/>
        <v>0</v>
      </c>
      <c r="AB2384" s="124" t="str">
        <f t="shared" si="166"/>
        <v/>
      </c>
      <c r="AC2384" s="195" t="str">
        <f t="shared" si="167"/>
        <v/>
      </c>
      <c r="AD2384" s="194" t="str">
        <f t="shared" si="168"/>
        <v/>
      </c>
      <c r="AE2384" s="194">
        <f>IF(AD2384="",0,IF(ISERROR(VLOOKUP(AD2384,AD$7:AD2383,1,FALSE)),1,0))</f>
        <v>0</v>
      </c>
      <c r="AF2384" s="194"/>
    </row>
    <row r="2385" spans="1:32" ht="16.5" customHeight="1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75">
        <f>IF(AND($X$3512&lt;&gt;" ",$X$3512&lt;&gt;0),IF(X2385=$X$3512,1+COUNTIF(U$7:U2384,"&gt;0"),0),0)</f>
        <v>0</v>
      </c>
      <c r="V2385" s="178" t="s">
        <v>2574</v>
      </c>
      <c r="W2385" s="130"/>
      <c r="X2385" s="131"/>
      <c r="Y2385" s="131"/>
      <c r="Z2385" s="206"/>
      <c r="AA2385" s="194">
        <f t="shared" si="165"/>
        <v>0</v>
      </c>
      <c r="AB2385" s="124" t="str">
        <f t="shared" si="166"/>
        <v/>
      </c>
      <c r="AC2385" s="195" t="str">
        <f t="shared" si="167"/>
        <v/>
      </c>
      <c r="AD2385" s="194" t="str">
        <f t="shared" si="168"/>
        <v/>
      </c>
      <c r="AE2385" s="194">
        <f>IF(AD2385="",0,IF(ISERROR(VLOOKUP(AD2385,AD$7:AD2384,1,FALSE)),1,0))</f>
        <v>0</v>
      </c>
      <c r="AF2385" s="194"/>
    </row>
    <row r="2386" spans="1:32" ht="16.5" customHeight="1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75">
        <f>IF(AND($X$3512&lt;&gt;" ",$X$3512&lt;&gt;0),IF(X2386=$X$3512,1+COUNTIF(U$7:U2385,"&gt;0"),0),0)</f>
        <v>0</v>
      </c>
      <c r="V2386" s="178" t="s">
        <v>2575</v>
      </c>
      <c r="W2386" s="130"/>
      <c r="X2386" s="131"/>
      <c r="Y2386" s="131"/>
      <c r="Z2386" s="206"/>
      <c r="AA2386" s="194">
        <f t="shared" si="165"/>
        <v>0</v>
      </c>
      <c r="AB2386" s="124" t="str">
        <f t="shared" si="166"/>
        <v/>
      </c>
      <c r="AC2386" s="195" t="str">
        <f t="shared" si="167"/>
        <v/>
      </c>
      <c r="AD2386" s="194" t="str">
        <f t="shared" si="168"/>
        <v/>
      </c>
      <c r="AE2386" s="194">
        <f>IF(AD2386="",0,IF(ISERROR(VLOOKUP(AD2386,AD$7:AD2385,1,FALSE)),1,0))</f>
        <v>0</v>
      </c>
      <c r="AF2386" s="194"/>
    </row>
    <row r="2387" spans="1:32" ht="16.5" customHeight="1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75">
        <f>IF(AND($X$3512&lt;&gt;" ",$X$3512&lt;&gt;0),IF(X2387=$X$3512,1+COUNTIF(U$7:U2386,"&gt;0"),0),0)</f>
        <v>0</v>
      </c>
      <c r="V2387" s="178" t="s">
        <v>2576</v>
      </c>
      <c r="W2387" s="130"/>
      <c r="X2387" s="131"/>
      <c r="Y2387" s="131"/>
      <c r="Z2387" s="206"/>
      <c r="AA2387" s="194">
        <f t="shared" si="165"/>
        <v>0</v>
      </c>
      <c r="AB2387" s="124" t="str">
        <f t="shared" si="166"/>
        <v/>
      </c>
      <c r="AC2387" s="195" t="str">
        <f t="shared" si="167"/>
        <v/>
      </c>
      <c r="AD2387" s="194" t="str">
        <f t="shared" si="168"/>
        <v/>
      </c>
      <c r="AE2387" s="194">
        <f>IF(AD2387="",0,IF(ISERROR(VLOOKUP(AD2387,AD$7:AD2386,1,FALSE)),1,0))</f>
        <v>0</v>
      </c>
      <c r="AF2387" s="194"/>
    </row>
    <row r="2388" spans="1:32" ht="16.5" customHeight="1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75">
        <f>IF(AND($X$3512&lt;&gt;" ",$X$3512&lt;&gt;0),IF(X2388=$X$3512,1+COUNTIF(U$7:U2387,"&gt;0"),0),0)</f>
        <v>0</v>
      </c>
      <c r="V2388" s="178" t="s">
        <v>2577</v>
      </c>
      <c r="W2388" s="130"/>
      <c r="X2388" s="131"/>
      <c r="Y2388" s="131"/>
      <c r="Z2388" s="206"/>
      <c r="AA2388" s="194">
        <f t="shared" si="165"/>
        <v>0</v>
      </c>
      <c r="AB2388" s="124" t="str">
        <f t="shared" si="166"/>
        <v/>
      </c>
      <c r="AC2388" s="195" t="str">
        <f t="shared" si="167"/>
        <v/>
      </c>
      <c r="AD2388" s="194" t="str">
        <f t="shared" si="168"/>
        <v/>
      </c>
      <c r="AE2388" s="194">
        <f>IF(AD2388="",0,IF(ISERROR(VLOOKUP(AD2388,AD$7:AD2387,1,FALSE)),1,0))</f>
        <v>0</v>
      </c>
      <c r="AF2388" s="194"/>
    </row>
    <row r="2389" spans="1:32" ht="16.5" customHeight="1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75">
        <f>IF(AND($X$3512&lt;&gt;" ",$X$3512&lt;&gt;0),IF(X2389=$X$3512,1+COUNTIF(U$7:U2388,"&gt;0"),0),0)</f>
        <v>0</v>
      </c>
      <c r="V2389" s="178" t="s">
        <v>2578</v>
      </c>
      <c r="W2389" s="130"/>
      <c r="X2389" s="131"/>
      <c r="Y2389" s="131"/>
      <c r="Z2389" s="206"/>
      <c r="AA2389" s="194">
        <f t="shared" si="165"/>
        <v>0</v>
      </c>
      <c r="AB2389" s="124" t="str">
        <f t="shared" si="166"/>
        <v/>
      </c>
      <c r="AC2389" s="195" t="str">
        <f t="shared" si="167"/>
        <v/>
      </c>
      <c r="AD2389" s="194" t="str">
        <f t="shared" si="168"/>
        <v/>
      </c>
      <c r="AE2389" s="194">
        <f>IF(AD2389="",0,IF(ISERROR(VLOOKUP(AD2389,AD$7:AD2388,1,FALSE)),1,0))</f>
        <v>0</v>
      </c>
      <c r="AF2389" s="194"/>
    </row>
    <row r="2390" spans="1:32" ht="16.5" customHeight="1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75">
        <f>IF(AND($X$3512&lt;&gt;" ",$X$3512&lt;&gt;0),IF(X2390=$X$3512,1+COUNTIF(U$7:U2389,"&gt;0"),0),0)</f>
        <v>0</v>
      </c>
      <c r="V2390" s="178" t="s">
        <v>2579</v>
      </c>
      <c r="W2390" s="130"/>
      <c r="X2390" s="131"/>
      <c r="Y2390" s="131"/>
      <c r="Z2390" s="206"/>
      <c r="AA2390" s="194">
        <f t="shared" si="165"/>
        <v>0</v>
      </c>
      <c r="AB2390" s="124" t="str">
        <f t="shared" si="166"/>
        <v/>
      </c>
      <c r="AC2390" s="195" t="str">
        <f t="shared" si="167"/>
        <v/>
      </c>
      <c r="AD2390" s="194" t="str">
        <f t="shared" si="168"/>
        <v/>
      </c>
      <c r="AE2390" s="194">
        <f>IF(AD2390="",0,IF(ISERROR(VLOOKUP(AD2390,AD$7:AD2389,1,FALSE)),1,0))</f>
        <v>0</v>
      </c>
      <c r="AF2390" s="194"/>
    </row>
    <row r="2391" spans="1:32" ht="16.5" customHeight="1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75">
        <f>IF(AND($X$3512&lt;&gt;" ",$X$3512&lt;&gt;0),IF(X2391=$X$3512,1+COUNTIF(U$7:U2390,"&gt;0"),0),0)</f>
        <v>0</v>
      </c>
      <c r="V2391" s="178" t="s">
        <v>2580</v>
      </c>
      <c r="W2391" s="130"/>
      <c r="X2391" s="131"/>
      <c r="Y2391" s="131"/>
      <c r="Z2391" s="206"/>
      <c r="AA2391" s="194">
        <f t="shared" si="165"/>
        <v>0</v>
      </c>
      <c r="AB2391" s="124" t="str">
        <f t="shared" si="166"/>
        <v/>
      </c>
      <c r="AC2391" s="195" t="str">
        <f t="shared" si="167"/>
        <v/>
      </c>
      <c r="AD2391" s="194" t="str">
        <f t="shared" si="168"/>
        <v/>
      </c>
      <c r="AE2391" s="194">
        <f>IF(AD2391="",0,IF(ISERROR(VLOOKUP(AD2391,AD$7:AD2390,1,FALSE)),1,0))</f>
        <v>0</v>
      </c>
      <c r="AF2391" s="194"/>
    </row>
    <row r="2392" spans="1:32" ht="16.5" customHeight="1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75">
        <f>IF(AND($X$3512&lt;&gt;" ",$X$3512&lt;&gt;0),IF(X2392=$X$3512,1+COUNTIF(U$7:U2391,"&gt;0"),0),0)</f>
        <v>0</v>
      </c>
      <c r="V2392" s="178" t="s">
        <v>2581</v>
      </c>
      <c r="W2392" s="130"/>
      <c r="X2392" s="131"/>
      <c r="Y2392" s="131"/>
      <c r="Z2392" s="206"/>
      <c r="AA2392" s="194">
        <f t="shared" si="165"/>
        <v>0</v>
      </c>
      <c r="AB2392" s="124" t="str">
        <f t="shared" si="166"/>
        <v/>
      </c>
      <c r="AC2392" s="195" t="str">
        <f t="shared" si="167"/>
        <v/>
      </c>
      <c r="AD2392" s="194" t="str">
        <f t="shared" si="168"/>
        <v/>
      </c>
      <c r="AE2392" s="194">
        <f>IF(AD2392="",0,IF(ISERROR(VLOOKUP(AD2392,AD$7:AD2391,1,FALSE)),1,0))</f>
        <v>0</v>
      </c>
      <c r="AF2392" s="194"/>
    </row>
    <row r="2393" spans="1:32" ht="16.5" customHeight="1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75">
        <f>IF(AND($X$3512&lt;&gt;" ",$X$3512&lt;&gt;0),IF(X2393=$X$3512,1+COUNTIF(U$7:U2392,"&gt;0"),0),0)</f>
        <v>0</v>
      </c>
      <c r="V2393" s="178" t="s">
        <v>2582</v>
      </c>
      <c r="W2393" s="130"/>
      <c r="X2393" s="131"/>
      <c r="Y2393" s="131"/>
      <c r="Z2393" s="206"/>
      <c r="AA2393" s="194">
        <f t="shared" si="165"/>
        <v>0</v>
      </c>
      <c r="AB2393" s="124" t="str">
        <f t="shared" si="166"/>
        <v/>
      </c>
      <c r="AC2393" s="195" t="str">
        <f t="shared" si="167"/>
        <v/>
      </c>
      <c r="AD2393" s="194" t="str">
        <f t="shared" si="168"/>
        <v/>
      </c>
      <c r="AE2393" s="194">
        <f>IF(AD2393="",0,IF(ISERROR(VLOOKUP(AD2393,AD$7:AD2392,1,FALSE)),1,0))</f>
        <v>0</v>
      </c>
      <c r="AF2393" s="194"/>
    </row>
    <row r="2394" spans="1:32" ht="16.5" customHeight="1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75">
        <f>IF(AND($X$3512&lt;&gt;" ",$X$3512&lt;&gt;0),IF(X2394=$X$3512,1+COUNTIF(U$7:U2393,"&gt;0"),0),0)</f>
        <v>0</v>
      </c>
      <c r="V2394" s="178" t="s">
        <v>2583</v>
      </c>
      <c r="W2394" s="130"/>
      <c r="X2394" s="131"/>
      <c r="Y2394" s="131"/>
      <c r="Z2394" s="206"/>
      <c r="AA2394" s="194">
        <f t="shared" si="165"/>
        <v>0</v>
      </c>
      <c r="AB2394" s="124" t="str">
        <f t="shared" si="166"/>
        <v/>
      </c>
      <c r="AC2394" s="195" t="str">
        <f t="shared" si="167"/>
        <v/>
      </c>
      <c r="AD2394" s="194" t="str">
        <f t="shared" si="168"/>
        <v/>
      </c>
      <c r="AE2394" s="194">
        <f>IF(AD2394="",0,IF(ISERROR(VLOOKUP(AD2394,AD$7:AD2393,1,FALSE)),1,0))</f>
        <v>0</v>
      </c>
      <c r="AF2394" s="194"/>
    </row>
    <row r="2395" spans="1:32" ht="16.5" customHeight="1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75">
        <f>IF(AND($X$3512&lt;&gt;" ",$X$3512&lt;&gt;0),IF(X2395=$X$3512,1+COUNTIF(U$7:U2394,"&gt;0"),0),0)</f>
        <v>0</v>
      </c>
      <c r="V2395" s="178" t="s">
        <v>2584</v>
      </c>
      <c r="W2395" s="130"/>
      <c r="X2395" s="131"/>
      <c r="Y2395" s="131"/>
      <c r="Z2395" s="206"/>
      <c r="AA2395" s="194">
        <f t="shared" si="165"/>
        <v>0</v>
      </c>
      <c r="AB2395" s="124" t="str">
        <f t="shared" si="166"/>
        <v/>
      </c>
      <c r="AC2395" s="195" t="str">
        <f t="shared" si="167"/>
        <v/>
      </c>
      <c r="AD2395" s="194" t="str">
        <f t="shared" si="168"/>
        <v/>
      </c>
      <c r="AE2395" s="194">
        <f>IF(AD2395="",0,IF(ISERROR(VLOOKUP(AD2395,AD$7:AD2394,1,FALSE)),1,0))</f>
        <v>0</v>
      </c>
      <c r="AF2395" s="194"/>
    </row>
    <row r="2396" spans="1:32" ht="16.5" customHeight="1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75">
        <f>IF(AND($X$3512&lt;&gt;" ",$X$3512&lt;&gt;0),IF(X2396=$X$3512,1+COUNTIF(U$7:U2395,"&gt;0"),0),0)</f>
        <v>0</v>
      </c>
      <c r="V2396" s="178" t="s">
        <v>2585</v>
      </c>
      <c r="W2396" s="130"/>
      <c r="X2396" s="131"/>
      <c r="Y2396" s="131"/>
      <c r="Z2396" s="206"/>
      <c r="AA2396" s="194">
        <f t="shared" si="165"/>
        <v>0</v>
      </c>
      <c r="AB2396" s="124" t="str">
        <f t="shared" si="166"/>
        <v/>
      </c>
      <c r="AC2396" s="195" t="str">
        <f t="shared" si="167"/>
        <v/>
      </c>
      <c r="AD2396" s="194" t="str">
        <f t="shared" si="168"/>
        <v/>
      </c>
      <c r="AE2396" s="194">
        <f>IF(AD2396="",0,IF(ISERROR(VLOOKUP(AD2396,AD$7:AD2395,1,FALSE)),1,0))</f>
        <v>0</v>
      </c>
      <c r="AF2396" s="194"/>
    </row>
    <row r="2397" spans="1:32" ht="16.5" customHeight="1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75">
        <f>IF(AND($X$3512&lt;&gt;" ",$X$3512&lt;&gt;0),IF(X2397=$X$3512,1+COUNTIF(U$7:U2396,"&gt;0"),0),0)</f>
        <v>0</v>
      </c>
      <c r="V2397" s="178" t="s">
        <v>2586</v>
      </c>
      <c r="W2397" s="130"/>
      <c r="X2397" s="131"/>
      <c r="Y2397" s="131"/>
      <c r="Z2397" s="206"/>
      <c r="AA2397" s="194">
        <f t="shared" si="165"/>
        <v>0</v>
      </c>
      <c r="AB2397" s="124" t="str">
        <f t="shared" si="166"/>
        <v/>
      </c>
      <c r="AC2397" s="195" t="str">
        <f t="shared" si="167"/>
        <v/>
      </c>
      <c r="AD2397" s="194" t="str">
        <f t="shared" si="168"/>
        <v/>
      </c>
      <c r="AE2397" s="194">
        <f>IF(AD2397="",0,IF(ISERROR(VLOOKUP(AD2397,AD$7:AD2396,1,FALSE)),1,0))</f>
        <v>0</v>
      </c>
      <c r="AF2397" s="194"/>
    </row>
    <row r="2398" spans="1:32" ht="16.5" customHeight="1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75">
        <f>IF(AND($X$3512&lt;&gt;" ",$X$3512&lt;&gt;0),IF(X2398=$X$3512,1+COUNTIF(U$7:U2397,"&gt;0"),0),0)</f>
        <v>0</v>
      </c>
      <c r="V2398" s="178" t="s">
        <v>2587</v>
      </c>
      <c r="W2398" s="130"/>
      <c r="X2398" s="131"/>
      <c r="Y2398" s="131"/>
      <c r="Z2398" s="206"/>
      <c r="AA2398" s="194">
        <f t="shared" si="165"/>
        <v>0</v>
      </c>
      <c r="AB2398" s="124" t="str">
        <f t="shared" si="166"/>
        <v/>
      </c>
      <c r="AC2398" s="195" t="str">
        <f t="shared" si="167"/>
        <v/>
      </c>
      <c r="AD2398" s="194" t="str">
        <f t="shared" si="168"/>
        <v/>
      </c>
      <c r="AE2398" s="194">
        <f>IF(AD2398="",0,IF(ISERROR(VLOOKUP(AD2398,AD$7:AD2397,1,FALSE)),1,0))</f>
        <v>0</v>
      </c>
      <c r="AF2398" s="194"/>
    </row>
    <row r="2399" spans="1:32" ht="16.5" customHeight="1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75">
        <f>IF(AND($X$3512&lt;&gt;" ",$X$3512&lt;&gt;0),IF(X2399=$X$3512,1+COUNTIF(U$7:U2398,"&gt;0"),0),0)</f>
        <v>0</v>
      </c>
      <c r="V2399" s="178" t="s">
        <v>2588</v>
      </c>
      <c r="W2399" s="130"/>
      <c r="X2399" s="131"/>
      <c r="Y2399" s="131"/>
      <c r="Z2399" s="206"/>
      <c r="AA2399" s="194">
        <f t="shared" si="165"/>
        <v>0</v>
      </c>
      <c r="AB2399" s="124" t="str">
        <f t="shared" si="166"/>
        <v/>
      </c>
      <c r="AC2399" s="195" t="str">
        <f t="shared" si="167"/>
        <v/>
      </c>
      <c r="AD2399" s="194" t="str">
        <f t="shared" si="168"/>
        <v/>
      </c>
      <c r="AE2399" s="194">
        <f>IF(AD2399="",0,IF(ISERROR(VLOOKUP(AD2399,AD$7:AD2398,1,FALSE)),1,0))</f>
        <v>0</v>
      </c>
      <c r="AF2399" s="194"/>
    </row>
    <row r="2400" spans="1:32" ht="16.5" customHeight="1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75">
        <f>IF(AND($X$3512&lt;&gt;" ",$X$3512&lt;&gt;0),IF(X2400=$X$3512,1+COUNTIF(U$7:U2399,"&gt;0"),0),0)</f>
        <v>0</v>
      </c>
      <c r="V2400" s="178" t="s">
        <v>2589</v>
      </c>
      <c r="W2400" s="130"/>
      <c r="X2400" s="131"/>
      <c r="Y2400" s="131"/>
      <c r="Z2400" s="206"/>
      <c r="AA2400" s="194">
        <f t="shared" si="165"/>
        <v>0</v>
      </c>
      <c r="AB2400" s="124" t="str">
        <f t="shared" si="166"/>
        <v/>
      </c>
      <c r="AC2400" s="195" t="str">
        <f t="shared" si="167"/>
        <v/>
      </c>
      <c r="AD2400" s="194" t="str">
        <f t="shared" si="168"/>
        <v/>
      </c>
      <c r="AE2400" s="194">
        <f>IF(AD2400="",0,IF(ISERROR(VLOOKUP(AD2400,AD$7:AD2399,1,FALSE)),1,0))</f>
        <v>0</v>
      </c>
      <c r="AF2400" s="194"/>
    </row>
    <row r="2401" spans="1:32" ht="16.5" customHeight="1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75">
        <f>IF(AND($X$3512&lt;&gt;" ",$X$3512&lt;&gt;0),IF(X2401=$X$3512,1+COUNTIF(U$7:U2400,"&gt;0"),0),0)</f>
        <v>0</v>
      </c>
      <c r="V2401" s="178" t="s">
        <v>2590</v>
      </c>
      <c r="W2401" s="130"/>
      <c r="X2401" s="131"/>
      <c r="Y2401" s="131"/>
      <c r="Z2401" s="206"/>
      <c r="AA2401" s="194">
        <f t="shared" si="165"/>
        <v>0</v>
      </c>
      <c r="AB2401" s="124" t="str">
        <f t="shared" si="166"/>
        <v/>
      </c>
      <c r="AC2401" s="195" t="str">
        <f t="shared" si="167"/>
        <v/>
      </c>
      <c r="AD2401" s="194" t="str">
        <f t="shared" si="168"/>
        <v/>
      </c>
      <c r="AE2401" s="194">
        <f>IF(AD2401="",0,IF(ISERROR(VLOOKUP(AD2401,AD$7:AD2400,1,FALSE)),1,0))</f>
        <v>0</v>
      </c>
      <c r="AF2401" s="194"/>
    </row>
    <row r="2402" spans="1:32" ht="16.5" customHeight="1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75">
        <f>IF(AND($X$3512&lt;&gt;" ",$X$3512&lt;&gt;0),IF(X2402=$X$3512,1+COUNTIF(U$7:U2401,"&gt;0"),0),0)</f>
        <v>0</v>
      </c>
      <c r="V2402" s="178" t="s">
        <v>2591</v>
      </c>
      <c r="W2402" s="130"/>
      <c r="X2402" s="131"/>
      <c r="Y2402" s="131"/>
      <c r="Z2402" s="206"/>
      <c r="AA2402" s="194">
        <f t="shared" si="165"/>
        <v>0</v>
      </c>
      <c r="AB2402" s="124" t="str">
        <f t="shared" si="166"/>
        <v/>
      </c>
      <c r="AC2402" s="195" t="str">
        <f t="shared" si="167"/>
        <v/>
      </c>
      <c r="AD2402" s="194" t="str">
        <f t="shared" si="168"/>
        <v/>
      </c>
      <c r="AE2402" s="194">
        <f>IF(AD2402="",0,IF(ISERROR(VLOOKUP(AD2402,AD$7:AD2401,1,FALSE)),1,0))</f>
        <v>0</v>
      </c>
      <c r="AF2402" s="194"/>
    </row>
    <row r="2403" spans="1:32" ht="16.5" customHeight="1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75">
        <f>IF(AND($X$3512&lt;&gt;" ",$X$3512&lt;&gt;0),IF(X2403=$X$3512,1+COUNTIF(U$7:U2402,"&gt;0"),0),0)</f>
        <v>0</v>
      </c>
      <c r="V2403" s="178" t="s">
        <v>2592</v>
      </c>
      <c r="W2403" s="130"/>
      <c r="X2403" s="131"/>
      <c r="Y2403" s="131"/>
      <c r="Z2403" s="206"/>
      <c r="AA2403" s="194">
        <f t="shared" si="165"/>
        <v>0</v>
      </c>
      <c r="AB2403" s="124" t="str">
        <f t="shared" si="166"/>
        <v/>
      </c>
      <c r="AC2403" s="195" t="str">
        <f t="shared" si="167"/>
        <v/>
      </c>
      <c r="AD2403" s="194" t="str">
        <f t="shared" si="168"/>
        <v/>
      </c>
      <c r="AE2403" s="194">
        <f>IF(AD2403="",0,IF(ISERROR(VLOOKUP(AD2403,AD$7:AD2402,1,FALSE)),1,0))</f>
        <v>0</v>
      </c>
      <c r="AF2403" s="194"/>
    </row>
    <row r="2404" spans="1:32" ht="16.5" customHeight="1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75">
        <f>IF(AND($X$3512&lt;&gt;" ",$X$3512&lt;&gt;0),IF(X2404=$X$3512,1+COUNTIF(U$7:U2403,"&gt;0"),0),0)</f>
        <v>0</v>
      </c>
      <c r="V2404" s="178" t="s">
        <v>2593</v>
      </c>
      <c r="W2404" s="130"/>
      <c r="X2404" s="131"/>
      <c r="Y2404" s="131"/>
      <c r="Z2404" s="206"/>
      <c r="AA2404" s="194">
        <f t="shared" si="165"/>
        <v>0</v>
      </c>
      <c r="AB2404" s="124" t="str">
        <f t="shared" si="166"/>
        <v/>
      </c>
      <c r="AC2404" s="195" t="str">
        <f t="shared" si="167"/>
        <v/>
      </c>
      <c r="AD2404" s="194" t="str">
        <f t="shared" si="168"/>
        <v/>
      </c>
      <c r="AE2404" s="194">
        <f>IF(AD2404="",0,IF(ISERROR(VLOOKUP(AD2404,AD$7:AD2403,1,FALSE)),1,0))</f>
        <v>0</v>
      </c>
      <c r="AF2404" s="194"/>
    </row>
    <row r="2405" spans="1:32" ht="16.5" customHeight="1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75">
        <f>IF(AND($X$3512&lt;&gt;" ",$X$3512&lt;&gt;0),IF(X2405=$X$3512,1+COUNTIF(U$7:U2404,"&gt;0"),0),0)</f>
        <v>0</v>
      </c>
      <c r="V2405" s="178" t="s">
        <v>2594</v>
      </c>
      <c r="W2405" s="130"/>
      <c r="X2405" s="131"/>
      <c r="Y2405" s="131"/>
      <c r="Z2405" s="206"/>
      <c r="AA2405" s="194">
        <f t="shared" si="165"/>
        <v>0</v>
      </c>
      <c r="AB2405" s="124" t="str">
        <f t="shared" si="166"/>
        <v/>
      </c>
      <c r="AC2405" s="195" t="str">
        <f t="shared" si="167"/>
        <v/>
      </c>
      <c r="AD2405" s="194" t="str">
        <f t="shared" si="168"/>
        <v/>
      </c>
      <c r="AE2405" s="194">
        <f>IF(AD2405="",0,IF(ISERROR(VLOOKUP(AD2405,AD$7:AD2404,1,FALSE)),1,0))</f>
        <v>0</v>
      </c>
      <c r="AF2405" s="194"/>
    </row>
    <row r="2406" spans="1:32" ht="16.5" customHeight="1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75">
        <f>IF(AND($X$3512&lt;&gt;" ",$X$3512&lt;&gt;0),IF(X2406=$X$3512,1+COUNTIF(U$7:U2405,"&gt;0"),0),0)</f>
        <v>0</v>
      </c>
      <c r="V2406" s="178" t="s">
        <v>2595</v>
      </c>
      <c r="W2406" s="130"/>
      <c r="X2406" s="131"/>
      <c r="Y2406" s="131"/>
      <c r="Z2406" s="206"/>
      <c r="AA2406" s="194">
        <f t="shared" si="165"/>
        <v>0</v>
      </c>
      <c r="AB2406" s="124" t="str">
        <f t="shared" si="166"/>
        <v/>
      </c>
      <c r="AC2406" s="195" t="str">
        <f t="shared" si="167"/>
        <v/>
      </c>
      <c r="AD2406" s="194" t="str">
        <f t="shared" si="168"/>
        <v/>
      </c>
      <c r="AE2406" s="194">
        <f>IF(AD2406="",0,IF(ISERROR(VLOOKUP(AD2406,AD$7:AD2405,1,FALSE)),1,0))</f>
        <v>0</v>
      </c>
      <c r="AF2406" s="194"/>
    </row>
    <row r="2407" spans="1:32" ht="16.5" customHeight="1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75">
        <f>IF(AND($X$3512&lt;&gt;" ",$X$3512&lt;&gt;0),IF(X2407=$X$3512,1+COUNTIF(U$7:U2406,"&gt;0"),0),0)</f>
        <v>0</v>
      </c>
      <c r="V2407" s="178" t="s">
        <v>2596</v>
      </c>
      <c r="W2407" s="130"/>
      <c r="X2407" s="131"/>
      <c r="Y2407" s="131"/>
      <c r="Z2407" s="206"/>
      <c r="AA2407" s="194">
        <f t="shared" si="165"/>
        <v>0</v>
      </c>
      <c r="AB2407" s="124" t="str">
        <f t="shared" si="166"/>
        <v/>
      </c>
      <c r="AC2407" s="195" t="str">
        <f t="shared" si="167"/>
        <v/>
      </c>
      <c r="AD2407" s="194" t="str">
        <f t="shared" si="168"/>
        <v/>
      </c>
      <c r="AE2407" s="194">
        <f>IF(AD2407="",0,IF(ISERROR(VLOOKUP(AD2407,AD$7:AD2406,1,FALSE)),1,0))</f>
        <v>0</v>
      </c>
      <c r="AF2407" s="194"/>
    </row>
    <row r="2408" spans="1:32" ht="16.5" customHeight="1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75">
        <f>IF(AND($X$3512&lt;&gt;" ",$X$3512&lt;&gt;0),IF(X2408=$X$3512,1+COUNTIF(U$7:U2407,"&gt;0"),0),0)</f>
        <v>0</v>
      </c>
      <c r="V2408" s="178" t="s">
        <v>2597</v>
      </c>
      <c r="W2408" s="130"/>
      <c r="X2408" s="131"/>
      <c r="Y2408" s="131"/>
      <c r="Z2408" s="206"/>
      <c r="AA2408" s="194">
        <f t="shared" si="165"/>
        <v>0</v>
      </c>
      <c r="AB2408" s="124" t="str">
        <f t="shared" si="166"/>
        <v/>
      </c>
      <c r="AC2408" s="195" t="str">
        <f t="shared" si="167"/>
        <v/>
      </c>
      <c r="AD2408" s="194" t="str">
        <f t="shared" si="168"/>
        <v/>
      </c>
      <c r="AE2408" s="194">
        <f>IF(AD2408="",0,IF(ISERROR(VLOOKUP(AD2408,AD$7:AD2407,1,FALSE)),1,0))</f>
        <v>0</v>
      </c>
      <c r="AF2408" s="194"/>
    </row>
    <row r="2409" spans="1:32" ht="16.5" customHeight="1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75">
        <f>IF(AND($X$3512&lt;&gt;" ",$X$3512&lt;&gt;0),IF(X2409=$X$3512,1+COUNTIF(U$7:U2408,"&gt;0"),0),0)</f>
        <v>0</v>
      </c>
      <c r="V2409" s="178" t="s">
        <v>2598</v>
      </c>
      <c r="W2409" s="130"/>
      <c r="X2409" s="131"/>
      <c r="Y2409" s="131"/>
      <c r="Z2409" s="206"/>
      <c r="AA2409" s="194">
        <f t="shared" si="165"/>
        <v>0</v>
      </c>
      <c r="AB2409" s="124" t="str">
        <f t="shared" si="166"/>
        <v/>
      </c>
      <c r="AC2409" s="195" t="str">
        <f t="shared" si="167"/>
        <v/>
      </c>
      <c r="AD2409" s="194" t="str">
        <f t="shared" si="168"/>
        <v/>
      </c>
      <c r="AE2409" s="194">
        <f>IF(AD2409="",0,IF(ISERROR(VLOOKUP(AD2409,AD$7:AD2408,1,FALSE)),1,0))</f>
        <v>0</v>
      </c>
      <c r="AF2409" s="194"/>
    </row>
    <row r="2410" spans="1:32" ht="16.5" customHeight="1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75">
        <f>IF(AND($X$3512&lt;&gt;" ",$X$3512&lt;&gt;0),IF(X2410=$X$3512,1+COUNTIF(U$7:U2409,"&gt;0"),0),0)</f>
        <v>0</v>
      </c>
      <c r="V2410" s="178" t="s">
        <v>2599</v>
      </c>
      <c r="W2410" s="130"/>
      <c r="X2410" s="131"/>
      <c r="Y2410" s="131"/>
      <c r="Z2410" s="206"/>
      <c r="AA2410" s="194">
        <f t="shared" si="165"/>
        <v>0</v>
      </c>
      <c r="AB2410" s="124" t="str">
        <f t="shared" si="166"/>
        <v/>
      </c>
      <c r="AC2410" s="195" t="str">
        <f t="shared" si="167"/>
        <v/>
      </c>
      <c r="AD2410" s="194" t="str">
        <f t="shared" si="168"/>
        <v/>
      </c>
      <c r="AE2410" s="194">
        <f>IF(AD2410="",0,IF(ISERROR(VLOOKUP(AD2410,AD$7:AD2409,1,FALSE)),1,0))</f>
        <v>0</v>
      </c>
      <c r="AF2410" s="194"/>
    </row>
    <row r="2411" spans="1:32" ht="16.5" customHeight="1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75">
        <f>IF(AND($X$3512&lt;&gt;" ",$X$3512&lt;&gt;0),IF(X2411=$X$3512,1+COUNTIF(U$7:U2410,"&gt;0"),0),0)</f>
        <v>0</v>
      </c>
      <c r="V2411" s="178" t="s">
        <v>2600</v>
      </c>
      <c r="W2411" s="130"/>
      <c r="X2411" s="131"/>
      <c r="Y2411" s="131"/>
      <c r="Z2411" s="206"/>
      <c r="AA2411" s="194">
        <f t="shared" si="165"/>
        <v>0</v>
      </c>
      <c r="AB2411" s="124" t="str">
        <f t="shared" si="166"/>
        <v/>
      </c>
      <c r="AC2411" s="195" t="str">
        <f t="shared" si="167"/>
        <v/>
      </c>
      <c r="AD2411" s="194" t="str">
        <f t="shared" si="168"/>
        <v/>
      </c>
      <c r="AE2411" s="194">
        <f>IF(AD2411="",0,IF(ISERROR(VLOOKUP(AD2411,AD$7:AD2410,1,FALSE)),1,0))</f>
        <v>0</v>
      </c>
      <c r="AF2411" s="194"/>
    </row>
    <row r="2412" spans="1:32" ht="16.5" customHeight="1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75">
        <f>IF(AND($X$3512&lt;&gt;" ",$X$3512&lt;&gt;0),IF(X2412=$X$3512,1+COUNTIF(U$7:U2411,"&gt;0"),0),0)</f>
        <v>0</v>
      </c>
      <c r="V2412" s="178" t="s">
        <v>2601</v>
      </c>
      <c r="W2412" s="130"/>
      <c r="X2412" s="131"/>
      <c r="Y2412" s="131"/>
      <c r="Z2412" s="206"/>
      <c r="AA2412" s="194">
        <f t="shared" si="165"/>
        <v>0</v>
      </c>
      <c r="AB2412" s="124" t="str">
        <f t="shared" si="166"/>
        <v/>
      </c>
      <c r="AC2412" s="195" t="str">
        <f t="shared" si="167"/>
        <v/>
      </c>
      <c r="AD2412" s="194" t="str">
        <f t="shared" si="168"/>
        <v/>
      </c>
      <c r="AE2412" s="194">
        <f>IF(AD2412="",0,IF(ISERROR(VLOOKUP(AD2412,AD$7:AD2411,1,FALSE)),1,0))</f>
        <v>0</v>
      </c>
      <c r="AF2412" s="194"/>
    </row>
    <row r="2413" spans="1:32" ht="16.5" customHeight="1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75">
        <f>IF(AND($X$3512&lt;&gt;" ",$X$3512&lt;&gt;0),IF(X2413=$X$3512,1+COUNTIF(U$7:U2412,"&gt;0"),0),0)</f>
        <v>0</v>
      </c>
      <c r="V2413" s="178" t="s">
        <v>2602</v>
      </c>
      <c r="W2413" s="130"/>
      <c r="X2413" s="131"/>
      <c r="Y2413" s="131"/>
      <c r="Z2413" s="206"/>
      <c r="AA2413" s="194">
        <f t="shared" si="165"/>
        <v>0</v>
      </c>
      <c r="AB2413" s="124" t="str">
        <f t="shared" si="166"/>
        <v/>
      </c>
      <c r="AC2413" s="195" t="str">
        <f t="shared" si="167"/>
        <v/>
      </c>
      <c r="AD2413" s="194" t="str">
        <f t="shared" si="168"/>
        <v/>
      </c>
      <c r="AE2413" s="194">
        <f>IF(AD2413="",0,IF(ISERROR(VLOOKUP(AD2413,AD$7:AD2412,1,FALSE)),1,0))</f>
        <v>0</v>
      </c>
      <c r="AF2413" s="194"/>
    </row>
    <row r="2414" spans="1:32" ht="16.5" customHeight="1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75">
        <f>IF(AND($X$3512&lt;&gt;" ",$X$3512&lt;&gt;0),IF(X2414=$X$3512,1+COUNTIF(U$7:U2413,"&gt;0"),0),0)</f>
        <v>0</v>
      </c>
      <c r="V2414" s="178" t="s">
        <v>2603</v>
      </c>
      <c r="W2414" s="130"/>
      <c r="X2414" s="131"/>
      <c r="Y2414" s="131"/>
      <c r="Z2414" s="206"/>
      <c r="AA2414" s="194">
        <f t="shared" si="165"/>
        <v>0</v>
      </c>
      <c r="AB2414" s="124" t="str">
        <f t="shared" si="166"/>
        <v/>
      </c>
      <c r="AC2414" s="195" t="str">
        <f t="shared" si="167"/>
        <v/>
      </c>
      <c r="AD2414" s="194" t="str">
        <f t="shared" si="168"/>
        <v/>
      </c>
      <c r="AE2414" s="194">
        <f>IF(AD2414="",0,IF(ISERROR(VLOOKUP(AD2414,AD$7:AD2413,1,FALSE)),1,0))</f>
        <v>0</v>
      </c>
      <c r="AF2414" s="194"/>
    </row>
    <row r="2415" spans="1:32" ht="16.5" customHeight="1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75">
        <f>IF(AND($X$3512&lt;&gt;" ",$X$3512&lt;&gt;0),IF(X2415=$X$3512,1+COUNTIF(U$7:U2414,"&gt;0"),0),0)</f>
        <v>0</v>
      </c>
      <c r="V2415" s="178" t="s">
        <v>2604</v>
      </c>
      <c r="W2415" s="130"/>
      <c r="X2415" s="131"/>
      <c r="Y2415" s="131"/>
      <c r="Z2415" s="206"/>
      <c r="AA2415" s="194">
        <f t="shared" si="165"/>
        <v>0</v>
      </c>
      <c r="AB2415" s="124" t="str">
        <f t="shared" si="166"/>
        <v/>
      </c>
      <c r="AC2415" s="195" t="str">
        <f t="shared" si="167"/>
        <v/>
      </c>
      <c r="AD2415" s="194" t="str">
        <f t="shared" si="168"/>
        <v/>
      </c>
      <c r="AE2415" s="194">
        <f>IF(AD2415="",0,IF(ISERROR(VLOOKUP(AD2415,AD$7:AD2414,1,FALSE)),1,0))</f>
        <v>0</v>
      </c>
      <c r="AF2415" s="194"/>
    </row>
    <row r="2416" spans="1:32" ht="16.5" customHeight="1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75">
        <f>IF(AND($X$3512&lt;&gt;" ",$X$3512&lt;&gt;0),IF(X2416=$X$3512,1+COUNTIF(U$7:U2415,"&gt;0"),0),0)</f>
        <v>0</v>
      </c>
      <c r="V2416" s="178" t="s">
        <v>2605</v>
      </c>
      <c r="W2416" s="130"/>
      <c r="X2416" s="131"/>
      <c r="Y2416" s="131"/>
      <c r="Z2416" s="206"/>
      <c r="AA2416" s="194">
        <f t="shared" si="165"/>
        <v>0</v>
      </c>
      <c r="AB2416" s="124" t="str">
        <f t="shared" si="166"/>
        <v/>
      </c>
      <c r="AC2416" s="195" t="str">
        <f t="shared" si="167"/>
        <v/>
      </c>
      <c r="AD2416" s="194" t="str">
        <f t="shared" si="168"/>
        <v/>
      </c>
      <c r="AE2416" s="194">
        <f>IF(AD2416="",0,IF(ISERROR(VLOOKUP(AD2416,AD$7:AD2415,1,FALSE)),1,0))</f>
        <v>0</v>
      </c>
      <c r="AF2416" s="194"/>
    </row>
    <row r="2417" spans="1:32" ht="16.5" customHeight="1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75">
        <f>IF(AND($X$3512&lt;&gt;" ",$X$3512&lt;&gt;0),IF(X2417=$X$3512,1+COUNTIF(U$7:U2416,"&gt;0"),0),0)</f>
        <v>0</v>
      </c>
      <c r="V2417" s="178" t="s">
        <v>2606</v>
      </c>
      <c r="W2417" s="130"/>
      <c r="X2417" s="131"/>
      <c r="Y2417" s="131"/>
      <c r="Z2417" s="206"/>
      <c r="AA2417" s="194">
        <f t="shared" si="165"/>
        <v>0</v>
      </c>
      <c r="AB2417" s="124" t="str">
        <f t="shared" si="166"/>
        <v/>
      </c>
      <c r="AC2417" s="195" t="str">
        <f t="shared" si="167"/>
        <v/>
      </c>
      <c r="AD2417" s="194" t="str">
        <f t="shared" si="168"/>
        <v/>
      </c>
      <c r="AE2417" s="194">
        <f>IF(AD2417="",0,IF(ISERROR(VLOOKUP(AD2417,AD$7:AD2416,1,FALSE)),1,0))</f>
        <v>0</v>
      </c>
      <c r="AF2417" s="194"/>
    </row>
    <row r="2418" spans="1:32" ht="16.5" customHeight="1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75">
        <f>IF(AND($X$3512&lt;&gt;" ",$X$3512&lt;&gt;0),IF(X2418=$X$3512,1+COUNTIF(U$7:U2417,"&gt;0"),0),0)</f>
        <v>0</v>
      </c>
      <c r="V2418" s="178" t="s">
        <v>2607</v>
      </c>
      <c r="W2418" s="130"/>
      <c r="X2418" s="131"/>
      <c r="Y2418" s="131"/>
      <c r="Z2418" s="206"/>
      <c r="AA2418" s="194">
        <f t="shared" si="165"/>
        <v>0</v>
      </c>
      <c r="AB2418" s="124" t="str">
        <f t="shared" si="166"/>
        <v/>
      </c>
      <c r="AC2418" s="195" t="str">
        <f t="shared" si="167"/>
        <v/>
      </c>
      <c r="AD2418" s="194" t="str">
        <f t="shared" si="168"/>
        <v/>
      </c>
      <c r="AE2418" s="194">
        <f>IF(AD2418="",0,IF(ISERROR(VLOOKUP(AD2418,AD$7:AD2417,1,FALSE)),1,0))</f>
        <v>0</v>
      </c>
      <c r="AF2418" s="194"/>
    </row>
    <row r="2419" spans="1:32" ht="16.5" customHeight="1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75">
        <f>IF(AND($X$3512&lt;&gt;" ",$X$3512&lt;&gt;0),IF(X2419=$X$3512,1+COUNTIF(U$7:U2418,"&gt;0"),0),0)</f>
        <v>0</v>
      </c>
      <c r="V2419" s="178" t="s">
        <v>2608</v>
      </c>
      <c r="W2419" s="130"/>
      <c r="X2419" s="131"/>
      <c r="Y2419" s="131"/>
      <c r="Z2419" s="206"/>
      <c r="AA2419" s="194">
        <f t="shared" si="165"/>
        <v>0</v>
      </c>
      <c r="AB2419" s="124" t="str">
        <f t="shared" si="166"/>
        <v/>
      </c>
      <c r="AC2419" s="195" t="str">
        <f t="shared" si="167"/>
        <v/>
      </c>
      <c r="AD2419" s="194" t="str">
        <f t="shared" si="168"/>
        <v/>
      </c>
      <c r="AE2419" s="194">
        <f>IF(AD2419="",0,IF(ISERROR(VLOOKUP(AD2419,AD$7:AD2418,1,FALSE)),1,0))</f>
        <v>0</v>
      </c>
      <c r="AF2419" s="194"/>
    </row>
    <row r="2420" spans="1:32" ht="16.5" customHeight="1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75">
        <f>IF(AND($X$3512&lt;&gt;" ",$X$3512&lt;&gt;0),IF(X2420=$X$3512,1+COUNTIF(U$7:U2419,"&gt;0"),0),0)</f>
        <v>0</v>
      </c>
      <c r="V2420" s="178" t="s">
        <v>2609</v>
      </c>
      <c r="W2420" s="130"/>
      <c r="X2420" s="131"/>
      <c r="Y2420" s="131"/>
      <c r="Z2420" s="206"/>
      <c r="AA2420" s="194">
        <f t="shared" si="165"/>
        <v>0</v>
      </c>
      <c r="AB2420" s="124" t="str">
        <f t="shared" si="166"/>
        <v/>
      </c>
      <c r="AC2420" s="195" t="str">
        <f t="shared" si="167"/>
        <v/>
      </c>
      <c r="AD2420" s="194" t="str">
        <f t="shared" si="168"/>
        <v/>
      </c>
      <c r="AE2420" s="194">
        <f>IF(AD2420="",0,IF(ISERROR(VLOOKUP(AD2420,AD$7:AD2419,1,FALSE)),1,0))</f>
        <v>0</v>
      </c>
      <c r="AF2420" s="194"/>
    </row>
    <row r="2421" spans="1:32" ht="16.5" customHeight="1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75">
        <f>IF(AND($X$3512&lt;&gt;" ",$X$3512&lt;&gt;0),IF(X2421=$X$3512,1+COUNTIF(U$7:U2420,"&gt;0"),0),0)</f>
        <v>0</v>
      </c>
      <c r="V2421" s="178" t="s">
        <v>2610</v>
      </c>
      <c r="W2421" s="130"/>
      <c r="X2421" s="131"/>
      <c r="Y2421" s="131"/>
      <c r="Z2421" s="206"/>
      <c r="AA2421" s="194">
        <f t="shared" si="165"/>
        <v>0</v>
      </c>
      <c r="AB2421" s="124" t="str">
        <f t="shared" si="166"/>
        <v/>
      </c>
      <c r="AC2421" s="195" t="str">
        <f t="shared" si="167"/>
        <v/>
      </c>
      <c r="AD2421" s="194" t="str">
        <f t="shared" si="168"/>
        <v/>
      </c>
      <c r="AE2421" s="194">
        <f>IF(AD2421="",0,IF(ISERROR(VLOOKUP(AD2421,AD$7:AD2420,1,FALSE)),1,0))</f>
        <v>0</v>
      </c>
      <c r="AF2421" s="194"/>
    </row>
    <row r="2422" spans="1:32" ht="16.5" customHeight="1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75">
        <f>IF(AND($X$3512&lt;&gt;" ",$X$3512&lt;&gt;0),IF(X2422=$X$3512,1+COUNTIF(U$7:U2421,"&gt;0"),0),0)</f>
        <v>0</v>
      </c>
      <c r="V2422" s="178" t="s">
        <v>2611</v>
      </c>
      <c r="W2422" s="130"/>
      <c r="X2422" s="131"/>
      <c r="Y2422" s="131"/>
      <c r="Z2422" s="206"/>
      <c r="AA2422" s="194">
        <f t="shared" si="165"/>
        <v>0</v>
      </c>
      <c r="AB2422" s="124" t="str">
        <f t="shared" si="166"/>
        <v/>
      </c>
      <c r="AC2422" s="195" t="str">
        <f t="shared" si="167"/>
        <v/>
      </c>
      <c r="AD2422" s="194" t="str">
        <f t="shared" si="168"/>
        <v/>
      </c>
      <c r="AE2422" s="194">
        <f>IF(AD2422="",0,IF(ISERROR(VLOOKUP(AD2422,AD$7:AD2421,1,FALSE)),1,0))</f>
        <v>0</v>
      </c>
      <c r="AF2422" s="194"/>
    </row>
    <row r="2423" spans="1:32" ht="16.5" customHeight="1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75">
        <f>IF(AND($X$3512&lt;&gt;" ",$X$3512&lt;&gt;0),IF(X2423=$X$3512,1+COUNTIF(U$7:U2422,"&gt;0"),0),0)</f>
        <v>0</v>
      </c>
      <c r="V2423" s="178" t="s">
        <v>2612</v>
      </c>
      <c r="W2423" s="130"/>
      <c r="X2423" s="131"/>
      <c r="Y2423" s="131"/>
      <c r="Z2423" s="206"/>
      <c r="AA2423" s="194">
        <f t="shared" si="165"/>
        <v>0</v>
      </c>
      <c r="AB2423" s="124" t="str">
        <f t="shared" si="166"/>
        <v/>
      </c>
      <c r="AC2423" s="195" t="str">
        <f t="shared" si="167"/>
        <v/>
      </c>
      <c r="AD2423" s="194" t="str">
        <f t="shared" si="168"/>
        <v/>
      </c>
      <c r="AE2423" s="194">
        <f>IF(AD2423="",0,IF(ISERROR(VLOOKUP(AD2423,AD$7:AD2422,1,FALSE)),1,0))</f>
        <v>0</v>
      </c>
      <c r="AF2423" s="194"/>
    </row>
    <row r="2424" spans="1:32" ht="16.5" customHeight="1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75">
        <f>IF(AND($X$3512&lt;&gt;" ",$X$3512&lt;&gt;0),IF(X2424=$X$3512,1+COUNTIF(U$7:U2423,"&gt;0"),0),0)</f>
        <v>0</v>
      </c>
      <c r="V2424" s="178" t="s">
        <v>2613</v>
      </c>
      <c r="W2424" s="130"/>
      <c r="X2424" s="131"/>
      <c r="Y2424" s="131"/>
      <c r="Z2424" s="206"/>
      <c r="AA2424" s="194">
        <f t="shared" si="165"/>
        <v>0</v>
      </c>
      <c r="AB2424" s="124" t="str">
        <f t="shared" si="166"/>
        <v/>
      </c>
      <c r="AC2424" s="195" t="str">
        <f t="shared" si="167"/>
        <v/>
      </c>
      <c r="AD2424" s="194" t="str">
        <f t="shared" si="168"/>
        <v/>
      </c>
      <c r="AE2424" s="194">
        <f>IF(AD2424="",0,IF(ISERROR(VLOOKUP(AD2424,AD$7:AD2423,1,FALSE)),1,0))</f>
        <v>0</v>
      </c>
      <c r="AF2424" s="194"/>
    </row>
    <row r="2425" spans="1:32" ht="16.5" customHeight="1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75">
        <f>IF(AND($X$3512&lt;&gt;" ",$X$3512&lt;&gt;0),IF(X2425=$X$3512,1+COUNTIF(U$7:U2424,"&gt;0"),0),0)</f>
        <v>0</v>
      </c>
      <c r="V2425" s="178" t="s">
        <v>2614</v>
      </c>
      <c r="W2425" s="130"/>
      <c r="X2425" s="131"/>
      <c r="Y2425" s="131"/>
      <c r="Z2425" s="206"/>
      <c r="AA2425" s="194">
        <f t="shared" si="165"/>
        <v>0</v>
      </c>
      <c r="AB2425" s="124" t="str">
        <f t="shared" si="166"/>
        <v/>
      </c>
      <c r="AC2425" s="195" t="str">
        <f t="shared" si="167"/>
        <v/>
      </c>
      <c r="AD2425" s="194" t="str">
        <f t="shared" si="168"/>
        <v/>
      </c>
      <c r="AE2425" s="194">
        <f>IF(AD2425="",0,IF(ISERROR(VLOOKUP(AD2425,AD$7:AD2424,1,FALSE)),1,0))</f>
        <v>0</v>
      </c>
      <c r="AF2425" s="194"/>
    </row>
    <row r="2426" spans="1:32" ht="16.5" customHeight="1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75">
        <f>IF(AND($X$3512&lt;&gt;" ",$X$3512&lt;&gt;0),IF(X2426=$X$3512,1+COUNTIF(U$7:U2425,"&gt;0"),0),0)</f>
        <v>0</v>
      </c>
      <c r="V2426" s="178" t="s">
        <v>2615</v>
      </c>
      <c r="W2426" s="130"/>
      <c r="X2426" s="131"/>
      <c r="Y2426" s="131"/>
      <c r="Z2426" s="206"/>
      <c r="AA2426" s="194">
        <f t="shared" si="165"/>
        <v>0</v>
      </c>
      <c r="AB2426" s="124" t="str">
        <f t="shared" si="166"/>
        <v/>
      </c>
      <c r="AC2426" s="195" t="str">
        <f t="shared" si="167"/>
        <v/>
      </c>
      <c r="AD2426" s="194" t="str">
        <f t="shared" si="168"/>
        <v/>
      </c>
      <c r="AE2426" s="194">
        <f>IF(AD2426="",0,IF(ISERROR(VLOOKUP(AD2426,AD$7:AD2425,1,FALSE)),1,0))</f>
        <v>0</v>
      </c>
      <c r="AF2426" s="194"/>
    </row>
    <row r="2427" spans="1:32" ht="16.5" customHeight="1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75">
        <f>IF(AND($X$3512&lt;&gt;" ",$X$3512&lt;&gt;0),IF(X2427=$X$3512,1+COUNTIF(U$7:U2426,"&gt;0"),0),0)</f>
        <v>0</v>
      </c>
      <c r="V2427" s="178" t="s">
        <v>2616</v>
      </c>
      <c r="W2427" s="130"/>
      <c r="X2427" s="131"/>
      <c r="Y2427" s="131"/>
      <c r="Z2427" s="206"/>
      <c r="AA2427" s="194">
        <f t="shared" si="165"/>
        <v>0</v>
      </c>
      <c r="AB2427" s="124" t="str">
        <f t="shared" si="166"/>
        <v/>
      </c>
      <c r="AC2427" s="195" t="str">
        <f t="shared" si="167"/>
        <v/>
      </c>
      <c r="AD2427" s="194" t="str">
        <f t="shared" si="168"/>
        <v/>
      </c>
      <c r="AE2427" s="194">
        <f>IF(AD2427="",0,IF(ISERROR(VLOOKUP(AD2427,AD$7:AD2426,1,FALSE)),1,0))</f>
        <v>0</v>
      </c>
      <c r="AF2427" s="194"/>
    </row>
    <row r="2428" spans="1:32" ht="16.5" customHeight="1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75">
        <f>IF(AND($X$3512&lt;&gt;" ",$X$3512&lt;&gt;0),IF(X2428=$X$3512,1+COUNTIF(U$7:U2427,"&gt;0"),0),0)</f>
        <v>0</v>
      </c>
      <c r="V2428" s="178" t="s">
        <v>2617</v>
      </c>
      <c r="W2428" s="130"/>
      <c r="X2428" s="131"/>
      <c r="Y2428" s="131"/>
      <c r="Z2428" s="206"/>
      <c r="AA2428" s="194">
        <f t="shared" si="165"/>
        <v>0</v>
      </c>
      <c r="AB2428" s="124" t="str">
        <f t="shared" si="166"/>
        <v/>
      </c>
      <c r="AC2428" s="195" t="str">
        <f t="shared" si="167"/>
        <v/>
      </c>
      <c r="AD2428" s="194" t="str">
        <f t="shared" si="168"/>
        <v/>
      </c>
      <c r="AE2428" s="194">
        <f>IF(AD2428="",0,IF(ISERROR(VLOOKUP(AD2428,AD$7:AD2427,1,FALSE)),1,0))</f>
        <v>0</v>
      </c>
      <c r="AF2428" s="194"/>
    </row>
    <row r="2429" spans="1:32" ht="16.5" customHeight="1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75">
        <f>IF(AND($X$3512&lt;&gt;" ",$X$3512&lt;&gt;0),IF(X2429=$X$3512,1+COUNTIF(U$7:U2428,"&gt;0"),0),0)</f>
        <v>0</v>
      </c>
      <c r="V2429" s="178" t="s">
        <v>2618</v>
      </c>
      <c r="W2429" s="130"/>
      <c r="X2429" s="131"/>
      <c r="Y2429" s="131"/>
      <c r="Z2429" s="206"/>
      <c r="AA2429" s="194">
        <f t="shared" si="165"/>
        <v>0</v>
      </c>
      <c r="AB2429" s="124" t="str">
        <f t="shared" si="166"/>
        <v/>
      </c>
      <c r="AC2429" s="195" t="str">
        <f t="shared" si="167"/>
        <v/>
      </c>
      <c r="AD2429" s="194" t="str">
        <f t="shared" si="168"/>
        <v/>
      </c>
      <c r="AE2429" s="194">
        <f>IF(AD2429="",0,IF(ISERROR(VLOOKUP(AD2429,AD$7:AD2428,1,FALSE)),1,0))</f>
        <v>0</v>
      </c>
      <c r="AF2429" s="194"/>
    </row>
    <row r="2430" spans="1:32" ht="16.5" customHeight="1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75">
        <f>IF(AND($X$3512&lt;&gt;" ",$X$3512&lt;&gt;0),IF(X2430=$X$3512,1+COUNTIF(U$7:U2429,"&gt;0"),0),0)</f>
        <v>0</v>
      </c>
      <c r="V2430" s="178" t="s">
        <v>2619</v>
      </c>
      <c r="W2430" s="130"/>
      <c r="X2430" s="131"/>
      <c r="Y2430" s="131"/>
      <c r="Z2430" s="206"/>
      <c r="AA2430" s="194">
        <f t="shared" si="165"/>
        <v>0</v>
      </c>
      <c r="AB2430" s="124" t="str">
        <f t="shared" si="166"/>
        <v/>
      </c>
      <c r="AC2430" s="195" t="str">
        <f t="shared" si="167"/>
        <v/>
      </c>
      <c r="AD2430" s="194" t="str">
        <f t="shared" si="168"/>
        <v/>
      </c>
      <c r="AE2430" s="194">
        <f>IF(AD2430="",0,IF(ISERROR(VLOOKUP(AD2430,AD$7:AD2429,1,FALSE)),1,0))</f>
        <v>0</v>
      </c>
      <c r="AF2430" s="194"/>
    </row>
    <row r="2431" spans="1:32" ht="16.5" customHeight="1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75">
        <f>IF(AND($X$3512&lt;&gt;" ",$X$3512&lt;&gt;0),IF(X2431=$X$3512,1+COUNTIF(U$7:U2430,"&gt;0"),0),0)</f>
        <v>0</v>
      </c>
      <c r="V2431" s="178" t="s">
        <v>2620</v>
      </c>
      <c r="W2431" s="130"/>
      <c r="X2431" s="131"/>
      <c r="Y2431" s="131"/>
      <c r="Z2431" s="206"/>
      <c r="AA2431" s="194">
        <f t="shared" si="165"/>
        <v>0</v>
      </c>
      <c r="AB2431" s="124" t="str">
        <f t="shared" si="166"/>
        <v/>
      </c>
      <c r="AC2431" s="195" t="str">
        <f t="shared" si="167"/>
        <v/>
      </c>
      <c r="AD2431" s="194" t="str">
        <f t="shared" si="168"/>
        <v/>
      </c>
      <c r="AE2431" s="194">
        <f>IF(AD2431="",0,IF(ISERROR(VLOOKUP(AD2431,AD$7:AD2430,1,FALSE)),1,0))</f>
        <v>0</v>
      </c>
      <c r="AF2431" s="194"/>
    </row>
    <row r="2432" spans="1:32" ht="16.5" customHeight="1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75">
        <f>IF(AND($X$3512&lt;&gt;" ",$X$3512&lt;&gt;0),IF(X2432=$X$3512,1+COUNTIF(U$7:U2431,"&gt;0"),0),0)</f>
        <v>0</v>
      </c>
      <c r="V2432" s="178" t="s">
        <v>2621</v>
      </c>
      <c r="W2432" s="130"/>
      <c r="X2432" s="131"/>
      <c r="Y2432" s="131"/>
      <c r="Z2432" s="206"/>
      <c r="AA2432" s="194">
        <f t="shared" si="165"/>
        <v>0</v>
      </c>
      <c r="AB2432" s="124" t="str">
        <f t="shared" si="166"/>
        <v/>
      </c>
      <c r="AC2432" s="195" t="str">
        <f t="shared" si="167"/>
        <v/>
      </c>
      <c r="AD2432" s="194" t="str">
        <f t="shared" si="168"/>
        <v/>
      </c>
      <c r="AE2432" s="194">
        <f>IF(AD2432="",0,IF(ISERROR(VLOOKUP(AD2432,AD$7:AD2431,1,FALSE)),1,0))</f>
        <v>0</v>
      </c>
      <c r="AF2432" s="194"/>
    </row>
    <row r="2433" spans="1:32" ht="16.5" customHeight="1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75">
        <f>IF(AND($X$3512&lt;&gt;" ",$X$3512&lt;&gt;0),IF(X2433=$X$3512,1+COUNTIF(U$7:U2432,"&gt;0"),0),0)</f>
        <v>0</v>
      </c>
      <c r="V2433" s="178" t="s">
        <v>2622</v>
      </c>
      <c r="W2433" s="130"/>
      <c r="X2433" s="131"/>
      <c r="Y2433" s="131"/>
      <c r="Z2433" s="206"/>
      <c r="AA2433" s="194">
        <f t="shared" si="165"/>
        <v>0</v>
      </c>
      <c r="AB2433" s="124" t="str">
        <f t="shared" si="166"/>
        <v/>
      </c>
      <c r="AC2433" s="195" t="str">
        <f t="shared" si="167"/>
        <v/>
      </c>
      <c r="AD2433" s="194" t="str">
        <f t="shared" si="168"/>
        <v/>
      </c>
      <c r="AE2433" s="194">
        <f>IF(AD2433="",0,IF(ISERROR(VLOOKUP(AD2433,AD$7:AD2432,1,FALSE)),1,0))</f>
        <v>0</v>
      </c>
      <c r="AF2433" s="194"/>
    </row>
    <row r="2434" spans="1:32" ht="16.5" customHeight="1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75">
        <f>IF(AND($X$3512&lt;&gt;" ",$X$3512&lt;&gt;0),IF(X2434=$X$3512,1+COUNTIF(U$7:U2433,"&gt;0"),0),0)</f>
        <v>0</v>
      </c>
      <c r="V2434" s="178" t="s">
        <v>2623</v>
      </c>
      <c r="W2434" s="130"/>
      <c r="X2434" s="131"/>
      <c r="Y2434" s="131"/>
      <c r="Z2434" s="206"/>
      <c r="AA2434" s="194">
        <f t="shared" si="165"/>
        <v>0</v>
      </c>
      <c r="AB2434" s="124" t="str">
        <f t="shared" si="166"/>
        <v/>
      </c>
      <c r="AC2434" s="195" t="str">
        <f t="shared" si="167"/>
        <v/>
      </c>
      <c r="AD2434" s="194" t="str">
        <f t="shared" si="168"/>
        <v/>
      </c>
      <c r="AE2434" s="194">
        <f>IF(AD2434="",0,IF(ISERROR(VLOOKUP(AD2434,AD$7:AD2433,1,FALSE)),1,0))</f>
        <v>0</v>
      </c>
      <c r="AF2434" s="194"/>
    </row>
    <row r="2435" spans="1:32" ht="16.5" customHeight="1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75">
        <f>IF(AND($X$3512&lt;&gt;" ",$X$3512&lt;&gt;0),IF(X2435=$X$3512,1+COUNTIF(U$7:U2434,"&gt;0"),0),0)</f>
        <v>0</v>
      </c>
      <c r="V2435" s="178" t="s">
        <v>2624</v>
      </c>
      <c r="W2435" s="130"/>
      <c r="X2435" s="131"/>
      <c r="Y2435" s="131"/>
      <c r="Z2435" s="206"/>
      <c r="AA2435" s="194">
        <f t="shared" si="165"/>
        <v>0</v>
      </c>
      <c r="AB2435" s="124" t="str">
        <f t="shared" si="166"/>
        <v/>
      </c>
      <c r="AC2435" s="195" t="str">
        <f t="shared" si="167"/>
        <v/>
      </c>
      <c r="AD2435" s="194" t="str">
        <f t="shared" si="168"/>
        <v/>
      </c>
      <c r="AE2435" s="194">
        <f>IF(AD2435="",0,IF(ISERROR(VLOOKUP(AD2435,AD$7:AD2434,1,FALSE)),1,0))</f>
        <v>0</v>
      </c>
      <c r="AF2435" s="194"/>
    </row>
    <row r="2436" spans="1:32" ht="16.5" customHeight="1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75">
        <f>IF(AND($X$3512&lt;&gt;" ",$X$3512&lt;&gt;0),IF(X2436=$X$3512,1+COUNTIF(U$7:U2435,"&gt;0"),0),0)</f>
        <v>0</v>
      </c>
      <c r="V2436" s="178" t="s">
        <v>2625</v>
      </c>
      <c r="W2436" s="130"/>
      <c r="X2436" s="131"/>
      <c r="Y2436" s="131"/>
      <c r="Z2436" s="206"/>
      <c r="AA2436" s="194">
        <f t="shared" si="165"/>
        <v>0</v>
      </c>
      <c r="AB2436" s="124" t="str">
        <f t="shared" si="166"/>
        <v/>
      </c>
      <c r="AC2436" s="195" t="str">
        <f t="shared" si="167"/>
        <v/>
      </c>
      <c r="AD2436" s="194" t="str">
        <f t="shared" si="168"/>
        <v/>
      </c>
      <c r="AE2436" s="194">
        <f>IF(AD2436="",0,IF(ISERROR(VLOOKUP(AD2436,AD$7:AD2435,1,FALSE)),1,0))</f>
        <v>0</v>
      </c>
      <c r="AF2436" s="194"/>
    </row>
    <row r="2437" spans="1:32" ht="16.5" customHeight="1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75">
        <f>IF(AND($X$3512&lt;&gt;" ",$X$3512&lt;&gt;0),IF(X2437=$X$3512,1+COUNTIF(U$7:U2436,"&gt;0"),0),0)</f>
        <v>0</v>
      </c>
      <c r="V2437" s="178" t="s">
        <v>2626</v>
      </c>
      <c r="W2437" s="130"/>
      <c r="X2437" s="131"/>
      <c r="Y2437" s="131"/>
      <c r="Z2437" s="206"/>
      <c r="AA2437" s="194">
        <f t="shared" si="165"/>
        <v>0</v>
      </c>
      <c r="AB2437" s="124" t="str">
        <f t="shared" si="166"/>
        <v/>
      </c>
      <c r="AC2437" s="195" t="str">
        <f t="shared" si="167"/>
        <v/>
      </c>
      <c r="AD2437" s="194" t="str">
        <f t="shared" si="168"/>
        <v/>
      </c>
      <c r="AE2437" s="194">
        <f>IF(AD2437="",0,IF(ISERROR(VLOOKUP(AD2437,AD$7:AD2436,1,FALSE)),1,0))</f>
        <v>0</v>
      </c>
      <c r="AF2437" s="194"/>
    </row>
    <row r="2438" spans="1:32" ht="16.5" customHeight="1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75">
        <f>IF(AND($X$3512&lt;&gt;" ",$X$3512&lt;&gt;0),IF(X2438=$X$3512,1+COUNTIF(U$7:U2437,"&gt;0"),0),0)</f>
        <v>0</v>
      </c>
      <c r="V2438" s="178" t="s">
        <v>2627</v>
      </c>
      <c r="W2438" s="130"/>
      <c r="X2438" s="131"/>
      <c r="Y2438" s="131"/>
      <c r="Z2438" s="206"/>
      <c r="AA2438" s="194">
        <f t="shared" si="165"/>
        <v>0</v>
      </c>
      <c r="AB2438" s="124" t="str">
        <f t="shared" si="166"/>
        <v/>
      </c>
      <c r="AC2438" s="195" t="str">
        <f t="shared" si="167"/>
        <v/>
      </c>
      <c r="AD2438" s="194" t="str">
        <f t="shared" si="168"/>
        <v/>
      </c>
      <c r="AE2438" s="194">
        <f>IF(AD2438="",0,IF(ISERROR(VLOOKUP(AD2438,AD$7:AD2437,1,FALSE)),1,0))</f>
        <v>0</v>
      </c>
      <c r="AF2438" s="194"/>
    </row>
    <row r="2439" spans="1:32" ht="16.5" customHeight="1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75">
        <f>IF(AND($X$3512&lt;&gt;" ",$X$3512&lt;&gt;0),IF(X2439=$X$3512,1+COUNTIF(U$7:U2438,"&gt;0"),0),0)</f>
        <v>0</v>
      </c>
      <c r="V2439" s="178" t="s">
        <v>2628</v>
      </c>
      <c r="W2439" s="130"/>
      <c r="X2439" s="131"/>
      <c r="Y2439" s="131"/>
      <c r="Z2439" s="206"/>
      <c r="AA2439" s="194">
        <f t="shared" ref="AA2439:AA2502" si="169">IF(ISBLANK(X2439),0,VLOOKUP(X2439,$B$8:$E$57,1,FALSE))</f>
        <v>0</v>
      </c>
      <c r="AB2439" s="124" t="str">
        <f t="shared" si="166"/>
        <v/>
      </c>
      <c r="AC2439" s="195" t="str">
        <f t="shared" si="167"/>
        <v/>
      </c>
      <c r="AD2439" s="194" t="str">
        <f t="shared" si="168"/>
        <v/>
      </c>
      <c r="AE2439" s="194">
        <f>IF(AD2439="",0,IF(ISERROR(VLOOKUP(AD2439,AD$7:AD2438,1,FALSE)),1,0))</f>
        <v>0</v>
      </c>
      <c r="AF2439" s="194"/>
    </row>
    <row r="2440" spans="1:32" ht="16.5" customHeight="1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75">
        <f>IF(AND($X$3512&lt;&gt;" ",$X$3512&lt;&gt;0),IF(X2440=$X$3512,1+COUNTIF(U$7:U2439,"&gt;0"),0),0)</f>
        <v>0</v>
      </c>
      <c r="V2440" s="178" t="s">
        <v>2629</v>
      </c>
      <c r="W2440" s="130"/>
      <c r="X2440" s="131"/>
      <c r="Y2440" s="131"/>
      <c r="Z2440" s="206"/>
      <c r="AA2440" s="194">
        <f t="shared" si="169"/>
        <v>0</v>
      </c>
      <c r="AB2440" s="124" t="str">
        <f t="shared" ref="AB2440:AB2503" si="170">IF(W2440&gt;0,CONCATENATE(MONTH(W2440)&amp;X2440),"")</f>
        <v/>
      </c>
      <c r="AC2440" s="195" t="str">
        <f t="shared" ref="AC2440:AC2503" si="171">IF(OR(AND(Z2440&lt;&gt;0,ISBLANK(X2440)),ISERROR(AA2440)),"ERR","")</f>
        <v/>
      </c>
      <c r="AD2440" s="194" t="str">
        <f t="shared" si="168"/>
        <v/>
      </c>
      <c r="AE2440" s="194">
        <f>IF(AD2440="",0,IF(ISERROR(VLOOKUP(AD2440,AD$7:AD2439,1,FALSE)),1,0))</f>
        <v>0</v>
      </c>
      <c r="AF2440" s="194"/>
    </row>
    <row r="2441" spans="1:32" ht="16.5" customHeight="1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75">
        <f>IF(AND($X$3512&lt;&gt;" ",$X$3512&lt;&gt;0),IF(X2441=$X$3512,1+COUNTIF(U$7:U2440,"&gt;0"),0),0)</f>
        <v>0</v>
      </c>
      <c r="V2441" s="178" t="s">
        <v>2630</v>
      </c>
      <c r="W2441" s="130"/>
      <c r="X2441" s="131"/>
      <c r="Y2441" s="131"/>
      <c r="Z2441" s="206"/>
      <c r="AA2441" s="194">
        <f t="shared" si="169"/>
        <v>0</v>
      </c>
      <c r="AB2441" s="124" t="str">
        <f t="shared" si="170"/>
        <v/>
      </c>
      <c r="AC2441" s="195" t="str">
        <f t="shared" si="171"/>
        <v/>
      </c>
      <c r="AD2441" s="194" t="str">
        <f t="shared" si="168"/>
        <v/>
      </c>
      <c r="AE2441" s="194">
        <f>IF(AD2441="",0,IF(ISERROR(VLOOKUP(AD2441,AD$7:AD2440,1,FALSE)),1,0))</f>
        <v>0</v>
      </c>
      <c r="AF2441" s="194"/>
    </row>
    <row r="2442" spans="1:32" ht="16.5" customHeight="1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75">
        <f>IF(AND($X$3512&lt;&gt;" ",$X$3512&lt;&gt;0),IF(X2442=$X$3512,1+COUNTIF(U$7:U2441,"&gt;0"),0),0)</f>
        <v>0</v>
      </c>
      <c r="V2442" s="178" t="s">
        <v>2631</v>
      </c>
      <c r="W2442" s="130"/>
      <c r="X2442" s="131"/>
      <c r="Y2442" s="131"/>
      <c r="Z2442" s="206"/>
      <c r="AA2442" s="194">
        <f t="shared" si="169"/>
        <v>0</v>
      </c>
      <c r="AB2442" s="124" t="str">
        <f t="shared" si="170"/>
        <v/>
      </c>
      <c r="AC2442" s="195" t="str">
        <f t="shared" si="171"/>
        <v/>
      </c>
      <c r="AD2442" s="194" t="str">
        <f t="shared" si="168"/>
        <v/>
      </c>
      <c r="AE2442" s="194">
        <f>IF(AD2442="",0,IF(ISERROR(VLOOKUP(AD2442,AD$7:AD2441,1,FALSE)),1,0))</f>
        <v>0</v>
      </c>
      <c r="AF2442" s="194"/>
    </row>
    <row r="2443" spans="1:32" ht="16.5" customHeight="1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75">
        <f>IF(AND($X$3512&lt;&gt;" ",$X$3512&lt;&gt;0),IF(X2443=$X$3512,1+COUNTIF(U$7:U2442,"&gt;0"),0),0)</f>
        <v>0</v>
      </c>
      <c r="V2443" s="178" t="s">
        <v>2632</v>
      </c>
      <c r="W2443" s="130"/>
      <c r="X2443" s="131"/>
      <c r="Y2443" s="131"/>
      <c r="Z2443" s="206"/>
      <c r="AA2443" s="194">
        <f t="shared" si="169"/>
        <v>0</v>
      </c>
      <c r="AB2443" s="124" t="str">
        <f t="shared" si="170"/>
        <v/>
      </c>
      <c r="AC2443" s="195" t="str">
        <f t="shared" si="171"/>
        <v/>
      </c>
      <c r="AD2443" s="194" t="str">
        <f t="shared" ref="AD2443:AD2506" si="172">IF(W2443&gt;0,CONCATENATE(MONTH(W2443),"-",YEAR(W2443)),"")</f>
        <v/>
      </c>
      <c r="AE2443" s="194">
        <f>IF(AD2443="",0,IF(ISERROR(VLOOKUP(AD2443,AD$7:AD2442,1,FALSE)),1,0))</f>
        <v>0</v>
      </c>
      <c r="AF2443" s="194"/>
    </row>
    <row r="2444" spans="1:32" ht="16.5" customHeight="1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75">
        <f>IF(AND($X$3512&lt;&gt;" ",$X$3512&lt;&gt;0),IF(X2444=$X$3512,1+COUNTIF(U$7:U2443,"&gt;0"),0),0)</f>
        <v>0</v>
      </c>
      <c r="V2444" s="178" t="s">
        <v>2633</v>
      </c>
      <c r="W2444" s="130"/>
      <c r="X2444" s="131"/>
      <c r="Y2444" s="131"/>
      <c r="Z2444" s="206"/>
      <c r="AA2444" s="194">
        <f t="shared" si="169"/>
        <v>0</v>
      </c>
      <c r="AB2444" s="124" t="str">
        <f t="shared" si="170"/>
        <v/>
      </c>
      <c r="AC2444" s="195" t="str">
        <f t="shared" si="171"/>
        <v/>
      </c>
      <c r="AD2444" s="194" t="str">
        <f t="shared" si="172"/>
        <v/>
      </c>
      <c r="AE2444" s="194">
        <f>IF(AD2444="",0,IF(ISERROR(VLOOKUP(AD2444,AD$7:AD2443,1,FALSE)),1,0))</f>
        <v>0</v>
      </c>
      <c r="AF2444" s="194"/>
    </row>
    <row r="2445" spans="1:32" ht="16.5" customHeight="1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75">
        <f>IF(AND($X$3512&lt;&gt;" ",$X$3512&lt;&gt;0),IF(X2445=$X$3512,1+COUNTIF(U$7:U2444,"&gt;0"),0),0)</f>
        <v>0</v>
      </c>
      <c r="V2445" s="178" t="s">
        <v>2634</v>
      </c>
      <c r="W2445" s="130"/>
      <c r="X2445" s="131"/>
      <c r="Y2445" s="131"/>
      <c r="Z2445" s="206"/>
      <c r="AA2445" s="194">
        <f t="shared" si="169"/>
        <v>0</v>
      </c>
      <c r="AB2445" s="124" t="str">
        <f t="shared" si="170"/>
        <v/>
      </c>
      <c r="AC2445" s="195" t="str">
        <f t="shared" si="171"/>
        <v/>
      </c>
      <c r="AD2445" s="194" t="str">
        <f t="shared" si="172"/>
        <v/>
      </c>
      <c r="AE2445" s="194">
        <f>IF(AD2445="",0,IF(ISERROR(VLOOKUP(AD2445,AD$7:AD2444,1,FALSE)),1,0))</f>
        <v>0</v>
      </c>
      <c r="AF2445" s="194"/>
    </row>
    <row r="2446" spans="1:32" ht="16.5" customHeight="1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75">
        <f>IF(AND($X$3512&lt;&gt;" ",$X$3512&lt;&gt;0),IF(X2446=$X$3512,1+COUNTIF(U$7:U2445,"&gt;0"),0),0)</f>
        <v>0</v>
      </c>
      <c r="V2446" s="178" t="s">
        <v>2635</v>
      </c>
      <c r="W2446" s="130"/>
      <c r="X2446" s="131"/>
      <c r="Y2446" s="131"/>
      <c r="Z2446" s="206"/>
      <c r="AA2446" s="194">
        <f t="shared" si="169"/>
        <v>0</v>
      </c>
      <c r="AB2446" s="124" t="str">
        <f t="shared" si="170"/>
        <v/>
      </c>
      <c r="AC2446" s="195" t="str">
        <f t="shared" si="171"/>
        <v/>
      </c>
      <c r="AD2446" s="194" t="str">
        <f t="shared" si="172"/>
        <v/>
      </c>
      <c r="AE2446" s="194">
        <f>IF(AD2446="",0,IF(ISERROR(VLOOKUP(AD2446,AD$7:AD2445,1,FALSE)),1,0))</f>
        <v>0</v>
      </c>
      <c r="AF2446" s="194"/>
    </row>
    <row r="2447" spans="1:32" ht="16.5" customHeight="1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75">
        <f>IF(AND($X$3512&lt;&gt;" ",$X$3512&lt;&gt;0),IF(X2447=$X$3512,1+COUNTIF(U$7:U2446,"&gt;0"),0),0)</f>
        <v>0</v>
      </c>
      <c r="V2447" s="178" t="s">
        <v>2636</v>
      </c>
      <c r="W2447" s="130"/>
      <c r="X2447" s="131"/>
      <c r="Y2447" s="131"/>
      <c r="Z2447" s="206"/>
      <c r="AA2447" s="194">
        <f t="shared" si="169"/>
        <v>0</v>
      </c>
      <c r="AB2447" s="124" t="str">
        <f t="shared" si="170"/>
        <v/>
      </c>
      <c r="AC2447" s="195" t="str">
        <f t="shared" si="171"/>
        <v/>
      </c>
      <c r="AD2447" s="194" t="str">
        <f t="shared" si="172"/>
        <v/>
      </c>
      <c r="AE2447" s="194">
        <f>IF(AD2447="",0,IF(ISERROR(VLOOKUP(AD2447,AD$7:AD2446,1,FALSE)),1,0))</f>
        <v>0</v>
      </c>
      <c r="AF2447" s="194"/>
    </row>
    <row r="2448" spans="1:32" ht="16.5" customHeight="1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75">
        <f>IF(AND($X$3512&lt;&gt;" ",$X$3512&lt;&gt;0),IF(X2448=$X$3512,1+COUNTIF(U$7:U2447,"&gt;0"),0),0)</f>
        <v>0</v>
      </c>
      <c r="V2448" s="178" t="s">
        <v>2637</v>
      </c>
      <c r="W2448" s="130"/>
      <c r="X2448" s="131"/>
      <c r="Y2448" s="131"/>
      <c r="Z2448" s="206"/>
      <c r="AA2448" s="194">
        <f t="shared" si="169"/>
        <v>0</v>
      </c>
      <c r="AB2448" s="124" t="str">
        <f t="shared" si="170"/>
        <v/>
      </c>
      <c r="AC2448" s="195" t="str">
        <f t="shared" si="171"/>
        <v/>
      </c>
      <c r="AD2448" s="194" t="str">
        <f t="shared" si="172"/>
        <v/>
      </c>
      <c r="AE2448" s="194">
        <f>IF(AD2448="",0,IF(ISERROR(VLOOKUP(AD2448,AD$7:AD2447,1,FALSE)),1,0))</f>
        <v>0</v>
      </c>
      <c r="AF2448" s="194"/>
    </row>
    <row r="2449" spans="1:32" ht="16.5" customHeight="1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75">
        <f>IF(AND($X$3512&lt;&gt;" ",$X$3512&lt;&gt;0),IF(X2449=$X$3512,1+COUNTIF(U$7:U2448,"&gt;0"),0),0)</f>
        <v>0</v>
      </c>
      <c r="V2449" s="178" t="s">
        <v>2638</v>
      </c>
      <c r="W2449" s="130"/>
      <c r="X2449" s="131"/>
      <c r="Y2449" s="131"/>
      <c r="Z2449" s="206"/>
      <c r="AA2449" s="194">
        <f t="shared" si="169"/>
        <v>0</v>
      </c>
      <c r="AB2449" s="124" t="str">
        <f t="shared" si="170"/>
        <v/>
      </c>
      <c r="AC2449" s="195" t="str">
        <f t="shared" si="171"/>
        <v/>
      </c>
      <c r="AD2449" s="194" t="str">
        <f t="shared" si="172"/>
        <v/>
      </c>
      <c r="AE2449" s="194">
        <f>IF(AD2449="",0,IF(ISERROR(VLOOKUP(AD2449,AD$7:AD2448,1,FALSE)),1,0))</f>
        <v>0</v>
      </c>
      <c r="AF2449" s="194"/>
    </row>
    <row r="2450" spans="1:32" ht="16.5" customHeight="1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75">
        <f>IF(AND($X$3512&lt;&gt;" ",$X$3512&lt;&gt;0),IF(X2450=$X$3512,1+COUNTIF(U$7:U2449,"&gt;0"),0),0)</f>
        <v>0</v>
      </c>
      <c r="V2450" s="178" t="s">
        <v>2639</v>
      </c>
      <c r="W2450" s="130"/>
      <c r="X2450" s="131"/>
      <c r="Y2450" s="131"/>
      <c r="Z2450" s="206"/>
      <c r="AA2450" s="194">
        <f t="shared" si="169"/>
        <v>0</v>
      </c>
      <c r="AB2450" s="124" t="str">
        <f t="shared" si="170"/>
        <v/>
      </c>
      <c r="AC2450" s="195" t="str">
        <f t="shared" si="171"/>
        <v/>
      </c>
      <c r="AD2450" s="194" t="str">
        <f t="shared" si="172"/>
        <v/>
      </c>
      <c r="AE2450" s="194">
        <f>IF(AD2450="",0,IF(ISERROR(VLOOKUP(AD2450,AD$7:AD2449,1,FALSE)),1,0))</f>
        <v>0</v>
      </c>
      <c r="AF2450" s="194"/>
    </row>
    <row r="2451" spans="1:32" ht="16.5" customHeight="1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75">
        <f>IF(AND($X$3512&lt;&gt;" ",$X$3512&lt;&gt;0),IF(X2451=$X$3512,1+COUNTIF(U$7:U2450,"&gt;0"),0),0)</f>
        <v>0</v>
      </c>
      <c r="V2451" s="178" t="s">
        <v>2640</v>
      </c>
      <c r="W2451" s="130"/>
      <c r="X2451" s="131"/>
      <c r="Y2451" s="131"/>
      <c r="Z2451" s="206"/>
      <c r="AA2451" s="194">
        <f t="shared" si="169"/>
        <v>0</v>
      </c>
      <c r="AB2451" s="124" t="str">
        <f t="shared" si="170"/>
        <v/>
      </c>
      <c r="AC2451" s="195" t="str">
        <f t="shared" si="171"/>
        <v/>
      </c>
      <c r="AD2451" s="194" t="str">
        <f t="shared" si="172"/>
        <v/>
      </c>
      <c r="AE2451" s="194">
        <f>IF(AD2451="",0,IF(ISERROR(VLOOKUP(AD2451,AD$7:AD2450,1,FALSE)),1,0))</f>
        <v>0</v>
      </c>
      <c r="AF2451" s="194"/>
    </row>
    <row r="2452" spans="1:32" ht="16.5" customHeight="1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75">
        <f>IF(AND($X$3512&lt;&gt;" ",$X$3512&lt;&gt;0),IF(X2452=$X$3512,1+COUNTIF(U$7:U2451,"&gt;0"),0),0)</f>
        <v>0</v>
      </c>
      <c r="V2452" s="178" t="s">
        <v>2641</v>
      </c>
      <c r="W2452" s="130"/>
      <c r="X2452" s="131"/>
      <c r="Y2452" s="131"/>
      <c r="Z2452" s="206"/>
      <c r="AA2452" s="194">
        <f t="shared" si="169"/>
        <v>0</v>
      </c>
      <c r="AB2452" s="124" t="str">
        <f t="shared" si="170"/>
        <v/>
      </c>
      <c r="AC2452" s="195" t="str">
        <f t="shared" si="171"/>
        <v/>
      </c>
      <c r="AD2452" s="194" t="str">
        <f t="shared" si="172"/>
        <v/>
      </c>
      <c r="AE2452" s="194">
        <f>IF(AD2452="",0,IF(ISERROR(VLOOKUP(AD2452,AD$7:AD2451,1,FALSE)),1,0))</f>
        <v>0</v>
      </c>
      <c r="AF2452" s="194"/>
    </row>
    <row r="2453" spans="1:32" ht="16.5" customHeight="1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75">
        <f>IF(AND($X$3512&lt;&gt;" ",$X$3512&lt;&gt;0),IF(X2453=$X$3512,1+COUNTIF(U$7:U2452,"&gt;0"),0),0)</f>
        <v>0</v>
      </c>
      <c r="V2453" s="178" t="s">
        <v>2642</v>
      </c>
      <c r="W2453" s="130"/>
      <c r="X2453" s="131"/>
      <c r="Y2453" s="131"/>
      <c r="Z2453" s="206"/>
      <c r="AA2453" s="194">
        <f t="shared" si="169"/>
        <v>0</v>
      </c>
      <c r="AB2453" s="124" t="str">
        <f t="shared" si="170"/>
        <v/>
      </c>
      <c r="AC2453" s="195" t="str">
        <f t="shared" si="171"/>
        <v/>
      </c>
      <c r="AD2453" s="194" t="str">
        <f t="shared" si="172"/>
        <v/>
      </c>
      <c r="AE2453" s="194">
        <f>IF(AD2453="",0,IF(ISERROR(VLOOKUP(AD2453,AD$7:AD2452,1,FALSE)),1,0))</f>
        <v>0</v>
      </c>
      <c r="AF2453" s="194"/>
    </row>
    <row r="2454" spans="1:32" ht="16.5" customHeight="1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75">
        <f>IF(AND($X$3512&lt;&gt;" ",$X$3512&lt;&gt;0),IF(X2454=$X$3512,1+COUNTIF(U$7:U2453,"&gt;0"),0),0)</f>
        <v>0</v>
      </c>
      <c r="V2454" s="178" t="s">
        <v>2643</v>
      </c>
      <c r="W2454" s="130"/>
      <c r="X2454" s="131"/>
      <c r="Y2454" s="131"/>
      <c r="Z2454" s="206"/>
      <c r="AA2454" s="194">
        <f t="shared" si="169"/>
        <v>0</v>
      </c>
      <c r="AB2454" s="124" t="str">
        <f t="shared" si="170"/>
        <v/>
      </c>
      <c r="AC2454" s="195" t="str">
        <f t="shared" si="171"/>
        <v/>
      </c>
      <c r="AD2454" s="194" t="str">
        <f t="shared" si="172"/>
        <v/>
      </c>
      <c r="AE2454" s="194">
        <f>IF(AD2454="",0,IF(ISERROR(VLOOKUP(AD2454,AD$7:AD2453,1,FALSE)),1,0))</f>
        <v>0</v>
      </c>
      <c r="AF2454" s="194"/>
    </row>
    <row r="2455" spans="1:32" ht="16.5" customHeight="1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75">
        <f>IF(AND($X$3512&lt;&gt;" ",$X$3512&lt;&gt;0),IF(X2455=$X$3512,1+COUNTIF(U$7:U2454,"&gt;0"),0),0)</f>
        <v>0</v>
      </c>
      <c r="V2455" s="178" t="s">
        <v>2644</v>
      </c>
      <c r="W2455" s="130"/>
      <c r="X2455" s="131"/>
      <c r="Y2455" s="131"/>
      <c r="Z2455" s="206"/>
      <c r="AA2455" s="194">
        <f t="shared" si="169"/>
        <v>0</v>
      </c>
      <c r="AB2455" s="124" t="str">
        <f t="shared" si="170"/>
        <v/>
      </c>
      <c r="AC2455" s="195" t="str">
        <f t="shared" si="171"/>
        <v/>
      </c>
      <c r="AD2455" s="194" t="str">
        <f t="shared" si="172"/>
        <v/>
      </c>
      <c r="AE2455" s="194">
        <f>IF(AD2455="",0,IF(ISERROR(VLOOKUP(AD2455,AD$7:AD2454,1,FALSE)),1,0))</f>
        <v>0</v>
      </c>
      <c r="AF2455" s="194"/>
    </row>
    <row r="2456" spans="1:32" ht="16.5" customHeight="1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75">
        <f>IF(AND($X$3512&lt;&gt;" ",$X$3512&lt;&gt;0),IF(X2456=$X$3512,1+COUNTIF(U$7:U2455,"&gt;0"),0),0)</f>
        <v>0</v>
      </c>
      <c r="V2456" s="178" t="s">
        <v>2645</v>
      </c>
      <c r="W2456" s="130"/>
      <c r="X2456" s="131"/>
      <c r="Y2456" s="131"/>
      <c r="Z2456" s="206"/>
      <c r="AA2456" s="194">
        <f t="shared" si="169"/>
        <v>0</v>
      </c>
      <c r="AB2456" s="124" t="str">
        <f t="shared" si="170"/>
        <v/>
      </c>
      <c r="AC2456" s="195" t="str">
        <f t="shared" si="171"/>
        <v/>
      </c>
      <c r="AD2456" s="194" t="str">
        <f t="shared" si="172"/>
        <v/>
      </c>
      <c r="AE2456" s="194">
        <f>IF(AD2456="",0,IF(ISERROR(VLOOKUP(AD2456,AD$7:AD2455,1,FALSE)),1,0))</f>
        <v>0</v>
      </c>
      <c r="AF2456" s="194"/>
    </row>
    <row r="2457" spans="1:32" ht="16.5" customHeight="1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75">
        <f>IF(AND($X$3512&lt;&gt;" ",$X$3512&lt;&gt;0),IF(X2457=$X$3512,1+COUNTIF(U$7:U2456,"&gt;0"),0),0)</f>
        <v>0</v>
      </c>
      <c r="V2457" s="178" t="s">
        <v>2646</v>
      </c>
      <c r="W2457" s="130"/>
      <c r="X2457" s="131"/>
      <c r="Y2457" s="131"/>
      <c r="Z2457" s="206"/>
      <c r="AA2457" s="194">
        <f t="shared" si="169"/>
        <v>0</v>
      </c>
      <c r="AB2457" s="124" t="str">
        <f t="shared" si="170"/>
        <v/>
      </c>
      <c r="AC2457" s="195" t="str">
        <f t="shared" si="171"/>
        <v/>
      </c>
      <c r="AD2457" s="194" t="str">
        <f t="shared" si="172"/>
        <v/>
      </c>
      <c r="AE2457" s="194">
        <f>IF(AD2457="",0,IF(ISERROR(VLOOKUP(AD2457,AD$7:AD2456,1,FALSE)),1,0))</f>
        <v>0</v>
      </c>
      <c r="AF2457" s="194"/>
    </row>
    <row r="2458" spans="1:32" ht="16.5" customHeight="1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75">
        <f>IF(AND($X$3512&lt;&gt;" ",$X$3512&lt;&gt;0),IF(X2458=$X$3512,1+COUNTIF(U$7:U2457,"&gt;0"),0),0)</f>
        <v>0</v>
      </c>
      <c r="V2458" s="178" t="s">
        <v>2647</v>
      </c>
      <c r="W2458" s="130"/>
      <c r="X2458" s="131"/>
      <c r="Y2458" s="131"/>
      <c r="Z2458" s="206"/>
      <c r="AA2458" s="194">
        <f t="shared" si="169"/>
        <v>0</v>
      </c>
      <c r="AB2458" s="124" t="str">
        <f t="shared" si="170"/>
        <v/>
      </c>
      <c r="AC2458" s="195" t="str">
        <f t="shared" si="171"/>
        <v/>
      </c>
      <c r="AD2458" s="194" t="str">
        <f t="shared" si="172"/>
        <v/>
      </c>
      <c r="AE2458" s="194">
        <f>IF(AD2458="",0,IF(ISERROR(VLOOKUP(AD2458,AD$7:AD2457,1,FALSE)),1,0))</f>
        <v>0</v>
      </c>
      <c r="AF2458" s="194"/>
    </row>
    <row r="2459" spans="1:32" ht="16.5" customHeight="1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75">
        <f>IF(AND($X$3512&lt;&gt;" ",$X$3512&lt;&gt;0),IF(X2459=$X$3512,1+COUNTIF(U$7:U2458,"&gt;0"),0),0)</f>
        <v>0</v>
      </c>
      <c r="V2459" s="178" t="s">
        <v>2648</v>
      </c>
      <c r="W2459" s="130"/>
      <c r="X2459" s="131"/>
      <c r="Y2459" s="131"/>
      <c r="Z2459" s="206"/>
      <c r="AA2459" s="194">
        <f t="shared" si="169"/>
        <v>0</v>
      </c>
      <c r="AB2459" s="124" t="str">
        <f t="shared" si="170"/>
        <v/>
      </c>
      <c r="AC2459" s="195" t="str">
        <f t="shared" si="171"/>
        <v/>
      </c>
      <c r="AD2459" s="194" t="str">
        <f t="shared" si="172"/>
        <v/>
      </c>
      <c r="AE2459" s="194">
        <f>IF(AD2459="",0,IF(ISERROR(VLOOKUP(AD2459,AD$7:AD2458,1,FALSE)),1,0))</f>
        <v>0</v>
      </c>
      <c r="AF2459" s="194"/>
    </row>
    <row r="2460" spans="1:32" ht="16.5" customHeight="1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75">
        <f>IF(AND($X$3512&lt;&gt;" ",$X$3512&lt;&gt;0),IF(X2460=$X$3512,1+COUNTIF(U$7:U2459,"&gt;0"),0),0)</f>
        <v>0</v>
      </c>
      <c r="V2460" s="178" t="s">
        <v>2649</v>
      </c>
      <c r="W2460" s="130"/>
      <c r="X2460" s="131"/>
      <c r="Y2460" s="131"/>
      <c r="Z2460" s="206"/>
      <c r="AA2460" s="194">
        <f t="shared" si="169"/>
        <v>0</v>
      </c>
      <c r="AB2460" s="124" t="str">
        <f t="shared" si="170"/>
        <v/>
      </c>
      <c r="AC2460" s="195" t="str">
        <f t="shared" si="171"/>
        <v/>
      </c>
      <c r="AD2460" s="194" t="str">
        <f t="shared" si="172"/>
        <v/>
      </c>
      <c r="AE2460" s="194">
        <f>IF(AD2460="",0,IF(ISERROR(VLOOKUP(AD2460,AD$7:AD2459,1,FALSE)),1,0))</f>
        <v>0</v>
      </c>
      <c r="AF2460" s="194"/>
    </row>
    <row r="2461" spans="1:32" ht="16.5" customHeight="1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75">
        <f>IF(AND($X$3512&lt;&gt;" ",$X$3512&lt;&gt;0),IF(X2461=$X$3512,1+COUNTIF(U$7:U2460,"&gt;0"),0),0)</f>
        <v>0</v>
      </c>
      <c r="V2461" s="178" t="s">
        <v>2650</v>
      </c>
      <c r="W2461" s="130"/>
      <c r="X2461" s="131"/>
      <c r="Y2461" s="131"/>
      <c r="Z2461" s="206"/>
      <c r="AA2461" s="194">
        <f t="shared" si="169"/>
        <v>0</v>
      </c>
      <c r="AB2461" s="124" t="str">
        <f t="shared" si="170"/>
        <v/>
      </c>
      <c r="AC2461" s="195" t="str">
        <f t="shared" si="171"/>
        <v/>
      </c>
      <c r="AD2461" s="194" t="str">
        <f t="shared" si="172"/>
        <v/>
      </c>
      <c r="AE2461" s="194">
        <f>IF(AD2461="",0,IF(ISERROR(VLOOKUP(AD2461,AD$7:AD2460,1,FALSE)),1,0))</f>
        <v>0</v>
      </c>
      <c r="AF2461" s="194"/>
    </row>
    <row r="2462" spans="1:32" ht="16.5" customHeight="1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75">
        <f>IF(AND($X$3512&lt;&gt;" ",$X$3512&lt;&gt;0),IF(X2462=$X$3512,1+COUNTIF(U$7:U2461,"&gt;0"),0),0)</f>
        <v>0</v>
      </c>
      <c r="V2462" s="178" t="s">
        <v>2651</v>
      </c>
      <c r="W2462" s="130"/>
      <c r="X2462" s="131"/>
      <c r="Y2462" s="131"/>
      <c r="Z2462" s="206"/>
      <c r="AA2462" s="194">
        <f t="shared" si="169"/>
        <v>0</v>
      </c>
      <c r="AB2462" s="124" t="str">
        <f t="shared" si="170"/>
        <v/>
      </c>
      <c r="AC2462" s="195" t="str">
        <f t="shared" si="171"/>
        <v/>
      </c>
      <c r="AD2462" s="194" t="str">
        <f t="shared" si="172"/>
        <v/>
      </c>
      <c r="AE2462" s="194">
        <f>IF(AD2462="",0,IF(ISERROR(VLOOKUP(AD2462,AD$7:AD2461,1,FALSE)),1,0))</f>
        <v>0</v>
      </c>
      <c r="AF2462" s="194"/>
    </row>
    <row r="2463" spans="1:32" ht="16.5" customHeight="1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75">
        <f>IF(AND($X$3512&lt;&gt;" ",$X$3512&lt;&gt;0),IF(X2463=$X$3512,1+COUNTIF(U$7:U2462,"&gt;0"),0),0)</f>
        <v>0</v>
      </c>
      <c r="V2463" s="178" t="s">
        <v>2652</v>
      </c>
      <c r="W2463" s="130"/>
      <c r="X2463" s="131"/>
      <c r="Y2463" s="131"/>
      <c r="Z2463" s="206"/>
      <c r="AA2463" s="194">
        <f t="shared" si="169"/>
        <v>0</v>
      </c>
      <c r="AB2463" s="124" t="str">
        <f t="shared" si="170"/>
        <v/>
      </c>
      <c r="AC2463" s="195" t="str">
        <f t="shared" si="171"/>
        <v/>
      </c>
      <c r="AD2463" s="194" t="str">
        <f t="shared" si="172"/>
        <v/>
      </c>
      <c r="AE2463" s="194">
        <f>IF(AD2463="",0,IF(ISERROR(VLOOKUP(AD2463,AD$7:AD2462,1,FALSE)),1,0))</f>
        <v>0</v>
      </c>
      <c r="AF2463" s="194"/>
    </row>
    <row r="2464" spans="1:32" ht="16.5" customHeight="1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75">
        <f>IF(AND($X$3512&lt;&gt;" ",$X$3512&lt;&gt;0),IF(X2464=$X$3512,1+COUNTIF(U$7:U2463,"&gt;0"),0),0)</f>
        <v>0</v>
      </c>
      <c r="V2464" s="178" t="s">
        <v>2653</v>
      </c>
      <c r="W2464" s="130"/>
      <c r="X2464" s="131"/>
      <c r="Y2464" s="131"/>
      <c r="Z2464" s="206"/>
      <c r="AA2464" s="194">
        <f t="shared" si="169"/>
        <v>0</v>
      </c>
      <c r="AB2464" s="124" t="str">
        <f t="shared" si="170"/>
        <v/>
      </c>
      <c r="AC2464" s="195" t="str">
        <f t="shared" si="171"/>
        <v/>
      </c>
      <c r="AD2464" s="194" t="str">
        <f t="shared" si="172"/>
        <v/>
      </c>
      <c r="AE2464" s="194">
        <f>IF(AD2464="",0,IF(ISERROR(VLOOKUP(AD2464,AD$7:AD2463,1,FALSE)),1,0))</f>
        <v>0</v>
      </c>
      <c r="AF2464" s="194"/>
    </row>
    <row r="2465" spans="1:32" ht="16.5" customHeight="1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75">
        <f>IF(AND($X$3512&lt;&gt;" ",$X$3512&lt;&gt;0),IF(X2465=$X$3512,1+COUNTIF(U$7:U2464,"&gt;0"),0),0)</f>
        <v>0</v>
      </c>
      <c r="V2465" s="178" t="s">
        <v>2654</v>
      </c>
      <c r="W2465" s="130"/>
      <c r="X2465" s="131"/>
      <c r="Y2465" s="131"/>
      <c r="Z2465" s="206"/>
      <c r="AA2465" s="194">
        <f t="shared" si="169"/>
        <v>0</v>
      </c>
      <c r="AB2465" s="124" t="str">
        <f t="shared" si="170"/>
        <v/>
      </c>
      <c r="AC2465" s="195" t="str">
        <f t="shared" si="171"/>
        <v/>
      </c>
      <c r="AD2465" s="194" t="str">
        <f t="shared" si="172"/>
        <v/>
      </c>
      <c r="AE2465" s="194">
        <f>IF(AD2465="",0,IF(ISERROR(VLOOKUP(AD2465,AD$7:AD2464,1,FALSE)),1,0))</f>
        <v>0</v>
      </c>
      <c r="AF2465" s="194"/>
    </row>
    <row r="2466" spans="1:32" ht="16.5" customHeight="1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75">
        <f>IF(AND($X$3512&lt;&gt;" ",$X$3512&lt;&gt;0),IF(X2466=$X$3512,1+COUNTIF(U$7:U2465,"&gt;0"),0),0)</f>
        <v>0</v>
      </c>
      <c r="V2466" s="178" t="s">
        <v>2655</v>
      </c>
      <c r="W2466" s="130"/>
      <c r="X2466" s="131"/>
      <c r="Y2466" s="131"/>
      <c r="Z2466" s="206"/>
      <c r="AA2466" s="194">
        <f t="shared" si="169"/>
        <v>0</v>
      </c>
      <c r="AB2466" s="124" t="str">
        <f t="shared" si="170"/>
        <v/>
      </c>
      <c r="AC2466" s="195" t="str">
        <f t="shared" si="171"/>
        <v/>
      </c>
      <c r="AD2466" s="194" t="str">
        <f t="shared" si="172"/>
        <v/>
      </c>
      <c r="AE2466" s="194">
        <f>IF(AD2466="",0,IF(ISERROR(VLOOKUP(AD2466,AD$7:AD2465,1,FALSE)),1,0))</f>
        <v>0</v>
      </c>
      <c r="AF2466" s="194"/>
    </row>
    <row r="2467" spans="1:32" ht="16.5" customHeight="1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75">
        <f>IF(AND($X$3512&lt;&gt;" ",$X$3512&lt;&gt;0),IF(X2467=$X$3512,1+COUNTIF(U$7:U2466,"&gt;0"),0),0)</f>
        <v>0</v>
      </c>
      <c r="V2467" s="178" t="s">
        <v>2656</v>
      </c>
      <c r="W2467" s="130"/>
      <c r="X2467" s="131"/>
      <c r="Y2467" s="131"/>
      <c r="Z2467" s="206"/>
      <c r="AA2467" s="194">
        <f t="shared" si="169"/>
        <v>0</v>
      </c>
      <c r="AB2467" s="124" t="str">
        <f t="shared" si="170"/>
        <v/>
      </c>
      <c r="AC2467" s="195" t="str">
        <f t="shared" si="171"/>
        <v/>
      </c>
      <c r="AD2467" s="194" t="str">
        <f t="shared" si="172"/>
        <v/>
      </c>
      <c r="AE2467" s="194">
        <f>IF(AD2467="",0,IF(ISERROR(VLOOKUP(AD2467,AD$7:AD2466,1,FALSE)),1,0))</f>
        <v>0</v>
      </c>
      <c r="AF2467" s="194"/>
    </row>
    <row r="2468" spans="1:32" ht="16.5" customHeight="1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75">
        <f>IF(AND($X$3512&lt;&gt;" ",$X$3512&lt;&gt;0),IF(X2468=$X$3512,1+COUNTIF(U$7:U2467,"&gt;0"),0),0)</f>
        <v>0</v>
      </c>
      <c r="V2468" s="178" t="s">
        <v>2657</v>
      </c>
      <c r="W2468" s="130"/>
      <c r="X2468" s="131"/>
      <c r="Y2468" s="131"/>
      <c r="Z2468" s="206"/>
      <c r="AA2468" s="194">
        <f t="shared" si="169"/>
        <v>0</v>
      </c>
      <c r="AB2468" s="124" t="str">
        <f t="shared" si="170"/>
        <v/>
      </c>
      <c r="AC2468" s="195" t="str">
        <f t="shared" si="171"/>
        <v/>
      </c>
      <c r="AD2468" s="194" t="str">
        <f t="shared" si="172"/>
        <v/>
      </c>
      <c r="AE2468" s="194">
        <f>IF(AD2468="",0,IF(ISERROR(VLOOKUP(AD2468,AD$7:AD2467,1,FALSE)),1,0))</f>
        <v>0</v>
      </c>
      <c r="AF2468" s="194"/>
    </row>
    <row r="2469" spans="1:32" ht="16.5" customHeight="1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75">
        <f>IF(AND($X$3512&lt;&gt;" ",$X$3512&lt;&gt;0),IF(X2469=$X$3512,1+COUNTIF(U$7:U2468,"&gt;0"),0),0)</f>
        <v>0</v>
      </c>
      <c r="V2469" s="178" t="s">
        <v>2658</v>
      </c>
      <c r="W2469" s="130"/>
      <c r="X2469" s="131"/>
      <c r="Y2469" s="131"/>
      <c r="Z2469" s="206"/>
      <c r="AA2469" s="194">
        <f t="shared" si="169"/>
        <v>0</v>
      </c>
      <c r="AB2469" s="124" t="str">
        <f t="shared" si="170"/>
        <v/>
      </c>
      <c r="AC2469" s="195" t="str">
        <f t="shared" si="171"/>
        <v/>
      </c>
      <c r="AD2469" s="194" t="str">
        <f t="shared" si="172"/>
        <v/>
      </c>
      <c r="AE2469" s="194">
        <f>IF(AD2469="",0,IF(ISERROR(VLOOKUP(AD2469,AD$7:AD2468,1,FALSE)),1,0))</f>
        <v>0</v>
      </c>
      <c r="AF2469" s="194"/>
    </row>
    <row r="2470" spans="1:32" ht="16.5" customHeight="1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75">
        <f>IF(AND($X$3512&lt;&gt;" ",$X$3512&lt;&gt;0),IF(X2470=$X$3512,1+COUNTIF(U$7:U2469,"&gt;0"),0),0)</f>
        <v>0</v>
      </c>
      <c r="V2470" s="178" t="s">
        <v>2659</v>
      </c>
      <c r="W2470" s="130"/>
      <c r="X2470" s="131"/>
      <c r="Y2470" s="131"/>
      <c r="Z2470" s="206"/>
      <c r="AA2470" s="194">
        <f t="shared" si="169"/>
        <v>0</v>
      </c>
      <c r="AB2470" s="124" t="str">
        <f t="shared" si="170"/>
        <v/>
      </c>
      <c r="AC2470" s="195" t="str">
        <f t="shared" si="171"/>
        <v/>
      </c>
      <c r="AD2470" s="194" t="str">
        <f t="shared" si="172"/>
        <v/>
      </c>
      <c r="AE2470" s="194">
        <f>IF(AD2470="",0,IF(ISERROR(VLOOKUP(AD2470,AD$7:AD2469,1,FALSE)),1,0))</f>
        <v>0</v>
      </c>
      <c r="AF2470" s="194"/>
    </row>
    <row r="2471" spans="1:32" ht="16.5" customHeight="1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75">
        <f>IF(AND($X$3512&lt;&gt;" ",$X$3512&lt;&gt;0),IF(X2471=$X$3512,1+COUNTIF(U$7:U2470,"&gt;0"),0),0)</f>
        <v>0</v>
      </c>
      <c r="V2471" s="178" t="s">
        <v>2660</v>
      </c>
      <c r="W2471" s="130"/>
      <c r="X2471" s="131"/>
      <c r="Y2471" s="131"/>
      <c r="Z2471" s="206"/>
      <c r="AA2471" s="194">
        <f t="shared" si="169"/>
        <v>0</v>
      </c>
      <c r="AB2471" s="124" t="str">
        <f t="shared" si="170"/>
        <v/>
      </c>
      <c r="AC2471" s="195" t="str">
        <f t="shared" si="171"/>
        <v/>
      </c>
      <c r="AD2471" s="194" t="str">
        <f t="shared" si="172"/>
        <v/>
      </c>
      <c r="AE2471" s="194">
        <f>IF(AD2471="",0,IF(ISERROR(VLOOKUP(AD2471,AD$7:AD2470,1,FALSE)),1,0))</f>
        <v>0</v>
      </c>
      <c r="AF2471" s="194"/>
    </row>
    <row r="2472" spans="1:32" ht="16.5" customHeight="1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75">
        <f>IF(AND($X$3512&lt;&gt;" ",$X$3512&lt;&gt;0),IF(X2472=$X$3512,1+COUNTIF(U$7:U2471,"&gt;0"),0),0)</f>
        <v>0</v>
      </c>
      <c r="V2472" s="178" t="s">
        <v>2661</v>
      </c>
      <c r="W2472" s="130"/>
      <c r="X2472" s="131"/>
      <c r="Y2472" s="131"/>
      <c r="Z2472" s="206"/>
      <c r="AA2472" s="194">
        <f t="shared" si="169"/>
        <v>0</v>
      </c>
      <c r="AB2472" s="124" t="str">
        <f t="shared" si="170"/>
        <v/>
      </c>
      <c r="AC2472" s="195" t="str">
        <f t="shared" si="171"/>
        <v/>
      </c>
      <c r="AD2472" s="194" t="str">
        <f t="shared" si="172"/>
        <v/>
      </c>
      <c r="AE2472" s="194">
        <f>IF(AD2472="",0,IF(ISERROR(VLOOKUP(AD2472,AD$7:AD2471,1,FALSE)),1,0))</f>
        <v>0</v>
      </c>
      <c r="AF2472" s="194"/>
    </row>
    <row r="2473" spans="1:32" ht="16.5" customHeight="1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75">
        <f>IF(AND($X$3512&lt;&gt;" ",$X$3512&lt;&gt;0),IF(X2473=$X$3512,1+COUNTIF(U$7:U2472,"&gt;0"),0),0)</f>
        <v>0</v>
      </c>
      <c r="V2473" s="178" t="s">
        <v>2662</v>
      </c>
      <c r="W2473" s="130"/>
      <c r="X2473" s="131"/>
      <c r="Y2473" s="131"/>
      <c r="Z2473" s="206"/>
      <c r="AA2473" s="194">
        <f t="shared" si="169"/>
        <v>0</v>
      </c>
      <c r="AB2473" s="124" t="str">
        <f t="shared" si="170"/>
        <v/>
      </c>
      <c r="AC2473" s="195" t="str">
        <f t="shared" si="171"/>
        <v/>
      </c>
      <c r="AD2473" s="194" t="str">
        <f t="shared" si="172"/>
        <v/>
      </c>
      <c r="AE2473" s="194">
        <f>IF(AD2473="",0,IF(ISERROR(VLOOKUP(AD2473,AD$7:AD2472,1,FALSE)),1,0))</f>
        <v>0</v>
      </c>
      <c r="AF2473" s="194"/>
    </row>
    <row r="2474" spans="1:32" ht="16.5" customHeight="1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75">
        <f>IF(AND($X$3512&lt;&gt;" ",$X$3512&lt;&gt;0),IF(X2474=$X$3512,1+COUNTIF(U$7:U2473,"&gt;0"),0),0)</f>
        <v>0</v>
      </c>
      <c r="V2474" s="178" t="s">
        <v>2663</v>
      </c>
      <c r="W2474" s="130"/>
      <c r="X2474" s="131"/>
      <c r="Y2474" s="131"/>
      <c r="Z2474" s="206"/>
      <c r="AA2474" s="194">
        <f t="shared" si="169"/>
        <v>0</v>
      </c>
      <c r="AB2474" s="124" t="str">
        <f t="shared" si="170"/>
        <v/>
      </c>
      <c r="AC2474" s="195" t="str">
        <f t="shared" si="171"/>
        <v/>
      </c>
      <c r="AD2474" s="194" t="str">
        <f t="shared" si="172"/>
        <v/>
      </c>
      <c r="AE2474" s="194">
        <f>IF(AD2474="",0,IF(ISERROR(VLOOKUP(AD2474,AD$7:AD2473,1,FALSE)),1,0))</f>
        <v>0</v>
      </c>
      <c r="AF2474" s="194"/>
    </row>
    <row r="2475" spans="1:32" ht="16.5" customHeight="1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75">
        <f>IF(AND($X$3512&lt;&gt;" ",$X$3512&lt;&gt;0),IF(X2475=$X$3512,1+COUNTIF(U$7:U2474,"&gt;0"),0),0)</f>
        <v>0</v>
      </c>
      <c r="V2475" s="178" t="s">
        <v>2664</v>
      </c>
      <c r="W2475" s="130"/>
      <c r="X2475" s="131"/>
      <c r="Y2475" s="131"/>
      <c r="Z2475" s="206"/>
      <c r="AA2475" s="194">
        <f t="shared" si="169"/>
        <v>0</v>
      </c>
      <c r="AB2475" s="124" t="str">
        <f t="shared" si="170"/>
        <v/>
      </c>
      <c r="AC2475" s="195" t="str">
        <f t="shared" si="171"/>
        <v/>
      </c>
      <c r="AD2475" s="194" t="str">
        <f t="shared" si="172"/>
        <v/>
      </c>
      <c r="AE2475" s="194">
        <f>IF(AD2475="",0,IF(ISERROR(VLOOKUP(AD2475,AD$7:AD2474,1,FALSE)),1,0))</f>
        <v>0</v>
      </c>
      <c r="AF2475" s="194"/>
    </row>
    <row r="2476" spans="1:32" ht="16.5" customHeight="1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75">
        <f>IF(AND($X$3512&lt;&gt;" ",$X$3512&lt;&gt;0),IF(X2476=$X$3512,1+COUNTIF(U$7:U2475,"&gt;0"),0),0)</f>
        <v>0</v>
      </c>
      <c r="V2476" s="178" t="s">
        <v>2665</v>
      </c>
      <c r="W2476" s="130"/>
      <c r="X2476" s="131"/>
      <c r="Y2476" s="131"/>
      <c r="Z2476" s="206"/>
      <c r="AA2476" s="194">
        <f t="shared" si="169"/>
        <v>0</v>
      </c>
      <c r="AB2476" s="124" t="str">
        <f t="shared" si="170"/>
        <v/>
      </c>
      <c r="AC2476" s="195" t="str">
        <f t="shared" si="171"/>
        <v/>
      </c>
      <c r="AD2476" s="194" t="str">
        <f t="shared" si="172"/>
        <v/>
      </c>
      <c r="AE2476" s="194">
        <f>IF(AD2476="",0,IF(ISERROR(VLOOKUP(AD2476,AD$7:AD2475,1,FALSE)),1,0))</f>
        <v>0</v>
      </c>
      <c r="AF2476" s="194"/>
    </row>
    <row r="2477" spans="1:32" ht="16.5" customHeight="1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75">
        <f>IF(AND($X$3512&lt;&gt;" ",$X$3512&lt;&gt;0),IF(X2477=$X$3512,1+COUNTIF(U$7:U2476,"&gt;0"),0),0)</f>
        <v>0</v>
      </c>
      <c r="V2477" s="178" t="s">
        <v>2666</v>
      </c>
      <c r="W2477" s="130"/>
      <c r="X2477" s="131"/>
      <c r="Y2477" s="131"/>
      <c r="Z2477" s="206"/>
      <c r="AA2477" s="194">
        <f t="shared" si="169"/>
        <v>0</v>
      </c>
      <c r="AB2477" s="124" t="str">
        <f t="shared" si="170"/>
        <v/>
      </c>
      <c r="AC2477" s="195" t="str">
        <f t="shared" si="171"/>
        <v/>
      </c>
      <c r="AD2477" s="194" t="str">
        <f t="shared" si="172"/>
        <v/>
      </c>
      <c r="AE2477" s="194">
        <f>IF(AD2477="",0,IF(ISERROR(VLOOKUP(AD2477,AD$7:AD2476,1,FALSE)),1,0))</f>
        <v>0</v>
      </c>
      <c r="AF2477" s="194"/>
    </row>
    <row r="2478" spans="1:32" ht="16.5" customHeight="1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75">
        <f>IF(AND($X$3512&lt;&gt;" ",$X$3512&lt;&gt;0),IF(X2478=$X$3512,1+COUNTIF(U$7:U2477,"&gt;0"),0),0)</f>
        <v>0</v>
      </c>
      <c r="V2478" s="178" t="s">
        <v>2667</v>
      </c>
      <c r="W2478" s="130"/>
      <c r="X2478" s="131"/>
      <c r="Y2478" s="131"/>
      <c r="Z2478" s="206"/>
      <c r="AA2478" s="194">
        <f t="shared" si="169"/>
        <v>0</v>
      </c>
      <c r="AB2478" s="124" t="str">
        <f t="shared" si="170"/>
        <v/>
      </c>
      <c r="AC2478" s="195" t="str">
        <f t="shared" si="171"/>
        <v/>
      </c>
      <c r="AD2478" s="194" t="str">
        <f t="shared" si="172"/>
        <v/>
      </c>
      <c r="AE2478" s="194">
        <f>IF(AD2478="",0,IF(ISERROR(VLOOKUP(AD2478,AD$7:AD2477,1,FALSE)),1,0))</f>
        <v>0</v>
      </c>
      <c r="AF2478" s="194"/>
    </row>
    <row r="2479" spans="1:32" ht="16.5" customHeight="1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75">
        <f>IF(AND($X$3512&lt;&gt;" ",$X$3512&lt;&gt;0),IF(X2479=$X$3512,1+COUNTIF(U$7:U2478,"&gt;0"),0),0)</f>
        <v>0</v>
      </c>
      <c r="V2479" s="178" t="s">
        <v>2668</v>
      </c>
      <c r="W2479" s="130"/>
      <c r="X2479" s="131"/>
      <c r="Y2479" s="131"/>
      <c r="Z2479" s="206"/>
      <c r="AA2479" s="194">
        <f t="shared" si="169"/>
        <v>0</v>
      </c>
      <c r="AB2479" s="124" t="str">
        <f t="shared" si="170"/>
        <v/>
      </c>
      <c r="AC2479" s="195" t="str">
        <f t="shared" si="171"/>
        <v/>
      </c>
      <c r="AD2479" s="194" t="str">
        <f t="shared" si="172"/>
        <v/>
      </c>
      <c r="AE2479" s="194">
        <f>IF(AD2479="",0,IF(ISERROR(VLOOKUP(AD2479,AD$7:AD2478,1,FALSE)),1,0))</f>
        <v>0</v>
      </c>
      <c r="AF2479" s="194"/>
    </row>
    <row r="2480" spans="1:32" ht="16.5" customHeight="1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75">
        <f>IF(AND($X$3512&lt;&gt;" ",$X$3512&lt;&gt;0),IF(X2480=$X$3512,1+COUNTIF(U$7:U2479,"&gt;0"),0),0)</f>
        <v>0</v>
      </c>
      <c r="V2480" s="178" t="s">
        <v>2669</v>
      </c>
      <c r="W2480" s="130"/>
      <c r="X2480" s="131"/>
      <c r="Y2480" s="131"/>
      <c r="Z2480" s="206"/>
      <c r="AA2480" s="194">
        <f t="shared" si="169"/>
        <v>0</v>
      </c>
      <c r="AB2480" s="124" t="str">
        <f t="shared" si="170"/>
        <v/>
      </c>
      <c r="AC2480" s="195" t="str">
        <f t="shared" si="171"/>
        <v/>
      </c>
      <c r="AD2480" s="194" t="str">
        <f t="shared" si="172"/>
        <v/>
      </c>
      <c r="AE2480" s="194">
        <f>IF(AD2480="",0,IF(ISERROR(VLOOKUP(AD2480,AD$7:AD2479,1,FALSE)),1,0))</f>
        <v>0</v>
      </c>
      <c r="AF2480" s="194"/>
    </row>
    <row r="2481" spans="1:32" ht="16.5" customHeight="1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75">
        <f>IF(AND($X$3512&lt;&gt;" ",$X$3512&lt;&gt;0),IF(X2481=$X$3512,1+COUNTIF(U$7:U2480,"&gt;0"),0),0)</f>
        <v>0</v>
      </c>
      <c r="V2481" s="178" t="s">
        <v>2670</v>
      </c>
      <c r="W2481" s="130"/>
      <c r="X2481" s="131"/>
      <c r="Y2481" s="131"/>
      <c r="Z2481" s="206"/>
      <c r="AA2481" s="194">
        <f t="shared" si="169"/>
        <v>0</v>
      </c>
      <c r="AB2481" s="124" t="str">
        <f t="shared" si="170"/>
        <v/>
      </c>
      <c r="AC2481" s="195" t="str">
        <f t="shared" si="171"/>
        <v/>
      </c>
      <c r="AD2481" s="194" t="str">
        <f t="shared" si="172"/>
        <v/>
      </c>
      <c r="AE2481" s="194">
        <f>IF(AD2481="",0,IF(ISERROR(VLOOKUP(AD2481,AD$7:AD2480,1,FALSE)),1,0))</f>
        <v>0</v>
      </c>
      <c r="AF2481" s="194"/>
    </row>
    <row r="2482" spans="1:32" ht="16.5" customHeight="1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75">
        <f>IF(AND($X$3512&lt;&gt;" ",$X$3512&lt;&gt;0),IF(X2482=$X$3512,1+COUNTIF(U$7:U2481,"&gt;0"),0),0)</f>
        <v>0</v>
      </c>
      <c r="V2482" s="178" t="s">
        <v>2671</v>
      </c>
      <c r="W2482" s="130"/>
      <c r="X2482" s="131"/>
      <c r="Y2482" s="131"/>
      <c r="Z2482" s="206"/>
      <c r="AA2482" s="194">
        <f t="shared" si="169"/>
        <v>0</v>
      </c>
      <c r="AB2482" s="124" t="str">
        <f t="shared" si="170"/>
        <v/>
      </c>
      <c r="AC2482" s="195" t="str">
        <f t="shared" si="171"/>
        <v/>
      </c>
      <c r="AD2482" s="194" t="str">
        <f t="shared" si="172"/>
        <v/>
      </c>
      <c r="AE2482" s="194">
        <f>IF(AD2482="",0,IF(ISERROR(VLOOKUP(AD2482,AD$7:AD2481,1,FALSE)),1,0))</f>
        <v>0</v>
      </c>
      <c r="AF2482" s="194"/>
    </row>
    <row r="2483" spans="1:32" ht="16.5" customHeight="1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75">
        <f>IF(AND($X$3512&lt;&gt;" ",$X$3512&lt;&gt;0),IF(X2483=$X$3512,1+COUNTIF(U$7:U2482,"&gt;0"),0),0)</f>
        <v>0</v>
      </c>
      <c r="V2483" s="178" t="s">
        <v>2672</v>
      </c>
      <c r="W2483" s="130"/>
      <c r="X2483" s="131"/>
      <c r="Y2483" s="131"/>
      <c r="Z2483" s="206"/>
      <c r="AA2483" s="194">
        <f t="shared" si="169"/>
        <v>0</v>
      </c>
      <c r="AB2483" s="124" t="str">
        <f t="shared" si="170"/>
        <v/>
      </c>
      <c r="AC2483" s="195" t="str">
        <f t="shared" si="171"/>
        <v/>
      </c>
      <c r="AD2483" s="194" t="str">
        <f t="shared" si="172"/>
        <v/>
      </c>
      <c r="AE2483" s="194">
        <f>IF(AD2483="",0,IF(ISERROR(VLOOKUP(AD2483,AD$7:AD2482,1,FALSE)),1,0))</f>
        <v>0</v>
      </c>
      <c r="AF2483" s="194"/>
    </row>
    <row r="2484" spans="1:32" ht="16.5" customHeight="1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75">
        <f>IF(AND($X$3512&lt;&gt;" ",$X$3512&lt;&gt;0),IF(X2484=$X$3512,1+COUNTIF(U$7:U2483,"&gt;0"),0),0)</f>
        <v>0</v>
      </c>
      <c r="V2484" s="178" t="s">
        <v>2673</v>
      </c>
      <c r="W2484" s="130"/>
      <c r="X2484" s="131"/>
      <c r="Y2484" s="131"/>
      <c r="Z2484" s="206"/>
      <c r="AA2484" s="194">
        <f t="shared" si="169"/>
        <v>0</v>
      </c>
      <c r="AB2484" s="124" t="str">
        <f t="shared" si="170"/>
        <v/>
      </c>
      <c r="AC2484" s="195" t="str">
        <f t="shared" si="171"/>
        <v/>
      </c>
      <c r="AD2484" s="194" t="str">
        <f t="shared" si="172"/>
        <v/>
      </c>
      <c r="AE2484" s="194">
        <f>IF(AD2484="",0,IF(ISERROR(VLOOKUP(AD2484,AD$7:AD2483,1,FALSE)),1,0))</f>
        <v>0</v>
      </c>
      <c r="AF2484" s="194"/>
    </row>
    <row r="2485" spans="1:32" ht="16.5" customHeight="1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75">
        <f>IF(AND($X$3512&lt;&gt;" ",$X$3512&lt;&gt;0),IF(X2485=$X$3512,1+COUNTIF(U$7:U2484,"&gt;0"),0),0)</f>
        <v>0</v>
      </c>
      <c r="V2485" s="178" t="s">
        <v>2674</v>
      </c>
      <c r="W2485" s="130"/>
      <c r="X2485" s="131"/>
      <c r="Y2485" s="131"/>
      <c r="Z2485" s="206"/>
      <c r="AA2485" s="194">
        <f t="shared" si="169"/>
        <v>0</v>
      </c>
      <c r="AB2485" s="124" t="str">
        <f t="shared" si="170"/>
        <v/>
      </c>
      <c r="AC2485" s="195" t="str">
        <f t="shared" si="171"/>
        <v/>
      </c>
      <c r="AD2485" s="194" t="str">
        <f t="shared" si="172"/>
        <v/>
      </c>
      <c r="AE2485" s="194">
        <f>IF(AD2485="",0,IF(ISERROR(VLOOKUP(AD2485,AD$7:AD2484,1,FALSE)),1,0))</f>
        <v>0</v>
      </c>
      <c r="AF2485" s="194"/>
    </row>
    <row r="2486" spans="1:32" ht="16.5" customHeight="1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75">
        <f>IF(AND($X$3512&lt;&gt;" ",$X$3512&lt;&gt;0),IF(X2486=$X$3512,1+COUNTIF(U$7:U2485,"&gt;0"),0),0)</f>
        <v>0</v>
      </c>
      <c r="V2486" s="178" t="s">
        <v>2675</v>
      </c>
      <c r="W2486" s="130"/>
      <c r="X2486" s="131"/>
      <c r="Y2486" s="131"/>
      <c r="Z2486" s="206"/>
      <c r="AA2486" s="194">
        <f t="shared" si="169"/>
        <v>0</v>
      </c>
      <c r="AB2486" s="124" t="str">
        <f t="shared" si="170"/>
        <v/>
      </c>
      <c r="AC2486" s="195" t="str">
        <f t="shared" si="171"/>
        <v/>
      </c>
      <c r="AD2486" s="194" t="str">
        <f t="shared" si="172"/>
        <v/>
      </c>
      <c r="AE2486" s="194">
        <f>IF(AD2486="",0,IF(ISERROR(VLOOKUP(AD2486,AD$7:AD2485,1,FALSE)),1,0))</f>
        <v>0</v>
      </c>
      <c r="AF2486" s="194"/>
    </row>
    <row r="2487" spans="1:32" ht="16.5" customHeight="1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75">
        <f>IF(AND($X$3512&lt;&gt;" ",$X$3512&lt;&gt;0),IF(X2487=$X$3512,1+COUNTIF(U$7:U2486,"&gt;0"),0),0)</f>
        <v>0</v>
      </c>
      <c r="V2487" s="178" t="s">
        <v>2676</v>
      </c>
      <c r="W2487" s="130"/>
      <c r="X2487" s="131"/>
      <c r="Y2487" s="131"/>
      <c r="Z2487" s="206"/>
      <c r="AA2487" s="194">
        <f t="shared" si="169"/>
        <v>0</v>
      </c>
      <c r="AB2487" s="124" t="str">
        <f t="shared" si="170"/>
        <v/>
      </c>
      <c r="AC2487" s="195" t="str">
        <f t="shared" si="171"/>
        <v/>
      </c>
      <c r="AD2487" s="194" t="str">
        <f t="shared" si="172"/>
        <v/>
      </c>
      <c r="AE2487" s="194">
        <f>IF(AD2487="",0,IF(ISERROR(VLOOKUP(AD2487,AD$7:AD2486,1,FALSE)),1,0))</f>
        <v>0</v>
      </c>
      <c r="AF2487" s="194"/>
    </row>
    <row r="2488" spans="1:32" ht="16.5" customHeight="1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75">
        <f>IF(AND($X$3512&lt;&gt;" ",$X$3512&lt;&gt;0),IF(X2488=$X$3512,1+COUNTIF(U$7:U2487,"&gt;0"),0),0)</f>
        <v>0</v>
      </c>
      <c r="V2488" s="178" t="s">
        <v>2677</v>
      </c>
      <c r="W2488" s="130"/>
      <c r="X2488" s="131"/>
      <c r="Y2488" s="131"/>
      <c r="Z2488" s="206"/>
      <c r="AA2488" s="194">
        <f t="shared" si="169"/>
        <v>0</v>
      </c>
      <c r="AB2488" s="124" t="str">
        <f t="shared" si="170"/>
        <v/>
      </c>
      <c r="AC2488" s="195" t="str">
        <f t="shared" si="171"/>
        <v/>
      </c>
      <c r="AD2488" s="194" t="str">
        <f t="shared" si="172"/>
        <v/>
      </c>
      <c r="AE2488" s="194">
        <f>IF(AD2488="",0,IF(ISERROR(VLOOKUP(AD2488,AD$7:AD2487,1,FALSE)),1,0))</f>
        <v>0</v>
      </c>
      <c r="AF2488" s="194"/>
    </row>
    <row r="2489" spans="1:32" ht="16.5" customHeight="1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75">
        <f>IF(AND($X$3512&lt;&gt;" ",$X$3512&lt;&gt;0),IF(X2489=$X$3512,1+COUNTIF(U$7:U2488,"&gt;0"),0),0)</f>
        <v>0</v>
      </c>
      <c r="V2489" s="178" t="s">
        <v>2678</v>
      </c>
      <c r="W2489" s="130"/>
      <c r="X2489" s="131"/>
      <c r="Y2489" s="131"/>
      <c r="Z2489" s="206"/>
      <c r="AA2489" s="194">
        <f t="shared" si="169"/>
        <v>0</v>
      </c>
      <c r="AB2489" s="124" t="str">
        <f t="shared" si="170"/>
        <v/>
      </c>
      <c r="AC2489" s="195" t="str">
        <f t="shared" si="171"/>
        <v/>
      </c>
      <c r="AD2489" s="194" t="str">
        <f t="shared" si="172"/>
        <v/>
      </c>
      <c r="AE2489" s="194">
        <f>IF(AD2489="",0,IF(ISERROR(VLOOKUP(AD2489,AD$7:AD2488,1,FALSE)),1,0))</f>
        <v>0</v>
      </c>
      <c r="AF2489" s="194"/>
    </row>
    <row r="2490" spans="1:32" ht="16.5" customHeight="1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75">
        <f>IF(AND($X$3512&lt;&gt;" ",$X$3512&lt;&gt;0),IF(X2490=$X$3512,1+COUNTIF(U$7:U2489,"&gt;0"),0),0)</f>
        <v>0</v>
      </c>
      <c r="V2490" s="178" t="s">
        <v>2679</v>
      </c>
      <c r="W2490" s="130"/>
      <c r="X2490" s="131"/>
      <c r="Y2490" s="131"/>
      <c r="Z2490" s="206"/>
      <c r="AA2490" s="194">
        <f t="shared" si="169"/>
        <v>0</v>
      </c>
      <c r="AB2490" s="124" t="str">
        <f t="shared" si="170"/>
        <v/>
      </c>
      <c r="AC2490" s="195" t="str">
        <f t="shared" si="171"/>
        <v/>
      </c>
      <c r="AD2490" s="194" t="str">
        <f t="shared" si="172"/>
        <v/>
      </c>
      <c r="AE2490" s="194">
        <f>IF(AD2490="",0,IF(ISERROR(VLOOKUP(AD2490,AD$7:AD2489,1,FALSE)),1,0))</f>
        <v>0</v>
      </c>
      <c r="AF2490" s="194"/>
    </row>
    <row r="2491" spans="1:32" ht="16.5" customHeight="1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75">
        <f>IF(AND($X$3512&lt;&gt;" ",$X$3512&lt;&gt;0),IF(X2491=$X$3512,1+COUNTIF(U$7:U2490,"&gt;0"),0),0)</f>
        <v>0</v>
      </c>
      <c r="V2491" s="178" t="s">
        <v>2680</v>
      </c>
      <c r="W2491" s="130"/>
      <c r="X2491" s="131"/>
      <c r="Y2491" s="131"/>
      <c r="Z2491" s="206"/>
      <c r="AA2491" s="194">
        <f t="shared" si="169"/>
        <v>0</v>
      </c>
      <c r="AB2491" s="124" t="str">
        <f t="shared" si="170"/>
        <v/>
      </c>
      <c r="AC2491" s="195" t="str">
        <f t="shared" si="171"/>
        <v/>
      </c>
      <c r="AD2491" s="194" t="str">
        <f t="shared" si="172"/>
        <v/>
      </c>
      <c r="AE2491" s="194">
        <f>IF(AD2491="",0,IF(ISERROR(VLOOKUP(AD2491,AD$7:AD2490,1,FALSE)),1,0))</f>
        <v>0</v>
      </c>
      <c r="AF2491" s="194"/>
    </row>
    <row r="2492" spans="1:32" ht="16.5" customHeight="1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75">
        <f>IF(AND($X$3512&lt;&gt;" ",$X$3512&lt;&gt;0),IF(X2492=$X$3512,1+COUNTIF(U$7:U2491,"&gt;0"),0),0)</f>
        <v>0</v>
      </c>
      <c r="V2492" s="178" t="s">
        <v>2681</v>
      </c>
      <c r="W2492" s="130"/>
      <c r="X2492" s="131"/>
      <c r="Y2492" s="131"/>
      <c r="Z2492" s="206"/>
      <c r="AA2492" s="194">
        <f t="shared" si="169"/>
        <v>0</v>
      </c>
      <c r="AB2492" s="124" t="str">
        <f t="shared" si="170"/>
        <v/>
      </c>
      <c r="AC2492" s="195" t="str">
        <f t="shared" si="171"/>
        <v/>
      </c>
      <c r="AD2492" s="194" t="str">
        <f t="shared" si="172"/>
        <v/>
      </c>
      <c r="AE2492" s="194">
        <f>IF(AD2492="",0,IF(ISERROR(VLOOKUP(AD2492,AD$7:AD2491,1,FALSE)),1,0))</f>
        <v>0</v>
      </c>
      <c r="AF2492" s="194"/>
    </row>
    <row r="2493" spans="1:32" ht="16.5" customHeight="1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75">
        <f>IF(AND($X$3512&lt;&gt;" ",$X$3512&lt;&gt;0),IF(X2493=$X$3512,1+COUNTIF(U$7:U2492,"&gt;0"),0),0)</f>
        <v>0</v>
      </c>
      <c r="V2493" s="178" t="s">
        <v>2682</v>
      </c>
      <c r="W2493" s="130"/>
      <c r="X2493" s="131"/>
      <c r="Y2493" s="131"/>
      <c r="Z2493" s="206"/>
      <c r="AA2493" s="194">
        <f t="shared" si="169"/>
        <v>0</v>
      </c>
      <c r="AB2493" s="124" t="str">
        <f t="shared" si="170"/>
        <v/>
      </c>
      <c r="AC2493" s="195" t="str">
        <f t="shared" si="171"/>
        <v/>
      </c>
      <c r="AD2493" s="194" t="str">
        <f t="shared" si="172"/>
        <v/>
      </c>
      <c r="AE2493" s="194">
        <f>IF(AD2493="",0,IF(ISERROR(VLOOKUP(AD2493,AD$7:AD2492,1,FALSE)),1,0))</f>
        <v>0</v>
      </c>
      <c r="AF2493" s="194"/>
    </row>
    <row r="2494" spans="1:32" ht="16.5" customHeight="1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75">
        <f>IF(AND($X$3512&lt;&gt;" ",$X$3512&lt;&gt;0),IF(X2494=$X$3512,1+COUNTIF(U$7:U2493,"&gt;0"),0),0)</f>
        <v>0</v>
      </c>
      <c r="V2494" s="178" t="s">
        <v>2683</v>
      </c>
      <c r="W2494" s="130"/>
      <c r="X2494" s="131"/>
      <c r="Y2494" s="131"/>
      <c r="Z2494" s="206"/>
      <c r="AA2494" s="194">
        <f t="shared" si="169"/>
        <v>0</v>
      </c>
      <c r="AB2494" s="124" t="str">
        <f t="shared" si="170"/>
        <v/>
      </c>
      <c r="AC2494" s="195" t="str">
        <f t="shared" si="171"/>
        <v/>
      </c>
      <c r="AD2494" s="194" t="str">
        <f t="shared" si="172"/>
        <v/>
      </c>
      <c r="AE2494" s="194">
        <f>IF(AD2494="",0,IF(ISERROR(VLOOKUP(AD2494,AD$7:AD2493,1,FALSE)),1,0))</f>
        <v>0</v>
      </c>
      <c r="AF2494" s="194"/>
    </row>
    <row r="2495" spans="1:32" ht="16.5" customHeight="1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75">
        <f>IF(AND($X$3512&lt;&gt;" ",$X$3512&lt;&gt;0),IF(X2495=$X$3512,1+COUNTIF(U$7:U2494,"&gt;0"),0),0)</f>
        <v>0</v>
      </c>
      <c r="V2495" s="178" t="s">
        <v>2684</v>
      </c>
      <c r="W2495" s="130"/>
      <c r="X2495" s="131"/>
      <c r="Y2495" s="131"/>
      <c r="Z2495" s="206"/>
      <c r="AA2495" s="194">
        <f t="shared" si="169"/>
        <v>0</v>
      </c>
      <c r="AB2495" s="124" t="str">
        <f t="shared" si="170"/>
        <v/>
      </c>
      <c r="AC2495" s="195" t="str">
        <f t="shared" si="171"/>
        <v/>
      </c>
      <c r="AD2495" s="194" t="str">
        <f t="shared" si="172"/>
        <v/>
      </c>
      <c r="AE2495" s="194">
        <f>IF(AD2495="",0,IF(ISERROR(VLOOKUP(AD2495,AD$7:AD2494,1,FALSE)),1,0))</f>
        <v>0</v>
      </c>
      <c r="AF2495" s="194"/>
    </row>
    <row r="2496" spans="1:32" ht="16.5" customHeight="1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75">
        <f>IF(AND($X$3512&lt;&gt;" ",$X$3512&lt;&gt;0),IF(X2496=$X$3512,1+COUNTIF(U$7:U2495,"&gt;0"),0),0)</f>
        <v>0</v>
      </c>
      <c r="V2496" s="178" t="s">
        <v>2685</v>
      </c>
      <c r="W2496" s="130"/>
      <c r="X2496" s="131"/>
      <c r="Y2496" s="131"/>
      <c r="Z2496" s="206"/>
      <c r="AA2496" s="194">
        <f t="shared" si="169"/>
        <v>0</v>
      </c>
      <c r="AB2496" s="124" t="str">
        <f t="shared" si="170"/>
        <v/>
      </c>
      <c r="AC2496" s="195" t="str">
        <f t="shared" si="171"/>
        <v/>
      </c>
      <c r="AD2496" s="194" t="str">
        <f t="shared" si="172"/>
        <v/>
      </c>
      <c r="AE2496" s="194">
        <f>IF(AD2496="",0,IF(ISERROR(VLOOKUP(AD2496,AD$7:AD2495,1,FALSE)),1,0))</f>
        <v>0</v>
      </c>
      <c r="AF2496" s="194"/>
    </row>
    <row r="2497" spans="1:32" ht="16.5" customHeight="1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75">
        <f>IF(AND($X$3512&lt;&gt;" ",$X$3512&lt;&gt;0),IF(X2497=$X$3512,1+COUNTIF(U$7:U2496,"&gt;0"),0),0)</f>
        <v>0</v>
      </c>
      <c r="V2497" s="178" t="s">
        <v>2686</v>
      </c>
      <c r="W2497" s="130"/>
      <c r="X2497" s="131"/>
      <c r="Y2497" s="131"/>
      <c r="Z2497" s="206"/>
      <c r="AA2497" s="194">
        <f t="shared" si="169"/>
        <v>0</v>
      </c>
      <c r="AB2497" s="124" t="str">
        <f t="shared" si="170"/>
        <v/>
      </c>
      <c r="AC2497" s="195" t="str">
        <f t="shared" si="171"/>
        <v/>
      </c>
      <c r="AD2497" s="194" t="str">
        <f t="shared" si="172"/>
        <v/>
      </c>
      <c r="AE2497" s="194">
        <f>IF(AD2497="",0,IF(ISERROR(VLOOKUP(AD2497,AD$7:AD2496,1,FALSE)),1,0))</f>
        <v>0</v>
      </c>
      <c r="AF2497" s="194"/>
    </row>
    <row r="2498" spans="1:32" ht="16.5" customHeight="1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75">
        <f>IF(AND($X$3512&lt;&gt;" ",$X$3512&lt;&gt;0),IF(X2498=$X$3512,1+COUNTIF(U$7:U2497,"&gt;0"),0),0)</f>
        <v>0</v>
      </c>
      <c r="V2498" s="178" t="s">
        <v>2687</v>
      </c>
      <c r="W2498" s="130"/>
      <c r="X2498" s="131"/>
      <c r="Y2498" s="131"/>
      <c r="Z2498" s="206"/>
      <c r="AA2498" s="194">
        <f t="shared" si="169"/>
        <v>0</v>
      </c>
      <c r="AB2498" s="124" t="str">
        <f t="shared" si="170"/>
        <v/>
      </c>
      <c r="AC2498" s="195" t="str">
        <f t="shared" si="171"/>
        <v/>
      </c>
      <c r="AD2498" s="194" t="str">
        <f t="shared" si="172"/>
        <v/>
      </c>
      <c r="AE2498" s="194">
        <f>IF(AD2498="",0,IF(ISERROR(VLOOKUP(AD2498,AD$7:AD2497,1,FALSE)),1,0))</f>
        <v>0</v>
      </c>
      <c r="AF2498" s="194"/>
    </row>
    <row r="2499" spans="1:32" ht="16.5" customHeight="1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75">
        <f>IF(AND($X$3512&lt;&gt;" ",$X$3512&lt;&gt;0),IF(X2499=$X$3512,1+COUNTIF(U$7:U2498,"&gt;0"),0),0)</f>
        <v>0</v>
      </c>
      <c r="V2499" s="178" t="s">
        <v>2688</v>
      </c>
      <c r="W2499" s="130"/>
      <c r="X2499" s="131"/>
      <c r="Y2499" s="131"/>
      <c r="Z2499" s="206"/>
      <c r="AA2499" s="194">
        <f t="shared" si="169"/>
        <v>0</v>
      </c>
      <c r="AB2499" s="124" t="str">
        <f t="shared" si="170"/>
        <v/>
      </c>
      <c r="AC2499" s="195" t="str">
        <f t="shared" si="171"/>
        <v/>
      </c>
      <c r="AD2499" s="194" t="str">
        <f t="shared" si="172"/>
        <v/>
      </c>
      <c r="AE2499" s="194">
        <f>IF(AD2499="",0,IF(ISERROR(VLOOKUP(AD2499,AD$7:AD2498,1,FALSE)),1,0))</f>
        <v>0</v>
      </c>
      <c r="AF2499" s="194"/>
    </row>
    <row r="2500" spans="1:32" ht="16.5" customHeight="1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75">
        <f>IF(AND($X$3512&lt;&gt;" ",$X$3512&lt;&gt;0),IF(X2500=$X$3512,1+COUNTIF(U$7:U2499,"&gt;0"),0),0)</f>
        <v>0</v>
      </c>
      <c r="V2500" s="178" t="s">
        <v>2689</v>
      </c>
      <c r="W2500" s="130"/>
      <c r="X2500" s="131"/>
      <c r="Y2500" s="131"/>
      <c r="Z2500" s="206"/>
      <c r="AA2500" s="194">
        <f t="shared" si="169"/>
        <v>0</v>
      </c>
      <c r="AB2500" s="124" t="str">
        <f t="shared" si="170"/>
        <v/>
      </c>
      <c r="AC2500" s="195" t="str">
        <f t="shared" si="171"/>
        <v/>
      </c>
      <c r="AD2500" s="194" t="str">
        <f t="shared" si="172"/>
        <v/>
      </c>
      <c r="AE2500" s="194">
        <f>IF(AD2500="",0,IF(ISERROR(VLOOKUP(AD2500,AD$7:AD2499,1,FALSE)),1,0))</f>
        <v>0</v>
      </c>
      <c r="AF2500" s="194"/>
    </row>
    <row r="2501" spans="1:32" ht="16.5" customHeight="1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75">
        <f>IF(AND($X$3512&lt;&gt;" ",$X$3512&lt;&gt;0),IF(X2501=$X$3512,1+COUNTIF(U$7:U2500,"&gt;0"),0),0)</f>
        <v>0</v>
      </c>
      <c r="V2501" s="178" t="s">
        <v>2690</v>
      </c>
      <c r="W2501" s="130"/>
      <c r="X2501" s="131"/>
      <c r="Y2501" s="131"/>
      <c r="Z2501" s="206"/>
      <c r="AA2501" s="194">
        <f t="shared" si="169"/>
        <v>0</v>
      </c>
      <c r="AB2501" s="124" t="str">
        <f t="shared" si="170"/>
        <v/>
      </c>
      <c r="AC2501" s="195" t="str">
        <f t="shared" si="171"/>
        <v/>
      </c>
      <c r="AD2501" s="194" t="str">
        <f t="shared" si="172"/>
        <v/>
      </c>
      <c r="AE2501" s="194">
        <f>IF(AD2501="",0,IF(ISERROR(VLOOKUP(AD2501,AD$7:AD2500,1,FALSE)),1,0))</f>
        <v>0</v>
      </c>
      <c r="AF2501" s="194"/>
    </row>
    <row r="2502" spans="1:32" ht="16.5" customHeight="1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75">
        <f>IF(AND($X$3512&lt;&gt;" ",$X$3512&lt;&gt;0),IF(X2502=$X$3512,1+COUNTIF(U$7:U2501,"&gt;0"),0),0)</f>
        <v>0</v>
      </c>
      <c r="V2502" s="178" t="s">
        <v>2691</v>
      </c>
      <c r="W2502" s="130"/>
      <c r="X2502" s="131"/>
      <c r="Y2502" s="131"/>
      <c r="Z2502" s="206"/>
      <c r="AA2502" s="194">
        <f t="shared" si="169"/>
        <v>0</v>
      </c>
      <c r="AB2502" s="124" t="str">
        <f t="shared" si="170"/>
        <v/>
      </c>
      <c r="AC2502" s="195" t="str">
        <f t="shared" si="171"/>
        <v/>
      </c>
      <c r="AD2502" s="194" t="str">
        <f t="shared" si="172"/>
        <v/>
      </c>
      <c r="AE2502" s="194">
        <f>IF(AD2502="",0,IF(ISERROR(VLOOKUP(AD2502,AD$7:AD2501,1,FALSE)),1,0))</f>
        <v>0</v>
      </c>
      <c r="AF2502" s="194"/>
    </row>
    <row r="2503" spans="1:32" ht="16.5" customHeight="1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75">
        <f>IF(AND($X$3512&lt;&gt;" ",$X$3512&lt;&gt;0),IF(X2503=$X$3512,1+COUNTIF(U$7:U2502,"&gt;0"),0),0)</f>
        <v>0</v>
      </c>
      <c r="V2503" s="178" t="s">
        <v>2692</v>
      </c>
      <c r="W2503" s="130"/>
      <c r="X2503" s="131"/>
      <c r="Y2503" s="131"/>
      <c r="Z2503" s="206"/>
      <c r="AA2503" s="194">
        <f t="shared" ref="AA2503:AA2566" si="173">IF(ISBLANK(X2503),0,VLOOKUP(X2503,$B$8:$E$57,1,FALSE))</f>
        <v>0</v>
      </c>
      <c r="AB2503" s="124" t="str">
        <f t="shared" si="170"/>
        <v/>
      </c>
      <c r="AC2503" s="195" t="str">
        <f t="shared" si="171"/>
        <v/>
      </c>
      <c r="AD2503" s="194" t="str">
        <f t="shared" si="172"/>
        <v/>
      </c>
      <c r="AE2503" s="194">
        <f>IF(AD2503="",0,IF(ISERROR(VLOOKUP(AD2503,AD$7:AD2502,1,FALSE)),1,0))</f>
        <v>0</v>
      </c>
      <c r="AF2503" s="194"/>
    </row>
    <row r="2504" spans="1:32" ht="16.5" customHeight="1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75">
        <f>IF(AND($X$3512&lt;&gt;" ",$X$3512&lt;&gt;0),IF(X2504=$X$3512,1+COUNTIF(U$7:U2503,"&gt;0"),0),0)</f>
        <v>0</v>
      </c>
      <c r="V2504" s="178" t="s">
        <v>2693</v>
      </c>
      <c r="W2504" s="130"/>
      <c r="X2504" s="131"/>
      <c r="Y2504" s="131"/>
      <c r="Z2504" s="206"/>
      <c r="AA2504" s="194">
        <f t="shared" si="173"/>
        <v>0</v>
      </c>
      <c r="AB2504" s="124" t="str">
        <f t="shared" ref="AB2504:AB2567" si="174">IF(W2504&gt;0,CONCATENATE(MONTH(W2504)&amp;X2504),"")</f>
        <v/>
      </c>
      <c r="AC2504" s="195" t="str">
        <f t="shared" ref="AC2504:AC2567" si="175">IF(OR(AND(Z2504&lt;&gt;0,ISBLANK(X2504)),ISERROR(AA2504)),"ERR","")</f>
        <v/>
      </c>
      <c r="AD2504" s="194" t="str">
        <f t="shared" si="172"/>
        <v/>
      </c>
      <c r="AE2504" s="194">
        <f>IF(AD2504="",0,IF(ISERROR(VLOOKUP(AD2504,AD$7:AD2503,1,FALSE)),1,0))</f>
        <v>0</v>
      </c>
      <c r="AF2504" s="194"/>
    </row>
    <row r="2505" spans="1:32" ht="16.5" customHeight="1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75">
        <f>IF(AND($X$3512&lt;&gt;" ",$X$3512&lt;&gt;0),IF(X2505=$X$3512,1+COUNTIF(U$7:U2504,"&gt;0"),0),0)</f>
        <v>0</v>
      </c>
      <c r="V2505" s="178" t="s">
        <v>2694</v>
      </c>
      <c r="W2505" s="130"/>
      <c r="X2505" s="131"/>
      <c r="Y2505" s="131"/>
      <c r="Z2505" s="206"/>
      <c r="AA2505" s="194">
        <f t="shared" si="173"/>
        <v>0</v>
      </c>
      <c r="AB2505" s="124" t="str">
        <f t="shared" si="174"/>
        <v/>
      </c>
      <c r="AC2505" s="195" t="str">
        <f t="shared" si="175"/>
        <v/>
      </c>
      <c r="AD2505" s="194" t="str">
        <f t="shared" si="172"/>
        <v/>
      </c>
      <c r="AE2505" s="194">
        <f>IF(AD2505="",0,IF(ISERROR(VLOOKUP(AD2505,AD$7:AD2504,1,FALSE)),1,0))</f>
        <v>0</v>
      </c>
      <c r="AF2505" s="194"/>
    </row>
    <row r="2506" spans="1:32" ht="16.5" customHeight="1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75">
        <f>IF(AND($X$3512&lt;&gt;" ",$X$3512&lt;&gt;0),IF(X2506=$X$3512,1+COUNTIF(U$7:U2505,"&gt;0"),0),0)</f>
        <v>0</v>
      </c>
      <c r="V2506" s="178" t="s">
        <v>2695</v>
      </c>
      <c r="W2506" s="130"/>
      <c r="X2506" s="131"/>
      <c r="Y2506" s="131"/>
      <c r="Z2506" s="206"/>
      <c r="AA2506" s="194">
        <f t="shared" si="173"/>
        <v>0</v>
      </c>
      <c r="AB2506" s="124" t="str">
        <f t="shared" si="174"/>
        <v/>
      </c>
      <c r="AC2506" s="195" t="str">
        <f t="shared" si="175"/>
        <v/>
      </c>
      <c r="AD2506" s="194" t="str">
        <f t="shared" si="172"/>
        <v/>
      </c>
      <c r="AE2506" s="194">
        <f>IF(AD2506="",0,IF(ISERROR(VLOOKUP(AD2506,AD$7:AD2505,1,FALSE)),1,0))</f>
        <v>0</v>
      </c>
      <c r="AF2506" s="194"/>
    </row>
    <row r="2507" spans="1:32" ht="16.5" customHeight="1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75">
        <f>IF(AND($X$3512&lt;&gt;" ",$X$3512&lt;&gt;0),IF(X2507=$X$3512,1+COUNTIF(U$7:U2506,"&gt;0"),0),0)</f>
        <v>0</v>
      </c>
      <c r="V2507" s="178" t="s">
        <v>2696</v>
      </c>
      <c r="W2507" s="130"/>
      <c r="X2507" s="131"/>
      <c r="Y2507" s="131"/>
      <c r="Z2507" s="206"/>
      <c r="AA2507" s="194">
        <f t="shared" si="173"/>
        <v>0</v>
      </c>
      <c r="AB2507" s="124" t="str">
        <f t="shared" si="174"/>
        <v/>
      </c>
      <c r="AC2507" s="195" t="str">
        <f t="shared" si="175"/>
        <v/>
      </c>
      <c r="AD2507" s="194" t="str">
        <f t="shared" ref="AD2507:AD2570" si="176">IF(W2507&gt;0,CONCATENATE(MONTH(W2507),"-",YEAR(W2507)),"")</f>
        <v/>
      </c>
      <c r="AE2507" s="194">
        <f>IF(AD2507="",0,IF(ISERROR(VLOOKUP(AD2507,AD$7:AD2506,1,FALSE)),1,0))</f>
        <v>0</v>
      </c>
      <c r="AF2507" s="194"/>
    </row>
    <row r="2508" spans="1:32" ht="16.5" customHeight="1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75">
        <f>IF(AND($X$3512&lt;&gt;" ",$X$3512&lt;&gt;0),IF(X2508=$X$3512,1+COUNTIF(U$7:U2507,"&gt;0"),0),0)</f>
        <v>0</v>
      </c>
      <c r="V2508" s="178" t="s">
        <v>2697</v>
      </c>
      <c r="W2508" s="130"/>
      <c r="X2508" s="131"/>
      <c r="Y2508" s="131"/>
      <c r="Z2508" s="206"/>
      <c r="AA2508" s="194">
        <f t="shared" si="173"/>
        <v>0</v>
      </c>
      <c r="AB2508" s="124" t="str">
        <f t="shared" si="174"/>
        <v/>
      </c>
      <c r="AC2508" s="195" t="str">
        <f t="shared" si="175"/>
        <v/>
      </c>
      <c r="AD2508" s="194" t="str">
        <f t="shared" si="176"/>
        <v/>
      </c>
      <c r="AE2508" s="194">
        <f>IF(AD2508="",0,IF(ISERROR(VLOOKUP(AD2508,AD$7:AD2507,1,FALSE)),1,0))</f>
        <v>0</v>
      </c>
      <c r="AF2508" s="194"/>
    </row>
    <row r="2509" spans="1:32" ht="16.5" customHeight="1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75">
        <f>IF(AND($X$3512&lt;&gt;" ",$X$3512&lt;&gt;0),IF(X2509=$X$3512,1+COUNTIF(U$7:U2508,"&gt;0"),0),0)</f>
        <v>0</v>
      </c>
      <c r="V2509" s="178" t="s">
        <v>2698</v>
      </c>
      <c r="W2509" s="130"/>
      <c r="X2509" s="131"/>
      <c r="Y2509" s="131"/>
      <c r="Z2509" s="206"/>
      <c r="AA2509" s="194">
        <f t="shared" si="173"/>
        <v>0</v>
      </c>
      <c r="AB2509" s="124" t="str">
        <f t="shared" si="174"/>
        <v/>
      </c>
      <c r="AC2509" s="195" t="str">
        <f t="shared" si="175"/>
        <v/>
      </c>
      <c r="AD2509" s="194" t="str">
        <f t="shared" si="176"/>
        <v/>
      </c>
      <c r="AE2509" s="194">
        <f>IF(AD2509="",0,IF(ISERROR(VLOOKUP(AD2509,AD$7:AD2508,1,FALSE)),1,0))</f>
        <v>0</v>
      </c>
      <c r="AF2509" s="194"/>
    </row>
    <row r="2510" spans="1:32" ht="16.5" customHeight="1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75">
        <f>IF(AND($X$3512&lt;&gt;" ",$X$3512&lt;&gt;0),IF(X2510=$X$3512,1+COUNTIF(U$7:U2509,"&gt;0"),0),0)</f>
        <v>0</v>
      </c>
      <c r="V2510" s="178" t="s">
        <v>2699</v>
      </c>
      <c r="W2510" s="130"/>
      <c r="X2510" s="131"/>
      <c r="Y2510" s="131"/>
      <c r="Z2510" s="206"/>
      <c r="AA2510" s="194">
        <f t="shared" si="173"/>
        <v>0</v>
      </c>
      <c r="AB2510" s="124" t="str">
        <f t="shared" si="174"/>
        <v/>
      </c>
      <c r="AC2510" s="195" t="str">
        <f t="shared" si="175"/>
        <v/>
      </c>
      <c r="AD2510" s="194" t="str">
        <f t="shared" si="176"/>
        <v/>
      </c>
      <c r="AE2510" s="194">
        <f>IF(AD2510="",0,IF(ISERROR(VLOOKUP(AD2510,AD$7:AD2509,1,FALSE)),1,0))</f>
        <v>0</v>
      </c>
      <c r="AF2510" s="194"/>
    </row>
    <row r="2511" spans="1:32" ht="16.5" customHeight="1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75">
        <f>IF(AND($X$3512&lt;&gt;" ",$X$3512&lt;&gt;0),IF(X2511=$X$3512,1+COUNTIF(U$7:U2510,"&gt;0"),0),0)</f>
        <v>0</v>
      </c>
      <c r="V2511" s="178" t="s">
        <v>2700</v>
      </c>
      <c r="W2511" s="130"/>
      <c r="X2511" s="131"/>
      <c r="Y2511" s="131"/>
      <c r="Z2511" s="206"/>
      <c r="AA2511" s="194">
        <f t="shared" si="173"/>
        <v>0</v>
      </c>
      <c r="AB2511" s="124" t="str">
        <f t="shared" si="174"/>
        <v/>
      </c>
      <c r="AC2511" s="195" t="str">
        <f t="shared" si="175"/>
        <v/>
      </c>
      <c r="AD2511" s="194" t="str">
        <f t="shared" si="176"/>
        <v/>
      </c>
      <c r="AE2511" s="194">
        <f>IF(AD2511="",0,IF(ISERROR(VLOOKUP(AD2511,AD$7:AD2510,1,FALSE)),1,0))</f>
        <v>0</v>
      </c>
      <c r="AF2511" s="194"/>
    </row>
    <row r="2512" spans="1:32" ht="16.5" customHeight="1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75">
        <f>IF(AND($X$3512&lt;&gt;" ",$X$3512&lt;&gt;0),IF(X2512=$X$3512,1+COUNTIF(U$7:U2511,"&gt;0"),0),0)</f>
        <v>0</v>
      </c>
      <c r="V2512" s="178" t="s">
        <v>2701</v>
      </c>
      <c r="W2512" s="130"/>
      <c r="X2512" s="131"/>
      <c r="Y2512" s="131"/>
      <c r="Z2512" s="206"/>
      <c r="AA2512" s="194">
        <f t="shared" si="173"/>
        <v>0</v>
      </c>
      <c r="AB2512" s="124" t="str">
        <f t="shared" si="174"/>
        <v/>
      </c>
      <c r="AC2512" s="195" t="str">
        <f t="shared" si="175"/>
        <v/>
      </c>
      <c r="AD2512" s="194" t="str">
        <f t="shared" si="176"/>
        <v/>
      </c>
      <c r="AE2512" s="194">
        <f>IF(AD2512="",0,IF(ISERROR(VLOOKUP(AD2512,AD$7:AD2511,1,FALSE)),1,0))</f>
        <v>0</v>
      </c>
      <c r="AF2512" s="194"/>
    </row>
    <row r="2513" spans="1:32" ht="16.5" customHeight="1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75">
        <f>IF(AND($X$3512&lt;&gt;" ",$X$3512&lt;&gt;0),IF(X2513=$X$3512,1+COUNTIF(U$7:U2512,"&gt;0"),0),0)</f>
        <v>0</v>
      </c>
      <c r="V2513" s="178" t="s">
        <v>2702</v>
      </c>
      <c r="W2513" s="130"/>
      <c r="X2513" s="131"/>
      <c r="Y2513" s="131"/>
      <c r="Z2513" s="206"/>
      <c r="AA2513" s="194">
        <f t="shared" si="173"/>
        <v>0</v>
      </c>
      <c r="AB2513" s="124" t="str">
        <f t="shared" si="174"/>
        <v/>
      </c>
      <c r="AC2513" s="195" t="str">
        <f t="shared" si="175"/>
        <v/>
      </c>
      <c r="AD2513" s="194" t="str">
        <f t="shared" si="176"/>
        <v/>
      </c>
      <c r="AE2513" s="194">
        <f>IF(AD2513="",0,IF(ISERROR(VLOOKUP(AD2513,AD$7:AD2512,1,FALSE)),1,0))</f>
        <v>0</v>
      </c>
      <c r="AF2513" s="194"/>
    </row>
    <row r="2514" spans="1:32" ht="16.5" customHeight="1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75">
        <f>IF(AND($X$3512&lt;&gt;" ",$X$3512&lt;&gt;0),IF(X2514=$X$3512,1+COUNTIF(U$7:U2513,"&gt;0"),0),0)</f>
        <v>0</v>
      </c>
      <c r="V2514" s="178" t="s">
        <v>2703</v>
      </c>
      <c r="W2514" s="130"/>
      <c r="X2514" s="131"/>
      <c r="Y2514" s="131"/>
      <c r="Z2514" s="206"/>
      <c r="AA2514" s="194">
        <f t="shared" si="173"/>
        <v>0</v>
      </c>
      <c r="AB2514" s="124" t="str">
        <f t="shared" si="174"/>
        <v/>
      </c>
      <c r="AC2514" s="195" t="str">
        <f t="shared" si="175"/>
        <v/>
      </c>
      <c r="AD2514" s="194" t="str">
        <f t="shared" si="176"/>
        <v/>
      </c>
      <c r="AE2514" s="194">
        <f>IF(AD2514="",0,IF(ISERROR(VLOOKUP(AD2514,AD$7:AD2513,1,FALSE)),1,0))</f>
        <v>0</v>
      </c>
      <c r="AF2514" s="194"/>
    </row>
    <row r="2515" spans="1:32" ht="16.5" customHeight="1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75">
        <f>IF(AND($X$3512&lt;&gt;" ",$X$3512&lt;&gt;0),IF(X2515=$X$3512,1+COUNTIF(U$7:U2514,"&gt;0"),0),0)</f>
        <v>0</v>
      </c>
      <c r="V2515" s="178" t="s">
        <v>2704</v>
      </c>
      <c r="W2515" s="130"/>
      <c r="X2515" s="131"/>
      <c r="Y2515" s="131"/>
      <c r="Z2515" s="206"/>
      <c r="AA2515" s="194">
        <f t="shared" si="173"/>
        <v>0</v>
      </c>
      <c r="AB2515" s="124" t="str">
        <f t="shared" si="174"/>
        <v/>
      </c>
      <c r="AC2515" s="195" t="str">
        <f t="shared" si="175"/>
        <v/>
      </c>
      <c r="AD2515" s="194" t="str">
        <f t="shared" si="176"/>
        <v/>
      </c>
      <c r="AE2515" s="194">
        <f>IF(AD2515="",0,IF(ISERROR(VLOOKUP(AD2515,AD$7:AD2514,1,FALSE)),1,0))</f>
        <v>0</v>
      </c>
      <c r="AF2515" s="194"/>
    </row>
    <row r="2516" spans="1:32" ht="16.5" customHeight="1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75">
        <f>IF(AND($X$3512&lt;&gt;" ",$X$3512&lt;&gt;0),IF(X2516=$X$3512,1+COUNTIF(U$7:U2515,"&gt;0"),0),0)</f>
        <v>0</v>
      </c>
      <c r="V2516" s="178" t="s">
        <v>2705</v>
      </c>
      <c r="W2516" s="130"/>
      <c r="X2516" s="131"/>
      <c r="Y2516" s="131"/>
      <c r="Z2516" s="206"/>
      <c r="AA2516" s="194">
        <f t="shared" si="173"/>
        <v>0</v>
      </c>
      <c r="AB2516" s="124" t="str">
        <f t="shared" si="174"/>
        <v/>
      </c>
      <c r="AC2516" s="195" t="str">
        <f t="shared" si="175"/>
        <v/>
      </c>
      <c r="AD2516" s="194" t="str">
        <f t="shared" si="176"/>
        <v/>
      </c>
      <c r="AE2516" s="194">
        <f>IF(AD2516="",0,IF(ISERROR(VLOOKUP(AD2516,AD$7:AD2515,1,FALSE)),1,0))</f>
        <v>0</v>
      </c>
      <c r="AF2516" s="194"/>
    </row>
    <row r="2517" spans="1:32" ht="16.5" customHeight="1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75">
        <f>IF(AND($X$3512&lt;&gt;" ",$X$3512&lt;&gt;0),IF(X2517=$X$3512,1+COUNTIF(U$7:U2516,"&gt;0"),0),0)</f>
        <v>0</v>
      </c>
      <c r="V2517" s="178" t="s">
        <v>2706</v>
      </c>
      <c r="W2517" s="130"/>
      <c r="X2517" s="131"/>
      <c r="Y2517" s="131"/>
      <c r="Z2517" s="206"/>
      <c r="AA2517" s="194">
        <f t="shared" si="173"/>
        <v>0</v>
      </c>
      <c r="AB2517" s="124" t="str">
        <f t="shared" si="174"/>
        <v/>
      </c>
      <c r="AC2517" s="195" t="str">
        <f t="shared" si="175"/>
        <v/>
      </c>
      <c r="AD2517" s="194" t="str">
        <f t="shared" si="176"/>
        <v/>
      </c>
      <c r="AE2517" s="194">
        <f>IF(AD2517="",0,IF(ISERROR(VLOOKUP(AD2517,AD$7:AD2516,1,FALSE)),1,0))</f>
        <v>0</v>
      </c>
      <c r="AF2517" s="194"/>
    </row>
    <row r="2518" spans="1:32" ht="16.5" customHeight="1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75">
        <f>IF(AND($X$3512&lt;&gt;" ",$X$3512&lt;&gt;0),IF(X2518=$X$3512,1+COUNTIF(U$7:U2517,"&gt;0"),0),0)</f>
        <v>0</v>
      </c>
      <c r="V2518" s="178" t="s">
        <v>2707</v>
      </c>
      <c r="W2518" s="130"/>
      <c r="X2518" s="131"/>
      <c r="Y2518" s="131"/>
      <c r="Z2518" s="206"/>
      <c r="AA2518" s="194">
        <f t="shared" si="173"/>
        <v>0</v>
      </c>
      <c r="AB2518" s="124" t="str">
        <f t="shared" si="174"/>
        <v/>
      </c>
      <c r="AC2518" s="195" t="str">
        <f t="shared" si="175"/>
        <v/>
      </c>
      <c r="AD2518" s="194" t="str">
        <f t="shared" si="176"/>
        <v/>
      </c>
      <c r="AE2518" s="194">
        <f>IF(AD2518="",0,IF(ISERROR(VLOOKUP(AD2518,AD$7:AD2517,1,FALSE)),1,0))</f>
        <v>0</v>
      </c>
      <c r="AF2518" s="194"/>
    </row>
    <row r="2519" spans="1:32" ht="16.5" customHeight="1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75">
        <f>IF(AND($X$3512&lt;&gt;" ",$X$3512&lt;&gt;0),IF(X2519=$X$3512,1+COUNTIF(U$7:U2518,"&gt;0"),0),0)</f>
        <v>0</v>
      </c>
      <c r="V2519" s="178" t="s">
        <v>2708</v>
      </c>
      <c r="W2519" s="130"/>
      <c r="X2519" s="131"/>
      <c r="Y2519" s="131"/>
      <c r="Z2519" s="206"/>
      <c r="AA2519" s="194">
        <f t="shared" si="173"/>
        <v>0</v>
      </c>
      <c r="AB2519" s="124" t="str">
        <f t="shared" si="174"/>
        <v/>
      </c>
      <c r="AC2519" s="195" t="str">
        <f t="shared" si="175"/>
        <v/>
      </c>
      <c r="AD2519" s="194" t="str">
        <f t="shared" si="176"/>
        <v/>
      </c>
      <c r="AE2519" s="194">
        <f>IF(AD2519="",0,IF(ISERROR(VLOOKUP(AD2519,AD$7:AD2518,1,FALSE)),1,0))</f>
        <v>0</v>
      </c>
      <c r="AF2519" s="194"/>
    </row>
    <row r="2520" spans="1:32" ht="16.5" customHeight="1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75">
        <f>IF(AND($X$3512&lt;&gt;" ",$X$3512&lt;&gt;0),IF(X2520=$X$3512,1+COUNTIF(U$7:U2519,"&gt;0"),0),0)</f>
        <v>0</v>
      </c>
      <c r="V2520" s="178" t="s">
        <v>2709</v>
      </c>
      <c r="W2520" s="130"/>
      <c r="X2520" s="131"/>
      <c r="Y2520" s="131"/>
      <c r="Z2520" s="206"/>
      <c r="AA2520" s="194">
        <f t="shared" si="173"/>
        <v>0</v>
      </c>
      <c r="AB2520" s="124" t="str">
        <f t="shared" si="174"/>
        <v/>
      </c>
      <c r="AC2520" s="195" t="str">
        <f t="shared" si="175"/>
        <v/>
      </c>
      <c r="AD2520" s="194" t="str">
        <f t="shared" si="176"/>
        <v/>
      </c>
      <c r="AE2520" s="194">
        <f>IF(AD2520="",0,IF(ISERROR(VLOOKUP(AD2520,AD$7:AD2519,1,FALSE)),1,0))</f>
        <v>0</v>
      </c>
      <c r="AF2520" s="194"/>
    </row>
    <row r="2521" spans="1:32" ht="16.5" customHeight="1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75">
        <f>IF(AND($X$3512&lt;&gt;" ",$X$3512&lt;&gt;0),IF(X2521=$X$3512,1+COUNTIF(U$7:U2520,"&gt;0"),0),0)</f>
        <v>0</v>
      </c>
      <c r="V2521" s="178" t="s">
        <v>2710</v>
      </c>
      <c r="W2521" s="130"/>
      <c r="X2521" s="131"/>
      <c r="Y2521" s="131"/>
      <c r="Z2521" s="206"/>
      <c r="AA2521" s="194">
        <f t="shared" si="173"/>
        <v>0</v>
      </c>
      <c r="AB2521" s="124" t="str">
        <f t="shared" si="174"/>
        <v/>
      </c>
      <c r="AC2521" s="195" t="str">
        <f t="shared" si="175"/>
        <v/>
      </c>
      <c r="AD2521" s="194" t="str">
        <f t="shared" si="176"/>
        <v/>
      </c>
      <c r="AE2521" s="194">
        <f>IF(AD2521="",0,IF(ISERROR(VLOOKUP(AD2521,AD$7:AD2520,1,FALSE)),1,0))</f>
        <v>0</v>
      </c>
      <c r="AF2521" s="194"/>
    </row>
    <row r="2522" spans="1:32" ht="16.5" customHeight="1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75">
        <f>IF(AND($X$3512&lt;&gt;" ",$X$3512&lt;&gt;0),IF(X2522=$X$3512,1+COUNTIF(U$7:U2521,"&gt;0"),0),0)</f>
        <v>0</v>
      </c>
      <c r="V2522" s="178" t="s">
        <v>2711</v>
      </c>
      <c r="W2522" s="130"/>
      <c r="X2522" s="131"/>
      <c r="Y2522" s="131"/>
      <c r="Z2522" s="206"/>
      <c r="AA2522" s="194">
        <f t="shared" si="173"/>
        <v>0</v>
      </c>
      <c r="AB2522" s="124" t="str">
        <f t="shared" si="174"/>
        <v/>
      </c>
      <c r="AC2522" s="195" t="str">
        <f t="shared" si="175"/>
        <v/>
      </c>
      <c r="AD2522" s="194" t="str">
        <f t="shared" si="176"/>
        <v/>
      </c>
      <c r="AE2522" s="194">
        <f>IF(AD2522="",0,IF(ISERROR(VLOOKUP(AD2522,AD$7:AD2521,1,FALSE)),1,0))</f>
        <v>0</v>
      </c>
      <c r="AF2522" s="194"/>
    </row>
    <row r="2523" spans="1:32" ht="16.5" customHeight="1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75">
        <f>IF(AND($X$3512&lt;&gt;" ",$X$3512&lt;&gt;0),IF(X2523=$X$3512,1+COUNTIF(U$7:U2522,"&gt;0"),0),0)</f>
        <v>0</v>
      </c>
      <c r="V2523" s="178" t="s">
        <v>2712</v>
      </c>
      <c r="W2523" s="130"/>
      <c r="X2523" s="131"/>
      <c r="Y2523" s="131"/>
      <c r="Z2523" s="206"/>
      <c r="AA2523" s="194">
        <f t="shared" si="173"/>
        <v>0</v>
      </c>
      <c r="AB2523" s="124" t="str">
        <f t="shared" si="174"/>
        <v/>
      </c>
      <c r="AC2523" s="195" t="str">
        <f t="shared" si="175"/>
        <v/>
      </c>
      <c r="AD2523" s="194" t="str">
        <f t="shared" si="176"/>
        <v/>
      </c>
      <c r="AE2523" s="194">
        <f>IF(AD2523="",0,IF(ISERROR(VLOOKUP(AD2523,AD$7:AD2522,1,FALSE)),1,0))</f>
        <v>0</v>
      </c>
      <c r="AF2523" s="194"/>
    </row>
    <row r="2524" spans="1:32" ht="16.5" customHeight="1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75">
        <f>IF(AND($X$3512&lt;&gt;" ",$X$3512&lt;&gt;0),IF(X2524=$X$3512,1+COUNTIF(U$7:U2523,"&gt;0"),0),0)</f>
        <v>0</v>
      </c>
      <c r="V2524" s="178" t="s">
        <v>2713</v>
      </c>
      <c r="W2524" s="130"/>
      <c r="X2524" s="131"/>
      <c r="Y2524" s="131"/>
      <c r="Z2524" s="206"/>
      <c r="AA2524" s="194">
        <f t="shared" si="173"/>
        <v>0</v>
      </c>
      <c r="AB2524" s="124" t="str">
        <f t="shared" si="174"/>
        <v/>
      </c>
      <c r="AC2524" s="195" t="str">
        <f t="shared" si="175"/>
        <v/>
      </c>
      <c r="AD2524" s="194" t="str">
        <f t="shared" si="176"/>
        <v/>
      </c>
      <c r="AE2524" s="194">
        <f>IF(AD2524="",0,IF(ISERROR(VLOOKUP(AD2524,AD$7:AD2523,1,FALSE)),1,0))</f>
        <v>0</v>
      </c>
      <c r="AF2524" s="194"/>
    </row>
    <row r="2525" spans="1:32" ht="16.5" customHeight="1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75">
        <f>IF(AND($X$3512&lt;&gt;" ",$X$3512&lt;&gt;0),IF(X2525=$X$3512,1+COUNTIF(U$7:U2524,"&gt;0"),0),0)</f>
        <v>0</v>
      </c>
      <c r="V2525" s="178" t="s">
        <v>2714</v>
      </c>
      <c r="W2525" s="130"/>
      <c r="X2525" s="131"/>
      <c r="Y2525" s="131"/>
      <c r="Z2525" s="206"/>
      <c r="AA2525" s="194">
        <f t="shared" si="173"/>
        <v>0</v>
      </c>
      <c r="AB2525" s="124" t="str">
        <f t="shared" si="174"/>
        <v/>
      </c>
      <c r="AC2525" s="195" t="str">
        <f t="shared" si="175"/>
        <v/>
      </c>
      <c r="AD2525" s="194" t="str">
        <f t="shared" si="176"/>
        <v/>
      </c>
      <c r="AE2525" s="194">
        <f>IF(AD2525="",0,IF(ISERROR(VLOOKUP(AD2525,AD$7:AD2524,1,FALSE)),1,0))</f>
        <v>0</v>
      </c>
      <c r="AF2525" s="194"/>
    </row>
    <row r="2526" spans="1:32" ht="16.5" customHeight="1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75">
        <f>IF(AND($X$3512&lt;&gt;" ",$X$3512&lt;&gt;0),IF(X2526=$X$3512,1+COUNTIF(U$7:U2525,"&gt;0"),0),0)</f>
        <v>0</v>
      </c>
      <c r="V2526" s="178" t="s">
        <v>2715</v>
      </c>
      <c r="W2526" s="130"/>
      <c r="X2526" s="131"/>
      <c r="Y2526" s="131"/>
      <c r="Z2526" s="206"/>
      <c r="AA2526" s="194">
        <f t="shared" si="173"/>
        <v>0</v>
      </c>
      <c r="AB2526" s="124" t="str">
        <f t="shared" si="174"/>
        <v/>
      </c>
      <c r="AC2526" s="195" t="str">
        <f t="shared" si="175"/>
        <v/>
      </c>
      <c r="AD2526" s="194" t="str">
        <f t="shared" si="176"/>
        <v/>
      </c>
      <c r="AE2526" s="194">
        <f>IF(AD2526="",0,IF(ISERROR(VLOOKUP(AD2526,AD$7:AD2525,1,FALSE)),1,0))</f>
        <v>0</v>
      </c>
      <c r="AF2526" s="194"/>
    </row>
    <row r="2527" spans="1:32" ht="16.5" customHeight="1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75">
        <f>IF(AND($X$3512&lt;&gt;" ",$X$3512&lt;&gt;0),IF(X2527=$X$3512,1+COUNTIF(U$7:U2526,"&gt;0"),0),0)</f>
        <v>0</v>
      </c>
      <c r="V2527" s="178" t="s">
        <v>2716</v>
      </c>
      <c r="W2527" s="130"/>
      <c r="X2527" s="131"/>
      <c r="Y2527" s="131"/>
      <c r="Z2527" s="206"/>
      <c r="AA2527" s="194">
        <f t="shared" si="173"/>
        <v>0</v>
      </c>
      <c r="AB2527" s="124" t="str">
        <f t="shared" si="174"/>
        <v/>
      </c>
      <c r="AC2527" s="195" t="str">
        <f t="shared" si="175"/>
        <v/>
      </c>
      <c r="AD2527" s="194" t="str">
        <f t="shared" si="176"/>
        <v/>
      </c>
      <c r="AE2527" s="194">
        <f>IF(AD2527="",0,IF(ISERROR(VLOOKUP(AD2527,AD$7:AD2526,1,FALSE)),1,0))</f>
        <v>0</v>
      </c>
      <c r="AF2527" s="194"/>
    </row>
    <row r="2528" spans="1:32" ht="16.5" customHeight="1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75">
        <f>IF(AND($X$3512&lt;&gt;" ",$X$3512&lt;&gt;0),IF(X2528=$X$3512,1+COUNTIF(U$7:U2527,"&gt;0"),0),0)</f>
        <v>0</v>
      </c>
      <c r="V2528" s="178" t="s">
        <v>2717</v>
      </c>
      <c r="W2528" s="130"/>
      <c r="X2528" s="131"/>
      <c r="Y2528" s="131"/>
      <c r="Z2528" s="206"/>
      <c r="AA2528" s="194">
        <f t="shared" si="173"/>
        <v>0</v>
      </c>
      <c r="AB2528" s="124" t="str">
        <f t="shared" si="174"/>
        <v/>
      </c>
      <c r="AC2528" s="195" t="str">
        <f t="shared" si="175"/>
        <v/>
      </c>
      <c r="AD2528" s="194" t="str">
        <f t="shared" si="176"/>
        <v/>
      </c>
      <c r="AE2528" s="194">
        <f>IF(AD2528="",0,IF(ISERROR(VLOOKUP(AD2528,AD$7:AD2527,1,FALSE)),1,0))</f>
        <v>0</v>
      </c>
      <c r="AF2528" s="194"/>
    </row>
    <row r="2529" spans="1:32" ht="16.5" customHeight="1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75">
        <f>IF(AND($X$3512&lt;&gt;" ",$X$3512&lt;&gt;0),IF(X2529=$X$3512,1+COUNTIF(U$7:U2528,"&gt;0"),0),0)</f>
        <v>0</v>
      </c>
      <c r="V2529" s="178" t="s">
        <v>2718</v>
      </c>
      <c r="W2529" s="130"/>
      <c r="X2529" s="131"/>
      <c r="Y2529" s="131"/>
      <c r="Z2529" s="206"/>
      <c r="AA2529" s="194">
        <f t="shared" si="173"/>
        <v>0</v>
      </c>
      <c r="AB2529" s="124" t="str">
        <f t="shared" si="174"/>
        <v/>
      </c>
      <c r="AC2529" s="195" t="str">
        <f t="shared" si="175"/>
        <v/>
      </c>
      <c r="AD2529" s="194" t="str">
        <f t="shared" si="176"/>
        <v/>
      </c>
      <c r="AE2529" s="194">
        <f>IF(AD2529="",0,IF(ISERROR(VLOOKUP(AD2529,AD$7:AD2528,1,FALSE)),1,0))</f>
        <v>0</v>
      </c>
      <c r="AF2529" s="194"/>
    </row>
    <row r="2530" spans="1:32" ht="16.5" customHeight="1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75">
        <f>IF(AND($X$3512&lt;&gt;" ",$X$3512&lt;&gt;0),IF(X2530=$X$3512,1+COUNTIF(U$7:U2529,"&gt;0"),0),0)</f>
        <v>0</v>
      </c>
      <c r="V2530" s="178" t="s">
        <v>2719</v>
      </c>
      <c r="W2530" s="130"/>
      <c r="X2530" s="131"/>
      <c r="Y2530" s="131"/>
      <c r="Z2530" s="206"/>
      <c r="AA2530" s="194">
        <f t="shared" si="173"/>
        <v>0</v>
      </c>
      <c r="AB2530" s="124" t="str">
        <f t="shared" si="174"/>
        <v/>
      </c>
      <c r="AC2530" s="195" t="str">
        <f t="shared" si="175"/>
        <v/>
      </c>
      <c r="AD2530" s="194" t="str">
        <f t="shared" si="176"/>
        <v/>
      </c>
      <c r="AE2530" s="194">
        <f>IF(AD2530="",0,IF(ISERROR(VLOOKUP(AD2530,AD$7:AD2529,1,FALSE)),1,0))</f>
        <v>0</v>
      </c>
      <c r="AF2530" s="194"/>
    </row>
    <row r="2531" spans="1:32" ht="16.5" customHeight="1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75">
        <f>IF(AND($X$3512&lt;&gt;" ",$X$3512&lt;&gt;0),IF(X2531=$X$3512,1+COUNTIF(U$7:U2530,"&gt;0"),0),0)</f>
        <v>0</v>
      </c>
      <c r="V2531" s="178" t="s">
        <v>2720</v>
      </c>
      <c r="W2531" s="130"/>
      <c r="X2531" s="131"/>
      <c r="Y2531" s="131"/>
      <c r="Z2531" s="206"/>
      <c r="AA2531" s="194">
        <f t="shared" si="173"/>
        <v>0</v>
      </c>
      <c r="AB2531" s="124" t="str">
        <f t="shared" si="174"/>
        <v/>
      </c>
      <c r="AC2531" s="195" t="str">
        <f t="shared" si="175"/>
        <v/>
      </c>
      <c r="AD2531" s="194" t="str">
        <f t="shared" si="176"/>
        <v/>
      </c>
      <c r="AE2531" s="194">
        <f>IF(AD2531="",0,IF(ISERROR(VLOOKUP(AD2531,AD$7:AD2530,1,FALSE)),1,0))</f>
        <v>0</v>
      </c>
      <c r="AF2531" s="194"/>
    </row>
    <row r="2532" spans="1:32" ht="16.5" customHeight="1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75">
        <f>IF(AND($X$3512&lt;&gt;" ",$X$3512&lt;&gt;0),IF(X2532=$X$3512,1+COUNTIF(U$7:U2531,"&gt;0"),0),0)</f>
        <v>0</v>
      </c>
      <c r="V2532" s="178" t="s">
        <v>2721</v>
      </c>
      <c r="W2532" s="130"/>
      <c r="X2532" s="131"/>
      <c r="Y2532" s="131"/>
      <c r="Z2532" s="206"/>
      <c r="AA2532" s="194">
        <f t="shared" si="173"/>
        <v>0</v>
      </c>
      <c r="AB2532" s="124" t="str">
        <f t="shared" si="174"/>
        <v/>
      </c>
      <c r="AC2532" s="195" t="str">
        <f t="shared" si="175"/>
        <v/>
      </c>
      <c r="AD2532" s="194" t="str">
        <f t="shared" si="176"/>
        <v/>
      </c>
      <c r="AE2532" s="194">
        <f>IF(AD2532="",0,IF(ISERROR(VLOOKUP(AD2532,AD$7:AD2531,1,FALSE)),1,0))</f>
        <v>0</v>
      </c>
      <c r="AF2532" s="194"/>
    </row>
    <row r="2533" spans="1:32" ht="16.5" customHeight="1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75">
        <f>IF(AND($X$3512&lt;&gt;" ",$X$3512&lt;&gt;0),IF(X2533=$X$3512,1+COUNTIF(U$7:U2532,"&gt;0"),0),0)</f>
        <v>0</v>
      </c>
      <c r="V2533" s="178" t="s">
        <v>2722</v>
      </c>
      <c r="W2533" s="130"/>
      <c r="X2533" s="131"/>
      <c r="Y2533" s="131"/>
      <c r="Z2533" s="206"/>
      <c r="AA2533" s="194">
        <f t="shared" si="173"/>
        <v>0</v>
      </c>
      <c r="AB2533" s="124" t="str">
        <f t="shared" si="174"/>
        <v/>
      </c>
      <c r="AC2533" s="195" t="str">
        <f t="shared" si="175"/>
        <v/>
      </c>
      <c r="AD2533" s="194" t="str">
        <f t="shared" si="176"/>
        <v/>
      </c>
      <c r="AE2533" s="194">
        <f>IF(AD2533="",0,IF(ISERROR(VLOOKUP(AD2533,AD$7:AD2532,1,FALSE)),1,0))</f>
        <v>0</v>
      </c>
      <c r="AF2533" s="194"/>
    </row>
    <row r="2534" spans="1:32" ht="16.5" customHeight="1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75">
        <f>IF(AND($X$3512&lt;&gt;" ",$X$3512&lt;&gt;0),IF(X2534=$X$3512,1+COUNTIF(U$7:U2533,"&gt;0"),0),0)</f>
        <v>0</v>
      </c>
      <c r="V2534" s="178" t="s">
        <v>2723</v>
      </c>
      <c r="W2534" s="130"/>
      <c r="X2534" s="131"/>
      <c r="Y2534" s="131"/>
      <c r="Z2534" s="206"/>
      <c r="AA2534" s="194">
        <f t="shared" si="173"/>
        <v>0</v>
      </c>
      <c r="AB2534" s="124" t="str">
        <f t="shared" si="174"/>
        <v/>
      </c>
      <c r="AC2534" s="195" t="str">
        <f t="shared" si="175"/>
        <v/>
      </c>
      <c r="AD2534" s="194" t="str">
        <f t="shared" si="176"/>
        <v/>
      </c>
      <c r="AE2534" s="194">
        <f>IF(AD2534="",0,IF(ISERROR(VLOOKUP(AD2534,AD$7:AD2533,1,FALSE)),1,0))</f>
        <v>0</v>
      </c>
      <c r="AF2534" s="194"/>
    </row>
    <row r="2535" spans="1:32" ht="16.5" customHeight="1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75">
        <f>IF(AND($X$3512&lt;&gt;" ",$X$3512&lt;&gt;0),IF(X2535=$X$3512,1+COUNTIF(U$7:U2534,"&gt;0"),0),0)</f>
        <v>0</v>
      </c>
      <c r="V2535" s="178" t="s">
        <v>2724</v>
      </c>
      <c r="W2535" s="130"/>
      <c r="X2535" s="131"/>
      <c r="Y2535" s="131"/>
      <c r="Z2535" s="206"/>
      <c r="AA2535" s="194">
        <f t="shared" si="173"/>
        <v>0</v>
      </c>
      <c r="AB2535" s="124" t="str">
        <f t="shared" si="174"/>
        <v/>
      </c>
      <c r="AC2535" s="195" t="str">
        <f t="shared" si="175"/>
        <v/>
      </c>
      <c r="AD2535" s="194" t="str">
        <f t="shared" si="176"/>
        <v/>
      </c>
      <c r="AE2535" s="194">
        <f>IF(AD2535="",0,IF(ISERROR(VLOOKUP(AD2535,AD$7:AD2534,1,FALSE)),1,0))</f>
        <v>0</v>
      </c>
      <c r="AF2535" s="194"/>
    </row>
    <row r="2536" spans="1:32" ht="16.5" customHeight="1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75">
        <f>IF(AND($X$3512&lt;&gt;" ",$X$3512&lt;&gt;0),IF(X2536=$X$3512,1+COUNTIF(U$7:U2535,"&gt;0"),0),0)</f>
        <v>0</v>
      </c>
      <c r="V2536" s="178" t="s">
        <v>2725</v>
      </c>
      <c r="W2536" s="130"/>
      <c r="X2536" s="131"/>
      <c r="Y2536" s="131"/>
      <c r="Z2536" s="206"/>
      <c r="AA2536" s="194">
        <f t="shared" si="173"/>
        <v>0</v>
      </c>
      <c r="AB2536" s="124" t="str">
        <f t="shared" si="174"/>
        <v/>
      </c>
      <c r="AC2536" s="195" t="str">
        <f t="shared" si="175"/>
        <v/>
      </c>
      <c r="AD2536" s="194" t="str">
        <f t="shared" si="176"/>
        <v/>
      </c>
      <c r="AE2536" s="194">
        <f>IF(AD2536="",0,IF(ISERROR(VLOOKUP(AD2536,AD$7:AD2535,1,FALSE)),1,0))</f>
        <v>0</v>
      </c>
      <c r="AF2536" s="194"/>
    </row>
    <row r="2537" spans="1:32" ht="16.5" customHeight="1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75">
        <f>IF(AND($X$3512&lt;&gt;" ",$X$3512&lt;&gt;0),IF(X2537=$X$3512,1+COUNTIF(U$7:U2536,"&gt;0"),0),0)</f>
        <v>0</v>
      </c>
      <c r="V2537" s="178" t="s">
        <v>2726</v>
      </c>
      <c r="W2537" s="130"/>
      <c r="X2537" s="131"/>
      <c r="Y2537" s="131"/>
      <c r="Z2537" s="206"/>
      <c r="AA2537" s="194">
        <f t="shared" si="173"/>
        <v>0</v>
      </c>
      <c r="AB2537" s="124" t="str">
        <f t="shared" si="174"/>
        <v/>
      </c>
      <c r="AC2537" s="195" t="str">
        <f t="shared" si="175"/>
        <v/>
      </c>
      <c r="AD2537" s="194" t="str">
        <f t="shared" si="176"/>
        <v/>
      </c>
      <c r="AE2537" s="194">
        <f>IF(AD2537="",0,IF(ISERROR(VLOOKUP(AD2537,AD$7:AD2536,1,FALSE)),1,0))</f>
        <v>0</v>
      </c>
      <c r="AF2537" s="194"/>
    </row>
    <row r="2538" spans="1:32" ht="16.5" customHeight="1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75">
        <f>IF(AND($X$3512&lt;&gt;" ",$X$3512&lt;&gt;0),IF(X2538=$X$3512,1+COUNTIF(U$7:U2537,"&gt;0"),0),0)</f>
        <v>0</v>
      </c>
      <c r="V2538" s="178" t="s">
        <v>2727</v>
      </c>
      <c r="W2538" s="130"/>
      <c r="X2538" s="131"/>
      <c r="Y2538" s="131"/>
      <c r="Z2538" s="206"/>
      <c r="AA2538" s="194">
        <f t="shared" si="173"/>
        <v>0</v>
      </c>
      <c r="AB2538" s="124" t="str">
        <f t="shared" si="174"/>
        <v/>
      </c>
      <c r="AC2538" s="195" t="str">
        <f t="shared" si="175"/>
        <v/>
      </c>
      <c r="AD2538" s="194" t="str">
        <f t="shared" si="176"/>
        <v/>
      </c>
      <c r="AE2538" s="194">
        <f>IF(AD2538="",0,IF(ISERROR(VLOOKUP(AD2538,AD$7:AD2537,1,FALSE)),1,0))</f>
        <v>0</v>
      </c>
      <c r="AF2538" s="194"/>
    </row>
    <row r="2539" spans="1:32" ht="16.5" customHeight="1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75">
        <f>IF(AND($X$3512&lt;&gt;" ",$X$3512&lt;&gt;0),IF(X2539=$X$3512,1+COUNTIF(U$7:U2538,"&gt;0"),0),0)</f>
        <v>0</v>
      </c>
      <c r="V2539" s="178" t="s">
        <v>2728</v>
      </c>
      <c r="W2539" s="130"/>
      <c r="X2539" s="131"/>
      <c r="Y2539" s="131"/>
      <c r="Z2539" s="206"/>
      <c r="AA2539" s="194">
        <f t="shared" si="173"/>
        <v>0</v>
      </c>
      <c r="AB2539" s="124" t="str">
        <f t="shared" si="174"/>
        <v/>
      </c>
      <c r="AC2539" s="195" t="str">
        <f t="shared" si="175"/>
        <v/>
      </c>
      <c r="AD2539" s="194" t="str">
        <f t="shared" si="176"/>
        <v/>
      </c>
      <c r="AE2539" s="194">
        <f>IF(AD2539="",0,IF(ISERROR(VLOOKUP(AD2539,AD$7:AD2538,1,FALSE)),1,0))</f>
        <v>0</v>
      </c>
      <c r="AF2539" s="194"/>
    </row>
    <row r="2540" spans="1:32" ht="16.5" customHeight="1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75">
        <f>IF(AND($X$3512&lt;&gt;" ",$X$3512&lt;&gt;0),IF(X2540=$X$3512,1+COUNTIF(U$7:U2539,"&gt;0"),0),0)</f>
        <v>0</v>
      </c>
      <c r="V2540" s="178" t="s">
        <v>2729</v>
      </c>
      <c r="W2540" s="130"/>
      <c r="X2540" s="131"/>
      <c r="Y2540" s="131"/>
      <c r="Z2540" s="206"/>
      <c r="AA2540" s="194">
        <f t="shared" si="173"/>
        <v>0</v>
      </c>
      <c r="AB2540" s="124" t="str">
        <f t="shared" si="174"/>
        <v/>
      </c>
      <c r="AC2540" s="195" t="str">
        <f t="shared" si="175"/>
        <v/>
      </c>
      <c r="AD2540" s="194" t="str">
        <f t="shared" si="176"/>
        <v/>
      </c>
      <c r="AE2540" s="194">
        <f>IF(AD2540="",0,IF(ISERROR(VLOOKUP(AD2540,AD$7:AD2539,1,FALSE)),1,0))</f>
        <v>0</v>
      </c>
      <c r="AF2540" s="194"/>
    </row>
    <row r="2541" spans="1:32" ht="16.5" customHeight="1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75">
        <f>IF(AND($X$3512&lt;&gt;" ",$X$3512&lt;&gt;0),IF(X2541=$X$3512,1+COUNTIF(U$7:U2540,"&gt;0"),0),0)</f>
        <v>0</v>
      </c>
      <c r="V2541" s="178" t="s">
        <v>2730</v>
      </c>
      <c r="W2541" s="130"/>
      <c r="X2541" s="131"/>
      <c r="Y2541" s="131"/>
      <c r="Z2541" s="206"/>
      <c r="AA2541" s="194">
        <f t="shared" si="173"/>
        <v>0</v>
      </c>
      <c r="AB2541" s="124" t="str">
        <f t="shared" si="174"/>
        <v/>
      </c>
      <c r="AC2541" s="195" t="str">
        <f t="shared" si="175"/>
        <v/>
      </c>
      <c r="AD2541" s="194" t="str">
        <f t="shared" si="176"/>
        <v/>
      </c>
      <c r="AE2541" s="194">
        <f>IF(AD2541="",0,IF(ISERROR(VLOOKUP(AD2541,AD$7:AD2540,1,FALSE)),1,0))</f>
        <v>0</v>
      </c>
      <c r="AF2541" s="194"/>
    </row>
    <row r="2542" spans="1:32" ht="16.5" customHeight="1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75">
        <f>IF(AND($X$3512&lt;&gt;" ",$X$3512&lt;&gt;0),IF(X2542=$X$3512,1+COUNTIF(U$7:U2541,"&gt;0"),0),0)</f>
        <v>0</v>
      </c>
      <c r="V2542" s="178" t="s">
        <v>2731</v>
      </c>
      <c r="W2542" s="130"/>
      <c r="X2542" s="131"/>
      <c r="Y2542" s="131"/>
      <c r="Z2542" s="206"/>
      <c r="AA2542" s="194">
        <f t="shared" si="173"/>
        <v>0</v>
      </c>
      <c r="AB2542" s="124" t="str">
        <f t="shared" si="174"/>
        <v/>
      </c>
      <c r="AC2542" s="195" t="str">
        <f t="shared" si="175"/>
        <v/>
      </c>
      <c r="AD2542" s="194" t="str">
        <f t="shared" si="176"/>
        <v/>
      </c>
      <c r="AE2542" s="194">
        <f>IF(AD2542="",0,IF(ISERROR(VLOOKUP(AD2542,AD$7:AD2541,1,FALSE)),1,0))</f>
        <v>0</v>
      </c>
      <c r="AF2542" s="194"/>
    </row>
    <row r="2543" spans="1:32" ht="16.5" customHeight="1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75">
        <f>IF(AND($X$3512&lt;&gt;" ",$X$3512&lt;&gt;0),IF(X2543=$X$3512,1+COUNTIF(U$7:U2542,"&gt;0"),0),0)</f>
        <v>0</v>
      </c>
      <c r="V2543" s="178" t="s">
        <v>2732</v>
      </c>
      <c r="W2543" s="130"/>
      <c r="X2543" s="131"/>
      <c r="Y2543" s="131"/>
      <c r="Z2543" s="206"/>
      <c r="AA2543" s="194">
        <f t="shared" si="173"/>
        <v>0</v>
      </c>
      <c r="AB2543" s="124" t="str">
        <f t="shared" si="174"/>
        <v/>
      </c>
      <c r="AC2543" s="195" t="str">
        <f t="shared" si="175"/>
        <v/>
      </c>
      <c r="AD2543" s="194" t="str">
        <f t="shared" si="176"/>
        <v/>
      </c>
      <c r="AE2543" s="194">
        <f>IF(AD2543="",0,IF(ISERROR(VLOOKUP(AD2543,AD$7:AD2542,1,FALSE)),1,0))</f>
        <v>0</v>
      </c>
      <c r="AF2543" s="194"/>
    </row>
    <row r="2544" spans="1:32" ht="16.5" customHeight="1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75">
        <f>IF(AND($X$3512&lt;&gt;" ",$X$3512&lt;&gt;0),IF(X2544=$X$3512,1+COUNTIF(U$7:U2543,"&gt;0"),0),0)</f>
        <v>0</v>
      </c>
      <c r="V2544" s="178" t="s">
        <v>2733</v>
      </c>
      <c r="W2544" s="130"/>
      <c r="X2544" s="131"/>
      <c r="Y2544" s="131"/>
      <c r="Z2544" s="206"/>
      <c r="AA2544" s="194">
        <f t="shared" si="173"/>
        <v>0</v>
      </c>
      <c r="AB2544" s="124" t="str">
        <f t="shared" si="174"/>
        <v/>
      </c>
      <c r="AC2544" s="195" t="str">
        <f t="shared" si="175"/>
        <v/>
      </c>
      <c r="AD2544" s="194" t="str">
        <f t="shared" si="176"/>
        <v/>
      </c>
      <c r="AE2544" s="194">
        <f>IF(AD2544="",0,IF(ISERROR(VLOOKUP(AD2544,AD$7:AD2543,1,FALSE)),1,0))</f>
        <v>0</v>
      </c>
      <c r="AF2544" s="194"/>
    </row>
    <row r="2545" spans="1:32" ht="16.5" customHeight="1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75">
        <f>IF(AND($X$3512&lt;&gt;" ",$X$3512&lt;&gt;0),IF(X2545=$X$3512,1+COUNTIF(U$7:U2544,"&gt;0"),0),0)</f>
        <v>0</v>
      </c>
      <c r="V2545" s="178" t="s">
        <v>2734</v>
      </c>
      <c r="W2545" s="130"/>
      <c r="X2545" s="131"/>
      <c r="Y2545" s="131"/>
      <c r="Z2545" s="206"/>
      <c r="AA2545" s="194">
        <f t="shared" si="173"/>
        <v>0</v>
      </c>
      <c r="AB2545" s="124" t="str">
        <f t="shared" si="174"/>
        <v/>
      </c>
      <c r="AC2545" s="195" t="str">
        <f t="shared" si="175"/>
        <v/>
      </c>
      <c r="AD2545" s="194" t="str">
        <f t="shared" si="176"/>
        <v/>
      </c>
      <c r="AE2545" s="194">
        <f>IF(AD2545="",0,IF(ISERROR(VLOOKUP(AD2545,AD$7:AD2544,1,FALSE)),1,0))</f>
        <v>0</v>
      </c>
      <c r="AF2545" s="194"/>
    </row>
    <row r="2546" spans="1:32" ht="16.5" customHeight="1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75">
        <f>IF(AND($X$3512&lt;&gt;" ",$X$3512&lt;&gt;0),IF(X2546=$X$3512,1+COUNTIF(U$7:U2545,"&gt;0"),0),0)</f>
        <v>0</v>
      </c>
      <c r="V2546" s="178" t="s">
        <v>2735</v>
      </c>
      <c r="W2546" s="130"/>
      <c r="X2546" s="131"/>
      <c r="Y2546" s="131"/>
      <c r="Z2546" s="206"/>
      <c r="AA2546" s="194">
        <f t="shared" si="173"/>
        <v>0</v>
      </c>
      <c r="AB2546" s="124" t="str">
        <f t="shared" si="174"/>
        <v/>
      </c>
      <c r="AC2546" s="195" t="str">
        <f t="shared" si="175"/>
        <v/>
      </c>
      <c r="AD2546" s="194" t="str">
        <f t="shared" si="176"/>
        <v/>
      </c>
      <c r="AE2546" s="194">
        <f>IF(AD2546="",0,IF(ISERROR(VLOOKUP(AD2546,AD$7:AD2545,1,FALSE)),1,0))</f>
        <v>0</v>
      </c>
      <c r="AF2546" s="194"/>
    </row>
    <row r="2547" spans="1:32" ht="16.5" customHeight="1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75">
        <f>IF(AND($X$3512&lt;&gt;" ",$X$3512&lt;&gt;0),IF(X2547=$X$3512,1+COUNTIF(U$7:U2546,"&gt;0"),0),0)</f>
        <v>0</v>
      </c>
      <c r="V2547" s="178" t="s">
        <v>2736</v>
      </c>
      <c r="W2547" s="130"/>
      <c r="X2547" s="131"/>
      <c r="Y2547" s="131"/>
      <c r="Z2547" s="206"/>
      <c r="AA2547" s="194">
        <f t="shared" si="173"/>
        <v>0</v>
      </c>
      <c r="AB2547" s="124" t="str">
        <f t="shared" si="174"/>
        <v/>
      </c>
      <c r="AC2547" s="195" t="str">
        <f t="shared" si="175"/>
        <v/>
      </c>
      <c r="AD2547" s="194" t="str">
        <f t="shared" si="176"/>
        <v/>
      </c>
      <c r="AE2547" s="194">
        <f>IF(AD2547="",0,IF(ISERROR(VLOOKUP(AD2547,AD$7:AD2546,1,FALSE)),1,0))</f>
        <v>0</v>
      </c>
      <c r="AF2547" s="194"/>
    </row>
    <row r="2548" spans="1:32" ht="16.5" customHeight="1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75">
        <f>IF(AND($X$3512&lt;&gt;" ",$X$3512&lt;&gt;0),IF(X2548=$X$3512,1+COUNTIF(U$7:U2547,"&gt;0"),0),0)</f>
        <v>0</v>
      </c>
      <c r="V2548" s="178" t="s">
        <v>2737</v>
      </c>
      <c r="W2548" s="130"/>
      <c r="X2548" s="131"/>
      <c r="Y2548" s="131"/>
      <c r="Z2548" s="206"/>
      <c r="AA2548" s="194">
        <f t="shared" si="173"/>
        <v>0</v>
      </c>
      <c r="AB2548" s="124" t="str">
        <f t="shared" si="174"/>
        <v/>
      </c>
      <c r="AC2548" s="195" t="str">
        <f t="shared" si="175"/>
        <v/>
      </c>
      <c r="AD2548" s="194" t="str">
        <f t="shared" si="176"/>
        <v/>
      </c>
      <c r="AE2548" s="194">
        <f>IF(AD2548="",0,IF(ISERROR(VLOOKUP(AD2548,AD$7:AD2547,1,FALSE)),1,0))</f>
        <v>0</v>
      </c>
      <c r="AF2548" s="194"/>
    </row>
    <row r="2549" spans="1:32" ht="16.5" customHeight="1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75">
        <f>IF(AND($X$3512&lt;&gt;" ",$X$3512&lt;&gt;0),IF(X2549=$X$3512,1+COUNTIF(U$7:U2548,"&gt;0"),0),0)</f>
        <v>0</v>
      </c>
      <c r="V2549" s="178" t="s">
        <v>2738</v>
      </c>
      <c r="W2549" s="130"/>
      <c r="X2549" s="131"/>
      <c r="Y2549" s="131"/>
      <c r="Z2549" s="206"/>
      <c r="AA2549" s="194">
        <f t="shared" si="173"/>
        <v>0</v>
      </c>
      <c r="AB2549" s="124" t="str">
        <f t="shared" si="174"/>
        <v/>
      </c>
      <c r="AC2549" s="195" t="str">
        <f t="shared" si="175"/>
        <v/>
      </c>
      <c r="AD2549" s="194" t="str">
        <f t="shared" si="176"/>
        <v/>
      </c>
      <c r="AE2549" s="194">
        <f>IF(AD2549="",0,IF(ISERROR(VLOOKUP(AD2549,AD$7:AD2548,1,FALSE)),1,0))</f>
        <v>0</v>
      </c>
      <c r="AF2549" s="194"/>
    </row>
    <row r="2550" spans="1:32" ht="16.5" customHeight="1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75">
        <f>IF(AND($X$3512&lt;&gt;" ",$X$3512&lt;&gt;0),IF(X2550=$X$3512,1+COUNTIF(U$7:U2549,"&gt;0"),0),0)</f>
        <v>0</v>
      </c>
      <c r="V2550" s="178" t="s">
        <v>2739</v>
      </c>
      <c r="W2550" s="130"/>
      <c r="X2550" s="131"/>
      <c r="Y2550" s="131"/>
      <c r="Z2550" s="206"/>
      <c r="AA2550" s="194">
        <f t="shared" si="173"/>
        <v>0</v>
      </c>
      <c r="AB2550" s="124" t="str">
        <f t="shared" si="174"/>
        <v/>
      </c>
      <c r="AC2550" s="195" t="str">
        <f t="shared" si="175"/>
        <v/>
      </c>
      <c r="AD2550" s="194" t="str">
        <f t="shared" si="176"/>
        <v/>
      </c>
      <c r="AE2550" s="194">
        <f>IF(AD2550="",0,IF(ISERROR(VLOOKUP(AD2550,AD$7:AD2549,1,FALSE)),1,0))</f>
        <v>0</v>
      </c>
      <c r="AF2550" s="194"/>
    </row>
    <row r="2551" spans="1:32" ht="16.5" customHeight="1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75">
        <f>IF(AND($X$3512&lt;&gt;" ",$X$3512&lt;&gt;0),IF(X2551=$X$3512,1+COUNTIF(U$7:U2550,"&gt;0"),0),0)</f>
        <v>0</v>
      </c>
      <c r="V2551" s="178" t="s">
        <v>2740</v>
      </c>
      <c r="W2551" s="130"/>
      <c r="X2551" s="131"/>
      <c r="Y2551" s="131"/>
      <c r="Z2551" s="206"/>
      <c r="AA2551" s="194">
        <f t="shared" si="173"/>
        <v>0</v>
      </c>
      <c r="AB2551" s="124" t="str">
        <f t="shared" si="174"/>
        <v/>
      </c>
      <c r="AC2551" s="195" t="str">
        <f t="shared" si="175"/>
        <v/>
      </c>
      <c r="AD2551" s="194" t="str">
        <f t="shared" si="176"/>
        <v/>
      </c>
      <c r="AE2551" s="194">
        <f>IF(AD2551="",0,IF(ISERROR(VLOOKUP(AD2551,AD$7:AD2550,1,FALSE)),1,0))</f>
        <v>0</v>
      </c>
      <c r="AF2551" s="194"/>
    </row>
    <row r="2552" spans="1:32" ht="16.5" customHeight="1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75">
        <f>IF(AND($X$3512&lt;&gt;" ",$X$3512&lt;&gt;0),IF(X2552=$X$3512,1+COUNTIF(U$7:U2551,"&gt;0"),0),0)</f>
        <v>0</v>
      </c>
      <c r="V2552" s="178" t="s">
        <v>2741</v>
      </c>
      <c r="W2552" s="130"/>
      <c r="X2552" s="131"/>
      <c r="Y2552" s="131"/>
      <c r="Z2552" s="206"/>
      <c r="AA2552" s="194">
        <f t="shared" si="173"/>
        <v>0</v>
      </c>
      <c r="AB2552" s="124" t="str">
        <f t="shared" si="174"/>
        <v/>
      </c>
      <c r="AC2552" s="195" t="str">
        <f t="shared" si="175"/>
        <v/>
      </c>
      <c r="AD2552" s="194" t="str">
        <f t="shared" si="176"/>
        <v/>
      </c>
      <c r="AE2552" s="194">
        <f>IF(AD2552="",0,IF(ISERROR(VLOOKUP(AD2552,AD$7:AD2551,1,FALSE)),1,0))</f>
        <v>0</v>
      </c>
      <c r="AF2552" s="194"/>
    </row>
    <row r="2553" spans="1:32" ht="16.5" customHeight="1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75">
        <f>IF(AND($X$3512&lt;&gt;" ",$X$3512&lt;&gt;0),IF(X2553=$X$3512,1+COUNTIF(U$7:U2552,"&gt;0"),0),0)</f>
        <v>0</v>
      </c>
      <c r="V2553" s="178" t="s">
        <v>2742</v>
      </c>
      <c r="W2553" s="130"/>
      <c r="X2553" s="131"/>
      <c r="Y2553" s="131"/>
      <c r="Z2553" s="206"/>
      <c r="AA2553" s="194">
        <f t="shared" si="173"/>
        <v>0</v>
      </c>
      <c r="AB2553" s="124" t="str">
        <f t="shared" si="174"/>
        <v/>
      </c>
      <c r="AC2553" s="195" t="str">
        <f t="shared" si="175"/>
        <v/>
      </c>
      <c r="AD2553" s="194" t="str">
        <f t="shared" si="176"/>
        <v/>
      </c>
      <c r="AE2553" s="194">
        <f>IF(AD2553="",0,IF(ISERROR(VLOOKUP(AD2553,AD$7:AD2552,1,FALSE)),1,0))</f>
        <v>0</v>
      </c>
      <c r="AF2553" s="194"/>
    </row>
    <row r="2554" spans="1:32" ht="16.5" customHeight="1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75">
        <f>IF(AND($X$3512&lt;&gt;" ",$X$3512&lt;&gt;0),IF(X2554=$X$3512,1+COUNTIF(U$7:U2553,"&gt;0"),0),0)</f>
        <v>0</v>
      </c>
      <c r="V2554" s="178" t="s">
        <v>2743</v>
      </c>
      <c r="W2554" s="130"/>
      <c r="X2554" s="131"/>
      <c r="Y2554" s="131"/>
      <c r="Z2554" s="206"/>
      <c r="AA2554" s="194">
        <f t="shared" si="173"/>
        <v>0</v>
      </c>
      <c r="AB2554" s="124" t="str">
        <f t="shared" si="174"/>
        <v/>
      </c>
      <c r="AC2554" s="195" t="str">
        <f t="shared" si="175"/>
        <v/>
      </c>
      <c r="AD2554" s="194" t="str">
        <f t="shared" si="176"/>
        <v/>
      </c>
      <c r="AE2554" s="194">
        <f>IF(AD2554="",0,IF(ISERROR(VLOOKUP(AD2554,AD$7:AD2553,1,FALSE)),1,0))</f>
        <v>0</v>
      </c>
      <c r="AF2554" s="194"/>
    </row>
    <row r="2555" spans="1:32" ht="16.5" customHeight="1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75">
        <f>IF(AND($X$3512&lt;&gt;" ",$X$3512&lt;&gt;0),IF(X2555=$X$3512,1+COUNTIF(U$7:U2554,"&gt;0"),0),0)</f>
        <v>0</v>
      </c>
      <c r="V2555" s="178" t="s">
        <v>2744</v>
      </c>
      <c r="W2555" s="130"/>
      <c r="X2555" s="131"/>
      <c r="Y2555" s="131"/>
      <c r="Z2555" s="206"/>
      <c r="AA2555" s="194">
        <f t="shared" si="173"/>
        <v>0</v>
      </c>
      <c r="AB2555" s="124" t="str">
        <f t="shared" si="174"/>
        <v/>
      </c>
      <c r="AC2555" s="195" t="str">
        <f t="shared" si="175"/>
        <v/>
      </c>
      <c r="AD2555" s="194" t="str">
        <f t="shared" si="176"/>
        <v/>
      </c>
      <c r="AE2555" s="194">
        <f>IF(AD2555="",0,IF(ISERROR(VLOOKUP(AD2555,AD$7:AD2554,1,FALSE)),1,0))</f>
        <v>0</v>
      </c>
      <c r="AF2555" s="194"/>
    </row>
    <row r="2556" spans="1:32" ht="16.5" customHeight="1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75">
        <f>IF(AND($X$3512&lt;&gt;" ",$X$3512&lt;&gt;0),IF(X2556=$X$3512,1+COUNTIF(U$7:U2555,"&gt;0"),0),0)</f>
        <v>0</v>
      </c>
      <c r="V2556" s="178" t="s">
        <v>2745</v>
      </c>
      <c r="W2556" s="130"/>
      <c r="X2556" s="131"/>
      <c r="Y2556" s="131"/>
      <c r="Z2556" s="206"/>
      <c r="AA2556" s="194">
        <f t="shared" si="173"/>
        <v>0</v>
      </c>
      <c r="AB2556" s="124" t="str">
        <f t="shared" si="174"/>
        <v/>
      </c>
      <c r="AC2556" s="195" t="str">
        <f t="shared" si="175"/>
        <v/>
      </c>
      <c r="AD2556" s="194" t="str">
        <f t="shared" si="176"/>
        <v/>
      </c>
      <c r="AE2556" s="194">
        <f>IF(AD2556="",0,IF(ISERROR(VLOOKUP(AD2556,AD$7:AD2555,1,FALSE)),1,0))</f>
        <v>0</v>
      </c>
      <c r="AF2556" s="194"/>
    </row>
    <row r="2557" spans="1:32" ht="16.5" customHeight="1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75">
        <f>IF(AND($X$3512&lt;&gt;" ",$X$3512&lt;&gt;0),IF(X2557=$X$3512,1+COUNTIF(U$7:U2556,"&gt;0"),0),0)</f>
        <v>0</v>
      </c>
      <c r="V2557" s="178" t="s">
        <v>2746</v>
      </c>
      <c r="W2557" s="130"/>
      <c r="X2557" s="131"/>
      <c r="Y2557" s="131"/>
      <c r="Z2557" s="206"/>
      <c r="AA2557" s="194">
        <f t="shared" si="173"/>
        <v>0</v>
      </c>
      <c r="AB2557" s="124" t="str">
        <f t="shared" si="174"/>
        <v/>
      </c>
      <c r="AC2557" s="195" t="str">
        <f t="shared" si="175"/>
        <v/>
      </c>
      <c r="AD2557" s="194" t="str">
        <f t="shared" si="176"/>
        <v/>
      </c>
      <c r="AE2557" s="194">
        <f>IF(AD2557="",0,IF(ISERROR(VLOOKUP(AD2557,AD$7:AD2556,1,FALSE)),1,0))</f>
        <v>0</v>
      </c>
      <c r="AF2557" s="194"/>
    </row>
    <row r="2558" spans="1:32" ht="16.5" customHeight="1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75">
        <f>IF(AND($X$3512&lt;&gt;" ",$X$3512&lt;&gt;0),IF(X2558=$X$3512,1+COUNTIF(U$7:U2557,"&gt;0"),0),0)</f>
        <v>0</v>
      </c>
      <c r="V2558" s="178" t="s">
        <v>2747</v>
      </c>
      <c r="W2558" s="130"/>
      <c r="X2558" s="131"/>
      <c r="Y2558" s="131"/>
      <c r="Z2558" s="206"/>
      <c r="AA2558" s="194">
        <f t="shared" si="173"/>
        <v>0</v>
      </c>
      <c r="AB2558" s="124" t="str">
        <f t="shared" si="174"/>
        <v/>
      </c>
      <c r="AC2558" s="195" t="str">
        <f t="shared" si="175"/>
        <v/>
      </c>
      <c r="AD2558" s="194" t="str">
        <f t="shared" si="176"/>
        <v/>
      </c>
      <c r="AE2558" s="194">
        <f>IF(AD2558="",0,IF(ISERROR(VLOOKUP(AD2558,AD$7:AD2557,1,FALSE)),1,0))</f>
        <v>0</v>
      </c>
      <c r="AF2558" s="194"/>
    </row>
    <row r="2559" spans="1:32" ht="16.5" customHeight="1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75">
        <f>IF(AND($X$3512&lt;&gt;" ",$X$3512&lt;&gt;0),IF(X2559=$X$3512,1+COUNTIF(U$7:U2558,"&gt;0"),0),0)</f>
        <v>0</v>
      </c>
      <c r="V2559" s="178" t="s">
        <v>2748</v>
      </c>
      <c r="W2559" s="130"/>
      <c r="X2559" s="131"/>
      <c r="Y2559" s="131"/>
      <c r="Z2559" s="206"/>
      <c r="AA2559" s="194">
        <f t="shared" si="173"/>
        <v>0</v>
      </c>
      <c r="AB2559" s="124" t="str">
        <f t="shared" si="174"/>
        <v/>
      </c>
      <c r="AC2559" s="195" t="str">
        <f t="shared" si="175"/>
        <v/>
      </c>
      <c r="AD2559" s="194" t="str">
        <f t="shared" si="176"/>
        <v/>
      </c>
      <c r="AE2559" s="194">
        <f>IF(AD2559="",0,IF(ISERROR(VLOOKUP(AD2559,AD$7:AD2558,1,FALSE)),1,0))</f>
        <v>0</v>
      </c>
      <c r="AF2559" s="194"/>
    </row>
    <row r="2560" spans="1:32" ht="16.5" customHeight="1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75">
        <f>IF(AND($X$3512&lt;&gt;" ",$X$3512&lt;&gt;0),IF(X2560=$X$3512,1+COUNTIF(U$7:U2559,"&gt;0"),0),0)</f>
        <v>0</v>
      </c>
      <c r="V2560" s="178" t="s">
        <v>2749</v>
      </c>
      <c r="W2560" s="130"/>
      <c r="X2560" s="131"/>
      <c r="Y2560" s="131"/>
      <c r="Z2560" s="206"/>
      <c r="AA2560" s="194">
        <f t="shared" si="173"/>
        <v>0</v>
      </c>
      <c r="AB2560" s="124" t="str">
        <f t="shared" si="174"/>
        <v/>
      </c>
      <c r="AC2560" s="195" t="str">
        <f t="shared" si="175"/>
        <v/>
      </c>
      <c r="AD2560" s="194" t="str">
        <f t="shared" si="176"/>
        <v/>
      </c>
      <c r="AE2560" s="194">
        <f>IF(AD2560="",0,IF(ISERROR(VLOOKUP(AD2560,AD$7:AD2559,1,FALSE)),1,0))</f>
        <v>0</v>
      </c>
      <c r="AF2560" s="194"/>
    </row>
    <row r="2561" spans="1:32" ht="16.5" customHeight="1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75">
        <f>IF(AND($X$3512&lt;&gt;" ",$X$3512&lt;&gt;0),IF(X2561=$X$3512,1+COUNTIF(U$7:U2560,"&gt;0"),0),0)</f>
        <v>0</v>
      </c>
      <c r="V2561" s="178" t="s">
        <v>2750</v>
      </c>
      <c r="W2561" s="130"/>
      <c r="X2561" s="131"/>
      <c r="Y2561" s="131"/>
      <c r="Z2561" s="206"/>
      <c r="AA2561" s="194">
        <f t="shared" si="173"/>
        <v>0</v>
      </c>
      <c r="AB2561" s="124" t="str">
        <f t="shared" si="174"/>
        <v/>
      </c>
      <c r="AC2561" s="195" t="str">
        <f t="shared" si="175"/>
        <v/>
      </c>
      <c r="AD2561" s="194" t="str">
        <f t="shared" si="176"/>
        <v/>
      </c>
      <c r="AE2561" s="194">
        <f>IF(AD2561="",0,IF(ISERROR(VLOOKUP(AD2561,AD$7:AD2560,1,FALSE)),1,0))</f>
        <v>0</v>
      </c>
      <c r="AF2561" s="194"/>
    </row>
    <row r="2562" spans="1:32" ht="16.5" customHeight="1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75">
        <f>IF(AND($X$3512&lt;&gt;" ",$X$3512&lt;&gt;0),IF(X2562=$X$3512,1+COUNTIF(U$7:U2561,"&gt;0"),0),0)</f>
        <v>0</v>
      </c>
      <c r="V2562" s="178" t="s">
        <v>2751</v>
      </c>
      <c r="W2562" s="130"/>
      <c r="X2562" s="131"/>
      <c r="Y2562" s="131"/>
      <c r="Z2562" s="206"/>
      <c r="AA2562" s="194">
        <f t="shared" si="173"/>
        <v>0</v>
      </c>
      <c r="AB2562" s="124" t="str">
        <f t="shared" si="174"/>
        <v/>
      </c>
      <c r="AC2562" s="195" t="str">
        <f t="shared" si="175"/>
        <v/>
      </c>
      <c r="AD2562" s="194" t="str">
        <f t="shared" si="176"/>
        <v/>
      </c>
      <c r="AE2562" s="194">
        <f>IF(AD2562="",0,IF(ISERROR(VLOOKUP(AD2562,AD$7:AD2561,1,FALSE)),1,0))</f>
        <v>0</v>
      </c>
      <c r="AF2562" s="194"/>
    </row>
    <row r="2563" spans="1:32" ht="16.5" customHeight="1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75">
        <f>IF(AND($X$3512&lt;&gt;" ",$X$3512&lt;&gt;0),IF(X2563=$X$3512,1+COUNTIF(U$7:U2562,"&gt;0"),0),0)</f>
        <v>0</v>
      </c>
      <c r="V2563" s="178" t="s">
        <v>2752</v>
      </c>
      <c r="W2563" s="130"/>
      <c r="X2563" s="131"/>
      <c r="Y2563" s="131"/>
      <c r="Z2563" s="206"/>
      <c r="AA2563" s="194">
        <f t="shared" si="173"/>
        <v>0</v>
      </c>
      <c r="AB2563" s="124" t="str">
        <f t="shared" si="174"/>
        <v/>
      </c>
      <c r="AC2563" s="195" t="str">
        <f t="shared" si="175"/>
        <v/>
      </c>
      <c r="AD2563" s="194" t="str">
        <f t="shared" si="176"/>
        <v/>
      </c>
      <c r="AE2563" s="194">
        <f>IF(AD2563="",0,IF(ISERROR(VLOOKUP(AD2563,AD$7:AD2562,1,FALSE)),1,0))</f>
        <v>0</v>
      </c>
      <c r="AF2563" s="194"/>
    </row>
    <row r="2564" spans="1:32" ht="16.5" customHeight="1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75">
        <f>IF(AND($X$3512&lt;&gt;" ",$X$3512&lt;&gt;0),IF(X2564=$X$3512,1+COUNTIF(U$7:U2563,"&gt;0"),0),0)</f>
        <v>0</v>
      </c>
      <c r="V2564" s="178" t="s">
        <v>2753</v>
      </c>
      <c r="W2564" s="130"/>
      <c r="X2564" s="131"/>
      <c r="Y2564" s="131"/>
      <c r="Z2564" s="206"/>
      <c r="AA2564" s="194">
        <f t="shared" si="173"/>
        <v>0</v>
      </c>
      <c r="AB2564" s="124" t="str">
        <f t="shared" si="174"/>
        <v/>
      </c>
      <c r="AC2564" s="195" t="str">
        <f t="shared" si="175"/>
        <v/>
      </c>
      <c r="AD2564" s="194" t="str">
        <f t="shared" si="176"/>
        <v/>
      </c>
      <c r="AE2564" s="194">
        <f>IF(AD2564="",0,IF(ISERROR(VLOOKUP(AD2564,AD$7:AD2563,1,FALSE)),1,0))</f>
        <v>0</v>
      </c>
      <c r="AF2564" s="194"/>
    </row>
    <row r="2565" spans="1:32" ht="16.5" customHeight="1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75">
        <f>IF(AND($X$3512&lt;&gt;" ",$X$3512&lt;&gt;0),IF(X2565=$X$3512,1+COUNTIF(U$7:U2564,"&gt;0"),0),0)</f>
        <v>0</v>
      </c>
      <c r="V2565" s="178" t="s">
        <v>2754</v>
      </c>
      <c r="W2565" s="130"/>
      <c r="X2565" s="131"/>
      <c r="Y2565" s="131"/>
      <c r="Z2565" s="206"/>
      <c r="AA2565" s="194">
        <f t="shared" si="173"/>
        <v>0</v>
      </c>
      <c r="AB2565" s="124" t="str">
        <f t="shared" si="174"/>
        <v/>
      </c>
      <c r="AC2565" s="195" t="str">
        <f t="shared" si="175"/>
        <v/>
      </c>
      <c r="AD2565" s="194" t="str">
        <f t="shared" si="176"/>
        <v/>
      </c>
      <c r="AE2565" s="194">
        <f>IF(AD2565="",0,IF(ISERROR(VLOOKUP(AD2565,AD$7:AD2564,1,FALSE)),1,0))</f>
        <v>0</v>
      </c>
      <c r="AF2565" s="194"/>
    </row>
    <row r="2566" spans="1:32" ht="16.5" customHeight="1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75">
        <f>IF(AND($X$3512&lt;&gt;" ",$X$3512&lt;&gt;0),IF(X2566=$X$3512,1+COUNTIF(U$7:U2565,"&gt;0"),0),0)</f>
        <v>0</v>
      </c>
      <c r="V2566" s="178" t="s">
        <v>2755</v>
      </c>
      <c r="W2566" s="130"/>
      <c r="X2566" s="131"/>
      <c r="Y2566" s="131"/>
      <c r="Z2566" s="206"/>
      <c r="AA2566" s="194">
        <f t="shared" si="173"/>
        <v>0</v>
      </c>
      <c r="AB2566" s="124" t="str">
        <f t="shared" si="174"/>
        <v/>
      </c>
      <c r="AC2566" s="195" t="str">
        <f t="shared" si="175"/>
        <v/>
      </c>
      <c r="AD2566" s="194" t="str">
        <f t="shared" si="176"/>
        <v/>
      </c>
      <c r="AE2566" s="194">
        <f>IF(AD2566="",0,IF(ISERROR(VLOOKUP(AD2566,AD$7:AD2565,1,FALSE)),1,0))</f>
        <v>0</v>
      </c>
      <c r="AF2566" s="194"/>
    </row>
    <row r="2567" spans="1:32" ht="16.5" customHeight="1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75">
        <f>IF(AND($X$3512&lt;&gt;" ",$X$3512&lt;&gt;0),IF(X2567=$X$3512,1+COUNTIF(U$7:U2566,"&gt;0"),0),0)</f>
        <v>0</v>
      </c>
      <c r="V2567" s="178" t="s">
        <v>2756</v>
      </c>
      <c r="W2567" s="130"/>
      <c r="X2567" s="131"/>
      <c r="Y2567" s="131"/>
      <c r="Z2567" s="206"/>
      <c r="AA2567" s="194">
        <f t="shared" ref="AA2567:AA2630" si="177">IF(ISBLANK(X2567),0,VLOOKUP(X2567,$B$8:$E$57,1,FALSE))</f>
        <v>0</v>
      </c>
      <c r="AB2567" s="124" t="str">
        <f t="shared" si="174"/>
        <v/>
      </c>
      <c r="AC2567" s="195" t="str">
        <f t="shared" si="175"/>
        <v/>
      </c>
      <c r="AD2567" s="194" t="str">
        <f t="shared" si="176"/>
        <v/>
      </c>
      <c r="AE2567" s="194">
        <f>IF(AD2567="",0,IF(ISERROR(VLOOKUP(AD2567,AD$7:AD2566,1,FALSE)),1,0))</f>
        <v>0</v>
      </c>
      <c r="AF2567" s="194"/>
    </row>
    <row r="2568" spans="1:32" ht="16.5" customHeight="1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75">
        <f>IF(AND($X$3512&lt;&gt;" ",$X$3512&lt;&gt;0),IF(X2568=$X$3512,1+COUNTIF(U$7:U2567,"&gt;0"),0),0)</f>
        <v>0</v>
      </c>
      <c r="V2568" s="178" t="s">
        <v>2757</v>
      </c>
      <c r="W2568" s="130"/>
      <c r="X2568" s="131"/>
      <c r="Y2568" s="131"/>
      <c r="Z2568" s="206"/>
      <c r="AA2568" s="194">
        <f t="shared" si="177"/>
        <v>0</v>
      </c>
      <c r="AB2568" s="124" t="str">
        <f t="shared" ref="AB2568:AB2631" si="178">IF(W2568&gt;0,CONCATENATE(MONTH(W2568)&amp;X2568),"")</f>
        <v/>
      </c>
      <c r="AC2568" s="195" t="str">
        <f t="shared" ref="AC2568:AC2631" si="179">IF(OR(AND(Z2568&lt;&gt;0,ISBLANK(X2568)),ISERROR(AA2568)),"ERR","")</f>
        <v/>
      </c>
      <c r="AD2568" s="194" t="str">
        <f t="shared" si="176"/>
        <v/>
      </c>
      <c r="AE2568" s="194">
        <f>IF(AD2568="",0,IF(ISERROR(VLOOKUP(AD2568,AD$7:AD2567,1,FALSE)),1,0))</f>
        <v>0</v>
      </c>
      <c r="AF2568" s="194"/>
    </row>
    <row r="2569" spans="1:32" ht="16.5" customHeight="1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75">
        <f>IF(AND($X$3512&lt;&gt;" ",$X$3512&lt;&gt;0),IF(X2569=$X$3512,1+COUNTIF(U$7:U2568,"&gt;0"),0),0)</f>
        <v>0</v>
      </c>
      <c r="V2569" s="178" t="s">
        <v>2758</v>
      </c>
      <c r="W2569" s="130"/>
      <c r="X2569" s="131"/>
      <c r="Y2569" s="131"/>
      <c r="Z2569" s="206"/>
      <c r="AA2569" s="194">
        <f t="shared" si="177"/>
        <v>0</v>
      </c>
      <c r="AB2569" s="124" t="str">
        <f t="shared" si="178"/>
        <v/>
      </c>
      <c r="AC2569" s="195" t="str">
        <f t="shared" si="179"/>
        <v/>
      </c>
      <c r="AD2569" s="194" t="str">
        <f t="shared" si="176"/>
        <v/>
      </c>
      <c r="AE2569" s="194">
        <f>IF(AD2569="",0,IF(ISERROR(VLOOKUP(AD2569,AD$7:AD2568,1,FALSE)),1,0))</f>
        <v>0</v>
      </c>
      <c r="AF2569" s="194"/>
    </row>
    <row r="2570" spans="1:32" ht="16.5" customHeight="1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75">
        <f>IF(AND($X$3512&lt;&gt;" ",$X$3512&lt;&gt;0),IF(X2570=$X$3512,1+COUNTIF(U$7:U2569,"&gt;0"),0),0)</f>
        <v>0</v>
      </c>
      <c r="V2570" s="178" t="s">
        <v>2759</v>
      </c>
      <c r="W2570" s="130"/>
      <c r="X2570" s="131"/>
      <c r="Y2570" s="131"/>
      <c r="Z2570" s="206"/>
      <c r="AA2570" s="194">
        <f t="shared" si="177"/>
        <v>0</v>
      </c>
      <c r="AB2570" s="124" t="str">
        <f t="shared" si="178"/>
        <v/>
      </c>
      <c r="AC2570" s="195" t="str">
        <f t="shared" si="179"/>
        <v/>
      </c>
      <c r="AD2570" s="194" t="str">
        <f t="shared" si="176"/>
        <v/>
      </c>
      <c r="AE2570" s="194">
        <f>IF(AD2570="",0,IF(ISERROR(VLOOKUP(AD2570,AD$7:AD2569,1,FALSE)),1,0))</f>
        <v>0</v>
      </c>
      <c r="AF2570" s="194"/>
    </row>
    <row r="2571" spans="1:32" ht="16.5" customHeight="1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75">
        <f>IF(AND($X$3512&lt;&gt;" ",$X$3512&lt;&gt;0),IF(X2571=$X$3512,1+COUNTIF(U$7:U2570,"&gt;0"),0),0)</f>
        <v>0</v>
      </c>
      <c r="V2571" s="178" t="s">
        <v>2760</v>
      </c>
      <c r="W2571" s="130"/>
      <c r="X2571" s="131"/>
      <c r="Y2571" s="131"/>
      <c r="Z2571" s="206"/>
      <c r="AA2571" s="194">
        <f t="shared" si="177"/>
        <v>0</v>
      </c>
      <c r="AB2571" s="124" t="str">
        <f t="shared" si="178"/>
        <v/>
      </c>
      <c r="AC2571" s="195" t="str">
        <f t="shared" si="179"/>
        <v/>
      </c>
      <c r="AD2571" s="194" t="str">
        <f t="shared" ref="AD2571:AD2634" si="180">IF(W2571&gt;0,CONCATENATE(MONTH(W2571),"-",YEAR(W2571)),"")</f>
        <v/>
      </c>
      <c r="AE2571" s="194">
        <f>IF(AD2571="",0,IF(ISERROR(VLOOKUP(AD2571,AD$7:AD2570,1,FALSE)),1,0))</f>
        <v>0</v>
      </c>
      <c r="AF2571" s="194"/>
    </row>
    <row r="2572" spans="1:32" ht="16.5" customHeight="1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75">
        <f>IF(AND($X$3512&lt;&gt;" ",$X$3512&lt;&gt;0),IF(X2572=$X$3512,1+COUNTIF(U$7:U2571,"&gt;0"),0),0)</f>
        <v>0</v>
      </c>
      <c r="V2572" s="178" t="s">
        <v>2761</v>
      </c>
      <c r="W2572" s="130"/>
      <c r="X2572" s="131"/>
      <c r="Y2572" s="131"/>
      <c r="Z2572" s="206"/>
      <c r="AA2572" s="194">
        <f t="shared" si="177"/>
        <v>0</v>
      </c>
      <c r="AB2572" s="124" t="str">
        <f t="shared" si="178"/>
        <v/>
      </c>
      <c r="AC2572" s="195" t="str">
        <f t="shared" si="179"/>
        <v/>
      </c>
      <c r="AD2572" s="194" t="str">
        <f t="shared" si="180"/>
        <v/>
      </c>
      <c r="AE2572" s="194">
        <f>IF(AD2572="",0,IF(ISERROR(VLOOKUP(AD2572,AD$7:AD2571,1,FALSE)),1,0))</f>
        <v>0</v>
      </c>
      <c r="AF2572" s="194"/>
    </row>
    <row r="2573" spans="1:32" ht="16.5" customHeight="1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75">
        <f>IF(AND($X$3512&lt;&gt;" ",$X$3512&lt;&gt;0),IF(X2573=$X$3512,1+COUNTIF(U$7:U2572,"&gt;0"),0),0)</f>
        <v>0</v>
      </c>
      <c r="V2573" s="178" t="s">
        <v>2762</v>
      </c>
      <c r="W2573" s="130"/>
      <c r="X2573" s="131"/>
      <c r="Y2573" s="131"/>
      <c r="Z2573" s="206"/>
      <c r="AA2573" s="194">
        <f t="shared" si="177"/>
        <v>0</v>
      </c>
      <c r="AB2573" s="124" t="str">
        <f t="shared" si="178"/>
        <v/>
      </c>
      <c r="AC2573" s="195" t="str">
        <f t="shared" si="179"/>
        <v/>
      </c>
      <c r="AD2573" s="194" t="str">
        <f t="shared" si="180"/>
        <v/>
      </c>
      <c r="AE2573" s="194">
        <f>IF(AD2573="",0,IF(ISERROR(VLOOKUP(AD2573,AD$7:AD2572,1,FALSE)),1,0))</f>
        <v>0</v>
      </c>
      <c r="AF2573" s="194"/>
    </row>
    <row r="2574" spans="1:32" ht="16.5" customHeight="1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75">
        <f>IF(AND($X$3512&lt;&gt;" ",$X$3512&lt;&gt;0),IF(X2574=$X$3512,1+COUNTIF(U$7:U2573,"&gt;0"),0),0)</f>
        <v>0</v>
      </c>
      <c r="V2574" s="178" t="s">
        <v>2763</v>
      </c>
      <c r="W2574" s="130"/>
      <c r="X2574" s="131"/>
      <c r="Y2574" s="131"/>
      <c r="Z2574" s="206"/>
      <c r="AA2574" s="194">
        <f t="shared" si="177"/>
        <v>0</v>
      </c>
      <c r="AB2574" s="124" t="str">
        <f t="shared" si="178"/>
        <v/>
      </c>
      <c r="AC2574" s="195" t="str">
        <f t="shared" si="179"/>
        <v/>
      </c>
      <c r="AD2574" s="194" t="str">
        <f t="shared" si="180"/>
        <v/>
      </c>
      <c r="AE2574" s="194">
        <f>IF(AD2574="",0,IF(ISERROR(VLOOKUP(AD2574,AD$7:AD2573,1,FALSE)),1,0))</f>
        <v>0</v>
      </c>
      <c r="AF2574" s="194"/>
    </row>
    <row r="2575" spans="1:32" ht="16.5" customHeight="1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75">
        <f>IF(AND($X$3512&lt;&gt;" ",$X$3512&lt;&gt;0),IF(X2575=$X$3512,1+COUNTIF(U$7:U2574,"&gt;0"),0),0)</f>
        <v>0</v>
      </c>
      <c r="V2575" s="178" t="s">
        <v>2764</v>
      </c>
      <c r="W2575" s="130"/>
      <c r="X2575" s="131"/>
      <c r="Y2575" s="131"/>
      <c r="Z2575" s="206"/>
      <c r="AA2575" s="194">
        <f t="shared" si="177"/>
        <v>0</v>
      </c>
      <c r="AB2575" s="124" t="str">
        <f t="shared" si="178"/>
        <v/>
      </c>
      <c r="AC2575" s="195" t="str">
        <f t="shared" si="179"/>
        <v/>
      </c>
      <c r="AD2575" s="194" t="str">
        <f t="shared" si="180"/>
        <v/>
      </c>
      <c r="AE2575" s="194">
        <f>IF(AD2575="",0,IF(ISERROR(VLOOKUP(AD2575,AD$7:AD2574,1,FALSE)),1,0))</f>
        <v>0</v>
      </c>
      <c r="AF2575" s="194"/>
    </row>
    <row r="2576" spans="1:32" ht="16.5" customHeight="1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75">
        <f>IF(AND($X$3512&lt;&gt;" ",$X$3512&lt;&gt;0),IF(X2576=$X$3512,1+COUNTIF(U$7:U2575,"&gt;0"),0),0)</f>
        <v>0</v>
      </c>
      <c r="V2576" s="178" t="s">
        <v>2765</v>
      </c>
      <c r="W2576" s="130"/>
      <c r="X2576" s="131"/>
      <c r="Y2576" s="131"/>
      <c r="Z2576" s="206"/>
      <c r="AA2576" s="194">
        <f t="shared" si="177"/>
        <v>0</v>
      </c>
      <c r="AB2576" s="124" t="str">
        <f t="shared" si="178"/>
        <v/>
      </c>
      <c r="AC2576" s="195" t="str">
        <f t="shared" si="179"/>
        <v/>
      </c>
      <c r="AD2576" s="194" t="str">
        <f t="shared" si="180"/>
        <v/>
      </c>
      <c r="AE2576" s="194">
        <f>IF(AD2576="",0,IF(ISERROR(VLOOKUP(AD2576,AD$7:AD2575,1,FALSE)),1,0))</f>
        <v>0</v>
      </c>
      <c r="AF2576" s="194"/>
    </row>
    <row r="2577" spans="1:32" ht="16.5" customHeight="1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75">
        <f>IF(AND($X$3512&lt;&gt;" ",$X$3512&lt;&gt;0),IF(X2577=$X$3512,1+COUNTIF(U$7:U2576,"&gt;0"),0),0)</f>
        <v>0</v>
      </c>
      <c r="V2577" s="178" t="s">
        <v>2766</v>
      </c>
      <c r="W2577" s="130"/>
      <c r="X2577" s="131"/>
      <c r="Y2577" s="131"/>
      <c r="Z2577" s="206"/>
      <c r="AA2577" s="194">
        <f t="shared" si="177"/>
        <v>0</v>
      </c>
      <c r="AB2577" s="124" t="str">
        <f t="shared" si="178"/>
        <v/>
      </c>
      <c r="AC2577" s="195" t="str">
        <f t="shared" si="179"/>
        <v/>
      </c>
      <c r="AD2577" s="194" t="str">
        <f t="shared" si="180"/>
        <v/>
      </c>
      <c r="AE2577" s="194">
        <f>IF(AD2577="",0,IF(ISERROR(VLOOKUP(AD2577,AD$7:AD2576,1,FALSE)),1,0))</f>
        <v>0</v>
      </c>
      <c r="AF2577" s="194"/>
    </row>
    <row r="2578" spans="1:32" ht="16.5" customHeight="1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75">
        <f>IF(AND($X$3512&lt;&gt;" ",$X$3512&lt;&gt;0),IF(X2578=$X$3512,1+COUNTIF(U$7:U2577,"&gt;0"),0),0)</f>
        <v>0</v>
      </c>
      <c r="V2578" s="178" t="s">
        <v>2767</v>
      </c>
      <c r="W2578" s="130"/>
      <c r="X2578" s="131"/>
      <c r="Y2578" s="131"/>
      <c r="Z2578" s="206"/>
      <c r="AA2578" s="194">
        <f t="shared" si="177"/>
        <v>0</v>
      </c>
      <c r="AB2578" s="124" t="str">
        <f t="shared" si="178"/>
        <v/>
      </c>
      <c r="AC2578" s="195" t="str">
        <f t="shared" si="179"/>
        <v/>
      </c>
      <c r="AD2578" s="194" t="str">
        <f t="shared" si="180"/>
        <v/>
      </c>
      <c r="AE2578" s="194">
        <f>IF(AD2578="",0,IF(ISERROR(VLOOKUP(AD2578,AD$7:AD2577,1,FALSE)),1,0))</f>
        <v>0</v>
      </c>
      <c r="AF2578" s="194"/>
    </row>
    <row r="2579" spans="1:32" ht="16.5" customHeight="1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75">
        <f>IF(AND($X$3512&lt;&gt;" ",$X$3512&lt;&gt;0),IF(X2579=$X$3512,1+COUNTIF(U$7:U2578,"&gt;0"),0),0)</f>
        <v>0</v>
      </c>
      <c r="V2579" s="178" t="s">
        <v>2768</v>
      </c>
      <c r="W2579" s="130"/>
      <c r="X2579" s="131"/>
      <c r="Y2579" s="131"/>
      <c r="Z2579" s="206"/>
      <c r="AA2579" s="194">
        <f t="shared" si="177"/>
        <v>0</v>
      </c>
      <c r="AB2579" s="124" t="str">
        <f t="shared" si="178"/>
        <v/>
      </c>
      <c r="AC2579" s="195" t="str">
        <f t="shared" si="179"/>
        <v/>
      </c>
      <c r="AD2579" s="194" t="str">
        <f t="shared" si="180"/>
        <v/>
      </c>
      <c r="AE2579" s="194">
        <f>IF(AD2579="",0,IF(ISERROR(VLOOKUP(AD2579,AD$7:AD2578,1,FALSE)),1,0))</f>
        <v>0</v>
      </c>
      <c r="AF2579" s="194"/>
    </row>
    <row r="2580" spans="1:32" ht="16.5" customHeight="1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75">
        <f>IF(AND($X$3512&lt;&gt;" ",$X$3512&lt;&gt;0),IF(X2580=$X$3512,1+COUNTIF(U$7:U2579,"&gt;0"),0),0)</f>
        <v>0</v>
      </c>
      <c r="V2580" s="178" t="s">
        <v>2769</v>
      </c>
      <c r="W2580" s="130"/>
      <c r="X2580" s="131"/>
      <c r="Y2580" s="131"/>
      <c r="Z2580" s="206"/>
      <c r="AA2580" s="194">
        <f t="shared" si="177"/>
        <v>0</v>
      </c>
      <c r="AB2580" s="124" t="str">
        <f t="shared" si="178"/>
        <v/>
      </c>
      <c r="AC2580" s="195" t="str">
        <f t="shared" si="179"/>
        <v/>
      </c>
      <c r="AD2580" s="194" t="str">
        <f t="shared" si="180"/>
        <v/>
      </c>
      <c r="AE2580" s="194">
        <f>IF(AD2580="",0,IF(ISERROR(VLOOKUP(AD2580,AD$7:AD2579,1,FALSE)),1,0))</f>
        <v>0</v>
      </c>
      <c r="AF2580" s="194"/>
    </row>
    <row r="2581" spans="1:32" ht="16.5" customHeight="1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75">
        <f>IF(AND($X$3512&lt;&gt;" ",$X$3512&lt;&gt;0),IF(X2581=$X$3512,1+COUNTIF(U$7:U2580,"&gt;0"),0),0)</f>
        <v>0</v>
      </c>
      <c r="V2581" s="178" t="s">
        <v>2770</v>
      </c>
      <c r="W2581" s="130"/>
      <c r="X2581" s="131"/>
      <c r="Y2581" s="131"/>
      <c r="Z2581" s="206"/>
      <c r="AA2581" s="194">
        <f t="shared" si="177"/>
        <v>0</v>
      </c>
      <c r="AB2581" s="124" t="str">
        <f t="shared" si="178"/>
        <v/>
      </c>
      <c r="AC2581" s="195" t="str">
        <f t="shared" si="179"/>
        <v/>
      </c>
      <c r="AD2581" s="194" t="str">
        <f t="shared" si="180"/>
        <v/>
      </c>
      <c r="AE2581" s="194">
        <f>IF(AD2581="",0,IF(ISERROR(VLOOKUP(AD2581,AD$7:AD2580,1,FALSE)),1,0))</f>
        <v>0</v>
      </c>
      <c r="AF2581" s="194"/>
    </row>
    <row r="2582" spans="1:32" ht="16.5" customHeight="1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75">
        <f>IF(AND($X$3512&lt;&gt;" ",$X$3512&lt;&gt;0),IF(X2582=$X$3512,1+COUNTIF(U$7:U2581,"&gt;0"),0),0)</f>
        <v>0</v>
      </c>
      <c r="V2582" s="178" t="s">
        <v>2771</v>
      </c>
      <c r="W2582" s="130"/>
      <c r="X2582" s="131"/>
      <c r="Y2582" s="131"/>
      <c r="Z2582" s="206"/>
      <c r="AA2582" s="194">
        <f t="shared" si="177"/>
        <v>0</v>
      </c>
      <c r="AB2582" s="124" t="str">
        <f t="shared" si="178"/>
        <v/>
      </c>
      <c r="AC2582" s="195" t="str">
        <f t="shared" si="179"/>
        <v/>
      </c>
      <c r="AD2582" s="194" t="str">
        <f t="shared" si="180"/>
        <v/>
      </c>
      <c r="AE2582" s="194">
        <f>IF(AD2582="",0,IF(ISERROR(VLOOKUP(AD2582,AD$7:AD2581,1,FALSE)),1,0))</f>
        <v>0</v>
      </c>
      <c r="AF2582" s="194"/>
    </row>
    <row r="2583" spans="1:32" ht="16.5" customHeight="1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75">
        <f>IF(AND($X$3512&lt;&gt;" ",$X$3512&lt;&gt;0),IF(X2583=$X$3512,1+COUNTIF(U$7:U2582,"&gt;0"),0),0)</f>
        <v>0</v>
      </c>
      <c r="V2583" s="178" t="s">
        <v>2772</v>
      </c>
      <c r="W2583" s="130"/>
      <c r="X2583" s="131"/>
      <c r="Y2583" s="131"/>
      <c r="Z2583" s="206"/>
      <c r="AA2583" s="194">
        <f t="shared" si="177"/>
        <v>0</v>
      </c>
      <c r="AB2583" s="124" t="str">
        <f t="shared" si="178"/>
        <v/>
      </c>
      <c r="AC2583" s="195" t="str">
        <f t="shared" si="179"/>
        <v/>
      </c>
      <c r="AD2583" s="194" t="str">
        <f t="shared" si="180"/>
        <v/>
      </c>
      <c r="AE2583" s="194">
        <f>IF(AD2583="",0,IF(ISERROR(VLOOKUP(AD2583,AD$7:AD2582,1,FALSE)),1,0))</f>
        <v>0</v>
      </c>
      <c r="AF2583" s="194"/>
    </row>
    <row r="2584" spans="1:32" ht="16.5" customHeight="1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75">
        <f>IF(AND($X$3512&lt;&gt;" ",$X$3512&lt;&gt;0),IF(X2584=$X$3512,1+COUNTIF(U$7:U2583,"&gt;0"),0),0)</f>
        <v>0</v>
      </c>
      <c r="V2584" s="178" t="s">
        <v>2773</v>
      </c>
      <c r="W2584" s="130"/>
      <c r="X2584" s="131"/>
      <c r="Y2584" s="131"/>
      <c r="Z2584" s="206"/>
      <c r="AA2584" s="194">
        <f t="shared" si="177"/>
        <v>0</v>
      </c>
      <c r="AB2584" s="124" t="str">
        <f t="shared" si="178"/>
        <v/>
      </c>
      <c r="AC2584" s="195" t="str">
        <f t="shared" si="179"/>
        <v/>
      </c>
      <c r="AD2584" s="194" t="str">
        <f t="shared" si="180"/>
        <v/>
      </c>
      <c r="AE2584" s="194">
        <f>IF(AD2584="",0,IF(ISERROR(VLOOKUP(AD2584,AD$7:AD2583,1,FALSE)),1,0))</f>
        <v>0</v>
      </c>
      <c r="AF2584" s="194"/>
    </row>
    <row r="2585" spans="1:32" ht="16.5" customHeight="1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75">
        <f>IF(AND($X$3512&lt;&gt;" ",$X$3512&lt;&gt;0),IF(X2585=$X$3512,1+COUNTIF(U$7:U2584,"&gt;0"),0),0)</f>
        <v>0</v>
      </c>
      <c r="V2585" s="178" t="s">
        <v>2774</v>
      </c>
      <c r="W2585" s="130"/>
      <c r="X2585" s="131"/>
      <c r="Y2585" s="131"/>
      <c r="Z2585" s="206"/>
      <c r="AA2585" s="194">
        <f t="shared" si="177"/>
        <v>0</v>
      </c>
      <c r="AB2585" s="124" t="str">
        <f t="shared" si="178"/>
        <v/>
      </c>
      <c r="AC2585" s="195" t="str">
        <f t="shared" si="179"/>
        <v/>
      </c>
      <c r="AD2585" s="194" t="str">
        <f t="shared" si="180"/>
        <v/>
      </c>
      <c r="AE2585" s="194">
        <f>IF(AD2585="",0,IF(ISERROR(VLOOKUP(AD2585,AD$7:AD2584,1,FALSE)),1,0))</f>
        <v>0</v>
      </c>
      <c r="AF2585" s="194"/>
    </row>
    <row r="2586" spans="1:32" ht="16.5" customHeight="1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75">
        <f>IF(AND($X$3512&lt;&gt;" ",$X$3512&lt;&gt;0),IF(X2586=$X$3512,1+COUNTIF(U$7:U2585,"&gt;0"),0),0)</f>
        <v>0</v>
      </c>
      <c r="V2586" s="178" t="s">
        <v>2775</v>
      </c>
      <c r="W2586" s="130"/>
      <c r="X2586" s="131"/>
      <c r="Y2586" s="131"/>
      <c r="Z2586" s="206"/>
      <c r="AA2586" s="194">
        <f t="shared" si="177"/>
        <v>0</v>
      </c>
      <c r="AB2586" s="124" t="str">
        <f t="shared" si="178"/>
        <v/>
      </c>
      <c r="AC2586" s="195" t="str">
        <f t="shared" si="179"/>
        <v/>
      </c>
      <c r="AD2586" s="194" t="str">
        <f t="shared" si="180"/>
        <v/>
      </c>
      <c r="AE2586" s="194">
        <f>IF(AD2586="",0,IF(ISERROR(VLOOKUP(AD2586,AD$7:AD2585,1,FALSE)),1,0))</f>
        <v>0</v>
      </c>
      <c r="AF2586" s="194"/>
    </row>
    <row r="2587" spans="1:32" ht="16.5" customHeight="1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75">
        <f>IF(AND($X$3512&lt;&gt;" ",$X$3512&lt;&gt;0),IF(X2587=$X$3512,1+COUNTIF(U$7:U2586,"&gt;0"),0),0)</f>
        <v>0</v>
      </c>
      <c r="V2587" s="178" t="s">
        <v>2776</v>
      </c>
      <c r="W2587" s="130"/>
      <c r="X2587" s="131"/>
      <c r="Y2587" s="131"/>
      <c r="Z2587" s="206"/>
      <c r="AA2587" s="194">
        <f t="shared" si="177"/>
        <v>0</v>
      </c>
      <c r="AB2587" s="124" t="str">
        <f t="shared" si="178"/>
        <v/>
      </c>
      <c r="AC2587" s="195" t="str">
        <f t="shared" si="179"/>
        <v/>
      </c>
      <c r="AD2587" s="194" t="str">
        <f t="shared" si="180"/>
        <v/>
      </c>
      <c r="AE2587" s="194">
        <f>IF(AD2587="",0,IF(ISERROR(VLOOKUP(AD2587,AD$7:AD2586,1,FALSE)),1,0))</f>
        <v>0</v>
      </c>
      <c r="AF2587" s="194"/>
    </row>
    <row r="2588" spans="1:32" ht="16.5" customHeight="1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75">
        <f>IF(AND($X$3512&lt;&gt;" ",$X$3512&lt;&gt;0),IF(X2588=$X$3512,1+COUNTIF(U$7:U2587,"&gt;0"),0),0)</f>
        <v>0</v>
      </c>
      <c r="V2588" s="178" t="s">
        <v>2777</v>
      </c>
      <c r="W2588" s="130"/>
      <c r="X2588" s="131"/>
      <c r="Y2588" s="131"/>
      <c r="Z2588" s="206"/>
      <c r="AA2588" s="194">
        <f t="shared" si="177"/>
        <v>0</v>
      </c>
      <c r="AB2588" s="124" t="str">
        <f t="shared" si="178"/>
        <v/>
      </c>
      <c r="AC2588" s="195" t="str">
        <f t="shared" si="179"/>
        <v/>
      </c>
      <c r="AD2588" s="194" t="str">
        <f t="shared" si="180"/>
        <v/>
      </c>
      <c r="AE2588" s="194">
        <f>IF(AD2588="",0,IF(ISERROR(VLOOKUP(AD2588,AD$7:AD2587,1,FALSE)),1,0))</f>
        <v>0</v>
      </c>
      <c r="AF2588" s="194"/>
    </row>
    <row r="2589" spans="1:32" ht="16.5" customHeight="1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75">
        <f>IF(AND($X$3512&lt;&gt;" ",$X$3512&lt;&gt;0),IF(X2589=$X$3512,1+COUNTIF(U$7:U2588,"&gt;0"),0),0)</f>
        <v>0</v>
      </c>
      <c r="V2589" s="178" t="s">
        <v>2778</v>
      </c>
      <c r="W2589" s="130"/>
      <c r="X2589" s="131"/>
      <c r="Y2589" s="131"/>
      <c r="Z2589" s="206"/>
      <c r="AA2589" s="194">
        <f t="shared" si="177"/>
        <v>0</v>
      </c>
      <c r="AB2589" s="124" t="str">
        <f t="shared" si="178"/>
        <v/>
      </c>
      <c r="AC2589" s="195" t="str">
        <f t="shared" si="179"/>
        <v/>
      </c>
      <c r="AD2589" s="194" t="str">
        <f t="shared" si="180"/>
        <v/>
      </c>
      <c r="AE2589" s="194">
        <f>IF(AD2589="",0,IF(ISERROR(VLOOKUP(AD2589,AD$7:AD2588,1,FALSE)),1,0))</f>
        <v>0</v>
      </c>
      <c r="AF2589" s="194"/>
    </row>
    <row r="2590" spans="1:32" ht="16.5" customHeight="1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75">
        <f>IF(AND($X$3512&lt;&gt;" ",$X$3512&lt;&gt;0),IF(X2590=$X$3512,1+COUNTIF(U$7:U2589,"&gt;0"),0),0)</f>
        <v>0</v>
      </c>
      <c r="V2590" s="178" t="s">
        <v>2779</v>
      </c>
      <c r="W2590" s="130"/>
      <c r="X2590" s="131"/>
      <c r="Y2590" s="131"/>
      <c r="Z2590" s="206"/>
      <c r="AA2590" s="194">
        <f t="shared" si="177"/>
        <v>0</v>
      </c>
      <c r="AB2590" s="124" t="str">
        <f t="shared" si="178"/>
        <v/>
      </c>
      <c r="AC2590" s="195" t="str">
        <f t="shared" si="179"/>
        <v/>
      </c>
      <c r="AD2590" s="194" t="str">
        <f t="shared" si="180"/>
        <v/>
      </c>
      <c r="AE2590" s="194">
        <f>IF(AD2590="",0,IF(ISERROR(VLOOKUP(AD2590,AD$7:AD2589,1,FALSE)),1,0))</f>
        <v>0</v>
      </c>
      <c r="AF2590" s="194"/>
    </row>
    <row r="2591" spans="1:32" ht="16.5" customHeight="1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75">
        <f>IF(AND($X$3512&lt;&gt;" ",$X$3512&lt;&gt;0),IF(X2591=$X$3512,1+COUNTIF(U$7:U2590,"&gt;0"),0),0)</f>
        <v>0</v>
      </c>
      <c r="V2591" s="178" t="s">
        <v>2780</v>
      </c>
      <c r="W2591" s="130"/>
      <c r="X2591" s="131"/>
      <c r="Y2591" s="131"/>
      <c r="Z2591" s="206"/>
      <c r="AA2591" s="194">
        <f t="shared" si="177"/>
        <v>0</v>
      </c>
      <c r="AB2591" s="124" t="str">
        <f t="shared" si="178"/>
        <v/>
      </c>
      <c r="AC2591" s="195" t="str">
        <f t="shared" si="179"/>
        <v/>
      </c>
      <c r="AD2591" s="194" t="str">
        <f t="shared" si="180"/>
        <v/>
      </c>
      <c r="AE2591" s="194">
        <f>IF(AD2591="",0,IF(ISERROR(VLOOKUP(AD2591,AD$7:AD2590,1,FALSE)),1,0))</f>
        <v>0</v>
      </c>
      <c r="AF2591" s="194"/>
    </row>
    <row r="2592" spans="1:32" ht="16.5" customHeight="1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75">
        <f>IF(AND($X$3512&lt;&gt;" ",$X$3512&lt;&gt;0),IF(X2592=$X$3512,1+COUNTIF(U$7:U2591,"&gt;0"),0),0)</f>
        <v>0</v>
      </c>
      <c r="V2592" s="178" t="s">
        <v>2781</v>
      </c>
      <c r="W2592" s="130"/>
      <c r="X2592" s="131"/>
      <c r="Y2592" s="131"/>
      <c r="Z2592" s="206"/>
      <c r="AA2592" s="194">
        <f t="shared" si="177"/>
        <v>0</v>
      </c>
      <c r="AB2592" s="124" t="str">
        <f t="shared" si="178"/>
        <v/>
      </c>
      <c r="AC2592" s="195" t="str">
        <f t="shared" si="179"/>
        <v/>
      </c>
      <c r="AD2592" s="194" t="str">
        <f t="shared" si="180"/>
        <v/>
      </c>
      <c r="AE2592" s="194">
        <f>IF(AD2592="",0,IF(ISERROR(VLOOKUP(AD2592,AD$7:AD2591,1,FALSE)),1,0))</f>
        <v>0</v>
      </c>
      <c r="AF2592" s="194"/>
    </row>
    <row r="2593" spans="1:32" ht="16.5" customHeight="1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75">
        <f>IF(AND($X$3512&lt;&gt;" ",$X$3512&lt;&gt;0),IF(X2593=$X$3512,1+COUNTIF(U$7:U2592,"&gt;0"),0),0)</f>
        <v>0</v>
      </c>
      <c r="V2593" s="178" t="s">
        <v>2782</v>
      </c>
      <c r="W2593" s="130"/>
      <c r="X2593" s="131"/>
      <c r="Y2593" s="131"/>
      <c r="Z2593" s="206"/>
      <c r="AA2593" s="194">
        <f t="shared" si="177"/>
        <v>0</v>
      </c>
      <c r="AB2593" s="124" t="str">
        <f t="shared" si="178"/>
        <v/>
      </c>
      <c r="AC2593" s="195" t="str">
        <f t="shared" si="179"/>
        <v/>
      </c>
      <c r="AD2593" s="194" t="str">
        <f t="shared" si="180"/>
        <v/>
      </c>
      <c r="AE2593" s="194">
        <f>IF(AD2593="",0,IF(ISERROR(VLOOKUP(AD2593,AD$7:AD2592,1,FALSE)),1,0))</f>
        <v>0</v>
      </c>
      <c r="AF2593" s="194"/>
    </row>
    <row r="2594" spans="1:32" ht="16.5" customHeight="1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75">
        <f>IF(AND($X$3512&lt;&gt;" ",$X$3512&lt;&gt;0),IF(X2594=$X$3512,1+COUNTIF(U$7:U2593,"&gt;0"),0),0)</f>
        <v>0</v>
      </c>
      <c r="V2594" s="178" t="s">
        <v>2783</v>
      </c>
      <c r="W2594" s="130"/>
      <c r="X2594" s="131"/>
      <c r="Y2594" s="131"/>
      <c r="Z2594" s="206"/>
      <c r="AA2594" s="194">
        <f t="shared" si="177"/>
        <v>0</v>
      </c>
      <c r="AB2594" s="124" t="str">
        <f t="shared" si="178"/>
        <v/>
      </c>
      <c r="AC2594" s="195" t="str">
        <f t="shared" si="179"/>
        <v/>
      </c>
      <c r="AD2594" s="194" t="str">
        <f t="shared" si="180"/>
        <v/>
      </c>
      <c r="AE2594" s="194">
        <f>IF(AD2594="",0,IF(ISERROR(VLOOKUP(AD2594,AD$7:AD2593,1,FALSE)),1,0))</f>
        <v>0</v>
      </c>
      <c r="AF2594" s="194"/>
    </row>
    <row r="2595" spans="1:32" ht="16.5" customHeight="1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75">
        <f>IF(AND($X$3512&lt;&gt;" ",$X$3512&lt;&gt;0),IF(X2595=$X$3512,1+COUNTIF(U$7:U2594,"&gt;0"),0),0)</f>
        <v>0</v>
      </c>
      <c r="V2595" s="178" t="s">
        <v>2784</v>
      </c>
      <c r="W2595" s="130"/>
      <c r="X2595" s="131"/>
      <c r="Y2595" s="131"/>
      <c r="Z2595" s="206"/>
      <c r="AA2595" s="194">
        <f t="shared" si="177"/>
        <v>0</v>
      </c>
      <c r="AB2595" s="124" t="str">
        <f t="shared" si="178"/>
        <v/>
      </c>
      <c r="AC2595" s="195" t="str">
        <f t="shared" si="179"/>
        <v/>
      </c>
      <c r="AD2595" s="194" t="str">
        <f t="shared" si="180"/>
        <v/>
      </c>
      <c r="AE2595" s="194">
        <f>IF(AD2595="",0,IF(ISERROR(VLOOKUP(AD2595,AD$7:AD2594,1,FALSE)),1,0))</f>
        <v>0</v>
      </c>
      <c r="AF2595" s="194"/>
    </row>
    <row r="2596" spans="1:32" ht="16.5" customHeight="1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75">
        <f>IF(AND($X$3512&lt;&gt;" ",$X$3512&lt;&gt;0),IF(X2596=$X$3512,1+COUNTIF(U$7:U2595,"&gt;0"),0),0)</f>
        <v>0</v>
      </c>
      <c r="V2596" s="178" t="s">
        <v>2785</v>
      </c>
      <c r="W2596" s="130"/>
      <c r="X2596" s="131"/>
      <c r="Y2596" s="131"/>
      <c r="Z2596" s="206"/>
      <c r="AA2596" s="194">
        <f t="shared" si="177"/>
        <v>0</v>
      </c>
      <c r="AB2596" s="124" t="str">
        <f t="shared" si="178"/>
        <v/>
      </c>
      <c r="AC2596" s="195" t="str">
        <f t="shared" si="179"/>
        <v/>
      </c>
      <c r="AD2596" s="194" t="str">
        <f t="shared" si="180"/>
        <v/>
      </c>
      <c r="AE2596" s="194">
        <f>IF(AD2596="",0,IF(ISERROR(VLOOKUP(AD2596,AD$7:AD2595,1,FALSE)),1,0))</f>
        <v>0</v>
      </c>
      <c r="AF2596" s="194"/>
    </row>
    <row r="2597" spans="1:32" ht="16.5" customHeight="1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75">
        <f>IF(AND($X$3512&lt;&gt;" ",$X$3512&lt;&gt;0),IF(X2597=$X$3512,1+COUNTIF(U$7:U2596,"&gt;0"),0),0)</f>
        <v>0</v>
      </c>
      <c r="V2597" s="178" t="s">
        <v>2786</v>
      </c>
      <c r="W2597" s="130"/>
      <c r="X2597" s="131"/>
      <c r="Y2597" s="131"/>
      <c r="Z2597" s="206"/>
      <c r="AA2597" s="194">
        <f t="shared" si="177"/>
        <v>0</v>
      </c>
      <c r="AB2597" s="124" t="str">
        <f t="shared" si="178"/>
        <v/>
      </c>
      <c r="AC2597" s="195" t="str">
        <f t="shared" si="179"/>
        <v/>
      </c>
      <c r="AD2597" s="194" t="str">
        <f t="shared" si="180"/>
        <v/>
      </c>
      <c r="AE2597" s="194">
        <f>IF(AD2597="",0,IF(ISERROR(VLOOKUP(AD2597,AD$7:AD2596,1,FALSE)),1,0))</f>
        <v>0</v>
      </c>
      <c r="AF2597" s="194"/>
    </row>
    <row r="2598" spans="1:32" ht="16.5" customHeight="1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75">
        <f>IF(AND($X$3512&lt;&gt;" ",$X$3512&lt;&gt;0),IF(X2598=$X$3512,1+COUNTIF(U$7:U2597,"&gt;0"),0),0)</f>
        <v>0</v>
      </c>
      <c r="V2598" s="178" t="s">
        <v>2787</v>
      </c>
      <c r="W2598" s="130"/>
      <c r="X2598" s="131"/>
      <c r="Y2598" s="131"/>
      <c r="Z2598" s="206"/>
      <c r="AA2598" s="194">
        <f t="shared" si="177"/>
        <v>0</v>
      </c>
      <c r="AB2598" s="124" t="str">
        <f t="shared" si="178"/>
        <v/>
      </c>
      <c r="AC2598" s="195" t="str">
        <f t="shared" si="179"/>
        <v/>
      </c>
      <c r="AD2598" s="194" t="str">
        <f t="shared" si="180"/>
        <v/>
      </c>
      <c r="AE2598" s="194">
        <f>IF(AD2598="",0,IF(ISERROR(VLOOKUP(AD2598,AD$7:AD2597,1,FALSE)),1,0))</f>
        <v>0</v>
      </c>
      <c r="AF2598" s="194"/>
    </row>
    <row r="2599" spans="1:32" ht="16.5" customHeight="1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75">
        <f>IF(AND($X$3512&lt;&gt;" ",$X$3512&lt;&gt;0),IF(X2599=$X$3512,1+COUNTIF(U$7:U2598,"&gt;0"),0),0)</f>
        <v>0</v>
      </c>
      <c r="V2599" s="178" t="s">
        <v>2788</v>
      </c>
      <c r="W2599" s="130"/>
      <c r="X2599" s="131"/>
      <c r="Y2599" s="131"/>
      <c r="Z2599" s="206"/>
      <c r="AA2599" s="194">
        <f t="shared" si="177"/>
        <v>0</v>
      </c>
      <c r="AB2599" s="124" t="str">
        <f t="shared" si="178"/>
        <v/>
      </c>
      <c r="AC2599" s="195" t="str">
        <f t="shared" si="179"/>
        <v/>
      </c>
      <c r="AD2599" s="194" t="str">
        <f t="shared" si="180"/>
        <v/>
      </c>
      <c r="AE2599" s="194">
        <f>IF(AD2599="",0,IF(ISERROR(VLOOKUP(AD2599,AD$7:AD2598,1,FALSE)),1,0))</f>
        <v>0</v>
      </c>
      <c r="AF2599" s="194"/>
    </row>
    <row r="2600" spans="1:32" ht="16.5" customHeight="1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75">
        <f>IF(AND($X$3512&lt;&gt;" ",$X$3512&lt;&gt;0),IF(X2600=$X$3512,1+COUNTIF(U$7:U2599,"&gt;0"),0),0)</f>
        <v>0</v>
      </c>
      <c r="V2600" s="178" t="s">
        <v>2789</v>
      </c>
      <c r="W2600" s="130"/>
      <c r="X2600" s="131"/>
      <c r="Y2600" s="131"/>
      <c r="Z2600" s="206"/>
      <c r="AA2600" s="194">
        <f t="shared" si="177"/>
        <v>0</v>
      </c>
      <c r="AB2600" s="124" t="str">
        <f t="shared" si="178"/>
        <v/>
      </c>
      <c r="AC2600" s="195" t="str">
        <f t="shared" si="179"/>
        <v/>
      </c>
      <c r="AD2600" s="194" t="str">
        <f t="shared" si="180"/>
        <v/>
      </c>
      <c r="AE2600" s="194">
        <f>IF(AD2600="",0,IF(ISERROR(VLOOKUP(AD2600,AD$7:AD2599,1,FALSE)),1,0))</f>
        <v>0</v>
      </c>
      <c r="AF2600" s="194"/>
    </row>
    <row r="2601" spans="1:32" ht="16.5" customHeight="1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75">
        <f>IF(AND($X$3512&lt;&gt;" ",$X$3512&lt;&gt;0),IF(X2601=$X$3512,1+COUNTIF(U$7:U2600,"&gt;0"),0),0)</f>
        <v>0</v>
      </c>
      <c r="V2601" s="178" t="s">
        <v>2790</v>
      </c>
      <c r="W2601" s="130"/>
      <c r="X2601" s="131"/>
      <c r="Y2601" s="131"/>
      <c r="Z2601" s="206"/>
      <c r="AA2601" s="194">
        <f t="shared" si="177"/>
        <v>0</v>
      </c>
      <c r="AB2601" s="124" t="str">
        <f t="shared" si="178"/>
        <v/>
      </c>
      <c r="AC2601" s="195" t="str">
        <f t="shared" si="179"/>
        <v/>
      </c>
      <c r="AD2601" s="194" t="str">
        <f t="shared" si="180"/>
        <v/>
      </c>
      <c r="AE2601" s="194">
        <f>IF(AD2601="",0,IF(ISERROR(VLOOKUP(AD2601,AD$7:AD2600,1,FALSE)),1,0))</f>
        <v>0</v>
      </c>
      <c r="AF2601" s="194"/>
    </row>
    <row r="2602" spans="1:32" ht="16.5" customHeight="1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75">
        <f>IF(AND($X$3512&lt;&gt;" ",$X$3512&lt;&gt;0),IF(X2602=$X$3512,1+COUNTIF(U$7:U2601,"&gt;0"),0),0)</f>
        <v>0</v>
      </c>
      <c r="V2602" s="178" t="s">
        <v>2791</v>
      </c>
      <c r="W2602" s="130"/>
      <c r="X2602" s="131"/>
      <c r="Y2602" s="131"/>
      <c r="Z2602" s="206"/>
      <c r="AA2602" s="194">
        <f t="shared" si="177"/>
        <v>0</v>
      </c>
      <c r="AB2602" s="124" t="str">
        <f t="shared" si="178"/>
        <v/>
      </c>
      <c r="AC2602" s="195" t="str">
        <f t="shared" si="179"/>
        <v/>
      </c>
      <c r="AD2602" s="194" t="str">
        <f t="shared" si="180"/>
        <v/>
      </c>
      <c r="AE2602" s="194">
        <f>IF(AD2602="",0,IF(ISERROR(VLOOKUP(AD2602,AD$7:AD2601,1,FALSE)),1,0))</f>
        <v>0</v>
      </c>
      <c r="AF2602" s="194"/>
    </row>
    <row r="2603" spans="1:32" ht="16.5" customHeight="1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75">
        <f>IF(AND($X$3512&lt;&gt;" ",$X$3512&lt;&gt;0),IF(X2603=$X$3512,1+COUNTIF(U$7:U2602,"&gt;0"),0),0)</f>
        <v>0</v>
      </c>
      <c r="V2603" s="178" t="s">
        <v>2792</v>
      </c>
      <c r="W2603" s="130"/>
      <c r="X2603" s="131"/>
      <c r="Y2603" s="131"/>
      <c r="Z2603" s="206"/>
      <c r="AA2603" s="194">
        <f t="shared" si="177"/>
        <v>0</v>
      </c>
      <c r="AB2603" s="124" t="str">
        <f t="shared" si="178"/>
        <v/>
      </c>
      <c r="AC2603" s="195" t="str">
        <f t="shared" si="179"/>
        <v/>
      </c>
      <c r="AD2603" s="194" t="str">
        <f t="shared" si="180"/>
        <v/>
      </c>
      <c r="AE2603" s="194">
        <f>IF(AD2603="",0,IF(ISERROR(VLOOKUP(AD2603,AD$7:AD2602,1,FALSE)),1,0))</f>
        <v>0</v>
      </c>
      <c r="AF2603" s="194"/>
    </row>
    <row r="2604" spans="1:32" ht="16.5" customHeight="1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75">
        <f>IF(AND($X$3512&lt;&gt;" ",$X$3512&lt;&gt;0),IF(X2604=$X$3512,1+COUNTIF(U$7:U2603,"&gt;0"),0),0)</f>
        <v>0</v>
      </c>
      <c r="V2604" s="178" t="s">
        <v>2793</v>
      </c>
      <c r="W2604" s="130"/>
      <c r="X2604" s="131"/>
      <c r="Y2604" s="131"/>
      <c r="Z2604" s="206"/>
      <c r="AA2604" s="194">
        <f t="shared" si="177"/>
        <v>0</v>
      </c>
      <c r="AB2604" s="124" t="str">
        <f t="shared" si="178"/>
        <v/>
      </c>
      <c r="AC2604" s="195" t="str">
        <f t="shared" si="179"/>
        <v/>
      </c>
      <c r="AD2604" s="194" t="str">
        <f t="shared" si="180"/>
        <v/>
      </c>
      <c r="AE2604" s="194">
        <f>IF(AD2604="",0,IF(ISERROR(VLOOKUP(AD2604,AD$7:AD2603,1,FALSE)),1,0))</f>
        <v>0</v>
      </c>
      <c r="AF2604" s="194"/>
    </row>
    <row r="2605" spans="1:32" ht="16.5" customHeight="1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75">
        <f>IF(AND($X$3512&lt;&gt;" ",$X$3512&lt;&gt;0),IF(X2605=$X$3512,1+COUNTIF(U$7:U2604,"&gt;0"),0),0)</f>
        <v>0</v>
      </c>
      <c r="V2605" s="178" t="s">
        <v>2794</v>
      </c>
      <c r="W2605" s="130"/>
      <c r="X2605" s="131"/>
      <c r="Y2605" s="131"/>
      <c r="Z2605" s="206"/>
      <c r="AA2605" s="194">
        <f t="shared" si="177"/>
        <v>0</v>
      </c>
      <c r="AB2605" s="124" t="str">
        <f t="shared" si="178"/>
        <v/>
      </c>
      <c r="AC2605" s="195" t="str">
        <f t="shared" si="179"/>
        <v/>
      </c>
      <c r="AD2605" s="194" t="str">
        <f t="shared" si="180"/>
        <v/>
      </c>
      <c r="AE2605" s="194">
        <f>IF(AD2605="",0,IF(ISERROR(VLOOKUP(AD2605,AD$7:AD2604,1,FALSE)),1,0))</f>
        <v>0</v>
      </c>
      <c r="AF2605" s="194"/>
    </row>
    <row r="2606" spans="1:32" ht="16.5" customHeight="1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75">
        <f>IF(AND($X$3512&lt;&gt;" ",$X$3512&lt;&gt;0),IF(X2606=$X$3512,1+COUNTIF(U$7:U2605,"&gt;0"),0),0)</f>
        <v>0</v>
      </c>
      <c r="V2606" s="178" t="s">
        <v>2795</v>
      </c>
      <c r="W2606" s="130"/>
      <c r="X2606" s="131"/>
      <c r="Y2606" s="131"/>
      <c r="Z2606" s="206"/>
      <c r="AA2606" s="194">
        <f t="shared" si="177"/>
        <v>0</v>
      </c>
      <c r="AB2606" s="124" t="str">
        <f t="shared" si="178"/>
        <v/>
      </c>
      <c r="AC2606" s="195" t="str">
        <f t="shared" si="179"/>
        <v/>
      </c>
      <c r="AD2606" s="194" t="str">
        <f t="shared" si="180"/>
        <v/>
      </c>
      <c r="AE2606" s="194">
        <f>IF(AD2606="",0,IF(ISERROR(VLOOKUP(AD2606,AD$7:AD2605,1,FALSE)),1,0))</f>
        <v>0</v>
      </c>
      <c r="AF2606" s="194"/>
    </row>
    <row r="2607" spans="1:32" ht="16.5" customHeight="1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75">
        <f>IF(AND($X$3512&lt;&gt;" ",$X$3512&lt;&gt;0),IF(X2607=$X$3512,1+COUNTIF(U$7:U2606,"&gt;0"),0),0)</f>
        <v>0</v>
      </c>
      <c r="V2607" s="178" t="s">
        <v>2796</v>
      </c>
      <c r="W2607" s="130"/>
      <c r="X2607" s="131"/>
      <c r="Y2607" s="131"/>
      <c r="Z2607" s="206"/>
      <c r="AA2607" s="194">
        <f t="shared" si="177"/>
        <v>0</v>
      </c>
      <c r="AB2607" s="124" t="str">
        <f t="shared" si="178"/>
        <v/>
      </c>
      <c r="AC2607" s="195" t="str">
        <f t="shared" si="179"/>
        <v/>
      </c>
      <c r="AD2607" s="194" t="str">
        <f t="shared" si="180"/>
        <v/>
      </c>
      <c r="AE2607" s="194">
        <f>IF(AD2607="",0,IF(ISERROR(VLOOKUP(AD2607,AD$7:AD2606,1,FALSE)),1,0))</f>
        <v>0</v>
      </c>
      <c r="AF2607" s="194"/>
    </row>
    <row r="2608" spans="1:32" ht="16.5" customHeight="1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75">
        <f>IF(AND($X$3512&lt;&gt;" ",$X$3512&lt;&gt;0),IF(X2608=$X$3512,1+COUNTIF(U$7:U2607,"&gt;0"),0),0)</f>
        <v>0</v>
      </c>
      <c r="V2608" s="178" t="s">
        <v>2797</v>
      </c>
      <c r="W2608" s="130"/>
      <c r="X2608" s="131"/>
      <c r="Y2608" s="131"/>
      <c r="Z2608" s="206"/>
      <c r="AA2608" s="194">
        <f t="shared" si="177"/>
        <v>0</v>
      </c>
      <c r="AB2608" s="124" t="str">
        <f t="shared" si="178"/>
        <v/>
      </c>
      <c r="AC2608" s="195" t="str">
        <f t="shared" si="179"/>
        <v/>
      </c>
      <c r="AD2608" s="194" t="str">
        <f t="shared" si="180"/>
        <v/>
      </c>
      <c r="AE2608" s="194">
        <f>IF(AD2608="",0,IF(ISERROR(VLOOKUP(AD2608,AD$7:AD2607,1,FALSE)),1,0))</f>
        <v>0</v>
      </c>
      <c r="AF2608" s="194"/>
    </row>
    <row r="2609" spans="1:32" ht="16.5" customHeight="1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75">
        <f>IF(AND($X$3512&lt;&gt;" ",$X$3512&lt;&gt;0),IF(X2609=$X$3512,1+COUNTIF(U$7:U2608,"&gt;0"),0),0)</f>
        <v>0</v>
      </c>
      <c r="V2609" s="178" t="s">
        <v>2798</v>
      </c>
      <c r="W2609" s="130"/>
      <c r="X2609" s="131"/>
      <c r="Y2609" s="131"/>
      <c r="Z2609" s="206"/>
      <c r="AA2609" s="194">
        <f t="shared" si="177"/>
        <v>0</v>
      </c>
      <c r="AB2609" s="124" t="str">
        <f t="shared" si="178"/>
        <v/>
      </c>
      <c r="AC2609" s="195" t="str">
        <f t="shared" si="179"/>
        <v/>
      </c>
      <c r="AD2609" s="194" t="str">
        <f t="shared" si="180"/>
        <v/>
      </c>
      <c r="AE2609" s="194">
        <f>IF(AD2609="",0,IF(ISERROR(VLOOKUP(AD2609,AD$7:AD2608,1,FALSE)),1,0))</f>
        <v>0</v>
      </c>
      <c r="AF2609" s="194"/>
    </row>
    <row r="2610" spans="1:32" ht="16.5" customHeight="1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75">
        <f>IF(AND($X$3512&lt;&gt;" ",$X$3512&lt;&gt;0),IF(X2610=$X$3512,1+COUNTIF(U$7:U2609,"&gt;0"),0),0)</f>
        <v>0</v>
      </c>
      <c r="V2610" s="178" t="s">
        <v>2799</v>
      </c>
      <c r="W2610" s="130"/>
      <c r="X2610" s="131"/>
      <c r="Y2610" s="131"/>
      <c r="Z2610" s="206"/>
      <c r="AA2610" s="194">
        <f t="shared" si="177"/>
        <v>0</v>
      </c>
      <c r="AB2610" s="124" t="str">
        <f t="shared" si="178"/>
        <v/>
      </c>
      <c r="AC2610" s="195" t="str">
        <f t="shared" si="179"/>
        <v/>
      </c>
      <c r="AD2610" s="194" t="str">
        <f t="shared" si="180"/>
        <v/>
      </c>
      <c r="AE2610" s="194">
        <f>IF(AD2610="",0,IF(ISERROR(VLOOKUP(AD2610,AD$7:AD2609,1,FALSE)),1,0))</f>
        <v>0</v>
      </c>
      <c r="AF2610" s="194"/>
    </row>
    <row r="2611" spans="1:32" ht="16.5" customHeight="1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75">
        <f>IF(AND($X$3512&lt;&gt;" ",$X$3512&lt;&gt;0),IF(X2611=$X$3512,1+COUNTIF(U$7:U2610,"&gt;0"),0),0)</f>
        <v>0</v>
      </c>
      <c r="V2611" s="178" t="s">
        <v>2800</v>
      </c>
      <c r="W2611" s="130"/>
      <c r="X2611" s="131"/>
      <c r="Y2611" s="131"/>
      <c r="Z2611" s="206"/>
      <c r="AA2611" s="194">
        <f t="shared" si="177"/>
        <v>0</v>
      </c>
      <c r="AB2611" s="124" t="str">
        <f t="shared" si="178"/>
        <v/>
      </c>
      <c r="AC2611" s="195" t="str">
        <f t="shared" si="179"/>
        <v/>
      </c>
      <c r="AD2611" s="194" t="str">
        <f t="shared" si="180"/>
        <v/>
      </c>
      <c r="AE2611" s="194">
        <f>IF(AD2611="",0,IF(ISERROR(VLOOKUP(AD2611,AD$7:AD2610,1,FALSE)),1,0))</f>
        <v>0</v>
      </c>
      <c r="AF2611" s="194"/>
    </row>
    <row r="2612" spans="1:32" ht="16.5" customHeight="1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75">
        <f>IF(AND($X$3512&lt;&gt;" ",$X$3512&lt;&gt;0),IF(X2612=$X$3512,1+COUNTIF(U$7:U2611,"&gt;0"),0),0)</f>
        <v>0</v>
      </c>
      <c r="V2612" s="178" t="s">
        <v>2801</v>
      </c>
      <c r="W2612" s="130"/>
      <c r="X2612" s="131"/>
      <c r="Y2612" s="131"/>
      <c r="Z2612" s="206"/>
      <c r="AA2612" s="194">
        <f t="shared" si="177"/>
        <v>0</v>
      </c>
      <c r="AB2612" s="124" t="str">
        <f t="shared" si="178"/>
        <v/>
      </c>
      <c r="AC2612" s="195" t="str">
        <f t="shared" si="179"/>
        <v/>
      </c>
      <c r="AD2612" s="194" t="str">
        <f t="shared" si="180"/>
        <v/>
      </c>
      <c r="AE2612" s="194">
        <f>IF(AD2612="",0,IF(ISERROR(VLOOKUP(AD2612,AD$7:AD2611,1,FALSE)),1,0))</f>
        <v>0</v>
      </c>
      <c r="AF2612" s="194"/>
    </row>
    <row r="2613" spans="1:32" ht="16.5" customHeight="1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75">
        <f>IF(AND($X$3512&lt;&gt;" ",$X$3512&lt;&gt;0),IF(X2613=$X$3512,1+COUNTIF(U$7:U2612,"&gt;0"),0),0)</f>
        <v>0</v>
      </c>
      <c r="V2613" s="178" t="s">
        <v>2802</v>
      </c>
      <c r="W2613" s="130"/>
      <c r="X2613" s="131"/>
      <c r="Y2613" s="131"/>
      <c r="Z2613" s="206"/>
      <c r="AA2613" s="194">
        <f t="shared" si="177"/>
        <v>0</v>
      </c>
      <c r="AB2613" s="124" t="str">
        <f t="shared" si="178"/>
        <v/>
      </c>
      <c r="AC2613" s="195" t="str">
        <f t="shared" si="179"/>
        <v/>
      </c>
      <c r="AD2613" s="194" t="str">
        <f t="shared" si="180"/>
        <v/>
      </c>
      <c r="AE2613" s="194">
        <f>IF(AD2613="",0,IF(ISERROR(VLOOKUP(AD2613,AD$7:AD2612,1,FALSE)),1,0))</f>
        <v>0</v>
      </c>
      <c r="AF2613" s="194"/>
    </row>
    <row r="2614" spans="1:32" ht="16.5" customHeight="1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75">
        <f>IF(AND($X$3512&lt;&gt;" ",$X$3512&lt;&gt;0),IF(X2614=$X$3512,1+COUNTIF(U$7:U2613,"&gt;0"),0),0)</f>
        <v>0</v>
      </c>
      <c r="V2614" s="178" t="s">
        <v>2803</v>
      </c>
      <c r="W2614" s="130"/>
      <c r="X2614" s="131"/>
      <c r="Y2614" s="131"/>
      <c r="Z2614" s="206"/>
      <c r="AA2614" s="194">
        <f t="shared" si="177"/>
        <v>0</v>
      </c>
      <c r="AB2614" s="124" t="str">
        <f t="shared" si="178"/>
        <v/>
      </c>
      <c r="AC2614" s="195" t="str">
        <f t="shared" si="179"/>
        <v/>
      </c>
      <c r="AD2614" s="194" t="str">
        <f t="shared" si="180"/>
        <v/>
      </c>
      <c r="AE2614" s="194">
        <f>IF(AD2614="",0,IF(ISERROR(VLOOKUP(AD2614,AD$7:AD2613,1,FALSE)),1,0))</f>
        <v>0</v>
      </c>
      <c r="AF2614" s="194"/>
    </row>
    <row r="2615" spans="1:32" ht="16.5" customHeight="1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75">
        <f>IF(AND($X$3512&lt;&gt;" ",$X$3512&lt;&gt;0),IF(X2615=$X$3512,1+COUNTIF(U$7:U2614,"&gt;0"),0),0)</f>
        <v>0</v>
      </c>
      <c r="V2615" s="178" t="s">
        <v>2804</v>
      </c>
      <c r="W2615" s="130"/>
      <c r="X2615" s="131"/>
      <c r="Y2615" s="131"/>
      <c r="Z2615" s="206"/>
      <c r="AA2615" s="194">
        <f t="shared" si="177"/>
        <v>0</v>
      </c>
      <c r="AB2615" s="124" t="str">
        <f t="shared" si="178"/>
        <v/>
      </c>
      <c r="AC2615" s="195" t="str">
        <f t="shared" si="179"/>
        <v/>
      </c>
      <c r="AD2615" s="194" t="str">
        <f t="shared" si="180"/>
        <v/>
      </c>
      <c r="AE2615" s="194">
        <f>IF(AD2615="",0,IF(ISERROR(VLOOKUP(AD2615,AD$7:AD2614,1,FALSE)),1,0))</f>
        <v>0</v>
      </c>
      <c r="AF2615" s="194"/>
    </row>
    <row r="2616" spans="1:32" ht="16.5" customHeight="1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75">
        <f>IF(AND($X$3512&lt;&gt;" ",$X$3512&lt;&gt;0),IF(X2616=$X$3512,1+COUNTIF(U$7:U2615,"&gt;0"),0),0)</f>
        <v>0</v>
      </c>
      <c r="V2616" s="178" t="s">
        <v>2805</v>
      </c>
      <c r="W2616" s="130"/>
      <c r="X2616" s="131"/>
      <c r="Y2616" s="131"/>
      <c r="Z2616" s="206"/>
      <c r="AA2616" s="194">
        <f t="shared" si="177"/>
        <v>0</v>
      </c>
      <c r="AB2616" s="124" t="str">
        <f t="shared" si="178"/>
        <v/>
      </c>
      <c r="AC2616" s="195" t="str">
        <f t="shared" si="179"/>
        <v/>
      </c>
      <c r="AD2616" s="194" t="str">
        <f t="shared" si="180"/>
        <v/>
      </c>
      <c r="AE2616" s="194">
        <f>IF(AD2616="",0,IF(ISERROR(VLOOKUP(AD2616,AD$7:AD2615,1,FALSE)),1,0))</f>
        <v>0</v>
      </c>
      <c r="AF2616" s="194"/>
    </row>
    <row r="2617" spans="1:32" ht="16.5" customHeight="1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75">
        <f>IF(AND($X$3512&lt;&gt;" ",$X$3512&lt;&gt;0),IF(X2617=$X$3512,1+COUNTIF(U$7:U2616,"&gt;0"),0),0)</f>
        <v>0</v>
      </c>
      <c r="V2617" s="178" t="s">
        <v>2806</v>
      </c>
      <c r="W2617" s="130"/>
      <c r="X2617" s="131"/>
      <c r="Y2617" s="131"/>
      <c r="Z2617" s="206"/>
      <c r="AA2617" s="194">
        <f t="shared" si="177"/>
        <v>0</v>
      </c>
      <c r="AB2617" s="124" t="str">
        <f t="shared" si="178"/>
        <v/>
      </c>
      <c r="AC2617" s="195" t="str">
        <f t="shared" si="179"/>
        <v/>
      </c>
      <c r="AD2617" s="194" t="str">
        <f t="shared" si="180"/>
        <v/>
      </c>
      <c r="AE2617" s="194">
        <f>IF(AD2617="",0,IF(ISERROR(VLOOKUP(AD2617,AD$7:AD2616,1,FALSE)),1,0))</f>
        <v>0</v>
      </c>
      <c r="AF2617" s="194"/>
    </row>
    <row r="2618" spans="1:32" ht="16.5" customHeight="1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75">
        <f>IF(AND($X$3512&lt;&gt;" ",$X$3512&lt;&gt;0),IF(X2618=$X$3512,1+COUNTIF(U$7:U2617,"&gt;0"),0),0)</f>
        <v>0</v>
      </c>
      <c r="V2618" s="178" t="s">
        <v>2807</v>
      </c>
      <c r="W2618" s="130"/>
      <c r="X2618" s="131"/>
      <c r="Y2618" s="131"/>
      <c r="Z2618" s="206"/>
      <c r="AA2618" s="194">
        <f t="shared" si="177"/>
        <v>0</v>
      </c>
      <c r="AB2618" s="124" t="str">
        <f t="shared" si="178"/>
        <v/>
      </c>
      <c r="AC2618" s="195" t="str">
        <f t="shared" si="179"/>
        <v/>
      </c>
      <c r="AD2618" s="194" t="str">
        <f t="shared" si="180"/>
        <v/>
      </c>
      <c r="AE2618" s="194">
        <f>IF(AD2618="",0,IF(ISERROR(VLOOKUP(AD2618,AD$7:AD2617,1,FALSE)),1,0))</f>
        <v>0</v>
      </c>
      <c r="AF2618" s="194"/>
    </row>
    <row r="2619" spans="1:32" ht="16.5" customHeight="1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75">
        <f>IF(AND($X$3512&lt;&gt;" ",$X$3512&lt;&gt;0),IF(X2619=$X$3512,1+COUNTIF(U$7:U2618,"&gt;0"),0),0)</f>
        <v>0</v>
      </c>
      <c r="V2619" s="178" t="s">
        <v>2808</v>
      </c>
      <c r="W2619" s="130"/>
      <c r="X2619" s="131"/>
      <c r="Y2619" s="131"/>
      <c r="Z2619" s="206"/>
      <c r="AA2619" s="194">
        <f t="shared" si="177"/>
        <v>0</v>
      </c>
      <c r="AB2619" s="124" t="str">
        <f t="shared" si="178"/>
        <v/>
      </c>
      <c r="AC2619" s="195" t="str">
        <f t="shared" si="179"/>
        <v/>
      </c>
      <c r="AD2619" s="194" t="str">
        <f t="shared" si="180"/>
        <v/>
      </c>
      <c r="AE2619" s="194">
        <f>IF(AD2619="",0,IF(ISERROR(VLOOKUP(AD2619,AD$7:AD2618,1,FALSE)),1,0))</f>
        <v>0</v>
      </c>
      <c r="AF2619" s="194"/>
    </row>
    <row r="2620" spans="1:32" ht="16.5" customHeight="1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75">
        <f>IF(AND($X$3512&lt;&gt;" ",$X$3512&lt;&gt;0),IF(X2620=$X$3512,1+COUNTIF(U$7:U2619,"&gt;0"),0),0)</f>
        <v>0</v>
      </c>
      <c r="V2620" s="178" t="s">
        <v>2809</v>
      </c>
      <c r="W2620" s="130"/>
      <c r="X2620" s="131"/>
      <c r="Y2620" s="131"/>
      <c r="Z2620" s="206"/>
      <c r="AA2620" s="194">
        <f t="shared" si="177"/>
        <v>0</v>
      </c>
      <c r="AB2620" s="124" t="str">
        <f t="shared" si="178"/>
        <v/>
      </c>
      <c r="AC2620" s="195" t="str">
        <f t="shared" si="179"/>
        <v/>
      </c>
      <c r="AD2620" s="194" t="str">
        <f t="shared" si="180"/>
        <v/>
      </c>
      <c r="AE2620" s="194">
        <f>IF(AD2620="",0,IF(ISERROR(VLOOKUP(AD2620,AD$7:AD2619,1,FALSE)),1,0))</f>
        <v>0</v>
      </c>
      <c r="AF2620" s="194"/>
    </row>
    <row r="2621" spans="1:32" ht="16.5" customHeight="1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75">
        <f>IF(AND($X$3512&lt;&gt;" ",$X$3512&lt;&gt;0),IF(X2621=$X$3512,1+COUNTIF(U$7:U2620,"&gt;0"),0),0)</f>
        <v>0</v>
      </c>
      <c r="V2621" s="178" t="s">
        <v>2810</v>
      </c>
      <c r="W2621" s="130"/>
      <c r="X2621" s="131"/>
      <c r="Y2621" s="131"/>
      <c r="Z2621" s="206"/>
      <c r="AA2621" s="194">
        <f t="shared" si="177"/>
        <v>0</v>
      </c>
      <c r="AB2621" s="124" t="str">
        <f t="shared" si="178"/>
        <v/>
      </c>
      <c r="AC2621" s="195" t="str">
        <f t="shared" si="179"/>
        <v/>
      </c>
      <c r="AD2621" s="194" t="str">
        <f t="shared" si="180"/>
        <v/>
      </c>
      <c r="AE2621" s="194">
        <f>IF(AD2621="",0,IF(ISERROR(VLOOKUP(AD2621,AD$7:AD2620,1,FALSE)),1,0))</f>
        <v>0</v>
      </c>
      <c r="AF2621" s="194"/>
    </row>
    <row r="2622" spans="1:32" ht="16.5" customHeight="1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75">
        <f>IF(AND($X$3512&lt;&gt;" ",$X$3512&lt;&gt;0),IF(X2622=$X$3512,1+COUNTIF(U$7:U2621,"&gt;0"),0),0)</f>
        <v>0</v>
      </c>
      <c r="V2622" s="178" t="s">
        <v>2811</v>
      </c>
      <c r="W2622" s="130"/>
      <c r="X2622" s="131"/>
      <c r="Y2622" s="131"/>
      <c r="Z2622" s="206"/>
      <c r="AA2622" s="194">
        <f t="shared" si="177"/>
        <v>0</v>
      </c>
      <c r="AB2622" s="124" t="str">
        <f t="shared" si="178"/>
        <v/>
      </c>
      <c r="AC2622" s="195" t="str">
        <f t="shared" si="179"/>
        <v/>
      </c>
      <c r="AD2622" s="194" t="str">
        <f t="shared" si="180"/>
        <v/>
      </c>
      <c r="AE2622" s="194">
        <f>IF(AD2622="",0,IF(ISERROR(VLOOKUP(AD2622,AD$7:AD2621,1,FALSE)),1,0))</f>
        <v>0</v>
      </c>
      <c r="AF2622" s="194"/>
    </row>
    <row r="2623" spans="1:32" ht="16.5" customHeight="1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75">
        <f>IF(AND($X$3512&lt;&gt;" ",$X$3512&lt;&gt;0),IF(X2623=$X$3512,1+COUNTIF(U$7:U2622,"&gt;0"),0),0)</f>
        <v>0</v>
      </c>
      <c r="V2623" s="178" t="s">
        <v>2812</v>
      </c>
      <c r="W2623" s="130"/>
      <c r="X2623" s="131"/>
      <c r="Y2623" s="131"/>
      <c r="Z2623" s="206"/>
      <c r="AA2623" s="194">
        <f t="shared" si="177"/>
        <v>0</v>
      </c>
      <c r="AB2623" s="124" t="str">
        <f t="shared" si="178"/>
        <v/>
      </c>
      <c r="AC2623" s="195" t="str">
        <f t="shared" si="179"/>
        <v/>
      </c>
      <c r="AD2623" s="194" t="str">
        <f t="shared" si="180"/>
        <v/>
      </c>
      <c r="AE2623" s="194">
        <f>IF(AD2623="",0,IF(ISERROR(VLOOKUP(AD2623,AD$7:AD2622,1,FALSE)),1,0))</f>
        <v>0</v>
      </c>
      <c r="AF2623" s="194"/>
    </row>
    <row r="2624" spans="1:32" ht="16.5" customHeight="1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75">
        <f>IF(AND($X$3512&lt;&gt;" ",$X$3512&lt;&gt;0),IF(X2624=$X$3512,1+COUNTIF(U$7:U2623,"&gt;0"),0),0)</f>
        <v>0</v>
      </c>
      <c r="V2624" s="178" t="s">
        <v>2813</v>
      </c>
      <c r="W2624" s="130"/>
      <c r="X2624" s="131"/>
      <c r="Y2624" s="131"/>
      <c r="Z2624" s="206"/>
      <c r="AA2624" s="194">
        <f t="shared" si="177"/>
        <v>0</v>
      </c>
      <c r="AB2624" s="124" t="str">
        <f t="shared" si="178"/>
        <v/>
      </c>
      <c r="AC2624" s="195" t="str">
        <f t="shared" si="179"/>
        <v/>
      </c>
      <c r="AD2624" s="194" t="str">
        <f t="shared" si="180"/>
        <v/>
      </c>
      <c r="AE2624" s="194">
        <f>IF(AD2624="",0,IF(ISERROR(VLOOKUP(AD2624,AD$7:AD2623,1,FALSE)),1,0))</f>
        <v>0</v>
      </c>
      <c r="AF2624" s="194"/>
    </row>
    <row r="2625" spans="1:32" ht="16.5" customHeight="1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75">
        <f>IF(AND($X$3512&lt;&gt;" ",$X$3512&lt;&gt;0),IF(X2625=$X$3512,1+COUNTIF(U$7:U2624,"&gt;0"),0),0)</f>
        <v>0</v>
      </c>
      <c r="V2625" s="178" t="s">
        <v>2814</v>
      </c>
      <c r="W2625" s="130"/>
      <c r="X2625" s="131"/>
      <c r="Y2625" s="131"/>
      <c r="Z2625" s="206"/>
      <c r="AA2625" s="194">
        <f t="shared" si="177"/>
        <v>0</v>
      </c>
      <c r="AB2625" s="124" t="str">
        <f t="shared" si="178"/>
        <v/>
      </c>
      <c r="AC2625" s="195" t="str">
        <f t="shared" si="179"/>
        <v/>
      </c>
      <c r="AD2625" s="194" t="str">
        <f t="shared" si="180"/>
        <v/>
      </c>
      <c r="AE2625" s="194">
        <f>IF(AD2625="",0,IF(ISERROR(VLOOKUP(AD2625,AD$7:AD2624,1,FALSE)),1,0))</f>
        <v>0</v>
      </c>
      <c r="AF2625" s="194"/>
    </row>
    <row r="2626" spans="1:32" ht="16.5" customHeight="1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75">
        <f>IF(AND($X$3512&lt;&gt;" ",$X$3512&lt;&gt;0),IF(X2626=$X$3512,1+COUNTIF(U$7:U2625,"&gt;0"),0),0)</f>
        <v>0</v>
      </c>
      <c r="V2626" s="178" t="s">
        <v>2815</v>
      </c>
      <c r="W2626" s="130"/>
      <c r="X2626" s="131"/>
      <c r="Y2626" s="131"/>
      <c r="Z2626" s="206"/>
      <c r="AA2626" s="194">
        <f t="shared" si="177"/>
        <v>0</v>
      </c>
      <c r="AB2626" s="124" t="str">
        <f t="shared" si="178"/>
        <v/>
      </c>
      <c r="AC2626" s="195" t="str">
        <f t="shared" si="179"/>
        <v/>
      </c>
      <c r="AD2626" s="194" t="str">
        <f t="shared" si="180"/>
        <v/>
      </c>
      <c r="AE2626" s="194">
        <f>IF(AD2626="",0,IF(ISERROR(VLOOKUP(AD2626,AD$7:AD2625,1,FALSE)),1,0))</f>
        <v>0</v>
      </c>
      <c r="AF2626" s="194"/>
    </row>
    <row r="2627" spans="1:32" ht="16.5" customHeight="1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75">
        <f>IF(AND($X$3512&lt;&gt;" ",$X$3512&lt;&gt;0),IF(X2627=$X$3512,1+COUNTIF(U$7:U2626,"&gt;0"),0),0)</f>
        <v>0</v>
      </c>
      <c r="V2627" s="178" t="s">
        <v>2816</v>
      </c>
      <c r="W2627" s="130"/>
      <c r="X2627" s="131"/>
      <c r="Y2627" s="131"/>
      <c r="Z2627" s="206"/>
      <c r="AA2627" s="194">
        <f t="shared" si="177"/>
        <v>0</v>
      </c>
      <c r="AB2627" s="124" t="str">
        <f t="shared" si="178"/>
        <v/>
      </c>
      <c r="AC2627" s="195" t="str">
        <f t="shared" si="179"/>
        <v/>
      </c>
      <c r="AD2627" s="194" t="str">
        <f t="shared" si="180"/>
        <v/>
      </c>
      <c r="AE2627" s="194">
        <f>IF(AD2627="",0,IF(ISERROR(VLOOKUP(AD2627,AD$7:AD2626,1,FALSE)),1,0))</f>
        <v>0</v>
      </c>
      <c r="AF2627" s="194"/>
    </row>
    <row r="2628" spans="1:32" ht="16.5" customHeight="1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75">
        <f>IF(AND($X$3512&lt;&gt;" ",$X$3512&lt;&gt;0),IF(X2628=$X$3512,1+COUNTIF(U$7:U2627,"&gt;0"),0),0)</f>
        <v>0</v>
      </c>
      <c r="V2628" s="178" t="s">
        <v>2817</v>
      </c>
      <c r="W2628" s="130"/>
      <c r="X2628" s="131"/>
      <c r="Y2628" s="131"/>
      <c r="Z2628" s="206"/>
      <c r="AA2628" s="194">
        <f t="shared" si="177"/>
        <v>0</v>
      </c>
      <c r="AB2628" s="124" t="str">
        <f t="shared" si="178"/>
        <v/>
      </c>
      <c r="AC2628" s="195" t="str">
        <f t="shared" si="179"/>
        <v/>
      </c>
      <c r="AD2628" s="194" t="str">
        <f t="shared" si="180"/>
        <v/>
      </c>
      <c r="AE2628" s="194">
        <f>IF(AD2628="",0,IF(ISERROR(VLOOKUP(AD2628,AD$7:AD2627,1,FALSE)),1,0))</f>
        <v>0</v>
      </c>
      <c r="AF2628" s="194"/>
    </row>
    <row r="2629" spans="1:32" ht="16.5" customHeight="1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75">
        <f>IF(AND($X$3512&lt;&gt;" ",$X$3512&lt;&gt;0),IF(X2629=$X$3512,1+COUNTIF(U$7:U2628,"&gt;0"),0),0)</f>
        <v>0</v>
      </c>
      <c r="V2629" s="178" t="s">
        <v>2818</v>
      </c>
      <c r="W2629" s="130"/>
      <c r="X2629" s="131"/>
      <c r="Y2629" s="131"/>
      <c r="Z2629" s="206"/>
      <c r="AA2629" s="194">
        <f t="shared" si="177"/>
        <v>0</v>
      </c>
      <c r="AB2629" s="124" t="str">
        <f t="shared" si="178"/>
        <v/>
      </c>
      <c r="AC2629" s="195" t="str">
        <f t="shared" si="179"/>
        <v/>
      </c>
      <c r="AD2629" s="194" t="str">
        <f t="shared" si="180"/>
        <v/>
      </c>
      <c r="AE2629" s="194">
        <f>IF(AD2629="",0,IF(ISERROR(VLOOKUP(AD2629,AD$7:AD2628,1,FALSE)),1,0))</f>
        <v>0</v>
      </c>
      <c r="AF2629" s="194"/>
    </row>
    <row r="2630" spans="1:32" ht="16.5" customHeight="1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75">
        <f>IF(AND($X$3512&lt;&gt;" ",$X$3512&lt;&gt;0),IF(X2630=$X$3512,1+COUNTIF(U$7:U2629,"&gt;0"),0),0)</f>
        <v>0</v>
      </c>
      <c r="V2630" s="178" t="s">
        <v>2819</v>
      </c>
      <c r="W2630" s="130"/>
      <c r="X2630" s="131"/>
      <c r="Y2630" s="131"/>
      <c r="Z2630" s="206"/>
      <c r="AA2630" s="194">
        <f t="shared" si="177"/>
        <v>0</v>
      </c>
      <c r="AB2630" s="124" t="str">
        <f t="shared" si="178"/>
        <v/>
      </c>
      <c r="AC2630" s="195" t="str">
        <f t="shared" si="179"/>
        <v/>
      </c>
      <c r="AD2630" s="194" t="str">
        <f t="shared" si="180"/>
        <v/>
      </c>
      <c r="AE2630" s="194">
        <f>IF(AD2630="",0,IF(ISERROR(VLOOKUP(AD2630,AD$7:AD2629,1,FALSE)),1,0))</f>
        <v>0</v>
      </c>
      <c r="AF2630" s="194"/>
    </row>
    <row r="2631" spans="1:32" ht="16.5" customHeight="1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75">
        <f>IF(AND($X$3512&lt;&gt;" ",$X$3512&lt;&gt;0),IF(X2631=$X$3512,1+COUNTIF(U$7:U2630,"&gt;0"),0),0)</f>
        <v>0</v>
      </c>
      <c r="V2631" s="178" t="s">
        <v>2820</v>
      </c>
      <c r="W2631" s="130"/>
      <c r="X2631" s="131"/>
      <c r="Y2631" s="131"/>
      <c r="Z2631" s="206"/>
      <c r="AA2631" s="194">
        <f t="shared" ref="AA2631:AA2694" si="181">IF(ISBLANK(X2631),0,VLOOKUP(X2631,$B$8:$E$57,1,FALSE))</f>
        <v>0</v>
      </c>
      <c r="AB2631" s="124" t="str">
        <f t="shared" si="178"/>
        <v/>
      </c>
      <c r="AC2631" s="195" t="str">
        <f t="shared" si="179"/>
        <v/>
      </c>
      <c r="AD2631" s="194" t="str">
        <f t="shared" si="180"/>
        <v/>
      </c>
      <c r="AE2631" s="194">
        <f>IF(AD2631="",0,IF(ISERROR(VLOOKUP(AD2631,AD$7:AD2630,1,FALSE)),1,0))</f>
        <v>0</v>
      </c>
      <c r="AF2631" s="194"/>
    </row>
    <row r="2632" spans="1:32" ht="16.5" customHeight="1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75">
        <f>IF(AND($X$3512&lt;&gt;" ",$X$3512&lt;&gt;0),IF(X2632=$X$3512,1+COUNTIF(U$7:U2631,"&gt;0"),0),0)</f>
        <v>0</v>
      </c>
      <c r="V2632" s="178" t="s">
        <v>2821</v>
      </c>
      <c r="W2632" s="130"/>
      <c r="X2632" s="131"/>
      <c r="Y2632" s="131"/>
      <c r="Z2632" s="206"/>
      <c r="AA2632" s="194">
        <f t="shared" si="181"/>
        <v>0</v>
      </c>
      <c r="AB2632" s="124" t="str">
        <f t="shared" ref="AB2632:AB2695" si="182">IF(W2632&gt;0,CONCATENATE(MONTH(W2632)&amp;X2632),"")</f>
        <v/>
      </c>
      <c r="AC2632" s="195" t="str">
        <f t="shared" ref="AC2632:AC2695" si="183">IF(OR(AND(Z2632&lt;&gt;0,ISBLANK(X2632)),ISERROR(AA2632)),"ERR","")</f>
        <v/>
      </c>
      <c r="AD2632" s="194" t="str">
        <f t="shared" si="180"/>
        <v/>
      </c>
      <c r="AE2632" s="194">
        <f>IF(AD2632="",0,IF(ISERROR(VLOOKUP(AD2632,AD$7:AD2631,1,FALSE)),1,0))</f>
        <v>0</v>
      </c>
      <c r="AF2632" s="194"/>
    </row>
    <row r="2633" spans="1:32" ht="16.5" customHeight="1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75">
        <f>IF(AND($X$3512&lt;&gt;" ",$X$3512&lt;&gt;0),IF(X2633=$X$3512,1+COUNTIF(U$7:U2632,"&gt;0"),0),0)</f>
        <v>0</v>
      </c>
      <c r="V2633" s="178" t="s">
        <v>2822</v>
      </c>
      <c r="W2633" s="130"/>
      <c r="X2633" s="131"/>
      <c r="Y2633" s="131"/>
      <c r="Z2633" s="206"/>
      <c r="AA2633" s="194">
        <f t="shared" si="181"/>
        <v>0</v>
      </c>
      <c r="AB2633" s="124" t="str">
        <f t="shared" si="182"/>
        <v/>
      </c>
      <c r="AC2633" s="195" t="str">
        <f t="shared" si="183"/>
        <v/>
      </c>
      <c r="AD2633" s="194" t="str">
        <f t="shared" si="180"/>
        <v/>
      </c>
      <c r="AE2633" s="194">
        <f>IF(AD2633="",0,IF(ISERROR(VLOOKUP(AD2633,AD$7:AD2632,1,FALSE)),1,0))</f>
        <v>0</v>
      </c>
      <c r="AF2633" s="194"/>
    </row>
    <row r="2634" spans="1:32" ht="16.5" customHeight="1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75">
        <f>IF(AND($X$3512&lt;&gt;" ",$X$3512&lt;&gt;0),IF(X2634=$X$3512,1+COUNTIF(U$7:U2633,"&gt;0"),0),0)</f>
        <v>0</v>
      </c>
      <c r="V2634" s="178" t="s">
        <v>2823</v>
      </c>
      <c r="W2634" s="130"/>
      <c r="X2634" s="131"/>
      <c r="Y2634" s="131"/>
      <c r="Z2634" s="206"/>
      <c r="AA2634" s="194">
        <f t="shared" si="181"/>
        <v>0</v>
      </c>
      <c r="AB2634" s="124" t="str">
        <f t="shared" si="182"/>
        <v/>
      </c>
      <c r="AC2634" s="195" t="str">
        <f t="shared" si="183"/>
        <v/>
      </c>
      <c r="AD2634" s="194" t="str">
        <f t="shared" si="180"/>
        <v/>
      </c>
      <c r="AE2634" s="194">
        <f>IF(AD2634="",0,IF(ISERROR(VLOOKUP(AD2634,AD$7:AD2633,1,FALSE)),1,0))</f>
        <v>0</v>
      </c>
      <c r="AF2634" s="194"/>
    </row>
    <row r="2635" spans="1:32" ht="16.5" customHeight="1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75">
        <f>IF(AND($X$3512&lt;&gt;" ",$X$3512&lt;&gt;0),IF(X2635=$X$3512,1+COUNTIF(U$7:U2634,"&gt;0"),0),0)</f>
        <v>0</v>
      </c>
      <c r="V2635" s="178" t="s">
        <v>2824</v>
      </c>
      <c r="W2635" s="130"/>
      <c r="X2635" s="131"/>
      <c r="Y2635" s="131"/>
      <c r="Z2635" s="206"/>
      <c r="AA2635" s="194">
        <f t="shared" si="181"/>
        <v>0</v>
      </c>
      <c r="AB2635" s="124" t="str">
        <f t="shared" si="182"/>
        <v/>
      </c>
      <c r="AC2635" s="195" t="str">
        <f t="shared" si="183"/>
        <v/>
      </c>
      <c r="AD2635" s="194" t="str">
        <f t="shared" ref="AD2635:AD2698" si="184">IF(W2635&gt;0,CONCATENATE(MONTH(W2635),"-",YEAR(W2635)),"")</f>
        <v/>
      </c>
      <c r="AE2635" s="194">
        <f>IF(AD2635="",0,IF(ISERROR(VLOOKUP(AD2635,AD$7:AD2634,1,FALSE)),1,0))</f>
        <v>0</v>
      </c>
      <c r="AF2635" s="194"/>
    </row>
    <row r="2636" spans="1:32" ht="16.5" customHeight="1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75">
        <f>IF(AND($X$3512&lt;&gt;" ",$X$3512&lt;&gt;0),IF(X2636=$X$3512,1+COUNTIF(U$7:U2635,"&gt;0"),0),0)</f>
        <v>0</v>
      </c>
      <c r="V2636" s="178" t="s">
        <v>2825</v>
      </c>
      <c r="W2636" s="130"/>
      <c r="X2636" s="131"/>
      <c r="Y2636" s="131"/>
      <c r="Z2636" s="206"/>
      <c r="AA2636" s="194">
        <f t="shared" si="181"/>
        <v>0</v>
      </c>
      <c r="AB2636" s="124" t="str">
        <f t="shared" si="182"/>
        <v/>
      </c>
      <c r="AC2636" s="195" t="str">
        <f t="shared" si="183"/>
        <v/>
      </c>
      <c r="AD2636" s="194" t="str">
        <f t="shared" si="184"/>
        <v/>
      </c>
      <c r="AE2636" s="194">
        <f>IF(AD2636="",0,IF(ISERROR(VLOOKUP(AD2636,AD$7:AD2635,1,FALSE)),1,0))</f>
        <v>0</v>
      </c>
      <c r="AF2636" s="194"/>
    </row>
    <row r="2637" spans="1:32" ht="16.5" customHeight="1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75">
        <f>IF(AND($X$3512&lt;&gt;" ",$X$3512&lt;&gt;0),IF(X2637=$X$3512,1+COUNTIF(U$7:U2636,"&gt;0"),0),0)</f>
        <v>0</v>
      </c>
      <c r="V2637" s="178" t="s">
        <v>2826</v>
      </c>
      <c r="W2637" s="130"/>
      <c r="X2637" s="131"/>
      <c r="Y2637" s="131"/>
      <c r="Z2637" s="206"/>
      <c r="AA2637" s="194">
        <f t="shared" si="181"/>
        <v>0</v>
      </c>
      <c r="AB2637" s="124" t="str">
        <f t="shared" si="182"/>
        <v/>
      </c>
      <c r="AC2637" s="195" t="str">
        <f t="shared" si="183"/>
        <v/>
      </c>
      <c r="AD2637" s="194" t="str">
        <f t="shared" si="184"/>
        <v/>
      </c>
      <c r="AE2637" s="194">
        <f>IF(AD2637="",0,IF(ISERROR(VLOOKUP(AD2637,AD$7:AD2636,1,FALSE)),1,0))</f>
        <v>0</v>
      </c>
      <c r="AF2637" s="194"/>
    </row>
    <row r="2638" spans="1:32" ht="16.5" customHeight="1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75">
        <f>IF(AND($X$3512&lt;&gt;" ",$X$3512&lt;&gt;0),IF(X2638=$X$3512,1+COUNTIF(U$7:U2637,"&gt;0"),0),0)</f>
        <v>0</v>
      </c>
      <c r="V2638" s="178" t="s">
        <v>2827</v>
      </c>
      <c r="W2638" s="130"/>
      <c r="X2638" s="131"/>
      <c r="Y2638" s="131"/>
      <c r="Z2638" s="206"/>
      <c r="AA2638" s="194">
        <f t="shared" si="181"/>
        <v>0</v>
      </c>
      <c r="AB2638" s="124" t="str">
        <f t="shared" si="182"/>
        <v/>
      </c>
      <c r="AC2638" s="195" t="str">
        <f t="shared" si="183"/>
        <v/>
      </c>
      <c r="AD2638" s="194" t="str">
        <f t="shared" si="184"/>
        <v/>
      </c>
      <c r="AE2638" s="194">
        <f>IF(AD2638="",0,IF(ISERROR(VLOOKUP(AD2638,AD$7:AD2637,1,FALSE)),1,0))</f>
        <v>0</v>
      </c>
      <c r="AF2638" s="194"/>
    </row>
    <row r="2639" spans="1:32" ht="16.5" customHeight="1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75">
        <f>IF(AND($X$3512&lt;&gt;" ",$X$3512&lt;&gt;0),IF(X2639=$X$3512,1+COUNTIF(U$7:U2638,"&gt;0"),0),0)</f>
        <v>0</v>
      </c>
      <c r="V2639" s="178" t="s">
        <v>2828</v>
      </c>
      <c r="W2639" s="130"/>
      <c r="X2639" s="131"/>
      <c r="Y2639" s="131"/>
      <c r="Z2639" s="206"/>
      <c r="AA2639" s="194">
        <f t="shared" si="181"/>
        <v>0</v>
      </c>
      <c r="AB2639" s="124" t="str">
        <f t="shared" si="182"/>
        <v/>
      </c>
      <c r="AC2639" s="195" t="str">
        <f t="shared" si="183"/>
        <v/>
      </c>
      <c r="AD2639" s="194" t="str">
        <f t="shared" si="184"/>
        <v/>
      </c>
      <c r="AE2639" s="194">
        <f>IF(AD2639="",0,IF(ISERROR(VLOOKUP(AD2639,AD$7:AD2638,1,FALSE)),1,0))</f>
        <v>0</v>
      </c>
      <c r="AF2639" s="194"/>
    </row>
    <row r="2640" spans="1:32" ht="16.5" customHeight="1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75">
        <f>IF(AND($X$3512&lt;&gt;" ",$X$3512&lt;&gt;0),IF(X2640=$X$3512,1+COUNTIF(U$7:U2639,"&gt;0"),0),0)</f>
        <v>0</v>
      </c>
      <c r="V2640" s="178" t="s">
        <v>2829</v>
      </c>
      <c r="W2640" s="130"/>
      <c r="X2640" s="131"/>
      <c r="Y2640" s="131"/>
      <c r="Z2640" s="206"/>
      <c r="AA2640" s="194">
        <f t="shared" si="181"/>
        <v>0</v>
      </c>
      <c r="AB2640" s="124" t="str">
        <f t="shared" si="182"/>
        <v/>
      </c>
      <c r="AC2640" s="195" t="str">
        <f t="shared" si="183"/>
        <v/>
      </c>
      <c r="AD2640" s="194" t="str">
        <f t="shared" si="184"/>
        <v/>
      </c>
      <c r="AE2640" s="194">
        <f>IF(AD2640="",0,IF(ISERROR(VLOOKUP(AD2640,AD$7:AD2639,1,FALSE)),1,0))</f>
        <v>0</v>
      </c>
      <c r="AF2640" s="194"/>
    </row>
    <row r="2641" spans="1:32" ht="16.5" customHeight="1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75">
        <f>IF(AND($X$3512&lt;&gt;" ",$X$3512&lt;&gt;0),IF(X2641=$X$3512,1+COUNTIF(U$7:U2640,"&gt;0"),0),0)</f>
        <v>0</v>
      </c>
      <c r="V2641" s="178" t="s">
        <v>2830</v>
      </c>
      <c r="W2641" s="130"/>
      <c r="X2641" s="131"/>
      <c r="Y2641" s="131"/>
      <c r="Z2641" s="206"/>
      <c r="AA2641" s="194">
        <f t="shared" si="181"/>
        <v>0</v>
      </c>
      <c r="AB2641" s="124" t="str">
        <f t="shared" si="182"/>
        <v/>
      </c>
      <c r="AC2641" s="195" t="str">
        <f t="shared" si="183"/>
        <v/>
      </c>
      <c r="AD2641" s="194" t="str">
        <f t="shared" si="184"/>
        <v/>
      </c>
      <c r="AE2641" s="194">
        <f>IF(AD2641="",0,IF(ISERROR(VLOOKUP(AD2641,AD$7:AD2640,1,FALSE)),1,0))</f>
        <v>0</v>
      </c>
      <c r="AF2641" s="194"/>
    </row>
    <row r="2642" spans="1:32" ht="16.5" customHeight="1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75">
        <f>IF(AND($X$3512&lt;&gt;" ",$X$3512&lt;&gt;0),IF(X2642=$X$3512,1+COUNTIF(U$7:U2641,"&gt;0"),0),0)</f>
        <v>0</v>
      </c>
      <c r="V2642" s="178" t="s">
        <v>2831</v>
      </c>
      <c r="W2642" s="130"/>
      <c r="X2642" s="131"/>
      <c r="Y2642" s="131"/>
      <c r="Z2642" s="206"/>
      <c r="AA2642" s="194">
        <f t="shared" si="181"/>
        <v>0</v>
      </c>
      <c r="AB2642" s="124" t="str">
        <f t="shared" si="182"/>
        <v/>
      </c>
      <c r="AC2642" s="195" t="str">
        <f t="shared" si="183"/>
        <v/>
      </c>
      <c r="AD2642" s="194" t="str">
        <f t="shared" si="184"/>
        <v/>
      </c>
      <c r="AE2642" s="194">
        <f>IF(AD2642="",0,IF(ISERROR(VLOOKUP(AD2642,AD$7:AD2641,1,FALSE)),1,0))</f>
        <v>0</v>
      </c>
      <c r="AF2642" s="194"/>
    </row>
    <row r="2643" spans="1:32" ht="16.5" customHeight="1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75">
        <f>IF(AND($X$3512&lt;&gt;" ",$X$3512&lt;&gt;0),IF(X2643=$X$3512,1+COUNTIF(U$7:U2642,"&gt;0"),0),0)</f>
        <v>0</v>
      </c>
      <c r="V2643" s="178" t="s">
        <v>2832</v>
      </c>
      <c r="W2643" s="130"/>
      <c r="X2643" s="131"/>
      <c r="Y2643" s="131"/>
      <c r="Z2643" s="206"/>
      <c r="AA2643" s="194">
        <f t="shared" si="181"/>
        <v>0</v>
      </c>
      <c r="AB2643" s="124" t="str">
        <f t="shared" si="182"/>
        <v/>
      </c>
      <c r="AC2643" s="195" t="str">
        <f t="shared" si="183"/>
        <v/>
      </c>
      <c r="AD2643" s="194" t="str">
        <f t="shared" si="184"/>
        <v/>
      </c>
      <c r="AE2643" s="194">
        <f>IF(AD2643="",0,IF(ISERROR(VLOOKUP(AD2643,AD$7:AD2642,1,FALSE)),1,0))</f>
        <v>0</v>
      </c>
      <c r="AF2643" s="194"/>
    </row>
    <row r="2644" spans="1:32" ht="16.5" customHeight="1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75">
        <f>IF(AND($X$3512&lt;&gt;" ",$X$3512&lt;&gt;0),IF(X2644=$X$3512,1+COUNTIF(U$7:U2643,"&gt;0"),0),0)</f>
        <v>0</v>
      </c>
      <c r="V2644" s="178" t="s">
        <v>2833</v>
      </c>
      <c r="W2644" s="130"/>
      <c r="X2644" s="131"/>
      <c r="Y2644" s="131"/>
      <c r="Z2644" s="206"/>
      <c r="AA2644" s="194">
        <f t="shared" si="181"/>
        <v>0</v>
      </c>
      <c r="AB2644" s="124" t="str">
        <f t="shared" si="182"/>
        <v/>
      </c>
      <c r="AC2644" s="195" t="str">
        <f t="shared" si="183"/>
        <v/>
      </c>
      <c r="AD2644" s="194" t="str">
        <f t="shared" si="184"/>
        <v/>
      </c>
      <c r="AE2644" s="194">
        <f>IF(AD2644="",0,IF(ISERROR(VLOOKUP(AD2644,AD$7:AD2643,1,FALSE)),1,0))</f>
        <v>0</v>
      </c>
      <c r="AF2644" s="194"/>
    </row>
    <row r="2645" spans="1:32" ht="16.5" customHeight="1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75">
        <f>IF(AND($X$3512&lt;&gt;" ",$X$3512&lt;&gt;0),IF(X2645=$X$3512,1+COUNTIF(U$7:U2644,"&gt;0"),0),0)</f>
        <v>0</v>
      </c>
      <c r="V2645" s="178" t="s">
        <v>2834</v>
      </c>
      <c r="W2645" s="130"/>
      <c r="X2645" s="131"/>
      <c r="Y2645" s="131"/>
      <c r="Z2645" s="206"/>
      <c r="AA2645" s="194">
        <f t="shared" si="181"/>
        <v>0</v>
      </c>
      <c r="AB2645" s="124" t="str">
        <f t="shared" si="182"/>
        <v/>
      </c>
      <c r="AC2645" s="195" t="str">
        <f t="shared" si="183"/>
        <v/>
      </c>
      <c r="AD2645" s="194" t="str">
        <f t="shared" si="184"/>
        <v/>
      </c>
      <c r="AE2645" s="194">
        <f>IF(AD2645="",0,IF(ISERROR(VLOOKUP(AD2645,AD$7:AD2644,1,FALSE)),1,0))</f>
        <v>0</v>
      </c>
      <c r="AF2645" s="194"/>
    </row>
    <row r="2646" spans="1:32" ht="16.5" customHeight="1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75">
        <f>IF(AND($X$3512&lt;&gt;" ",$X$3512&lt;&gt;0),IF(X2646=$X$3512,1+COUNTIF(U$7:U2645,"&gt;0"),0),0)</f>
        <v>0</v>
      </c>
      <c r="V2646" s="178" t="s">
        <v>2835</v>
      </c>
      <c r="W2646" s="130"/>
      <c r="X2646" s="131"/>
      <c r="Y2646" s="131"/>
      <c r="Z2646" s="206"/>
      <c r="AA2646" s="194">
        <f t="shared" si="181"/>
        <v>0</v>
      </c>
      <c r="AB2646" s="124" t="str">
        <f t="shared" si="182"/>
        <v/>
      </c>
      <c r="AC2646" s="195" t="str">
        <f t="shared" si="183"/>
        <v/>
      </c>
      <c r="AD2646" s="194" t="str">
        <f t="shared" si="184"/>
        <v/>
      </c>
      <c r="AE2646" s="194">
        <f>IF(AD2646="",0,IF(ISERROR(VLOOKUP(AD2646,AD$7:AD2645,1,FALSE)),1,0))</f>
        <v>0</v>
      </c>
      <c r="AF2646" s="194"/>
    </row>
    <row r="2647" spans="1:32" ht="16.5" customHeight="1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75">
        <f>IF(AND($X$3512&lt;&gt;" ",$X$3512&lt;&gt;0),IF(X2647=$X$3512,1+COUNTIF(U$7:U2646,"&gt;0"),0),0)</f>
        <v>0</v>
      </c>
      <c r="V2647" s="178" t="s">
        <v>2836</v>
      </c>
      <c r="W2647" s="130"/>
      <c r="X2647" s="131"/>
      <c r="Y2647" s="131"/>
      <c r="Z2647" s="206"/>
      <c r="AA2647" s="194">
        <f t="shared" si="181"/>
        <v>0</v>
      </c>
      <c r="AB2647" s="124" t="str">
        <f t="shared" si="182"/>
        <v/>
      </c>
      <c r="AC2647" s="195" t="str">
        <f t="shared" si="183"/>
        <v/>
      </c>
      <c r="AD2647" s="194" t="str">
        <f t="shared" si="184"/>
        <v/>
      </c>
      <c r="AE2647" s="194">
        <f>IF(AD2647="",0,IF(ISERROR(VLOOKUP(AD2647,AD$7:AD2646,1,FALSE)),1,0))</f>
        <v>0</v>
      </c>
      <c r="AF2647" s="194"/>
    </row>
    <row r="2648" spans="1:32" ht="16.5" customHeight="1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75">
        <f>IF(AND($X$3512&lt;&gt;" ",$X$3512&lt;&gt;0),IF(X2648=$X$3512,1+COUNTIF(U$7:U2647,"&gt;0"),0),0)</f>
        <v>0</v>
      </c>
      <c r="V2648" s="178" t="s">
        <v>2837</v>
      </c>
      <c r="W2648" s="130"/>
      <c r="X2648" s="131"/>
      <c r="Y2648" s="131"/>
      <c r="Z2648" s="206"/>
      <c r="AA2648" s="194">
        <f t="shared" si="181"/>
        <v>0</v>
      </c>
      <c r="AB2648" s="124" t="str">
        <f t="shared" si="182"/>
        <v/>
      </c>
      <c r="AC2648" s="195" t="str">
        <f t="shared" si="183"/>
        <v/>
      </c>
      <c r="AD2648" s="194" t="str">
        <f t="shared" si="184"/>
        <v/>
      </c>
      <c r="AE2648" s="194">
        <f>IF(AD2648="",0,IF(ISERROR(VLOOKUP(AD2648,AD$7:AD2647,1,FALSE)),1,0))</f>
        <v>0</v>
      </c>
      <c r="AF2648" s="194"/>
    </row>
    <row r="2649" spans="1:32" ht="16.5" customHeight="1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75">
        <f>IF(AND($X$3512&lt;&gt;" ",$X$3512&lt;&gt;0),IF(X2649=$X$3512,1+COUNTIF(U$7:U2648,"&gt;0"),0),0)</f>
        <v>0</v>
      </c>
      <c r="V2649" s="178" t="s">
        <v>2838</v>
      </c>
      <c r="W2649" s="130"/>
      <c r="X2649" s="131"/>
      <c r="Y2649" s="131"/>
      <c r="Z2649" s="206"/>
      <c r="AA2649" s="194">
        <f t="shared" si="181"/>
        <v>0</v>
      </c>
      <c r="AB2649" s="124" t="str">
        <f t="shared" si="182"/>
        <v/>
      </c>
      <c r="AC2649" s="195" t="str">
        <f t="shared" si="183"/>
        <v/>
      </c>
      <c r="AD2649" s="194" t="str">
        <f t="shared" si="184"/>
        <v/>
      </c>
      <c r="AE2649" s="194">
        <f>IF(AD2649="",0,IF(ISERROR(VLOOKUP(AD2649,AD$7:AD2648,1,FALSE)),1,0))</f>
        <v>0</v>
      </c>
      <c r="AF2649" s="194"/>
    </row>
    <row r="2650" spans="1:32" ht="16.5" customHeight="1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75">
        <f>IF(AND($X$3512&lt;&gt;" ",$X$3512&lt;&gt;0),IF(X2650=$X$3512,1+COUNTIF(U$7:U2649,"&gt;0"),0),0)</f>
        <v>0</v>
      </c>
      <c r="V2650" s="178" t="s">
        <v>2839</v>
      </c>
      <c r="W2650" s="130"/>
      <c r="X2650" s="131"/>
      <c r="Y2650" s="131"/>
      <c r="Z2650" s="206"/>
      <c r="AA2650" s="194">
        <f t="shared" si="181"/>
        <v>0</v>
      </c>
      <c r="AB2650" s="124" t="str">
        <f t="shared" si="182"/>
        <v/>
      </c>
      <c r="AC2650" s="195" t="str">
        <f t="shared" si="183"/>
        <v/>
      </c>
      <c r="AD2650" s="194" t="str">
        <f t="shared" si="184"/>
        <v/>
      </c>
      <c r="AE2650" s="194">
        <f>IF(AD2650="",0,IF(ISERROR(VLOOKUP(AD2650,AD$7:AD2649,1,FALSE)),1,0))</f>
        <v>0</v>
      </c>
      <c r="AF2650" s="194"/>
    </row>
    <row r="2651" spans="1:32" ht="16.5" customHeight="1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75">
        <f>IF(AND($X$3512&lt;&gt;" ",$X$3512&lt;&gt;0),IF(X2651=$X$3512,1+COUNTIF(U$7:U2650,"&gt;0"),0),0)</f>
        <v>0</v>
      </c>
      <c r="V2651" s="178" t="s">
        <v>2840</v>
      </c>
      <c r="W2651" s="130"/>
      <c r="X2651" s="131"/>
      <c r="Y2651" s="131"/>
      <c r="Z2651" s="206"/>
      <c r="AA2651" s="194">
        <f t="shared" si="181"/>
        <v>0</v>
      </c>
      <c r="AB2651" s="124" t="str">
        <f t="shared" si="182"/>
        <v/>
      </c>
      <c r="AC2651" s="195" t="str">
        <f t="shared" si="183"/>
        <v/>
      </c>
      <c r="AD2651" s="194" t="str">
        <f t="shared" si="184"/>
        <v/>
      </c>
      <c r="AE2651" s="194">
        <f>IF(AD2651="",0,IF(ISERROR(VLOOKUP(AD2651,AD$7:AD2650,1,FALSE)),1,0))</f>
        <v>0</v>
      </c>
      <c r="AF2651" s="194"/>
    </row>
    <row r="2652" spans="1:32" ht="16.5" customHeight="1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75">
        <f>IF(AND($X$3512&lt;&gt;" ",$X$3512&lt;&gt;0),IF(X2652=$X$3512,1+COUNTIF(U$7:U2651,"&gt;0"),0),0)</f>
        <v>0</v>
      </c>
      <c r="V2652" s="178" t="s">
        <v>2841</v>
      </c>
      <c r="W2652" s="130"/>
      <c r="X2652" s="131"/>
      <c r="Y2652" s="131"/>
      <c r="Z2652" s="206"/>
      <c r="AA2652" s="194">
        <f t="shared" si="181"/>
        <v>0</v>
      </c>
      <c r="AB2652" s="124" t="str">
        <f t="shared" si="182"/>
        <v/>
      </c>
      <c r="AC2652" s="195" t="str">
        <f t="shared" si="183"/>
        <v/>
      </c>
      <c r="AD2652" s="194" t="str">
        <f t="shared" si="184"/>
        <v/>
      </c>
      <c r="AE2652" s="194">
        <f>IF(AD2652="",0,IF(ISERROR(VLOOKUP(AD2652,AD$7:AD2651,1,FALSE)),1,0))</f>
        <v>0</v>
      </c>
      <c r="AF2652" s="194"/>
    </row>
    <row r="2653" spans="1:32" ht="16.5" customHeight="1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75">
        <f>IF(AND($X$3512&lt;&gt;" ",$X$3512&lt;&gt;0),IF(X2653=$X$3512,1+COUNTIF(U$7:U2652,"&gt;0"),0),0)</f>
        <v>0</v>
      </c>
      <c r="V2653" s="178" t="s">
        <v>2842</v>
      </c>
      <c r="W2653" s="130"/>
      <c r="X2653" s="131"/>
      <c r="Y2653" s="131"/>
      <c r="Z2653" s="206"/>
      <c r="AA2653" s="194">
        <f t="shared" si="181"/>
        <v>0</v>
      </c>
      <c r="AB2653" s="124" t="str">
        <f t="shared" si="182"/>
        <v/>
      </c>
      <c r="AC2653" s="195" t="str">
        <f t="shared" si="183"/>
        <v/>
      </c>
      <c r="AD2653" s="194" t="str">
        <f t="shared" si="184"/>
        <v/>
      </c>
      <c r="AE2653" s="194">
        <f>IF(AD2653="",0,IF(ISERROR(VLOOKUP(AD2653,AD$7:AD2652,1,FALSE)),1,0))</f>
        <v>0</v>
      </c>
      <c r="AF2653" s="194"/>
    </row>
    <row r="2654" spans="1:32" ht="16.5" customHeight="1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75">
        <f>IF(AND($X$3512&lt;&gt;" ",$X$3512&lt;&gt;0),IF(X2654=$X$3512,1+COUNTIF(U$7:U2653,"&gt;0"),0),0)</f>
        <v>0</v>
      </c>
      <c r="V2654" s="178" t="s">
        <v>2843</v>
      </c>
      <c r="W2654" s="130"/>
      <c r="X2654" s="131"/>
      <c r="Y2654" s="131"/>
      <c r="Z2654" s="206"/>
      <c r="AA2654" s="194">
        <f t="shared" si="181"/>
        <v>0</v>
      </c>
      <c r="AB2654" s="124" t="str">
        <f t="shared" si="182"/>
        <v/>
      </c>
      <c r="AC2654" s="195" t="str">
        <f t="shared" si="183"/>
        <v/>
      </c>
      <c r="AD2654" s="194" t="str">
        <f t="shared" si="184"/>
        <v/>
      </c>
      <c r="AE2654" s="194">
        <f>IF(AD2654="",0,IF(ISERROR(VLOOKUP(AD2654,AD$7:AD2653,1,FALSE)),1,0))</f>
        <v>0</v>
      </c>
      <c r="AF2654" s="194"/>
    </row>
    <row r="2655" spans="1:32" ht="16.5" customHeight="1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75">
        <f>IF(AND($X$3512&lt;&gt;" ",$X$3512&lt;&gt;0),IF(X2655=$X$3512,1+COUNTIF(U$7:U2654,"&gt;0"),0),0)</f>
        <v>0</v>
      </c>
      <c r="V2655" s="178" t="s">
        <v>2844</v>
      </c>
      <c r="W2655" s="130"/>
      <c r="X2655" s="131"/>
      <c r="Y2655" s="131"/>
      <c r="Z2655" s="206"/>
      <c r="AA2655" s="194">
        <f t="shared" si="181"/>
        <v>0</v>
      </c>
      <c r="AB2655" s="124" t="str">
        <f t="shared" si="182"/>
        <v/>
      </c>
      <c r="AC2655" s="195" t="str">
        <f t="shared" si="183"/>
        <v/>
      </c>
      <c r="AD2655" s="194" t="str">
        <f t="shared" si="184"/>
        <v/>
      </c>
      <c r="AE2655" s="194">
        <f>IF(AD2655="",0,IF(ISERROR(VLOOKUP(AD2655,AD$7:AD2654,1,FALSE)),1,0))</f>
        <v>0</v>
      </c>
      <c r="AF2655" s="194"/>
    </row>
    <row r="2656" spans="1:32" ht="16.5" customHeight="1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75">
        <f>IF(AND($X$3512&lt;&gt;" ",$X$3512&lt;&gt;0),IF(X2656=$X$3512,1+COUNTIF(U$7:U2655,"&gt;0"),0),0)</f>
        <v>0</v>
      </c>
      <c r="V2656" s="178" t="s">
        <v>2845</v>
      </c>
      <c r="W2656" s="130"/>
      <c r="X2656" s="131"/>
      <c r="Y2656" s="131"/>
      <c r="Z2656" s="206"/>
      <c r="AA2656" s="194">
        <f t="shared" si="181"/>
        <v>0</v>
      </c>
      <c r="AB2656" s="124" t="str">
        <f t="shared" si="182"/>
        <v/>
      </c>
      <c r="AC2656" s="195" t="str">
        <f t="shared" si="183"/>
        <v/>
      </c>
      <c r="AD2656" s="194" t="str">
        <f t="shared" si="184"/>
        <v/>
      </c>
      <c r="AE2656" s="194">
        <f>IF(AD2656="",0,IF(ISERROR(VLOOKUP(AD2656,AD$7:AD2655,1,FALSE)),1,0))</f>
        <v>0</v>
      </c>
      <c r="AF2656" s="194"/>
    </row>
    <row r="2657" spans="1:32" ht="16.5" customHeight="1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75">
        <f>IF(AND($X$3512&lt;&gt;" ",$X$3512&lt;&gt;0),IF(X2657=$X$3512,1+COUNTIF(U$7:U2656,"&gt;0"),0),0)</f>
        <v>0</v>
      </c>
      <c r="V2657" s="178" t="s">
        <v>2846</v>
      </c>
      <c r="W2657" s="130"/>
      <c r="X2657" s="131"/>
      <c r="Y2657" s="131"/>
      <c r="Z2657" s="206"/>
      <c r="AA2657" s="194">
        <f t="shared" si="181"/>
        <v>0</v>
      </c>
      <c r="AB2657" s="124" t="str">
        <f t="shared" si="182"/>
        <v/>
      </c>
      <c r="AC2657" s="195" t="str">
        <f t="shared" si="183"/>
        <v/>
      </c>
      <c r="AD2657" s="194" t="str">
        <f t="shared" si="184"/>
        <v/>
      </c>
      <c r="AE2657" s="194">
        <f>IF(AD2657="",0,IF(ISERROR(VLOOKUP(AD2657,AD$7:AD2656,1,FALSE)),1,0))</f>
        <v>0</v>
      </c>
      <c r="AF2657" s="194"/>
    </row>
    <row r="2658" spans="1:32" ht="16.5" customHeight="1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75">
        <f>IF(AND($X$3512&lt;&gt;" ",$X$3512&lt;&gt;0),IF(X2658=$X$3512,1+COUNTIF(U$7:U2657,"&gt;0"),0),0)</f>
        <v>0</v>
      </c>
      <c r="V2658" s="178" t="s">
        <v>2847</v>
      </c>
      <c r="W2658" s="130"/>
      <c r="X2658" s="131"/>
      <c r="Y2658" s="131"/>
      <c r="Z2658" s="206"/>
      <c r="AA2658" s="194">
        <f t="shared" si="181"/>
        <v>0</v>
      </c>
      <c r="AB2658" s="124" t="str">
        <f t="shared" si="182"/>
        <v/>
      </c>
      <c r="AC2658" s="195" t="str">
        <f t="shared" si="183"/>
        <v/>
      </c>
      <c r="AD2658" s="194" t="str">
        <f t="shared" si="184"/>
        <v/>
      </c>
      <c r="AE2658" s="194">
        <f>IF(AD2658="",0,IF(ISERROR(VLOOKUP(AD2658,AD$7:AD2657,1,FALSE)),1,0))</f>
        <v>0</v>
      </c>
      <c r="AF2658" s="194"/>
    </row>
    <row r="2659" spans="1:32" ht="16.5" customHeight="1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75">
        <f>IF(AND($X$3512&lt;&gt;" ",$X$3512&lt;&gt;0),IF(X2659=$X$3512,1+COUNTIF(U$7:U2658,"&gt;0"),0),0)</f>
        <v>0</v>
      </c>
      <c r="V2659" s="178" t="s">
        <v>2848</v>
      </c>
      <c r="W2659" s="130"/>
      <c r="X2659" s="131"/>
      <c r="Y2659" s="131"/>
      <c r="Z2659" s="206"/>
      <c r="AA2659" s="194">
        <f t="shared" si="181"/>
        <v>0</v>
      </c>
      <c r="AB2659" s="124" t="str">
        <f t="shared" si="182"/>
        <v/>
      </c>
      <c r="AC2659" s="195" t="str">
        <f t="shared" si="183"/>
        <v/>
      </c>
      <c r="AD2659" s="194" t="str">
        <f t="shared" si="184"/>
        <v/>
      </c>
      <c r="AE2659" s="194">
        <f>IF(AD2659="",0,IF(ISERROR(VLOOKUP(AD2659,AD$7:AD2658,1,FALSE)),1,0))</f>
        <v>0</v>
      </c>
      <c r="AF2659" s="194"/>
    </row>
    <row r="2660" spans="1:32" ht="16.5" customHeight="1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75">
        <f>IF(AND($X$3512&lt;&gt;" ",$X$3512&lt;&gt;0),IF(X2660=$X$3512,1+COUNTIF(U$7:U2659,"&gt;0"),0),0)</f>
        <v>0</v>
      </c>
      <c r="V2660" s="178" t="s">
        <v>2849</v>
      </c>
      <c r="W2660" s="130"/>
      <c r="X2660" s="131"/>
      <c r="Y2660" s="131"/>
      <c r="Z2660" s="206"/>
      <c r="AA2660" s="194">
        <f t="shared" si="181"/>
        <v>0</v>
      </c>
      <c r="AB2660" s="124" t="str">
        <f t="shared" si="182"/>
        <v/>
      </c>
      <c r="AC2660" s="195" t="str">
        <f t="shared" si="183"/>
        <v/>
      </c>
      <c r="AD2660" s="194" t="str">
        <f t="shared" si="184"/>
        <v/>
      </c>
      <c r="AE2660" s="194">
        <f>IF(AD2660="",0,IF(ISERROR(VLOOKUP(AD2660,AD$7:AD2659,1,FALSE)),1,0))</f>
        <v>0</v>
      </c>
      <c r="AF2660" s="194"/>
    </row>
    <row r="2661" spans="1:32" ht="16.5" customHeight="1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75">
        <f>IF(AND($X$3512&lt;&gt;" ",$X$3512&lt;&gt;0),IF(X2661=$X$3512,1+COUNTIF(U$7:U2660,"&gt;0"),0),0)</f>
        <v>0</v>
      </c>
      <c r="V2661" s="178" t="s">
        <v>2850</v>
      </c>
      <c r="W2661" s="130"/>
      <c r="X2661" s="131"/>
      <c r="Y2661" s="131"/>
      <c r="Z2661" s="206"/>
      <c r="AA2661" s="194">
        <f t="shared" si="181"/>
        <v>0</v>
      </c>
      <c r="AB2661" s="124" t="str">
        <f t="shared" si="182"/>
        <v/>
      </c>
      <c r="AC2661" s="195" t="str">
        <f t="shared" si="183"/>
        <v/>
      </c>
      <c r="AD2661" s="194" t="str">
        <f t="shared" si="184"/>
        <v/>
      </c>
      <c r="AE2661" s="194">
        <f>IF(AD2661="",0,IF(ISERROR(VLOOKUP(AD2661,AD$7:AD2660,1,FALSE)),1,0))</f>
        <v>0</v>
      </c>
      <c r="AF2661" s="194"/>
    </row>
    <row r="2662" spans="1:32" ht="16.5" customHeight="1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75">
        <f>IF(AND($X$3512&lt;&gt;" ",$X$3512&lt;&gt;0),IF(X2662=$X$3512,1+COUNTIF(U$7:U2661,"&gt;0"),0),0)</f>
        <v>0</v>
      </c>
      <c r="V2662" s="178" t="s">
        <v>2851</v>
      </c>
      <c r="W2662" s="130"/>
      <c r="X2662" s="131"/>
      <c r="Y2662" s="131"/>
      <c r="Z2662" s="206"/>
      <c r="AA2662" s="194">
        <f t="shared" si="181"/>
        <v>0</v>
      </c>
      <c r="AB2662" s="124" t="str">
        <f t="shared" si="182"/>
        <v/>
      </c>
      <c r="AC2662" s="195" t="str">
        <f t="shared" si="183"/>
        <v/>
      </c>
      <c r="AD2662" s="194" t="str">
        <f t="shared" si="184"/>
        <v/>
      </c>
      <c r="AE2662" s="194">
        <f>IF(AD2662="",0,IF(ISERROR(VLOOKUP(AD2662,AD$7:AD2661,1,FALSE)),1,0))</f>
        <v>0</v>
      </c>
      <c r="AF2662" s="194"/>
    </row>
    <row r="2663" spans="1:32" ht="16.5" customHeight="1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75">
        <f>IF(AND($X$3512&lt;&gt;" ",$X$3512&lt;&gt;0),IF(X2663=$X$3512,1+COUNTIF(U$7:U2662,"&gt;0"),0),0)</f>
        <v>0</v>
      </c>
      <c r="V2663" s="178" t="s">
        <v>2852</v>
      </c>
      <c r="W2663" s="130"/>
      <c r="X2663" s="131"/>
      <c r="Y2663" s="131"/>
      <c r="Z2663" s="206"/>
      <c r="AA2663" s="194">
        <f t="shared" si="181"/>
        <v>0</v>
      </c>
      <c r="AB2663" s="124" t="str">
        <f t="shared" si="182"/>
        <v/>
      </c>
      <c r="AC2663" s="195" t="str">
        <f t="shared" si="183"/>
        <v/>
      </c>
      <c r="AD2663" s="194" t="str">
        <f t="shared" si="184"/>
        <v/>
      </c>
      <c r="AE2663" s="194">
        <f>IF(AD2663="",0,IF(ISERROR(VLOOKUP(AD2663,AD$7:AD2662,1,FALSE)),1,0))</f>
        <v>0</v>
      </c>
      <c r="AF2663" s="194"/>
    </row>
    <row r="2664" spans="1:32" ht="16.5" customHeight="1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75">
        <f>IF(AND($X$3512&lt;&gt;" ",$X$3512&lt;&gt;0),IF(X2664=$X$3512,1+COUNTIF(U$7:U2663,"&gt;0"),0),0)</f>
        <v>0</v>
      </c>
      <c r="V2664" s="178" t="s">
        <v>2853</v>
      </c>
      <c r="W2664" s="130"/>
      <c r="X2664" s="131"/>
      <c r="Y2664" s="131"/>
      <c r="Z2664" s="206"/>
      <c r="AA2664" s="194">
        <f t="shared" si="181"/>
        <v>0</v>
      </c>
      <c r="AB2664" s="124" t="str">
        <f t="shared" si="182"/>
        <v/>
      </c>
      <c r="AC2664" s="195" t="str">
        <f t="shared" si="183"/>
        <v/>
      </c>
      <c r="AD2664" s="194" t="str">
        <f t="shared" si="184"/>
        <v/>
      </c>
      <c r="AE2664" s="194">
        <f>IF(AD2664="",0,IF(ISERROR(VLOOKUP(AD2664,AD$7:AD2663,1,FALSE)),1,0))</f>
        <v>0</v>
      </c>
      <c r="AF2664" s="194"/>
    </row>
    <row r="2665" spans="1:32" ht="16.5" customHeight="1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75">
        <f>IF(AND($X$3512&lt;&gt;" ",$X$3512&lt;&gt;0),IF(X2665=$X$3512,1+COUNTIF(U$7:U2664,"&gt;0"),0),0)</f>
        <v>0</v>
      </c>
      <c r="V2665" s="178" t="s">
        <v>2854</v>
      </c>
      <c r="W2665" s="130"/>
      <c r="X2665" s="131"/>
      <c r="Y2665" s="131"/>
      <c r="Z2665" s="206"/>
      <c r="AA2665" s="194">
        <f t="shared" si="181"/>
        <v>0</v>
      </c>
      <c r="AB2665" s="124" t="str">
        <f t="shared" si="182"/>
        <v/>
      </c>
      <c r="AC2665" s="195" t="str">
        <f t="shared" si="183"/>
        <v/>
      </c>
      <c r="AD2665" s="194" t="str">
        <f t="shared" si="184"/>
        <v/>
      </c>
      <c r="AE2665" s="194">
        <f>IF(AD2665="",0,IF(ISERROR(VLOOKUP(AD2665,AD$7:AD2664,1,FALSE)),1,0))</f>
        <v>0</v>
      </c>
      <c r="AF2665" s="194"/>
    </row>
    <row r="2666" spans="1:32" ht="16.5" customHeight="1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75">
        <f>IF(AND($X$3512&lt;&gt;" ",$X$3512&lt;&gt;0),IF(X2666=$X$3512,1+COUNTIF(U$7:U2665,"&gt;0"),0),0)</f>
        <v>0</v>
      </c>
      <c r="V2666" s="178" t="s">
        <v>2855</v>
      </c>
      <c r="W2666" s="130"/>
      <c r="X2666" s="131"/>
      <c r="Y2666" s="131"/>
      <c r="Z2666" s="206"/>
      <c r="AA2666" s="194">
        <f t="shared" si="181"/>
        <v>0</v>
      </c>
      <c r="AB2666" s="124" t="str">
        <f t="shared" si="182"/>
        <v/>
      </c>
      <c r="AC2666" s="195" t="str">
        <f t="shared" si="183"/>
        <v/>
      </c>
      <c r="AD2666" s="194" t="str">
        <f t="shared" si="184"/>
        <v/>
      </c>
      <c r="AE2666" s="194">
        <f>IF(AD2666="",0,IF(ISERROR(VLOOKUP(AD2666,AD$7:AD2665,1,FALSE)),1,0))</f>
        <v>0</v>
      </c>
      <c r="AF2666" s="194"/>
    </row>
    <row r="2667" spans="1:32" ht="16.5" customHeight="1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75">
        <f>IF(AND($X$3512&lt;&gt;" ",$X$3512&lt;&gt;0),IF(X2667=$X$3512,1+COUNTIF(U$7:U2666,"&gt;0"),0),0)</f>
        <v>0</v>
      </c>
      <c r="V2667" s="178" t="s">
        <v>2856</v>
      </c>
      <c r="W2667" s="130"/>
      <c r="X2667" s="131"/>
      <c r="Y2667" s="131"/>
      <c r="Z2667" s="206"/>
      <c r="AA2667" s="194">
        <f t="shared" si="181"/>
        <v>0</v>
      </c>
      <c r="AB2667" s="124" t="str">
        <f t="shared" si="182"/>
        <v/>
      </c>
      <c r="AC2667" s="195" t="str">
        <f t="shared" si="183"/>
        <v/>
      </c>
      <c r="AD2667" s="194" t="str">
        <f t="shared" si="184"/>
        <v/>
      </c>
      <c r="AE2667" s="194">
        <f>IF(AD2667="",0,IF(ISERROR(VLOOKUP(AD2667,AD$7:AD2666,1,FALSE)),1,0))</f>
        <v>0</v>
      </c>
      <c r="AF2667" s="194"/>
    </row>
    <row r="2668" spans="1:32" ht="16.5" customHeight="1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75">
        <f>IF(AND($X$3512&lt;&gt;" ",$X$3512&lt;&gt;0),IF(X2668=$X$3512,1+COUNTIF(U$7:U2667,"&gt;0"),0),0)</f>
        <v>0</v>
      </c>
      <c r="V2668" s="178" t="s">
        <v>2857</v>
      </c>
      <c r="W2668" s="130"/>
      <c r="X2668" s="131"/>
      <c r="Y2668" s="131"/>
      <c r="Z2668" s="206"/>
      <c r="AA2668" s="194">
        <f t="shared" si="181"/>
        <v>0</v>
      </c>
      <c r="AB2668" s="124" t="str">
        <f t="shared" si="182"/>
        <v/>
      </c>
      <c r="AC2668" s="195" t="str">
        <f t="shared" si="183"/>
        <v/>
      </c>
      <c r="AD2668" s="194" t="str">
        <f t="shared" si="184"/>
        <v/>
      </c>
      <c r="AE2668" s="194">
        <f>IF(AD2668="",0,IF(ISERROR(VLOOKUP(AD2668,AD$7:AD2667,1,FALSE)),1,0))</f>
        <v>0</v>
      </c>
      <c r="AF2668" s="194"/>
    </row>
    <row r="2669" spans="1:32" ht="16.5" customHeight="1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75">
        <f>IF(AND($X$3512&lt;&gt;" ",$X$3512&lt;&gt;0),IF(X2669=$X$3512,1+COUNTIF(U$7:U2668,"&gt;0"),0),0)</f>
        <v>0</v>
      </c>
      <c r="V2669" s="178" t="s">
        <v>2858</v>
      </c>
      <c r="W2669" s="130"/>
      <c r="X2669" s="131"/>
      <c r="Y2669" s="131"/>
      <c r="Z2669" s="206"/>
      <c r="AA2669" s="194">
        <f t="shared" si="181"/>
        <v>0</v>
      </c>
      <c r="AB2669" s="124" t="str">
        <f t="shared" si="182"/>
        <v/>
      </c>
      <c r="AC2669" s="195" t="str">
        <f t="shared" si="183"/>
        <v/>
      </c>
      <c r="AD2669" s="194" t="str">
        <f t="shared" si="184"/>
        <v/>
      </c>
      <c r="AE2669" s="194">
        <f>IF(AD2669="",0,IF(ISERROR(VLOOKUP(AD2669,AD$7:AD2668,1,FALSE)),1,0))</f>
        <v>0</v>
      </c>
      <c r="AF2669" s="194"/>
    </row>
    <row r="2670" spans="1:32" ht="16.5" customHeight="1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75">
        <f>IF(AND($X$3512&lt;&gt;" ",$X$3512&lt;&gt;0),IF(X2670=$X$3512,1+COUNTIF(U$7:U2669,"&gt;0"),0),0)</f>
        <v>0</v>
      </c>
      <c r="V2670" s="178" t="s">
        <v>2859</v>
      </c>
      <c r="W2670" s="130"/>
      <c r="X2670" s="131"/>
      <c r="Y2670" s="131"/>
      <c r="Z2670" s="206"/>
      <c r="AA2670" s="194">
        <f t="shared" si="181"/>
        <v>0</v>
      </c>
      <c r="AB2670" s="124" t="str">
        <f t="shared" si="182"/>
        <v/>
      </c>
      <c r="AC2670" s="195" t="str">
        <f t="shared" si="183"/>
        <v/>
      </c>
      <c r="AD2670" s="194" t="str">
        <f t="shared" si="184"/>
        <v/>
      </c>
      <c r="AE2670" s="194">
        <f>IF(AD2670="",0,IF(ISERROR(VLOOKUP(AD2670,AD$7:AD2669,1,FALSE)),1,0))</f>
        <v>0</v>
      </c>
      <c r="AF2670" s="194"/>
    </row>
    <row r="2671" spans="1:32" ht="16.5" customHeight="1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75">
        <f>IF(AND($X$3512&lt;&gt;" ",$X$3512&lt;&gt;0),IF(X2671=$X$3512,1+COUNTIF(U$7:U2670,"&gt;0"),0),0)</f>
        <v>0</v>
      </c>
      <c r="V2671" s="178" t="s">
        <v>2860</v>
      </c>
      <c r="W2671" s="130"/>
      <c r="X2671" s="131"/>
      <c r="Y2671" s="131"/>
      <c r="Z2671" s="206"/>
      <c r="AA2671" s="194">
        <f t="shared" si="181"/>
        <v>0</v>
      </c>
      <c r="AB2671" s="124" t="str">
        <f t="shared" si="182"/>
        <v/>
      </c>
      <c r="AC2671" s="195" t="str">
        <f t="shared" si="183"/>
        <v/>
      </c>
      <c r="AD2671" s="194" t="str">
        <f t="shared" si="184"/>
        <v/>
      </c>
      <c r="AE2671" s="194">
        <f>IF(AD2671="",0,IF(ISERROR(VLOOKUP(AD2671,AD$7:AD2670,1,FALSE)),1,0))</f>
        <v>0</v>
      </c>
      <c r="AF2671" s="194"/>
    </row>
    <row r="2672" spans="1:32" ht="16.5" customHeight="1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75">
        <f>IF(AND($X$3512&lt;&gt;" ",$X$3512&lt;&gt;0),IF(X2672=$X$3512,1+COUNTIF(U$7:U2671,"&gt;0"),0),0)</f>
        <v>0</v>
      </c>
      <c r="V2672" s="178" t="s">
        <v>2861</v>
      </c>
      <c r="W2672" s="130"/>
      <c r="X2672" s="131"/>
      <c r="Y2672" s="131"/>
      <c r="Z2672" s="206"/>
      <c r="AA2672" s="194">
        <f t="shared" si="181"/>
        <v>0</v>
      </c>
      <c r="AB2672" s="124" t="str">
        <f t="shared" si="182"/>
        <v/>
      </c>
      <c r="AC2672" s="195" t="str">
        <f t="shared" si="183"/>
        <v/>
      </c>
      <c r="AD2672" s="194" t="str">
        <f t="shared" si="184"/>
        <v/>
      </c>
      <c r="AE2672" s="194">
        <f>IF(AD2672="",0,IF(ISERROR(VLOOKUP(AD2672,AD$7:AD2671,1,FALSE)),1,0))</f>
        <v>0</v>
      </c>
      <c r="AF2672" s="194"/>
    </row>
    <row r="2673" spans="1:32" ht="16.5" customHeight="1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75">
        <f>IF(AND($X$3512&lt;&gt;" ",$X$3512&lt;&gt;0),IF(X2673=$X$3512,1+COUNTIF(U$7:U2672,"&gt;0"),0),0)</f>
        <v>0</v>
      </c>
      <c r="V2673" s="178" t="s">
        <v>2862</v>
      </c>
      <c r="W2673" s="130"/>
      <c r="X2673" s="131"/>
      <c r="Y2673" s="131"/>
      <c r="Z2673" s="206"/>
      <c r="AA2673" s="194">
        <f t="shared" si="181"/>
        <v>0</v>
      </c>
      <c r="AB2673" s="124" t="str">
        <f t="shared" si="182"/>
        <v/>
      </c>
      <c r="AC2673" s="195" t="str">
        <f t="shared" si="183"/>
        <v/>
      </c>
      <c r="AD2673" s="194" t="str">
        <f t="shared" si="184"/>
        <v/>
      </c>
      <c r="AE2673" s="194">
        <f>IF(AD2673="",0,IF(ISERROR(VLOOKUP(AD2673,AD$7:AD2672,1,FALSE)),1,0))</f>
        <v>0</v>
      </c>
      <c r="AF2673" s="194"/>
    </row>
    <row r="2674" spans="1:32" ht="16.5" customHeight="1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75">
        <f>IF(AND($X$3512&lt;&gt;" ",$X$3512&lt;&gt;0),IF(X2674=$X$3512,1+COUNTIF(U$7:U2673,"&gt;0"),0),0)</f>
        <v>0</v>
      </c>
      <c r="V2674" s="178" t="s">
        <v>2863</v>
      </c>
      <c r="W2674" s="130"/>
      <c r="X2674" s="131"/>
      <c r="Y2674" s="131"/>
      <c r="Z2674" s="206"/>
      <c r="AA2674" s="194">
        <f t="shared" si="181"/>
        <v>0</v>
      </c>
      <c r="AB2674" s="124" t="str">
        <f t="shared" si="182"/>
        <v/>
      </c>
      <c r="AC2674" s="195" t="str">
        <f t="shared" si="183"/>
        <v/>
      </c>
      <c r="AD2674" s="194" t="str">
        <f t="shared" si="184"/>
        <v/>
      </c>
      <c r="AE2674" s="194">
        <f>IF(AD2674="",0,IF(ISERROR(VLOOKUP(AD2674,AD$7:AD2673,1,FALSE)),1,0))</f>
        <v>0</v>
      </c>
      <c r="AF2674" s="194"/>
    </row>
    <row r="2675" spans="1:32" ht="16.5" customHeight="1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75">
        <f>IF(AND($X$3512&lt;&gt;" ",$X$3512&lt;&gt;0),IF(X2675=$X$3512,1+COUNTIF(U$7:U2674,"&gt;0"),0),0)</f>
        <v>0</v>
      </c>
      <c r="V2675" s="178" t="s">
        <v>2864</v>
      </c>
      <c r="W2675" s="130"/>
      <c r="X2675" s="131"/>
      <c r="Y2675" s="131"/>
      <c r="Z2675" s="206"/>
      <c r="AA2675" s="194">
        <f t="shared" si="181"/>
        <v>0</v>
      </c>
      <c r="AB2675" s="124" t="str">
        <f t="shared" si="182"/>
        <v/>
      </c>
      <c r="AC2675" s="195" t="str">
        <f t="shared" si="183"/>
        <v/>
      </c>
      <c r="AD2675" s="194" t="str">
        <f t="shared" si="184"/>
        <v/>
      </c>
      <c r="AE2675" s="194">
        <f>IF(AD2675="",0,IF(ISERROR(VLOOKUP(AD2675,AD$7:AD2674,1,FALSE)),1,0))</f>
        <v>0</v>
      </c>
      <c r="AF2675" s="194"/>
    </row>
    <row r="2676" spans="1:32" ht="16.5" customHeight="1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75">
        <f>IF(AND($X$3512&lt;&gt;" ",$X$3512&lt;&gt;0),IF(X2676=$X$3512,1+COUNTIF(U$7:U2675,"&gt;0"),0),0)</f>
        <v>0</v>
      </c>
      <c r="V2676" s="178" t="s">
        <v>2865</v>
      </c>
      <c r="W2676" s="130"/>
      <c r="X2676" s="131"/>
      <c r="Y2676" s="131"/>
      <c r="Z2676" s="206"/>
      <c r="AA2676" s="194">
        <f t="shared" si="181"/>
        <v>0</v>
      </c>
      <c r="AB2676" s="124" t="str">
        <f t="shared" si="182"/>
        <v/>
      </c>
      <c r="AC2676" s="195" t="str">
        <f t="shared" si="183"/>
        <v/>
      </c>
      <c r="AD2676" s="194" t="str">
        <f t="shared" si="184"/>
        <v/>
      </c>
      <c r="AE2676" s="194">
        <f>IF(AD2676="",0,IF(ISERROR(VLOOKUP(AD2676,AD$7:AD2675,1,FALSE)),1,0))</f>
        <v>0</v>
      </c>
      <c r="AF2676" s="194"/>
    </row>
    <row r="2677" spans="1:32" ht="16.5" customHeight="1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75">
        <f>IF(AND($X$3512&lt;&gt;" ",$X$3512&lt;&gt;0),IF(X2677=$X$3512,1+COUNTIF(U$7:U2676,"&gt;0"),0),0)</f>
        <v>0</v>
      </c>
      <c r="V2677" s="178" t="s">
        <v>2866</v>
      </c>
      <c r="W2677" s="130"/>
      <c r="X2677" s="131"/>
      <c r="Y2677" s="131"/>
      <c r="Z2677" s="206"/>
      <c r="AA2677" s="194">
        <f t="shared" si="181"/>
        <v>0</v>
      </c>
      <c r="AB2677" s="124" t="str">
        <f t="shared" si="182"/>
        <v/>
      </c>
      <c r="AC2677" s="195" t="str">
        <f t="shared" si="183"/>
        <v/>
      </c>
      <c r="AD2677" s="194" t="str">
        <f t="shared" si="184"/>
        <v/>
      </c>
      <c r="AE2677" s="194">
        <f>IF(AD2677="",0,IF(ISERROR(VLOOKUP(AD2677,AD$7:AD2676,1,FALSE)),1,0))</f>
        <v>0</v>
      </c>
      <c r="AF2677" s="194"/>
    </row>
    <row r="2678" spans="1:32" ht="16.5" customHeight="1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75">
        <f>IF(AND($X$3512&lt;&gt;" ",$X$3512&lt;&gt;0),IF(X2678=$X$3512,1+COUNTIF(U$7:U2677,"&gt;0"),0),0)</f>
        <v>0</v>
      </c>
      <c r="V2678" s="178" t="s">
        <v>2867</v>
      </c>
      <c r="W2678" s="130"/>
      <c r="X2678" s="131"/>
      <c r="Y2678" s="131"/>
      <c r="Z2678" s="206"/>
      <c r="AA2678" s="194">
        <f t="shared" si="181"/>
        <v>0</v>
      </c>
      <c r="AB2678" s="124" t="str">
        <f t="shared" si="182"/>
        <v/>
      </c>
      <c r="AC2678" s="195" t="str">
        <f t="shared" si="183"/>
        <v/>
      </c>
      <c r="AD2678" s="194" t="str">
        <f t="shared" si="184"/>
        <v/>
      </c>
      <c r="AE2678" s="194">
        <f>IF(AD2678="",0,IF(ISERROR(VLOOKUP(AD2678,AD$7:AD2677,1,FALSE)),1,0))</f>
        <v>0</v>
      </c>
      <c r="AF2678" s="194"/>
    </row>
    <row r="2679" spans="1:32" ht="16.5" customHeight="1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75">
        <f>IF(AND($X$3512&lt;&gt;" ",$X$3512&lt;&gt;0),IF(X2679=$X$3512,1+COUNTIF(U$7:U2678,"&gt;0"),0),0)</f>
        <v>0</v>
      </c>
      <c r="V2679" s="178" t="s">
        <v>2868</v>
      </c>
      <c r="W2679" s="130"/>
      <c r="X2679" s="131"/>
      <c r="Y2679" s="131"/>
      <c r="Z2679" s="206"/>
      <c r="AA2679" s="194">
        <f t="shared" si="181"/>
        <v>0</v>
      </c>
      <c r="AB2679" s="124" t="str">
        <f t="shared" si="182"/>
        <v/>
      </c>
      <c r="AC2679" s="195" t="str">
        <f t="shared" si="183"/>
        <v/>
      </c>
      <c r="AD2679" s="194" t="str">
        <f t="shared" si="184"/>
        <v/>
      </c>
      <c r="AE2679" s="194">
        <f>IF(AD2679="",0,IF(ISERROR(VLOOKUP(AD2679,AD$7:AD2678,1,FALSE)),1,0))</f>
        <v>0</v>
      </c>
      <c r="AF2679" s="194"/>
    </row>
    <row r="2680" spans="1:32" ht="16.5" customHeight="1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75">
        <f>IF(AND($X$3512&lt;&gt;" ",$X$3512&lt;&gt;0),IF(X2680=$X$3512,1+COUNTIF(U$7:U2679,"&gt;0"),0),0)</f>
        <v>0</v>
      </c>
      <c r="V2680" s="178" t="s">
        <v>2869</v>
      </c>
      <c r="W2680" s="130"/>
      <c r="X2680" s="131"/>
      <c r="Y2680" s="131"/>
      <c r="Z2680" s="206"/>
      <c r="AA2680" s="194">
        <f t="shared" si="181"/>
        <v>0</v>
      </c>
      <c r="AB2680" s="124" t="str">
        <f t="shared" si="182"/>
        <v/>
      </c>
      <c r="AC2680" s="195" t="str">
        <f t="shared" si="183"/>
        <v/>
      </c>
      <c r="AD2680" s="194" t="str">
        <f t="shared" si="184"/>
        <v/>
      </c>
      <c r="AE2680" s="194">
        <f>IF(AD2680="",0,IF(ISERROR(VLOOKUP(AD2680,AD$7:AD2679,1,FALSE)),1,0))</f>
        <v>0</v>
      </c>
      <c r="AF2680" s="194"/>
    </row>
    <row r="2681" spans="1:32" ht="16.5" customHeight="1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75">
        <f>IF(AND($X$3512&lt;&gt;" ",$X$3512&lt;&gt;0),IF(X2681=$X$3512,1+COUNTIF(U$7:U2680,"&gt;0"),0),0)</f>
        <v>0</v>
      </c>
      <c r="V2681" s="178" t="s">
        <v>2870</v>
      </c>
      <c r="W2681" s="130"/>
      <c r="X2681" s="131"/>
      <c r="Y2681" s="131"/>
      <c r="Z2681" s="206"/>
      <c r="AA2681" s="194">
        <f t="shared" si="181"/>
        <v>0</v>
      </c>
      <c r="AB2681" s="124" t="str">
        <f t="shared" si="182"/>
        <v/>
      </c>
      <c r="AC2681" s="195" t="str">
        <f t="shared" si="183"/>
        <v/>
      </c>
      <c r="AD2681" s="194" t="str">
        <f t="shared" si="184"/>
        <v/>
      </c>
      <c r="AE2681" s="194">
        <f>IF(AD2681="",0,IF(ISERROR(VLOOKUP(AD2681,AD$7:AD2680,1,FALSE)),1,0))</f>
        <v>0</v>
      </c>
      <c r="AF2681" s="194"/>
    </row>
    <row r="2682" spans="1:32" ht="16.5" customHeight="1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75">
        <f>IF(AND($X$3512&lt;&gt;" ",$X$3512&lt;&gt;0),IF(X2682=$X$3512,1+COUNTIF(U$7:U2681,"&gt;0"),0),0)</f>
        <v>0</v>
      </c>
      <c r="V2682" s="178" t="s">
        <v>2871</v>
      </c>
      <c r="W2682" s="130"/>
      <c r="X2682" s="131"/>
      <c r="Y2682" s="131"/>
      <c r="Z2682" s="206"/>
      <c r="AA2682" s="194">
        <f t="shared" si="181"/>
        <v>0</v>
      </c>
      <c r="AB2682" s="124" t="str">
        <f t="shared" si="182"/>
        <v/>
      </c>
      <c r="AC2682" s="195" t="str">
        <f t="shared" si="183"/>
        <v/>
      </c>
      <c r="AD2682" s="194" t="str">
        <f t="shared" si="184"/>
        <v/>
      </c>
      <c r="AE2682" s="194">
        <f>IF(AD2682="",0,IF(ISERROR(VLOOKUP(AD2682,AD$7:AD2681,1,FALSE)),1,0))</f>
        <v>0</v>
      </c>
      <c r="AF2682" s="194"/>
    </row>
    <row r="2683" spans="1:32" ht="16.5" customHeight="1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75">
        <f>IF(AND($X$3512&lt;&gt;" ",$X$3512&lt;&gt;0),IF(X2683=$X$3512,1+COUNTIF(U$7:U2682,"&gt;0"),0),0)</f>
        <v>0</v>
      </c>
      <c r="V2683" s="178" t="s">
        <v>2872</v>
      </c>
      <c r="W2683" s="130"/>
      <c r="X2683" s="131"/>
      <c r="Y2683" s="131"/>
      <c r="Z2683" s="206"/>
      <c r="AA2683" s="194">
        <f t="shared" si="181"/>
        <v>0</v>
      </c>
      <c r="AB2683" s="124" t="str">
        <f t="shared" si="182"/>
        <v/>
      </c>
      <c r="AC2683" s="195" t="str">
        <f t="shared" si="183"/>
        <v/>
      </c>
      <c r="AD2683" s="194" t="str">
        <f t="shared" si="184"/>
        <v/>
      </c>
      <c r="AE2683" s="194">
        <f>IF(AD2683="",0,IF(ISERROR(VLOOKUP(AD2683,AD$7:AD2682,1,FALSE)),1,0))</f>
        <v>0</v>
      </c>
      <c r="AF2683" s="194"/>
    </row>
    <row r="2684" spans="1:32" ht="16.5" customHeight="1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75">
        <f>IF(AND($X$3512&lt;&gt;" ",$X$3512&lt;&gt;0),IF(X2684=$X$3512,1+COUNTIF(U$7:U2683,"&gt;0"),0),0)</f>
        <v>0</v>
      </c>
      <c r="V2684" s="178" t="s">
        <v>2873</v>
      </c>
      <c r="W2684" s="130"/>
      <c r="X2684" s="131"/>
      <c r="Y2684" s="131"/>
      <c r="Z2684" s="206"/>
      <c r="AA2684" s="194">
        <f t="shared" si="181"/>
        <v>0</v>
      </c>
      <c r="AB2684" s="124" t="str">
        <f t="shared" si="182"/>
        <v/>
      </c>
      <c r="AC2684" s="195" t="str">
        <f t="shared" si="183"/>
        <v/>
      </c>
      <c r="AD2684" s="194" t="str">
        <f t="shared" si="184"/>
        <v/>
      </c>
      <c r="AE2684" s="194">
        <f>IF(AD2684="",0,IF(ISERROR(VLOOKUP(AD2684,AD$7:AD2683,1,FALSE)),1,0))</f>
        <v>0</v>
      </c>
      <c r="AF2684" s="194"/>
    </row>
    <row r="2685" spans="1:32" ht="16.5" customHeight="1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75">
        <f>IF(AND($X$3512&lt;&gt;" ",$X$3512&lt;&gt;0),IF(X2685=$X$3512,1+COUNTIF(U$7:U2684,"&gt;0"),0),0)</f>
        <v>0</v>
      </c>
      <c r="V2685" s="178" t="s">
        <v>2874</v>
      </c>
      <c r="W2685" s="130"/>
      <c r="X2685" s="131"/>
      <c r="Y2685" s="131"/>
      <c r="Z2685" s="206"/>
      <c r="AA2685" s="194">
        <f t="shared" si="181"/>
        <v>0</v>
      </c>
      <c r="AB2685" s="124" t="str">
        <f t="shared" si="182"/>
        <v/>
      </c>
      <c r="AC2685" s="195" t="str">
        <f t="shared" si="183"/>
        <v/>
      </c>
      <c r="AD2685" s="194" t="str">
        <f t="shared" si="184"/>
        <v/>
      </c>
      <c r="AE2685" s="194">
        <f>IF(AD2685="",0,IF(ISERROR(VLOOKUP(AD2685,AD$7:AD2684,1,FALSE)),1,0))</f>
        <v>0</v>
      </c>
      <c r="AF2685" s="194"/>
    </row>
    <row r="2686" spans="1:32" ht="16.5" customHeight="1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75">
        <f>IF(AND($X$3512&lt;&gt;" ",$X$3512&lt;&gt;0),IF(X2686=$X$3512,1+COUNTIF(U$7:U2685,"&gt;0"),0),0)</f>
        <v>0</v>
      </c>
      <c r="V2686" s="178" t="s">
        <v>2875</v>
      </c>
      <c r="W2686" s="130"/>
      <c r="X2686" s="131"/>
      <c r="Y2686" s="131"/>
      <c r="Z2686" s="206"/>
      <c r="AA2686" s="194">
        <f t="shared" si="181"/>
        <v>0</v>
      </c>
      <c r="AB2686" s="124" t="str">
        <f t="shared" si="182"/>
        <v/>
      </c>
      <c r="AC2686" s="195" t="str">
        <f t="shared" si="183"/>
        <v/>
      </c>
      <c r="AD2686" s="194" t="str">
        <f t="shared" si="184"/>
        <v/>
      </c>
      <c r="AE2686" s="194">
        <f>IF(AD2686="",0,IF(ISERROR(VLOOKUP(AD2686,AD$7:AD2685,1,FALSE)),1,0))</f>
        <v>0</v>
      </c>
      <c r="AF2686" s="194"/>
    </row>
    <row r="2687" spans="1:32" ht="16.5" customHeight="1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75">
        <f>IF(AND($X$3512&lt;&gt;" ",$X$3512&lt;&gt;0),IF(X2687=$X$3512,1+COUNTIF(U$7:U2686,"&gt;0"),0),0)</f>
        <v>0</v>
      </c>
      <c r="V2687" s="178" t="s">
        <v>2876</v>
      </c>
      <c r="W2687" s="130"/>
      <c r="X2687" s="131"/>
      <c r="Y2687" s="131"/>
      <c r="Z2687" s="206"/>
      <c r="AA2687" s="194">
        <f t="shared" si="181"/>
        <v>0</v>
      </c>
      <c r="AB2687" s="124" t="str">
        <f t="shared" si="182"/>
        <v/>
      </c>
      <c r="AC2687" s="195" t="str">
        <f t="shared" si="183"/>
        <v/>
      </c>
      <c r="AD2687" s="194" t="str">
        <f t="shared" si="184"/>
        <v/>
      </c>
      <c r="AE2687" s="194">
        <f>IF(AD2687="",0,IF(ISERROR(VLOOKUP(AD2687,AD$7:AD2686,1,FALSE)),1,0))</f>
        <v>0</v>
      </c>
      <c r="AF2687" s="194"/>
    </row>
    <row r="2688" spans="1:32" ht="16.5" customHeight="1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75">
        <f>IF(AND($X$3512&lt;&gt;" ",$X$3512&lt;&gt;0),IF(X2688=$X$3512,1+COUNTIF(U$7:U2687,"&gt;0"),0),0)</f>
        <v>0</v>
      </c>
      <c r="V2688" s="178" t="s">
        <v>2877</v>
      </c>
      <c r="W2688" s="130"/>
      <c r="X2688" s="131"/>
      <c r="Y2688" s="131"/>
      <c r="Z2688" s="206"/>
      <c r="AA2688" s="194">
        <f t="shared" si="181"/>
        <v>0</v>
      </c>
      <c r="AB2688" s="124" t="str">
        <f t="shared" si="182"/>
        <v/>
      </c>
      <c r="AC2688" s="195" t="str">
        <f t="shared" si="183"/>
        <v/>
      </c>
      <c r="AD2688" s="194" t="str">
        <f t="shared" si="184"/>
        <v/>
      </c>
      <c r="AE2688" s="194">
        <f>IF(AD2688="",0,IF(ISERROR(VLOOKUP(AD2688,AD$7:AD2687,1,FALSE)),1,0))</f>
        <v>0</v>
      </c>
      <c r="AF2688" s="194"/>
    </row>
    <row r="2689" spans="1:32" ht="16.5" customHeight="1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75">
        <f>IF(AND($X$3512&lt;&gt;" ",$X$3512&lt;&gt;0),IF(X2689=$X$3512,1+COUNTIF(U$7:U2688,"&gt;0"),0),0)</f>
        <v>0</v>
      </c>
      <c r="V2689" s="178" t="s">
        <v>2878</v>
      </c>
      <c r="W2689" s="130"/>
      <c r="X2689" s="131"/>
      <c r="Y2689" s="131"/>
      <c r="Z2689" s="206"/>
      <c r="AA2689" s="194">
        <f t="shared" si="181"/>
        <v>0</v>
      </c>
      <c r="AB2689" s="124" t="str">
        <f t="shared" si="182"/>
        <v/>
      </c>
      <c r="AC2689" s="195" t="str">
        <f t="shared" si="183"/>
        <v/>
      </c>
      <c r="AD2689" s="194" t="str">
        <f t="shared" si="184"/>
        <v/>
      </c>
      <c r="AE2689" s="194">
        <f>IF(AD2689="",0,IF(ISERROR(VLOOKUP(AD2689,AD$7:AD2688,1,FALSE)),1,0))</f>
        <v>0</v>
      </c>
      <c r="AF2689" s="194"/>
    </row>
    <row r="2690" spans="1:32" ht="16.5" customHeight="1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75">
        <f>IF(AND($X$3512&lt;&gt;" ",$X$3512&lt;&gt;0),IF(X2690=$X$3512,1+COUNTIF(U$7:U2689,"&gt;0"),0),0)</f>
        <v>0</v>
      </c>
      <c r="V2690" s="178" t="s">
        <v>2879</v>
      </c>
      <c r="W2690" s="130"/>
      <c r="X2690" s="131"/>
      <c r="Y2690" s="131"/>
      <c r="Z2690" s="206"/>
      <c r="AA2690" s="194">
        <f t="shared" si="181"/>
        <v>0</v>
      </c>
      <c r="AB2690" s="124" t="str">
        <f t="shared" si="182"/>
        <v/>
      </c>
      <c r="AC2690" s="195" t="str">
        <f t="shared" si="183"/>
        <v/>
      </c>
      <c r="AD2690" s="194" t="str">
        <f t="shared" si="184"/>
        <v/>
      </c>
      <c r="AE2690" s="194">
        <f>IF(AD2690="",0,IF(ISERROR(VLOOKUP(AD2690,AD$7:AD2689,1,FALSE)),1,0))</f>
        <v>0</v>
      </c>
      <c r="AF2690" s="194"/>
    </row>
    <row r="2691" spans="1:32" ht="16.5" customHeight="1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75">
        <f>IF(AND($X$3512&lt;&gt;" ",$X$3512&lt;&gt;0),IF(X2691=$X$3512,1+COUNTIF(U$7:U2690,"&gt;0"),0),0)</f>
        <v>0</v>
      </c>
      <c r="V2691" s="178" t="s">
        <v>2880</v>
      </c>
      <c r="W2691" s="130"/>
      <c r="X2691" s="131"/>
      <c r="Y2691" s="131"/>
      <c r="Z2691" s="206"/>
      <c r="AA2691" s="194">
        <f t="shared" si="181"/>
        <v>0</v>
      </c>
      <c r="AB2691" s="124" t="str">
        <f t="shared" si="182"/>
        <v/>
      </c>
      <c r="AC2691" s="195" t="str">
        <f t="shared" si="183"/>
        <v/>
      </c>
      <c r="AD2691" s="194" t="str">
        <f t="shared" si="184"/>
        <v/>
      </c>
      <c r="AE2691" s="194">
        <f>IF(AD2691="",0,IF(ISERROR(VLOOKUP(AD2691,AD$7:AD2690,1,FALSE)),1,0))</f>
        <v>0</v>
      </c>
      <c r="AF2691" s="194"/>
    </row>
    <row r="2692" spans="1:32" ht="16.5" customHeight="1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75">
        <f>IF(AND($X$3512&lt;&gt;" ",$X$3512&lt;&gt;0),IF(X2692=$X$3512,1+COUNTIF(U$7:U2691,"&gt;0"),0),0)</f>
        <v>0</v>
      </c>
      <c r="V2692" s="178" t="s">
        <v>2881</v>
      </c>
      <c r="W2692" s="130"/>
      <c r="X2692" s="131"/>
      <c r="Y2692" s="131"/>
      <c r="Z2692" s="206"/>
      <c r="AA2692" s="194">
        <f t="shared" si="181"/>
        <v>0</v>
      </c>
      <c r="AB2692" s="124" t="str">
        <f t="shared" si="182"/>
        <v/>
      </c>
      <c r="AC2692" s="195" t="str">
        <f t="shared" si="183"/>
        <v/>
      </c>
      <c r="AD2692" s="194" t="str">
        <f t="shared" si="184"/>
        <v/>
      </c>
      <c r="AE2692" s="194">
        <f>IF(AD2692="",0,IF(ISERROR(VLOOKUP(AD2692,AD$7:AD2691,1,FALSE)),1,0))</f>
        <v>0</v>
      </c>
      <c r="AF2692" s="194"/>
    </row>
    <row r="2693" spans="1:32" ht="16.5" customHeight="1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75">
        <f>IF(AND($X$3512&lt;&gt;" ",$X$3512&lt;&gt;0),IF(X2693=$X$3512,1+COUNTIF(U$7:U2692,"&gt;0"),0),0)</f>
        <v>0</v>
      </c>
      <c r="V2693" s="178" t="s">
        <v>2882</v>
      </c>
      <c r="W2693" s="130"/>
      <c r="X2693" s="131"/>
      <c r="Y2693" s="131"/>
      <c r="Z2693" s="206"/>
      <c r="AA2693" s="194">
        <f t="shared" si="181"/>
        <v>0</v>
      </c>
      <c r="AB2693" s="124" t="str">
        <f t="shared" si="182"/>
        <v/>
      </c>
      <c r="AC2693" s="195" t="str">
        <f t="shared" si="183"/>
        <v/>
      </c>
      <c r="AD2693" s="194" t="str">
        <f t="shared" si="184"/>
        <v/>
      </c>
      <c r="AE2693" s="194">
        <f>IF(AD2693="",0,IF(ISERROR(VLOOKUP(AD2693,AD$7:AD2692,1,FALSE)),1,0))</f>
        <v>0</v>
      </c>
      <c r="AF2693" s="194"/>
    </row>
    <row r="2694" spans="1:32" ht="16.5" customHeight="1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75">
        <f>IF(AND($X$3512&lt;&gt;" ",$X$3512&lt;&gt;0),IF(X2694=$X$3512,1+COUNTIF(U$7:U2693,"&gt;0"),0),0)</f>
        <v>0</v>
      </c>
      <c r="V2694" s="178" t="s">
        <v>2883</v>
      </c>
      <c r="W2694" s="130"/>
      <c r="X2694" s="131"/>
      <c r="Y2694" s="131"/>
      <c r="Z2694" s="206"/>
      <c r="AA2694" s="194">
        <f t="shared" si="181"/>
        <v>0</v>
      </c>
      <c r="AB2694" s="124" t="str">
        <f t="shared" si="182"/>
        <v/>
      </c>
      <c r="AC2694" s="195" t="str">
        <f t="shared" si="183"/>
        <v/>
      </c>
      <c r="AD2694" s="194" t="str">
        <f t="shared" si="184"/>
        <v/>
      </c>
      <c r="AE2694" s="194">
        <f>IF(AD2694="",0,IF(ISERROR(VLOOKUP(AD2694,AD$7:AD2693,1,FALSE)),1,0))</f>
        <v>0</v>
      </c>
      <c r="AF2694" s="194"/>
    </row>
    <row r="2695" spans="1:32" ht="16.5" customHeight="1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75">
        <f>IF(AND($X$3512&lt;&gt;" ",$X$3512&lt;&gt;0),IF(X2695=$X$3512,1+COUNTIF(U$7:U2694,"&gt;0"),0),0)</f>
        <v>0</v>
      </c>
      <c r="V2695" s="178" t="s">
        <v>2884</v>
      </c>
      <c r="W2695" s="130"/>
      <c r="X2695" s="131"/>
      <c r="Y2695" s="131"/>
      <c r="Z2695" s="206"/>
      <c r="AA2695" s="194">
        <f t="shared" ref="AA2695:AA2758" si="185">IF(ISBLANK(X2695),0,VLOOKUP(X2695,$B$8:$E$57,1,FALSE))</f>
        <v>0</v>
      </c>
      <c r="AB2695" s="124" t="str">
        <f t="shared" si="182"/>
        <v/>
      </c>
      <c r="AC2695" s="195" t="str">
        <f t="shared" si="183"/>
        <v/>
      </c>
      <c r="AD2695" s="194" t="str">
        <f t="shared" si="184"/>
        <v/>
      </c>
      <c r="AE2695" s="194">
        <f>IF(AD2695="",0,IF(ISERROR(VLOOKUP(AD2695,AD$7:AD2694,1,FALSE)),1,0))</f>
        <v>0</v>
      </c>
      <c r="AF2695" s="194"/>
    </row>
    <row r="2696" spans="1:32" ht="16.5" customHeight="1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75">
        <f>IF(AND($X$3512&lt;&gt;" ",$X$3512&lt;&gt;0),IF(X2696=$X$3512,1+COUNTIF(U$7:U2695,"&gt;0"),0),0)</f>
        <v>0</v>
      </c>
      <c r="V2696" s="178" t="s">
        <v>2885</v>
      </c>
      <c r="W2696" s="130"/>
      <c r="X2696" s="131"/>
      <c r="Y2696" s="131"/>
      <c r="Z2696" s="206"/>
      <c r="AA2696" s="194">
        <f t="shared" si="185"/>
        <v>0</v>
      </c>
      <c r="AB2696" s="124" t="str">
        <f t="shared" ref="AB2696:AB2759" si="186">IF(W2696&gt;0,CONCATENATE(MONTH(W2696)&amp;X2696),"")</f>
        <v/>
      </c>
      <c r="AC2696" s="195" t="str">
        <f t="shared" ref="AC2696:AC2759" si="187">IF(OR(AND(Z2696&lt;&gt;0,ISBLANK(X2696)),ISERROR(AA2696)),"ERR","")</f>
        <v/>
      </c>
      <c r="AD2696" s="194" t="str">
        <f t="shared" si="184"/>
        <v/>
      </c>
      <c r="AE2696" s="194">
        <f>IF(AD2696="",0,IF(ISERROR(VLOOKUP(AD2696,AD$7:AD2695,1,FALSE)),1,0))</f>
        <v>0</v>
      </c>
      <c r="AF2696" s="194"/>
    </row>
    <row r="2697" spans="1:32" ht="16.5" customHeight="1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75">
        <f>IF(AND($X$3512&lt;&gt;" ",$X$3512&lt;&gt;0),IF(X2697=$X$3512,1+COUNTIF(U$7:U2696,"&gt;0"),0),0)</f>
        <v>0</v>
      </c>
      <c r="V2697" s="178" t="s">
        <v>2886</v>
      </c>
      <c r="W2697" s="130"/>
      <c r="X2697" s="131"/>
      <c r="Y2697" s="131"/>
      <c r="Z2697" s="206"/>
      <c r="AA2697" s="194">
        <f t="shared" si="185"/>
        <v>0</v>
      </c>
      <c r="AB2697" s="124" t="str">
        <f t="shared" si="186"/>
        <v/>
      </c>
      <c r="AC2697" s="195" t="str">
        <f t="shared" si="187"/>
        <v/>
      </c>
      <c r="AD2697" s="194" t="str">
        <f t="shared" si="184"/>
        <v/>
      </c>
      <c r="AE2697" s="194">
        <f>IF(AD2697="",0,IF(ISERROR(VLOOKUP(AD2697,AD$7:AD2696,1,FALSE)),1,0))</f>
        <v>0</v>
      </c>
      <c r="AF2697" s="194"/>
    </row>
    <row r="2698" spans="1:32" ht="16.5" customHeight="1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75">
        <f>IF(AND($X$3512&lt;&gt;" ",$X$3512&lt;&gt;0),IF(X2698=$X$3512,1+COUNTIF(U$7:U2697,"&gt;0"),0),0)</f>
        <v>0</v>
      </c>
      <c r="V2698" s="178" t="s">
        <v>2887</v>
      </c>
      <c r="W2698" s="130"/>
      <c r="X2698" s="131"/>
      <c r="Y2698" s="131"/>
      <c r="Z2698" s="206"/>
      <c r="AA2698" s="194">
        <f t="shared" si="185"/>
        <v>0</v>
      </c>
      <c r="AB2698" s="124" t="str">
        <f t="shared" si="186"/>
        <v/>
      </c>
      <c r="AC2698" s="195" t="str">
        <f t="shared" si="187"/>
        <v/>
      </c>
      <c r="AD2698" s="194" t="str">
        <f t="shared" si="184"/>
        <v/>
      </c>
      <c r="AE2698" s="194">
        <f>IF(AD2698="",0,IF(ISERROR(VLOOKUP(AD2698,AD$7:AD2697,1,FALSE)),1,0))</f>
        <v>0</v>
      </c>
      <c r="AF2698" s="194"/>
    </row>
    <row r="2699" spans="1:32" ht="16.5" customHeight="1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75">
        <f>IF(AND($X$3512&lt;&gt;" ",$X$3512&lt;&gt;0),IF(X2699=$X$3512,1+COUNTIF(U$7:U2698,"&gt;0"),0),0)</f>
        <v>0</v>
      </c>
      <c r="V2699" s="178" t="s">
        <v>2888</v>
      </c>
      <c r="W2699" s="130"/>
      <c r="X2699" s="131"/>
      <c r="Y2699" s="131"/>
      <c r="Z2699" s="206"/>
      <c r="AA2699" s="194">
        <f t="shared" si="185"/>
        <v>0</v>
      </c>
      <c r="AB2699" s="124" t="str">
        <f t="shared" si="186"/>
        <v/>
      </c>
      <c r="AC2699" s="195" t="str">
        <f t="shared" si="187"/>
        <v/>
      </c>
      <c r="AD2699" s="194" t="str">
        <f t="shared" ref="AD2699:AD2762" si="188">IF(W2699&gt;0,CONCATENATE(MONTH(W2699),"-",YEAR(W2699)),"")</f>
        <v/>
      </c>
      <c r="AE2699" s="194">
        <f>IF(AD2699="",0,IF(ISERROR(VLOOKUP(AD2699,AD$7:AD2698,1,FALSE)),1,0))</f>
        <v>0</v>
      </c>
      <c r="AF2699" s="194"/>
    </row>
    <row r="2700" spans="1:32" ht="16.5" customHeight="1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75">
        <f>IF(AND($X$3512&lt;&gt;" ",$X$3512&lt;&gt;0),IF(X2700=$X$3512,1+COUNTIF(U$7:U2699,"&gt;0"),0),0)</f>
        <v>0</v>
      </c>
      <c r="V2700" s="178" t="s">
        <v>2889</v>
      </c>
      <c r="W2700" s="130"/>
      <c r="X2700" s="131"/>
      <c r="Y2700" s="131"/>
      <c r="Z2700" s="206"/>
      <c r="AA2700" s="194">
        <f t="shared" si="185"/>
        <v>0</v>
      </c>
      <c r="AB2700" s="124" t="str">
        <f t="shared" si="186"/>
        <v/>
      </c>
      <c r="AC2700" s="195" t="str">
        <f t="shared" si="187"/>
        <v/>
      </c>
      <c r="AD2700" s="194" t="str">
        <f t="shared" si="188"/>
        <v/>
      </c>
      <c r="AE2700" s="194">
        <f>IF(AD2700="",0,IF(ISERROR(VLOOKUP(AD2700,AD$7:AD2699,1,FALSE)),1,0))</f>
        <v>0</v>
      </c>
      <c r="AF2700" s="194"/>
    </row>
    <row r="2701" spans="1:32" ht="16.5" customHeight="1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75">
        <f>IF(AND($X$3512&lt;&gt;" ",$X$3512&lt;&gt;0),IF(X2701=$X$3512,1+COUNTIF(U$7:U2700,"&gt;0"),0),0)</f>
        <v>0</v>
      </c>
      <c r="V2701" s="178" t="s">
        <v>2890</v>
      </c>
      <c r="W2701" s="130"/>
      <c r="X2701" s="131"/>
      <c r="Y2701" s="131"/>
      <c r="Z2701" s="206"/>
      <c r="AA2701" s="194">
        <f t="shared" si="185"/>
        <v>0</v>
      </c>
      <c r="AB2701" s="124" t="str">
        <f t="shared" si="186"/>
        <v/>
      </c>
      <c r="AC2701" s="195" t="str">
        <f t="shared" si="187"/>
        <v/>
      </c>
      <c r="AD2701" s="194" t="str">
        <f t="shared" si="188"/>
        <v/>
      </c>
      <c r="AE2701" s="194">
        <f>IF(AD2701="",0,IF(ISERROR(VLOOKUP(AD2701,AD$7:AD2700,1,FALSE)),1,0))</f>
        <v>0</v>
      </c>
      <c r="AF2701" s="194"/>
    </row>
    <row r="2702" spans="1:32" ht="16.5" customHeight="1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75">
        <f>IF(AND($X$3512&lt;&gt;" ",$X$3512&lt;&gt;0),IF(X2702=$X$3512,1+COUNTIF(U$7:U2701,"&gt;0"),0),0)</f>
        <v>0</v>
      </c>
      <c r="V2702" s="178" t="s">
        <v>2891</v>
      </c>
      <c r="W2702" s="130"/>
      <c r="X2702" s="131"/>
      <c r="Y2702" s="131"/>
      <c r="Z2702" s="206"/>
      <c r="AA2702" s="194">
        <f t="shared" si="185"/>
        <v>0</v>
      </c>
      <c r="AB2702" s="124" t="str">
        <f t="shared" si="186"/>
        <v/>
      </c>
      <c r="AC2702" s="195" t="str">
        <f t="shared" si="187"/>
        <v/>
      </c>
      <c r="AD2702" s="194" t="str">
        <f t="shared" si="188"/>
        <v/>
      </c>
      <c r="AE2702" s="194">
        <f>IF(AD2702="",0,IF(ISERROR(VLOOKUP(AD2702,AD$7:AD2701,1,FALSE)),1,0))</f>
        <v>0</v>
      </c>
      <c r="AF2702" s="194"/>
    </row>
    <row r="2703" spans="1:32" ht="16.5" customHeight="1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75">
        <f>IF(AND($X$3512&lt;&gt;" ",$X$3512&lt;&gt;0),IF(X2703=$X$3512,1+COUNTIF(U$7:U2702,"&gt;0"),0),0)</f>
        <v>0</v>
      </c>
      <c r="V2703" s="178" t="s">
        <v>2892</v>
      </c>
      <c r="W2703" s="130"/>
      <c r="X2703" s="131"/>
      <c r="Y2703" s="131"/>
      <c r="Z2703" s="206"/>
      <c r="AA2703" s="194">
        <f t="shared" si="185"/>
        <v>0</v>
      </c>
      <c r="AB2703" s="124" t="str">
        <f t="shared" si="186"/>
        <v/>
      </c>
      <c r="AC2703" s="195" t="str">
        <f t="shared" si="187"/>
        <v/>
      </c>
      <c r="AD2703" s="194" t="str">
        <f t="shared" si="188"/>
        <v/>
      </c>
      <c r="AE2703" s="194">
        <f>IF(AD2703="",0,IF(ISERROR(VLOOKUP(AD2703,AD$7:AD2702,1,FALSE)),1,0))</f>
        <v>0</v>
      </c>
      <c r="AF2703" s="194"/>
    </row>
    <row r="2704" spans="1:32" ht="16.5" customHeight="1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75">
        <f>IF(AND($X$3512&lt;&gt;" ",$X$3512&lt;&gt;0),IF(X2704=$X$3512,1+COUNTIF(U$7:U2703,"&gt;0"),0),0)</f>
        <v>0</v>
      </c>
      <c r="V2704" s="178" t="s">
        <v>2893</v>
      </c>
      <c r="W2704" s="130"/>
      <c r="X2704" s="131"/>
      <c r="Y2704" s="131"/>
      <c r="Z2704" s="206"/>
      <c r="AA2704" s="194">
        <f t="shared" si="185"/>
        <v>0</v>
      </c>
      <c r="AB2704" s="124" t="str">
        <f t="shared" si="186"/>
        <v/>
      </c>
      <c r="AC2704" s="195" t="str">
        <f t="shared" si="187"/>
        <v/>
      </c>
      <c r="AD2704" s="194" t="str">
        <f t="shared" si="188"/>
        <v/>
      </c>
      <c r="AE2704" s="194">
        <f>IF(AD2704="",0,IF(ISERROR(VLOOKUP(AD2704,AD$7:AD2703,1,FALSE)),1,0))</f>
        <v>0</v>
      </c>
      <c r="AF2704" s="194"/>
    </row>
    <row r="2705" spans="1:32" ht="16.5" customHeight="1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75">
        <f>IF(AND($X$3512&lt;&gt;" ",$X$3512&lt;&gt;0),IF(X2705=$X$3512,1+COUNTIF(U$7:U2704,"&gt;0"),0),0)</f>
        <v>0</v>
      </c>
      <c r="V2705" s="178" t="s">
        <v>2894</v>
      </c>
      <c r="W2705" s="130"/>
      <c r="X2705" s="131"/>
      <c r="Y2705" s="131"/>
      <c r="Z2705" s="206"/>
      <c r="AA2705" s="194">
        <f t="shared" si="185"/>
        <v>0</v>
      </c>
      <c r="AB2705" s="124" t="str">
        <f t="shared" si="186"/>
        <v/>
      </c>
      <c r="AC2705" s="195" t="str">
        <f t="shared" si="187"/>
        <v/>
      </c>
      <c r="AD2705" s="194" t="str">
        <f t="shared" si="188"/>
        <v/>
      </c>
      <c r="AE2705" s="194">
        <f>IF(AD2705="",0,IF(ISERROR(VLOOKUP(AD2705,AD$7:AD2704,1,FALSE)),1,0))</f>
        <v>0</v>
      </c>
      <c r="AF2705" s="194"/>
    </row>
    <row r="2706" spans="1:32" ht="16.5" customHeight="1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75">
        <f>IF(AND($X$3512&lt;&gt;" ",$X$3512&lt;&gt;0),IF(X2706=$X$3512,1+COUNTIF(U$7:U2705,"&gt;0"),0),0)</f>
        <v>0</v>
      </c>
      <c r="V2706" s="178" t="s">
        <v>2895</v>
      </c>
      <c r="W2706" s="130"/>
      <c r="X2706" s="131"/>
      <c r="Y2706" s="131"/>
      <c r="Z2706" s="206"/>
      <c r="AA2706" s="194">
        <f t="shared" si="185"/>
        <v>0</v>
      </c>
      <c r="AB2706" s="124" t="str">
        <f t="shared" si="186"/>
        <v/>
      </c>
      <c r="AC2706" s="195" t="str">
        <f t="shared" si="187"/>
        <v/>
      </c>
      <c r="AD2706" s="194" t="str">
        <f t="shared" si="188"/>
        <v/>
      </c>
      <c r="AE2706" s="194">
        <f>IF(AD2706="",0,IF(ISERROR(VLOOKUP(AD2706,AD$7:AD2705,1,FALSE)),1,0))</f>
        <v>0</v>
      </c>
      <c r="AF2706" s="194"/>
    </row>
    <row r="2707" spans="1:32" ht="16.5" customHeight="1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75">
        <f>IF(AND($X$3512&lt;&gt;" ",$X$3512&lt;&gt;0),IF(X2707=$X$3512,1+COUNTIF(U$7:U2706,"&gt;0"),0),0)</f>
        <v>0</v>
      </c>
      <c r="V2707" s="178" t="s">
        <v>2896</v>
      </c>
      <c r="W2707" s="130"/>
      <c r="X2707" s="131"/>
      <c r="Y2707" s="131"/>
      <c r="Z2707" s="206"/>
      <c r="AA2707" s="194">
        <f t="shared" si="185"/>
        <v>0</v>
      </c>
      <c r="AB2707" s="124" t="str">
        <f t="shared" si="186"/>
        <v/>
      </c>
      <c r="AC2707" s="195" t="str">
        <f t="shared" si="187"/>
        <v/>
      </c>
      <c r="AD2707" s="194" t="str">
        <f t="shared" si="188"/>
        <v/>
      </c>
      <c r="AE2707" s="194">
        <f>IF(AD2707="",0,IF(ISERROR(VLOOKUP(AD2707,AD$7:AD2706,1,FALSE)),1,0))</f>
        <v>0</v>
      </c>
      <c r="AF2707" s="194"/>
    </row>
    <row r="2708" spans="1:32" ht="16.5" customHeight="1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75">
        <f>IF(AND($X$3512&lt;&gt;" ",$X$3512&lt;&gt;0),IF(X2708=$X$3512,1+COUNTIF(U$7:U2707,"&gt;0"),0),0)</f>
        <v>0</v>
      </c>
      <c r="V2708" s="178" t="s">
        <v>2897</v>
      </c>
      <c r="W2708" s="130"/>
      <c r="X2708" s="131"/>
      <c r="Y2708" s="131"/>
      <c r="Z2708" s="206"/>
      <c r="AA2708" s="194">
        <f t="shared" si="185"/>
        <v>0</v>
      </c>
      <c r="AB2708" s="124" t="str">
        <f t="shared" si="186"/>
        <v/>
      </c>
      <c r="AC2708" s="195" t="str">
        <f t="shared" si="187"/>
        <v/>
      </c>
      <c r="AD2708" s="194" t="str">
        <f t="shared" si="188"/>
        <v/>
      </c>
      <c r="AE2708" s="194">
        <f>IF(AD2708="",0,IF(ISERROR(VLOOKUP(AD2708,AD$7:AD2707,1,FALSE)),1,0))</f>
        <v>0</v>
      </c>
      <c r="AF2708" s="194"/>
    </row>
    <row r="2709" spans="1:32" ht="16.5" customHeight="1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75">
        <f>IF(AND($X$3512&lt;&gt;" ",$X$3512&lt;&gt;0),IF(X2709=$X$3512,1+COUNTIF(U$7:U2708,"&gt;0"),0),0)</f>
        <v>0</v>
      </c>
      <c r="V2709" s="178" t="s">
        <v>2898</v>
      </c>
      <c r="W2709" s="130"/>
      <c r="X2709" s="131"/>
      <c r="Y2709" s="131"/>
      <c r="Z2709" s="206"/>
      <c r="AA2709" s="194">
        <f t="shared" si="185"/>
        <v>0</v>
      </c>
      <c r="AB2709" s="124" t="str">
        <f t="shared" si="186"/>
        <v/>
      </c>
      <c r="AC2709" s="195" t="str">
        <f t="shared" si="187"/>
        <v/>
      </c>
      <c r="AD2709" s="194" t="str">
        <f t="shared" si="188"/>
        <v/>
      </c>
      <c r="AE2709" s="194">
        <f>IF(AD2709="",0,IF(ISERROR(VLOOKUP(AD2709,AD$7:AD2708,1,FALSE)),1,0))</f>
        <v>0</v>
      </c>
      <c r="AF2709" s="194"/>
    </row>
    <row r="2710" spans="1:32" ht="16.5" customHeight="1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75">
        <f>IF(AND($X$3512&lt;&gt;" ",$X$3512&lt;&gt;0),IF(X2710=$X$3512,1+COUNTIF(U$7:U2709,"&gt;0"),0),0)</f>
        <v>0</v>
      </c>
      <c r="V2710" s="178" t="s">
        <v>2899</v>
      </c>
      <c r="W2710" s="130"/>
      <c r="X2710" s="131"/>
      <c r="Y2710" s="131"/>
      <c r="Z2710" s="206"/>
      <c r="AA2710" s="194">
        <f t="shared" si="185"/>
        <v>0</v>
      </c>
      <c r="AB2710" s="124" t="str">
        <f t="shared" si="186"/>
        <v/>
      </c>
      <c r="AC2710" s="195" t="str">
        <f t="shared" si="187"/>
        <v/>
      </c>
      <c r="AD2710" s="194" t="str">
        <f t="shared" si="188"/>
        <v/>
      </c>
      <c r="AE2710" s="194">
        <f>IF(AD2710="",0,IF(ISERROR(VLOOKUP(AD2710,AD$7:AD2709,1,FALSE)),1,0))</f>
        <v>0</v>
      </c>
      <c r="AF2710" s="194"/>
    </row>
    <row r="2711" spans="1:32" ht="16.5" customHeight="1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75">
        <f>IF(AND($X$3512&lt;&gt;" ",$X$3512&lt;&gt;0),IF(X2711=$X$3512,1+COUNTIF(U$7:U2710,"&gt;0"),0),0)</f>
        <v>0</v>
      </c>
      <c r="V2711" s="178" t="s">
        <v>2900</v>
      </c>
      <c r="W2711" s="130"/>
      <c r="X2711" s="131"/>
      <c r="Y2711" s="131"/>
      <c r="Z2711" s="206"/>
      <c r="AA2711" s="194">
        <f t="shared" si="185"/>
        <v>0</v>
      </c>
      <c r="AB2711" s="124" t="str">
        <f t="shared" si="186"/>
        <v/>
      </c>
      <c r="AC2711" s="195" t="str">
        <f t="shared" si="187"/>
        <v/>
      </c>
      <c r="AD2711" s="194" t="str">
        <f t="shared" si="188"/>
        <v/>
      </c>
      <c r="AE2711" s="194">
        <f>IF(AD2711="",0,IF(ISERROR(VLOOKUP(AD2711,AD$7:AD2710,1,FALSE)),1,0))</f>
        <v>0</v>
      </c>
      <c r="AF2711" s="194"/>
    </row>
    <row r="2712" spans="1:32" ht="16.5" customHeight="1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75">
        <f>IF(AND($X$3512&lt;&gt;" ",$X$3512&lt;&gt;0),IF(X2712=$X$3512,1+COUNTIF(U$7:U2711,"&gt;0"),0),0)</f>
        <v>0</v>
      </c>
      <c r="V2712" s="178" t="s">
        <v>2901</v>
      </c>
      <c r="W2712" s="130"/>
      <c r="X2712" s="131"/>
      <c r="Y2712" s="131"/>
      <c r="Z2712" s="206"/>
      <c r="AA2712" s="194">
        <f t="shared" si="185"/>
        <v>0</v>
      </c>
      <c r="AB2712" s="124" t="str">
        <f t="shared" si="186"/>
        <v/>
      </c>
      <c r="AC2712" s="195" t="str">
        <f t="shared" si="187"/>
        <v/>
      </c>
      <c r="AD2712" s="194" t="str">
        <f t="shared" si="188"/>
        <v/>
      </c>
      <c r="AE2712" s="194">
        <f>IF(AD2712="",0,IF(ISERROR(VLOOKUP(AD2712,AD$7:AD2711,1,FALSE)),1,0))</f>
        <v>0</v>
      </c>
      <c r="AF2712" s="194"/>
    </row>
    <row r="2713" spans="1:32" ht="16.5" customHeight="1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75">
        <f>IF(AND($X$3512&lt;&gt;" ",$X$3512&lt;&gt;0),IF(X2713=$X$3512,1+COUNTIF(U$7:U2712,"&gt;0"),0),0)</f>
        <v>0</v>
      </c>
      <c r="V2713" s="178" t="s">
        <v>2902</v>
      </c>
      <c r="W2713" s="130"/>
      <c r="X2713" s="131"/>
      <c r="Y2713" s="131"/>
      <c r="Z2713" s="206"/>
      <c r="AA2713" s="194">
        <f t="shared" si="185"/>
        <v>0</v>
      </c>
      <c r="AB2713" s="124" t="str">
        <f t="shared" si="186"/>
        <v/>
      </c>
      <c r="AC2713" s="195" t="str">
        <f t="shared" si="187"/>
        <v/>
      </c>
      <c r="AD2713" s="194" t="str">
        <f t="shared" si="188"/>
        <v/>
      </c>
      <c r="AE2713" s="194">
        <f>IF(AD2713="",0,IF(ISERROR(VLOOKUP(AD2713,AD$7:AD2712,1,FALSE)),1,0))</f>
        <v>0</v>
      </c>
      <c r="AF2713" s="194"/>
    </row>
    <row r="2714" spans="1:32" ht="16.5" customHeight="1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75">
        <f>IF(AND($X$3512&lt;&gt;" ",$X$3512&lt;&gt;0),IF(X2714=$X$3512,1+COUNTIF(U$7:U2713,"&gt;0"),0),0)</f>
        <v>0</v>
      </c>
      <c r="V2714" s="178" t="s">
        <v>2903</v>
      </c>
      <c r="W2714" s="130"/>
      <c r="X2714" s="131"/>
      <c r="Y2714" s="131"/>
      <c r="Z2714" s="206"/>
      <c r="AA2714" s="194">
        <f t="shared" si="185"/>
        <v>0</v>
      </c>
      <c r="AB2714" s="124" t="str">
        <f t="shared" si="186"/>
        <v/>
      </c>
      <c r="AC2714" s="195" t="str">
        <f t="shared" si="187"/>
        <v/>
      </c>
      <c r="AD2714" s="194" t="str">
        <f t="shared" si="188"/>
        <v/>
      </c>
      <c r="AE2714" s="194">
        <f>IF(AD2714="",0,IF(ISERROR(VLOOKUP(AD2714,AD$7:AD2713,1,FALSE)),1,0))</f>
        <v>0</v>
      </c>
      <c r="AF2714" s="194"/>
    </row>
    <row r="2715" spans="1:32" ht="16.5" customHeight="1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75">
        <f>IF(AND($X$3512&lt;&gt;" ",$X$3512&lt;&gt;0),IF(X2715=$X$3512,1+COUNTIF(U$7:U2714,"&gt;0"),0),0)</f>
        <v>0</v>
      </c>
      <c r="V2715" s="178" t="s">
        <v>2904</v>
      </c>
      <c r="W2715" s="130"/>
      <c r="X2715" s="131"/>
      <c r="Y2715" s="131"/>
      <c r="Z2715" s="206"/>
      <c r="AA2715" s="194">
        <f t="shared" si="185"/>
        <v>0</v>
      </c>
      <c r="AB2715" s="124" t="str">
        <f t="shared" si="186"/>
        <v/>
      </c>
      <c r="AC2715" s="195" t="str">
        <f t="shared" si="187"/>
        <v/>
      </c>
      <c r="AD2715" s="194" t="str">
        <f t="shared" si="188"/>
        <v/>
      </c>
      <c r="AE2715" s="194">
        <f>IF(AD2715="",0,IF(ISERROR(VLOOKUP(AD2715,AD$7:AD2714,1,FALSE)),1,0))</f>
        <v>0</v>
      </c>
      <c r="AF2715" s="194"/>
    </row>
    <row r="2716" spans="1:32" ht="16.5" customHeight="1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75">
        <f>IF(AND($X$3512&lt;&gt;" ",$X$3512&lt;&gt;0),IF(X2716=$X$3512,1+COUNTIF(U$7:U2715,"&gt;0"),0),0)</f>
        <v>0</v>
      </c>
      <c r="V2716" s="178" t="s">
        <v>2905</v>
      </c>
      <c r="W2716" s="130"/>
      <c r="X2716" s="131"/>
      <c r="Y2716" s="131"/>
      <c r="Z2716" s="206"/>
      <c r="AA2716" s="194">
        <f t="shared" si="185"/>
        <v>0</v>
      </c>
      <c r="AB2716" s="124" t="str">
        <f t="shared" si="186"/>
        <v/>
      </c>
      <c r="AC2716" s="195" t="str">
        <f t="shared" si="187"/>
        <v/>
      </c>
      <c r="AD2716" s="194" t="str">
        <f t="shared" si="188"/>
        <v/>
      </c>
      <c r="AE2716" s="194">
        <f>IF(AD2716="",0,IF(ISERROR(VLOOKUP(AD2716,AD$7:AD2715,1,FALSE)),1,0))</f>
        <v>0</v>
      </c>
      <c r="AF2716" s="194"/>
    </row>
    <row r="2717" spans="1:32" ht="16.5" customHeight="1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75">
        <f>IF(AND($X$3512&lt;&gt;" ",$X$3512&lt;&gt;0),IF(X2717=$X$3512,1+COUNTIF(U$7:U2716,"&gt;0"),0),0)</f>
        <v>0</v>
      </c>
      <c r="V2717" s="178" t="s">
        <v>2906</v>
      </c>
      <c r="W2717" s="130"/>
      <c r="X2717" s="131"/>
      <c r="Y2717" s="131"/>
      <c r="Z2717" s="206"/>
      <c r="AA2717" s="194">
        <f t="shared" si="185"/>
        <v>0</v>
      </c>
      <c r="AB2717" s="124" t="str">
        <f t="shared" si="186"/>
        <v/>
      </c>
      <c r="AC2717" s="195" t="str">
        <f t="shared" si="187"/>
        <v/>
      </c>
      <c r="AD2717" s="194" t="str">
        <f t="shared" si="188"/>
        <v/>
      </c>
      <c r="AE2717" s="194">
        <f>IF(AD2717="",0,IF(ISERROR(VLOOKUP(AD2717,AD$7:AD2716,1,FALSE)),1,0))</f>
        <v>0</v>
      </c>
      <c r="AF2717" s="194"/>
    </row>
    <row r="2718" spans="1:32" ht="16.5" customHeight="1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75">
        <f>IF(AND($X$3512&lt;&gt;" ",$X$3512&lt;&gt;0),IF(X2718=$X$3512,1+COUNTIF(U$7:U2717,"&gt;0"),0),0)</f>
        <v>0</v>
      </c>
      <c r="V2718" s="178" t="s">
        <v>2907</v>
      </c>
      <c r="W2718" s="130"/>
      <c r="X2718" s="131"/>
      <c r="Y2718" s="131"/>
      <c r="Z2718" s="206"/>
      <c r="AA2718" s="194">
        <f t="shared" si="185"/>
        <v>0</v>
      </c>
      <c r="AB2718" s="124" t="str">
        <f t="shared" si="186"/>
        <v/>
      </c>
      <c r="AC2718" s="195" t="str">
        <f t="shared" si="187"/>
        <v/>
      </c>
      <c r="AD2718" s="194" t="str">
        <f t="shared" si="188"/>
        <v/>
      </c>
      <c r="AE2718" s="194">
        <f>IF(AD2718="",0,IF(ISERROR(VLOOKUP(AD2718,AD$7:AD2717,1,FALSE)),1,0))</f>
        <v>0</v>
      </c>
      <c r="AF2718" s="194"/>
    </row>
    <row r="2719" spans="1:32" ht="16.5" customHeight="1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75">
        <f>IF(AND($X$3512&lt;&gt;" ",$X$3512&lt;&gt;0),IF(X2719=$X$3512,1+COUNTIF(U$7:U2718,"&gt;0"),0),0)</f>
        <v>0</v>
      </c>
      <c r="V2719" s="178" t="s">
        <v>2908</v>
      </c>
      <c r="W2719" s="130"/>
      <c r="X2719" s="131"/>
      <c r="Y2719" s="131"/>
      <c r="Z2719" s="206"/>
      <c r="AA2719" s="194">
        <f t="shared" si="185"/>
        <v>0</v>
      </c>
      <c r="AB2719" s="124" t="str">
        <f t="shared" si="186"/>
        <v/>
      </c>
      <c r="AC2719" s="195" t="str">
        <f t="shared" si="187"/>
        <v/>
      </c>
      <c r="AD2719" s="194" t="str">
        <f t="shared" si="188"/>
        <v/>
      </c>
      <c r="AE2719" s="194">
        <f>IF(AD2719="",0,IF(ISERROR(VLOOKUP(AD2719,AD$7:AD2718,1,FALSE)),1,0))</f>
        <v>0</v>
      </c>
      <c r="AF2719" s="194"/>
    </row>
    <row r="2720" spans="1:32" ht="16.5" customHeight="1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75">
        <f>IF(AND($X$3512&lt;&gt;" ",$X$3512&lt;&gt;0),IF(X2720=$X$3512,1+COUNTIF(U$7:U2719,"&gt;0"),0),0)</f>
        <v>0</v>
      </c>
      <c r="V2720" s="178" t="s">
        <v>2909</v>
      </c>
      <c r="W2720" s="130"/>
      <c r="X2720" s="131"/>
      <c r="Y2720" s="131"/>
      <c r="Z2720" s="206"/>
      <c r="AA2720" s="194">
        <f t="shared" si="185"/>
        <v>0</v>
      </c>
      <c r="AB2720" s="124" t="str">
        <f t="shared" si="186"/>
        <v/>
      </c>
      <c r="AC2720" s="195" t="str">
        <f t="shared" si="187"/>
        <v/>
      </c>
      <c r="AD2720" s="194" t="str">
        <f t="shared" si="188"/>
        <v/>
      </c>
      <c r="AE2720" s="194">
        <f>IF(AD2720="",0,IF(ISERROR(VLOOKUP(AD2720,AD$7:AD2719,1,FALSE)),1,0))</f>
        <v>0</v>
      </c>
      <c r="AF2720" s="194"/>
    </row>
    <row r="2721" spans="1:32" ht="16.5" customHeight="1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75">
        <f>IF(AND($X$3512&lt;&gt;" ",$X$3512&lt;&gt;0),IF(X2721=$X$3512,1+COUNTIF(U$7:U2720,"&gt;0"),0),0)</f>
        <v>0</v>
      </c>
      <c r="V2721" s="178" t="s">
        <v>2910</v>
      </c>
      <c r="W2721" s="130"/>
      <c r="X2721" s="131"/>
      <c r="Y2721" s="131"/>
      <c r="Z2721" s="206"/>
      <c r="AA2721" s="194">
        <f t="shared" si="185"/>
        <v>0</v>
      </c>
      <c r="AB2721" s="124" t="str">
        <f t="shared" si="186"/>
        <v/>
      </c>
      <c r="AC2721" s="195" t="str">
        <f t="shared" si="187"/>
        <v/>
      </c>
      <c r="AD2721" s="194" t="str">
        <f t="shared" si="188"/>
        <v/>
      </c>
      <c r="AE2721" s="194">
        <f>IF(AD2721="",0,IF(ISERROR(VLOOKUP(AD2721,AD$7:AD2720,1,FALSE)),1,0))</f>
        <v>0</v>
      </c>
      <c r="AF2721" s="194"/>
    </row>
    <row r="2722" spans="1:32" ht="16.5" customHeight="1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75">
        <f>IF(AND($X$3512&lt;&gt;" ",$X$3512&lt;&gt;0),IF(X2722=$X$3512,1+COUNTIF(U$7:U2721,"&gt;0"),0),0)</f>
        <v>0</v>
      </c>
      <c r="V2722" s="178" t="s">
        <v>2911</v>
      </c>
      <c r="W2722" s="130"/>
      <c r="X2722" s="131"/>
      <c r="Y2722" s="131"/>
      <c r="Z2722" s="206"/>
      <c r="AA2722" s="194">
        <f t="shared" si="185"/>
        <v>0</v>
      </c>
      <c r="AB2722" s="124" t="str">
        <f t="shared" si="186"/>
        <v/>
      </c>
      <c r="AC2722" s="195" t="str">
        <f t="shared" si="187"/>
        <v/>
      </c>
      <c r="AD2722" s="194" t="str">
        <f t="shared" si="188"/>
        <v/>
      </c>
      <c r="AE2722" s="194">
        <f>IF(AD2722="",0,IF(ISERROR(VLOOKUP(AD2722,AD$7:AD2721,1,FALSE)),1,0))</f>
        <v>0</v>
      </c>
      <c r="AF2722" s="194"/>
    </row>
    <row r="2723" spans="1:32" ht="16.5" customHeight="1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75">
        <f>IF(AND($X$3512&lt;&gt;" ",$X$3512&lt;&gt;0),IF(X2723=$X$3512,1+COUNTIF(U$7:U2722,"&gt;0"),0),0)</f>
        <v>0</v>
      </c>
      <c r="V2723" s="178" t="s">
        <v>2912</v>
      </c>
      <c r="W2723" s="130"/>
      <c r="X2723" s="131"/>
      <c r="Y2723" s="131"/>
      <c r="Z2723" s="206"/>
      <c r="AA2723" s="194">
        <f t="shared" si="185"/>
        <v>0</v>
      </c>
      <c r="AB2723" s="124" t="str">
        <f t="shared" si="186"/>
        <v/>
      </c>
      <c r="AC2723" s="195" t="str">
        <f t="shared" si="187"/>
        <v/>
      </c>
      <c r="AD2723" s="194" t="str">
        <f t="shared" si="188"/>
        <v/>
      </c>
      <c r="AE2723" s="194">
        <f>IF(AD2723="",0,IF(ISERROR(VLOOKUP(AD2723,AD$7:AD2722,1,FALSE)),1,0))</f>
        <v>0</v>
      </c>
      <c r="AF2723" s="194"/>
    </row>
    <row r="2724" spans="1:32" ht="16.5" customHeight="1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75">
        <f>IF(AND($X$3512&lt;&gt;" ",$X$3512&lt;&gt;0),IF(X2724=$X$3512,1+COUNTIF(U$7:U2723,"&gt;0"),0),0)</f>
        <v>0</v>
      </c>
      <c r="V2724" s="178" t="s">
        <v>2913</v>
      </c>
      <c r="W2724" s="130"/>
      <c r="X2724" s="131"/>
      <c r="Y2724" s="131"/>
      <c r="Z2724" s="206"/>
      <c r="AA2724" s="194">
        <f t="shared" si="185"/>
        <v>0</v>
      </c>
      <c r="AB2724" s="124" t="str">
        <f t="shared" si="186"/>
        <v/>
      </c>
      <c r="AC2724" s="195" t="str">
        <f t="shared" si="187"/>
        <v/>
      </c>
      <c r="AD2724" s="194" t="str">
        <f t="shared" si="188"/>
        <v/>
      </c>
      <c r="AE2724" s="194">
        <f>IF(AD2724="",0,IF(ISERROR(VLOOKUP(AD2724,AD$7:AD2723,1,FALSE)),1,0))</f>
        <v>0</v>
      </c>
      <c r="AF2724" s="194"/>
    </row>
    <row r="2725" spans="1:32" ht="16.5" customHeight="1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75">
        <f>IF(AND($X$3512&lt;&gt;" ",$X$3512&lt;&gt;0),IF(X2725=$X$3512,1+COUNTIF(U$7:U2724,"&gt;0"),0),0)</f>
        <v>0</v>
      </c>
      <c r="V2725" s="178" t="s">
        <v>2914</v>
      </c>
      <c r="W2725" s="130"/>
      <c r="X2725" s="131"/>
      <c r="Y2725" s="131"/>
      <c r="Z2725" s="206"/>
      <c r="AA2725" s="194">
        <f t="shared" si="185"/>
        <v>0</v>
      </c>
      <c r="AB2725" s="124" t="str">
        <f t="shared" si="186"/>
        <v/>
      </c>
      <c r="AC2725" s="195" t="str">
        <f t="shared" si="187"/>
        <v/>
      </c>
      <c r="AD2725" s="194" t="str">
        <f t="shared" si="188"/>
        <v/>
      </c>
      <c r="AE2725" s="194">
        <f>IF(AD2725="",0,IF(ISERROR(VLOOKUP(AD2725,AD$7:AD2724,1,FALSE)),1,0))</f>
        <v>0</v>
      </c>
      <c r="AF2725" s="194"/>
    </row>
    <row r="2726" spans="1:32" ht="16.5" customHeight="1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75">
        <f>IF(AND($X$3512&lt;&gt;" ",$X$3512&lt;&gt;0),IF(X2726=$X$3512,1+COUNTIF(U$7:U2725,"&gt;0"),0),0)</f>
        <v>0</v>
      </c>
      <c r="V2726" s="178" t="s">
        <v>2915</v>
      </c>
      <c r="W2726" s="130"/>
      <c r="X2726" s="131"/>
      <c r="Y2726" s="131"/>
      <c r="Z2726" s="206"/>
      <c r="AA2726" s="194">
        <f t="shared" si="185"/>
        <v>0</v>
      </c>
      <c r="AB2726" s="124" t="str">
        <f t="shared" si="186"/>
        <v/>
      </c>
      <c r="AC2726" s="195" t="str">
        <f t="shared" si="187"/>
        <v/>
      </c>
      <c r="AD2726" s="194" t="str">
        <f t="shared" si="188"/>
        <v/>
      </c>
      <c r="AE2726" s="194">
        <f>IF(AD2726="",0,IF(ISERROR(VLOOKUP(AD2726,AD$7:AD2725,1,FALSE)),1,0))</f>
        <v>0</v>
      </c>
      <c r="AF2726" s="194"/>
    </row>
    <row r="2727" spans="1:32" ht="16.5" customHeight="1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75">
        <f>IF(AND($X$3512&lt;&gt;" ",$X$3512&lt;&gt;0),IF(X2727=$X$3512,1+COUNTIF(U$7:U2726,"&gt;0"),0),0)</f>
        <v>0</v>
      </c>
      <c r="V2727" s="178" t="s">
        <v>2916</v>
      </c>
      <c r="W2727" s="130"/>
      <c r="X2727" s="131"/>
      <c r="Y2727" s="131"/>
      <c r="Z2727" s="206"/>
      <c r="AA2727" s="194">
        <f t="shared" si="185"/>
        <v>0</v>
      </c>
      <c r="AB2727" s="124" t="str">
        <f t="shared" si="186"/>
        <v/>
      </c>
      <c r="AC2727" s="195" t="str">
        <f t="shared" si="187"/>
        <v/>
      </c>
      <c r="AD2727" s="194" t="str">
        <f t="shared" si="188"/>
        <v/>
      </c>
      <c r="AE2727" s="194">
        <f>IF(AD2727="",0,IF(ISERROR(VLOOKUP(AD2727,AD$7:AD2726,1,FALSE)),1,0))</f>
        <v>0</v>
      </c>
      <c r="AF2727" s="194"/>
    </row>
    <row r="2728" spans="1:32" ht="16.5" customHeight="1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75">
        <f>IF(AND($X$3512&lt;&gt;" ",$X$3512&lt;&gt;0),IF(X2728=$X$3512,1+COUNTIF(U$7:U2727,"&gt;0"),0),0)</f>
        <v>0</v>
      </c>
      <c r="V2728" s="178" t="s">
        <v>2917</v>
      </c>
      <c r="W2728" s="130"/>
      <c r="X2728" s="131"/>
      <c r="Y2728" s="131"/>
      <c r="Z2728" s="206"/>
      <c r="AA2728" s="194">
        <f t="shared" si="185"/>
        <v>0</v>
      </c>
      <c r="AB2728" s="124" t="str">
        <f t="shared" si="186"/>
        <v/>
      </c>
      <c r="AC2728" s="195" t="str">
        <f t="shared" si="187"/>
        <v/>
      </c>
      <c r="AD2728" s="194" t="str">
        <f t="shared" si="188"/>
        <v/>
      </c>
      <c r="AE2728" s="194">
        <f>IF(AD2728="",0,IF(ISERROR(VLOOKUP(AD2728,AD$7:AD2727,1,FALSE)),1,0))</f>
        <v>0</v>
      </c>
      <c r="AF2728" s="194"/>
    </row>
    <row r="2729" spans="1:32" ht="16.5" customHeight="1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75">
        <f>IF(AND($X$3512&lt;&gt;" ",$X$3512&lt;&gt;0),IF(X2729=$X$3512,1+COUNTIF(U$7:U2728,"&gt;0"),0),0)</f>
        <v>0</v>
      </c>
      <c r="V2729" s="178" t="s">
        <v>2918</v>
      </c>
      <c r="W2729" s="130"/>
      <c r="X2729" s="131"/>
      <c r="Y2729" s="131"/>
      <c r="Z2729" s="206"/>
      <c r="AA2729" s="194">
        <f t="shared" si="185"/>
        <v>0</v>
      </c>
      <c r="AB2729" s="124" t="str">
        <f t="shared" si="186"/>
        <v/>
      </c>
      <c r="AC2729" s="195" t="str">
        <f t="shared" si="187"/>
        <v/>
      </c>
      <c r="AD2729" s="194" t="str">
        <f t="shared" si="188"/>
        <v/>
      </c>
      <c r="AE2729" s="194">
        <f>IF(AD2729="",0,IF(ISERROR(VLOOKUP(AD2729,AD$7:AD2728,1,FALSE)),1,0))</f>
        <v>0</v>
      </c>
      <c r="AF2729" s="194"/>
    </row>
    <row r="2730" spans="1:32" ht="16.5" customHeight="1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75">
        <f>IF(AND($X$3512&lt;&gt;" ",$X$3512&lt;&gt;0),IF(X2730=$X$3512,1+COUNTIF(U$7:U2729,"&gt;0"),0),0)</f>
        <v>0</v>
      </c>
      <c r="V2730" s="178" t="s">
        <v>2919</v>
      </c>
      <c r="W2730" s="130"/>
      <c r="X2730" s="131"/>
      <c r="Y2730" s="131"/>
      <c r="Z2730" s="206"/>
      <c r="AA2730" s="194">
        <f t="shared" si="185"/>
        <v>0</v>
      </c>
      <c r="AB2730" s="124" t="str">
        <f t="shared" si="186"/>
        <v/>
      </c>
      <c r="AC2730" s="195" t="str">
        <f t="shared" si="187"/>
        <v/>
      </c>
      <c r="AD2730" s="194" t="str">
        <f t="shared" si="188"/>
        <v/>
      </c>
      <c r="AE2730" s="194">
        <f>IF(AD2730="",0,IF(ISERROR(VLOOKUP(AD2730,AD$7:AD2729,1,FALSE)),1,0))</f>
        <v>0</v>
      </c>
      <c r="AF2730" s="194"/>
    </row>
    <row r="2731" spans="1:32" ht="16.5" customHeight="1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75">
        <f>IF(AND($X$3512&lt;&gt;" ",$X$3512&lt;&gt;0),IF(X2731=$X$3512,1+COUNTIF(U$7:U2730,"&gt;0"),0),0)</f>
        <v>0</v>
      </c>
      <c r="V2731" s="178" t="s">
        <v>2920</v>
      </c>
      <c r="W2731" s="130"/>
      <c r="X2731" s="131"/>
      <c r="Y2731" s="131"/>
      <c r="Z2731" s="206"/>
      <c r="AA2731" s="194">
        <f t="shared" si="185"/>
        <v>0</v>
      </c>
      <c r="AB2731" s="124" t="str">
        <f t="shared" si="186"/>
        <v/>
      </c>
      <c r="AC2731" s="195" t="str">
        <f t="shared" si="187"/>
        <v/>
      </c>
      <c r="AD2731" s="194" t="str">
        <f t="shared" si="188"/>
        <v/>
      </c>
      <c r="AE2731" s="194">
        <f>IF(AD2731="",0,IF(ISERROR(VLOOKUP(AD2731,AD$7:AD2730,1,FALSE)),1,0))</f>
        <v>0</v>
      </c>
      <c r="AF2731" s="194"/>
    </row>
    <row r="2732" spans="1:32" ht="16.5" customHeight="1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75">
        <f>IF(AND($X$3512&lt;&gt;" ",$X$3512&lt;&gt;0),IF(X2732=$X$3512,1+COUNTIF(U$7:U2731,"&gt;0"),0),0)</f>
        <v>0</v>
      </c>
      <c r="V2732" s="178" t="s">
        <v>2921</v>
      </c>
      <c r="W2732" s="130"/>
      <c r="X2732" s="131"/>
      <c r="Y2732" s="131"/>
      <c r="Z2732" s="206"/>
      <c r="AA2732" s="194">
        <f t="shared" si="185"/>
        <v>0</v>
      </c>
      <c r="AB2732" s="124" t="str">
        <f t="shared" si="186"/>
        <v/>
      </c>
      <c r="AC2732" s="195" t="str">
        <f t="shared" si="187"/>
        <v/>
      </c>
      <c r="AD2732" s="194" t="str">
        <f t="shared" si="188"/>
        <v/>
      </c>
      <c r="AE2732" s="194">
        <f>IF(AD2732="",0,IF(ISERROR(VLOOKUP(AD2732,AD$7:AD2731,1,FALSE)),1,0))</f>
        <v>0</v>
      </c>
      <c r="AF2732" s="194"/>
    </row>
    <row r="2733" spans="1:32" ht="16.5" customHeight="1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75">
        <f>IF(AND($X$3512&lt;&gt;" ",$X$3512&lt;&gt;0),IF(X2733=$X$3512,1+COUNTIF(U$7:U2732,"&gt;0"),0),0)</f>
        <v>0</v>
      </c>
      <c r="V2733" s="178" t="s">
        <v>2922</v>
      </c>
      <c r="W2733" s="130"/>
      <c r="X2733" s="131"/>
      <c r="Y2733" s="131"/>
      <c r="Z2733" s="206"/>
      <c r="AA2733" s="194">
        <f t="shared" si="185"/>
        <v>0</v>
      </c>
      <c r="AB2733" s="124" t="str">
        <f t="shared" si="186"/>
        <v/>
      </c>
      <c r="AC2733" s="195" t="str">
        <f t="shared" si="187"/>
        <v/>
      </c>
      <c r="AD2733" s="194" t="str">
        <f t="shared" si="188"/>
        <v/>
      </c>
      <c r="AE2733" s="194">
        <f>IF(AD2733="",0,IF(ISERROR(VLOOKUP(AD2733,AD$7:AD2732,1,FALSE)),1,0))</f>
        <v>0</v>
      </c>
      <c r="AF2733" s="194"/>
    </row>
    <row r="2734" spans="1:32" ht="16.5" customHeight="1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75">
        <f>IF(AND($X$3512&lt;&gt;" ",$X$3512&lt;&gt;0),IF(X2734=$X$3512,1+COUNTIF(U$7:U2733,"&gt;0"),0),0)</f>
        <v>0</v>
      </c>
      <c r="V2734" s="178" t="s">
        <v>2923</v>
      </c>
      <c r="W2734" s="130"/>
      <c r="X2734" s="131"/>
      <c r="Y2734" s="131"/>
      <c r="Z2734" s="206"/>
      <c r="AA2734" s="194">
        <f t="shared" si="185"/>
        <v>0</v>
      </c>
      <c r="AB2734" s="124" t="str">
        <f t="shared" si="186"/>
        <v/>
      </c>
      <c r="AC2734" s="195" t="str">
        <f t="shared" si="187"/>
        <v/>
      </c>
      <c r="AD2734" s="194" t="str">
        <f t="shared" si="188"/>
        <v/>
      </c>
      <c r="AE2734" s="194">
        <f>IF(AD2734="",0,IF(ISERROR(VLOOKUP(AD2734,AD$7:AD2733,1,FALSE)),1,0))</f>
        <v>0</v>
      </c>
      <c r="AF2734" s="194"/>
    </row>
    <row r="2735" spans="1:32" ht="16.5" customHeight="1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75">
        <f>IF(AND($X$3512&lt;&gt;" ",$X$3512&lt;&gt;0),IF(X2735=$X$3512,1+COUNTIF(U$7:U2734,"&gt;0"),0),0)</f>
        <v>0</v>
      </c>
      <c r="V2735" s="178" t="s">
        <v>2924</v>
      </c>
      <c r="W2735" s="130"/>
      <c r="X2735" s="131"/>
      <c r="Y2735" s="131"/>
      <c r="Z2735" s="206"/>
      <c r="AA2735" s="194">
        <f t="shared" si="185"/>
        <v>0</v>
      </c>
      <c r="AB2735" s="124" t="str">
        <f t="shared" si="186"/>
        <v/>
      </c>
      <c r="AC2735" s="195" t="str">
        <f t="shared" si="187"/>
        <v/>
      </c>
      <c r="AD2735" s="194" t="str">
        <f t="shared" si="188"/>
        <v/>
      </c>
      <c r="AE2735" s="194">
        <f>IF(AD2735="",0,IF(ISERROR(VLOOKUP(AD2735,AD$7:AD2734,1,FALSE)),1,0))</f>
        <v>0</v>
      </c>
      <c r="AF2735" s="194"/>
    </row>
    <row r="2736" spans="1:32" ht="16.5" customHeight="1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75">
        <f>IF(AND($X$3512&lt;&gt;" ",$X$3512&lt;&gt;0),IF(X2736=$X$3512,1+COUNTIF(U$7:U2735,"&gt;0"),0),0)</f>
        <v>0</v>
      </c>
      <c r="V2736" s="178" t="s">
        <v>2925</v>
      </c>
      <c r="W2736" s="130"/>
      <c r="X2736" s="131"/>
      <c r="Y2736" s="131"/>
      <c r="Z2736" s="206"/>
      <c r="AA2736" s="194">
        <f t="shared" si="185"/>
        <v>0</v>
      </c>
      <c r="AB2736" s="124" t="str">
        <f t="shared" si="186"/>
        <v/>
      </c>
      <c r="AC2736" s="195" t="str">
        <f t="shared" si="187"/>
        <v/>
      </c>
      <c r="AD2736" s="194" t="str">
        <f t="shared" si="188"/>
        <v/>
      </c>
      <c r="AE2736" s="194">
        <f>IF(AD2736="",0,IF(ISERROR(VLOOKUP(AD2736,AD$7:AD2735,1,FALSE)),1,0))</f>
        <v>0</v>
      </c>
      <c r="AF2736" s="194"/>
    </row>
    <row r="2737" spans="1:32" ht="16.5" customHeight="1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75">
        <f>IF(AND($X$3512&lt;&gt;" ",$X$3512&lt;&gt;0),IF(X2737=$X$3512,1+COUNTIF(U$7:U2736,"&gt;0"),0),0)</f>
        <v>0</v>
      </c>
      <c r="V2737" s="178" t="s">
        <v>2926</v>
      </c>
      <c r="W2737" s="130"/>
      <c r="X2737" s="131"/>
      <c r="Y2737" s="131"/>
      <c r="Z2737" s="206"/>
      <c r="AA2737" s="194">
        <f t="shared" si="185"/>
        <v>0</v>
      </c>
      <c r="AB2737" s="124" t="str">
        <f t="shared" si="186"/>
        <v/>
      </c>
      <c r="AC2737" s="195" t="str">
        <f t="shared" si="187"/>
        <v/>
      </c>
      <c r="AD2737" s="194" t="str">
        <f t="shared" si="188"/>
        <v/>
      </c>
      <c r="AE2737" s="194">
        <f>IF(AD2737="",0,IF(ISERROR(VLOOKUP(AD2737,AD$7:AD2736,1,FALSE)),1,0))</f>
        <v>0</v>
      </c>
      <c r="AF2737" s="194"/>
    </row>
    <row r="2738" spans="1:32" ht="16.5" customHeight="1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75">
        <f>IF(AND($X$3512&lt;&gt;" ",$X$3512&lt;&gt;0),IF(X2738=$X$3512,1+COUNTIF(U$7:U2737,"&gt;0"),0),0)</f>
        <v>0</v>
      </c>
      <c r="V2738" s="178" t="s">
        <v>2927</v>
      </c>
      <c r="W2738" s="130"/>
      <c r="X2738" s="131"/>
      <c r="Y2738" s="131"/>
      <c r="Z2738" s="206"/>
      <c r="AA2738" s="194">
        <f t="shared" si="185"/>
        <v>0</v>
      </c>
      <c r="AB2738" s="124" t="str">
        <f t="shared" si="186"/>
        <v/>
      </c>
      <c r="AC2738" s="195" t="str">
        <f t="shared" si="187"/>
        <v/>
      </c>
      <c r="AD2738" s="194" t="str">
        <f t="shared" si="188"/>
        <v/>
      </c>
      <c r="AE2738" s="194">
        <f>IF(AD2738="",0,IF(ISERROR(VLOOKUP(AD2738,AD$7:AD2737,1,FALSE)),1,0))</f>
        <v>0</v>
      </c>
      <c r="AF2738" s="194"/>
    </row>
    <row r="2739" spans="1:32" ht="16.5" customHeight="1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75">
        <f>IF(AND($X$3512&lt;&gt;" ",$X$3512&lt;&gt;0),IF(X2739=$X$3512,1+COUNTIF(U$7:U2738,"&gt;0"),0),0)</f>
        <v>0</v>
      </c>
      <c r="V2739" s="178" t="s">
        <v>2928</v>
      </c>
      <c r="W2739" s="130"/>
      <c r="X2739" s="131"/>
      <c r="Y2739" s="131"/>
      <c r="Z2739" s="206"/>
      <c r="AA2739" s="194">
        <f t="shared" si="185"/>
        <v>0</v>
      </c>
      <c r="AB2739" s="124" t="str">
        <f t="shared" si="186"/>
        <v/>
      </c>
      <c r="AC2739" s="195" t="str">
        <f t="shared" si="187"/>
        <v/>
      </c>
      <c r="AD2739" s="194" t="str">
        <f t="shared" si="188"/>
        <v/>
      </c>
      <c r="AE2739" s="194">
        <f>IF(AD2739="",0,IF(ISERROR(VLOOKUP(AD2739,AD$7:AD2738,1,FALSE)),1,0))</f>
        <v>0</v>
      </c>
      <c r="AF2739" s="194"/>
    </row>
    <row r="2740" spans="1:32" ht="16.5" customHeight="1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75">
        <f>IF(AND($X$3512&lt;&gt;" ",$X$3512&lt;&gt;0),IF(X2740=$X$3512,1+COUNTIF(U$7:U2739,"&gt;0"),0),0)</f>
        <v>0</v>
      </c>
      <c r="V2740" s="178" t="s">
        <v>2929</v>
      </c>
      <c r="W2740" s="130"/>
      <c r="X2740" s="131"/>
      <c r="Y2740" s="131"/>
      <c r="Z2740" s="206"/>
      <c r="AA2740" s="194">
        <f t="shared" si="185"/>
        <v>0</v>
      </c>
      <c r="AB2740" s="124" t="str">
        <f t="shared" si="186"/>
        <v/>
      </c>
      <c r="AC2740" s="195" t="str">
        <f t="shared" si="187"/>
        <v/>
      </c>
      <c r="AD2740" s="194" t="str">
        <f t="shared" si="188"/>
        <v/>
      </c>
      <c r="AE2740" s="194">
        <f>IF(AD2740="",0,IF(ISERROR(VLOOKUP(AD2740,AD$7:AD2739,1,FALSE)),1,0))</f>
        <v>0</v>
      </c>
      <c r="AF2740" s="194"/>
    </row>
    <row r="2741" spans="1:32" ht="16.5" customHeight="1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75">
        <f>IF(AND($X$3512&lt;&gt;" ",$X$3512&lt;&gt;0),IF(X2741=$X$3512,1+COUNTIF(U$7:U2740,"&gt;0"),0),0)</f>
        <v>0</v>
      </c>
      <c r="V2741" s="178" t="s">
        <v>2930</v>
      </c>
      <c r="W2741" s="130"/>
      <c r="X2741" s="131"/>
      <c r="Y2741" s="131"/>
      <c r="Z2741" s="206"/>
      <c r="AA2741" s="194">
        <f t="shared" si="185"/>
        <v>0</v>
      </c>
      <c r="AB2741" s="124" t="str">
        <f t="shared" si="186"/>
        <v/>
      </c>
      <c r="AC2741" s="195" t="str">
        <f t="shared" si="187"/>
        <v/>
      </c>
      <c r="AD2741" s="194" t="str">
        <f t="shared" si="188"/>
        <v/>
      </c>
      <c r="AE2741" s="194">
        <f>IF(AD2741="",0,IF(ISERROR(VLOOKUP(AD2741,AD$7:AD2740,1,FALSE)),1,0))</f>
        <v>0</v>
      </c>
      <c r="AF2741" s="194"/>
    </row>
    <row r="2742" spans="1:32" ht="16.5" customHeight="1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75">
        <f>IF(AND($X$3512&lt;&gt;" ",$X$3512&lt;&gt;0),IF(X2742=$X$3512,1+COUNTIF(U$7:U2741,"&gt;0"),0),0)</f>
        <v>0</v>
      </c>
      <c r="V2742" s="178" t="s">
        <v>2931</v>
      </c>
      <c r="W2742" s="130"/>
      <c r="X2742" s="131"/>
      <c r="Y2742" s="131"/>
      <c r="Z2742" s="206"/>
      <c r="AA2742" s="194">
        <f t="shared" si="185"/>
        <v>0</v>
      </c>
      <c r="AB2742" s="124" t="str">
        <f t="shared" si="186"/>
        <v/>
      </c>
      <c r="AC2742" s="195" t="str">
        <f t="shared" si="187"/>
        <v/>
      </c>
      <c r="AD2742" s="194" t="str">
        <f t="shared" si="188"/>
        <v/>
      </c>
      <c r="AE2742" s="194">
        <f>IF(AD2742="",0,IF(ISERROR(VLOOKUP(AD2742,AD$7:AD2741,1,FALSE)),1,0))</f>
        <v>0</v>
      </c>
      <c r="AF2742" s="194"/>
    </row>
    <row r="2743" spans="1:32" ht="16.5" customHeight="1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75">
        <f>IF(AND($X$3512&lt;&gt;" ",$X$3512&lt;&gt;0),IF(X2743=$X$3512,1+COUNTIF(U$7:U2742,"&gt;0"),0),0)</f>
        <v>0</v>
      </c>
      <c r="V2743" s="178" t="s">
        <v>2932</v>
      </c>
      <c r="W2743" s="130"/>
      <c r="X2743" s="131"/>
      <c r="Y2743" s="131"/>
      <c r="Z2743" s="206"/>
      <c r="AA2743" s="194">
        <f t="shared" si="185"/>
        <v>0</v>
      </c>
      <c r="AB2743" s="124" t="str">
        <f t="shared" si="186"/>
        <v/>
      </c>
      <c r="AC2743" s="195" t="str">
        <f t="shared" si="187"/>
        <v/>
      </c>
      <c r="AD2743" s="194" t="str">
        <f t="shared" si="188"/>
        <v/>
      </c>
      <c r="AE2743" s="194">
        <f>IF(AD2743="",0,IF(ISERROR(VLOOKUP(AD2743,AD$7:AD2742,1,FALSE)),1,0))</f>
        <v>0</v>
      </c>
      <c r="AF2743" s="194"/>
    </row>
    <row r="2744" spans="1:32" ht="16.5" customHeight="1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75">
        <f>IF(AND($X$3512&lt;&gt;" ",$X$3512&lt;&gt;0),IF(X2744=$X$3512,1+COUNTIF(U$7:U2743,"&gt;0"),0),0)</f>
        <v>0</v>
      </c>
      <c r="V2744" s="178" t="s">
        <v>2933</v>
      </c>
      <c r="W2744" s="130"/>
      <c r="X2744" s="131"/>
      <c r="Y2744" s="131"/>
      <c r="Z2744" s="206"/>
      <c r="AA2744" s="194">
        <f t="shared" si="185"/>
        <v>0</v>
      </c>
      <c r="AB2744" s="124" t="str">
        <f t="shared" si="186"/>
        <v/>
      </c>
      <c r="AC2744" s="195" t="str">
        <f t="shared" si="187"/>
        <v/>
      </c>
      <c r="AD2744" s="194" t="str">
        <f t="shared" si="188"/>
        <v/>
      </c>
      <c r="AE2744" s="194">
        <f>IF(AD2744="",0,IF(ISERROR(VLOOKUP(AD2744,AD$7:AD2743,1,FALSE)),1,0))</f>
        <v>0</v>
      </c>
      <c r="AF2744" s="194"/>
    </row>
    <row r="2745" spans="1:32" ht="16.5" customHeight="1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75">
        <f>IF(AND($X$3512&lt;&gt;" ",$X$3512&lt;&gt;0),IF(X2745=$X$3512,1+COUNTIF(U$7:U2744,"&gt;0"),0),0)</f>
        <v>0</v>
      </c>
      <c r="V2745" s="178" t="s">
        <v>2934</v>
      </c>
      <c r="W2745" s="130"/>
      <c r="X2745" s="131"/>
      <c r="Y2745" s="131"/>
      <c r="Z2745" s="206"/>
      <c r="AA2745" s="194">
        <f t="shared" si="185"/>
        <v>0</v>
      </c>
      <c r="AB2745" s="124" t="str">
        <f t="shared" si="186"/>
        <v/>
      </c>
      <c r="AC2745" s="195" t="str">
        <f t="shared" si="187"/>
        <v/>
      </c>
      <c r="AD2745" s="194" t="str">
        <f t="shared" si="188"/>
        <v/>
      </c>
      <c r="AE2745" s="194">
        <f>IF(AD2745="",0,IF(ISERROR(VLOOKUP(AD2745,AD$7:AD2744,1,FALSE)),1,0))</f>
        <v>0</v>
      </c>
      <c r="AF2745" s="194"/>
    </row>
    <row r="2746" spans="1:32" ht="16.5" customHeight="1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75">
        <f>IF(AND($X$3512&lt;&gt;" ",$X$3512&lt;&gt;0),IF(X2746=$X$3512,1+COUNTIF(U$7:U2745,"&gt;0"),0),0)</f>
        <v>0</v>
      </c>
      <c r="V2746" s="178" t="s">
        <v>2935</v>
      </c>
      <c r="W2746" s="130"/>
      <c r="X2746" s="131"/>
      <c r="Y2746" s="131"/>
      <c r="Z2746" s="206"/>
      <c r="AA2746" s="194">
        <f t="shared" si="185"/>
        <v>0</v>
      </c>
      <c r="AB2746" s="124" t="str">
        <f t="shared" si="186"/>
        <v/>
      </c>
      <c r="AC2746" s="195" t="str">
        <f t="shared" si="187"/>
        <v/>
      </c>
      <c r="AD2746" s="194" t="str">
        <f t="shared" si="188"/>
        <v/>
      </c>
      <c r="AE2746" s="194">
        <f>IF(AD2746="",0,IF(ISERROR(VLOOKUP(AD2746,AD$7:AD2745,1,FALSE)),1,0))</f>
        <v>0</v>
      </c>
      <c r="AF2746" s="194"/>
    </row>
    <row r="2747" spans="1:32" ht="16.5" customHeight="1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75">
        <f>IF(AND($X$3512&lt;&gt;" ",$X$3512&lt;&gt;0),IF(X2747=$X$3512,1+COUNTIF(U$7:U2746,"&gt;0"),0),0)</f>
        <v>0</v>
      </c>
      <c r="V2747" s="178" t="s">
        <v>2936</v>
      </c>
      <c r="W2747" s="130"/>
      <c r="X2747" s="131"/>
      <c r="Y2747" s="131"/>
      <c r="Z2747" s="206"/>
      <c r="AA2747" s="194">
        <f t="shared" si="185"/>
        <v>0</v>
      </c>
      <c r="AB2747" s="124" t="str">
        <f t="shared" si="186"/>
        <v/>
      </c>
      <c r="AC2747" s="195" t="str">
        <f t="shared" si="187"/>
        <v/>
      </c>
      <c r="AD2747" s="194" t="str">
        <f t="shared" si="188"/>
        <v/>
      </c>
      <c r="AE2747" s="194">
        <f>IF(AD2747="",0,IF(ISERROR(VLOOKUP(AD2747,AD$7:AD2746,1,FALSE)),1,0))</f>
        <v>0</v>
      </c>
      <c r="AF2747" s="194"/>
    </row>
    <row r="2748" spans="1:32" ht="16.5" customHeight="1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75">
        <f>IF(AND($X$3512&lt;&gt;" ",$X$3512&lt;&gt;0),IF(X2748=$X$3512,1+COUNTIF(U$7:U2747,"&gt;0"),0),0)</f>
        <v>0</v>
      </c>
      <c r="V2748" s="178" t="s">
        <v>2937</v>
      </c>
      <c r="W2748" s="130"/>
      <c r="X2748" s="131"/>
      <c r="Y2748" s="131"/>
      <c r="Z2748" s="206"/>
      <c r="AA2748" s="194">
        <f t="shared" si="185"/>
        <v>0</v>
      </c>
      <c r="AB2748" s="124" t="str">
        <f t="shared" si="186"/>
        <v/>
      </c>
      <c r="AC2748" s="195" t="str">
        <f t="shared" si="187"/>
        <v/>
      </c>
      <c r="AD2748" s="194" t="str">
        <f t="shared" si="188"/>
        <v/>
      </c>
      <c r="AE2748" s="194">
        <f>IF(AD2748="",0,IF(ISERROR(VLOOKUP(AD2748,AD$7:AD2747,1,FALSE)),1,0))</f>
        <v>0</v>
      </c>
      <c r="AF2748" s="194"/>
    </row>
    <row r="2749" spans="1:32" ht="16.5" customHeight="1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75">
        <f>IF(AND($X$3512&lt;&gt;" ",$X$3512&lt;&gt;0),IF(X2749=$X$3512,1+COUNTIF(U$7:U2748,"&gt;0"),0),0)</f>
        <v>0</v>
      </c>
      <c r="V2749" s="178" t="s">
        <v>2938</v>
      </c>
      <c r="W2749" s="130"/>
      <c r="X2749" s="131"/>
      <c r="Y2749" s="131"/>
      <c r="Z2749" s="206"/>
      <c r="AA2749" s="194">
        <f t="shared" si="185"/>
        <v>0</v>
      </c>
      <c r="AB2749" s="124" t="str">
        <f t="shared" si="186"/>
        <v/>
      </c>
      <c r="AC2749" s="195" t="str">
        <f t="shared" si="187"/>
        <v/>
      </c>
      <c r="AD2749" s="194" t="str">
        <f t="shared" si="188"/>
        <v/>
      </c>
      <c r="AE2749" s="194">
        <f>IF(AD2749="",0,IF(ISERROR(VLOOKUP(AD2749,AD$7:AD2748,1,FALSE)),1,0))</f>
        <v>0</v>
      </c>
      <c r="AF2749" s="194"/>
    </row>
    <row r="2750" spans="1:32" ht="16.5" customHeight="1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75">
        <f>IF(AND($X$3512&lt;&gt;" ",$X$3512&lt;&gt;0),IF(X2750=$X$3512,1+COUNTIF(U$7:U2749,"&gt;0"),0),0)</f>
        <v>0</v>
      </c>
      <c r="V2750" s="178" t="s">
        <v>2939</v>
      </c>
      <c r="W2750" s="130"/>
      <c r="X2750" s="131"/>
      <c r="Y2750" s="131"/>
      <c r="Z2750" s="206"/>
      <c r="AA2750" s="194">
        <f t="shared" si="185"/>
        <v>0</v>
      </c>
      <c r="AB2750" s="124" t="str">
        <f t="shared" si="186"/>
        <v/>
      </c>
      <c r="AC2750" s="195" t="str">
        <f t="shared" si="187"/>
        <v/>
      </c>
      <c r="AD2750" s="194" t="str">
        <f t="shared" si="188"/>
        <v/>
      </c>
      <c r="AE2750" s="194">
        <f>IF(AD2750="",0,IF(ISERROR(VLOOKUP(AD2750,AD$7:AD2749,1,FALSE)),1,0))</f>
        <v>0</v>
      </c>
      <c r="AF2750" s="194"/>
    </row>
    <row r="2751" spans="1:32" ht="16.5" customHeight="1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75">
        <f>IF(AND($X$3512&lt;&gt;" ",$X$3512&lt;&gt;0),IF(X2751=$X$3512,1+COUNTIF(U$7:U2750,"&gt;0"),0),0)</f>
        <v>0</v>
      </c>
      <c r="V2751" s="178" t="s">
        <v>2940</v>
      </c>
      <c r="W2751" s="130"/>
      <c r="X2751" s="131"/>
      <c r="Y2751" s="131"/>
      <c r="Z2751" s="206"/>
      <c r="AA2751" s="194">
        <f t="shared" si="185"/>
        <v>0</v>
      </c>
      <c r="AB2751" s="124" t="str">
        <f t="shared" si="186"/>
        <v/>
      </c>
      <c r="AC2751" s="195" t="str">
        <f t="shared" si="187"/>
        <v/>
      </c>
      <c r="AD2751" s="194" t="str">
        <f t="shared" si="188"/>
        <v/>
      </c>
      <c r="AE2751" s="194">
        <f>IF(AD2751="",0,IF(ISERROR(VLOOKUP(AD2751,AD$7:AD2750,1,FALSE)),1,0))</f>
        <v>0</v>
      </c>
      <c r="AF2751" s="194"/>
    </row>
    <row r="2752" spans="1:32" ht="16.5" customHeight="1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75">
        <f>IF(AND($X$3512&lt;&gt;" ",$X$3512&lt;&gt;0),IF(X2752=$X$3512,1+COUNTIF(U$7:U2751,"&gt;0"),0),0)</f>
        <v>0</v>
      </c>
      <c r="V2752" s="178" t="s">
        <v>2941</v>
      </c>
      <c r="W2752" s="130"/>
      <c r="X2752" s="131"/>
      <c r="Y2752" s="131"/>
      <c r="Z2752" s="206"/>
      <c r="AA2752" s="194">
        <f t="shared" si="185"/>
        <v>0</v>
      </c>
      <c r="AB2752" s="124" t="str">
        <f t="shared" si="186"/>
        <v/>
      </c>
      <c r="AC2752" s="195" t="str">
        <f t="shared" si="187"/>
        <v/>
      </c>
      <c r="AD2752" s="194" t="str">
        <f t="shared" si="188"/>
        <v/>
      </c>
      <c r="AE2752" s="194">
        <f>IF(AD2752="",0,IF(ISERROR(VLOOKUP(AD2752,AD$7:AD2751,1,FALSE)),1,0))</f>
        <v>0</v>
      </c>
      <c r="AF2752" s="194"/>
    </row>
    <row r="2753" spans="1:32" ht="16.5" customHeight="1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75">
        <f>IF(AND($X$3512&lt;&gt;" ",$X$3512&lt;&gt;0),IF(X2753=$X$3512,1+COUNTIF(U$7:U2752,"&gt;0"),0),0)</f>
        <v>0</v>
      </c>
      <c r="V2753" s="178" t="s">
        <v>2942</v>
      </c>
      <c r="W2753" s="130"/>
      <c r="X2753" s="131"/>
      <c r="Y2753" s="131"/>
      <c r="Z2753" s="206"/>
      <c r="AA2753" s="194">
        <f t="shared" si="185"/>
        <v>0</v>
      </c>
      <c r="AB2753" s="124" t="str">
        <f t="shared" si="186"/>
        <v/>
      </c>
      <c r="AC2753" s="195" t="str">
        <f t="shared" si="187"/>
        <v/>
      </c>
      <c r="AD2753" s="194" t="str">
        <f t="shared" si="188"/>
        <v/>
      </c>
      <c r="AE2753" s="194">
        <f>IF(AD2753="",0,IF(ISERROR(VLOOKUP(AD2753,AD$7:AD2752,1,FALSE)),1,0))</f>
        <v>0</v>
      </c>
      <c r="AF2753" s="194"/>
    </row>
    <row r="2754" spans="1:32" ht="16.5" customHeight="1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75">
        <f>IF(AND($X$3512&lt;&gt;" ",$X$3512&lt;&gt;0),IF(X2754=$X$3512,1+COUNTIF(U$7:U2753,"&gt;0"),0),0)</f>
        <v>0</v>
      </c>
      <c r="V2754" s="178" t="s">
        <v>2943</v>
      </c>
      <c r="W2754" s="130"/>
      <c r="X2754" s="131"/>
      <c r="Y2754" s="131"/>
      <c r="Z2754" s="206"/>
      <c r="AA2754" s="194">
        <f t="shared" si="185"/>
        <v>0</v>
      </c>
      <c r="AB2754" s="124" t="str">
        <f t="shared" si="186"/>
        <v/>
      </c>
      <c r="AC2754" s="195" t="str">
        <f t="shared" si="187"/>
        <v/>
      </c>
      <c r="AD2754" s="194" t="str">
        <f t="shared" si="188"/>
        <v/>
      </c>
      <c r="AE2754" s="194">
        <f>IF(AD2754="",0,IF(ISERROR(VLOOKUP(AD2754,AD$7:AD2753,1,FALSE)),1,0))</f>
        <v>0</v>
      </c>
      <c r="AF2754" s="194"/>
    </row>
    <row r="2755" spans="1:32" ht="16.5" customHeight="1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75">
        <f>IF(AND($X$3512&lt;&gt;" ",$X$3512&lt;&gt;0),IF(X2755=$X$3512,1+COUNTIF(U$7:U2754,"&gt;0"),0),0)</f>
        <v>0</v>
      </c>
      <c r="V2755" s="178" t="s">
        <v>2944</v>
      </c>
      <c r="W2755" s="130"/>
      <c r="X2755" s="131"/>
      <c r="Y2755" s="131"/>
      <c r="Z2755" s="206"/>
      <c r="AA2755" s="194">
        <f t="shared" si="185"/>
        <v>0</v>
      </c>
      <c r="AB2755" s="124" t="str">
        <f t="shared" si="186"/>
        <v/>
      </c>
      <c r="AC2755" s="195" t="str">
        <f t="shared" si="187"/>
        <v/>
      </c>
      <c r="AD2755" s="194" t="str">
        <f t="shared" si="188"/>
        <v/>
      </c>
      <c r="AE2755" s="194">
        <f>IF(AD2755="",0,IF(ISERROR(VLOOKUP(AD2755,AD$7:AD2754,1,FALSE)),1,0))</f>
        <v>0</v>
      </c>
      <c r="AF2755" s="194"/>
    </row>
    <row r="2756" spans="1:32" ht="16.5" customHeight="1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75">
        <f>IF(AND($X$3512&lt;&gt;" ",$X$3512&lt;&gt;0),IF(X2756=$X$3512,1+COUNTIF(U$7:U2755,"&gt;0"),0),0)</f>
        <v>0</v>
      </c>
      <c r="V2756" s="178" t="s">
        <v>2945</v>
      </c>
      <c r="W2756" s="130"/>
      <c r="X2756" s="131"/>
      <c r="Y2756" s="131"/>
      <c r="Z2756" s="206"/>
      <c r="AA2756" s="194">
        <f t="shared" si="185"/>
        <v>0</v>
      </c>
      <c r="AB2756" s="124" t="str">
        <f t="shared" si="186"/>
        <v/>
      </c>
      <c r="AC2756" s="195" t="str">
        <f t="shared" si="187"/>
        <v/>
      </c>
      <c r="AD2756" s="194" t="str">
        <f t="shared" si="188"/>
        <v/>
      </c>
      <c r="AE2756" s="194">
        <f>IF(AD2756="",0,IF(ISERROR(VLOOKUP(AD2756,AD$7:AD2755,1,FALSE)),1,0))</f>
        <v>0</v>
      </c>
      <c r="AF2756" s="194"/>
    </row>
    <row r="2757" spans="1:32" ht="16.5" customHeight="1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75">
        <f>IF(AND($X$3512&lt;&gt;" ",$X$3512&lt;&gt;0),IF(X2757=$X$3512,1+COUNTIF(U$7:U2756,"&gt;0"),0),0)</f>
        <v>0</v>
      </c>
      <c r="V2757" s="178" t="s">
        <v>2946</v>
      </c>
      <c r="W2757" s="130"/>
      <c r="X2757" s="131"/>
      <c r="Y2757" s="131"/>
      <c r="Z2757" s="206"/>
      <c r="AA2757" s="194">
        <f t="shared" si="185"/>
        <v>0</v>
      </c>
      <c r="AB2757" s="124" t="str">
        <f t="shared" si="186"/>
        <v/>
      </c>
      <c r="AC2757" s="195" t="str">
        <f t="shared" si="187"/>
        <v/>
      </c>
      <c r="AD2757" s="194" t="str">
        <f t="shared" si="188"/>
        <v/>
      </c>
      <c r="AE2757" s="194">
        <f>IF(AD2757="",0,IF(ISERROR(VLOOKUP(AD2757,AD$7:AD2756,1,FALSE)),1,0))</f>
        <v>0</v>
      </c>
      <c r="AF2757" s="194"/>
    </row>
    <row r="2758" spans="1:32" ht="16.5" customHeight="1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75">
        <f>IF(AND($X$3512&lt;&gt;" ",$X$3512&lt;&gt;0),IF(X2758=$X$3512,1+COUNTIF(U$7:U2757,"&gt;0"),0),0)</f>
        <v>0</v>
      </c>
      <c r="V2758" s="178" t="s">
        <v>2947</v>
      </c>
      <c r="W2758" s="130"/>
      <c r="X2758" s="131"/>
      <c r="Y2758" s="131"/>
      <c r="Z2758" s="206"/>
      <c r="AA2758" s="194">
        <f t="shared" si="185"/>
        <v>0</v>
      </c>
      <c r="AB2758" s="124" t="str">
        <f t="shared" si="186"/>
        <v/>
      </c>
      <c r="AC2758" s="195" t="str">
        <f t="shared" si="187"/>
        <v/>
      </c>
      <c r="AD2758" s="194" t="str">
        <f t="shared" si="188"/>
        <v/>
      </c>
      <c r="AE2758" s="194">
        <f>IF(AD2758="",0,IF(ISERROR(VLOOKUP(AD2758,AD$7:AD2757,1,FALSE)),1,0))</f>
        <v>0</v>
      </c>
      <c r="AF2758" s="194"/>
    </row>
    <row r="2759" spans="1:32" ht="16.5" customHeight="1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75">
        <f>IF(AND($X$3512&lt;&gt;" ",$X$3512&lt;&gt;0),IF(X2759=$X$3512,1+COUNTIF(U$7:U2758,"&gt;0"),0),0)</f>
        <v>0</v>
      </c>
      <c r="V2759" s="178" t="s">
        <v>2948</v>
      </c>
      <c r="W2759" s="130"/>
      <c r="X2759" s="131"/>
      <c r="Y2759" s="131"/>
      <c r="Z2759" s="206"/>
      <c r="AA2759" s="194">
        <f t="shared" ref="AA2759:AA2822" si="189">IF(ISBLANK(X2759),0,VLOOKUP(X2759,$B$8:$E$57,1,FALSE))</f>
        <v>0</v>
      </c>
      <c r="AB2759" s="124" t="str">
        <f t="shared" si="186"/>
        <v/>
      </c>
      <c r="AC2759" s="195" t="str">
        <f t="shared" si="187"/>
        <v/>
      </c>
      <c r="AD2759" s="194" t="str">
        <f t="shared" si="188"/>
        <v/>
      </c>
      <c r="AE2759" s="194">
        <f>IF(AD2759="",0,IF(ISERROR(VLOOKUP(AD2759,AD$7:AD2758,1,FALSE)),1,0))</f>
        <v>0</v>
      </c>
      <c r="AF2759" s="194"/>
    </row>
    <row r="2760" spans="1:32" ht="16.5" customHeight="1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75">
        <f>IF(AND($X$3512&lt;&gt;" ",$X$3512&lt;&gt;0),IF(X2760=$X$3512,1+COUNTIF(U$7:U2759,"&gt;0"),0),0)</f>
        <v>0</v>
      </c>
      <c r="V2760" s="178" t="s">
        <v>2949</v>
      </c>
      <c r="W2760" s="130"/>
      <c r="X2760" s="131"/>
      <c r="Y2760" s="131"/>
      <c r="Z2760" s="206"/>
      <c r="AA2760" s="194">
        <f t="shared" si="189"/>
        <v>0</v>
      </c>
      <c r="AB2760" s="124" t="str">
        <f t="shared" ref="AB2760:AB2823" si="190">IF(W2760&gt;0,CONCATENATE(MONTH(W2760)&amp;X2760),"")</f>
        <v/>
      </c>
      <c r="AC2760" s="195" t="str">
        <f t="shared" ref="AC2760:AC2823" si="191">IF(OR(AND(Z2760&lt;&gt;0,ISBLANK(X2760)),ISERROR(AA2760)),"ERR","")</f>
        <v/>
      </c>
      <c r="AD2760" s="194" t="str">
        <f t="shared" si="188"/>
        <v/>
      </c>
      <c r="AE2760" s="194">
        <f>IF(AD2760="",0,IF(ISERROR(VLOOKUP(AD2760,AD$7:AD2759,1,FALSE)),1,0))</f>
        <v>0</v>
      </c>
      <c r="AF2760" s="194"/>
    </row>
    <row r="2761" spans="1:32" ht="16.5" customHeight="1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75">
        <f>IF(AND($X$3512&lt;&gt;" ",$X$3512&lt;&gt;0),IF(X2761=$X$3512,1+COUNTIF(U$7:U2760,"&gt;0"),0),0)</f>
        <v>0</v>
      </c>
      <c r="V2761" s="178" t="s">
        <v>2950</v>
      </c>
      <c r="W2761" s="130"/>
      <c r="X2761" s="131"/>
      <c r="Y2761" s="131"/>
      <c r="Z2761" s="206"/>
      <c r="AA2761" s="194">
        <f t="shared" si="189"/>
        <v>0</v>
      </c>
      <c r="AB2761" s="124" t="str">
        <f t="shared" si="190"/>
        <v/>
      </c>
      <c r="AC2761" s="195" t="str">
        <f t="shared" si="191"/>
        <v/>
      </c>
      <c r="AD2761" s="194" t="str">
        <f t="shared" si="188"/>
        <v/>
      </c>
      <c r="AE2761" s="194">
        <f>IF(AD2761="",0,IF(ISERROR(VLOOKUP(AD2761,AD$7:AD2760,1,FALSE)),1,0))</f>
        <v>0</v>
      </c>
      <c r="AF2761" s="194"/>
    </row>
    <row r="2762" spans="1:32" ht="16.5" customHeight="1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75">
        <f>IF(AND($X$3512&lt;&gt;" ",$X$3512&lt;&gt;0),IF(X2762=$X$3512,1+COUNTIF(U$7:U2761,"&gt;0"),0),0)</f>
        <v>0</v>
      </c>
      <c r="V2762" s="178" t="s">
        <v>2951</v>
      </c>
      <c r="W2762" s="130"/>
      <c r="X2762" s="131"/>
      <c r="Y2762" s="131"/>
      <c r="Z2762" s="206"/>
      <c r="AA2762" s="194">
        <f t="shared" si="189"/>
        <v>0</v>
      </c>
      <c r="AB2762" s="124" t="str">
        <f t="shared" si="190"/>
        <v/>
      </c>
      <c r="AC2762" s="195" t="str">
        <f t="shared" si="191"/>
        <v/>
      </c>
      <c r="AD2762" s="194" t="str">
        <f t="shared" si="188"/>
        <v/>
      </c>
      <c r="AE2762" s="194">
        <f>IF(AD2762="",0,IF(ISERROR(VLOOKUP(AD2762,AD$7:AD2761,1,FALSE)),1,0))</f>
        <v>0</v>
      </c>
      <c r="AF2762" s="194"/>
    </row>
    <row r="2763" spans="1:32" ht="16.5" customHeight="1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75">
        <f>IF(AND($X$3512&lt;&gt;" ",$X$3512&lt;&gt;0),IF(X2763=$X$3512,1+COUNTIF(U$7:U2762,"&gt;0"),0),0)</f>
        <v>0</v>
      </c>
      <c r="V2763" s="178" t="s">
        <v>2952</v>
      </c>
      <c r="W2763" s="130"/>
      <c r="X2763" s="131"/>
      <c r="Y2763" s="131"/>
      <c r="Z2763" s="206"/>
      <c r="AA2763" s="194">
        <f t="shared" si="189"/>
        <v>0</v>
      </c>
      <c r="AB2763" s="124" t="str">
        <f t="shared" si="190"/>
        <v/>
      </c>
      <c r="AC2763" s="195" t="str">
        <f t="shared" si="191"/>
        <v/>
      </c>
      <c r="AD2763" s="194" t="str">
        <f t="shared" ref="AD2763:AD2826" si="192">IF(W2763&gt;0,CONCATENATE(MONTH(W2763),"-",YEAR(W2763)),"")</f>
        <v/>
      </c>
      <c r="AE2763" s="194">
        <f>IF(AD2763="",0,IF(ISERROR(VLOOKUP(AD2763,AD$7:AD2762,1,FALSE)),1,0))</f>
        <v>0</v>
      </c>
      <c r="AF2763" s="194"/>
    </row>
    <row r="2764" spans="1:32" ht="16.5" customHeight="1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75">
        <f>IF(AND($X$3512&lt;&gt;" ",$X$3512&lt;&gt;0),IF(X2764=$X$3512,1+COUNTIF(U$7:U2763,"&gt;0"),0),0)</f>
        <v>0</v>
      </c>
      <c r="V2764" s="178" t="s">
        <v>2953</v>
      </c>
      <c r="W2764" s="130"/>
      <c r="X2764" s="131"/>
      <c r="Y2764" s="131"/>
      <c r="Z2764" s="206"/>
      <c r="AA2764" s="194">
        <f t="shared" si="189"/>
        <v>0</v>
      </c>
      <c r="AB2764" s="124" t="str">
        <f t="shared" si="190"/>
        <v/>
      </c>
      <c r="AC2764" s="195" t="str">
        <f t="shared" si="191"/>
        <v/>
      </c>
      <c r="AD2764" s="194" t="str">
        <f t="shared" si="192"/>
        <v/>
      </c>
      <c r="AE2764" s="194">
        <f>IF(AD2764="",0,IF(ISERROR(VLOOKUP(AD2764,AD$7:AD2763,1,FALSE)),1,0))</f>
        <v>0</v>
      </c>
      <c r="AF2764" s="194"/>
    </row>
    <row r="2765" spans="1:32" ht="16.5" customHeight="1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75">
        <f>IF(AND($X$3512&lt;&gt;" ",$X$3512&lt;&gt;0),IF(X2765=$X$3512,1+COUNTIF(U$7:U2764,"&gt;0"),0),0)</f>
        <v>0</v>
      </c>
      <c r="V2765" s="178" t="s">
        <v>2954</v>
      </c>
      <c r="W2765" s="130"/>
      <c r="X2765" s="131"/>
      <c r="Y2765" s="131"/>
      <c r="Z2765" s="206"/>
      <c r="AA2765" s="194">
        <f t="shared" si="189"/>
        <v>0</v>
      </c>
      <c r="AB2765" s="124" t="str">
        <f t="shared" si="190"/>
        <v/>
      </c>
      <c r="AC2765" s="195" t="str">
        <f t="shared" si="191"/>
        <v/>
      </c>
      <c r="AD2765" s="194" t="str">
        <f t="shared" si="192"/>
        <v/>
      </c>
      <c r="AE2765" s="194">
        <f>IF(AD2765="",0,IF(ISERROR(VLOOKUP(AD2765,AD$7:AD2764,1,FALSE)),1,0))</f>
        <v>0</v>
      </c>
      <c r="AF2765" s="194"/>
    </row>
    <row r="2766" spans="1:32" ht="16.5" customHeight="1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75">
        <f>IF(AND($X$3512&lt;&gt;" ",$X$3512&lt;&gt;0),IF(X2766=$X$3512,1+COUNTIF(U$7:U2765,"&gt;0"),0),0)</f>
        <v>0</v>
      </c>
      <c r="V2766" s="178" t="s">
        <v>2955</v>
      </c>
      <c r="W2766" s="130"/>
      <c r="X2766" s="131"/>
      <c r="Y2766" s="131"/>
      <c r="Z2766" s="206"/>
      <c r="AA2766" s="194">
        <f t="shared" si="189"/>
        <v>0</v>
      </c>
      <c r="AB2766" s="124" t="str">
        <f t="shared" si="190"/>
        <v/>
      </c>
      <c r="AC2766" s="195" t="str">
        <f t="shared" si="191"/>
        <v/>
      </c>
      <c r="AD2766" s="194" t="str">
        <f t="shared" si="192"/>
        <v/>
      </c>
      <c r="AE2766" s="194">
        <f>IF(AD2766="",0,IF(ISERROR(VLOOKUP(AD2766,AD$7:AD2765,1,FALSE)),1,0))</f>
        <v>0</v>
      </c>
      <c r="AF2766" s="194"/>
    </row>
    <row r="2767" spans="1:32" ht="16.5" customHeight="1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75">
        <f>IF(AND($X$3512&lt;&gt;" ",$X$3512&lt;&gt;0),IF(X2767=$X$3512,1+COUNTIF(U$7:U2766,"&gt;0"),0),0)</f>
        <v>0</v>
      </c>
      <c r="V2767" s="178" t="s">
        <v>2956</v>
      </c>
      <c r="W2767" s="130"/>
      <c r="X2767" s="131"/>
      <c r="Y2767" s="131"/>
      <c r="Z2767" s="206"/>
      <c r="AA2767" s="194">
        <f t="shared" si="189"/>
        <v>0</v>
      </c>
      <c r="AB2767" s="124" t="str">
        <f t="shared" si="190"/>
        <v/>
      </c>
      <c r="AC2767" s="195" t="str">
        <f t="shared" si="191"/>
        <v/>
      </c>
      <c r="AD2767" s="194" t="str">
        <f t="shared" si="192"/>
        <v/>
      </c>
      <c r="AE2767" s="194">
        <f>IF(AD2767="",0,IF(ISERROR(VLOOKUP(AD2767,AD$7:AD2766,1,FALSE)),1,0))</f>
        <v>0</v>
      </c>
      <c r="AF2767" s="194"/>
    </row>
    <row r="2768" spans="1:32" ht="16.5" customHeight="1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75">
        <f>IF(AND($X$3512&lt;&gt;" ",$X$3512&lt;&gt;0),IF(X2768=$X$3512,1+COUNTIF(U$7:U2767,"&gt;0"),0),0)</f>
        <v>0</v>
      </c>
      <c r="V2768" s="178" t="s">
        <v>2957</v>
      </c>
      <c r="W2768" s="130"/>
      <c r="X2768" s="131"/>
      <c r="Y2768" s="131"/>
      <c r="Z2768" s="206"/>
      <c r="AA2768" s="194">
        <f t="shared" si="189"/>
        <v>0</v>
      </c>
      <c r="AB2768" s="124" t="str">
        <f t="shared" si="190"/>
        <v/>
      </c>
      <c r="AC2768" s="195" t="str">
        <f t="shared" si="191"/>
        <v/>
      </c>
      <c r="AD2768" s="194" t="str">
        <f t="shared" si="192"/>
        <v/>
      </c>
      <c r="AE2768" s="194">
        <f>IF(AD2768="",0,IF(ISERROR(VLOOKUP(AD2768,AD$7:AD2767,1,FALSE)),1,0))</f>
        <v>0</v>
      </c>
      <c r="AF2768" s="194"/>
    </row>
    <row r="2769" spans="1:32" ht="16.5" customHeight="1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75">
        <f>IF(AND($X$3512&lt;&gt;" ",$X$3512&lt;&gt;0),IF(X2769=$X$3512,1+COUNTIF(U$7:U2768,"&gt;0"),0),0)</f>
        <v>0</v>
      </c>
      <c r="V2769" s="178" t="s">
        <v>2958</v>
      </c>
      <c r="W2769" s="130"/>
      <c r="X2769" s="131"/>
      <c r="Y2769" s="131"/>
      <c r="Z2769" s="206"/>
      <c r="AA2769" s="194">
        <f t="shared" si="189"/>
        <v>0</v>
      </c>
      <c r="AB2769" s="124" t="str">
        <f t="shared" si="190"/>
        <v/>
      </c>
      <c r="AC2769" s="195" t="str">
        <f t="shared" si="191"/>
        <v/>
      </c>
      <c r="AD2769" s="194" t="str">
        <f t="shared" si="192"/>
        <v/>
      </c>
      <c r="AE2769" s="194">
        <f>IF(AD2769="",0,IF(ISERROR(VLOOKUP(AD2769,AD$7:AD2768,1,FALSE)),1,0))</f>
        <v>0</v>
      </c>
      <c r="AF2769" s="194"/>
    </row>
    <row r="2770" spans="1:32" ht="16.5" customHeight="1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75">
        <f>IF(AND($X$3512&lt;&gt;" ",$X$3512&lt;&gt;0),IF(X2770=$X$3512,1+COUNTIF(U$7:U2769,"&gt;0"),0),0)</f>
        <v>0</v>
      </c>
      <c r="V2770" s="178" t="s">
        <v>2959</v>
      </c>
      <c r="W2770" s="130"/>
      <c r="X2770" s="131"/>
      <c r="Y2770" s="131"/>
      <c r="Z2770" s="206"/>
      <c r="AA2770" s="194">
        <f t="shared" si="189"/>
        <v>0</v>
      </c>
      <c r="AB2770" s="124" t="str">
        <f t="shared" si="190"/>
        <v/>
      </c>
      <c r="AC2770" s="195" t="str">
        <f t="shared" si="191"/>
        <v/>
      </c>
      <c r="AD2770" s="194" t="str">
        <f t="shared" si="192"/>
        <v/>
      </c>
      <c r="AE2770" s="194">
        <f>IF(AD2770="",0,IF(ISERROR(VLOOKUP(AD2770,AD$7:AD2769,1,FALSE)),1,0))</f>
        <v>0</v>
      </c>
      <c r="AF2770" s="194"/>
    </row>
    <row r="2771" spans="1:32" ht="16.5" customHeight="1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75">
        <f>IF(AND($X$3512&lt;&gt;" ",$X$3512&lt;&gt;0),IF(X2771=$X$3512,1+COUNTIF(U$7:U2770,"&gt;0"),0),0)</f>
        <v>0</v>
      </c>
      <c r="V2771" s="178" t="s">
        <v>2960</v>
      </c>
      <c r="W2771" s="130"/>
      <c r="X2771" s="131"/>
      <c r="Y2771" s="131"/>
      <c r="Z2771" s="206"/>
      <c r="AA2771" s="194">
        <f t="shared" si="189"/>
        <v>0</v>
      </c>
      <c r="AB2771" s="124" t="str">
        <f t="shared" si="190"/>
        <v/>
      </c>
      <c r="AC2771" s="195" t="str">
        <f t="shared" si="191"/>
        <v/>
      </c>
      <c r="AD2771" s="194" t="str">
        <f t="shared" si="192"/>
        <v/>
      </c>
      <c r="AE2771" s="194">
        <f>IF(AD2771="",0,IF(ISERROR(VLOOKUP(AD2771,AD$7:AD2770,1,FALSE)),1,0))</f>
        <v>0</v>
      </c>
      <c r="AF2771" s="194"/>
    </row>
    <row r="2772" spans="1:32" ht="16.5" customHeight="1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75">
        <f>IF(AND($X$3512&lt;&gt;" ",$X$3512&lt;&gt;0),IF(X2772=$X$3512,1+COUNTIF(U$7:U2771,"&gt;0"),0),0)</f>
        <v>0</v>
      </c>
      <c r="V2772" s="178" t="s">
        <v>2961</v>
      </c>
      <c r="W2772" s="130"/>
      <c r="X2772" s="131"/>
      <c r="Y2772" s="131"/>
      <c r="Z2772" s="206"/>
      <c r="AA2772" s="194">
        <f t="shared" si="189"/>
        <v>0</v>
      </c>
      <c r="AB2772" s="124" t="str">
        <f t="shared" si="190"/>
        <v/>
      </c>
      <c r="AC2772" s="195" t="str">
        <f t="shared" si="191"/>
        <v/>
      </c>
      <c r="AD2772" s="194" t="str">
        <f t="shared" si="192"/>
        <v/>
      </c>
      <c r="AE2772" s="194">
        <f>IF(AD2772="",0,IF(ISERROR(VLOOKUP(AD2772,AD$7:AD2771,1,FALSE)),1,0))</f>
        <v>0</v>
      </c>
      <c r="AF2772" s="194"/>
    </row>
    <row r="2773" spans="1:32" ht="16.5" customHeight="1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75">
        <f>IF(AND($X$3512&lt;&gt;" ",$X$3512&lt;&gt;0),IF(X2773=$X$3512,1+COUNTIF(U$7:U2772,"&gt;0"),0),0)</f>
        <v>0</v>
      </c>
      <c r="V2773" s="178" t="s">
        <v>2962</v>
      </c>
      <c r="W2773" s="130"/>
      <c r="X2773" s="131"/>
      <c r="Y2773" s="131"/>
      <c r="Z2773" s="206"/>
      <c r="AA2773" s="194">
        <f t="shared" si="189"/>
        <v>0</v>
      </c>
      <c r="AB2773" s="124" t="str">
        <f t="shared" si="190"/>
        <v/>
      </c>
      <c r="AC2773" s="195" t="str">
        <f t="shared" si="191"/>
        <v/>
      </c>
      <c r="AD2773" s="194" t="str">
        <f t="shared" si="192"/>
        <v/>
      </c>
      <c r="AE2773" s="194">
        <f>IF(AD2773="",0,IF(ISERROR(VLOOKUP(AD2773,AD$7:AD2772,1,FALSE)),1,0))</f>
        <v>0</v>
      </c>
      <c r="AF2773" s="194"/>
    </row>
    <row r="2774" spans="1:32" ht="16.5" customHeight="1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75">
        <f>IF(AND($X$3512&lt;&gt;" ",$X$3512&lt;&gt;0),IF(X2774=$X$3512,1+COUNTIF(U$7:U2773,"&gt;0"),0),0)</f>
        <v>0</v>
      </c>
      <c r="V2774" s="178" t="s">
        <v>2963</v>
      </c>
      <c r="W2774" s="130"/>
      <c r="X2774" s="131"/>
      <c r="Y2774" s="131"/>
      <c r="Z2774" s="206"/>
      <c r="AA2774" s="194">
        <f t="shared" si="189"/>
        <v>0</v>
      </c>
      <c r="AB2774" s="124" t="str">
        <f t="shared" si="190"/>
        <v/>
      </c>
      <c r="AC2774" s="195" t="str">
        <f t="shared" si="191"/>
        <v/>
      </c>
      <c r="AD2774" s="194" t="str">
        <f t="shared" si="192"/>
        <v/>
      </c>
      <c r="AE2774" s="194">
        <f>IF(AD2774="",0,IF(ISERROR(VLOOKUP(AD2774,AD$7:AD2773,1,FALSE)),1,0))</f>
        <v>0</v>
      </c>
      <c r="AF2774" s="194"/>
    </row>
    <row r="2775" spans="1:32" ht="16.5" customHeight="1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75">
        <f>IF(AND($X$3512&lt;&gt;" ",$X$3512&lt;&gt;0),IF(X2775=$X$3512,1+COUNTIF(U$7:U2774,"&gt;0"),0),0)</f>
        <v>0</v>
      </c>
      <c r="V2775" s="178" t="s">
        <v>2964</v>
      </c>
      <c r="W2775" s="130"/>
      <c r="X2775" s="131"/>
      <c r="Y2775" s="131"/>
      <c r="Z2775" s="206"/>
      <c r="AA2775" s="194">
        <f t="shared" si="189"/>
        <v>0</v>
      </c>
      <c r="AB2775" s="124" t="str">
        <f t="shared" si="190"/>
        <v/>
      </c>
      <c r="AC2775" s="195" t="str">
        <f t="shared" si="191"/>
        <v/>
      </c>
      <c r="AD2775" s="194" t="str">
        <f t="shared" si="192"/>
        <v/>
      </c>
      <c r="AE2775" s="194">
        <f>IF(AD2775="",0,IF(ISERROR(VLOOKUP(AD2775,AD$7:AD2774,1,FALSE)),1,0))</f>
        <v>0</v>
      </c>
      <c r="AF2775" s="194"/>
    </row>
    <row r="2776" spans="1:32" ht="16.5" customHeight="1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75">
        <f>IF(AND($X$3512&lt;&gt;" ",$X$3512&lt;&gt;0),IF(X2776=$X$3512,1+COUNTIF(U$7:U2775,"&gt;0"),0),0)</f>
        <v>0</v>
      </c>
      <c r="V2776" s="178" t="s">
        <v>2965</v>
      </c>
      <c r="W2776" s="130"/>
      <c r="X2776" s="131"/>
      <c r="Y2776" s="131"/>
      <c r="Z2776" s="206"/>
      <c r="AA2776" s="194">
        <f t="shared" si="189"/>
        <v>0</v>
      </c>
      <c r="AB2776" s="124" t="str">
        <f t="shared" si="190"/>
        <v/>
      </c>
      <c r="AC2776" s="195" t="str">
        <f t="shared" si="191"/>
        <v/>
      </c>
      <c r="AD2776" s="194" t="str">
        <f t="shared" si="192"/>
        <v/>
      </c>
      <c r="AE2776" s="194">
        <f>IF(AD2776="",0,IF(ISERROR(VLOOKUP(AD2776,AD$7:AD2775,1,FALSE)),1,0))</f>
        <v>0</v>
      </c>
      <c r="AF2776" s="194"/>
    </row>
    <row r="2777" spans="1:32" ht="16.5" customHeight="1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75">
        <f>IF(AND($X$3512&lt;&gt;" ",$X$3512&lt;&gt;0),IF(X2777=$X$3512,1+COUNTIF(U$7:U2776,"&gt;0"),0),0)</f>
        <v>0</v>
      </c>
      <c r="V2777" s="178" t="s">
        <v>2966</v>
      </c>
      <c r="W2777" s="130"/>
      <c r="X2777" s="131"/>
      <c r="Y2777" s="131"/>
      <c r="Z2777" s="206"/>
      <c r="AA2777" s="194">
        <f t="shared" si="189"/>
        <v>0</v>
      </c>
      <c r="AB2777" s="124" t="str">
        <f t="shared" si="190"/>
        <v/>
      </c>
      <c r="AC2777" s="195" t="str">
        <f t="shared" si="191"/>
        <v/>
      </c>
      <c r="AD2777" s="194" t="str">
        <f t="shared" si="192"/>
        <v/>
      </c>
      <c r="AE2777" s="194">
        <f>IF(AD2777="",0,IF(ISERROR(VLOOKUP(AD2777,AD$7:AD2776,1,FALSE)),1,0))</f>
        <v>0</v>
      </c>
      <c r="AF2777" s="194"/>
    </row>
    <row r="2778" spans="1:32" ht="16.5" customHeight="1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75">
        <f>IF(AND($X$3512&lt;&gt;" ",$X$3512&lt;&gt;0),IF(X2778=$X$3512,1+COUNTIF(U$7:U2777,"&gt;0"),0),0)</f>
        <v>0</v>
      </c>
      <c r="V2778" s="178" t="s">
        <v>2967</v>
      </c>
      <c r="W2778" s="130"/>
      <c r="X2778" s="131"/>
      <c r="Y2778" s="131"/>
      <c r="Z2778" s="206"/>
      <c r="AA2778" s="194">
        <f t="shared" si="189"/>
        <v>0</v>
      </c>
      <c r="AB2778" s="124" t="str">
        <f t="shared" si="190"/>
        <v/>
      </c>
      <c r="AC2778" s="195" t="str">
        <f t="shared" si="191"/>
        <v/>
      </c>
      <c r="AD2778" s="194" t="str">
        <f t="shared" si="192"/>
        <v/>
      </c>
      <c r="AE2778" s="194">
        <f>IF(AD2778="",0,IF(ISERROR(VLOOKUP(AD2778,AD$7:AD2777,1,FALSE)),1,0))</f>
        <v>0</v>
      </c>
      <c r="AF2778" s="194"/>
    </row>
    <row r="2779" spans="1:32" ht="16.5" customHeight="1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75">
        <f>IF(AND($X$3512&lt;&gt;" ",$X$3512&lt;&gt;0),IF(X2779=$X$3512,1+COUNTIF(U$7:U2778,"&gt;0"),0),0)</f>
        <v>0</v>
      </c>
      <c r="V2779" s="178" t="s">
        <v>2968</v>
      </c>
      <c r="W2779" s="130"/>
      <c r="X2779" s="131"/>
      <c r="Y2779" s="131"/>
      <c r="Z2779" s="206"/>
      <c r="AA2779" s="194">
        <f t="shared" si="189"/>
        <v>0</v>
      </c>
      <c r="AB2779" s="124" t="str">
        <f t="shared" si="190"/>
        <v/>
      </c>
      <c r="AC2779" s="195" t="str">
        <f t="shared" si="191"/>
        <v/>
      </c>
      <c r="AD2779" s="194" t="str">
        <f t="shared" si="192"/>
        <v/>
      </c>
      <c r="AE2779" s="194">
        <f>IF(AD2779="",0,IF(ISERROR(VLOOKUP(AD2779,AD$7:AD2778,1,FALSE)),1,0))</f>
        <v>0</v>
      </c>
      <c r="AF2779" s="194"/>
    </row>
    <row r="2780" spans="1:32" ht="16.5" customHeight="1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75">
        <f>IF(AND($X$3512&lt;&gt;" ",$X$3512&lt;&gt;0),IF(X2780=$X$3512,1+COUNTIF(U$7:U2779,"&gt;0"),0),0)</f>
        <v>0</v>
      </c>
      <c r="V2780" s="178" t="s">
        <v>2969</v>
      </c>
      <c r="W2780" s="130"/>
      <c r="X2780" s="131"/>
      <c r="Y2780" s="131"/>
      <c r="Z2780" s="206"/>
      <c r="AA2780" s="194">
        <f t="shared" si="189"/>
        <v>0</v>
      </c>
      <c r="AB2780" s="124" t="str">
        <f t="shared" si="190"/>
        <v/>
      </c>
      <c r="AC2780" s="195" t="str">
        <f t="shared" si="191"/>
        <v/>
      </c>
      <c r="AD2780" s="194" t="str">
        <f t="shared" si="192"/>
        <v/>
      </c>
      <c r="AE2780" s="194">
        <f>IF(AD2780="",0,IF(ISERROR(VLOOKUP(AD2780,AD$7:AD2779,1,FALSE)),1,0))</f>
        <v>0</v>
      </c>
      <c r="AF2780" s="194"/>
    </row>
    <row r="2781" spans="1:32" ht="16.5" customHeight="1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75">
        <f>IF(AND($X$3512&lt;&gt;" ",$X$3512&lt;&gt;0),IF(X2781=$X$3512,1+COUNTIF(U$7:U2780,"&gt;0"),0),0)</f>
        <v>0</v>
      </c>
      <c r="V2781" s="178" t="s">
        <v>2970</v>
      </c>
      <c r="W2781" s="130"/>
      <c r="X2781" s="131"/>
      <c r="Y2781" s="131"/>
      <c r="Z2781" s="206"/>
      <c r="AA2781" s="194">
        <f t="shared" si="189"/>
        <v>0</v>
      </c>
      <c r="AB2781" s="124" t="str">
        <f t="shared" si="190"/>
        <v/>
      </c>
      <c r="AC2781" s="195" t="str">
        <f t="shared" si="191"/>
        <v/>
      </c>
      <c r="AD2781" s="194" t="str">
        <f t="shared" si="192"/>
        <v/>
      </c>
      <c r="AE2781" s="194">
        <f>IF(AD2781="",0,IF(ISERROR(VLOOKUP(AD2781,AD$7:AD2780,1,FALSE)),1,0))</f>
        <v>0</v>
      </c>
      <c r="AF2781" s="194"/>
    </row>
    <row r="2782" spans="1:32" ht="16.5" customHeight="1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75">
        <f>IF(AND($X$3512&lt;&gt;" ",$X$3512&lt;&gt;0),IF(X2782=$X$3512,1+COUNTIF(U$7:U2781,"&gt;0"),0),0)</f>
        <v>0</v>
      </c>
      <c r="V2782" s="178" t="s">
        <v>2971</v>
      </c>
      <c r="W2782" s="130"/>
      <c r="X2782" s="131"/>
      <c r="Y2782" s="131"/>
      <c r="Z2782" s="206"/>
      <c r="AA2782" s="194">
        <f t="shared" si="189"/>
        <v>0</v>
      </c>
      <c r="AB2782" s="124" t="str">
        <f t="shared" si="190"/>
        <v/>
      </c>
      <c r="AC2782" s="195" t="str">
        <f t="shared" si="191"/>
        <v/>
      </c>
      <c r="AD2782" s="194" t="str">
        <f t="shared" si="192"/>
        <v/>
      </c>
      <c r="AE2782" s="194">
        <f>IF(AD2782="",0,IF(ISERROR(VLOOKUP(AD2782,AD$7:AD2781,1,FALSE)),1,0))</f>
        <v>0</v>
      </c>
      <c r="AF2782" s="194"/>
    </row>
    <row r="2783" spans="1:32" ht="16.5" customHeight="1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75">
        <f>IF(AND($X$3512&lt;&gt;" ",$X$3512&lt;&gt;0),IF(X2783=$X$3512,1+COUNTIF(U$7:U2782,"&gt;0"),0),0)</f>
        <v>0</v>
      </c>
      <c r="V2783" s="178" t="s">
        <v>2972</v>
      </c>
      <c r="W2783" s="130"/>
      <c r="X2783" s="131"/>
      <c r="Y2783" s="131"/>
      <c r="Z2783" s="206"/>
      <c r="AA2783" s="194">
        <f t="shared" si="189"/>
        <v>0</v>
      </c>
      <c r="AB2783" s="124" t="str">
        <f t="shared" si="190"/>
        <v/>
      </c>
      <c r="AC2783" s="195" t="str">
        <f t="shared" si="191"/>
        <v/>
      </c>
      <c r="AD2783" s="194" t="str">
        <f t="shared" si="192"/>
        <v/>
      </c>
      <c r="AE2783" s="194">
        <f>IF(AD2783="",0,IF(ISERROR(VLOOKUP(AD2783,AD$7:AD2782,1,FALSE)),1,0))</f>
        <v>0</v>
      </c>
      <c r="AF2783" s="194"/>
    </row>
    <row r="2784" spans="1:32" ht="16.5" customHeight="1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75">
        <f>IF(AND($X$3512&lt;&gt;" ",$X$3512&lt;&gt;0),IF(X2784=$X$3512,1+COUNTIF(U$7:U2783,"&gt;0"),0),0)</f>
        <v>0</v>
      </c>
      <c r="V2784" s="178" t="s">
        <v>2973</v>
      </c>
      <c r="W2784" s="130"/>
      <c r="X2784" s="131"/>
      <c r="Y2784" s="131"/>
      <c r="Z2784" s="206"/>
      <c r="AA2784" s="194">
        <f t="shared" si="189"/>
        <v>0</v>
      </c>
      <c r="AB2784" s="124" t="str">
        <f t="shared" si="190"/>
        <v/>
      </c>
      <c r="AC2784" s="195" t="str">
        <f t="shared" si="191"/>
        <v/>
      </c>
      <c r="AD2784" s="194" t="str">
        <f t="shared" si="192"/>
        <v/>
      </c>
      <c r="AE2784" s="194">
        <f>IF(AD2784="",0,IF(ISERROR(VLOOKUP(AD2784,AD$7:AD2783,1,FALSE)),1,0))</f>
        <v>0</v>
      </c>
      <c r="AF2784" s="194"/>
    </row>
    <row r="2785" spans="1:32" ht="16.5" customHeight="1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75">
        <f>IF(AND($X$3512&lt;&gt;" ",$X$3512&lt;&gt;0),IF(X2785=$X$3512,1+COUNTIF(U$7:U2784,"&gt;0"),0),0)</f>
        <v>0</v>
      </c>
      <c r="V2785" s="178" t="s">
        <v>2974</v>
      </c>
      <c r="W2785" s="130"/>
      <c r="X2785" s="131"/>
      <c r="Y2785" s="131"/>
      <c r="Z2785" s="206"/>
      <c r="AA2785" s="194">
        <f t="shared" si="189"/>
        <v>0</v>
      </c>
      <c r="AB2785" s="124" t="str">
        <f t="shared" si="190"/>
        <v/>
      </c>
      <c r="AC2785" s="195" t="str">
        <f t="shared" si="191"/>
        <v/>
      </c>
      <c r="AD2785" s="194" t="str">
        <f t="shared" si="192"/>
        <v/>
      </c>
      <c r="AE2785" s="194">
        <f>IF(AD2785="",0,IF(ISERROR(VLOOKUP(AD2785,AD$7:AD2784,1,FALSE)),1,0))</f>
        <v>0</v>
      </c>
      <c r="AF2785" s="194"/>
    </row>
    <row r="2786" spans="1:32" ht="16.5" customHeight="1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75">
        <f>IF(AND($X$3512&lt;&gt;" ",$X$3512&lt;&gt;0),IF(X2786=$X$3512,1+COUNTIF(U$7:U2785,"&gt;0"),0),0)</f>
        <v>0</v>
      </c>
      <c r="V2786" s="178" t="s">
        <v>2975</v>
      </c>
      <c r="W2786" s="130"/>
      <c r="X2786" s="131"/>
      <c r="Y2786" s="131"/>
      <c r="Z2786" s="206"/>
      <c r="AA2786" s="194">
        <f t="shared" si="189"/>
        <v>0</v>
      </c>
      <c r="AB2786" s="124" t="str">
        <f t="shared" si="190"/>
        <v/>
      </c>
      <c r="AC2786" s="195" t="str">
        <f t="shared" si="191"/>
        <v/>
      </c>
      <c r="AD2786" s="194" t="str">
        <f t="shared" si="192"/>
        <v/>
      </c>
      <c r="AE2786" s="194">
        <f>IF(AD2786="",0,IF(ISERROR(VLOOKUP(AD2786,AD$7:AD2785,1,FALSE)),1,0))</f>
        <v>0</v>
      </c>
      <c r="AF2786" s="194"/>
    </row>
    <row r="2787" spans="1:32" ht="16.5" customHeight="1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75">
        <f>IF(AND($X$3512&lt;&gt;" ",$X$3512&lt;&gt;0),IF(X2787=$X$3512,1+COUNTIF(U$7:U2786,"&gt;0"),0),0)</f>
        <v>0</v>
      </c>
      <c r="V2787" s="178" t="s">
        <v>2976</v>
      </c>
      <c r="W2787" s="130"/>
      <c r="X2787" s="131"/>
      <c r="Y2787" s="131"/>
      <c r="Z2787" s="206"/>
      <c r="AA2787" s="194">
        <f t="shared" si="189"/>
        <v>0</v>
      </c>
      <c r="AB2787" s="124" t="str">
        <f t="shared" si="190"/>
        <v/>
      </c>
      <c r="AC2787" s="195" t="str">
        <f t="shared" si="191"/>
        <v/>
      </c>
      <c r="AD2787" s="194" t="str">
        <f t="shared" si="192"/>
        <v/>
      </c>
      <c r="AE2787" s="194">
        <f>IF(AD2787="",0,IF(ISERROR(VLOOKUP(AD2787,AD$7:AD2786,1,FALSE)),1,0))</f>
        <v>0</v>
      </c>
      <c r="AF2787" s="194"/>
    </row>
    <row r="2788" spans="1:32" ht="16.5" customHeight="1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75">
        <f>IF(AND($X$3512&lt;&gt;" ",$X$3512&lt;&gt;0),IF(X2788=$X$3512,1+COUNTIF(U$7:U2787,"&gt;0"),0),0)</f>
        <v>0</v>
      </c>
      <c r="V2788" s="178" t="s">
        <v>2977</v>
      </c>
      <c r="W2788" s="130"/>
      <c r="X2788" s="131"/>
      <c r="Y2788" s="131"/>
      <c r="Z2788" s="206"/>
      <c r="AA2788" s="194">
        <f t="shared" si="189"/>
        <v>0</v>
      </c>
      <c r="AB2788" s="124" t="str">
        <f t="shared" si="190"/>
        <v/>
      </c>
      <c r="AC2788" s="195" t="str">
        <f t="shared" si="191"/>
        <v/>
      </c>
      <c r="AD2788" s="194" t="str">
        <f t="shared" si="192"/>
        <v/>
      </c>
      <c r="AE2788" s="194">
        <f>IF(AD2788="",0,IF(ISERROR(VLOOKUP(AD2788,AD$7:AD2787,1,FALSE)),1,0))</f>
        <v>0</v>
      </c>
      <c r="AF2788" s="194"/>
    </row>
    <row r="2789" spans="1:32" ht="16.5" customHeight="1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75">
        <f>IF(AND($X$3512&lt;&gt;" ",$X$3512&lt;&gt;0),IF(X2789=$X$3512,1+COUNTIF(U$7:U2788,"&gt;0"),0),0)</f>
        <v>0</v>
      </c>
      <c r="V2789" s="178" t="s">
        <v>2978</v>
      </c>
      <c r="W2789" s="130"/>
      <c r="X2789" s="131"/>
      <c r="Y2789" s="131"/>
      <c r="Z2789" s="206"/>
      <c r="AA2789" s="194">
        <f t="shared" si="189"/>
        <v>0</v>
      </c>
      <c r="AB2789" s="124" t="str">
        <f t="shared" si="190"/>
        <v/>
      </c>
      <c r="AC2789" s="195" t="str">
        <f t="shared" si="191"/>
        <v/>
      </c>
      <c r="AD2789" s="194" t="str">
        <f t="shared" si="192"/>
        <v/>
      </c>
      <c r="AE2789" s="194">
        <f>IF(AD2789="",0,IF(ISERROR(VLOOKUP(AD2789,AD$7:AD2788,1,FALSE)),1,0))</f>
        <v>0</v>
      </c>
      <c r="AF2789" s="194"/>
    </row>
    <row r="2790" spans="1:32" ht="16.5" customHeight="1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75">
        <f>IF(AND($X$3512&lt;&gt;" ",$X$3512&lt;&gt;0),IF(X2790=$X$3512,1+COUNTIF(U$7:U2789,"&gt;0"),0),0)</f>
        <v>0</v>
      </c>
      <c r="V2790" s="178" t="s">
        <v>2979</v>
      </c>
      <c r="W2790" s="130"/>
      <c r="X2790" s="131"/>
      <c r="Y2790" s="131"/>
      <c r="Z2790" s="206"/>
      <c r="AA2790" s="194">
        <f t="shared" si="189"/>
        <v>0</v>
      </c>
      <c r="AB2790" s="124" t="str">
        <f t="shared" si="190"/>
        <v/>
      </c>
      <c r="AC2790" s="195" t="str">
        <f t="shared" si="191"/>
        <v/>
      </c>
      <c r="AD2790" s="194" t="str">
        <f t="shared" si="192"/>
        <v/>
      </c>
      <c r="AE2790" s="194">
        <f>IF(AD2790="",0,IF(ISERROR(VLOOKUP(AD2790,AD$7:AD2789,1,FALSE)),1,0))</f>
        <v>0</v>
      </c>
      <c r="AF2790" s="194"/>
    </row>
    <row r="2791" spans="1:32" ht="16.5" customHeight="1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75">
        <f>IF(AND($X$3512&lt;&gt;" ",$X$3512&lt;&gt;0),IF(X2791=$X$3512,1+COUNTIF(U$7:U2790,"&gt;0"),0),0)</f>
        <v>0</v>
      </c>
      <c r="V2791" s="178" t="s">
        <v>2980</v>
      </c>
      <c r="W2791" s="130"/>
      <c r="X2791" s="131"/>
      <c r="Y2791" s="131"/>
      <c r="Z2791" s="206"/>
      <c r="AA2791" s="194">
        <f t="shared" si="189"/>
        <v>0</v>
      </c>
      <c r="AB2791" s="124" t="str">
        <f t="shared" si="190"/>
        <v/>
      </c>
      <c r="AC2791" s="195" t="str">
        <f t="shared" si="191"/>
        <v/>
      </c>
      <c r="AD2791" s="194" t="str">
        <f t="shared" si="192"/>
        <v/>
      </c>
      <c r="AE2791" s="194">
        <f>IF(AD2791="",0,IF(ISERROR(VLOOKUP(AD2791,AD$7:AD2790,1,FALSE)),1,0))</f>
        <v>0</v>
      </c>
      <c r="AF2791" s="194"/>
    </row>
    <row r="2792" spans="1:32" ht="16.5" customHeight="1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75">
        <f>IF(AND($X$3512&lt;&gt;" ",$X$3512&lt;&gt;0),IF(X2792=$X$3512,1+COUNTIF(U$7:U2791,"&gt;0"),0),0)</f>
        <v>0</v>
      </c>
      <c r="V2792" s="178" t="s">
        <v>2981</v>
      </c>
      <c r="W2792" s="130"/>
      <c r="X2792" s="131"/>
      <c r="Y2792" s="131"/>
      <c r="Z2792" s="206"/>
      <c r="AA2792" s="194">
        <f t="shared" si="189"/>
        <v>0</v>
      </c>
      <c r="AB2792" s="124" t="str">
        <f t="shared" si="190"/>
        <v/>
      </c>
      <c r="AC2792" s="195" t="str">
        <f t="shared" si="191"/>
        <v/>
      </c>
      <c r="AD2792" s="194" t="str">
        <f t="shared" si="192"/>
        <v/>
      </c>
      <c r="AE2792" s="194">
        <f>IF(AD2792="",0,IF(ISERROR(VLOOKUP(AD2792,AD$7:AD2791,1,FALSE)),1,0))</f>
        <v>0</v>
      </c>
      <c r="AF2792" s="194"/>
    </row>
    <row r="2793" spans="1:32" ht="16.5" customHeight="1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75">
        <f>IF(AND($X$3512&lt;&gt;" ",$X$3512&lt;&gt;0),IF(X2793=$X$3512,1+COUNTIF(U$7:U2792,"&gt;0"),0),0)</f>
        <v>0</v>
      </c>
      <c r="V2793" s="178" t="s">
        <v>2982</v>
      </c>
      <c r="W2793" s="130"/>
      <c r="X2793" s="131"/>
      <c r="Y2793" s="131"/>
      <c r="Z2793" s="206"/>
      <c r="AA2793" s="194">
        <f t="shared" si="189"/>
        <v>0</v>
      </c>
      <c r="AB2793" s="124" t="str">
        <f t="shared" si="190"/>
        <v/>
      </c>
      <c r="AC2793" s="195" t="str">
        <f t="shared" si="191"/>
        <v/>
      </c>
      <c r="AD2793" s="194" t="str">
        <f t="shared" si="192"/>
        <v/>
      </c>
      <c r="AE2793" s="194">
        <f>IF(AD2793="",0,IF(ISERROR(VLOOKUP(AD2793,AD$7:AD2792,1,FALSE)),1,0))</f>
        <v>0</v>
      </c>
      <c r="AF2793" s="194"/>
    </row>
    <row r="2794" spans="1:32" ht="16.5" customHeight="1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75">
        <f>IF(AND($X$3512&lt;&gt;" ",$X$3512&lt;&gt;0),IF(X2794=$X$3512,1+COUNTIF(U$7:U2793,"&gt;0"),0),0)</f>
        <v>0</v>
      </c>
      <c r="V2794" s="178" t="s">
        <v>2983</v>
      </c>
      <c r="W2794" s="130"/>
      <c r="X2794" s="131"/>
      <c r="Y2794" s="131"/>
      <c r="Z2794" s="206"/>
      <c r="AA2794" s="194">
        <f t="shared" si="189"/>
        <v>0</v>
      </c>
      <c r="AB2794" s="124" t="str">
        <f t="shared" si="190"/>
        <v/>
      </c>
      <c r="AC2794" s="195" t="str">
        <f t="shared" si="191"/>
        <v/>
      </c>
      <c r="AD2794" s="194" t="str">
        <f t="shared" si="192"/>
        <v/>
      </c>
      <c r="AE2794" s="194">
        <f>IF(AD2794="",0,IF(ISERROR(VLOOKUP(AD2794,AD$7:AD2793,1,FALSE)),1,0))</f>
        <v>0</v>
      </c>
      <c r="AF2794" s="194"/>
    </row>
    <row r="2795" spans="1:32" ht="16.5" customHeight="1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75">
        <f>IF(AND($X$3512&lt;&gt;" ",$X$3512&lt;&gt;0),IF(X2795=$X$3512,1+COUNTIF(U$7:U2794,"&gt;0"),0),0)</f>
        <v>0</v>
      </c>
      <c r="V2795" s="178" t="s">
        <v>2984</v>
      </c>
      <c r="W2795" s="130"/>
      <c r="X2795" s="131"/>
      <c r="Y2795" s="131"/>
      <c r="Z2795" s="206"/>
      <c r="AA2795" s="194">
        <f t="shared" si="189"/>
        <v>0</v>
      </c>
      <c r="AB2795" s="124" t="str">
        <f t="shared" si="190"/>
        <v/>
      </c>
      <c r="AC2795" s="195" t="str">
        <f t="shared" si="191"/>
        <v/>
      </c>
      <c r="AD2795" s="194" t="str">
        <f t="shared" si="192"/>
        <v/>
      </c>
      <c r="AE2795" s="194">
        <f>IF(AD2795="",0,IF(ISERROR(VLOOKUP(AD2795,AD$7:AD2794,1,FALSE)),1,0))</f>
        <v>0</v>
      </c>
      <c r="AF2795" s="194"/>
    </row>
    <row r="2796" spans="1:32" ht="16.5" customHeight="1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75">
        <f>IF(AND($X$3512&lt;&gt;" ",$X$3512&lt;&gt;0),IF(X2796=$X$3512,1+COUNTIF(U$7:U2795,"&gt;0"),0),0)</f>
        <v>0</v>
      </c>
      <c r="V2796" s="178" t="s">
        <v>2985</v>
      </c>
      <c r="W2796" s="130"/>
      <c r="X2796" s="131"/>
      <c r="Y2796" s="131"/>
      <c r="Z2796" s="206"/>
      <c r="AA2796" s="194">
        <f t="shared" si="189"/>
        <v>0</v>
      </c>
      <c r="AB2796" s="124" t="str">
        <f t="shared" si="190"/>
        <v/>
      </c>
      <c r="AC2796" s="195" t="str">
        <f t="shared" si="191"/>
        <v/>
      </c>
      <c r="AD2796" s="194" t="str">
        <f t="shared" si="192"/>
        <v/>
      </c>
      <c r="AE2796" s="194">
        <f>IF(AD2796="",0,IF(ISERROR(VLOOKUP(AD2796,AD$7:AD2795,1,FALSE)),1,0))</f>
        <v>0</v>
      </c>
      <c r="AF2796" s="194"/>
    </row>
    <row r="2797" spans="1:32" ht="16.5" customHeight="1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75">
        <f>IF(AND($X$3512&lt;&gt;" ",$X$3512&lt;&gt;0),IF(X2797=$X$3512,1+COUNTIF(U$7:U2796,"&gt;0"),0),0)</f>
        <v>0</v>
      </c>
      <c r="V2797" s="178" t="s">
        <v>2986</v>
      </c>
      <c r="W2797" s="130"/>
      <c r="X2797" s="131"/>
      <c r="Y2797" s="131"/>
      <c r="Z2797" s="206"/>
      <c r="AA2797" s="194">
        <f t="shared" si="189"/>
        <v>0</v>
      </c>
      <c r="AB2797" s="124" t="str">
        <f t="shared" si="190"/>
        <v/>
      </c>
      <c r="AC2797" s="195" t="str">
        <f t="shared" si="191"/>
        <v/>
      </c>
      <c r="AD2797" s="194" t="str">
        <f t="shared" si="192"/>
        <v/>
      </c>
      <c r="AE2797" s="194">
        <f>IF(AD2797="",0,IF(ISERROR(VLOOKUP(AD2797,AD$7:AD2796,1,FALSE)),1,0))</f>
        <v>0</v>
      </c>
      <c r="AF2797" s="194"/>
    </row>
    <row r="2798" spans="1:32" ht="16.5" customHeight="1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75">
        <f>IF(AND($X$3512&lt;&gt;" ",$X$3512&lt;&gt;0),IF(X2798=$X$3512,1+COUNTIF(U$7:U2797,"&gt;0"),0),0)</f>
        <v>0</v>
      </c>
      <c r="V2798" s="178" t="s">
        <v>2987</v>
      </c>
      <c r="W2798" s="130"/>
      <c r="X2798" s="131"/>
      <c r="Y2798" s="131"/>
      <c r="Z2798" s="206"/>
      <c r="AA2798" s="194">
        <f t="shared" si="189"/>
        <v>0</v>
      </c>
      <c r="AB2798" s="124" t="str">
        <f t="shared" si="190"/>
        <v/>
      </c>
      <c r="AC2798" s="195" t="str">
        <f t="shared" si="191"/>
        <v/>
      </c>
      <c r="AD2798" s="194" t="str">
        <f t="shared" si="192"/>
        <v/>
      </c>
      <c r="AE2798" s="194">
        <f>IF(AD2798="",0,IF(ISERROR(VLOOKUP(AD2798,AD$7:AD2797,1,FALSE)),1,0))</f>
        <v>0</v>
      </c>
      <c r="AF2798" s="194"/>
    </row>
    <row r="2799" spans="1:32" ht="16.5" customHeight="1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75">
        <f>IF(AND($X$3512&lt;&gt;" ",$X$3512&lt;&gt;0),IF(X2799=$X$3512,1+COUNTIF(U$7:U2798,"&gt;0"),0),0)</f>
        <v>0</v>
      </c>
      <c r="V2799" s="178" t="s">
        <v>2988</v>
      </c>
      <c r="W2799" s="130"/>
      <c r="X2799" s="131"/>
      <c r="Y2799" s="131"/>
      <c r="Z2799" s="206"/>
      <c r="AA2799" s="194">
        <f t="shared" si="189"/>
        <v>0</v>
      </c>
      <c r="AB2799" s="124" t="str">
        <f t="shared" si="190"/>
        <v/>
      </c>
      <c r="AC2799" s="195" t="str">
        <f t="shared" si="191"/>
        <v/>
      </c>
      <c r="AD2799" s="194" t="str">
        <f t="shared" si="192"/>
        <v/>
      </c>
      <c r="AE2799" s="194">
        <f>IF(AD2799="",0,IF(ISERROR(VLOOKUP(AD2799,AD$7:AD2798,1,FALSE)),1,0))</f>
        <v>0</v>
      </c>
      <c r="AF2799" s="194"/>
    </row>
    <row r="2800" spans="1:32" ht="16.5" customHeight="1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75">
        <f>IF(AND($X$3512&lt;&gt;" ",$X$3512&lt;&gt;0),IF(X2800=$X$3512,1+COUNTIF(U$7:U2799,"&gt;0"),0),0)</f>
        <v>0</v>
      </c>
      <c r="V2800" s="178" t="s">
        <v>2989</v>
      </c>
      <c r="W2800" s="130"/>
      <c r="X2800" s="131"/>
      <c r="Y2800" s="131"/>
      <c r="Z2800" s="206"/>
      <c r="AA2800" s="194">
        <f t="shared" si="189"/>
        <v>0</v>
      </c>
      <c r="AB2800" s="124" t="str">
        <f t="shared" si="190"/>
        <v/>
      </c>
      <c r="AC2800" s="195" t="str">
        <f t="shared" si="191"/>
        <v/>
      </c>
      <c r="AD2800" s="194" t="str">
        <f t="shared" si="192"/>
        <v/>
      </c>
      <c r="AE2800" s="194">
        <f>IF(AD2800="",0,IF(ISERROR(VLOOKUP(AD2800,AD$7:AD2799,1,FALSE)),1,0))</f>
        <v>0</v>
      </c>
      <c r="AF2800" s="194"/>
    </row>
    <row r="2801" spans="1:32" ht="16.5" customHeight="1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75">
        <f>IF(AND($X$3512&lt;&gt;" ",$X$3512&lt;&gt;0),IF(X2801=$X$3512,1+COUNTIF(U$7:U2800,"&gt;0"),0),0)</f>
        <v>0</v>
      </c>
      <c r="V2801" s="178" t="s">
        <v>2990</v>
      </c>
      <c r="W2801" s="130"/>
      <c r="X2801" s="131"/>
      <c r="Y2801" s="131"/>
      <c r="Z2801" s="206"/>
      <c r="AA2801" s="194">
        <f t="shared" si="189"/>
        <v>0</v>
      </c>
      <c r="AB2801" s="124" t="str">
        <f t="shared" si="190"/>
        <v/>
      </c>
      <c r="AC2801" s="195" t="str">
        <f t="shared" si="191"/>
        <v/>
      </c>
      <c r="AD2801" s="194" t="str">
        <f t="shared" si="192"/>
        <v/>
      </c>
      <c r="AE2801" s="194">
        <f>IF(AD2801="",0,IF(ISERROR(VLOOKUP(AD2801,AD$7:AD2800,1,FALSE)),1,0))</f>
        <v>0</v>
      </c>
      <c r="AF2801" s="194"/>
    </row>
    <row r="2802" spans="1:32" ht="16.5" customHeight="1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75">
        <f>IF(AND($X$3512&lt;&gt;" ",$X$3512&lt;&gt;0),IF(X2802=$X$3512,1+COUNTIF(U$7:U2801,"&gt;0"),0),0)</f>
        <v>0</v>
      </c>
      <c r="V2802" s="178" t="s">
        <v>2991</v>
      </c>
      <c r="W2802" s="130"/>
      <c r="X2802" s="131"/>
      <c r="Y2802" s="131"/>
      <c r="Z2802" s="206"/>
      <c r="AA2802" s="194">
        <f t="shared" si="189"/>
        <v>0</v>
      </c>
      <c r="AB2802" s="124" t="str">
        <f t="shared" si="190"/>
        <v/>
      </c>
      <c r="AC2802" s="195" t="str">
        <f t="shared" si="191"/>
        <v/>
      </c>
      <c r="AD2802" s="194" t="str">
        <f t="shared" si="192"/>
        <v/>
      </c>
      <c r="AE2802" s="194">
        <f>IF(AD2802="",0,IF(ISERROR(VLOOKUP(AD2802,AD$7:AD2801,1,FALSE)),1,0))</f>
        <v>0</v>
      </c>
      <c r="AF2802" s="194"/>
    </row>
    <row r="2803" spans="1:32" ht="16.5" customHeight="1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75">
        <f>IF(AND($X$3512&lt;&gt;" ",$X$3512&lt;&gt;0),IF(X2803=$X$3512,1+COUNTIF(U$7:U2802,"&gt;0"),0),0)</f>
        <v>0</v>
      </c>
      <c r="V2803" s="178" t="s">
        <v>2992</v>
      </c>
      <c r="W2803" s="130"/>
      <c r="X2803" s="131"/>
      <c r="Y2803" s="131"/>
      <c r="Z2803" s="206"/>
      <c r="AA2803" s="194">
        <f t="shared" si="189"/>
        <v>0</v>
      </c>
      <c r="AB2803" s="124" t="str">
        <f t="shared" si="190"/>
        <v/>
      </c>
      <c r="AC2803" s="195" t="str">
        <f t="shared" si="191"/>
        <v/>
      </c>
      <c r="AD2803" s="194" t="str">
        <f t="shared" si="192"/>
        <v/>
      </c>
      <c r="AE2803" s="194">
        <f>IF(AD2803="",0,IF(ISERROR(VLOOKUP(AD2803,AD$7:AD2802,1,FALSE)),1,0))</f>
        <v>0</v>
      </c>
      <c r="AF2803" s="194"/>
    </row>
    <row r="2804" spans="1:32" ht="16.5" customHeight="1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75">
        <f>IF(AND($X$3512&lt;&gt;" ",$X$3512&lt;&gt;0),IF(X2804=$X$3512,1+COUNTIF(U$7:U2803,"&gt;0"),0),0)</f>
        <v>0</v>
      </c>
      <c r="V2804" s="178" t="s">
        <v>2993</v>
      </c>
      <c r="W2804" s="130"/>
      <c r="X2804" s="131"/>
      <c r="Y2804" s="131"/>
      <c r="Z2804" s="206"/>
      <c r="AA2804" s="194">
        <f t="shared" si="189"/>
        <v>0</v>
      </c>
      <c r="AB2804" s="124" t="str">
        <f t="shared" si="190"/>
        <v/>
      </c>
      <c r="AC2804" s="195" t="str">
        <f t="shared" si="191"/>
        <v/>
      </c>
      <c r="AD2804" s="194" t="str">
        <f t="shared" si="192"/>
        <v/>
      </c>
      <c r="AE2804" s="194">
        <f>IF(AD2804="",0,IF(ISERROR(VLOOKUP(AD2804,AD$7:AD2803,1,FALSE)),1,0))</f>
        <v>0</v>
      </c>
      <c r="AF2804" s="194"/>
    </row>
    <row r="2805" spans="1:32" ht="16.5" customHeight="1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75">
        <f>IF(AND($X$3512&lt;&gt;" ",$X$3512&lt;&gt;0),IF(X2805=$X$3512,1+COUNTIF(U$7:U2804,"&gt;0"),0),0)</f>
        <v>0</v>
      </c>
      <c r="V2805" s="178" t="s">
        <v>2994</v>
      </c>
      <c r="W2805" s="130"/>
      <c r="X2805" s="131"/>
      <c r="Y2805" s="131"/>
      <c r="Z2805" s="206"/>
      <c r="AA2805" s="194">
        <f t="shared" si="189"/>
        <v>0</v>
      </c>
      <c r="AB2805" s="124" t="str">
        <f t="shared" si="190"/>
        <v/>
      </c>
      <c r="AC2805" s="195" t="str">
        <f t="shared" si="191"/>
        <v/>
      </c>
      <c r="AD2805" s="194" t="str">
        <f t="shared" si="192"/>
        <v/>
      </c>
      <c r="AE2805" s="194">
        <f>IF(AD2805="",0,IF(ISERROR(VLOOKUP(AD2805,AD$7:AD2804,1,FALSE)),1,0))</f>
        <v>0</v>
      </c>
      <c r="AF2805" s="194"/>
    </row>
    <row r="2806" spans="1:32" ht="16.5" customHeight="1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75">
        <f>IF(AND($X$3512&lt;&gt;" ",$X$3512&lt;&gt;0),IF(X2806=$X$3512,1+COUNTIF(U$7:U2805,"&gt;0"),0),0)</f>
        <v>0</v>
      </c>
      <c r="V2806" s="178" t="s">
        <v>2995</v>
      </c>
      <c r="W2806" s="130"/>
      <c r="X2806" s="131"/>
      <c r="Y2806" s="131"/>
      <c r="Z2806" s="206"/>
      <c r="AA2806" s="194">
        <f t="shared" si="189"/>
        <v>0</v>
      </c>
      <c r="AB2806" s="124" t="str">
        <f t="shared" si="190"/>
        <v/>
      </c>
      <c r="AC2806" s="195" t="str">
        <f t="shared" si="191"/>
        <v/>
      </c>
      <c r="AD2806" s="194" t="str">
        <f t="shared" si="192"/>
        <v/>
      </c>
      <c r="AE2806" s="194">
        <f>IF(AD2806="",0,IF(ISERROR(VLOOKUP(AD2806,AD$7:AD2805,1,FALSE)),1,0))</f>
        <v>0</v>
      </c>
      <c r="AF2806" s="194"/>
    </row>
    <row r="2807" spans="1:32" ht="16.5" customHeight="1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75">
        <f>IF(AND($X$3512&lt;&gt;" ",$X$3512&lt;&gt;0),IF(X2807=$X$3512,1+COUNTIF(U$7:U2806,"&gt;0"),0),0)</f>
        <v>0</v>
      </c>
      <c r="V2807" s="178" t="s">
        <v>2996</v>
      </c>
      <c r="W2807" s="130"/>
      <c r="X2807" s="131"/>
      <c r="Y2807" s="131"/>
      <c r="Z2807" s="206"/>
      <c r="AA2807" s="194">
        <f t="shared" si="189"/>
        <v>0</v>
      </c>
      <c r="AB2807" s="124" t="str">
        <f t="shared" si="190"/>
        <v/>
      </c>
      <c r="AC2807" s="195" t="str">
        <f t="shared" si="191"/>
        <v/>
      </c>
      <c r="AD2807" s="194" t="str">
        <f t="shared" si="192"/>
        <v/>
      </c>
      <c r="AE2807" s="194">
        <f>IF(AD2807="",0,IF(ISERROR(VLOOKUP(AD2807,AD$7:AD2806,1,FALSE)),1,0))</f>
        <v>0</v>
      </c>
      <c r="AF2807" s="194"/>
    </row>
    <row r="2808" spans="1:32" ht="16.5" customHeight="1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75">
        <f>IF(AND($X$3512&lt;&gt;" ",$X$3512&lt;&gt;0),IF(X2808=$X$3512,1+COUNTIF(U$7:U2807,"&gt;0"),0),0)</f>
        <v>0</v>
      </c>
      <c r="V2808" s="178" t="s">
        <v>2997</v>
      </c>
      <c r="W2808" s="130"/>
      <c r="X2808" s="131"/>
      <c r="Y2808" s="131"/>
      <c r="Z2808" s="206"/>
      <c r="AA2808" s="194">
        <f t="shared" si="189"/>
        <v>0</v>
      </c>
      <c r="AB2808" s="124" t="str">
        <f t="shared" si="190"/>
        <v/>
      </c>
      <c r="AC2808" s="195" t="str">
        <f t="shared" si="191"/>
        <v/>
      </c>
      <c r="AD2808" s="194" t="str">
        <f t="shared" si="192"/>
        <v/>
      </c>
      <c r="AE2808" s="194">
        <f>IF(AD2808="",0,IF(ISERROR(VLOOKUP(AD2808,AD$7:AD2807,1,FALSE)),1,0))</f>
        <v>0</v>
      </c>
      <c r="AF2808" s="194"/>
    </row>
    <row r="2809" spans="1:32" ht="16.5" customHeight="1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75">
        <f>IF(AND($X$3512&lt;&gt;" ",$X$3512&lt;&gt;0),IF(X2809=$X$3512,1+COUNTIF(U$7:U2808,"&gt;0"),0),0)</f>
        <v>0</v>
      </c>
      <c r="V2809" s="178" t="s">
        <v>2998</v>
      </c>
      <c r="W2809" s="130"/>
      <c r="X2809" s="131"/>
      <c r="Y2809" s="131"/>
      <c r="Z2809" s="206"/>
      <c r="AA2809" s="194">
        <f t="shared" si="189"/>
        <v>0</v>
      </c>
      <c r="AB2809" s="124" t="str">
        <f t="shared" si="190"/>
        <v/>
      </c>
      <c r="AC2809" s="195" t="str">
        <f t="shared" si="191"/>
        <v/>
      </c>
      <c r="AD2809" s="194" t="str">
        <f t="shared" si="192"/>
        <v/>
      </c>
      <c r="AE2809" s="194">
        <f>IF(AD2809="",0,IF(ISERROR(VLOOKUP(AD2809,AD$7:AD2808,1,FALSE)),1,0))</f>
        <v>0</v>
      </c>
      <c r="AF2809" s="194"/>
    </row>
    <row r="2810" spans="1:32" ht="16.5" customHeight="1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75">
        <f>IF(AND($X$3512&lt;&gt;" ",$X$3512&lt;&gt;0),IF(X2810=$X$3512,1+COUNTIF(U$7:U2809,"&gt;0"),0),0)</f>
        <v>0</v>
      </c>
      <c r="V2810" s="178" t="s">
        <v>2999</v>
      </c>
      <c r="W2810" s="130"/>
      <c r="X2810" s="131"/>
      <c r="Y2810" s="131"/>
      <c r="Z2810" s="206"/>
      <c r="AA2810" s="194">
        <f t="shared" si="189"/>
        <v>0</v>
      </c>
      <c r="AB2810" s="124" t="str">
        <f t="shared" si="190"/>
        <v/>
      </c>
      <c r="AC2810" s="195" t="str">
        <f t="shared" si="191"/>
        <v/>
      </c>
      <c r="AD2810" s="194" t="str">
        <f t="shared" si="192"/>
        <v/>
      </c>
      <c r="AE2810" s="194">
        <f>IF(AD2810="",0,IF(ISERROR(VLOOKUP(AD2810,AD$7:AD2809,1,FALSE)),1,0))</f>
        <v>0</v>
      </c>
      <c r="AF2810" s="194"/>
    </row>
    <row r="2811" spans="1:32" ht="16.5" customHeight="1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75">
        <f>IF(AND($X$3512&lt;&gt;" ",$X$3512&lt;&gt;0),IF(X2811=$X$3512,1+COUNTIF(U$7:U2810,"&gt;0"),0),0)</f>
        <v>0</v>
      </c>
      <c r="V2811" s="178" t="s">
        <v>3000</v>
      </c>
      <c r="W2811" s="130"/>
      <c r="X2811" s="131"/>
      <c r="Y2811" s="131"/>
      <c r="Z2811" s="206"/>
      <c r="AA2811" s="194">
        <f t="shared" si="189"/>
        <v>0</v>
      </c>
      <c r="AB2811" s="124" t="str">
        <f t="shared" si="190"/>
        <v/>
      </c>
      <c r="AC2811" s="195" t="str">
        <f t="shared" si="191"/>
        <v/>
      </c>
      <c r="AD2811" s="194" t="str">
        <f t="shared" si="192"/>
        <v/>
      </c>
      <c r="AE2811" s="194">
        <f>IF(AD2811="",0,IF(ISERROR(VLOOKUP(AD2811,AD$7:AD2810,1,FALSE)),1,0))</f>
        <v>0</v>
      </c>
      <c r="AF2811" s="194"/>
    </row>
    <row r="2812" spans="1:32" ht="16.5" customHeight="1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75">
        <f>IF(AND($X$3512&lt;&gt;" ",$X$3512&lt;&gt;0),IF(X2812=$X$3512,1+COUNTIF(U$7:U2811,"&gt;0"),0),0)</f>
        <v>0</v>
      </c>
      <c r="V2812" s="178" t="s">
        <v>3001</v>
      </c>
      <c r="W2812" s="130"/>
      <c r="X2812" s="131"/>
      <c r="Y2812" s="131"/>
      <c r="Z2812" s="206"/>
      <c r="AA2812" s="194">
        <f t="shared" si="189"/>
        <v>0</v>
      </c>
      <c r="AB2812" s="124" t="str">
        <f t="shared" si="190"/>
        <v/>
      </c>
      <c r="AC2812" s="195" t="str">
        <f t="shared" si="191"/>
        <v/>
      </c>
      <c r="AD2812" s="194" t="str">
        <f t="shared" si="192"/>
        <v/>
      </c>
      <c r="AE2812" s="194">
        <f>IF(AD2812="",0,IF(ISERROR(VLOOKUP(AD2812,AD$7:AD2811,1,FALSE)),1,0))</f>
        <v>0</v>
      </c>
      <c r="AF2812" s="194"/>
    </row>
    <row r="2813" spans="1:32" ht="16.5" customHeight="1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75">
        <f>IF(AND($X$3512&lt;&gt;" ",$X$3512&lt;&gt;0),IF(X2813=$X$3512,1+COUNTIF(U$7:U2812,"&gt;0"),0),0)</f>
        <v>0</v>
      </c>
      <c r="V2813" s="178" t="s">
        <v>3002</v>
      </c>
      <c r="W2813" s="130"/>
      <c r="X2813" s="131"/>
      <c r="Y2813" s="131"/>
      <c r="Z2813" s="206"/>
      <c r="AA2813" s="194">
        <f t="shared" si="189"/>
        <v>0</v>
      </c>
      <c r="AB2813" s="124" t="str">
        <f t="shared" si="190"/>
        <v/>
      </c>
      <c r="AC2813" s="195" t="str">
        <f t="shared" si="191"/>
        <v/>
      </c>
      <c r="AD2813" s="194" t="str">
        <f t="shared" si="192"/>
        <v/>
      </c>
      <c r="AE2813" s="194">
        <f>IF(AD2813="",0,IF(ISERROR(VLOOKUP(AD2813,AD$7:AD2812,1,FALSE)),1,0))</f>
        <v>0</v>
      </c>
      <c r="AF2813" s="194"/>
    </row>
    <row r="2814" spans="1:32" ht="16.5" customHeight="1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75">
        <f>IF(AND($X$3512&lt;&gt;" ",$X$3512&lt;&gt;0),IF(X2814=$X$3512,1+COUNTIF(U$7:U2813,"&gt;0"),0),0)</f>
        <v>0</v>
      </c>
      <c r="V2814" s="178" t="s">
        <v>3003</v>
      </c>
      <c r="W2814" s="130"/>
      <c r="X2814" s="131"/>
      <c r="Y2814" s="131"/>
      <c r="Z2814" s="206"/>
      <c r="AA2814" s="194">
        <f t="shared" si="189"/>
        <v>0</v>
      </c>
      <c r="AB2814" s="124" t="str">
        <f t="shared" si="190"/>
        <v/>
      </c>
      <c r="AC2814" s="195" t="str">
        <f t="shared" si="191"/>
        <v/>
      </c>
      <c r="AD2814" s="194" t="str">
        <f t="shared" si="192"/>
        <v/>
      </c>
      <c r="AE2814" s="194">
        <f>IF(AD2814="",0,IF(ISERROR(VLOOKUP(AD2814,AD$7:AD2813,1,FALSE)),1,0))</f>
        <v>0</v>
      </c>
      <c r="AF2814" s="194"/>
    </row>
    <row r="2815" spans="1:32" ht="16.5" customHeight="1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75">
        <f>IF(AND($X$3512&lt;&gt;" ",$X$3512&lt;&gt;0),IF(X2815=$X$3512,1+COUNTIF(U$7:U2814,"&gt;0"),0),0)</f>
        <v>0</v>
      </c>
      <c r="V2815" s="178" t="s">
        <v>3004</v>
      </c>
      <c r="W2815" s="130"/>
      <c r="X2815" s="131"/>
      <c r="Y2815" s="131"/>
      <c r="Z2815" s="206"/>
      <c r="AA2815" s="194">
        <f t="shared" si="189"/>
        <v>0</v>
      </c>
      <c r="AB2815" s="124" t="str">
        <f t="shared" si="190"/>
        <v/>
      </c>
      <c r="AC2815" s="195" t="str">
        <f t="shared" si="191"/>
        <v/>
      </c>
      <c r="AD2815" s="194" t="str">
        <f t="shared" si="192"/>
        <v/>
      </c>
      <c r="AE2815" s="194">
        <f>IF(AD2815="",0,IF(ISERROR(VLOOKUP(AD2815,AD$7:AD2814,1,FALSE)),1,0))</f>
        <v>0</v>
      </c>
      <c r="AF2815" s="194"/>
    </row>
    <row r="2816" spans="1:32" ht="16.5" customHeight="1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75">
        <f>IF(AND($X$3512&lt;&gt;" ",$X$3512&lt;&gt;0),IF(X2816=$X$3512,1+COUNTIF(U$7:U2815,"&gt;0"),0),0)</f>
        <v>0</v>
      </c>
      <c r="V2816" s="178" t="s">
        <v>3005</v>
      </c>
      <c r="W2816" s="130"/>
      <c r="X2816" s="131"/>
      <c r="Y2816" s="131"/>
      <c r="Z2816" s="206"/>
      <c r="AA2816" s="194">
        <f t="shared" si="189"/>
        <v>0</v>
      </c>
      <c r="AB2816" s="124" t="str">
        <f t="shared" si="190"/>
        <v/>
      </c>
      <c r="AC2816" s="195" t="str">
        <f t="shared" si="191"/>
        <v/>
      </c>
      <c r="AD2816" s="194" t="str">
        <f t="shared" si="192"/>
        <v/>
      </c>
      <c r="AE2816" s="194">
        <f>IF(AD2816="",0,IF(ISERROR(VLOOKUP(AD2816,AD$7:AD2815,1,FALSE)),1,0))</f>
        <v>0</v>
      </c>
      <c r="AF2816" s="194"/>
    </row>
    <row r="2817" spans="1:32" ht="16.5" customHeight="1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75">
        <f>IF(AND($X$3512&lt;&gt;" ",$X$3512&lt;&gt;0),IF(X2817=$X$3512,1+COUNTIF(U$7:U2816,"&gt;0"),0),0)</f>
        <v>0</v>
      </c>
      <c r="V2817" s="178" t="s">
        <v>3006</v>
      </c>
      <c r="W2817" s="130"/>
      <c r="X2817" s="131"/>
      <c r="Y2817" s="131"/>
      <c r="Z2817" s="206"/>
      <c r="AA2817" s="194">
        <f t="shared" si="189"/>
        <v>0</v>
      </c>
      <c r="AB2817" s="124" t="str">
        <f t="shared" si="190"/>
        <v/>
      </c>
      <c r="AC2817" s="195" t="str">
        <f t="shared" si="191"/>
        <v/>
      </c>
      <c r="AD2817" s="194" t="str">
        <f t="shared" si="192"/>
        <v/>
      </c>
      <c r="AE2817" s="194">
        <f>IF(AD2817="",0,IF(ISERROR(VLOOKUP(AD2817,AD$7:AD2816,1,FALSE)),1,0))</f>
        <v>0</v>
      </c>
      <c r="AF2817" s="194"/>
    </row>
    <row r="2818" spans="1:32" ht="16.5" customHeight="1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75">
        <f>IF(AND($X$3512&lt;&gt;" ",$X$3512&lt;&gt;0),IF(X2818=$X$3512,1+COUNTIF(U$7:U2817,"&gt;0"),0),0)</f>
        <v>0</v>
      </c>
      <c r="V2818" s="178" t="s">
        <v>3007</v>
      </c>
      <c r="W2818" s="130"/>
      <c r="X2818" s="131"/>
      <c r="Y2818" s="131"/>
      <c r="Z2818" s="206"/>
      <c r="AA2818" s="194">
        <f t="shared" si="189"/>
        <v>0</v>
      </c>
      <c r="AB2818" s="124" t="str">
        <f t="shared" si="190"/>
        <v/>
      </c>
      <c r="AC2818" s="195" t="str">
        <f t="shared" si="191"/>
        <v/>
      </c>
      <c r="AD2818" s="194" t="str">
        <f t="shared" si="192"/>
        <v/>
      </c>
      <c r="AE2818" s="194">
        <f>IF(AD2818="",0,IF(ISERROR(VLOOKUP(AD2818,AD$7:AD2817,1,FALSE)),1,0))</f>
        <v>0</v>
      </c>
      <c r="AF2818" s="194"/>
    </row>
    <row r="2819" spans="1:32" ht="16.5" customHeight="1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75">
        <f>IF(AND($X$3512&lt;&gt;" ",$X$3512&lt;&gt;0),IF(X2819=$X$3512,1+COUNTIF(U$7:U2818,"&gt;0"),0),0)</f>
        <v>0</v>
      </c>
      <c r="V2819" s="178" t="s">
        <v>3008</v>
      </c>
      <c r="W2819" s="130"/>
      <c r="X2819" s="131"/>
      <c r="Y2819" s="131"/>
      <c r="Z2819" s="206"/>
      <c r="AA2819" s="194">
        <f t="shared" si="189"/>
        <v>0</v>
      </c>
      <c r="AB2819" s="124" t="str">
        <f t="shared" si="190"/>
        <v/>
      </c>
      <c r="AC2819" s="195" t="str">
        <f t="shared" si="191"/>
        <v/>
      </c>
      <c r="AD2819" s="194" t="str">
        <f t="shared" si="192"/>
        <v/>
      </c>
      <c r="AE2819" s="194">
        <f>IF(AD2819="",0,IF(ISERROR(VLOOKUP(AD2819,AD$7:AD2818,1,FALSE)),1,0))</f>
        <v>0</v>
      </c>
      <c r="AF2819" s="194"/>
    </row>
    <row r="2820" spans="1:32" ht="16.5" customHeight="1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75">
        <f>IF(AND($X$3512&lt;&gt;" ",$X$3512&lt;&gt;0),IF(X2820=$X$3512,1+COUNTIF(U$7:U2819,"&gt;0"),0),0)</f>
        <v>0</v>
      </c>
      <c r="V2820" s="178" t="s">
        <v>3009</v>
      </c>
      <c r="W2820" s="130"/>
      <c r="X2820" s="131"/>
      <c r="Y2820" s="131"/>
      <c r="Z2820" s="206"/>
      <c r="AA2820" s="194">
        <f t="shared" si="189"/>
        <v>0</v>
      </c>
      <c r="AB2820" s="124" t="str">
        <f t="shared" si="190"/>
        <v/>
      </c>
      <c r="AC2820" s="195" t="str">
        <f t="shared" si="191"/>
        <v/>
      </c>
      <c r="AD2820" s="194" t="str">
        <f t="shared" si="192"/>
        <v/>
      </c>
      <c r="AE2820" s="194">
        <f>IF(AD2820="",0,IF(ISERROR(VLOOKUP(AD2820,AD$7:AD2819,1,FALSE)),1,0))</f>
        <v>0</v>
      </c>
      <c r="AF2820" s="194"/>
    </row>
    <row r="2821" spans="1:32" ht="16.5" customHeight="1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75">
        <f>IF(AND($X$3512&lt;&gt;" ",$X$3512&lt;&gt;0),IF(X2821=$X$3512,1+COUNTIF(U$7:U2820,"&gt;0"),0),0)</f>
        <v>0</v>
      </c>
      <c r="V2821" s="178" t="s">
        <v>3010</v>
      </c>
      <c r="W2821" s="130"/>
      <c r="X2821" s="131"/>
      <c r="Y2821" s="131"/>
      <c r="Z2821" s="206"/>
      <c r="AA2821" s="194">
        <f t="shared" si="189"/>
        <v>0</v>
      </c>
      <c r="AB2821" s="124" t="str">
        <f t="shared" si="190"/>
        <v/>
      </c>
      <c r="AC2821" s="195" t="str">
        <f t="shared" si="191"/>
        <v/>
      </c>
      <c r="AD2821" s="194" t="str">
        <f t="shared" si="192"/>
        <v/>
      </c>
      <c r="AE2821" s="194">
        <f>IF(AD2821="",0,IF(ISERROR(VLOOKUP(AD2821,AD$7:AD2820,1,FALSE)),1,0))</f>
        <v>0</v>
      </c>
      <c r="AF2821" s="194"/>
    </row>
    <row r="2822" spans="1:32" ht="16.5" customHeight="1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75">
        <f>IF(AND($X$3512&lt;&gt;" ",$X$3512&lt;&gt;0),IF(X2822=$X$3512,1+COUNTIF(U$7:U2821,"&gt;0"),0),0)</f>
        <v>0</v>
      </c>
      <c r="V2822" s="178" t="s">
        <v>3011</v>
      </c>
      <c r="W2822" s="130"/>
      <c r="X2822" s="131"/>
      <c r="Y2822" s="131"/>
      <c r="Z2822" s="206"/>
      <c r="AA2822" s="194">
        <f t="shared" si="189"/>
        <v>0</v>
      </c>
      <c r="AB2822" s="124" t="str">
        <f t="shared" si="190"/>
        <v/>
      </c>
      <c r="AC2822" s="195" t="str">
        <f t="shared" si="191"/>
        <v/>
      </c>
      <c r="AD2822" s="194" t="str">
        <f t="shared" si="192"/>
        <v/>
      </c>
      <c r="AE2822" s="194">
        <f>IF(AD2822="",0,IF(ISERROR(VLOOKUP(AD2822,AD$7:AD2821,1,FALSE)),1,0))</f>
        <v>0</v>
      </c>
      <c r="AF2822" s="194"/>
    </row>
    <row r="2823" spans="1:32" ht="16.5" customHeight="1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75">
        <f>IF(AND($X$3512&lt;&gt;" ",$X$3512&lt;&gt;0),IF(X2823=$X$3512,1+COUNTIF(U$7:U2822,"&gt;0"),0),0)</f>
        <v>0</v>
      </c>
      <c r="V2823" s="178" t="s">
        <v>3012</v>
      </c>
      <c r="W2823" s="130"/>
      <c r="X2823" s="131"/>
      <c r="Y2823" s="131"/>
      <c r="Z2823" s="206"/>
      <c r="AA2823" s="194">
        <f t="shared" ref="AA2823:AA2886" si="193">IF(ISBLANK(X2823),0,VLOOKUP(X2823,$B$8:$E$57,1,FALSE))</f>
        <v>0</v>
      </c>
      <c r="AB2823" s="124" t="str">
        <f t="shared" si="190"/>
        <v/>
      </c>
      <c r="AC2823" s="195" t="str">
        <f t="shared" si="191"/>
        <v/>
      </c>
      <c r="AD2823" s="194" t="str">
        <f t="shared" si="192"/>
        <v/>
      </c>
      <c r="AE2823" s="194">
        <f>IF(AD2823="",0,IF(ISERROR(VLOOKUP(AD2823,AD$7:AD2822,1,FALSE)),1,0))</f>
        <v>0</v>
      </c>
      <c r="AF2823" s="194"/>
    </row>
    <row r="2824" spans="1:32" ht="16.5" customHeight="1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75">
        <f>IF(AND($X$3512&lt;&gt;" ",$X$3512&lt;&gt;0),IF(X2824=$X$3512,1+COUNTIF(U$7:U2823,"&gt;0"),0),0)</f>
        <v>0</v>
      </c>
      <c r="V2824" s="178" t="s">
        <v>3013</v>
      </c>
      <c r="W2824" s="130"/>
      <c r="X2824" s="131"/>
      <c r="Y2824" s="131"/>
      <c r="Z2824" s="206"/>
      <c r="AA2824" s="194">
        <f t="shared" si="193"/>
        <v>0</v>
      </c>
      <c r="AB2824" s="124" t="str">
        <f t="shared" ref="AB2824:AB2887" si="194">IF(W2824&gt;0,CONCATENATE(MONTH(W2824)&amp;X2824),"")</f>
        <v/>
      </c>
      <c r="AC2824" s="195" t="str">
        <f t="shared" ref="AC2824:AC2887" si="195">IF(OR(AND(Z2824&lt;&gt;0,ISBLANK(X2824)),ISERROR(AA2824)),"ERR","")</f>
        <v/>
      </c>
      <c r="AD2824" s="194" t="str">
        <f t="shared" si="192"/>
        <v/>
      </c>
      <c r="AE2824" s="194">
        <f>IF(AD2824="",0,IF(ISERROR(VLOOKUP(AD2824,AD$7:AD2823,1,FALSE)),1,0))</f>
        <v>0</v>
      </c>
      <c r="AF2824" s="194"/>
    </row>
    <row r="2825" spans="1:32" ht="16.5" customHeight="1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75">
        <f>IF(AND($X$3512&lt;&gt;" ",$X$3512&lt;&gt;0),IF(X2825=$X$3512,1+COUNTIF(U$7:U2824,"&gt;0"),0),0)</f>
        <v>0</v>
      </c>
      <c r="V2825" s="178" t="s">
        <v>3014</v>
      </c>
      <c r="W2825" s="130"/>
      <c r="X2825" s="131"/>
      <c r="Y2825" s="131"/>
      <c r="Z2825" s="206"/>
      <c r="AA2825" s="194">
        <f t="shared" si="193"/>
        <v>0</v>
      </c>
      <c r="AB2825" s="124" t="str">
        <f t="shared" si="194"/>
        <v/>
      </c>
      <c r="AC2825" s="195" t="str">
        <f t="shared" si="195"/>
        <v/>
      </c>
      <c r="AD2825" s="194" t="str">
        <f t="shared" si="192"/>
        <v/>
      </c>
      <c r="AE2825" s="194">
        <f>IF(AD2825="",0,IF(ISERROR(VLOOKUP(AD2825,AD$7:AD2824,1,FALSE)),1,0))</f>
        <v>0</v>
      </c>
      <c r="AF2825" s="194"/>
    </row>
    <row r="2826" spans="1:32" ht="16.5" customHeight="1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75">
        <f>IF(AND($X$3512&lt;&gt;" ",$X$3512&lt;&gt;0),IF(X2826=$X$3512,1+COUNTIF(U$7:U2825,"&gt;0"),0),0)</f>
        <v>0</v>
      </c>
      <c r="V2826" s="178" t="s">
        <v>3015</v>
      </c>
      <c r="W2826" s="130"/>
      <c r="X2826" s="131"/>
      <c r="Y2826" s="131"/>
      <c r="Z2826" s="206"/>
      <c r="AA2826" s="194">
        <f t="shared" si="193"/>
        <v>0</v>
      </c>
      <c r="AB2826" s="124" t="str">
        <f t="shared" si="194"/>
        <v/>
      </c>
      <c r="AC2826" s="195" t="str">
        <f t="shared" si="195"/>
        <v/>
      </c>
      <c r="AD2826" s="194" t="str">
        <f t="shared" si="192"/>
        <v/>
      </c>
      <c r="AE2826" s="194">
        <f>IF(AD2826="",0,IF(ISERROR(VLOOKUP(AD2826,AD$7:AD2825,1,FALSE)),1,0))</f>
        <v>0</v>
      </c>
      <c r="AF2826" s="194"/>
    </row>
    <row r="2827" spans="1:32" ht="16.5" customHeight="1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75">
        <f>IF(AND($X$3512&lt;&gt;" ",$X$3512&lt;&gt;0),IF(X2827=$X$3512,1+COUNTIF(U$7:U2826,"&gt;0"),0),0)</f>
        <v>0</v>
      </c>
      <c r="V2827" s="178" t="s">
        <v>3016</v>
      </c>
      <c r="W2827" s="130"/>
      <c r="X2827" s="131"/>
      <c r="Y2827" s="131"/>
      <c r="Z2827" s="206"/>
      <c r="AA2827" s="194">
        <f t="shared" si="193"/>
        <v>0</v>
      </c>
      <c r="AB2827" s="124" t="str">
        <f t="shared" si="194"/>
        <v/>
      </c>
      <c r="AC2827" s="195" t="str">
        <f t="shared" si="195"/>
        <v/>
      </c>
      <c r="AD2827" s="194" t="str">
        <f t="shared" ref="AD2827:AD2890" si="196">IF(W2827&gt;0,CONCATENATE(MONTH(W2827),"-",YEAR(W2827)),"")</f>
        <v/>
      </c>
      <c r="AE2827" s="194">
        <f>IF(AD2827="",0,IF(ISERROR(VLOOKUP(AD2827,AD$7:AD2826,1,FALSE)),1,0))</f>
        <v>0</v>
      </c>
      <c r="AF2827" s="194"/>
    </row>
    <row r="2828" spans="1:32" ht="16.5" customHeight="1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75">
        <f>IF(AND($X$3512&lt;&gt;" ",$X$3512&lt;&gt;0),IF(X2828=$X$3512,1+COUNTIF(U$7:U2827,"&gt;0"),0),0)</f>
        <v>0</v>
      </c>
      <c r="V2828" s="178" t="s">
        <v>3017</v>
      </c>
      <c r="W2828" s="130"/>
      <c r="X2828" s="131"/>
      <c r="Y2828" s="131"/>
      <c r="Z2828" s="206"/>
      <c r="AA2828" s="194">
        <f t="shared" si="193"/>
        <v>0</v>
      </c>
      <c r="AB2828" s="124" t="str">
        <f t="shared" si="194"/>
        <v/>
      </c>
      <c r="AC2828" s="195" t="str">
        <f t="shared" si="195"/>
        <v/>
      </c>
      <c r="AD2828" s="194" t="str">
        <f t="shared" si="196"/>
        <v/>
      </c>
      <c r="AE2828" s="194">
        <f>IF(AD2828="",0,IF(ISERROR(VLOOKUP(AD2828,AD$7:AD2827,1,FALSE)),1,0))</f>
        <v>0</v>
      </c>
      <c r="AF2828" s="194"/>
    </row>
    <row r="2829" spans="1:32" ht="16.5" customHeight="1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75">
        <f>IF(AND($X$3512&lt;&gt;" ",$X$3512&lt;&gt;0),IF(X2829=$X$3512,1+COUNTIF(U$7:U2828,"&gt;0"),0),0)</f>
        <v>0</v>
      </c>
      <c r="V2829" s="178" t="s">
        <v>3018</v>
      </c>
      <c r="W2829" s="130"/>
      <c r="X2829" s="131"/>
      <c r="Y2829" s="131"/>
      <c r="Z2829" s="206"/>
      <c r="AA2829" s="194">
        <f t="shared" si="193"/>
        <v>0</v>
      </c>
      <c r="AB2829" s="124" t="str">
        <f t="shared" si="194"/>
        <v/>
      </c>
      <c r="AC2829" s="195" t="str">
        <f t="shared" si="195"/>
        <v/>
      </c>
      <c r="AD2829" s="194" t="str">
        <f t="shared" si="196"/>
        <v/>
      </c>
      <c r="AE2829" s="194">
        <f>IF(AD2829="",0,IF(ISERROR(VLOOKUP(AD2829,AD$7:AD2828,1,FALSE)),1,0))</f>
        <v>0</v>
      </c>
      <c r="AF2829" s="194"/>
    </row>
    <row r="2830" spans="1:32" ht="16.5" customHeight="1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75">
        <f>IF(AND($X$3512&lt;&gt;" ",$X$3512&lt;&gt;0),IF(X2830=$X$3512,1+COUNTIF(U$7:U2829,"&gt;0"),0),0)</f>
        <v>0</v>
      </c>
      <c r="V2830" s="178" t="s">
        <v>3019</v>
      </c>
      <c r="W2830" s="130"/>
      <c r="X2830" s="131"/>
      <c r="Y2830" s="131"/>
      <c r="Z2830" s="206"/>
      <c r="AA2830" s="194">
        <f t="shared" si="193"/>
        <v>0</v>
      </c>
      <c r="AB2830" s="124" t="str">
        <f t="shared" si="194"/>
        <v/>
      </c>
      <c r="AC2830" s="195" t="str">
        <f t="shared" si="195"/>
        <v/>
      </c>
      <c r="AD2830" s="194" t="str">
        <f t="shared" si="196"/>
        <v/>
      </c>
      <c r="AE2830" s="194">
        <f>IF(AD2830="",0,IF(ISERROR(VLOOKUP(AD2830,AD$7:AD2829,1,FALSE)),1,0))</f>
        <v>0</v>
      </c>
      <c r="AF2830" s="194"/>
    </row>
    <row r="2831" spans="1:32" ht="16.5" customHeight="1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75">
        <f>IF(AND($X$3512&lt;&gt;" ",$X$3512&lt;&gt;0),IF(X2831=$X$3512,1+COUNTIF(U$7:U2830,"&gt;0"),0),0)</f>
        <v>0</v>
      </c>
      <c r="V2831" s="178" t="s">
        <v>3020</v>
      </c>
      <c r="W2831" s="130"/>
      <c r="X2831" s="131"/>
      <c r="Y2831" s="131"/>
      <c r="Z2831" s="206"/>
      <c r="AA2831" s="194">
        <f t="shared" si="193"/>
        <v>0</v>
      </c>
      <c r="AB2831" s="124" t="str">
        <f t="shared" si="194"/>
        <v/>
      </c>
      <c r="AC2831" s="195" t="str">
        <f t="shared" si="195"/>
        <v/>
      </c>
      <c r="AD2831" s="194" t="str">
        <f t="shared" si="196"/>
        <v/>
      </c>
      <c r="AE2831" s="194">
        <f>IF(AD2831="",0,IF(ISERROR(VLOOKUP(AD2831,AD$7:AD2830,1,FALSE)),1,0))</f>
        <v>0</v>
      </c>
      <c r="AF2831" s="194"/>
    </row>
    <row r="2832" spans="1:32" ht="16.5" customHeight="1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75">
        <f>IF(AND($X$3512&lt;&gt;" ",$X$3512&lt;&gt;0),IF(X2832=$X$3512,1+COUNTIF(U$7:U2831,"&gt;0"),0),0)</f>
        <v>0</v>
      </c>
      <c r="V2832" s="178" t="s">
        <v>3021</v>
      </c>
      <c r="W2832" s="130"/>
      <c r="X2832" s="131"/>
      <c r="Y2832" s="131"/>
      <c r="Z2832" s="206"/>
      <c r="AA2832" s="194">
        <f t="shared" si="193"/>
        <v>0</v>
      </c>
      <c r="AB2832" s="124" t="str">
        <f t="shared" si="194"/>
        <v/>
      </c>
      <c r="AC2832" s="195" t="str">
        <f t="shared" si="195"/>
        <v/>
      </c>
      <c r="AD2832" s="194" t="str">
        <f t="shared" si="196"/>
        <v/>
      </c>
      <c r="AE2832" s="194">
        <f>IF(AD2832="",0,IF(ISERROR(VLOOKUP(AD2832,AD$7:AD2831,1,FALSE)),1,0))</f>
        <v>0</v>
      </c>
      <c r="AF2832" s="194"/>
    </row>
    <row r="2833" spans="1:32" ht="16.5" customHeight="1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75">
        <f>IF(AND($X$3512&lt;&gt;" ",$X$3512&lt;&gt;0),IF(X2833=$X$3512,1+COUNTIF(U$7:U2832,"&gt;0"),0),0)</f>
        <v>0</v>
      </c>
      <c r="V2833" s="178" t="s">
        <v>3022</v>
      </c>
      <c r="W2833" s="130"/>
      <c r="X2833" s="131"/>
      <c r="Y2833" s="131"/>
      <c r="Z2833" s="206"/>
      <c r="AA2833" s="194">
        <f t="shared" si="193"/>
        <v>0</v>
      </c>
      <c r="AB2833" s="124" t="str">
        <f t="shared" si="194"/>
        <v/>
      </c>
      <c r="AC2833" s="195" t="str">
        <f t="shared" si="195"/>
        <v/>
      </c>
      <c r="AD2833" s="194" t="str">
        <f t="shared" si="196"/>
        <v/>
      </c>
      <c r="AE2833" s="194">
        <f>IF(AD2833="",0,IF(ISERROR(VLOOKUP(AD2833,AD$7:AD2832,1,FALSE)),1,0))</f>
        <v>0</v>
      </c>
      <c r="AF2833" s="194"/>
    </row>
    <row r="2834" spans="1:32" ht="16.5" customHeight="1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75">
        <f>IF(AND($X$3512&lt;&gt;" ",$X$3512&lt;&gt;0),IF(X2834=$X$3512,1+COUNTIF(U$7:U2833,"&gt;0"),0),0)</f>
        <v>0</v>
      </c>
      <c r="V2834" s="178" t="s">
        <v>3023</v>
      </c>
      <c r="W2834" s="130"/>
      <c r="X2834" s="131"/>
      <c r="Y2834" s="131"/>
      <c r="Z2834" s="206"/>
      <c r="AA2834" s="194">
        <f t="shared" si="193"/>
        <v>0</v>
      </c>
      <c r="AB2834" s="124" t="str">
        <f t="shared" si="194"/>
        <v/>
      </c>
      <c r="AC2834" s="195" t="str">
        <f t="shared" si="195"/>
        <v/>
      </c>
      <c r="AD2834" s="194" t="str">
        <f t="shared" si="196"/>
        <v/>
      </c>
      <c r="AE2834" s="194">
        <f>IF(AD2834="",0,IF(ISERROR(VLOOKUP(AD2834,AD$7:AD2833,1,FALSE)),1,0))</f>
        <v>0</v>
      </c>
      <c r="AF2834" s="194"/>
    </row>
    <row r="2835" spans="1:32" ht="16.5" customHeight="1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75">
        <f>IF(AND($X$3512&lt;&gt;" ",$X$3512&lt;&gt;0),IF(X2835=$X$3512,1+COUNTIF(U$7:U2834,"&gt;0"),0),0)</f>
        <v>0</v>
      </c>
      <c r="V2835" s="178" t="s">
        <v>3024</v>
      </c>
      <c r="W2835" s="130"/>
      <c r="X2835" s="131"/>
      <c r="Y2835" s="131"/>
      <c r="Z2835" s="206"/>
      <c r="AA2835" s="194">
        <f t="shared" si="193"/>
        <v>0</v>
      </c>
      <c r="AB2835" s="124" t="str">
        <f t="shared" si="194"/>
        <v/>
      </c>
      <c r="AC2835" s="195" t="str">
        <f t="shared" si="195"/>
        <v/>
      </c>
      <c r="AD2835" s="194" t="str">
        <f t="shared" si="196"/>
        <v/>
      </c>
      <c r="AE2835" s="194">
        <f>IF(AD2835="",0,IF(ISERROR(VLOOKUP(AD2835,AD$7:AD2834,1,FALSE)),1,0))</f>
        <v>0</v>
      </c>
      <c r="AF2835" s="194"/>
    </row>
    <row r="2836" spans="1:32" ht="16.5" customHeight="1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75">
        <f>IF(AND($X$3512&lt;&gt;" ",$X$3512&lt;&gt;0),IF(X2836=$X$3512,1+COUNTIF(U$7:U2835,"&gt;0"),0),0)</f>
        <v>0</v>
      </c>
      <c r="V2836" s="178" t="s">
        <v>3025</v>
      </c>
      <c r="W2836" s="130"/>
      <c r="X2836" s="131"/>
      <c r="Y2836" s="131"/>
      <c r="Z2836" s="206"/>
      <c r="AA2836" s="194">
        <f t="shared" si="193"/>
        <v>0</v>
      </c>
      <c r="AB2836" s="124" t="str">
        <f t="shared" si="194"/>
        <v/>
      </c>
      <c r="AC2836" s="195" t="str">
        <f t="shared" si="195"/>
        <v/>
      </c>
      <c r="AD2836" s="194" t="str">
        <f t="shared" si="196"/>
        <v/>
      </c>
      <c r="AE2836" s="194">
        <f>IF(AD2836="",0,IF(ISERROR(VLOOKUP(AD2836,AD$7:AD2835,1,FALSE)),1,0))</f>
        <v>0</v>
      </c>
      <c r="AF2836" s="194"/>
    </row>
    <row r="2837" spans="1:32" ht="16.5" customHeight="1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75">
        <f>IF(AND($X$3512&lt;&gt;" ",$X$3512&lt;&gt;0),IF(X2837=$X$3512,1+COUNTIF(U$7:U2836,"&gt;0"),0),0)</f>
        <v>0</v>
      </c>
      <c r="V2837" s="178" t="s">
        <v>3026</v>
      </c>
      <c r="W2837" s="130"/>
      <c r="X2837" s="131"/>
      <c r="Y2837" s="131"/>
      <c r="Z2837" s="206"/>
      <c r="AA2837" s="194">
        <f t="shared" si="193"/>
        <v>0</v>
      </c>
      <c r="AB2837" s="124" t="str">
        <f t="shared" si="194"/>
        <v/>
      </c>
      <c r="AC2837" s="195" t="str">
        <f t="shared" si="195"/>
        <v/>
      </c>
      <c r="AD2837" s="194" t="str">
        <f t="shared" si="196"/>
        <v/>
      </c>
      <c r="AE2837" s="194">
        <f>IF(AD2837="",0,IF(ISERROR(VLOOKUP(AD2837,AD$7:AD2836,1,FALSE)),1,0))</f>
        <v>0</v>
      </c>
      <c r="AF2837" s="194"/>
    </row>
    <row r="2838" spans="1:32" ht="16.5" customHeight="1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75">
        <f>IF(AND($X$3512&lt;&gt;" ",$X$3512&lt;&gt;0),IF(X2838=$X$3512,1+COUNTIF(U$7:U2837,"&gt;0"),0),0)</f>
        <v>0</v>
      </c>
      <c r="V2838" s="178" t="s">
        <v>3027</v>
      </c>
      <c r="W2838" s="130"/>
      <c r="X2838" s="131"/>
      <c r="Y2838" s="131"/>
      <c r="Z2838" s="206"/>
      <c r="AA2838" s="194">
        <f t="shared" si="193"/>
        <v>0</v>
      </c>
      <c r="AB2838" s="124" t="str">
        <f t="shared" si="194"/>
        <v/>
      </c>
      <c r="AC2838" s="195" t="str">
        <f t="shared" si="195"/>
        <v/>
      </c>
      <c r="AD2838" s="194" t="str">
        <f t="shared" si="196"/>
        <v/>
      </c>
      <c r="AE2838" s="194">
        <f>IF(AD2838="",0,IF(ISERROR(VLOOKUP(AD2838,AD$7:AD2837,1,FALSE)),1,0))</f>
        <v>0</v>
      </c>
      <c r="AF2838" s="194"/>
    </row>
    <row r="2839" spans="1:32" ht="16.5" customHeight="1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75">
        <f>IF(AND($X$3512&lt;&gt;" ",$X$3512&lt;&gt;0),IF(X2839=$X$3512,1+COUNTIF(U$7:U2838,"&gt;0"),0),0)</f>
        <v>0</v>
      </c>
      <c r="V2839" s="178" t="s">
        <v>3028</v>
      </c>
      <c r="W2839" s="130"/>
      <c r="X2839" s="131"/>
      <c r="Y2839" s="131"/>
      <c r="Z2839" s="206"/>
      <c r="AA2839" s="194">
        <f t="shared" si="193"/>
        <v>0</v>
      </c>
      <c r="AB2839" s="124" t="str">
        <f t="shared" si="194"/>
        <v/>
      </c>
      <c r="AC2839" s="195" t="str">
        <f t="shared" si="195"/>
        <v/>
      </c>
      <c r="AD2839" s="194" t="str">
        <f t="shared" si="196"/>
        <v/>
      </c>
      <c r="AE2839" s="194">
        <f>IF(AD2839="",0,IF(ISERROR(VLOOKUP(AD2839,AD$7:AD2838,1,FALSE)),1,0))</f>
        <v>0</v>
      </c>
      <c r="AF2839" s="194"/>
    </row>
    <row r="2840" spans="1:32" ht="16.5" customHeight="1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75">
        <f>IF(AND($X$3512&lt;&gt;" ",$X$3512&lt;&gt;0),IF(X2840=$X$3512,1+COUNTIF(U$7:U2839,"&gt;0"),0),0)</f>
        <v>0</v>
      </c>
      <c r="V2840" s="178" t="s">
        <v>3029</v>
      </c>
      <c r="W2840" s="130"/>
      <c r="X2840" s="131"/>
      <c r="Y2840" s="131"/>
      <c r="Z2840" s="206"/>
      <c r="AA2840" s="194">
        <f t="shared" si="193"/>
        <v>0</v>
      </c>
      <c r="AB2840" s="124" t="str">
        <f t="shared" si="194"/>
        <v/>
      </c>
      <c r="AC2840" s="195" t="str">
        <f t="shared" si="195"/>
        <v/>
      </c>
      <c r="AD2840" s="194" t="str">
        <f t="shared" si="196"/>
        <v/>
      </c>
      <c r="AE2840" s="194">
        <f>IF(AD2840="",0,IF(ISERROR(VLOOKUP(AD2840,AD$7:AD2839,1,FALSE)),1,0))</f>
        <v>0</v>
      </c>
      <c r="AF2840" s="194"/>
    </row>
    <row r="2841" spans="1:32" ht="16.5" customHeight="1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75">
        <f>IF(AND($X$3512&lt;&gt;" ",$X$3512&lt;&gt;0),IF(X2841=$X$3512,1+COUNTIF(U$7:U2840,"&gt;0"),0),0)</f>
        <v>0</v>
      </c>
      <c r="V2841" s="178" t="s">
        <v>3030</v>
      </c>
      <c r="W2841" s="130"/>
      <c r="X2841" s="131"/>
      <c r="Y2841" s="131"/>
      <c r="Z2841" s="206"/>
      <c r="AA2841" s="194">
        <f t="shared" si="193"/>
        <v>0</v>
      </c>
      <c r="AB2841" s="124" t="str">
        <f t="shared" si="194"/>
        <v/>
      </c>
      <c r="AC2841" s="195" t="str">
        <f t="shared" si="195"/>
        <v/>
      </c>
      <c r="AD2841" s="194" t="str">
        <f t="shared" si="196"/>
        <v/>
      </c>
      <c r="AE2841" s="194">
        <f>IF(AD2841="",0,IF(ISERROR(VLOOKUP(AD2841,AD$7:AD2840,1,FALSE)),1,0))</f>
        <v>0</v>
      </c>
      <c r="AF2841" s="194"/>
    </row>
    <row r="2842" spans="1:32" ht="16.5" customHeight="1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75">
        <f>IF(AND($X$3512&lt;&gt;" ",$X$3512&lt;&gt;0),IF(X2842=$X$3512,1+COUNTIF(U$7:U2841,"&gt;0"),0),0)</f>
        <v>0</v>
      </c>
      <c r="V2842" s="178" t="s">
        <v>3031</v>
      </c>
      <c r="W2842" s="130"/>
      <c r="X2842" s="131"/>
      <c r="Y2842" s="131"/>
      <c r="Z2842" s="206"/>
      <c r="AA2842" s="194">
        <f t="shared" si="193"/>
        <v>0</v>
      </c>
      <c r="AB2842" s="124" t="str">
        <f t="shared" si="194"/>
        <v/>
      </c>
      <c r="AC2842" s="195" t="str">
        <f t="shared" si="195"/>
        <v/>
      </c>
      <c r="AD2842" s="194" t="str">
        <f t="shared" si="196"/>
        <v/>
      </c>
      <c r="AE2842" s="194">
        <f>IF(AD2842="",0,IF(ISERROR(VLOOKUP(AD2842,AD$7:AD2841,1,FALSE)),1,0))</f>
        <v>0</v>
      </c>
      <c r="AF2842" s="194"/>
    </row>
    <row r="2843" spans="1:32" ht="16.5" customHeight="1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75">
        <f>IF(AND($X$3512&lt;&gt;" ",$X$3512&lt;&gt;0),IF(X2843=$X$3512,1+COUNTIF(U$7:U2842,"&gt;0"),0),0)</f>
        <v>0</v>
      </c>
      <c r="V2843" s="178" t="s">
        <v>3032</v>
      </c>
      <c r="W2843" s="130"/>
      <c r="X2843" s="131"/>
      <c r="Y2843" s="131"/>
      <c r="Z2843" s="206"/>
      <c r="AA2843" s="194">
        <f t="shared" si="193"/>
        <v>0</v>
      </c>
      <c r="AB2843" s="124" t="str">
        <f t="shared" si="194"/>
        <v/>
      </c>
      <c r="AC2843" s="195" t="str">
        <f t="shared" si="195"/>
        <v/>
      </c>
      <c r="AD2843" s="194" t="str">
        <f t="shared" si="196"/>
        <v/>
      </c>
      <c r="AE2843" s="194">
        <f>IF(AD2843="",0,IF(ISERROR(VLOOKUP(AD2843,AD$7:AD2842,1,FALSE)),1,0))</f>
        <v>0</v>
      </c>
      <c r="AF2843" s="194"/>
    </row>
    <row r="2844" spans="1:32" ht="16.5" customHeight="1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75">
        <f>IF(AND($X$3512&lt;&gt;" ",$X$3512&lt;&gt;0),IF(X2844=$X$3512,1+COUNTIF(U$7:U2843,"&gt;0"),0),0)</f>
        <v>0</v>
      </c>
      <c r="V2844" s="178" t="s">
        <v>3033</v>
      </c>
      <c r="W2844" s="130"/>
      <c r="X2844" s="131"/>
      <c r="Y2844" s="131"/>
      <c r="Z2844" s="206"/>
      <c r="AA2844" s="194">
        <f t="shared" si="193"/>
        <v>0</v>
      </c>
      <c r="AB2844" s="124" t="str">
        <f t="shared" si="194"/>
        <v/>
      </c>
      <c r="AC2844" s="195" t="str">
        <f t="shared" si="195"/>
        <v/>
      </c>
      <c r="AD2844" s="194" t="str">
        <f t="shared" si="196"/>
        <v/>
      </c>
      <c r="AE2844" s="194">
        <f>IF(AD2844="",0,IF(ISERROR(VLOOKUP(AD2844,AD$7:AD2843,1,FALSE)),1,0))</f>
        <v>0</v>
      </c>
      <c r="AF2844" s="194"/>
    </row>
    <row r="2845" spans="1:32" ht="16.5" customHeight="1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75">
        <f>IF(AND($X$3512&lt;&gt;" ",$X$3512&lt;&gt;0),IF(X2845=$X$3512,1+COUNTIF(U$7:U2844,"&gt;0"),0),0)</f>
        <v>0</v>
      </c>
      <c r="V2845" s="178" t="s">
        <v>3034</v>
      </c>
      <c r="W2845" s="130"/>
      <c r="X2845" s="131"/>
      <c r="Y2845" s="131"/>
      <c r="Z2845" s="206"/>
      <c r="AA2845" s="194">
        <f t="shared" si="193"/>
        <v>0</v>
      </c>
      <c r="AB2845" s="124" t="str">
        <f t="shared" si="194"/>
        <v/>
      </c>
      <c r="AC2845" s="195" t="str">
        <f t="shared" si="195"/>
        <v/>
      </c>
      <c r="AD2845" s="194" t="str">
        <f t="shared" si="196"/>
        <v/>
      </c>
      <c r="AE2845" s="194">
        <f>IF(AD2845="",0,IF(ISERROR(VLOOKUP(AD2845,AD$7:AD2844,1,FALSE)),1,0))</f>
        <v>0</v>
      </c>
      <c r="AF2845" s="194"/>
    </row>
    <row r="2846" spans="1:32" ht="16.5" customHeight="1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75">
        <f>IF(AND($X$3512&lt;&gt;" ",$X$3512&lt;&gt;0),IF(X2846=$X$3512,1+COUNTIF(U$7:U2845,"&gt;0"),0),0)</f>
        <v>0</v>
      </c>
      <c r="V2846" s="178" t="s">
        <v>3035</v>
      </c>
      <c r="W2846" s="130"/>
      <c r="X2846" s="131"/>
      <c r="Y2846" s="131"/>
      <c r="Z2846" s="206"/>
      <c r="AA2846" s="194">
        <f t="shared" si="193"/>
        <v>0</v>
      </c>
      <c r="AB2846" s="124" t="str">
        <f t="shared" si="194"/>
        <v/>
      </c>
      <c r="AC2846" s="195" t="str">
        <f t="shared" si="195"/>
        <v/>
      </c>
      <c r="AD2846" s="194" t="str">
        <f t="shared" si="196"/>
        <v/>
      </c>
      <c r="AE2846" s="194">
        <f>IF(AD2846="",0,IF(ISERROR(VLOOKUP(AD2846,AD$7:AD2845,1,FALSE)),1,0))</f>
        <v>0</v>
      </c>
      <c r="AF2846" s="194"/>
    </row>
    <row r="2847" spans="1:32" ht="16.5" customHeight="1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75">
        <f>IF(AND($X$3512&lt;&gt;" ",$X$3512&lt;&gt;0),IF(X2847=$X$3512,1+COUNTIF(U$7:U2846,"&gt;0"),0),0)</f>
        <v>0</v>
      </c>
      <c r="V2847" s="178" t="s">
        <v>3036</v>
      </c>
      <c r="W2847" s="130"/>
      <c r="X2847" s="131"/>
      <c r="Y2847" s="131"/>
      <c r="Z2847" s="206"/>
      <c r="AA2847" s="194">
        <f t="shared" si="193"/>
        <v>0</v>
      </c>
      <c r="AB2847" s="124" t="str">
        <f t="shared" si="194"/>
        <v/>
      </c>
      <c r="AC2847" s="195" t="str">
        <f t="shared" si="195"/>
        <v/>
      </c>
      <c r="AD2847" s="194" t="str">
        <f t="shared" si="196"/>
        <v/>
      </c>
      <c r="AE2847" s="194">
        <f>IF(AD2847="",0,IF(ISERROR(VLOOKUP(AD2847,AD$7:AD2846,1,FALSE)),1,0))</f>
        <v>0</v>
      </c>
      <c r="AF2847" s="194"/>
    </row>
    <row r="2848" spans="1:32" ht="16.5" customHeight="1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75">
        <f>IF(AND($X$3512&lt;&gt;" ",$X$3512&lt;&gt;0),IF(X2848=$X$3512,1+COUNTIF(U$7:U2847,"&gt;0"),0),0)</f>
        <v>0</v>
      </c>
      <c r="V2848" s="178" t="s">
        <v>3037</v>
      </c>
      <c r="W2848" s="130"/>
      <c r="X2848" s="131"/>
      <c r="Y2848" s="131"/>
      <c r="Z2848" s="206"/>
      <c r="AA2848" s="194">
        <f t="shared" si="193"/>
        <v>0</v>
      </c>
      <c r="AB2848" s="124" t="str">
        <f t="shared" si="194"/>
        <v/>
      </c>
      <c r="AC2848" s="195" t="str">
        <f t="shared" si="195"/>
        <v/>
      </c>
      <c r="AD2848" s="194" t="str">
        <f t="shared" si="196"/>
        <v/>
      </c>
      <c r="AE2848" s="194">
        <f>IF(AD2848="",0,IF(ISERROR(VLOOKUP(AD2848,AD$7:AD2847,1,FALSE)),1,0))</f>
        <v>0</v>
      </c>
      <c r="AF2848" s="194"/>
    </row>
    <row r="2849" spans="1:32" ht="16.5" customHeight="1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75">
        <f>IF(AND($X$3512&lt;&gt;" ",$X$3512&lt;&gt;0),IF(X2849=$X$3512,1+COUNTIF(U$7:U2848,"&gt;0"),0),0)</f>
        <v>0</v>
      </c>
      <c r="V2849" s="178" t="s">
        <v>3038</v>
      </c>
      <c r="W2849" s="130"/>
      <c r="X2849" s="131"/>
      <c r="Y2849" s="131"/>
      <c r="Z2849" s="206"/>
      <c r="AA2849" s="194">
        <f t="shared" si="193"/>
        <v>0</v>
      </c>
      <c r="AB2849" s="124" t="str">
        <f t="shared" si="194"/>
        <v/>
      </c>
      <c r="AC2849" s="195" t="str">
        <f t="shared" si="195"/>
        <v/>
      </c>
      <c r="AD2849" s="194" t="str">
        <f t="shared" si="196"/>
        <v/>
      </c>
      <c r="AE2849" s="194">
        <f>IF(AD2849="",0,IF(ISERROR(VLOOKUP(AD2849,AD$7:AD2848,1,FALSE)),1,0))</f>
        <v>0</v>
      </c>
      <c r="AF2849" s="194"/>
    </row>
    <row r="2850" spans="1:32" ht="16.5" customHeight="1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75">
        <f>IF(AND($X$3512&lt;&gt;" ",$X$3512&lt;&gt;0),IF(X2850=$X$3512,1+COUNTIF(U$7:U2849,"&gt;0"),0),0)</f>
        <v>0</v>
      </c>
      <c r="V2850" s="178" t="s">
        <v>3039</v>
      </c>
      <c r="W2850" s="130"/>
      <c r="X2850" s="131"/>
      <c r="Y2850" s="131"/>
      <c r="Z2850" s="206"/>
      <c r="AA2850" s="194">
        <f t="shared" si="193"/>
        <v>0</v>
      </c>
      <c r="AB2850" s="124" t="str">
        <f t="shared" si="194"/>
        <v/>
      </c>
      <c r="AC2850" s="195" t="str">
        <f t="shared" si="195"/>
        <v/>
      </c>
      <c r="AD2850" s="194" t="str">
        <f t="shared" si="196"/>
        <v/>
      </c>
      <c r="AE2850" s="194">
        <f>IF(AD2850="",0,IF(ISERROR(VLOOKUP(AD2850,AD$7:AD2849,1,FALSE)),1,0))</f>
        <v>0</v>
      </c>
      <c r="AF2850" s="194"/>
    </row>
    <row r="2851" spans="1:32" ht="16.5" customHeight="1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75">
        <f>IF(AND($X$3512&lt;&gt;" ",$X$3512&lt;&gt;0),IF(X2851=$X$3512,1+COUNTIF(U$7:U2850,"&gt;0"),0),0)</f>
        <v>0</v>
      </c>
      <c r="V2851" s="178" t="s">
        <v>3040</v>
      </c>
      <c r="W2851" s="130"/>
      <c r="X2851" s="131"/>
      <c r="Y2851" s="131"/>
      <c r="Z2851" s="206"/>
      <c r="AA2851" s="194">
        <f t="shared" si="193"/>
        <v>0</v>
      </c>
      <c r="AB2851" s="124" t="str">
        <f t="shared" si="194"/>
        <v/>
      </c>
      <c r="AC2851" s="195" t="str">
        <f t="shared" si="195"/>
        <v/>
      </c>
      <c r="AD2851" s="194" t="str">
        <f t="shared" si="196"/>
        <v/>
      </c>
      <c r="AE2851" s="194">
        <f>IF(AD2851="",0,IF(ISERROR(VLOOKUP(AD2851,AD$7:AD2850,1,FALSE)),1,0))</f>
        <v>0</v>
      </c>
      <c r="AF2851" s="194"/>
    </row>
    <row r="2852" spans="1:32" ht="16.5" customHeight="1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75">
        <f>IF(AND($X$3512&lt;&gt;" ",$X$3512&lt;&gt;0),IF(X2852=$X$3512,1+COUNTIF(U$7:U2851,"&gt;0"),0),0)</f>
        <v>0</v>
      </c>
      <c r="V2852" s="178" t="s">
        <v>3041</v>
      </c>
      <c r="W2852" s="130"/>
      <c r="X2852" s="131"/>
      <c r="Y2852" s="131"/>
      <c r="Z2852" s="206"/>
      <c r="AA2852" s="194">
        <f t="shared" si="193"/>
        <v>0</v>
      </c>
      <c r="AB2852" s="124" t="str">
        <f t="shared" si="194"/>
        <v/>
      </c>
      <c r="AC2852" s="195" t="str">
        <f t="shared" si="195"/>
        <v/>
      </c>
      <c r="AD2852" s="194" t="str">
        <f t="shared" si="196"/>
        <v/>
      </c>
      <c r="AE2852" s="194">
        <f>IF(AD2852="",0,IF(ISERROR(VLOOKUP(AD2852,AD$7:AD2851,1,FALSE)),1,0))</f>
        <v>0</v>
      </c>
      <c r="AF2852" s="194"/>
    </row>
    <row r="2853" spans="1:32" ht="16.5" customHeight="1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75">
        <f>IF(AND($X$3512&lt;&gt;" ",$X$3512&lt;&gt;0),IF(X2853=$X$3512,1+COUNTIF(U$7:U2852,"&gt;0"),0),0)</f>
        <v>0</v>
      </c>
      <c r="V2853" s="178" t="s">
        <v>3042</v>
      </c>
      <c r="W2853" s="130"/>
      <c r="X2853" s="131"/>
      <c r="Y2853" s="131"/>
      <c r="Z2853" s="206"/>
      <c r="AA2853" s="194">
        <f t="shared" si="193"/>
        <v>0</v>
      </c>
      <c r="AB2853" s="124" t="str">
        <f t="shared" si="194"/>
        <v/>
      </c>
      <c r="AC2853" s="195" t="str">
        <f t="shared" si="195"/>
        <v/>
      </c>
      <c r="AD2853" s="194" t="str">
        <f t="shared" si="196"/>
        <v/>
      </c>
      <c r="AE2853" s="194">
        <f>IF(AD2853="",0,IF(ISERROR(VLOOKUP(AD2853,AD$7:AD2852,1,FALSE)),1,0))</f>
        <v>0</v>
      </c>
      <c r="AF2853" s="194"/>
    </row>
    <row r="2854" spans="1:32" ht="16.5" customHeight="1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75">
        <f>IF(AND($X$3512&lt;&gt;" ",$X$3512&lt;&gt;0),IF(X2854=$X$3512,1+COUNTIF(U$7:U2853,"&gt;0"),0),0)</f>
        <v>0</v>
      </c>
      <c r="V2854" s="178" t="s">
        <v>3043</v>
      </c>
      <c r="W2854" s="130"/>
      <c r="X2854" s="131"/>
      <c r="Y2854" s="131"/>
      <c r="Z2854" s="206"/>
      <c r="AA2854" s="194">
        <f t="shared" si="193"/>
        <v>0</v>
      </c>
      <c r="AB2854" s="124" t="str">
        <f t="shared" si="194"/>
        <v/>
      </c>
      <c r="AC2854" s="195" t="str">
        <f t="shared" si="195"/>
        <v/>
      </c>
      <c r="AD2854" s="194" t="str">
        <f t="shared" si="196"/>
        <v/>
      </c>
      <c r="AE2854" s="194">
        <f>IF(AD2854="",0,IF(ISERROR(VLOOKUP(AD2854,AD$7:AD2853,1,FALSE)),1,0))</f>
        <v>0</v>
      </c>
      <c r="AF2854" s="194"/>
    </row>
    <row r="2855" spans="1:32" ht="16.5" customHeight="1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75">
        <f>IF(AND($X$3512&lt;&gt;" ",$X$3512&lt;&gt;0),IF(X2855=$X$3512,1+COUNTIF(U$7:U2854,"&gt;0"),0),0)</f>
        <v>0</v>
      </c>
      <c r="V2855" s="178" t="s">
        <v>3044</v>
      </c>
      <c r="W2855" s="130"/>
      <c r="X2855" s="131"/>
      <c r="Y2855" s="131"/>
      <c r="Z2855" s="206"/>
      <c r="AA2855" s="194">
        <f t="shared" si="193"/>
        <v>0</v>
      </c>
      <c r="AB2855" s="124" t="str">
        <f t="shared" si="194"/>
        <v/>
      </c>
      <c r="AC2855" s="195" t="str">
        <f t="shared" si="195"/>
        <v/>
      </c>
      <c r="AD2855" s="194" t="str">
        <f t="shared" si="196"/>
        <v/>
      </c>
      <c r="AE2855" s="194">
        <f>IF(AD2855="",0,IF(ISERROR(VLOOKUP(AD2855,AD$7:AD2854,1,FALSE)),1,0))</f>
        <v>0</v>
      </c>
      <c r="AF2855" s="194"/>
    </row>
    <row r="2856" spans="1:32" ht="16.5" customHeight="1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75">
        <f>IF(AND($X$3512&lt;&gt;" ",$X$3512&lt;&gt;0),IF(X2856=$X$3512,1+COUNTIF(U$7:U2855,"&gt;0"),0),0)</f>
        <v>0</v>
      </c>
      <c r="V2856" s="178" t="s">
        <v>3045</v>
      </c>
      <c r="W2856" s="130"/>
      <c r="X2856" s="131"/>
      <c r="Y2856" s="131"/>
      <c r="Z2856" s="206"/>
      <c r="AA2856" s="194">
        <f t="shared" si="193"/>
        <v>0</v>
      </c>
      <c r="AB2856" s="124" t="str">
        <f t="shared" si="194"/>
        <v/>
      </c>
      <c r="AC2856" s="195" t="str">
        <f t="shared" si="195"/>
        <v/>
      </c>
      <c r="AD2856" s="194" t="str">
        <f t="shared" si="196"/>
        <v/>
      </c>
      <c r="AE2856" s="194">
        <f>IF(AD2856="",0,IF(ISERROR(VLOOKUP(AD2856,AD$7:AD2855,1,FALSE)),1,0))</f>
        <v>0</v>
      </c>
      <c r="AF2856" s="194"/>
    </row>
    <row r="2857" spans="1:32" ht="16.5" customHeight="1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75">
        <f>IF(AND($X$3512&lt;&gt;" ",$X$3512&lt;&gt;0),IF(X2857=$X$3512,1+COUNTIF(U$7:U2856,"&gt;0"),0),0)</f>
        <v>0</v>
      </c>
      <c r="V2857" s="178" t="s">
        <v>3046</v>
      </c>
      <c r="W2857" s="130"/>
      <c r="X2857" s="131"/>
      <c r="Y2857" s="131"/>
      <c r="Z2857" s="206"/>
      <c r="AA2857" s="194">
        <f t="shared" si="193"/>
        <v>0</v>
      </c>
      <c r="AB2857" s="124" t="str">
        <f t="shared" si="194"/>
        <v/>
      </c>
      <c r="AC2857" s="195" t="str">
        <f t="shared" si="195"/>
        <v/>
      </c>
      <c r="AD2857" s="194" t="str">
        <f t="shared" si="196"/>
        <v/>
      </c>
      <c r="AE2857" s="194">
        <f>IF(AD2857="",0,IF(ISERROR(VLOOKUP(AD2857,AD$7:AD2856,1,FALSE)),1,0))</f>
        <v>0</v>
      </c>
      <c r="AF2857" s="194"/>
    </row>
    <row r="2858" spans="1:32" ht="16.5" customHeight="1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75">
        <f>IF(AND($X$3512&lt;&gt;" ",$X$3512&lt;&gt;0),IF(X2858=$X$3512,1+COUNTIF(U$7:U2857,"&gt;0"),0),0)</f>
        <v>0</v>
      </c>
      <c r="V2858" s="178" t="s">
        <v>3047</v>
      </c>
      <c r="W2858" s="130"/>
      <c r="X2858" s="131"/>
      <c r="Y2858" s="131"/>
      <c r="Z2858" s="206"/>
      <c r="AA2858" s="194">
        <f t="shared" si="193"/>
        <v>0</v>
      </c>
      <c r="AB2858" s="124" t="str">
        <f t="shared" si="194"/>
        <v/>
      </c>
      <c r="AC2858" s="195" t="str">
        <f t="shared" si="195"/>
        <v/>
      </c>
      <c r="AD2858" s="194" t="str">
        <f t="shared" si="196"/>
        <v/>
      </c>
      <c r="AE2858" s="194">
        <f>IF(AD2858="",0,IF(ISERROR(VLOOKUP(AD2858,AD$7:AD2857,1,FALSE)),1,0))</f>
        <v>0</v>
      </c>
      <c r="AF2858" s="194"/>
    </row>
    <row r="2859" spans="1:32" ht="16.5" customHeight="1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75">
        <f>IF(AND($X$3512&lt;&gt;" ",$X$3512&lt;&gt;0),IF(X2859=$X$3512,1+COUNTIF(U$7:U2858,"&gt;0"),0),0)</f>
        <v>0</v>
      </c>
      <c r="V2859" s="178" t="s">
        <v>3048</v>
      </c>
      <c r="W2859" s="130"/>
      <c r="X2859" s="131"/>
      <c r="Y2859" s="131"/>
      <c r="Z2859" s="206"/>
      <c r="AA2859" s="194">
        <f t="shared" si="193"/>
        <v>0</v>
      </c>
      <c r="AB2859" s="124" t="str">
        <f t="shared" si="194"/>
        <v/>
      </c>
      <c r="AC2859" s="195" t="str">
        <f t="shared" si="195"/>
        <v/>
      </c>
      <c r="AD2859" s="194" t="str">
        <f t="shared" si="196"/>
        <v/>
      </c>
      <c r="AE2859" s="194">
        <f>IF(AD2859="",0,IF(ISERROR(VLOOKUP(AD2859,AD$7:AD2858,1,FALSE)),1,0))</f>
        <v>0</v>
      </c>
      <c r="AF2859" s="194"/>
    </row>
    <row r="2860" spans="1:32" ht="16.5" customHeight="1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75">
        <f>IF(AND($X$3512&lt;&gt;" ",$X$3512&lt;&gt;0),IF(X2860=$X$3512,1+COUNTIF(U$7:U2859,"&gt;0"),0),0)</f>
        <v>0</v>
      </c>
      <c r="V2860" s="178" t="s">
        <v>3049</v>
      </c>
      <c r="W2860" s="130"/>
      <c r="X2860" s="131"/>
      <c r="Y2860" s="131"/>
      <c r="Z2860" s="206"/>
      <c r="AA2860" s="194">
        <f t="shared" si="193"/>
        <v>0</v>
      </c>
      <c r="AB2860" s="124" t="str">
        <f t="shared" si="194"/>
        <v/>
      </c>
      <c r="AC2860" s="195" t="str">
        <f t="shared" si="195"/>
        <v/>
      </c>
      <c r="AD2860" s="194" t="str">
        <f t="shared" si="196"/>
        <v/>
      </c>
      <c r="AE2860" s="194">
        <f>IF(AD2860="",0,IF(ISERROR(VLOOKUP(AD2860,AD$7:AD2859,1,FALSE)),1,0))</f>
        <v>0</v>
      </c>
      <c r="AF2860" s="194"/>
    </row>
    <row r="2861" spans="1:32" ht="16.5" customHeight="1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75">
        <f>IF(AND($X$3512&lt;&gt;" ",$X$3512&lt;&gt;0),IF(X2861=$X$3512,1+COUNTIF(U$7:U2860,"&gt;0"),0),0)</f>
        <v>0</v>
      </c>
      <c r="V2861" s="178" t="s">
        <v>3050</v>
      </c>
      <c r="W2861" s="130"/>
      <c r="X2861" s="131"/>
      <c r="Y2861" s="131"/>
      <c r="Z2861" s="206"/>
      <c r="AA2861" s="194">
        <f t="shared" si="193"/>
        <v>0</v>
      </c>
      <c r="AB2861" s="124" t="str">
        <f t="shared" si="194"/>
        <v/>
      </c>
      <c r="AC2861" s="195" t="str">
        <f t="shared" si="195"/>
        <v/>
      </c>
      <c r="AD2861" s="194" t="str">
        <f t="shared" si="196"/>
        <v/>
      </c>
      <c r="AE2861" s="194">
        <f>IF(AD2861="",0,IF(ISERROR(VLOOKUP(AD2861,AD$7:AD2860,1,FALSE)),1,0))</f>
        <v>0</v>
      </c>
      <c r="AF2861" s="194"/>
    </row>
    <row r="2862" spans="1:32" ht="16.5" customHeight="1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75">
        <f>IF(AND($X$3512&lt;&gt;" ",$X$3512&lt;&gt;0),IF(X2862=$X$3512,1+COUNTIF(U$7:U2861,"&gt;0"),0),0)</f>
        <v>0</v>
      </c>
      <c r="V2862" s="178" t="s">
        <v>3051</v>
      </c>
      <c r="W2862" s="130"/>
      <c r="X2862" s="131"/>
      <c r="Y2862" s="131"/>
      <c r="Z2862" s="206"/>
      <c r="AA2862" s="194">
        <f t="shared" si="193"/>
        <v>0</v>
      </c>
      <c r="AB2862" s="124" t="str">
        <f t="shared" si="194"/>
        <v/>
      </c>
      <c r="AC2862" s="195" t="str">
        <f t="shared" si="195"/>
        <v/>
      </c>
      <c r="AD2862" s="194" t="str">
        <f t="shared" si="196"/>
        <v/>
      </c>
      <c r="AE2862" s="194">
        <f>IF(AD2862="",0,IF(ISERROR(VLOOKUP(AD2862,AD$7:AD2861,1,FALSE)),1,0))</f>
        <v>0</v>
      </c>
      <c r="AF2862" s="194"/>
    </row>
    <row r="2863" spans="1:32" ht="16.5" customHeight="1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75">
        <f>IF(AND($X$3512&lt;&gt;" ",$X$3512&lt;&gt;0),IF(X2863=$X$3512,1+COUNTIF(U$7:U2862,"&gt;0"),0),0)</f>
        <v>0</v>
      </c>
      <c r="V2863" s="178" t="s">
        <v>3052</v>
      </c>
      <c r="W2863" s="130"/>
      <c r="X2863" s="131"/>
      <c r="Y2863" s="131"/>
      <c r="Z2863" s="206"/>
      <c r="AA2863" s="194">
        <f t="shared" si="193"/>
        <v>0</v>
      </c>
      <c r="AB2863" s="124" t="str">
        <f t="shared" si="194"/>
        <v/>
      </c>
      <c r="AC2863" s="195" t="str">
        <f t="shared" si="195"/>
        <v/>
      </c>
      <c r="AD2863" s="194" t="str">
        <f t="shared" si="196"/>
        <v/>
      </c>
      <c r="AE2863" s="194">
        <f>IF(AD2863="",0,IF(ISERROR(VLOOKUP(AD2863,AD$7:AD2862,1,FALSE)),1,0))</f>
        <v>0</v>
      </c>
      <c r="AF2863" s="194"/>
    </row>
    <row r="2864" spans="1:32" ht="16.5" customHeight="1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75">
        <f>IF(AND($X$3512&lt;&gt;" ",$X$3512&lt;&gt;0),IF(X2864=$X$3512,1+COUNTIF(U$7:U2863,"&gt;0"),0),0)</f>
        <v>0</v>
      </c>
      <c r="V2864" s="178" t="s">
        <v>3053</v>
      </c>
      <c r="W2864" s="130"/>
      <c r="X2864" s="131"/>
      <c r="Y2864" s="131"/>
      <c r="Z2864" s="206"/>
      <c r="AA2864" s="194">
        <f t="shared" si="193"/>
        <v>0</v>
      </c>
      <c r="AB2864" s="124" t="str">
        <f t="shared" si="194"/>
        <v/>
      </c>
      <c r="AC2864" s="195" t="str">
        <f t="shared" si="195"/>
        <v/>
      </c>
      <c r="AD2864" s="194" t="str">
        <f t="shared" si="196"/>
        <v/>
      </c>
      <c r="AE2864" s="194">
        <f>IF(AD2864="",0,IF(ISERROR(VLOOKUP(AD2864,AD$7:AD2863,1,FALSE)),1,0))</f>
        <v>0</v>
      </c>
      <c r="AF2864" s="194"/>
    </row>
    <row r="2865" spans="1:32" ht="16.5" customHeight="1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75">
        <f>IF(AND($X$3512&lt;&gt;" ",$X$3512&lt;&gt;0),IF(X2865=$X$3512,1+COUNTIF(U$7:U2864,"&gt;0"),0),0)</f>
        <v>0</v>
      </c>
      <c r="V2865" s="178" t="s">
        <v>3054</v>
      </c>
      <c r="W2865" s="130"/>
      <c r="X2865" s="131"/>
      <c r="Y2865" s="131"/>
      <c r="Z2865" s="206"/>
      <c r="AA2865" s="194">
        <f t="shared" si="193"/>
        <v>0</v>
      </c>
      <c r="AB2865" s="124" t="str">
        <f t="shared" si="194"/>
        <v/>
      </c>
      <c r="AC2865" s="195" t="str">
        <f t="shared" si="195"/>
        <v/>
      </c>
      <c r="AD2865" s="194" t="str">
        <f t="shared" si="196"/>
        <v/>
      </c>
      <c r="AE2865" s="194">
        <f>IF(AD2865="",0,IF(ISERROR(VLOOKUP(AD2865,AD$7:AD2864,1,FALSE)),1,0))</f>
        <v>0</v>
      </c>
      <c r="AF2865" s="194"/>
    </row>
    <row r="2866" spans="1:32" ht="16.5" customHeight="1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75">
        <f>IF(AND($X$3512&lt;&gt;" ",$X$3512&lt;&gt;0),IF(X2866=$X$3512,1+COUNTIF(U$7:U2865,"&gt;0"),0),0)</f>
        <v>0</v>
      </c>
      <c r="V2866" s="178" t="s">
        <v>3055</v>
      </c>
      <c r="W2866" s="130"/>
      <c r="X2866" s="131"/>
      <c r="Y2866" s="131"/>
      <c r="Z2866" s="206"/>
      <c r="AA2866" s="194">
        <f t="shared" si="193"/>
        <v>0</v>
      </c>
      <c r="AB2866" s="124" t="str">
        <f t="shared" si="194"/>
        <v/>
      </c>
      <c r="AC2866" s="195" t="str">
        <f t="shared" si="195"/>
        <v/>
      </c>
      <c r="AD2866" s="194" t="str">
        <f t="shared" si="196"/>
        <v/>
      </c>
      <c r="AE2866" s="194">
        <f>IF(AD2866="",0,IF(ISERROR(VLOOKUP(AD2866,AD$7:AD2865,1,FALSE)),1,0))</f>
        <v>0</v>
      </c>
      <c r="AF2866" s="194"/>
    </row>
    <row r="2867" spans="1:32" ht="16.5" customHeight="1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75">
        <f>IF(AND($X$3512&lt;&gt;" ",$X$3512&lt;&gt;0),IF(X2867=$X$3512,1+COUNTIF(U$7:U2866,"&gt;0"),0),0)</f>
        <v>0</v>
      </c>
      <c r="V2867" s="178" t="s">
        <v>3056</v>
      </c>
      <c r="W2867" s="130"/>
      <c r="X2867" s="131"/>
      <c r="Y2867" s="131"/>
      <c r="Z2867" s="206"/>
      <c r="AA2867" s="194">
        <f t="shared" si="193"/>
        <v>0</v>
      </c>
      <c r="AB2867" s="124" t="str">
        <f t="shared" si="194"/>
        <v/>
      </c>
      <c r="AC2867" s="195" t="str">
        <f t="shared" si="195"/>
        <v/>
      </c>
      <c r="AD2867" s="194" t="str">
        <f t="shared" si="196"/>
        <v/>
      </c>
      <c r="AE2867" s="194">
        <f>IF(AD2867="",0,IF(ISERROR(VLOOKUP(AD2867,AD$7:AD2866,1,FALSE)),1,0))</f>
        <v>0</v>
      </c>
      <c r="AF2867" s="194"/>
    </row>
    <row r="2868" spans="1:32" ht="16.5" customHeight="1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75">
        <f>IF(AND($X$3512&lt;&gt;" ",$X$3512&lt;&gt;0),IF(X2868=$X$3512,1+COUNTIF(U$7:U2867,"&gt;0"),0),0)</f>
        <v>0</v>
      </c>
      <c r="V2868" s="178" t="s">
        <v>3057</v>
      </c>
      <c r="W2868" s="130"/>
      <c r="X2868" s="131"/>
      <c r="Y2868" s="131"/>
      <c r="Z2868" s="206"/>
      <c r="AA2868" s="194">
        <f t="shared" si="193"/>
        <v>0</v>
      </c>
      <c r="AB2868" s="124" t="str">
        <f t="shared" si="194"/>
        <v/>
      </c>
      <c r="AC2868" s="195" t="str">
        <f t="shared" si="195"/>
        <v/>
      </c>
      <c r="AD2868" s="194" t="str">
        <f t="shared" si="196"/>
        <v/>
      </c>
      <c r="AE2868" s="194">
        <f>IF(AD2868="",0,IF(ISERROR(VLOOKUP(AD2868,AD$7:AD2867,1,FALSE)),1,0))</f>
        <v>0</v>
      </c>
      <c r="AF2868" s="194"/>
    </row>
    <row r="2869" spans="1:32" ht="16.5" customHeight="1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75">
        <f>IF(AND($X$3512&lt;&gt;" ",$X$3512&lt;&gt;0),IF(X2869=$X$3512,1+COUNTIF(U$7:U2868,"&gt;0"),0),0)</f>
        <v>0</v>
      </c>
      <c r="V2869" s="178" t="s">
        <v>3058</v>
      </c>
      <c r="W2869" s="130"/>
      <c r="X2869" s="131"/>
      <c r="Y2869" s="131"/>
      <c r="Z2869" s="206"/>
      <c r="AA2869" s="194">
        <f t="shared" si="193"/>
        <v>0</v>
      </c>
      <c r="AB2869" s="124" t="str">
        <f t="shared" si="194"/>
        <v/>
      </c>
      <c r="AC2869" s="195" t="str">
        <f t="shared" si="195"/>
        <v/>
      </c>
      <c r="AD2869" s="194" t="str">
        <f t="shared" si="196"/>
        <v/>
      </c>
      <c r="AE2869" s="194">
        <f>IF(AD2869="",0,IF(ISERROR(VLOOKUP(AD2869,AD$7:AD2868,1,FALSE)),1,0))</f>
        <v>0</v>
      </c>
      <c r="AF2869" s="194"/>
    </row>
    <row r="2870" spans="1:32" ht="16.5" customHeight="1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75">
        <f>IF(AND($X$3512&lt;&gt;" ",$X$3512&lt;&gt;0),IF(X2870=$X$3512,1+COUNTIF(U$7:U2869,"&gt;0"),0),0)</f>
        <v>0</v>
      </c>
      <c r="V2870" s="178" t="s">
        <v>3059</v>
      </c>
      <c r="W2870" s="130"/>
      <c r="X2870" s="131"/>
      <c r="Y2870" s="131"/>
      <c r="Z2870" s="206"/>
      <c r="AA2870" s="194">
        <f t="shared" si="193"/>
        <v>0</v>
      </c>
      <c r="AB2870" s="124" t="str">
        <f t="shared" si="194"/>
        <v/>
      </c>
      <c r="AC2870" s="195" t="str">
        <f t="shared" si="195"/>
        <v/>
      </c>
      <c r="AD2870" s="194" t="str">
        <f t="shared" si="196"/>
        <v/>
      </c>
      <c r="AE2870" s="194">
        <f>IF(AD2870="",0,IF(ISERROR(VLOOKUP(AD2870,AD$7:AD2869,1,FALSE)),1,0))</f>
        <v>0</v>
      </c>
      <c r="AF2870" s="194"/>
    </row>
    <row r="2871" spans="1:32" ht="16.5" customHeight="1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75">
        <f>IF(AND($X$3512&lt;&gt;" ",$X$3512&lt;&gt;0),IF(X2871=$X$3512,1+COUNTIF(U$7:U2870,"&gt;0"),0),0)</f>
        <v>0</v>
      </c>
      <c r="V2871" s="178" t="s">
        <v>3060</v>
      </c>
      <c r="W2871" s="130"/>
      <c r="X2871" s="131"/>
      <c r="Y2871" s="131"/>
      <c r="Z2871" s="206"/>
      <c r="AA2871" s="194">
        <f t="shared" si="193"/>
        <v>0</v>
      </c>
      <c r="AB2871" s="124" t="str">
        <f t="shared" si="194"/>
        <v/>
      </c>
      <c r="AC2871" s="195" t="str">
        <f t="shared" si="195"/>
        <v/>
      </c>
      <c r="AD2871" s="194" t="str">
        <f t="shared" si="196"/>
        <v/>
      </c>
      <c r="AE2871" s="194">
        <f>IF(AD2871="",0,IF(ISERROR(VLOOKUP(AD2871,AD$7:AD2870,1,FALSE)),1,0))</f>
        <v>0</v>
      </c>
      <c r="AF2871" s="194"/>
    </row>
    <row r="2872" spans="1:32" ht="16.5" customHeight="1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75">
        <f>IF(AND($X$3512&lt;&gt;" ",$X$3512&lt;&gt;0),IF(X2872=$X$3512,1+COUNTIF(U$7:U2871,"&gt;0"),0),0)</f>
        <v>0</v>
      </c>
      <c r="V2872" s="178" t="s">
        <v>3061</v>
      </c>
      <c r="W2872" s="130"/>
      <c r="X2872" s="131"/>
      <c r="Y2872" s="131"/>
      <c r="Z2872" s="206"/>
      <c r="AA2872" s="194">
        <f t="shared" si="193"/>
        <v>0</v>
      </c>
      <c r="AB2872" s="124" t="str">
        <f t="shared" si="194"/>
        <v/>
      </c>
      <c r="AC2872" s="195" t="str">
        <f t="shared" si="195"/>
        <v/>
      </c>
      <c r="AD2872" s="194" t="str">
        <f t="shared" si="196"/>
        <v/>
      </c>
      <c r="AE2872" s="194">
        <f>IF(AD2872="",0,IF(ISERROR(VLOOKUP(AD2872,AD$7:AD2871,1,FALSE)),1,0))</f>
        <v>0</v>
      </c>
      <c r="AF2872" s="194"/>
    </row>
    <row r="2873" spans="1:32" ht="16.5" customHeight="1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75">
        <f>IF(AND($X$3512&lt;&gt;" ",$X$3512&lt;&gt;0),IF(X2873=$X$3512,1+COUNTIF(U$7:U2872,"&gt;0"),0),0)</f>
        <v>0</v>
      </c>
      <c r="V2873" s="178" t="s">
        <v>3062</v>
      </c>
      <c r="W2873" s="130"/>
      <c r="X2873" s="131"/>
      <c r="Y2873" s="131"/>
      <c r="Z2873" s="206"/>
      <c r="AA2873" s="194">
        <f t="shared" si="193"/>
        <v>0</v>
      </c>
      <c r="AB2873" s="124" t="str">
        <f t="shared" si="194"/>
        <v/>
      </c>
      <c r="AC2873" s="195" t="str">
        <f t="shared" si="195"/>
        <v/>
      </c>
      <c r="AD2873" s="194" t="str">
        <f t="shared" si="196"/>
        <v/>
      </c>
      <c r="AE2873" s="194">
        <f>IF(AD2873="",0,IF(ISERROR(VLOOKUP(AD2873,AD$7:AD2872,1,FALSE)),1,0))</f>
        <v>0</v>
      </c>
      <c r="AF2873" s="194"/>
    </row>
    <row r="2874" spans="1:32" ht="16.5" customHeight="1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75">
        <f>IF(AND($X$3512&lt;&gt;" ",$X$3512&lt;&gt;0),IF(X2874=$X$3512,1+COUNTIF(U$7:U2873,"&gt;0"),0),0)</f>
        <v>0</v>
      </c>
      <c r="V2874" s="178" t="s">
        <v>3063</v>
      </c>
      <c r="W2874" s="130"/>
      <c r="X2874" s="131"/>
      <c r="Y2874" s="131"/>
      <c r="Z2874" s="206"/>
      <c r="AA2874" s="194">
        <f t="shared" si="193"/>
        <v>0</v>
      </c>
      <c r="AB2874" s="124" t="str">
        <f t="shared" si="194"/>
        <v/>
      </c>
      <c r="AC2874" s="195" t="str">
        <f t="shared" si="195"/>
        <v/>
      </c>
      <c r="AD2874" s="194" t="str">
        <f t="shared" si="196"/>
        <v/>
      </c>
      <c r="AE2874" s="194">
        <f>IF(AD2874="",0,IF(ISERROR(VLOOKUP(AD2874,AD$7:AD2873,1,FALSE)),1,0))</f>
        <v>0</v>
      </c>
      <c r="AF2874" s="194"/>
    </row>
    <row r="2875" spans="1:32" ht="16.5" customHeight="1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75">
        <f>IF(AND($X$3512&lt;&gt;" ",$X$3512&lt;&gt;0),IF(X2875=$X$3512,1+COUNTIF(U$7:U2874,"&gt;0"),0),0)</f>
        <v>0</v>
      </c>
      <c r="V2875" s="178" t="s">
        <v>3064</v>
      </c>
      <c r="W2875" s="130"/>
      <c r="X2875" s="131"/>
      <c r="Y2875" s="131"/>
      <c r="Z2875" s="206"/>
      <c r="AA2875" s="194">
        <f t="shared" si="193"/>
        <v>0</v>
      </c>
      <c r="AB2875" s="124" t="str">
        <f t="shared" si="194"/>
        <v/>
      </c>
      <c r="AC2875" s="195" t="str">
        <f t="shared" si="195"/>
        <v/>
      </c>
      <c r="AD2875" s="194" t="str">
        <f t="shared" si="196"/>
        <v/>
      </c>
      <c r="AE2875" s="194">
        <f>IF(AD2875="",0,IF(ISERROR(VLOOKUP(AD2875,AD$7:AD2874,1,FALSE)),1,0))</f>
        <v>0</v>
      </c>
      <c r="AF2875" s="194"/>
    </row>
    <row r="2876" spans="1:32" ht="16.5" customHeight="1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75">
        <f>IF(AND($X$3512&lt;&gt;" ",$X$3512&lt;&gt;0),IF(X2876=$X$3512,1+COUNTIF(U$7:U2875,"&gt;0"),0),0)</f>
        <v>0</v>
      </c>
      <c r="V2876" s="178" t="s">
        <v>3065</v>
      </c>
      <c r="W2876" s="130"/>
      <c r="X2876" s="131"/>
      <c r="Y2876" s="131"/>
      <c r="Z2876" s="206"/>
      <c r="AA2876" s="194">
        <f t="shared" si="193"/>
        <v>0</v>
      </c>
      <c r="AB2876" s="124" t="str">
        <f t="shared" si="194"/>
        <v/>
      </c>
      <c r="AC2876" s="195" t="str">
        <f t="shared" si="195"/>
        <v/>
      </c>
      <c r="AD2876" s="194" t="str">
        <f t="shared" si="196"/>
        <v/>
      </c>
      <c r="AE2876" s="194">
        <f>IF(AD2876="",0,IF(ISERROR(VLOOKUP(AD2876,AD$7:AD2875,1,FALSE)),1,0))</f>
        <v>0</v>
      </c>
      <c r="AF2876" s="194"/>
    </row>
    <row r="2877" spans="1:32" ht="16.5" customHeight="1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75">
        <f>IF(AND($X$3512&lt;&gt;" ",$X$3512&lt;&gt;0),IF(X2877=$X$3512,1+COUNTIF(U$7:U2876,"&gt;0"),0),0)</f>
        <v>0</v>
      </c>
      <c r="V2877" s="178" t="s">
        <v>3066</v>
      </c>
      <c r="W2877" s="130"/>
      <c r="X2877" s="131"/>
      <c r="Y2877" s="131"/>
      <c r="Z2877" s="206"/>
      <c r="AA2877" s="194">
        <f t="shared" si="193"/>
        <v>0</v>
      </c>
      <c r="AB2877" s="124" t="str">
        <f t="shared" si="194"/>
        <v/>
      </c>
      <c r="AC2877" s="195" t="str">
        <f t="shared" si="195"/>
        <v/>
      </c>
      <c r="AD2877" s="194" t="str">
        <f t="shared" si="196"/>
        <v/>
      </c>
      <c r="AE2877" s="194">
        <f>IF(AD2877="",0,IF(ISERROR(VLOOKUP(AD2877,AD$7:AD2876,1,FALSE)),1,0))</f>
        <v>0</v>
      </c>
      <c r="AF2877" s="194"/>
    </row>
    <row r="2878" spans="1:32" ht="16.5" customHeight="1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75">
        <f>IF(AND($X$3512&lt;&gt;" ",$X$3512&lt;&gt;0),IF(X2878=$X$3512,1+COUNTIF(U$7:U2877,"&gt;0"),0),0)</f>
        <v>0</v>
      </c>
      <c r="V2878" s="178" t="s">
        <v>3067</v>
      </c>
      <c r="W2878" s="130"/>
      <c r="X2878" s="131"/>
      <c r="Y2878" s="131"/>
      <c r="Z2878" s="206"/>
      <c r="AA2878" s="194">
        <f t="shared" si="193"/>
        <v>0</v>
      </c>
      <c r="AB2878" s="124" t="str">
        <f t="shared" si="194"/>
        <v/>
      </c>
      <c r="AC2878" s="195" t="str">
        <f t="shared" si="195"/>
        <v/>
      </c>
      <c r="AD2878" s="194" t="str">
        <f t="shared" si="196"/>
        <v/>
      </c>
      <c r="AE2878" s="194">
        <f>IF(AD2878="",0,IF(ISERROR(VLOOKUP(AD2878,AD$7:AD2877,1,FALSE)),1,0))</f>
        <v>0</v>
      </c>
      <c r="AF2878" s="194"/>
    </row>
    <row r="2879" spans="1:32" ht="16.5" customHeight="1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75">
        <f>IF(AND($X$3512&lt;&gt;" ",$X$3512&lt;&gt;0),IF(X2879=$X$3512,1+COUNTIF(U$7:U2878,"&gt;0"),0),0)</f>
        <v>0</v>
      </c>
      <c r="V2879" s="178" t="s">
        <v>3068</v>
      </c>
      <c r="W2879" s="130"/>
      <c r="X2879" s="131"/>
      <c r="Y2879" s="131"/>
      <c r="Z2879" s="206"/>
      <c r="AA2879" s="194">
        <f t="shared" si="193"/>
        <v>0</v>
      </c>
      <c r="AB2879" s="124" t="str">
        <f t="shared" si="194"/>
        <v/>
      </c>
      <c r="AC2879" s="195" t="str">
        <f t="shared" si="195"/>
        <v/>
      </c>
      <c r="AD2879" s="194" t="str">
        <f t="shared" si="196"/>
        <v/>
      </c>
      <c r="AE2879" s="194">
        <f>IF(AD2879="",0,IF(ISERROR(VLOOKUP(AD2879,AD$7:AD2878,1,FALSE)),1,0))</f>
        <v>0</v>
      </c>
      <c r="AF2879" s="194"/>
    </row>
    <row r="2880" spans="1:32" ht="16.5" customHeight="1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75">
        <f>IF(AND($X$3512&lt;&gt;" ",$X$3512&lt;&gt;0),IF(X2880=$X$3512,1+COUNTIF(U$7:U2879,"&gt;0"),0),0)</f>
        <v>0</v>
      </c>
      <c r="V2880" s="178" t="s">
        <v>3069</v>
      </c>
      <c r="W2880" s="130"/>
      <c r="X2880" s="131"/>
      <c r="Y2880" s="131"/>
      <c r="Z2880" s="206"/>
      <c r="AA2880" s="194">
        <f t="shared" si="193"/>
        <v>0</v>
      </c>
      <c r="AB2880" s="124" t="str">
        <f t="shared" si="194"/>
        <v/>
      </c>
      <c r="AC2880" s="195" t="str">
        <f t="shared" si="195"/>
        <v/>
      </c>
      <c r="AD2880" s="194" t="str">
        <f t="shared" si="196"/>
        <v/>
      </c>
      <c r="AE2880" s="194">
        <f>IF(AD2880="",0,IF(ISERROR(VLOOKUP(AD2880,AD$7:AD2879,1,FALSE)),1,0))</f>
        <v>0</v>
      </c>
      <c r="AF2880" s="194"/>
    </row>
    <row r="2881" spans="1:32" ht="16.5" customHeight="1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75">
        <f>IF(AND($X$3512&lt;&gt;" ",$X$3512&lt;&gt;0),IF(X2881=$X$3512,1+COUNTIF(U$7:U2880,"&gt;0"),0),0)</f>
        <v>0</v>
      </c>
      <c r="V2881" s="178" t="s">
        <v>3070</v>
      </c>
      <c r="W2881" s="130"/>
      <c r="X2881" s="131"/>
      <c r="Y2881" s="131"/>
      <c r="Z2881" s="206"/>
      <c r="AA2881" s="194">
        <f t="shared" si="193"/>
        <v>0</v>
      </c>
      <c r="AB2881" s="124" t="str">
        <f t="shared" si="194"/>
        <v/>
      </c>
      <c r="AC2881" s="195" t="str">
        <f t="shared" si="195"/>
        <v/>
      </c>
      <c r="AD2881" s="194" t="str">
        <f t="shared" si="196"/>
        <v/>
      </c>
      <c r="AE2881" s="194">
        <f>IF(AD2881="",0,IF(ISERROR(VLOOKUP(AD2881,AD$7:AD2880,1,FALSE)),1,0))</f>
        <v>0</v>
      </c>
      <c r="AF2881" s="194"/>
    </row>
    <row r="2882" spans="1:32" ht="16.5" customHeight="1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75">
        <f>IF(AND($X$3512&lt;&gt;" ",$X$3512&lt;&gt;0),IF(X2882=$X$3512,1+COUNTIF(U$7:U2881,"&gt;0"),0),0)</f>
        <v>0</v>
      </c>
      <c r="V2882" s="178" t="s">
        <v>3071</v>
      </c>
      <c r="W2882" s="130"/>
      <c r="X2882" s="131"/>
      <c r="Y2882" s="131"/>
      <c r="Z2882" s="206"/>
      <c r="AA2882" s="194">
        <f t="shared" si="193"/>
        <v>0</v>
      </c>
      <c r="AB2882" s="124" t="str">
        <f t="shared" si="194"/>
        <v/>
      </c>
      <c r="AC2882" s="195" t="str">
        <f t="shared" si="195"/>
        <v/>
      </c>
      <c r="AD2882" s="194" t="str">
        <f t="shared" si="196"/>
        <v/>
      </c>
      <c r="AE2882" s="194">
        <f>IF(AD2882="",0,IF(ISERROR(VLOOKUP(AD2882,AD$7:AD2881,1,FALSE)),1,0))</f>
        <v>0</v>
      </c>
      <c r="AF2882" s="194"/>
    </row>
    <row r="2883" spans="1:32" ht="16.5" customHeight="1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75">
        <f>IF(AND($X$3512&lt;&gt;" ",$X$3512&lt;&gt;0),IF(X2883=$X$3512,1+COUNTIF(U$7:U2882,"&gt;0"),0),0)</f>
        <v>0</v>
      </c>
      <c r="V2883" s="178" t="s">
        <v>3072</v>
      </c>
      <c r="W2883" s="130"/>
      <c r="X2883" s="131"/>
      <c r="Y2883" s="131"/>
      <c r="Z2883" s="206"/>
      <c r="AA2883" s="194">
        <f t="shared" si="193"/>
        <v>0</v>
      </c>
      <c r="AB2883" s="124" t="str">
        <f t="shared" si="194"/>
        <v/>
      </c>
      <c r="AC2883" s="195" t="str">
        <f t="shared" si="195"/>
        <v/>
      </c>
      <c r="AD2883" s="194" t="str">
        <f t="shared" si="196"/>
        <v/>
      </c>
      <c r="AE2883" s="194">
        <f>IF(AD2883="",0,IF(ISERROR(VLOOKUP(AD2883,AD$7:AD2882,1,FALSE)),1,0))</f>
        <v>0</v>
      </c>
      <c r="AF2883" s="194"/>
    </row>
    <row r="2884" spans="1:32" ht="16.5" customHeight="1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75">
        <f>IF(AND($X$3512&lt;&gt;" ",$X$3512&lt;&gt;0),IF(X2884=$X$3512,1+COUNTIF(U$7:U2883,"&gt;0"),0),0)</f>
        <v>0</v>
      </c>
      <c r="V2884" s="178" t="s">
        <v>3073</v>
      </c>
      <c r="W2884" s="130"/>
      <c r="X2884" s="131"/>
      <c r="Y2884" s="131"/>
      <c r="Z2884" s="206"/>
      <c r="AA2884" s="194">
        <f t="shared" si="193"/>
        <v>0</v>
      </c>
      <c r="AB2884" s="124" t="str">
        <f t="shared" si="194"/>
        <v/>
      </c>
      <c r="AC2884" s="195" t="str">
        <f t="shared" si="195"/>
        <v/>
      </c>
      <c r="AD2884" s="194" t="str">
        <f t="shared" si="196"/>
        <v/>
      </c>
      <c r="AE2884" s="194">
        <f>IF(AD2884="",0,IF(ISERROR(VLOOKUP(AD2884,AD$7:AD2883,1,FALSE)),1,0))</f>
        <v>0</v>
      </c>
      <c r="AF2884" s="194"/>
    </row>
    <row r="2885" spans="1:32" ht="16.5" customHeight="1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75">
        <f>IF(AND($X$3512&lt;&gt;" ",$X$3512&lt;&gt;0),IF(X2885=$X$3512,1+COUNTIF(U$7:U2884,"&gt;0"),0),0)</f>
        <v>0</v>
      </c>
      <c r="V2885" s="178" t="s">
        <v>3074</v>
      </c>
      <c r="W2885" s="130"/>
      <c r="X2885" s="131"/>
      <c r="Y2885" s="131"/>
      <c r="Z2885" s="206"/>
      <c r="AA2885" s="194">
        <f t="shared" si="193"/>
        <v>0</v>
      </c>
      <c r="AB2885" s="124" t="str">
        <f t="shared" si="194"/>
        <v/>
      </c>
      <c r="AC2885" s="195" t="str">
        <f t="shared" si="195"/>
        <v/>
      </c>
      <c r="AD2885" s="194" t="str">
        <f t="shared" si="196"/>
        <v/>
      </c>
      <c r="AE2885" s="194">
        <f>IF(AD2885="",0,IF(ISERROR(VLOOKUP(AD2885,AD$7:AD2884,1,FALSE)),1,0))</f>
        <v>0</v>
      </c>
      <c r="AF2885" s="194"/>
    </row>
    <row r="2886" spans="1:32" ht="16.5" customHeight="1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75">
        <f>IF(AND($X$3512&lt;&gt;" ",$X$3512&lt;&gt;0),IF(X2886=$X$3512,1+COUNTIF(U$7:U2885,"&gt;0"),0),0)</f>
        <v>0</v>
      </c>
      <c r="V2886" s="178" t="s">
        <v>3075</v>
      </c>
      <c r="W2886" s="130"/>
      <c r="X2886" s="131"/>
      <c r="Y2886" s="131"/>
      <c r="Z2886" s="206"/>
      <c r="AA2886" s="194">
        <f t="shared" si="193"/>
        <v>0</v>
      </c>
      <c r="AB2886" s="124" t="str">
        <f t="shared" si="194"/>
        <v/>
      </c>
      <c r="AC2886" s="195" t="str">
        <f t="shared" si="195"/>
        <v/>
      </c>
      <c r="AD2886" s="194" t="str">
        <f t="shared" si="196"/>
        <v/>
      </c>
      <c r="AE2886" s="194">
        <f>IF(AD2886="",0,IF(ISERROR(VLOOKUP(AD2886,AD$7:AD2885,1,FALSE)),1,0))</f>
        <v>0</v>
      </c>
      <c r="AF2886" s="194"/>
    </row>
    <row r="2887" spans="1:32" ht="16.5" customHeight="1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75">
        <f>IF(AND($X$3512&lt;&gt;" ",$X$3512&lt;&gt;0),IF(X2887=$X$3512,1+COUNTIF(U$7:U2886,"&gt;0"),0),0)</f>
        <v>0</v>
      </c>
      <c r="V2887" s="178" t="s">
        <v>3076</v>
      </c>
      <c r="W2887" s="130"/>
      <c r="X2887" s="131"/>
      <c r="Y2887" s="131"/>
      <c r="Z2887" s="206"/>
      <c r="AA2887" s="194">
        <f t="shared" ref="AA2887:AA2950" si="197">IF(ISBLANK(X2887),0,VLOOKUP(X2887,$B$8:$E$57,1,FALSE))</f>
        <v>0</v>
      </c>
      <c r="AB2887" s="124" t="str">
        <f t="shared" si="194"/>
        <v/>
      </c>
      <c r="AC2887" s="195" t="str">
        <f t="shared" si="195"/>
        <v/>
      </c>
      <c r="AD2887" s="194" t="str">
        <f t="shared" si="196"/>
        <v/>
      </c>
      <c r="AE2887" s="194">
        <f>IF(AD2887="",0,IF(ISERROR(VLOOKUP(AD2887,AD$7:AD2886,1,FALSE)),1,0))</f>
        <v>0</v>
      </c>
      <c r="AF2887" s="194"/>
    </row>
    <row r="2888" spans="1:32" ht="16.5" customHeight="1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75">
        <f>IF(AND($X$3512&lt;&gt;" ",$X$3512&lt;&gt;0),IF(X2888=$X$3512,1+COUNTIF(U$7:U2887,"&gt;0"),0),0)</f>
        <v>0</v>
      </c>
      <c r="V2888" s="178" t="s">
        <v>3077</v>
      </c>
      <c r="W2888" s="130"/>
      <c r="X2888" s="131"/>
      <c r="Y2888" s="131"/>
      <c r="Z2888" s="206"/>
      <c r="AA2888" s="194">
        <f t="shared" si="197"/>
        <v>0</v>
      </c>
      <c r="AB2888" s="124" t="str">
        <f t="shared" ref="AB2888:AB2951" si="198">IF(W2888&gt;0,CONCATENATE(MONTH(W2888)&amp;X2888),"")</f>
        <v/>
      </c>
      <c r="AC2888" s="195" t="str">
        <f t="shared" ref="AC2888:AC2951" si="199">IF(OR(AND(Z2888&lt;&gt;0,ISBLANK(X2888)),ISERROR(AA2888)),"ERR","")</f>
        <v/>
      </c>
      <c r="AD2888" s="194" t="str">
        <f t="shared" si="196"/>
        <v/>
      </c>
      <c r="AE2888" s="194">
        <f>IF(AD2888="",0,IF(ISERROR(VLOOKUP(AD2888,AD$7:AD2887,1,FALSE)),1,0))</f>
        <v>0</v>
      </c>
      <c r="AF2888" s="194"/>
    </row>
    <row r="2889" spans="1:32" ht="16.5" customHeight="1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75">
        <f>IF(AND($X$3512&lt;&gt;" ",$X$3512&lt;&gt;0),IF(X2889=$X$3512,1+COUNTIF(U$7:U2888,"&gt;0"),0),0)</f>
        <v>0</v>
      </c>
      <c r="V2889" s="178" t="s">
        <v>3078</v>
      </c>
      <c r="W2889" s="130"/>
      <c r="X2889" s="131"/>
      <c r="Y2889" s="131"/>
      <c r="Z2889" s="206"/>
      <c r="AA2889" s="194">
        <f t="shared" si="197"/>
        <v>0</v>
      </c>
      <c r="AB2889" s="124" t="str">
        <f t="shared" si="198"/>
        <v/>
      </c>
      <c r="AC2889" s="195" t="str">
        <f t="shared" si="199"/>
        <v/>
      </c>
      <c r="AD2889" s="194" t="str">
        <f t="shared" si="196"/>
        <v/>
      </c>
      <c r="AE2889" s="194">
        <f>IF(AD2889="",0,IF(ISERROR(VLOOKUP(AD2889,AD$7:AD2888,1,FALSE)),1,0))</f>
        <v>0</v>
      </c>
      <c r="AF2889" s="194"/>
    </row>
    <row r="2890" spans="1:32" ht="16.5" customHeight="1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75">
        <f>IF(AND($X$3512&lt;&gt;" ",$X$3512&lt;&gt;0),IF(X2890=$X$3512,1+COUNTIF(U$7:U2889,"&gt;0"),0),0)</f>
        <v>0</v>
      </c>
      <c r="V2890" s="178" t="s">
        <v>3079</v>
      </c>
      <c r="W2890" s="130"/>
      <c r="X2890" s="131"/>
      <c r="Y2890" s="131"/>
      <c r="Z2890" s="206"/>
      <c r="AA2890" s="194">
        <f t="shared" si="197"/>
        <v>0</v>
      </c>
      <c r="AB2890" s="124" t="str">
        <f t="shared" si="198"/>
        <v/>
      </c>
      <c r="AC2890" s="195" t="str">
        <f t="shared" si="199"/>
        <v/>
      </c>
      <c r="AD2890" s="194" t="str">
        <f t="shared" si="196"/>
        <v/>
      </c>
      <c r="AE2890" s="194">
        <f>IF(AD2890="",0,IF(ISERROR(VLOOKUP(AD2890,AD$7:AD2889,1,FALSE)),1,0))</f>
        <v>0</v>
      </c>
      <c r="AF2890" s="194"/>
    </row>
    <row r="2891" spans="1:32" ht="16.5" customHeight="1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75">
        <f>IF(AND($X$3512&lt;&gt;" ",$X$3512&lt;&gt;0),IF(X2891=$X$3512,1+COUNTIF(U$7:U2890,"&gt;0"),0),0)</f>
        <v>0</v>
      </c>
      <c r="V2891" s="178" t="s">
        <v>3080</v>
      </c>
      <c r="W2891" s="130"/>
      <c r="X2891" s="131"/>
      <c r="Y2891" s="131"/>
      <c r="Z2891" s="206"/>
      <c r="AA2891" s="194">
        <f t="shared" si="197"/>
        <v>0</v>
      </c>
      <c r="AB2891" s="124" t="str">
        <f t="shared" si="198"/>
        <v/>
      </c>
      <c r="AC2891" s="195" t="str">
        <f t="shared" si="199"/>
        <v/>
      </c>
      <c r="AD2891" s="194" t="str">
        <f t="shared" ref="AD2891:AD2954" si="200">IF(W2891&gt;0,CONCATENATE(MONTH(W2891),"-",YEAR(W2891)),"")</f>
        <v/>
      </c>
      <c r="AE2891" s="194">
        <f>IF(AD2891="",0,IF(ISERROR(VLOOKUP(AD2891,AD$7:AD2890,1,FALSE)),1,0))</f>
        <v>0</v>
      </c>
      <c r="AF2891" s="194"/>
    </row>
    <row r="2892" spans="1:32" ht="16.5" customHeight="1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75">
        <f>IF(AND($X$3512&lt;&gt;" ",$X$3512&lt;&gt;0),IF(X2892=$X$3512,1+COUNTIF(U$7:U2891,"&gt;0"),0),0)</f>
        <v>0</v>
      </c>
      <c r="V2892" s="178" t="s">
        <v>3081</v>
      </c>
      <c r="W2892" s="130"/>
      <c r="X2892" s="131"/>
      <c r="Y2892" s="131"/>
      <c r="Z2892" s="206"/>
      <c r="AA2892" s="194">
        <f t="shared" si="197"/>
        <v>0</v>
      </c>
      <c r="AB2892" s="124" t="str">
        <f t="shared" si="198"/>
        <v/>
      </c>
      <c r="AC2892" s="195" t="str">
        <f t="shared" si="199"/>
        <v/>
      </c>
      <c r="AD2892" s="194" t="str">
        <f t="shared" si="200"/>
        <v/>
      </c>
      <c r="AE2892" s="194">
        <f>IF(AD2892="",0,IF(ISERROR(VLOOKUP(AD2892,AD$7:AD2891,1,FALSE)),1,0))</f>
        <v>0</v>
      </c>
      <c r="AF2892" s="194"/>
    </row>
    <row r="2893" spans="1:32" ht="16.5" customHeight="1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75">
        <f>IF(AND($X$3512&lt;&gt;" ",$X$3512&lt;&gt;0),IF(X2893=$X$3512,1+COUNTIF(U$7:U2892,"&gt;0"),0),0)</f>
        <v>0</v>
      </c>
      <c r="V2893" s="178" t="s">
        <v>3082</v>
      </c>
      <c r="W2893" s="130"/>
      <c r="X2893" s="131"/>
      <c r="Y2893" s="131"/>
      <c r="Z2893" s="206"/>
      <c r="AA2893" s="194">
        <f t="shared" si="197"/>
        <v>0</v>
      </c>
      <c r="AB2893" s="124" t="str">
        <f t="shared" si="198"/>
        <v/>
      </c>
      <c r="AC2893" s="195" t="str">
        <f t="shared" si="199"/>
        <v/>
      </c>
      <c r="AD2893" s="194" t="str">
        <f t="shared" si="200"/>
        <v/>
      </c>
      <c r="AE2893" s="194">
        <f>IF(AD2893="",0,IF(ISERROR(VLOOKUP(AD2893,AD$7:AD2892,1,FALSE)),1,0))</f>
        <v>0</v>
      </c>
      <c r="AF2893" s="194"/>
    </row>
    <row r="2894" spans="1:32" ht="16.5" customHeight="1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75">
        <f>IF(AND($X$3512&lt;&gt;" ",$X$3512&lt;&gt;0),IF(X2894=$X$3512,1+COUNTIF(U$7:U2893,"&gt;0"),0),0)</f>
        <v>0</v>
      </c>
      <c r="V2894" s="178" t="s">
        <v>3083</v>
      </c>
      <c r="W2894" s="130"/>
      <c r="X2894" s="131"/>
      <c r="Y2894" s="131"/>
      <c r="Z2894" s="206"/>
      <c r="AA2894" s="194">
        <f t="shared" si="197"/>
        <v>0</v>
      </c>
      <c r="AB2894" s="124" t="str">
        <f t="shared" si="198"/>
        <v/>
      </c>
      <c r="AC2894" s="195" t="str">
        <f t="shared" si="199"/>
        <v/>
      </c>
      <c r="AD2894" s="194" t="str">
        <f t="shared" si="200"/>
        <v/>
      </c>
      <c r="AE2894" s="194">
        <f>IF(AD2894="",0,IF(ISERROR(VLOOKUP(AD2894,AD$7:AD2893,1,FALSE)),1,0))</f>
        <v>0</v>
      </c>
      <c r="AF2894" s="194"/>
    </row>
    <row r="2895" spans="1:32" ht="16.5" customHeight="1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75">
        <f>IF(AND($X$3512&lt;&gt;" ",$X$3512&lt;&gt;0),IF(X2895=$X$3512,1+COUNTIF(U$7:U2894,"&gt;0"),0),0)</f>
        <v>0</v>
      </c>
      <c r="V2895" s="178" t="s">
        <v>3084</v>
      </c>
      <c r="W2895" s="130"/>
      <c r="X2895" s="131"/>
      <c r="Y2895" s="131"/>
      <c r="Z2895" s="206"/>
      <c r="AA2895" s="194">
        <f t="shared" si="197"/>
        <v>0</v>
      </c>
      <c r="AB2895" s="124" t="str">
        <f t="shared" si="198"/>
        <v/>
      </c>
      <c r="AC2895" s="195" t="str">
        <f t="shared" si="199"/>
        <v/>
      </c>
      <c r="AD2895" s="194" t="str">
        <f t="shared" si="200"/>
        <v/>
      </c>
      <c r="AE2895" s="194">
        <f>IF(AD2895="",0,IF(ISERROR(VLOOKUP(AD2895,AD$7:AD2894,1,FALSE)),1,0))</f>
        <v>0</v>
      </c>
      <c r="AF2895" s="194"/>
    </row>
    <row r="2896" spans="1:32" ht="16.5" customHeight="1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75">
        <f>IF(AND($X$3512&lt;&gt;" ",$X$3512&lt;&gt;0),IF(X2896=$X$3512,1+COUNTIF(U$7:U2895,"&gt;0"),0),0)</f>
        <v>0</v>
      </c>
      <c r="V2896" s="178" t="s">
        <v>3085</v>
      </c>
      <c r="W2896" s="130"/>
      <c r="X2896" s="131"/>
      <c r="Y2896" s="131"/>
      <c r="Z2896" s="206"/>
      <c r="AA2896" s="194">
        <f t="shared" si="197"/>
        <v>0</v>
      </c>
      <c r="AB2896" s="124" t="str">
        <f t="shared" si="198"/>
        <v/>
      </c>
      <c r="AC2896" s="195" t="str">
        <f t="shared" si="199"/>
        <v/>
      </c>
      <c r="AD2896" s="194" t="str">
        <f t="shared" si="200"/>
        <v/>
      </c>
      <c r="AE2896" s="194">
        <f>IF(AD2896="",0,IF(ISERROR(VLOOKUP(AD2896,AD$7:AD2895,1,FALSE)),1,0))</f>
        <v>0</v>
      </c>
      <c r="AF2896" s="194"/>
    </row>
    <row r="2897" spans="1:32" ht="16.5" customHeight="1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75">
        <f>IF(AND($X$3512&lt;&gt;" ",$X$3512&lt;&gt;0),IF(X2897=$X$3512,1+COUNTIF(U$7:U2896,"&gt;0"),0),0)</f>
        <v>0</v>
      </c>
      <c r="V2897" s="178" t="s">
        <v>3086</v>
      </c>
      <c r="W2897" s="130"/>
      <c r="X2897" s="131"/>
      <c r="Y2897" s="131"/>
      <c r="Z2897" s="206"/>
      <c r="AA2897" s="194">
        <f t="shared" si="197"/>
        <v>0</v>
      </c>
      <c r="AB2897" s="124" t="str">
        <f t="shared" si="198"/>
        <v/>
      </c>
      <c r="AC2897" s="195" t="str">
        <f t="shared" si="199"/>
        <v/>
      </c>
      <c r="AD2897" s="194" t="str">
        <f t="shared" si="200"/>
        <v/>
      </c>
      <c r="AE2897" s="194">
        <f>IF(AD2897="",0,IF(ISERROR(VLOOKUP(AD2897,AD$7:AD2896,1,FALSE)),1,0))</f>
        <v>0</v>
      </c>
      <c r="AF2897" s="194"/>
    </row>
    <row r="2898" spans="1:32" ht="16.5" customHeight="1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75">
        <f>IF(AND($X$3512&lt;&gt;" ",$X$3512&lt;&gt;0),IF(X2898=$X$3512,1+COUNTIF(U$7:U2897,"&gt;0"),0),0)</f>
        <v>0</v>
      </c>
      <c r="V2898" s="178" t="s">
        <v>3087</v>
      </c>
      <c r="W2898" s="130"/>
      <c r="X2898" s="131"/>
      <c r="Y2898" s="131"/>
      <c r="Z2898" s="206"/>
      <c r="AA2898" s="194">
        <f t="shared" si="197"/>
        <v>0</v>
      </c>
      <c r="AB2898" s="124" t="str">
        <f t="shared" si="198"/>
        <v/>
      </c>
      <c r="AC2898" s="195" t="str">
        <f t="shared" si="199"/>
        <v/>
      </c>
      <c r="AD2898" s="194" t="str">
        <f t="shared" si="200"/>
        <v/>
      </c>
      <c r="AE2898" s="194">
        <f>IF(AD2898="",0,IF(ISERROR(VLOOKUP(AD2898,AD$7:AD2897,1,FALSE)),1,0))</f>
        <v>0</v>
      </c>
      <c r="AF2898" s="194"/>
    </row>
    <row r="2899" spans="1:32" ht="16.5" customHeight="1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75">
        <f>IF(AND($X$3512&lt;&gt;" ",$X$3512&lt;&gt;0),IF(X2899=$X$3512,1+COUNTIF(U$7:U2898,"&gt;0"),0),0)</f>
        <v>0</v>
      </c>
      <c r="V2899" s="178" t="s">
        <v>3088</v>
      </c>
      <c r="W2899" s="130"/>
      <c r="X2899" s="131"/>
      <c r="Y2899" s="131"/>
      <c r="Z2899" s="206"/>
      <c r="AA2899" s="194">
        <f t="shared" si="197"/>
        <v>0</v>
      </c>
      <c r="AB2899" s="124" t="str">
        <f t="shared" si="198"/>
        <v/>
      </c>
      <c r="AC2899" s="195" t="str">
        <f t="shared" si="199"/>
        <v/>
      </c>
      <c r="AD2899" s="194" t="str">
        <f t="shared" si="200"/>
        <v/>
      </c>
      <c r="AE2899" s="194">
        <f>IF(AD2899="",0,IF(ISERROR(VLOOKUP(AD2899,AD$7:AD2898,1,FALSE)),1,0))</f>
        <v>0</v>
      </c>
      <c r="AF2899" s="194"/>
    </row>
    <row r="2900" spans="1:32" ht="16.5" customHeight="1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75">
        <f>IF(AND($X$3512&lt;&gt;" ",$X$3512&lt;&gt;0),IF(X2900=$X$3512,1+COUNTIF(U$7:U2899,"&gt;0"),0),0)</f>
        <v>0</v>
      </c>
      <c r="V2900" s="178" t="s">
        <v>3089</v>
      </c>
      <c r="W2900" s="130"/>
      <c r="X2900" s="131"/>
      <c r="Y2900" s="131"/>
      <c r="Z2900" s="206"/>
      <c r="AA2900" s="194">
        <f t="shared" si="197"/>
        <v>0</v>
      </c>
      <c r="AB2900" s="124" t="str">
        <f t="shared" si="198"/>
        <v/>
      </c>
      <c r="AC2900" s="195" t="str">
        <f t="shared" si="199"/>
        <v/>
      </c>
      <c r="AD2900" s="194" t="str">
        <f t="shared" si="200"/>
        <v/>
      </c>
      <c r="AE2900" s="194">
        <f>IF(AD2900="",0,IF(ISERROR(VLOOKUP(AD2900,AD$7:AD2899,1,FALSE)),1,0))</f>
        <v>0</v>
      </c>
      <c r="AF2900" s="194"/>
    </row>
    <row r="2901" spans="1:32" ht="16.5" customHeight="1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75">
        <f>IF(AND($X$3512&lt;&gt;" ",$X$3512&lt;&gt;0),IF(X2901=$X$3512,1+COUNTIF(U$7:U2900,"&gt;0"),0),0)</f>
        <v>0</v>
      </c>
      <c r="V2901" s="178" t="s">
        <v>3090</v>
      </c>
      <c r="W2901" s="130"/>
      <c r="X2901" s="131"/>
      <c r="Y2901" s="131"/>
      <c r="Z2901" s="206"/>
      <c r="AA2901" s="194">
        <f t="shared" si="197"/>
        <v>0</v>
      </c>
      <c r="AB2901" s="124" t="str">
        <f t="shared" si="198"/>
        <v/>
      </c>
      <c r="AC2901" s="195" t="str">
        <f t="shared" si="199"/>
        <v/>
      </c>
      <c r="AD2901" s="194" t="str">
        <f t="shared" si="200"/>
        <v/>
      </c>
      <c r="AE2901" s="194">
        <f>IF(AD2901="",0,IF(ISERROR(VLOOKUP(AD2901,AD$7:AD2900,1,FALSE)),1,0))</f>
        <v>0</v>
      </c>
      <c r="AF2901" s="194"/>
    </row>
    <row r="2902" spans="1:32" ht="16.5" customHeight="1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75">
        <f>IF(AND($X$3512&lt;&gt;" ",$X$3512&lt;&gt;0),IF(X2902=$X$3512,1+COUNTIF(U$7:U2901,"&gt;0"),0),0)</f>
        <v>0</v>
      </c>
      <c r="V2902" s="178" t="s">
        <v>3091</v>
      </c>
      <c r="W2902" s="130"/>
      <c r="X2902" s="131"/>
      <c r="Y2902" s="131"/>
      <c r="Z2902" s="206"/>
      <c r="AA2902" s="194">
        <f t="shared" si="197"/>
        <v>0</v>
      </c>
      <c r="AB2902" s="124" t="str">
        <f t="shared" si="198"/>
        <v/>
      </c>
      <c r="AC2902" s="195" t="str">
        <f t="shared" si="199"/>
        <v/>
      </c>
      <c r="AD2902" s="194" t="str">
        <f t="shared" si="200"/>
        <v/>
      </c>
      <c r="AE2902" s="194">
        <f>IF(AD2902="",0,IF(ISERROR(VLOOKUP(AD2902,AD$7:AD2901,1,FALSE)),1,0))</f>
        <v>0</v>
      </c>
      <c r="AF2902" s="194"/>
    </row>
    <row r="2903" spans="1:32" ht="16.5" customHeight="1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75">
        <f>IF(AND($X$3512&lt;&gt;" ",$X$3512&lt;&gt;0),IF(X2903=$X$3512,1+COUNTIF(U$7:U2902,"&gt;0"),0),0)</f>
        <v>0</v>
      </c>
      <c r="V2903" s="178" t="s">
        <v>3092</v>
      </c>
      <c r="W2903" s="130"/>
      <c r="X2903" s="131"/>
      <c r="Y2903" s="131"/>
      <c r="Z2903" s="206"/>
      <c r="AA2903" s="194">
        <f t="shared" si="197"/>
        <v>0</v>
      </c>
      <c r="AB2903" s="124" t="str">
        <f t="shared" si="198"/>
        <v/>
      </c>
      <c r="AC2903" s="195" t="str">
        <f t="shared" si="199"/>
        <v/>
      </c>
      <c r="AD2903" s="194" t="str">
        <f t="shared" si="200"/>
        <v/>
      </c>
      <c r="AE2903" s="194">
        <f>IF(AD2903="",0,IF(ISERROR(VLOOKUP(AD2903,AD$7:AD2902,1,FALSE)),1,0))</f>
        <v>0</v>
      </c>
      <c r="AF2903" s="194"/>
    </row>
    <row r="2904" spans="1:32" ht="16.5" customHeight="1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75">
        <f>IF(AND($X$3512&lt;&gt;" ",$X$3512&lt;&gt;0),IF(X2904=$X$3512,1+COUNTIF(U$7:U2903,"&gt;0"),0),0)</f>
        <v>0</v>
      </c>
      <c r="V2904" s="178" t="s">
        <v>3093</v>
      </c>
      <c r="W2904" s="130"/>
      <c r="X2904" s="131"/>
      <c r="Y2904" s="131"/>
      <c r="Z2904" s="206"/>
      <c r="AA2904" s="194">
        <f t="shared" si="197"/>
        <v>0</v>
      </c>
      <c r="AB2904" s="124" t="str">
        <f t="shared" si="198"/>
        <v/>
      </c>
      <c r="AC2904" s="195" t="str">
        <f t="shared" si="199"/>
        <v/>
      </c>
      <c r="AD2904" s="194" t="str">
        <f t="shared" si="200"/>
        <v/>
      </c>
      <c r="AE2904" s="194">
        <f>IF(AD2904="",0,IF(ISERROR(VLOOKUP(AD2904,AD$7:AD2903,1,FALSE)),1,0))</f>
        <v>0</v>
      </c>
      <c r="AF2904" s="194"/>
    </row>
    <row r="2905" spans="1:32" ht="16.5" customHeight="1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75">
        <f>IF(AND($X$3512&lt;&gt;" ",$X$3512&lt;&gt;0),IF(X2905=$X$3512,1+COUNTIF(U$7:U2904,"&gt;0"),0),0)</f>
        <v>0</v>
      </c>
      <c r="V2905" s="178" t="s">
        <v>3094</v>
      </c>
      <c r="W2905" s="130"/>
      <c r="X2905" s="131"/>
      <c r="Y2905" s="131"/>
      <c r="Z2905" s="206"/>
      <c r="AA2905" s="194">
        <f t="shared" si="197"/>
        <v>0</v>
      </c>
      <c r="AB2905" s="124" t="str">
        <f t="shared" si="198"/>
        <v/>
      </c>
      <c r="AC2905" s="195" t="str">
        <f t="shared" si="199"/>
        <v/>
      </c>
      <c r="AD2905" s="194" t="str">
        <f t="shared" si="200"/>
        <v/>
      </c>
      <c r="AE2905" s="194">
        <f>IF(AD2905="",0,IF(ISERROR(VLOOKUP(AD2905,AD$7:AD2904,1,FALSE)),1,0))</f>
        <v>0</v>
      </c>
      <c r="AF2905" s="194"/>
    </row>
    <row r="2906" spans="1:32" ht="16.5" customHeight="1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75">
        <f>IF(AND($X$3512&lt;&gt;" ",$X$3512&lt;&gt;0),IF(X2906=$X$3512,1+COUNTIF(U$7:U2905,"&gt;0"),0),0)</f>
        <v>0</v>
      </c>
      <c r="V2906" s="178" t="s">
        <v>3095</v>
      </c>
      <c r="W2906" s="130"/>
      <c r="X2906" s="131"/>
      <c r="Y2906" s="131"/>
      <c r="Z2906" s="206"/>
      <c r="AA2906" s="194">
        <f t="shared" si="197"/>
        <v>0</v>
      </c>
      <c r="AB2906" s="124" t="str">
        <f t="shared" si="198"/>
        <v/>
      </c>
      <c r="AC2906" s="195" t="str">
        <f t="shared" si="199"/>
        <v/>
      </c>
      <c r="AD2906" s="194" t="str">
        <f t="shared" si="200"/>
        <v/>
      </c>
      <c r="AE2906" s="194">
        <f>IF(AD2906="",0,IF(ISERROR(VLOOKUP(AD2906,AD$7:AD2905,1,FALSE)),1,0))</f>
        <v>0</v>
      </c>
      <c r="AF2906" s="194"/>
    </row>
    <row r="2907" spans="1:32" ht="16.5" customHeight="1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75">
        <f>IF(AND($X$3512&lt;&gt;" ",$X$3512&lt;&gt;0),IF(X2907=$X$3512,1+COUNTIF(U$7:U2906,"&gt;0"),0),0)</f>
        <v>0</v>
      </c>
      <c r="V2907" s="178" t="s">
        <v>3096</v>
      </c>
      <c r="W2907" s="130"/>
      <c r="X2907" s="131"/>
      <c r="Y2907" s="131"/>
      <c r="Z2907" s="206"/>
      <c r="AA2907" s="194">
        <f t="shared" si="197"/>
        <v>0</v>
      </c>
      <c r="AB2907" s="124" t="str">
        <f t="shared" si="198"/>
        <v/>
      </c>
      <c r="AC2907" s="195" t="str">
        <f t="shared" si="199"/>
        <v/>
      </c>
      <c r="AD2907" s="194" t="str">
        <f t="shared" si="200"/>
        <v/>
      </c>
      <c r="AE2907" s="194">
        <f>IF(AD2907="",0,IF(ISERROR(VLOOKUP(AD2907,AD$7:AD2906,1,FALSE)),1,0))</f>
        <v>0</v>
      </c>
      <c r="AF2907" s="194"/>
    </row>
    <row r="2908" spans="1:32" ht="16.5" customHeight="1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75">
        <f>IF(AND($X$3512&lt;&gt;" ",$X$3512&lt;&gt;0),IF(X2908=$X$3512,1+COUNTIF(U$7:U2907,"&gt;0"),0),0)</f>
        <v>0</v>
      </c>
      <c r="V2908" s="178" t="s">
        <v>3097</v>
      </c>
      <c r="W2908" s="130"/>
      <c r="X2908" s="131"/>
      <c r="Y2908" s="131"/>
      <c r="Z2908" s="206"/>
      <c r="AA2908" s="194">
        <f t="shared" si="197"/>
        <v>0</v>
      </c>
      <c r="AB2908" s="124" t="str">
        <f t="shared" si="198"/>
        <v/>
      </c>
      <c r="AC2908" s="195" t="str">
        <f t="shared" si="199"/>
        <v/>
      </c>
      <c r="AD2908" s="194" t="str">
        <f t="shared" si="200"/>
        <v/>
      </c>
      <c r="AE2908" s="194">
        <f>IF(AD2908="",0,IF(ISERROR(VLOOKUP(AD2908,AD$7:AD2907,1,FALSE)),1,0))</f>
        <v>0</v>
      </c>
      <c r="AF2908" s="194"/>
    </row>
    <row r="2909" spans="1:32" ht="16.5" customHeight="1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75">
        <f>IF(AND($X$3512&lt;&gt;" ",$X$3512&lt;&gt;0),IF(X2909=$X$3512,1+COUNTIF(U$7:U2908,"&gt;0"),0),0)</f>
        <v>0</v>
      </c>
      <c r="V2909" s="178" t="s">
        <v>3098</v>
      </c>
      <c r="W2909" s="130"/>
      <c r="X2909" s="131"/>
      <c r="Y2909" s="131"/>
      <c r="Z2909" s="206"/>
      <c r="AA2909" s="194">
        <f t="shared" si="197"/>
        <v>0</v>
      </c>
      <c r="AB2909" s="124" t="str">
        <f t="shared" si="198"/>
        <v/>
      </c>
      <c r="AC2909" s="195" t="str">
        <f t="shared" si="199"/>
        <v/>
      </c>
      <c r="AD2909" s="194" t="str">
        <f t="shared" si="200"/>
        <v/>
      </c>
      <c r="AE2909" s="194">
        <f>IF(AD2909="",0,IF(ISERROR(VLOOKUP(AD2909,AD$7:AD2908,1,FALSE)),1,0))</f>
        <v>0</v>
      </c>
      <c r="AF2909" s="194"/>
    </row>
    <row r="2910" spans="1:32" ht="16.5" customHeight="1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75">
        <f>IF(AND($X$3512&lt;&gt;" ",$X$3512&lt;&gt;0),IF(X2910=$X$3512,1+COUNTIF(U$7:U2909,"&gt;0"),0),0)</f>
        <v>0</v>
      </c>
      <c r="V2910" s="178" t="s">
        <v>3099</v>
      </c>
      <c r="W2910" s="130"/>
      <c r="X2910" s="131"/>
      <c r="Y2910" s="131"/>
      <c r="Z2910" s="206"/>
      <c r="AA2910" s="194">
        <f t="shared" si="197"/>
        <v>0</v>
      </c>
      <c r="AB2910" s="124" t="str">
        <f t="shared" si="198"/>
        <v/>
      </c>
      <c r="AC2910" s="195" t="str">
        <f t="shared" si="199"/>
        <v/>
      </c>
      <c r="AD2910" s="194" t="str">
        <f t="shared" si="200"/>
        <v/>
      </c>
      <c r="AE2910" s="194">
        <f>IF(AD2910="",0,IF(ISERROR(VLOOKUP(AD2910,AD$7:AD2909,1,FALSE)),1,0))</f>
        <v>0</v>
      </c>
      <c r="AF2910" s="194"/>
    </row>
    <row r="2911" spans="1:32" ht="16.5" customHeight="1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75">
        <f>IF(AND($X$3512&lt;&gt;" ",$X$3512&lt;&gt;0),IF(X2911=$X$3512,1+COUNTIF(U$7:U2910,"&gt;0"),0),0)</f>
        <v>0</v>
      </c>
      <c r="V2911" s="178" t="s">
        <v>3100</v>
      </c>
      <c r="W2911" s="130"/>
      <c r="X2911" s="131"/>
      <c r="Y2911" s="131"/>
      <c r="Z2911" s="206"/>
      <c r="AA2911" s="194">
        <f t="shared" si="197"/>
        <v>0</v>
      </c>
      <c r="AB2911" s="124" t="str">
        <f t="shared" si="198"/>
        <v/>
      </c>
      <c r="AC2911" s="195" t="str">
        <f t="shared" si="199"/>
        <v/>
      </c>
      <c r="AD2911" s="194" t="str">
        <f t="shared" si="200"/>
        <v/>
      </c>
      <c r="AE2911" s="194">
        <f>IF(AD2911="",0,IF(ISERROR(VLOOKUP(AD2911,AD$7:AD2910,1,FALSE)),1,0))</f>
        <v>0</v>
      </c>
      <c r="AF2911" s="194"/>
    </row>
    <row r="2912" spans="1:32" ht="16.5" customHeight="1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75">
        <f>IF(AND($X$3512&lt;&gt;" ",$X$3512&lt;&gt;0),IF(X2912=$X$3512,1+COUNTIF(U$7:U2911,"&gt;0"),0),0)</f>
        <v>0</v>
      </c>
      <c r="V2912" s="178" t="s">
        <v>3101</v>
      </c>
      <c r="W2912" s="130"/>
      <c r="X2912" s="131"/>
      <c r="Y2912" s="131"/>
      <c r="Z2912" s="206"/>
      <c r="AA2912" s="194">
        <f t="shared" si="197"/>
        <v>0</v>
      </c>
      <c r="AB2912" s="124" t="str">
        <f t="shared" si="198"/>
        <v/>
      </c>
      <c r="AC2912" s="195" t="str">
        <f t="shared" si="199"/>
        <v/>
      </c>
      <c r="AD2912" s="194" t="str">
        <f t="shared" si="200"/>
        <v/>
      </c>
      <c r="AE2912" s="194">
        <f>IF(AD2912="",0,IF(ISERROR(VLOOKUP(AD2912,AD$7:AD2911,1,FALSE)),1,0))</f>
        <v>0</v>
      </c>
      <c r="AF2912" s="194"/>
    </row>
    <row r="2913" spans="1:32" ht="16.5" customHeight="1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75">
        <f>IF(AND($X$3512&lt;&gt;" ",$X$3512&lt;&gt;0),IF(X2913=$X$3512,1+COUNTIF(U$7:U2912,"&gt;0"),0),0)</f>
        <v>0</v>
      </c>
      <c r="V2913" s="178" t="s">
        <v>3102</v>
      </c>
      <c r="W2913" s="130"/>
      <c r="X2913" s="131"/>
      <c r="Y2913" s="131"/>
      <c r="Z2913" s="206"/>
      <c r="AA2913" s="194">
        <f t="shared" si="197"/>
        <v>0</v>
      </c>
      <c r="AB2913" s="124" t="str">
        <f t="shared" si="198"/>
        <v/>
      </c>
      <c r="AC2913" s="195" t="str">
        <f t="shared" si="199"/>
        <v/>
      </c>
      <c r="AD2913" s="194" t="str">
        <f t="shared" si="200"/>
        <v/>
      </c>
      <c r="AE2913" s="194">
        <f>IF(AD2913="",0,IF(ISERROR(VLOOKUP(AD2913,AD$7:AD2912,1,FALSE)),1,0))</f>
        <v>0</v>
      </c>
      <c r="AF2913" s="194"/>
    </row>
    <row r="2914" spans="1:32" ht="16.5" customHeight="1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75">
        <f>IF(AND($X$3512&lt;&gt;" ",$X$3512&lt;&gt;0),IF(X2914=$X$3512,1+COUNTIF(U$7:U2913,"&gt;0"),0),0)</f>
        <v>0</v>
      </c>
      <c r="V2914" s="178" t="s">
        <v>3103</v>
      </c>
      <c r="W2914" s="130"/>
      <c r="X2914" s="131"/>
      <c r="Y2914" s="131"/>
      <c r="Z2914" s="206"/>
      <c r="AA2914" s="194">
        <f t="shared" si="197"/>
        <v>0</v>
      </c>
      <c r="AB2914" s="124" t="str">
        <f t="shared" si="198"/>
        <v/>
      </c>
      <c r="AC2914" s="195" t="str">
        <f t="shared" si="199"/>
        <v/>
      </c>
      <c r="AD2914" s="194" t="str">
        <f t="shared" si="200"/>
        <v/>
      </c>
      <c r="AE2914" s="194">
        <f>IF(AD2914="",0,IF(ISERROR(VLOOKUP(AD2914,AD$7:AD2913,1,FALSE)),1,0))</f>
        <v>0</v>
      </c>
      <c r="AF2914" s="194"/>
    </row>
    <row r="2915" spans="1:32" ht="16.5" customHeight="1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75">
        <f>IF(AND($X$3512&lt;&gt;" ",$X$3512&lt;&gt;0),IF(X2915=$X$3512,1+COUNTIF(U$7:U2914,"&gt;0"),0),0)</f>
        <v>0</v>
      </c>
      <c r="V2915" s="178" t="s">
        <v>3104</v>
      </c>
      <c r="W2915" s="130"/>
      <c r="X2915" s="131"/>
      <c r="Y2915" s="131"/>
      <c r="Z2915" s="206"/>
      <c r="AA2915" s="194">
        <f t="shared" si="197"/>
        <v>0</v>
      </c>
      <c r="AB2915" s="124" t="str">
        <f t="shared" si="198"/>
        <v/>
      </c>
      <c r="AC2915" s="195" t="str">
        <f t="shared" si="199"/>
        <v/>
      </c>
      <c r="AD2915" s="194" t="str">
        <f t="shared" si="200"/>
        <v/>
      </c>
      <c r="AE2915" s="194">
        <f>IF(AD2915="",0,IF(ISERROR(VLOOKUP(AD2915,AD$7:AD2914,1,FALSE)),1,0))</f>
        <v>0</v>
      </c>
      <c r="AF2915" s="194"/>
    </row>
    <row r="2916" spans="1:32" ht="16.5" customHeight="1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75">
        <f>IF(AND($X$3512&lt;&gt;" ",$X$3512&lt;&gt;0),IF(X2916=$X$3512,1+COUNTIF(U$7:U2915,"&gt;0"),0),0)</f>
        <v>0</v>
      </c>
      <c r="V2916" s="178" t="s">
        <v>3105</v>
      </c>
      <c r="W2916" s="130"/>
      <c r="X2916" s="131"/>
      <c r="Y2916" s="131"/>
      <c r="Z2916" s="206"/>
      <c r="AA2916" s="194">
        <f t="shared" si="197"/>
        <v>0</v>
      </c>
      <c r="AB2916" s="124" t="str">
        <f t="shared" si="198"/>
        <v/>
      </c>
      <c r="AC2916" s="195" t="str">
        <f t="shared" si="199"/>
        <v/>
      </c>
      <c r="AD2916" s="194" t="str">
        <f t="shared" si="200"/>
        <v/>
      </c>
      <c r="AE2916" s="194">
        <f>IF(AD2916="",0,IF(ISERROR(VLOOKUP(AD2916,AD$7:AD2915,1,FALSE)),1,0))</f>
        <v>0</v>
      </c>
      <c r="AF2916" s="194"/>
    </row>
    <row r="2917" spans="1:32" ht="16.5" customHeight="1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75">
        <f>IF(AND($X$3512&lt;&gt;" ",$X$3512&lt;&gt;0),IF(X2917=$X$3512,1+COUNTIF(U$7:U2916,"&gt;0"),0),0)</f>
        <v>0</v>
      </c>
      <c r="V2917" s="178" t="s">
        <v>3106</v>
      </c>
      <c r="W2917" s="130"/>
      <c r="X2917" s="131"/>
      <c r="Y2917" s="131"/>
      <c r="Z2917" s="206"/>
      <c r="AA2917" s="194">
        <f t="shared" si="197"/>
        <v>0</v>
      </c>
      <c r="AB2917" s="124" t="str">
        <f t="shared" si="198"/>
        <v/>
      </c>
      <c r="AC2917" s="195" t="str">
        <f t="shared" si="199"/>
        <v/>
      </c>
      <c r="AD2917" s="194" t="str">
        <f t="shared" si="200"/>
        <v/>
      </c>
      <c r="AE2917" s="194">
        <f>IF(AD2917="",0,IF(ISERROR(VLOOKUP(AD2917,AD$7:AD2916,1,FALSE)),1,0))</f>
        <v>0</v>
      </c>
      <c r="AF2917" s="194"/>
    </row>
    <row r="2918" spans="1:32" ht="16.5" customHeight="1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75">
        <f>IF(AND($X$3512&lt;&gt;" ",$X$3512&lt;&gt;0),IF(X2918=$X$3512,1+COUNTIF(U$7:U2917,"&gt;0"),0),0)</f>
        <v>0</v>
      </c>
      <c r="V2918" s="178" t="s">
        <v>3107</v>
      </c>
      <c r="W2918" s="130"/>
      <c r="X2918" s="131"/>
      <c r="Y2918" s="131"/>
      <c r="Z2918" s="206"/>
      <c r="AA2918" s="194">
        <f t="shared" si="197"/>
        <v>0</v>
      </c>
      <c r="AB2918" s="124" t="str">
        <f t="shared" si="198"/>
        <v/>
      </c>
      <c r="AC2918" s="195" t="str">
        <f t="shared" si="199"/>
        <v/>
      </c>
      <c r="AD2918" s="194" t="str">
        <f t="shared" si="200"/>
        <v/>
      </c>
      <c r="AE2918" s="194">
        <f>IF(AD2918="",0,IF(ISERROR(VLOOKUP(AD2918,AD$7:AD2917,1,FALSE)),1,0))</f>
        <v>0</v>
      </c>
      <c r="AF2918" s="194"/>
    </row>
    <row r="2919" spans="1:32" ht="16.5" customHeight="1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75">
        <f>IF(AND($X$3512&lt;&gt;" ",$X$3512&lt;&gt;0),IF(X2919=$X$3512,1+COUNTIF(U$7:U2918,"&gt;0"),0),0)</f>
        <v>0</v>
      </c>
      <c r="V2919" s="178" t="s">
        <v>3108</v>
      </c>
      <c r="W2919" s="130"/>
      <c r="X2919" s="131"/>
      <c r="Y2919" s="131"/>
      <c r="Z2919" s="206"/>
      <c r="AA2919" s="194">
        <f t="shared" si="197"/>
        <v>0</v>
      </c>
      <c r="AB2919" s="124" t="str">
        <f t="shared" si="198"/>
        <v/>
      </c>
      <c r="AC2919" s="195" t="str">
        <f t="shared" si="199"/>
        <v/>
      </c>
      <c r="AD2919" s="194" t="str">
        <f t="shared" si="200"/>
        <v/>
      </c>
      <c r="AE2919" s="194">
        <f>IF(AD2919="",0,IF(ISERROR(VLOOKUP(AD2919,AD$7:AD2918,1,FALSE)),1,0))</f>
        <v>0</v>
      </c>
      <c r="AF2919" s="194"/>
    </row>
    <row r="2920" spans="1:32" ht="16.5" customHeight="1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75">
        <f>IF(AND($X$3512&lt;&gt;" ",$X$3512&lt;&gt;0),IF(X2920=$X$3512,1+COUNTIF(U$7:U2919,"&gt;0"),0),0)</f>
        <v>0</v>
      </c>
      <c r="V2920" s="178" t="s">
        <v>3109</v>
      </c>
      <c r="W2920" s="130"/>
      <c r="X2920" s="131"/>
      <c r="Y2920" s="131"/>
      <c r="Z2920" s="206"/>
      <c r="AA2920" s="194">
        <f t="shared" si="197"/>
        <v>0</v>
      </c>
      <c r="AB2920" s="124" t="str">
        <f t="shared" si="198"/>
        <v/>
      </c>
      <c r="AC2920" s="195" t="str">
        <f t="shared" si="199"/>
        <v/>
      </c>
      <c r="AD2920" s="194" t="str">
        <f t="shared" si="200"/>
        <v/>
      </c>
      <c r="AE2920" s="194">
        <f>IF(AD2920="",0,IF(ISERROR(VLOOKUP(AD2920,AD$7:AD2919,1,FALSE)),1,0))</f>
        <v>0</v>
      </c>
      <c r="AF2920" s="194"/>
    </row>
    <row r="2921" spans="1:32" ht="16.5" customHeight="1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75">
        <f>IF(AND($X$3512&lt;&gt;" ",$X$3512&lt;&gt;0),IF(X2921=$X$3512,1+COUNTIF(U$7:U2920,"&gt;0"),0),0)</f>
        <v>0</v>
      </c>
      <c r="V2921" s="178" t="s">
        <v>3110</v>
      </c>
      <c r="W2921" s="130"/>
      <c r="X2921" s="131"/>
      <c r="Y2921" s="131"/>
      <c r="Z2921" s="206"/>
      <c r="AA2921" s="194">
        <f t="shared" si="197"/>
        <v>0</v>
      </c>
      <c r="AB2921" s="124" t="str">
        <f t="shared" si="198"/>
        <v/>
      </c>
      <c r="AC2921" s="195" t="str">
        <f t="shared" si="199"/>
        <v/>
      </c>
      <c r="AD2921" s="194" t="str">
        <f t="shared" si="200"/>
        <v/>
      </c>
      <c r="AE2921" s="194">
        <f>IF(AD2921="",0,IF(ISERROR(VLOOKUP(AD2921,AD$7:AD2920,1,FALSE)),1,0))</f>
        <v>0</v>
      </c>
      <c r="AF2921" s="194"/>
    </row>
    <row r="2922" spans="1:32" ht="16.5" customHeight="1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75">
        <f>IF(AND($X$3512&lt;&gt;" ",$X$3512&lt;&gt;0),IF(X2922=$X$3512,1+COUNTIF(U$7:U2921,"&gt;0"),0),0)</f>
        <v>0</v>
      </c>
      <c r="V2922" s="178" t="s">
        <v>3111</v>
      </c>
      <c r="W2922" s="130"/>
      <c r="X2922" s="131"/>
      <c r="Y2922" s="131"/>
      <c r="Z2922" s="206"/>
      <c r="AA2922" s="194">
        <f t="shared" si="197"/>
        <v>0</v>
      </c>
      <c r="AB2922" s="124" t="str">
        <f t="shared" si="198"/>
        <v/>
      </c>
      <c r="AC2922" s="195" t="str">
        <f t="shared" si="199"/>
        <v/>
      </c>
      <c r="AD2922" s="194" t="str">
        <f t="shared" si="200"/>
        <v/>
      </c>
      <c r="AE2922" s="194">
        <f>IF(AD2922="",0,IF(ISERROR(VLOOKUP(AD2922,AD$7:AD2921,1,FALSE)),1,0))</f>
        <v>0</v>
      </c>
      <c r="AF2922" s="194"/>
    </row>
    <row r="2923" spans="1:32" ht="16.5" customHeight="1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75">
        <f>IF(AND($X$3512&lt;&gt;" ",$X$3512&lt;&gt;0),IF(X2923=$X$3512,1+COUNTIF(U$7:U2922,"&gt;0"),0),0)</f>
        <v>0</v>
      </c>
      <c r="V2923" s="178" t="s">
        <v>3112</v>
      </c>
      <c r="W2923" s="130"/>
      <c r="X2923" s="131"/>
      <c r="Y2923" s="131"/>
      <c r="Z2923" s="206"/>
      <c r="AA2923" s="194">
        <f t="shared" si="197"/>
        <v>0</v>
      </c>
      <c r="AB2923" s="124" t="str">
        <f t="shared" si="198"/>
        <v/>
      </c>
      <c r="AC2923" s="195" t="str">
        <f t="shared" si="199"/>
        <v/>
      </c>
      <c r="AD2923" s="194" t="str">
        <f t="shared" si="200"/>
        <v/>
      </c>
      <c r="AE2923" s="194">
        <f>IF(AD2923="",0,IF(ISERROR(VLOOKUP(AD2923,AD$7:AD2922,1,FALSE)),1,0))</f>
        <v>0</v>
      </c>
      <c r="AF2923" s="194"/>
    </row>
    <row r="2924" spans="1:32" ht="16.5" customHeight="1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75">
        <f>IF(AND($X$3512&lt;&gt;" ",$X$3512&lt;&gt;0),IF(X2924=$X$3512,1+COUNTIF(U$7:U2923,"&gt;0"),0),0)</f>
        <v>0</v>
      </c>
      <c r="V2924" s="178" t="s">
        <v>3113</v>
      </c>
      <c r="W2924" s="130"/>
      <c r="X2924" s="131"/>
      <c r="Y2924" s="131"/>
      <c r="Z2924" s="206"/>
      <c r="AA2924" s="194">
        <f t="shared" si="197"/>
        <v>0</v>
      </c>
      <c r="AB2924" s="124" t="str">
        <f t="shared" si="198"/>
        <v/>
      </c>
      <c r="AC2924" s="195" t="str">
        <f t="shared" si="199"/>
        <v/>
      </c>
      <c r="AD2924" s="194" t="str">
        <f t="shared" si="200"/>
        <v/>
      </c>
      <c r="AE2924" s="194">
        <f>IF(AD2924="",0,IF(ISERROR(VLOOKUP(AD2924,AD$7:AD2923,1,FALSE)),1,0))</f>
        <v>0</v>
      </c>
      <c r="AF2924" s="194"/>
    </row>
    <row r="2925" spans="1:32" ht="16.5" customHeight="1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75">
        <f>IF(AND($X$3512&lt;&gt;" ",$X$3512&lt;&gt;0),IF(X2925=$X$3512,1+COUNTIF(U$7:U2924,"&gt;0"),0),0)</f>
        <v>0</v>
      </c>
      <c r="V2925" s="178" t="s">
        <v>3114</v>
      </c>
      <c r="W2925" s="130"/>
      <c r="X2925" s="131"/>
      <c r="Y2925" s="131"/>
      <c r="Z2925" s="206"/>
      <c r="AA2925" s="194">
        <f t="shared" si="197"/>
        <v>0</v>
      </c>
      <c r="AB2925" s="124" t="str">
        <f t="shared" si="198"/>
        <v/>
      </c>
      <c r="AC2925" s="195" t="str">
        <f t="shared" si="199"/>
        <v/>
      </c>
      <c r="AD2925" s="194" t="str">
        <f t="shared" si="200"/>
        <v/>
      </c>
      <c r="AE2925" s="194">
        <f>IF(AD2925="",0,IF(ISERROR(VLOOKUP(AD2925,AD$7:AD2924,1,FALSE)),1,0))</f>
        <v>0</v>
      </c>
      <c r="AF2925" s="194"/>
    </row>
    <row r="2926" spans="1:32" ht="16.5" customHeight="1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75">
        <f>IF(AND($X$3512&lt;&gt;" ",$X$3512&lt;&gt;0),IF(X2926=$X$3512,1+COUNTIF(U$7:U2925,"&gt;0"),0),0)</f>
        <v>0</v>
      </c>
      <c r="V2926" s="178" t="s">
        <v>3115</v>
      </c>
      <c r="W2926" s="130"/>
      <c r="X2926" s="131"/>
      <c r="Y2926" s="131"/>
      <c r="Z2926" s="206"/>
      <c r="AA2926" s="194">
        <f t="shared" si="197"/>
        <v>0</v>
      </c>
      <c r="AB2926" s="124" t="str">
        <f t="shared" si="198"/>
        <v/>
      </c>
      <c r="AC2926" s="195" t="str">
        <f t="shared" si="199"/>
        <v/>
      </c>
      <c r="AD2926" s="194" t="str">
        <f t="shared" si="200"/>
        <v/>
      </c>
      <c r="AE2926" s="194">
        <f>IF(AD2926="",0,IF(ISERROR(VLOOKUP(AD2926,AD$7:AD2925,1,FALSE)),1,0))</f>
        <v>0</v>
      </c>
      <c r="AF2926" s="194"/>
    </row>
    <row r="2927" spans="1:32" ht="16.5" customHeight="1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75">
        <f>IF(AND($X$3512&lt;&gt;" ",$X$3512&lt;&gt;0),IF(X2927=$X$3512,1+COUNTIF(U$7:U2926,"&gt;0"),0),0)</f>
        <v>0</v>
      </c>
      <c r="V2927" s="178" t="s">
        <v>3116</v>
      </c>
      <c r="W2927" s="130"/>
      <c r="X2927" s="131"/>
      <c r="Y2927" s="131"/>
      <c r="Z2927" s="206"/>
      <c r="AA2927" s="194">
        <f t="shared" si="197"/>
        <v>0</v>
      </c>
      <c r="AB2927" s="124" t="str">
        <f t="shared" si="198"/>
        <v/>
      </c>
      <c r="AC2927" s="195" t="str">
        <f t="shared" si="199"/>
        <v/>
      </c>
      <c r="AD2927" s="194" t="str">
        <f t="shared" si="200"/>
        <v/>
      </c>
      <c r="AE2927" s="194">
        <f>IF(AD2927="",0,IF(ISERROR(VLOOKUP(AD2927,AD$7:AD2926,1,FALSE)),1,0))</f>
        <v>0</v>
      </c>
      <c r="AF2927" s="194"/>
    </row>
    <row r="2928" spans="1:32" ht="16.5" customHeight="1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75">
        <f>IF(AND($X$3512&lt;&gt;" ",$X$3512&lt;&gt;0),IF(X2928=$X$3512,1+COUNTIF(U$7:U2927,"&gt;0"),0),0)</f>
        <v>0</v>
      </c>
      <c r="V2928" s="178" t="s">
        <v>3117</v>
      </c>
      <c r="W2928" s="130"/>
      <c r="X2928" s="131"/>
      <c r="Y2928" s="131"/>
      <c r="Z2928" s="206"/>
      <c r="AA2928" s="194">
        <f t="shared" si="197"/>
        <v>0</v>
      </c>
      <c r="AB2928" s="124" t="str">
        <f t="shared" si="198"/>
        <v/>
      </c>
      <c r="AC2928" s="195" t="str">
        <f t="shared" si="199"/>
        <v/>
      </c>
      <c r="AD2928" s="194" t="str">
        <f t="shared" si="200"/>
        <v/>
      </c>
      <c r="AE2928" s="194">
        <f>IF(AD2928="",0,IF(ISERROR(VLOOKUP(AD2928,AD$7:AD2927,1,FALSE)),1,0))</f>
        <v>0</v>
      </c>
      <c r="AF2928" s="194"/>
    </row>
    <row r="2929" spans="1:32" ht="16.5" customHeight="1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75">
        <f>IF(AND($X$3512&lt;&gt;" ",$X$3512&lt;&gt;0),IF(X2929=$X$3512,1+COUNTIF(U$7:U2928,"&gt;0"),0),0)</f>
        <v>0</v>
      </c>
      <c r="V2929" s="178" t="s">
        <v>3118</v>
      </c>
      <c r="W2929" s="130"/>
      <c r="X2929" s="131"/>
      <c r="Y2929" s="131"/>
      <c r="Z2929" s="206"/>
      <c r="AA2929" s="194">
        <f t="shared" si="197"/>
        <v>0</v>
      </c>
      <c r="AB2929" s="124" t="str">
        <f t="shared" si="198"/>
        <v/>
      </c>
      <c r="AC2929" s="195" t="str">
        <f t="shared" si="199"/>
        <v/>
      </c>
      <c r="AD2929" s="194" t="str">
        <f t="shared" si="200"/>
        <v/>
      </c>
      <c r="AE2929" s="194">
        <f>IF(AD2929="",0,IF(ISERROR(VLOOKUP(AD2929,AD$7:AD2928,1,FALSE)),1,0))</f>
        <v>0</v>
      </c>
      <c r="AF2929" s="194"/>
    </row>
    <row r="2930" spans="1:32" ht="16.5" customHeight="1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75">
        <f>IF(AND($X$3512&lt;&gt;" ",$X$3512&lt;&gt;0),IF(X2930=$X$3512,1+COUNTIF(U$7:U2929,"&gt;0"),0),0)</f>
        <v>0</v>
      </c>
      <c r="V2930" s="178" t="s">
        <v>3119</v>
      </c>
      <c r="W2930" s="130"/>
      <c r="X2930" s="131"/>
      <c r="Y2930" s="131"/>
      <c r="Z2930" s="206"/>
      <c r="AA2930" s="194">
        <f t="shared" si="197"/>
        <v>0</v>
      </c>
      <c r="AB2930" s="124" t="str">
        <f t="shared" si="198"/>
        <v/>
      </c>
      <c r="AC2930" s="195" t="str">
        <f t="shared" si="199"/>
        <v/>
      </c>
      <c r="AD2930" s="194" t="str">
        <f t="shared" si="200"/>
        <v/>
      </c>
      <c r="AE2930" s="194">
        <f>IF(AD2930="",0,IF(ISERROR(VLOOKUP(AD2930,AD$7:AD2929,1,FALSE)),1,0))</f>
        <v>0</v>
      </c>
      <c r="AF2930" s="194"/>
    </row>
    <row r="2931" spans="1:32" ht="16.5" customHeight="1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75">
        <f>IF(AND($X$3512&lt;&gt;" ",$X$3512&lt;&gt;0),IF(X2931=$X$3512,1+COUNTIF(U$7:U2930,"&gt;0"),0),0)</f>
        <v>0</v>
      </c>
      <c r="V2931" s="178" t="s">
        <v>3120</v>
      </c>
      <c r="W2931" s="130"/>
      <c r="X2931" s="131"/>
      <c r="Y2931" s="131"/>
      <c r="Z2931" s="206"/>
      <c r="AA2931" s="194">
        <f t="shared" si="197"/>
        <v>0</v>
      </c>
      <c r="AB2931" s="124" t="str">
        <f t="shared" si="198"/>
        <v/>
      </c>
      <c r="AC2931" s="195" t="str">
        <f t="shared" si="199"/>
        <v/>
      </c>
      <c r="AD2931" s="194" t="str">
        <f t="shared" si="200"/>
        <v/>
      </c>
      <c r="AE2931" s="194">
        <f>IF(AD2931="",0,IF(ISERROR(VLOOKUP(AD2931,AD$7:AD2930,1,FALSE)),1,0))</f>
        <v>0</v>
      </c>
      <c r="AF2931" s="194"/>
    </row>
    <row r="2932" spans="1:32" ht="16.5" customHeight="1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75">
        <f>IF(AND($X$3512&lt;&gt;" ",$X$3512&lt;&gt;0),IF(X2932=$X$3512,1+COUNTIF(U$7:U2931,"&gt;0"),0),0)</f>
        <v>0</v>
      </c>
      <c r="V2932" s="178" t="s">
        <v>3121</v>
      </c>
      <c r="W2932" s="130"/>
      <c r="X2932" s="131"/>
      <c r="Y2932" s="131"/>
      <c r="Z2932" s="206"/>
      <c r="AA2932" s="194">
        <f t="shared" si="197"/>
        <v>0</v>
      </c>
      <c r="AB2932" s="124" t="str">
        <f t="shared" si="198"/>
        <v/>
      </c>
      <c r="AC2932" s="195" t="str">
        <f t="shared" si="199"/>
        <v/>
      </c>
      <c r="AD2932" s="194" t="str">
        <f t="shared" si="200"/>
        <v/>
      </c>
      <c r="AE2932" s="194">
        <f>IF(AD2932="",0,IF(ISERROR(VLOOKUP(AD2932,AD$7:AD2931,1,FALSE)),1,0))</f>
        <v>0</v>
      </c>
      <c r="AF2932" s="194"/>
    </row>
    <row r="2933" spans="1:32" ht="16.5" customHeight="1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75">
        <f>IF(AND($X$3512&lt;&gt;" ",$X$3512&lt;&gt;0),IF(X2933=$X$3512,1+COUNTIF(U$7:U2932,"&gt;0"),0),0)</f>
        <v>0</v>
      </c>
      <c r="V2933" s="178" t="s">
        <v>3122</v>
      </c>
      <c r="W2933" s="130"/>
      <c r="X2933" s="131"/>
      <c r="Y2933" s="131"/>
      <c r="Z2933" s="206"/>
      <c r="AA2933" s="194">
        <f t="shared" si="197"/>
        <v>0</v>
      </c>
      <c r="AB2933" s="124" t="str">
        <f t="shared" si="198"/>
        <v/>
      </c>
      <c r="AC2933" s="195" t="str">
        <f t="shared" si="199"/>
        <v/>
      </c>
      <c r="AD2933" s="194" t="str">
        <f t="shared" si="200"/>
        <v/>
      </c>
      <c r="AE2933" s="194">
        <f>IF(AD2933="",0,IF(ISERROR(VLOOKUP(AD2933,AD$7:AD2932,1,FALSE)),1,0))</f>
        <v>0</v>
      </c>
      <c r="AF2933" s="194"/>
    </row>
    <row r="2934" spans="1:32" ht="16.5" customHeight="1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75">
        <f>IF(AND($X$3512&lt;&gt;" ",$X$3512&lt;&gt;0),IF(X2934=$X$3512,1+COUNTIF(U$7:U2933,"&gt;0"),0),0)</f>
        <v>0</v>
      </c>
      <c r="V2934" s="178" t="s">
        <v>3123</v>
      </c>
      <c r="W2934" s="130"/>
      <c r="X2934" s="131"/>
      <c r="Y2934" s="131"/>
      <c r="Z2934" s="206"/>
      <c r="AA2934" s="194">
        <f t="shared" si="197"/>
        <v>0</v>
      </c>
      <c r="AB2934" s="124" t="str">
        <f t="shared" si="198"/>
        <v/>
      </c>
      <c r="AC2934" s="195" t="str">
        <f t="shared" si="199"/>
        <v/>
      </c>
      <c r="AD2934" s="194" t="str">
        <f t="shared" si="200"/>
        <v/>
      </c>
      <c r="AE2934" s="194">
        <f>IF(AD2934="",0,IF(ISERROR(VLOOKUP(AD2934,AD$7:AD2933,1,FALSE)),1,0))</f>
        <v>0</v>
      </c>
      <c r="AF2934" s="194"/>
    </row>
    <row r="2935" spans="1:32" ht="16.5" customHeight="1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75">
        <f>IF(AND($X$3512&lt;&gt;" ",$X$3512&lt;&gt;0),IF(X2935=$X$3512,1+COUNTIF(U$7:U2934,"&gt;0"),0),0)</f>
        <v>0</v>
      </c>
      <c r="V2935" s="178" t="s">
        <v>3124</v>
      </c>
      <c r="W2935" s="130"/>
      <c r="X2935" s="131"/>
      <c r="Y2935" s="131"/>
      <c r="Z2935" s="206"/>
      <c r="AA2935" s="194">
        <f t="shared" si="197"/>
        <v>0</v>
      </c>
      <c r="AB2935" s="124" t="str">
        <f t="shared" si="198"/>
        <v/>
      </c>
      <c r="AC2935" s="195" t="str">
        <f t="shared" si="199"/>
        <v/>
      </c>
      <c r="AD2935" s="194" t="str">
        <f t="shared" si="200"/>
        <v/>
      </c>
      <c r="AE2935" s="194">
        <f>IF(AD2935="",0,IF(ISERROR(VLOOKUP(AD2935,AD$7:AD2934,1,FALSE)),1,0))</f>
        <v>0</v>
      </c>
      <c r="AF2935" s="194"/>
    </row>
    <row r="2936" spans="1:32" ht="16.5" customHeight="1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75">
        <f>IF(AND($X$3512&lt;&gt;" ",$X$3512&lt;&gt;0),IF(X2936=$X$3512,1+COUNTIF(U$7:U2935,"&gt;0"),0),0)</f>
        <v>0</v>
      </c>
      <c r="V2936" s="178" t="s">
        <v>3125</v>
      </c>
      <c r="W2936" s="130"/>
      <c r="X2936" s="131"/>
      <c r="Y2936" s="131"/>
      <c r="Z2936" s="206"/>
      <c r="AA2936" s="194">
        <f t="shared" si="197"/>
        <v>0</v>
      </c>
      <c r="AB2936" s="124" t="str">
        <f t="shared" si="198"/>
        <v/>
      </c>
      <c r="AC2936" s="195" t="str">
        <f t="shared" si="199"/>
        <v/>
      </c>
      <c r="AD2936" s="194" t="str">
        <f t="shared" si="200"/>
        <v/>
      </c>
      <c r="AE2936" s="194">
        <f>IF(AD2936="",0,IF(ISERROR(VLOOKUP(AD2936,AD$7:AD2935,1,FALSE)),1,0))</f>
        <v>0</v>
      </c>
      <c r="AF2936" s="194"/>
    </row>
    <row r="2937" spans="1:32" ht="16.5" customHeight="1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75">
        <f>IF(AND($X$3512&lt;&gt;" ",$X$3512&lt;&gt;0),IF(X2937=$X$3512,1+COUNTIF(U$7:U2936,"&gt;0"),0),0)</f>
        <v>0</v>
      </c>
      <c r="V2937" s="178" t="s">
        <v>3126</v>
      </c>
      <c r="W2937" s="130"/>
      <c r="X2937" s="131"/>
      <c r="Y2937" s="131"/>
      <c r="Z2937" s="206"/>
      <c r="AA2937" s="194">
        <f t="shared" si="197"/>
        <v>0</v>
      </c>
      <c r="AB2937" s="124" t="str">
        <f t="shared" si="198"/>
        <v/>
      </c>
      <c r="AC2937" s="195" t="str">
        <f t="shared" si="199"/>
        <v/>
      </c>
      <c r="AD2937" s="194" t="str">
        <f t="shared" si="200"/>
        <v/>
      </c>
      <c r="AE2937" s="194">
        <f>IF(AD2937="",0,IF(ISERROR(VLOOKUP(AD2937,AD$7:AD2936,1,FALSE)),1,0))</f>
        <v>0</v>
      </c>
      <c r="AF2937" s="194"/>
    </row>
    <row r="2938" spans="1:32" ht="16.5" customHeight="1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75">
        <f>IF(AND($X$3512&lt;&gt;" ",$X$3512&lt;&gt;0),IF(X2938=$X$3512,1+COUNTIF(U$7:U2937,"&gt;0"),0),0)</f>
        <v>0</v>
      </c>
      <c r="V2938" s="178" t="s">
        <v>3127</v>
      </c>
      <c r="W2938" s="130"/>
      <c r="X2938" s="131"/>
      <c r="Y2938" s="131"/>
      <c r="Z2938" s="206"/>
      <c r="AA2938" s="194">
        <f t="shared" si="197"/>
        <v>0</v>
      </c>
      <c r="AB2938" s="124" t="str">
        <f t="shared" si="198"/>
        <v/>
      </c>
      <c r="AC2938" s="195" t="str">
        <f t="shared" si="199"/>
        <v/>
      </c>
      <c r="AD2938" s="194" t="str">
        <f t="shared" si="200"/>
        <v/>
      </c>
      <c r="AE2938" s="194">
        <f>IF(AD2938="",0,IF(ISERROR(VLOOKUP(AD2938,AD$7:AD2937,1,FALSE)),1,0))</f>
        <v>0</v>
      </c>
      <c r="AF2938" s="194"/>
    </row>
    <row r="2939" spans="1:32" ht="16.5" customHeight="1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75">
        <f>IF(AND($X$3512&lt;&gt;" ",$X$3512&lt;&gt;0),IF(X2939=$X$3512,1+COUNTIF(U$7:U2938,"&gt;0"),0),0)</f>
        <v>0</v>
      </c>
      <c r="V2939" s="178" t="s">
        <v>3128</v>
      </c>
      <c r="W2939" s="130"/>
      <c r="X2939" s="131"/>
      <c r="Y2939" s="131"/>
      <c r="Z2939" s="206"/>
      <c r="AA2939" s="194">
        <f t="shared" si="197"/>
        <v>0</v>
      </c>
      <c r="AB2939" s="124" t="str">
        <f t="shared" si="198"/>
        <v/>
      </c>
      <c r="AC2939" s="195" t="str">
        <f t="shared" si="199"/>
        <v/>
      </c>
      <c r="AD2939" s="194" t="str">
        <f t="shared" si="200"/>
        <v/>
      </c>
      <c r="AE2939" s="194">
        <f>IF(AD2939="",0,IF(ISERROR(VLOOKUP(AD2939,AD$7:AD2938,1,FALSE)),1,0))</f>
        <v>0</v>
      </c>
      <c r="AF2939" s="194"/>
    </row>
    <row r="2940" spans="1:32" ht="16.5" customHeight="1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75">
        <f>IF(AND($X$3512&lt;&gt;" ",$X$3512&lt;&gt;0),IF(X2940=$X$3512,1+COUNTIF(U$7:U2939,"&gt;0"),0),0)</f>
        <v>0</v>
      </c>
      <c r="V2940" s="178" t="s">
        <v>3129</v>
      </c>
      <c r="W2940" s="130"/>
      <c r="X2940" s="131"/>
      <c r="Y2940" s="131"/>
      <c r="Z2940" s="206"/>
      <c r="AA2940" s="194">
        <f t="shared" si="197"/>
        <v>0</v>
      </c>
      <c r="AB2940" s="124" t="str">
        <f t="shared" si="198"/>
        <v/>
      </c>
      <c r="AC2940" s="195" t="str">
        <f t="shared" si="199"/>
        <v/>
      </c>
      <c r="AD2940" s="194" t="str">
        <f t="shared" si="200"/>
        <v/>
      </c>
      <c r="AE2940" s="194">
        <f>IF(AD2940="",0,IF(ISERROR(VLOOKUP(AD2940,AD$7:AD2939,1,FALSE)),1,0))</f>
        <v>0</v>
      </c>
      <c r="AF2940" s="194"/>
    </row>
    <row r="2941" spans="1:32" ht="16.5" customHeight="1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75">
        <f>IF(AND($X$3512&lt;&gt;" ",$X$3512&lt;&gt;0),IF(X2941=$X$3512,1+COUNTIF(U$7:U2940,"&gt;0"),0),0)</f>
        <v>0</v>
      </c>
      <c r="V2941" s="178" t="s">
        <v>3130</v>
      </c>
      <c r="W2941" s="130"/>
      <c r="X2941" s="131"/>
      <c r="Y2941" s="131"/>
      <c r="Z2941" s="206"/>
      <c r="AA2941" s="194">
        <f t="shared" si="197"/>
        <v>0</v>
      </c>
      <c r="AB2941" s="124" t="str">
        <f t="shared" si="198"/>
        <v/>
      </c>
      <c r="AC2941" s="195" t="str">
        <f t="shared" si="199"/>
        <v/>
      </c>
      <c r="AD2941" s="194" t="str">
        <f t="shared" si="200"/>
        <v/>
      </c>
      <c r="AE2941" s="194">
        <f>IF(AD2941="",0,IF(ISERROR(VLOOKUP(AD2941,AD$7:AD2940,1,FALSE)),1,0))</f>
        <v>0</v>
      </c>
      <c r="AF2941" s="194"/>
    </row>
    <row r="2942" spans="1:32" ht="16.5" customHeight="1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75">
        <f>IF(AND($X$3512&lt;&gt;" ",$X$3512&lt;&gt;0),IF(X2942=$X$3512,1+COUNTIF(U$7:U2941,"&gt;0"),0),0)</f>
        <v>0</v>
      </c>
      <c r="V2942" s="178" t="s">
        <v>3131</v>
      </c>
      <c r="W2942" s="130"/>
      <c r="X2942" s="131"/>
      <c r="Y2942" s="131"/>
      <c r="Z2942" s="206"/>
      <c r="AA2942" s="194">
        <f t="shared" si="197"/>
        <v>0</v>
      </c>
      <c r="AB2942" s="124" t="str">
        <f t="shared" si="198"/>
        <v/>
      </c>
      <c r="AC2942" s="195" t="str">
        <f t="shared" si="199"/>
        <v/>
      </c>
      <c r="AD2942" s="194" t="str">
        <f t="shared" si="200"/>
        <v/>
      </c>
      <c r="AE2942" s="194">
        <f>IF(AD2942="",0,IF(ISERROR(VLOOKUP(AD2942,AD$7:AD2941,1,FALSE)),1,0))</f>
        <v>0</v>
      </c>
      <c r="AF2942" s="194"/>
    </row>
    <row r="2943" spans="1:32" ht="16.5" customHeight="1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75">
        <f>IF(AND($X$3512&lt;&gt;" ",$X$3512&lt;&gt;0),IF(X2943=$X$3512,1+COUNTIF(U$7:U2942,"&gt;0"),0),0)</f>
        <v>0</v>
      </c>
      <c r="V2943" s="178" t="s">
        <v>3132</v>
      </c>
      <c r="W2943" s="130"/>
      <c r="X2943" s="131"/>
      <c r="Y2943" s="131"/>
      <c r="Z2943" s="206"/>
      <c r="AA2943" s="194">
        <f t="shared" si="197"/>
        <v>0</v>
      </c>
      <c r="AB2943" s="124" t="str">
        <f t="shared" si="198"/>
        <v/>
      </c>
      <c r="AC2943" s="195" t="str">
        <f t="shared" si="199"/>
        <v/>
      </c>
      <c r="AD2943" s="194" t="str">
        <f t="shared" si="200"/>
        <v/>
      </c>
      <c r="AE2943" s="194">
        <f>IF(AD2943="",0,IF(ISERROR(VLOOKUP(AD2943,AD$7:AD2942,1,FALSE)),1,0))</f>
        <v>0</v>
      </c>
      <c r="AF2943" s="194"/>
    </row>
    <row r="2944" spans="1:32" ht="16.5" customHeight="1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75">
        <f>IF(AND($X$3512&lt;&gt;" ",$X$3512&lt;&gt;0),IF(X2944=$X$3512,1+COUNTIF(U$7:U2943,"&gt;0"),0),0)</f>
        <v>0</v>
      </c>
      <c r="V2944" s="178" t="s">
        <v>3133</v>
      </c>
      <c r="W2944" s="130"/>
      <c r="X2944" s="131"/>
      <c r="Y2944" s="131"/>
      <c r="Z2944" s="206"/>
      <c r="AA2944" s="194">
        <f t="shared" si="197"/>
        <v>0</v>
      </c>
      <c r="AB2944" s="124" t="str">
        <f t="shared" si="198"/>
        <v/>
      </c>
      <c r="AC2944" s="195" t="str">
        <f t="shared" si="199"/>
        <v/>
      </c>
      <c r="AD2944" s="194" t="str">
        <f t="shared" si="200"/>
        <v/>
      </c>
      <c r="AE2944" s="194">
        <f>IF(AD2944="",0,IF(ISERROR(VLOOKUP(AD2944,AD$7:AD2943,1,FALSE)),1,0))</f>
        <v>0</v>
      </c>
      <c r="AF2944" s="194"/>
    </row>
    <row r="2945" spans="1:32" ht="16.5" customHeight="1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75">
        <f>IF(AND($X$3512&lt;&gt;" ",$X$3512&lt;&gt;0),IF(X2945=$X$3512,1+COUNTIF(U$7:U2944,"&gt;0"),0),0)</f>
        <v>0</v>
      </c>
      <c r="V2945" s="178" t="s">
        <v>3134</v>
      </c>
      <c r="W2945" s="130"/>
      <c r="X2945" s="131"/>
      <c r="Y2945" s="131"/>
      <c r="Z2945" s="206"/>
      <c r="AA2945" s="194">
        <f t="shared" si="197"/>
        <v>0</v>
      </c>
      <c r="AB2945" s="124" t="str">
        <f t="shared" si="198"/>
        <v/>
      </c>
      <c r="AC2945" s="195" t="str">
        <f t="shared" si="199"/>
        <v/>
      </c>
      <c r="AD2945" s="194" t="str">
        <f t="shared" si="200"/>
        <v/>
      </c>
      <c r="AE2945" s="194">
        <f>IF(AD2945="",0,IF(ISERROR(VLOOKUP(AD2945,AD$7:AD2944,1,FALSE)),1,0))</f>
        <v>0</v>
      </c>
      <c r="AF2945" s="194"/>
    </row>
    <row r="2946" spans="1:32" ht="16.5" customHeight="1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75">
        <f>IF(AND($X$3512&lt;&gt;" ",$X$3512&lt;&gt;0),IF(X2946=$X$3512,1+COUNTIF(U$7:U2945,"&gt;0"),0),0)</f>
        <v>0</v>
      </c>
      <c r="V2946" s="178" t="s">
        <v>3135</v>
      </c>
      <c r="W2946" s="130"/>
      <c r="X2946" s="131"/>
      <c r="Y2946" s="131"/>
      <c r="Z2946" s="206"/>
      <c r="AA2946" s="194">
        <f t="shared" si="197"/>
        <v>0</v>
      </c>
      <c r="AB2946" s="124" t="str">
        <f t="shared" si="198"/>
        <v/>
      </c>
      <c r="AC2946" s="195" t="str">
        <f t="shared" si="199"/>
        <v/>
      </c>
      <c r="AD2946" s="194" t="str">
        <f t="shared" si="200"/>
        <v/>
      </c>
      <c r="AE2946" s="194">
        <f>IF(AD2946="",0,IF(ISERROR(VLOOKUP(AD2946,AD$7:AD2945,1,FALSE)),1,0))</f>
        <v>0</v>
      </c>
      <c r="AF2946" s="194"/>
    </row>
    <row r="2947" spans="1:32" ht="16.5" customHeight="1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75">
        <f>IF(AND($X$3512&lt;&gt;" ",$X$3512&lt;&gt;0),IF(X2947=$X$3512,1+COUNTIF(U$7:U2946,"&gt;0"),0),0)</f>
        <v>0</v>
      </c>
      <c r="V2947" s="178" t="s">
        <v>3136</v>
      </c>
      <c r="W2947" s="130"/>
      <c r="X2947" s="131"/>
      <c r="Y2947" s="131"/>
      <c r="Z2947" s="206"/>
      <c r="AA2947" s="194">
        <f t="shared" si="197"/>
        <v>0</v>
      </c>
      <c r="AB2947" s="124" t="str">
        <f t="shared" si="198"/>
        <v/>
      </c>
      <c r="AC2947" s="195" t="str">
        <f t="shared" si="199"/>
        <v/>
      </c>
      <c r="AD2947" s="194" t="str">
        <f t="shared" si="200"/>
        <v/>
      </c>
      <c r="AE2947" s="194">
        <f>IF(AD2947="",0,IF(ISERROR(VLOOKUP(AD2947,AD$7:AD2946,1,FALSE)),1,0))</f>
        <v>0</v>
      </c>
      <c r="AF2947" s="194"/>
    </row>
    <row r="2948" spans="1:32" ht="16.5" customHeight="1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75">
        <f>IF(AND($X$3512&lt;&gt;" ",$X$3512&lt;&gt;0),IF(X2948=$X$3512,1+COUNTIF(U$7:U2947,"&gt;0"),0),0)</f>
        <v>0</v>
      </c>
      <c r="V2948" s="178" t="s">
        <v>3137</v>
      </c>
      <c r="W2948" s="130"/>
      <c r="X2948" s="131"/>
      <c r="Y2948" s="131"/>
      <c r="Z2948" s="206"/>
      <c r="AA2948" s="194">
        <f t="shared" si="197"/>
        <v>0</v>
      </c>
      <c r="AB2948" s="124" t="str">
        <f t="shared" si="198"/>
        <v/>
      </c>
      <c r="AC2948" s="195" t="str">
        <f t="shared" si="199"/>
        <v/>
      </c>
      <c r="AD2948" s="194" t="str">
        <f t="shared" si="200"/>
        <v/>
      </c>
      <c r="AE2948" s="194">
        <f>IF(AD2948="",0,IF(ISERROR(VLOOKUP(AD2948,AD$7:AD2947,1,FALSE)),1,0))</f>
        <v>0</v>
      </c>
      <c r="AF2948" s="194"/>
    </row>
    <row r="2949" spans="1:32" ht="16.5" customHeight="1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75">
        <f>IF(AND($X$3512&lt;&gt;" ",$X$3512&lt;&gt;0),IF(X2949=$X$3512,1+COUNTIF(U$7:U2948,"&gt;0"),0),0)</f>
        <v>0</v>
      </c>
      <c r="V2949" s="178" t="s">
        <v>3138</v>
      </c>
      <c r="W2949" s="130"/>
      <c r="X2949" s="131"/>
      <c r="Y2949" s="131"/>
      <c r="Z2949" s="206"/>
      <c r="AA2949" s="194">
        <f t="shared" si="197"/>
        <v>0</v>
      </c>
      <c r="AB2949" s="124" t="str">
        <f t="shared" si="198"/>
        <v/>
      </c>
      <c r="AC2949" s="195" t="str">
        <f t="shared" si="199"/>
        <v/>
      </c>
      <c r="AD2949" s="194" t="str">
        <f t="shared" si="200"/>
        <v/>
      </c>
      <c r="AE2949" s="194">
        <f>IF(AD2949="",0,IF(ISERROR(VLOOKUP(AD2949,AD$7:AD2948,1,FALSE)),1,0))</f>
        <v>0</v>
      </c>
      <c r="AF2949" s="194"/>
    </row>
    <row r="2950" spans="1:32" ht="16.5" customHeight="1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75">
        <f>IF(AND($X$3512&lt;&gt;" ",$X$3512&lt;&gt;0),IF(X2950=$X$3512,1+COUNTIF(U$7:U2949,"&gt;0"),0),0)</f>
        <v>0</v>
      </c>
      <c r="V2950" s="178" t="s">
        <v>3139</v>
      </c>
      <c r="W2950" s="130"/>
      <c r="X2950" s="131"/>
      <c r="Y2950" s="131"/>
      <c r="Z2950" s="206"/>
      <c r="AA2950" s="194">
        <f t="shared" si="197"/>
        <v>0</v>
      </c>
      <c r="AB2950" s="124" t="str">
        <f t="shared" si="198"/>
        <v/>
      </c>
      <c r="AC2950" s="195" t="str">
        <f t="shared" si="199"/>
        <v/>
      </c>
      <c r="AD2950" s="194" t="str">
        <f t="shared" si="200"/>
        <v/>
      </c>
      <c r="AE2950" s="194">
        <f>IF(AD2950="",0,IF(ISERROR(VLOOKUP(AD2950,AD$7:AD2949,1,FALSE)),1,0))</f>
        <v>0</v>
      </c>
      <c r="AF2950" s="194"/>
    </row>
    <row r="2951" spans="1:32" ht="16.5" customHeight="1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75">
        <f>IF(AND($X$3512&lt;&gt;" ",$X$3512&lt;&gt;0),IF(X2951=$X$3512,1+COUNTIF(U$7:U2950,"&gt;0"),0),0)</f>
        <v>0</v>
      </c>
      <c r="V2951" s="178" t="s">
        <v>3140</v>
      </c>
      <c r="W2951" s="130"/>
      <c r="X2951" s="131"/>
      <c r="Y2951" s="131"/>
      <c r="Z2951" s="206"/>
      <c r="AA2951" s="194">
        <f t="shared" ref="AA2951:AA3014" si="201">IF(ISBLANK(X2951),0,VLOOKUP(X2951,$B$8:$E$57,1,FALSE))</f>
        <v>0</v>
      </c>
      <c r="AB2951" s="124" t="str">
        <f t="shared" si="198"/>
        <v/>
      </c>
      <c r="AC2951" s="195" t="str">
        <f t="shared" si="199"/>
        <v/>
      </c>
      <c r="AD2951" s="194" t="str">
        <f t="shared" si="200"/>
        <v/>
      </c>
      <c r="AE2951" s="194">
        <f>IF(AD2951="",0,IF(ISERROR(VLOOKUP(AD2951,AD$7:AD2950,1,FALSE)),1,0))</f>
        <v>0</v>
      </c>
      <c r="AF2951" s="194"/>
    </row>
    <row r="2952" spans="1:32" ht="16.5" customHeight="1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75">
        <f>IF(AND($X$3512&lt;&gt;" ",$X$3512&lt;&gt;0),IF(X2952=$X$3512,1+COUNTIF(U$7:U2951,"&gt;0"),0),0)</f>
        <v>0</v>
      </c>
      <c r="V2952" s="178" t="s">
        <v>3141</v>
      </c>
      <c r="W2952" s="130"/>
      <c r="X2952" s="131"/>
      <c r="Y2952" s="131"/>
      <c r="Z2952" s="206"/>
      <c r="AA2952" s="194">
        <f t="shared" si="201"/>
        <v>0</v>
      </c>
      <c r="AB2952" s="124" t="str">
        <f t="shared" ref="AB2952:AB3015" si="202">IF(W2952&gt;0,CONCATENATE(MONTH(W2952)&amp;X2952),"")</f>
        <v/>
      </c>
      <c r="AC2952" s="195" t="str">
        <f t="shared" ref="AC2952:AC3015" si="203">IF(OR(AND(Z2952&lt;&gt;0,ISBLANK(X2952)),ISERROR(AA2952)),"ERR","")</f>
        <v/>
      </c>
      <c r="AD2952" s="194" t="str">
        <f t="shared" si="200"/>
        <v/>
      </c>
      <c r="AE2952" s="194">
        <f>IF(AD2952="",0,IF(ISERROR(VLOOKUP(AD2952,AD$7:AD2951,1,FALSE)),1,0))</f>
        <v>0</v>
      </c>
      <c r="AF2952" s="194"/>
    </row>
    <row r="2953" spans="1:32" ht="16.5" customHeight="1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75">
        <f>IF(AND($X$3512&lt;&gt;" ",$X$3512&lt;&gt;0),IF(X2953=$X$3512,1+COUNTIF(U$7:U2952,"&gt;0"),0),0)</f>
        <v>0</v>
      </c>
      <c r="V2953" s="178" t="s">
        <v>3142</v>
      </c>
      <c r="W2953" s="130"/>
      <c r="X2953" s="131"/>
      <c r="Y2953" s="131"/>
      <c r="Z2953" s="206"/>
      <c r="AA2953" s="194">
        <f t="shared" si="201"/>
        <v>0</v>
      </c>
      <c r="AB2953" s="124" t="str">
        <f t="shared" si="202"/>
        <v/>
      </c>
      <c r="AC2953" s="195" t="str">
        <f t="shared" si="203"/>
        <v/>
      </c>
      <c r="AD2953" s="194" t="str">
        <f t="shared" si="200"/>
        <v/>
      </c>
      <c r="AE2953" s="194">
        <f>IF(AD2953="",0,IF(ISERROR(VLOOKUP(AD2953,AD$7:AD2952,1,FALSE)),1,0))</f>
        <v>0</v>
      </c>
      <c r="AF2953" s="194"/>
    </row>
    <row r="2954" spans="1:32" ht="16.5" customHeight="1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75">
        <f>IF(AND($X$3512&lt;&gt;" ",$X$3512&lt;&gt;0),IF(X2954=$X$3512,1+COUNTIF(U$7:U2953,"&gt;0"),0),0)</f>
        <v>0</v>
      </c>
      <c r="V2954" s="178" t="s">
        <v>3143</v>
      </c>
      <c r="W2954" s="130"/>
      <c r="X2954" s="131"/>
      <c r="Y2954" s="131"/>
      <c r="Z2954" s="206"/>
      <c r="AA2954" s="194">
        <f t="shared" si="201"/>
        <v>0</v>
      </c>
      <c r="AB2954" s="124" t="str">
        <f t="shared" si="202"/>
        <v/>
      </c>
      <c r="AC2954" s="195" t="str">
        <f t="shared" si="203"/>
        <v/>
      </c>
      <c r="AD2954" s="194" t="str">
        <f t="shared" si="200"/>
        <v/>
      </c>
      <c r="AE2954" s="194">
        <f>IF(AD2954="",0,IF(ISERROR(VLOOKUP(AD2954,AD$7:AD2953,1,FALSE)),1,0))</f>
        <v>0</v>
      </c>
      <c r="AF2954" s="194"/>
    </row>
    <row r="2955" spans="1:32" ht="16.5" customHeight="1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75">
        <f>IF(AND($X$3512&lt;&gt;" ",$X$3512&lt;&gt;0),IF(X2955=$X$3512,1+COUNTIF(U$7:U2954,"&gt;0"),0),0)</f>
        <v>0</v>
      </c>
      <c r="V2955" s="178" t="s">
        <v>3144</v>
      </c>
      <c r="W2955" s="130"/>
      <c r="X2955" s="131"/>
      <c r="Y2955" s="131"/>
      <c r="Z2955" s="206"/>
      <c r="AA2955" s="194">
        <f t="shared" si="201"/>
        <v>0</v>
      </c>
      <c r="AB2955" s="124" t="str">
        <f t="shared" si="202"/>
        <v/>
      </c>
      <c r="AC2955" s="195" t="str">
        <f t="shared" si="203"/>
        <v/>
      </c>
      <c r="AD2955" s="194" t="str">
        <f t="shared" ref="AD2955:AD3018" si="204">IF(W2955&gt;0,CONCATENATE(MONTH(W2955),"-",YEAR(W2955)),"")</f>
        <v/>
      </c>
      <c r="AE2955" s="194">
        <f>IF(AD2955="",0,IF(ISERROR(VLOOKUP(AD2955,AD$7:AD2954,1,FALSE)),1,0))</f>
        <v>0</v>
      </c>
      <c r="AF2955" s="194"/>
    </row>
    <row r="2956" spans="1:32" ht="16.5" customHeight="1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75">
        <f>IF(AND($X$3512&lt;&gt;" ",$X$3512&lt;&gt;0),IF(X2956=$X$3512,1+COUNTIF(U$7:U2955,"&gt;0"),0),0)</f>
        <v>0</v>
      </c>
      <c r="V2956" s="178" t="s">
        <v>3145</v>
      </c>
      <c r="W2956" s="130"/>
      <c r="X2956" s="131"/>
      <c r="Y2956" s="131"/>
      <c r="Z2956" s="206"/>
      <c r="AA2956" s="194">
        <f t="shared" si="201"/>
        <v>0</v>
      </c>
      <c r="AB2956" s="124" t="str">
        <f t="shared" si="202"/>
        <v/>
      </c>
      <c r="AC2956" s="195" t="str">
        <f t="shared" si="203"/>
        <v/>
      </c>
      <c r="AD2956" s="194" t="str">
        <f t="shared" si="204"/>
        <v/>
      </c>
      <c r="AE2956" s="194">
        <f>IF(AD2956="",0,IF(ISERROR(VLOOKUP(AD2956,AD$7:AD2955,1,FALSE)),1,0))</f>
        <v>0</v>
      </c>
      <c r="AF2956" s="194"/>
    </row>
    <row r="2957" spans="1:32" ht="16.5" customHeight="1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75">
        <f>IF(AND($X$3512&lt;&gt;" ",$X$3512&lt;&gt;0),IF(X2957=$X$3512,1+COUNTIF(U$7:U2956,"&gt;0"),0),0)</f>
        <v>0</v>
      </c>
      <c r="V2957" s="178" t="s">
        <v>3146</v>
      </c>
      <c r="W2957" s="130"/>
      <c r="X2957" s="131"/>
      <c r="Y2957" s="131"/>
      <c r="Z2957" s="206"/>
      <c r="AA2957" s="194">
        <f t="shared" si="201"/>
        <v>0</v>
      </c>
      <c r="AB2957" s="124" t="str">
        <f t="shared" si="202"/>
        <v/>
      </c>
      <c r="AC2957" s="195" t="str">
        <f t="shared" si="203"/>
        <v/>
      </c>
      <c r="AD2957" s="194" t="str">
        <f t="shared" si="204"/>
        <v/>
      </c>
      <c r="AE2957" s="194">
        <f>IF(AD2957="",0,IF(ISERROR(VLOOKUP(AD2957,AD$7:AD2956,1,FALSE)),1,0))</f>
        <v>0</v>
      </c>
      <c r="AF2957" s="194"/>
    </row>
    <row r="2958" spans="1:32" ht="16.5" customHeight="1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75">
        <f>IF(AND($X$3512&lt;&gt;" ",$X$3512&lt;&gt;0),IF(X2958=$X$3512,1+COUNTIF(U$7:U2957,"&gt;0"),0),0)</f>
        <v>0</v>
      </c>
      <c r="V2958" s="178" t="s">
        <v>3147</v>
      </c>
      <c r="W2958" s="130"/>
      <c r="X2958" s="131"/>
      <c r="Y2958" s="131"/>
      <c r="Z2958" s="206"/>
      <c r="AA2958" s="194">
        <f t="shared" si="201"/>
        <v>0</v>
      </c>
      <c r="AB2958" s="124" t="str">
        <f t="shared" si="202"/>
        <v/>
      </c>
      <c r="AC2958" s="195" t="str">
        <f t="shared" si="203"/>
        <v/>
      </c>
      <c r="AD2958" s="194" t="str">
        <f t="shared" si="204"/>
        <v/>
      </c>
      <c r="AE2958" s="194">
        <f>IF(AD2958="",0,IF(ISERROR(VLOOKUP(AD2958,AD$7:AD2957,1,FALSE)),1,0))</f>
        <v>0</v>
      </c>
      <c r="AF2958" s="194"/>
    </row>
    <row r="2959" spans="1:32" ht="16.5" customHeight="1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75">
        <f>IF(AND($X$3512&lt;&gt;" ",$X$3512&lt;&gt;0),IF(X2959=$X$3512,1+COUNTIF(U$7:U2958,"&gt;0"),0),0)</f>
        <v>0</v>
      </c>
      <c r="V2959" s="178" t="s">
        <v>3148</v>
      </c>
      <c r="W2959" s="130"/>
      <c r="X2959" s="131"/>
      <c r="Y2959" s="131"/>
      <c r="Z2959" s="206"/>
      <c r="AA2959" s="194">
        <f t="shared" si="201"/>
        <v>0</v>
      </c>
      <c r="AB2959" s="124" t="str">
        <f t="shared" si="202"/>
        <v/>
      </c>
      <c r="AC2959" s="195" t="str">
        <f t="shared" si="203"/>
        <v/>
      </c>
      <c r="AD2959" s="194" t="str">
        <f t="shared" si="204"/>
        <v/>
      </c>
      <c r="AE2959" s="194">
        <f>IF(AD2959="",0,IF(ISERROR(VLOOKUP(AD2959,AD$7:AD2958,1,FALSE)),1,0))</f>
        <v>0</v>
      </c>
      <c r="AF2959" s="194"/>
    </row>
    <row r="2960" spans="1:32" ht="16.5" customHeight="1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75">
        <f>IF(AND($X$3512&lt;&gt;" ",$X$3512&lt;&gt;0),IF(X2960=$X$3512,1+COUNTIF(U$7:U2959,"&gt;0"),0),0)</f>
        <v>0</v>
      </c>
      <c r="V2960" s="178" t="s">
        <v>3149</v>
      </c>
      <c r="W2960" s="130"/>
      <c r="X2960" s="131"/>
      <c r="Y2960" s="131"/>
      <c r="Z2960" s="206"/>
      <c r="AA2960" s="194">
        <f t="shared" si="201"/>
        <v>0</v>
      </c>
      <c r="AB2960" s="124" t="str">
        <f t="shared" si="202"/>
        <v/>
      </c>
      <c r="AC2960" s="195" t="str">
        <f t="shared" si="203"/>
        <v/>
      </c>
      <c r="AD2960" s="194" t="str">
        <f t="shared" si="204"/>
        <v/>
      </c>
      <c r="AE2960" s="194">
        <f>IF(AD2960="",0,IF(ISERROR(VLOOKUP(AD2960,AD$7:AD2959,1,FALSE)),1,0))</f>
        <v>0</v>
      </c>
      <c r="AF2960" s="194"/>
    </row>
    <row r="2961" spans="1:32" ht="16.5" customHeight="1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75">
        <f>IF(AND($X$3512&lt;&gt;" ",$X$3512&lt;&gt;0),IF(X2961=$X$3512,1+COUNTIF(U$7:U2960,"&gt;0"),0),0)</f>
        <v>0</v>
      </c>
      <c r="V2961" s="178" t="s">
        <v>3150</v>
      </c>
      <c r="W2961" s="130"/>
      <c r="X2961" s="131"/>
      <c r="Y2961" s="131"/>
      <c r="Z2961" s="206"/>
      <c r="AA2961" s="194">
        <f t="shared" si="201"/>
        <v>0</v>
      </c>
      <c r="AB2961" s="124" t="str">
        <f t="shared" si="202"/>
        <v/>
      </c>
      <c r="AC2961" s="195" t="str">
        <f t="shared" si="203"/>
        <v/>
      </c>
      <c r="AD2961" s="194" t="str">
        <f t="shared" si="204"/>
        <v/>
      </c>
      <c r="AE2961" s="194">
        <f>IF(AD2961="",0,IF(ISERROR(VLOOKUP(AD2961,AD$7:AD2960,1,FALSE)),1,0))</f>
        <v>0</v>
      </c>
      <c r="AF2961" s="194"/>
    </row>
    <row r="2962" spans="1:32" ht="16.5" customHeight="1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75">
        <f>IF(AND($X$3512&lt;&gt;" ",$X$3512&lt;&gt;0),IF(X2962=$X$3512,1+COUNTIF(U$7:U2961,"&gt;0"),0),0)</f>
        <v>0</v>
      </c>
      <c r="V2962" s="178" t="s">
        <v>3151</v>
      </c>
      <c r="W2962" s="130"/>
      <c r="X2962" s="131"/>
      <c r="Y2962" s="131"/>
      <c r="Z2962" s="206"/>
      <c r="AA2962" s="194">
        <f t="shared" si="201"/>
        <v>0</v>
      </c>
      <c r="AB2962" s="124" t="str">
        <f t="shared" si="202"/>
        <v/>
      </c>
      <c r="AC2962" s="195" t="str">
        <f t="shared" si="203"/>
        <v/>
      </c>
      <c r="AD2962" s="194" t="str">
        <f t="shared" si="204"/>
        <v/>
      </c>
      <c r="AE2962" s="194">
        <f>IF(AD2962="",0,IF(ISERROR(VLOOKUP(AD2962,AD$7:AD2961,1,FALSE)),1,0))</f>
        <v>0</v>
      </c>
      <c r="AF2962" s="194"/>
    </row>
    <row r="2963" spans="1:32" ht="16.5" customHeight="1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75">
        <f>IF(AND($X$3512&lt;&gt;" ",$X$3512&lt;&gt;0),IF(X2963=$X$3512,1+COUNTIF(U$7:U2962,"&gt;0"),0),0)</f>
        <v>0</v>
      </c>
      <c r="V2963" s="178" t="s">
        <v>3152</v>
      </c>
      <c r="W2963" s="130"/>
      <c r="X2963" s="131"/>
      <c r="Y2963" s="131"/>
      <c r="Z2963" s="206"/>
      <c r="AA2963" s="194">
        <f t="shared" si="201"/>
        <v>0</v>
      </c>
      <c r="AB2963" s="124" t="str">
        <f t="shared" si="202"/>
        <v/>
      </c>
      <c r="AC2963" s="195" t="str">
        <f t="shared" si="203"/>
        <v/>
      </c>
      <c r="AD2963" s="194" t="str">
        <f t="shared" si="204"/>
        <v/>
      </c>
      <c r="AE2963" s="194">
        <f>IF(AD2963="",0,IF(ISERROR(VLOOKUP(AD2963,AD$7:AD2962,1,FALSE)),1,0))</f>
        <v>0</v>
      </c>
      <c r="AF2963" s="194"/>
    </row>
    <row r="2964" spans="1:32" ht="16.5" customHeight="1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75">
        <f>IF(AND($X$3512&lt;&gt;" ",$X$3512&lt;&gt;0),IF(X2964=$X$3512,1+COUNTIF(U$7:U2963,"&gt;0"),0),0)</f>
        <v>0</v>
      </c>
      <c r="V2964" s="178" t="s">
        <v>3153</v>
      </c>
      <c r="W2964" s="130"/>
      <c r="X2964" s="131"/>
      <c r="Y2964" s="131"/>
      <c r="Z2964" s="206"/>
      <c r="AA2964" s="194">
        <f t="shared" si="201"/>
        <v>0</v>
      </c>
      <c r="AB2964" s="124" t="str">
        <f t="shared" si="202"/>
        <v/>
      </c>
      <c r="AC2964" s="195" t="str">
        <f t="shared" si="203"/>
        <v/>
      </c>
      <c r="AD2964" s="194" t="str">
        <f t="shared" si="204"/>
        <v/>
      </c>
      <c r="AE2964" s="194">
        <f>IF(AD2964="",0,IF(ISERROR(VLOOKUP(AD2964,AD$7:AD2963,1,FALSE)),1,0))</f>
        <v>0</v>
      </c>
      <c r="AF2964" s="194"/>
    </row>
    <row r="2965" spans="1:32" ht="16.5" customHeight="1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75">
        <f>IF(AND($X$3512&lt;&gt;" ",$X$3512&lt;&gt;0),IF(X2965=$X$3512,1+COUNTIF(U$7:U2964,"&gt;0"),0),0)</f>
        <v>0</v>
      </c>
      <c r="V2965" s="178" t="s">
        <v>3154</v>
      </c>
      <c r="W2965" s="130"/>
      <c r="X2965" s="131"/>
      <c r="Y2965" s="131"/>
      <c r="Z2965" s="206"/>
      <c r="AA2965" s="194">
        <f t="shared" si="201"/>
        <v>0</v>
      </c>
      <c r="AB2965" s="124" t="str">
        <f t="shared" si="202"/>
        <v/>
      </c>
      <c r="AC2965" s="195" t="str">
        <f t="shared" si="203"/>
        <v/>
      </c>
      <c r="AD2965" s="194" t="str">
        <f t="shared" si="204"/>
        <v/>
      </c>
      <c r="AE2965" s="194">
        <f>IF(AD2965="",0,IF(ISERROR(VLOOKUP(AD2965,AD$7:AD2964,1,FALSE)),1,0))</f>
        <v>0</v>
      </c>
      <c r="AF2965" s="194"/>
    </row>
    <row r="2966" spans="1:32" ht="16.5" customHeight="1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75">
        <f>IF(AND($X$3512&lt;&gt;" ",$X$3512&lt;&gt;0),IF(X2966=$X$3512,1+COUNTIF(U$7:U2965,"&gt;0"),0),0)</f>
        <v>0</v>
      </c>
      <c r="V2966" s="178" t="s">
        <v>3155</v>
      </c>
      <c r="W2966" s="130"/>
      <c r="X2966" s="131"/>
      <c r="Y2966" s="131"/>
      <c r="Z2966" s="206"/>
      <c r="AA2966" s="194">
        <f t="shared" si="201"/>
        <v>0</v>
      </c>
      <c r="AB2966" s="124" t="str">
        <f t="shared" si="202"/>
        <v/>
      </c>
      <c r="AC2966" s="195" t="str">
        <f t="shared" si="203"/>
        <v/>
      </c>
      <c r="AD2966" s="194" t="str">
        <f t="shared" si="204"/>
        <v/>
      </c>
      <c r="AE2966" s="194">
        <f>IF(AD2966="",0,IF(ISERROR(VLOOKUP(AD2966,AD$7:AD2965,1,FALSE)),1,0))</f>
        <v>0</v>
      </c>
      <c r="AF2966" s="194"/>
    </row>
    <row r="2967" spans="1:32" ht="16.5" customHeight="1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75">
        <f>IF(AND($X$3512&lt;&gt;" ",$X$3512&lt;&gt;0),IF(X2967=$X$3512,1+COUNTIF(U$7:U2966,"&gt;0"),0),0)</f>
        <v>0</v>
      </c>
      <c r="V2967" s="178" t="s">
        <v>3156</v>
      </c>
      <c r="W2967" s="130"/>
      <c r="X2967" s="131"/>
      <c r="Y2967" s="131"/>
      <c r="Z2967" s="206"/>
      <c r="AA2967" s="194">
        <f t="shared" si="201"/>
        <v>0</v>
      </c>
      <c r="AB2967" s="124" t="str">
        <f t="shared" si="202"/>
        <v/>
      </c>
      <c r="AC2967" s="195" t="str">
        <f t="shared" si="203"/>
        <v/>
      </c>
      <c r="AD2967" s="194" t="str">
        <f t="shared" si="204"/>
        <v/>
      </c>
      <c r="AE2967" s="194">
        <f>IF(AD2967="",0,IF(ISERROR(VLOOKUP(AD2967,AD$7:AD2966,1,FALSE)),1,0))</f>
        <v>0</v>
      </c>
      <c r="AF2967" s="194"/>
    </row>
    <row r="2968" spans="1:32" ht="16.5" customHeight="1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75">
        <f>IF(AND($X$3512&lt;&gt;" ",$X$3512&lt;&gt;0),IF(X2968=$X$3512,1+COUNTIF(U$7:U2967,"&gt;0"),0),0)</f>
        <v>0</v>
      </c>
      <c r="V2968" s="178" t="s">
        <v>3157</v>
      </c>
      <c r="W2968" s="130"/>
      <c r="X2968" s="131"/>
      <c r="Y2968" s="131"/>
      <c r="Z2968" s="206"/>
      <c r="AA2968" s="194">
        <f t="shared" si="201"/>
        <v>0</v>
      </c>
      <c r="AB2968" s="124" t="str">
        <f t="shared" si="202"/>
        <v/>
      </c>
      <c r="AC2968" s="195" t="str">
        <f t="shared" si="203"/>
        <v/>
      </c>
      <c r="AD2968" s="194" t="str">
        <f t="shared" si="204"/>
        <v/>
      </c>
      <c r="AE2968" s="194">
        <f>IF(AD2968="",0,IF(ISERROR(VLOOKUP(AD2968,AD$7:AD2967,1,FALSE)),1,0))</f>
        <v>0</v>
      </c>
      <c r="AF2968" s="194"/>
    </row>
    <row r="2969" spans="1:32" ht="16.5" customHeight="1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75">
        <f>IF(AND($X$3512&lt;&gt;" ",$X$3512&lt;&gt;0),IF(X2969=$X$3512,1+COUNTIF(U$7:U2968,"&gt;0"),0),0)</f>
        <v>0</v>
      </c>
      <c r="V2969" s="178" t="s">
        <v>3158</v>
      </c>
      <c r="W2969" s="130"/>
      <c r="X2969" s="131"/>
      <c r="Y2969" s="131"/>
      <c r="Z2969" s="206"/>
      <c r="AA2969" s="194">
        <f t="shared" si="201"/>
        <v>0</v>
      </c>
      <c r="AB2969" s="124" t="str">
        <f t="shared" si="202"/>
        <v/>
      </c>
      <c r="AC2969" s="195" t="str">
        <f t="shared" si="203"/>
        <v/>
      </c>
      <c r="AD2969" s="194" t="str">
        <f t="shared" si="204"/>
        <v/>
      </c>
      <c r="AE2969" s="194">
        <f>IF(AD2969="",0,IF(ISERROR(VLOOKUP(AD2969,AD$7:AD2968,1,FALSE)),1,0))</f>
        <v>0</v>
      </c>
      <c r="AF2969" s="194"/>
    </row>
    <row r="2970" spans="1:32" ht="16.5" customHeight="1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75">
        <f>IF(AND($X$3512&lt;&gt;" ",$X$3512&lt;&gt;0),IF(X2970=$X$3512,1+COUNTIF(U$7:U2969,"&gt;0"),0),0)</f>
        <v>0</v>
      </c>
      <c r="V2970" s="178" t="s">
        <v>3159</v>
      </c>
      <c r="W2970" s="130"/>
      <c r="X2970" s="131"/>
      <c r="Y2970" s="131"/>
      <c r="Z2970" s="206"/>
      <c r="AA2970" s="194">
        <f t="shared" si="201"/>
        <v>0</v>
      </c>
      <c r="AB2970" s="124" t="str">
        <f t="shared" si="202"/>
        <v/>
      </c>
      <c r="AC2970" s="195" t="str">
        <f t="shared" si="203"/>
        <v/>
      </c>
      <c r="AD2970" s="194" t="str">
        <f t="shared" si="204"/>
        <v/>
      </c>
      <c r="AE2970" s="194">
        <f>IF(AD2970="",0,IF(ISERROR(VLOOKUP(AD2970,AD$7:AD2969,1,FALSE)),1,0))</f>
        <v>0</v>
      </c>
      <c r="AF2970" s="194"/>
    </row>
    <row r="2971" spans="1:32" ht="16.5" customHeight="1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75">
        <f>IF(AND($X$3512&lt;&gt;" ",$X$3512&lt;&gt;0),IF(X2971=$X$3512,1+COUNTIF(U$7:U2970,"&gt;0"),0),0)</f>
        <v>0</v>
      </c>
      <c r="V2971" s="178" t="s">
        <v>3160</v>
      </c>
      <c r="W2971" s="130"/>
      <c r="X2971" s="131"/>
      <c r="Y2971" s="131"/>
      <c r="Z2971" s="206"/>
      <c r="AA2971" s="194">
        <f t="shared" si="201"/>
        <v>0</v>
      </c>
      <c r="AB2971" s="124" t="str">
        <f t="shared" si="202"/>
        <v/>
      </c>
      <c r="AC2971" s="195" t="str">
        <f t="shared" si="203"/>
        <v/>
      </c>
      <c r="AD2971" s="194" t="str">
        <f t="shared" si="204"/>
        <v/>
      </c>
      <c r="AE2971" s="194">
        <f>IF(AD2971="",0,IF(ISERROR(VLOOKUP(AD2971,AD$7:AD2970,1,FALSE)),1,0))</f>
        <v>0</v>
      </c>
      <c r="AF2971" s="194"/>
    </row>
    <row r="2972" spans="1:32" ht="16.5" customHeight="1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75">
        <f>IF(AND($X$3512&lt;&gt;" ",$X$3512&lt;&gt;0),IF(X2972=$X$3512,1+COUNTIF(U$7:U2971,"&gt;0"),0),0)</f>
        <v>0</v>
      </c>
      <c r="V2972" s="178" t="s">
        <v>3161</v>
      </c>
      <c r="W2972" s="130"/>
      <c r="X2972" s="131"/>
      <c r="Y2972" s="131"/>
      <c r="Z2972" s="206"/>
      <c r="AA2972" s="194">
        <f t="shared" si="201"/>
        <v>0</v>
      </c>
      <c r="AB2972" s="124" t="str">
        <f t="shared" si="202"/>
        <v/>
      </c>
      <c r="AC2972" s="195" t="str">
        <f t="shared" si="203"/>
        <v/>
      </c>
      <c r="AD2972" s="194" t="str">
        <f t="shared" si="204"/>
        <v/>
      </c>
      <c r="AE2972" s="194">
        <f>IF(AD2972="",0,IF(ISERROR(VLOOKUP(AD2972,AD$7:AD2971,1,FALSE)),1,0))</f>
        <v>0</v>
      </c>
      <c r="AF2972" s="194"/>
    </row>
    <row r="2973" spans="1:32" ht="16.5" customHeight="1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75">
        <f>IF(AND($X$3512&lt;&gt;" ",$X$3512&lt;&gt;0),IF(X2973=$X$3512,1+COUNTIF(U$7:U2972,"&gt;0"),0),0)</f>
        <v>0</v>
      </c>
      <c r="V2973" s="178" t="s">
        <v>3162</v>
      </c>
      <c r="W2973" s="130"/>
      <c r="X2973" s="131"/>
      <c r="Y2973" s="131"/>
      <c r="Z2973" s="206"/>
      <c r="AA2973" s="194">
        <f t="shared" si="201"/>
        <v>0</v>
      </c>
      <c r="AB2973" s="124" t="str">
        <f t="shared" si="202"/>
        <v/>
      </c>
      <c r="AC2973" s="195" t="str">
        <f t="shared" si="203"/>
        <v/>
      </c>
      <c r="AD2973" s="194" t="str">
        <f t="shared" si="204"/>
        <v/>
      </c>
      <c r="AE2973" s="194">
        <f>IF(AD2973="",0,IF(ISERROR(VLOOKUP(AD2973,AD$7:AD2972,1,FALSE)),1,0))</f>
        <v>0</v>
      </c>
      <c r="AF2973" s="194"/>
    </row>
    <row r="2974" spans="1:32" ht="16.5" customHeight="1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75">
        <f>IF(AND($X$3512&lt;&gt;" ",$X$3512&lt;&gt;0),IF(X2974=$X$3512,1+COUNTIF(U$7:U2973,"&gt;0"),0),0)</f>
        <v>0</v>
      </c>
      <c r="V2974" s="178" t="s">
        <v>3163</v>
      </c>
      <c r="W2974" s="130"/>
      <c r="X2974" s="131"/>
      <c r="Y2974" s="131"/>
      <c r="Z2974" s="206"/>
      <c r="AA2974" s="194">
        <f t="shared" si="201"/>
        <v>0</v>
      </c>
      <c r="AB2974" s="124" t="str">
        <f t="shared" si="202"/>
        <v/>
      </c>
      <c r="AC2974" s="195" t="str">
        <f t="shared" si="203"/>
        <v/>
      </c>
      <c r="AD2974" s="194" t="str">
        <f t="shared" si="204"/>
        <v/>
      </c>
      <c r="AE2974" s="194">
        <f>IF(AD2974="",0,IF(ISERROR(VLOOKUP(AD2974,AD$7:AD2973,1,FALSE)),1,0))</f>
        <v>0</v>
      </c>
      <c r="AF2974" s="194"/>
    </row>
    <row r="2975" spans="1:32" ht="16.5" customHeight="1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75">
        <f>IF(AND($X$3512&lt;&gt;" ",$X$3512&lt;&gt;0),IF(X2975=$X$3512,1+COUNTIF(U$7:U2974,"&gt;0"),0),0)</f>
        <v>0</v>
      </c>
      <c r="V2975" s="178" t="s">
        <v>3164</v>
      </c>
      <c r="W2975" s="130"/>
      <c r="X2975" s="131"/>
      <c r="Y2975" s="131"/>
      <c r="Z2975" s="206"/>
      <c r="AA2975" s="194">
        <f t="shared" si="201"/>
        <v>0</v>
      </c>
      <c r="AB2975" s="124" t="str">
        <f t="shared" si="202"/>
        <v/>
      </c>
      <c r="AC2975" s="195" t="str">
        <f t="shared" si="203"/>
        <v/>
      </c>
      <c r="AD2975" s="194" t="str">
        <f t="shared" si="204"/>
        <v/>
      </c>
      <c r="AE2975" s="194">
        <f>IF(AD2975="",0,IF(ISERROR(VLOOKUP(AD2975,AD$7:AD2974,1,FALSE)),1,0))</f>
        <v>0</v>
      </c>
      <c r="AF2975" s="194"/>
    </row>
    <row r="2976" spans="1:32" ht="16.5" customHeight="1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75">
        <f>IF(AND($X$3512&lt;&gt;" ",$X$3512&lt;&gt;0),IF(X2976=$X$3512,1+COUNTIF(U$7:U2975,"&gt;0"),0),0)</f>
        <v>0</v>
      </c>
      <c r="V2976" s="178" t="s">
        <v>3165</v>
      </c>
      <c r="W2976" s="130"/>
      <c r="X2976" s="131"/>
      <c r="Y2976" s="131"/>
      <c r="Z2976" s="206"/>
      <c r="AA2976" s="194">
        <f t="shared" si="201"/>
        <v>0</v>
      </c>
      <c r="AB2976" s="124" t="str">
        <f t="shared" si="202"/>
        <v/>
      </c>
      <c r="AC2976" s="195" t="str">
        <f t="shared" si="203"/>
        <v/>
      </c>
      <c r="AD2976" s="194" t="str">
        <f t="shared" si="204"/>
        <v/>
      </c>
      <c r="AE2976" s="194">
        <f>IF(AD2976="",0,IF(ISERROR(VLOOKUP(AD2976,AD$7:AD2975,1,FALSE)),1,0))</f>
        <v>0</v>
      </c>
      <c r="AF2976" s="194"/>
    </row>
    <row r="2977" spans="1:32" ht="16.5" customHeight="1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75">
        <f>IF(AND($X$3512&lt;&gt;" ",$X$3512&lt;&gt;0),IF(X2977=$X$3512,1+COUNTIF(U$7:U2976,"&gt;0"),0),0)</f>
        <v>0</v>
      </c>
      <c r="V2977" s="178" t="s">
        <v>3166</v>
      </c>
      <c r="W2977" s="130"/>
      <c r="X2977" s="131"/>
      <c r="Y2977" s="131"/>
      <c r="Z2977" s="206"/>
      <c r="AA2977" s="194">
        <f t="shared" si="201"/>
        <v>0</v>
      </c>
      <c r="AB2977" s="124" t="str">
        <f t="shared" si="202"/>
        <v/>
      </c>
      <c r="AC2977" s="195" t="str">
        <f t="shared" si="203"/>
        <v/>
      </c>
      <c r="AD2977" s="194" t="str">
        <f t="shared" si="204"/>
        <v/>
      </c>
      <c r="AE2977" s="194">
        <f>IF(AD2977="",0,IF(ISERROR(VLOOKUP(AD2977,AD$7:AD2976,1,FALSE)),1,0))</f>
        <v>0</v>
      </c>
      <c r="AF2977" s="194"/>
    </row>
    <row r="2978" spans="1:32" ht="16.5" customHeight="1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75">
        <f>IF(AND($X$3512&lt;&gt;" ",$X$3512&lt;&gt;0),IF(X2978=$X$3512,1+COUNTIF(U$7:U2977,"&gt;0"),0),0)</f>
        <v>0</v>
      </c>
      <c r="V2978" s="178" t="s">
        <v>3167</v>
      </c>
      <c r="W2978" s="130"/>
      <c r="X2978" s="131"/>
      <c r="Y2978" s="131"/>
      <c r="Z2978" s="206"/>
      <c r="AA2978" s="194">
        <f t="shared" si="201"/>
        <v>0</v>
      </c>
      <c r="AB2978" s="124" t="str">
        <f t="shared" si="202"/>
        <v/>
      </c>
      <c r="AC2978" s="195" t="str">
        <f t="shared" si="203"/>
        <v/>
      </c>
      <c r="AD2978" s="194" t="str">
        <f t="shared" si="204"/>
        <v/>
      </c>
      <c r="AE2978" s="194">
        <f>IF(AD2978="",0,IF(ISERROR(VLOOKUP(AD2978,AD$7:AD2977,1,FALSE)),1,0))</f>
        <v>0</v>
      </c>
      <c r="AF2978" s="194"/>
    </row>
    <row r="2979" spans="1:32" ht="16.5" customHeight="1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75">
        <f>IF(AND($X$3512&lt;&gt;" ",$X$3512&lt;&gt;0),IF(X2979=$X$3512,1+COUNTIF(U$7:U2978,"&gt;0"),0),0)</f>
        <v>0</v>
      </c>
      <c r="V2979" s="178" t="s">
        <v>3168</v>
      </c>
      <c r="W2979" s="130"/>
      <c r="X2979" s="131"/>
      <c r="Y2979" s="131"/>
      <c r="Z2979" s="206"/>
      <c r="AA2979" s="194">
        <f t="shared" si="201"/>
        <v>0</v>
      </c>
      <c r="AB2979" s="124" t="str">
        <f t="shared" si="202"/>
        <v/>
      </c>
      <c r="AC2979" s="195" t="str">
        <f t="shared" si="203"/>
        <v/>
      </c>
      <c r="AD2979" s="194" t="str">
        <f t="shared" si="204"/>
        <v/>
      </c>
      <c r="AE2979" s="194">
        <f>IF(AD2979="",0,IF(ISERROR(VLOOKUP(AD2979,AD$7:AD2978,1,FALSE)),1,0))</f>
        <v>0</v>
      </c>
      <c r="AF2979" s="194"/>
    </row>
    <row r="2980" spans="1:32" ht="16.5" customHeight="1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75">
        <f>IF(AND($X$3512&lt;&gt;" ",$X$3512&lt;&gt;0),IF(X2980=$X$3512,1+COUNTIF(U$7:U2979,"&gt;0"),0),0)</f>
        <v>0</v>
      </c>
      <c r="V2980" s="178" t="s">
        <v>3169</v>
      </c>
      <c r="W2980" s="130"/>
      <c r="X2980" s="131"/>
      <c r="Y2980" s="131"/>
      <c r="Z2980" s="206"/>
      <c r="AA2980" s="194">
        <f t="shared" si="201"/>
        <v>0</v>
      </c>
      <c r="AB2980" s="124" t="str">
        <f t="shared" si="202"/>
        <v/>
      </c>
      <c r="AC2980" s="195" t="str">
        <f t="shared" si="203"/>
        <v/>
      </c>
      <c r="AD2980" s="194" t="str">
        <f t="shared" si="204"/>
        <v/>
      </c>
      <c r="AE2980" s="194">
        <f>IF(AD2980="",0,IF(ISERROR(VLOOKUP(AD2980,AD$7:AD2979,1,FALSE)),1,0))</f>
        <v>0</v>
      </c>
      <c r="AF2980" s="194"/>
    </row>
    <row r="2981" spans="1:32" ht="16.5" customHeight="1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75">
        <f>IF(AND($X$3512&lt;&gt;" ",$X$3512&lt;&gt;0),IF(X2981=$X$3512,1+COUNTIF(U$7:U2980,"&gt;0"),0),0)</f>
        <v>0</v>
      </c>
      <c r="V2981" s="178" t="s">
        <v>3170</v>
      </c>
      <c r="W2981" s="130"/>
      <c r="X2981" s="131"/>
      <c r="Y2981" s="131"/>
      <c r="Z2981" s="206"/>
      <c r="AA2981" s="194">
        <f t="shared" si="201"/>
        <v>0</v>
      </c>
      <c r="AB2981" s="124" t="str">
        <f t="shared" si="202"/>
        <v/>
      </c>
      <c r="AC2981" s="195" t="str">
        <f t="shared" si="203"/>
        <v/>
      </c>
      <c r="AD2981" s="194" t="str">
        <f t="shared" si="204"/>
        <v/>
      </c>
      <c r="AE2981" s="194">
        <f>IF(AD2981="",0,IF(ISERROR(VLOOKUP(AD2981,AD$7:AD2980,1,FALSE)),1,0))</f>
        <v>0</v>
      </c>
      <c r="AF2981" s="194"/>
    </row>
    <row r="2982" spans="1:32" ht="16.5" customHeight="1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75">
        <f>IF(AND($X$3512&lt;&gt;" ",$X$3512&lt;&gt;0),IF(X2982=$X$3512,1+COUNTIF(U$7:U2981,"&gt;0"),0),0)</f>
        <v>0</v>
      </c>
      <c r="V2982" s="178" t="s">
        <v>3171</v>
      </c>
      <c r="W2982" s="130"/>
      <c r="X2982" s="131"/>
      <c r="Y2982" s="131"/>
      <c r="Z2982" s="206"/>
      <c r="AA2982" s="194">
        <f t="shared" si="201"/>
        <v>0</v>
      </c>
      <c r="AB2982" s="124" t="str">
        <f t="shared" si="202"/>
        <v/>
      </c>
      <c r="AC2982" s="195" t="str">
        <f t="shared" si="203"/>
        <v/>
      </c>
      <c r="AD2982" s="194" t="str">
        <f t="shared" si="204"/>
        <v/>
      </c>
      <c r="AE2982" s="194">
        <f>IF(AD2982="",0,IF(ISERROR(VLOOKUP(AD2982,AD$7:AD2981,1,FALSE)),1,0))</f>
        <v>0</v>
      </c>
      <c r="AF2982" s="194"/>
    </row>
    <row r="2983" spans="1:32" ht="16.5" customHeight="1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75">
        <f>IF(AND($X$3512&lt;&gt;" ",$X$3512&lt;&gt;0),IF(X2983=$X$3512,1+COUNTIF(U$7:U2982,"&gt;0"),0),0)</f>
        <v>0</v>
      </c>
      <c r="V2983" s="178" t="s">
        <v>3172</v>
      </c>
      <c r="W2983" s="130"/>
      <c r="X2983" s="131"/>
      <c r="Y2983" s="131"/>
      <c r="Z2983" s="206"/>
      <c r="AA2983" s="194">
        <f t="shared" si="201"/>
        <v>0</v>
      </c>
      <c r="AB2983" s="124" t="str">
        <f t="shared" si="202"/>
        <v/>
      </c>
      <c r="AC2983" s="195" t="str">
        <f t="shared" si="203"/>
        <v/>
      </c>
      <c r="AD2983" s="194" t="str">
        <f t="shared" si="204"/>
        <v/>
      </c>
      <c r="AE2983" s="194">
        <f>IF(AD2983="",0,IF(ISERROR(VLOOKUP(AD2983,AD$7:AD2982,1,FALSE)),1,0))</f>
        <v>0</v>
      </c>
      <c r="AF2983" s="194"/>
    </row>
    <row r="2984" spans="1:32" ht="16.5" customHeight="1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75">
        <f>IF(AND($X$3512&lt;&gt;" ",$X$3512&lt;&gt;0),IF(X2984=$X$3512,1+COUNTIF(U$7:U2983,"&gt;0"),0),0)</f>
        <v>0</v>
      </c>
      <c r="V2984" s="178" t="s">
        <v>3173</v>
      </c>
      <c r="W2984" s="130"/>
      <c r="X2984" s="131"/>
      <c r="Y2984" s="131"/>
      <c r="Z2984" s="206"/>
      <c r="AA2984" s="194">
        <f t="shared" si="201"/>
        <v>0</v>
      </c>
      <c r="AB2984" s="124" t="str">
        <f t="shared" si="202"/>
        <v/>
      </c>
      <c r="AC2984" s="195" t="str">
        <f t="shared" si="203"/>
        <v/>
      </c>
      <c r="AD2984" s="194" t="str">
        <f t="shared" si="204"/>
        <v/>
      </c>
      <c r="AE2984" s="194">
        <f>IF(AD2984="",0,IF(ISERROR(VLOOKUP(AD2984,AD$7:AD2983,1,FALSE)),1,0))</f>
        <v>0</v>
      </c>
      <c r="AF2984" s="194"/>
    </row>
    <row r="2985" spans="1:32" ht="16.5" customHeight="1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75">
        <f>IF(AND($X$3512&lt;&gt;" ",$X$3512&lt;&gt;0),IF(X2985=$X$3512,1+COUNTIF(U$7:U2984,"&gt;0"),0),0)</f>
        <v>0</v>
      </c>
      <c r="V2985" s="178" t="s">
        <v>3174</v>
      </c>
      <c r="W2985" s="130"/>
      <c r="X2985" s="131"/>
      <c r="Y2985" s="131"/>
      <c r="Z2985" s="206"/>
      <c r="AA2985" s="194">
        <f t="shared" si="201"/>
        <v>0</v>
      </c>
      <c r="AB2985" s="124" t="str">
        <f t="shared" si="202"/>
        <v/>
      </c>
      <c r="AC2985" s="195" t="str">
        <f t="shared" si="203"/>
        <v/>
      </c>
      <c r="AD2985" s="194" t="str">
        <f t="shared" si="204"/>
        <v/>
      </c>
      <c r="AE2985" s="194">
        <f>IF(AD2985="",0,IF(ISERROR(VLOOKUP(AD2985,AD$7:AD2984,1,FALSE)),1,0))</f>
        <v>0</v>
      </c>
      <c r="AF2985" s="194"/>
    </row>
    <row r="2986" spans="1:32" ht="16.5" customHeight="1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75">
        <f>IF(AND($X$3512&lt;&gt;" ",$X$3512&lt;&gt;0),IF(X2986=$X$3512,1+COUNTIF(U$7:U2985,"&gt;0"),0),0)</f>
        <v>0</v>
      </c>
      <c r="V2986" s="178" t="s">
        <v>3175</v>
      </c>
      <c r="W2986" s="130"/>
      <c r="X2986" s="131"/>
      <c r="Y2986" s="131"/>
      <c r="Z2986" s="206"/>
      <c r="AA2986" s="194">
        <f t="shared" si="201"/>
        <v>0</v>
      </c>
      <c r="AB2986" s="124" t="str">
        <f t="shared" si="202"/>
        <v/>
      </c>
      <c r="AC2986" s="195" t="str">
        <f t="shared" si="203"/>
        <v/>
      </c>
      <c r="AD2986" s="194" t="str">
        <f t="shared" si="204"/>
        <v/>
      </c>
      <c r="AE2986" s="194">
        <f>IF(AD2986="",0,IF(ISERROR(VLOOKUP(AD2986,AD$7:AD2985,1,FALSE)),1,0))</f>
        <v>0</v>
      </c>
      <c r="AF2986" s="194"/>
    </row>
    <row r="2987" spans="1:32" ht="16.5" customHeight="1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75">
        <f>IF(AND($X$3512&lt;&gt;" ",$X$3512&lt;&gt;0),IF(X2987=$X$3512,1+COUNTIF(U$7:U2986,"&gt;0"),0),0)</f>
        <v>0</v>
      </c>
      <c r="V2987" s="178" t="s">
        <v>3176</v>
      </c>
      <c r="W2987" s="130"/>
      <c r="X2987" s="131"/>
      <c r="Y2987" s="131"/>
      <c r="Z2987" s="206"/>
      <c r="AA2987" s="194">
        <f t="shared" si="201"/>
        <v>0</v>
      </c>
      <c r="AB2987" s="124" t="str">
        <f t="shared" si="202"/>
        <v/>
      </c>
      <c r="AC2987" s="195" t="str">
        <f t="shared" si="203"/>
        <v/>
      </c>
      <c r="AD2987" s="194" t="str">
        <f t="shared" si="204"/>
        <v/>
      </c>
      <c r="AE2987" s="194">
        <f>IF(AD2987="",0,IF(ISERROR(VLOOKUP(AD2987,AD$7:AD2986,1,FALSE)),1,0))</f>
        <v>0</v>
      </c>
      <c r="AF2987" s="194"/>
    </row>
    <row r="2988" spans="1:32" ht="16.5" customHeight="1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75">
        <f>IF(AND($X$3512&lt;&gt;" ",$X$3512&lt;&gt;0),IF(X2988=$X$3512,1+COUNTIF(U$7:U2987,"&gt;0"),0),0)</f>
        <v>0</v>
      </c>
      <c r="V2988" s="178" t="s">
        <v>3177</v>
      </c>
      <c r="W2988" s="130"/>
      <c r="X2988" s="131"/>
      <c r="Y2988" s="131"/>
      <c r="Z2988" s="206"/>
      <c r="AA2988" s="194">
        <f t="shared" si="201"/>
        <v>0</v>
      </c>
      <c r="AB2988" s="124" t="str">
        <f t="shared" si="202"/>
        <v/>
      </c>
      <c r="AC2988" s="195" t="str">
        <f t="shared" si="203"/>
        <v/>
      </c>
      <c r="AD2988" s="194" t="str">
        <f t="shared" si="204"/>
        <v/>
      </c>
      <c r="AE2988" s="194">
        <f>IF(AD2988="",0,IF(ISERROR(VLOOKUP(AD2988,AD$7:AD2987,1,FALSE)),1,0))</f>
        <v>0</v>
      </c>
      <c r="AF2988" s="194"/>
    </row>
    <row r="2989" spans="1:32" ht="16.5" customHeight="1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75">
        <f>IF(AND($X$3512&lt;&gt;" ",$X$3512&lt;&gt;0),IF(X2989=$X$3512,1+COUNTIF(U$7:U2988,"&gt;0"),0),0)</f>
        <v>0</v>
      </c>
      <c r="V2989" s="178" t="s">
        <v>3178</v>
      </c>
      <c r="W2989" s="130"/>
      <c r="X2989" s="131"/>
      <c r="Y2989" s="131"/>
      <c r="Z2989" s="206"/>
      <c r="AA2989" s="194">
        <f t="shared" si="201"/>
        <v>0</v>
      </c>
      <c r="AB2989" s="124" t="str">
        <f t="shared" si="202"/>
        <v/>
      </c>
      <c r="AC2989" s="195" t="str">
        <f t="shared" si="203"/>
        <v/>
      </c>
      <c r="AD2989" s="194" t="str">
        <f t="shared" si="204"/>
        <v/>
      </c>
      <c r="AE2989" s="194">
        <f>IF(AD2989="",0,IF(ISERROR(VLOOKUP(AD2989,AD$7:AD2988,1,FALSE)),1,0))</f>
        <v>0</v>
      </c>
      <c r="AF2989" s="194"/>
    </row>
    <row r="2990" spans="1:32" ht="16.5" customHeight="1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75">
        <f>IF(AND($X$3512&lt;&gt;" ",$X$3512&lt;&gt;0),IF(X2990=$X$3512,1+COUNTIF(U$7:U2989,"&gt;0"),0),0)</f>
        <v>0</v>
      </c>
      <c r="V2990" s="178" t="s">
        <v>3179</v>
      </c>
      <c r="W2990" s="130"/>
      <c r="X2990" s="131"/>
      <c r="Y2990" s="131"/>
      <c r="Z2990" s="206"/>
      <c r="AA2990" s="194">
        <f t="shared" si="201"/>
        <v>0</v>
      </c>
      <c r="AB2990" s="124" t="str">
        <f t="shared" si="202"/>
        <v/>
      </c>
      <c r="AC2990" s="195" t="str">
        <f t="shared" si="203"/>
        <v/>
      </c>
      <c r="AD2990" s="194" t="str">
        <f t="shared" si="204"/>
        <v/>
      </c>
      <c r="AE2990" s="194">
        <f>IF(AD2990="",0,IF(ISERROR(VLOOKUP(AD2990,AD$7:AD2989,1,FALSE)),1,0))</f>
        <v>0</v>
      </c>
      <c r="AF2990" s="194"/>
    </row>
    <row r="2991" spans="1:32" ht="16.5" customHeight="1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75">
        <f>IF(AND($X$3512&lt;&gt;" ",$X$3512&lt;&gt;0),IF(X2991=$X$3512,1+COUNTIF(U$7:U2990,"&gt;0"),0),0)</f>
        <v>0</v>
      </c>
      <c r="V2991" s="178" t="s">
        <v>3180</v>
      </c>
      <c r="W2991" s="130"/>
      <c r="X2991" s="131"/>
      <c r="Y2991" s="131"/>
      <c r="Z2991" s="206"/>
      <c r="AA2991" s="194">
        <f t="shared" si="201"/>
        <v>0</v>
      </c>
      <c r="AB2991" s="124" t="str">
        <f t="shared" si="202"/>
        <v/>
      </c>
      <c r="AC2991" s="195" t="str">
        <f t="shared" si="203"/>
        <v/>
      </c>
      <c r="AD2991" s="194" t="str">
        <f t="shared" si="204"/>
        <v/>
      </c>
      <c r="AE2991" s="194">
        <f>IF(AD2991="",0,IF(ISERROR(VLOOKUP(AD2991,AD$7:AD2990,1,FALSE)),1,0))</f>
        <v>0</v>
      </c>
      <c r="AF2991" s="194"/>
    </row>
    <row r="2992" spans="1:32" ht="16.5" customHeight="1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75">
        <f>IF(AND($X$3512&lt;&gt;" ",$X$3512&lt;&gt;0),IF(X2992=$X$3512,1+COUNTIF(U$7:U2991,"&gt;0"),0),0)</f>
        <v>0</v>
      </c>
      <c r="V2992" s="178" t="s">
        <v>3181</v>
      </c>
      <c r="W2992" s="130"/>
      <c r="X2992" s="131"/>
      <c r="Y2992" s="131"/>
      <c r="Z2992" s="206"/>
      <c r="AA2992" s="194">
        <f t="shared" si="201"/>
        <v>0</v>
      </c>
      <c r="AB2992" s="124" t="str">
        <f t="shared" si="202"/>
        <v/>
      </c>
      <c r="AC2992" s="195" t="str">
        <f t="shared" si="203"/>
        <v/>
      </c>
      <c r="AD2992" s="194" t="str">
        <f t="shared" si="204"/>
        <v/>
      </c>
      <c r="AE2992" s="194">
        <f>IF(AD2992="",0,IF(ISERROR(VLOOKUP(AD2992,AD$7:AD2991,1,FALSE)),1,0))</f>
        <v>0</v>
      </c>
      <c r="AF2992" s="194"/>
    </row>
    <row r="2993" spans="1:32" ht="16.5" customHeight="1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75">
        <f>IF(AND($X$3512&lt;&gt;" ",$X$3512&lt;&gt;0),IF(X2993=$X$3512,1+COUNTIF(U$7:U2992,"&gt;0"),0),0)</f>
        <v>0</v>
      </c>
      <c r="V2993" s="178" t="s">
        <v>3182</v>
      </c>
      <c r="W2993" s="130"/>
      <c r="X2993" s="131"/>
      <c r="Y2993" s="131"/>
      <c r="Z2993" s="206"/>
      <c r="AA2993" s="194">
        <f t="shared" si="201"/>
        <v>0</v>
      </c>
      <c r="AB2993" s="124" t="str">
        <f t="shared" si="202"/>
        <v/>
      </c>
      <c r="AC2993" s="195" t="str">
        <f t="shared" si="203"/>
        <v/>
      </c>
      <c r="AD2993" s="194" t="str">
        <f t="shared" si="204"/>
        <v/>
      </c>
      <c r="AE2993" s="194">
        <f>IF(AD2993="",0,IF(ISERROR(VLOOKUP(AD2993,AD$7:AD2992,1,FALSE)),1,0))</f>
        <v>0</v>
      </c>
      <c r="AF2993" s="194"/>
    </row>
    <row r="2994" spans="1:32" ht="16.5" customHeight="1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75">
        <f>IF(AND($X$3512&lt;&gt;" ",$X$3512&lt;&gt;0),IF(X2994=$X$3512,1+COUNTIF(U$7:U2993,"&gt;0"),0),0)</f>
        <v>0</v>
      </c>
      <c r="V2994" s="178" t="s">
        <v>3183</v>
      </c>
      <c r="W2994" s="130"/>
      <c r="X2994" s="131"/>
      <c r="Y2994" s="131"/>
      <c r="Z2994" s="206"/>
      <c r="AA2994" s="194">
        <f t="shared" si="201"/>
        <v>0</v>
      </c>
      <c r="AB2994" s="124" t="str">
        <f t="shared" si="202"/>
        <v/>
      </c>
      <c r="AC2994" s="195" t="str">
        <f t="shared" si="203"/>
        <v/>
      </c>
      <c r="AD2994" s="194" t="str">
        <f t="shared" si="204"/>
        <v/>
      </c>
      <c r="AE2994" s="194">
        <f>IF(AD2994="",0,IF(ISERROR(VLOOKUP(AD2994,AD$7:AD2993,1,FALSE)),1,0))</f>
        <v>0</v>
      </c>
      <c r="AF2994" s="194"/>
    </row>
    <row r="2995" spans="1:32" ht="16.5" customHeight="1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75">
        <f>IF(AND($X$3512&lt;&gt;" ",$X$3512&lt;&gt;0),IF(X2995=$X$3512,1+COUNTIF(U$7:U2994,"&gt;0"),0),0)</f>
        <v>0</v>
      </c>
      <c r="V2995" s="178" t="s">
        <v>3184</v>
      </c>
      <c r="W2995" s="130"/>
      <c r="X2995" s="131"/>
      <c r="Y2995" s="131"/>
      <c r="Z2995" s="206"/>
      <c r="AA2995" s="194">
        <f t="shared" si="201"/>
        <v>0</v>
      </c>
      <c r="AB2995" s="124" t="str">
        <f t="shared" si="202"/>
        <v/>
      </c>
      <c r="AC2995" s="195" t="str">
        <f t="shared" si="203"/>
        <v/>
      </c>
      <c r="AD2995" s="194" t="str">
        <f t="shared" si="204"/>
        <v/>
      </c>
      <c r="AE2995" s="194">
        <f>IF(AD2995="",0,IF(ISERROR(VLOOKUP(AD2995,AD$7:AD2994,1,FALSE)),1,0))</f>
        <v>0</v>
      </c>
      <c r="AF2995" s="194"/>
    </row>
    <row r="2996" spans="1:32" ht="16.5" customHeight="1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75">
        <f>IF(AND($X$3512&lt;&gt;" ",$X$3512&lt;&gt;0),IF(X2996=$X$3512,1+COUNTIF(U$7:U2995,"&gt;0"),0),0)</f>
        <v>0</v>
      </c>
      <c r="V2996" s="178" t="s">
        <v>3185</v>
      </c>
      <c r="W2996" s="130"/>
      <c r="X2996" s="131"/>
      <c r="Y2996" s="131"/>
      <c r="Z2996" s="206"/>
      <c r="AA2996" s="194">
        <f t="shared" si="201"/>
        <v>0</v>
      </c>
      <c r="AB2996" s="124" t="str">
        <f t="shared" si="202"/>
        <v/>
      </c>
      <c r="AC2996" s="195" t="str">
        <f t="shared" si="203"/>
        <v/>
      </c>
      <c r="AD2996" s="194" t="str">
        <f t="shared" si="204"/>
        <v/>
      </c>
      <c r="AE2996" s="194">
        <f>IF(AD2996="",0,IF(ISERROR(VLOOKUP(AD2996,AD$7:AD2995,1,FALSE)),1,0))</f>
        <v>0</v>
      </c>
      <c r="AF2996" s="194"/>
    </row>
    <row r="2997" spans="1:32" ht="16.5" customHeight="1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75">
        <f>IF(AND($X$3512&lt;&gt;" ",$X$3512&lt;&gt;0),IF(X2997=$X$3512,1+COUNTIF(U$7:U2996,"&gt;0"),0),0)</f>
        <v>0</v>
      </c>
      <c r="V2997" s="178" t="s">
        <v>3186</v>
      </c>
      <c r="W2997" s="130"/>
      <c r="X2997" s="131"/>
      <c r="Y2997" s="131"/>
      <c r="Z2997" s="206"/>
      <c r="AA2997" s="194">
        <f t="shared" si="201"/>
        <v>0</v>
      </c>
      <c r="AB2997" s="124" t="str">
        <f t="shared" si="202"/>
        <v/>
      </c>
      <c r="AC2997" s="195" t="str">
        <f t="shared" si="203"/>
        <v/>
      </c>
      <c r="AD2997" s="194" t="str">
        <f t="shared" si="204"/>
        <v/>
      </c>
      <c r="AE2997" s="194">
        <f>IF(AD2997="",0,IF(ISERROR(VLOOKUP(AD2997,AD$7:AD2996,1,FALSE)),1,0))</f>
        <v>0</v>
      </c>
      <c r="AF2997" s="194"/>
    </row>
    <row r="2998" spans="1:32" ht="16.5" customHeight="1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75">
        <f>IF(AND($X$3512&lt;&gt;" ",$X$3512&lt;&gt;0),IF(X2998=$X$3512,1+COUNTIF(U$7:U2997,"&gt;0"),0),0)</f>
        <v>0</v>
      </c>
      <c r="V2998" s="178" t="s">
        <v>3187</v>
      </c>
      <c r="W2998" s="130"/>
      <c r="X2998" s="131"/>
      <c r="Y2998" s="131"/>
      <c r="Z2998" s="206"/>
      <c r="AA2998" s="194">
        <f t="shared" si="201"/>
        <v>0</v>
      </c>
      <c r="AB2998" s="124" t="str">
        <f t="shared" si="202"/>
        <v/>
      </c>
      <c r="AC2998" s="195" t="str">
        <f t="shared" si="203"/>
        <v/>
      </c>
      <c r="AD2998" s="194" t="str">
        <f t="shared" si="204"/>
        <v/>
      </c>
      <c r="AE2998" s="194">
        <f>IF(AD2998="",0,IF(ISERROR(VLOOKUP(AD2998,AD$7:AD2997,1,FALSE)),1,0))</f>
        <v>0</v>
      </c>
      <c r="AF2998" s="194"/>
    </row>
    <row r="2999" spans="1:32" ht="16.5" customHeight="1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75">
        <f>IF(AND($X$3512&lt;&gt;" ",$X$3512&lt;&gt;0),IF(X2999=$X$3512,1+COUNTIF(U$7:U2998,"&gt;0"),0),0)</f>
        <v>0</v>
      </c>
      <c r="V2999" s="178" t="s">
        <v>3188</v>
      </c>
      <c r="W2999" s="130"/>
      <c r="X2999" s="131"/>
      <c r="Y2999" s="131"/>
      <c r="Z2999" s="206"/>
      <c r="AA2999" s="194">
        <f t="shared" si="201"/>
        <v>0</v>
      </c>
      <c r="AB2999" s="124" t="str">
        <f t="shared" si="202"/>
        <v/>
      </c>
      <c r="AC2999" s="195" t="str">
        <f t="shared" si="203"/>
        <v/>
      </c>
      <c r="AD2999" s="194" t="str">
        <f t="shared" si="204"/>
        <v/>
      </c>
      <c r="AE2999" s="194">
        <f>IF(AD2999="",0,IF(ISERROR(VLOOKUP(AD2999,AD$7:AD2998,1,FALSE)),1,0))</f>
        <v>0</v>
      </c>
      <c r="AF2999" s="194"/>
    </row>
    <row r="3000" spans="1:32" ht="16.5" customHeight="1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75">
        <f>IF(AND($X$3512&lt;&gt;" ",$X$3512&lt;&gt;0),IF(X3000=$X$3512,1+COUNTIF(U$7:U2999,"&gt;0"),0),0)</f>
        <v>0</v>
      </c>
      <c r="V3000" s="178" t="s">
        <v>3189</v>
      </c>
      <c r="W3000" s="130"/>
      <c r="X3000" s="131"/>
      <c r="Y3000" s="131"/>
      <c r="Z3000" s="206"/>
      <c r="AA3000" s="194">
        <f t="shared" si="201"/>
        <v>0</v>
      </c>
      <c r="AB3000" s="124" t="str">
        <f t="shared" si="202"/>
        <v/>
      </c>
      <c r="AC3000" s="195" t="str">
        <f t="shared" si="203"/>
        <v/>
      </c>
      <c r="AD3000" s="194" t="str">
        <f t="shared" si="204"/>
        <v/>
      </c>
      <c r="AE3000" s="194">
        <f>IF(AD3000="",0,IF(ISERROR(VLOOKUP(AD3000,AD$7:AD2999,1,FALSE)),1,0))</f>
        <v>0</v>
      </c>
      <c r="AF3000" s="194"/>
    </row>
    <row r="3001" spans="1:32" ht="16.5" customHeight="1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75">
        <f>IF(AND($X$3512&lt;&gt;" ",$X$3512&lt;&gt;0),IF(X3001=$X$3512,1+COUNTIF(U$7:U3000,"&gt;0"),0),0)</f>
        <v>0</v>
      </c>
      <c r="V3001" s="178" t="s">
        <v>3190</v>
      </c>
      <c r="W3001" s="130"/>
      <c r="X3001" s="131"/>
      <c r="Y3001" s="131"/>
      <c r="Z3001" s="206"/>
      <c r="AA3001" s="194">
        <f t="shared" si="201"/>
        <v>0</v>
      </c>
      <c r="AB3001" s="124" t="str">
        <f t="shared" si="202"/>
        <v/>
      </c>
      <c r="AC3001" s="195" t="str">
        <f t="shared" si="203"/>
        <v/>
      </c>
      <c r="AD3001" s="194" t="str">
        <f t="shared" si="204"/>
        <v/>
      </c>
      <c r="AE3001" s="194">
        <f>IF(AD3001="",0,IF(ISERROR(VLOOKUP(AD3001,AD$7:AD3000,1,FALSE)),1,0))</f>
        <v>0</v>
      </c>
      <c r="AF3001" s="194"/>
    </row>
    <row r="3002" spans="1:32" ht="16.5" customHeight="1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75">
        <f>IF(AND($X$3512&lt;&gt;" ",$X$3512&lt;&gt;0),IF(X3002=$X$3512,1+COUNTIF(U$7:U3001,"&gt;0"),0),0)</f>
        <v>0</v>
      </c>
      <c r="V3002" s="178" t="s">
        <v>3191</v>
      </c>
      <c r="W3002" s="130"/>
      <c r="X3002" s="131"/>
      <c r="Y3002" s="131"/>
      <c r="Z3002" s="206"/>
      <c r="AA3002" s="194">
        <f t="shared" si="201"/>
        <v>0</v>
      </c>
      <c r="AB3002" s="124" t="str">
        <f t="shared" si="202"/>
        <v/>
      </c>
      <c r="AC3002" s="195" t="str">
        <f t="shared" si="203"/>
        <v/>
      </c>
      <c r="AD3002" s="194" t="str">
        <f t="shared" si="204"/>
        <v/>
      </c>
      <c r="AE3002" s="194">
        <f>IF(AD3002="",0,IF(ISERROR(VLOOKUP(AD3002,AD$7:AD3001,1,FALSE)),1,0))</f>
        <v>0</v>
      </c>
      <c r="AF3002" s="194"/>
    </row>
    <row r="3003" spans="1:32" ht="16.5" customHeight="1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75">
        <f>IF(AND($X$3512&lt;&gt;" ",$X$3512&lt;&gt;0),IF(X3003=$X$3512,1+COUNTIF(U$7:U3002,"&gt;0"),0),0)</f>
        <v>0</v>
      </c>
      <c r="V3003" s="178" t="s">
        <v>3192</v>
      </c>
      <c r="W3003" s="130"/>
      <c r="X3003" s="131"/>
      <c r="Y3003" s="131"/>
      <c r="Z3003" s="206"/>
      <c r="AA3003" s="194">
        <f t="shared" si="201"/>
        <v>0</v>
      </c>
      <c r="AB3003" s="124" t="str">
        <f t="shared" si="202"/>
        <v/>
      </c>
      <c r="AC3003" s="195" t="str">
        <f t="shared" si="203"/>
        <v/>
      </c>
      <c r="AD3003" s="194" t="str">
        <f t="shared" si="204"/>
        <v/>
      </c>
      <c r="AE3003" s="194">
        <f>IF(AD3003="",0,IF(ISERROR(VLOOKUP(AD3003,AD$7:AD3002,1,FALSE)),1,0))</f>
        <v>0</v>
      </c>
      <c r="AF3003" s="194"/>
    </row>
    <row r="3004" spans="1:32" ht="16.5" customHeight="1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75">
        <f>IF(AND($X$3512&lt;&gt;" ",$X$3512&lt;&gt;0),IF(X3004=$X$3512,1+COUNTIF(U$7:U3003,"&gt;0"),0),0)</f>
        <v>0</v>
      </c>
      <c r="V3004" s="178" t="s">
        <v>3193</v>
      </c>
      <c r="W3004" s="130"/>
      <c r="X3004" s="131"/>
      <c r="Y3004" s="131"/>
      <c r="Z3004" s="206"/>
      <c r="AA3004" s="194">
        <f t="shared" si="201"/>
        <v>0</v>
      </c>
      <c r="AB3004" s="124" t="str">
        <f t="shared" si="202"/>
        <v/>
      </c>
      <c r="AC3004" s="195" t="str">
        <f t="shared" si="203"/>
        <v/>
      </c>
      <c r="AD3004" s="194" t="str">
        <f t="shared" si="204"/>
        <v/>
      </c>
      <c r="AE3004" s="194">
        <f>IF(AD3004="",0,IF(ISERROR(VLOOKUP(AD3004,AD$7:AD3003,1,FALSE)),1,0))</f>
        <v>0</v>
      </c>
      <c r="AF3004" s="194"/>
    </row>
    <row r="3005" spans="1:32" ht="16.5" customHeight="1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75">
        <f>IF(AND($X$3512&lt;&gt;" ",$X$3512&lt;&gt;0),IF(X3005=$X$3512,1+COUNTIF(U$7:U3004,"&gt;0"),0),0)</f>
        <v>0</v>
      </c>
      <c r="V3005" s="178" t="s">
        <v>3194</v>
      </c>
      <c r="W3005" s="130"/>
      <c r="X3005" s="131"/>
      <c r="Y3005" s="131"/>
      <c r="Z3005" s="206"/>
      <c r="AA3005" s="194">
        <f t="shared" si="201"/>
        <v>0</v>
      </c>
      <c r="AB3005" s="124" t="str">
        <f t="shared" si="202"/>
        <v/>
      </c>
      <c r="AC3005" s="195" t="str">
        <f t="shared" si="203"/>
        <v/>
      </c>
      <c r="AD3005" s="194" t="str">
        <f t="shared" si="204"/>
        <v/>
      </c>
      <c r="AE3005" s="194">
        <f>IF(AD3005="",0,IF(ISERROR(VLOOKUP(AD3005,AD$7:AD3004,1,FALSE)),1,0))</f>
        <v>0</v>
      </c>
      <c r="AF3005" s="194"/>
    </row>
    <row r="3006" spans="1:32" ht="16.5" customHeight="1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75">
        <f>IF(AND($X$3512&lt;&gt;" ",$X$3512&lt;&gt;0),IF(X3006=$X$3512,1+COUNTIF(U$7:U3005,"&gt;0"),0),0)</f>
        <v>0</v>
      </c>
      <c r="V3006" s="178" t="s">
        <v>3195</v>
      </c>
      <c r="W3006" s="130"/>
      <c r="X3006" s="131"/>
      <c r="Y3006" s="131"/>
      <c r="Z3006" s="206"/>
      <c r="AA3006" s="194">
        <f t="shared" si="201"/>
        <v>0</v>
      </c>
      <c r="AB3006" s="124" t="str">
        <f t="shared" si="202"/>
        <v/>
      </c>
      <c r="AC3006" s="195" t="str">
        <f t="shared" si="203"/>
        <v/>
      </c>
      <c r="AD3006" s="194" t="str">
        <f t="shared" si="204"/>
        <v/>
      </c>
      <c r="AE3006" s="194">
        <f>IF(AD3006="",0,IF(ISERROR(VLOOKUP(AD3006,AD$7:AD3005,1,FALSE)),1,0))</f>
        <v>0</v>
      </c>
      <c r="AF3006" s="194"/>
    </row>
    <row r="3007" spans="1:32" ht="16.5" customHeight="1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75">
        <f>IF(AND($X$3512&lt;&gt;" ",$X$3512&lt;&gt;0),IF(X3007=$X$3512,1+COUNTIF(U$7:U3006,"&gt;0"),0),0)</f>
        <v>0</v>
      </c>
      <c r="V3007" s="178" t="s">
        <v>3196</v>
      </c>
      <c r="W3007" s="130"/>
      <c r="X3007" s="131"/>
      <c r="Y3007" s="131"/>
      <c r="Z3007" s="206"/>
      <c r="AA3007" s="194">
        <f t="shared" si="201"/>
        <v>0</v>
      </c>
      <c r="AB3007" s="124" t="str">
        <f t="shared" si="202"/>
        <v/>
      </c>
      <c r="AC3007" s="195" t="str">
        <f t="shared" si="203"/>
        <v/>
      </c>
      <c r="AD3007" s="194" t="str">
        <f t="shared" si="204"/>
        <v/>
      </c>
      <c r="AE3007" s="194">
        <f>IF(AD3007="",0,IF(ISERROR(VLOOKUP(AD3007,AD$7:AD3006,1,FALSE)),1,0))</f>
        <v>0</v>
      </c>
      <c r="AF3007" s="194"/>
    </row>
    <row r="3008" spans="1:32" ht="16.5" customHeight="1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75">
        <f>IF(AND($X$3512&lt;&gt;" ",$X$3512&lt;&gt;0),IF(X3008=$X$3512,1+COUNTIF(U$7:U3007,"&gt;0"),0),0)</f>
        <v>0</v>
      </c>
      <c r="V3008" s="178" t="s">
        <v>3197</v>
      </c>
      <c r="W3008" s="130"/>
      <c r="X3008" s="131"/>
      <c r="Y3008" s="131"/>
      <c r="Z3008" s="206"/>
      <c r="AA3008" s="194">
        <f t="shared" si="201"/>
        <v>0</v>
      </c>
      <c r="AB3008" s="124" t="str">
        <f t="shared" si="202"/>
        <v/>
      </c>
      <c r="AC3008" s="195" t="str">
        <f t="shared" si="203"/>
        <v/>
      </c>
      <c r="AD3008" s="194" t="str">
        <f t="shared" si="204"/>
        <v/>
      </c>
      <c r="AE3008" s="194">
        <f>IF(AD3008="",0,IF(ISERROR(VLOOKUP(AD3008,AD$7:AD3007,1,FALSE)),1,0))</f>
        <v>0</v>
      </c>
      <c r="AF3008" s="194"/>
    </row>
    <row r="3009" spans="1:32" ht="16.5" customHeight="1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75">
        <f>IF(AND($X$3512&lt;&gt;" ",$X$3512&lt;&gt;0),IF(X3009=$X$3512,1+COUNTIF(U$7:U3008,"&gt;0"),0),0)</f>
        <v>0</v>
      </c>
      <c r="V3009" s="178" t="s">
        <v>3198</v>
      </c>
      <c r="W3009" s="130"/>
      <c r="X3009" s="131"/>
      <c r="Y3009" s="131"/>
      <c r="Z3009" s="206"/>
      <c r="AA3009" s="194">
        <f t="shared" si="201"/>
        <v>0</v>
      </c>
      <c r="AB3009" s="124" t="str">
        <f t="shared" si="202"/>
        <v/>
      </c>
      <c r="AC3009" s="195" t="str">
        <f t="shared" si="203"/>
        <v/>
      </c>
      <c r="AD3009" s="194" t="str">
        <f t="shared" si="204"/>
        <v/>
      </c>
      <c r="AE3009" s="194">
        <f>IF(AD3009="",0,IF(ISERROR(VLOOKUP(AD3009,AD$7:AD3008,1,FALSE)),1,0))</f>
        <v>0</v>
      </c>
      <c r="AF3009" s="194"/>
    </row>
    <row r="3010" spans="1:32" ht="16.5" customHeight="1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75">
        <f>IF(AND($X$3512&lt;&gt;" ",$X$3512&lt;&gt;0),IF(X3010=$X$3512,1+COUNTIF(U$7:U3009,"&gt;0"),0),0)</f>
        <v>0</v>
      </c>
      <c r="V3010" s="178" t="s">
        <v>3199</v>
      </c>
      <c r="W3010" s="130"/>
      <c r="X3010" s="131"/>
      <c r="Y3010" s="131"/>
      <c r="Z3010" s="206"/>
      <c r="AA3010" s="194">
        <f t="shared" si="201"/>
        <v>0</v>
      </c>
      <c r="AB3010" s="124" t="str">
        <f t="shared" si="202"/>
        <v/>
      </c>
      <c r="AC3010" s="195" t="str">
        <f t="shared" si="203"/>
        <v/>
      </c>
      <c r="AD3010" s="194" t="str">
        <f t="shared" si="204"/>
        <v/>
      </c>
      <c r="AE3010" s="194">
        <f>IF(AD3010="",0,IF(ISERROR(VLOOKUP(AD3010,AD$7:AD3009,1,FALSE)),1,0))</f>
        <v>0</v>
      </c>
      <c r="AF3010" s="194"/>
    </row>
    <row r="3011" spans="1:32" ht="16.5" customHeight="1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75">
        <f>IF(AND($X$3512&lt;&gt;" ",$X$3512&lt;&gt;0),IF(X3011=$X$3512,1+COUNTIF(U$7:U3010,"&gt;0"),0),0)</f>
        <v>0</v>
      </c>
      <c r="V3011" s="178" t="s">
        <v>3200</v>
      </c>
      <c r="W3011" s="130"/>
      <c r="X3011" s="131"/>
      <c r="Y3011" s="131"/>
      <c r="Z3011" s="206"/>
      <c r="AA3011" s="194">
        <f t="shared" si="201"/>
        <v>0</v>
      </c>
      <c r="AB3011" s="124" t="str">
        <f t="shared" si="202"/>
        <v/>
      </c>
      <c r="AC3011" s="195" t="str">
        <f t="shared" si="203"/>
        <v/>
      </c>
      <c r="AD3011" s="194" t="str">
        <f t="shared" si="204"/>
        <v/>
      </c>
      <c r="AE3011" s="194">
        <f>IF(AD3011="",0,IF(ISERROR(VLOOKUP(AD3011,AD$7:AD3010,1,FALSE)),1,0))</f>
        <v>0</v>
      </c>
      <c r="AF3011" s="194"/>
    </row>
    <row r="3012" spans="1:32" ht="16.5" customHeight="1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75">
        <f>IF(AND($X$3512&lt;&gt;" ",$X$3512&lt;&gt;0),IF(X3012=$X$3512,1+COUNTIF(U$7:U3011,"&gt;0"),0),0)</f>
        <v>0</v>
      </c>
      <c r="V3012" s="178" t="s">
        <v>3201</v>
      </c>
      <c r="W3012" s="130"/>
      <c r="X3012" s="131"/>
      <c r="Y3012" s="131"/>
      <c r="Z3012" s="206"/>
      <c r="AA3012" s="194">
        <f t="shared" si="201"/>
        <v>0</v>
      </c>
      <c r="AB3012" s="124" t="str">
        <f t="shared" si="202"/>
        <v/>
      </c>
      <c r="AC3012" s="195" t="str">
        <f t="shared" si="203"/>
        <v/>
      </c>
      <c r="AD3012" s="194" t="str">
        <f t="shared" si="204"/>
        <v/>
      </c>
      <c r="AE3012" s="194">
        <f>IF(AD3012="",0,IF(ISERROR(VLOOKUP(AD3012,AD$7:AD3011,1,FALSE)),1,0))</f>
        <v>0</v>
      </c>
      <c r="AF3012" s="194"/>
    </row>
    <row r="3013" spans="1:32" ht="16.5" customHeight="1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75">
        <f>IF(AND($X$3512&lt;&gt;" ",$X$3512&lt;&gt;0),IF(X3013=$X$3512,1+COUNTIF(U$7:U3012,"&gt;0"),0),0)</f>
        <v>0</v>
      </c>
      <c r="V3013" s="178" t="s">
        <v>3202</v>
      </c>
      <c r="W3013" s="130"/>
      <c r="X3013" s="131"/>
      <c r="Y3013" s="131"/>
      <c r="Z3013" s="206"/>
      <c r="AA3013" s="194">
        <f t="shared" si="201"/>
        <v>0</v>
      </c>
      <c r="AB3013" s="124" t="str">
        <f t="shared" si="202"/>
        <v/>
      </c>
      <c r="AC3013" s="195" t="str">
        <f t="shared" si="203"/>
        <v/>
      </c>
      <c r="AD3013" s="194" t="str">
        <f t="shared" si="204"/>
        <v/>
      </c>
      <c r="AE3013" s="194">
        <f>IF(AD3013="",0,IF(ISERROR(VLOOKUP(AD3013,AD$7:AD3012,1,FALSE)),1,0))</f>
        <v>0</v>
      </c>
      <c r="AF3013" s="194"/>
    </row>
    <row r="3014" spans="1:32" ht="16.5" customHeight="1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75">
        <f>IF(AND($X$3512&lt;&gt;" ",$X$3512&lt;&gt;0),IF(X3014=$X$3512,1+COUNTIF(U$7:U3013,"&gt;0"),0),0)</f>
        <v>0</v>
      </c>
      <c r="V3014" s="178" t="s">
        <v>3203</v>
      </c>
      <c r="W3014" s="130"/>
      <c r="X3014" s="131"/>
      <c r="Y3014" s="131"/>
      <c r="Z3014" s="206"/>
      <c r="AA3014" s="194">
        <f t="shared" si="201"/>
        <v>0</v>
      </c>
      <c r="AB3014" s="124" t="str">
        <f t="shared" si="202"/>
        <v/>
      </c>
      <c r="AC3014" s="195" t="str">
        <f t="shared" si="203"/>
        <v/>
      </c>
      <c r="AD3014" s="194" t="str">
        <f t="shared" si="204"/>
        <v/>
      </c>
      <c r="AE3014" s="194">
        <f>IF(AD3014="",0,IF(ISERROR(VLOOKUP(AD3014,AD$7:AD3013,1,FALSE)),1,0))</f>
        <v>0</v>
      </c>
      <c r="AF3014" s="194"/>
    </row>
    <row r="3015" spans="1:32" ht="16.5" customHeight="1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75">
        <f>IF(AND($X$3512&lt;&gt;" ",$X$3512&lt;&gt;0),IF(X3015=$X$3512,1+COUNTIF(U$7:U3014,"&gt;0"),0),0)</f>
        <v>0</v>
      </c>
      <c r="V3015" s="178" t="s">
        <v>3204</v>
      </c>
      <c r="W3015" s="130"/>
      <c r="X3015" s="131"/>
      <c r="Y3015" s="131"/>
      <c r="Z3015" s="206"/>
      <c r="AA3015" s="194">
        <f t="shared" ref="AA3015:AA3078" si="205">IF(ISBLANK(X3015),0,VLOOKUP(X3015,$B$8:$E$57,1,FALSE))</f>
        <v>0</v>
      </c>
      <c r="AB3015" s="124" t="str">
        <f t="shared" si="202"/>
        <v/>
      </c>
      <c r="AC3015" s="195" t="str">
        <f t="shared" si="203"/>
        <v/>
      </c>
      <c r="AD3015" s="194" t="str">
        <f t="shared" si="204"/>
        <v/>
      </c>
      <c r="AE3015" s="194">
        <f>IF(AD3015="",0,IF(ISERROR(VLOOKUP(AD3015,AD$7:AD3014,1,FALSE)),1,0))</f>
        <v>0</v>
      </c>
      <c r="AF3015" s="194"/>
    </row>
    <row r="3016" spans="1:32" ht="16.5" customHeight="1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75">
        <f>IF(AND($X$3512&lt;&gt;" ",$X$3512&lt;&gt;0),IF(X3016=$X$3512,1+COUNTIF(U$7:U3015,"&gt;0"),0),0)</f>
        <v>0</v>
      </c>
      <c r="V3016" s="178" t="s">
        <v>3205</v>
      </c>
      <c r="W3016" s="130"/>
      <c r="X3016" s="131"/>
      <c r="Y3016" s="131"/>
      <c r="Z3016" s="206"/>
      <c r="AA3016" s="194">
        <f t="shared" si="205"/>
        <v>0</v>
      </c>
      <c r="AB3016" s="124" t="str">
        <f t="shared" ref="AB3016:AB3079" si="206">IF(W3016&gt;0,CONCATENATE(MONTH(W3016)&amp;X3016),"")</f>
        <v/>
      </c>
      <c r="AC3016" s="195" t="str">
        <f t="shared" ref="AC3016:AC3079" si="207">IF(OR(AND(Z3016&lt;&gt;0,ISBLANK(X3016)),ISERROR(AA3016)),"ERR","")</f>
        <v/>
      </c>
      <c r="AD3016" s="194" t="str">
        <f t="shared" si="204"/>
        <v/>
      </c>
      <c r="AE3016" s="194">
        <f>IF(AD3016="",0,IF(ISERROR(VLOOKUP(AD3016,AD$7:AD3015,1,FALSE)),1,0))</f>
        <v>0</v>
      </c>
      <c r="AF3016" s="194"/>
    </row>
    <row r="3017" spans="1:32" ht="16.5" customHeight="1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75">
        <f>IF(AND($X$3512&lt;&gt;" ",$X$3512&lt;&gt;0),IF(X3017=$X$3512,1+COUNTIF(U$7:U3016,"&gt;0"),0),0)</f>
        <v>0</v>
      </c>
      <c r="V3017" s="178" t="s">
        <v>3206</v>
      </c>
      <c r="W3017" s="130"/>
      <c r="X3017" s="131"/>
      <c r="Y3017" s="131"/>
      <c r="Z3017" s="206"/>
      <c r="AA3017" s="194">
        <f t="shared" si="205"/>
        <v>0</v>
      </c>
      <c r="AB3017" s="124" t="str">
        <f t="shared" si="206"/>
        <v/>
      </c>
      <c r="AC3017" s="195" t="str">
        <f t="shared" si="207"/>
        <v/>
      </c>
      <c r="AD3017" s="194" t="str">
        <f t="shared" si="204"/>
        <v/>
      </c>
      <c r="AE3017" s="194">
        <f>IF(AD3017="",0,IF(ISERROR(VLOOKUP(AD3017,AD$7:AD3016,1,FALSE)),1,0))</f>
        <v>0</v>
      </c>
      <c r="AF3017" s="194"/>
    </row>
    <row r="3018" spans="1:32" ht="16.5" customHeight="1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75">
        <f>IF(AND($X$3512&lt;&gt;" ",$X$3512&lt;&gt;0),IF(X3018=$X$3512,1+COUNTIF(U$7:U3017,"&gt;0"),0),0)</f>
        <v>0</v>
      </c>
      <c r="V3018" s="178" t="s">
        <v>3207</v>
      </c>
      <c r="W3018" s="130"/>
      <c r="X3018" s="131"/>
      <c r="Y3018" s="131"/>
      <c r="Z3018" s="206"/>
      <c r="AA3018" s="194">
        <f t="shared" si="205"/>
        <v>0</v>
      </c>
      <c r="AB3018" s="124" t="str">
        <f t="shared" si="206"/>
        <v/>
      </c>
      <c r="AC3018" s="195" t="str">
        <f t="shared" si="207"/>
        <v/>
      </c>
      <c r="AD3018" s="194" t="str">
        <f t="shared" si="204"/>
        <v/>
      </c>
      <c r="AE3018" s="194">
        <f>IF(AD3018="",0,IF(ISERROR(VLOOKUP(AD3018,AD$7:AD3017,1,FALSE)),1,0))</f>
        <v>0</v>
      </c>
      <c r="AF3018" s="194"/>
    </row>
    <row r="3019" spans="1:32" ht="16.5" customHeight="1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75">
        <f>IF(AND($X$3512&lt;&gt;" ",$X$3512&lt;&gt;0),IF(X3019=$X$3512,1+COUNTIF(U$7:U3018,"&gt;0"),0),0)</f>
        <v>0</v>
      </c>
      <c r="V3019" s="178" t="s">
        <v>3208</v>
      </c>
      <c r="W3019" s="130"/>
      <c r="X3019" s="131"/>
      <c r="Y3019" s="131"/>
      <c r="Z3019" s="206"/>
      <c r="AA3019" s="194">
        <f t="shared" si="205"/>
        <v>0</v>
      </c>
      <c r="AB3019" s="124" t="str">
        <f t="shared" si="206"/>
        <v/>
      </c>
      <c r="AC3019" s="195" t="str">
        <f t="shared" si="207"/>
        <v/>
      </c>
      <c r="AD3019" s="194" t="str">
        <f t="shared" ref="AD3019:AD3082" si="208">IF(W3019&gt;0,CONCATENATE(MONTH(W3019),"-",YEAR(W3019)),"")</f>
        <v/>
      </c>
      <c r="AE3019" s="194">
        <f>IF(AD3019="",0,IF(ISERROR(VLOOKUP(AD3019,AD$7:AD3018,1,FALSE)),1,0))</f>
        <v>0</v>
      </c>
      <c r="AF3019" s="194"/>
    </row>
    <row r="3020" spans="1:32" ht="16.5" customHeight="1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75">
        <f>IF(AND($X$3512&lt;&gt;" ",$X$3512&lt;&gt;0),IF(X3020=$X$3512,1+COUNTIF(U$7:U3019,"&gt;0"),0),0)</f>
        <v>0</v>
      </c>
      <c r="V3020" s="178" t="s">
        <v>3209</v>
      </c>
      <c r="W3020" s="130"/>
      <c r="X3020" s="131"/>
      <c r="Y3020" s="131"/>
      <c r="Z3020" s="206"/>
      <c r="AA3020" s="194">
        <f t="shared" si="205"/>
        <v>0</v>
      </c>
      <c r="AB3020" s="124" t="str">
        <f t="shared" si="206"/>
        <v/>
      </c>
      <c r="AC3020" s="195" t="str">
        <f t="shared" si="207"/>
        <v/>
      </c>
      <c r="AD3020" s="194" t="str">
        <f t="shared" si="208"/>
        <v/>
      </c>
      <c r="AE3020" s="194">
        <f>IF(AD3020="",0,IF(ISERROR(VLOOKUP(AD3020,AD$7:AD3019,1,FALSE)),1,0))</f>
        <v>0</v>
      </c>
      <c r="AF3020" s="194"/>
    </row>
    <row r="3021" spans="1:32" ht="16.5" customHeight="1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75">
        <f>IF(AND($X$3512&lt;&gt;" ",$X$3512&lt;&gt;0),IF(X3021=$X$3512,1+COUNTIF(U$7:U3020,"&gt;0"),0),0)</f>
        <v>0</v>
      </c>
      <c r="V3021" s="178" t="s">
        <v>3210</v>
      </c>
      <c r="W3021" s="130"/>
      <c r="X3021" s="131"/>
      <c r="Y3021" s="131"/>
      <c r="Z3021" s="206"/>
      <c r="AA3021" s="194">
        <f t="shared" si="205"/>
        <v>0</v>
      </c>
      <c r="AB3021" s="124" t="str">
        <f t="shared" si="206"/>
        <v/>
      </c>
      <c r="AC3021" s="195" t="str">
        <f t="shared" si="207"/>
        <v/>
      </c>
      <c r="AD3021" s="194" t="str">
        <f t="shared" si="208"/>
        <v/>
      </c>
      <c r="AE3021" s="194">
        <f>IF(AD3021="",0,IF(ISERROR(VLOOKUP(AD3021,AD$7:AD3020,1,FALSE)),1,0))</f>
        <v>0</v>
      </c>
      <c r="AF3021" s="194"/>
    </row>
    <row r="3022" spans="1:32" ht="16.5" customHeight="1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75">
        <f>IF(AND($X$3512&lt;&gt;" ",$X$3512&lt;&gt;0),IF(X3022=$X$3512,1+COUNTIF(U$7:U3021,"&gt;0"),0),0)</f>
        <v>0</v>
      </c>
      <c r="V3022" s="178" t="s">
        <v>3211</v>
      </c>
      <c r="W3022" s="130"/>
      <c r="X3022" s="131"/>
      <c r="Y3022" s="131"/>
      <c r="Z3022" s="206"/>
      <c r="AA3022" s="194">
        <f t="shared" si="205"/>
        <v>0</v>
      </c>
      <c r="AB3022" s="124" t="str">
        <f t="shared" si="206"/>
        <v/>
      </c>
      <c r="AC3022" s="195" t="str">
        <f t="shared" si="207"/>
        <v/>
      </c>
      <c r="AD3022" s="194" t="str">
        <f t="shared" si="208"/>
        <v/>
      </c>
      <c r="AE3022" s="194">
        <f>IF(AD3022="",0,IF(ISERROR(VLOOKUP(AD3022,AD$7:AD3021,1,FALSE)),1,0))</f>
        <v>0</v>
      </c>
      <c r="AF3022" s="194"/>
    </row>
    <row r="3023" spans="1:32" ht="16.5" customHeight="1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75">
        <f>IF(AND($X$3512&lt;&gt;" ",$X$3512&lt;&gt;0),IF(X3023=$X$3512,1+COUNTIF(U$7:U3022,"&gt;0"),0),0)</f>
        <v>0</v>
      </c>
      <c r="V3023" s="178" t="s">
        <v>3212</v>
      </c>
      <c r="W3023" s="130"/>
      <c r="X3023" s="131"/>
      <c r="Y3023" s="131"/>
      <c r="Z3023" s="206"/>
      <c r="AA3023" s="194">
        <f t="shared" si="205"/>
        <v>0</v>
      </c>
      <c r="AB3023" s="124" t="str">
        <f t="shared" si="206"/>
        <v/>
      </c>
      <c r="AC3023" s="195" t="str">
        <f t="shared" si="207"/>
        <v/>
      </c>
      <c r="AD3023" s="194" t="str">
        <f t="shared" si="208"/>
        <v/>
      </c>
      <c r="AE3023" s="194">
        <f>IF(AD3023="",0,IF(ISERROR(VLOOKUP(AD3023,AD$7:AD3022,1,FALSE)),1,0))</f>
        <v>0</v>
      </c>
      <c r="AF3023" s="194"/>
    </row>
    <row r="3024" spans="1:32" ht="16.5" customHeight="1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75">
        <f>IF(AND($X$3512&lt;&gt;" ",$X$3512&lt;&gt;0),IF(X3024=$X$3512,1+COUNTIF(U$7:U3023,"&gt;0"),0),0)</f>
        <v>0</v>
      </c>
      <c r="V3024" s="178" t="s">
        <v>3213</v>
      </c>
      <c r="W3024" s="130"/>
      <c r="X3024" s="131"/>
      <c r="Y3024" s="131"/>
      <c r="Z3024" s="206"/>
      <c r="AA3024" s="194">
        <f t="shared" si="205"/>
        <v>0</v>
      </c>
      <c r="AB3024" s="124" t="str">
        <f t="shared" si="206"/>
        <v/>
      </c>
      <c r="AC3024" s="195" t="str">
        <f t="shared" si="207"/>
        <v/>
      </c>
      <c r="AD3024" s="194" t="str">
        <f t="shared" si="208"/>
        <v/>
      </c>
      <c r="AE3024" s="194">
        <f>IF(AD3024="",0,IF(ISERROR(VLOOKUP(AD3024,AD$7:AD3023,1,FALSE)),1,0))</f>
        <v>0</v>
      </c>
      <c r="AF3024" s="194"/>
    </row>
    <row r="3025" spans="1:32" ht="16.5" customHeight="1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75">
        <f>IF(AND($X$3512&lt;&gt;" ",$X$3512&lt;&gt;0),IF(X3025=$X$3512,1+COUNTIF(U$7:U3024,"&gt;0"),0),0)</f>
        <v>0</v>
      </c>
      <c r="V3025" s="178" t="s">
        <v>3214</v>
      </c>
      <c r="W3025" s="130"/>
      <c r="X3025" s="131"/>
      <c r="Y3025" s="131"/>
      <c r="Z3025" s="206"/>
      <c r="AA3025" s="194">
        <f t="shared" si="205"/>
        <v>0</v>
      </c>
      <c r="AB3025" s="124" t="str">
        <f t="shared" si="206"/>
        <v/>
      </c>
      <c r="AC3025" s="195" t="str">
        <f t="shared" si="207"/>
        <v/>
      </c>
      <c r="AD3025" s="194" t="str">
        <f t="shared" si="208"/>
        <v/>
      </c>
      <c r="AE3025" s="194">
        <f>IF(AD3025="",0,IF(ISERROR(VLOOKUP(AD3025,AD$7:AD3024,1,FALSE)),1,0))</f>
        <v>0</v>
      </c>
      <c r="AF3025" s="194"/>
    </row>
    <row r="3026" spans="1:32" ht="16.5" customHeight="1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75">
        <f>IF(AND($X$3512&lt;&gt;" ",$X$3512&lt;&gt;0),IF(X3026=$X$3512,1+COUNTIF(U$7:U3025,"&gt;0"),0),0)</f>
        <v>0</v>
      </c>
      <c r="V3026" s="178" t="s">
        <v>3215</v>
      </c>
      <c r="W3026" s="130"/>
      <c r="X3026" s="131"/>
      <c r="Y3026" s="131"/>
      <c r="Z3026" s="206"/>
      <c r="AA3026" s="194">
        <f t="shared" si="205"/>
        <v>0</v>
      </c>
      <c r="AB3026" s="124" t="str">
        <f t="shared" si="206"/>
        <v/>
      </c>
      <c r="AC3026" s="195" t="str">
        <f t="shared" si="207"/>
        <v/>
      </c>
      <c r="AD3026" s="194" t="str">
        <f t="shared" si="208"/>
        <v/>
      </c>
      <c r="AE3026" s="194">
        <f>IF(AD3026="",0,IF(ISERROR(VLOOKUP(AD3026,AD$7:AD3025,1,FALSE)),1,0))</f>
        <v>0</v>
      </c>
      <c r="AF3026" s="194"/>
    </row>
    <row r="3027" spans="1:32" ht="16.5" customHeight="1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75">
        <f>IF(AND($X$3512&lt;&gt;" ",$X$3512&lt;&gt;0),IF(X3027=$X$3512,1+COUNTIF(U$7:U3026,"&gt;0"),0),0)</f>
        <v>0</v>
      </c>
      <c r="V3027" s="178" t="s">
        <v>3216</v>
      </c>
      <c r="W3027" s="130"/>
      <c r="X3027" s="131"/>
      <c r="Y3027" s="131"/>
      <c r="Z3027" s="206"/>
      <c r="AA3027" s="194">
        <f t="shared" si="205"/>
        <v>0</v>
      </c>
      <c r="AB3027" s="124" t="str">
        <f t="shared" si="206"/>
        <v/>
      </c>
      <c r="AC3027" s="195" t="str">
        <f t="shared" si="207"/>
        <v/>
      </c>
      <c r="AD3027" s="194" t="str">
        <f t="shared" si="208"/>
        <v/>
      </c>
      <c r="AE3027" s="194">
        <f>IF(AD3027="",0,IF(ISERROR(VLOOKUP(AD3027,AD$7:AD3026,1,FALSE)),1,0))</f>
        <v>0</v>
      </c>
      <c r="AF3027" s="194"/>
    </row>
    <row r="3028" spans="1:32" ht="16.5" customHeight="1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75">
        <f>IF(AND($X$3512&lt;&gt;" ",$X$3512&lt;&gt;0),IF(X3028=$X$3512,1+COUNTIF(U$7:U3027,"&gt;0"),0),0)</f>
        <v>0</v>
      </c>
      <c r="V3028" s="178" t="s">
        <v>3217</v>
      </c>
      <c r="W3028" s="130"/>
      <c r="X3028" s="131"/>
      <c r="Y3028" s="131"/>
      <c r="Z3028" s="206"/>
      <c r="AA3028" s="194">
        <f t="shared" si="205"/>
        <v>0</v>
      </c>
      <c r="AB3028" s="124" t="str">
        <f t="shared" si="206"/>
        <v/>
      </c>
      <c r="AC3028" s="195" t="str">
        <f t="shared" si="207"/>
        <v/>
      </c>
      <c r="AD3028" s="194" t="str">
        <f t="shared" si="208"/>
        <v/>
      </c>
      <c r="AE3028" s="194">
        <f>IF(AD3028="",0,IF(ISERROR(VLOOKUP(AD3028,AD$7:AD3027,1,FALSE)),1,0))</f>
        <v>0</v>
      </c>
      <c r="AF3028" s="194"/>
    </row>
    <row r="3029" spans="1:32" ht="16.5" customHeight="1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75">
        <f>IF(AND($X$3512&lt;&gt;" ",$X$3512&lt;&gt;0),IF(X3029=$X$3512,1+COUNTIF(U$7:U3028,"&gt;0"),0),0)</f>
        <v>0</v>
      </c>
      <c r="V3029" s="178" t="s">
        <v>3218</v>
      </c>
      <c r="W3029" s="130"/>
      <c r="X3029" s="131"/>
      <c r="Y3029" s="131"/>
      <c r="Z3029" s="206"/>
      <c r="AA3029" s="194">
        <f t="shared" si="205"/>
        <v>0</v>
      </c>
      <c r="AB3029" s="124" t="str">
        <f t="shared" si="206"/>
        <v/>
      </c>
      <c r="AC3029" s="195" t="str">
        <f t="shared" si="207"/>
        <v/>
      </c>
      <c r="AD3029" s="194" t="str">
        <f t="shared" si="208"/>
        <v/>
      </c>
      <c r="AE3029" s="194">
        <f>IF(AD3029="",0,IF(ISERROR(VLOOKUP(AD3029,AD$7:AD3028,1,FALSE)),1,0))</f>
        <v>0</v>
      </c>
      <c r="AF3029" s="194"/>
    </row>
    <row r="3030" spans="1:32" ht="16.5" customHeight="1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75">
        <f>IF(AND($X$3512&lt;&gt;" ",$X$3512&lt;&gt;0),IF(X3030=$X$3512,1+COUNTIF(U$7:U3029,"&gt;0"),0),0)</f>
        <v>0</v>
      </c>
      <c r="V3030" s="178" t="s">
        <v>3219</v>
      </c>
      <c r="W3030" s="130"/>
      <c r="X3030" s="131"/>
      <c r="Y3030" s="131"/>
      <c r="Z3030" s="206"/>
      <c r="AA3030" s="194">
        <f t="shared" si="205"/>
        <v>0</v>
      </c>
      <c r="AB3030" s="124" t="str">
        <f t="shared" si="206"/>
        <v/>
      </c>
      <c r="AC3030" s="195" t="str">
        <f t="shared" si="207"/>
        <v/>
      </c>
      <c r="AD3030" s="194" t="str">
        <f t="shared" si="208"/>
        <v/>
      </c>
      <c r="AE3030" s="194">
        <f>IF(AD3030="",0,IF(ISERROR(VLOOKUP(AD3030,AD$7:AD3029,1,FALSE)),1,0))</f>
        <v>0</v>
      </c>
      <c r="AF3030" s="194"/>
    </row>
    <row r="3031" spans="1:32" ht="16.5" customHeight="1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75">
        <f>IF(AND($X$3512&lt;&gt;" ",$X$3512&lt;&gt;0),IF(X3031=$X$3512,1+COUNTIF(U$7:U3030,"&gt;0"),0),0)</f>
        <v>0</v>
      </c>
      <c r="V3031" s="178" t="s">
        <v>3220</v>
      </c>
      <c r="W3031" s="130"/>
      <c r="X3031" s="131"/>
      <c r="Y3031" s="131"/>
      <c r="Z3031" s="206"/>
      <c r="AA3031" s="194">
        <f t="shared" si="205"/>
        <v>0</v>
      </c>
      <c r="AB3031" s="124" t="str">
        <f t="shared" si="206"/>
        <v/>
      </c>
      <c r="AC3031" s="195" t="str">
        <f t="shared" si="207"/>
        <v/>
      </c>
      <c r="AD3031" s="194" t="str">
        <f t="shared" si="208"/>
        <v/>
      </c>
      <c r="AE3031" s="194">
        <f>IF(AD3031="",0,IF(ISERROR(VLOOKUP(AD3031,AD$7:AD3030,1,FALSE)),1,0))</f>
        <v>0</v>
      </c>
      <c r="AF3031" s="194"/>
    </row>
    <row r="3032" spans="1:32" ht="16.5" customHeight="1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75">
        <f>IF(AND($X$3512&lt;&gt;" ",$X$3512&lt;&gt;0),IF(X3032=$X$3512,1+COUNTIF(U$7:U3031,"&gt;0"),0),0)</f>
        <v>0</v>
      </c>
      <c r="V3032" s="178" t="s">
        <v>3221</v>
      </c>
      <c r="W3032" s="130"/>
      <c r="X3032" s="131"/>
      <c r="Y3032" s="131"/>
      <c r="Z3032" s="206"/>
      <c r="AA3032" s="194">
        <f t="shared" si="205"/>
        <v>0</v>
      </c>
      <c r="AB3032" s="124" t="str">
        <f t="shared" si="206"/>
        <v/>
      </c>
      <c r="AC3032" s="195" t="str">
        <f t="shared" si="207"/>
        <v/>
      </c>
      <c r="AD3032" s="194" t="str">
        <f t="shared" si="208"/>
        <v/>
      </c>
      <c r="AE3032" s="194">
        <f>IF(AD3032="",0,IF(ISERROR(VLOOKUP(AD3032,AD$7:AD3031,1,FALSE)),1,0))</f>
        <v>0</v>
      </c>
      <c r="AF3032" s="194"/>
    </row>
    <row r="3033" spans="1:32" ht="16.5" customHeight="1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75">
        <f>IF(AND($X$3512&lt;&gt;" ",$X$3512&lt;&gt;0),IF(X3033=$X$3512,1+COUNTIF(U$7:U3032,"&gt;0"),0),0)</f>
        <v>0</v>
      </c>
      <c r="V3033" s="178" t="s">
        <v>3222</v>
      </c>
      <c r="W3033" s="130"/>
      <c r="X3033" s="131"/>
      <c r="Y3033" s="131"/>
      <c r="Z3033" s="206"/>
      <c r="AA3033" s="194">
        <f t="shared" si="205"/>
        <v>0</v>
      </c>
      <c r="AB3033" s="124" t="str">
        <f t="shared" si="206"/>
        <v/>
      </c>
      <c r="AC3033" s="195" t="str">
        <f t="shared" si="207"/>
        <v/>
      </c>
      <c r="AD3033" s="194" t="str">
        <f t="shared" si="208"/>
        <v/>
      </c>
      <c r="AE3033" s="194">
        <f>IF(AD3033="",0,IF(ISERROR(VLOOKUP(AD3033,AD$7:AD3032,1,FALSE)),1,0))</f>
        <v>0</v>
      </c>
      <c r="AF3033" s="194"/>
    </row>
    <row r="3034" spans="1:32" ht="16.5" customHeight="1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75">
        <f>IF(AND($X$3512&lt;&gt;" ",$X$3512&lt;&gt;0),IF(X3034=$X$3512,1+COUNTIF(U$7:U3033,"&gt;0"),0),0)</f>
        <v>0</v>
      </c>
      <c r="V3034" s="178" t="s">
        <v>3223</v>
      </c>
      <c r="W3034" s="130"/>
      <c r="X3034" s="131"/>
      <c r="Y3034" s="131"/>
      <c r="Z3034" s="206"/>
      <c r="AA3034" s="194">
        <f t="shared" si="205"/>
        <v>0</v>
      </c>
      <c r="AB3034" s="124" t="str">
        <f t="shared" si="206"/>
        <v/>
      </c>
      <c r="AC3034" s="195" t="str">
        <f t="shared" si="207"/>
        <v/>
      </c>
      <c r="AD3034" s="194" t="str">
        <f t="shared" si="208"/>
        <v/>
      </c>
      <c r="AE3034" s="194">
        <f>IF(AD3034="",0,IF(ISERROR(VLOOKUP(AD3034,AD$7:AD3033,1,FALSE)),1,0))</f>
        <v>0</v>
      </c>
      <c r="AF3034" s="194"/>
    </row>
    <row r="3035" spans="1:32" ht="16.5" customHeight="1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75">
        <f>IF(AND($X$3512&lt;&gt;" ",$X$3512&lt;&gt;0),IF(X3035=$X$3512,1+COUNTIF(U$7:U3034,"&gt;0"),0),0)</f>
        <v>0</v>
      </c>
      <c r="V3035" s="178" t="s">
        <v>3224</v>
      </c>
      <c r="W3035" s="130"/>
      <c r="X3035" s="131"/>
      <c r="Y3035" s="131"/>
      <c r="Z3035" s="206"/>
      <c r="AA3035" s="194">
        <f t="shared" si="205"/>
        <v>0</v>
      </c>
      <c r="AB3035" s="124" t="str">
        <f t="shared" si="206"/>
        <v/>
      </c>
      <c r="AC3035" s="195" t="str">
        <f t="shared" si="207"/>
        <v/>
      </c>
      <c r="AD3035" s="194" t="str">
        <f t="shared" si="208"/>
        <v/>
      </c>
      <c r="AE3035" s="194">
        <f>IF(AD3035="",0,IF(ISERROR(VLOOKUP(AD3035,AD$7:AD3034,1,FALSE)),1,0))</f>
        <v>0</v>
      </c>
      <c r="AF3035" s="194"/>
    </row>
    <row r="3036" spans="1:32" ht="16.5" customHeight="1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75">
        <f>IF(AND($X$3512&lt;&gt;" ",$X$3512&lt;&gt;0),IF(X3036=$X$3512,1+COUNTIF(U$7:U3035,"&gt;0"),0),0)</f>
        <v>0</v>
      </c>
      <c r="V3036" s="178" t="s">
        <v>3225</v>
      </c>
      <c r="W3036" s="130"/>
      <c r="X3036" s="131"/>
      <c r="Y3036" s="131"/>
      <c r="Z3036" s="206"/>
      <c r="AA3036" s="194">
        <f t="shared" si="205"/>
        <v>0</v>
      </c>
      <c r="AB3036" s="124" t="str">
        <f t="shared" si="206"/>
        <v/>
      </c>
      <c r="AC3036" s="195" t="str">
        <f t="shared" si="207"/>
        <v/>
      </c>
      <c r="AD3036" s="194" t="str">
        <f t="shared" si="208"/>
        <v/>
      </c>
      <c r="AE3036" s="194">
        <f>IF(AD3036="",0,IF(ISERROR(VLOOKUP(AD3036,AD$7:AD3035,1,FALSE)),1,0))</f>
        <v>0</v>
      </c>
      <c r="AF3036" s="194"/>
    </row>
    <row r="3037" spans="1:32" ht="16.5" customHeight="1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75">
        <f>IF(AND($X$3512&lt;&gt;" ",$X$3512&lt;&gt;0),IF(X3037=$X$3512,1+COUNTIF(U$7:U3036,"&gt;0"),0),0)</f>
        <v>0</v>
      </c>
      <c r="V3037" s="178" t="s">
        <v>3226</v>
      </c>
      <c r="W3037" s="130"/>
      <c r="X3037" s="131"/>
      <c r="Y3037" s="131"/>
      <c r="Z3037" s="206"/>
      <c r="AA3037" s="194">
        <f t="shared" si="205"/>
        <v>0</v>
      </c>
      <c r="AB3037" s="124" t="str">
        <f t="shared" si="206"/>
        <v/>
      </c>
      <c r="AC3037" s="195" t="str">
        <f t="shared" si="207"/>
        <v/>
      </c>
      <c r="AD3037" s="194" t="str">
        <f t="shared" si="208"/>
        <v/>
      </c>
      <c r="AE3037" s="194">
        <f>IF(AD3037="",0,IF(ISERROR(VLOOKUP(AD3037,AD$7:AD3036,1,FALSE)),1,0))</f>
        <v>0</v>
      </c>
      <c r="AF3037" s="194"/>
    </row>
    <row r="3038" spans="1:32" ht="16.5" customHeight="1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75">
        <f>IF(AND($X$3512&lt;&gt;" ",$X$3512&lt;&gt;0),IF(X3038=$X$3512,1+COUNTIF(U$7:U3037,"&gt;0"),0),0)</f>
        <v>0</v>
      </c>
      <c r="V3038" s="178" t="s">
        <v>3227</v>
      </c>
      <c r="W3038" s="130"/>
      <c r="X3038" s="131"/>
      <c r="Y3038" s="131"/>
      <c r="Z3038" s="206"/>
      <c r="AA3038" s="194">
        <f t="shared" si="205"/>
        <v>0</v>
      </c>
      <c r="AB3038" s="124" t="str">
        <f t="shared" si="206"/>
        <v/>
      </c>
      <c r="AC3038" s="195" t="str">
        <f t="shared" si="207"/>
        <v/>
      </c>
      <c r="AD3038" s="194" t="str">
        <f t="shared" si="208"/>
        <v/>
      </c>
      <c r="AE3038" s="194">
        <f>IF(AD3038="",0,IF(ISERROR(VLOOKUP(AD3038,AD$7:AD3037,1,FALSE)),1,0))</f>
        <v>0</v>
      </c>
      <c r="AF3038" s="194"/>
    </row>
    <row r="3039" spans="1:32" ht="16.5" customHeight="1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75">
        <f>IF(AND($X$3512&lt;&gt;" ",$X$3512&lt;&gt;0),IF(X3039=$X$3512,1+COUNTIF(U$7:U3038,"&gt;0"),0),0)</f>
        <v>0</v>
      </c>
      <c r="V3039" s="178" t="s">
        <v>3228</v>
      </c>
      <c r="W3039" s="130"/>
      <c r="X3039" s="131"/>
      <c r="Y3039" s="131"/>
      <c r="Z3039" s="206"/>
      <c r="AA3039" s="194">
        <f t="shared" si="205"/>
        <v>0</v>
      </c>
      <c r="AB3039" s="124" t="str">
        <f t="shared" si="206"/>
        <v/>
      </c>
      <c r="AC3039" s="195" t="str">
        <f t="shared" si="207"/>
        <v/>
      </c>
      <c r="AD3039" s="194" t="str">
        <f t="shared" si="208"/>
        <v/>
      </c>
      <c r="AE3039" s="194">
        <f>IF(AD3039="",0,IF(ISERROR(VLOOKUP(AD3039,AD$7:AD3038,1,FALSE)),1,0))</f>
        <v>0</v>
      </c>
      <c r="AF3039" s="194"/>
    </row>
    <row r="3040" spans="1:32" ht="16.5" customHeight="1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75">
        <f>IF(AND($X$3512&lt;&gt;" ",$X$3512&lt;&gt;0),IF(X3040=$X$3512,1+COUNTIF(U$7:U3039,"&gt;0"),0),0)</f>
        <v>0</v>
      </c>
      <c r="V3040" s="178" t="s">
        <v>3229</v>
      </c>
      <c r="W3040" s="130"/>
      <c r="X3040" s="131"/>
      <c r="Y3040" s="131"/>
      <c r="Z3040" s="206"/>
      <c r="AA3040" s="194">
        <f t="shared" si="205"/>
        <v>0</v>
      </c>
      <c r="AB3040" s="124" t="str">
        <f t="shared" si="206"/>
        <v/>
      </c>
      <c r="AC3040" s="195" t="str">
        <f t="shared" si="207"/>
        <v/>
      </c>
      <c r="AD3040" s="194" t="str">
        <f t="shared" si="208"/>
        <v/>
      </c>
      <c r="AE3040" s="194">
        <f>IF(AD3040="",0,IF(ISERROR(VLOOKUP(AD3040,AD$7:AD3039,1,FALSE)),1,0))</f>
        <v>0</v>
      </c>
      <c r="AF3040" s="194"/>
    </row>
    <row r="3041" spans="1:32" ht="16.5" customHeight="1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75">
        <f>IF(AND($X$3512&lt;&gt;" ",$X$3512&lt;&gt;0),IF(X3041=$X$3512,1+COUNTIF(U$7:U3040,"&gt;0"),0),0)</f>
        <v>0</v>
      </c>
      <c r="V3041" s="178" t="s">
        <v>3230</v>
      </c>
      <c r="W3041" s="130"/>
      <c r="X3041" s="131"/>
      <c r="Y3041" s="131"/>
      <c r="Z3041" s="206"/>
      <c r="AA3041" s="194">
        <f t="shared" si="205"/>
        <v>0</v>
      </c>
      <c r="AB3041" s="124" t="str">
        <f t="shared" si="206"/>
        <v/>
      </c>
      <c r="AC3041" s="195" t="str">
        <f t="shared" si="207"/>
        <v/>
      </c>
      <c r="AD3041" s="194" t="str">
        <f t="shared" si="208"/>
        <v/>
      </c>
      <c r="AE3041" s="194">
        <f>IF(AD3041="",0,IF(ISERROR(VLOOKUP(AD3041,AD$7:AD3040,1,FALSE)),1,0))</f>
        <v>0</v>
      </c>
      <c r="AF3041" s="194"/>
    </row>
    <row r="3042" spans="1:32" ht="16.5" customHeight="1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75">
        <f>IF(AND($X$3512&lt;&gt;" ",$X$3512&lt;&gt;0),IF(X3042=$X$3512,1+COUNTIF(U$7:U3041,"&gt;0"),0),0)</f>
        <v>0</v>
      </c>
      <c r="V3042" s="178" t="s">
        <v>3231</v>
      </c>
      <c r="W3042" s="130"/>
      <c r="X3042" s="131"/>
      <c r="Y3042" s="131"/>
      <c r="Z3042" s="206"/>
      <c r="AA3042" s="194">
        <f t="shared" si="205"/>
        <v>0</v>
      </c>
      <c r="AB3042" s="124" t="str">
        <f t="shared" si="206"/>
        <v/>
      </c>
      <c r="AC3042" s="195" t="str">
        <f t="shared" si="207"/>
        <v/>
      </c>
      <c r="AD3042" s="194" t="str">
        <f t="shared" si="208"/>
        <v/>
      </c>
      <c r="AE3042" s="194">
        <f>IF(AD3042="",0,IF(ISERROR(VLOOKUP(AD3042,AD$7:AD3041,1,FALSE)),1,0))</f>
        <v>0</v>
      </c>
      <c r="AF3042" s="194"/>
    </row>
    <row r="3043" spans="1:32" ht="16.5" customHeight="1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75">
        <f>IF(AND($X$3512&lt;&gt;" ",$X$3512&lt;&gt;0),IF(X3043=$X$3512,1+COUNTIF(U$7:U3042,"&gt;0"),0),0)</f>
        <v>0</v>
      </c>
      <c r="V3043" s="178" t="s">
        <v>3232</v>
      </c>
      <c r="W3043" s="130"/>
      <c r="X3043" s="131"/>
      <c r="Y3043" s="131"/>
      <c r="Z3043" s="206"/>
      <c r="AA3043" s="194">
        <f t="shared" si="205"/>
        <v>0</v>
      </c>
      <c r="AB3043" s="124" t="str">
        <f t="shared" si="206"/>
        <v/>
      </c>
      <c r="AC3043" s="195" t="str">
        <f t="shared" si="207"/>
        <v/>
      </c>
      <c r="AD3043" s="194" t="str">
        <f t="shared" si="208"/>
        <v/>
      </c>
      <c r="AE3043" s="194">
        <f>IF(AD3043="",0,IF(ISERROR(VLOOKUP(AD3043,AD$7:AD3042,1,FALSE)),1,0))</f>
        <v>0</v>
      </c>
      <c r="AF3043" s="194"/>
    </row>
    <row r="3044" spans="1:32" ht="16.5" customHeight="1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75">
        <f>IF(AND($X$3512&lt;&gt;" ",$X$3512&lt;&gt;0),IF(X3044=$X$3512,1+COUNTIF(U$7:U3043,"&gt;0"),0),0)</f>
        <v>0</v>
      </c>
      <c r="V3044" s="178" t="s">
        <v>3233</v>
      </c>
      <c r="W3044" s="130"/>
      <c r="X3044" s="131"/>
      <c r="Y3044" s="131"/>
      <c r="Z3044" s="206"/>
      <c r="AA3044" s="194">
        <f t="shared" si="205"/>
        <v>0</v>
      </c>
      <c r="AB3044" s="124" t="str">
        <f t="shared" si="206"/>
        <v/>
      </c>
      <c r="AC3044" s="195" t="str">
        <f t="shared" si="207"/>
        <v/>
      </c>
      <c r="AD3044" s="194" t="str">
        <f t="shared" si="208"/>
        <v/>
      </c>
      <c r="AE3044" s="194">
        <f>IF(AD3044="",0,IF(ISERROR(VLOOKUP(AD3044,AD$7:AD3043,1,FALSE)),1,0))</f>
        <v>0</v>
      </c>
      <c r="AF3044" s="194"/>
    </row>
    <row r="3045" spans="1:32" ht="16.5" customHeight="1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75">
        <f>IF(AND($X$3512&lt;&gt;" ",$X$3512&lt;&gt;0),IF(X3045=$X$3512,1+COUNTIF(U$7:U3044,"&gt;0"),0),0)</f>
        <v>0</v>
      </c>
      <c r="V3045" s="178" t="s">
        <v>3234</v>
      </c>
      <c r="W3045" s="130"/>
      <c r="X3045" s="131"/>
      <c r="Y3045" s="131"/>
      <c r="Z3045" s="206"/>
      <c r="AA3045" s="194">
        <f t="shared" si="205"/>
        <v>0</v>
      </c>
      <c r="AB3045" s="124" t="str">
        <f t="shared" si="206"/>
        <v/>
      </c>
      <c r="AC3045" s="195" t="str">
        <f t="shared" si="207"/>
        <v/>
      </c>
      <c r="AD3045" s="194" t="str">
        <f t="shared" si="208"/>
        <v/>
      </c>
      <c r="AE3045" s="194">
        <f>IF(AD3045="",0,IF(ISERROR(VLOOKUP(AD3045,AD$7:AD3044,1,FALSE)),1,0))</f>
        <v>0</v>
      </c>
      <c r="AF3045" s="194"/>
    </row>
    <row r="3046" spans="1:32" ht="16.5" customHeight="1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75">
        <f>IF(AND($X$3512&lt;&gt;" ",$X$3512&lt;&gt;0),IF(X3046=$X$3512,1+COUNTIF(U$7:U3045,"&gt;0"),0),0)</f>
        <v>0</v>
      </c>
      <c r="V3046" s="178" t="s">
        <v>3235</v>
      </c>
      <c r="W3046" s="130"/>
      <c r="X3046" s="131"/>
      <c r="Y3046" s="131"/>
      <c r="Z3046" s="206"/>
      <c r="AA3046" s="194">
        <f t="shared" si="205"/>
        <v>0</v>
      </c>
      <c r="AB3046" s="124" t="str">
        <f t="shared" si="206"/>
        <v/>
      </c>
      <c r="AC3046" s="195" t="str">
        <f t="shared" si="207"/>
        <v/>
      </c>
      <c r="AD3046" s="194" t="str">
        <f t="shared" si="208"/>
        <v/>
      </c>
      <c r="AE3046" s="194">
        <f>IF(AD3046="",0,IF(ISERROR(VLOOKUP(AD3046,AD$7:AD3045,1,FALSE)),1,0))</f>
        <v>0</v>
      </c>
      <c r="AF3046" s="194"/>
    </row>
    <row r="3047" spans="1:32" ht="16.5" customHeight="1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75">
        <f>IF(AND($X$3512&lt;&gt;" ",$X$3512&lt;&gt;0),IF(X3047=$X$3512,1+COUNTIF(U$7:U3046,"&gt;0"),0),0)</f>
        <v>0</v>
      </c>
      <c r="V3047" s="178" t="s">
        <v>3236</v>
      </c>
      <c r="W3047" s="130"/>
      <c r="X3047" s="131"/>
      <c r="Y3047" s="131"/>
      <c r="Z3047" s="206"/>
      <c r="AA3047" s="194">
        <f t="shared" si="205"/>
        <v>0</v>
      </c>
      <c r="AB3047" s="124" t="str">
        <f t="shared" si="206"/>
        <v/>
      </c>
      <c r="AC3047" s="195" t="str">
        <f t="shared" si="207"/>
        <v/>
      </c>
      <c r="AD3047" s="194" t="str">
        <f t="shared" si="208"/>
        <v/>
      </c>
      <c r="AE3047" s="194">
        <f>IF(AD3047="",0,IF(ISERROR(VLOOKUP(AD3047,AD$7:AD3046,1,FALSE)),1,0))</f>
        <v>0</v>
      </c>
      <c r="AF3047" s="194"/>
    </row>
    <row r="3048" spans="1:32" ht="16.5" customHeight="1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75">
        <f>IF(AND($X$3512&lt;&gt;" ",$X$3512&lt;&gt;0),IF(X3048=$X$3512,1+COUNTIF(U$7:U3047,"&gt;0"),0),0)</f>
        <v>0</v>
      </c>
      <c r="V3048" s="178" t="s">
        <v>3237</v>
      </c>
      <c r="W3048" s="130"/>
      <c r="X3048" s="131"/>
      <c r="Y3048" s="131"/>
      <c r="Z3048" s="206"/>
      <c r="AA3048" s="194">
        <f t="shared" si="205"/>
        <v>0</v>
      </c>
      <c r="AB3048" s="124" t="str">
        <f t="shared" si="206"/>
        <v/>
      </c>
      <c r="AC3048" s="195" t="str">
        <f t="shared" si="207"/>
        <v/>
      </c>
      <c r="AD3048" s="194" t="str">
        <f t="shared" si="208"/>
        <v/>
      </c>
      <c r="AE3048" s="194">
        <f>IF(AD3048="",0,IF(ISERROR(VLOOKUP(AD3048,AD$7:AD3047,1,FALSE)),1,0))</f>
        <v>0</v>
      </c>
      <c r="AF3048" s="194"/>
    </row>
    <row r="3049" spans="1:32" ht="16.5" customHeight="1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75">
        <f>IF(AND($X$3512&lt;&gt;" ",$X$3512&lt;&gt;0),IF(X3049=$X$3512,1+COUNTIF(U$7:U3048,"&gt;0"),0),0)</f>
        <v>0</v>
      </c>
      <c r="V3049" s="178" t="s">
        <v>3238</v>
      </c>
      <c r="W3049" s="130"/>
      <c r="X3049" s="131"/>
      <c r="Y3049" s="131"/>
      <c r="Z3049" s="206"/>
      <c r="AA3049" s="194">
        <f t="shared" si="205"/>
        <v>0</v>
      </c>
      <c r="AB3049" s="124" t="str">
        <f t="shared" si="206"/>
        <v/>
      </c>
      <c r="AC3049" s="195" t="str">
        <f t="shared" si="207"/>
        <v/>
      </c>
      <c r="AD3049" s="194" t="str">
        <f t="shared" si="208"/>
        <v/>
      </c>
      <c r="AE3049" s="194">
        <f>IF(AD3049="",0,IF(ISERROR(VLOOKUP(AD3049,AD$7:AD3048,1,FALSE)),1,0))</f>
        <v>0</v>
      </c>
      <c r="AF3049" s="194"/>
    </row>
    <row r="3050" spans="1:32" ht="16.5" customHeight="1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75">
        <f>IF(AND($X$3512&lt;&gt;" ",$X$3512&lt;&gt;0),IF(X3050=$X$3512,1+COUNTIF(U$7:U3049,"&gt;0"),0),0)</f>
        <v>0</v>
      </c>
      <c r="V3050" s="178" t="s">
        <v>3239</v>
      </c>
      <c r="W3050" s="130"/>
      <c r="X3050" s="131"/>
      <c r="Y3050" s="131"/>
      <c r="Z3050" s="206"/>
      <c r="AA3050" s="194">
        <f t="shared" si="205"/>
        <v>0</v>
      </c>
      <c r="AB3050" s="124" t="str">
        <f t="shared" si="206"/>
        <v/>
      </c>
      <c r="AC3050" s="195" t="str">
        <f t="shared" si="207"/>
        <v/>
      </c>
      <c r="AD3050" s="194" t="str">
        <f t="shared" si="208"/>
        <v/>
      </c>
      <c r="AE3050" s="194">
        <f>IF(AD3050="",0,IF(ISERROR(VLOOKUP(AD3050,AD$7:AD3049,1,FALSE)),1,0))</f>
        <v>0</v>
      </c>
      <c r="AF3050" s="194"/>
    </row>
    <row r="3051" spans="1:32" ht="16.5" customHeight="1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75">
        <f>IF(AND($X$3512&lt;&gt;" ",$X$3512&lt;&gt;0),IF(X3051=$X$3512,1+COUNTIF(U$7:U3050,"&gt;0"),0),0)</f>
        <v>0</v>
      </c>
      <c r="V3051" s="178" t="s">
        <v>3240</v>
      </c>
      <c r="W3051" s="130"/>
      <c r="X3051" s="131"/>
      <c r="Y3051" s="131"/>
      <c r="Z3051" s="206"/>
      <c r="AA3051" s="194">
        <f t="shared" si="205"/>
        <v>0</v>
      </c>
      <c r="AB3051" s="124" t="str">
        <f t="shared" si="206"/>
        <v/>
      </c>
      <c r="AC3051" s="195" t="str">
        <f t="shared" si="207"/>
        <v/>
      </c>
      <c r="AD3051" s="194" t="str">
        <f t="shared" si="208"/>
        <v/>
      </c>
      <c r="AE3051" s="194">
        <f>IF(AD3051="",0,IF(ISERROR(VLOOKUP(AD3051,AD$7:AD3050,1,FALSE)),1,0))</f>
        <v>0</v>
      </c>
      <c r="AF3051" s="194"/>
    </row>
    <row r="3052" spans="1:32" ht="16.5" customHeight="1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75">
        <f>IF(AND($X$3512&lt;&gt;" ",$X$3512&lt;&gt;0),IF(X3052=$X$3512,1+COUNTIF(U$7:U3051,"&gt;0"),0),0)</f>
        <v>0</v>
      </c>
      <c r="V3052" s="178" t="s">
        <v>3241</v>
      </c>
      <c r="W3052" s="130"/>
      <c r="X3052" s="131"/>
      <c r="Y3052" s="131"/>
      <c r="Z3052" s="206"/>
      <c r="AA3052" s="194">
        <f t="shared" si="205"/>
        <v>0</v>
      </c>
      <c r="AB3052" s="124" t="str">
        <f t="shared" si="206"/>
        <v/>
      </c>
      <c r="AC3052" s="195" t="str">
        <f t="shared" si="207"/>
        <v/>
      </c>
      <c r="AD3052" s="194" t="str">
        <f t="shared" si="208"/>
        <v/>
      </c>
      <c r="AE3052" s="194">
        <f>IF(AD3052="",0,IF(ISERROR(VLOOKUP(AD3052,AD$7:AD3051,1,FALSE)),1,0))</f>
        <v>0</v>
      </c>
      <c r="AF3052" s="194"/>
    </row>
    <row r="3053" spans="1:32" ht="16.5" customHeight="1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75">
        <f>IF(AND($X$3512&lt;&gt;" ",$X$3512&lt;&gt;0),IF(X3053=$X$3512,1+COUNTIF(U$7:U3052,"&gt;0"),0),0)</f>
        <v>0</v>
      </c>
      <c r="V3053" s="178" t="s">
        <v>3242</v>
      </c>
      <c r="W3053" s="130"/>
      <c r="X3053" s="131"/>
      <c r="Y3053" s="131"/>
      <c r="Z3053" s="206"/>
      <c r="AA3053" s="194">
        <f t="shared" si="205"/>
        <v>0</v>
      </c>
      <c r="AB3053" s="124" t="str">
        <f t="shared" si="206"/>
        <v/>
      </c>
      <c r="AC3053" s="195" t="str">
        <f t="shared" si="207"/>
        <v/>
      </c>
      <c r="AD3053" s="194" t="str">
        <f t="shared" si="208"/>
        <v/>
      </c>
      <c r="AE3053" s="194">
        <f>IF(AD3053="",0,IF(ISERROR(VLOOKUP(AD3053,AD$7:AD3052,1,FALSE)),1,0))</f>
        <v>0</v>
      </c>
      <c r="AF3053" s="194"/>
    </row>
    <row r="3054" spans="1:32" ht="16.5" customHeight="1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75">
        <f>IF(AND($X$3512&lt;&gt;" ",$X$3512&lt;&gt;0),IF(X3054=$X$3512,1+COUNTIF(U$7:U3053,"&gt;0"),0),0)</f>
        <v>0</v>
      </c>
      <c r="V3054" s="178" t="s">
        <v>3243</v>
      </c>
      <c r="W3054" s="130"/>
      <c r="X3054" s="131"/>
      <c r="Y3054" s="131"/>
      <c r="Z3054" s="206"/>
      <c r="AA3054" s="194">
        <f t="shared" si="205"/>
        <v>0</v>
      </c>
      <c r="AB3054" s="124" t="str">
        <f t="shared" si="206"/>
        <v/>
      </c>
      <c r="AC3054" s="195" t="str">
        <f t="shared" si="207"/>
        <v/>
      </c>
      <c r="AD3054" s="194" t="str">
        <f t="shared" si="208"/>
        <v/>
      </c>
      <c r="AE3054" s="194">
        <f>IF(AD3054="",0,IF(ISERROR(VLOOKUP(AD3054,AD$7:AD3053,1,FALSE)),1,0))</f>
        <v>0</v>
      </c>
      <c r="AF3054" s="194"/>
    </row>
    <row r="3055" spans="1:32" ht="16.5" customHeight="1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75">
        <f>IF(AND($X$3512&lt;&gt;" ",$X$3512&lt;&gt;0),IF(X3055=$X$3512,1+COUNTIF(U$7:U3054,"&gt;0"),0),0)</f>
        <v>0</v>
      </c>
      <c r="V3055" s="178" t="s">
        <v>3244</v>
      </c>
      <c r="W3055" s="130"/>
      <c r="X3055" s="131"/>
      <c r="Y3055" s="131"/>
      <c r="Z3055" s="206"/>
      <c r="AA3055" s="194">
        <f t="shared" si="205"/>
        <v>0</v>
      </c>
      <c r="AB3055" s="124" t="str">
        <f t="shared" si="206"/>
        <v/>
      </c>
      <c r="AC3055" s="195" t="str">
        <f t="shared" si="207"/>
        <v/>
      </c>
      <c r="AD3055" s="194" t="str">
        <f t="shared" si="208"/>
        <v/>
      </c>
      <c r="AE3055" s="194">
        <f>IF(AD3055="",0,IF(ISERROR(VLOOKUP(AD3055,AD$7:AD3054,1,FALSE)),1,0))</f>
        <v>0</v>
      </c>
      <c r="AF3055" s="194"/>
    </row>
    <row r="3056" spans="1:32" ht="16.5" customHeight="1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75">
        <f>IF(AND($X$3512&lt;&gt;" ",$X$3512&lt;&gt;0),IF(X3056=$X$3512,1+COUNTIF(U$7:U3055,"&gt;0"),0),0)</f>
        <v>0</v>
      </c>
      <c r="V3056" s="178" t="s">
        <v>3245</v>
      </c>
      <c r="W3056" s="130"/>
      <c r="X3056" s="131"/>
      <c r="Y3056" s="131"/>
      <c r="Z3056" s="206"/>
      <c r="AA3056" s="194">
        <f t="shared" si="205"/>
        <v>0</v>
      </c>
      <c r="AB3056" s="124" t="str">
        <f t="shared" si="206"/>
        <v/>
      </c>
      <c r="AC3056" s="195" t="str">
        <f t="shared" si="207"/>
        <v/>
      </c>
      <c r="AD3056" s="194" t="str">
        <f t="shared" si="208"/>
        <v/>
      </c>
      <c r="AE3056" s="194">
        <f>IF(AD3056="",0,IF(ISERROR(VLOOKUP(AD3056,AD$7:AD3055,1,FALSE)),1,0))</f>
        <v>0</v>
      </c>
      <c r="AF3056" s="194"/>
    </row>
    <row r="3057" spans="1:32" ht="16.5" customHeight="1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75">
        <f>IF(AND($X$3512&lt;&gt;" ",$X$3512&lt;&gt;0),IF(X3057=$X$3512,1+COUNTIF(U$7:U3056,"&gt;0"),0),0)</f>
        <v>0</v>
      </c>
      <c r="V3057" s="178" t="s">
        <v>3246</v>
      </c>
      <c r="W3057" s="130"/>
      <c r="X3057" s="131"/>
      <c r="Y3057" s="131"/>
      <c r="Z3057" s="206"/>
      <c r="AA3057" s="194">
        <f t="shared" si="205"/>
        <v>0</v>
      </c>
      <c r="AB3057" s="124" t="str">
        <f t="shared" si="206"/>
        <v/>
      </c>
      <c r="AC3057" s="195" t="str">
        <f t="shared" si="207"/>
        <v/>
      </c>
      <c r="AD3057" s="194" t="str">
        <f t="shared" si="208"/>
        <v/>
      </c>
      <c r="AE3057" s="194">
        <f>IF(AD3057="",0,IF(ISERROR(VLOOKUP(AD3057,AD$7:AD3056,1,FALSE)),1,0))</f>
        <v>0</v>
      </c>
      <c r="AF3057" s="194"/>
    </row>
    <row r="3058" spans="1:32" ht="16.5" customHeight="1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75">
        <f>IF(AND($X$3512&lt;&gt;" ",$X$3512&lt;&gt;0),IF(X3058=$X$3512,1+COUNTIF(U$7:U3057,"&gt;0"),0),0)</f>
        <v>0</v>
      </c>
      <c r="V3058" s="178" t="s">
        <v>3247</v>
      </c>
      <c r="W3058" s="130"/>
      <c r="X3058" s="131"/>
      <c r="Y3058" s="131"/>
      <c r="Z3058" s="206"/>
      <c r="AA3058" s="194">
        <f t="shared" si="205"/>
        <v>0</v>
      </c>
      <c r="AB3058" s="124" t="str">
        <f t="shared" si="206"/>
        <v/>
      </c>
      <c r="AC3058" s="195" t="str">
        <f t="shared" si="207"/>
        <v/>
      </c>
      <c r="AD3058" s="194" t="str">
        <f t="shared" si="208"/>
        <v/>
      </c>
      <c r="AE3058" s="194">
        <f>IF(AD3058="",0,IF(ISERROR(VLOOKUP(AD3058,AD$7:AD3057,1,FALSE)),1,0))</f>
        <v>0</v>
      </c>
      <c r="AF3058" s="194"/>
    </row>
    <row r="3059" spans="1:32" ht="16.5" customHeight="1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75">
        <f>IF(AND($X$3512&lt;&gt;" ",$X$3512&lt;&gt;0),IF(X3059=$X$3512,1+COUNTIF(U$7:U3058,"&gt;0"),0),0)</f>
        <v>0</v>
      </c>
      <c r="V3059" s="178" t="s">
        <v>3248</v>
      </c>
      <c r="W3059" s="130"/>
      <c r="X3059" s="131"/>
      <c r="Y3059" s="131"/>
      <c r="Z3059" s="206"/>
      <c r="AA3059" s="194">
        <f t="shared" si="205"/>
        <v>0</v>
      </c>
      <c r="AB3059" s="124" t="str">
        <f t="shared" si="206"/>
        <v/>
      </c>
      <c r="AC3059" s="195" t="str">
        <f t="shared" si="207"/>
        <v/>
      </c>
      <c r="AD3059" s="194" t="str">
        <f t="shared" si="208"/>
        <v/>
      </c>
      <c r="AE3059" s="194">
        <f>IF(AD3059="",0,IF(ISERROR(VLOOKUP(AD3059,AD$7:AD3058,1,FALSE)),1,0))</f>
        <v>0</v>
      </c>
      <c r="AF3059" s="194"/>
    </row>
    <row r="3060" spans="1:32" ht="16.5" customHeight="1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75">
        <f>IF(AND($X$3512&lt;&gt;" ",$X$3512&lt;&gt;0),IF(X3060=$X$3512,1+COUNTIF(U$7:U3059,"&gt;0"),0),0)</f>
        <v>0</v>
      </c>
      <c r="V3060" s="178" t="s">
        <v>3249</v>
      </c>
      <c r="W3060" s="130"/>
      <c r="X3060" s="131"/>
      <c r="Y3060" s="131"/>
      <c r="Z3060" s="206"/>
      <c r="AA3060" s="194">
        <f t="shared" si="205"/>
        <v>0</v>
      </c>
      <c r="AB3060" s="124" t="str">
        <f t="shared" si="206"/>
        <v/>
      </c>
      <c r="AC3060" s="195" t="str">
        <f t="shared" si="207"/>
        <v/>
      </c>
      <c r="AD3060" s="194" t="str">
        <f t="shared" si="208"/>
        <v/>
      </c>
      <c r="AE3060" s="194">
        <f>IF(AD3060="",0,IF(ISERROR(VLOOKUP(AD3060,AD$7:AD3059,1,FALSE)),1,0))</f>
        <v>0</v>
      </c>
      <c r="AF3060" s="194"/>
    </row>
    <row r="3061" spans="1:32" ht="16.5" customHeight="1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75">
        <f>IF(AND($X$3512&lt;&gt;" ",$X$3512&lt;&gt;0),IF(X3061=$X$3512,1+COUNTIF(U$7:U3060,"&gt;0"),0),0)</f>
        <v>0</v>
      </c>
      <c r="V3061" s="178" t="s">
        <v>3250</v>
      </c>
      <c r="W3061" s="130"/>
      <c r="X3061" s="131"/>
      <c r="Y3061" s="131"/>
      <c r="Z3061" s="206"/>
      <c r="AA3061" s="194">
        <f t="shared" si="205"/>
        <v>0</v>
      </c>
      <c r="AB3061" s="124" t="str">
        <f t="shared" si="206"/>
        <v/>
      </c>
      <c r="AC3061" s="195" t="str">
        <f t="shared" si="207"/>
        <v/>
      </c>
      <c r="AD3061" s="194" t="str">
        <f t="shared" si="208"/>
        <v/>
      </c>
      <c r="AE3061" s="194">
        <f>IF(AD3061="",0,IF(ISERROR(VLOOKUP(AD3061,AD$7:AD3060,1,FALSE)),1,0))</f>
        <v>0</v>
      </c>
      <c r="AF3061" s="194"/>
    </row>
    <row r="3062" spans="1:32" ht="16.5" customHeight="1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75">
        <f>IF(AND($X$3512&lt;&gt;" ",$X$3512&lt;&gt;0),IF(X3062=$X$3512,1+COUNTIF(U$7:U3061,"&gt;0"),0),0)</f>
        <v>0</v>
      </c>
      <c r="V3062" s="178" t="s">
        <v>3251</v>
      </c>
      <c r="W3062" s="130"/>
      <c r="X3062" s="131"/>
      <c r="Y3062" s="131"/>
      <c r="Z3062" s="206"/>
      <c r="AA3062" s="194">
        <f t="shared" si="205"/>
        <v>0</v>
      </c>
      <c r="AB3062" s="124" t="str">
        <f t="shared" si="206"/>
        <v/>
      </c>
      <c r="AC3062" s="195" t="str">
        <f t="shared" si="207"/>
        <v/>
      </c>
      <c r="AD3062" s="194" t="str">
        <f t="shared" si="208"/>
        <v/>
      </c>
      <c r="AE3062" s="194">
        <f>IF(AD3062="",0,IF(ISERROR(VLOOKUP(AD3062,AD$7:AD3061,1,FALSE)),1,0))</f>
        <v>0</v>
      </c>
      <c r="AF3062" s="194"/>
    </row>
    <row r="3063" spans="1:32" ht="16.5" customHeight="1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75">
        <f>IF(AND($X$3512&lt;&gt;" ",$X$3512&lt;&gt;0),IF(X3063=$X$3512,1+COUNTIF(U$7:U3062,"&gt;0"),0),0)</f>
        <v>0</v>
      </c>
      <c r="V3063" s="178" t="s">
        <v>3252</v>
      </c>
      <c r="W3063" s="130"/>
      <c r="X3063" s="131"/>
      <c r="Y3063" s="131"/>
      <c r="Z3063" s="206"/>
      <c r="AA3063" s="194">
        <f t="shared" si="205"/>
        <v>0</v>
      </c>
      <c r="AB3063" s="124" t="str">
        <f t="shared" si="206"/>
        <v/>
      </c>
      <c r="AC3063" s="195" t="str">
        <f t="shared" si="207"/>
        <v/>
      </c>
      <c r="AD3063" s="194" t="str">
        <f t="shared" si="208"/>
        <v/>
      </c>
      <c r="AE3063" s="194">
        <f>IF(AD3063="",0,IF(ISERROR(VLOOKUP(AD3063,AD$7:AD3062,1,FALSE)),1,0))</f>
        <v>0</v>
      </c>
      <c r="AF3063" s="194"/>
    </row>
    <row r="3064" spans="1:32" ht="16.5" customHeight="1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75">
        <f>IF(AND($X$3512&lt;&gt;" ",$X$3512&lt;&gt;0),IF(X3064=$X$3512,1+COUNTIF(U$7:U3063,"&gt;0"),0),0)</f>
        <v>0</v>
      </c>
      <c r="V3064" s="178" t="s">
        <v>3253</v>
      </c>
      <c r="W3064" s="130"/>
      <c r="X3064" s="131"/>
      <c r="Y3064" s="131"/>
      <c r="Z3064" s="206"/>
      <c r="AA3064" s="194">
        <f t="shared" si="205"/>
        <v>0</v>
      </c>
      <c r="AB3064" s="124" t="str">
        <f t="shared" si="206"/>
        <v/>
      </c>
      <c r="AC3064" s="195" t="str">
        <f t="shared" si="207"/>
        <v/>
      </c>
      <c r="AD3064" s="194" t="str">
        <f t="shared" si="208"/>
        <v/>
      </c>
      <c r="AE3064" s="194">
        <f>IF(AD3064="",0,IF(ISERROR(VLOOKUP(AD3064,AD$7:AD3063,1,FALSE)),1,0))</f>
        <v>0</v>
      </c>
      <c r="AF3064" s="194"/>
    </row>
    <row r="3065" spans="1:32" ht="16.5" customHeight="1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75">
        <f>IF(AND($X$3512&lt;&gt;" ",$X$3512&lt;&gt;0),IF(X3065=$X$3512,1+COUNTIF(U$7:U3064,"&gt;0"),0),0)</f>
        <v>0</v>
      </c>
      <c r="V3065" s="178" t="s">
        <v>3254</v>
      </c>
      <c r="W3065" s="130"/>
      <c r="X3065" s="131"/>
      <c r="Y3065" s="131"/>
      <c r="Z3065" s="206"/>
      <c r="AA3065" s="194">
        <f t="shared" si="205"/>
        <v>0</v>
      </c>
      <c r="AB3065" s="124" t="str">
        <f t="shared" si="206"/>
        <v/>
      </c>
      <c r="AC3065" s="195" t="str">
        <f t="shared" si="207"/>
        <v/>
      </c>
      <c r="AD3065" s="194" t="str">
        <f t="shared" si="208"/>
        <v/>
      </c>
      <c r="AE3065" s="194">
        <f>IF(AD3065="",0,IF(ISERROR(VLOOKUP(AD3065,AD$7:AD3064,1,FALSE)),1,0))</f>
        <v>0</v>
      </c>
      <c r="AF3065" s="194"/>
    </row>
    <row r="3066" spans="1:32" ht="16.5" customHeight="1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75">
        <f>IF(AND($X$3512&lt;&gt;" ",$X$3512&lt;&gt;0),IF(X3066=$X$3512,1+COUNTIF(U$7:U3065,"&gt;0"),0),0)</f>
        <v>0</v>
      </c>
      <c r="V3066" s="178" t="s">
        <v>3255</v>
      </c>
      <c r="W3066" s="130"/>
      <c r="X3066" s="131"/>
      <c r="Y3066" s="131"/>
      <c r="Z3066" s="206"/>
      <c r="AA3066" s="194">
        <f t="shared" si="205"/>
        <v>0</v>
      </c>
      <c r="AB3066" s="124" t="str">
        <f t="shared" si="206"/>
        <v/>
      </c>
      <c r="AC3066" s="195" t="str">
        <f t="shared" si="207"/>
        <v/>
      </c>
      <c r="AD3066" s="194" t="str">
        <f t="shared" si="208"/>
        <v/>
      </c>
      <c r="AE3066" s="194">
        <f>IF(AD3066="",0,IF(ISERROR(VLOOKUP(AD3066,AD$7:AD3065,1,FALSE)),1,0))</f>
        <v>0</v>
      </c>
      <c r="AF3066" s="194"/>
    </row>
    <row r="3067" spans="1:32" ht="16.5" customHeight="1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75">
        <f>IF(AND($X$3512&lt;&gt;" ",$X$3512&lt;&gt;0),IF(X3067=$X$3512,1+COUNTIF(U$7:U3066,"&gt;0"),0),0)</f>
        <v>0</v>
      </c>
      <c r="V3067" s="178" t="s">
        <v>3256</v>
      </c>
      <c r="W3067" s="130"/>
      <c r="X3067" s="131"/>
      <c r="Y3067" s="131"/>
      <c r="Z3067" s="206"/>
      <c r="AA3067" s="194">
        <f t="shared" si="205"/>
        <v>0</v>
      </c>
      <c r="AB3067" s="124" t="str">
        <f t="shared" si="206"/>
        <v/>
      </c>
      <c r="AC3067" s="195" t="str">
        <f t="shared" si="207"/>
        <v/>
      </c>
      <c r="AD3067" s="194" t="str">
        <f t="shared" si="208"/>
        <v/>
      </c>
      <c r="AE3067" s="194">
        <f>IF(AD3067="",0,IF(ISERROR(VLOOKUP(AD3067,AD$7:AD3066,1,FALSE)),1,0))</f>
        <v>0</v>
      </c>
      <c r="AF3067" s="194"/>
    </row>
    <row r="3068" spans="1:32" ht="16.5" customHeight="1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75">
        <f>IF(AND($X$3512&lt;&gt;" ",$X$3512&lt;&gt;0),IF(X3068=$X$3512,1+COUNTIF(U$7:U3067,"&gt;0"),0),0)</f>
        <v>0</v>
      </c>
      <c r="V3068" s="178" t="s">
        <v>3257</v>
      </c>
      <c r="W3068" s="130"/>
      <c r="X3068" s="131"/>
      <c r="Y3068" s="131"/>
      <c r="Z3068" s="206"/>
      <c r="AA3068" s="194">
        <f t="shared" si="205"/>
        <v>0</v>
      </c>
      <c r="AB3068" s="124" t="str">
        <f t="shared" si="206"/>
        <v/>
      </c>
      <c r="AC3068" s="195" t="str">
        <f t="shared" si="207"/>
        <v/>
      </c>
      <c r="AD3068" s="194" t="str">
        <f t="shared" si="208"/>
        <v/>
      </c>
      <c r="AE3068" s="194">
        <f>IF(AD3068="",0,IF(ISERROR(VLOOKUP(AD3068,AD$7:AD3067,1,FALSE)),1,0))</f>
        <v>0</v>
      </c>
      <c r="AF3068" s="194"/>
    </row>
    <row r="3069" spans="1:32" ht="16.5" customHeight="1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75">
        <f>IF(AND($X$3512&lt;&gt;" ",$X$3512&lt;&gt;0),IF(X3069=$X$3512,1+COUNTIF(U$7:U3068,"&gt;0"),0),0)</f>
        <v>0</v>
      </c>
      <c r="V3069" s="178" t="s">
        <v>3258</v>
      </c>
      <c r="W3069" s="130"/>
      <c r="X3069" s="131"/>
      <c r="Y3069" s="131"/>
      <c r="Z3069" s="206"/>
      <c r="AA3069" s="194">
        <f t="shared" si="205"/>
        <v>0</v>
      </c>
      <c r="AB3069" s="124" t="str">
        <f t="shared" si="206"/>
        <v/>
      </c>
      <c r="AC3069" s="195" t="str">
        <f t="shared" si="207"/>
        <v/>
      </c>
      <c r="AD3069" s="194" t="str">
        <f t="shared" si="208"/>
        <v/>
      </c>
      <c r="AE3069" s="194">
        <f>IF(AD3069="",0,IF(ISERROR(VLOOKUP(AD3069,AD$7:AD3068,1,FALSE)),1,0))</f>
        <v>0</v>
      </c>
      <c r="AF3069" s="194"/>
    </row>
    <row r="3070" spans="1:32" ht="16.5" customHeight="1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75">
        <f>IF(AND($X$3512&lt;&gt;" ",$X$3512&lt;&gt;0),IF(X3070=$X$3512,1+COUNTIF(U$7:U3069,"&gt;0"),0),0)</f>
        <v>0</v>
      </c>
      <c r="V3070" s="178" t="s">
        <v>3259</v>
      </c>
      <c r="W3070" s="130"/>
      <c r="X3070" s="131"/>
      <c r="Y3070" s="131"/>
      <c r="Z3070" s="206"/>
      <c r="AA3070" s="194">
        <f t="shared" si="205"/>
        <v>0</v>
      </c>
      <c r="AB3070" s="124" t="str">
        <f t="shared" si="206"/>
        <v/>
      </c>
      <c r="AC3070" s="195" t="str">
        <f t="shared" si="207"/>
        <v/>
      </c>
      <c r="AD3070" s="194" t="str">
        <f t="shared" si="208"/>
        <v/>
      </c>
      <c r="AE3070" s="194">
        <f>IF(AD3070="",0,IF(ISERROR(VLOOKUP(AD3070,AD$7:AD3069,1,FALSE)),1,0))</f>
        <v>0</v>
      </c>
      <c r="AF3070" s="194"/>
    </row>
    <row r="3071" spans="1:32" ht="16.5" customHeight="1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75">
        <f>IF(AND($X$3512&lt;&gt;" ",$X$3512&lt;&gt;0),IF(X3071=$X$3512,1+COUNTIF(U$7:U3070,"&gt;0"),0),0)</f>
        <v>0</v>
      </c>
      <c r="V3071" s="178" t="s">
        <v>3260</v>
      </c>
      <c r="W3071" s="130"/>
      <c r="X3071" s="131"/>
      <c r="Y3071" s="131"/>
      <c r="Z3071" s="206"/>
      <c r="AA3071" s="194">
        <f t="shared" si="205"/>
        <v>0</v>
      </c>
      <c r="AB3071" s="124" t="str">
        <f t="shared" si="206"/>
        <v/>
      </c>
      <c r="AC3071" s="195" t="str">
        <f t="shared" si="207"/>
        <v/>
      </c>
      <c r="AD3071" s="194" t="str">
        <f t="shared" si="208"/>
        <v/>
      </c>
      <c r="AE3071" s="194">
        <f>IF(AD3071="",0,IF(ISERROR(VLOOKUP(AD3071,AD$7:AD3070,1,FALSE)),1,0))</f>
        <v>0</v>
      </c>
      <c r="AF3071" s="194"/>
    </row>
    <row r="3072" spans="1:32" ht="16.5" customHeight="1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75">
        <f>IF(AND($X$3512&lt;&gt;" ",$X$3512&lt;&gt;0),IF(X3072=$X$3512,1+COUNTIF(U$7:U3071,"&gt;0"),0),0)</f>
        <v>0</v>
      </c>
      <c r="V3072" s="178" t="s">
        <v>3261</v>
      </c>
      <c r="W3072" s="130"/>
      <c r="X3072" s="131"/>
      <c r="Y3072" s="131"/>
      <c r="Z3072" s="206"/>
      <c r="AA3072" s="194">
        <f t="shared" si="205"/>
        <v>0</v>
      </c>
      <c r="AB3072" s="124" t="str">
        <f t="shared" si="206"/>
        <v/>
      </c>
      <c r="AC3072" s="195" t="str">
        <f t="shared" si="207"/>
        <v/>
      </c>
      <c r="AD3072" s="194" t="str">
        <f t="shared" si="208"/>
        <v/>
      </c>
      <c r="AE3072" s="194">
        <f>IF(AD3072="",0,IF(ISERROR(VLOOKUP(AD3072,AD$7:AD3071,1,FALSE)),1,0))</f>
        <v>0</v>
      </c>
      <c r="AF3072" s="194"/>
    </row>
    <row r="3073" spans="1:32" ht="16.5" customHeight="1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75">
        <f>IF(AND($X$3512&lt;&gt;" ",$X$3512&lt;&gt;0),IF(X3073=$X$3512,1+COUNTIF(U$7:U3072,"&gt;0"),0),0)</f>
        <v>0</v>
      </c>
      <c r="V3073" s="178" t="s">
        <v>3262</v>
      </c>
      <c r="W3073" s="130"/>
      <c r="X3073" s="131"/>
      <c r="Y3073" s="131"/>
      <c r="Z3073" s="206"/>
      <c r="AA3073" s="194">
        <f t="shared" si="205"/>
        <v>0</v>
      </c>
      <c r="AB3073" s="124" t="str">
        <f t="shared" si="206"/>
        <v/>
      </c>
      <c r="AC3073" s="195" t="str">
        <f t="shared" si="207"/>
        <v/>
      </c>
      <c r="AD3073" s="194" t="str">
        <f t="shared" si="208"/>
        <v/>
      </c>
      <c r="AE3073" s="194">
        <f>IF(AD3073="",0,IF(ISERROR(VLOOKUP(AD3073,AD$7:AD3072,1,FALSE)),1,0))</f>
        <v>0</v>
      </c>
      <c r="AF3073" s="194"/>
    </row>
    <row r="3074" spans="1:32" ht="16.5" customHeight="1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75">
        <f>IF(AND($X$3512&lt;&gt;" ",$X$3512&lt;&gt;0),IF(X3074=$X$3512,1+COUNTIF(U$7:U3073,"&gt;0"),0),0)</f>
        <v>0</v>
      </c>
      <c r="V3074" s="178" t="s">
        <v>3263</v>
      </c>
      <c r="W3074" s="130"/>
      <c r="X3074" s="131"/>
      <c r="Y3074" s="131"/>
      <c r="Z3074" s="206"/>
      <c r="AA3074" s="194">
        <f t="shared" si="205"/>
        <v>0</v>
      </c>
      <c r="AB3074" s="124" t="str">
        <f t="shared" si="206"/>
        <v/>
      </c>
      <c r="AC3074" s="195" t="str">
        <f t="shared" si="207"/>
        <v/>
      </c>
      <c r="AD3074" s="194" t="str">
        <f t="shared" si="208"/>
        <v/>
      </c>
      <c r="AE3074" s="194">
        <f>IF(AD3074="",0,IF(ISERROR(VLOOKUP(AD3074,AD$7:AD3073,1,FALSE)),1,0))</f>
        <v>0</v>
      </c>
      <c r="AF3074" s="194"/>
    </row>
    <row r="3075" spans="1:32" ht="16.5" customHeight="1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75">
        <f>IF(AND($X$3512&lt;&gt;" ",$X$3512&lt;&gt;0),IF(X3075=$X$3512,1+COUNTIF(U$7:U3074,"&gt;0"),0),0)</f>
        <v>0</v>
      </c>
      <c r="V3075" s="178" t="s">
        <v>3264</v>
      </c>
      <c r="W3075" s="130"/>
      <c r="X3075" s="131"/>
      <c r="Y3075" s="131"/>
      <c r="Z3075" s="206"/>
      <c r="AA3075" s="194">
        <f t="shared" si="205"/>
        <v>0</v>
      </c>
      <c r="AB3075" s="124" t="str">
        <f t="shared" si="206"/>
        <v/>
      </c>
      <c r="AC3075" s="195" t="str">
        <f t="shared" si="207"/>
        <v/>
      </c>
      <c r="AD3075" s="194" t="str">
        <f t="shared" si="208"/>
        <v/>
      </c>
      <c r="AE3075" s="194">
        <f>IF(AD3075="",0,IF(ISERROR(VLOOKUP(AD3075,AD$7:AD3074,1,FALSE)),1,0))</f>
        <v>0</v>
      </c>
      <c r="AF3075" s="194"/>
    </row>
    <row r="3076" spans="1:32" ht="16.5" customHeight="1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75">
        <f>IF(AND($X$3512&lt;&gt;" ",$X$3512&lt;&gt;0),IF(X3076=$X$3512,1+COUNTIF(U$7:U3075,"&gt;0"),0),0)</f>
        <v>0</v>
      </c>
      <c r="V3076" s="178" t="s">
        <v>3265</v>
      </c>
      <c r="W3076" s="130"/>
      <c r="X3076" s="131"/>
      <c r="Y3076" s="131"/>
      <c r="Z3076" s="206"/>
      <c r="AA3076" s="194">
        <f t="shared" si="205"/>
        <v>0</v>
      </c>
      <c r="AB3076" s="124" t="str">
        <f t="shared" si="206"/>
        <v/>
      </c>
      <c r="AC3076" s="195" t="str">
        <f t="shared" si="207"/>
        <v/>
      </c>
      <c r="AD3076" s="194" t="str">
        <f t="shared" si="208"/>
        <v/>
      </c>
      <c r="AE3076" s="194">
        <f>IF(AD3076="",0,IF(ISERROR(VLOOKUP(AD3076,AD$7:AD3075,1,FALSE)),1,0))</f>
        <v>0</v>
      </c>
      <c r="AF3076" s="194"/>
    </row>
    <row r="3077" spans="1:32" ht="16.5" customHeight="1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75">
        <f>IF(AND($X$3512&lt;&gt;" ",$X$3512&lt;&gt;0),IF(X3077=$X$3512,1+COUNTIF(U$7:U3076,"&gt;0"),0),0)</f>
        <v>0</v>
      </c>
      <c r="V3077" s="178" t="s">
        <v>3266</v>
      </c>
      <c r="W3077" s="130"/>
      <c r="X3077" s="131"/>
      <c r="Y3077" s="131"/>
      <c r="Z3077" s="206"/>
      <c r="AA3077" s="194">
        <f t="shared" si="205"/>
        <v>0</v>
      </c>
      <c r="AB3077" s="124" t="str">
        <f t="shared" si="206"/>
        <v/>
      </c>
      <c r="AC3077" s="195" t="str">
        <f t="shared" si="207"/>
        <v/>
      </c>
      <c r="AD3077" s="194" t="str">
        <f t="shared" si="208"/>
        <v/>
      </c>
      <c r="AE3077" s="194">
        <f>IF(AD3077="",0,IF(ISERROR(VLOOKUP(AD3077,AD$7:AD3076,1,FALSE)),1,0))</f>
        <v>0</v>
      </c>
      <c r="AF3077" s="194"/>
    </row>
    <row r="3078" spans="1:32" ht="16.5" customHeight="1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75">
        <f>IF(AND($X$3512&lt;&gt;" ",$X$3512&lt;&gt;0),IF(X3078=$X$3512,1+COUNTIF(U$7:U3077,"&gt;0"),0),0)</f>
        <v>0</v>
      </c>
      <c r="V3078" s="178" t="s">
        <v>3267</v>
      </c>
      <c r="W3078" s="130"/>
      <c r="X3078" s="131"/>
      <c r="Y3078" s="131"/>
      <c r="Z3078" s="206"/>
      <c r="AA3078" s="194">
        <f t="shared" si="205"/>
        <v>0</v>
      </c>
      <c r="AB3078" s="124" t="str">
        <f t="shared" si="206"/>
        <v/>
      </c>
      <c r="AC3078" s="195" t="str">
        <f t="shared" si="207"/>
        <v/>
      </c>
      <c r="AD3078" s="194" t="str">
        <f t="shared" si="208"/>
        <v/>
      </c>
      <c r="AE3078" s="194">
        <f>IF(AD3078="",0,IF(ISERROR(VLOOKUP(AD3078,AD$7:AD3077,1,FALSE)),1,0))</f>
        <v>0</v>
      </c>
      <c r="AF3078" s="194"/>
    </row>
    <row r="3079" spans="1:32" ht="16.5" customHeight="1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75">
        <f>IF(AND($X$3512&lt;&gt;" ",$X$3512&lt;&gt;0),IF(X3079=$X$3512,1+COUNTIF(U$7:U3078,"&gt;0"),0),0)</f>
        <v>0</v>
      </c>
      <c r="V3079" s="178" t="s">
        <v>3268</v>
      </c>
      <c r="W3079" s="130"/>
      <c r="X3079" s="131"/>
      <c r="Y3079" s="131"/>
      <c r="Z3079" s="206"/>
      <c r="AA3079" s="194">
        <f t="shared" ref="AA3079:AA3142" si="209">IF(ISBLANK(X3079),0,VLOOKUP(X3079,$B$8:$E$57,1,FALSE))</f>
        <v>0</v>
      </c>
      <c r="AB3079" s="124" t="str">
        <f t="shared" si="206"/>
        <v/>
      </c>
      <c r="AC3079" s="195" t="str">
        <f t="shared" si="207"/>
        <v/>
      </c>
      <c r="AD3079" s="194" t="str">
        <f t="shared" si="208"/>
        <v/>
      </c>
      <c r="AE3079" s="194">
        <f>IF(AD3079="",0,IF(ISERROR(VLOOKUP(AD3079,AD$7:AD3078,1,FALSE)),1,0))</f>
        <v>0</v>
      </c>
      <c r="AF3079" s="194"/>
    </row>
    <row r="3080" spans="1:32" ht="16.5" customHeight="1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75">
        <f>IF(AND($X$3512&lt;&gt;" ",$X$3512&lt;&gt;0),IF(X3080=$X$3512,1+COUNTIF(U$7:U3079,"&gt;0"),0),0)</f>
        <v>0</v>
      </c>
      <c r="V3080" s="178" t="s">
        <v>3269</v>
      </c>
      <c r="W3080" s="130"/>
      <c r="X3080" s="131"/>
      <c r="Y3080" s="131"/>
      <c r="Z3080" s="206"/>
      <c r="AA3080" s="194">
        <f t="shared" si="209"/>
        <v>0</v>
      </c>
      <c r="AB3080" s="124" t="str">
        <f t="shared" ref="AB3080:AB3143" si="210">IF(W3080&gt;0,CONCATENATE(MONTH(W3080)&amp;X3080),"")</f>
        <v/>
      </c>
      <c r="AC3080" s="195" t="str">
        <f t="shared" ref="AC3080:AC3143" si="211">IF(OR(AND(Z3080&lt;&gt;0,ISBLANK(X3080)),ISERROR(AA3080)),"ERR","")</f>
        <v/>
      </c>
      <c r="AD3080" s="194" t="str">
        <f t="shared" si="208"/>
        <v/>
      </c>
      <c r="AE3080" s="194">
        <f>IF(AD3080="",0,IF(ISERROR(VLOOKUP(AD3080,AD$7:AD3079,1,FALSE)),1,0))</f>
        <v>0</v>
      </c>
      <c r="AF3080" s="194"/>
    </row>
    <row r="3081" spans="1:32" ht="16.5" customHeight="1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75">
        <f>IF(AND($X$3512&lt;&gt;" ",$X$3512&lt;&gt;0),IF(X3081=$X$3512,1+COUNTIF(U$7:U3080,"&gt;0"),0),0)</f>
        <v>0</v>
      </c>
      <c r="V3081" s="178" t="s">
        <v>3270</v>
      </c>
      <c r="W3081" s="130"/>
      <c r="X3081" s="131"/>
      <c r="Y3081" s="131"/>
      <c r="Z3081" s="206"/>
      <c r="AA3081" s="194">
        <f t="shared" si="209"/>
        <v>0</v>
      </c>
      <c r="AB3081" s="124" t="str">
        <f t="shared" si="210"/>
        <v/>
      </c>
      <c r="AC3081" s="195" t="str">
        <f t="shared" si="211"/>
        <v/>
      </c>
      <c r="AD3081" s="194" t="str">
        <f t="shared" si="208"/>
        <v/>
      </c>
      <c r="AE3081" s="194">
        <f>IF(AD3081="",0,IF(ISERROR(VLOOKUP(AD3081,AD$7:AD3080,1,FALSE)),1,0))</f>
        <v>0</v>
      </c>
      <c r="AF3081" s="194"/>
    </row>
    <row r="3082" spans="1:32" ht="16.5" customHeight="1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75">
        <f>IF(AND($X$3512&lt;&gt;" ",$X$3512&lt;&gt;0),IF(X3082=$X$3512,1+COUNTIF(U$7:U3081,"&gt;0"),0),0)</f>
        <v>0</v>
      </c>
      <c r="V3082" s="178" t="s">
        <v>3271</v>
      </c>
      <c r="W3082" s="130"/>
      <c r="X3082" s="131"/>
      <c r="Y3082" s="131"/>
      <c r="Z3082" s="206"/>
      <c r="AA3082" s="194">
        <f t="shared" si="209"/>
        <v>0</v>
      </c>
      <c r="AB3082" s="124" t="str">
        <f t="shared" si="210"/>
        <v/>
      </c>
      <c r="AC3082" s="195" t="str">
        <f t="shared" si="211"/>
        <v/>
      </c>
      <c r="AD3082" s="194" t="str">
        <f t="shared" si="208"/>
        <v/>
      </c>
      <c r="AE3082" s="194">
        <f>IF(AD3082="",0,IF(ISERROR(VLOOKUP(AD3082,AD$7:AD3081,1,FALSE)),1,0))</f>
        <v>0</v>
      </c>
      <c r="AF3082" s="194"/>
    </row>
    <row r="3083" spans="1:32" ht="16.5" customHeight="1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75">
        <f>IF(AND($X$3512&lt;&gt;" ",$X$3512&lt;&gt;0),IF(X3083=$X$3512,1+COUNTIF(U$7:U3082,"&gt;0"),0),0)</f>
        <v>0</v>
      </c>
      <c r="V3083" s="178" t="s">
        <v>3272</v>
      </c>
      <c r="W3083" s="130"/>
      <c r="X3083" s="131"/>
      <c r="Y3083" s="131"/>
      <c r="Z3083" s="206"/>
      <c r="AA3083" s="194">
        <f t="shared" si="209"/>
        <v>0</v>
      </c>
      <c r="AB3083" s="124" t="str">
        <f t="shared" si="210"/>
        <v/>
      </c>
      <c r="AC3083" s="195" t="str">
        <f t="shared" si="211"/>
        <v/>
      </c>
      <c r="AD3083" s="194" t="str">
        <f t="shared" ref="AD3083:AD3146" si="212">IF(W3083&gt;0,CONCATENATE(MONTH(W3083),"-",YEAR(W3083)),"")</f>
        <v/>
      </c>
      <c r="AE3083" s="194">
        <f>IF(AD3083="",0,IF(ISERROR(VLOOKUP(AD3083,AD$7:AD3082,1,FALSE)),1,0))</f>
        <v>0</v>
      </c>
      <c r="AF3083" s="194"/>
    </row>
    <row r="3084" spans="1:32" ht="16.5" customHeight="1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75">
        <f>IF(AND($X$3512&lt;&gt;" ",$X$3512&lt;&gt;0),IF(X3084=$X$3512,1+COUNTIF(U$7:U3083,"&gt;0"),0),0)</f>
        <v>0</v>
      </c>
      <c r="V3084" s="178" t="s">
        <v>3273</v>
      </c>
      <c r="W3084" s="130"/>
      <c r="X3084" s="131"/>
      <c r="Y3084" s="131"/>
      <c r="Z3084" s="206"/>
      <c r="AA3084" s="194">
        <f t="shared" si="209"/>
        <v>0</v>
      </c>
      <c r="AB3084" s="124" t="str">
        <f t="shared" si="210"/>
        <v/>
      </c>
      <c r="AC3084" s="195" t="str">
        <f t="shared" si="211"/>
        <v/>
      </c>
      <c r="AD3084" s="194" t="str">
        <f t="shared" si="212"/>
        <v/>
      </c>
      <c r="AE3084" s="194">
        <f>IF(AD3084="",0,IF(ISERROR(VLOOKUP(AD3084,AD$7:AD3083,1,FALSE)),1,0))</f>
        <v>0</v>
      </c>
      <c r="AF3084" s="194"/>
    </row>
    <row r="3085" spans="1:32" ht="16.5" customHeight="1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75">
        <f>IF(AND($X$3512&lt;&gt;" ",$X$3512&lt;&gt;0),IF(X3085=$X$3512,1+COUNTIF(U$7:U3084,"&gt;0"),0),0)</f>
        <v>0</v>
      </c>
      <c r="V3085" s="178" t="s">
        <v>3274</v>
      </c>
      <c r="W3085" s="130"/>
      <c r="X3085" s="131"/>
      <c r="Y3085" s="131"/>
      <c r="Z3085" s="206"/>
      <c r="AA3085" s="194">
        <f t="shared" si="209"/>
        <v>0</v>
      </c>
      <c r="AB3085" s="124" t="str">
        <f t="shared" si="210"/>
        <v/>
      </c>
      <c r="AC3085" s="195" t="str">
        <f t="shared" si="211"/>
        <v/>
      </c>
      <c r="AD3085" s="194" t="str">
        <f t="shared" si="212"/>
        <v/>
      </c>
      <c r="AE3085" s="194">
        <f>IF(AD3085="",0,IF(ISERROR(VLOOKUP(AD3085,AD$7:AD3084,1,FALSE)),1,0))</f>
        <v>0</v>
      </c>
      <c r="AF3085" s="194"/>
    </row>
    <row r="3086" spans="1:32" ht="16.5" customHeight="1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75">
        <f>IF(AND($X$3512&lt;&gt;" ",$X$3512&lt;&gt;0),IF(X3086=$X$3512,1+COUNTIF(U$7:U3085,"&gt;0"),0),0)</f>
        <v>0</v>
      </c>
      <c r="V3086" s="178" t="s">
        <v>3275</v>
      </c>
      <c r="W3086" s="130"/>
      <c r="X3086" s="131"/>
      <c r="Y3086" s="131"/>
      <c r="Z3086" s="206"/>
      <c r="AA3086" s="194">
        <f t="shared" si="209"/>
        <v>0</v>
      </c>
      <c r="AB3086" s="124" t="str">
        <f t="shared" si="210"/>
        <v/>
      </c>
      <c r="AC3086" s="195" t="str">
        <f t="shared" si="211"/>
        <v/>
      </c>
      <c r="AD3086" s="194" t="str">
        <f t="shared" si="212"/>
        <v/>
      </c>
      <c r="AE3086" s="194">
        <f>IF(AD3086="",0,IF(ISERROR(VLOOKUP(AD3086,AD$7:AD3085,1,FALSE)),1,0))</f>
        <v>0</v>
      </c>
      <c r="AF3086" s="194"/>
    </row>
    <row r="3087" spans="1:32" ht="16.5" customHeight="1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75">
        <f>IF(AND($X$3512&lt;&gt;" ",$X$3512&lt;&gt;0),IF(X3087=$X$3512,1+COUNTIF(U$7:U3086,"&gt;0"),0),0)</f>
        <v>0</v>
      </c>
      <c r="V3087" s="178" t="s">
        <v>3276</v>
      </c>
      <c r="W3087" s="130"/>
      <c r="X3087" s="131"/>
      <c r="Y3087" s="131"/>
      <c r="Z3087" s="206"/>
      <c r="AA3087" s="194">
        <f t="shared" si="209"/>
        <v>0</v>
      </c>
      <c r="AB3087" s="124" t="str">
        <f t="shared" si="210"/>
        <v/>
      </c>
      <c r="AC3087" s="195" t="str">
        <f t="shared" si="211"/>
        <v/>
      </c>
      <c r="AD3087" s="194" t="str">
        <f t="shared" si="212"/>
        <v/>
      </c>
      <c r="AE3087" s="194">
        <f>IF(AD3087="",0,IF(ISERROR(VLOOKUP(AD3087,AD$7:AD3086,1,FALSE)),1,0))</f>
        <v>0</v>
      </c>
      <c r="AF3087" s="194"/>
    </row>
    <row r="3088" spans="1:32" ht="16.5" customHeight="1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75">
        <f>IF(AND($X$3512&lt;&gt;" ",$X$3512&lt;&gt;0),IF(X3088=$X$3512,1+COUNTIF(U$7:U3087,"&gt;0"),0),0)</f>
        <v>0</v>
      </c>
      <c r="V3088" s="178" t="s">
        <v>3277</v>
      </c>
      <c r="W3088" s="130"/>
      <c r="X3088" s="131"/>
      <c r="Y3088" s="131"/>
      <c r="Z3088" s="206"/>
      <c r="AA3088" s="194">
        <f t="shared" si="209"/>
        <v>0</v>
      </c>
      <c r="AB3088" s="124" t="str">
        <f t="shared" si="210"/>
        <v/>
      </c>
      <c r="AC3088" s="195" t="str">
        <f t="shared" si="211"/>
        <v/>
      </c>
      <c r="AD3088" s="194" t="str">
        <f t="shared" si="212"/>
        <v/>
      </c>
      <c r="AE3088" s="194">
        <f>IF(AD3088="",0,IF(ISERROR(VLOOKUP(AD3088,AD$7:AD3087,1,FALSE)),1,0))</f>
        <v>0</v>
      </c>
      <c r="AF3088" s="194"/>
    </row>
    <row r="3089" spans="1:32" ht="16.5" customHeight="1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75">
        <f>IF(AND($X$3512&lt;&gt;" ",$X$3512&lt;&gt;0),IF(X3089=$X$3512,1+COUNTIF(U$7:U3088,"&gt;0"),0),0)</f>
        <v>0</v>
      </c>
      <c r="V3089" s="178" t="s">
        <v>3278</v>
      </c>
      <c r="W3089" s="130"/>
      <c r="X3089" s="131"/>
      <c r="Y3089" s="131"/>
      <c r="Z3089" s="206"/>
      <c r="AA3089" s="194">
        <f t="shared" si="209"/>
        <v>0</v>
      </c>
      <c r="AB3089" s="124" t="str">
        <f t="shared" si="210"/>
        <v/>
      </c>
      <c r="AC3089" s="195" t="str">
        <f t="shared" si="211"/>
        <v/>
      </c>
      <c r="AD3089" s="194" t="str">
        <f t="shared" si="212"/>
        <v/>
      </c>
      <c r="AE3089" s="194">
        <f>IF(AD3089="",0,IF(ISERROR(VLOOKUP(AD3089,AD$7:AD3088,1,FALSE)),1,0))</f>
        <v>0</v>
      </c>
      <c r="AF3089" s="194"/>
    </row>
    <row r="3090" spans="1:32" ht="16.5" customHeight="1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75">
        <f>IF(AND($X$3512&lt;&gt;" ",$X$3512&lt;&gt;0),IF(X3090=$X$3512,1+COUNTIF(U$7:U3089,"&gt;0"),0),0)</f>
        <v>0</v>
      </c>
      <c r="V3090" s="178" t="s">
        <v>3279</v>
      </c>
      <c r="W3090" s="130"/>
      <c r="X3090" s="131"/>
      <c r="Y3090" s="131"/>
      <c r="Z3090" s="206"/>
      <c r="AA3090" s="194">
        <f t="shared" si="209"/>
        <v>0</v>
      </c>
      <c r="AB3090" s="124" t="str">
        <f t="shared" si="210"/>
        <v/>
      </c>
      <c r="AC3090" s="195" t="str">
        <f t="shared" si="211"/>
        <v/>
      </c>
      <c r="AD3090" s="194" t="str">
        <f t="shared" si="212"/>
        <v/>
      </c>
      <c r="AE3090" s="194">
        <f>IF(AD3090="",0,IF(ISERROR(VLOOKUP(AD3090,AD$7:AD3089,1,FALSE)),1,0))</f>
        <v>0</v>
      </c>
      <c r="AF3090" s="194"/>
    </row>
    <row r="3091" spans="1:32" ht="16.5" customHeight="1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75">
        <f>IF(AND($X$3512&lt;&gt;" ",$X$3512&lt;&gt;0),IF(X3091=$X$3512,1+COUNTIF(U$7:U3090,"&gt;0"),0),0)</f>
        <v>0</v>
      </c>
      <c r="V3091" s="178" t="s">
        <v>3280</v>
      </c>
      <c r="W3091" s="130"/>
      <c r="X3091" s="131"/>
      <c r="Y3091" s="131"/>
      <c r="Z3091" s="206"/>
      <c r="AA3091" s="194">
        <f t="shared" si="209"/>
        <v>0</v>
      </c>
      <c r="AB3091" s="124" t="str">
        <f t="shared" si="210"/>
        <v/>
      </c>
      <c r="AC3091" s="195" t="str">
        <f t="shared" si="211"/>
        <v/>
      </c>
      <c r="AD3091" s="194" t="str">
        <f t="shared" si="212"/>
        <v/>
      </c>
      <c r="AE3091" s="194">
        <f>IF(AD3091="",0,IF(ISERROR(VLOOKUP(AD3091,AD$7:AD3090,1,FALSE)),1,0))</f>
        <v>0</v>
      </c>
      <c r="AF3091" s="194"/>
    </row>
    <row r="3092" spans="1:32" ht="16.5" customHeight="1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75">
        <f>IF(AND($X$3512&lt;&gt;" ",$X$3512&lt;&gt;0),IF(X3092=$X$3512,1+COUNTIF(U$7:U3091,"&gt;0"),0),0)</f>
        <v>0</v>
      </c>
      <c r="V3092" s="178" t="s">
        <v>3281</v>
      </c>
      <c r="W3092" s="130"/>
      <c r="X3092" s="131"/>
      <c r="Y3092" s="131"/>
      <c r="Z3092" s="206"/>
      <c r="AA3092" s="194">
        <f t="shared" si="209"/>
        <v>0</v>
      </c>
      <c r="AB3092" s="124" t="str">
        <f t="shared" si="210"/>
        <v/>
      </c>
      <c r="AC3092" s="195" t="str">
        <f t="shared" si="211"/>
        <v/>
      </c>
      <c r="AD3092" s="194" t="str">
        <f t="shared" si="212"/>
        <v/>
      </c>
      <c r="AE3092" s="194">
        <f>IF(AD3092="",0,IF(ISERROR(VLOOKUP(AD3092,AD$7:AD3091,1,FALSE)),1,0))</f>
        <v>0</v>
      </c>
      <c r="AF3092" s="194"/>
    </row>
    <row r="3093" spans="1:32" ht="16.5" customHeight="1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75">
        <f>IF(AND($X$3512&lt;&gt;" ",$X$3512&lt;&gt;0),IF(X3093=$X$3512,1+COUNTIF(U$7:U3092,"&gt;0"),0),0)</f>
        <v>0</v>
      </c>
      <c r="V3093" s="178" t="s">
        <v>3282</v>
      </c>
      <c r="W3093" s="130"/>
      <c r="X3093" s="131"/>
      <c r="Y3093" s="131"/>
      <c r="Z3093" s="206"/>
      <c r="AA3093" s="194">
        <f t="shared" si="209"/>
        <v>0</v>
      </c>
      <c r="AB3093" s="124" t="str">
        <f t="shared" si="210"/>
        <v/>
      </c>
      <c r="AC3093" s="195" t="str">
        <f t="shared" si="211"/>
        <v/>
      </c>
      <c r="AD3093" s="194" t="str">
        <f t="shared" si="212"/>
        <v/>
      </c>
      <c r="AE3093" s="194">
        <f>IF(AD3093="",0,IF(ISERROR(VLOOKUP(AD3093,AD$7:AD3092,1,FALSE)),1,0))</f>
        <v>0</v>
      </c>
      <c r="AF3093" s="194"/>
    </row>
    <row r="3094" spans="1:32" ht="16.5" customHeight="1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75">
        <f>IF(AND($X$3512&lt;&gt;" ",$X$3512&lt;&gt;0),IF(X3094=$X$3512,1+COUNTIF(U$7:U3093,"&gt;0"),0),0)</f>
        <v>0</v>
      </c>
      <c r="V3094" s="178" t="s">
        <v>3283</v>
      </c>
      <c r="W3094" s="130"/>
      <c r="X3094" s="131"/>
      <c r="Y3094" s="131"/>
      <c r="Z3094" s="206"/>
      <c r="AA3094" s="194">
        <f t="shared" si="209"/>
        <v>0</v>
      </c>
      <c r="AB3094" s="124" t="str">
        <f t="shared" si="210"/>
        <v/>
      </c>
      <c r="AC3094" s="195" t="str">
        <f t="shared" si="211"/>
        <v/>
      </c>
      <c r="AD3094" s="194" t="str">
        <f t="shared" si="212"/>
        <v/>
      </c>
      <c r="AE3094" s="194">
        <f>IF(AD3094="",0,IF(ISERROR(VLOOKUP(AD3094,AD$7:AD3093,1,FALSE)),1,0))</f>
        <v>0</v>
      </c>
      <c r="AF3094" s="194"/>
    </row>
    <row r="3095" spans="1:32" ht="16.5" customHeight="1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75">
        <f>IF(AND($X$3512&lt;&gt;" ",$X$3512&lt;&gt;0),IF(X3095=$X$3512,1+COUNTIF(U$7:U3094,"&gt;0"),0),0)</f>
        <v>0</v>
      </c>
      <c r="V3095" s="178" t="s">
        <v>3284</v>
      </c>
      <c r="W3095" s="130"/>
      <c r="X3095" s="131"/>
      <c r="Y3095" s="131"/>
      <c r="Z3095" s="206"/>
      <c r="AA3095" s="194">
        <f t="shared" si="209"/>
        <v>0</v>
      </c>
      <c r="AB3095" s="124" t="str">
        <f t="shared" si="210"/>
        <v/>
      </c>
      <c r="AC3095" s="195" t="str">
        <f t="shared" si="211"/>
        <v/>
      </c>
      <c r="AD3095" s="194" t="str">
        <f t="shared" si="212"/>
        <v/>
      </c>
      <c r="AE3095" s="194">
        <f>IF(AD3095="",0,IF(ISERROR(VLOOKUP(AD3095,AD$7:AD3094,1,FALSE)),1,0))</f>
        <v>0</v>
      </c>
      <c r="AF3095" s="194"/>
    </row>
    <row r="3096" spans="1:32" ht="16.5" customHeight="1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75">
        <f>IF(AND($X$3512&lt;&gt;" ",$X$3512&lt;&gt;0),IF(X3096=$X$3512,1+COUNTIF(U$7:U3095,"&gt;0"),0),0)</f>
        <v>0</v>
      </c>
      <c r="V3096" s="178" t="s">
        <v>3285</v>
      </c>
      <c r="W3096" s="130"/>
      <c r="X3096" s="131"/>
      <c r="Y3096" s="131"/>
      <c r="Z3096" s="206"/>
      <c r="AA3096" s="194">
        <f t="shared" si="209"/>
        <v>0</v>
      </c>
      <c r="AB3096" s="124" t="str">
        <f t="shared" si="210"/>
        <v/>
      </c>
      <c r="AC3096" s="195" t="str">
        <f t="shared" si="211"/>
        <v/>
      </c>
      <c r="AD3096" s="194" t="str">
        <f t="shared" si="212"/>
        <v/>
      </c>
      <c r="AE3096" s="194">
        <f>IF(AD3096="",0,IF(ISERROR(VLOOKUP(AD3096,AD$7:AD3095,1,FALSE)),1,0))</f>
        <v>0</v>
      </c>
      <c r="AF3096" s="194"/>
    </row>
    <row r="3097" spans="1:32" ht="16.5" customHeight="1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75">
        <f>IF(AND($X$3512&lt;&gt;" ",$X$3512&lt;&gt;0),IF(X3097=$X$3512,1+COUNTIF(U$7:U3096,"&gt;0"),0),0)</f>
        <v>0</v>
      </c>
      <c r="V3097" s="178" t="s">
        <v>3286</v>
      </c>
      <c r="W3097" s="130"/>
      <c r="X3097" s="131"/>
      <c r="Y3097" s="131"/>
      <c r="Z3097" s="206"/>
      <c r="AA3097" s="194">
        <f t="shared" si="209"/>
        <v>0</v>
      </c>
      <c r="AB3097" s="124" t="str">
        <f t="shared" si="210"/>
        <v/>
      </c>
      <c r="AC3097" s="195" t="str">
        <f t="shared" si="211"/>
        <v/>
      </c>
      <c r="AD3097" s="194" t="str">
        <f t="shared" si="212"/>
        <v/>
      </c>
      <c r="AE3097" s="194">
        <f>IF(AD3097="",0,IF(ISERROR(VLOOKUP(AD3097,AD$7:AD3096,1,FALSE)),1,0))</f>
        <v>0</v>
      </c>
      <c r="AF3097" s="194"/>
    </row>
    <row r="3098" spans="1:32" ht="16.5" customHeight="1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75">
        <f>IF(AND($X$3512&lt;&gt;" ",$X$3512&lt;&gt;0),IF(X3098=$X$3512,1+COUNTIF(U$7:U3097,"&gt;0"),0),0)</f>
        <v>0</v>
      </c>
      <c r="V3098" s="178" t="s">
        <v>3287</v>
      </c>
      <c r="W3098" s="130"/>
      <c r="X3098" s="131"/>
      <c r="Y3098" s="131"/>
      <c r="Z3098" s="206"/>
      <c r="AA3098" s="194">
        <f t="shared" si="209"/>
        <v>0</v>
      </c>
      <c r="AB3098" s="124" t="str">
        <f t="shared" si="210"/>
        <v/>
      </c>
      <c r="AC3098" s="195" t="str">
        <f t="shared" si="211"/>
        <v/>
      </c>
      <c r="AD3098" s="194" t="str">
        <f t="shared" si="212"/>
        <v/>
      </c>
      <c r="AE3098" s="194">
        <f>IF(AD3098="",0,IF(ISERROR(VLOOKUP(AD3098,AD$7:AD3097,1,FALSE)),1,0))</f>
        <v>0</v>
      </c>
      <c r="AF3098" s="194"/>
    </row>
    <row r="3099" spans="1:32" ht="16.5" customHeight="1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75">
        <f>IF(AND($X$3512&lt;&gt;" ",$X$3512&lt;&gt;0),IF(X3099=$X$3512,1+COUNTIF(U$7:U3098,"&gt;0"),0),0)</f>
        <v>0</v>
      </c>
      <c r="V3099" s="178" t="s">
        <v>3288</v>
      </c>
      <c r="W3099" s="130"/>
      <c r="X3099" s="131"/>
      <c r="Y3099" s="131"/>
      <c r="Z3099" s="206"/>
      <c r="AA3099" s="194">
        <f t="shared" si="209"/>
        <v>0</v>
      </c>
      <c r="AB3099" s="124" t="str">
        <f t="shared" si="210"/>
        <v/>
      </c>
      <c r="AC3099" s="195" t="str">
        <f t="shared" si="211"/>
        <v/>
      </c>
      <c r="AD3099" s="194" t="str">
        <f t="shared" si="212"/>
        <v/>
      </c>
      <c r="AE3099" s="194">
        <f>IF(AD3099="",0,IF(ISERROR(VLOOKUP(AD3099,AD$7:AD3098,1,FALSE)),1,0))</f>
        <v>0</v>
      </c>
      <c r="AF3099" s="194"/>
    </row>
    <row r="3100" spans="1:32" ht="16.5" customHeight="1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75">
        <f>IF(AND($X$3512&lt;&gt;" ",$X$3512&lt;&gt;0),IF(X3100=$X$3512,1+COUNTIF(U$7:U3099,"&gt;0"),0),0)</f>
        <v>0</v>
      </c>
      <c r="V3100" s="178" t="s">
        <v>3289</v>
      </c>
      <c r="W3100" s="130"/>
      <c r="X3100" s="131"/>
      <c r="Y3100" s="131"/>
      <c r="Z3100" s="206"/>
      <c r="AA3100" s="194">
        <f t="shared" si="209"/>
        <v>0</v>
      </c>
      <c r="AB3100" s="124" t="str">
        <f t="shared" si="210"/>
        <v/>
      </c>
      <c r="AC3100" s="195" t="str">
        <f t="shared" si="211"/>
        <v/>
      </c>
      <c r="AD3100" s="194" t="str">
        <f t="shared" si="212"/>
        <v/>
      </c>
      <c r="AE3100" s="194">
        <f>IF(AD3100="",0,IF(ISERROR(VLOOKUP(AD3100,AD$7:AD3099,1,FALSE)),1,0))</f>
        <v>0</v>
      </c>
      <c r="AF3100" s="194"/>
    </row>
    <row r="3101" spans="1:32" ht="16.5" customHeight="1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75">
        <f>IF(AND($X$3512&lt;&gt;" ",$X$3512&lt;&gt;0),IF(X3101=$X$3512,1+COUNTIF(U$7:U3100,"&gt;0"),0),0)</f>
        <v>0</v>
      </c>
      <c r="V3101" s="178" t="s">
        <v>3290</v>
      </c>
      <c r="W3101" s="130"/>
      <c r="X3101" s="131"/>
      <c r="Y3101" s="131"/>
      <c r="Z3101" s="206"/>
      <c r="AA3101" s="194">
        <f t="shared" si="209"/>
        <v>0</v>
      </c>
      <c r="AB3101" s="124" t="str">
        <f t="shared" si="210"/>
        <v/>
      </c>
      <c r="AC3101" s="195" t="str">
        <f t="shared" si="211"/>
        <v/>
      </c>
      <c r="AD3101" s="194" t="str">
        <f t="shared" si="212"/>
        <v/>
      </c>
      <c r="AE3101" s="194">
        <f>IF(AD3101="",0,IF(ISERROR(VLOOKUP(AD3101,AD$7:AD3100,1,FALSE)),1,0))</f>
        <v>0</v>
      </c>
      <c r="AF3101" s="194"/>
    </row>
    <row r="3102" spans="1:32" ht="16.5" customHeight="1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75">
        <f>IF(AND($X$3512&lt;&gt;" ",$X$3512&lt;&gt;0),IF(X3102=$X$3512,1+COUNTIF(U$7:U3101,"&gt;0"),0),0)</f>
        <v>0</v>
      </c>
      <c r="V3102" s="178" t="s">
        <v>3291</v>
      </c>
      <c r="W3102" s="130"/>
      <c r="X3102" s="131"/>
      <c r="Y3102" s="131"/>
      <c r="Z3102" s="206"/>
      <c r="AA3102" s="194">
        <f t="shared" si="209"/>
        <v>0</v>
      </c>
      <c r="AB3102" s="124" t="str">
        <f t="shared" si="210"/>
        <v/>
      </c>
      <c r="AC3102" s="195" t="str">
        <f t="shared" si="211"/>
        <v/>
      </c>
      <c r="AD3102" s="194" t="str">
        <f t="shared" si="212"/>
        <v/>
      </c>
      <c r="AE3102" s="194">
        <f>IF(AD3102="",0,IF(ISERROR(VLOOKUP(AD3102,AD$7:AD3101,1,FALSE)),1,0))</f>
        <v>0</v>
      </c>
      <c r="AF3102" s="194"/>
    </row>
    <row r="3103" spans="1:32" ht="16.5" customHeight="1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75">
        <f>IF(AND($X$3512&lt;&gt;" ",$X$3512&lt;&gt;0),IF(X3103=$X$3512,1+COUNTIF(U$7:U3102,"&gt;0"),0),0)</f>
        <v>0</v>
      </c>
      <c r="V3103" s="178" t="s">
        <v>3292</v>
      </c>
      <c r="W3103" s="130"/>
      <c r="X3103" s="131"/>
      <c r="Y3103" s="131"/>
      <c r="Z3103" s="206"/>
      <c r="AA3103" s="194">
        <f t="shared" si="209"/>
        <v>0</v>
      </c>
      <c r="AB3103" s="124" t="str">
        <f t="shared" si="210"/>
        <v/>
      </c>
      <c r="AC3103" s="195" t="str">
        <f t="shared" si="211"/>
        <v/>
      </c>
      <c r="AD3103" s="194" t="str">
        <f t="shared" si="212"/>
        <v/>
      </c>
      <c r="AE3103" s="194">
        <f>IF(AD3103="",0,IF(ISERROR(VLOOKUP(AD3103,AD$7:AD3102,1,FALSE)),1,0))</f>
        <v>0</v>
      </c>
      <c r="AF3103" s="194"/>
    </row>
    <row r="3104" spans="1:32" ht="16.5" customHeight="1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75">
        <f>IF(AND($X$3512&lt;&gt;" ",$X$3512&lt;&gt;0),IF(X3104=$X$3512,1+COUNTIF(U$7:U3103,"&gt;0"),0),0)</f>
        <v>0</v>
      </c>
      <c r="V3104" s="178" t="s">
        <v>3293</v>
      </c>
      <c r="W3104" s="130"/>
      <c r="X3104" s="131"/>
      <c r="Y3104" s="131"/>
      <c r="Z3104" s="206"/>
      <c r="AA3104" s="194">
        <f t="shared" si="209"/>
        <v>0</v>
      </c>
      <c r="AB3104" s="124" t="str">
        <f t="shared" si="210"/>
        <v/>
      </c>
      <c r="AC3104" s="195" t="str">
        <f t="shared" si="211"/>
        <v/>
      </c>
      <c r="AD3104" s="194" t="str">
        <f t="shared" si="212"/>
        <v/>
      </c>
      <c r="AE3104" s="194">
        <f>IF(AD3104="",0,IF(ISERROR(VLOOKUP(AD3104,AD$7:AD3103,1,FALSE)),1,0))</f>
        <v>0</v>
      </c>
      <c r="AF3104" s="194"/>
    </row>
    <row r="3105" spans="1:32" ht="16.5" customHeight="1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75">
        <f>IF(AND($X$3512&lt;&gt;" ",$X$3512&lt;&gt;0),IF(X3105=$X$3512,1+COUNTIF(U$7:U3104,"&gt;0"),0),0)</f>
        <v>0</v>
      </c>
      <c r="V3105" s="178" t="s">
        <v>3294</v>
      </c>
      <c r="W3105" s="130"/>
      <c r="X3105" s="131"/>
      <c r="Y3105" s="131"/>
      <c r="Z3105" s="206"/>
      <c r="AA3105" s="194">
        <f t="shared" si="209"/>
        <v>0</v>
      </c>
      <c r="AB3105" s="124" t="str">
        <f t="shared" si="210"/>
        <v/>
      </c>
      <c r="AC3105" s="195" t="str">
        <f t="shared" si="211"/>
        <v/>
      </c>
      <c r="AD3105" s="194" t="str">
        <f t="shared" si="212"/>
        <v/>
      </c>
      <c r="AE3105" s="194">
        <f>IF(AD3105="",0,IF(ISERROR(VLOOKUP(AD3105,AD$7:AD3104,1,FALSE)),1,0))</f>
        <v>0</v>
      </c>
      <c r="AF3105" s="194"/>
    </row>
    <row r="3106" spans="1:32" ht="16.5" customHeight="1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75">
        <f>IF(AND($X$3512&lt;&gt;" ",$X$3512&lt;&gt;0),IF(X3106=$X$3512,1+COUNTIF(U$7:U3105,"&gt;0"),0),0)</f>
        <v>0</v>
      </c>
      <c r="V3106" s="178" t="s">
        <v>3295</v>
      </c>
      <c r="W3106" s="130"/>
      <c r="X3106" s="131"/>
      <c r="Y3106" s="131"/>
      <c r="Z3106" s="206"/>
      <c r="AA3106" s="194">
        <f t="shared" si="209"/>
        <v>0</v>
      </c>
      <c r="AB3106" s="124" t="str">
        <f t="shared" si="210"/>
        <v/>
      </c>
      <c r="AC3106" s="195" t="str">
        <f t="shared" si="211"/>
        <v/>
      </c>
      <c r="AD3106" s="194" t="str">
        <f t="shared" si="212"/>
        <v/>
      </c>
      <c r="AE3106" s="194">
        <f>IF(AD3106="",0,IF(ISERROR(VLOOKUP(AD3106,AD$7:AD3105,1,FALSE)),1,0))</f>
        <v>0</v>
      </c>
      <c r="AF3106" s="194"/>
    </row>
    <row r="3107" spans="1:32" ht="16.5" customHeight="1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75">
        <f>IF(AND($X$3512&lt;&gt;" ",$X$3512&lt;&gt;0),IF(X3107=$X$3512,1+COUNTIF(U$7:U3106,"&gt;0"),0),0)</f>
        <v>0</v>
      </c>
      <c r="V3107" s="178" t="s">
        <v>3296</v>
      </c>
      <c r="W3107" s="130"/>
      <c r="X3107" s="131"/>
      <c r="Y3107" s="131"/>
      <c r="Z3107" s="206"/>
      <c r="AA3107" s="194">
        <f t="shared" si="209"/>
        <v>0</v>
      </c>
      <c r="AB3107" s="124" t="str">
        <f t="shared" si="210"/>
        <v/>
      </c>
      <c r="AC3107" s="195" t="str">
        <f t="shared" si="211"/>
        <v/>
      </c>
      <c r="AD3107" s="194" t="str">
        <f t="shared" si="212"/>
        <v/>
      </c>
      <c r="AE3107" s="194">
        <f>IF(AD3107="",0,IF(ISERROR(VLOOKUP(AD3107,AD$7:AD3106,1,FALSE)),1,0))</f>
        <v>0</v>
      </c>
      <c r="AF3107" s="194"/>
    </row>
    <row r="3108" spans="1:32" ht="16.5" customHeight="1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75">
        <f>IF(AND($X$3512&lt;&gt;" ",$X$3512&lt;&gt;0),IF(X3108=$X$3512,1+COUNTIF(U$7:U3107,"&gt;0"),0),0)</f>
        <v>0</v>
      </c>
      <c r="V3108" s="178" t="s">
        <v>3297</v>
      </c>
      <c r="W3108" s="130"/>
      <c r="X3108" s="131"/>
      <c r="Y3108" s="131"/>
      <c r="Z3108" s="206"/>
      <c r="AA3108" s="194">
        <f t="shared" si="209"/>
        <v>0</v>
      </c>
      <c r="AB3108" s="124" t="str">
        <f t="shared" si="210"/>
        <v/>
      </c>
      <c r="AC3108" s="195" t="str">
        <f t="shared" si="211"/>
        <v/>
      </c>
      <c r="AD3108" s="194" t="str">
        <f t="shared" si="212"/>
        <v/>
      </c>
      <c r="AE3108" s="194">
        <f>IF(AD3108="",0,IF(ISERROR(VLOOKUP(AD3108,AD$7:AD3107,1,FALSE)),1,0))</f>
        <v>0</v>
      </c>
      <c r="AF3108" s="194"/>
    </row>
    <row r="3109" spans="1:32" ht="16.5" customHeight="1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75">
        <f>IF(AND($X$3512&lt;&gt;" ",$X$3512&lt;&gt;0),IF(X3109=$X$3512,1+COUNTIF(U$7:U3108,"&gt;0"),0),0)</f>
        <v>0</v>
      </c>
      <c r="V3109" s="178" t="s">
        <v>3298</v>
      </c>
      <c r="W3109" s="130"/>
      <c r="X3109" s="131"/>
      <c r="Y3109" s="131"/>
      <c r="Z3109" s="206"/>
      <c r="AA3109" s="194">
        <f t="shared" si="209"/>
        <v>0</v>
      </c>
      <c r="AB3109" s="124" t="str">
        <f t="shared" si="210"/>
        <v/>
      </c>
      <c r="AC3109" s="195" t="str">
        <f t="shared" si="211"/>
        <v/>
      </c>
      <c r="AD3109" s="194" t="str">
        <f t="shared" si="212"/>
        <v/>
      </c>
      <c r="AE3109" s="194">
        <f>IF(AD3109="",0,IF(ISERROR(VLOOKUP(AD3109,AD$7:AD3108,1,FALSE)),1,0))</f>
        <v>0</v>
      </c>
      <c r="AF3109" s="194"/>
    </row>
    <row r="3110" spans="1:32" ht="16.5" customHeight="1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75">
        <f>IF(AND($X$3512&lt;&gt;" ",$X$3512&lt;&gt;0),IF(X3110=$X$3512,1+COUNTIF(U$7:U3109,"&gt;0"),0),0)</f>
        <v>0</v>
      </c>
      <c r="V3110" s="178" t="s">
        <v>3299</v>
      </c>
      <c r="W3110" s="130"/>
      <c r="X3110" s="131"/>
      <c r="Y3110" s="131"/>
      <c r="Z3110" s="206"/>
      <c r="AA3110" s="194">
        <f t="shared" si="209"/>
        <v>0</v>
      </c>
      <c r="AB3110" s="124" t="str">
        <f t="shared" si="210"/>
        <v/>
      </c>
      <c r="AC3110" s="195" t="str">
        <f t="shared" si="211"/>
        <v/>
      </c>
      <c r="AD3110" s="194" t="str">
        <f t="shared" si="212"/>
        <v/>
      </c>
      <c r="AE3110" s="194">
        <f>IF(AD3110="",0,IF(ISERROR(VLOOKUP(AD3110,AD$7:AD3109,1,FALSE)),1,0))</f>
        <v>0</v>
      </c>
      <c r="AF3110" s="194"/>
    </row>
    <row r="3111" spans="1:32" ht="16.5" customHeight="1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75">
        <f>IF(AND($X$3512&lt;&gt;" ",$X$3512&lt;&gt;0),IF(X3111=$X$3512,1+COUNTIF(U$7:U3110,"&gt;0"),0),0)</f>
        <v>0</v>
      </c>
      <c r="V3111" s="178" t="s">
        <v>3300</v>
      </c>
      <c r="W3111" s="130"/>
      <c r="X3111" s="131"/>
      <c r="Y3111" s="131"/>
      <c r="Z3111" s="206"/>
      <c r="AA3111" s="194">
        <f t="shared" si="209"/>
        <v>0</v>
      </c>
      <c r="AB3111" s="124" t="str">
        <f t="shared" si="210"/>
        <v/>
      </c>
      <c r="AC3111" s="195" t="str">
        <f t="shared" si="211"/>
        <v/>
      </c>
      <c r="AD3111" s="194" t="str">
        <f t="shared" si="212"/>
        <v/>
      </c>
      <c r="AE3111" s="194">
        <f>IF(AD3111="",0,IF(ISERROR(VLOOKUP(AD3111,AD$7:AD3110,1,FALSE)),1,0))</f>
        <v>0</v>
      </c>
      <c r="AF3111" s="194"/>
    </row>
    <row r="3112" spans="1:32" ht="16.5" customHeight="1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75">
        <f>IF(AND($X$3512&lt;&gt;" ",$X$3512&lt;&gt;0),IF(X3112=$X$3512,1+COUNTIF(U$7:U3111,"&gt;0"),0),0)</f>
        <v>0</v>
      </c>
      <c r="V3112" s="178" t="s">
        <v>3301</v>
      </c>
      <c r="W3112" s="130"/>
      <c r="X3112" s="131"/>
      <c r="Y3112" s="131"/>
      <c r="Z3112" s="206"/>
      <c r="AA3112" s="194">
        <f t="shared" si="209"/>
        <v>0</v>
      </c>
      <c r="AB3112" s="124" t="str">
        <f t="shared" si="210"/>
        <v/>
      </c>
      <c r="AC3112" s="195" t="str">
        <f t="shared" si="211"/>
        <v/>
      </c>
      <c r="AD3112" s="194" t="str">
        <f t="shared" si="212"/>
        <v/>
      </c>
      <c r="AE3112" s="194">
        <f>IF(AD3112="",0,IF(ISERROR(VLOOKUP(AD3112,AD$7:AD3111,1,FALSE)),1,0))</f>
        <v>0</v>
      </c>
      <c r="AF3112" s="194"/>
    </row>
    <row r="3113" spans="1:32" ht="16.5" customHeight="1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75">
        <f>IF(AND($X$3512&lt;&gt;" ",$X$3512&lt;&gt;0),IF(X3113=$X$3512,1+COUNTIF(U$7:U3112,"&gt;0"),0),0)</f>
        <v>0</v>
      </c>
      <c r="V3113" s="178" t="s">
        <v>3302</v>
      </c>
      <c r="W3113" s="130"/>
      <c r="X3113" s="131"/>
      <c r="Y3113" s="131"/>
      <c r="Z3113" s="206"/>
      <c r="AA3113" s="194">
        <f t="shared" si="209"/>
        <v>0</v>
      </c>
      <c r="AB3113" s="124" t="str">
        <f t="shared" si="210"/>
        <v/>
      </c>
      <c r="AC3113" s="195" t="str">
        <f t="shared" si="211"/>
        <v/>
      </c>
      <c r="AD3113" s="194" t="str">
        <f t="shared" si="212"/>
        <v/>
      </c>
      <c r="AE3113" s="194">
        <f>IF(AD3113="",0,IF(ISERROR(VLOOKUP(AD3113,AD$7:AD3112,1,FALSE)),1,0))</f>
        <v>0</v>
      </c>
      <c r="AF3113" s="194"/>
    </row>
    <row r="3114" spans="1:32" ht="16.5" customHeight="1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75">
        <f>IF(AND($X$3512&lt;&gt;" ",$X$3512&lt;&gt;0),IF(X3114=$X$3512,1+COUNTIF(U$7:U3113,"&gt;0"),0),0)</f>
        <v>0</v>
      </c>
      <c r="V3114" s="178" t="s">
        <v>3303</v>
      </c>
      <c r="W3114" s="130"/>
      <c r="X3114" s="131"/>
      <c r="Y3114" s="131"/>
      <c r="Z3114" s="206"/>
      <c r="AA3114" s="194">
        <f t="shared" si="209"/>
        <v>0</v>
      </c>
      <c r="AB3114" s="124" t="str">
        <f t="shared" si="210"/>
        <v/>
      </c>
      <c r="AC3114" s="195" t="str">
        <f t="shared" si="211"/>
        <v/>
      </c>
      <c r="AD3114" s="194" t="str">
        <f t="shared" si="212"/>
        <v/>
      </c>
      <c r="AE3114" s="194">
        <f>IF(AD3114="",0,IF(ISERROR(VLOOKUP(AD3114,AD$7:AD3113,1,FALSE)),1,0))</f>
        <v>0</v>
      </c>
      <c r="AF3114" s="194"/>
    </row>
    <row r="3115" spans="1:32" ht="16.5" customHeight="1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75">
        <f>IF(AND($X$3512&lt;&gt;" ",$X$3512&lt;&gt;0),IF(X3115=$X$3512,1+COUNTIF(U$7:U3114,"&gt;0"),0),0)</f>
        <v>0</v>
      </c>
      <c r="V3115" s="178" t="s">
        <v>3304</v>
      </c>
      <c r="W3115" s="130"/>
      <c r="X3115" s="131"/>
      <c r="Y3115" s="131"/>
      <c r="Z3115" s="206"/>
      <c r="AA3115" s="194">
        <f t="shared" si="209"/>
        <v>0</v>
      </c>
      <c r="AB3115" s="124" t="str">
        <f t="shared" si="210"/>
        <v/>
      </c>
      <c r="AC3115" s="195" t="str">
        <f t="shared" si="211"/>
        <v/>
      </c>
      <c r="AD3115" s="194" t="str">
        <f t="shared" si="212"/>
        <v/>
      </c>
      <c r="AE3115" s="194">
        <f>IF(AD3115="",0,IF(ISERROR(VLOOKUP(AD3115,AD$7:AD3114,1,FALSE)),1,0))</f>
        <v>0</v>
      </c>
      <c r="AF3115" s="194"/>
    </row>
    <row r="3116" spans="1:32" ht="16.5" customHeight="1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75">
        <f>IF(AND($X$3512&lt;&gt;" ",$X$3512&lt;&gt;0),IF(X3116=$X$3512,1+COUNTIF(U$7:U3115,"&gt;0"),0),0)</f>
        <v>0</v>
      </c>
      <c r="V3116" s="178" t="s">
        <v>3305</v>
      </c>
      <c r="W3116" s="130"/>
      <c r="X3116" s="131"/>
      <c r="Y3116" s="131"/>
      <c r="Z3116" s="206"/>
      <c r="AA3116" s="194">
        <f t="shared" si="209"/>
        <v>0</v>
      </c>
      <c r="AB3116" s="124" t="str">
        <f t="shared" si="210"/>
        <v/>
      </c>
      <c r="AC3116" s="195" t="str">
        <f t="shared" si="211"/>
        <v/>
      </c>
      <c r="AD3116" s="194" t="str">
        <f t="shared" si="212"/>
        <v/>
      </c>
      <c r="AE3116" s="194">
        <f>IF(AD3116="",0,IF(ISERROR(VLOOKUP(AD3116,AD$7:AD3115,1,FALSE)),1,0))</f>
        <v>0</v>
      </c>
      <c r="AF3116" s="194"/>
    </row>
    <row r="3117" spans="1:32" ht="16.5" customHeight="1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75">
        <f>IF(AND($X$3512&lt;&gt;" ",$X$3512&lt;&gt;0),IF(X3117=$X$3512,1+COUNTIF(U$7:U3116,"&gt;0"),0),0)</f>
        <v>0</v>
      </c>
      <c r="V3117" s="178" t="s">
        <v>3306</v>
      </c>
      <c r="W3117" s="130"/>
      <c r="X3117" s="131"/>
      <c r="Y3117" s="131"/>
      <c r="Z3117" s="206"/>
      <c r="AA3117" s="194">
        <f t="shared" si="209"/>
        <v>0</v>
      </c>
      <c r="AB3117" s="124" t="str">
        <f t="shared" si="210"/>
        <v/>
      </c>
      <c r="AC3117" s="195" t="str">
        <f t="shared" si="211"/>
        <v/>
      </c>
      <c r="AD3117" s="194" t="str">
        <f t="shared" si="212"/>
        <v/>
      </c>
      <c r="AE3117" s="194">
        <f>IF(AD3117="",0,IF(ISERROR(VLOOKUP(AD3117,AD$7:AD3116,1,FALSE)),1,0))</f>
        <v>0</v>
      </c>
      <c r="AF3117" s="194"/>
    </row>
    <row r="3118" spans="1:32" ht="16.5" customHeight="1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75">
        <f>IF(AND($X$3512&lt;&gt;" ",$X$3512&lt;&gt;0),IF(X3118=$X$3512,1+COUNTIF(U$7:U3117,"&gt;0"),0),0)</f>
        <v>0</v>
      </c>
      <c r="V3118" s="178" t="s">
        <v>3307</v>
      </c>
      <c r="W3118" s="130"/>
      <c r="X3118" s="131"/>
      <c r="Y3118" s="131"/>
      <c r="Z3118" s="206"/>
      <c r="AA3118" s="194">
        <f t="shared" si="209"/>
        <v>0</v>
      </c>
      <c r="AB3118" s="124" t="str">
        <f t="shared" si="210"/>
        <v/>
      </c>
      <c r="AC3118" s="195" t="str">
        <f t="shared" si="211"/>
        <v/>
      </c>
      <c r="AD3118" s="194" t="str">
        <f t="shared" si="212"/>
        <v/>
      </c>
      <c r="AE3118" s="194">
        <f>IF(AD3118="",0,IF(ISERROR(VLOOKUP(AD3118,AD$7:AD3117,1,FALSE)),1,0))</f>
        <v>0</v>
      </c>
      <c r="AF3118" s="194"/>
    </row>
    <row r="3119" spans="1:32" ht="16.5" customHeight="1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75">
        <f>IF(AND($X$3512&lt;&gt;" ",$X$3512&lt;&gt;0),IF(X3119=$X$3512,1+COUNTIF(U$7:U3118,"&gt;0"),0),0)</f>
        <v>0</v>
      </c>
      <c r="V3119" s="178" t="s">
        <v>3308</v>
      </c>
      <c r="W3119" s="130"/>
      <c r="X3119" s="131"/>
      <c r="Y3119" s="131"/>
      <c r="Z3119" s="206"/>
      <c r="AA3119" s="194">
        <f t="shared" si="209"/>
        <v>0</v>
      </c>
      <c r="AB3119" s="124" t="str">
        <f t="shared" si="210"/>
        <v/>
      </c>
      <c r="AC3119" s="195" t="str">
        <f t="shared" si="211"/>
        <v/>
      </c>
      <c r="AD3119" s="194" t="str">
        <f t="shared" si="212"/>
        <v/>
      </c>
      <c r="AE3119" s="194">
        <f>IF(AD3119="",0,IF(ISERROR(VLOOKUP(AD3119,AD$7:AD3118,1,FALSE)),1,0))</f>
        <v>0</v>
      </c>
      <c r="AF3119" s="194"/>
    </row>
    <row r="3120" spans="1:32" ht="16.5" customHeight="1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75">
        <f>IF(AND($X$3512&lt;&gt;" ",$X$3512&lt;&gt;0),IF(X3120=$X$3512,1+COUNTIF(U$7:U3119,"&gt;0"),0),0)</f>
        <v>0</v>
      </c>
      <c r="V3120" s="178" t="s">
        <v>3309</v>
      </c>
      <c r="W3120" s="130"/>
      <c r="X3120" s="131"/>
      <c r="Y3120" s="131"/>
      <c r="Z3120" s="206"/>
      <c r="AA3120" s="194">
        <f t="shared" si="209"/>
        <v>0</v>
      </c>
      <c r="AB3120" s="124" t="str">
        <f t="shared" si="210"/>
        <v/>
      </c>
      <c r="AC3120" s="195" t="str">
        <f t="shared" si="211"/>
        <v/>
      </c>
      <c r="AD3120" s="194" t="str">
        <f t="shared" si="212"/>
        <v/>
      </c>
      <c r="AE3120" s="194">
        <f>IF(AD3120="",0,IF(ISERROR(VLOOKUP(AD3120,AD$7:AD3119,1,FALSE)),1,0))</f>
        <v>0</v>
      </c>
      <c r="AF3120" s="194"/>
    </row>
    <row r="3121" spans="1:32" ht="16.5" customHeight="1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75">
        <f>IF(AND($X$3512&lt;&gt;" ",$X$3512&lt;&gt;0),IF(X3121=$X$3512,1+COUNTIF(U$7:U3120,"&gt;0"),0),0)</f>
        <v>0</v>
      </c>
      <c r="V3121" s="178" t="s">
        <v>3310</v>
      </c>
      <c r="W3121" s="130"/>
      <c r="X3121" s="131"/>
      <c r="Y3121" s="131"/>
      <c r="Z3121" s="206"/>
      <c r="AA3121" s="194">
        <f t="shared" si="209"/>
        <v>0</v>
      </c>
      <c r="AB3121" s="124" t="str">
        <f t="shared" si="210"/>
        <v/>
      </c>
      <c r="AC3121" s="195" t="str">
        <f t="shared" si="211"/>
        <v/>
      </c>
      <c r="AD3121" s="194" t="str">
        <f t="shared" si="212"/>
        <v/>
      </c>
      <c r="AE3121" s="194">
        <f>IF(AD3121="",0,IF(ISERROR(VLOOKUP(AD3121,AD$7:AD3120,1,FALSE)),1,0))</f>
        <v>0</v>
      </c>
      <c r="AF3121" s="194"/>
    </row>
    <row r="3122" spans="1:32" ht="16.5" customHeight="1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75">
        <f>IF(AND($X$3512&lt;&gt;" ",$X$3512&lt;&gt;0),IF(X3122=$X$3512,1+COUNTIF(U$7:U3121,"&gt;0"),0),0)</f>
        <v>0</v>
      </c>
      <c r="V3122" s="178" t="s">
        <v>3311</v>
      </c>
      <c r="W3122" s="130"/>
      <c r="X3122" s="131"/>
      <c r="Y3122" s="131"/>
      <c r="Z3122" s="206"/>
      <c r="AA3122" s="194">
        <f t="shared" si="209"/>
        <v>0</v>
      </c>
      <c r="AB3122" s="124" t="str">
        <f t="shared" si="210"/>
        <v/>
      </c>
      <c r="AC3122" s="195" t="str">
        <f t="shared" si="211"/>
        <v/>
      </c>
      <c r="AD3122" s="194" t="str">
        <f t="shared" si="212"/>
        <v/>
      </c>
      <c r="AE3122" s="194">
        <f>IF(AD3122="",0,IF(ISERROR(VLOOKUP(AD3122,AD$7:AD3121,1,FALSE)),1,0))</f>
        <v>0</v>
      </c>
      <c r="AF3122" s="194"/>
    </row>
    <row r="3123" spans="1:32" ht="16.5" customHeight="1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75">
        <f>IF(AND($X$3512&lt;&gt;" ",$X$3512&lt;&gt;0),IF(X3123=$X$3512,1+COUNTIF(U$7:U3122,"&gt;0"),0),0)</f>
        <v>0</v>
      </c>
      <c r="V3123" s="178" t="s">
        <v>3312</v>
      </c>
      <c r="W3123" s="130"/>
      <c r="X3123" s="131"/>
      <c r="Y3123" s="131"/>
      <c r="Z3123" s="206"/>
      <c r="AA3123" s="194">
        <f t="shared" si="209"/>
        <v>0</v>
      </c>
      <c r="AB3123" s="124" t="str">
        <f t="shared" si="210"/>
        <v/>
      </c>
      <c r="AC3123" s="195" t="str">
        <f t="shared" si="211"/>
        <v/>
      </c>
      <c r="AD3123" s="194" t="str">
        <f t="shared" si="212"/>
        <v/>
      </c>
      <c r="AE3123" s="194">
        <f>IF(AD3123="",0,IF(ISERROR(VLOOKUP(AD3123,AD$7:AD3122,1,FALSE)),1,0))</f>
        <v>0</v>
      </c>
      <c r="AF3123" s="194"/>
    </row>
    <row r="3124" spans="1:32" ht="16.5" customHeight="1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75">
        <f>IF(AND($X$3512&lt;&gt;" ",$X$3512&lt;&gt;0),IF(X3124=$X$3512,1+COUNTIF(U$7:U3123,"&gt;0"),0),0)</f>
        <v>0</v>
      </c>
      <c r="V3124" s="178" t="s">
        <v>3313</v>
      </c>
      <c r="W3124" s="130"/>
      <c r="X3124" s="131"/>
      <c r="Y3124" s="131"/>
      <c r="Z3124" s="206"/>
      <c r="AA3124" s="194">
        <f t="shared" si="209"/>
        <v>0</v>
      </c>
      <c r="AB3124" s="124" t="str">
        <f t="shared" si="210"/>
        <v/>
      </c>
      <c r="AC3124" s="195" t="str">
        <f t="shared" si="211"/>
        <v/>
      </c>
      <c r="AD3124" s="194" t="str">
        <f t="shared" si="212"/>
        <v/>
      </c>
      <c r="AE3124" s="194">
        <f>IF(AD3124="",0,IF(ISERROR(VLOOKUP(AD3124,AD$7:AD3123,1,FALSE)),1,0))</f>
        <v>0</v>
      </c>
      <c r="AF3124" s="194"/>
    </row>
    <row r="3125" spans="1:32" ht="16.5" customHeight="1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75">
        <f>IF(AND($X$3512&lt;&gt;" ",$X$3512&lt;&gt;0),IF(X3125=$X$3512,1+COUNTIF(U$7:U3124,"&gt;0"),0),0)</f>
        <v>0</v>
      </c>
      <c r="V3125" s="178" t="s">
        <v>3314</v>
      </c>
      <c r="W3125" s="130"/>
      <c r="X3125" s="131"/>
      <c r="Y3125" s="131"/>
      <c r="Z3125" s="206"/>
      <c r="AA3125" s="194">
        <f t="shared" si="209"/>
        <v>0</v>
      </c>
      <c r="AB3125" s="124" t="str">
        <f t="shared" si="210"/>
        <v/>
      </c>
      <c r="AC3125" s="195" t="str">
        <f t="shared" si="211"/>
        <v/>
      </c>
      <c r="AD3125" s="194" t="str">
        <f t="shared" si="212"/>
        <v/>
      </c>
      <c r="AE3125" s="194">
        <f>IF(AD3125="",0,IF(ISERROR(VLOOKUP(AD3125,AD$7:AD3124,1,FALSE)),1,0))</f>
        <v>0</v>
      </c>
      <c r="AF3125" s="194"/>
    </row>
    <row r="3126" spans="1:32" ht="16.5" customHeight="1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75">
        <f>IF(AND($X$3512&lt;&gt;" ",$X$3512&lt;&gt;0),IF(X3126=$X$3512,1+COUNTIF(U$7:U3125,"&gt;0"),0),0)</f>
        <v>0</v>
      </c>
      <c r="V3126" s="178" t="s">
        <v>3315</v>
      </c>
      <c r="W3126" s="130"/>
      <c r="X3126" s="131"/>
      <c r="Y3126" s="131"/>
      <c r="Z3126" s="206"/>
      <c r="AA3126" s="194">
        <f t="shared" si="209"/>
        <v>0</v>
      </c>
      <c r="AB3126" s="124" t="str">
        <f t="shared" si="210"/>
        <v/>
      </c>
      <c r="AC3126" s="195" t="str">
        <f t="shared" si="211"/>
        <v/>
      </c>
      <c r="AD3126" s="194" t="str">
        <f t="shared" si="212"/>
        <v/>
      </c>
      <c r="AE3126" s="194">
        <f>IF(AD3126="",0,IF(ISERROR(VLOOKUP(AD3126,AD$7:AD3125,1,FALSE)),1,0))</f>
        <v>0</v>
      </c>
      <c r="AF3126" s="194"/>
    </row>
    <row r="3127" spans="1:32" ht="16.5" customHeight="1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75">
        <f>IF(AND($X$3512&lt;&gt;" ",$X$3512&lt;&gt;0),IF(X3127=$X$3512,1+COUNTIF(U$7:U3126,"&gt;0"),0),0)</f>
        <v>0</v>
      </c>
      <c r="V3127" s="178" t="s">
        <v>3316</v>
      </c>
      <c r="W3127" s="130"/>
      <c r="X3127" s="131"/>
      <c r="Y3127" s="131"/>
      <c r="Z3127" s="206"/>
      <c r="AA3127" s="194">
        <f t="shared" si="209"/>
        <v>0</v>
      </c>
      <c r="AB3127" s="124" t="str">
        <f t="shared" si="210"/>
        <v/>
      </c>
      <c r="AC3127" s="195" t="str">
        <f t="shared" si="211"/>
        <v/>
      </c>
      <c r="AD3127" s="194" t="str">
        <f t="shared" si="212"/>
        <v/>
      </c>
      <c r="AE3127" s="194">
        <f>IF(AD3127="",0,IF(ISERROR(VLOOKUP(AD3127,AD$7:AD3126,1,FALSE)),1,0))</f>
        <v>0</v>
      </c>
      <c r="AF3127" s="194"/>
    </row>
    <row r="3128" spans="1:32" ht="16.5" customHeight="1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75">
        <f>IF(AND($X$3512&lt;&gt;" ",$X$3512&lt;&gt;0),IF(X3128=$X$3512,1+COUNTIF(U$7:U3127,"&gt;0"),0),0)</f>
        <v>0</v>
      </c>
      <c r="V3128" s="178" t="s">
        <v>3317</v>
      </c>
      <c r="W3128" s="130"/>
      <c r="X3128" s="131"/>
      <c r="Y3128" s="131"/>
      <c r="Z3128" s="206"/>
      <c r="AA3128" s="194">
        <f t="shared" si="209"/>
        <v>0</v>
      </c>
      <c r="AB3128" s="124" t="str">
        <f t="shared" si="210"/>
        <v/>
      </c>
      <c r="AC3128" s="195" t="str">
        <f t="shared" si="211"/>
        <v/>
      </c>
      <c r="AD3128" s="194" t="str">
        <f t="shared" si="212"/>
        <v/>
      </c>
      <c r="AE3128" s="194">
        <f>IF(AD3128="",0,IF(ISERROR(VLOOKUP(AD3128,AD$7:AD3127,1,FALSE)),1,0))</f>
        <v>0</v>
      </c>
      <c r="AF3128" s="194"/>
    </row>
    <row r="3129" spans="1:32" ht="16.5" customHeight="1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75">
        <f>IF(AND($X$3512&lt;&gt;" ",$X$3512&lt;&gt;0),IF(X3129=$X$3512,1+COUNTIF(U$7:U3128,"&gt;0"),0),0)</f>
        <v>0</v>
      </c>
      <c r="V3129" s="178" t="s">
        <v>3318</v>
      </c>
      <c r="W3129" s="130"/>
      <c r="X3129" s="131"/>
      <c r="Y3129" s="131"/>
      <c r="Z3129" s="206"/>
      <c r="AA3129" s="194">
        <f t="shared" si="209"/>
        <v>0</v>
      </c>
      <c r="AB3129" s="124" t="str">
        <f t="shared" si="210"/>
        <v/>
      </c>
      <c r="AC3129" s="195" t="str">
        <f t="shared" si="211"/>
        <v/>
      </c>
      <c r="AD3129" s="194" t="str">
        <f t="shared" si="212"/>
        <v/>
      </c>
      <c r="AE3129" s="194">
        <f>IF(AD3129="",0,IF(ISERROR(VLOOKUP(AD3129,AD$7:AD3128,1,FALSE)),1,0))</f>
        <v>0</v>
      </c>
      <c r="AF3129" s="194"/>
    </row>
    <row r="3130" spans="1:32" ht="16.5" customHeight="1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75">
        <f>IF(AND($X$3512&lt;&gt;" ",$X$3512&lt;&gt;0),IF(X3130=$X$3512,1+COUNTIF(U$7:U3129,"&gt;0"),0),0)</f>
        <v>0</v>
      </c>
      <c r="V3130" s="178" t="s">
        <v>3319</v>
      </c>
      <c r="W3130" s="130"/>
      <c r="X3130" s="131"/>
      <c r="Y3130" s="131"/>
      <c r="Z3130" s="206"/>
      <c r="AA3130" s="194">
        <f t="shared" si="209"/>
        <v>0</v>
      </c>
      <c r="AB3130" s="124" t="str">
        <f t="shared" si="210"/>
        <v/>
      </c>
      <c r="AC3130" s="195" t="str">
        <f t="shared" si="211"/>
        <v/>
      </c>
      <c r="AD3130" s="194" t="str">
        <f t="shared" si="212"/>
        <v/>
      </c>
      <c r="AE3130" s="194">
        <f>IF(AD3130="",0,IF(ISERROR(VLOOKUP(AD3130,AD$7:AD3129,1,FALSE)),1,0))</f>
        <v>0</v>
      </c>
      <c r="AF3130" s="194"/>
    </row>
    <row r="3131" spans="1:32" ht="16.5" customHeight="1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75">
        <f>IF(AND($X$3512&lt;&gt;" ",$X$3512&lt;&gt;0),IF(X3131=$X$3512,1+COUNTIF(U$7:U3130,"&gt;0"),0),0)</f>
        <v>0</v>
      </c>
      <c r="V3131" s="178" t="s">
        <v>3320</v>
      </c>
      <c r="W3131" s="130"/>
      <c r="X3131" s="131"/>
      <c r="Y3131" s="131"/>
      <c r="Z3131" s="206"/>
      <c r="AA3131" s="194">
        <f t="shared" si="209"/>
        <v>0</v>
      </c>
      <c r="AB3131" s="124" t="str">
        <f t="shared" si="210"/>
        <v/>
      </c>
      <c r="AC3131" s="195" t="str">
        <f t="shared" si="211"/>
        <v/>
      </c>
      <c r="AD3131" s="194" t="str">
        <f t="shared" si="212"/>
        <v/>
      </c>
      <c r="AE3131" s="194">
        <f>IF(AD3131="",0,IF(ISERROR(VLOOKUP(AD3131,AD$7:AD3130,1,FALSE)),1,0))</f>
        <v>0</v>
      </c>
      <c r="AF3131" s="194"/>
    </row>
    <row r="3132" spans="1:32" ht="16.5" customHeight="1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75">
        <f>IF(AND($X$3512&lt;&gt;" ",$X$3512&lt;&gt;0),IF(X3132=$X$3512,1+COUNTIF(U$7:U3131,"&gt;0"),0),0)</f>
        <v>0</v>
      </c>
      <c r="V3132" s="178" t="s">
        <v>3321</v>
      </c>
      <c r="W3132" s="130"/>
      <c r="X3132" s="131"/>
      <c r="Y3132" s="131"/>
      <c r="Z3132" s="206"/>
      <c r="AA3132" s="194">
        <f t="shared" si="209"/>
        <v>0</v>
      </c>
      <c r="AB3132" s="124" t="str">
        <f t="shared" si="210"/>
        <v/>
      </c>
      <c r="AC3132" s="195" t="str">
        <f t="shared" si="211"/>
        <v/>
      </c>
      <c r="AD3132" s="194" t="str">
        <f t="shared" si="212"/>
        <v/>
      </c>
      <c r="AE3132" s="194">
        <f>IF(AD3132="",0,IF(ISERROR(VLOOKUP(AD3132,AD$7:AD3131,1,FALSE)),1,0))</f>
        <v>0</v>
      </c>
      <c r="AF3132" s="194"/>
    </row>
    <row r="3133" spans="1:32" ht="16.5" customHeight="1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75">
        <f>IF(AND($X$3512&lt;&gt;" ",$X$3512&lt;&gt;0),IF(X3133=$X$3512,1+COUNTIF(U$7:U3132,"&gt;0"),0),0)</f>
        <v>0</v>
      </c>
      <c r="V3133" s="178" t="s">
        <v>3322</v>
      </c>
      <c r="W3133" s="130"/>
      <c r="X3133" s="131"/>
      <c r="Y3133" s="131"/>
      <c r="Z3133" s="206"/>
      <c r="AA3133" s="194">
        <f t="shared" si="209"/>
        <v>0</v>
      </c>
      <c r="AB3133" s="124" t="str">
        <f t="shared" si="210"/>
        <v/>
      </c>
      <c r="AC3133" s="195" t="str">
        <f t="shared" si="211"/>
        <v/>
      </c>
      <c r="AD3133" s="194" t="str">
        <f t="shared" si="212"/>
        <v/>
      </c>
      <c r="AE3133" s="194">
        <f>IF(AD3133="",0,IF(ISERROR(VLOOKUP(AD3133,AD$7:AD3132,1,FALSE)),1,0))</f>
        <v>0</v>
      </c>
      <c r="AF3133" s="194"/>
    </row>
    <row r="3134" spans="1:32" ht="16.5" customHeight="1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75">
        <f>IF(AND($X$3512&lt;&gt;" ",$X$3512&lt;&gt;0),IF(X3134=$X$3512,1+COUNTIF(U$7:U3133,"&gt;0"),0),0)</f>
        <v>0</v>
      </c>
      <c r="V3134" s="178" t="s">
        <v>3323</v>
      </c>
      <c r="W3134" s="130"/>
      <c r="X3134" s="131"/>
      <c r="Y3134" s="131"/>
      <c r="Z3134" s="206"/>
      <c r="AA3134" s="194">
        <f t="shared" si="209"/>
        <v>0</v>
      </c>
      <c r="AB3134" s="124" t="str">
        <f t="shared" si="210"/>
        <v/>
      </c>
      <c r="AC3134" s="195" t="str">
        <f t="shared" si="211"/>
        <v/>
      </c>
      <c r="AD3134" s="194" t="str">
        <f t="shared" si="212"/>
        <v/>
      </c>
      <c r="AE3134" s="194">
        <f>IF(AD3134="",0,IF(ISERROR(VLOOKUP(AD3134,AD$7:AD3133,1,FALSE)),1,0))</f>
        <v>0</v>
      </c>
      <c r="AF3134" s="194"/>
    </row>
    <row r="3135" spans="1:32" ht="16.5" customHeight="1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75">
        <f>IF(AND($X$3512&lt;&gt;" ",$X$3512&lt;&gt;0),IF(X3135=$X$3512,1+COUNTIF(U$7:U3134,"&gt;0"),0),0)</f>
        <v>0</v>
      </c>
      <c r="V3135" s="178" t="s">
        <v>3324</v>
      </c>
      <c r="W3135" s="130"/>
      <c r="X3135" s="131"/>
      <c r="Y3135" s="131"/>
      <c r="Z3135" s="206"/>
      <c r="AA3135" s="194">
        <f t="shared" si="209"/>
        <v>0</v>
      </c>
      <c r="AB3135" s="124" t="str">
        <f t="shared" si="210"/>
        <v/>
      </c>
      <c r="AC3135" s="195" t="str">
        <f t="shared" si="211"/>
        <v/>
      </c>
      <c r="AD3135" s="194" t="str">
        <f t="shared" si="212"/>
        <v/>
      </c>
      <c r="AE3135" s="194">
        <f>IF(AD3135="",0,IF(ISERROR(VLOOKUP(AD3135,AD$7:AD3134,1,FALSE)),1,0))</f>
        <v>0</v>
      </c>
      <c r="AF3135" s="194"/>
    </row>
    <row r="3136" spans="1:32" ht="16.5" customHeight="1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75">
        <f>IF(AND($X$3512&lt;&gt;" ",$X$3512&lt;&gt;0),IF(X3136=$X$3512,1+COUNTIF(U$7:U3135,"&gt;0"),0),0)</f>
        <v>0</v>
      </c>
      <c r="V3136" s="178" t="s">
        <v>3325</v>
      </c>
      <c r="W3136" s="130"/>
      <c r="X3136" s="131"/>
      <c r="Y3136" s="131"/>
      <c r="Z3136" s="206"/>
      <c r="AA3136" s="194">
        <f t="shared" si="209"/>
        <v>0</v>
      </c>
      <c r="AB3136" s="124" t="str">
        <f t="shared" si="210"/>
        <v/>
      </c>
      <c r="AC3136" s="195" t="str">
        <f t="shared" si="211"/>
        <v/>
      </c>
      <c r="AD3136" s="194" t="str">
        <f t="shared" si="212"/>
        <v/>
      </c>
      <c r="AE3136" s="194">
        <f>IF(AD3136="",0,IF(ISERROR(VLOOKUP(AD3136,AD$7:AD3135,1,FALSE)),1,0))</f>
        <v>0</v>
      </c>
      <c r="AF3136" s="194"/>
    </row>
    <row r="3137" spans="1:32" ht="16.5" customHeight="1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75">
        <f>IF(AND($X$3512&lt;&gt;" ",$X$3512&lt;&gt;0),IF(X3137=$X$3512,1+COUNTIF(U$7:U3136,"&gt;0"),0),0)</f>
        <v>0</v>
      </c>
      <c r="V3137" s="178" t="s">
        <v>3326</v>
      </c>
      <c r="W3137" s="130"/>
      <c r="X3137" s="131"/>
      <c r="Y3137" s="131"/>
      <c r="Z3137" s="206"/>
      <c r="AA3137" s="194">
        <f t="shared" si="209"/>
        <v>0</v>
      </c>
      <c r="AB3137" s="124" t="str">
        <f t="shared" si="210"/>
        <v/>
      </c>
      <c r="AC3137" s="195" t="str">
        <f t="shared" si="211"/>
        <v/>
      </c>
      <c r="AD3137" s="194" t="str">
        <f t="shared" si="212"/>
        <v/>
      </c>
      <c r="AE3137" s="194">
        <f>IF(AD3137="",0,IF(ISERROR(VLOOKUP(AD3137,AD$7:AD3136,1,FALSE)),1,0))</f>
        <v>0</v>
      </c>
      <c r="AF3137" s="194"/>
    </row>
    <row r="3138" spans="1:32" ht="16.5" customHeight="1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75">
        <f>IF(AND($X$3512&lt;&gt;" ",$X$3512&lt;&gt;0),IF(X3138=$X$3512,1+COUNTIF(U$7:U3137,"&gt;0"),0),0)</f>
        <v>0</v>
      </c>
      <c r="V3138" s="178" t="s">
        <v>3327</v>
      </c>
      <c r="W3138" s="130"/>
      <c r="X3138" s="131"/>
      <c r="Y3138" s="131"/>
      <c r="Z3138" s="206"/>
      <c r="AA3138" s="194">
        <f t="shared" si="209"/>
        <v>0</v>
      </c>
      <c r="AB3138" s="124" t="str">
        <f t="shared" si="210"/>
        <v/>
      </c>
      <c r="AC3138" s="195" t="str">
        <f t="shared" si="211"/>
        <v/>
      </c>
      <c r="AD3138" s="194" t="str">
        <f t="shared" si="212"/>
        <v/>
      </c>
      <c r="AE3138" s="194">
        <f>IF(AD3138="",0,IF(ISERROR(VLOOKUP(AD3138,AD$7:AD3137,1,FALSE)),1,0))</f>
        <v>0</v>
      </c>
      <c r="AF3138" s="194"/>
    </row>
    <row r="3139" spans="1:32" ht="16.5" customHeight="1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75">
        <f>IF(AND($X$3512&lt;&gt;" ",$X$3512&lt;&gt;0),IF(X3139=$X$3512,1+COUNTIF(U$7:U3138,"&gt;0"),0),0)</f>
        <v>0</v>
      </c>
      <c r="V3139" s="178" t="s">
        <v>3328</v>
      </c>
      <c r="W3139" s="130"/>
      <c r="X3139" s="131"/>
      <c r="Y3139" s="131"/>
      <c r="Z3139" s="206"/>
      <c r="AA3139" s="194">
        <f t="shared" si="209"/>
        <v>0</v>
      </c>
      <c r="AB3139" s="124" t="str">
        <f t="shared" si="210"/>
        <v/>
      </c>
      <c r="AC3139" s="195" t="str">
        <f t="shared" si="211"/>
        <v/>
      </c>
      <c r="AD3139" s="194" t="str">
        <f t="shared" si="212"/>
        <v/>
      </c>
      <c r="AE3139" s="194">
        <f>IF(AD3139="",0,IF(ISERROR(VLOOKUP(AD3139,AD$7:AD3138,1,FALSE)),1,0))</f>
        <v>0</v>
      </c>
      <c r="AF3139" s="194"/>
    </row>
    <row r="3140" spans="1:32" ht="16.5" customHeight="1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75">
        <f>IF(AND($X$3512&lt;&gt;" ",$X$3512&lt;&gt;0),IF(X3140=$X$3512,1+COUNTIF(U$7:U3139,"&gt;0"),0),0)</f>
        <v>0</v>
      </c>
      <c r="V3140" s="178" t="s">
        <v>3329</v>
      </c>
      <c r="W3140" s="130"/>
      <c r="X3140" s="131"/>
      <c r="Y3140" s="131"/>
      <c r="Z3140" s="206"/>
      <c r="AA3140" s="194">
        <f t="shared" si="209"/>
        <v>0</v>
      </c>
      <c r="AB3140" s="124" t="str">
        <f t="shared" si="210"/>
        <v/>
      </c>
      <c r="AC3140" s="195" t="str">
        <f t="shared" si="211"/>
        <v/>
      </c>
      <c r="AD3140" s="194" t="str">
        <f t="shared" si="212"/>
        <v/>
      </c>
      <c r="AE3140" s="194">
        <f>IF(AD3140="",0,IF(ISERROR(VLOOKUP(AD3140,AD$7:AD3139,1,FALSE)),1,0))</f>
        <v>0</v>
      </c>
      <c r="AF3140" s="194"/>
    </row>
    <row r="3141" spans="1:32" ht="16.5" customHeight="1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75">
        <f>IF(AND($X$3512&lt;&gt;" ",$X$3512&lt;&gt;0),IF(X3141=$X$3512,1+COUNTIF(U$7:U3140,"&gt;0"),0),0)</f>
        <v>0</v>
      </c>
      <c r="V3141" s="178" t="s">
        <v>3330</v>
      </c>
      <c r="W3141" s="130"/>
      <c r="X3141" s="131"/>
      <c r="Y3141" s="131"/>
      <c r="Z3141" s="206"/>
      <c r="AA3141" s="194">
        <f t="shared" si="209"/>
        <v>0</v>
      </c>
      <c r="AB3141" s="124" t="str">
        <f t="shared" si="210"/>
        <v/>
      </c>
      <c r="AC3141" s="195" t="str">
        <f t="shared" si="211"/>
        <v/>
      </c>
      <c r="AD3141" s="194" t="str">
        <f t="shared" si="212"/>
        <v/>
      </c>
      <c r="AE3141" s="194">
        <f>IF(AD3141="",0,IF(ISERROR(VLOOKUP(AD3141,AD$7:AD3140,1,FALSE)),1,0))</f>
        <v>0</v>
      </c>
      <c r="AF3141" s="194"/>
    </row>
    <row r="3142" spans="1:32" ht="16.5" customHeight="1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75">
        <f>IF(AND($X$3512&lt;&gt;" ",$X$3512&lt;&gt;0),IF(X3142=$X$3512,1+COUNTIF(U$7:U3141,"&gt;0"),0),0)</f>
        <v>0</v>
      </c>
      <c r="V3142" s="178" t="s">
        <v>3331</v>
      </c>
      <c r="W3142" s="130"/>
      <c r="X3142" s="131"/>
      <c r="Y3142" s="131"/>
      <c r="Z3142" s="206"/>
      <c r="AA3142" s="194">
        <f t="shared" si="209"/>
        <v>0</v>
      </c>
      <c r="AB3142" s="124" t="str">
        <f t="shared" si="210"/>
        <v/>
      </c>
      <c r="AC3142" s="195" t="str">
        <f t="shared" si="211"/>
        <v/>
      </c>
      <c r="AD3142" s="194" t="str">
        <f t="shared" si="212"/>
        <v/>
      </c>
      <c r="AE3142" s="194">
        <f>IF(AD3142="",0,IF(ISERROR(VLOOKUP(AD3142,AD$7:AD3141,1,FALSE)),1,0))</f>
        <v>0</v>
      </c>
      <c r="AF3142" s="194"/>
    </row>
    <row r="3143" spans="1:32" ht="16.5" customHeight="1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75">
        <f>IF(AND($X$3512&lt;&gt;" ",$X$3512&lt;&gt;0),IF(X3143=$X$3512,1+COUNTIF(U$7:U3142,"&gt;0"),0),0)</f>
        <v>0</v>
      </c>
      <c r="V3143" s="178" t="s">
        <v>3332</v>
      </c>
      <c r="W3143" s="130"/>
      <c r="X3143" s="131"/>
      <c r="Y3143" s="131"/>
      <c r="Z3143" s="206"/>
      <c r="AA3143" s="194">
        <f t="shared" ref="AA3143:AA3206" si="213">IF(ISBLANK(X3143),0,VLOOKUP(X3143,$B$8:$E$57,1,FALSE))</f>
        <v>0</v>
      </c>
      <c r="AB3143" s="124" t="str">
        <f t="shared" si="210"/>
        <v/>
      </c>
      <c r="AC3143" s="195" t="str">
        <f t="shared" si="211"/>
        <v/>
      </c>
      <c r="AD3143" s="194" t="str">
        <f t="shared" si="212"/>
        <v/>
      </c>
      <c r="AE3143" s="194">
        <f>IF(AD3143="",0,IF(ISERROR(VLOOKUP(AD3143,AD$7:AD3142,1,FALSE)),1,0))</f>
        <v>0</v>
      </c>
      <c r="AF3143" s="194"/>
    </row>
    <row r="3144" spans="1:32" ht="16.5" customHeight="1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75">
        <f>IF(AND($X$3512&lt;&gt;" ",$X$3512&lt;&gt;0),IF(X3144=$X$3512,1+COUNTIF(U$7:U3143,"&gt;0"),0),0)</f>
        <v>0</v>
      </c>
      <c r="V3144" s="178" t="s">
        <v>3333</v>
      </c>
      <c r="W3144" s="130"/>
      <c r="X3144" s="131"/>
      <c r="Y3144" s="131"/>
      <c r="Z3144" s="206"/>
      <c r="AA3144" s="194">
        <f t="shared" si="213"/>
        <v>0</v>
      </c>
      <c r="AB3144" s="124" t="str">
        <f t="shared" ref="AB3144:AB3207" si="214">IF(W3144&gt;0,CONCATENATE(MONTH(W3144)&amp;X3144),"")</f>
        <v/>
      </c>
      <c r="AC3144" s="195" t="str">
        <f t="shared" ref="AC3144:AC3207" si="215">IF(OR(AND(Z3144&lt;&gt;0,ISBLANK(X3144)),ISERROR(AA3144)),"ERR","")</f>
        <v/>
      </c>
      <c r="AD3144" s="194" t="str">
        <f t="shared" si="212"/>
        <v/>
      </c>
      <c r="AE3144" s="194">
        <f>IF(AD3144="",0,IF(ISERROR(VLOOKUP(AD3144,AD$7:AD3143,1,FALSE)),1,0))</f>
        <v>0</v>
      </c>
      <c r="AF3144" s="194"/>
    </row>
    <row r="3145" spans="1:32" ht="16.5" customHeight="1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75">
        <f>IF(AND($X$3512&lt;&gt;" ",$X$3512&lt;&gt;0),IF(X3145=$X$3512,1+COUNTIF(U$7:U3144,"&gt;0"),0),0)</f>
        <v>0</v>
      </c>
      <c r="V3145" s="178" t="s">
        <v>3334</v>
      </c>
      <c r="W3145" s="130"/>
      <c r="X3145" s="131"/>
      <c r="Y3145" s="131"/>
      <c r="Z3145" s="206"/>
      <c r="AA3145" s="194">
        <f t="shared" si="213"/>
        <v>0</v>
      </c>
      <c r="AB3145" s="124" t="str">
        <f t="shared" si="214"/>
        <v/>
      </c>
      <c r="AC3145" s="195" t="str">
        <f t="shared" si="215"/>
        <v/>
      </c>
      <c r="AD3145" s="194" t="str">
        <f t="shared" si="212"/>
        <v/>
      </c>
      <c r="AE3145" s="194">
        <f>IF(AD3145="",0,IF(ISERROR(VLOOKUP(AD3145,AD$7:AD3144,1,FALSE)),1,0))</f>
        <v>0</v>
      </c>
      <c r="AF3145" s="194"/>
    </row>
    <row r="3146" spans="1:32" ht="16.5" customHeight="1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75">
        <f>IF(AND($X$3512&lt;&gt;" ",$X$3512&lt;&gt;0),IF(X3146=$X$3512,1+COUNTIF(U$7:U3145,"&gt;0"),0),0)</f>
        <v>0</v>
      </c>
      <c r="V3146" s="178" t="s">
        <v>3335</v>
      </c>
      <c r="W3146" s="130"/>
      <c r="X3146" s="131"/>
      <c r="Y3146" s="131"/>
      <c r="Z3146" s="206"/>
      <c r="AA3146" s="194">
        <f t="shared" si="213"/>
        <v>0</v>
      </c>
      <c r="AB3146" s="124" t="str">
        <f t="shared" si="214"/>
        <v/>
      </c>
      <c r="AC3146" s="195" t="str">
        <f t="shared" si="215"/>
        <v/>
      </c>
      <c r="AD3146" s="194" t="str">
        <f t="shared" si="212"/>
        <v/>
      </c>
      <c r="AE3146" s="194">
        <f>IF(AD3146="",0,IF(ISERROR(VLOOKUP(AD3146,AD$7:AD3145,1,FALSE)),1,0))</f>
        <v>0</v>
      </c>
      <c r="AF3146" s="194"/>
    </row>
    <row r="3147" spans="1:32" ht="16.5" customHeight="1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75">
        <f>IF(AND($X$3512&lt;&gt;" ",$X$3512&lt;&gt;0),IF(X3147=$X$3512,1+COUNTIF(U$7:U3146,"&gt;0"),0),0)</f>
        <v>0</v>
      </c>
      <c r="V3147" s="178" t="s">
        <v>3336</v>
      </c>
      <c r="W3147" s="130"/>
      <c r="X3147" s="131"/>
      <c r="Y3147" s="131"/>
      <c r="Z3147" s="206"/>
      <c r="AA3147" s="194">
        <f t="shared" si="213"/>
        <v>0</v>
      </c>
      <c r="AB3147" s="124" t="str">
        <f t="shared" si="214"/>
        <v/>
      </c>
      <c r="AC3147" s="195" t="str">
        <f t="shared" si="215"/>
        <v/>
      </c>
      <c r="AD3147" s="194" t="str">
        <f t="shared" ref="AD3147:AD3210" si="216">IF(W3147&gt;0,CONCATENATE(MONTH(W3147),"-",YEAR(W3147)),"")</f>
        <v/>
      </c>
      <c r="AE3147" s="194">
        <f>IF(AD3147="",0,IF(ISERROR(VLOOKUP(AD3147,AD$7:AD3146,1,FALSE)),1,0))</f>
        <v>0</v>
      </c>
      <c r="AF3147" s="194"/>
    </row>
    <row r="3148" spans="1:32" ht="16.5" customHeight="1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75">
        <f>IF(AND($X$3512&lt;&gt;" ",$X$3512&lt;&gt;0),IF(X3148=$X$3512,1+COUNTIF(U$7:U3147,"&gt;0"),0),0)</f>
        <v>0</v>
      </c>
      <c r="V3148" s="178" t="s">
        <v>3337</v>
      </c>
      <c r="W3148" s="130"/>
      <c r="X3148" s="131"/>
      <c r="Y3148" s="131"/>
      <c r="Z3148" s="206"/>
      <c r="AA3148" s="194">
        <f t="shared" si="213"/>
        <v>0</v>
      </c>
      <c r="AB3148" s="124" t="str">
        <f t="shared" si="214"/>
        <v/>
      </c>
      <c r="AC3148" s="195" t="str">
        <f t="shared" si="215"/>
        <v/>
      </c>
      <c r="AD3148" s="194" t="str">
        <f t="shared" si="216"/>
        <v/>
      </c>
      <c r="AE3148" s="194">
        <f>IF(AD3148="",0,IF(ISERROR(VLOOKUP(AD3148,AD$7:AD3147,1,FALSE)),1,0))</f>
        <v>0</v>
      </c>
      <c r="AF3148" s="194"/>
    </row>
    <row r="3149" spans="1:32" ht="16.5" customHeight="1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75">
        <f>IF(AND($X$3512&lt;&gt;" ",$X$3512&lt;&gt;0),IF(X3149=$X$3512,1+COUNTIF(U$7:U3148,"&gt;0"),0),0)</f>
        <v>0</v>
      </c>
      <c r="V3149" s="178" t="s">
        <v>3338</v>
      </c>
      <c r="W3149" s="130"/>
      <c r="X3149" s="131"/>
      <c r="Y3149" s="131"/>
      <c r="Z3149" s="206"/>
      <c r="AA3149" s="194">
        <f t="shared" si="213"/>
        <v>0</v>
      </c>
      <c r="AB3149" s="124" t="str">
        <f t="shared" si="214"/>
        <v/>
      </c>
      <c r="AC3149" s="195" t="str">
        <f t="shared" si="215"/>
        <v/>
      </c>
      <c r="AD3149" s="194" t="str">
        <f t="shared" si="216"/>
        <v/>
      </c>
      <c r="AE3149" s="194">
        <f>IF(AD3149="",0,IF(ISERROR(VLOOKUP(AD3149,AD$7:AD3148,1,FALSE)),1,0))</f>
        <v>0</v>
      </c>
      <c r="AF3149" s="194"/>
    </row>
    <row r="3150" spans="1:32" ht="16.5" customHeight="1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75">
        <f>IF(AND($X$3512&lt;&gt;" ",$X$3512&lt;&gt;0),IF(X3150=$X$3512,1+COUNTIF(U$7:U3149,"&gt;0"),0),0)</f>
        <v>0</v>
      </c>
      <c r="V3150" s="178" t="s">
        <v>3339</v>
      </c>
      <c r="W3150" s="130"/>
      <c r="X3150" s="131"/>
      <c r="Y3150" s="131"/>
      <c r="Z3150" s="206"/>
      <c r="AA3150" s="194">
        <f t="shared" si="213"/>
        <v>0</v>
      </c>
      <c r="AB3150" s="124" t="str">
        <f t="shared" si="214"/>
        <v/>
      </c>
      <c r="AC3150" s="195" t="str">
        <f t="shared" si="215"/>
        <v/>
      </c>
      <c r="AD3150" s="194" t="str">
        <f t="shared" si="216"/>
        <v/>
      </c>
      <c r="AE3150" s="194">
        <f>IF(AD3150="",0,IF(ISERROR(VLOOKUP(AD3150,AD$7:AD3149,1,FALSE)),1,0))</f>
        <v>0</v>
      </c>
      <c r="AF3150" s="194"/>
    </row>
    <row r="3151" spans="1:32" ht="16.5" customHeight="1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75">
        <f>IF(AND($X$3512&lt;&gt;" ",$X$3512&lt;&gt;0),IF(X3151=$X$3512,1+COUNTIF(U$7:U3150,"&gt;0"),0),0)</f>
        <v>0</v>
      </c>
      <c r="V3151" s="178" t="s">
        <v>3340</v>
      </c>
      <c r="W3151" s="130"/>
      <c r="X3151" s="131"/>
      <c r="Y3151" s="131"/>
      <c r="Z3151" s="206"/>
      <c r="AA3151" s="194">
        <f t="shared" si="213"/>
        <v>0</v>
      </c>
      <c r="AB3151" s="124" t="str">
        <f t="shared" si="214"/>
        <v/>
      </c>
      <c r="AC3151" s="195" t="str">
        <f t="shared" si="215"/>
        <v/>
      </c>
      <c r="AD3151" s="194" t="str">
        <f t="shared" si="216"/>
        <v/>
      </c>
      <c r="AE3151" s="194">
        <f>IF(AD3151="",0,IF(ISERROR(VLOOKUP(AD3151,AD$7:AD3150,1,FALSE)),1,0))</f>
        <v>0</v>
      </c>
      <c r="AF3151" s="194"/>
    </row>
    <row r="3152" spans="1:32" ht="16.5" customHeight="1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75">
        <f>IF(AND($X$3512&lt;&gt;" ",$X$3512&lt;&gt;0),IF(X3152=$X$3512,1+COUNTIF(U$7:U3151,"&gt;0"),0),0)</f>
        <v>0</v>
      </c>
      <c r="V3152" s="178" t="s">
        <v>3341</v>
      </c>
      <c r="W3152" s="130"/>
      <c r="X3152" s="131"/>
      <c r="Y3152" s="131"/>
      <c r="Z3152" s="206"/>
      <c r="AA3152" s="194">
        <f t="shared" si="213"/>
        <v>0</v>
      </c>
      <c r="AB3152" s="124" t="str">
        <f t="shared" si="214"/>
        <v/>
      </c>
      <c r="AC3152" s="195" t="str">
        <f t="shared" si="215"/>
        <v/>
      </c>
      <c r="AD3152" s="194" t="str">
        <f t="shared" si="216"/>
        <v/>
      </c>
      <c r="AE3152" s="194">
        <f>IF(AD3152="",0,IF(ISERROR(VLOOKUP(AD3152,AD$7:AD3151,1,FALSE)),1,0))</f>
        <v>0</v>
      </c>
      <c r="AF3152" s="194"/>
    </row>
    <row r="3153" spans="1:32" ht="16.5" customHeight="1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75">
        <f>IF(AND($X$3512&lt;&gt;" ",$X$3512&lt;&gt;0),IF(X3153=$X$3512,1+COUNTIF(U$7:U3152,"&gt;0"),0),0)</f>
        <v>0</v>
      </c>
      <c r="V3153" s="178" t="s">
        <v>3342</v>
      </c>
      <c r="W3153" s="130"/>
      <c r="X3153" s="131"/>
      <c r="Y3153" s="131"/>
      <c r="Z3153" s="206"/>
      <c r="AA3153" s="194">
        <f t="shared" si="213"/>
        <v>0</v>
      </c>
      <c r="AB3153" s="124" t="str">
        <f t="shared" si="214"/>
        <v/>
      </c>
      <c r="AC3153" s="195" t="str">
        <f t="shared" si="215"/>
        <v/>
      </c>
      <c r="AD3153" s="194" t="str">
        <f t="shared" si="216"/>
        <v/>
      </c>
      <c r="AE3153" s="194">
        <f>IF(AD3153="",0,IF(ISERROR(VLOOKUP(AD3153,AD$7:AD3152,1,FALSE)),1,0))</f>
        <v>0</v>
      </c>
      <c r="AF3153" s="194"/>
    </row>
    <row r="3154" spans="1:32" ht="16.5" customHeight="1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75">
        <f>IF(AND($X$3512&lt;&gt;" ",$X$3512&lt;&gt;0),IF(X3154=$X$3512,1+COUNTIF(U$7:U3153,"&gt;0"),0),0)</f>
        <v>0</v>
      </c>
      <c r="V3154" s="178" t="s">
        <v>3343</v>
      </c>
      <c r="W3154" s="130"/>
      <c r="X3154" s="131"/>
      <c r="Y3154" s="131"/>
      <c r="Z3154" s="206"/>
      <c r="AA3154" s="194">
        <f t="shared" si="213"/>
        <v>0</v>
      </c>
      <c r="AB3154" s="124" t="str">
        <f t="shared" si="214"/>
        <v/>
      </c>
      <c r="AC3154" s="195" t="str">
        <f t="shared" si="215"/>
        <v/>
      </c>
      <c r="AD3154" s="194" t="str">
        <f t="shared" si="216"/>
        <v/>
      </c>
      <c r="AE3154" s="194">
        <f>IF(AD3154="",0,IF(ISERROR(VLOOKUP(AD3154,AD$7:AD3153,1,FALSE)),1,0))</f>
        <v>0</v>
      </c>
      <c r="AF3154" s="194"/>
    </row>
    <row r="3155" spans="1:32" ht="16.5" customHeight="1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75">
        <f>IF(AND($X$3512&lt;&gt;" ",$X$3512&lt;&gt;0),IF(X3155=$X$3512,1+COUNTIF(U$7:U3154,"&gt;0"),0),0)</f>
        <v>0</v>
      </c>
      <c r="V3155" s="178" t="s">
        <v>3344</v>
      </c>
      <c r="W3155" s="130"/>
      <c r="X3155" s="131"/>
      <c r="Y3155" s="131"/>
      <c r="Z3155" s="206"/>
      <c r="AA3155" s="194">
        <f t="shared" si="213"/>
        <v>0</v>
      </c>
      <c r="AB3155" s="124" t="str">
        <f t="shared" si="214"/>
        <v/>
      </c>
      <c r="AC3155" s="195" t="str">
        <f t="shared" si="215"/>
        <v/>
      </c>
      <c r="AD3155" s="194" t="str">
        <f t="shared" si="216"/>
        <v/>
      </c>
      <c r="AE3155" s="194">
        <f>IF(AD3155="",0,IF(ISERROR(VLOOKUP(AD3155,AD$7:AD3154,1,FALSE)),1,0))</f>
        <v>0</v>
      </c>
      <c r="AF3155" s="194"/>
    </row>
    <row r="3156" spans="1:32" ht="16.5" customHeight="1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75">
        <f>IF(AND($X$3512&lt;&gt;" ",$X$3512&lt;&gt;0),IF(X3156=$X$3512,1+COUNTIF(U$7:U3155,"&gt;0"),0),0)</f>
        <v>0</v>
      </c>
      <c r="V3156" s="178" t="s">
        <v>3345</v>
      </c>
      <c r="W3156" s="130"/>
      <c r="X3156" s="131"/>
      <c r="Y3156" s="131"/>
      <c r="Z3156" s="206"/>
      <c r="AA3156" s="194">
        <f t="shared" si="213"/>
        <v>0</v>
      </c>
      <c r="AB3156" s="124" t="str">
        <f t="shared" si="214"/>
        <v/>
      </c>
      <c r="AC3156" s="195" t="str">
        <f t="shared" si="215"/>
        <v/>
      </c>
      <c r="AD3156" s="194" t="str">
        <f t="shared" si="216"/>
        <v/>
      </c>
      <c r="AE3156" s="194">
        <f>IF(AD3156="",0,IF(ISERROR(VLOOKUP(AD3156,AD$7:AD3155,1,FALSE)),1,0))</f>
        <v>0</v>
      </c>
      <c r="AF3156" s="194"/>
    </row>
    <row r="3157" spans="1:32" ht="16.5" customHeight="1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75">
        <f>IF(AND($X$3512&lt;&gt;" ",$X$3512&lt;&gt;0),IF(X3157=$X$3512,1+COUNTIF(U$7:U3156,"&gt;0"),0),0)</f>
        <v>0</v>
      </c>
      <c r="V3157" s="178" t="s">
        <v>3346</v>
      </c>
      <c r="W3157" s="130"/>
      <c r="X3157" s="131"/>
      <c r="Y3157" s="131"/>
      <c r="Z3157" s="206"/>
      <c r="AA3157" s="194">
        <f t="shared" si="213"/>
        <v>0</v>
      </c>
      <c r="AB3157" s="124" t="str">
        <f t="shared" si="214"/>
        <v/>
      </c>
      <c r="AC3157" s="195" t="str">
        <f t="shared" si="215"/>
        <v/>
      </c>
      <c r="AD3157" s="194" t="str">
        <f t="shared" si="216"/>
        <v/>
      </c>
      <c r="AE3157" s="194">
        <f>IF(AD3157="",0,IF(ISERROR(VLOOKUP(AD3157,AD$7:AD3156,1,FALSE)),1,0))</f>
        <v>0</v>
      </c>
      <c r="AF3157" s="194"/>
    </row>
    <row r="3158" spans="1:32" ht="16.5" customHeight="1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75">
        <f>IF(AND($X$3512&lt;&gt;" ",$X$3512&lt;&gt;0),IF(X3158=$X$3512,1+COUNTIF(U$7:U3157,"&gt;0"),0),0)</f>
        <v>0</v>
      </c>
      <c r="V3158" s="178" t="s">
        <v>3347</v>
      </c>
      <c r="W3158" s="130"/>
      <c r="X3158" s="131"/>
      <c r="Y3158" s="131"/>
      <c r="Z3158" s="206"/>
      <c r="AA3158" s="194">
        <f t="shared" si="213"/>
        <v>0</v>
      </c>
      <c r="AB3158" s="124" t="str">
        <f t="shared" si="214"/>
        <v/>
      </c>
      <c r="AC3158" s="195" t="str">
        <f t="shared" si="215"/>
        <v/>
      </c>
      <c r="AD3158" s="194" t="str">
        <f t="shared" si="216"/>
        <v/>
      </c>
      <c r="AE3158" s="194">
        <f>IF(AD3158="",0,IF(ISERROR(VLOOKUP(AD3158,AD$7:AD3157,1,FALSE)),1,0))</f>
        <v>0</v>
      </c>
      <c r="AF3158" s="194"/>
    </row>
    <row r="3159" spans="1:32" ht="16.5" customHeight="1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75">
        <f>IF(AND($X$3512&lt;&gt;" ",$X$3512&lt;&gt;0),IF(X3159=$X$3512,1+COUNTIF(U$7:U3158,"&gt;0"),0),0)</f>
        <v>0</v>
      </c>
      <c r="V3159" s="178" t="s">
        <v>3348</v>
      </c>
      <c r="W3159" s="130"/>
      <c r="X3159" s="131"/>
      <c r="Y3159" s="131"/>
      <c r="Z3159" s="206"/>
      <c r="AA3159" s="194">
        <f t="shared" si="213"/>
        <v>0</v>
      </c>
      <c r="AB3159" s="124" t="str">
        <f t="shared" si="214"/>
        <v/>
      </c>
      <c r="AC3159" s="195" t="str">
        <f t="shared" si="215"/>
        <v/>
      </c>
      <c r="AD3159" s="194" t="str">
        <f t="shared" si="216"/>
        <v/>
      </c>
      <c r="AE3159" s="194">
        <f>IF(AD3159="",0,IF(ISERROR(VLOOKUP(AD3159,AD$7:AD3158,1,FALSE)),1,0))</f>
        <v>0</v>
      </c>
      <c r="AF3159" s="194"/>
    </row>
    <row r="3160" spans="1:32" ht="16.5" customHeight="1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75">
        <f>IF(AND($X$3512&lt;&gt;" ",$X$3512&lt;&gt;0),IF(X3160=$X$3512,1+COUNTIF(U$7:U3159,"&gt;0"),0),0)</f>
        <v>0</v>
      </c>
      <c r="V3160" s="178" t="s">
        <v>3349</v>
      </c>
      <c r="W3160" s="130"/>
      <c r="X3160" s="131"/>
      <c r="Y3160" s="131"/>
      <c r="Z3160" s="206"/>
      <c r="AA3160" s="194">
        <f t="shared" si="213"/>
        <v>0</v>
      </c>
      <c r="AB3160" s="124" t="str">
        <f t="shared" si="214"/>
        <v/>
      </c>
      <c r="AC3160" s="195" t="str">
        <f t="shared" si="215"/>
        <v/>
      </c>
      <c r="AD3160" s="194" t="str">
        <f t="shared" si="216"/>
        <v/>
      </c>
      <c r="AE3160" s="194">
        <f>IF(AD3160="",0,IF(ISERROR(VLOOKUP(AD3160,AD$7:AD3159,1,FALSE)),1,0))</f>
        <v>0</v>
      </c>
      <c r="AF3160" s="194"/>
    </row>
    <row r="3161" spans="1:32" ht="16.5" customHeight="1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75">
        <f>IF(AND($X$3512&lt;&gt;" ",$X$3512&lt;&gt;0),IF(X3161=$X$3512,1+COUNTIF(U$7:U3160,"&gt;0"),0),0)</f>
        <v>0</v>
      </c>
      <c r="V3161" s="178" t="s">
        <v>3350</v>
      </c>
      <c r="W3161" s="130"/>
      <c r="X3161" s="131"/>
      <c r="Y3161" s="131"/>
      <c r="Z3161" s="206"/>
      <c r="AA3161" s="194">
        <f t="shared" si="213"/>
        <v>0</v>
      </c>
      <c r="AB3161" s="124" t="str">
        <f t="shared" si="214"/>
        <v/>
      </c>
      <c r="AC3161" s="195" t="str">
        <f t="shared" si="215"/>
        <v/>
      </c>
      <c r="AD3161" s="194" t="str">
        <f t="shared" si="216"/>
        <v/>
      </c>
      <c r="AE3161" s="194">
        <f>IF(AD3161="",0,IF(ISERROR(VLOOKUP(AD3161,AD$7:AD3160,1,FALSE)),1,0))</f>
        <v>0</v>
      </c>
      <c r="AF3161" s="194"/>
    </row>
    <row r="3162" spans="1:32" ht="16.5" customHeight="1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75">
        <f>IF(AND($X$3512&lt;&gt;" ",$X$3512&lt;&gt;0),IF(X3162=$X$3512,1+COUNTIF(U$7:U3161,"&gt;0"),0),0)</f>
        <v>0</v>
      </c>
      <c r="V3162" s="178" t="s">
        <v>3351</v>
      </c>
      <c r="W3162" s="130"/>
      <c r="X3162" s="131"/>
      <c r="Y3162" s="131"/>
      <c r="Z3162" s="206"/>
      <c r="AA3162" s="194">
        <f t="shared" si="213"/>
        <v>0</v>
      </c>
      <c r="AB3162" s="124" t="str">
        <f t="shared" si="214"/>
        <v/>
      </c>
      <c r="AC3162" s="195" t="str">
        <f t="shared" si="215"/>
        <v/>
      </c>
      <c r="AD3162" s="194" t="str">
        <f t="shared" si="216"/>
        <v/>
      </c>
      <c r="AE3162" s="194">
        <f>IF(AD3162="",0,IF(ISERROR(VLOOKUP(AD3162,AD$7:AD3161,1,FALSE)),1,0))</f>
        <v>0</v>
      </c>
      <c r="AF3162" s="194"/>
    </row>
    <row r="3163" spans="1:32" ht="16.5" customHeight="1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75">
        <f>IF(AND($X$3512&lt;&gt;" ",$X$3512&lt;&gt;0),IF(X3163=$X$3512,1+COUNTIF(U$7:U3162,"&gt;0"),0),0)</f>
        <v>0</v>
      </c>
      <c r="V3163" s="178" t="s">
        <v>3352</v>
      </c>
      <c r="W3163" s="130"/>
      <c r="X3163" s="131"/>
      <c r="Y3163" s="131"/>
      <c r="Z3163" s="206"/>
      <c r="AA3163" s="194">
        <f t="shared" si="213"/>
        <v>0</v>
      </c>
      <c r="AB3163" s="124" t="str">
        <f t="shared" si="214"/>
        <v/>
      </c>
      <c r="AC3163" s="195" t="str">
        <f t="shared" si="215"/>
        <v/>
      </c>
      <c r="AD3163" s="194" t="str">
        <f t="shared" si="216"/>
        <v/>
      </c>
      <c r="AE3163" s="194">
        <f>IF(AD3163="",0,IF(ISERROR(VLOOKUP(AD3163,AD$7:AD3162,1,FALSE)),1,0))</f>
        <v>0</v>
      </c>
      <c r="AF3163" s="194"/>
    </row>
    <row r="3164" spans="1:32" ht="16.5" customHeight="1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75">
        <f>IF(AND($X$3512&lt;&gt;" ",$X$3512&lt;&gt;0),IF(X3164=$X$3512,1+COUNTIF(U$7:U3163,"&gt;0"),0),0)</f>
        <v>0</v>
      </c>
      <c r="V3164" s="178" t="s">
        <v>3353</v>
      </c>
      <c r="W3164" s="130"/>
      <c r="X3164" s="131"/>
      <c r="Y3164" s="131"/>
      <c r="Z3164" s="206"/>
      <c r="AA3164" s="194">
        <f t="shared" si="213"/>
        <v>0</v>
      </c>
      <c r="AB3164" s="124" t="str">
        <f t="shared" si="214"/>
        <v/>
      </c>
      <c r="AC3164" s="195" t="str">
        <f t="shared" si="215"/>
        <v/>
      </c>
      <c r="AD3164" s="194" t="str">
        <f t="shared" si="216"/>
        <v/>
      </c>
      <c r="AE3164" s="194">
        <f>IF(AD3164="",0,IF(ISERROR(VLOOKUP(AD3164,AD$7:AD3163,1,FALSE)),1,0))</f>
        <v>0</v>
      </c>
      <c r="AF3164" s="194"/>
    </row>
    <row r="3165" spans="1:32" ht="16.5" customHeight="1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75">
        <f>IF(AND($X$3512&lt;&gt;" ",$X$3512&lt;&gt;0),IF(X3165=$X$3512,1+COUNTIF(U$7:U3164,"&gt;0"),0),0)</f>
        <v>0</v>
      </c>
      <c r="V3165" s="178" t="s">
        <v>3354</v>
      </c>
      <c r="W3165" s="130"/>
      <c r="X3165" s="131"/>
      <c r="Y3165" s="131"/>
      <c r="Z3165" s="206"/>
      <c r="AA3165" s="194">
        <f t="shared" si="213"/>
        <v>0</v>
      </c>
      <c r="AB3165" s="124" t="str">
        <f t="shared" si="214"/>
        <v/>
      </c>
      <c r="AC3165" s="195" t="str">
        <f t="shared" si="215"/>
        <v/>
      </c>
      <c r="AD3165" s="194" t="str">
        <f t="shared" si="216"/>
        <v/>
      </c>
      <c r="AE3165" s="194">
        <f>IF(AD3165="",0,IF(ISERROR(VLOOKUP(AD3165,AD$7:AD3164,1,FALSE)),1,0))</f>
        <v>0</v>
      </c>
      <c r="AF3165" s="194"/>
    </row>
    <row r="3166" spans="1:32" ht="16.5" customHeight="1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75">
        <f>IF(AND($X$3512&lt;&gt;" ",$X$3512&lt;&gt;0),IF(X3166=$X$3512,1+COUNTIF(U$7:U3165,"&gt;0"),0),0)</f>
        <v>0</v>
      </c>
      <c r="V3166" s="178" t="s">
        <v>3355</v>
      </c>
      <c r="W3166" s="130"/>
      <c r="X3166" s="131"/>
      <c r="Y3166" s="131"/>
      <c r="Z3166" s="206"/>
      <c r="AA3166" s="194">
        <f t="shared" si="213"/>
        <v>0</v>
      </c>
      <c r="AB3166" s="124" t="str">
        <f t="shared" si="214"/>
        <v/>
      </c>
      <c r="AC3166" s="195" t="str">
        <f t="shared" si="215"/>
        <v/>
      </c>
      <c r="AD3166" s="194" t="str">
        <f t="shared" si="216"/>
        <v/>
      </c>
      <c r="AE3166" s="194">
        <f>IF(AD3166="",0,IF(ISERROR(VLOOKUP(AD3166,AD$7:AD3165,1,FALSE)),1,0))</f>
        <v>0</v>
      </c>
      <c r="AF3166" s="194"/>
    </row>
    <row r="3167" spans="1:32" ht="16.5" customHeight="1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75">
        <f>IF(AND($X$3512&lt;&gt;" ",$X$3512&lt;&gt;0),IF(X3167=$X$3512,1+COUNTIF(U$7:U3166,"&gt;0"),0),0)</f>
        <v>0</v>
      </c>
      <c r="V3167" s="178" t="s">
        <v>3356</v>
      </c>
      <c r="W3167" s="130"/>
      <c r="X3167" s="131"/>
      <c r="Y3167" s="131"/>
      <c r="Z3167" s="206"/>
      <c r="AA3167" s="194">
        <f t="shared" si="213"/>
        <v>0</v>
      </c>
      <c r="AB3167" s="124" t="str">
        <f t="shared" si="214"/>
        <v/>
      </c>
      <c r="AC3167" s="195" t="str">
        <f t="shared" si="215"/>
        <v/>
      </c>
      <c r="AD3167" s="194" t="str">
        <f t="shared" si="216"/>
        <v/>
      </c>
      <c r="AE3167" s="194">
        <f>IF(AD3167="",0,IF(ISERROR(VLOOKUP(AD3167,AD$7:AD3166,1,FALSE)),1,0))</f>
        <v>0</v>
      </c>
      <c r="AF3167" s="194"/>
    </row>
    <row r="3168" spans="1:32" ht="16.5" customHeight="1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75">
        <f>IF(AND($X$3512&lt;&gt;" ",$X$3512&lt;&gt;0),IF(X3168=$X$3512,1+COUNTIF(U$7:U3167,"&gt;0"),0),0)</f>
        <v>0</v>
      </c>
      <c r="V3168" s="178" t="s">
        <v>3357</v>
      </c>
      <c r="W3168" s="130"/>
      <c r="X3168" s="131"/>
      <c r="Y3168" s="131"/>
      <c r="Z3168" s="206"/>
      <c r="AA3168" s="194">
        <f t="shared" si="213"/>
        <v>0</v>
      </c>
      <c r="AB3168" s="124" t="str">
        <f t="shared" si="214"/>
        <v/>
      </c>
      <c r="AC3168" s="195" t="str">
        <f t="shared" si="215"/>
        <v/>
      </c>
      <c r="AD3168" s="194" t="str">
        <f t="shared" si="216"/>
        <v/>
      </c>
      <c r="AE3168" s="194">
        <f>IF(AD3168="",0,IF(ISERROR(VLOOKUP(AD3168,AD$7:AD3167,1,FALSE)),1,0))</f>
        <v>0</v>
      </c>
      <c r="AF3168" s="194"/>
    </row>
    <row r="3169" spans="1:32" ht="16.5" customHeight="1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75">
        <f>IF(AND($X$3512&lt;&gt;" ",$X$3512&lt;&gt;0),IF(X3169=$X$3512,1+COUNTIF(U$7:U3168,"&gt;0"),0),0)</f>
        <v>0</v>
      </c>
      <c r="V3169" s="178" t="s">
        <v>3358</v>
      </c>
      <c r="W3169" s="130"/>
      <c r="X3169" s="131"/>
      <c r="Y3169" s="131"/>
      <c r="Z3169" s="206"/>
      <c r="AA3169" s="194">
        <f t="shared" si="213"/>
        <v>0</v>
      </c>
      <c r="AB3169" s="124" t="str">
        <f t="shared" si="214"/>
        <v/>
      </c>
      <c r="AC3169" s="195" t="str">
        <f t="shared" si="215"/>
        <v/>
      </c>
      <c r="AD3169" s="194" t="str">
        <f t="shared" si="216"/>
        <v/>
      </c>
      <c r="AE3169" s="194">
        <f>IF(AD3169="",0,IF(ISERROR(VLOOKUP(AD3169,AD$7:AD3168,1,FALSE)),1,0))</f>
        <v>0</v>
      </c>
      <c r="AF3169" s="194"/>
    </row>
    <row r="3170" spans="1:32" ht="16.5" customHeight="1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75">
        <f>IF(AND($X$3512&lt;&gt;" ",$X$3512&lt;&gt;0),IF(X3170=$X$3512,1+COUNTIF(U$7:U3169,"&gt;0"),0),0)</f>
        <v>0</v>
      </c>
      <c r="V3170" s="178" t="s">
        <v>3359</v>
      </c>
      <c r="W3170" s="130"/>
      <c r="X3170" s="131"/>
      <c r="Y3170" s="131"/>
      <c r="Z3170" s="206"/>
      <c r="AA3170" s="194">
        <f t="shared" si="213"/>
        <v>0</v>
      </c>
      <c r="AB3170" s="124" t="str">
        <f t="shared" si="214"/>
        <v/>
      </c>
      <c r="AC3170" s="195" t="str">
        <f t="shared" si="215"/>
        <v/>
      </c>
      <c r="AD3170" s="194" t="str">
        <f t="shared" si="216"/>
        <v/>
      </c>
      <c r="AE3170" s="194">
        <f>IF(AD3170="",0,IF(ISERROR(VLOOKUP(AD3170,AD$7:AD3169,1,FALSE)),1,0))</f>
        <v>0</v>
      </c>
      <c r="AF3170" s="194"/>
    </row>
    <row r="3171" spans="1:32" ht="16.5" customHeight="1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75">
        <f>IF(AND($X$3512&lt;&gt;" ",$X$3512&lt;&gt;0),IF(X3171=$X$3512,1+COUNTIF(U$7:U3170,"&gt;0"),0),0)</f>
        <v>0</v>
      </c>
      <c r="V3171" s="178" t="s">
        <v>3360</v>
      </c>
      <c r="W3171" s="130"/>
      <c r="X3171" s="131"/>
      <c r="Y3171" s="131"/>
      <c r="Z3171" s="206"/>
      <c r="AA3171" s="194">
        <f t="shared" si="213"/>
        <v>0</v>
      </c>
      <c r="AB3171" s="124" t="str">
        <f t="shared" si="214"/>
        <v/>
      </c>
      <c r="AC3171" s="195" t="str">
        <f t="shared" si="215"/>
        <v/>
      </c>
      <c r="AD3171" s="194" t="str">
        <f t="shared" si="216"/>
        <v/>
      </c>
      <c r="AE3171" s="194">
        <f>IF(AD3171="",0,IF(ISERROR(VLOOKUP(AD3171,AD$7:AD3170,1,FALSE)),1,0))</f>
        <v>0</v>
      </c>
      <c r="AF3171" s="194"/>
    </row>
    <row r="3172" spans="1:32" ht="16.5" customHeight="1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75">
        <f>IF(AND($X$3512&lt;&gt;" ",$X$3512&lt;&gt;0),IF(X3172=$X$3512,1+COUNTIF(U$7:U3171,"&gt;0"),0),0)</f>
        <v>0</v>
      </c>
      <c r="V3172" s="178" t="s">
        <v>3361</v>
      </c>
      <c r="W3172" s="130"/>
      <c r="X3172" s="131"/>
      <c r="Y3172" s="131"/>
      <c r="Z3172" s="206"/>
      <c r="AA3172" s="194">
        <f t="shared" si="213"/>
        <v>0</v>
      </c>
      <c r="AB3172" s="124" t="str">
        <f t="shared" si="214"/>
        <v/>
      </c>
      <c r="AC3172" s="195" t="str">
        <f t="shared" si="215"/>
        <v/>
      </c>
      <c r="AD3172" s="194" t="str">
        <f t="shared" si="216"/>
        <v/>
      </c>
      <c r="AE3172" s="194">
        <f>IF(AD3172="",0,IF(ISERROR(VLOOKUP(AD3172,AD$7:AD3171,1,FALSE)),1,0))</f>
        <v>0</v>
      </c>
      <c r="AF3172" s="194"/>
    </row>
    <row r="3173" spans="1:32" ht="16.5" customHeight="1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75">
        <f>IF(AND($X$3512&lt;&gt;" ",$X$3512&lt;&gt;0),IF(X3173=$X$3512,1+COUNTIF(U$7:U3172,"&gt;0"),0),0)</f>
        <v>0</v>
      </c>
      <c r="V3173" s="178" t="s">
        <v>3362</v>
      </c>
      <c r="W3173" s="130"/>
      <c r="X3173" s="131"/>
      <c r="Y3173" s="131"/>
      <c r="Z3173" s="206"/>
      <c r="AA3173" s="194">
        <f t="shared" si="213"/>
        <v>0</v>
      </c>
      <c r="AB3173" s="124" t="str">
        <f t="shared" si="214"/>
        <v/>
      </c>
      <c r="AC3173" s="195" t="str">
        <f t="shared" si="215"/>
        <v/>
      </c>
      <c r="AD3173" s="194" t="str">
        <f t="shared" si="216"/>
        <v/>
      </c>
      <c r="AE3173" s="194">
        <f>IF(AD3173="",0,IF(ISERROR(VLOOKUP(AD3173,AD$7:AD3172,1,FALSE)),1,0))</f>
        <v>0</v>
      </c>
      <c r="AF3173" s="194"/>
    </row>
    <row r="3174" spans="1:32" ht="16.5" customHeight="1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75">
        <f>IF(AND($X$3512&lt;&gt;" ",$X$3512&lt;&gt;0),IF(X3174=$X$3512,1+COUNTIF(U$7:U3173,"&gt;0"),0),0)</f>
        <v>0</v>
      </c>
      <c r="V3174" s="178" t="s">
        <v>3363</v>
      </c>
      <c r="W3174" s="130"/>
      <c r="X3174" s="131"/>
      <c r="Y3174" s="131"/>
      <c r="Z3174" s="206"/>
      <c r="AA3174" s="194">
        <f t="shared" si="213"/>
        <v>0</v>
      </c>
      <c r="AB3174" s="124" t="str">
        <f t="shared" si="214"/>
        <v/>
      </c>
      <c r="AC3174" s="195" t="str">
        <f t="shared" si="215"/>
        <v/>
      </c>
      <c r="AD3174" s="194" t="str">
        <f t="shared" si="216"/>
        <v/>
      </c>
      <c r="AE3174" s="194">
        <f>IF(AD3174="",0,IF(ISERROR(VLOOKUP(AD3174,AD$7:AD3173,1,FALSE)),1,0))</f>
        <v>0</v>
      </c>
      <c r="AF3174" s="194"/>
    </row>
    <row r="3175" spans="1:32" ht="16.5" customHeight="1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75">
        <f>IF(AND($X$3512&lt;&gt;" ",$X$3512&lt;&gt;0),IF(X3175=$X$3512,1+COUNTIF(U$7:U3174,"&gt;0"),0),0)</f>
        <v>0</v>
      </c>
      <c r="V3175" s="178" t="s">
        <v>3364</v>
      </c>
      <c r="W3175" s="130"/>
      <c r="X3175" s="131"/>
      <c r="Y3175" s="131"/>
      <c r="Z3175" s="206"/>
      <c r="AA3175" s="194">
        <f t="shared" si="213"/>
        <v>0</v>
      </c>
      <c r="AB3175" s="124" t="str">
        <f t="shared" si="214"/>
        <v/>
      </c>
      <c r="AC3175" s="195" t="str">
        <f t="shared" si="215"/>
        <v/>
      </c>
      <c r="AD3175" s="194" t="str">
        <f t="shared" si="216"/>
        <v/>
      </c>
      <c r="AE3175" s="194">
        <f>IF(AD3175="",0,IF(ISERROR(VLOOKUP(AD3175,AD$7:AD3174,1,FALSE)),1,0))</f>
        <v>0</v>
      </c>
      <c r="AF3175" s="194"/>
    </row>
    <row r="3176" spans="1:32" ht="16.5" customHeight="1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75">
        <f>IF(AND($X$3512&lt;&gt;" ",$X$3512&lt;&gt;0),IF(X3176=$X$3512,1+COUNTIF(U$7:U3175,"&gt;0"),0),0)</f>
        <v>0</v>
      </c>
      <c r="V3176" s="178" t="s">
        <v>3365</v>
      </c>
      <c r="W3176" s="130"/>
      <c r="X3176" s="131"/>
      <c r="Y3176" s="131"/>
      <c r="Z3176" s="206"/>
      <c r="AA3176" s="194">
        <f t="shared" si="213"/>
        <v>0</v>
      </c>
      <c r="AB3176" s="124" t="str">
        <f t="shared" si="214"/>
        <v/>
      </c>
      <c r="AC3176" s="195" t="str">
        <f t="shared" si="215"/>
        <v/>
      </c>
      <c r="AD3176" s="194" t="str">
        <f t="shared" si="216"/>
        <v/>
      </c>
      <c r="AE3176" s="194">
        <f>IF(AD3176="",0,IF(ISERROR(VLOOKUP(AD3176,AD$7:AD3175,1,FALSE)),1,0))</f>
        <v>0</v>
      </c>
      <c r="AF3176" s="194"/>
    </row>
    <row r="3177" spans="1:32" ht="16.5" customHeight="1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75">
        <f>IF(AND($X$3512&lt;&gt;" ",$X$3512&lt;&gt;0),IF(X3177=$X$3512,1+COUNTIF(U$7:U3176,"&gt;0"),0),0)</f>
        <v>0</v>
      </c>
      <c r="V3177" s="178" t="s">
        <v>3366</v>
      </c>
      <c r="W3177" s="130"/>
      <c r="X3177" s="131"/>
      <c r="Y3177" s="131"/>
      <c r="Z3177" s="206"/>
      <c r="AA3177" s="194">
        <f t="shared" si="213"/>
        <v>0</v>
      </c>
      <c r="AB3177" s="124" t="str">
        <f t="shared" si="214"/>
        <v/>
      </c>
      <c r="AC3177" s="195" t="str">
        <f t="shared" si="215"/>
        <v/>
      </c>
      <c r="AD3177" s="194" t="str">
        <f t="shared" si="216"/>
        <v/>
      </c>
      <c r="AE3177" s="194">
        <f>IF(AD3177="",0,IF(ISERROR(VLOOKUP(AD3177,AD$7:AD3176,1,FALSE)),1,0))</f>
        <v>0</v>
      </c>
      <c r="AF3177" s="194"/>
    </row>
    <row r="3178" spans="1:32" ht="16.5" customHeight="1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75">
        <f>IF(AND($X$3512&lt;&gt;" ",$X$3512&lt;&gt;0),IF(X3178=$X$3512,1+COUNTIF(U$7:U3177,"&gt;0"),0),0)</f>
        <v>0</v>
      </c>
      <c r="V3178" s="178" t="s">
        <v>3367</v>
      </c>
      <c r="W3178" s="130"/>
      <c r="X3178" s="131"/>
      <c r="Y3178" s="131"/>
      <c r="Z3178" s="206"/>
      <c r="AA3178" s="194">
        <f t="shared" si="213"/>
        <v>0</v>
      </c>
      <c r="AB3178" s="124" t="str">
        <f t="shared" si="214"/>
        <v/>
      </c>
      <c r="AC3178" s="195" t="str">
        <f t="shared" si="215"/>
        <v/>
      </c>
      <c r="AD3178" s="194" t="str">
        <f t="shared" si="216"/>
        <v/>
      </c>
      <c r="AE3178" s="194">
        <f>IF(AD3178="",0,IF(ISERROR(VLOOKUP(AD3178,AD$7:AD3177,1,FALSE)),1,0))</f>
        <v>0</v>
      </c>
      <c r="AF3178" s="194"/>
    </row>
    <row r="3179" spans="1:32" ht="16.5" customHeight="1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75">
        <f>IF(AND($X$3512&lt;&gt;" ",$X$3512&lt;&gt;0),IF(X3179=$X$3512,1+COUNTIF(U$7:U3178,"&gt;0"),0),0)</f>
        <v>0</v>
      </c>
      <c r="V3179" s="178" t="s">
        <v>3368</v>
      </c>
      <c r="W3179" s="130"/>
      <c r="X3179" s="131"/>
      <c r="Y3179" s="131"/>
      <c r="Z3179" s="206"/>
      <c r="AA3179" s="194">
        <f t="shared" si="213"/>
        <v>0</v>
      </c>
      <c r="AB3179" s="124" t="str">
        <f t="shared" si="214"/>
        <v/>
      </c>
      <c r="AC3179" s="195" t="str">
        <f t="shared" si="215"/>
        <v/>
      </c>
      <c r="AD3179" s="194" t="str">
        <f t="shared" si="216"/>
        <v/>
      </c>
      <c r="AE3179" s="194">
        <f>IF(AD3179="",0,IF(ISERROR(VLOOKUP(AD3179,AD$7:AD3178,1,FALSE)),1,0))</f>
        <v>0</v>
      </c>
      <c r="AF3179" s="194"/>
    </row>
    <row r="3180" spans="1:32" ht="16.5" customHeight="1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75">
        <f>IF(AND($X$3512&lt;&gt;" ",$X$3512&lt;&gt;0),IF(X3180=$X$3512,1+COUNTIF(U$7:U3179,"&gt;0"),0),0)</f>
        <v>0</v>
      </c>
      <c r="V3180" s="178" t="s">
        <v>3369</v>
      </c>
      <c r="W3180" s="130"/>
      <c r="X3180" s="131"/>
      <c r="Y3180" s="131"/>
      <c r="Z3180" s="206"/>
      <c r="AA3180" s="194">
        <f t="shared" si="213"/>
        <v>0</v>
      </c>
      <c r="AB3180" s="124" t="str">
        <f t="shared" si="214"/>
        <v/>
      </c>
      <c r="AC3180" s="195" t="str">
        <f t="shared" si="215"/>
        <v/>
      </c>
      <c r="AD3180" s="194" t="str">
        <f t="shared" si="216"/>
        <v/>
      </c>
      <c r="AE3180" s="194">
        <f>IF(AD3180="",0,IF(ISERROR(VLOOKUP(AD3180,AD$7:AD3179,1,FALSE)),1,0))</f>
        <v>0</v>
      </c>
      <c r="AF3180" s="194"/>
    </row>
    <row r="3181" spans="1:32" ht="16.5" customHeight="1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75">
        <f>IF(AND($X$3512&lt;&gt;" ",$X$3512&lt;&gt;0),IF(X3181=$X$3512,1+COUNTIF(U$7:U3180,"&gt;0"),0),0)</f>
        <v>0</v>
      </c>
      <c r="V3181" s="178" t="s">
        <v>3370</v>
      </c>
      <c r="W3181" s="130"/>
      <c r="X3181" s="131"/>
      <c r="Y3181" s="131"/>
      <c r="Z3181" s="206"/>
      <c r="AA3181" s="194">
        <f t="shared" si="213"/>
        <v>0</v>
      </c>
      <c r="AB3181" s="124" t="str">
        <f t="shared" si="214"/>
        <v/>
      </c>
      <c r="AC3181" s="195" t="str">
        <f t="shared" si="215"/>
        <v/>
      </c>
      <c r="AD3181" s="194" t="str">
        <f t="shared" si="216"/>
        <v/>
      </c>
      <c r="AE3181" s="194">
        <f>IF(AD3181="",0,IF(ISERROR(VLOOKUP(AD3181,AD$7:AD3180,1,FALSE)),1,0))</f>
        <v>0</v>
      </c>
      <c r="AF3181" s="194"/>
    </row>
    <row r="3182" spans="1:32" ht="16.5" customHeight="1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75">
        <f>IF(AND($X$3512&lt;&gt;" ",$X$3512&lt;&gt;0),IF(X3182=$X$3512,1+COUNTIF(U$7:U3181,"&gt;0"),0),0)</f>
        <v>0</v>
      </c>
      <c r="V3182" s="178" t="s">
        <v>3371</v>
      </c>
      <c r="W3182" s="130"/>
      <c r="X3182" s="131"/>
      <c r="Y3182" s="131"/>
      <c r="Z3182" s="206"/>
      <c r="AA3182" s="194">
        <f t="shared" si="213"/>
        <v>0</v>
      </c>
      <c r="AB3182" s="124" t="str">
        <f t="shared" si="214"/>
        <v/>
      </c>
      <c r="AC3182" s="195" t="str">
        <f t="shared" si="215"/>
        <v/>
      </c>
      <c r="AD3182" s="194" t="str">
        <f t="shared" si="216"/>
        <v/>
      </c>
      <c r="AE3182" s="194">
        <f>IF(AD3182="",0,IF(ISERROR(VLOOKUP(AD3182,AD$7:AD3181,1,FALSE)),1,0))</f>
        <v>0</v>
      </c>
      <c r="AF3182" s="194"/>
    </row>
    <row r="3183" spans="1:32" ht="16.5" customHeight="1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75">
        <f>IF(AND($X$3512&lt;&gt;" ",$X$3512&lt;&gt;0),IF(X3183=$X$3512,1+COUNTIF(U$7:U3182,"&gt;0"),0),0)</f>
        <v>0</v>
      </c>
      <c r="V3183" s="178" t="s">
        <v>3372</v>
      </c>
      <c r="W3183" s="130"/>
      <c r="X3183" s="131"/>
      <c r="Y3183" s="131"/>
      <c r="Z3183" s="206"/>
      <c r="AA3183" s="194">
        <f t="shared" si="213"/>
        <v>0</v>
      </c>
      <c r="AB3183" s="124" t="str">
        <f t="shared" si="214"/>
        <v/>
      </c>
      <c r="AC3183" s="195" t="str">
        <f t="shared" si="215"/>
        <v/>
      </c>
      <c r="AD3183" s="194" t="str">
        <f t="shared" si="216"/>
        <v/>
      </c>
      <c r="AE3183" s="194">
        <f>IF(AD3183="",0,IF(ISERROR(VLOOKUP(AD3183,AD$7:AD3182,1,FALSE)),1,0))</f>
        <v>0</v>
      </c>
      <c r="AF3183" s="194"/>
    </row>
    <row r="3184" spans="1:32" ht="16.5" customHeight="1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75">
        <f>IF(AND($X$3512&lt;&gt;" ",$X$3512&lt;&gt;0),IF(X3184=$X$3512,1+COUNTIF(U$7:U3183,"&gt;0"),0),0)</f>
        <v>0</v>
      </c>
      <c r="V3184" s="178" t="s">
        <v>3373</v>
      </c>
      <c r="W3184" s="130"/>
      <c r="X3184" s="131"/>
      <c r="Y3184" s="131"/>
      <c r="Z3184" s="206"/>
      <c r="AA3184" s="194">
        <f t="shared" si="213"/>
        <v>0</v>
      </c>
      <c r="AB3184" s="124" t="str">
        <f t="shared" si="214"/>
        <v/>
      </c>
      <c r="AC3184" s="195" t="str">
        <f t="shared" si="215"/>
        <v/>
      </c>
      <c r="AD3184" s="194" t="str">
        <f t="shared" si="216"/>
        <v/>
      </c>
      <c r="AE3184" s="194">
        <f>IF(AD3184="",0,IF(ISERROR(VLOOKUP(AD3184,AD$7:AD3183,1,FALSE)),1,0))</f>
        <v>0</v>
      </c>
      <c r="AF3184" s="194"/>
    </row>
    <row r="3185" spans="1:32" ht="16.5" customHeight="1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75">
        <f>IF(AND($X$3512&lt;&gt;" ",$X$3512&lt;&gt;0),IF(X3185=$X$3512,1+COUNTIF(U$7:U3184,"&gt;0"),0),0)</f>
        <v>0</v>
      </c>
      <c r="V3185" s="178" t="s">
        <v>3374</v>
      </c>
      <c r="W3185" s="130"/>
      <c r="X3185" s="131"/>
      <c r="Y3185" s="131"/>
      <c r="Z3185" s="206"/>
      <c r="AA3185" s="194">
        <f t="shared" si="213"/>
        <v>0</v>
      </c>
      <c r="AB3185" s="124" t="str">
        <f t="shared" si="214"/>
        <v/>
      </c>
      <c r="AC3185" s="195" t="str">
        <f t="shared" si="215"/>
        <v/>
      </c>
      <c r="AD3185" s="194" t="str">
        <f t="shared" si="216"/>
        <v/>
      </c>
      <c r="AE3185" s="194">
        <f>IF(AD3185="",0,IF(ISERROR(VLOOKUP(AD3185,AD$7:AD3184,1,FALSE)),1,0))</f>
        <v>0</v>
      </c>
      <c r="AF3185" s="194"/>
    </row>
    <row r="3186" spans="1:32" ht="16.5" customHeight="1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75">
        <f>IF(AND($X$3512&lt;&gt;" ",$X$3512&lt;&gt;0),IF(X3186=$X$3512,1+COUNTIF(U$7:U3185,"&gt;0"),0),0)</f>
        <v>0</v>
      </c>
      <c r="V3186" s="178" t="s">
        <v>3375</v>
      </c>
      <c r="W3186" s="130"/>
      <c r="X3186" s="131"/>
      <c r="Y3186" s="131"/>
      <c r="Z3186" s="206"/>
      <c r="AA3186" s="194">
        <f t="shared" si="213"/>
        <v>0</v>
      </c>
      <c r="AB3186" s="124" t="str">
        <f t="shared" si="214"/>
        <v/>
      </c>
      <c r="AC3186" s="195" t="str">
        <f t="shared" si="215"/>
        <v/>
      </c>
      <c r="AD3186" s="194" t="str">
        <f t="shared" si="216"/>
        <v/>
      </c>
      <c r="AE3186" s="194">
        <f>IF(AD3186="",0,IF(ISERROR(VLOOKUP(AD3186,AD$7:AD3185,1,FALSE)),1,0))</f>
        <v>0</v>
      </c>
      <c r="AF3186" s="194"/>
    </row>
    <row r="3187" spans="1:32" ht="16.5" customHeight="1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75">
        <f>IF(AND($X$3512&lt;&gt;" ",$X$3512&lt;&gt;0),IF(X3187=$X$3512,1+COUNTIF(U$7:U3186,"&gt;0"),0),0)</f>
        <v>0</v>
      </c>
      <c r="V3187" s="178" t="s">
        <v>3376</v>
      </c>
      <c r="W3187" s="130"/>
      <c r="X3187" s="131"/>
      <c r="Y3187" s="131"/>
      <c r="Z3187" s="206"/>
      <c r="AA3187" s="194">
        <f t="shared" si="213"/>
        <v>0</v>
      </c>
      <c r="AB3187" s="124" t="str">
        <f t="shared" si="214"/>
        <v/>
      </c>
      <c r="AC3187" s="195" t="str">
        <f t="shared" si="215"/>
        <v/>
      </c>
      <c r="AD3187" s="194" t="str">
        <f t="shared" si="216"/>
        <v/>
      </c>
      <c r="AE3187" s="194">
        <f>IF(AD3187="",0,IF(ISERROR(VLOOKUP(AD3187,AD$7:AD3186,1,FALSE)),1,0))</f>
        <v>0</v>
      </c>
      <c r="AF3187" s="194"/>
    </row>
    <row r="3188" spans="1:32" ht="16.5" customHeight="1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75">
        <f>IF(AND($X$3512&lt;&gt;" ",$X$3512&lt;&gt;0),IF(X3188=$X$3512,1+COUNTIF(U$7:U3187,"&gt;0"),0),0)</f>
        <v>0</v>
      </c>
      <c r="V3188" s="178" t="s">
        <v>3377</v>
      </c>
      <c r="W3188" s="130"/>
      <c r="X3188" s="131"/>
      <c r="Y3188" s="131"/>
      <c r="Z3188" s="206"/>
      <c r="AA3188" s="194">
        <f t="shared" si="213"/>
        <v>0</v>
      </c>
      <c r="AB3188" s="124" t="str">
        <f t="shared" si="214"/>
        <v/>
      </c>
      <c r="AC3188" s="195" t="str">
        <f t="shared" si="215"/>
        <v/>
      </c>
      <c r="AD3188" s="194" t="str">
        <f t="shared" si="216"/>
        <v/>
      </c>
      <c r="AE3188" s="194">
        <f>IF(AD3188="",0,IF(ISERROR(VLOOKUP(AD3188,AD$7:AD3187,1,FALSE)),1,0))</f>
        <v>0</v>
      </c>
      <c r="AF3188" s="194"/>
    </row>
    <row r="3189" spans="1:32" ht="16.5" customHeight="1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75">
        <f>IF(AND($X$3512&lt;&gt;" ",$X$3512&lt;&gt;0),IF(X3189=$X$3512,1+COUNTIF(U$7:U3188,"&gt;0"),0),0)</f>
        <v>0</v>
      </c>
      <c r="V3189" s="178" t="s">
        <v>3378</v>
      </c>
      <c r="W3189" s="130"/>
      <c r="X3189" s="131"/>
      <c r="Y3189" s="131"/>
      <c r="Z3189" s="206"/>
      <c r="AA3189" s="194">
        <f t="shared" si="213"/>
        <v>0</v>
      </c>
      <c r="AB3189" s="124" t="str">
        <f t="shared" si="214"/>
        <v/>
      </c>
      <c r="AC3189" s="195" t="str">
        <f t="shared" si="215"/>
        <v/>
      </c>
      <c r="AD3189" s="194" t="str">
        <f t="shared" si="216"/>
        <v/>
      </c>
      <c r="AE3189" s="194">
        <f>IF(AD3189="",0,IF(ISERROR(VLOOKUP(AD3189,AD$7:AD3188,1,FALSE)),1,0))</f>
        <v>0</v>
      </c>
      <c r="AF3189" s="194"/>
    </row>
    <row r="3190" spans="1:32" ht="16.5" customHeight="1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75">
        <f>IF(AND($X$3512&lt;&gt;" ",$X$3512&lt;&gt;0),IF(X3190=$X$3512,1+COUNTIF(U$7:U3189,"&gt;0"),0),0)</f>
        <v>0</v>
      </c>
      <c r="V3190" s="178" t="s">
        <v>3379</v>
      </c>
      <c r="W3190" s="130"/>
      <c r="X3190" s="131"/>
      <c r="Y3190" s="131"/>
      <c r="Z3190" s="206"/>
      <c r="AA3190" s="194">
        <f t="shared" si="213"/>
        <v>0</v>
      </c>
      <c r="AB3190" s="124" t="str">
        <f t="shared" si="214"/>
        <v/>
      </c>
      <c r="AC3190" s="195" t="str">
        <f t="shared" si="215"/>
        <v/>
      </c>
      <c r="AD3190" s="194" t="str">
        <f t="shared" si="216"/>
        <v/>
      </c>
      <c r="AE3190" s="194">
        <f>IF(AD3190="",0,IF(ISERROR(VLOOKUP(AD3190,AD$7:AD3189,1,FALSE)),1,0))</f>
        <v>0</v>
      </c>
      <c r="AF3190" s="194"/>
    </row>
    <row r="3191" spans="1:32" ht="16.5" customHeight="1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75">
        <f>IF(AND($X$3512&lt;&gt;" ",$X$3512&lt;&gt;0),IF(X3191=$X$3512,1+COUNTIF(U$7:U3190,"&gt;0"),0),0)</f>
        <v>0</v>
      </c>
      <c r="V3191" s="178" t="s">
        <v>3380</v>
      </c>
      <c r="W3191" s="130"/>
      <c r="X3191" s="131"/>
      <c r="Y3191" s="131"/>
      <c r="Z3191" s="206"/>
      <c r="AA3191" s="194">
        <f t="shared" si="213"/>
        <v>0</v>
      </c>
      <c r="AB3191" s="124" t="str">
        <f t="shared" si="214"/>
        <v/>
      </c>
      <c r="AC3191" s="195" t="str">
        <f t="shared" si="215"/>
        <v/>
      </c>
      <c r="AD3191" s="194" t="str">
        <f t="shared" si="216"/>
        <v/>
      </c>
      <c r="AE3191" s="194">
        <f>IF(AD3191="",0,IF(ISERROR(VLOOKUP(AD3191,AD$7:AD3190,1,FALSE)),1,0))</f>
        <v>0</v>
      </c>
      <c r="AF3191" s="194"/>
    </row>
    <row r="3192" spans="1:32" ht="16.5" customHeight="1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75">
        <f>IF(AND($X$3512&lt;&gt;" ",$X$3512&lt;&gt;0),IF(X3192=$X$3512,1+COUNTIF(U$7:U3191,"&gt;0"),0),0)</f>
        <v>0</v>
      </c>
      <c r="V3192" s="178" t="s">
        <v>3381</v>
      </c>
      <c r="W3192" s="130"/>
      <c r="X3192" s="131"/>
      <c r="Y3192" s="131"/>
      <c r="Z3192" s="206"/>
      <c r="AA3192" s="194">
        <f t="shared" si="213"/>
        <v>0</v>
      </c>
      <c r="AB3192" s="124" t="str">
        <f t="shared" si="214"/>
        <v/>
      </c>
      <c r="AC3192" s="195" t="str">
        <f t="shared" si="215"/>
        <v/>
      </c>
      <c r="AD3192" s="194" t="str">
        <f t="shared" si="216"/>
        <v/>
      </c>
      <c r="AE3192" s="194">
        <f>IF(AD3192="",0,IF(ISERROR(VLOOKUP(AD3192,AD$7:AD3191,1,FALSE)),1,0))</f>
        <v>0</v>
      </c>
      <c r="AF3192" s="194"/>
    </row>
    <row r="3193" spans="1:32" ht="16.5" customHeight="1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75">
        <f>IF(AND($X$3512&lt;&gt;" ",$X$3512&lt;&gt;0),IF(X3193=$X$3512,1+COUNTIF(U$7:U3192,"&gt;0"),0),0)</f>
        <v>0</v>
      </c>
      <c r="V3193" s="178" t="s">
        <v>3382</v>
      </c>
      <c r="W3193" s="130"/>
      <c r="X3193" s="131"/>
      <c r="Y3193" s="131"/>
      <c r="Z3193" s="206"/>
      <c r="AA3193" s="194">
        <f t="shared" si="213"/>
        <v>0</v>
      </c>
      <c r="AB3193" s="124" t="str">
        <f t="shared" si="214"/>
        <v/>
      </c>
      <c r="AC3193" s="195" t="str">
        <f t="shared" si="215"/>
        <v/>
      </c>
      <c r="AD3193" s="194" t="str">
        <f t="shared" si="216"/>
        <v/>
      </c>
      <c r="AE3193" s="194">
        <f>IF(AD3193="",0,IF(ISERROR(VLOOKUP(AD3193,AD$7:AD3192,1,FALSE)),1,0))</f>
        <v>0</v>
      </c>
      <c r="AF3193" s="194"/>
    </row>
    <row r="3194" spans="1:32" ht="16.5" customHeight="1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75">
        <f>IF(AND($X$3512&lt;&gt;" ",$X$3512&lt;&gt;0),IF(X3194=$X$3512,1+COUNTIF(U$7:U3193,"&gt;0"),0),0)</f>
        <v>0</v>
      </c>
      <c r="V3194" s="178" t="s">
        <v>3383</v>
      </c>
      <c r="W3194" s="130"/>
      <c r="X3194" s="131"/>
      <c r="Y3194" s="131"/>
      <c r="Z3194" s="206"/>
      <c r="AA3194" s="194">
        <f t="shared" si="213"/>
        <v>0</v>
      </c>
      <c r="AB3194" s="124" t="str">
        <f t="shared" si="214"/>
        <v/>
      </c>
      <c r="AC3194" s="195" t="str">
        <f t="shared" si="215"/>
        <v/>
      </c>
      <c r="AD3194" s="194" t="str">
        <f t="shared" si="216"/>
        <v/>
      </c>
      <c r="AE3194" s="194">
        <f>IF(AD3194="",0,IF(ISERROR(VLOOKUP(AD3194,AD$7:AD3193,1,FALSE)),1,0))</f>
        <v>0</v>
      </c>
      <c r="AF3194" s="194"/>
    </row>
    <row r="3195" spans="1:32" ht="16.5" customHeight="1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75">
        <f>IF(AND($X$3512&lt;&gt;" ",$X$3512&lt;&gt;0),IF(X3195=$X$3512,1+COUNTIF(U$7:U3194,"&gt;0"),0),0)</f>
        <v>0</v>
      </c>
      <c r="V3195" s="178" t="s">
        <v>3384</v>
      </c>
      <c r="W3195" s="130"/>
      <c r="X3195" s="131"/>
      <c r="Y3195" s="131"/>
      <c r="Z3195" s="206"/>
      <c r="AA3195" s="194">
        <f t="shared" si="213"/>
        <v>0</v>
      </c>
      <c r="AB3195" s="124" t="str">
        <f t="shared" si="214"/>
        <v/>
      </c>
      <c r="AC3195" s="195" t="str">
        <f t="shared" si="215"/>
        <v/>
      </c>
      <c r="AD3195" s="194" t="str">
        <f t="shared" si="216"/>
        <v/>
      </c>
      <c r="AE3195" s="194">
        <f>IF(AD3195="",0,IF(ISERROR(VLOOKUP(AD3195,AD$7:AD3194,1,FALSE)),1,0))</f>
        <v>0</v>
      </c>
      <c r="AF3195" s="194"/>
    </row>
    <row r="3196" spans="1:32" ht="16.5" customHeight="1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75">
        <f>IF(AND($X$3512&lt;&gt;" ",$X$3512&lt;&gt;0),IF(X3196=$X$3512,1+COUNTIF(U$7:U3195,"&gt;0"),0),0)</f>
        <v>0</v>
      </c>
      <c r="V3196" s="178" t="s">
        <v>3385</v>
      </c>
      <c r="W3196" s="130"/>
      <c r="X3196" s="131"/>
      <c r="Y3196" s="131"/>
      <c r="Z3196" s="206"/>
      <c r="AA3196" s="194">
        <f t="shared" si="213"/>
        <v>0</v>
      </c>
      <c r="AB3196" s="124" t="str">
        <f t="shared" si="214"/>
        <v/>
      </c>
      <c r="AC3196" s="195" t="str">
        <f t="shared" si="215"/>
        <v/>
      </c>
      <c r="AD3196" s="194" t="str">
        <f t="shared" si="216"/>
        <v/>
      </c>
      <c r="AE3196" s="194">
        <f>IF(AD3196="",0,IF(ISERROR(VLOOKUP(AD3196,AD$7:AD3195,1,FALSE)),1,0))</f>
        <v>0</v>
      </c>
      <c r="AF3196" s="194"/>
    </row>
    <row r="3197" spans="1:32" ht="16.5" customHeight="1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75">
        <f>IF(AND($X$3512&lt;&gt;" ",$X$3512&lt;&gt;0),IF(X3197=$X$3512,1+COUNTIF(U$7:U3196,"&gt;0"),0),0)</f>
        <v>0</v>
      </c>
      <c r="V3197" s="178" t="s">
        <v>3386</v>
      </c>
      <c r="W3197" s="130"/>
      <c r="X3197" s="131"/>
      <c r="Y3197" s="131"/>
      <c r="Z3197" s="206"/>
      <c r="AA3197" s="194">
        <f t="shared" si="213"/>
        <v>0</v>
      </c>
      <c r="AB3197" s="124" t="str">
        <f t="shared" si="214"/>
        <v/>
      </c>
      <c r="AC3197" s="195" t="str">
        <f t="shared" si="215"/>
        <v/>
      </c>
      <c r="AD3197" s="194" t="str">
        <f t="shared" si="216"/>
        <v/>
      </c>
      <c r="AE3197" s="194">
        <f>IF(AD3197="",0,IF(ISERROR(VLOOKUP(AD3197,AD$7:AD3196,1,FALSE)),1,0))</f>
        <v>0</v>
      </c>
      <c r="AF3197" s="194"/>
    </row>
    <row r="3198" spans="1:32" ht="16.5" customHeight="1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75">
        <f>IF(AND($X$3512&lt;&gt;" ",$X$3512&lt;&gt;0),IF(X3198=$X$3512,1+COUNTIF(U$7:U3197,"&gt;0"),0),0)</f>
        <v>0</v>
      </c>
      <c r="V3198" s="178" t="s">
        <v>3387</v>
      </c>
      <c r="W3198" s="130"/>
      <c r="X3198" s="131"/>
      <c r="Y3198" s="131"/>
      <c r="Z3198" s="206"/>
      <c r="AA3198" s="194">
        <f t="shared" si="213"/>
        <v>0</v>
      </c>
      <c r="AB3198" s="124" t="str">
        <f t="shared" si="214"/>
        <v/>
      </c>
      <c r="AC3198" s="195" t="str">
        <f t="shared" si="215"/>
        <v/>
      </c>
      <c r="AD3198" s="194" t="str">
        <f t="shared" si="216"/>
        <v/>
      </c>
      <c r="AE3198" s="194">
        <f>IF(AD3198="",0,IF(ISERROR(VLOOKUP(AD3198,AD$7:AD3197,1,FALSE)),1,0))</f>
        <v>0</v>
      </c>
      <c r="AF3198" s="194"/>
    </row>
    <row r="3199" spans="1:32" ht="16.5" customHeight="1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75">
        <f>IF(AND($X$3512&lt;&gt;" ",$X$3512&lt;&gt;0),IF(X3199=$X$3512,1+COUNTIF(U$7:U3198,"&gt;0"),0),0)</f>
        <v>0</v>
      </c>
      <c r="V3199" s="178" t="s">
        <v>3388</v>
      </c>
      <c r="W3199" s="130"/>
      <c r="X3199" s="131"/>
      <c r="Y3199" s="131"/>
      <c r="Z3199" s="206"/>
      <c r="AA3199" s="194">
        <f t="shared" si="213"/>
        <v>0</v>
      </c>
      <c r="AB3199" s="124" t="str">
        <f t="shared" si="214"/>
        <v/>
      </c>
      <c r="AC3199" s="195" t="str">
        <f t="shared" si="215"/>
        <v/>
      </c>
      <c r="AD3199" s="194" t="str">
        <f t="shared" si="216"/>
        <v/>
      </c>
      <c r="AE3199" s="194">
        <f>IF(AD3199="",0,IF(ISERROR(VLOOKUP(AD3199,AD$7:AD3198,1,FALSE)),1,0))</f>
        <v>0</v>
      </c>
      <c r="AF3199" s="194"/>
    </row>
    <row r="3200" spans="1:32" ht="16.5" customHeight="1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75">
        <f>IF(AND($X$3512&lt;&gt;" ",$X$3512&lt;&gt;0),IF(X3200=$X$3512,1+COUNTIF(U$7:U3199,"&gt;0"),0),0)</f>
        <v>0</v>
      </c>
      <c r="V3200" s="178" t="s">
        <v>3389</v>
      </c>
      <c r="W3200" s="130"/>
      <c r="X3200" s="131"/>
      <c r="Y3200" s="131"/>
      <c r="Z3200" s="206"/>
      <c r="AA3200" s="194">
        <f t="shared" si="213"/>
        <v>0</v>
      </c>
      <c r="AB3200" s="124" t="str">
        <f t="shared" si="214"/>
        <v/>
      </c>
      <c r="AC3200" s="195" t="str">
        <f t="shared" si="215"/>
        <v/>
      </c>
      <c r="AD3200" s="194" t="str">
        <f t="shared" si="216"/>
        <v/>
      </c>
      <c r="AE3200" s="194">
        <f>IF(AD3200="",0,IF(ISERROR(VLOOKUP(AD3200,AD$7:AD3199,1,FALSE)),1,0))</f>
        <v>0</v>
      </c>
      <c r="AF3200" s="194"/>
    </row>
    <row r="3201" spans="1:32" ht="16.5" customHeight="1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75">
        <f>IF(AND($X$3512&lt;&gt;" ",$X$3512&lt;&gt;0),IF(X3201=$X$3512,1+COUNTIF(U$7:U3200,"&gt;0"),0),0)</f>
        <v>0</v>
      </c>
      <c r="V3201" s="178" t="s">
        <v>3390</v>
      </c>
      <c r="W3201" s="130"/>
      <c r="X3201" s="131"/>
      <c r="Y3201" s="131"/>
      <c r="Z3201" s="206"/>
      <c r="AA3201" s="194">
        <f t="shared" si="213"/>
        <v>0</v>
      </c>
      <c r="AB3201" s="124" t="str">
        <f t="shared" si="214"/>
        <v/>
      </c>
      <c r="AC3201" s="195" t="str">
        <f t="shared" si="215"/>
        <v/>
      </c>
      <c r="AD3201" s="194" t="str">
        <f t="shared" si="216"/>
        <v/>
      </c>
      <c r="AE3201" s="194">
        <f>IF(AD3201="",0,IF(ISERROR(VLOOKUP(AD3201,AD$7:AD3200,1,FALSE)),1,0))</f>
        <v>0</v>
      </c>
      <c r="AF3201" s="194"/>
    </row>
    <row r="3202" spans="1:32" ht="16.5" customHeight="1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75">
        <f>IF(AND($X$3512&lt;&gt;" ",$X$3512&lt;&gt;0),IF(X3202=$X$3512,1+COUNTIF(U$7:U3201,"&gt;0"),0),0)</f>
        <v>0</v>
      </c>
      <c r="V3202" s="178" t="s">
        <v>3391</v>
      </c>
      <c r="W3202" s="130"/>
      <c r="X3202" s="131"/>
      <c r="Y3202" s="131"/>
      <c r="Z3202" s="206"/>
      <c r="AA3202" s="194">
        <f t="shared" si="213"/>
        <v>0</v>
      </c>
      <c r="AB3202" s="124" t="str">
        <f t="shared" si="214"/>
        <v/>
      </c>
      <c r="AC3202" s="195" t="str">
        <f t="shared" si="215"/>
        <v/>
      </c>
      <c r="AD3202" s="194" t="str">
        <f t="shared" si="216"/>
        <v/>
      </c>
      <c r="AE3202" s="194">
        <f>IF(AD3202="",0,IF(ISERROR(VLOOKUP(AD3202,AD$7:AD3201,1,FALSE)),1,0))</f>
        <v>0</v>
      </c>
      <c r="AF3202" s="194"/>
    </row>
    <row r="3203" spans="1:32" ht="16.5" customHeight="1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75">
        <f>IF(AND($X$3512&lt;&gt;" ",$X$3512&lt;&gt;0),IF(X3203=$X$3512,1+COUNTIF(U$7:U3202,"&gt;0"),0),0)</f>
        <v>0</v>
      </c>
      <c r="V3203" s="178" t="s">
        <v>3392</v>
      </c>
      <c r="W3203" s="130"/>
      <c r="X3203" s="131"/>
      <c r="Y3203" s="131"/>
      <c r="Z3203" s="206"/>
      <c r="AA3203" s="194">
        <f t="shared" si="213"/>
        <v>0</v>
      </c>
      <c r="AB3203" s="124" t="str">
        <f t="shared" si="214"/>
        <v/>
      </c>
      <c r="AC3203" s="195" t="str">
        <f t="shared" si="215"/>
        <v/>
      </c>
      <c r="AD3203" s="194" t="str">
        <f t="shared" si="216"/>
        <v/>
      </c>
      <c r="AE3203" s="194">
        <f>IF(AD3203="",0,IF(ISERROR(VLOOKUP(AD3203,AD$7:AD3202,1,FALSE)),1,0))</f>
        <v>0</v>
      </c>
      <c r="AF3203" s="194"/>
    </row>
    <row r="3204" spans="1:32" ht="16.5" customHeight="1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75">
        <f>IF(AND($X$3512&lt;&gt;" ",$X$3512&lt;&gt;0),IF(X3204=$X$3512,1+COUNTIF(U$7:U3203,"&gt;0"),0),0)</f>
        <v>0</v>
      </c>
      <c r="V3204" s="178" t="s">
        <v>3393</v>
      </c>
      <c r="W3204" s="130"/>
      <c r="X3204" s="131"/>
      <c r="Y3204" s="131"/>
      <c r="Z3204" s="206"/>
      <c r="AA3204" s="194">
        <f t="shared" si="213"/>
        <v>0</v>
      </c>
      <c r="AB3204" s="124" t="str">
        <f t="shared" si="214"/>
        <v/>
      </c>
      <c r="AC3204" s="195" t="str">
        <f t="shared" si="215"/>
        <v/>
      </c>
      <c r="AD3204" s="194" t="str">
        <f t="shared" si="216"/>
        <v/>
      </c>
      <c r="AE3204" s="194">
        <f>IF(AD3204="",0,IF(ISERROR(VLOOKUP(AD3204,AD$7:AD3203,1,FALSE)),1,0))</f>
        <v>0</v>
      </c>
      <c r="AF3204" s="194"/>
    </row>
    <row r="3205" spans="1:32" ht="16.5" customHeight="1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75">
        <f>IF(AND($X$3512&lt;&gt;" ",$X$3512&lt;&gt;0),IF(X3205=$X$3512,1+COUNTIF(U$7:U3204,"&gt;0"),0),0)</f>
        <v>0</v>
      </c>
      <c r="V3205" s="178" t="s">
        <v>3394</v>
      </c>
      <c r="W3205" s="130"/>
      <c r="X3205" s="131"/>
      <c r="Y3205" s="131"/>
      <c r="Z3205" s="206"/>
      <c r="AA3205" s="194">
        <f t="shared" si="213"/>
        <v>0</v>
      </c>
      <c r="AB3205" s="124" t="str">
        <f t="shared" si="214"/>
        <v/>
      </c>
      <c r="AC3205" s="195" t="str">
        <f t="shared" si="215"/>
        <v/>
      </c>
      <c r="AD3205" s="194" t="str">
        <f t="shared" si="216"/>
        <v/>
      </c>
      <c r="AE3205" s="194">
        <f>IF(AD3205="",0,IF(ISERROR(VLOOKUP(AD3205,AD$7:AD3204,1,FALSE)),1,0))</f>
        <v>0</v>
      </c>
      <c r="AF3205" s="194"/>
    </row>
    <row r="3206" spans="1:32" ht="16.5" customHeight="1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75">
        <f>IF(AND($X$3512&lt;&gt;" ",$X$3512&lt;&gt;0),IF(X3206=$X$3512,1+COUNTIF(U$7:U3205,"&gt;0"),0),0)</f>
        <v>0</v>
      </c>
      <c r="V3206" s="178" t="s">
        <v>3395</v>
      </c>
      <c r="W3206" s="130"/>
      <c r="X3206" s="131"/>
      <c r="Y3206" s="131"/>
      <c r="Z3206" s="206"/>
      <c r="AA3206" s="194">
        <f t="shared" si="213"/>
        <v>0</v>
      </c>
      <c r="AB3206" s="124" t="str">
        <f t="shared" si="214"/>
        <v/>
      </c>
      <c r="AC3206" s="195" t="str">
        <f t="shared" si="215"/>
        <v/>
      </c>
      <c r="AD3206" s="194" t="str">
        <f t="shared" si="216"/>
        <v/>
      </c>
      <c r="AE3206" s="194">
        <f>IF(AD3206="",0,IF(ISERROR(VLOOKUP(AD3206,AD$7:AD3205,1,FALSE)),1,0))</f>
        <v>0</v>
      </c>
      <c r="AF3206" s="194"/>
    </row>
    <row r="3207" spans="1:32" ht="16.5" customHeight="1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75">
        <f>IF(AND($X$3512&lt;&gt;" ",$X$3512&lt;&gt;0),IF(X3207=$X$3512,1+COUNTIF(U$7:U3206,"&gt;0"),0),0)</f>
        <v>0</v>
      </c>
      <c r="V3207" s="178" t="s">
        <v>3396</v>
      </c>
      <c r="W3207" s="130"/>
      <c r="X3207" s="131"/>
      <c r="Y3207" s="131"/>
      <c r="Z3207" s="206"/>
      <c r="AA3207" s="194">
        <f t="shared" ref="AA3207:AA3270" si="217">IF(ISBLANK(X3207),0,VLOOKUP(X3207,$B$8:$E$57,1,FALSE))</f>
        <v>0</v>
      </c>
      <c r="AB3207" s="124" t="str">
        <f t="shared" si="214"/>
        <v/>
      </c>
      <c r="AC3207" s="195" t="str">
        <f t="shared" si="215"/>
        <v/>
      </c>
      <c r="AD3207" s="194" t="str">
        <f t="shared" si="216"/>
        <v/>
      </c>
      <c r="AE3207" s="194">
        <f>IF(AD3207="",0,IF(ISERROR(VLOOKUP(AD3207,AD$7:AD3206,1,FALSE)),1,0))</f>
        <v>0</v>
      </c>
      <c r="AF3207" s="194"/>
    </row>
    <row r="3208" spans="1:32" ht="16.5" customHeight="1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75">
        <f>IF(AND($X$3512&lt;&gt;" ",$X$3512&lt;&gt;0),IF(X3208=$X$3512,1+COUNTIF(U$7:U3207,"&gt;0"),0),0)</f>
        <v>0</v>
      </c>
      <c r="V3208" s="178" t="s">
        <v>3397</v>
      </c>
      <c r="W3208" s="130"/>
      <c r="X3208" s="131"/>
      <c r="Y3208" s="131"/>
      <c r="Z3208" s="206"/>
      <c r="AA3208" s="194">
        <f t="shared" si="217"/>
        <v>0</v>
      </c>
      <c r="AB3208" s="124" t="str">
        <f t="shared" ref="AB3208:AB3271" si="218">IF(W3208&gt;0,CONCATENATE(MONTH(W3208)&amp;X3208),"")</f>
        <v/>
      </c>
      <c r="AC3208" s="195" t="str">
        <f t="shared" ref="AC3208:AC3271" si="219">IF(OR(AND(Z3208&lt;&gt;0,ISBLANK(X3208)),ISERROR(AA3208)),"ERR","")</f>
        <v/>
      </c>
      <c r="AD3208" s="194" t="str">
        <f t="shared" si="216"/>
        <v/>
      </c>
      <c r="AE3208" s="194">
        <f>IF(AD3208="",0,IF(ISERROR(VLOOKUP(AD3208,AD$7:AD3207,1,FALSE)),1,0))</f>
        <v>0</v>
      </c>
      <c r="AF3208" s="194"/>
    </row>
    <row r="3209" spans="1:32" ht="16.5" customHeight="1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75">
        <f>IF(AND($X$3512&lt;&gt;" ",$X$3512&lt;&gt;0),IF(X3209=$X$3512,1+COUNTIF(U$7:U3208,"&gt;0"),0),0)</f>
        <v>0</v>
      </c>
      <c r="V3209" s="178" t="s">
        <v>3398</v>
      </c>
      <c r="W3209" s="130"/>
      <c r="X3209" s="131"/>
      <c r="Y3209" s="131"/>
      <c r="Z3209" s="206"/>
      <c r="AA3209" s="194">
        <f t="shared" si="217"/>
        <v>0</v>
      </c>
      <c r="AB3209" s="124" t="str">
        <f t="shared" si="218"/>
        <v/>
      </c>
      <c r="AC3209" s="195" t="str">
        <f t="shared" si="219"/>
        <v/>
      </c>
      <c r="AD3209" s="194" t="str">
        <f t="shared" si="216"/>
        <v/>
      </c>
      <c r="AE3209" s="194">
        <f>IF(AD3209="",0,IF(ISERROR(VLOOKUP(AD3209,AD$7:AD3208,1,FALSE)),1,0))</f>
        <v>0</v>
      </c>
      <c r="AF3209" s="194"/>
    </row>
    <row r="3210" spans="1:32" ht="16.5" customHeight="1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75">
        <f>IF(AND($X$3512&lt;&gt;" ",$X$3512&lt;&gt;0),IF(X3210=$X$3512,1+COUNTIF(U$7:U3209,"&gt;0"),0),0)</f>
        <v>0</v>
      </c>
      <c r="V3210" s="178" t="s">
        <v>3399</v>
      </c>
      <c r="W3210" s="130"/>
      <c r="X3210" s="131"/>
      <c r="Y3210" s="131"/>
      <c r="Z3210" s="206"/>
      <c r="AA3210" s="194">
        <f t="shared" si="217"/>
        <v>0</v>
      </c>
      <c r="AB3210" s="124" t="str">
        <f t="shared" si="218"/>
        <v/>
      </c>
      <c r="AC3210" s="195" t="str">
        <f t="shared" si="219"/>
        <v/>
      </c>
      <c r="AD3210" s="194" t="str">
        <f t="shared" si="216"/>
        <v/>
      </c>
      <c r="AE3210" s="194">
        <f>IF(AD3210="",0,IF(ISERROR(VLOOKUP(AD3210,AD$7:AD3209,1,FALSE)),1,0))</f>
        <v>0</v>
      </c>
      <c r="AF3210" s="194"/>
    </row>
    <row r="3211" spans="1:32" ht="16.5" customHeight="1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75">
        <f>IF(AND($X$3512&lt;&gt;" ",$X$3512&lt;&gt;0),IF(X3211=$X$3512,1+COUNTIF(U$7:U3210,"&gt;0"),0),0)</f>
        <v>0</v>
      </c>
      <c r="V3211" s="178" t="s">
        <v>3400</v>
      </c>
      <c r="W3211" s="130"/>
      <c r="X3211" s="131"/>
      <c r="Y3211" s="131"/>
      <c r="Z3211" s="206"/>
      <c r="AA3211" s="194">
        <f t="shared" si="217"/>
        <v>0</v>
      </c>
      <c r="AB3211" s="124" t="str">
        <f t="shared" si="218"/>
        <v/>
      </c>
      <c r="AC3211" s="195" t="str">
        <f t="shared" si="219"/>
        <v/>
      </c>
      <c r="AD3211" s="194" t="str">
        <f t="shared" ref="AD3211:AD3274" si="220">IF(W3211&gt;0,CONCATENATE(MONTH(W3211),"-",YEAR(W3211)),"")</f>
        <v/>
      </c>
      <c r="AE3211" s="194">
        <f>IF(AD3211="",0,IF(ISERROR(VLOOKUP(AD3211,AD$7:AD3210,1,FALSE)),1,0))</f>
        <v>0</v>
      </c>
      <c r="AF3211" s="194"/>
    </row>
    <row r="3212" spans="1:32" ht="16.5" customHeight="1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75">
        <f>IF(AND($X$3512&lt;&gt;" ",$X$3512&lt;&gt;0),IF(X3212=$X$3512,1+COUNTIF(U$7:U3211,"&gt;0"),0),0)</f>
        <v>0</v>
      </c>
      <c r="V3212" s="178" t="s">
        <v>3401</v>
      </c>
      <c r="W3212" s="130"/>
      <c r="X3212" s="131"/>
      <c r="Y3212" s="131"/>
      <c r="Z3212" s="206"/>
      <c r="AA3212" s="194">
        <f t="shared" si="217"/>
        <v>0</v>
      </c>
      <c r="AB3212" s="124" t="str">
        <f t="shared" si="218"/>
        <v/>
      </c>
      <c r="AC3212" s="195" t="str">
        <f t="shared" si="219"/>
        <v/>
      </c>
      <c r="AD3212" s="194" t="str">
        <f t="shared" si="220"/>
        <v/>
      </c>
      <c r="AE3212" s="194">
        <f>IF(AD3212="",0,IF(ISERROR(VLOOKUP(AD3212,AD$7:AD3211,1,FALSE)),1,0))</f>
        <v>0</v>
      </c>
      <c r="AF3212" s="194"/>
    </row>
    <row r="3213" spans="1:32" ht="16.5" customHeight="1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75">
        <f>IF(AND($X$3512&lt;&gt;" ",$X$3512&lt;&gt;0),IF(X3213=$X$3512,1+COUNTIF(U$7:U3212,"&gt;0"),0),0)</f>
        <v>0</v>
      </c>
      <c r="V3213" s="178" t="s">
        <v>3402</v>
      </c>
      <c r="W3213" s="130"/>
      <c r="X3213" s="131"/>
      <c r="Y3213" s="131"/>
      <c r="Z3213" s="206"/>
      <c r="AA3213" s="194">
        <f t="shared" si="217"/>
        <v>0</v>
      </c>
      <c r="AB3213" s="124" t="str">
        <f t="shared" si="218"/>
        <v/>
      </c>
      <c r="AC3213" s="195" t="str">
        <f t="shared" si="219"/>
        <v/>
      </c>
      <c r="AD3213" s="194" t="str">
        <f t="shared" si="220"/>
        <v/>
      </c>
      <c r="AE3213" s="194">
        <f>IF(AD3213="",0,IF(ISERROR(VLOOKUP(AD3213,AD$7:AD3212,1,FALSE)),1,0))</f>
        <v>0</v>
      </c>
      <c r="AF3213" s="194"/>
    </row>
    <row r="3214" spans="1:32" ht="16.5" customHeight="1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75">
        <f>IF(AND($X$3512&lt;&gt;" ",$X$3512&lt;&gt;0),IF(X3214=$X$3512,1+COUNTIF(U$7:U3213,"&gt;0"),0),0)</f>
        <v>0</v>
      </c>
      <c r="V3214" s="178" t="s">
        <v>3403</v>
      </c>
      <c r="W3214" s="130"/>
      <c r="X3214" s="131"/>
      <c r="Y3214" s="131"/>
      <c r="Z3214" s="206"/>
      <c r="AA3214" s="194">
        <f t="shared" si="217"/>
        <v>0</v>
      </c>
      <c r="AB3214" s="124" t="str">
        <f t="shared" si="218"/>
        <v/>
      </c>
      <c r="AC3214" s="195" t="str">
        <f t="shared" si="219"/>
        <v/>
      </c>
      <c r="AD3214" s="194" t="str">
        <f t="shared" si="220"/>
        <v/>
      </c>
      <c r="AE3214" s="194">
        <f>IF(AD3214="",0,IF(ISERROR(VLOOKUP(AD3214,AD$7:AD3213,1,FALSE)),1,0))</f>
        <v>0</v>
      </c>
      <c r="AF3214" s="194"/>
    </row>
    <row r="3215" spans="1:32" ht="16.5" customHeight="1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75">
        <f>IF(AND($X$3512&lt;&gt;" ",$X$3512&lt;&gt;0),IF(X3215=$X$3512,1+COUNTIF(U$7:U3214,"&gt;0"),0),0)</f>
        <v>0</v>
      </c>
      <c r="V3215" s="178" t="s">
        <v>3404</v>
      </c>
      <c r="W3215" s="130"/>
      <c r="X3215" s="131"/>
      <c r="Y3215" s="131"/>
      <c r="Z3215" s="206"/>
      <c r="AA3215" s="194">
        <f t="shared" si="217"/>
        <v>0</v>
      </c>
      <c r="AB3215" s="124" t="str">
        <f t="shared" si="218"/>
        <v/>
      </c>
      <c r="AC3215" s="195" t="str">
        <f t="shared" si="219"/>
        <v/>
      </c>
      <c r="AD3215" s="194" t="str">
        <f t="shared" si="220"/>
        <v/>
      </c>
      <c r="AE3215" s="194">
        <f>IF(AD3215="",0,IF(ISERROR(VLOOKUP(AD3215,AD$7:AD3214,1,FALSE)),1,0))</f>
        <v>0</v>
      </c>
      <c r="AF3215" s="194"/>
    </row>
    <row r="3216" spans="1:32" ht="16.5" customHeight="1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75">
        <f>IF(AND($X$3512&lt;&gt;" ",$X$3512&lt;&gt;0),IF(X3216=$X$3512,1+COUNTIF(U$7:U3215,"&gt;0"),0),0)</f>
        <v>0</v>
      </c>
      <c r="V3216" s="178" t="s">
        <v>3405</v>
      </c>
      <c r="W3216" s="130"/>
      <c r="X3216" s="131"/>
      <c r="Y3216" s="131"/>
      <c r="Z3216" s="206"/>
      <c r="AA3216" s="194">
        <f t="shared" si="217"/>
        <v>0</v>
      </c>
      <c r="AB3216" s="124" t="str">
        <f t="shared" si="218"/>
        <v/>
      </c>
      <c r="AC3216" s="195" t="str">
        <f t="shared" si="219"/>
        <v/>
      </c>
      <c r="AD3216" s="194" t="str">
        <f t="shared" si="220"/>
        <v/>
      </c>
      <c r="AE3216" s="194">
        <f>IF(AD3216="",0,IF(ISERROR(VLOOKUP(AD3216,AD$7:AD3215,1,FALSE)),1,0))</f>
        <v>0</v>
      </c>
      <c r="AF3216" s="194"/>
    </row>
    <row r="3217" spans="1:32" ht="16.5" customHeight="1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75">
        <f>IF(AND($X$3512&lt;&gt;" ",$X$3512&lt;&gt;0),IF(X3217=$X$3512,1+COUNTIF(U$7:U3216,"&gt;0"),0),0)</f>
        <v>0</v>
      </c>
      <c r="V3217" s="178" t="s">
        <v>3406</v>
      </c>
      <c r="W3217" s="130"/>
      <c r="X3217" s="131"/>
      <c r="Y3217" s="131"/>
      <c r="Z3217" s="206"/>
      <c r="AA3217" s="194">
        <f t="shared" si="217"/>
        <v>0</v>
      </c>
      <c r="AB3217" s="124" t="str">
        <f t="shared" si="218"/>
        <v/>
      </c>
      <c r="AC3217" s="195" t="str">
        <f t="shared" si="219"/>
        <v/>
      </c>
      <c r="AD3217" s="194" t="str">
        <f t="shared" si="220"/>
        <v/>
      </c>
      <c r="AE3217" s="194">
        <f>IF(AD3217="",0,IF(ISERROR(VLOOKUP(AD3217,AD$7:AD3216,1,FALSE)),1,0))</f>
        <v>0</v>
      </c>
      <c r="AF3217" s="194"/>
    </row>
    <row r="3218" spans="1:32" ht="16.5" customHeight="1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75">
        <f>IF(AND($X$3512&lt;&gt;" ",$X$3512&lt;&gt;0),IF(X3218=$X$3512,1+COUNTIF(U$7:U3217,"&gt;0"),0),0)</f>
        <v>0</v>
      </c>
      <c r="V3218" s="178" t="s">
        <v>3407</v>
      </c>
      <c r="W3218" s="130"/>
      <c r="X3218" s="131"/>
      <c r="Y3218" s="131"/>
      <c r="Z3218" s="206"/>
      <c r="AA3218" s="194">
        <f t="shared" si="217"/>
        <v>0</v>
      </c>
      <c r="AB3218" s="124" t="str">
        <f t="shared" si="218"/>
        <v/>
      </c>
      <c r="AC3218" s="195" t="str">
        <f t="shared" si="219"/>
        <v/>
      </c>
      <c r="AD3218" s="194" t="str">
        <f t="shared" si="220"/>
        <v/>
      </c>
      <c r="AE3218" s="194">
        <f>IF(AD3218="",0,IF(ISERROR(VLOOKUP(AD3218,AD$7:AD3217,1,FALSE)),1,0))</f>
        <v>0</v>
      </c>
      <c r="AF3218" s="194"/>
    </row>
    <row r="3219" spans="1:32" ht="16.5" customHeight="1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75">
        <f>IF(AND($X$3512&lt;&gt;" ",$X$3512&lt;&gt;0),IF(X3219=$X$3512,1+COUNTIF(U$7:U3218,"&gt;0"),0),0)</f>
        <v>0</v>
      </c>
      <c r="V3219" s="178" t="s">
        <v>3408</v>
      </c>
      <c r="W3219" s="130"/>
      <c r="X3219" s="131"/>
      <c r="Y3219" s="131"/>
      <c r="Z3219" s="206"/>
      <c r="AA3219" s="194">
        <f t="shared" si="217"/>
        <v>0</v>
      </c>
      <c r="AB3219" s="124" t="str">
        <f t="shared" si="218"/>
        <v/>
      </c>
      <c r="AC3219" s="195" t="str">
        <f t="shared" si="219"/>
        <v/>
      </c>
      <c r="AD3219" s="194" t="str">
        <f t="shared" si="220"/>
        <v/>
      </c>
      <c r="AE3219" s="194">
        <f>IF(AD3219="",0,IF(ISERROR(VLOOKUP(AD3219,AD$7:AD3218,1,FALSE)),1,0))</f>
        <v>0</v>
      </c>
      <c r="AF3219" s="194"/>
    </row>
    <row r="3220" spans="1:32" ht="16.5" customHeight="1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75">
        <f>IF(AND($X$3512&lt;&gt;" ",$X$3512&lt;&gt;0),IF(X3220=$X$3512,1+COUNTIF(U$7:U3219,"&gt;0"),0),0)</f>
        <v>0</v>
      </c>
      <c r="V3220" s="178" t="s">
        <v>3409</v>
      </c>
      <c r="W3220" s="130"/>
      <c r="X3220" s="131"/>
      <c r="Y3220" s="131"/>
      <c r="Z3220" s="206"/>
      <c r="AA3220" s="194">
        <f t="shared" si="217"/>
        <v>0</v>
      </c>
      <c r="AB3220" s="124" t="str">
        <f t="shared" si="218"/>
        <v/>
      </c>
      <c r="AC3220" s="195" t="str">
        <f t="shared" si="219"/>
        <v/>
      </c>
      <c r="AD3220" s="194" t="str">
        <f t="shared" si="220"/>
        <v/>
      </c>
      <c r="AE3220" s="194">
        <f>IF(AD3220="",0,IF(ISERROR(VLOOKUP(AD3220,AD$7:AD3219,1,FALSE)),1,0))</f>
        <v>0</v>
      </c>
      <c r="AF3220" s="194"/>
    </row>
    <row r="3221" spans="1:32" ht="16.5" customHeight="1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75">
        <f>IF(AND($X$3512&lt;&gt;" ",$X$3512&lt;&gt;0),IF(X3221=$X$3512,1+COUNTIF(U$7:U3220,"&gt;0"),0),0)</f>
        <v>0</v>
      </c>
      <c r="V3221" s="178" t="s">
        <v>3410</v>
      </c>
      <c r="W3221" s="130"/>
      <c r="X3221" s="131"/>
      <c r="Y3221" s="131"/>
      <c r="Z3221" s="206"/>
      <c r="AA3221" s="194">
        <f t="shared" si="217"/>
        <v>0</v>
      </c>
      <c r="AB3221" s="124" t="str">
        <f t="shared" si="218"/>
        <v/>
      </c>
      <c r="AC3221" s="195" t="str">
        <f t="shared" si="219"/>
        <v/>
      </c>
      <c r="AD3221" s="194" t="str">
        <f t="shared" si="220"/>
        <v/>
      </c>
      <c r="AE3221" s="194">
        <f>IF(AD3221="",0,IF(ISERROR(VLOOKUP(AD3221,AD$7:AD3220,1,FALSE)),1,0))</f>
        <v>0</v>
      </c>
      <c r="AF3221" s="194"/>
    </row>
    <row r="3222" spans="1:32" ht="16.5" customHeight="1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75">
        <f>IF(AND($X$3512&lt;&gt;" ",$X$3512&lt;&gt;0),IF(X3222=$X$3512,1+COUNTIF(U$7:U3221,"&gt;0"),0),0)</f>
        <v>0</v>
      </c>
      <c r="V3222" s="178" t="s">
        <v>3411</v>
      </c>
      <c r="W3222" s="130"/>
      <c r="X3222" s="131"/>
      <c r="Y3222" s="131"/>
      <c r="Z3222" s="206"/>
      <c r="AA3222" s="194">
        <f t="shared" si="217"/>
        <v>0</v>
      </c>
      <c r="AB3222" s="124" t="str">
        <f t="shared" si="218"/>
        <v/>
      </c>
      <c r="AC3222" s="195" t="str">
        <f t="shared" si="219"/>
        <v/>
      </c>
      <c r="AD3222" s="194" t="str">
        <f t="shared" si="220"/>
        <v/>
      </c>
      <c r="AE3222" s="194">
        <f>IF(AD3222="",0,IF(ISERROR(VLOOKUP(AD3222,AD$7:AD3221,1,FALSE)),1,0))</f>
        <v>0</v>
      </c>
      <c r="AF3222" s="194"/>
    </row>
    <row r="3223" spans="1:32" ht="16.5" customHeight="1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75">
        <f>IF(AND($X$3512&lt;&gt;" ",$X$3512&lt;&gt;0),IF(X3223=$X$3512,1+COUNTIF(U$7:U3222,"&gt;0"),0),0)</f>
        <v>0</v>
      </c>
      <c r="V3223" s="178" t="s">
        <v>3412</v>
      </c>
      <c r="W3223" s="130"/>
      <c r="X3223" s="131"/>
      <c r="Y3223" s="131"/>
      <c r="Z3223" s="206"/>
      <c r="AA3223" s="194">
        <f t="shared" si="217"/>
        <v>0</v>
      </c>
      <c r="AB3223" s="124" t="str">
        <f t="shared" si="218"/>
        <v/>
      </c>
      <c r="AC3223" s="195" t="str">
        <f t="shared" si="219"/>
        <v/>
      </c>
      <c r="AD3223" s="194" t="str">
        <f t="shared" si="220"/>
        <v/>
      </c>
      <c r="AE3223" s="194">
        <f>IF(AD3223="",0,IF(ISERROR(VLOOKUP(AD3223,AD$7:AD3222,1,FALSE)),1,0))</f>
        <v>0</v>
      </c>
      <c r="AF3223" s="194"/>
    </row>
    <row r="3224" spans="1:32" ht="16.5" customHeight="1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75">
        <f>IF(AND($X$3512&lt;&gt;" ",$X$3512&lt;&gt;0),IF(X3224=$X$3512,1+COUNTIF(U$7:U3223,"&gt;0"),0),0)</f>
        <v>0</v>
      </c>
      <c r="V3224" s="178" t="s">
        <v>3413</v>
      </c>
      <c r="W3224" s="130"/>
      <c r="X3224" s="131"/>
      <c r="Y3224" s="131"/>
      <c r="Z3224" s="206"/>
      <c r="AA3224" s="194">
        <f t="shared" si="217"/>
        <v>0</v>
      </c>
      <c r="AB3224" s="124" t="str">
        <f t="shared" si="218"/>
        <v/>
      </c>
      <c r="AC3224" s="195" t="str">
        <f t="shared" si="219"/>
        <v/>
      </c>
      <c r="AD3224" s="194" t="str">
        <f t="shared" si="220"/>
        <v/>
      </c>
      <c r="AE3224" s="194">
        <f>IF(AD3224="",0,IF(ISERROR(VLOOKUP(AD3224,AD$7:AD3223,1,FALSE)),1,0))</f>
        <v>0</v>
      </c>
      <c r="AF3224" s="194"/>
    </row>
    <row r="3225" spans="1:32" ht="16.5" customHeight="1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75">
        <f>IF(AND($X$3512&lt;&gt;" ",$X$3512&lt;&gt;0),IF(X3225=$X$3512,1+COUNTIF(U$7:U3224,"&gt;0"),0),0)</f>
        <v>0</v>
      </c>
      <c r="V3225" s="178" t="s">
        <v>3414</v>
      </c>
      <c r="W3225" s="130"/>
      <c r="X3225" s="131"/>
      <c r="Y3225" s="131"/>
      <c r="Z3225" s="206"/>
      <c r="AA3225" s="194">
        <f t="shared" si="217"/>
        <v>0</v>
      </c>
      <c r="AB3225" s="124" t="str">
        <f t="shared" si="218"/>
        <v/>
      </c>
      <c r="AC3225" s="195" t="str">
        <f t="shared" si="219"/>
        <v/>
      </c>
      <c r="AD3225" s="194" t="str">
        <f t="shared" si="220"/>
        <v/>
      </c>
      <c r="AE3225" s="194">
        <f>IF(AD3225="",0,IF(ISERROR(VLOOKUP(AD3225,AD$7:AD3224,1,FALSE)),1,0))</f>
        <v>0</v>
      </c>
      <c r="AF3225" s="194"/>
    </row>
    <row r="3226" spans="1:32" ht="16.5" customHeight="1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75">
        <f>IF(AND($X$3512&lt;&gt;" ",$X$3512&lt;&gt;0),IF(X3226=$X$3512,1+COUNTIF(U$7:U3225,"&gt;0"),0),0)</f>
        <v>0</v>
      </c>
      <c r="V3226" s="178" t="s">
        <v>3415</v>
      </c>
      <c r="W3226" s="130"/>
      <c r="X3226" s="131"/>
      <c r="Y3226" s="131"/>
      <c r="Z3226" s="206"/>
      <c r="AA3226" s="194">
        <f t="shared" si="217"/>
        <v>0</v>
      </c>
      <c r="AB3226" s="124" t="str">
        <f t="shared" si="218"/>
        <v/>
      </c>
      <c r="AC3226" s="195" t="str">
        <f t="shared" si="219"/>
        <v/>
      </c>
      <c r="AD3226" s="194" t="str">
        <f t="shared" si="220"/>
        <v/>
      </c>
      <c r="AE3226" s="194">
        <f>IF(AD3226="",0,IF(ISERROR(VLOOKUP(AD3226,AD$7:AD3225,1,FALSE)),1,0))</f>
        <v>0</v>
      </c>
      <c r="AF3226" s="194"/>
    </row>
    <row r="3227" spans="1:32" ht="16.5" customHeight="1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75">
        <f>IF(AND($X$3512&lt;&gt;" ",$X$3512&lt;&gt;0),IF(X3227=$X$3512,1+COUNTIF(U$7:U3226,"&gt;0"),0),0)</f>
        <v>0</v>
      </c>
      <c r="V3227" s="178" t="s">
        <v>3416</v>
      </c>
      <c r="W3227" s="130"/>
      <c r="X3227" s="131"/>
      <c r="Y3227" s="131"/>
      <c r="Z3227" s="206"/>
      <c r="AA3227" s="194">
        <f t="shared" si="217"/>
        <v>0</v>
      </c>
      <c r="AB3227" s="124" t="str">
        <f t="shared" si="218"/>
        <v/>
      </c>
      <c r="AC3227" s="195" t="str">
        <f t="shared" si="219"/>
        <v/>
      </c>
      <c r="AD3227" s="194" t="str">
        <f t="shared" si="220"/>
        <v/>
      </c>
      <c r="AE3227" s="194">
        <f>IF(AD3227="",0,IF(ISERROR(VLOOKUP(AD3227,AD$7:AD3226,1,FALSE)),1,0))</f>
        <v>0</v>
      </c>
      <c r="AF3227" s="194"/>
    </row>
    <row r="3228" spans="1:32" ht="16.5" customHeight="1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75">
        <f>IF(AND($X$3512&lt;&gt;" ",$X$3512&lt;&gt;0),IF(X3228=$X$3512,1+COUNTIF(U$7:U3227,"&gt;0"),0),0)</f>
        <v>0</v>
      </c>
      <c r="V3228" s="178" t="s">
        <v>3417</v>
      </c>
      <c r="W3228" s="130"/>
      <c r="X3228" s="131"/>
      <c r="Y3228" s="131"/>
      <c r="Z3228" s="206"/>
      <c r="AA3228" s="194">
        <f t="shared" si="217"/>
        <v>0</v>
      </c>
      <c r="AB3228" s="124" t="str">
        <f t="shared" si="218"/>
        <v/>
      </c>
      <c r="AC3228" s="195" t="str">
        <f t="shared" si="219"/>
        <v/>
      </c>
      <c r="AD3228" s="194" t="str">
        <f t="shared" si="220"/>
        <v/>
      </c>
      <c r="AE3228" s="194">
        <f>IF(AD3228="",0,IF(ISERROR(VLOOKUP(AD3228,AD$7:AD3227,1,FALSE)),1,0))</f>
        <v>0</v>
      </c>
      <c r="AF3228" s="194"/>
    </row>
    <row r="3229" spans="1:32" ht="16.5" customHeight="1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75">
        <f>IF(AND($X$3512&lt;&gt;" ",$X$3512&lt;&gt;0),IF(X3229=$X$3512,1+COUNTIF(U$7:U3228,"&gt;0"),0),0)</f>
        <v>0</v>
      </c>
      <c r="V3229" s="178" t="s">
        <v>3418</v>
      </c>
      <c r="W3229" s="130"/>
      <c r="X3229" s="131"/>
      <c r="Y3229" s="131"/>
      <c r="Z3229" s="206"/>
      <c r="AA3229" s="194">
        <f t="shared" si="217"/>
        <v>0</v>
      </c>
      <c r="AB3229" s="124" t="str">
        <f t="shared" si="218"/>
        <v/>
      </c>
      <c r="AC3229" s="195" t="str">
        <f t="shared" si="219"/>
        <v/>
      </c>
      <c r="AD3229" s="194" t="str">
        <f t="shared" si="220"/>
        <v/>
      </c>
      <c r="AE3229" s="194">
        <f>IF(AD3229="",0,IF(ISERROR(VLOOKUP(AD3229,AD$7:AD3228,1,FALSE)),1,0))</f>
        <v>0</v>
      </c>
      <c r="AF3229" s="194"/>
    </row>
    <row r="3230" spans="1:32" ht="16.5" customHeight="1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75">
        <f>IF(AND($X$3512&lt;&gt;" ",$X$3512&lt;&gt;0),IF(X3230=$X$3512,1+COUNTIF(U$7:U3229,"&gt;0"),0),0)</f>
        <v>0</v>
      </c>
      <c r="V3230" s="178" t="s">
        <v>3419</v>
      </c>
      <c r="W3230" s="130"/>
      <c r="X3230" s="131"/>
      <c r="Y3230" s="131"/>
      <c r="Z3230" s="206"/>
      <c r="AA3230" s="194">
        <f t="shared" si="217"/>
        <v>0</v>
      </c>
      <c r="AB3230" s="124" t="str">
        <f t="shared" si="218"/>
        <v/>
      </c>
      <c r="AC3230" s="195" t="str">
        <f t="shared" si="219"/>
        <v/>
      </c>
      <c r="AD3230" s="194" t="str">
        <f t="shared" si="220"/>
        <v/>
      </c>
      <c r="AE3230" s="194">
        <f>IF(AD3230="",0,IF(ISERROR(VLOOKUP(AD3230,AD$7:AD3229,1,FALSE)),1,0))</f>
        <v>0</v>
      </c>
      <c r="AF3230" s="194"/>
    </row>
    <row r="3231" spans="1:32" ht="16.5" customHeight="1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75">
        <f>IF(AND($X$3512&lt;&gt;" ",$X$3512&lt;&gt;0),IF(X3231=$X$3512,1+COUNTIF(U$7:U3230,"&gt;0"),0),0)</f>
        <v>0</v>
      </c>
      <c r="V3231" s="178" t="s">
        <v>3420</v>
      </c>
      <c r="W3231" s="130"/>
      <c r="X3231" s="131"/>
      <c r="Y3231" s="131"/>
      <c r="Z3231" s="206"/>
      <c r="AA3231" s="194">
        <f t="shared" si="217"/>
        <v>0</v>
      </c>
      <c r="AB3231" s="124" t="str">
        <f t="shared" si="218"/>
        <v/>
      </c>
      <c r="AC3231" s="195" t="str">
        <f t="shared" si="219"/>
        <v/>
      </c>
      <c r="AD3231" s="194" t="str">
        <f t="shared" si="220"/>
        <v/>
      </c>
      <c r="AE3231" s="194">
        <f>IF(AD3231="",0,IF(ISERROR(VLOOKUP(AD3231,AD$7:AD3230,1,FALSE)),1,0))</f>
        <v>0</v>
      </c>
      <c r="AF3231" s="194"/>
    </row>
    <row r="3232" spans="1:32" ht="16.5" customHeight="1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75">
        <f>IF(AND($X$3512&lt;&gt;" ",$X$3512&lt;&gt;0),IF(X3232=$X$3512,1+COUNTIF(U$7:U3231,"&gt;0"),0),0)</f>
        <v>0</v>
      </c>
      <c r="V3232" s="178" t="s">
        <v>3421</v>
      </c>
      <c r="W3232" s="130"/>
      <c r="X3232" s="131"/>
      <c r="Y3232" s="131"/>
      <c r="Z3232" s="206"/>
      <c r="AA3232" s="194">
        <f t="shared" si="217"/>
        <v>0</v>
      </c>
      <c r="AB3232" s="124" t="str">
        <f t="shared" si="218"/>
        <v/>
      </c>
      <c r="AC3232" s="195" t="str">
        <f t="shared" si="219"/>
        <v/>
      </c>
      <c r="AD3232" s="194" t="str">
        <f t="shared" si="220"/>
        <v/>
      </c>
      <c r="AE3232" s="194">
        <f>IF(AD3232="",0,IF(ISERROR(VLOOKUP(AD3232,AD$7:AD3231,1,FALSE)),1,0))</f>
        <v>0</v>
      </c>
      <c r="AF3232" s="194"/>
    </row>
    <row r="3233" spans="1:32" ht="16.5" customHeight="1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75">
        <f>IF(AND($X$3512&lt;&gt;" ",$X$3512&lt;&gt;0),IF(X3233=$X$3512,1+COUNTIF(U$7:U3232,"&gt;0"),0),0)</f>
        <v>0</v>
      </c>
      <c r="V3233" s="178" t="s">
        <v>3422</v>
      </c>
      <c r="W3233" s="130"/>
      <c r="X3233" s="131"/>
      <c r="Y3233" s="131"/>
      <c r="Z3233" s="206"/>
      <c r="AA3233" s="194">
        <f t="shared" si="217"/>
        <v>0</v>
      </c>
      <c r="AB3233" s="124" t="str">
        <f t="shared" si="218"/>
        <v/>
      </c>
      <c r="AC3233" s="195" t="str">
        <f t="shared" si="219"/>
        <v/>
      </c>
      <c r="AD3233" s="194" t="str">
        <f t="shared" si="220"/>
        <v/>
      </c>
      <c r="AE3233" s="194">
        <f>IF(AD3233="",0,IF(ISERROR(VLOOKUP(AD3233,AD$7:AD3232,1,FALSE)),1,0))</f>
        <v>0</v>
      </c>
      <c r="AF3233" s="194"/>
    </row>
    <row r="3234" spans="1:32" ht="16.5" customHeight="1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75">
        <f>IF(AND($X$3512&lt;&gt;" ",$X$3512&lt;&gt;0),IF(X3234=$X$3512,1+COUNTIF(U$7:U3233,"&gt;0"),0),0)</f>
        <v>0</v>
      </c>
      <c r="V3234" s="178" t="s">
        <v>3423</v>
      </c>
      <c r="W3234" s="130"/>
      <c r="X3234" s="131"/>
      <c r="Y3234" s="131"/>
      <c r="Z3234" s="206"/>
      <c r="AA3234" s="194">
        <f t="shared" si="217"/>
        <v>0</v>
      </c>
      <c r="AB3234" s="124" t="str">
        <f t="shared" si="218"/>
        <v/>
      </c>
      <c r="AC3234" s="195" t="str">
        <f t="shared" si="219"/>
        <v/>
      </c>
      <c r="AD3234" s="194" t="str">
        <f t="shared" si="220"/>
        <v/>
      </c>
      <c r="AE3234" s="194">
        <f>IF(AD3234="",0,IF(ISERROR(VLOOKUP(AD3234,AD$7:AD3233,1,FALSE)),1,0))</f>
        <v>0</v>
      </c>
      <c r="AF3234" s="194"/>
    </row>
    <row r="3235" spans="1:32" ht="16.5" customHeight="1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75">
        <f>IF(AND($X$3512&lt;&gt;" ",$X$3512&lt;&gt;0),IF(X3235=$X$3512,1+COUNTIF(U$7:U3234,"&gt;0"),0),0)</f>
        <v>0</v>
      </c>
      <c r="V3235" s="178" t="s">
        <v>3424</v>
      </c>
      <c r="W3235" s="130"/>
      <c r="X3235" s="131"/>
      <c r="Y3235" s="131"/>
      <c r="Z3235" s="206"/>
      <c r="AA3235" s="194">
        <f t="shared" si="217"/>
        <v>0</v>
      </c>
      <c r="AB3235" s="124" t="str">
        <f t="shared" si="218"/>
        <v/>
      </c>
      <c r="AC3235" s="195" t="str">
        <f t="shared" si="219"/>
        <v/>
      </c>
      <c r="AD3235" s="194" t="str">
        <f t="shared" si="220"/>
        <v/>
      </c>
      <c r="AE3235" s="194">
        <f>IF(AD3235="",0,IF(ISERROR(VLOOKUP(AD3235,AD$7:AD3234,1,FALSE)),1,0))</f>
        <v>0</v>
      </c>
      <c r="AF3235" s="194"/>
    </row>
    <row r="3236" spans="1:32" ht="16.5" customHeight="1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75">
        <f>IF(AND($X$3512&lt;&gt;" ",$X$3512&lt;&gt;0),IF(X3236=$X$3512,1+COUNTIF(U$7:U3235,"&gt;0"),0),0)</f>
        <v>0</v>
      </c>
      <c r="V3236" s="178" t="s">
        <v>3425</v>
      </c>
      <c r="W3236" s="130"/>
      <c r="X3236" s="131"/>
      <c r="Y3236" s="131"/>
      <c r="Z3236" s="206"/>
      <c r="AA3236" s="194">
        <f t="shared" si="217"/>
        <v>0</v>
      </c>
      <c r="AB3236" s="124" t="str">
        <f t="shared" si="218"/>
        <v/>
      </c>
      <c r="AC3236" s="195" t="str">
        <f t="shared" si="219"/>
        <v/>
      </c>
      <c r="AD3236" s="194" t="str">
        <f t="shared" si="220"/>
        <v/>
      </c>
      <c r="AE3236" s="194">
        <f>IF(AD3236="",0,IF(ISERROR(VLOOKUP(AD3236,AD$7:AD3235,1,FALSE)),1,0))</f>
        <v>0</v>
      </c>
      <c r="AF3236" s="194"/>
    </row>
    <row r="3237" spans="1:32" ht="16.5" customHeight="1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75">
        <f>IF(AND($X$3512&lt;&gt;" ",$X$3512&lt;&gt;0),IF(X3237=$X$3512,1+COUNTIF(U$7:U3236,"&gt;0"),0),0)</f>
        <v>0</v>
      </c>
      <c r="V3237" s="178" t="s">
        <v>3426</v>
      </c>
      <c r="W3237" s="130"/>
      <c r="X3237" s="131"/>
      <c r="Y3237" s="131"/>
      <c r="Z3237" s="206"/>
      <c r="AA3237" s="194">
        <f t="shared" si="217"/>
        <v>0</v>
      </c>
      <c r="AB3237" s="124" t="str">
        <f t="shared" si="218"/>
        <v/>
      </c>
      <c r="AC3237" s="195" t="str">
        <f t="shared" si="219"/>
        <v/>
      </c>
      <c r="AD3237" s="194" t="str">
        <f t="shared" si="220"/>
        <v/>
      </c>
      <c r="AE3237" s="194">
        <f>IF(AD3237="",0,IF(ISERROR(VLOOKUP(AD3237,AD$7:AD3236,1,FALSE)),1,0))</f>
        <v>0</v>
      </c>
      <c r="AF3237" s="194"/>
    </row>
    <row r="3238" spans="1:32" ht="16.5" customHeight="1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75">
        <f>IF(AND($X$3512&lt;&gt;" ",$X$3512&lt;&gt;0),IF(X3238=$X$3512,1+COUNTIF(U$7:U3237,"&gt;0"),0),0)</f>
        <v>0</v>
      </c>
      <c r="V3238" s="178" t="s">
        <v>3427</v>
      </c>
      <c r="W3238" s="130"/>
      <c r="X3238" s="131"/>
      <c r="Y3238" s="131"/>
      <c r="Z3238" s="206"/>
      <c r="AA3238" s="194">
        <f t="shared" si="217"/>
        <v>0</v>
      </c>
      <c r="AB3238" s="124" t="str">
        <f t="shared" si="218"/>
        <v/>
      </c>
      <c r="AC3238" s="195" t="str">
        <f t="shared" si="219"/>
        <v/>
      </c>
      <c r="AD3238" s="194" t="str">
        <f t="shared" si="220"/>
        <v/>
      </c>
      <c r="AE3238" s="194">
        <f>IF(AD3238="",0,IF(ISERROR(VLOOKUP(AD3238,AD$7:AD3237,1,FALSE)),1,0))</f>
        <v>0</v>
      </c>
      <c r="AF3238" s="194"/>
    </row>
    <row r="3239" spans="1:32" ht="16.5" customHeight="1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75">
        <f>IF(AND($X$3512&lt;&gt;" ",$X$3512&lt;&gt;0),IF(X3239=$X$3512,1+COUNTIF(U$7:U3238,"&gt;0"),0),0)</f>
        <v>0</v>
      </c>
      <c r="V3239" s="178" t="s">
        <v>3428</v>
      </c>
      <c r="W3239" s="130"/>
      <c r="X3239" s="131"/>
      <c r="Y3239" s="131"/>
      <c r="Z3239" s="206"/>
      <c r="AA3239" s="194">
        <f t="shared" si="217"/>
        <v>0</v>
      </c>
      <c r="AB3239" s="124" t="str">
        <f t="shared" si="218"/>
        <v/>
      </c>
      <c r="AC3239" s="195" t="str">
        <f t="shared" si="219"/>
        <v/>
      </c>
      <c r="AD3239" s="194" t="str">
        <f t="shared" si="220"/>
        <v/>
      </c>
      <c r="AE3239" s="194">
        <f>IF(AD3239="",0,IF(ISERROR(VLOOKUP(AD3239,AD$7:AD3238,1,FALSE)),1,0))</f>
        <v>0</v>
      </c>
      <c r="AF3239" s="194"/>
    </row>
    <row r="3240" spans="1:32" ht="16.5" customHeight="1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75">
        <f>IF(AND($X$3512&lt;&gt;" ",$X$3512&lt;&gt;0),IF(X3240=$X$3512,1+COUNTIF(U$7:U3239,"&gt;0"),0),0)</f>
        <v>0</v>
      </c>
      <c r="V3240" s="178" t="s">
        <v>3429</v>
      </c>
      <c r="W3240" s="130"/>
      <c r="X3240" s="131"/>
      <c r="Y3240" s="131"/>
      <c r="Z3240" s="206"/>
      <c r="AA3240" s="194">
        <f t="shared" si="217"/>
        <v>0</v>
      </c>
      <c r="AB3240" s="124" t="str">
        <f t="shared" si="218"/>
        <v/>
      </c>
      <c r="AC3240" s="195" t="str">
        <f t="shared" si="219"/>
        <v/>
      </c>
      <c r="AD3240" s="194" t="str">
        <f t="shared" si="220"/>
        <v/>
      </c>
      <c r="AE3240" s="194">
        <f>IF(AD3240="",0,IF(ISERROR(VLOOKUP(AD3240,AD$7:AD3239,1,FALSE)),1,0))</f>
        <v>0</v>
      </c>
      <c r="AF3240" s="194"/>
    </row>
    <row r="3241" spans="1:32" ht="16.5" customHeight="1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75">
        <f>IF(AND($X$3512&lt;&gt;" ",$X$3512&lt;&gt;0),IF(X3241=$X$3512,1+COUNTIF(U$7:U3240,"&gt;0"),0),0)</f>
        <v>0</v>
      </c>
      <c r="V3241" s="178" t="s">
        <v>3430</v>
      </c>
      <c r="W3241" s="130"/>
      <c r="X3241" s="131"/>
      <c r="Y3241" s="131"/>
      <c r="Z3241" s="206"/>
      <c r="AA3241" s="194">
        <f t="shared" si="217"/>
        <v>0</v>
      </c>
      <c r="AB3241" s="124" t="str">
        <f t="shared" si="218"/>
        <v/>
      </c>
      <c r="AC3241" s="195" t="str">
        <f t="shared" si="219"/>
        <v/>
      </c>
      <c r="AD3241" s="194" t="str">
        <f t="shared" si="220"/>
        <v/>
      </c>
      <c r="AE3241" s="194">
        <f>IF(AD3241="",0,IF(ISERROR(VLOOKUP(AD3241,AD$7:AD3240,1,FALSE)),1,0))</f>
        <v>0</v>
      </c>
      <c r="AF3241" s="194"/>
    </row>
    <row r="3242" spans="1:32" ht="16.5" customHeight="1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75">
        <f>IF(AND($X$3512&lt;&gt;" ",$X$3512&lt;&gt;0),IF(X3242=$X$3512,1+COUNTIF(U$7:U3241,"&gt;0"),0),0)</f>
        <v>0</v>
      </c>
      <c r="V3242" s="178" t="s">
        <v>3431</v>
      </c>
      <c r="W3242" s="130"/>
      <c r="X3242" s="131"/>
      <c r="Y3242" s="131"/>
      <c r="Z3242" s="206"/>
      <c r="AA3242" s="194">
        <f t="shared" si="217"/>
        <v>0</v>
      </c>
      <c r="AB3242" s="124" t="str">
        <f t="shared" si="218"/>
        <v/>
      </c>
      <c r="AC3242" s="195" t="str">
        <f t="shared" si="219"/>
        <v/>
      </c>
      <c r="AD3242" s="194" t="str">
        <f t="shared" si="220"/>
        <v/>
      </c>
      <c r="AE3242" s="194">
        <f>IF(AD3242="",0,IF(ISERROR(VLOOKUP(AD3242,AD$7:AD3241,1,FALSE)),1,0))</f>
        <v>0</v>
      </c>
      <c r="AF3242" s="194"/>
    </row>
    <row r="3243" spans="1:32" ht="16.5" customHeight="1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75">
        <f>IF(AND($X$3512&lt;&gt;" ",$X$3512&lt;&gt;0),IF(X3243=$X$3512,1+COUNTIF(U$7:U3242,"&gt;0"),0),0)</f>
        <v>0</v>
      </c>
      <c r="V3243" s="178" t="s">
        <v>3432</v>
      </c>
      <c r="W3243" s="130"/>
      <c r="X3243" s="131"/>
      <c r="Y3243" s="131"/>
      <c r="Z3243" s="206"/>
      <c r="AA3243" s="194">
        <f t="shared" si="217"/>
        <v>0</v>
      </c>
      <c r="AB3243" s="124" t="str">
        <f t="shared" si="218"/>
        <v/>
      </c>
      <c r="AC3243" s="195" t="str">
        <f t="shared" si="219"/>
        <v/>
      </c>
      <c r="AD3243" s="194" t="str">
        <f t="shared" si="220"/>
        <v/>
      </c>
      <c r="AE3243" s="194">
        <f>IF(AD3243="",0,IF(ISERROR(VLOOKUP(AD3243,AD$7:AD3242,1,FALSE)),1,0))</f>
        <v>0</v>
      </c>
      <c r="AF3243" s="194"/>
    </row>
    <row r="3244" spans="1:32" ht="16.5" customHeight="1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75">
        <f>IF(AND($X$3512&lt;&gt;" ",$X$3512&lt;&gt;0),IF(X3244=$X$3512,1+COUNTIF(U$7:U3243,"&gt;0"),0),0)</f>
        <v>0</v>
      </c>
      <c r="V3244" s="178" t="s">
        <v>3433</v>
      </c>
      <c r="W3244" s="130"/>
      <c r="X3244" s="131"/>
      <c r="Y3244" s="131"/>
      <c r="Z3244" s="206"/>
      <c r="AA3244" s="194">
        <f t="shared" si="217"/>
        <v>0</v>
      </c>
      <c r="AB3244" s="124" t="str">
        <f t="shared" si="218"/>
        <v/>
      </c>
      <c r="AC3244" s="195" t="str">
        <f t="shared" si="219"/>
        <v/>
      </c>
      <c r="AD3244" s="194" t="str">
        <f t="shared" si="220"/>
        <v/>
      </c>
      <c r="AE3244" s="194">
        <f>IF(AD3244="",0,IF(ISERROR(VLOOKUP(AD3244,AD$7:AD3243,1,FALSE)),1,0))</f>
        <v>0</v>
      </c>
      <c r="AF3244" s="194"/>
    </row>
    <row r="3245" spans="1:32" ht="16.5" customHeight="1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75">
        <f>IF(AND($X$3512&lt;&gt;" ",$X$3512&lt;&gt;0),IF(X3245=$X$3512,1+COUNTIF(U$7:U3244,"&gt;0"),0),0)</f>
        <v>0</v>
      </c>
      <c r="V3245" s="178" t="s">
        <v>3434</v>
      </c>
      <c r="W3245" s="130"/>
      <c r="X3245" s="131"/>
      <c r="Y3245" s="131"/>
      <c r="Z3245" s="206"/>
      <c r="AA3245" s="194">
        <f t="shared" si="217"/>
        <v>0</v>
      </c>
      <c r="AB3245" s="124" t="str">
        <f t="shared" si="218"/>
        <v/>
      </c>
      <c r="AC3245" s="195" t="str">
        <f t="shared" si="219"/>
        <v/>
      </c>
      <c r="AD3245" s="194" t="str">
        <f t="shared" si="220"/>
        <v/>
      </c>
      <c r="AE3245" s="194">
        <f>IF(AD3245="",0,IF(ISERROR(VLOOKUP(AD3245,AD$7:AD3244,1,FALSE)),1,0))</f>
        <v>0</v>
      </c>
      <c r="AF3245" s="194"/>
    </row>
    <row r="3246" spans="1:32" ht="16.5" customHeight="1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75">
        <f>IF(AND($X$3512&lt;&gt;" ",$X$3512&lt;&gt;0),IF(X3246=$X$3512,1+COUNTIF(U$7:U3245,"&gt;0"),0),0)</f>
        <v>0</v>
      </c>
      <c r="V3246" s="178" t="s">
        <v>3435</v>
      </c>
      <c r="W3246" s="130"/>
      <c r="X3246" s="131"/>
      <c r="Y3246" s="131"/>
      <c r="Z3246" s="206"/>
      <c r="AA3246" s="194">
        <f t="shared" si="217"/>
        <v>0</v>
      </c>
      <c r="AB3246" s="124" t="str">
        <f t="shared" si="218"/>
        <v/>
      </c>
      <c r="AC3246" s="195" t="str">
        <f t="shared" si="219"/>
        <v/>
      </c>
      <c r="AD3246" s="194" t="str">
        <f t="shared" si="220"/>
        <v/>
      </c>
      <c r="AE3246" s="194">
        <f>IF(AD3246="",0,IF(ISERROR(VLOOKUP(AD3246,AD$7:AD3245,1,FALSE)),1,0))</f>
        <v>0</v>
      </c>
      <c r="AF3246" s="194"/>
    </row>
    <row r="3247" spans="1:32" ht="16.5" customHeight="1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75">
        <f>IF(AND($X$3512&lt;&gt;" ",$X$3512&lt;&gt;0),IF(X3247=$X$3512,1+COUNTIF(U$7:U3246,"&gt;0"),0),0)</f>
        <v>0</v>
      </c>
      <c r="V3247" s="178" t="s">
        <v>3436</v>
      </c>
      <c r="W3247" s="130"/>
      <c r="X3247" s="131"/>
      <c r="Y3247" s="131"/>
      <c r="Z3247" s="206"/>
      <c r="AA3247" s="194">
        <f t="shared" si="217"/>
        <v>0</v>
      </c>
      <c r="AB3247" s="124" t="str">
        <f t="shared" si="218"/>
        <v/>
      </c>
      <c r="AC3247" s="195" t="str">
        <f t="shared" si="219"/>
        <v/>
      </c>
      <c r="AD3247" s="194" t="str">
        <f t="shared" si="220"/>
        <v/>
      </c>
      <c r="AE3247" s="194">
        <f>IF(AD3247="",0,IF(ISERROR(VLOOKUP(AD3247,AD$7:AD3246,1,FALSE)),1,0))</f>
        <v>0</v>
      </c>
      <c r="AF3247" s="194"/>
    </row>
    <row r="3248" spans="1:32" ht="16.5" customHeight="1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75">
        <f>IF(AND($X$3512&lt;&gt;" ",$X$3512&lt;&gt;0),IF(X3248=$X$3512,1+COUNTIF(U$7:U3247,"&gt;0"),0),0)</f>
        <v>0</v>
      </c>
      <c r="V3248" s="178" t="s">
        <v>3437</v>
      </c>
      <c r="W3248" s="130"/>
      <c r="X3248" s="131"/>
      <c r="Y3248" s="131"/>
      <c r="Z3248" s="206"/>
      <c r="AA3248" s="194">
        <f t="shared" si="217"/>
        <v>0</v>
      </c>
      <c r="AB3248" s="124" t="str">
        <f t="shared" si="218"/>
        <v/>
      </c>
      <c r="AC3248" s="195" t="str">
        <f t="shared" si="219"/>
        <v/>
      </c>
      <c r="AD3248" s="194" t="str">
        <f t="shared" si="220"/>
        <v/>
      </c>
      <c r="AE3248" s="194">
        <f>IF(AD3248="",0,IF(ISERROR(VLOOKUP(AD3248,AD$7:AD3247,1,FALSE)),1,0))</f>
        <v>0</v>
      </c>
      <c r="AF3248" s="194"/>
    </row>
    <row r="3249" spans="1:32" ht="16.5" customHeight="1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75">
        <f>IF(AND($X$3512&lt;&gt;" ",$X$3512&lt;&gt;0),IF(X3249=$X$3512,1+COUNTIF(U$7:U3248,"&gt;0"),0),0)</f>
        <v>0</v>
      </c>
      <c r="V3249" s="178" t="s">
        <v>3438</v>
      </c>
      <c r="W3249" s="130"/>
      <c r="X3249" s="131"/>
      <c r="Y3249" s="131"/>
      <c r="Z3249" s="206"/>
      <c r="AA3249" s="194">
        <f t="shared" si="217"/>
        <v>0</v>
      </c>
      <c r="AB3249" s="124" t="str">
        <f t="shared" si="218"/>
        <v/>
      </c>
      <c r="AC3249" s="195" t="str">
        <f t="shared" si="219"/>
        <v/>
      </c>
      <c r="AD3249" s="194" t="str">
        <f t="shared" si="220"/>
        <v/>
      </c>
      <c r="AE3249" s="194">
        <f>IF(AD3249="",0,IF(ISERROR(VLOOKUP(AD3249,AD$7:AD3248,1,FALSE)),1,0))</f>
        <v>0</v>
      </c>
      <c r="AF3249" s="194"/>
    </row>
    <row r="3250" spans="1:32" ht="16.5" customHeight="1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75">
        <f>IF(AND($X$3512&lt;&gt;" ",$X$3512&lt;&gt;0),IF(X3250=$X$3512,1+COUNTIF(U$7:U3249,"&gt;0"),0),0)</f>
        <v>0</v>
      </c>
      <c r="V3250" s="178" t="s">
        <v>3439</v>
      </c>
      <c r="W3250" s="130"/>
      <c r="X3250" s="131"/>
      <c r="Y3250" s="131"/>
      <c r="Z3250" s="206"/>
      <c r="AA3250" s="194">
        <f t="shared" si="217"/>
        <v>0</v>
      </c>
      <c r="AB3250" s="124" t="str">
        <f t="shared" si="218"/>
        <v/>
      </c>
      <c r="AC3250" s="195" t="str">
        <f t="shared" si="219"/>
        <v/>
      </c>
      <c r="AD3250" s="194" t="str">
        <f t="shared" si="220"/>
        <v/>
      </c>
      <c r="AE3250" s="194">
        <f>IF(AD3250="",0,IF(ISERROR(VLOOKUP(AD3250,AD$7:AD3249,1,FALSE)),1,0))</f>
        <v>0</v>
      </c>
      <c r="AF3250" s="194"/>
    </row>
    <row r="3251" spans="1:32" ht="16.5" customHeight="1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75">
        <f>IF(AND($X$3512&lt;&gt;" ",$X$3512&lt;&gt;0),IF(X3251=$X$3512,1+COUNTIF(U$7:U3250,"&gt;0"),0),0)</f>
        <v>0</v>
      </c>
      <c r="V3251" s="178" t="s">
        <v>3440</v>
      </c>
      <c r="W3251" s="130"/>
      <c r="X3251" s="131"/>
      <c r="Y3251" s="131"/>
      <c r="Z3251" s="206"/>
      <c r="AA3251" s="194">
        <f t="shared" si="217"/>
        <v>0</v>
      </c>
      <c r="AB3251" s="124" t="str">
        <f t="shared" si="218"/>
        <v/>
      </c>
      <c r="AC3251" s="195" t="str">
        <f t="shared" si="219"/>
        <v/>
      </c>
      <c r="AD3251" s="194" t="str">
        <f t="shared" si="220"/>
        <v/>
      </c>
      <c r="AE3251" s="194">
        <f>IF(AD3251="",0,IF(ISERROR(VLOOKUP(AD3251,AD$7:AD3250,1,FALSE)),1,0))</f>
        <v>0</v>
      </c>
      <c r="AF3251" s="194"/>
    </row>
    <row r="3252" spans="1:32" ht="16.5" customHeight="1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75">
        <f>IF(AND($X$3512&lt;&gt;" ",$X$3512&lt;&gt;0),IF(X3252=$X$3512,1+COUNTIF(U$7:U3251,"&gt;0"),0),0)</f>
        <v>0</v>
      </c>
      <c r="V3252" s="178" t="s">
        <v>3441</v>
      </c>
      <c r="W3252" s="130"/>
      <c r="X3252" s="131"/>
      <c r="Y3252" s="131"/>
      <c r="Z3252" s="206"/>
      <c r="AA3252" s="194">
        <f t="shared" si="217"/>
        <v>0</v>
      </c>
      <c r="AB3252" s="124" t="str">
        <f t="shared" si="218"/>
        <v/>
      </c>
      <c r="AC3252" s="195" t="str">
        <f t="shared" si="219"/>
        <v/>
      </c>
      <c r="AD3252" s="194" t="str">
        <f t="shared" si="220"/>
        <v/>
      </c>
      <c r="AE3252" s="194">
        <f>IF(AD3252="",0,IF(ISERROR(VLOOKUP(AD3252,AD$7:AD3251,1,FALSE)),1,0))</f>
        <v>0</v>
      </c>
      <c r="AF3252" s="194"/>
    </row>
    <row r="3253" spans="1:32" ht="16.5" customHeight="1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75">
        <f>IF(AND($X$3512&lt;&gt;" ",$X$3512&lt;&gt;0),IF(X3253=$X$3512,1+COUNTIF(U$7:U3252,"&gt;0"),0),0)</f>
        <v>0</v>
      </c>
      <c r="V3253" s="178" t="s">
        <v>3442</v>
      </c>
      <c r="W3253" s="130"/>
      <c r="X3253" s="131"/>
      <c r="Y3253" s="131"/>
      <c r="Z3253" s="206"/>
      <c r="AA3253" s="194">
        <f t="shared" si="217"/>
        <v>0</v>
      </c>
      <c r="AB3253" s="124" t="str">
        <f t="shared" si="218"/>
        <v/>
      </c>
      <c r="AC3253" s="195" t="str">
        <f t="shared" si="219"/>
        <v/>
      </c>
      <c r="AD3253" s="194" t="str">
        <f t="shared" si="220"/>
        <v/>
      </c>
      <c r="AE3253" s="194">
        <f>IF(AD3253="",0,IF(ISERROR(VLOOKUP(AD3253,AD$7:AD3252,1,FALSE)),1,0))</f>
        <v>0</v>
      </c>
      <c r="AF3253" s="194"/>
    </row>
    <row r="3254" spans="1:32" ht="16.5" customHeight="1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75">
        <f>IF(AND($X$3512&lt;&gt;" ",$X$3512&lt;&gt;0),IF(X3254=$X$3512,1+COUNTIF(U$7:U3253,"&gt;0"),0),0)</f>
        <v>0</v>
      </c>
      <c r="V3254" s="178" t="s">
        <v>3443</v>
      </c>
      <c r="W3254" s="130"/>
      <c r="X3254" s="131"/>
      <c r="Y3254" s="131"/>
      <c r="Z3254" s="206"/>
      <c r="AA3254" s="194">
        <f t="shared" si="217"/>
        <v>0</v>
      </c>
      <c r="AB3254" s="124" t="str">
        <f t="shared" si="218"/>
        <v/>
      </c>
      <c r="AC3254" s="195" t="str">
        <f t="shared" si="219"/>
        <v/>
      </c>
      <c r="AD3254" s="194" t="str">
        <f t="shared" si="220"/>
        <v/>
      </c>
      <c r="AE3254" s="194">
        <f>IF(AD3254="",0,IF(ISERROR(VLOOKUP(AD3254,AD$7:AD3253,1,FALSE)),1,0))</f>
        <v>0</v>
      </c>
      <c r="AF3254" s="194"/>
    </row>
    <row r="3255" spans="1:32" ht="16.5" customHeight="1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75">
        <f>IF(AND($X$3512&lt;&gt;" ",$X$3512&lt;&gt;0),IF(X3255=$X$3512,1+COUNTIF(U$7:U3254,"&gt;0"),0),0)</f>
        <v>0</v>
      </c>
      <c r="V3255" s="178" t="s">
        <v>3444</v>
      </c>
      <c r="W3255" s="130"/>
      <c r="X3255" s="131"/>
      <c r="Y3255" s="131"/>
      <c r="Z3255" s="206"/>
      <c r="AA3255" s="194">
        <f t="shared" si="217"/>
        <v>0</v>
      </c>
      <c r="AB3255" s="124" t="str">
        <f t="shared" si="218"/>
        <v/>
      </c>
      <c r="AC3255" s="195" t="str">
        <f t="shared" si="219"/>
        <v/>
      </c>
      <c r="AD3255" s="194" t="str">
        <f t="shared" si="220"/>
        <v/>
      </c>
      <c r="AE3255" s="194">
        <f>IF(AD3255="",0,IF(ISERROR(VLOOKUP(AD3255,AD$7:AD3254,1,FALSE)),1,0))</f>
        <v>0</v>
      </c>
      <c r="AF3255" s="194"/>
    </row>
    <row r="3256" spans="1:32" ht="16.5" customHeight="1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75">
        <f>IF(AND($X$3512&lt;&gt;" ",$X$3512&lt;&gt;0),IF(X3256=$X$3512,1+COUNTIF(U$7:U3255,"&gt;0"),0),0)</f>
        <v>0</v>
      </c>
      <c r="V3256" s="178" t="s">
        <v>3445</v>
      </c>
      <c r="W3256" s="130"/>
      <c r="X3256" s="131"/>
      <c r="Y3256" s="131"/>
      <c r="Z3256" s="206"/>
      <c r="AA3256" s="194">
        <f t="shared" si="217"/>
        <v>0</v>
      </c>
      <c r="AB3256" s="124" t="str">
        <f t="shared" si="218"/>
        <v/>
      </c>
      <c r="AC3256" s="195" t="str">
        <f t="shared" si="219"/>
        <v/>
      </c>
      <c r="AD3256" s="194" t="str">
        <f t="shared" si="220"/>
        <v/>
      </c>
      <c r="AE3256" s="194">
        <f>IF(AD3256="",0,IF(ISERROR(VLOOKUP(AD3256,AD$7:AD3255,1,FALSE)),1,0))</f>
        <v>0</v>
      </c>
      <c r="AF3256" s="194"/>
    </row>
    <row r="3257" spans="1:32" ht="16.5" customHeight="1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75">
        <f>IF(AND($X$3512&lt;&gt;" ",$X$3512&lt;&gt;0),IF(X3257=$X$3512,1+COUNTIF(U$7:U3256,"&gt;0"),0),0)</f>
        <v>0</v>
      </c>
      <c r="V3257" s="178" t="s">
        <v>3446</v>
      </c>
      <c r="W3257" s="130"/>
      <c r="X3257" s="131"/>
      <c r="Y3257" s="131"/>
      <c r="Z3257" s="206"/>
      <c r="AA3257" s="194">
        <f t="shared" si="217"/>
        <v>0</v>
      </c>
      <c r="AB3257" s="124" t="str">
        <f t="shared" si="218"/>
        <v/>
      </c>
      <c r="AC3257" s="195" t="str">
        <f t="shared" si="219"/>
        <v/>
      </c>
      <c r="AD3257" s="194" t="str">
        <f t="shared" si="220"/>
        <v/>
      </c>
      <c r="AE3257" s="194">
        <f>IF(AD3257="",0,IF(ISERROR(VLOOKUP(AD3257,AD$7:AD3256,1,FALSE)),1,0))</f>
        <v>0</v>
      </c>
      <c r="AF3257" s="194"/>
    </row>
    <row r="3258" spans="1:32" ht="16.5" customHeight="1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75">
        <f>IF(AND($X$3512&lt;&gt;" ",$X$3512&lt;&gt;0),IF(X3258=$X$3512,1+COUNTIF(U$7:U3257,"&gt;0"),0),0)</f>
        <v>0</v>
      </c>
      <c r="V3258" s="178" t="s">
        <v>3447</v>
      </c>
      <c r="W3258" s="130"/>
      <c r="X3258" s="131"/>
      <c r="Y3258" s="131"/>
      <c r="Z3258" s="206"/>
      <c r="AA3258" s="194">
        <f t="shared" si="217"/>
        <v>0</v>
      </c>
      <c r="AB3258" s="124" t="str">
        <f t="shared" si="218"/>
        <v/>
      </c>
      <c r="AC3258" s="195" t="str">
        <f t="shared" si="219"/>
        <v/>
      </c>
      <c r="AD3258" s="194" t="str">
        <f t="shared" si="220"/>
        <v/>
      </c>
      <c r="AE3258" s="194">
        <f>IF(AD3258="",0,IF(ISERROR(VLOOKUP(AD3258,AD$7:AD3257,1,FALSE)),1,0))</f>
        <v>0</v>
      </c>
      <c r="AF3258" s="194"/>
    </row>
    <row r="3259" spans="1:32" ht="16.5" customHeight="1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75">
        <f>IF(AND($X$3512&lt;&gt;" ",$X$3512&lt;&gt;0),IF(X3259=$X$3512,1+COUNTIF(U$7:U3258,"&gt;0"),0),0)</f>
        <v>0</v>
      </c>
      <c r="V3259" s="178" t="s">
        <v>3448</v>
      </c>
      <c r="W3259" s="130"/>
      <c r="X3259" s="131"/>
      <c r="Y3259" s="131"/>
      <c r="Z3259" s="206"/>
      <c r="AA3259" s="194">
        <f t="shared" si="217"/>
        <v>0</v>
      </c>
      <c r="AB3259" s="124" t="str">
        <f t="shared" si="218"/>
        <v/>
      </c>
      <c r="AC3259" s="195" t="str">
        <f t="shared" si="219"/>
        <v/>
      </c>
      <c r="AD3259" s="194" t="str">
        <f t="shared" si="220"/>
        <v/>
      </c>
      <c r="AE3259" s="194">
        <f>IF(AD3259="",0,IF(ISERROR(VLOOKUP(AD3259,AD$7:AD3258,1,FALSE)),1,0))</f>
        <v>0</v>
      </c>
      <c r="AF3259" s="194"/>
    </row>
    <row r="3260" spans="1:32" ht="16.5" customHeight="1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75">
        <f>IF(AND($X$3512&lt;&gt;" ",$X$3512&lt;&gt;0),IF(X3260=$X$3512,1+COUNTIF(U$7:U3259,"&gt;0"),0),0)</f>
        <v>0</v>
      </c>
      <c r="V3260" s="178" t="s">
        <v>3449</v>
      </c>
      <c r="W3260" s="130"/>
      <c r="X3260" s="131"/>
      <c r="Y3260" s="131"/>
      <c r="Z3260" s="206"/>
      <c r="AA3260" s="194">
        <f t="shared" si="217"/>
        <v>0</v>
      </c>
      <c r="AB3260" s="124" t="str">
        <f t="shared" si="218"/>
        <v/>
      </c>
      <c r="AC3260" s="195" t="str">
        <f t="shared" si="219"/>
        <v/>
      </c>
      <c r="AD3260" s="194" t="str">
        <f t="shared" si="220"/>
        <v/>
      </c>
      <c r="AE3260" s="194">
        <f>IF(AD3260="",0,IF(ISERROR(VLOOKUP(AD3260,AD$7:AD3259,1,FALSE)),1,0))</f>
        <v>0</v>
      </c>
      <c r="AF3260" s="194"/>
    </row>
    <row r="3261" spans="1:32" ht="16.5" customHeight="1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75">
        <f>IF(AND($X$3512&lt;&gt;" ",$X$3512&lt;&gt;0),IF(X3261=$X$3512,1+COUNTIF(U$7:U3260,"&gt;0"),0),0)</f>
        <v>0</v>
      </c>
      <c r="V3261" s="178" t="s">
        <v>3450</v>
      </c>
      <c r="W3261" s="130"/>
      <c r="X3261" s="131"/>
      <c r="Y3261" s="131"/>
      <c r="Z3261" s="206"/>
      <c r="AA3261" s="194">
        <f t="shared" si="217"/>
        <v>0</v>
      </c>
      <c r="AB3261" s="124" t="str">
        <f t="shared" si="218"/>
        <v/>
      </c>
      <c r="AC3261" s="195" t="str">
        <f t="shared" si="219"/>
        <v/>
      </c>
      <c r="AD3261" s="194" t="str">
        <f t="shared" si="220"/>
        <v/>
      </c>
      <c r="AE3261" s="194">
        <f>IF(AD3261="",0,IF(ISERROR(VLOOKUP(AD3261,AD$7:AD3260,1,FALSE)),1,0))</f>
        <v>0</v>
      </c>
      <c r="AF3261" s="194"/>
    </row>
    <row r="3262" spans="1:32" ht="16.5" customHeight="1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75">
        <f>IF(AND($X$3512&lt;&gt;" ",$X$3512&lt;&gt;0),IF(X3262=$X$3512,1+COUNTIF(U$7:U3261,"&gt;0"),0),0)</f>
        <v>0</v>
      </c>
      <c r="V3262" s="178" t="s">
        <v>3451</v>
      </c>
      <c r="W3262" s="130"/>
      <c r="X3262" s="131"/>
      <c r="Y3262" s="131"/>
      <c r="Z3262" s="206"/>
      <c r="AA3262" s="194">
        <f t="shared" si="217"/>
        <v>0</v>
      </c>
      <c r="AB3262" s="124" t="str">
        <f t="shared" si="218"/>
        <v/>
      </c>
      <c r="AC3262" s="195" t="str">
        <f t="shared" si="219"/>
        <v/>
      </c>
      <c r="AD3262" s="194" t="str">
        <f t="shared" si="220"/>
        <v/>
      </c>
      <c r="AE3262" s="194">
        <f>IF(AD3262="",0,IF(ISERROR(VLOOKUP(AD3262,AD$7:AD3261,1,FALSE)),1,0))</f>
        <v>0</v>
      </c>
      <c r="AF3262" s="194"/>
    </row>
    <row r="3263" spans="1:32" ht="16.5" customHeight="1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75">
        <f>IF(AND($X$3512&lt;&gt;" ",$X$3512&lt;&gt;0),IF(X3263=$X$3512,1+COUNTIF(U$7:U3262,"&gt;0"),0),0)</f>
        <v>0</v>
      </c>
      <c r="V3263" s="178" t="s">
        <v>3452</v>
      </c>
      <c r="W3263" s="130"/>
      <c r="X3263" s="131"/>
      <c r="Y3263" s="131"/>
      <c r="Z3263" s="206"/>
      <c r="AA3263" s="194">
        <f t="shared" si="217"/>
        <v>0</v>
      </c>
      <c r="AB3263" s="124" t="str">
        <f t="shared" si="218"/>
        <v/>
      </c>
      <c r="AC3263" s="195" t="str">
        <f t="shared" si="219"/>
        <v/>
      </c>
      <c r="AD3263" s="194" t="str">
        <f t="shared" si="220"/>
        <v/>
      </c>
      <c r="AE3263" s="194">
        <f>IF(AD3263="",0,IF(ISERROR(VLOOKUP(AD3263,AD$7:AD3262,1,FALSE)),1,0))</f>
        <v>0</v>
      </c>
      <c r="AF3263" s="194"/>
    </row>
    <row r="3264" spans="1:32" ht="16.5" customHeight="1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75">
        <f>IF(AND($X$3512&lt;&gt;" ",$X$3512&lt;&gt;0),IF(X3264=$X$3512,1+COUNTIF(U$7:U3263,"&gt;0"),0),0)</f>
        <v>0</v>
      </c>
      <c r="V3264" s="178" t="s">
        <v>3453</v>
      </c>
      <c r="W3264" s="130"/>
      <c r="X3264" s="131"/>
      <c r="Y3264" s="131"/>
      <c r="Z3264" s="206"/>
      <c r="AA3264" s="194">
        <f t="shared" si="217"/>
        <v>0</v>
      </c>
      <c r="AB3264" s="124" t="str">
        <f t="shared" si="218"/>
        <v/>
      </c>
      <c r="AC3264" s="195" t="str">
        <f t="shared" si="219"/>
        <v/>
      </c>
      <c r="AD3264" s="194" t="str">
        <f t="shared" si="220"/>
        <v/>
      </c>
      <c r="AE3264" s="194">
        <f>IF(AD3264="",0,IF(ISERROR(VLOOKUP(AD3264,AD$7:AD3263,1,FALSE)),1,0))</f>
        <v>0</v>
      </c>
      <c r="AF3264" s="194"/>
    </row>
    <row r="3265" spans="1:32" ht="16.5" customHeight="1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75">
        <f>IF(AND($X$3512&lt;&gt;" ",$X$3512&lt;&gt;0),IF(X3265=$X$3512,1+COUNTIF(U$7:U3264,"&gt;0"),0),0)</f>
        <v>0</v>
      </c>
      <c r="V3265" s="178" t="s">
        <v>3454</v>
      </c>
      <c r="W3265" s="130"/>
      <c r="X3265" s="131"/>
      <c r="Y3265" s="131"/>
      <c r="Z3265" s="206"/>
      <c r="AA3265" s="194">
        <f t="shared" si="217"/>
        <v>0</v>
      </c>
      <c r="AB3265" s="124" t="str">
        <f t="shared" si="218"/>
        <v/>
      </c>
      <c r="AC3265" s="195" t="str">
        <f t="shared" si="219"/>
        <v/>
      </c>
      <c r="AD3265" s="194" t="str">
        <f t="shared" si="220"/>
        <v/>
      </c>
      <c r="AE3265" s="194">
        <f>IF(AD3265="",0,IF(ISERROR(VLOOKUP(AD3265,AD$7:AD3264,1,FALSE)),1,0))</f>
        <v>0</v>
      </c>
      <c r="AF3265" s="194"/>
    </row>
    <row r="3266" spans="1:32" ht="16.5" customHeight="1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75">
        <f>IF(AND($X$3512&lt;&gt;" ",$X$3512&lt;&gt;0),IF(X3266=$X$3512,1+COUNTIF(U$7:U3265,"&gt;0"),0),0)</f>
        <v>0</v>
      </c>
      <c r="V3266" s="178" t="s">
        <v>3455</v>
      </c>
      <c r="W3266" s="130"/>
      <c r="X3266" s="131"/>
      <c r="Y3266" s="131"/>
      <c r="Z3266" s="206"/>
      <c r="AA3266" s="194">
        <f t="shared" si="217"/>
        <v>0</v>
      </c>
      <c r="AB3266" s="124" t="str">
        <f t="shared" si="218"/>
        <v/>
      </c>
      <c r="AC3266" s="195" t="str">
        <f t="shared" si="219"/>
        <v/>
      </c>
      <c r="AD3266" s="194" t="str">
        <f t="shared" si="220"/>
        <v/>
      </c>
      <c r="AE3266" s="194">
        <f>IF(AD3266="",0,IF(ISERROR(VLOOKUP(AD3266,AD$7:AD3265,1,FALSE)),1,0))</f>
        <v>0</v>
      </c>
      <c r="AF3266" s="194"/>
    </row>
    <row r="3267" spans="1:32" ht="16.5" customHeight="1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75">
        <f>IF(AND($X$3512&lt;&gt;" ",$X$3512&lt;&gt;0),IF(X3267=$X$3512,1+COUNTIF(U$7:U3266,"&gt;0"),0),0)</f>
        <v>0</v>
      </c>
      <c r="V3267" s="178" t="s">
        <v>3456</v>
      </c>
      <c r="W3267" s="130"/>
      <c r="X3267" s="131"/>
      <c r="Y3267" s="131"/>
      <c r="Z3267" s="206"/>
      <c r="AA3267" s="194">
        <f t="shared" si="217"/>
        <v>0</v>
      </c>
      <c r="AB3267" s="124" t="str">
        <f t="shared" si="218"/>
        <v/>
      </c>
      <c r="AC3267" s="195" t="str">
        <f t="shared" si="219"/>
        <v/>
      </c>
      <c r="AD3267" s="194" t="str">
        <f t="shared" si="220"/>
        <v/>
      </c>
      <c r="AE3267" s="194">
        <f>IF(AD3267="",0,IF(ISERROR(VLOOKUP(AD3267,AD$7:AD3266,1,FALSE)),1,0))</f>
        <v>0</v>
      </c>
      <c r="AF3267" s="194"/>
    </row>
    <row r="3268" spans="1:32" ht="16.5" customHeight="1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75">
        <f>IF(AND($X$3512&lt;&gt;" ",$X$3512&lt;&gt;0),IF(X3268=$X$3512,1+COUNTIF(U$7:U3267,"&gt;0"),0),0)</f>
        <v>0</v>
      </c>
      <c r="V3268" s="178" t="s">
        <v>3457</v>
      </c>
      <c r="W3268" s="130"/>
      <c r="X3268" s="131"/>
      <c r="Y3268" s="131"/>
      <c r="Z3268" s="206"/>
      <c r="AA3268" s="194">
        <f t="shared" si="217"/>
        <v>0</v>
      </c>
      <c r="AB3268" s="124" t="str">
        <f t="shared" si="218"/>
        <v/>
      </c>
      <c r="AC3268" s="195" t="str">
        <f t="shared" si="219"/>
        <v/>
      </c>
      <c r="AD3268" s="194" t="str">
        <f t="shared" si="220"/>
        <v/>
      </c>
      <c r="AE3268" s="194">
        <f>IF(AD3268="",0,IF(ISERROR(VLOOKUP(AD3268,AD$7:AD3267,1,FALSE)),1,0))</f>
        <v>0</v>
      </c>
      <c r="AF3268" s="194"/>
    </row>
    <row r="3269" spans="1:32" ht="16.5" customHeight="1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75">
        <f>IF(AND($X$3512&lt;&gt;" ",$X$3512&lt;&gt;0),IF(X3269=$X$3512,1+COUNTIF(U$7:U3268,"&gt;0"),0),0)</f>
        <v>0</v>
      </c>
      <c r="V3269" s="178" t="s">
        <v>3458</v>
      </c>
      <c r="W3269" s="130"/>
      <c r="X3269" s="131"/>
      <c r="Y3269" s="131"/>
      <c r="Z3269" s="206"/>
      <c r="AA3269" s="194">
        <f t="shared" si="217"/>
        <v>0</v>
      </c>
      <c r="AB3269" s="124" t="str">
        <f t="shared" si="218"/>
        <v/>
      </c>
      <c r="AC3269" s="195" t="str">
        <f t="shared" si="219"/>
        <v/>
      </c>
      <c r="AD3269" s="194" t="str">
        <f t="shared" si="220"/>
        <v/>
      </c>
      <c r="AE3269" s="194">
        <f>IF(AD3269="",0,IF(ISERROR(VLOOKUP(AD3269,AD$7:AD3268,1,FALSE)),1,0))</f>
        <v>0</v>
      </c>
      <c r="AF3269" s="194"/>
    </row>
    <row r="3270" spans="1:32" ht="16.5" customHeight="1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75">
        <f>IF(AND($X$3512&lt;&gt;" ",$X$3512&lt;&gt;0),IF(X3270=$X$3512,1+COUNTIF(U$7:U3269,"&gt;0"),0),0)</f>
        <v>0</v>
      </c>
      <c r="V3270" s="178" t="s">
        <v>3459</v>
      </c>
      <c r="W3270" s="130"/>
      <c r="X3270" s="131"/>
      <c r="Y3270" s="131"/>
      <c r="Z3270" s="206"/>
      <c r="AA3270" s="194">
        <f t="shared" si="217"/>
        <v>0</v>
      </c>
      <c r="AB3270" s="124" t="str">
        <f t="shared" si="218"/>
        <v/>
      </c>
      <c r="AC3270" s="195" t="str">
        <f t="shared" si="219"/>
        <v/>
      </c>
      <c r="AD3270" s="194" t="str">
        <f t="shared" si="220"/>
        <v/>
      </c>
      <c r="AE3270" s="194">
        <f>IF(AD3270="",0,IF(ISERROR(VLOOKUP(AD3270,AD$7:AD3269,1,FALSE)),1,0))</f>
        <v>0</v>
      </c>
      <c r="AF3270" s="194"/>
    </row>
    <row r="3271" spans="1:32" ht="16.5" customHeight="1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75">
        <f>IF(AND($X$3512&lt;&gt;" ",$X$3512&lt;&gt;0),IF(X3271=$X$3512,1+COUNTIF(U$7:U3270,"&gt;0"),0),0)</f>
        <v>0</v>
      </c>
      <c r="V3271" s="178" t="s">
        <v>3460</v>
      </c>
      <c r="W3271" s="130"/>
      <c r="X3271" s="131"/>
      <c r="Y3271" s="131"/>
      <c r="Z3271" s="206"/>
      <c r="AA3271" s="194">
        <f t="shared" ref="AA3271:AA3334" si="221">IF(ISBLANK(X3271),0,VLOOKUP(X3271,$B$8:$E$57,1,FALSE))</f>
        <v>0</v>
      </c>
      <c r="AB3271" s="124" t="str">
        <f t="shared" si="218"/>
        <v/>
      </c>
      <c r="AC3271" s="195" t="str">
        <f t="shared" si="219"/>
        <v/>
      </c>
      <c r="AD3271" s="194" t="str">
        <f t="shared" si="220"/>
        <v/>
      </c>
      <c r="AE3271" s="194">
        <f>IF(AD3271="",0,IF(ISERROR(VLOOKUP(AD3271,AD$7:AD3270,1,FALSE)),1,0))</f>
        <v>0</v>
      </c>
      <c r="AF3271" s="194"/>
    </row>
    <row r="3272" spans="1:32" ht="16.5" customHeight="1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75">
        <f>IF(AND($X$3512&lt;&gt;" ",$X$3512&lt;&gt;0),IF(X3272=$X$3512,1+COUNTIF(U$7:U3271,"&gt;0"),0),0)</f>
        <v>0</v>
      </c>
      <c r="V3272" s="178" t="s">
        <v>3461</v>
      </c>
      <c r="W3272" s="130"/>
      <c r="X3272" s="131"/>
      <c r="Y3272" s="131"/>
      <c r="Z3272" s="206"/>
      <c r="AA3272" s="194">
        <f t="shared" si="221"/>
        <v>0</v>
      </c>
      <c r="AB3272" s="124" t="str">
        <f t="shared" ref="AB3272:AB3335" si="222">IF(W3272&gt;0,CONCATENATE(MONTH(W3272)&amp;X3272),"")</f>
        <v/>
      </c>
      <c r="AC3272" s="195" t="str">
        <f t="shared" ref="AC3272:AC3335" si="223">IF(OR(AND(Z3272&lt;&gt;0,ISBLANK(X3272)),ISERROR(AA3272)),"ERR","")</f>
        <v/>
      </c>
      <c r="AD3272" s="194" t="str">
        <f t="shared" si="220"/>
        <v/>
      </c>
      <c r="AE3272" s="194">
        <f>IF(AD3272="",0,IF(ISERROR(VLOOKUP(AD3272,AD$7:AD3271,1,FALSE)),1,0))</f>
        <v>0</v>
      </c>
      <c r="AF3272" s="194"/>
    </row>
    <row r="3273" spans="1:32" ht="16.5" customHeight="1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75">
        <f>IF(AND($X$3512&lt;&gt;" ",$X$3512&lt;&gt;0),IF(X3273=$X$3512,1+COUNTIF(U$7:U3272,"&gt;0"),0),0)</f>
        <v>0</v>
      </c>
      <c r="V3273" s="178" t="s">
        <v>3462</v>
      </c>
      <c r="W3273" s="130"/>
      <c r="X3273" s="131"/>
      <c r="Y3273" s="131"/>
      <c r="Z3273" s="206"/>
      <c r="AA3273" s="194">
        <f t="shared" si="221"/>
        <v>0</v>
      </c>
      <c r="AB3273" s="124" t="str">
        <f t="shared" si="222"/>
        <v/>
      </c>
      <c r="AC3273" s="195" t="str">
        <f t="shared" si="223"/>
        <v/>
      </c>
      <c r="AD3273" s="194" t="str">
        <f t="shared" si="220"/>
        <v/>
      </c>
      <c r="AE3273" s="194">
        <f>IF(AD3273="",0,IF(ISERROR(VLOOKUP(AD3273,AD$7:AD3272,1,FALSE)),1,0))</f>
        <v>0</v>
      </c>
      <c r="AF3273" s="194"/>
    </row>
    <row r="3274" spans="1:32" ht="16.5" customHeight="1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75">
        <f>IF(AND($X$3512&lt;&gt;" ",$X$3512&lt;&gt;0),IF(X3274=$X$3512,1+COUNTIF(U$7:U3273,"&gt;0"),0),0)</f>
        <v>0</v>
      </c>
      <c r="V3274" s="178" t="s">
        <v>3463</v>
      </c>
      <c r="W3274" s="130"/>
      <c r="X3274" s="131"/>
      <c r="Y3274" s="131"/>
      <c r="Z3274" s="206"/>
      <c r="AA3274" s="194">
        <f t="shared" si="221"/>
        <v>0</v>
      </c>
      <c r="AB3274" s="124" t="str">
        <f t="shared" si="222"/>
        <v/>
      </c>
      <c r="AC3274" s="195" t="str">
        <f t="shared" si="223"/>
        <v/>
      </c>
      <c r="AD3274" s="194" t="str">
        <f t="shared" si="220"/>
        <v/>
      </c>
      <c r="AE3274" s="194">
        <f>IF(AD3274="",0,IF(ISERROR(VLOOKUP(AD3274,AD$7:AD3273,1,FALSE)),1,0))</f>
        <v>0</v>
      </c>
      <c r="AF3274" s="194"/>
    </row>
    <row r="3275" spans="1:32" ht="16.5" customHeight="1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75">
        <f>IF(AND($X$3512&lt;&gt;" ",$X$3512&lt;&gt;0),IF(X3275=$X$3512,1+COUNTIF(U$7:U3274,"&gt;0"),0),0)</f>
        <v>0</v>
      </c>
      <c r="V3275" s="178" t="s">
        <v>3464</v>
      </c>
      <c r="W3275" s="130"/>
      <c r="X3275" s="131"/>
      <c r="Y3275" s="131"/>
      <c r="Z3275" s="206"/>
      <c r="AA3275" s="194">
        <f t="shared" si="221"/>
        <v>0</v>
      </c>
      <c r="AB3275" s="124" t="str">
        <f t="shared" si="222"/>
        <v/>
      </c>
      <c r="AC3275" s="195" t="str">
        <f t="shared" si="223"/>
        <v/>
      </c>
      <c r="AD3275" s="194" t="str">
        <f t="shared" ref="AD3275:AD3338" si="224">IF(W3275&gt;0,CONCATENATE(MONTH(W3275),"-",YEAR(W3275)),"")</f>
        <v/>
      </c>
      <c r="AE3275" s="194">
        <f>IF(AD3275="",0,IF(ISERROR(VLOOKUP(AD3275,AD$7:AD3274,1,FALSE)),1,0))</f>
        <v>0</v>
      </c>
      <c r="AF3275" s="194"/>
    </row>
    <row r="3276" spans="1:32" ht="16.5" customHeight="1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75">
        <f>IF(AND($X$3512&lt;&gt;" ",$X$3512&lt;&gt;0),IF(X3276=$X$3512,1+COUNTIF(U$7:U3275,"&gt;0"),0),0)</f>
        <v>0</v>
      </c>
      <c r="V3276" s="178" t="s">
        <v>3465</v>
      </c>
      <c r="W3276" s="130"/>
      <c r="X3276" s="131"/>
      <c r="Y3276" s="131"/>
      <c r="Z3276" s="206"/>
      <c r="AA3276" s="194">
        <f t="shared" si="221"/>
        <v>0</v>
      </c>
      <c r="AB3276" s="124" t="str">
        <f t="shared" si="222"/>
        <v/>
      </c>
      <c r="AC3276" s="195" t="str">
        <f t="shared" si="223"/>
        <v/>
      </c>
      <c r="AD3276" s="194" t="str">
        <f t="shared" si="224"/>
        <v/>
      </c>
      <c r="AE3276" s="194">
        <f>IF(AD3276="",0,IF(ISERROR(VLOOKUP(AD3276,AD$7:AD3275,1,FALSE)),1,0))</f>
        <v>0</v>
      </c>
      <c r="AF3276" s="194"/>
    </row>
    <row r="3277" spans="1:32" ht="16.5" customHeight="1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75">
        <f>IF(AND($X$3512&lt;&gt;" ",$X$3512&lt;&gt;0),IF(X3277=$X$3512,1+COUNTIF(U$7:U3276,"&gt;0"),0),0)</f>
        <v>0</v>
      </c>
      <c r="V3277" s="178" t="s">
        <v>3466</v>
      </c>
      <c r="W3277" s="130"/>
      <c r="X3277" s="131"/>
      <c r="Y3277" s="131"/>
      <c r="Z3277" s="206"/>
      <c r="AA3277" s="194">
        <f t="shared" si="221"/>
        <v>0</v>
      </c>
      <c r="AB3277" s="124" t="str">
        <f t="shared" si="222"/>
        <v/>
      </c>
      <c r="AC3277" s="195" t="str">
        <f t="shared" si="223"/>
        <v/>
      </c>
      <c r="AD3277" s="194" t="str">
        <f t="shared" si="224"/>
        <v/>
      </c>
      <c r="AE3277" s="194">
        <f>IF(AD3277="",0,IF(ISERROR(VLOOKUP(AD3277,AD$7:AD3276,1,FALSE)),1,0))</f>
        <v>0</v>
      </c>
      <c r="AF3277" s="194"/>
    </row>
    <row r="3278" spans="1:32" ht="16.5" customHeight="1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75">
        <f>IF(AND($X$3512&lt;&gt;" ",$X$3512&lt;&gt;0),IF(X3278=$X$3512,1+COUNTIF(U$7:U3277,"&gt;0"),0),0)</f>
        <v>0</v>
      </c>
      <c r="V3278" s="178" t="s">
        <v>3467</v>
      </c>
      <c r="W3278" s="130"/>
      <c r="X3278" s="131"/>
      <c r="Y3278" s="131"/>
      <c r="Z3278" s="206"/>
      <c r="AA3278" s="194">
        <f t="shared" si="221"/>
        <v>0</v>
      </c>
      <c r="AB3278" s="124" t="str">
        <f t="shared" si="222"/>
        <v/>
      </c>
      <c r="AC3278" s="195" t="str">
        <f t="shared" si="223"/>
        <v/>
      </c>
      <c r="AD3278" s="194" t="str">
        <f t="shared" si="224"/>
        <v/>
      </c>
      <c r="AE3278" s="194">
        <f>IF(AD3278="",0,IF(ISERROR(VLOOKUP(AD3278,AD$7:AD3277,1,FALSE)),1,0))</f>
        <v>0</v>
      </c>
      <c r="AF3278" s="194"/>
    </row>
    <row r="3279" spans="1:32" ht="16.5" customHeight="1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75">
        <f>IF(AND($X$3512&lt;&gt;" ",$X$3512&lt;&gt;0),IF(X3279=$X$3512,1+COUNTIF(U$7:U3278,"&gt;0"),0),0)</f>
        <v>0</v>
      </c>
      <c r="V3279" s="178" t="s">
        <v>3468</v>
      </c>
      <c r="W3279" s="130"/>
      <c r="X3279" s="131"/>
      <c r="Y3279" s="131"/>
      <c r="Z3279" s="206"/>
      <c r="AA3279" s="194">
        <f t="shared" si="221"/>
        <v>0</v>
      </c>
      <c r="AB3279" s="124" t="str">
        <f t="shared" si="222"/>
        <v/>
      </c>
      <c r="AC3279" s="195" t="str">
        <f t="shared" si="223"/>
        <v/>
      </c>
      <c r="AD3279" s="194" t="str">
        <f t="shared" si="224"/>
        <v/>
      </c>
      <c r="AE3279" s="194">
        <f>IF(AD3279="",0,IF(ISERROR(VLOOKUP(AD3279,AD$7:AD3278,1,FALSE)),1,0))</f>
        <v>0</v>
      </c>
      <c r="AF3279" s="194"/>
    </row>
    <row r="3280" spans="1:32" ht="16.5" customHeight="1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75">
        <f>IF(AND($X$3512&lt;&gt;" ",$X$3512&lt;&gt;0),IF(X3280=$X$3512,1+COUNTIF(U$7:U3279,"&gt;0"),0),0)</f>
        <v>0</v>
      </c>
      <c r="V3280" s="178" t="s">
        <v>3469</v>
      </c>
      <c r="W3280" s="130"/>
      <c r="X3280" s="131"/>
      <c r="Y3280" s="131"/>
      <c r="Z3280" s="206"/>
      <c r="AA3280" s="194">
        <f t="shared" si="221"/>
        <v>0</v>
      </c>
      <c r="AB3280" s="124" t="str">
        <f t="shared" si="222"/>
        <v/>
      </c>
      <c r="AC3280" s="195" t="str">
        <f t="shared" si="223"/>
        <v/>
      </c>
      <c r="AD3280" s="194" t="str">
        <f t="shared" si="224"/>
        <v/>
      </c>
      <c r="AE3280" s="194">
        <f>IF(AD3280="",0,IF(ISERROR(VLOOKUP(AD3280,AD$7:AD3279,1,FALSE)),1,0))</f>
        <v>0</v>
      </c>
      <c r="AF3280" s="194"/>
    </row>
    <row r="3281" spans="1:32" ht="16.5" customHeight="1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75">
        <f>IF(AND($X$3512&lt;&gt;" ",$X$3512&lt;&gt;0),IF(X3281=$X$3512,1+COUNTIF(U$7:U3280,"&gt;0"),0),0)</f>
        <v>0</v>
      </c>
      <c r="V3281" s="178" t="s">
        <v>3470</v>
      </c>
      <c r="W3281" s="130"/>
      <c r="X3281" s="131"/>
      <c r="Y3281" s="131"/>
      <c r="Z3281" s="206"/>
      <c r="AA3281" s="194">
        <f t="shared" si="221"/>
        <v>0</v>
      </c>
      <c r="AB3281" s="124" t="str">
        <f t="shared" si="222"/>
        <v/>
      </c>
      <c r="AC3281" s="195" t="str">
        <f t="shared" si="223"/>
        <v/>
      </c>
      <c r="AD3281" s="194" t="str">
        <f t="shared" si="224"/>
        <v/>
      </c>
      <c r="AE3281" s="194">
        <f>IF(AD3281="",0,IF(ISERROR(VLOOKUP(AD3281,AD$7:AD3280,1,FALSE)),1,0))</f>
        <v>0</v>
      </c>
      <c r="AF3281" s="194"/>
    </row>
    <row r="3282" spans="1:32" ht="16.5" customHeight="1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75">
        <f>IF(AND($X$3512&lt;&gt;" ",$X$3512&lt;&gt;0),IF(X3282=$X$3512,1+COUNTIF(U$7:U3281,"&gt;0"),0),0)</f>
        <v>0</v>
      </c>
      <c r="V3282" s="178" t="s">
        <v>3471</v>
      </c>
      <c r="W3282" s="130"/>
      <c r="X3282" s="131"/>
      <c r="Y3282" s="131"/>
      <c r="Z3282" s="206"/>
      <c r="AA3282" s="194">
        <f t="shared" si="221"/>
        <v>0</v>
      </c>
      <c r="AB3282" s="124" t="str">
        <f t="shared" si="222"/>
        <v/>
      </c>
      <c r="AC3282" s="195" t="str">
        <f t="shared" si="223"/>
        <v/>
      </c>
      <c r="AD3282" s="194" t="str">
        <f t="shared" si="224"/>
        <v/>
      </c>
      <c r="AE3282" s="194">
        <f>IF(AD3282="",0,IF(ISERROR(VLOOKUP(AD3282,AD$7:AD3281,1,FALSE)),1,0))</f>
        <v>0</v>
      </c>
      <c r="AF3282" s="194"/>
    </row>
    <row r="3283" spans="1:32" ht="16.5" customHeight="1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75">
        <f>IF(AND($X$3512&lt;&gt;" ",$X$3512&lt;&gt;0),IF(X3283=$X$3512,1+COUNTIF(U$7:U3282,"&gt;0"),0),0)</f>
        <v>0</v>
      </c>
      <c r="V3283" s="178" t="s">
        <v>3472</v>
      </c>
      <c r="W3283" s="130"/>
      <c r="X3283" s="131"/>
      <c r="Y3283" s="131"/>
      <c r="Z3283" s="206"/>
      <c r="AA3283" s="194">
        <f t="shared" si="221"/>
        <v>0</v>
      </c>
      <c r="AB3283" s="124" t="str">
        <f t="shared" si="222"/>
        <v/>
      </c>
      <c r="AC3283" s="195" t="str">
        <f t="shared" si="223"/>
        <v/>
      </c>
      <c r="AD3283" s="194" t="str">
        <f t="shared" si="224"/>
        <v/>
      </c>
      <c r="AE3283" s="194">
        <f>IF(AD3283="",0,IF(ISERROR(VLOOKUP(AD3283,AD$7:AD3282,1,FALSE)),1,0))</f>
        <v>0</v>
      </c>
      <c r="AF3283" s="194"/>
    </row>
    <row r="3284" spans="1:32" ht="16.5" customHeight="1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75">
        <f>IF(AND($X$3512&lt;&gt;" ",$X$3512&lt;&gt;0),IF(X3284=$X$3512,1+COUNTIF(U$7:U3283,"&gt;0"),0),0)</f>
        <v>0</v>
      </c>
      <c r="V3284" s="178" t="s">
        <v>3473</v>
      </c>
      <c r="W3284" s="130"/>
      <c r="X3284" s="131"/>
      <c r="Y3284" s="131"/>
      <c r="Z3284" s="206"/>
      <c r="AA3284" s="194">
        <f t="shared" si="221"/>
        <v>0</v>
      </c>
      <c r="AB3284" s="124" t="str">
        <f t="shared" si="222"/>
        <v/>
      </c>
      <c r="AC3284" s="195" t="str">
        <f t="shared" si="223"/>
        <v/>
      </c>
      <c r="AD3284" s="194" t="str">
        <f t="shared" si="224"/>
        <v/>
      </c>
      <c r="AE3284" s="194">
        <f>IF(AD3284="",0,IF(ISERROR(VLOOKUP(AD3284,AD$7:AD3283,1,FALSE)),1,0))</f>
        <v>0</v>
      </c>
      <c r="AF3284" s="194"/>
    </row>
    <row r="3285" spans="1:32" ht="16.5" customHeight="1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75">
        <f>IF(AND($X$3512&lt;&gt;" ",$X$3512&lt;&gt;0),IF(X3285=$X$3512,1+COUNTIF(U$7:U3284,"&gt;0"),0),0)</f>
        <v>0</v>
      </c>
      <c r="V3285" s="178" t="s">
        <v>3474</v>
      </c>
      <c r="W3285" s="130"/>
      <c r="X3285" s="131"/>
      <c r="Y3285" s="131"/>
      <c r="Z3285" s="206"/>
      <c r="AA3285" s="194">
        <f t="shared" si="221"/>
        <v>0</v>
      </c>
      <c r="AB3285" s="124" t="str">
        <f t="shared" si="222"/>
        <v/>
      </c>
      <c r="AC3285" s="195" t="str">
        <f t="shared" si="223"/>
        <v/>
      </c>
      <c r="AD3285" s="194" t="str">
        <f t="shared" si="224"/>
        <v/>
      </c>
      <c r="AE3285" s="194">
        <f>IF(AD3285="",0,IF(ISERROR(VLOOKUP(AD3285,AD$7:AD3284,1,FALSE)),1,0))</f>
        <v>0</v>
      </c>
      <c r="AF3285" s="194"/>
    </row>
    <row r="3286" spans="1:32" ht="16.5" customHeight="1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75">
        <f>IF(AND($X$3512&lt;&gt;" ",$X$3512&lt;&gt;0),IF(X3286=$X$3512,1+COUNTIF(U$7:U3285,"&gt;0"),0),0)</f>
        <v>0</v>
      </c>
      <c r="V3286" s="178" t="s">
        <v>3475</v>
      </c>
      <c r="W3286" s="130"/>
      <c r="X3286" s="131"/>
      <c r="Y3286" s="131"/>
      <c r="Z3286" s="206"/>
      <c r="AA3286" s="194">
        <f t="shared" si="221"/>
        <v>0</v>
      </c>
      <c r="AB3286" s="124" t="str">
        <f t="shared" si="222"/>
        <v/>
      </c>
      <c r="AC3286" s="195" t="str">
        <f t="shared" si="223"/>
        <v/>
      </c>
      <c r="AD3286" s="194" t="str">
        <f t="shared" si="224"/>
        <v/>
      </c>
      <c r="AE3286" s="194">
        <f>IF(AD3286="",0,IF(ISERROR(VLOOKUP(AD3286,AD$7:AD3285,1,FALSE)),1,0))</f>
        <v>0</v>
      </c>
      <c r="AF3286" s="194"/>
    </row>
    <row r="3287" spans="1:32" ht="16.5" customHeight="1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75">
        <f>IF(AND($X$3512&lt;&gt;" ",$X$3512&lt;&gt;0),IF(X3287=$X$3512,1+COUNTIF(U$7:U3286,"&gt;0"),0),0)</f>
        <v>0</v>
      </c>
      <c r="V3287" s="178" t="s">
        <v>3476</v>
      </c>
      <c r="W3287" s="130"/>
      <c r="X3287" s="131"/>
      <c r="Y3287" s="131"/>
      <c r="Z3287" s="206"/>
      <c r="AA3287" s="194">
        <f t="shared" si="221"/>
        <v>0</v>
      </c>
      <c r="AB3287" s="124" t="str">
        <f t="shared" si="222"/>
        <v/>
      </c>
      <c r="AC3287" s="195" t="str">
        <f t="shared" si="223"/>
        <v/>
      </c>
      <c r="AD3287" s="194" t="str">
        <f t="shared" si="224"/>
        <v/>
      </c>
      <c r="AE3287" s="194">
        <f>IF(AD3287="",0,IF(ISERROR(VLOOKUP(AD3287,AD$7:AD3286,1,FALSE)),1,0))</f>
        <v>0</v>
      </c>
      <c r="AF3287" s="194"/>
    </row>
    <row r="3288" spans="1:32" ht="16.5" customHeight="1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75">
        <f>IF(AND($X$3512&lt;&gt;" ",$X$3512&lt;&gt;0),IF(X3288=$X$3512,1+COUNTIF(U$7:U3287,"&gt;0"),0),0)</f>
        <v>0</v>
      </c>
      <c r="V3288" s="178" t="s">
        <v>3477</v>
      </c>
      <c r="W3288" s="130"/>
      <c r="X3288" s="131"/>
      <c r="Y3288" s="131"/>
      <c r="Z3288" s="206"/>
      <c r="AA3288" s="194">
        <f t="shared" si="221"/>
        <v>0</v>
      </c>
      <c r="AB3288" s="124" t="str">
        <f t="shared" si="222"/>
        <v/>
      </c>
      <c r="AC3288" s="195" t="str">
        <f t="shared" si="223"/>
        <v/>
      </c>
      <c r="AD3288" s="194" t="str">
        <f t="shared" si="224"/>
        <v/>
      </c>
      <c r="AE3288" s="194">
        <f>IF(AD3288="",0,IF(ISERROR(VLOOKUP(AD3288,AD$7:AD3287,1,FALSE)),1,0))</f>
        <v>0</v>
      </c>
      <c r="AF3288" s="194"/>
    </row>
    <row r="3289" spans="1:32" ht="16.5" customHeight="1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75">
        <f>IF(AND($X$3512&lt;&gt;" ",$X$3512&lt;&gt;0),IF(X3289=$X$3512,1+COUNTIF(U$7:U3288,"&gt;0"),0),0)</f>
        <v>0</v>
      </c>
      <c r="V3289" s="178" t="s">
        <v>3478</v>
      </c>
      <c r="W3289" s="130"/>
      <c r="X3289" s="131"/>
      <c r="Y3289" s="131"/>
      <c r="Z3289" s="206"/>
      <c r="AA3289" s="194">
        <f t="shared" si="221"/>
        <v>0</v>
      </c>
      <c r="AB3289" s="124" t="str">
        <f t="shared" si="222"/>
        <v/>
      </c>
      <c r="AC3289" s="195" t="str">
        <f t="shared" si="223"/>
        <v/>
      </c>
      <c r="AD3289" s="194" t="str">
        <f t="shared" si="224"/>
        <v/>
      </c>
      <c r="AE3289" s="194">
        <f>IF(AD3289="",0,IF(ISERROR(VLOOKUP(AD3289,AD$7:AD3288,1,FALSE)),1,0))</f>
        <v>0</v>
      </c>
      <c r="AF3289" s="194"/>
    </row>
    <row r="3290" spans="1:32" ht="16.5" customHeight="1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75">
        <f>IF(AND($X$3512&lt;&gt;" ",$X$3512&lt;&gt;0),IF(X3290=$X$3512,1+COUNTIF(U$7:U3289,"&gt;0"),0),0)</f>
        <v>0</v>
      </c>
      <c r="V3290" s="178" t="s">
        <v>3479</v>
      </c>
      <c r="W3290" s="130"/>
      <c r="X3290" s="131"/>
      <c r="Y3290" s="131"/>
      <c r="Z3290" s="206"/>
      <c r="AA3290" s="194">
        <f t="shared" si="221"/>
        <v>0</v>
      </c>
      <c r="AB3290" s="124" t="str">
        <f t="shared" si="222"/>
        <v/>
      </c>
      <c r="AC3290" s="195" t="str">
        <f t="shared" si="223"/>
        <v/>
      </c>
      <c r="AD3290" s="194" t="str">
        <f t="shared" si="224"/>
        <v/>
      </c>
      <c r="AE3290" s="194">
        <f>IF(AD3290="",0,IF(ISERROR(VLOOKUP(AD3290,AD$7:AD3289,1,FALSE)),1,0))</f>
        <v>0</v>
      </c>
      <c r="AF3290" s="194"/>
    </row>
    <row r="3291" spans="1:32" ht="16.5" customHeight="1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75">
        <f>IF(AND($X$3512&lt;&gt;" ",$X$3512&lt;&gt;0),IF(X3291=$X$3512,1+COUNTIF(U$7:U3290,"&gt;0"),0),0)</f>
        <v>0</v>
      </c>
      <c r="V3291" s="178" t="s">
        <v>3480</v>
      </c>
      <c r="W3291" s="130"/>
      <c r="X3291" s="131"/>
      <c r="Y3291" s="131"/>
      <c r="Z3291" s="206"/>
      <c r="AA3291" s="194">
        <f t="shared" si="221"/>
        <v>0</v>
      </c>
      <c r="AB3291" s="124" t="str">
        <f t="shared" si="222"/>
        <v/>
      </c>
      <c r="AC3291" s="195" t="str">
        <f t="shared" si="223"/>
        <v/>
      </c>
      <c r="AD3291" s="194" t="str">
        <f t="shared" si="224"/>
        <v/>
      </c>
      <c r="AE3291" s="194">
        <f>IF(AD3291="",0,IF(ISERROR(VLOOKUP(AD3291,AD$7:AD3290,1,FALSE)),1,0))</f>
        <v>0</v>
      </c>
      <c r="AF3291" s="194"/>
    </row>
    <row r="3292" spans="1:32" ht="16.5" customHeight="1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75">
        <f>IF(AND($X$3512&lt;&gt;" ",$X$3512&lt;&gt;0),IF(X3292=$X$3512,1+COUNTIF(U$7:U3291,"&gt;0"),0),0)</f>
        <v>0</v>
      </c>
      <c r="V3292" s="178" t="s">
        <v>3481</v>
      </c>
      <c r="W3292" s="130"/>
      <c r="X3292" s="131"/>
      <c r="Y3292" s="131"/>
      <c r="Z3292" s="206"/>
      <c r="AA3292" s="194">
        <f t="shared" si="221"/>
        <v>0</v>
      </c>
      <c r="AB3292" s="124" t="str">
        <f t="shared" si="222"/>
        <v/>
      </c>
      <c r="AC3292" s="195" t="str">
        <f t="shared" si="223"/>
        <v/>
      </c>
      <c r="AD3292" s="194" t="str">
        <f t="shared" si="224"/>
        <v/>
      </c>
      <c r="AE3292" s="194">
        <f>IF(AD3292="",0,IF(ISERROR(VLOOKUP(AD3292,AD$7:AD3291,1,FALSE)),1,0))</f>
        <v>0</v>
      </c>
      <c r="AF3292" s="194"/>
    </row>
    <row r="3293" spans="1:32" ht="16.5" customHeight="1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75">
        <f>IF(AND($X$3512&lt;&gt;" ",$X$3512&lt;&gt;0),IF(X3293=$X$3512,1+COUNTIF(U$7:U3292,"&gt;0"),0),0)</f>
        <v>0</v>
      </c>
      <c r="V3293" s="178" t="s">
        <v>3482</v>
      </c>
      <c r="W3293" s="130"/>
      <c r="X3293" s="131"/>
      <c r="Y3293" s="131"/>
      <c r="Z3293" s="206"/>
      <c r="AA3293" s="194">
        <f t="shared" si="221"/>
        <v>0</v>
      </c>
      <c r="AB3293" s="124" t="str">
        <f t="shared" si="222"/>
        <v/>
      </c>
      <c r="AC3293" s="195" t="str">
        <f t="shared" si="223"/>
        <v/>
      </c>
      <c r="AD3293" s="194" t="str">
        <f t="shared" si="224"/>
        <v/>
      </c>
      <c r="AE3293" s="194">
        <f>IF(AD3293="",0,IF(ISERROR(VLOOKUP(AD3293,AD$7:AD3292,1,FALSE)),1,0))</f>
        <v>0</v>
      </c>
      <c r="AF3293" s="194"/>
    </row>
    <row r="3294" spans="1:32" ht="16.5" customHeight="1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75">
        <f>IF(AND($X$3512&lt;&gt;" ",$X$3512&lt;&gt;0),IF(X3294=$X$3512,1+COUNTIF(U$7:U3293,"&gt;0"),0),0)</f>
        <v>0</v>
      </c>
      <c r="V3294" s="178" t="s">
        <v>3483</v>
      </c>
      <c r="W3294" s="130"/>
      <c r="X3294" s="131"/>
      <c r="Y3294" s="131"/>
      <c r="Z3294" s="206"/>
      <c r="AA3294" s="194">
        <f t="shared" si="221"/>
        <v>0</v>
      </c>
      <c r="AB3294" s="124" t="str">
        <f t="shared" si="222"/>
        <v/>
      </c>
      <c r="AC3294" s="195" t="str">
        <f t="shared" si="223"/>
        <v/>
      </c>
      <c r="AD3294" s="194" t="str">
        <f t="shared" si="224"/>
        <v/>
      </c>
      <c r="AE3294" s="194">
        <f>IF(AD3294="",0,IF(ISERROR(VLOOKUP(AD3294,AD$7:AD3293,1,FALSE)),1,0))</f>
        <v>0</v>
      </c>
      <c r="AF3294" s="194"/>
    </row>
    <row r="3295" spans="1:32" ht="16.5" customHeight="1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75">
        <f>IF(AND($X$3512&lt;&gt;" ",$X$3512&lt;&gt;0),IF(X3295=$X$3512,1+COUNTIF(U$7:U3294,"&gt;0"),0),0)</f>
        <v>0</v>
      </c>
      <c r="V3295" s="178" t="s">
        <v>3484</v>
      </c>
      <c r="W3295" s="130"/>
      <c r="X3295" s="131"/>
      <c r="Y3295" s="131"/>
      <c r="Z3295" s="206"/>
      <c r="AA3295" s="194">
        <f t="shared" si="221"/>
        <v>0</v>
      </c>
      <c r="AB3295" s="124" t="str">
        <f t="shared" si="222"/>
        <v/>
      </c>
      <c r="AC3295" s="195" t="str">
        <f t="shared" si="223"/>
        <v/>
      </c>
      <c r="AD3295" s="194" t="str">
        <f t="shared" si="224"/>
        <v/>
      </c>
      <c r="AE3295" s="194">
        <f>IF(AD3295="",0,IF(ISERROR(VLOOKUP(AD3295,AD$7:AD3294,1,FALSE)),1,0))</f>
        <v>0</v>
      </c>
      <c r="AF3295" s="194"/>
    </row>
    <row r="3296" spans="1:32" ht="16.5" customHeight="1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75">
        <f>IF(AND($X$3512&lt;&gt;" ",$X$3512&lt;&gt;0),IF(X3296=$X$3512,1+COUNTIF(U$7:U3295,"&gt;0"),0),0)</f>
        <v>0</v>
      </c>
      <c r="V3296" s="178" t="s">
        <v>3485</v>
      </c>
      <c r="W3296" s="130"/>
      <c r="X3296" s="131"/>
      <c r="Y3296" s="131"/>
      <c r="Z3296" s="206"/>
      <c r="AA3296" s="194">
        <f t="shared" si="221"/>
        <v>0</v>
      </c>
      <c r="AB3296" s="124" t="str">
        <f t="shared" si="222"/>
        <v/>
      </c>
      <c r="AC3296" s="195" t="str">
        <f t="shared" si="223"/>
        <v/>
      </c>
      <c r="AD3296" s="194" t="str">
        <f t="shared" si="224"/>
        <v/>
      </c>
      <c r="AE3296" s="194">
        <f>IF(AD3296="",0,IF(ISERROR(VLOOKUP(AD3296,AD$7:AD3295,1,FALSE)),1,0))</f>
        <v>0</v>
      </c>
      <c r="AF3296" s="194"/>
    </row>
    <row r="3297" spans="1:32" ht="16.5" customHeight="1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75">
        <f>IF(AND($X$3512&lt;&gt;" ",$X$3512&lt;&gt;0),IF(X3297=$X$3512,1+COUNTIF(U$7:U3296,"&gt;0"),0),0)</f>
        <v>0</v>
      </c>
      <c r="V3297" s="178" t="s">
        <v>3486</v>
      </c>
      <c r="W3297" s="130"/>
      <c r="X3297" s="131"/>
      <c r="Y3297" s="131"/>
      <c r="Z3297" s="206"/>
      <c r="AA3297" s="194">
        <f t="shared" si="221"/>
        <v>0</v>
      </c>
      <c r="AB3297" s="124" t="str">
        <f t="shared" si="222"/>
        <v/>
      </c>
      <c r="AC3297" s="195" t="str">
        <f t="shared" si="223"/>
        <v/>
      </c>
      <c r="AD3297" s="194" t="str">
        <f t="shared" si="224"/>
        <v/>
      </c>
      <c r="AE3297" s="194">
        <f>IF(AD3297="",0,IF(ISERROR(VLOOKUP(AD3297,AD$7:AD3296,1,FALSE)),1,0))</f>
        <v>0</v>
      </c>
      <c r="AF3297" s="194"/>
    </row>
    <row r="3298" spans="1:32" ht="16.5" customHeight="1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75">
        <f>IF(AND($X$3512&lt;&gt;" ",$X$3512&lt;&gt;0),IF(X3298=$X$3512,1+COUNTIF(U$7:U3297,"&gt;0"),0),0)</f>
        <v>0</v>
      </c>
      <c r="V3298" s="178" t="s">
        <v>3487</v>
      </c>
      <c r="W3298" s="130"/>
      <c r="X3298" s="131"/>
      <c r="Y3298" s="131"/>
      <c r="Z3298" s="206"/>
      <c r="AA3298" s="194">
        <f t="shared" si="221"/>
        <v>0</v>
      </c>
      <c r="AB3298" s="124" t="str">
        <f t="shared" si="222"/>
        <v/>
      </c>
      <c r="AC3298" s="195" t="str">
        <f t="shared" si="223"/>
        <v/>
      </c>
      <c r="AD3298" s="194" t="str">
        <f t="shared" si="224"/>
        <v/>
      </c>
      <c r="AE3298" s="194">
        <f>IF(AD3298="",0,IF(ISERROR(VLOOKUP(AD3298,AD$7:AD3297,1,FALSE)),1,0))</f>
        <v>0</v>
      </c>
      <c r="AF3298" s="194"/>
    </row>
    <row r="3299" spans="1:32" ht="16.5" customHeight="1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75">
        <f>IF(AND($X$3512&lt;&gt;" ",$X$3512&lt;&gt;0),IF(X3299=$X$3512,1+COUNTIF(U$7:U3298,"&gt;0"),0),0)</f>
        <v>0</v>
      </c>
      <c r="V3299" s="178" t="s">
        <v>3488</v>
      </c>
      <c r="W3299" s="130"/>
      <c r="X3299" s="131"/>
      <c r="Y3299" s="131"/>
      <c r="Z3299" s="206"/>
      <c r="AA3299" s="194">
        <f t="shared" si="221"/>
        <v>0</v>
      </c>
      <c r="AB3299" s="124" t="str">
        <f t="shared" si="222"/>
        <v/>
      </c>
      <c r="AC3299" s="195" t="str">
        <f t="shared" si="223"/>
        <v/>
      </c>
      <c r="AD3299" s="194" t="str">
        <f t="shared" si="224"/>
        <v/>
      </c>
      <c r="AE3299" s="194">
        <f>IF(AD3299="",0,IF(ISERROR(VLOOKUP(AD3299,AD$7:AD3298,1,FALSE)),1,0))</f>
        <v>0</v>
      </c>
      <c r="AF3299" s="194"/>
    </row>
    <row r="3300" spans="1:32" ht="16.5" customHeight="1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75">
        <f>IF(AND($X$3512&lt;&gt;" ",$X$3512&lt;&gt;0),IF(X3300=$X$3512,1+COUNTIF(U$7:U3299,"&gt;0"),0),0)</f>
        <v>0</v>
      </c>
      <c r="V3300" s="178" t="s">
        <v>3489</v>
      </c>
      <c r="W3300" s="130"/>
      <c r="X3300" s="131"/>
      <c r="Y3300" s="131"/>
      <c r="Z3300" s="206"/>
      <c r="AA3300" s="194">
        <f t="shared" si="221"/>
        <v>0</v>
      </c>
      <c r="AB3300" s="124" t="str">
        <f t="shared" si="222"/>
        <v/>
      </c>
      <c r="AC3300" s="195" t="str">
        <f t="shared" si="223"/>
        <v/>
      </c>
      <c r="AD3300" s="194" t="str">
        <f t="shared" si="224"/>
        <v/>
      </c>
      <c r="AE3300" s="194">
        <f>IF(AD3300="",0,IF(ISERROR(VLOOKUP(AD3300,AD$7:AD3299,1,FALSE)),1,0))</f>
        <v>0</v>
      </c>
      <c r="AF3300" s="194"/>
    </row>
    <row r="3301" spans="1:32" ht="16.5" customHeight="1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75">
        <f>IF(AND($X$3512&lt;&gt;" ",$X$3512&lt;&gt;0),IF(X3301=$X$3512,1+COUNTIF(U$7:U3300,"&gt;0"),0),0)</f>
        <v>0</v>
      </c>
      <c r="V3301" s="178" t="s">
        <v>3490</v>
      </c>
      <c r="W3301" s="130"/>
      <c r="X3301" s="131"/>
      <c r="Y3301" s="131"/>
      <c r="Z3301" s="206"/>
      <c r="AA3301" s="194">
        <f t="shared" si="221"/>
        <v>0</v>
      </c>
      <c r="AB3301" s="124" t="str">
        <f t="shared" si="222"/>
        <v/>
      </c>
      <c r="AC3301" s="195" t="str">
        <f t="shared" si="223"/>
        <v/>
      </c>
      <c r="AD3301" s="194" t="str">
        <f t="shared" si="224"/>
        <v/>
      </c>
      <c r="AE3301" s="194">
        <f>IF(AD3301="",0,IF(ISERROR(VLOOKUP(AD3301,AD$7:AD3300,1,FALSE)),1,0))</f>
        <v>0</v>
      </c>
      <c r="AF3301" s="194"/>
    </row>
    <row r="3302" spans="1:32" ht="16.5" customHeight="1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75">
        <f>IF(AND($X$3512&lt;&gt;" ",$X$3512&lt;&gt;0),IF(X3302=$X$3512,1+COUNTIF(U$7:U3301,"&gt;0"),0),0)</f>
        <v>0</v>
      </c>
      <c r="V3302" s="178" t="s">
        <v>3491</v>
      </c>
      <c r="W3302" s="130"/>
      <c r="X3302" s="131"/>
      <c r="Y3302" s="131"/>
      <c r="Z3302" s="206"/>
      <c r="AA3302" s="194">
        <f t="shared" si="221"/>
        <v>0</v>
      </c>
      <c r="AB3302" s="124" t="str">
        <f t="shared" si="222"/>
        <v/>
      </c>
      <c r="AC3302" s="195" t="str">
        <f t="shared" si="223"/>
        <v/>
      </c>
      <c r="AD3302" s="194" t="str">
        <f t="shared" si="224"/>
        <v/>
      </c>
      <c r="AE3302" s="194">
        <f>IF(AD3302="",0,IF(ISERROR(VLOOKUP(AD3302,AD$7:AD3301,1,FALSE)),1,0))</f>
        <v>0</v>
      </c>
      <c r="AF3302" s="194"/>
    </row>
    <row r="3303" spans="1:32" ht="16.5" customHeight="1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75">
        <f>IF(AND($X$3512&lt;&gt;" ",$X$3512&lt;&gt;0),IF(X3303=$X$3512,1+COUNTIF(U$7:U3302,"&gt;0"),0),0)</f>
        <v>0</v>
      </c>
      <c r="V3303" s="178" t="s">
        <v>3492</v>
      </c>
      <c r="W3303" s="130"/>
      <c r="X3303" s="131"/>
      <c r="Y3303" s="131"/>
      <c r="Z3303" s="206"/>
      <c r="AA3303" s="194">
        <f t="shared" si="221"/>
        <v>0</v>
      </c>
      <c r="AB3303" s="124" t="str">
        <f t="shared" si="222"/>
        <v/>
      </c>
      <c r="AC3303" s="195" t="str">
        <f t="shared" si="223"/>
        <v/>
      </c>
      <c r="AD3303" s="194" t="str">
        <f t="shared" si="224"/>
        <v/>
      </c>
      <c r="AE3303" s="194">
        <f>IF(AD3303="",0,IF(ISERROR(VLOOKUP(AD3303,AD$7:AD3302,1,FALSE)),1,0))</f>
        <v>0</v>
      </c>
      <c r="AF3303" s="194"/>
    </row>
    <row r="3304" spans="1:32" ht="16.5" customHeight="1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75">
        <f>IF(AND($X$3512&lt;&gt;" ",$X$3512&lt;&gt;0),IF(X3304=$X$3512,1+COUNTIF(U$7:U3303,"&gt;0"),0),0)</f>
        <v>0</v>
      </c>
      <c r="V3304" s="178" t="s">
        <v>3493</v>
      </c>
      <c r="W3304" s="130"/>
      <c r="X3304" s="131"/>
      <c r="Y3304" s="131"/>
      <c r="Z3304" s="206"/>
      <c r="AA3304" s="194">
        <f t="shared" si="221"/>
        <v>0</v>
      </c>
      <c r="AB3304" s="124" t="str">
        <f t="shared" si="222"/>
        <v/>
      </c>
      <c r="AC3304" s="195" t="str">
        <f t="shared" si="223"/>
        <v/>
      </c>
      <c r="AD3304" s="194" t="str">
        <f t="shared" si="224"/>
        <v/>
      </c>
      <c r="AE3304" s="194">
        <f>IF(AD3304="",0,IF(ISERROR(VLOOKUP(AD3304,AD$7:AD3303,1,FALSE)),1,0))</f>
        <v>0</v>
      </c>
      <c r="AF3304" s="194"/>
    </row>
    <row r="3305" spans="1:32" ht="16.5" customHeight="1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75">
        <f>IF(AND($X$3512&lt;&gt;" ",$X$3512&lt;&gt;0),IF(X3305=$X$3512,1+COUNTIF(U$7:U3304,"&gt;0"),0),0)</f>
        <v>0</v>
      </c>
      <c r="V3305" s="178" t="s">
        <v>3494</v>
      </c>
      <c r="W3305" s="130"/>
      <c r="X3305" s="131"/>
      <c r="Y3305" s="131"/>
      <c r="Z3305" s="206"/>
      <c r="AA3305" s="194">
        <f t="shared" si="221"/>
        <v>0</v>
      </c>
      <c r="AB3305" s="124" t="str">
        <f t="shared" si="222"/>
        <v/>
      </c>
      <c r="AC3305" s="195" t="str">
        <f t="shared" si="223"/>
        <v/>
      </c>
      <c r="AD3305" s="194" t="str">
        <f t="shared" si="224"/>
        <v/>
      </c>
      <c r="AE3305" s="194">
        <f>IF(AD3305="",0,IF(ISERROR(VLOOKUP(AD3305,AD$7:AD3304,1,FALSE)),1,0))</f>
        <v>0</v>
      </c>
      <c r="AF3305" s="194"/>
    </row>
    <row r="3306" spans="1:32" ht="16.5" customHeight="1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75">
        <f>IF(AND($X$3512&lt;&gt;" ",$X$3512&lt;&gt;0),IF(X3306=$X$3512,1+COUNTIF(U$7:U3305,"&gt;0"),0),0)</f>
        <v>0</v>
      </c>
      <c r="V3306" s="178" t="s">
        <v>3495</v>
      </c>
      <c r="W3306" s="130"/>
      <c r="X3306" s="131"/>
      <c r="Y3306" s="131"/>
      <c r="Z3306" s="206"/>
      <c r="AA3306" s="194">
        <f t="shared" si="221"/>
        <v>0</v>
      </c>
      <c r="AB3306" s="124" t="str">
        <f t="shared" si="222"/>
        <v/>
      </c>
      <c r="AC3306" s="195" t="str">
        <f t="shared" si="223"/>
        <v/>
      </c>
      <c r="AD3306" s="194" t="str">
        <f t="shared" si="224"/>
        <v/>
      </c>
      <c r="AE3306" s="194">
        <f>IF(AD3306="",0,IF(ISERROR(VLOOKUP(AD3306,AD$7:AD3305,1,FALSE)),1,0))</f>
        <v>0</v>
      </c>
      <c r="AF3306" s="194"/>
    </row>
    <row r="3307" spans="1:32" ht="16.5" customHeight="1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75">
        <f>IF(AND($X$3512&lt;&gt;" ",$X$3512&lt;&gt;0),IF(X3307=$X$3512,1+COUNTIF(U$7:U3306,"&gt;0"),0),0)</f>
        <v>0</v>
      </c>
      <c r="V3307" s="178" t="s">
        <v>3496</v>
      </c>
      <c r="W3307" s="130"/>
      <c r="X3307" s="131"/>
      <c r="Y3307" s="131"/>
      <c r="Z3307" s="206"/>
      <c r="AA3307" s="194">
        <f t="shared" si="221"/>
        <v>0</v>
      </c>
      <c r="AB3307" s="124" t="str">
        <f t="shared" si="222"/>
        <v/>
      </c>
      <c r="AC3307" s="195" t="str">
        <f t="shared" si="223"/>
        <v/>
      </c>
      <c r="AD3307" s="194" t="str">
        <f t="shared" si="224"/>
        <v/>
      </c>
      <c r="AE3307" s="194">
        <f>IF(AD3307="",0,IF(ISERROR(VLOOKUP(AD3307,AD$7:AD3306,1,FALSE)),1,0))</f>
        <v>0</v>
      </c>
      <c r="AF3307" s="194"/>
    </row>
    <row r="3308" spans="1:32" ht="16.5" customHeight="1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75">
        <f>IF(AND($X$3512&lt;&gt;" ",$X$3512&lt;&gt;0),IF(X3308=$X$3512,1+COUNTIF(U$7:U3307,"&gt;0"),0),0)</f>
        <v>0</v>
      </c>
      <c r="V3308" s="178" t="s">
        <v>3497</v>
      </c>
      <c r="W3308" s="130"/>
      <c r="X3308" s="131"/>
      <c r="Y3308" s="131"/>
      <c r="Z3308" s="206"/>
      <c r="AA3308" s="194">
        <f t="shared" si="221"/>
        <v>0</v>
      </c>
      <c r="AB3308" s="124" t="str">
        <f t="shared" si="222"/>
        <v/>
      </c>
      <c r="AC3308" s="195" t="str">
        <f t="shared" si="223"/>
        <v/>
      </c>
      <c r="AD3308" s="194" t="str">
        <f t="shared" si="224"/>
        <v/>
      </c>
      <c r="AE3308" s="194">
        <f>IF(AD3308="",0,IF(ISERROR(VLOOKUP(AD3308,AD$7:AD3307,1,FALSE)),1,0))</f>
        <v>0</v>
      </c>
      <c r="AF3308" s="194"/>
    </row>
    <row r="3309" spans="1:32" ht="16.5" customHeight="1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75">
        <f>IF(AND($X$3512&lt;&gt;" ",$X$3512&lt;&gt;0),IF(X3309=$X$3512,1+COUNTIF(U$7:U3308,"&gt;0"),0),0)</f>
        <v>0</v>
      </c>
      <c r="V3309" s="178" t="s">
        <v>3498</v>
      </c>
      <c r="W3309" s="130"/>
      <c r="X3309" s="131"/>
      <c r="Y3309" s="131"/>
      <c r="Z3309" s="206"/>
      <c r="AA3309" s="194">
        <f t="shared" si="221"/>
        <v>0</v>
      </c>
      <c r="AB3309" s="124" t="str">
        <f t="shared" si="222"/>
        <v/>
      </c>
      <c r="AC3309" s="195" t="str">
        <f t="shared" si="223"/>
        <v/>
      </c>
      <c r="AD3309" s="194" t="str">
        <f t="shared" si="224"/>
        <v/>
      </c>
      <c r="AE3309" s="194">
        <f>IF(AD3309="",0,IF(ISERROR(VLOOKUP(AD3309,AD$7:AD3308,1,FALSE)),1,0))</f>
        <v>0</v>
      </c>
      <c r="AF3309" s="194"/>
    </row>
    <row r="3310" spans="1:32" ht="16.5" customHeight="1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75">
        <f>IF(AND($X$3512&lt;&gt;" ",$X$3512&lt;&gt;0),IF(X3310=$X$3512,1+COUNTIF(U$7:U3309,"&gt;0"),0),0)</f>
        <v>0</v>
      </c>
      <c r="V3310" s="178" t="s">
        <v>3499</v>
      </c>
      <c r="W3310" s="130"/>
      <c r="X3310" s="131"/>
      <c r="Y3310" s="131"/>
      <c r="Z3310" s="206"/>
      <c r="AA3310" s="194">
        <f t="shared" si="221"/>
        <v>0</v>
      </c>
      <c r="AB3310" s="124" t="str">
        <f t="shared" si="222"/>
        <v/>
      </c>
      <c r="AC3310" s="195" t="str">
        <f t="shared" si="223"/>
        <v/>
      </c>
      <c r="AD3310" s="194" t="str">
        <f t="shared" si="224"/>
        <v/>
      </c>
      <c r="AE3310" s="194">
        <f>IF(AD3310="",0,IF(ISERROR(VLOOKUP(AD3310,AD$7:AD3309,1,FALSE)),1,0))</f>
        <v>0</v>
      </c>
      <c r="AF3310" s="194"/>
    </row>
    <row r="3311" spans="1:32" ht="16.5" customHeight="1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75">
        <f>IF(AND($X$3512&lt;&gt;" ",$X$3512&lt;&gt;0),IF(X3311=$X$3512,1+COUNTIF(U$7:U3310,"&gt;0"),0),0)</f>
        <v>0</v>
      </c>
      <c r="V3311" s="178" t="s">
        <v>3500</v>
      </c>
      <c r="W3311" s="130"/>
      <c r="X3311" s="131"/>
      <c r="Y3311" s="131"/>
      <c r="Z3311" s="206"/>
      <c r="AA3311" s="194">
        <f t="shared" si="221"/>
        <v>0</v>
      </c>
      <c r="AB3311" s="124" t="str">
        <f t="shared" si="222"/>
        <v/>
      </c>
      <c r="AC3311" s="195" t="str">
        <f t="shared" si="223"/>
        <v/>
      </c>
      <c r="AD3311" s="194" t="str">
        <f t="shared" si="224"/>
        <v/>
      </c>
      <c r="AE3311" s="194">
        <f>IF(AD3311="",0,IF(ISERROR(VLOOKUP(AD3311,AD$7:AD3310,1,FALSE)),1,0))</f>
        <v>0</v>
      </c>
      <c r="AF3311" s="194"/>
    </row>
    <row r="3312" spans="1:32" ht="16.5" customHeight="1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75">
        <f>IF(AND($X$3512&lt;&gt;" ",$X$3512&lt;&gt;0),IF(X3312=$X$3512,1+COUNTIF(U$7:U3311,"&gt;0"),0),0)</f>
        <v>0</v>
      </c>
      <c r="V3312" s="178" t="s">
        <v>3501</v>
      </c>
      <c r="W3312" s="130"/>
      <c r="X3312" s="131"/>
      <c r="Y3312" s="131"/>
      <c r="Z3312" s="206"/>
      <c r="AA3312" s="194">
        <f t="shared" si="221"/>
        <v>0</v>
      </c>
      <c r="AB3312" s="124" t="str">
        <f t="shared" si="222"/>
        <v/>
      </c>
      <c r="AC3312" s="195" t="str">
        <f t="shared" si="223"/>
        <v/>
      </c>
      <c r="AD3312" s="194" t="str">
        <f t="shared" si="224"/>
        <v/>
      </c>
      <c r="AE3312" s="194">
        <f>IF(AD3312="",0,IF(ISERROR(VLOOKUP(AD3312,AD$7:AD3311,1,FALSE)),1,0))</f>
        <v>0</v>
      </c>
      <c r="AF3312" s="194"/>
    </row>
    <row r="3313" spans="1:32" ht="16.5" customHeight="1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75">
        <f>IF(AND($X$3512&lt;&gt;" ",$X$3512&lt;&gt;0),IF(X3313=$X$3512,1+COUNTIF(U$7:U3312,"&gt;0"),0),0)</f>
        <v>0</v>
      </c>
      <c r="V3313" s="178" t="s">
        <v>3502</v>
      </c>
      <c r="W3313" s="130"/>
      <c r="X3313" s="131"/>
      <c r="Y3313" s="131"/>
      <c r="Z3313" s="206"/>
      <c r="AA3313" s="194">
        <f t="shared" si="221"/>
        <v>0</v>
      </c>
      <c r="AB3313" s="124" t="str">
        <f t="shared" si="222"/>
        <v/>
      </c>
      <c r="AC3313" s="195" t="str">
        <f t="shared" si="223"/>
        <v/>
      </c>
      <c r="AD3313" s="194" t="str">
        <f t="shared" si="224"/>
        <v/>
      </c>
      <c r="AE3313" s="194">
        <f>IF(AD3313="",0,IF(ISERROR(VLOOKUP(AD3313,AD$7:AD3312,1,FALSE)),1,0))</f>
        <v>0</v>
      </c>
      <c r="AF3313" s="194"/>
    </row>
    <row r="3314" spans="1:32" ht="16.5" customHeight="1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75">
        <f>IF(AND($X$3512&lt;&gt;" ",$X$3512&lt;&gt;0),IF(X3314=$X$3512,1+COUNTIF(U$7:U3313,"&gt;0"),0),0)</f>
        <v>0</v>
      </c>
      <c r="V3314" s="178" t="s">
        <v>3503</v>
      </c>
      <c r="W3314" s="130"/>
      <c r="X3314" s="131"/>
      <c r="Y3314" s="131"/>
      <c r="Z3314" s="206"/>
      <c r="AA3314" s="194">
        <f t="shared" si="221"/>
        <v>0</v>
      </c>
      <c r="AB3314" s="124" t="str">
        <f t="shared" si="222"/>
        <v/>
      </c>
      <c r="AC3314" s="195" t="str">
        <f t="shared" si="223"/>
        <v/>
      </c>
      <c r="AD3314" s="194" t="str">
        <f t="shared" si="224"/>
        <v/>
      </c>
      <c r="AE3314" s="194">
        <f>IF(AD3314="",0,IF(ISERROR(VLOOKUP(AD3314,AD$7:AD3313,1,FALSE)),1,0))</f>
        <v>0</v>
      </c>
      <c r="AF3314" s="194"/>
    </row>
    <row r="3315" spans="1:32" ht="16.5" customHeight="1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75">
        <f>IF(AND($X$3512&lt;&gt;" ",$X$3512&lt;&gt;0),IF(X3315=$X$3512,1+COUNTIF(U$7:U3314,"&gt;0"),0),0)</f>
        <v>0</v>
      </c>
      <c r="V3315" s="178" t="s">
        <v>3504</v>
      </c>
      <c r="W3315" s="130"/>
      <c r="X3315" s="131"/>
      <c r="Y3315" s="131"/>
      <c r="Z3315" s="206"/>
      <c r="AA3315" s="194">
        <f t="shared" si="221"/>
        <v>0</v>
      </c>
      <c r="AB3315" s="124" t="str">
        <f t="shared" si="222"/>
        <v/>
      </c>
      <c r="AC3315" s="195" t="str">
        <f t="shared" si="223"/>
        <v/>
      </c>
      <c r="AD3315" s="194" t="str">
        <f t="shared" si="224"/>
        <v/>
      </c>
      <c r="AE3315" s="194">
        <f>IF(AD3315="",0,IF(ISERROR(VLOOKUP(AD3315,AD$7:AD3314,1,FALSE)),1,0))</f>
        <v>0</v>
      </c>
      <c r="AF3315" s="194"/>
    </row>
    <row r="3316" spans="1:32" ht="16.5" customHeight="1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75">
        <f>IF(AND($X$3512&lt;&gt;" ",$X$3512&lt;&gt;0),IF(X3316=$X$3512,1+COUNTIF(U$7:U3315,"&gt;0"),0),0)</f>
        <v>0</v>
      </c>
      <c r="V3316" s="178" t="s">
        <v>3505</v>
      </c>
      <c r="W3316" s="130"/>
      <c r="X3316" s="131"/>
      <c r="Y3316" s="131"/>
      <c r="Z3316" s="206"/>
      <c r="AA3316" s="194">
        <f t="shared" si="221"/>
        <v>0</v>
      </c>
      <c r="AB3316" s="124" t="str">
        <f t="shared" si="222"/>
        <v/>
      </c>
      <c r="AC3316" s="195" t="str">
        <f t="shared" si="223"/>
        <v/>
      </c>
      <c r="AD3316" s="194" t="str">
        <f t="shared" si="224"/>
        <v/>
      </c>
      <c r="AE3316" s="194">
        <f>IF(AD3316="",0,IF(ISERROR(VLOOKUP(AD3316,AD$7:AD3315,1,FALSE)),1,0))</f>
        <v>0</v>
      </c>
      <c r="AF3316" s="194"/>
    </row>
    <row r="3317" spans="1:32" ht="16.5" customHeight="1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75">
        <f>IF(AND($X$3512&lt;&gt;" ",$X$3512&lt;&gt;0),IF(X3317=$X$3512,1+COUNTIF(U$7:U3316,"&gt;0"),0),0)</f>
        <v>0</v>
      </c>
      <c r="V3317" s="178" t="s">
        <v>3506</v>
      </c>
      <c r="W3317" s="130"/>
      <c r="X3317" s="131"/>
      <c r="Y3317" s="131"/>
      <c r="Z3317" s="206"/>
      <c r="AA3317" s="194">
        <f t="shared" si="221"/>
        <v>0</v>
      </c>
      <c r="AB3317" s="124" t="str">
        <f t="shared" si="222"/>
        <v/>
      </c>
      <c r="AC3317" s="195" t="str">
        <f t="shared" si="223"/>
        <v/>
      </c>
      <c r="AD3317" s="194" t="str">
        <f t="shared" si="224"/>
        <v/>
      </c>
      <c r="AE3317" s="194">
        <f>IF(AD3317="",0,IF(ISERROR(VLOOKUP(AD3317,AD$7:AD3316,1,FALSE)),1,0))</f>
        <v>0</v>
      </c>
      <c r="AF3317" s="194"/>
    </row>
    <row r="3318" spans="1:32" ht="16.5" customHeight="1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75">
        <f>IF(AND($X$3512&lt;&gt;" ",$X$3512&lt;&gt;0),IF(X3318=$X$3512,1+COUNTIF(U$7:U3317,"&gt;0"),0),0)</f>
        <v>0</v>
      </c>
      <c r="V3318" s="178" t="s">
        <v>3507</v>
      </c>
      <c r="W3318" s="130"/>
      <c r="X3318" s="131"/>
      <c r="Y3318" s="131"/>
      <c r="Z3318" s="206"/>
      <c r="AA3318" s="194">
        <f t="shared" si="221"/>
        <v>0</v>
      </c>
      <c r="AB3318" s="124" t="str">
        <f t="shared" si="222"/>
        <v/>
      </c>
      <c r="AC3318" s="195" t="str">
        <f t="shared" si="223"/>
        <v/>
      </c>
      <c r="AD3318" s="194" t="str">
        <f t="shared" si="224"/>
        <v/>
      </c>
      <c r="AE3318" s="194">
        <f>IF(AD3318="",0,IF(ISERROR(VLOOKUP(AD3318,AD$7:AD3317,1,FALSE)),1,0))</f>
        <v>0</v>
      </c>
      <c r="AF3318" s="194"/>
    </row>
    <row r="3319" spans="1:32" ht="16.5" customHeight="1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75">
        <f>IF(AND($X$3512&lt;&gt;" ",$X$3512&lt;&gt;0),IF(X3319=$X$3512,1+COUNTIF(U$7:U3318,"&gt;0"),0),0)</f>
        <v>0</v>
      </c>
      <c r="V3319" s="178" t="s">
        <v>3508</v>
      </c>
      <c r="W3319" s="130"/>
      <c r="X3319" s="131"/>
      <c r="Y3319" s="131"/>
      <c r="Z3319" s="206"/>
      <c r="AA3319" s="194">
        <f t="shared" si="221"/>
        <v>0</v>
      </c>
      <c r="AB3319" s="124" t="str">
        <f t="shared" si="222"/>
        <v/>
      </c>
      <c r="AC3319" s="195" t="str">
        <f t="shared" si="223"/>
        <v/>
      </c>
      <c r="AD3319" s="194" t="str">
        <f t="shared" si="224"/>
        <v/>
      </c>
      <c r="AE3319" s="194">
        <f>IF(AD3319="",0,IF(ISERROR(VLOOKUP(AD3319,AD$7:AD3318,1,FALSE)),1,0))</f>
        <v>0</v>
      </c>
      <c r="AF3319" s="194"/>
    </row>
    <row r="3320" spans="1:32" ht="16.5" customHeight="1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75">
        <f>IF(AND($X$3512&lt;&gt;" ",$X$3512&lt;&gt;0),IF(X3320=$X$3512,1+COUNTIF(U$7:U3319,"&gt;0"),0),0)</f>
        <v>0</v>
      </c>
      <c r="V3320" s="178" t="s">
        <v>3509</v>
      </c>
      <c r="W3320" s="130"/>
      <c r="X3320" s="131"/>
      <c r="Y3320" s="131"/>
      <c r="Z3320" s="206"/>
      <c r="AA3320" s="194">
        <f t="shared" si="221"/>
        <v>0</v>
      </c>
      <c r="AB3320" s="124" t="str">
        <f t="shared" si="222"/>
        <v/>
      </c>
      <c r="AC3320" s="195" t="str">
        <f t="shared" si="223"/>
        <v/>
      </c>
      <c r="AD3320" s="194" t="str">
        <f t="shared" si="224"/>
        <v/>
      </c>
      <c r="AE3320" s="194">
        <f>IF(AD3320="",0,IF(ISERROR(VLOOKUP(AD3320,AD$7:AD3319,1,FALSE)),1,0))</f>
        <v>0</v>
      </c>
      <c r="AF3320" s="194"/>
    </row>
    <row r="3321" spans="1:32" ht="16.5" customHeight="1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75">
        <f>IF(AND($X$3512&lt;&gt;" ",$X$3512&lt;&gt;0),IF(X3321=$X$3512,1+COUNTIF(U$7:U3320,"&gt;0"),0),0)</f>
        <v>0</v>
      </c>
      <c r="V3321" s="178" t="s">
        <v>3510</v>
      </c>
      <c r="W3321" s="130"/>
      <c r="X3321" s="131"/>
      <c r="Y3321" s="131"/>
      <c r="Z3321" s="206"/>
      <c r="AA3321" s="194">
        <f t="shared" si="221"/>
        <v>0</v>
      </c>
      <c r="AB3321" s="124" t="str">
        <f t="shared" si="222"/>
        <v/>
      </c>
      <c r="AC3321" s="195" t="str">
        <f t="shared" si="223"/>
        <v/>
      </c>
      <c r="AD3321" s="194" t="str">
        <f t="shared" si="224"/>
        <v/>
      </c>
      <c r="AE3321" s="194">
        <f>IF(AD3321="",0,IF(ISERROR(VLOOKUP(AD3321,AD$7:AD3320,1,FALSE)),1,0))</f>
        <v>0</v>
      </c>
      <c r="AF3321" s="194"/>
    </row>
    <row r="3322" spans="1:32" ht="16.5" customHeight="1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75">
        <f>IF(AND($X$3512&lt;&gt;" ",$X$3512&lt;&gt;0),IF(X3322=$X$3512,1+COUNTIF(U$7:U3321,"&gt;0"),0),0)</f>
        <v>0</v>
      </c>
      <c r="V3322" s="178" t="s">
        <v>3511</v>
      </c>
      <c r="W3322" s="130"/>
      <c r="X3322" s="131"/>
      <c r="Y3322" s="131"/>
      <c r="Z3322" s="206"/>
      <c r="AA3322" s="194">
        <f t="shared" si="221"/>
        <v>0</v>
      </c>
      <c r="AB3322" s="124" t="str">
        <f t="shared" si="222"/>
        <v/>
      </c>
      <c r="AC3322" s="195" t="str">
        <f t="shared" si="223"/>
        <v/>
      </c>
      <c r="AD3322" s="194" t="str">
        <f t="shared" si="224"/>
        <v/>
      </c>
      <c r="AE3322" s="194">
        <f>IF(AD3322="",0,IF(ISERROR(VLOOKUP(AD3322,AD$7:AD3321,1,FALSE)),1,0))</f>
        <v>0</v>
      </c>
      <c r="AF3322" s="194"/>
    </row>
    <row r="3323" spans="1:32" ht="16.5" customHeight="1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75">
        <f>IF(AND($X$3512&lt;&gt;" ",$X$3512&lt;&gt;0),IF(X3323=$X$3512,1+COUNTIF(U$7:U3322,"&gt;0"),0),0)</f>
        <v>0</v>
      </c>
      <c r="V3323" s="178" t="s">
        <v>3512</v>
      </c>
      <c r="W3323" s="130"/>
      <c r="X3323" s="131"/>
      <c r="Y3323" s="131"/>
      <c r="Z3323" s="206"/>
      <c r="AA3323" s="194">
        <f t="shared" si="221"/>
        <v>0</v>
      </c>
      <c r="AB3323" s="124" t="str">
        <f t="shared" si="222"/>
        <v/>
      </c>
      <c r="AC3323" s="195" t="str">
        <f t="shared" si="223"/>
        <v/>
      </c>
      <c r="AD3323" s="194" t="str">
        <f t="shared" si="224"/>
        <v/>
      </c>
      <c r="AE3323" s="194">
        <f>IF(AD3323="",0,IF(ISERROR(VLOOKUP(AD3323,AD$7:AD3322,1,FALSE)),1,0))</f>
        <v>0</v>
      </c>
      <c r="AF3323" s="194"/>
    </row>
    <row r="3324" spans="1:32" ht="16.5" customHeight="1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75">
        <f>IF(AND($X$3512&lt;&gt;" ",$X$3512&lt;&gt;0),IF(X3324=$X$3512,1+COUNTIF(U$7:U3323,"&gt;0"),0),0)</f>
        <v>0</v>
      </c>
      <c r="V3324" s="178" t="s">
        <v>3513</v>
      </c>
      <c r="W3324" s="130"/>
      <c r="X3324" s="131"/>
      <c r="Y3324" s="131"/>
      <c r="Z3324" s="206"/>
      <c r="AA3324" s="194">
        <f t="shared" si="221"/>
        <v>0</v>
      </c>
      <c r="AB3324" s="124" t="str">
        <f t="shared" si="222"/>
        <v/>
      </c>
      <c r="AC3324" s="195" t="str">
        <f t="shared" si="223"/>
        <v/>
      </c>
      <c r="AD3324" s="194" t="str">
        <f t="shared" si="224"/>
        <v/>
      </c>
      <c r="AE3324" s="194">
        <f>IF(AD3324="",0,IF(ISERROR(VLOOKUP(AD3324,AD$7:AD3323,1,FALSE)),1,0))</f>
        <v>0</v>
      </c>
      <c r="AF3324" s="194"/>
    </row>
    <row r="3325" spans="1:32" ht="16.5" customHeight="1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75">
        <f>IF(AND($X$3512&lt;&gt;" ",$X$3512&lt;&gt;0),IF(X3325=$X$3512,1+COUNTIF(U$7:U3324,"&gt;0"),0),0)</f>
        <v>0</v>
      </c>
      <c r="V3325" s="178" t="s">
        <v>3514</v>
      </c>
      <c r="W3325" s="130"/>
      <c r="X3325" s="131"/>
      <c r="Y3325" s="131"/>
      <c r="Z3325" s="206"/>
      <c r="AA3325" s="194">
        <f t="shared" si="221"/>
        <v>0</v>
      </c>
      <c r="AB3325" s="124" t="str">
        <f t="shared" si="222"/>
        <v/>
      </c>
      <c r="AC3325" s="195" t="str">
        <f t="shared" si="223"/>
        <v/>
      </c>
      <c r="AD3325" s="194" t="str">
        <f t="shared" si="224"/>
        <v/>
      </c>
      <c r="AE3325" s="194">
        <f>IF(AD3325="",0,IF(ISERROR(VLOOKUP(AD3325,AD$7:AD3324,1,FALSE)),1,0))</f>
        <v>0</v>
      </c>
      <c r="AF3325" s="194"/>
    </row>
    <row r="3326" spans="1:32" ht="16.5" customHeight="1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75">
        <f>IF(AND($X$3512&lt;&gt;" ",$X$3512&lt;&gt;0),IF(X3326=$X$3512,1+COUNTIF(U$7:U3325,"&gt;0"),0),0)</f>
        <v>0</v>
      </c>
      <c r="V3326" s="178" t="s">
        <v>3515</v>
      </c>
      <c r="W3326" s="130"/>
      <c r="X3326" s="131"/>
      <c r="Y3326" s="131"/>
      <c r="Z3326" s="206"/>
      <c r="AA3326" s="194">
        <f t="shared" si="221"/>
        <v>0</v>
      </c>
      <c r="AB3326" s="124" t="str">
        <f t="shared" si="222"/>
        <v/>
      </c>
      <c r="AC3326" s="195" t="str">
        <f t="shared" si="223"/>
        <v/>
      </c>
      <c r="AD3326" s="194" t="str">
        <f t="shared" si="224"/>
        <v/>
      </c>
      <c r="AE3326" s="194">
        <f>IF(AD3326="",0,IF(ISERROR(VLOOKUP(AD3326,AD$7:AD3325,1,FALSE)),1,0))</f>
        <v>0</v>
      </c>
      <c r="AF3326" s="194"/>
    </row>
    <row r="3327" spans="1:32" ht="16.5" customHeight="1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75">
        <f>IF(AND($X$3512&lt;&gt;" ",$X$3512&lt;&gt;0),IF(X3327=$X$3512,1+COUNTIF(U$7:U3326,"&gt;0"),0),0)</f>
        <v>0</v>
      </c>
      <c r="V3327" s="178" t="s">
        <v>3516</v>
      </c>
      <c r="W3327" s="130"/>
      <c r="X3327" s="131"/>
      <c r="Y3327" s="131"/>
      <c r="Z3327" s="206"/>
      <c r="AA3327" s="194">
        <f t="shared" si="221"/>
        <v>0</v>
      </c>
      <c r="AB3327" s="124" t="str">
        <f t="shared" si="222"/>
        <v/>
      </c>
      <c r="AC3327" s="195" t="str">
        <f t="shared" si="223"/>
        <v/>
      </c>
      <c r="AD3327" s="194" t="str">
        <f t="shared" si="224"/>
        <v/>
      </c>
      <c r="AE3327" s="194">
        <f>IF(AD3327="",0,IF(ISERROR(VLOOKUP(AD3327,AD$7:AD3326,1,FALSE)),1,0))</f>
        <v>0</v>
      </c>
      <c r="AF3327" s="194"/>
    </row>
    <row r="3328" spans="1:32" ht="16.5" customHeight="1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75">
        <f>IF(AND($X$3512&lt;&gt;" ",$X$3512&lt;&gt;0),IF(X3328=$X$3512,1+COUNTIF(U$7:U3327,"&gt;0"),0),0)</f>
        <v>0</v>
      </c>
      <c r="V3328" s="178" t="s">
        <v>3517</v>
      </c>
      <c r="W3328" s="130"/>
      <c r="X3328" s="131"/>
      <c r="Y3328" s="131"/>
      <c r="Z3328" s="206"/>
      <c r="AA3328" s="194">
        <f t="shared" si="221"/>
        <v>0</v>
      </c>
      <c r="AB3328" s="124" t="str">
        <f t="shared" si="222"/>
        <v/>
      </c>
      <c r="AC3328" s="195" t="str">
        <f t="shared" si="223"/>
        <v/>
      </c>
      <c r="AD3328" s="194" t="str">
        <f t="shared" si="224"/>
        <v/>
      </c>
      <c r="AE3328" s="194">
        <f>IF(AD3328="",0,IF(ISERROR(VLOOKUP(AD3328,AD$7:AD3327,1,FALSE)),1,0))</f>
        <v>0</v>
      </c>
      <c r="AF3328" s="194"/>
    </row>
    <row r="3329" spans="1:32" ht="16.5" customHeight="1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75">
        <f>IF(AND($X$3512&lt;&gt;" ",$X$3512&lt;&gt;0),IF(X3329=$X$3512,1+COUNTIF(U$7:U3328,"&gt;0"),0),0)</f>
        <v>0</v>
      </c>
      <c r="V3329" s="178" t="s">
        <v>3518</v>
      </c>
      <c r="W3329" s="130"/>
      <c r="X3329" s="131"/>
      <c r="Y3329" s="131"/>
      <c r="Z3329" s="206"/>
      <c r="AA3329" s="194">
        <f t="shared" si="221"/>
        <v>0</v>
      </c>
      <c r="AB3329" s="124" t="str">
        <f t="shared" si="222"/>
        <v/>
      </c>
      <c r="AC3329" s="195" t="str">
        <f t="shared" si="223"/>
        <v/>
      </c>
      <c r="AD3329" s="194" t="str">
        <f t="shared" si="224"/>
        <v/>
      </c>
      <c r="AE3329" s="194">
        <f>IF(AD3329="",0,IF(ISERROR(VLOOKUP(AD3329,AD$7:AD3328,1,FALSE)),1,0))</f>
        <v>0</v>
      </c>
      <c r="AF3329" s="194"/>
    </row>
    <row r="3330" spans="1:32" ht="16.5" customHeight="1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75">
        <f>IF(AND($X$3512&lt;&gt;" ",$X$3512&lt;&gt;0),IF(X3330=$X$3512,1+COUNTIF(U$7:U3329,"&gt;0"),0),0)</f>
        <v>0</v>
      </c>
      <c r="V3330" s="178" t="s">
        <v>3519</v>
      </c>
      <c r="W3330" s="130"/>
      <c r="X3330" s="131"/>
      <c r="Y3330" s="131"/>
      <c r="Z3330" s="206"/>
      <c r="AA3330" s="194">
        <f t="shared" si="221"/>
        <v>0</v>
      </c>
      <c r="AB3330" s="124" t="str">
        <f t="shared" si="222"/>
        <v/>
      </c>
      <c r="AC3330" s="195" t="str">
        <f t="shared" si="223"/>
        <v/>
      </c>
      <c r="AD3330" s="194" t="str">
        <f t="shared" si="224"/>
        <v/>
      </c>
      <c r="AE3330" s="194">
        <f>IF(AD3330="",0,IF(ISERROR(VLOOKUP(AD3330,AD$7:AD3329,1,FALSE)),1,0))</f>
        <v>0</v>
      </c>
      <c r="AF3330" s="194"/>
    </row>
    <row r="3331" spans="1:32" ht="16.5" customHeight="1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75">
        <f>IF(AND($X$3512&lt;&gt;" ",$X$3512&lt;&gt;0),IF(X3331=$X$3512,1+COUNTIF(U$7:U3330,"&gt;0"),0),0)</f>
        <v>0</v>
      </c>
      <c r="V3331" s="178" t="s">
        <v>3520</v>
      </c>
      <c r="W3331" s="130"/>
      <c r="X3331" s="131"/>
      <c r="Y3331" s="131"/>
      <c r="Z3331" s="206"/>
      <c r="AA3331" s="194">
        <f t="shared" si="221"/>
        <v>0</v>
      </c>
      <c r="AB3331" s="124" t="str">
        <f t="shared" si="222"/>
        <v/>
      </c>
      <c r="AC3331" s="195" t="str">
        <f t="shared" si="223"/>
        <v/>
      </c>
      <c r="AD3331" s="194" t="str">
        <f t="shared" si="224"/>
        <v/>
      </c>
      <c r="AE3331" s="194">
        <f>IF(AD3331="",0,IF(ISERROR(VLOOKUP(AD3331,AD$7:AD3330,1,FALSE)),1,0))</f>
        <v>0</v>
      </c>
      <c r="AF3331" s="194"/>
    </row>
    <row r="3332" spans="1:32" ht="16.5" customHeight="1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75">
        <f>IF(AND($X$3512&lt;&gt;" ",$X$3512&lt;&gt;0),IF(X3332=$X$3512,1+COUNTIF(U$7:U3331,"&gt;0"),0),0)</f>
        <v>0</v>
      </c>
      <c r="V3332" s="178" t="s">
        <v>3521</v>
      </c>
      <c r="W3332" s="130"/>
      <c r="X3332" s="131"/>
      <c r="Y3332" s="131"/>
      <c r="Z3332" s="206"/>
      <c r="AA3332" s="194">
        <f t="shared" si="221"/>
        <v>0</v>
      </c>
      <c r="AB3332" s="124" t="str">
        <f t="shared" si="222"/>
        <v/>
      </c>
      <c r="AC3332" s="195" t="str">
        <f t="shared" si="223"/>
        <v/>
      </c>
      <c r="AD3332" s="194" t="str">
        <f t="shared" si="224"/>
        <v/>
      </c>
      <c r="AE3332" s="194">
        <f>IF(AD3332="",0,IF(ISERROR(VLOOKUP(AD3332,AD$7:AD3331,1,FALSE)),1,0))</f>
        <v>0</v>
      </c>
      <c r="AF3332" s="194"/>
    </row>
    <row r="3333" spans="1:32" ht="16.5" customHeight="1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75">
        <f>IF(AND($X$3512&lt;&gt;" ",$X$3512&lt;&gt;0),IF(X3333=$X$3512,1+COUNTIF(U$7:U3332,"&gt;0"),0),0)</f>
        <v>0</v>
      </c>
      <c r="V3333" s="178" t="s">
        <v>3522</v>
      </c>
      <c r="W3333" s="130"/>
      <c r="X3333" s="131"/>
      <c r="Y3333" s="131"/>
      <c r="Z3333" s="206"/>
      <c r="AA3333" s="194">
        <f t="shared" si="221"/>
        <v>0</v>
      </c>
      <c r="AB3333" s="124" t="str">
        <f t="shared" si="222"/>
        <v/>
      </c>
      <c r="AC3333" s="195" t="str">
        <f t="shared" si="223"/>
        <v/>
      </c>
      <c r="AD3333" s="194" t="str">
        <f t="shared" si="224"/>
        <v/>
      </c>
      <c r="AE3333" s="194">
        <f>IF(AD3333="",0,IF(ISERROR(VLOOKUP(AD3333,AD$7:AD3332,1,FALSE)),1,0))</f>
        <v>0</v>
      </c>
      <c r="AF3333" s="194"/>
    </row>
    <row r="3334" spans="1:32" ht="16.5" customHeight="1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75">
        <f>IF(AND($X$3512&lt;&gt;" ",$X$3512&lt;&gt;0),IF(X3334=$X$3512,1+COUNTIF(U$7:U3333,"&gt;0"),0),0)</f>
        <v>0</v>
      </c>
      <c r="V3334" s="178" t="s">
        <v>3523</v>
      </c>
      <c r="W3334" s="130"/>
      <c r="X3334" s="131"/>
      <c r="Y3334" s="131"/>
      <c r="Z3334" s="206"/>
      <c r="AA3334" s="194">
        <f t="shared" si="221"/>
        <v>0</v>
      </c>
      <c r="AB3334" s="124" t="str">
        <f t="shared" si="222"/>
        <v/>
      </c>
      <c r="AC3334" s="195" t="str">
        <f t="shared" si="223"/>
        <v/>
      </c>
      <c r="AD3334" s="194" t="str">
        <f t="shared" si="224"/>
        <v/>
      </c>
      <c r="AE3334" s="194">
        <f>IF(AD3334="",0,IF(ISERROR(VLOOKUP(AD3334,AD$7:AD3333,1,FALSE)),1,0))</f>
        <v>0</v>
      </c>
      <c r="AF3334" s="194"/>
    </row>
    <row r="3335" spans="1:32" ht="16.5" customHeight="1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75">
        <f>IF(AND($X$3512&lt;&gt;" ",$X$3512&lt;&gt;0),IF(X3335=$X$3512,1+COUNTIF(U$7:U3334,"&gt;0"),0),0)</f>
        <v>0</v>
      </c>
      <c r="V3335" s="178" t="s">
        <v>3524</v>
      </c>
      <c r="W3335" s="130"/>
      <c r="X3335" s="131"/>
      <c r="Y3335" s="131"/>
      <c r="Z3335" s="206"/>
      <c r="AA3335" s="194">
        <f t="shared" ref="AA3335:AA3398" si="225">IF(ISBLANK(X3335),0,VLOOKUP(X3335,$B$8:$E$57,1,FALSE))</f>
        <v>0</v>
      </c>
      <c r="AB3335" s="124" t="str">
        <f t="shared" si="222"/>
        <v/>
      </c>
      <c r="AC3335" s="195" t="str">
        <f t="shared" si="223"/>
        <v/>
      </c>
      <c r="AD3335" s="194" t="str">
        <f t="shared" si="224"/>
        <v/>
      </c>
      <c r="AE3335" s="194">
        <f>IF(AD3335="",0,IF(ISERROR(VLOOKUP(AD3335,AD$7:AD3334,1,FALSE)),1,0))</f>
        <v>0</v>
      </c>
      <c r="AF3335" s="194"/>
    </row>
    <row r="3336" spans="1:32" ht="16.5" customHeight="1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75">
        <f>IF(AND($X$3512&lt;&gt;" ",$X$3512&lt;&gt;0),IF(X3336=$X$3512,1+COUNTIF(U$7:U3335,"&gt;0"),0),0)</f>
        <v>0</v>
      </c>
      <c r="V3336" s="178" t="s">
        <v>3525</v>
      </c>
      <c r="W3336" s="130"/>
      <c r="X3336" s="131"/>
      <c r="Y3336" s="131"/>
      <c r="Z3336" s="206"/>
      <c r="AA3336" s="194">
        <f t="shared" si="225"/>
        <v>0</v>
      </c>
      <c r="AB3336" s="124" t="str">
        <f t="shared" ref="AB3336:AB3399" si="226">IF(W3336&gt;0,CONCATENATE(MONTH(W3336)&amp;X3336),"")</f>
        <v/>
      </c>
      <c r="AC3336" s="195" t="str">
        <f t="shared" ref="AC3336:AC3399" si="227">IF(OR(AND(Z3336&lt;&gt;0,ISBLANK(X3336)),ISERROR(AA3336)),"ERR","")</f>
        <v/>
      </c>
      <c r="AD3336" s="194" t="str">
        <f t="shared" si="224"/>
        <v/>
      </c>
      <c r="AE3336" s="194">
        <f>IF(AD3336="",0,IF(ISERROR(VLOOKUP(AD3336,AD$7:AD3335,1,FALSE)),1,0))</f>
        <v>0</v>
      </c>
      <c r="AF3336" s="194"/>
    </row>
    <row r="3337" spans="1:32" ht="16.5" customHeight="1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75">
        <f>IF(AND($X$3512&lt;&gt;" ",$X$3512&lt;&gt;0),IF(X3337=$X$3512,1+COUNTIF(U$7:U3336,"&gt;0"),0),0)</f>
        <v>0</v>
      </c>
      <c r="V3337" s="178" t="s">
        <v>3526</v>
      </c>
      <c r="W3337" s="130"/>
      <c r="X3337" s="131"/>
      <c r="Y3337" s="131"/>
      <c r="Z3337" s="206"/>
      <c r="AA3337" s="194">
        <f t="shared" si="225"/>
        <v>0</v>
      </c>
      <c r="AB3337" s="124" t="str">
        <f t="shared" si="226"/>
        <v/>
      </c>
      <c r="AC3337" s="195" t="str">
        <f t="shared" si="227"/>
        <v/>
      </c>
      <c r="AD3337" s="194" t="str">
        <f t="shared" si="224"/>
        <v/>
      </c>
      <c r="AE3337" s="194">
        <f>IF(AD3337="",0,IF(ISERROR(VLOOKUP(AD3337,AD$7:AD3336,1,FALSE)),1,0))</f>
        <v>0</v>
      </c>
      <c r="AF3337" s="194"/>
    </row>
    <row r="3338" spans="1:32" ht="16.5" customHeight="1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75">
        <f>IF(AND($X$3512&lt;&gt;" ",$X$3512&lt;&gt;0),IF(X3338=$X$3512,1+COUNTIF(U$7:U3337,"&gt;0"),0),0)</f>
        <v>0</v>
      </c>
      <c r="V3338" s="178" t="s">
        <v>3527</v>
      </c>
      <c r="W3338" s="130"/>
      <c r="X3338" s="131"/>
      <c r="Y3338" s="131"/>
      <c r="Z3338" s="206"/>
      <c r="AA3338" s="194">
        <f t="shared" si="225"/>
        <v>0</v>
      </c>
      <c r="AB3338" s="124" t="str">
        <f t="shared" si="226"/>
        <v/>
      </c>
      <c r="AC3338" s="195" t="str">
        <f t="shared" si="227"/>
        <v/>
      </c>
      <c r="AD3338" s="194" t="str">
        <f t="shared" si="224"/>
        <v/>
      </c>
      <c r="AE3338" s="194">
        <f>IF(AD3338="",0,IF(ISERROR(VLOOKUP(AD3338,AD$7:AD3337,1,FALSE)),1,0))</f>
        <v>0</v>
      </c>
      <c r="AF3338" s="194"/>
    </row>
    <row r="3339" spans="1:32" ht="16.5" customHeight="1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75">
        <f>IF(AND($X$3512&lt;&gt;" ",$X$3512&lt;&gt;0),IF(X3339=$X$3512,1+COUNTIF(U$7:U3338,"&gt;0"),0),0)</f>
        <v>0</v>
      </c>
      <c r="V3339" s="178" t="s">
        <v>3528</v>
      </c>
      <c r="W3339" s="130"/>
      <c r="X3339" s="131"/>
      <c r="Y3339" s="131"/>
      <c r="Z3339" s="206"/>
      <c r="AA3339" s="194">
        <f t="shared" si="225"/>
        <v>0</v>
      </c>
      <c r="AB3339" s="124" t="str">
        <f t="shared" si="226"/>
        <v/>
      </c>
      <c r="AC3339" s="195" t="str">
        <f t="shared" si="227"/>
        <v/>
      </c>
      <c r="AD3339" s="194" t="str">
        <f t="shared" ref="AD3339:AD3402" si="228">IF(W3339&gt;0,CONCATENATE(MONTH(W3339),"-",YEAR(W3339)),"")</f>
        <v/>
      </c>
      <c r="AE3339" s="194">
        <f>IF(AD3339="",0,IF(ISERROR(VLOOKUP(AD3339,AD$7:AD3338,1,FALSE)),1,0))</f>
        <v>0</v>
      </c>
      <c r="AF3339" s="194"/>
    </row>
    <row r="3340" spans="1:32" ht="16.5" customHeight="1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75">
        <f>IF(AND($X$3512&lt;&gt;" ",$X$3512&lt;&gt;0),IF(X3340=$X$3512,1+COUNTIF(U$7:U3339,"&gt;0"),0),0)</f>
        <v>0</v>
      </c>
      <c r="V3340" s="178" t="s">
        <v>3529</v>
      </c>
      <c r="W3340" s="130"/>
      <c r="X3340" s="131"/>
      <c r="Y3340" s="131"/>
      <c r="Z3340" s="206"/>
      <c r="AA3340" s="194">
        <f t="shared" si="225"/>
        <v>0</v>
      </c>
      <c r="AB3340" s="124" t="str">
        <f t="shared" si="226"/>
        <v/>
      </c>
      <c r="AC3340" s="195" t="str">
        <f t="shared" si="227"/>
        <v/>
      </c>
      <c r="AD3340" s="194" t="str">
        <f t="shared" si="228"/>
        <v/>
      </c>
      <c r="AE3340" s="194">
        <f>IF(AD3340="",0,IF(ISERROR(VLOOKUP(AD3340,AD$7:AD3339,1,FALSE)),1,0))</f>
        <v>0</v>
      </c>
      <c r="AF3340" s="194"/>
    </row>
    <row r="3341" spans="1:32" ht="16.5" customHeight="1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75">
        <f>IF(AND($X$3512&lt;&gt;" ",$X$3512&lt;&gt;0),IF(X3341=$X$3512,1+COUNTIF(U$7:U3340,"&gt;0"),0),0)</f>
        <v>0</v>
      </c>
      <c r="V3341" s="178" t="s">
        <v>3530</v>
      </c>
      <c r="W3341" s="130"/>
      <c r="X3341" s="131"/>
      <c r="Y3341" s="131"/>
      <c r="Z3341" s="206"/>
      <c r="AA3341" s="194">
        <f t="shared" si="225"/>
        <v>0</v>
      </c>
      <c r="AB3341" s="124" t="str">
        <f t="shared" si="226"/>
        <v/>
      </c>
      <c r="AC3341" s="195" t="str">
        <f t="shared" si="227"/>
        <v/>
      </c>
      <c r="AD3341" s="194" t="str">
        <f t="shared" si="228"/>
        <v/>
      </c>
      <c r="AE3341" s="194">
        <f>IF(AD3341="",0,IF(ISERROR(VLOOKUP(AD3341,AD$7:AD3340,1,FALSE)),1,0))</f>
        <v>0</v>
      </c>
      <c r="AF3341" s="194"/>
    </row>
    <row r="3342" spans="1:32" ht="16.5" customHeight="1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75">
        <f>IF(AND($X$3512&lt;&gt;" ",$X$3512&lt;&gt;0),IF(X3342=$X$3512,1+COUNTIF(U$7:U3341,"&gt;0"),0),0)</f>
        <v>0</v>
      </c>
      <c r="V3342" s="178" t="s">
        <v>3531</v>
      </c>
      <c r="W3342" s="130"/>
      <c r="X3342" s="131"/>
      <c r="Y3342" s="131"/>
      <c r="Z3342" s="206"/>
      <c r="AA3342" s="194">
        <f t="shared" si="225"/>
        <v>0</v>
      </c>
      <c r="AB3342" s="124" t="str">
        <f t="shared" si="226"/>
        <v/>
      </c>
      <c r="AC3342" s="195" t="str">
        <f t="shared" si="227"/>
        <v/>
      </c>
      <c r="AD3342" s="194" t="str">
        <f t="shared" si="228"/>
        <v/>
      </c>
      <c r="AE3342" s="194">
        <f>IF(AD3342="",0,IF(ISERROR(VLOOKUP(AD3342,AD$7:AD3341,1,FALSE)),1,0))</f>
        <v>0</v>
      </c>
      <c r="AF3342" s="194"/>
    </row>
    <row r="3343" spans="1:32" ht="16.5" customHeight="1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75">
        <f>IF(AND($X$3512&lt;&gt;" ",$X$3512&lt;&gt;0),IF(X3343=$X$3512,1+COUNTIF(U$7:U3342,"&gt;0"),0),0)</f>
        <v>0</v>
      </c>
      <c r="V3343" s="178" t="s">
        <v>3532</v>
      </c>
      <c r="W3343" s="130"/>
      <c r="X3343" s="131"/>
      <c r="Y3343" s="131"/>
      <c r="Z3343" s="206"/>
      <c r="AA3343" s="194">
        <f t="shared" si="225"/>
        <v>0</v>
      </c>
      <c r="AB3343" s="124" t="str">
        <f t="shared" si="226"/>
        <v/>
      </c>
      <c r="AC3343" s="195" t="str">
        <f t="shared" si="227"/>
        <v/>
      </c>
      <c r="AD3343" s="194" t="str">
        <f t="shared" si="228"/>
        <v/>
      </c>
      <c r="AE3343" s="194">
        <f>IF(AD3343="",0,IF(ISERROR(VLOOKUP(AD3343,AD$7:AD3342,1,FALSE)),1,0))</f>
        <v>0</v>
      </c>
      <c r="AF3343" s="194"/>
    </row>
    <row r="3344" spans="1:32" ht="16.5" customHeight="1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75">
        <f>IF(AND($X$3512&lt;&gt;" ",$X$3512&lt;&gt;0),IF(X3344=$X$3512,1+COUNTIF(U$7:U3343,"&gt;0"),0),0)</f>
        <v>0</v>
      </c>
      <c r="V3344" s="178" t="s">
        <v>3533</v>
      </c>
      <c r="W3344" s="130"/>
      <c r="X3344" s="131"/>
      <c r="Y3344" s="131"/>
      <c r="Z3344" s="206"/>
      <c r="AA3344" s="194">
        <f t="shared" si="225"/>
        <v>0</v>
      </c>
      <c r="AB3344" s="124" t="str">
        <f t="shared" si="226"/>
        <v/>
      </c>
      <c r="AC3344" s="195" t="str">
        <f t="shared" si="227"/>
        <v/>
      </c>
      <c r="AD3344" s="194" t="str">
        <f t="shared" si="228"/>
        <v/>
      </c>
      <c r="AE3344" s="194">
        <f>IF(AD3344="",0,IF(ISERROR(VLOOKUP(AD3344,AD$7:AD3343,1,FALSE)),1,0))</f>
        <v>0</v>
      </c>
      <c r="AF3344" s="194"/>
    </row>
    <row r="3345" spans="1:32" ht="16.5" customHeight="1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75">
        <f>IF(AND($X$3512&lt;&gt;" ",$X$3512&lt;&gt;0),IF(X3345=$X$3512,1+COUNTIF(U$7:U3344,"&gt;0"),0),0)</f>
        <v>0</v>
      </c>
      <c r="V3345" s="178" t="s">
        <v>3534</v>
      </c>
      <c r="W3345" s="130"/>
      <c r="X3345" s="131"/>
      <c r="Y3345" s="131"/>
      <c r="Z3345" s="206"/>
      <c r="AA3345" s="194">
        <f t="shared" si="225"/>
        <v>0</v>
      </c>
      <c r="AB3345" s="124" t="str">
        <f t="shared" si="226"/>
        <v/>
      </c>
      <c r="AC3345" s="195" t="str">
        <f t="shared" si="227"/>
        <v/>
      </c>
      <c r="AD3345" s="194" t="str">
        <f t="shared" si="228"/>
        <v/>
      </c>
      <c r="AE3345" s="194">
        <f>IF(AD3345="",0,IF(ISERROR(VLOOKUP(AD3345,AD$7:AD3344,1,FALSE)),1,0))</f>
        <v>0</v>
      </c>
      <c r="AF3345" s="194"/>
    </row>
    <row r="3346" spans="1:32" ht="16.5" customHeight="1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75">
        <f>IF(AND($X$3512&lt;&gt;" ",$X$3512&lt;&gt;0),IF(X3346=$X$3512,1+COUNTIF(U$7:U3345,"&gt;0"),0),0)</f>
        <v>0</v>
      </c>
      <c r="V3346" s="178" t="s">
        <v>3535</v>
      </c>
      <c r="W3346" s="130"/>
      <c r="X3346" s="131"/>
      <c r="Y3346" s="131"/>
      <c r="Z3346" s="206"/>
      <c r="AA3346" s="194">
        <f t="shared" si="225"/>
        <v>0</v>
      </c>
      <c r="AB3346" s="124" t="str">
        <f t="shared" si="226"/>
        <v/>
      </c>
      <c r="AC3346" s="195" t="str">
        <f t="shared" si="227"/>
        <v/>
      </c>
      <c r="AD3346" s="194" t="str">
        <f t="shared" si="228"/>
        <v/>
      </c>
      <c r="AE3346" s="194">
        <f>IF(AD3346="",0,IF(ISERROR(VLOOKUP(AD3346,AD$7:AD3345,1,FALSE)),1,0))</f>
        <v>0</v>
      </c>
      <c r="AF3346" s="194"/>
    </row>
    <row r="3347" spans="1:32" ht="16.5" customHeight="1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75">
        <f>IF(AND($X$3512&lt;&gt;" ",$X$3512&lt;&gt;0),IF(X3347=$X$3512,1+COUNTIF(U$7:U3346,"&gt;0"),0),0)</f>
        <v>0</v>
      </c>
      <c r="V3347" s="178" t="s">
        <v>3536</v>
      </c>
      <c r="W3347" s="130"/>
      <c r="X3347" s="131"/>
      <c r="Y3347" s="131"/>
      <c r="Z3347" s="206"/>
      <c r="AA3347" s="194">
        <f t="shared" si="225"/>
        <v>0</v>
      </c>
      <c r="AB3347" s="124" t="str">
        <f t="shared" si="226"/>
        <v/>
      </c>
      <c r="AC3347" s="195" t="str">
        <f t="shared" si="227"/>
        <v/>
      </c>
      <c r="AD3347" s="194" t="str">
        <f t="shared" si="228"/>
        <v/>
      </c>
      <c r="AE3347" s="194">
        <f>IF(AD3347="",0,IF(ISERROR(VLOOKUP(AD3347,AD$7:AD3346,1,FALSE)),1,0))</f>
        <v>0</v>
      </c>
      <c r="AF3347" s="194"/>
    </row>
    <row r="3348" spans="1:32" ht="16.5" customHeight="1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75">
        <f>IF(AND($X$3512&lt;&gt;" ",$X$3512&lt;&gt;0),IF(X3348=$X$3512,1+COUNTIF(U$7:U3347,"&gt;0"),0),0)</f>
        <v>0</v>
      </c>
      <c r="V3348" s="178" t="s">
        <v>3537</v>
      </c>
      <c r="W3348" s="130"/>
      <c r="X3348" s="131"/>
      <c r="Y3348" s="131"/>
      <c r="Z3348" s="206"/>
      <c r="AA3348" s="194">
        <f t="shared" si="225"/>
        <v>0</v>
      </c>
      <c r="AB3348" s="124" t="str">
        <f t="shared" si="226"/>
        <v/>
      </c>
      <c r="AC3348" s="195" t="str">
        <f t="shared" si="227"/>
        <v/>
      </c>
      <c r="AD3348" s="194" t="str">
        <f t="shared" si="228"/>
        <v/>
      </c>
      <c r="AE3348" s="194">
        <f>IF(AD3348="",0,IF(ISERROR(VLOOKUP(AD3348,AD$7:AD3347,1,FALSE)),1,0))</f>
        <v>0</v>
      </c>
      <c r="AF3348" s="194"/>
    </row>
    <row r="3349" spans="1:32" ht="16.5" customHeight="1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75">
        <f>IF(AND($X$3512&lt;&gt;" ",$X$3512&lt;&gt;0),IF(X3349=$X$3512,1+COUNTIF(U$7:U3348,"&gt;0"),0),0)</f>
        <v>0</v>
      </c>
      <c r="V3349" s="178" t="s">
        <v>3538</v>
      </c>
      <c r="W3349" s="130"/>
      <c r="X3349" s="131"/>
      <c r="Y3349" s="131"/>
      <c r="Z3349" s="206"/>
      <c r="AA3349" s="194">
        <f t="shared" si="225"/>
        <v>0</v>
      </c>
      <c r="AB3349" s="124" t="str">
        <f t="shared" si="226"/>
        <v/>
      </c>
      <c r="AC3349" s="195" t="str">
        <f t="shared" si="227"/>
        <v/>
      </c>
      <c r="AD3349" s="194" t="str">
        <f t="shared" si="228"/>
        <v/>
      </c>
      <c r="AE3349" s="194">
        <f>IF(AD3349="",0,IF(ISERROR(VLOOKUP(AD3349,AD$7:AD3348,1,FALSE)),1,0))</f>
        <v>0</v>
      </c>
      <c r="AF3349" s="194"/>
    </row>
    <row r="3350" spans="1:32" ht="16.5" customHeight="1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75">
        <f>IF(AND($X$3512&lt;&gt;" ",$X$3512&lt;&gt;0),IF(X3350=$X$3512,1+COUNTIF(U$7:U3349,"&gt;0"),0),0)</f>
        <v>0</v>
      </c>
      <c r="V3350" s="178" t="s">
        <v>3539</v>
      </c>
      <c r="W3350" s="130"/>
      <c r="X3350" s="131"/>
      <c r="Y3350" s="131"/>
      <c r="Z3350" s="206"/>
      <c r="AA3350" s="194">
        <f t="shared" si="225"/>
        <v>0</v>
      </c>
      <c r="AB3350" s="124" t="str">
        <f t="shared" si="226"/>
        <v/>
      </c>
      <c r="AC3350" s="195" t="str">
        <f t="shared" si="227"/>
        <v/>
      </c>
      <c r="AD3350" s="194" t="str">
        <f t="shared" si="228"/>
        <v/>
      </c>
      <c r="AE3350" s="194">
        <f>IF(AD3350="",0,IF(ISERROR(VLOOKUP(AD3350,AD$7:AD3349,1,FALSE)),1,0))</f>
        <v>0</v>
      </c>
      <c r="AF3350" s="194"/>
    </row>
    <row r="3351" spans="1:32" ht="16.5" customHeight="1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75">
        <f>IF(AND($X$3512&lt;&gt;" ",$X$3512&lt;&gt;0),IF(X3351=$X$3512,1+COUNTIF(U$7:U3350,"&gt;0"),0),0)</f>
        <v>0</v>
      </c>
      <c r="V3351" s="178" t="s">
        <v>3540</v>
      </c>
      <c r="W3351" s="130"/>
      <c r="X3351" s="131"/>
      <c r="Y3351" s="131"/>
      <c r="Z3351" s="206"/>
      <c r="AA3351" s="194">
        <f t="shared" si="225"/>
        <v>0</v>
      </c>
      <c r="AB3351" s="124" t="str">
        <f t="shared" si="226"/>
        <v/>
      </c>
      <c r="AC3351" s="195" t="str">
        <f t="shared" si="227"/>
        <v/>
      </c>
      <c r="AD3351" s="194" t="str">
        <f t="shared" si="228"/>
        <v/>
      </c>
      <c r="AE3351" s="194">
        <f>IF(AD3351="",0,IF(ISERROR(VLOOKUP(AD3351,AD$7:AD3350,1,FALSE)),1,0))</f>
        <v>0</v>
      </c>
      <c r="AF3351" s="194"/>
    </row>
    <row r="3352" spans="1:32" ht="16.5" customHeight="1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75">
        <f>IF(AND($X$3512&lt;&gt;" ",$X$3512&lt;&gt;0),IF(X3352=$X$3512,1+COUNTIF(U$7:U3351,"&gt;0"),0),0)</f>
        <v>0</v>
      </c>
      <c r="V3352" s="178" t="s">
        <v>3541</v>
      </c>
      <c r="W3352" s="130"/>
      <c r="X3352" s="131"/>
      <c r="Y3352" s="131"/>
      <c r="Z3352" s="206"/>
      <c r="AA3352" s="194">
        <f t="shared" si="225"/>
        <v>0</v>
      </c>
      <c r="AB3352" s="124" t="str">
        <f t="shared" si="226"/>
        <v/>
      </c>
      <c r="AC3352" s="195" t="str">
        <f t="shared" si="227"/>
        <v/>
      </c>
      <c r="AD3352" s="194" t="str">
        <f t="shared" si="228"/>
        <v/>
      </c>
      <c r="AE3352" s="194">
        <f>IF(AD3352="",0,IF(ISERROR(VLOOKUP(AD3352,AD$7:AD3351,1,FALSE)),1,0))</f>
        <v>0</v>
      </c>
      <c r="AF3352" s="194"/>
    </row>
    <row r="3353" spans="1:32" ht="16.5" customHeight="1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75">
        <f>IF(AND($X$3512&lt;&gt;" ",$X$3512&lt;&gt;0),IF(X3353=$X$3512,1+COUNTIF(U$7:U3352,"&gt;0"),0),0)</f>
        <v>0</v>
      </c>
      <c r="V3353" s="178" t="s">
        <v>3542</v>
      </c>
      <c r="W3353" s="130"/>
      <c r="X3353" s="131"/>
      <c r="Y3353" s="131"/>
      <c r="Z3353" s="206"/>
      <c r="AA3353" s="194">
        <f t="shared" si="225"/>
        <v>0</v>
      </c>
      <c r="AB3353" s="124" t="str">
        <f t="shared" si="226"/>
        <v/>
      </c>
      <c r="AC3353" s="195" t="str">
        <f t="shared" si="227"/>
        <v/>
      </c>
      <c r="AD3353" s="194" t="str">
        <f t="shared" si="228"/>
        <v/>
      </c>
      <c r="AE3353" s="194">
        <f>IF(AD3353="",0,IF(ISERROR(VLOOKUP(AD3353,AD$7:AD3352,1,FALSE)),1,0))</f>
        <v>0</v>
      </c>
      <c r="AF3353" s="194"/>
    </row>
    <row r="3354" spans="1:32" ht="16.5" customHeight="1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75">
        <f>IF(AND($X$3512&lt;&gt;" ",$X$3512&lt;&gt;0),IF(X3354=$X$3512,1+COUNTIF(U$7:U3353,"&gt;0"),0),0)</f>
        <v>0</v>
      </c>
      <c r="V3354" s="178" t="s">
        <v>3543</v>
      </c>
      <c r="W3354" s="130"/>
      <c r="X3354" s="131"/>
      <c r="Y3354" s="131"/>
      <c r="Z3354" s="206"/>
      <c r="AA3354" s="194">
        <f t="shared" si="225"/>
        <v>0</v>
      </c>
      <c r="AB3354" s="124" t="str">
        <f t="shared" si="226"/>
        <v/>
      </c>
      <c r="AC3354" s="195" t="str">
        <f t="shared" si="227"/>
        <v/>
      </c>
      <c r="AD3354" s="194" t="str">
        <f t="shared" si="228"/>
        <v/>
      </c>
      <c r="AE3354" s="194">
        <f>IF(AD3354="",0,IF(ISERROR(VLOOKUP(AD3354,AD$7:AD3353,1,FALSE)),1,0))</f>
        <v>0</v>
      </c>
      <c r="AF3354" s="194"/>
    </row>
    <row r="3355" spans="1:32" ht="16.5" customHeight="1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75">
        <f>IF(AND($X$3512&lt;&gt;" ",$X$3512&lt;&gt;0),IF(X3355=$X$3512,1+COUNTIF(U$7:U3354,"&gt;0"),0),0)</f>
        <v>0</v>
      </c>
      <c r="V3355" s="178" t="s">
        <v>3544</v>
      </c>
      <c r="W3355" s="130"/>
      <c r="X3355" s="131"/>
      <c r="Y3355" s="131"/>
      <c r="Z3355" s="206"/>
      <c r="AA3355" s="194">
        <f t="shared" si="225"/>
        <v>0</v>
      </c>
      <c r="AB3355" s="124" t="str">
        <f t="shared" si="226"/>
        <v/>
      </c>
      <c r="AC3355" s="195" t="str">
        <f t="shared" si="227"/>
        <v/>
      </c>
      <c r="AD3355" s="194" t="str">
        <f t="shared" si="228"/>
        <v/>
      </c>
      <c r="AE3355" s="194">
        <f>IF(AD3355="",0,IF(ISERROR(VLOOKUP(AD3355,AD$7:AD3354,1,FALSE)),1,0))</f>
        <v>0</v>
      </c>
      <c r="AF3355" s="194"/>
    </row>
    <row r="3356" spans="1:32" ht="16.5" customHeight="1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75">
        <f>IF(AND($X$3512&lt;&gt;" ",$X$3512&lt;&gt;0),IF(X3356=$X$3512,1+COUNTIF(U$7:U3355,"&gt;0"),0),0)</f>
        <v>0</v>
      </c>
      <c r="V3356" s="178" t="s">
        <v>3545</v>
      </c>
      <c r="W3356" s="130"/>
      <c r="X3356" s="131"/>
      <c r="Y3356" s="131"/>
      <c r="Z3356" s="206"/>
      <c r="AA3356" s="194">
        <f t="shared" si="225"/>
        <v>0</v>
      </c>
      <c r="AB3356" s="124" t="str">
        <f t="shared" si="226"/>
        <v/>
      </c>
      <c r="AC3356" s="195" t="str">
        <f t="shared" si="227"/>
        <v/>
      </c>
      <c r="AD3356" s="194" t="str">
        <f t="shared" si="228"/>
        <v/>
      </c>
      <c r="AE3356" s="194">
        <f>IF(AD3356="",0,IF(ISERROR(VLOOKUP(AD3356,AD$7:AD3355,1,FALSE)),1,0))</f>
        <v>0</v>
      </c>
      <c r="AF3356" s="194"/>
    </row>
    <row r="3357" spans="1:32" ht="16.5" customHeight="1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75">
        <f>IF(AND($X$3512&lt;&gt;" ",$X$3512&lt;&gt;0),IF(X3357=$X$3512,1+COUNTIF(U$7:U3356,"&gt;0"),0),0)</f>
        <v>0</v>
      </c>
      <c r="V3357" s="178" t="s">
        <v>3546</v>
      </c>
      <c r="W3357" s="130"/>
      <c r="X3357" s="131"/>
      <c r="Y3357" s="131"/>
      <c r="Z3357" s="206"/>
      <c r="AA3357" s="194">
        <f t="shared" si="225"/>
        <v>0</v>
      </c>
      <c r="AB3357" s="124" t="str">
        <f t="shared" si="226"/>
        <v/>
      </c>
      <c r="AC3357" s="195" t="str">
        <f t="shared" si="227"/>
        <v/>
      </c>
      <c r="AD3357" s="194" t="str">
        <f t="shared" si="228"/>
        <v/>
      </c>
      <c r="AE3357" s="194">
        <f>IF(AD3357="",0,IF(ISERROR(VLOOKUP(AD3357,AD$7:AD3356,1,FALSE)),1,0))</f>
        <v>0</v>
      </c>
      <c r="AF3357" s="194"/>
    </row>
    <row r="3358" spans="1:32" ht="16.5" customHeight="1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75">
        <f>IF(AND($X$3512&lt;&gt;" ",$X$3512&lt;&gt;0),IF(X3358=$X$3512,1+COUNTIF(U$7:U3357,"&gt;0"),0),0)</f>
        <v>0</v>
      </c>
      <c r="V3358" s="178" t="s">
        <v>3547</v>
      </c>
      <c r="W3358" s="130"/>
      <c r="X3358" s="131"/>
      <c r="Y3358" s="131"/>
      <c r="Z3358" s="206"/>
      <c r="AA3358" s="194">
        <f t="shared" si="225"/>
        <v>0</v>
      </c>
      <c r="AB3358" s="124" t="str">
        <f t="shared" si="226"/>
        <v/>
      </c>
      <c r="AC3358" s="195" t="str">
        <f t="shared" si="227"/>
        <v/>
      </c>
      <c r="AD3358" s="194" t="str">
        <f t="shared" si="228"/>
        <v/>
      </c>
      <c r="AE3358" s="194">
        <f>IF(AD3358="",0,IF(ISERROR(VLOOKUP(AD3358,AD$7:AD3357,1,FALSE)),1,0))</f>
        <v>0</v>
      </c>
      <c r="AF3358" s="194"/>
    </row>
    <row r="3359" spans="1:32" ht="16.5" customHeight="1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75">
        <f>IF(AND($X$3512&lt;&gt;" ",$X$3512&lt;&gt;0),IF(X3359=$X$3512,1+COUNTIF(U$7:U3358,"&gt;0"),0),0)</f>
        <v>0</v>
      </c>
      <c r="V3359" s="178" t="s">
        <v>3548</v>
      </c>
      <c r="W3359" s="130"/>
      <c r="X3359" s="131"/>
      <c r="Y3359" s="131"/>
      <c r="Z3359" s="206"/>
      <c r="AA3359" s="194">
        <f t="shared" si="225"/>
        <v>0</v>
      </c>
      <c r="AB3359" s="124" t="str">
        <f t="shared" si="226"/>
        <v/>
      </c>
      <c r="AC3359" s="195" t="str">
        <f t="shared" si="227"/>
        <v/>
      </c>
      <c r="AD3359" s="194" t="str">
        <f t="shared" si="228"/>
        <v/>
      </c>
      <c r="AE3359" s="194">
        <f>IF(AD3359="",0,IF(ISERROR(VLOOKUP(AD3359,AD$7:AD3358,1,FALSE)),1,0))</f>
        <v>0</v>
      </c>
      <c r="AF3359" s="194"/>
    </row>
    <row r="3360" spans="1:32" ht="16.5" customHeight="1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75">
        <f>IF(AND($X$3512&lt;&gt;" ",$X$3512&lt;&gt;0),IF(X3360=$X$3512,1+COUNTIF(U$7:U3359,"&gt;0"),0),0)</f>
        <v>0</v>
      </c>
      <c r="V3360" s="178" t="s">
        <v>3549</v>
      </c>
      <c r="W3360" s="130"/>
      <c r="X3360" s="131"/>
      <c r="Y3360" s="131"/>
      <c r="Z3360" s="206"/>
      <c r="AA3360" s="194">
        <f t="shared" si="225"/>
        <v>0</v>
      </c>
      <c r="AB3360" s="124" t="str">
        <f t="shared" si="226"/>
        <v/>
      </c>
      <c r="AC3360" s="195" t="str">
        <f t="shared" si="227"/>
        <v/>
      </c>
      <c r="AD3360" s="194" t="str">
        <f t="shared" si="228"/>
        <v/>
      </c>
      <c r="AE3360" s="194">
        <f>IF(AD3360="",0,IF(ISERROR(VLOOKUP(AD3360,AD$7:AD3359,1,FALSE)),1,0))</f>
        <v>0</v>
      </c>
      <c r="AF3360" s="194"/>
    </row>
    <row r="3361" spans="1:32" ht="16.5" customHeight="1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75">
        <f>IF(AND($X$3512&lt;&gt;" ",$X$3512&lt;&gt;0),IF(X3361=$X$3512,1+COUNTIF(U$7:U3360,"&gt;0"),0),0)</f>
        <v>0</v>
      </c>
      <c r="V3361" s="178" t="s">
        <v>3550</v>
      </c>
      <c r="W3361" s="130"/>
      <c r="X3361" s="131"/>
      <c r="Y3361" s="131"/>
      <c r="Z3361" s="206"/>
      <c r="AA3361" s="194">
        <f t="shared" si="225"/>
        <v>0</v>
      </c>
      <c r="AB3361" s="124" t="str">
        <f t="shared" si="226"/>
        <v/>
      </c>
      <c r="AC3361" s="195" t="str">
        <f t="shared" si="227"/>
        <v/>
      </c>
      <c r="AD3361" s="194" t="str">
        <f t="shared" si="228"/>
        <v/>
      </c>
      <c r="AE3361" s="194">
        <f>IF(AD3361="",0,IF(ISERROR(VLOOKUP(AD3361,AD$7:AD3360,1,FALSE)),1,0))</f>
        <v>0</v>
      </c>
      <c r="AF3361" s="194"/>
    </row>
    <row r="3362" spans="1:32" ht="16.5" customHeight="1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75">
        <f>IF(AND($X$3512&lt;&gt;" ",$X$3512&lt;&gt;0),IF(X3362=$X$3512,1+COUNTIF(U$7:U3361,"&gt;0"),0),0)</f>
        <v>0</v>
      </c>
      <c r="V3362" s="178" t="s">
        <v>3551</v>
      </c>
      <c r="W3362" s="130"/>
      <c r="X3362" s="131"/>
      <c r="Y3362" s="131"/>
      <c r="Z3362" s="206"/>
      <c r="AA3362" s="194">
        <f t="shared" si="225"/>
        <v>0</v>
      </c>
      <c r="AB3362" s="124" t="str">
        <f t="shared" si="226"/>
        <v/>
      </c>
      <c r="AC3362" s="195" t="str">
        <f t="shared" si="227"/>
        <v/>
      </c>
      <c r="AD3362" s="194" t="str">
        <f t="shared" si="228"/>
        <v/>
      </c>
      <c r="AE3362" s="194">
        <f>IF(AD3362="",0,IF(ISERROR(VLOOKUP(AD3362,AD$7:AD3361,1,FALSE)),1,0))</f>
        <v>0</v>
      </c>
      <c r="AF3362" s="194"/>
    </row>
    <row r="3363" spans="1:32" ht="16.5" customHeight="1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75">
        <f>IF(AND($X$3512&lt;&gt;" ",$X$3512&lt;&gt;0),IF(X3363=$X$3512,1+COUNTIF(U$7:U3362,"&gt;0"),0),0)</f>
        <v>0</v>
      </c>
      <c r="V3363" s="178" t="s">
        <v>3552</v>
      </c>
      <c r="W3363" s="130"/>
      <c r="X3363" s="131"/>
      <c r="Y3363" s="131"/>
      <c r="Z3363" s="206"/>
      <c r="AA3363" s="194">
        <f t="shared" si="225"/>
        <v>0</v>
      </c>
      <c r="AB3363" s="124" t="str">
        <f t="shared" si="226"/>
        <v/>
      </c>
      <c r="AC3363" s="195" t="str">
        <f t="shared" si="227"/>
        <v/>
      </c>
      <c r="AD3363" s="194" t="str">
        <f t="shared" si="228"/>
        <v/>
      </c>
      <c r="AE3363" s="194">
        <f>IF(AD3363="",0,IF(ISERROR(VLOOKUP(AD3363,AD$7:AD3362,1,FALSE)),1,0))</f>
        <v>0</v>
      </c>
      <c r="AF3363" s="194"/>
    </row>
    <row r="3364" spans="1:32" ht="16.5" customHeight="1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75">
        <f>IF(AND($X$3512&lt;&gt;" ",$X$3512&lt;&gt;0),IF(X3364=$X$3512,1+COUNTIF(U$7:U3363,"&gt;0"),0),0)</f>
        <v>0</v>
      </c>
      <c r="V3364" s="178" t="s">
        <v>3553</v>
      </c>
      <c r="W3364" s="130"/>
      <c r="X3364" s="131"/>
      <c r="Y3364" s="131"/>
      <c r="Z3364" s="206"/>
      <c r="AA3364" s="194">
        <f t="shared" si="225"/>
        <v>0</v>
      </c>
      <c r="AB3364" s="124" t="str">
        <f t="shared" si="226"/>
        <v/>
      </c>
      <c r="AC3364" s="195" t="str">
        <f t="shared" si="227"/>
        <v/>
      </c>
      <c r="AD3364" s="194" t="str">
        <f t="shared" si="228"/>
        <v/>
      </c>
      <c r="AE3364" s="194">
        <f>IF(AD3364="",0,IF(ISERROR(VLOOKUP(AD3364,AD$7:AD3363,1,FALSE)),1,0))</f>
        <v>0</v>
      </c>
      <c r="AF3364" s="194"/>
    </row>
    <row r="3365" spans="1:32" ht="16.5" customHeight="1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75">
        <f>IF(AND($X$3512&lt;&gt;" ",$X$3512&lt;&gt;0),IF(X3365=$X$3512,1+COUNTIF(U$7:U3364,"&gt;0"),0),0)</f>
        <v>0</v>
      </c>
      <c r="V3365" s="178" t="s">
        <v>3554</v>
      </c>
      <c r="W3365" s="130"/>
      <c r="X3365" s="131"/>
      <c r="Y3365" s="131"/>
      <c r="Z3365" s="206"/>
      <c r="AA3365" s="194">
        <f t="shared" si="225"/>
        <v>0</v>
      </c>
      <c r="AB3365" s="124" t="str">
        <f t="shared" si="226"/>
        <v/>
      </c>
      <c r="AC3365" s="195" t="str">
        <f t="shared" si="227"/>
        <v/>
      </c>
      <c r="AD3365" s="194" t="str">
        <f t="shared" si="228"/>
        <v/>
      </c>
      <c r="AE3365" s="194">
        <f>IF(AD3365="",0,IF(ISERROR(VLOOKUP(AD3365,AD$7:AD3364,1,FALSE)),1,0))</f>
        <v>0</v>
      </c>
      <c r="AF3365" s="194"/>
    </row>
    <row r="3366" spans="1:32" ht="16.5" customHeight="1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75">
        <f>IF(AND($X$3512&lt;&gt;" ",$X$3512&lt;&gt;0),IF(X3366=$X$3512,1+COUNTIF(U$7:U3365,"&gt;0"),0),0)</f>
        <v>0</v>
      </c>
      <c r="V3366" s="178" t="s">
        <v>3555</v>
      </c>
      <c r="W3366" s="130"/>
      <c r="X3366" s="131"/>
      <c r="Y3366" s="131"/>
      <c r="Z3366" s="206"/>
      <c r="AA3366" s="194">
        <f t="shared" si="225"/>
        <v>0</v>
      </c>
      <c r="AB3366" s="124" t="str">
        <f t="shared" si="226"/>
        <v/>
      </c>
      <c r="AC3366" s="195" t="str">
        <f t="shared" si="227"/>
        <v/>
      </c>
      <c r="AD3366" s="194" t="str">
        <f t="shared" si="228"/>
        <v/>
      </c>
      <c r="AE3366" s="194">
        <f>IF(AD3366="",0,IF(ISERROR(VLOOKUP(AD3366,AD$7:AD3365,1,FALSE)),1,0))</f>
        <v>0</v>
      </c>
      <c r="AF3366" s="194"/>
    </row>
    <row r="3367" spans="1:32" ht="16.5" customHeight="1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75">
        <f>IF(AND($X$3512&lt;&gt;" ",$X$3512&lt;&gt;0),IF(X3367=$X$3512,1+COUNTIF(U$7:U3366,"&gt;0"),0),0)</f>
        <v>0</v>
      </c>
      <c r="V3367" s="178" t="s">
        <v>3556</v>
      </c>
      <c r="W3367" s="130"/>
      <c r="X3367" s="131"/>
      <c r="Y3367" s="131"/>
      <c r="Z3367" s="206"/>
      <c r="AA3367" s="194">
        <f t="shared" si="225"/>
        <v>0</v>
      </c>
      <c r="AB3367" s="124" t="str">
        <f t="shared" si="226"/>
        <v/>
      </c>
      <c r="AC3367" s="195" t="str">
        <f t="shared" si="227"/>
        <v/>
      </c>
      <c r="AD3367" s="194" t="str">
        <f t="shared" si="228"/>
        <v/>
      </c>
      <c r="AE3367" s="194">
        <f>IF(AD3367="",0,IF(ISERROR(VLOOKUP(AD3367,AD$7:AD3366,1,FALSE)),1,0))</f>
        <v>0</v>
      </c>
      <c r="AF3367" s="194"/>
    </row>
    <row r="3368" spans="1:32" ht="16.5" customHeight="1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75">
        <f>IF(AND($X$3512&lt;&gt;" ",$X$3512&lt;&gt;0),IF(X3368=$X$3512,1+COUNTIF(U$7:U3367,"&gt;0"),0),0)</f>
        <v>0</v>
      </c>
      <c r="V3368" s="178" t="s">
        <v>3557</v>
      </c>
      <c r="W3368" s="130"/>
      <c r="X3368" s="131"/>
      <c r="Y3368" s="131"/>
      <c r="Z3368" s="206"/>
      <c r="AA3368" s="194">
        <f t="shared" si="225"/>
        <v>0</v>
      </c>
      <c r="AB3368" s="124" t="str">
        <f t="shared" si="226"/>
        <v/>
      </c>
      <c r="AC3368" s="195" t="str">
        <f t="shared" si="227"/>
        <v/>
      </c>
      <c r="AD3368" s="194" t="str">
        <f t="shared" si="228"/>
        <v/>
      </c>
      <c r="AE3368" s="194">
        <f>IF(AD3368="",0,IF(ISERROR(VLOOKUP(AD3368,AD$7:AD3367,1,FALSE)),1,0))</f>
        <v>0</v>
      </c>
      <c r="AF3368" s="194"/>
    </row>
    <row r="3369" spans="1:32" ht="16.5" customHeight="1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75">
        <f>IF(AND($X$3512&lt;&gt;" ",$X$3512&lt;&gt;0),IF(X3369=$X$3512,1+COUNTIF(U$7:U3368,"&gt;0"),0),0)</f>
        <v>0</v>
      </c>
      <c r="V3369" s="178" t="s">
        <v>3558</v>
      </c>
      <c r="W3369" s="130"/>
      <c r="X3369" s="131"/>
      <c r="Y3369" s="131"/>
      <c r="Z3369" s="206"/>
      <c r="AA3369" s="194">
        <f t="shared" si="225"/>
        <v>0</v>
      </c>
      <c r="AB3369" s="124" t="str">
        <f t="shared" si="226"/>
        <v/>
      </c>
      <c r="AC3369" s="195" t="str">
        <f t="shared" si="227"/>
        <v/>
      </c>
      <c r="AD3369" s="194" t="str">
        <f t="shared" si="228"/>
        <v/>
      </c>
      <c r="AE3369" s="194">
        <f>IF(AD3369="",0,IF(ISERROR(VLOOKUP(AD3369,AD$7:AD3368,1,FALSE)),1,0))</f>
        <v>0</v>
      </c>
      <c r="AF3369" s="194"/>
    </row>
    <row r="3370" spans="1:32" ht="16.5" customHeight="1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75">
        <f>IF(AND($X$3512&lt;&gt;" ",$X$3512&lt;&gt;0),IF(X3370=$X$3512,1+COUNTIF(U$7:U3369,"&gt;0"),0),0)</f>
        <v>0</v>
      </c>
      <c r="V3370" s="178" t="s">
        <v>3559</v>
      </c>
      <c r="W3370" s="130"/>
      <c r="X3370" s="131"/>
      <c r="Y3370" s="131"/>
      <c r="Z3370" s="206"/>
      <c r="AA3370" s="194">
        <f t="shared" si="225"/>
        <v>0</v>
      </c>
      <c r="AB3370" s="124" t="str">
        <f t="shared" si="226"/>
        <v/>
      </c>
      <c r="AC3370" s="195" t="str">
        <f t="shared" si="227"/>
        <v/>
      </c>
      <c r="AD3370" s="194" t="str">
        <f t="shared" si="228"/>
        <v/>
      </c>
      <c r="AE3370" s="194">
        <f>IF(AD3370="",0,IF(ISERROR(VLOOKUP(AD3370,AD$7:AD3369,1,FALSE)),1,0))</f>
        <v>0</v>
      </c>
      <c r="AF3370" s="194"/>
    </row>
    <row r="3371" spans="1:32" ht="16.5" customHeight="1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75">
        <f>IF(AND($X$3512&lt;&gt;" ",$X$3512&lt;&gt;0),IF(X3371=$X$3512,1+COUNTIF(U$7:U3370,"&gt;0"),0),0)</f>
        <v>0</v>
      </c>
      <c r="V3371" s="178" t="s">
        <v>3560</v>
      </c>
      <c r="W3371" s="130"/>
      <c r="X3371" s="131"/>
      <c r="Y3371" s="131"/>
      <c r="Z3371" s="206"/>
      <c r="AA3371" s="194">
        <f t="shared" si="225"/>
        <v>0</v>
      </c>
      <c r="AB3371" s="124" t="str">
        <f t="shared" si="226"/>
        <v/>
      </c>
      <c r="AC3371" s="195" t="str">
        <f t="shared" si="227"/>
        <v/>
      </c>
      <c r="AD3371" s="194" t="str">
        <f t="shared" si="228"/>
        <v/>
      </c>
      <c r="AE3371" s="194">
        <f>IF(AD3371="",0,IF(ISERROR(VLOOKUP(AD3371,AD$7:AD3370,1,FALSE)),1,0))</f>
        <v>0</v>
      </c>
      <c r="AF3371" s="194"/>
    </row>
    <row r="3372" spans="1:32" ht="16.5" customHeight="1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75">
        <f>IF(AND($X$3512&lt;&gt;" ",$X$3512&lt;&gt;0),IF(X3372=$X$3512,1+COUNTIF(U$7:U3371,"&gt;0"),0),0)</f>
        <v>0</v>
      </c>
      <c r="V3372" s="178" t="s">
        <v>3561</v>
      </c>
      <c r="W3372" s="130"/>
      <c r="X3372" s="131"/>
      <c r="Y3372" s="131"/>
      <c r="Z3372" s="206"/>
      <c r="AA3372" s="194">
        <f t="shared" si="225"/>
        <v>0</v>
      </c>
      <c r="AB3372" s="124" t="str">
        <f t="shared" si="226"/>
        <v/>
      </c>
      <c r="AC3372" s="195" t="str">
        <f t="shared" si="227"/>
        <v/>
      </c>
      <c r="AD3372" s="194" t="str">
        <f t="shared" si="228"/>
        <v/>
      </c>
      <c r="AE3372" s="194">
        <f>IF(AD3372="",0,IF(ISERROR(VLOOKUP(AD3372,AD$7:AD3371,1,FALSE)),1,0))</f>
        <v>0</v>
      </c>
      <c r="AF3372" s="194"/>
    </row>
    <row r="3373" spans="1:32" ht="16.5" customHeight="1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75">
        <f>IF(AND($X$3512&lt;&gt;" ",$X$3512&lt;&gt;0),IF(X3373=$X$3512,1+COUNTIF(U$7:U3372,"&gt;0"),0),0)</f>
        <v>0</v>
      </c>
      <c r="V3373" s="178" t="s">
        <v>3562</v>
      </c>
      <c r="W3373" s="130"/>
      <c r="X3373" s="131"/>
      <c r="Y3373" s="131"/>
      <c r="Z3373" s="206"/>
      <c r="AA3373" s="194">
        <f t="shared" si="225"/>
        <v>0</v>
      </c>
      <c r="AB3373" s="124" t="str">
        <f t="shared" si="226"/>
        <v/>
      </c>
      <c r="AC3373" s="195" t="str">
        <f t="shared" si="227"/>
        <v/>
      </c>
      <c r="AD3373" s="194" t="str">
        <f t="shared" si="228"/>
        <v/>
      </c>
      <c r="AE3373" s="194">
        <f>IF(AD3373="",0,IF(ISERROR(VLOOKUP(AD3373,AD$7:AD3372,1,FALSE)),1,0))</f>
        <v>0</v>
      </c>
      <c r="AF3373" s="194"/>
    </row>
    <row r="3374" spans="1:32" ht="16.5" customHeight="1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75">
        <f>IF(AND($X$3512&lt;&gt;" ",$X$3512&lt;&gt;0),IF(X3374=$X$3512,1+COUNTIF(U$7:U3373,"&gt;0"),0),0)</f>
        <v>0</v>
      </c>
      <c r="V3374" s="178" t="s">
        <v>3563</v>
      </c>
      <c r="W3374" s="130"/>
      <c r="X3374" s="131"/>
      <c r="Y3374" s="131"/>
      <c r="Z3374" s="206"/>
      <c r="AA3374" s="194">
        <f t="shared" si="225"/>
        <v>0</v>
      </c>
      <c r="AB3374" s="124" t="str">
        <f t="shared" si="226"/>
        <v/>
      </c>
      <c r="AC3374" s="195" t="str">
        <f t="shared" si="227"/>
        <v/>
      </c>
      <c r="AD3374" s="194" t="str">
        <f t="shared" si="228"/>
        <v/>
      </c>
      <c r="AE3374" s="194">
        <f>IF(AD3374="",0,IF(ISERROR(VLOOKUP(AD3374,AD$7:AD3373,1,FALSE)),1,0))</f>
        <v>0</v>
      </c>
      <c r="AF3374" s="194"/>
    </row>
    <row r="3375" spans="1:32" ht="16.5" customHeight="1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75">
        <f>IF(AND($X$3512&lt;&gt;" ",$X$3512&lt;&gt;0),IF(X3375=$X$3512,1+COUNTIF(U$7:U3374,"&gt;0"),0),0)</f>
        <v>0</v>
      </c>
      <c r="V3375" s="178" t="s">
        <v>3564</v>
      </c>
      <c r="W3375" s="130"/>
      <c r="X3375" s="131"/>
      <c r="Y3375" s="131"/>
      <c r="Z3375" s="206"/>
      <c r="AA3375" s="194">
        <f t="shared" si="225"/>
        <v>0</v>
      </c>
      <c r="AB3375" s="124" t="str">
        <f t="shared" si="226"/>
        <v/>
      </c>
      <c r="AC3375" s="195" t="str">
        <f t="shared" si="227"/>
        <v/>
      </c>
      <c r="AD3375" s="194" t="str">
        <f t="shared" si="228"/>
        <v/>
      </c>
      <c r="AE3375" s="194">
        <f>IF(AD3375="",0,IF(ISERROR(VLOOKUP(AD3375,AD$7:AD3374,1,FALSE)),1,0))</f>
        <v>0</v>
      </c>
      <c r="AF3375" s="194"/>
    </row>
    <row r="3376" spans="1:32" ht="16.5" customHeight="1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75">
        <f>IF(AND($X$3512&lt;&gt;" ",$X$3512&lt;&gt;0),IF(X3376=$X$3512,1+COUNTIF(U$7:U3375,"&gt;0"),0),0)</f>
        <v>0</v>
      </c>
      <c r="V3376" s="178" t="s">
        <v>3565</v>
      </c>
      <c r="W3376" s="130"/>
      <c r="X3376" s="131"/>
      <c r="Y3376" s="131"/>
      <c r="Z3376" s="206"/>
      <c r="AA3376" s="194">
        <f t="shared" si="225"/>
        <v>0</v>
      </c>
      <c r="AB3376" s="124" t="str">
        <f t="shared" si="226"/>
        <v/>
      </c>
      <c r="AC3376" s="195" t="str">
        <f t="shared" si="227"/>
        <v/>
      </c>
      <c r="AD3376" s="194" t="str">
        <f t="shared" si="228"/>
        <v/>
      </c>
      <c r="AE3376" s="194">
        <f>IF(AD3376="",0,IF(ISERROR(VLOOKUP(AD3376,AD$7:AD3375,1,FALSE)),1,0))</f>
        <v>0</v>
      </c>
      <c r="AF3376" s="194"/>
    </row>
    <row r="3377" spans="1:32" ht="16.5" customHeight="1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75">
        <f>IF(AND($X$3512&lt;&gt;" ",$X$3512&lt;&gt;0),IF(X3377=$X$3512,1+COUNTIF(U$7:U3376,"&gt;0"),0),0)</f>
        <v>0</v>
      </c>
      <c r="V3377" s="178" t="s">
        <v>3566</v>
      </c>
      <c r="W3377" s="130"/>
      <c r="X3377" s="131"/>
      <c r="Y3377" s="131"/>
      <c r="Z3377" s="206"/>
      <c r="AA3377" s="194">
        <f t="shared" si="225"/>
        <v>0</v>
      </c>
      <c r="AB3377" s="124" t="str">
        <f t="shared" si="226"/>
        <v/>
      </c>
      <c r="AC3377" s="195" t="str">
        <f t="shared" si="227"/>
        <v/>
      </c>
      <c r="AD3377" s="194" t="str">
        <f t="shared" si="228"/>
        <v/>
      </c>
      <c r="AE3377" s="194">
        <f>IF(AD3377="",0,IF(ISERROR(VLOOKUP(AD3377,AD$7:AD3376,1,FALSE)),1,0))</f>
        <v>0</v>
      </c>
      <c r="AF3377" s="194"/>
    </row>
    <row r="3378" spans="1:32" ht="16.5" customHeight="1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75">
        <f>IF(AND($X$3512&lt;&gt;" ",$X$3512&lt;&gt;0),IF(X3378=$X$3512,1+COUNTIF(U$7:U3377,"&gt;0"),0),0)</f>
        <v>0</v>
      </c>
      <c r="V3378" s="178" t="s">
        <v>3567</v>
      </c>
      <c r="W3378" s="130"/>
      <c r="X3378" s="131"/>
      <c r="Y3378" s="131"/>
      <c r="Z3378" s="206"/>
      <c r="AA3378" s="194">
        <f t="shared" si="225"/>
        <v>0</v>
      </c>
      <c r="AB3378" s="124" t="str">
        <f t="shared" si="226"/>
        <v/>
      </c>
      <c r="AC3378" s="195" t="str">
        <f t="shared" si="227"/>
        <v/>
      </c>
      <c r="AD3378" s="194" t="str">
        <f t="shared" si="228"/>
        <v/>
      </c>
      <c r="AE3378" s="194">
        <f>IF(AD3378="",0,IF(ISERROR(VLOOKUP(AD3378,AD$7:AD3377,1,FALSE)),1,0))</f>
        <v>0</v>
      </c>
      <c r="AF3378" s="194"/>
    </row>
    <row r="3379" spans="1:32" ht="16.5" customHeight="1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75">
        <f>IF(AND($X$3512&lt;&gt;" ",$X$3512&lt;&gt;0),IF(X3379=$X$3512,1+COUNTIF(U$7:U3378,"&gt;0"),0),0)</f>
        <v>0</v>
      </c>
      <c r="V3379" s="178" t="s">
        <v>3568</v>
      </c>
      <c r="W3379" s="130"/>
      <c r="X3379" s="131"/>
      <c r="Y3379" s="131"/>
      <c r="Z3379" s="206"/>
      <c r="AA3379" s="194">
        <f t="shared" si="225"/>
        <v>0</v>
      </c>
      <c r="AB3379" s="124" t="str">
        <f t="shared" si="226"/>
        <v/>
      </c>
      <c r="AC3379" s="195" t="str">
        <f t="shared" si="227"/>
        <v/>
      </c>
      <c r="AD3379" s="194" t="str">
        <f t="shared" si="228"/>
        <v/>
      </c>
      <c r="AE3379" s="194">
        <f>IF(AD3379="",0,IF(ISERROR(VLOOKUP(AD3379,AD$7:AD3378,1,FALSE)),1,0))</f>
        <v>0</v>
      </c>
      <c r="AF3379" s="194"/>
    </row>
    <row r="3380" spans="1:32" ht="16.5" customHeight="1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75">
        <f>IF(AND($X$3512&lt;&gt;" ",$X$3512&lt;&gt;0),IF(X3380=$X$3512,1+COUNTIF(U$7:U3379,"&gt;0"),0),0)</f>
        <v>0</v>
      </c>
      <c r="V3380" s="178" t="s">
        <v>3569</v>
      </c>
      <c r="W3380" s="130"/>
      <c r="X3380" s="131"/>
      <c r="Y3380" s="131"/>
      <c r="Z3380" s="206"/>
      <c r="AA3380" s="194">
        <f t="shared" si="225"/>
        <v>0</v>
      </c>
      <c r="AB3380" s="124" t="str">
        <f t="shared" si="226"/>
        <v/>
      </c>
      <c r="AC3380" s="195" t="str">
        <f t="shared" si="227"/>
        <v/>
      </c>
      <c r="AD3380" s="194" t="str">
        <f t="shared" si="228"/>
        <v/>
      </c>
      <c r="AE3380" s="194">
        <f>IF(AD3380="",0,IF(ISERROR(VLOOKUP(AD3380,AD$7:AD3379,1,FALSE)),1,0))</f>
        <v>0</v>
      </c>
      <c r="AF3380" s="194"/>
    </row>
    <row r="3381" spans="1:32" ht="16.5" customHeight="1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75">
        <f>IF(AND($X$3512&lt;&gt;" ",$X$3512&lt;&gt;0),IF(X3381=$X$3512,1+COUNTIF(U$7:U3380,"&gt;0"),0),0)</f>
        <v>0</v>
      </c>
      <c r="V3381" s="178" t="s">
        <v>3570</v>
      </c>
      <c r="W3381" s="130"/>
      <c r="X3381" s="131"/>
      <c r="Y3381" s="131"/>
      <c r="Z3381" s="206"/>
      <c r="AA3381" s="194">
        <f t="shared" si="225"/>
        <v>0</v>
      </c>
      <c r="AB3381" s="124" t="str">
        <f t="shared" si="226"/>
        <v/>
      </c>
      <c r="AC3381" s="195" t="str">
        <f t="shared" si="227"/>
        <v/>
      </c>
      <c r="AD3381" s="194" t="str">
        <f t="shared" si="228"/>
        <v/>
      </c>
      <c r="AE3381" s="194">
        <f>IF(AD3381="",0,IF(ISERROR(VLOOKUP(AD3381,AD$7:AD3380,1,FALSE)),1,0))</f>
        <v>0</v>
      </c>
      <c r="AF3381" s="194"/>
    </row>
    <row r="3382" spans="1:32" ht="16.5" customHeight="1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75">
        <f>IF(AND($X$3512&lt;&gt;" ",$X$3512&lt;&gt;0),IF(X3382=$X$3512,1+COUNTIF(U$7:U3381,"&gt;0"),0),0)</f>
        <v>0</v>
      </c>
      <c r="V3382" s="178" t="s">
        <v>3571</v>
      </c>
      <c r="W3382" s="130"/>
      <c r="X3382" s="131"/>
      <c r="Y3382" s="131"/>
      <c r="Z3382" s="206"/>
      <c r="AA3382" s="194">
        <f t="shared" si="225"/>
        <v>0</v>
      </c>
      <c r="AB3382" s="124" t="str">
        <f t="shared" si="226"/>
        <v/>
      </c>
      <c r="AC3382" s="195" t="str">
        <f t="shared" si="227"/>
        <v/>
      </c>
      <c r="AD3382" s="194" t="str">
        <f t="shared" si="228"/>
        <v/>
      </c>
      <c r="AE3382" s="194">
        <f>IF(AD3382="",0,IF(ISERROR(VLOOKUP(AD3382,AD$7:AD3381,1,FALSE)),1,0))</f>
        <v>0</v>
      </c>
      <c r="AF3382" s="194"/>
    </row>
    <row r="3383" spans="1:32" ht="16.5" customHeight="1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75">
        <f>IF(AND($X$3512&lt;&gt;" ",$X$3512&lt;&gt;0),IF(X3383=$X$3512,1+COUNTIF(U$7:U3382,"&gt;0"),0),0)</f>
        <v>0</v>
      </c>
      <c r="V3383" s="178" t="s">
        <v>3572</v>
      </c>
      <c r="W3383" s="130"/>
      <c r="X3383" s="131"/>
      <c r="Y3383" s="131"/>
      <c r="Z3383" s="206"/>
      <c r="AA3383" s="194">
        <f t="shared" si="225"/>
        <v>0</v>
      </c>
      <c r="AB3383" s="124" t="str">
        <f t="shared" si="226"/>
        <v/>
      </c>
      <c r="AC3383" s="195" t="str">
        <f t="shared" si="227"/>
        <v/>
      </c>
      <c r="AD3383" s="194" t="str">
        <f t="shared" si="228"/>
        <v/>
      </c>
      <c r="AE3383" s="194">
        <f>IF(AD3383="",0,IF(ISERROR(VLOOKUP(AD3383,AD$7:AD3382,1,FALSE)),1,0))</f>
        <v>0</v>
      </c>
      <c r="AF3383" s="194"/>
    </row>
    <row r="3384" spans="1:32" ht="16.5" customHeight="1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75">
        <f>IF(AND($X$3512&lt;&gt;" ",$X$3512&lt;&gt;0),IF(X3384=$X$3512,1+COUNTIF(U$7:U3383,"&gt;0"),0),0)</f>
        <v>0</v>
      </c>
      <c r="V3384" s="178" t="s">
        <v>3573</v>
      </c>
      <c r="W3384" s="130"/>
      <c r="X3384" s="131"/>
      <c r="Y3384" s="131"/>
      <c r="Z3384" s="206"/>
      <c r="AA3384" s="194">
        <f t="shared" si="225"/>
        <v>0</v>
      </c>
      <c r="AB3384" s="124" t="str">
        <f t="shared" si="226"/>
        <v/>
      </c>
      <c r="AC3384" s="195" t="str">
        <f t="shared" si="227"/>
        <v/>
      </c>
      <c r="AD3384" s="194" t="str">
        <f t="shared" si="228"/>
        <v/>
      </c>
      <c r="AE3384" s="194">
        <f>IF(AD3384="",0,IF(ISERROR(VLOOKUP(AD3384,AD$7:AD3383,1,FALSE)),1,0))</f>
        <v>0</v>
      </c>
      <c r="AF3384" s="194"/>
    </row>
    <row r="3385" spans="1:32" ht="16.5" customHeight="1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75">
        <f>IF(AND($X$3512&lt;&gt;" ",$X$3512&lt;&gt;0),IF(X3385=$X$3512,1+COUNTIF(U$7:U3384,"&gt;0"),0),0)</f>
        <v>0</v>
      </c>
      <c r="V3385" s="178" t="s">
        <v>3574</v>
      </c>
      <c r="W3385" s="130"/>
      <c r="X3385" s="131"/>
      <c r="Y3385" s="131"/>
      <c r="Z3385" s="206"/>
      <c r="AA3385" s="194">
        <f t="shared" si="225"/>
        <v>0</v>
      </c>
      <c r="AB3385" s="124" t="str">
        <f t="shared" si="226"/>
        <v/>
      </c>
      <c r="AC3385" s="195" t="str">
        <f t="shared" si="227"/>
        <v/>
      </c>
      <c r="AD3385" s="194" t="str">
        <f t="shared" si="228"/>
        <v/>
      </c>
      <c r="AE3385" s="194">
        <f>IF(AD3385="",0,IF(ISERROR(VLOOKUP(AD3385,AD$7:AD3384,1,FALSE)),1,0))</f>
        <v>0</v>
      </c>
      <c r="AF3385" s="194"/>
    </row>
    <row r="3386" spans="1:32" ht="16.5" customHeight="1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75">
        <f>IF(AND($X$3512&lt;&gt;" ",$X$3512&lt;&gt;0),IF(X3386=$X$3512,1+COUNTIF(U$7:U3385,"&gt;0"),0),0)</f>
        <v>0</v>
      </c>
      <c r="V3386" s="178" t="s">
        <v>3575</v>
      </c>
      <c r="W3386" s="130"/>
      <c r="X3386" s="131"/>
      <c r="Y3386" s="131"/>
      <c r="Z3386" s="206"/>
      <c r="AA3386" s="194">
        <f t="shared" si="225"/>
        <v>0</v>
      </c>
      <c r="AB3386" s="124" t="str">
        <f t="shared" si="226"/>
        <v/>
      </c>
      <c r="AC3386" s="195" t="str">
        <f t="shared" si="227"/>
        <v/>
      </c>
      <c r="AD3386" s="194" t="str">
        <f t="shared" si="228"/>
        <v/>
      </c>
      <c r="AE3386" s="194">
        <f>IF(AD3386="",0,IF(ISERROR(VLOOKUP(AD3386,AD$7:AD3385,1,FALSE)),1,0))</f>
        <v>0</v>
      </c>
      <c r="AF3386" s="194"/>
    </row>
    <row r="3387" spans="1:32" ht="16.5" customHeight="1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75">
        <f>IF(AND($X$3512&lt;&gt;" ",$X$3512&lt;&gt;0),IF(X3387=$X$3512,1+COUNTIF(U$7:U3386,"&gt;0"),0),0)</f>
        <v>0</v>
      </c>
      <c r="V3387" s="178" t="s">
        <v>3576</v>
      </c>
      <c r="W3387" s="130"/>
      <c r="X3387" s="131"/>
      <c r="Y3387" s="131"/>
      <c r="Z3387" s="206"/>
      <c r="AA3387" s="194">
        <f t="shared" si="225"/>
        <v>0</v>
      </c>
      <c r="AB3387" s="124" t="str">
        <f t="shared" si="226"/>
        <v/>
      </c>
      <c r="AC3387" s="195" t="str">
        <f t="shared" si="227"/>
        <v/>
      </c>
      <c r="AD3387" s="194" t="str">
        <f t="shared" si="228"/>
        <v/>
      </c>
      <c r="AE3387" s="194">
        <f>IF(AD3387="",0,IF(ISERROR(VLOOKUP(AD3387,AD$7:AD3386,1,FALSE)),1,0))</f>
        <v>0</v>
      </c>
      <c r="AF3387" s="194"/>
    </row>
    <row r="3388" spans="1:32" ht="16.5" customHeight="1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75">
        <f>IF(AND($X$3512&lt;&gt;" ",$X$3512&lt;&gt;0),IF(X3388=$X$3512,1+COUNTIF(U$7:U3387,"&gt;0"),0),0)</f>
        <v>0</v>
      </c>
      <c r="V3388" s="178" t="s">
        <v>3577</v>
      </c>
      <c r="W3388" s="130"/>
      <c r="X3388" s="131"/>
      <c r="Y3388" s="131"/>
      <c r="Z3388" s="206"/>
      <c r="AA3388" s="194">
        <f t="shared" si="225"/>
        <v>0</v>
      </c>
      <c r="AB3388" s="124" t="str">
        <f t="shared" si="226"/>
        <v/>
      </c>
      <c r="AC3388" s="195" t="str">
        <f t="shared" si="227"/>
        <v/>
      </c>
      <c r="AD3388" s="194" t="str">
        <f t="shared" si="228"/>
        <v/>
      </c>
      <c r="AE3388" s="194">
        <f>IF(AD3388="",0,IF(ISERROR(VLOOKUP(AD3388,AD$7:AD3387,1,FALSE)),1,0))</f>
        <v>0</v>
      </c>
      <c r="AF3388" s="194"/>
    </row>
    <row r="3389" spans="1:32" ht="16.5" customHeight="1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75">
        <f>IF(AND($X$3512&lt;&gt;" ",$X$3512&lt;&gt;0),IF(X3389=$X$3512,1+COUNTIF(U$7:U3388,"&gt;0"),0),0)</f>
        <v>0</v>
      </c>
      <c r="V3389" s="178" t="s">
        <v>3578</v>
      </c>
      <c r="W3389" s="130"/>
      <c r="X3389" s="131"/>
      <c r="Y3389" s="131"/>
      <c r="Z3389" s="206"/>
      <c r="AA3389" s="194">
        <f t="shared" si="225"/>
        <v>0</v>
      </c>
      <c r="AB3389" s="124" t="str">
        <f t="shared" si="226"/>
        <v/>
      </c>
      <c r="AC3389" s="195" t="str">
        <f t="shared" si="227"/>
        <v/>
      </c>
      <c r="AD3389" s="194" t="str">
        <f t="shared" si="228"/>
        <v/>
      </c>
      <c r="AE3389" s="194">
        <f>IF(AD3389="",0,IF(ISERROR(VLOOKUP(AD3389,AD$7:AD3388,1,FALSE)),1,0))</f>
        <v>0</v>
      </c>
      <c r="AF3389" s="194"/>
    </row>
    <row r="3390" spans="1:32" ht="16.5" customHeight="1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75">
        <f>IF(AND($X$3512&lt;&gt;" ",$X$3512&lt;&gt;0),IF(X3390=$X$3512,1+COUNTIF(U$7:U3389,"&gt;0"),0),0)</f>
        <v>0</v>
      </c>
      <c r="V3390" s="178" t="s">
        <v>3579</v>
      </c>
      <c r="W3390" s="130"/>
      <c r="X3390" s="131"/>
      <c r="Y3390" s="131"/>
      <c r="Z3390" s="206"/>
      <c r="AA3390" s="194">
        <f t="shared" si="225"/>
        <v>0</v>
      </c>
      <c r="AB3390" s="124" t="str">
        <f t="shared" si="226"/>
        <v/>
      </c>
      <c r="AC3390" s="195" t="str">
        <f t="shared" si="227"/>
        <v/>
      </c>
      <c r="AD3390" s="194" t="str">
        <f t="shared" si="228"/>
        <v/>
      </c>
      <c r="AE3390" s="194">
        <f>IF(AD3390="",0,IF(ISERROR(VLOOKUP(AD3390,AD$7:AD3389,1,FALSE)),1,0))</f>
        <v>0</v>
      </c>
      <c r="AF3390" s="194"/>
    </row>
    <row r="3391" spans="1:32" ht="16.5" customHeight="1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75">
        <f>IF(AND($X$3512&lt;&gt;" ",$X$3512&lt;&gt;0),IF(X3391=$X$3512,1+COUNTIF(U$7:U3390,"&gt;0"),0),0)</f>
        <v>0</v>
      </c>
      <c r="V3391" s="178" t="s">
        <v>3580</v>
      </c>
      <c r="W3391" s="130"/>
      <c r="X3391" s="131"/>
      <c r="Y3391" s="131"/>
      <c r="Z3391" s="206"/>
      <c r="AA3391" s="194">
        <f t="shared" si="225"/>
        <v>0</v>
      </c>
      <c r="AB3391" s="124" t="str">
        <f t="shared" si="226"/>
        <v/>
      </c>
      <c r="AC3391" s="195" t="str">
        <f t="shared" si="227"/>
        <v/>
      </c>
      <c r="AD3391" s="194" t="str">
        <f t="shared" si="228"/>
        <v/>
      </c>
      <c r="AE3391" s="194">
        <f>IF(AD3391="",0,IF(ISERROR(VLOOKUP(AD3391,AD$7:AD3390,1,FALSE)),1,0))</f>
        <v>0</v>
      </c>
      <c r="AF3391" s="194"/>
    </row>
    <row r="3392" spans="1:32" ht="16.5" customHeight="1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75">
        <f>IF(AND($X$3512&lt;&gt;" ",$X$3512&lt;&gt;0),IF(X3392=$X$3512,1+COUNTIF(U$7:U3391,"&gt;0"),0),0)</f>
        <v>0</v>
      </c>
      <c r="V3392" s="178" t="s">
        <v>3581</v>
      </c>
      <c r="W3392" s="130"/>
      <c r="X3392" s="131"/>
      <c r="Y3392" s="131"/>
      <c r="Z3392" s="206"/>
      <c r="AA3392" s="194">
        <f t="shared" si="225"/>
        <v>0</v>
      </c>
      <c r="AB3392" s="124" t="str">
        <f t="shared" si="226"/>
        <v/>
      </c>
      <c r="AC3392" s="195" t="str">
        <f t="shared" si="227"/>
        <v/>
      </c>
      <c r="AD3392" s="194" t="str">
        <f t="shared" si="228"/>
        <v/>
      </c>
      <c r="AE3392" s="194">
        <f>IF(AD3392="",0,IF(ISERROR(VLOOKUP(AD3392,AD$7:AD3391,1,FALSE)),1,0))</f>
        <v>0</v>
      </c>
      <c r="AF3392" s="194"/>
    </row>
    <row r="3393" spans="1:32" ht="16.5" customHeight="1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75">
        <f>IF(AND($X$3512&lt;&gt;" ",$X$3512&lt;&gt;0),IF(X3393=$X$3512,1+COUNTIF(U$7:U3392,"&gt;0"),0),0)</f>
        <v>0</v>
      </c>
      <c r="V3393" s="178" t="s">
        <v>3582</v>
      </c>
      <c r="W3393" s="130"/>
      <c r="X3393" s="131"/>
      <c r="Y3393" s="131"/>
      <c r="Z3393" s="206"/>
      <c r="AA3393" s="194">
        <f t="shared" si="225"/>
        <v>0</v>
      </c>
      <c r="AB3393" s="124" t="str">
        <f t="shared" si="226"/>
        <v/>
      </c>
      <c r="AC3393" s="195" t="str">
        <f t="shared" si="227"/>
        <v/>
      </c>
      <c r="AD3393" s="194" t="str">
        <f t="shared" si="228"/>
        <v/>
      </c>
      <c r="AE3393" s="194">
        <f>IF(AD3393="",0,IF(ISERROR(VLOOKUP(AD3393,AD$7:AD3392,1,FALSE)),1,0))</f>
        <v>0</v>
      </c>
      <c r="AF3393" s="194"/>
    </row>
    <row r="3394" spans="1:32" ht="16.5" customHeight="1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75">
        <f>IF(AND($X$3512&lt;&gt;" ",$X$3512&lt;&gt;0),IF(X3394=$X$3512,1+COUNTIF(U$7:U3393,"&gt;0"),0),0)</f>
        <v>0</v>
      </c>
      <c r="V3394" s="178" t="s">
        <v>3583</v>
      </c>
      <c r="W3394" s="130"/>
      <c r="X3394" s="131"/>
      <c r="Y3394" s="131"/>
      <c r="Z3394" s="206"/>
      <c r="AA3394" s="194">
        <f t="shared" si="225"/>
        <v>0</v>
      </c>
      <c r="AB3394" s="124" t="str">
        <f t="shared" si="226"/>
        <v/>
      </c>
      <c r="AC3394" s="195" t="str">
        <f t="shared" si="227"/>
        <v/>
      </c>
      <c r="AD3394" s="194" t="str">
        <f t="shared" si="228"/>
        <v/>
      </c>
      <c r="AE3394" s="194">
        <f>IF(AD3394="",0,IF(ISERROR(VLOOKUP(AD3394,AD$7:AD3393,1,FALSE)),1,0))</f>
        <v>0</v>
      </c>
      <c r="AF3394" s="194"/>
    </row>
    <row r="3395" spans="1:32" ht="16.5" customHeight="1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75">
        <f>IF(AND($X$3512&lt;&gt;" ",$X$3512&lt;&gt;0),IF(X3395=$X$3512,1+COUNTIF(U$7:U3394,"&gt;0"),0),0)</f>
        <v>0</v>
      </c>
      <c r="V3395" s="178" t="s">
        <v>3584</v>
      </c>
      <c r="W3395" s="130"/>
      <c r="X3395" s="131"/>
      <c r="Y3395" s="131"/>
      <c r="Z3395" s="206"/>
      <c r="AA3395" s="194">
        <f t="shared" si="225"/>
        <v>0</v>
      </c>
      <c r="AB3395" s="124" t="str">
        <f t="shared" si="226"/>
        <v/>
      </c>
      <c r="AC3395" s="195" t="str">
        <f t="shared" si="227"/>
        <v/>
      </c>
      <c r="AD3395" s="194" t="str">
        <f t="shared" si="228"/>
        <v/>
      </c>
      <c r="AE3395" s="194">
        <f>IF(AD3395="",0,IF(ISERROR(VLOOKUP(AD3395,AD$7:AD3394,1,FALSE)),1,0))</f>
        <v>0</v>
      </c>
      <c r="AF3395" s="194"/>
    </row>
    <row r="3396" spans="1:32" ht="16.5" customHeight="1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75">
        <f>IF(AND($X$3512&lt;&gt;" ",$X$3512&lt;&gt;0),IF(X3396=$X$3512,1+COUNTIF(U$7:U3395,"&gt;0"),0),0)</f>
        <v>0</v>
      </c>
      <c r="V3396" s="178" t="s">
        <v>3585</v>
      </c>
      <c r="W3396" s="130"/>
      <c r="X3396" s="131"/>
      <c r="Y3396" s="131"/>
      <c r="Z3396" s="206"/>
      <c r="AA3396" s="194">
        <f t="shared" si="225"/>
        <v>0</v>
      </c>
      <c r="AB3396" s="124" t="str">
        <f t="shared" si="226"/>
        <v/>
      </c>
      <c r="AC3396" s="195" t="str">
        <f t="shared" si="227"/>
        <v/>
      </c>
      <c r="AD3396" s="194" t="str">
        <f t="shared" si="228"/>
        <v/>
      </c>
      <c r="AE3396" s="194">
        <f>IF(AD3396="",0,IF(ISERROR(VLOOKUP(AD3396,AD$7:AD3395,1,FALSE)),1,0))</f>
        <v>0</v>
      </c>
      <c r="AF3396" s="194"/>
    </row>
    <row r="3397" spans="1:32" ht="16.5" customHeight="1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75">
        <f>IF(AND($X$3512&lt;&gt;" ",$X$3512&lt;&gt;0),IF(X3397=$X$3512,1+COUNTIF(U$7:U3396,"&gt;0"),0),0)</f>
        <v>0</v>
      </c>
      <c r="V3397" s="178" t="s">
        <v>3586</v>
      </c>
      <c r="W3397" s="130"/>
      <c r="X3397" s="131"/>
      <c r="Y3397" s="131"/>
      <c r="Z3397" s="206"/>
      <c r="AA3397" s="194">
        <f t="shared" si="225"/>
        <v>0</v>
      </c>
      <c r="AB3397" s="124" t="str">
        <f t="shared" si="226"/>
        <v/>
      </c>
      <c r="AC3397" s="195" t="str">
        <f t="shared" si="227"/>
        <v/>
      </c>
      <c r="AD3397" s="194" t="str">
        <f t="shared" si="228"/>
        <v/>
      </c>
      <c r="AE3397" s="194">
        <f>IF(AD3397="",0,IF(ISERROR(VLOOKUP(AD3397,AD$7:AD3396,1,FALSE)),1,0))</f>
        <v>0</v>
      </c>
      <c r="AF3397" s="194"/>
    </row>
    <row r="3398" spans="1:32" ht="16.5" customHeight="1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75">
        <f>IF(AND($X$3512&lt;&gt;" ",$X$3512&lt;&gt;0),IF(X3398=$X$3512,1+COUNTIF(U$7:U3397,"&gt;0"),0),0)</f>
        <v>0</v>
      </c>
      <c r="V3398" s="178" t="s">
        <v>3587</v>
      </c>
      <c r="W3398" s="130"/>
      <c r="X3398" s="131"/>
      <c r="Y3398" s="131"/>
      <c r="Z3398" s="206"/>
      <c r="AA3398" s="194">
        <f t="shared" si="225"/>
        <v>0</v>
      </c>
      <c r="AB3398" s="124" t="str">
        <f t="shared" si="226"/>
        <v/>
      </c>
      <c r="AC3398" s="195" t="str">
        <f t="shared" si="227"/>
        <v/>
      </c>
      <c r="AD3398" s="194" t="str">
        <f t="shared" si="228"/>
        <v/>
      </c>
      <c r="AE3398" s="194">
        <f>IF(AD3398="",0,IF(ISERROR(VLOOKUP(AD3398,AD$7:AD3397,1,FALSE)),1,0))</f>
        <v>0</v>
      </c>
      <c r="AF3398" s="194"/>
    </row>
    <row r="3399" spans="1:32" ht="16.5" customHeight="1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75">
        <f>IF(AND($X$3512&lt;&gt;" ",$X$3512&lt;&gt;0),IF(X3399=$X$3512,1+COUNTIF(U$7:U3398,"&gt;0"),0),0)</f>
        <v>0</v>
      </c>
      <c r="V3399" s="178" t="s">
        <v>3588</v>
      </c>
      <c r="W3399" s="130"/>
      <c r="X3399" s="131"/>
      <c r="Y3399" s="131"/>
      <c r="Z3399" s="206"/>
      <c r="AA3399" s="194">
        <f t="shared" ref="AA3399:AA3462" si="229">IF(ISBLANK(X3399),0,VLOOKUP(X3399,$B$8:$E$57,1,FALSE))</f>
        <v>0</v>
      </c>
      <c r="AB3399" s="124" t="str">
        <f t="shared" si="226"/>
        <v/>
      </c>
      <c r="AC3399" s="195" t="str">
        <f t="shared" si="227"/>
        <v/>
      </c>
      <c r="AD3399" s="194" t="str">
        <f t="shared" si="228"/>
        <v/>
      </c>
      <c r="AE3399" s="194">
        <f>IF(AD3399="",0,IF(ISERROR(VLOOKUP(AD3399,AD$7:AD3398,1,FALSE)),1,0))</f>
        <v>0</v>
      </c>
      <c r="AF3399" s="194"/>
    </row>
    <row r="3400" spans="1:32" ht="16.5" customHeight="1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75">
        <f>IF(AND($X$3512&lt;&gt;" ",$X$3512&lt;&gt;0),IF(X3400=$X$3512,1+COUNTIF(U$7:U3399,"&gt;0"),0),0)</f>
        <v>0</v>
      </c>
      <c r="V3400" s="178" t="s">
        <v>3589</v>
      </c>
      <c r="W3400" s="130"/>
      <c r="X3400" s="131"/>
      <c r="Y3400" s="131"/>
      <c r="Z3400" s="206"/>
      <c r="AA3400" s="194">
        <f t="shared" si="229"/>
        <v>0</v>
      </c>
      <c r="AB3400" s="124" t="str">
        <f t="shared" ref="AB3400:AB3463" si="230">IF(W3400&gt;0,CONCATENATE(MONTH(W3400)&amp;X3400),"")</f>
        <v/>
      </c>
      <c r="AC3400" s="195" t="str">
        <f t="shared" ref="AC3400:AC3463" si="231">IF(OR(AND(Z3400&lt;&gt;0,ISBLANK(X3400)),ISERROR(AA3400)),"ERR","")</f>
        <v/>
      </c>
      <c r="AD3400" s="194" t="str">
        <f t="shared" si="228"/>
        <v/>
      </c>
      <c r="AE3400" s="194">
        <f>IF(AD3400="",0,IF(ISERROR(VLOOKUP(AD3400,AD$7:AD3399,1,FALSE)),1,0))</f>
        <v>0</v>
      </c>
      <c r="AF3400" s="194"/>
    </row>
    <row r="3401" spans="1:32" ht="16.5" customHeight="1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75">
        <f>IF(AND($X$3512&lt;&gt;" ",$X$3512&lt;&gt;0),IF(X3401=$X$3512,1+COUNTIF(U$7:U3400,"&gt;0"),0),0)</f>
        <v>0</v>
      </c>
      <c r="V3401" s="178" t="s">
        <v>3590</v>
      </c>
      <c r="W3401" s="130"/>
      <c r="X3401" s="131"/>
      <c r="Y3401" s="131"/>
      <c r="Z3401" s="206"/>
      <c r="AA3401" s="194">
        <f t="shared" si="229"/>
        <v>0</v>
      </c>
      <c r="AB3401" s="124" t="str">
        <f t="shared" si="230"/>
        <v/>
      </c>
      <c r="AC3401" s="195" t="str">
        <f t="shared" si="231"/>
        <v/>
      </c>
      <c r="AD3401" s="194" t="str">
        <f t="shared" si="228"/>
        <v/>
      </c>
      <c r="AE3401" s="194">
        <f>IF(AD3401="",0,IF(ISERROR(VLOOKUP(AD3401,AD$7:AD3400,1,FALSE)),1,0))</f>
        <v>0</v>
      </c>
      <c r="AF3401" s="194"/>
    </row>
    <row r="3402" spans="1:32" ht="16.5" customHeight="1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75">
        <f>IF(AND($X$3512&lt;&gt;" ",$X$3512&lt;&gt;0),IF(X3402=$X$3512,1+COUNTIF(U$7:U3401,"&gt;0"),0),0)</f>
        <v>0</v>
      </c>
      <c r="V3402" s="178" t="s">
        <v>3591</v>
      </c>
      <c r="W3402" s="130"/>
      <c r="X3402" s="131"/>
      <c r="Y3402" s="131"/>
      <c r="Z3402" s="206"/>
      <c r="AA3402" s="194">
        <f t="shared" si="229"/>
        <v>0</v>
      </c>
      <c r="AB3402" s="124" t="str">
        <f t="shared" si="230"/>
        <v/>
      </c>
      <c r="AC3402" s="195" t="str">
        <f t="shared" si="231"/>
        <v/>
      </c>
      <c r="AD3402" s="194" t="str">
        <f t="shared" si="228"/>
        <v/>
      </c>
      <c r="AE3402" s="194">
        <f>IF(AD3402="",0,IF(ISERROR(VLOOKUP(AD3402,AD$7:AD3401,1,FALSE)),1,0))</f>
        <v>0</v>
      </c>
      <c r="AF3402" s="194"/>
    </row>
    <row r="3403" spans="1:32" ht="16.5" customHeight="1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75">
        <f>IF(AND($X$3512&lt;&gt;" ",$X$3512&lt;&gt;0),IF(X3403=$X$3512,1+COUNTIF(U$7:U3402,"&gt;0"),0),0)</f>
        <v>0</v>
      </c>
      <c r="V3403" s="178" t="s">
        <v>3592</v>
      </c>
      <c r="W3403" s="130"/>
      <c r="X3403" s="131"/>
      <c r="Y3403" s="131"/>
      <c r="Z3403" s="206"/>
      <c r="AA3403" s="194">
        <f t="shared" si="229"/>
        <v>0</v>
      </c>
      <c r="AB3403" s="124" t="str">
        <f t="shared" si="230"/>
        <v/>
      </c>
      <c r="AC3403" s="195" t="str">
        <f t="shared" si="231"/>
        <v/>
      </c>
      <c r="AD3403" s="194" t="str">
        <f t="shared" ref="AD3403:AD3466" si="232">IF(W3403&gt;0,CONCATENATE(MONTH(W3403),"-",YEAR(W3403)),"")</f>
        <v/>
      </c>
      <c r="AE3403" s="194">
        <f>IF(AD3403="",0,IF(ISERROR(VLOOKUP(AD3403,AD$7:AD3402,1,FALSE)),1,0))</f>
        <v>0</v>
      </c>
      <c r="AF3403" s="194"/>
    </row>
    <row r="3404" spans="1:32" ht="16.5" customHeight="1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75">
        <f>IF(AND($X$3512&lt;&gt;" ",$X$3512&lt;&gt;0),IF(X3404=$X$3512,1+COUNTIF(U$7:U3403,"&gt;0"),0),0)</f>
        <v>0</v>
      </c>
      <c r="V3404" s="178" t="s">
        <v>3593</v>
      </c>
      <c r="W3404" s="130"/>
      <c r="X3404" s="131"/>
      <c r="Y3404" s="131"/>
      <c r="Z3404" s="206"/>
      <c r="AA3404" s="194">
        <f t="shared" si="229"/>
        <v>0</v>
      </c>
      <c r="AB3404" s="124" t="str">
        <f t="shared" si="230"/>
        <v/>
      </c>
      <c r="AC3404" s="195" t="str">
        <f t="shared" si="231"/>
        <v/>
      </c>
      <c r="AD3404" s="194" t="str">
        <f t="shared" si="232"/>
        <v/>
      </c>
      <c r="AE3404" s="194">
        <f>IF(AD3404="",0,IF(ISERROR(VLOOKUP(AD3404,AD$7:AD3403,1,FALSE)),1,0))</f>
        <v>0</v>
      </c>
      <c r="AF3404" s="194"/>
    </row>
    <row r="3405" spans="1:32" ht="16.5" customHeight="1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75">
        <f>IF(AND($X$3512&lt;&gt;" ",$X$3512&lt;&gt;0),IF(X3405=$X$3512,1+COUNTIF(U$7:U3404,"&gt;0"),0),0)</f>
        <v>0</v>
      </c>
      <c r="V3405" s="178" t="s">
        <v>3594</v>
      </c>
      <c r="W3405" s="130"/>
      <c r="X3405" s="131"/>
      <c r="Y3405" s="131"/>
      <c r="Z3405" s="206"/>
      <c r="AA3405" s="194">
        <f t="shared" si="229"/>
        <v>0</v>
      </c>
      <c r="AB3405" s="124" t="str">
        <f t="shared" si="230"/>
        <v/>
      </c>
      <c r="AC3405" s="195" t="str">
        <f t="shared" si="231"/>
        <v/>
      </c>
      <c r="AD3405" s="194" t="str">
        <f t="shared" si="232"/>
        <v/>
      </c>
      <c r="AE3405" s="194">
        <f>IF(AD3405="",0,IF(ISERROR(VLOOKUP(AD3405,AD$7:AD3404,1,FALSE)),1,0))</f>
        <v>0</v>
      </c>
      <c r="AF3405" s="194"/>
    </row>
    <row r="3406" spans="1:32" ht="16.5" customHeight="1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75">
        <f>IF(AND($X$3512&lt;&gt;" ",$X$3512&lt;&gt;0),IF(X3406=$X$3512,1+COUNTIF(U$7:U3405,"&gt;0"),0),0)</f>
        <v>0</v>
      </c>
      <c r="V3406" s="178" t="s">
        <v>3595</v>
      </c>
      <c r="W3406" s="130"/>
      <c r="X3406" s="131"/>
      <c r="Y3406" s="131"/>
      <c r="Z3406" s="206"/>
      <c r="AA3406" s="194">
        <f t="shared" si="229"/>
        <v>0</v>
      </c>
      <c r="AB3406" s="124" t="str">
        <f t="shared" si="230"/>
        <v/>
      </c>
      <c r="AC3406" s="195" t="str">
        <f t="shared" si="231"/>
        <v/>
      </c>
      <c r="AD3406" s="194" t="str">
        <f t="shared" si="232"/>
        <v/>
      </c>
      <c r="AE3406" s="194">
        <f>IF(AD3406="",0,IF(ISERROR(VLOOKUP(AD3406,AD$7:AD3405,1,FALSE)),1,0))</f>
        <v>0</v>
      </c>
      <c r="AF3406" s="194"/>
    </row>
    <row r="3407" spans="1:32" ht="16.5" customHeight="1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75">
        <f>IF(AND($X$3512&lt;&gt;" ",$X$3512&lt;&gt;0),IF(X3407=$X$3512,1+COUNTIF(U$7:U3406,"&gt;0"),0),0)</f>
        <v>0</v>
      </c>
      <c r="V3407" s="178" t="s">
        <v>3596</v>
      </c>
      <c r="W3407" s="130"/>
      <c r="X3407" s="131"/>
      <c r="Y3407" s="131"/>
      <c r="Z3407" s="206"/>
      <c r="AA3407" s="194">
        <f t="shared" si="229"/>
        <v>0</v>
      </c>
      <c r="AB3407" s="124" t="str">
        <f t="shared" si="230"/>
        <v/>
      </c>
      <c r="AC3407" s="195" t="str">
        <f t="shared" si="231"/>
        <v/>
      </c>
      <c r="AD3407" s="194" t="str">
        <f t="shared" si="232"/>
        <v/>
      </c>
      <c r="AE3407" s="194">
        <f>IF(AD3407="",0,IF(ISERROR(VLOOKUP(AD3407,AD$7:AD3406,1,FALSE)),1,0))</f>
        <v>0</v>
      </c>
      <c r="AF3407" s="194"/>
    </row>
    <row r="3408" spans="1:32" ht="16.5" customHeight="1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75">
        <f>IF(AND($X$3512&lt;&gt;" ",$X$3512&lt;&gt;0),IF(X3408=$X$3512,1+COUNTIF(U$7:U3407,"&gt;0"),0),0)</f>
        <v>0</v>
      </c>
      <c r="V3408" s="178" t="s">
        <v>3597</v>
      </c>
      <c r="W3408" s="130"/>
      <c r="X3408" s="131"/>
      <c r="Y3408" s="131"/>
      <c r="Z3408" s="206"/>
      <c r="AA3408" s="194">
        <f t="shared" si="229"/>
        <v>0</v>
      </c>
      <c r="AB3408" s="124" t="str">
        <f t="shared" si="230"/>
        <v/>
      </c>
      <c r="AC3408" s="195" t="str">
        <f t="shared" si="231"/>
        <v/>
      </c>
      <c r="AD3408" s="194" t="str">
        <f t="shared" si="232"/>
        <v/>
      </c>
      <c r="AE3408" s="194">
        <f>IF(AD3408="",0,IF(ISERROR(VLOOKUP(AD3408,AD$7:AD3407,1,FALSE)),1,0))</f>
        <v>0</v>
      </c>
      <c r="AF3408" s="194"/>
    </row>
    <row r="3409" spans="1:32" ht="16.5" customHeight="1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75">
        <f>IF(AND($X$3512&lt;&gt;" ",$X$3512&lt;&gt;0),IF(X3409=$X$3512,1+COUNTIF(U$7:U3408,"&gt;0"),0),0)</f>
        <v>0</v>
      </c>
      <c r="V3409" s="178" t="s">
        <v>3598</v>
      </c>
      <c r="W3409" s="130"/>
      <c r="X3409" s="131"/>
      <c r="Y3409" s="131"/>
      <c r="Z3409" s="206"/>
      <c r="AA3409" s="194">
        <f t="shared" si="229"/>
        <v>0</v>
      </c>
      <c r="AB3409" s="124" t="str">
        <f t="shared" si="230"/>
        <v/>
      </c>
      <c r="AC3409" s="195" t="str">
        <f t="shared" si="231"/>
        <v/>
      </c>
      <c r="AD3409" s="194" t="str">
        <f t="shared" si="232"/>
        <v/>
      </c>
      <c r="AE3409" s="194">
        <f>IF(AD3409="",0,IF(ISERROR(VLOOKUP(AD3409,AD$7:AD3408,1,FALSE)),1,0))</f>
        <v>0</v>
      </c>
      <c r="AF3409" s="194"/>
    </row>
    <row r="3410" spans="1:32" ht="16.5" customHeight="1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75">
        <f>IF(AND($X$3512&lt;&gt;" ",$X$3512&lt;&gt;0),IF(X3410=$X$3512,1+COUNTIF(U$7:U3409,"&gt;0"),0),0)</f>
        <v>0</v>
      </c>
      <c r="V3410" s="178" t="s">
        <v>3599</v>
      </c>
      <c r="W3410" s="130"/>
      <c r="X3410" s="131"/>
      <c r="Y3410" s="131"/>
      <c r="Z3410" s="206"/>
      <c r="AA3410" s="194">
        <f t="shared" si="229"/>
        <v>0</v>
      </c>
      <c r="AB3410" s="124" t="str">
        <f t="shared" si="230"/>
        <v/>
      </c>
      <c r="AC3410" s="195" t="str">
        <f t="shared" si="231"/>
        <v/>
      </c>
      <c r="AD3410" s="194" t="str">
        <f t="shared" si="232"/>
        <v/>
      </c>
      <c r="AE3410" s="194">
        <f>IF(AD3410="",0,IF(ISERROR(VLOOKUP(AD3410,AD$7:AD3409,1,FALSE)),1,0))</f>
        <v>0</v>
      </c>
      <c r="AF3410" s="194"/>
    </row>
    <row r="3411" spans="1:32" ht="16.5" customHeight="1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75">
        <f>IF(AND($X$3512&lt;&gt;" ",$X$3512&lt;&gt;0),IF(X3411=$X$3512,1+COUNTIF(U$7:U3410,"&gt;0"),0),0)</f>
        <v>0</v>
      </c>
      <c r="V3411" s="178" t="s">
        <v>3600</v>
      </c>
      <c r="W3411" s="130"/>
      <c r="X3411" s="131"/>
      <c r="Y3411" s="131"/>
      <c r="Z3411" s="206"/>
      <c r="AA3411" s="194">
        <f t="shared" si="229"/>
        <v>0</v>
      </c>
      <c r="AB3411" s="124" t="str">
        <f t="shared" si="230"/>
        <v/>
      </c>
      <c r="AC3411" s="195" t="str">
        <f t="shared" si="231"/>
        <v/>
      </c>
      <c r="AD3411" s="194" t="str">
        <f t="shared" si="232"/>
        <v/>
      </c>
      <c r="AE3411" s="194">
        <f>IF(AD3411="",0,IF(ISERROR(VLOOKUP(AD3411,AD$7:AD3410,1,FALSE)),1,0))</f>
        <v>0</v>
      </c>
      <c r="AF3411" s="194"/>
    </row>
    <row r="3412" spans="1:32" ht="16.5" customHeight="1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75">
        <f>IF(AND($X$3512&lt;&gt;" ",$X$3512&lt;&gt;0),IF(X3412=$X$3512,1+COUNTIF(U$7:U3411,"&gt;0"),0),0)</f>
        <v>0</v>
      </c>
      <c r="V3412" s="178" t="s">
        <v>3601</v>
      </c>
      <c r="W3412" s="130"/>
      <c r="X3412" s="131"/>
      <c r="Y3412" s="131"/>
      <c r="Z3412" s="206"/>
      <c r="AA3412" s="194">
        <f t="shared" si="229"/>
        <v>0</v>
      </c>
      <c r="AB3412" s="124" t="str">
        <f t="shared" si="230"/>
        <v/>
      </c>
      <c r="AC3412" s="195" t="str">
        <f t="shared" si="231"/>
        <v/>
      </c>
      <c r="AD3412" s="194" t="str">
        <f t="shared" si="232"/>
        <v/>
      </c>
      <c r="AE3412" s="194">
        <f>IF(AD3412="",0,IF(ISERROR(VLOOKUP(AD3412,AD$7:AD3411,1,FALSE)),1,0))</f>
        <v>0</v>
      </c>
      <c r="AF3412" s="194"/>
    </row>
    <row r="3413" spans="1:32" ht="16.5" customHeight="1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75">
        <f>IF(AND($X$3512&lt;&gt;" ",$X$3512&lt;&gt;0),IF(X3413=$X$3512,1+COUNTIF(U$7:U3412,"&gt;0"),0),0)</f>
        <v>0</v>
      </c>
      <c r="V3413" s="178" t="s">
        <v>3602</v>
      </c>
      <c r="W3413" s="130"/>
      <c r="X3413" s="131"/>
      <c r="Y3413" s="131"/>
      <c r="Z3413" s="206"/>
      <c r="AA3413" s="194">
        <f t="shared" si="229"/>
        <v>0</v>
      </c>
      <c r="AB3413" s="124" t="str">
        <f t="shared" si="230"/>
        <v/>
      </c>
      <c r="AC3413" s="195" t="str">
        <f t="shared" si="231"/>
        <v/>
      </c>
      <c r="AD3413" s="194" t="str">
        <f t="shared" si="232"/>
        <v/>
      </c>
      <c r="AE3413" s="194">
        <f>IF(AD3413="",0,IF(ISERROR(VLOOKUP(AD3413,AD$7:AD3412,1,FALSE)),1,0))</f>
        <v>0</v>
      </c>
      <c r="AF3413" s="194"/>
    </row>
    <row r="3414" spans="1:32" ht="16.5" customHeight="1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75">
        <f>IF(AND($X$3512&lt;&gt;" ",$X$3512&lt;&gt;0),IF(X3414=$X$3512,1+COUNTIF(U$7:U3413,"&gt;0"),0),0)</f>
        <v>0</v>
      </c>
      <c r="V3414" s="178" t="s">
        <v>3603</v>
      </c>
      <c r="W3414" s="130"/>
      <c r="X3414" s="131"/>
      <c r="Y3414" s="131"/>
      <c r="Z3414" s="206"/>
      <c r="AA3414" s="194">
        <f t="shared" si="229"/>
        <v>0</v>
      </c>
      <c r="AB3414" s="124" t="str">
        <f t="shared" si="230"/>
        <v/>
      </c>
      <c r="AC3414" s="195" t="str">
        <f t="shared" si="231"/>
        <v/>
      </c>
      <c r="AD3414" s="194" t="str">
        <f t="shared" si="232"/>
        <v/>
      </c>
      <c r="AE3414" s="194">
        <f>IF(AD3414="",0,IF(ISERROR(VLOOKUP(AD3414,AD$7:AD3413,1,FALSE)),1,0))</f>
        <v>0</v>
      </c>
      <c r="AF3414" s="194"/>
    </row>
    <row r="3415" spans="1:32" ht="16.5" customHeight="1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75">
        <f>IF(AND($X$3512&lt;&gt;" ",$X$3512&lt;&gt;0),IF(X3415=$X$3512,1+COUNTIF(U$7:U3414,"&gt;0"),0),0)</f>
        <v>0</v>
      </c>
      <c r="V3415" s="178" t="s">
        <v>3604</v>
      </c>
      <c r="W3415" s="130"/>
      <c r="X3415" s="131"/>
      <c r="Y3415" s="131"/>
      <c r="Z3415" s="206"/>
      <c r="AA3415" s="194">
        <f t="shared" si="229"/>
        <v>0</v>
      </c>
      <c r="AB3415" s="124" t="str">
        <f t="shared" si="230"/>
        <v/>
      </c>
      <c r="AC3415" s="195" t="str">
        <f t="shared" si="231"/>
        <v/>
      </c>
      <c r="AD3415" s="194" t="str">
        <f t="shared" si="232"/>
        <v/>
      </c>
      <c r="AE3415" s="194">
        <f>IF(AD3415="",0,IF(ISERROR(VLOOKUP(AD3415,AD$7:AD3414,1,FALSE)),1,0))</f>
        <v>0</v>
      </c>
      <c r="AF3415" s="194"/>
    </row>
    <row r="3416" spans="1:32" ht="16.5" customHeight="1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75">
        <f>IF(AND($X$3512&lt;&gt;" ",$X$3512&lt;&gt;0),IF(X3416=$X$3512,1+COUNTIF(U$7:U3415,"&gt;0"),0),0)</f>
        <v>0</v>
      </c>
      <c r="V3416" s="178" t="s">
        <v>3605</v>
      </c>
      <c r="W3416" s="130"/>
      <c r="X3416" s="131"/>
      <c r="Y3416" s="131"/>
      <c r="Z3416" s="206"/>
      <c r="AA3416" s="194">
        <f t="shared" si="229"/>
        <v>0</v>
      </c>
      <c r="AB3416" s="124" t="str">
        <f t="shared" si="230"/>
        <v/>
      </c>
      <c r="AC3416" s="195" t="str">
        <f t="shared" si="231"/>
        <v/>
      </c>
      <c r="AD3416" s="194" t="str">
        <f t="shared" si="232"/>
        <v/>
      </c>
      <c r="AE3416" s="194">
        <f>IF(AD3416="",0,IF(ISERROR(VLOOKUP(AD3416,AD$7:AD3415,1,FALSE)),1,0))</f>
        <v>0</v>
      </c>
      <c r="AF3416" s="194"/>
    </row>
    <row r="3417" spans="1:32" ht="16.5" customHeight="1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75">
        <f>IF(AND($X$3512&lt;&gt;" ",$X$3512&lt;&gt;0),IF(X3417=$X$3512,1+COUNTIF(U$7:U3416,"&gt;0"),0),0)</f>
        <v>0</v>
      </c>
      <c r="V3417" s="178" t="s">
        <v>3606</v>
      </c>
      <c r="W3417" s="130"/>
      <c r="X3417" s="131"/>
      <c r="Y3417" s="131"/>
      <c r="Z3417" s="206"/>
      <c r="AA3417" s="194">
        <f t="shared" si="229"/>
        <v>0</v>
      </c>
      <c r="AB3417" s="124" t="str">
        <f t="shared" si="230"/>
        <v/>
      </c>
      <c r="AC3417" s="195" t="str">
        <f t="shared" si="231"/>
        <v/>
      </c>
      <c r="AD3417" s="194" t="str">
        <f t="shared" si="232"/>
        <v/>
      </c>
      <c r="AE3417" s="194">
        <f>IF(AD3417="",0,IF(ISERROR(VLOOKUP(AD3417,AD$7:AD3416,1,FALSE)),1,0))</f>
        <v>0</v>
      </c>
      <c r="AF3417" s="194"/>
    </row>
    <row r="3418" spans="1:32" ht="16.5" customHeight="1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75">
        <f>IF(AND($X$3512&lt;&gt;" ",$X$3512&lt;&gt;0),IF(X3418=$X$3512,1+COUNTIF(U$7:U3417,"&gt;0"),0),0)</f>
        <v>0</v>
      </c>
      <c r="V3418" s="178" t="s">
        <v>3607</v>
      </c>
      <c r="W3418" s="130"/>
      <c r="X3418" s="131"/>
      <c r="Y3418" s="131"/>
      <c r="Z3418" s="206"/>
      <c r="AA3418" s="194">
        <f t="shared" si="229"/>
        <v>0</v>
      </c>
      <c r="AB3418" s="124" t="str">
        <f t="shared" si="230"/>
        <v/>
      </c>
      <c r="AC3418" s="195" t="str">
        <f t="shared" si="231"/>
        <v/>
      </c>
      <c r="AD3418" s="194" t="str">
        <f t="shared" si="232"/>
        <v/>
      </c>
      <c r="AE3418" s="194">
        <f>IF(AD3418="",0,IF(ISERROR(VLOOKUP(AD3418,AD$7:AD3417,1,FALSE)),1,0))</f>
        <v>0</v>
      </c>
      <c r="AF3418" s="194"/>
    </row>
    <row r="3419" spans="1:32" ht="16.5" customHeight="1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75">
        <f>IF(AND($X$3512&lt;&gt;" ",$X$3512&lt;&gt;0),IF(X3419=$X$3512,1+COUNTIF(U$7:U3418,"&gt;0"),0),0)</f>
        <v>0</v>
      </c>
      <c r="V3419" s="178" t="s">
        <v>3608</v>
      </c>
      <c r="W3419" s="130"/>
      <c r="X3419" s="131"/>
      <c r="Y3419" s="131"/>
      <c r="Z3419" s="206"/>
      <c r="AA3419" s="194">
        <f t="shared" si="229"/>
        <v>0</v>
      </c>
      <c r="AB3419" s="124" t="str">
        <f t="shared" si="230"/>
        <v/>
      </c>
      <c r="AC3419" s="195" t="str">
        <f t="shared" si="231"/>
        <v/>
      </c>
      <c r="AD3419" s="194" t="str">
        <f t="shared" si="232"/>
        <v/>
      </c>
      <c r="AE3419" s="194">
        <f>IF(AD3419="",0,IF(ISERROR(VLOOKUP(AD3419,AD$7:AD3418,1,FALSE)),1,0))</f>
        <v>0</v>
      </c>
      <c r="AF3419" s="194"/>
    </row>
    <row r="3420" spans="1:32" ht="16.5" customHeight="1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75">
        <f>IF(AND($X$3512&lt;&gt;" ",$X$3512&lt;&gt;0),IF(X3420=$X$3512,1+COUNTIF(U$7:U3419,"&gt;0"),0),0)</f>
        <v>0</v>
      </c>
      <c r="V3420" s="178" t="s">
        <v>3609</v>
      </c>
      <c r="W3420" s="130"/>
      <c r="X3420" s="131"/>
      <c r="Y3420" s="131"/>
      <c r="Z3420" s="206"/>
      <c r="AA3420" s="194">
        <f t="shared" si="229"/>
        <v>0</v>
      </c>
      <c r="AB3420" s="124" t="str">
        <f t="shared" si="230"/>
        <v/>
      </c>
      <c r="AC3420" s="195" t="str">
        <f t="shared" si="231"/>
        <v/>
      </c>
      <c r="AD3420" s="194" t="str">
        <f t="shared" si="232"/>
        <v/>
      </c>
      <c r="AE3420" s="194">
        <f>IF(AD3420="",0,IF(ISERROR(VLOOKUP(AD3420,AD$7:AD3419,1,FALSE)),1,0))</f>
        <v>0</v>
      </c>
      <c r="AF3420" s="194"/>
    </row>
    <row r="3421" spans="1:32" ht="16.5" customHeight="1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75">
        <f>IF(AND($X$3512&lt;&gt;" ",$X$3512&lt;&gt;0),IF(X3421=$X$3512,1+COUNTIF(U$7:U3420,"&gt;0"),0),0)</f>
        <v>0</v>
      </c>
      <c r="V3421" s="178" t="s">
        <v>3610</v>
      </c>
      <c r="W3421" s="130"/>
      <c r="X3421" s="131"/>
      <c r="Y3421" s="131"/>
      <c r="Z3421" s="206"/>
      <c r="AA3421" s="194">
        <f t="shared" si="229"/>
        <v>0</v>
      </c>
      <c r="AB3421" s="124" t="str">
        <f t="shared" si="230"/>
        <v/>
      </c>
      <c r="AC3421" s="195" t="str">
        <f t="shared" si="231"/>
        <v/>
      </c>
      <c r="AD3421" s="194" t="str">
        <f t="shared" si="232"/>
        <v/>
      </c>
      <c r="AE3421" s="194">
        <f>IF(AD3421="",0,IF(ISERROR(VLOOKUP(AD3421,AD$7:AD3420,1,FALSE)),1,0))</f>
        <v>0</v>
      </c>
      <c r="AF3421" s="194"/>
    </row>
    <row r="3422" spans="1:32" ht="16.5" customHeight="1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75">
        <f>IF(AND($X$3512&lt;&gt;" ",$X$3512&lt;&gt;0),IF(X3422=$X$3512,1+COUNTIF(U$7:U3421,"&gt;0"),0),0)</f>
        <v>0</v>
      </c>
      <c r="V3422" s="178" t="s">
        <v>3611</v>
      </c>
      <c r="W3422" s="130"/>
      <c r="X3422" s="131"/>
      <c r="Y3422" s="131"/>
      <c r="Z3422" s="206"/>
      <c r="AA3422" s="194">
        <f t="shared" si="229"/>
        <v>0</v>
      </c>
      <c r="AB3422" s="124" t="str">
        <f t="shared" si="230"/>
        <v/>
      </c>
      <c r="AC3422" s="195" t="str">
        <f t="shared" si="231"/>
        <v/>
      </c>
      <c r="AD3422" s="194" t="str">
        <f t="shared" si="232"/>
        <v/>
      </c>
      <c r="AE3422" s="194">
        <f>IF(AD3422="",0,IF(ISERROR(VLOOKUP(AD3422,AD$7:AD3421,1,FALSE)),1,0))</f>
        <v>0</v>
      </c>
      <c r="AF3422" s="194"/>
    </row>
    <row r="3423" spans="1:32" ht="16.5" customHeight="1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75">
        <f>IF(AND($X$3512&lt;&gt;" ",$X$3512&lt;&gt;0),IF(X3423=$X$3512,1+COUNTIF(U$7:U3422,"&gt;0"),0),0)</f>
        <v>0</v>
      </c>
      <c r="V3423" s="178" t="s">
        <v>3612</v>
      </c>
      <c r="W3423" s="130"/>
      <c r="X3423" s="131"/>
      <c r="Y3423" s="131"/>
      <c r="Z3423" s="206"/>
      <c r="AA3423" s="194">
        <f t="shared" si="229"/>
        <v>0</v>
      </c>
      <c r="AB3423" s="124" t="str">
        <f t="shared" si="230"/>
        <v/>
      </c>
      <c r="AC3423" s="195" t="str">
        <f t="shared" si="231"/>
        <v/>
      </c>
      <c r="AD3423" s="194" t="str">
        <f t="shared" si="232"/>
        <v/>
      </c>
      <c r="AE3423" s="194">
        <f>IF(AD3423="",0,IF(ISERROR(VLOOKUP(AD3423,AD$7:AD3422,1,FALSE)),1,0))</f>
        <v>0</v>
      </c>
      <c r="AF3423" s="194"/>
    </row>
    <row r="3424" spans="1:32" ht="16.5" customHeight="1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75">
        <f>IF(AND($X$3512&lt;&gt;" ",$X$3512&lt;&gt;0),IF(X3424=$X$3512,1+COUNTIF(U$7:U3423,"&gt;0"),0),0)</f>
        <v>0</v>
      </c>
      <c r="V3424" s="178" t="s">
        <v>3613</v>
      </c>
      <c r="W3424" s="130"/>
      <c r="X3424" s="131"/>
      <c r="Y3424" s="131"/>
      <c r="Z3424" s="206"/>
      <c r="AA3424" s="194">
        <f t="shared" si="229"/>
        <v>0</v>
      </c>
      <c r="AB3424" s="124" t="str">
        <f t="shared" si="230"/>
        <v/>
      </c>
      <c r="AC3424" s="195" t="str">
        <f t="shared" si="231"/>
        <v/>
      </c>
      <c r="AD3424" s="194" t="str">
        <f t="shared" si="232"/>
        <v/>
      </c>
      <c r="AE3424" s="194">
        <f>IF(AD3424="",0,IF(ISERROR(VLOOKUP(AD3424,AD$7:AD3423,1,FALSE)),1,0))</f>
        <v>0</v>
      </c>
      <c r="AF3424" s="194"/>
    </row>
    <row r="3425" spans="1:32" ht="16.5" customHeight="1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75">
        <f>IF(AND($X$3512&lt;&gt;" ",$X$3512&lt;&gt;0),IF(X3425=$X$3512,1+COUNTIF(U$7:U3424,"&gt;0"),0),0)</f>
        <v>0</v>
      </c>
      <c r="V3425" s="178" t="s">
        <v>3614</v>
      </c>
      <c r="W3425" s="130"/>
      <c r="X3425" s="131"/>
      <c r="Y3425" s="131"/>
      <c r="Z3425" s="206"/>
      <c r="AA3425" s="194">
        <f t="shared" si="229"/>
        <v>0</v>
      </c>
      <c r="AB3425" s="124" t="str">
        <f t="shared" si="230"/>
        <v/>
      </c>
      <c r="AC3425" s="195" t="str">
        <f t="shared" si="231"/>
        <v/>
      </c>
      <c r="AD3425" s="194" t="str">
        <f t="shared" si="232"/>
        <v/>
      </c>
      <c r="AE3425" s="194">
        <f>IF(AD3425="",0,IF(ISERROR(VLOOKUP(AD3425,AD$7:AD3424,1,FALSE)),1,0))</f>
        <v>0</v>
      </c>
      <c r="AF3425" s="194"/>
    </row>
    <row r="3426" spans="1:32" ht="16.5" customHeight="1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75">
        <f>IF(AND($X$3512&lt;&gt;" ",$X$3512&lt;&gt;0),IF(X3426=$X$3512,1+COUNTIF(U$7:U3425,"&gt;0"),0),0)</f>
        <v>0</v>
      </c>
      <c r="V3426" s="178" t="s">
        <v>3615</v>
      </c>
      <c r="W3426" s="130"/>
      <c r="X3426" s="131"/>
      <c r="Y3426" s="131"/>
      <c r="Z3426" s="206"/>
      <c r="AA3426" s="194">
        <f t="shared" si="229"/>
        <v>0</v>
      </c>
      <c r="AB3426" s="124" t="str">
        <f t="shared" si="230"/>
        <v/>
      </c>
      <c r="AC3426" s="195" t="str">
        <f t="shared" si="231"/>
        <v/>
      </c>
      <c r="AD3426" s="194" t="str">
        <f t="shared" si="232"/>
        <v/>
      </c>
      <c r="AE3426" s="194">
        <f>IF(AD3426="",0,IF(ISERROR(VLOOKUP(AD3426,AD$7:AD3425,1,FALSE)),1,0))</f>
        <v>0</v>
      </c>
      <c r="AF3426" s="194"/>
    </row>
    <row r="3427" spans="1:32" ht="16.5" customHeight="1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75">
        <f>IF(AND($X$3512&lt;&gt;" ",$X$3512&lt;&gt;0),IF(X3427=$X$3512,1+COUNTIF(U$7:U3426,"&gt;0"),0),0)</f>
        <v>0</v>
      </c>
      <c r="V3427" s="178" t="s">
        <v>3616</v>
      </c>
      <c r="W3427" s="130"/>
      <c r="X3427" s="131"/>
      <c r="Y3427" s="131"/>
      <c r="Z3427" s="206"/>
      <c r="AA3427" s="194">
        <f t="shared" si="229"/>
        <v>0</v>
      </c>
      <c r="AB3427" s="124" t="str">
        <f t="shared" si="230"/>
        <v/>
      </c>
      <c r="AC3427" s="195" t="str">
        <f t="shared" si="231"/>
        <v/>
      </c>
      <c r="AD3427" s="194" t="str">
        <f t="shared" si="232"/>
        <v/>
      </c>
      <c r="AE3427" s="194">
        <f>IF(AD3427="",0,IF(ISERROR(VLOOKUP(AD3427,AD$7:AD3426,1,FALSE)),1,0))</f>
        <v>0</v>
      </c>
      <c r="AF3427" s="194"/>
    </row>
    <row r="3428" spans="1:32" ht="16.5" customHeight="1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75">
        <f>IF(AND($X$3512&lt;&gt;" ",$X$3512&lt;&gt;0),IF(X3428=$X$3512,1+COUNTIF(U$7:U3427,"&gt;0"),0),0)</f>
        <v>0</v>
      </c>
      <c r="V3428" s="178" t="s">
        <v>3617</v>
      </c>
      <c r="W3428" s="130"/>
      <c r="X3428" s="131"/>
      <c r="Y3428" s="131"/>
      <c r="Z3428" s="206"/>
      <c r="AA3428" s="194">
        <f t="shared" si="229"/>
        <v>0</v>
      </c>
      <c r="AB3428" s="124" t="str">
        <f t="shared" si="230"/>
        <v/>
      </c>
      <c r="AC3428" s="195" t="str">
        <f t="shared" si="231"/>
        <v/>
      </c>
      <c r="AD3428" s="194" t="str">
        <f t="shared" si="232"/>
        <v/>
      </c>
      <c r="AE3428" s="194">
        <f>IF(AD3428="",0,IF(ISERROR(VLOOKUP(AD3428,AD$7:AD3427,1,FALSE)),1,0))</f>
        <v>0</v>
      </c>
      <c r="AF3428" s="194"/>
    </row>
    <row r="3429" spans="1:32" ht="16.5" customHeight="1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75">
        <f>IF(AND($X$3512&lt;&gt;" ",$X$3512&lt;&gt;0),IF(X3429=$X$3512,1+COUNTIF(U$7:U3428,"&gt;0"),0),0)</f>
        <v>0</v>
      </c>
      <c r="V3429" s="178" t="s">
        <v>3618</v>
      </c>
      <c r="W3429" s="130"/>
      <c r="X3429" s="131"/>
      <c r="Y3429" s="131"/>
      <c r="Z3429" s="206"/>
      <c r="AA3429" s="194">
        <f t="shared" si="229"/>
        <v>0</v>
      </c>
      <c r="AB3429" s="124" t="str">
        <f t="shared" si="230"/>
        <v/>
      </c>
      <c r="AC3429" s="195" t="str">
        <f t="shared" si="231"/>
        <v/>
      </c>
      <c r="AD3429" s="194" t="str">
        <f t="shared" si="232"/>
        <v/>
      </c>
      <c r="AE3429" s="194">
        <f>IF(AD3429="",0,IF(ISERROR(VLOOKUP(AD3429,AD$7:AD3428,1,FALSE)),1,0))</f>
        <v>0</v>
      </c>
      <c r="AF3429" s="194"/>
    </row>
    <row r="3430" spans="1:32" ht="16.5" customHeight="1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75">
        <f>IF(AND($X$3512&lt;&gt;" ",$X$3512&lt;&gt;0),IF(X3430=$X$3512,1+COUNTIF(U$7:U3429,"&gt;0"),0),0)</f>
        <v>0</v>
      </c>
      <c r="V3430" s="178" t="s">
        <v>3619</v>
      </c>
      <c r="W3430" s="130"/>
      <c r="X3430" s="131"/>
      <c r="Y3430" s="131"/>
      <c r="Z3430" s="206"/>
      <c r="AA3430" s="194">
        <f t="shared" si="229"/>
        <v>0</v>
      </c>
      <c r="AB3430" s="124" t="str">
        <f t="shared" si="230"/>
        <v/>
      </c>
      <c r="AC3430" s="195" t="str">
        <f t="shared" si="231"/>
        <v/>
      </c>
      <c r="AD3430" s="194" t="str">
        <f t="shared" si="232"/>
        <v/>
      </c>
      <c r="AE3430" s="194">
        <f>IF(AD3430="",0,IF(ISERROR(VLOOKUP(AD3430,AD$7:AD3429,1,FALSE)),1,0))</f>
        <v>0</v>
      </c>
      <c r="AF3430" s="194"/>
    </row>
    <row r="3431" spans="1:32" ht="16.5" customHeight="1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75">
        <f>IF(AND($X$3512&lt;&gt;" ",$X$3512&lt;&gt;0),IF(X3431=$X$3512,1+COUNTIF(U$7:U3430,"&gt;0"),0),0)</f>
        <v>0</v>
      </c>
      <c r="V3431" s="178" t="s">
        <v>3620</v>
      </c>
      <c r="W3431" s="130"/>
      <c r="X3431" s="131"/>
      <c r="Y3431" s="131"/>
      <c r="Z3431" s="206"/>
      <c r="AA3431" s="194">
        <f t="shared" si="229"/>
        <v>0</v>
      </c>
      <c r="AB3431" s="124" t="str">
        <f t="shared" si="230"/>
        <v/>
      </c>
      <c r="AC3431" s="195" t="str">
        <f t="shared" si="231"/>
        <v/>
      </c>
      <c r="AD3431" s="194" t="str">
        <f t="shared" si="232"/>
        <v/>
      </c>
      <c r="AE3431" s="194">
        <f>IF(AD3431="",0,IF(ISERROR(VLOOKUP(AD3431,AD$7:AD3430,1,FALSE)),1,0))</f>
        <v>0</v>
      </c>
      <c r="AF3431" s="194"/>
    </row>
    <row r="3432" spans="1:32" ht="16.5" customHeight="1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75">
        <f>IF(AND($X$3512&lt;&gt;" ",$X$3512&lt;&gt;0),IF(X3432=$X$3512,1+COUNTIF(U$7:U3431,"&gt;0"),0),0)</f>
        <v>0</v>
      </c>
      <c r="V3432" s="178" t="s">
        <v>3621</v>
      </c>
      <c r="W3432" s="130"/>
      <c r="X3432" s="131"/>
      <c r="Y3432" s="131"/>
      <c r="Z3432" s="206"/>
      <c r="AA3432" s="194">
        <f t="shared" si="229"/>
        <v>0</v>
      </c>
      <c r="AB3432" s="124" t="str">
        <f t="shared" si="230"/>
        <v/>
      </c>
      <c r="AC3432" s="195" t="str">
        <f t="shared" si="231"/>
        <v/>
      </c>
      <c r="AD3432" s="194" t="str">
        <f t="shared" si="232"/>
        <v/>
      </c>
      <c r="AE3432" s="194">
        <f>IF(AD3432="",0,IF(ISERROR(VLOOKUP(AD3432,AD$7:AD3431,1,FALSE)),1,0))</f>
        <v>0</v>
      </c>
      <c r="AF3432" s="194"/>
    </row>
    <row r="3433" spans="1:32" ht="16.5" customHeight="1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75">
        <f>IF(AND($X$3512&lt;&gt;" ",$X$3512&lt;&gt;0),IF(X3433=$X$3512,1+COUNTIF(U$7:U3432,"&gt;0"),0),0)</f>
        <v>0</v>
      </c>
      <c r="V3433" s="178" t="s">
        <v>3622</v>
      </c>
      <c r="W3433" s="130"/>
      <c r="X3433" s="131"/>
      <c r="Y3433" s="131"/>
      <c r="Z3433" s="206"/>
      <c r="AA3433" s="194">
        <f t="shared" si="229"/>
        <v>0</v>
      </c>
      <c r="AB3433" s="124" t="str">
        <f t="shared" si="230"/>
        <v/>
      </c>
      <c r="AC3433" s="195" t="str">
        <f t="shared" si="231"/>
        <v/>
      </c>
      <c r="AD3433" s="194" t="str">
        <f t="shared" si="232"/>
        <v/>
      </c>
      <c r="AE3433" s="194">
        <f>IF(AD3433="",0,IF(ISERROR(VLOOKUP(AD3433,AD$7:AD3432,1,FALSE)),1,0))</f>
        <v>0</v>
      </c>
      <c r="AF3433" s="194"/>
    </row>
    <row r="3434" spans="1:32" ht="16.5" customHeight="1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75">
        <f>IF(AND($X$3512&lt;&gt;" ",$X$3512&lt;&gt;0),IF(X3434=$X$3512,1+COUNTIF(U$7:U3433,"&gt;0"),0),0)</f>
        <v>0</v>
      </c>
      <c r="V3434" s="178" t="s">
        <v>3623</v>
      </c>
      <c r="W3434" s="130"/>
      <c r="X3434" s="131"/>
      <c r="Y3434" s="131"/>
      <c r="Z3434" s="206"/>
      <c r="AA3434" s="194">
        <f t="shared" si="229"/>
        <v>0</v>
      </c>
      <c r="AB3434" s="124" t="str">
        <f t="shared" si="230"/>
        <v/>
      </c>
      <c r="AC3434" s="195" t="str">
        <f t="shared" si="231"/>
        <v/>
      </c>
      <c r="AD3434" s="194" t="str">
        <f t="shared" si="232"/>
        <v/>
      </c>
      <c r="AE3434" s="194">
        <f>IF(AD3434="",0,IF(ISERROR(VLOOKUP(AD3434,AD$7:AD3433,1,FALSE)),1,0))</f>
        <v>0</v>
      </c>
      <c r="AF3434" s="194"/>
    </row>
    <row r="3435" spans="1:32" ht="16.5" customHeight="1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75">
        <f>IF(AND($X$3512&lt;&gt;" ",$X$3512&lt;&gt;0),IF(X3435=$X$3512,1+COUNTIF(U$7:U3434,"&gt;0"),0),0)</f>
        <v>0</v>
      </c>
      <c r="V3435" s="178" t="s">
        <v>3624</v>
      </c>
      <c r="W3435" s="130"/>
      <c r="X3435" s="131"/>
      <c r="Y3435" s="131"/>
      <c r="Z3435" s="206"/>
      <c r="AA3435" s="194">
        <f t="shared" si="229"/>
        <v>0</v>
      </c>
      <c r="AB3435" s="124" t="str">
        <f t="shared" si="230"/>
        <v/>
      </c>
      <c r="AC3435" s="195" t="str">
        <f t="shared" si="231"/>
        <v/>
      </c>
      <c r="AD3435" s="194" t="str">
        <f t="shared" si="232"/>
        <v/>
      </c>
      <c r="AE3435" s="194">
        <f>IF(AD3435="",0,IF(ISERROR(VLOOKUP(AD3435,AD$7:AD3434,1,FALSE)),1,0))</f>
        <v>0</v>
      </c>
      <c r="AF3435" s="194"/>
    </row>
    <row r="3436" spans="1:32" ht="16.5" customHeight="1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75">
        <f>IF(AND($X$3512&lt;&gt;" ",$X$3512&lt;&gt;0),IF(X3436=$X$3512,1+COUNTIF(U$7:U3435,"&gt;0"),0),0)</f>
        <v>0</v>
      </c>
      <c r="V3436" s="178" t="s">
        <v>3625</v>
      </c>
      <c r="W3436" s="130"/>
      <c r="X3436" s="131"/>
      <c r="Y3436" s="131"/>
      <c r="Z3436" s="206"/>
      <c r="AA3436" s="194">
        <f t="shared" si="229"/>
        <v>0</v>
      </c>
      <c r="AB3436" s="124" t="str">
        <f t="shared" si="230"/>
        <v/>
      </c>
      <c r="AC3436" s="195" t="str">
        <f t="shared" si="231"/>
        <v/>
      </c>
      <c r="AD3436" s="194" t="str">
        <f t="shared" si="232"/>
        <v/>
      </c>
      <c r="AE3436" s="194">
        <f>IF(AD3436="",0,IF(ISERROR(VLOOKUP(AD3436,AD$7:AD3435,1,FALSE)),1,0))</f>
        <v>0</v>
      </c>
      <c r="AF3436" s="194"/>
    </row>
    <row r="3437" spans="1:32" ht="16.5" customHeight="1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75">
        <f>IF(AND($X$3512&lt;&gt;" ",$X$3512&lt;&gt;0),IF(X3437=$X$3512,1+COUNTIF(U$7:U3436,"&gt;0"),0),0)</f>
        <v>0</v>
      </c>
      <c r="V3437" s="178" t="s">
        <v>3626</v>
      </c>
      <c r="W3437" s="130"/>
      <c r="X3437" s="131"/>
      <c r="Y3437" s="131"/>
      <c r="Z3437" s="206"/>
      <c r="AA3437" s="194">
        <f t="shared" si="229"/>
        <v>0</v>
      </c>
      <c r="AB3437" s="124" t="str">
        <f t="shared" si="230"/>
        <v/>
      </c>
      <c r="AC3437" s="195" t="str">
        <f t="shared" si="231"/>
        <v/>
      </c>
      <c r="AD3437" s="194" t="str">
        <f t="shared" si="232"/>
        <v/>
      </c>
      <c r="AE3437" s="194">
        <f>IF(AD3437="",0,IF(ISERROR(VLOOKUP(AD3437,AD$7:AD3436,1,FALSE)),1,0))</f>
        <v>0</v>
      </c>
      <c r="AF3437" s="194"/>
    </row>
    <row r="3438" spans="1:32" ht="16.5" customHeight="1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75">
        <f>IF(AND($X$3512&lt;&gt;" ",$X$3512&lt;&gt;0),IF(X3438=$X$3512,1+COUNTIF(U$7:U3437,"&gt;0"),0),0)</f>
        <v>0</v>
      </c>
      <c r="V3438" s="178" t="s">
        <v>3627</v>
      </c>
      <c r="W3438" s="130"/>
      <c r="X3438" s="131"/>
      <c r="Y3438" s="131"/>
      <c r="Z3438" s="206"/>
      <c r="AA3438" s="194">
        <f t="shared" si="229"/>
        <v>0</v>
      </c>
      <c r="AB3438" s="124" t="str">
        <f t="shared" si="230"/>
        <v/>
      </c>
      <c r="AC3438" s="195" t="str">
        <f t="shared" si="231"/>
        <v/>
      </c>
      <c r="AD3438" s="194" t="str">
        <f t="shared" si="232"/>
        <v/>
      </c>
      <c r="AE3438" s="194">
        <f>IF(AD3438="",0,IF(ISERROR(VLOOKUP(AD3438,AD$7:AD3437,1,FALSE)),1,0))</f>
        <v>0</v>
      </c>
      <c r="AF3438" s="194"/>
    </row>
    <row r="3439" spans="1:32" ht="16.5" customHeight="1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75">
        <f>IF(AND($X$3512&lt;&gt;" ",$X$3512&lt;&gt;0),IF(X3439=$X$3512,1+COUNTIF(U$7:U3438,"&gt;0"),0),0)</f>
        <v>0</v>
      </c>
      <c r="V3439" s="178" t="s">
        <v>3628</v>
      </c>
      <c r="W3439" s="130"/>
      <c r="X3439" s="131"/>
      <c r="Y3439" s="131"/>
      <c r="Z3439" s="206"/>
      <c r="AA3439" s="194">
        <f t="shared" si="229"/>
        <v>0</v>
      </c>
      <c r="AB3439" s="124" t="str">
        <f t="shared" si="230"/>
        <v/>
      </c>
      <c r="AC3439" s="195" t="str">
        <f t="shared" si="231"/>
        <v/>
      </c>
      <c r="AD3439" s="194" t="str">
        <f t="shared" si="232"/>
        <v/>
      </c>
      <c r="AE3439" s="194">
        <f>IF(AD3439="",0,IF(ISERROR(VLOOKUP(AD3439,AD$7:AD3438,1,FALSE)),1,0))</f>
        <v>0</v>
      </c>
      <c r="AF3439" s="194"/>
    </row>
    <row r="3440" spans="1:32" ht="16.5" customHeight="1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75">
        <f>IF(AND($X$3512&lt;&gt;" ",$X$3512&lt;&gt;0),IF(X3440=$X$3512,1+COUNTIF(U$7:U3439,"&gt;0"),0),0)</f>
        <v>0</v>
      </c>
      <c r="V3440" s="178" t="s">
        <v>3629</v>
      </c>
      <c r="W3440" s="130"/>
      <c r="X3440" s="131"/>
      <c r="Y3440" s="131"/>
      <c r="Z3440" s="206"/>
      <c r="AA3440" s="194">
        <f t="shared" si="229"/>
        <v>0</v>
      </c>
      <c r="AB3440" s="124" t="str">
        <f t="shared" si="230"/>
        <v/>
      </c>
      <c r="AC3440" s="195" t="str">
        <f t="shared" si="231"/>
        <v/>
      </c>
      <c r="AD3440" s="194" t="str">
        <f t="shared" si="232"/>
        <v/>
      </c>
      <c r="AE3440" s="194">
        <f>IF(AD3440="",0,IF(ISERROR(VLOOKUP(AD3440,AD$7:AD3439,1,FALSE)),1,0))</f>
        <v>0</v>
      </c>
      <c r="AF3440" s="194"/>
    </row>
    <row r="3441" spans="1:32" ht="16.5" customHeight="1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75">
        <f>IF(AND($X$3512&lt;&gt;" ",$X$3512&lt;&gt;0),IF(X3441=$X$3512,1+COUNTIF(U$7:U3440,"&gt;0"),0),0)</f>
        <v>0</v>
      </c>
      <c r="V3441" s="178" t="s">
        <v>3630</v>
      </c>
      <c r="W3441" s="130"/>
      <c r="X3441" s="131"/>
      <c r="Y3441" s="131"/>
      <c r="Z3441" s="206"/>
      <c r="AA3441" s="194">
        <f t="shared" si="229"/>
        <v>0</v>
      </c>
      <c r="AB3441" s="124" t="str">
        <f t="shared" si="230"/>
        <v/>
      </c>
      <c r="AC3441" s="195" t="str">
        <f t="shared" si="231"/>
        <v/>
      </c>
      <c r="AD3441" s="194" t="str">
        <f t="shared" si="232"/>
        <v/>
      </c>
      <c r="AE3441" s="194">
        <f>IF(AD3441="",0,IF(ISERROR(VLOOKUP(AD3441,AD$7:AD3440,1,FALSE)),1,0))</f>
        <v>0</v>
      </c>
      <c r="AF3441" s="194"/>
    </row>
    <row r="3442" spans="1:32" ht="16.5" customHeight="1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75">
        <f>IF(AND($X$3512&lt;&gt;" ",$X$3512&lt;&gt;0),IF(X3442=$X$3512,1+COUNTIF(U$7:U3441,"&gt;0"),0),0)</f>
        <v>0</v>
      </c>
      <c r="V3442" s="178" t="s">
        <v>3631</v>
      </c>
      <c r="W3442" s="130"/>
      <c r="X3442" s="131"/>
      <c r="Y3442" s="131"/>
      <c r="Z3442" s="206"/>
      <c r="AA3442" s="194">
        <f t="shared" si="229"/>
        <v>0</v>
      </c>
      <c r="AB3442" s="124" t="str">
        <f t="shared" si="230"/>
        <v/>
      </c>
      <c r="AC3442" s="195" t="str">
        <f t="shared" si="231"/>
        <v/>
      </c>
      <c r="AD3442" s="194" t="str">
        <f t="shared" si="232"/>
        <v/>
      </c>
      <c r="AE3442" s="194">
        <f>IF(AD3442="",0,IF(ISERROR(VLOOKUP(AD3442,AD$7:AD3441,1,FALSE)),1,0))</f>
        <v>0</v>
      </c>
      <c r="AF3442" s="194"/>
    </row>
    <row r="3443" spans="1:32" ht="16.5" customHeight="1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75">
        <f>IF(AND($X$3512&lt;&gt;" ",$X$3512&lt;&gt;0),IF(X3443=$X$3512,1+COUNTIF(U$7:U3442,"&gt;0"),0),0)</f>
        <v>0</v>
      </c>
      <c r="V3443" s="178" t="s">
        <v>3632</v>
      </c>
      <c r="W3443" s="130"/>
      <c r="X3443" s="131"/>
      <c r="Y3443" s="131"/>
      <c r="Z3443" s="206"/>
      <c r="AA3443" s="194">
        <f t="shared" si="229"/>
        <v>0</v>
      </c>
      <c r="AB3443" s="124" t="str">
        <f t="shared" si="230"/>
        <v/>
      </c>
      <c r="AC3443" s="195" t="str">
        <f t="shared" si="231"/>
        <v/>
      </c>
      <c r="AD3443" s="194" t="str">
        <f t="shared" si="232"/>
        <v/>
      </c>
      <c r="AE3443" s="194">
        <f>IF(AD3443="",0,IF(ISERROR(VLOOKUP(AD3443,AD$7:AD3442,1,FALSE)),1,0))</f>
        <v>0</v>
      </c>
      <c r="AF3443" s="194"/>
    </row>
    <row r="3444" spans="1:32" ht="16.5" customHeight="1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75">
        <f>IF(AND($X$3512&lt;&gt;" ",$X$3512&lt;&gt;0),IF(X3444=$X$3512,1+COUNTIF(U$7:U3443,"&gt;0"),0),0)</f>
        <v>0</v>
      </c>
      <c r="V3444" s="178" t="s">
        <v>3633</v>
      </c>
      <c r="W3444" s="130"/>
      <c r="X3444" s="131"/>
      <c r="Y3444" s="131"/>
      <c r="Z3444" s="206"/>
      <c r="AA3444" s="194">
        <f t="shared" si="229"/>
        <v>0</v>
      </c>
      <c r="AB3444" s="124" t="str">
        <f t="shared" si="230"/>
        <v/>
      </c>
      <c r="AC3444" s="195" t="str">
        <f t="shared" si="231"/>
        <v/>
      </c>
      <c r="AD3444" s="194" t="str">
        <f t="shared" si="232"/>
        <v/>
      </c>
      <c r="AE3444" s="194">
        <f>IF(AD3444="",0,IF(ISERROR(VLOOKUP(AD3444,AD$7:AD3443,1,FALSE)),1,0))</f>
        <v>0</v>
      </c>
      <c r="AF3444" s="194"/>
    </row>
    <row r="3445" spans="1:32" ht="16.5" customHeight="1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75">
        <f>IF(AND($X$3512&lt;&gt;" ",$X$3512&lt;&gt;0),IF(X3445=$X$3512,1+COUNTIF(U$7:U3444,"&gt;0"),0),0)</f>
        <v>0</v>
      </c>
      <c r="V3445" s="178" t="s">
        <v>3634</v>
      </c>
      <c r="W3445" s="130"/>
      <c r="X3445" s="131"/>
      <c r="Y3445" s="131"/>
      <c r="Z3445" s="206"/>
      <c r="AA3445" s="194">
        <f t="shared" si="229"/>
        <v>0</v>
      </c>
      <c r="AB3445" s="124" t="str">
        <f t="shared" si="230"/>
        <v/>
      </c>
      <c r="AC3445" s="195" t="str">
        <f t="shared" si="231"/>
        <v/>
      </c>
      <c r="AD3445" s="194" t="str">
        <f t="shared" si="232"/>
        <v/>
      </c>
      <c r="AE3445" s="194">
        <f>IF(AD3445="",0,IF(ISERROR(VLOOKUP(AD3445,AD$7:AD3444,1,FALSE)),1,0))</f>
        <v>0</v>
      </c>
      <c r="AF3445" s="194"/>
    </row>
    <row r="3446" spans="1:32" ht="16.5" customHeight="1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75">
        <f>IF(AND($X$3512&lt;&gt;" ",$X$3512&lt;&gt;0),IF(X3446=$X$3512,1+COUNTIF(U$7:U3445,"&gt;0"),0),0)</f>
        <v>0</v>
      </c>
      <c r="V3446" s="178" t="s">
        <v>3635</v>
      </c>
      <c r="W3446" s="130"/>
      <c r="X3446" s="131"/>
      <c r="Y3446" s="131"/>
      <c r="Z3446" s="206"/>
      <c r="AA3446" s="194">
        <f t="shared" si="229"/>
        <v>0</v>
      </c>
      <c r="AB3446" s="124" t="str">
        <f t="shared" si="230"/>
        <v/>
      </c>
      <c r="AC3446" s="195" t="str">
        <f t="shared" si="231"/>
        <v/>
      </c>
      <c r="AD3446" s="194" t="str">
        <f t="shared" si="232"/>
        <v/>
      </c>
      <c r="AE3446" s="194">
        <f>IF(AD3446="",0,IF(ISERROR(VLOOKUP(AD3446,AD$7:AD3445,1,FALSE)),1,0))</f>
        <v>0</v>
      </c>
      <c r="AF3446" s="194"/>
    </row>
    <row r="3447" spans="1:32" ht="16.5" customHeight="1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75">
        <f>IF(AND($X$3512&lt;&gt;" ",$X$3512&lt;&gt;0),IF(X3447=$X$3512,1+COUNTIF(U$7:U3446,"&gt;0"),0),0)</f>
        <v>0</v>
      </c>
      <c r="V3447" s="178" t="s">
        <v>3636</v>
      </c>
      <c r="W3447" s="130"/>
      <c r="X3447" s="131"/>
      <c r="Y3447" s="131"/>
      <c r="Z3447" s="206"/>
      <c r="AA3447" s="194">
        <f t="shared" si="229"/>
        <v>0</v>
      </c>
      <c r="AB3447" s="124" t="str">
        <f t="shared" si="230"/>
        <v/>
      </c>
      <c r="AC3447" s="195" t="str">
        <f t="shared" si="231"/>
        <v/>
      </c>
      <c r="AD3447" s="194" t="str">
        <f t="shared" si="232"/>
        <v/>
      </c>
      <c r="AE3447" s="194">
        <f>IF(AD3447="",0,IF(ISERROR(VLOOKUP(AD3447,AD$7:AD3446,1,FALSE)),1,0))</f>
        <v>0</v>
      </c>
      <c r="AF3447" s="194"/>
    </row>
    <row r="3448" spans="1:32" ht="16.5" customHeight="1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75">
        <f>IF(AND($X$3512&lt;&gt;" ",$X$3512&lt;&gt;0),IF(X3448=$X$3512,1+COUNTIF(U$7:U3447,"&gt;0"),0),0)</f>
        <v>0</v>
      </c>
      <c r="V3448" s="178" t="s">
        <v>3637</v>
      </c>
      <c r="W3448" s="130"/>
      <c r="X3448" s="131"/>
      <c r="Y3448" s="131"/>
      <c r="Z3448" s="206"/>
      <c r="AA3448" s="194">
        <f t="shared" si="229"/>
        <v>0</v>
      </c>
      <c r="AB3448" s="124" t="str">
        <f t="shared" si="230"/>
        <v/>
      </c>
      <c r="AC3448" s="195" t="str">
        <f t="shared" si="231"/>
        <v/>
      </c>
      <c r="AD3448" s="194" t="str">
        <f t="shared" si="232"/>
        <v/>
      </c>
      <c r="AE3448" s="194">
        <f>IF(AD3448="",0,IF(ISERROR(VLOOKUP(AD3448,AD$7:AD3447,1,FALSE)),1,0))</f>
        <v>0</v>
      </c>
      <c r="AF3448" s="194"/>
    </row>
    <row r="3449" spans="1:32" ht="16.5" customHeight="1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75">
        <f>IF(AND($X$3512&lt;&gt;" ",$X$3512&lt;&gt;0),IF(X3449=$X$3512,1+COUNTIF(U$7:U3448,"&gt;0"),0),0)</f>
        <v>0</v>
      </c>
      <c r="V3449" s="178" t="s">
        <v>3638</v>
      </c>
      <c r="W3449" s="130"/>
      <c r="X3449" s="131"/>
      <c r="Y3449" s="131"/>
      <c r="Z3449" s="206"/>
      <c r="AA3449" s="194">
        <f t="shared" si="229"/>
        <v>0</v>
      </c>
      <c r="AB3449" s="124" t="str">
        <f t="shared" si="230"/>
        <v/>
      </c>
      <c r="AC3449" s="195" t="str">
        <f t="shared" si="231"/>
        <v/>
      </c>
      <c r="AD3449" s="194" t="str">
        <f t="shared" si="232"/>
        <v/>
      </c>
      <c r="AE3449" s="194">
        <f>IF(AD3449="",0,IF(ISERROR(VLOOKUP(AD3449,AD$7:AD3448,1,FALSE)),1,0))</f>
        <v>0</v>
      </c>
      <c r="AF3449" s="194"/>
    </row>
    <row r="3450" spans="1:32" ht="16.5" customHeight="1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75">
        <f>IF(AND($X$3512&lt;&gt;" ",$X$3512&lt;&gt;0),IF(X3450=$X$3512,1+COUNTIF(U$7:U3449,"&gt;0"),0),0)</f>
        <v>0</v>
      </c>
      <c r="V3450" s="178" t="s">
        <v>3639</v>
      </c>
      <c r="W3450" s="130"/>
      <c r="X3450" s="131"/>
      <c r="Y3450" s="131"/>
      <c r="Z3450" s="206"/>
      <c r="AA3450" s="194">
        <f t="shared" si="229"/>
        <v>0</v>
      </c>
      <c r="AB3450" s="124" t="str">
        <f t="shared" si="230"/>
        <v/>
      </c>
      <c r="AC3450" s="195" t="str">
        <f t="shared" si="231"/>
        <v/>
      </c>
      <c r="AD3450" s="194" t="str">
        <f t="shared" si="232"/>
        <v/>
      </c>
      <c r="AE3450" s="194">
        <f>IF(AD3450="",0,IF(ISERROR(VLOOKUP(AD3450,AD$7:AD3449,1,FALSE)),1,0))</f>
        <v>0</v>
      </c>
      <c r="AF3450" s="194"/>
    </row>
    <row r="3451" spans="1:32" ht="16.5" customHeight="1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75">
        <f>IF(AND($X$3512&lt;&gt;" ",$X$3512&lt;&gt;0),IF(X3451=$X$3512,1+COUNTIF(U$7:U3450,"&gt;0"),0),0)</f>
        <v>0</v>
      </c>
      <c r="V3451" s="178" t="s">
        <v>3640</v>
      </c>
      <c r="W3451" s="130"/>
      <c r="X3451" s="131"/>
      <c r="Y3451" s="131"/>
      <c r="Z3451" s="206"/>
      <c r="AA3451" s="194">
        <f t="shared" si="229"/>
        <v>0</v>
      </c>
      <c r="AB3451" s="124" t="str">
        <f t="shared" si="230"/>
        <v/>
      </c>
      <c r="AC3451" s="195" t="str">
        <f t="shared" si="231"/>
        <v/>
      </c>
      <c r="AD3451" s="194" t="str">
        <f t="shared" si="232"/>
        <v/>
      </c>
      <c r="AE3451" s="194">
        <f>IF(AD3451="",0,IF(ISERROR(VLOOKUP(AD3451,AD$7:AD3450,1,FALSE)),1,0))</f>
        <v>0</v>
      </c>
      <c r="AF3451" s="194"/>
    </row>
    <row r="3452" spans="1:32" ht="16.5" customHeight="1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75">
        <f>IF(AND($X$3512&lt;&gt;" ",$X$3512&lt;&gt;0),IF(X3452=$X$3512,1+COUNTIF(U$7:U3451,"&gt;0"),0),0)</f>
        <v>0</v>
      </c>
      <c r="V3452" s="178" t="s">
        <v>3641</v>
      </c>
      <c r="W3452" s="130"/>
      <c r="X3452" s="131"/>
      <c r="Y3452" s="131"/>
      <c r="Z3452" s="206"/>
      <c r="AA3452" s="194">
        <f t="shared" si="229"/>
        <v>0</v>
      </c>
      <c r="AB3452" s="124" t="str">
        <f t="shared" si="230"/>
        <v/>
      </c>
      <c r="AC3452" s="195" t="str">
        <f t="shared" si="231"/>
        <v/>
      </c>
      <c r="AD3452" s="194" t="str">
        <f t="shared" si="232"/>
        <v/>
      </c>
      <c r="AE3452" s="194">
        <f>IF(AD3452="",0,IF(ISERROR(VLOOKUP(AD3452,AD$7:AD3451,1,FALSE)),1,0))</f>
        <v>0</v>
      </c>
      <c r="AF3452" s="194"/>
    </row>
    <row r="3453" spans="1:32" ht="16.5" customHeight="1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75">
        <f>IF(AND($X$3512&lt;&gt;" ",$X$3512&lt;&gt;0),IF(X3453=$X$3512,1+COUNTIF(U$7:U3452,"&gt;0"),0),0)</f>
        <v>0</v>
      </c>
      <c r="V3453" s="178" t="s">
        <v>3642</v>
      </c>
      <c r="W3453" s="130"/>
      <c r="X3453" s="131"/>
      <c r="Y3453" s="131"/>
      <c r="Z3453" s="206"/>
      <c r="AA3453" s="194">
        <f t="shared" si="229"/>
        <v>0</v>
      </c>
      <c r="AB3453" s="124" t="str">
        <f t="shared" si="230"/>
        <v/>
      </c>
      <c r="AC3453" s="195" t="str">
        <f t="shared" si="231"/>
        <v/>
      </c>
      <c r="AD3453" s="194" t="str">
        <f t="shared" si="232"/>
        <v/>
      </c>
      <c r="AE3453" s="194">
        <f>IF(AD3453="",0,IF(ISERROR(VLOOKUP(AD3453,AD$7:AD3452,1,FALSE)),1,0))</f>
        <v>0</v>
      </c>
      <c r="AF3453" s="194"/>
    </row>
    <row r="3454" spans="1:32" ht="16.5" customHeight="1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75">
        <f>IF(AND($X$3512&lt;&gt;" ",$X$3512&lt;&gt;0),IF(X3454=$X$3512,1+COUNTIF(U$7:U3453,"&gt;0"),0),0)</f>
        <v>0</v>
      </c>
      <c r="V3454" s="178" t="s">
        <v>3643</v>
      </c>
      <c r="W3454" s="130"/>
      <c r="X3454" s="131"/>
      <c r="Y3454" s="131"/>
      <c r="Z3454" s="206"/>
      <c r="AA3454" s="194">
        <f t="shared" si="229"/>
        <v>0</v>
      </c>
      <c r="AB3454" s="124" t="str">
        <f t="shared" si="230"/>
        <v/>
      </c>
      <c r="AC3454" s="195" t="str">
        <f t="shared" si="231"/>
        <v/>
      </c>
      <c r="AD3454" s="194" t="str">
        <f t="shared" si="232"/>
        <v/>
      </c>
      <c r="AE3454" s="194">
        <f>IF(AD3454="",0,IF(ISERROR(VLOOKUP(AD3454,AD$7:AD3453,1,FALSE)),1,0))</f>
        <v>0</v>
      </c>
      <c r="AF3454" s="194"/>
    </row>
    <row r="3455" spans="1:32" ht="16.5" customHeight="1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75">
        <f>IF(AND($X$3512&lt;&gt;" ",$X$3512&lt;&gt;0),IF(X3455=$X$3512,1+COUNTIF(U$7:U3454,"&gt;0"),0),0)</f>
        <v>0</v>
      </c>
      <c r="V3455" s="178" t="s">
        <v>3644</v>
      </c>
      <c r="W3455" s="130"/>
      <c r="X3455" s="131"/>
      <c r="Y3455" s="131"/>
      <c r="Z3455" s="206"/>
      <c r="AA3455" s="194">
        <f t="shared" si="229"/>
        <v>0</v>
      </c>
      <c r="AB3455" s="124" t="str">
        <f t="shared" si="230"/>
        <v/>
      </c>
      <c r="AC3455" s="195" t="str">
        <f t="shared" si="231"/>
        <v/>
      </c>
      <c r="AD3455" s="194" t="str">
        <f t="shared" si="232"/>
        <v/>
      </c>
      <c r="AE3455" s="194">
        <f>IF(AD3455="",0,IF(ISERROR(VLOOKUP(AD3455,AD$7:AD3454,1,FALSE)),1,0))</f>
        <v>0</v>
      </c>
      <c r="AF3455" s="194"/>
    </row>
    <row r="3456" spans="1:32" ht="16.5" customHeight="1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75">
        <f>IF(AND($X$3512&lt;&gt;" ",$X$3512&lt;&gt;0),IF(X3456=$X$3512,1+COUNTIF(U$7:U3455,"&gt;0"),0),0)</f>
        <v>0</v>
      </c>
      <c r="V3456" s="178" t="s">
        <v>3645</v>
      </c>
      <c r="W3456" s="130"/>
      <c r="X3456" s="131"/>
      <c r="Y3456" s="131"/>
      <c r="Z3456" s="206"/>
      <c r="AA3456" s="194">
        <f t="shared" si="229"/>
        <v>0</v>
      </c>
      <c r="AB3456" s="124" t="str">
        <f t="shared" si="230"/>
        <v/>
      </c>
      <c r="AC3456" s="195" t="str">
        <f t="shared" si="231"/>
        <v/>
      </c>
      <c r="AD3456" s="194" t="str">
        <f t="shared" si="232"/>
        <v/>
      </c>
      <c r="AE3456" s="194">
        <f>IF(AD3456="",0,IF(ISERROR(VLOOKUP(AD3456,AD$7:AD3455,1,FALSE)),1,0))</f>
        <v>0</v>
      </c>
      <c r="AF3456" s="194"/>
    </row>
    <row r="3457" spans="1:32" ht="16.5" customHeight="1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75">
        <f>IF(AND($X$3512&lt;&gt;" ",$X$3512&lt;&gt;0),IF(X3457=$X$3512,1+COUNTIF(U$7:U3456,"&gt;0"),0),0)</f>
        <v>0</v>
      </c>
      <c r="V3457" s="178" t="s">
        <v>3646</v>
      </c>
      <c r="W3457" s="130"/>
      <c r="X3457" s="131"/>
      <c r="Y3457" s="131"/>
      <c r="Z3457" s="206"/>
      <c r="AA3457" s="194">
        <f t="shared" si="229"/>
        <v>0</v>
      </c>
      <c r="AB3457" s="124" t="str">
        <f t="shared" si="230"/>
        <v/>
      </c>
      <c r="AC3457" s="195" t="str">
        <f t="shared" si="231"/>
        <v/>
      </c>
      <c r="AD3457" s="194" t="str">
        <f t="shared" si="232"/>
        <v/>
      </c>
      <c r="AE3457" s="194">
        <f>IF(AD3457="",0,IF(ISERROR(VLOOKUP(AD3457,AD$7:AD3456,1,FALSE)),1,0))</f>
        <v>0</v>
      </c>
      <c r="AF3457" s="194"/>
    </row>
    <row r="3458" spans="1:32" ht="16.5" customHeight="1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75">
        <f>IF(AND($X$3512&lt;&gt;" ",$X$3512&lt;&gt;0),IF(X3458=$X$3512,1+COUNTIF(U$7:U3457,"&gt;0"),0),0)</f>
        <v>0</v>
      </c>
      <c r="V3458" s="178" t="s">
        <v>3647</v>
      </c>
      <c r="W3458" s="130"/>
      <c r="X3458" s="131"/>
      <c r="Y3458" s="131"/>
      <c r="Z3458" s="206"/>
      <c r="AA3458" s="194">
        <f t="shared" si="229"/>
        <v>0</v>
      </c>
      <c r="AB3458" s="124" t="str">
        <f t="shared" si="230"/>
        <v/>
      </c>
      <c r="AC3458" s="195" t="str">
        <f t="shared" si="231"/>
        <v/>
      </c>
      <c r="AD3458" s="194" t="str">
        <f t="shared" si="232"/>
        <v/>
      </c>
      <c r="AE3458" s="194">
        <f>IF(AD3458="",0,IF(ISERROR(VLOOKUP(AD3458,AD$7:AD3457,1,FALSE)),1,0))</f>
        <v>0</v>
      </c>
      <c r="AF3458" s="194"/>
    </row>
    <row r="3459" spans="1:32" ht="16.5" customHeight="1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75">
        <f>IF(AND($X$3512&lt;&gt;" ",$X$3512&lt;&gt;0),IF(X3459=$X$3512,1+COUNTIF(U$7:U3458,"&gt;0"),0),0)</f>
        <v>0</v>
      </c>
      <c r="V3459" s="178" t="s">
        <v>3648</v>
      </c>
      <c r="W3459" s="130"/>
      <c r="X3459" s="131"/>
      <c r="Y3459" s="131"/>
      <c r="Z3459" s="206"/>
      <c r="AA3459" s="194">
        <f t="shared" si="229"/>
        <v>0</v>
      </c>
      <c r="AB3459" s="124" t="str">
        <f t="shared" si="230"/>
        <v/>
      </c>
      <c r="AC3459" s="195" t="str">
        <f t="shared" si="231"/>
        <v/>
      </c>
      <c r="AD3459" s="194" t="str">
        <f t="shared" si="232"/>
        <v/>
      </c>
      <c r="AE3459" s="194">
        <f>IF(AD3459="",0,IF(ISERROR(VLOOKUP(AD3459,AD$7:AD3458,1,FALSE)),1,0))</f>
        <v>0</v>
      </c>
      <c r="AF3459" s="194"/>
    </row>
    <row r="3460" spans="1:32" ht="16.5" customHeight="1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75">
        <f>IF(AND($X$3512&lt;&gt;" ",$X$3512&lt;&gt;0),IF(X3460=$X$3512,1+COUNTIF(U$7:U3459,"&gt;0"),0),0)</f>
        <v>0</v>
      </c>
      <c r="V3460" s="178" t="s">
        <v>3649</v>
      </c>
      <c r="W3460" s="130"/>
      <c r="X3460" s="131"/>
      <c r="Y3460" s="131"/>
      <c r="Z3460" s="206"/>
      <c r="AA3460" s="194">
        <f t="shared" si="229"/>
        <v>0</v>
      </c>
      <c r="AB3460" s="124" t="str">
        <f t="shared" si="230"/>
        <v/>
      </c>
      <c r="AC3460" s="195" t="str">
        <f t="shared" si="231"/>
        <v/>
      </c>
      <c r="AD3460" s="194" t="str">
        <f t="shared" si="232"/>
        <v/>
      </c>
      <c r="AE3460" s="194">
        <f>IF(AD3460="",0,IF(ISERROR(VLOOKUP(AD3460,AD$7:AD3459,1,FALSE)),1,0))</f>
        <v>0</v>
      </c>
      <c r="AF3460" s="194"/>
    </row>
    <row r="3461" spans="1:32" ht="16.5" customHeight="1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75">
        <f>IF(AND($X$3512&lt;&gt;" ",$X$3512&lt;&gt;0),IF(X3461=$X$3512,1+COUNTIF(U$7:U3460,"&gt;0"),0),0)</f>
        <v>0</v>
      </c>
      <c r="V3461" s="178" t="s">
        <v>3650</v>
      </c>
      <c r="W3461" s="130"/>
      <c r="X3461" s="131"/>
      <c r="Y3461" s="131"/>
      <c r="Z3461" s="206"/>
      <c r="AA3461" s="194">
        <f t="shared" si="229"/>
        <v>0</v>
      </c>
      <c r="AB3461" s="124" t="str">
        <f t="shared" si="230"/>
        <v/>
      </c>
      <c r="AC3461" s="195" t="str">
        <f t="shared" si="231"/>
        <v/>
      </c>
      <c r="AD3461" s="194" t="str">
        <f t="shared" si="232"/>
        <v/>
      </c>
      <c r="AE3461" s="194">
        <f>IF(AD3461="",0,IF(ISERROR(VLOOKUP(AD3461,AD$7:AD3460,1,FALSE)),1,0))</f>
        <v>0</v>
      </c>
      <c r="AF3461" s="194"/>
    </row>
    <row r="3462" spans="1:32" ht="16.5" customHeight="1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75">
        <f>IF(AND($X$3512&lt;&gt;" ",$X$3512&lt;&gt;0),IF(X3462=$X$3512,1+COUNTIF(U$7:U3461,"&gt;0"),0),0)</f>
        <v>0</v>
      </c>
      <c r="V3462" s="178" t="s">
        <v>3651</v>
      </c>
      <c r="W3462" s="130"/>
      <c r="X3462" s="131"/>
      <c r="Y3462" s="131"/>
      <c r="Z3462" s="206"/>
      <c r="AA3462" s="194">
        <f t="shared" si="229"/>
        <v>0</v>
      </c>
      <c r="AB3462" s="124" t="str">
        <f t="shared" si="230"/>
        <v/>
      </c>
      <c r="AC3462" s="195" t="str">
        <f t="shared" si="231"/>
        <v/>
      </c>
      <c r="AD3462" s="194" t="str">
        <f t="shared" si="232"/>
        <v/>
      </c>
      <c r="AE3462" s="194">
        <f>IF(AD3462="",0,IF(ISERROR(VLOOKUP(AD3462,AD$7:AD3461,1,FALSE)),1,0))</f>
        <v>0</v>
      </c>
      <c r="AF3462" s="194"/>
    </row>
    <row r="3463" spans="1:32" ht="16.5" customHeight="1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75">
        <f>IF(AND($X$3512&lt;&gt;" ",$X$3512&lt;&gt;0),IF(X3463=$X$3512,1+COUNTIF(U$7:U3462,"&gt;0"),0),0)</f>
        <v>0</v>
      </c>
      <c r="V3463" s="178" t="s">
        <v>3652</v>
      </c>
      <c r="W3463" s="130"/>
      <c r="X3463" s="131"/>
      <c r="Y3463" s="131"/>
      <c r="Z3463" s="206"/>
      <c r="AA3463" s="194">
        <f t="shared" ref="AA3463:AA3506" si="233">IF(ISBLANK(X3463),0,VLOOKUP(X3463,$B$8:$E$57,1,FALSE))</f>
        <v>0</v>
      </c>
      <c r="AB3463" s="124" t="str">
        <f t="shared" si="230"/>
        <v/>
      </c>
      <c r="AC3463" s="195" t="str">
        <f t="shared" si="231"/>
        <v/>
      </c>
      <c r="AD3463" s="194" t="str">
        <f t="shared" si="232"/>
        <v/>
      </c>
      <c r="AE3463" s="194">
        <f>IF(AD3463="",0,IF(ISERROR(VLOOKUP(AD3463,AD$7:AD3462,1,FALSE)),1,0))</f>
        <v>0</v>
      </c>
      <c r="AF3463" s="194"/>
    </row>
    <row r="3464" spans="1:32" ht="16.5" customHeight="1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75">
        <f>IF(AND($X$3512&lt;&gt;" ",$X$3512&lt;&gt;0),IF(X3464=$X$3512,1+COUNTIF(U$7:U3463,"&gt;0"),0),0)</f>
        <v>0</v>
      </c>
      <c r="V3464" s="178" t="s">
        <v>3653</v>
      </c>
      <c r="W3464" s="130"/>
      <c r="X3464" s="131"/>
      <c r="Y3464" s="131"/>
      <c r="Z3464" s="206"/>
      <c r="AA3464" s="194">
        <f t="shared" si="233"/>
        <v>0</v>
      </c>
      <c r="AB3464" s="124" t="str">
        <f t="shared" ref="AB3464:AB3506" si="234">IF(W3464&gt;0,CONCATENATE(MONTH(W3464)&amp;X3464),"")</f>
        <v/>
      </c>
      <c r="AC3464" s="195" t="str">
        <f t="shared" ref="AC3464:AC3506" si="235">IF(OR(AND(Z3464&lt;&gt;0,ISBLANK(X3464)),ISERROR(AA3464)),"ERR","")</f>
        <v/>
      </c>
      <c r="AD3464" s="194" t="str">
        <f t="shared" si="232"/>
        <v/>
      </c>
      <c r="AE3464" s="194">
        <f>IF(AD3464="",0,IF(ISERROR(VLOOKUP(AD3464,AD$7:AD3463,1,FALSE)),1,0))</f>
        <v>0</v>
      </c>
      <c r="AF3464" s="194"/>
    </row>
    <row r="3465" spans="1:32" ht="16.5" customHeight="1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75">
        <f>IF(AND($X$3512&lt;&gt;" ",$X$3512&lt;&gt;0),IF(X3465=$X$3512,1+COUNTIF(U$7:U3464,"&gt;0"),0),0)</f>
        <v>0</v>
      </c>
      <c r="V3465" s="178" t="s">
        <v>3654</v>
      </c>
      <c r="W3465" s="130"/>
      <c r="X3465" s="131"/>
      <c r="Y3465" s="131"/>
      <c r="Z3465" s="206"/>
      <c r="AA3465" s="194">
        <f t="shared" si="233"/>
        <v>0</v>
      </c>
      <c r="AB3465" s="124" t="str">
        <f t="shared" si="234"/>
        <v/>
      </c>
      <c r="AC3465" s="195" t="str">
        <f t="shared" si="235"/>
        <v/>
      </c>
      <c r="AD3465" s="194" t="str">
        <f t="shared" si="232"/>
        <v/>
      </c>
      <c r="AE3465" s="194">
        <f>IF(AD3465="",0,IF(ISERROR(VLOOKUP(AD3465,AD$7:AD3464,1,FALSE)),1,0))</f>
        <v>0</v>
      </c>
      <c r="AF3465" s="194"/>
    </row>
    <row r="3466" spans="1:32" ht="16.5" customHeight="1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75">
        <f>IF(AND($X$3512&lt;&gt;" ",$X$3512&lt;&gt;0),IF(X3466=$X$3512,1+COUNTIF(U$7:U3465,"&gt;0"),0),0)</f>
        <v>0</v>
      </c>
      <c r="V3466" s="178" t="s">
        <v>3655</v>
      </c>
      <c r="W3466" s="130"/>
      <c r="X3466" s="131"/>
      <c r="Y3466" s="131"/>
      <c r="Z3466" s="206"/>
      <c r="AA3466" s="194">
        <f t="shared" si="233"/>
        <v>0</v>
      </c>
      <c r="AB3466" s="124" t="str">
        <f t="shared" si="234"/>
        <v/>
      </c>
      <c r="AC3466" s="195" t="str">
        <f t="shared" si="235"/>
        <v/>
      </c>
      <c r="AD3466" s="194" t="str">
        <f t="shared" si="232"/>
        <v/>
      </c>
      <c r="AE3466" s="194">
        <f>IF(AD3466="",0,IF(ISERROR(VLOOKUP(AD3466,AD$7:AD3465,1,FALSE)),1,0))</f>
        <v>0</v>
      </c>
      <c r="AF3466" s="194"/>
    </row>
    <row r="3467" spans="1:32" ht="16.5" customHeight="1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75">
        <f>IF(AND($X$3512&lt;&gt;" ",$X$3512&lt;&gt;0),IF(X3467=$X$3512,1+COUNTIF(U$7:U3466,"&gt;0"),0),0)</f>
        <v>0</v>
      </c>
      <c r="V3467" s="178" t="s">
        <v>3656</v>
      </c>
      <c r="W3467" s="130"/>
      <c r="X3467" s="131"/>
      <c r="Y3467" s="131"/>
      <c r="Z3467" s="206"/>
      <c r="AA3467" s="194">
        <f t="shared" si="233"/>
        <v>0</v>
      </c>
      <c r="AB3467" s="124" t="str">
        <f t="shared" si="234"/>
        <v/>
      </c>
      <c r="AC3467" s="195" t="str">
        <f t="shared" si="235"/>
        <v/>
      </c>
      <c r="AD3467" s="194" t="str">
        <f t="shared" ref="AD3467:AD3506" si="236">IF(W3467&gt;0,CONCATENATE(MONTH(W3467),"-",YEAR(W3467)),"")</f>
        <v/>
      </c>
      <c r="AE3467" s="194">
        <f>IF(AD3467="",0,IF(ISERROR(VLOOKUP(AD3467,AD$7:AD3466,1,FALSE)),1,0))</f>
        <v>0</v>
      </c>
      <c r="AF3467" s="194"/>
    </row>
    <row r="3468" spans="1:32" ht="16.5" customHeight="1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75">
        <f>IF(AND($X$3512&lt;&gt;" ",$X$3512&lt;&gt;0),IF(X3468=$X$3512,1+COUNTIF(U$7:U3467,"&gt;0"),0),0)</f>
        <v>0</v>
      </c>
      <c r="V3468" s="178" t="s">
        <v>3657</v>
      </c>
      <c r="W3468" s="130"/>
      <c r="X3468" s="131"/>
      <c r="Y3468" s="131"/>
      <c r="Z3468" s="206"/>
      <c r="AA3468" s="194">
        <f t="shared" si="233"/>
        <v>0</v>
      </c>
      <c r="AB3468" s="124" t="str">
        <f t="shared" si="234"/>
        <v/>
      </c>
      <c r="AC3468" s="195" t="str">
        <f t="shared" si="235"/>
        <v/>
      </c>
      <c r="AD3468" s="194" t="str">
        <f t="shared" si="236"/>
        <v/>
      </c>
      <c r="AE3468" s="194">
        <f>IF(AD3468="",0,IF(ISERROR(VLOOKUP(AD3468,AD$7:AD3467,1,FALSE)),1,0))</f>
        <v>0</v>
      </c>
      <c r="AF3468" s="194"/>
    </row>
    <row r="3469" spans="1:32" ht="16.5" customHeight="1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75">
        <f>IF(AND($X$3512&lt;&gt;" ",$X$3512&lt;&gt;0),IF(X3469=$X$3512,1+COUNTIF(U$7:U3468,"&gt;0"),0),0)</f>
        <v>0</v>
      </c>
      <c r="V3469" s="178" t="s">
        <v>3658</v>
      </c>
      <c r="W3469" s="130"/>
      <c r="X3469" s="131"/>
      <c r="Y3469" s="131"/>
      <c r="Z3469" s="206"/>
      <c r="AA3469" s="194">
        <f t="shared" si="233"/>
        <v>0</v>
      </c>
      <c r="AB3469" s="124" t="str">
        <f t="shared" si="234"/>
        <v/>
      </c>
      <c r="AC3469" s="195" t="str">
        <f t="shared" si="235"/>
        <v/>
      </c>
      <c r="AD3469" s="194" t="str">
        <f t="shared" si="236"/>
        <v/>
      </c>
      <c r="AE3469" s="194">
        <f>IF(AD3469="",0,IF(ISERROR(VLOOKUP(AD3469,AD$7:AD3468,1,FALSE)),1,0))</f>
        <v>0</v>
      </c>
      <c r="AF3469" s="194"/>
    </row>
    <row r="3470" spans="1:32" ht="16.5" customHeight="1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75">
        <f>IF(AND($X$3512&lt;&gt;" ",$X$3512&lt;&gt;0),IF(X3470=$X$3512,1+COUNTIF(U$7:U3469,"&gt;0"),0),0)</f>
        <v>0</v>
      </c>
      <c r="V3470" s="178" t="s">
        <v>3659</v>
      </c>
      <c r="W3470" s="130"/>
      <c r="X3470" s="131"/>
      <c r="Y3470" s="131"/>
      <c r="Z3470" s="206"/>
      <c r="AA3470" s="194">
        <f t="shared" si="233"/>
        <v>0</v>
      </c>
      <c r="AB3470" s="124" t="str">
        <f t="shared" si="234"/>
        <v/>
      </c>
      <c r="AC3470" s="195" t="str">
        <f t="shared" si="235"/>
        <v/>
      </c>
      <c r="AD3470" s="194" t="str">
        <f t="shared" si="236"/>
        <v/>
      </c>
      <c r="AE3470" s="194">
        <f>IF(AD3470="",0,IF(ISERROR(VLOOKUP(AD3470,AD$7:AD3469,1,FALSE)),1,0))</f>
        <v>0</v>
      </c>
      <c r="AF3470" s="194"/>
    </row>
    <row r="3471" spans="1:32" ht="16.5" customHeight="1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75">
        <f>IF(AND($X$3512&lt;&gt;" ",$X$3512&lt;&gt;0),IF(X3471=$X$3512,1+COUNTIF(U$7:U3470,"&gt;0"),0),0)</f>
        <v>0</v>
      </c>
      <c r="V3471" s="178" t="s">
        <v>3660</v>
      </c>
      <c r="W3471" s="130"/>
      <c r="X3471" s="131"/>
      <c r="Y3471" s="131"/>
      <c r="Z3471" s="206"/>
      <c r="AA3471" s="194">
        <f t="shared" si="233"/>
        <v>0</v>
      </c>
      <c r="AB3471" s="124" t="str">
        <f t="shared" si="234"/>
        <v/>
      </c>
      <c r="AC3471" s="195" t="str">
        <f t="shared" si="235"/>
        <v/>
      </c>
      <c r="AD3471" s="194" t="str">
        <f t="shared" si="236"/>
        <v/>
      </c>
      <c r="AE3471" s="194">
        <f>IF(AD3471="",0,IF(ISERROR(VLOOKUP(AD3471,AD$7:AD3470,1,FALSE)),1,0))</f>
        <v>0</v>
      </c>
      <c r="AF3471" s="194"/>
    </row>
    <row r="3472" spans="1:32" ht="16.5" customHeight="1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75">
        <f>IF(AND($X$3512&lt;&gt;" ",$X$3512&lt;&gt;0),IF(X3472=$X$3512,1+COUNTIF(U$7:U3471,"&gt;0"),0),0)</f>
        <v>0</v>
      </c>
      <c r="V3472" s="178" t="s">
        <v>3661</v>
      </c>
      <c r="W3472" s="130"/>
      <c r="X3472" s="131"/>
      <c r="Y3472" s="131"/>
      <c r="Z3472" s="206"/>
      <c r="AA3472" s="194">
        <f t="shared" si="233"/>
        <v>0</v>
      </c>
      <c r="AB3472" s="124" t="str">
        <f t="shared" si="234"/>
        <v/>
      </c>
      <c r="AC3472" s="195" t="str">
        <f t="shared" si="235"/>
        <v/>
      </c>
      <c r="AD3472" s="194" t="str">
        <f t="shared" si="236"/>
        <v/>
      </c>
      <c r="AE3472" s="194">
        <f>IF(AD3472="",0,IF(ISERROR(VLOOKUP(AD3472,AD$7:AD3471,1,FALSE)),1,0))</f>
        <v>0</v>
      </c>
      <c r="AF3472" s="194"/>
    </row>
    <row r="3473" spans="1:32" ht="16.5" customHeight="1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75">
        <f>IF(AND($X$3512&lt;&gt;" ",$X$3512&lt;&gt;0),IF(X3473=$X$3512,1+COUNTIF(U$7:U3472,"&gt;0"),0),0)</f>
        <v>0</v>
      </c>
      <c r="V3473" s="178" t="s">
        <v>3662</v>
      </c>
      <c r="W3473" s="130"/>
      <c r="X3473" s="131"/>
      <c r="Y3473" s="131"/>
      <c r="Z3473" s="206"/>
      <c r="AA3473" s="194">
        <f t="shared" si="233"/>
        <v>0</v>
      </c>
      <c r="AB3473" s="124" t="str">
        <f t="shared" si="234"/>
        <v/>
      </c>
      <c r="AC3473" s="195" t="str">
        <f t="shared" si="235"/>
        <v/>
      </c>
      <c r="AD3473" s="194" t="str">
        <f t="shared" si="236"/>
        <v/>
      </c>
      <c r="AE3473" s="194">
        <f>IF(AD3473="",0,IF(ISERROR(VLOOKUP(AD3473,AD$7:AD3472,1,FALSE)),1,0))</f>
        <v>0</v>
      </c>
      <c r="AF3473" s="194"/>
    </row>
    <row r="3474" spans="1:32" ht="16.5" customHeight="1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75">
        <f>IF(AND($X$3512&lt;&gt;" ",$X$3512&lt;&gt;0),IF(X3474=$X$3512,1+COUNTIF(U$7:U3473,"&gt;0"),0),0)</f>
        <v>0</v>
      </c>
      <c r="V3474" s="178" t="s">
        <v>3663</v>
      </c>
      <c r="W3474" s="130"/>
      <c r="X3474" s="131"/>
      <c r="Y3474" s="131"/>
      <c r="Z3474" s="206"/>
      <c r="AA3474" s="194">
        <f t="shared" si="233"/>
        <v>0</v>
      </c>
      <c r="AB3474" s="124" t="str">
        <f t="shared" si="234"/>
        <v/>
      </c>
      <c r="AC3474" s="195" t="str">
        <f t="shared" si="235"/>
        <v/>
      </c>
      <c r="AD3474" s="194" t="str">
        <f t="shared" si="236"/>
        <v/>
      </c>
      <c r="AE3474" s="194">
        <f>IF(AD3474="",0,IF(ISERROR(VLOOKUP(AD3474,AD$7:AD3473,1,FALSE)),1,0))</f>
        <v>0</v>
      </c>
      <c r="AF3474" s="194"/>
    </row>
    <row r="3475" spans="1:32" ht="16.5" customHeight="1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75">
        <f>IF(AND($X$3512&lt;&gt;" ",$X$3512&lt;&gt;0),IF(X3475=$X$3512,1+COUNTIF(U$7:U3474,"&gt;0"),0),0)</f>
        <v>0</v>
      </c>
      <c r="V3475" s="178" t="s">
        <v>3664</v>
      </c>
      <c r="W3475" s="130"/>
      <c r="X3475" s="131"/>
      <c r="Y3475" s="131"/>
      <c r="Z3475" s="206"/>
      <c r="AA3475" s="194">
        <f t="shared" si="233"/>
        <v>0</v>
      </c>
      <c r="AB3475" s="124" t="str">
        <f t="shared" si="234"/>
        <v/>
      </c>
      <c r="AC3475" s="195" t="str">
        <f t="shared" si="235"/>
        <v/>
      </c>
      <c r="AD3475" s="194" t="str">
        <f t="shared" si="236"/>
        <v/>
      </c>
      <c r="AE3475" s="194">
        <f>IF(AD3475="",0,IF(ISERROR(VLOOKUP(AD3475,AD$7:AD3474,1,FALSE)),1,0))</f>
        <v>0</v>
      </c>
      <c r="AF3475" s="194"/>
    </row>
    <row r="3476" spans="1:32" ht="16.5" customHeight="1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75">
        <f>IF(AND($X$3512&lt;&gt;" ",$X$3512&lt;&gt;0),IF(X3476=$X$3512,1+COUNTIF(U$7:U3475,"&gt;0"),0),0)</f>
        <v>0</v>
      </c>
      <c r="V3476" s="178" t="s">
        <v>3665</v>
      </c>
      <c r="W3476" s="130"/>
      <c r="X3476" s="131"/>
      <c r="Y3476" s="131"/>
      <c r="Z3476" s="206"/>
      <c r="AA3476" s="194">
        <f t="shared" si="233"/>
        <v>0</v>
      </c>
      <c r="AB3476" s="124" t="str">
        <f t="shared" si="234"/>
        <v/>
      </c>
      <c r="AC3476" s="195" t="str">
        <f t="shared" si="235"/>
        <v/>
      </c>
      <c r="AD3476" s="194" t="str">
        <f t="shared" si="236"/>
        <v/>
      </c>
      <c r="AE3476" s="194">
        <f>IF(AD3476="",0,IF(ISERROR(VLOOKUP(AD3476,AD$7:AD3475,1,FALSE)),1,0))</f>
        <v>0</v>
      </c>
      <c r="AF3476" s="194"/>
    </row>
    <row r="3477" spans="1:32" ht="16.5" customHeight="1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75">
        <f>IF(AND($X$3512&lt;&gt;" ",$X$3512&lt;&gt;0),IF(X3477=$X$3512,1+COUNTIF(U$7:U3476,"&gt;0"),0),0)</f>
        <v>0</v>
      </c>
      <c r="V3477" s="178" t="s">
        <v>3666</v>
      </c>
      <c r="W3477" s="130"/>
      <c r="X3477" s="131"/>
      <c r="Y3477" s="131"/>
      <c r="Z3477" s="206"/>
      <c r="AA3477" s="194">
        <f t="shared" si="233"/>
        <v>0</v>
      </c>
      <c r="AB3477" s="124" t="str">
        <f t="shared" si="234"/>
        <v/>
      </c>
      <c r="AC3477" s="195" t="str">
        <f t="shared" si="235"/>
        <v/>
      </c>
      <c r="AD3477" s="194" t="str">
        <f t="shared" si="236"/>
        <v/>
      </c>
      <c r="AE3477" s="194">
        <f>IF(AD3477="",0,IF(ISERROR(VLOOKUP(AD3477,AD$7:AD3476,1,FALSE)),1,0))</f>
        <v>0</v>
      </c>
      <c r="AF3477" s="194"/>
    </row>
    <row r="3478" spans="1:32" ht="16.5" customHeight="1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75">
        <f>IF(AND($X$3512&lt;&gt;" ",$X$3512&lt;&gt;0),IF(X3478=$X$3512,1+COUNTIF(U$7:U3477,"&gt;0"),0),0)</f>
        <v>0</v>
      </c>
      <c r="V3478" s="178" t="s">
        <v>3667</v>
      </c>
      <c r="W3478" s="130"/>
      <c r="X3478" s="131"/>
      <c r="Y3478" s="131"/>
      <c r="Z3478" s="206"/>
      <c r="AA3478" s="194">
        <f t="shared" si="233"/>
        <v>0</v>
      </c>
      <c r="AB3478" s="124" t="str">
        <f t="shared" si="234"/>
        <v/>
      </c>
      <c r="AC3478" s="195" t="str">
        <f t="shared" si="235"/>
        <v/>
      </c>
      <c r="AD3478" s="194" t="str">
        <f t="shared" si="236"/>
        <v/>
      </c>
      <c r="AE3478" s="194">
        <f>IF(AD3478="",0,IF(ISERROR(VLOOKUP(AD3478,AD$7:AD3477,1,FALSE)),1,0))</f>
        <v>0</v>
      </c>
      <c r="AF3478" s="194"/>
    </row>
    <row r="3479" spans="1:32" ht="16.5" customHeight="1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75">
        <f>IF(AND($X$3512&lt;&gt;" ",$X$3512&lt;&gt;0),IF(X3479=$X$3512,1+COUNTIF(U$7:U3478,"&gt;0"),0),0)</f>
        <v>0</v>
      </c>
      <c r="V3479" s="178" t="s">
        <v>3668</v>
      </c>
      <c r="W3479" s="130"/>
      <c r="X3479" s="131"/>
      <c r="Y3479" s="131"/>
      <c r="Z3479" s="206"/>
      <c r="AA3479" s="194">
        <f t="shared" si="233"/>
        <v>0</v>
      </c>
      <c r="AB3479" s="124" t="str">
        <f t="shared" si="234"/>
        <v/>
      </c>
      <c r="AC3479" s="195" t="str">
        <f t="shared" si="235"/>
        <v/>
      </c>
      <c r="AD3479" s="194" t="str">
        <f t="shared" si="236"/>
        <v/>
      </c>
      <c r="AE3479" s="194">
        <f>IF(AD3479="",0,IF(ISERROR(VLOOKUP(AD3479,AD$7:AD3478,1,FALSE)),1,0))</f>
        <v>0</v>
      </c>
      <c r="AF3479" s="194"/>
    </row>
    <row r="3480" spans="1:32" ht="16.5" customHeight="1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75">
        <f>IF(AND($X$3512&lt;&gt;" ",$X$3512&lt;&gt;0),IF(X3480=$X$3512,1+COUNTIF(U$7:U3479,"&gt;0"),0),0)</f>
        <v>0</v>
      </c>
      <c r="V3480" s="178" t="s">
        <v>3669</v>
      </c>
      <c r="W3480" s="130"/>
      <c r="X3480" s="131"/>
      <c r="Y3480" s="131"/>
      <c r="Z3480" s="206"/>
      <c r="AA3480" s="194">
        <f t="shared" si="233"/>
        <v>0</v>
      </c>
      <c r="AB3480" s="124" t="str">
        <f t="shared" si="234"/>
        <v/>
      </c>
      <c r="AC3480" s="195" t="str">
        <f t="shared" si="235"/>
        <v/>
      </c>
      <c r="AD3480" s="194" t="str">
        <f t="shared" si="236"/>
        <v/>
      </c>
      <c r="AE3480" s="194">
        <f>IF(AD3480="",0,IF(ISERROR(VLOOKUP(AD3480,AD$7:AD3479,1,FALSE)),1,0))</f>
        <v>0</v>
      </c>
      <c r="AF3480" s="194"/>
    </row>
    <row r="3481" spans="1:32" ht="16.5" customHeight="1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75">
        <f>IF(AND($X$3512&lt;&gt;" ",$X$3512&lt;&gt;0),IF(X3481=$X$3512,1+COUNTIF(U$7:U3480,"&gt;0"),0),0)</f>
        <v>0</v>
      </c>
      <c r="V3481" s="178" t="s">
        <v>3670</v>
      </c>
      <c r="W3481" s="130"/>
      <c r="X3481" s="131"/>
      <c r="Y3481" s="131"/>
      <c r="Z3481" s="206"/>
      <c r="AA3481" s="194">
        <f t="shared" si="233"/>
        <v>0</v>
      </c>
      <c r="AB3481" s="124" t="str">
        <f t="shared" si="234"/>
        <v/>
      </c>
      <c r="AC3481" s="195" t="str">
        <f t="shared" si="235"/>
        <v/>
      </c>
      <c r="AD3481" s="194" t="str">
        <f t="shared" si="236"/>
        <v/>
      </c>
      <c r="AE3481" s="194">
        <f>IF(AD3481="",0,IF(ISERROR(VLOOKUP(AD3481,AD$7:AD3480,1,FALSE)),1,0))</f>
        <v>0</v>
      </c>
      <c r="AF3481" s="194"/>
    </row>
    <row r="3482" spans="1:32" ht="16.5" customHeight="1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75">
        <f>IF(AND($X$3512&lt;&gt;" ",$X$3512&lt;&gt;0),IF(X3482=$X$3512,1+COUNTIF(U$7:U3481,"&gt;0"),0),0)</f>
        <v>0</v>
      </c>
      <c r="V3482" s="178" t="s">
        <v>3671</v>
      </c>
      <c r="W3482" s="130"/>
      <c r="X3482" s="131"/>
      <c r="Y3482" s="131"/>
      <c r="Z3482" s="206"/>
      <c r="AA3482" s="194">
        <f t="shared" si="233"/>
        <v>0</v>
      </c>
      <c r="AB3482" s="124" t="str">
        <f t="shared" si="234"/>
        <v/>
      </c>
      <c r="AC3482" s="195" t="str">
        <f t="shared" si="235"/>
        <v/>
      </c>
      <c r="AD3482" s="194" t="str">
        <f t="shared" si="236"/>
        <v/>
      </c>
      <c r="AE3482" s="194">
        <f>IF(AD3482="",0,IF(ISERROR(VLOOKUP(AD3482,AD$7:AD3481,1,FALSE)),1,0))</f>
        <v>0</v>
      </c>
      <c r="AF3482" s="194"/>
    </row>
    <row r="3483" spans="1:32" ht="16.5" customHeight="1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75">
        <f>IF(AND($X$3512&lt;&gt;" ",$X$3512&lt;&gt;0),IF(X3483=$X$3512,1+COUNTIF(U$7:U3482,"&gt;0"),0),0)</f>
        <v>0</v>
      </c>
      <c r="V3483" s="178" t="s">
        <v>3672</v>
      </c>
      <c r="W3483" s="130"/>
      <c r="X3483" s="131"/>
      <c r="Y3483" s="131"/>
      <c r="Z3483" s="206"/>
      <c r="AA3483" s="194">
        <f t="shared" si="233"/>
        <v>0</v>
      </c>
      <c r="AB3483" s="124" t="str">
        <f t="shared" si="234"/>
        <v/>
      </c>
      <c r="AC3483" s="195" t="str">
        <f t="shared" si="235"/>
        <v/>
      </c>
      <c r="AD3483" s="194" t="str">
        <f t="shared" si="236"/>
        <v/>
      </c>
      <c r="AE3483" s="194">
        <f>IF(AD3483="",0,IF(ISERROR(VLOOKUP(AD3483,AD$7:AD3482,1,FALSE)),1,0))</f>
        <v>0</v>
      </c>
      <c r="AF3483" s="194"/>
    </row>
    <row r="3484" spans="1:32" ht="16.5" customHeight="1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75">
        <f>IF(AND($X$3512&lt;&gt;" ",$X$3512&lt;&gt;0),IF(X3484=$X$3512,1+COUNTIF(U$7:U3483,"&gt;0"),0),0)</f>
        <v>0</v>
      </c>
      <c r="V3484" s="178" t="s">
        <v>3673</v>
      </c>
      <c r="W3484" s="130"/>
      <c r="X3484" s="131"/>
      <c r="Y3484" s="131"/>
      <c r="Z3484" s="206"/>
      <c r="AA3484" s="194">
        <f t="shared" si="233"/>
        <v>0</v>
      </c>
      <c r="AB3484" s="124" t="str">
        <f t="shared" si="234"/>
        <v/>
      </c>
      <c r="AC3484" s="195" t="str">
        <f t="shared" si="235"/>
        <v/>
      </c>
      <c r="AD3484" s="194" t="str">
        <f t="shared" si="236"/>
        <v/>
      </c>
      <c r="AE3484" s="194">
        <f>IF(AD3484="",0,IF(ISERROR(VLOOKUP(AD3484,AD$7:AD3483,1,FALSE)),1,0))</f>
        <v>0</v>
      </c>
      <c r="AF3484" s="194"/>
    </row>
    <row r="3485" spans="1:32" ht="16.5" customHeight="1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75">
        <f>IF(AND($X$3512&lt;&gt;" ",$X$3512&lt;&gt;0),IF(X3485=$X$3512,1+COUNTIF(U$7:U3484,"&gt;0"),0),0)</f>
        <v>0</v>
      </c>
      <c r="V3485" s="178" t="s">
        <v>3674</v>
      </c>
      <c r="W3485" s="130"/>
      <c r="X3485" s="131"/>
      <c r="Y3485" s="131"/>
      <c r="Z3485" s="206"/>
      <c r="AA3485" s="194">
        <f t="shared" si="233"/>
        <v>0</v>
      </c>
      <c r="AB3485" s="124" t="str">
        <f t="shared" si="234"/>
        <v/>
      </c>
      <c r="AC3485" s="195" t="str">
        <f t="shared" si="235"/>
        <v/>
      </c>
      <c r="AD3485" s="194" t="str">
        <f t="shared" si="236"/>
        <v/>
      </c>
      <c r="AE3485" s="194">
        <f>IF(AD3485="",0,IF(ISERROR(VLOOKUP(AD3485,AD$7:AD3484,1,FALSE)),1,0))</f>
        <v>0</v>
      </c>
      <c r="AF3485" s="194"/>
    </row>
    <row r="3486" spans="1:32" ht="16.5" customHeight="1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75">
        <f>IF(AND($X$3512&lt;&gt;" ",$X$3512&lt;&gt;0),IF(X3486=$X$3512,1+COUNTIF(U$7:U3485,"&gt;0"),0),0)</f>
        <v>0</v>
      </c>
      <c r="V3486" s="178" t="s">
        <v>3675</v>
      </c>
      <c r="W3486" s="130"/>
      <c r="X3486" s="131"/>
      <c r="Y3486" s="131"/>
      <c r="Z3486" s="206"/>
      <c r="AA3486" s="194">
        <f t="shared" si="233"/>
        <v>0</v>
      </c>
      <c r="AB3486" s="124" t="str">
        <f t="shared" si="234"/>
        <v/>
      </c>
      <c r="AC3486" s="195" t="str">
        <f t="shared" si="235"/>
        <v/>
      </c>
      <c r="AD3486" s="194" t="str">
        <f t="shared" si="236"/>
        <v/>
      </c>
      <c r="AE3486" s="194">
        <f>IF(AD3486="",0,IF(ISERROR(VLOOKUP(AD3486,AD$7:AD3485,1,FALSE)),1,0))</f>
        <v>0</v>
      </c>
      <c r="AF3486" s="194"/>
    </row>
    <row r="3487" spans="1:32" ht="16.5" customHeight="1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75">
        <f>IF(AND($X$3512&lt;&gt;" ",$X$3512&lt;&gt;0),IF(X3487=$X$3512,1+COUNTIF(U$7:U3486,"&gt;0"),0),0)</f>
        <v>0</v>
      </c>
      <c r="V3487" s="178" t="s">
        <v>3676</v>
      </c>
      <c r="W3487" s="130"/>
      <c r="X3487" s="131"/>
      <c r="Y3487" s="131"/>
      <c r="Z3487" s="206"/>
      <c r="AA3487" s="194">
        <f t="shared" si="233"/>
        <v>0</v>
      </c>
      <c r="AB3487" s="124" t="str">
        <f t="shared" si="234"/>
        <v/>
      </c>
      <c r="AC3487" s="195" t="str">
        <f t="shared" si="235"/>
        <v/>
      </c>
      <c r="AD3487" s="194" t="str">
        <f t="shared" si="236"/>
        <v/>
      </c>
      <c r="AE3487" s="194">
        <f>IF(AD3487="",0,IF(ISERROR(VLOOKUP(AD3487,AD$7:AD3486,1,FALSE)),1,0))</f>
        <v>0</v>
      </c>
      <c r="AF3487" s="194"/>
    </row>
    <row r="3488" spans="1:32" ht="16.5" customHeight="1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75">
        <f>IF(AND($X$3512&lt;&gt;" ",$X$3512&lt;&gt;0),IF(X3488=$X$3512,1+COUNTIF(U$7:U3487,"&gt;0"),0),0)</f>
        <v>0</v>
      </c>
      <c r="V3488" s="178" t="s">
        <v>3677</v>
      </c>
      <c r="W3488" s="130"/>
      <c r="X3488" s="131"/>
      <c r="Y3488" s="131"/>
      <c r="Z3488" s="206"/>
      <c r="AA3488" s="194">
        <f t="shared" si="233"/>
        <v>0</v>
      </c>
      <c r="AB3488" s="124" t="str">
        <f t="shared" si="234"/>
        <v/>
      </c>
      <c r="AC3488" s="195" t="str">
        <f t="shared" si="235"/>
        <v/>
      </c>
      <c r="AD3488" s="194" t="str">
        <f t="shared" si="236"/>
        <v/>
      </c>
      <c r="AE3488" s="194">
        <f>IF(AD3488="",0,IF(ISERROR(VLOOKUP(AD3488,AD$7:AD3487,1,FALSE)),1,0))</f>
        <v>0</v>
      </c>
      <c r="AF3488" s="194"/>
    </row>
    <row r="3489" spans="1:32" ht="16.5" customHeight="1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75">
        <f>IF(AND($X$3512&lt;&gt;" ",$X$3512&lt;&gt;0),IF(X3489=$X$3512,1+COUNTIF(U$7:U3488,"&gt;0"),0),0)</f>
        <v>0</v>
      </c>
      <c r="V3489" s="178" t="s">
        <v>3678</v>
      </c>
      <c r="W3489" s="130"/>
      <c r="X3489" s="131"/>
      <c r="Y3489" s="131"/>
      <c r="Z3489" s="206"/>
      <c r="AA3489" s="194">
        <f t="shared" si="233"/>
        <v>0</v>
      </c>
      <c r="AB3489" s="124" t="str">
        <f t="shared" si="234"/>
        <v/>
      </c>
      <c r="AC3489" s="195" t="str">
        <f t="shared" si="235"/>
        <v/>
      </c>
      <c r="AD3489" s="194" t="str">
        <f t="shared" si="236"/>
        <v/>
      </c>
      <c r="AE3489" s="194">
        <f>IF(AD3489="",0,IF(ISERROR(VLOOKUP(AD3489,AD$7:AD3488,1,FALSE)),1,0))</f>
        <v>0</v>
      </c>
      <c r="AF3489" s="194"/>
    </row>
    <row r="3490" spans="1:32" ht="16.5" customHeight="1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75">
        <f>IF(AND($X$3512&lt;&gt;" ",$X$3512&lt;&gt;0),IF(X3490=$X$3512,1+COUNTIF(U$7:U3489,"&gt;0"),0),0)</f>
        <v>0</v>
      </c>
      <c r="V3490" s="178" t="s">
        <v>3679</v>
      </c>
      <c r="W3490" s="130"/>
      <c r="X3490" s="131"/>
      <c r="Y3490" s="131"/>
      <c r="Z3490" s="206"/>
      <c r="AA3490" s="194">
        <f t="shared" si="233"/>
        <v>0</v>
      </c>
      <c r="AB3490" s="124" t="str">
        <f t="shared" si="234"/>
        <v/>
      </c>
      <c r="AC3490" s="195" t="str">
        <f t="shared" si="235"/>
        <v/>
      </c>
      <c r="AD3490" s="194" t="str">
        <f t="shared" si="236"/>
        <v/>
      </c>
      <c r="AE3490" s="194">
        <f>IF(AD3490="",0,IF(ISERROR(VLOOKUP(AD3490,AD$7:AD3489,1,FALSE)),1,0))</f>
        <v>0</v>
      </c>
      <c r="AF3490" s="194"/>
    </row>
    <row r="3491" spans="1:32" ht="16.5" customHeight="1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75">
        <f>IF(AND($X$3512&lt;&gt;" ",$X$3512&lt;&gt;0),IF(X3491=$X$3512,1+COUNTIF(U$7:U3490,"&gt;0"),0),0)</f>
        <v>0</v>
      </c>
      <c r="V3491" s="178" t="s">
        <v>3680</v>
      </c>
      <c r="W3491" s="130"/>
      <c r="X3491" s="131"/>
      <c r="Y3491" s="131"/>
      <c r="Z3491" s="206"/>
      <c r="AA3491" s="194">
        <f t="shared" si="233"/>
        <v>0</v>
      </c>
      <c r="AB3491" s="124" t="str">
        <f t="shared" si="234"/>
        <v/>
      </c>
      <c r="AC3491" s="195" t="str">
        <f t="shared" si="235"/>
        <v/>
      </c>
      <c r="AD3491" s="194" t="str">
        <f t="shared" si="236"/>
        <v/>
      </c>
      <c r="AE3491" s="194">
        <f>IF(AD3491="",0,IF(ISERROR(VLOOKUP(AD3491,AD$7:AD3490,1,FALSE)),1,0))</f>
        <v>0</v>
      </c>
      <c r="AF3491" s="194"/>
    </row>
    <row r="3492" spans="1:32" ht="16.5" customHeight="1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75">
        <f>IF(AND($X$3512&lt;&gt;" ",$X$3512&lt;&gt;0),IF(X3492=$X$3512,1+COUNTIF(U$7:U3491,"&gt;0"),0),0)</f>
        <v>0</v>
      </c>
      <c r="V3492" s="178" t="s">
        <v>3681</v>
      </c>
      <c r="W3492" s="130"/>
      <c r="X3492" s="131"/>
      <c r="Y3492" s="131"/>
      <c r="Z3492" s="206"/>
      <c r="AA3492" s="194">
        <f t="shared" si="233"/>
        <v>0</v>
      </c>
      <c r="AB3492" s="124" t="str">
        <f t="shared" si="234"/>
        <v/>
      </c>
      <c r="AC3492" s="195" t="str">
        <f t="shared" si="235"/>
        <v/>
      </c>
      <c r="AD3492" s="194" t="str">
        <f t="shared" si="236"/>
        <v/>
      </c>
      <c r="AE3492" s="194">
        <f>IF(AD3492="",0,IF(ISERROR(VLOOKUP(AD3492,AD$7:AD3491,1,FALSE)),1,0))</f>
        <v>0</v>
      </c>
      <c r="AF3492" s="194"/>
    </row>
    <row r="3493" spans="1:32" ht="16.5" customHeight="1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75">
        <f>IF(AND($X$3512&lt;&gt;" ",$X$3512&lt;&gt;0),IF(X3493=$X$3512,1+COUNTIF(U$7:U3492,"&gt;0"),0),0)</f>
        <v>0</v>
      </c>
      <c r="V3493" s="178" t="s">
        <v>3682</v>
      </c>
      <c r="W3493" s="130"/>
      <c r="X3493" s="131"/>
      <c r="Y3493" s="131"/>
      <c r="Z3493" s="206"/>
      <c r="AA3493" s="194">
        <f t="shared" si="233"/>
        <v>0</v>
      </c>
      <c r="AB3493" s="124" t="str">
        <f t="shared" si="234"/>
        <v/>
      </c>
      <c r="AC3493" s="195" t="str">
        <f t="shared" si="235"/>
        <v/>
      </c>
      <c r="AD3493" s="194" t="str">
        <f t="shared" si="236"/>
        <v/>
      </c>
      <c r="AE3493" s="194">
        <f>IF(AD3493="",0,IF(ISERROR(VLOOKUP(AD3493,AD$7:AD3492,1,FALSE)),1,0))</f>
        <v>0</v>
      </c>
      <c r="AF3493" s="194"/>
    </row>
    <row r="3494" spans="1:32" ht="16.5" customHeight="1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75">
        <f>IF(AND($X$3512&lt;&gt;" ",$X$3512&lt;&gt;0),IF(X3494=$X$3512,1+COUNTIF(U$7:U3493,"&gt;0"),0),0)</f>
        <v>0</v>
      </c>
      <c r="V3494" s="178" t="s">
        <v>3683</v>
      </c>
      <c r="W3494" s="130"/>
      <c r="X3494" s="131"/>
      <c r="Y3494" s="131"/>
      <c r="Z3494" s="206"/>
      <c r="AA3494" s="194">
        <f t="shared" si="233"/>
        <v>0</v>
      </c>
      <c r="AB3494" s="124" t="str">
        <f t="shared" si="234"/>
        <v/>
      </c>
      <c r="AC3494" s="195" t="str">
        <f t="shared" si="235"/>
        <v/>
      </c>
      <c r="AD3494" s="194" t="str">
        <f t="shared" si="236"/>
        <v/>
      </c>
      <c r="AE3494" s="194">
        <f>IF(AD3494="",0,IF(ISERROR(VLOOKUP(AD3494,AD$7:AD3493,1,FALSE)),1,0))</f>
        <v>0</v>
      </c>
      <c r="AF3494" s="194"/>
    </row>
    <row r="3495" spans="1:32" ht="16.5" customHeight="1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75">
        <f>IF(AND($X$3512&lt;&gt;" ",$X$3512&lt;&gt;0),IF(X3495=$X$3512,1+COUNTIF(U$7:U3494,"&gt;0"),0),0)</f>
        <v>0</v>
      </c>
      <c r="V3495" s="178" t="s">
        <v>3684</v>
      </c>
      <c r="W3495" s="130"/>
      <c r="X3495" s="131"/>
      <c r="Y3495" s="131"/>
      <c r="Z3495" s="206"/>
      <c r="AA3495" s="194">
        <f t="shared" si="233"/>
        <v>0</v>
      </c>
      <c r="AB3495" s="124" t="str">
        <f t="shared" si="234"/>
        <v/>
      </c>
      <c r="AC3495" s="195" t="str">
        <f t="shared" si="235"/>
        <v/>
      </c>
      <c r="AD3495" s="194" t="str">
        <f t="shared" si="236"/>
        <v/>
      </c>
      <c r="AE3495" s="194">
        <f>IF(AD3495="",0,IF(ISERROR(VLOOKUP(AD3495,AD$7:AD3494,1,FALSE)),1,0))</f>
        <v>0</v>
      </c>
      <c r="AF3495" s="194"/>
    </row>
    <row r="3496" spans="1:32" ht="16.5" customHeight="1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75">
        <f>IF(AND($X$3512&lt;&gt;" ",$X$3512&lt;&gt;0),IF(X3496=$X$3512,1+COUNTIF(U$7:U3495,"&gt;0"),0),0)</f>
        <v>0</v>
      </c>
      <c r="V3496" s="178" t="s">
        <v>3685</v>
      </c>
      <c r="W3496" s="130"/>
      <c r="X3496" s="131"/>
      <c r="Y3496" s="131"/>
      <c r="Z3496" s="206"/>
      <c r="AA3496" s="194">
        <f t="shared" si="233"/>
        <v>0</v>
      </c>
      <c r="AB3496" s="124" t="str">
        <f t="shared" si="234"/>
        <v/>
      </c>
      <c r="AC3496" s="195" t="str">
        <f t="shared" si="235"/>
        <v/>
      </c>
      <c r="AD3496" s="194" t="str">
        <f t="shared" si="236"/>
        <v/>
      </c>
      <c r="AE3496" s="194">
        <f>IF(AD3496="",0,IF(ISERROR(VLOOKUP(AD3496,AD$7:AD3495,1,FALSE)),1,0))</f>
        <v>0</v>
      </c>
      <c r="AF3496" s="194"/>
    </row>
    <row r="3497" spans="1:32" ht="16.5" customHeight="1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75">
        <f>IF(AND($X$3512&lt;&gt;" ",$X$3512&lt;&gt;0),IF(X3497=$X$3512,1+COUNTIF(U$7:U3496,"&gt;0"),0),0)</f>
        <v>0</v>
      </c>
      <c r="V3497" s="178" t="s">
        <v>3686</v>
      </c>
      <c r="W3497" s="130"/>
      <c r="X3497" s="131"/>
      <c r="Y3497" s="131"/>
      <c r="Z3497" s="206"/>
      <c r="AA3497" s="194">
        <f t="shared" si="233"/>
        <v>0</v>
      </c>
      <c r="AB3497" s="124" t="str">
        <f t="shared" si="234"/>
        <v/>
      </c>
      <c r="AC3497" s="195" t="str">
        <f t="shared" si="235"/>
        <v/>
      </c>
      <c r="AD3497" s="194" t="str">
        <f t="shared" si="236"/>
        <v/>
      </c>
      <c r="AE3497" s="194">
        <f>IF(AD3497="",0,IF(ISERROR(VLOOKUP(AD3497,AD$7:AD3496,1,FALSE)),1,0))</f>
        <v>0</v>
      </c>
      <c r="AF3497" s="194"/>
    </row>
    <row r="3498" spans="1:32" ht="16.5" customHeight="1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75">
        <f>IF(AND($X$3512&lt;&gt;" ",$X$3512&lt;&gt;0),IF(X3498=$X$3512,1+COUNTIF(U$7:U3497,"&gt;0"),0),0)</f>
        <v>0</v>
      </c>
      <c r="V3498" s="178" t="s">
        <v>3687</v>
      </c>
      <c r="W3498" s="130"/>
      <c r="X3498" s="131"/>
      <c r="Y3498" s="131"/>
      <c r="Z3498" s="206"/>
      <c r="AA3498" s="194">
        <f t="shared" si="233"/>
        <v>0</v>
      </c>
      <c r="AB3498" s="124" t="str">
        <f t="shared" si="234"/>
        <v/>
      </c>
      <c r="AC3498" s="195" t="str">
        <f t="shared" si="235"/>
        <v/>
      </c>
      <c r="AD3498" s="194" t="str">
        <f t="shared" si="236"/>
        <v/>
      </c>
      <c r="AE3498" s="194">
        <f>IF(AD3498="",0,IF(ISERROR(VLOOKUP(AD3498,AD$7:AD3497,1,FALSE)),1,0))</f>
        <v>0</v>
      </c>
      <c r="AF3498" s="194"/>
    </row>
    <row r="3499" spans="1:32" ht="16.5" customHeight="1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75">
        <f>IF(AND($X$3512&lt;&gt;" ",$X$3512&lt;&gt;0),IF(X3499=$X$3512,1+COUNTIF(U$7:U3498,"&gt;0"),0),0)</f>
        <v>0</v>
      </c>
      <c r="V3499" s="178" t="s">
        <v>3688</v>
      </c>
      <c r="W3499" s="130"/>
      <c r="X3499" s="131"/>
      <c r="Y3499" s="131"/>
      <c r="Z3499" s="206"/>
      <c r="AA3499" s="194">
        <f t="shared" si="233"/>
        <v>0</v>
      </c>
      <c r="AB3499" s="124" t="str">
        <f t="shared" si="234"/>
        <v/>
      </c>
      <c r="AC3499" s="195" t="str">
        <f t="shared" si="235"/>
        <v/>
      </c>
      <c r="AD3499" s="194" t="str">
        <f t="shared" si="236"/>
        <v/>
      </c>
      <c r="AE3499" s="194">
        <f>IF(AD3499="",0,IF(ISERROR(VLOOKUP(AD3499,AD$7:AD3498,1,FALSE)),1,0))</f>
        <v>0</v>
      </c>
      <c r="AF3499" s="194"/>
    </row>
    <row r="3500" spans="1:32" ht="16.5" customHeight="1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75">
        <f>IF(AND($X$3512&lt;&gt;" ",$X$3512&lt;&gt;0),IF(X3500=$X$3512,1+COUNTIF(U$7:U3499,"&gt;0"),0),0)</f>
        <v>0</v>
      </c>
      <c r="V3500" s="178" t="s">
        <v>3689</v>
      </c>
      <c r="W3500" s="130"/>
      <c r="X3500" s="131"/>
      <c r="Y3500" s="131"/>
      <c r="Z3500" s="206"/>
      <c r="AA3500" s="194">
        <f t="shared" si="233"/>
        <v>0</v>
      </c>
      <c r="AB3500" s="124" t="str">
        <f t="shared" si="234"/>
        <v/>
      </c>
      <c r="AC3500" s="195" t="str">
        <f t="shared" si="235"/>
        <v/>
      </c>
      <c r="AD3500" s="194" t="str">
        <f t="shared" si="236"/>
        <v/>
      </c>
      <c r="AE3500" s="194">
        <f>IF(AD3500="",0,IF(ISERROR(VLOOKUP(AD3500,AD$7:AD3499,1,FALSE)),1,0))</f>
        <v>0</v>
      </c>
      <c r="AF3500" s="194"/>
    </row>
    <row r="3501" spans="1:32" ht="16.5" customHeight="1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75">
        <f>IF(AND($X$3512&lt;&gt;" ",$X$3512&lt;&gt;0),IF(X3501=$X$3512,1+COUNTIF(U$7:U3500,"&gt;0"),0),0)</f>
        <v>0</v>
      </c>
      <c r="V3501" s="178" t="s">
        <v>3690</v>
      </c>
      <c r="W3501" s="130"/>
      <c r="X3501" s="131"/>
      <c r="Y3501" s="131"/>
      <c r="Z3501" s="206"/>
      <c r="AA3501" s="194">
        <f t="shared" si="233"/>
        <v>0</v>
      </c>
      <c r="AB3501" s="124" t="str">
        <f t="shared" si="234"/>
        <v/>
      </c>
      <c r="AC3501" s="195" t="str">
        <f t="shared" si="235"/>
        <v/>
      </c>
      <c r="AD3501" s="194" t="str">
        <f t="shared" si="236"/>
        <v/>
      </c>
      <c r="AE3501" s="194">
        <f>IF(AD3501="",0,IF(ISERROR(VLOOKUP(AD3501,AD$7:AD3500,1,FALSE)),1,0))</f>
        <v>0</v>
      </c>
      <c r="AF3501" s="194"/>
    </row>
    <row r="3502" spans="1:32" ht="16.5" customHeight="1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75">
        <f>IF(AND($X$3512&lt;&gt;" ",$X$3512&lt;&gt;0),IF(X3502=$X$3512,1+COUNTIF(U$7:U3501,"&gt;0"),0),0)</f>
        <v>0</v>
      </c>
      <c r="V3502" s="178" t="s">
        <v>3691</v>
      </c>
      <c r="W3502" s="130"/>
      <c r="X3502" s="131"/>
      <c r="Y3502" s="131"/>
      <c r="Z3502" s="206"/>
      <c r="AA3502" s="194">
        <f t="shared" si="233"/>
        <v>0</v>
      </c>
      <c r="AB3502" s="124" t="str">
        <f t="shared" si="234"/>
        <v/>
      </c>
      <c r="AC3502" s="195" t="str">
        <f t="shared" si="235"/>
        <v/>
      </c>
      <c r="AD3502" s="194" t="str">
        <f t="shared" si="236"/>
        <v/>
      </c>
      <c r="AE3502" s="194">
        <f>IF(AD3502="",0,IF(ISERROR(VLOOKUP(AD3502,AD$7:AD3501,1,FALSE)),1,0))</f>
        <v>0</v>
      </c>
      <c r="AF3502" s="194"/>
    </row>
    <row r="3503" spans="1:32" ht="16.5" customHeight="1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75">
        <f>IF(AND($X$3512&lt;&gt;" ",$X$3512&lt;&gt;0),IF(X3503=$X$3512,1+COUNTIF(U$7:U3502,"&gt;0"),0),0)</f>
        <v>0</v>
      </c>
      <c r="V3503" s="178" t="s">
        <v>3692</v>
      </c>
      <c r="W3503" s="130"/>
      <c r="X3503" s="131"/>
      <c r="Y3503" s="131"/>
      <c r="Z3503" s="206"/>
      <c r="AA3503" s="194">
        <f t="shared" si="233"/>
        <v>0</v>
      </c>
      <c r="AB3503" s="124" t="str">
        <f t="shared" si="234"/>
        <v/>
      </c>
      <c r="AC3503" s="195" t="str">
        <f t="shared" si="235"/>
        <v/>
      </c>
      <c r="AD3503" s="194" t="str">
        <f t="shared" si="236"/>
        <v/>
      </c>
      <c r="AE3503" s="194">
        <f>IF(AD3503="",0,IF(ISERROR(VLOOKUP(AD3503,AD$7:AD3502,1,FALSE)),1,0))</f>
        <v>0</v>
      </c>
      <c r="AF3503" s="194"/>
    </row>
    <row r="3504" spans="1:32" ht="16.5" customHeight="1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75">
        <f>IF(AND($X$3512&lt;&gt;" ",$X$3512&lt;&gt;0),IF(X3504=$X$3512,1+COUNTIF(U$7:U3503,"&gt;0"),0),0)</f>
        <v>0</v>
      </c>
      <c r="V3504" s="178" t="s">
        <v>3693</v>
      </c>
      <c r="W3504" s="130"/>
      <c r="X3504" s="131"/>
      <c r="Y3504" s="131"/>
      <c r="Z3504" s="206"/>
      <c r="AA3504" s="194">
        <f t="shared" si="233"/>
        <v>0</v>
      </c>
      <c r="AB3504" s="124" t="str">
        <f t="shared" si="234"/>
        <v/>
      </c>
      <c r="AC3504" s="195" t="str">
        <f t="shared" si="235"/>
        <v/>
      </c>
      <c r="AD3504" s="194" t="str">
        <f t="shared" si="236"/>
        <v/>
      </c>
      <c r="AE3504" s="194">
        <f>IF(AD3504="",0,IF(ISERROR(VLOOKUP(AD3504,AD$7:AD3503,1,FALSE)),1,0))</f>
        <v>0</v>
      </c>
      <c r="AF3504" s="194"/>
    </row>
    <row r="3505" spans="1:32" ht="16.5" customHeight="1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75">
        <f>IF(AND($X$3512&lt;&gt;" ",$X$3512&lt;&gt;0),IF(X3505=$X$3512,1+COUNTIF(U$7:U3504,"&gt;0"),0),0)</f>
        <v>0</v>
      </c>
      <c r="V3505" s="178" t="s">
        <v>3694</v>
      </c>
      <c r="W3505" s="130"/>
      <c r="X3505" s="131"/>
      <c r="Y3505" s="131"/>
      <c r="Z3505" s="206"/>
      <c r="AA3505" s="194">
        <f t="shared" si="233"/>
        <v>0</v>
      </c>
      <c r="AB3505" s="124" t="str">
        <f t="shared" si="234"/>
        <v/>
      </c>
      <c r="AC3505" s="195" t="str">
        <f t="shared" si="235"/>
        <v/>
      </c>
      <c r="AD3505" s="194" t="str">
        <f t="shared" si="236"/>
        <v/>
      </c>
      <c r="AE3505" s="194">
        <f>IF(AD3505="",0,IF(ISERROR(VLOOKUP(AD3505,AD$7:AD3504,1,FALSE)),1,0))</f>
        <v>0</v>
      </c>
      <c r="AF3505" s="194"/>
    </row>
    <row r="3506" spans="1:32" ht="16.5" customHeight="1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75">
        <f>IF(AND($X$3512&lt;&gt;" ",$X$3512&lt;&gt;0),IF(X3506=$X$3512,1+COUNTIF(U$7:U3505,"&gt;0"),0),0)</f>
        <v>0</v>
      </c>
      <c r="V3506" s="178" t="s">
        <v>3695</v>
      </c>
      <c r="W3506" s="130"/>
      <c r="X3506" s="131"/>
      <c r="Y3506" s="131"/>
      <c r="Z3506" s="206"/>
      <c r="AA3506" s="194">
        <f t="shared" si="233"/>
        <v>0</v>
      </c>
      <c r="AB3506" s="124" t="str">
        <f t="shared" si="234"/>
        <v/>
      </c>
      <c r="AC3506" s="195" t="str">
        <f t="shared" si="235"/>
        <v/>
      </c>
      <c r="AD3506" s="194" t="str">
        <f t="shared" si="236"/>
        <v/>
      </c>
      <c r="AE3506" s="194">
        <f>IF(AD3506="",0,IF(ISERROR(VLOOKUP(AD3506,AD$7:AD3505,1,FALSE)),1,0))</f>
        <v>0</v>
      </c>
      <c r="AF3506" s="194"/>
    </row>
    <row r="3507" spans="1:32" ht="3" customHeight="1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49"/>
      <c r="W3507" s="50"/>
      <c r="X3507" s="51"/>
      <c r="Y3507" s="51"/>
      <c r="Z3507" s="207"/>
      <c r="AA3507" s="47"/>
      <c r="AB3507" s="127"/>
      <c r="AC3507" s="69"/>
      <c r="AD3507" s="47"/>
      <c r="AE3507" s="47"/>
      <c r="AF3507" s="194"/>
    </row>
    <row r="3508" spans="1:32" ht="4.5" customHeight="1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3"/>
      <c r="W3508" s="3"/>
      <c r="X3508" s="3"/>
      <c r="Y3508" s="3"/>
      <c r="Z3508" s="3"/>
      <c r="AA3508" s="3"/>
      <c r="AB3508" s="126"/>
      <c r="AC3508" s="69"/>
      <c r="AD3508" s="3"/>
      <c r="AE3508" s="3"/>
      <c r="AF3508" s="194"/>
    </row>
    <row r="3509" spans="1:32" ht="16.5" customHeight="1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52"/>
      <c r="W3509" s="209">
        <f>SUBTOTAL(3,W7:W3506)</f>
        <v>9</v>
      </c>
      <c r="X3509" s="153" t="s">
        <v>141</v>
      </c>
      <c r="Y3509" s="155" t="str">
        <f>CONCATENATE("Subtotale ",PROPER(C4))</f>
        <v>Subtotale Costi Personali</v>
      </c>
      <c r="Z3509" s="208">
        <f>SUBTOTAL(9,Z7:Z3506)</f>
        <v>735</v>
      </c>
      <c r="AA3509" s="3"/>
      <c r="AB3509" s="53"/>
      <c r="AC3509" s="69"/>
      <c r="AD3509" s="3"/>
      <c r="AE3509" s="3"/>
      <c r="AF3509" s="194"/>
    </row>
    <row r="3510" spans="1:32" ht="16.5" customHeight="1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3"/>
      <c r="AB3510" s="69"/>
      <c r="AC3510" s="281"/>
      <c r="AD3510" s="3"/>
      <c r="AE3510" s="3"/>
      <c r="AF3510" s="194"/>
    </row>
    <row r="3511" spans="1:32" ht="16.5" hidden="1" customHeight="1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3"/>
      <c r="AB3511" s="69"/>
      <c r="AC3511" s="69"/>
      <c r="AD3511" s="3"/>
      <c r="AE3511" s="3"/>
      <c r="AF3511" s="194"/>
    </row>
    <row r="3512" spans="1:32" ht="16.5" hidden="1" customHeight="1">
      <c r="A3512" s="1"/>
      <c r="B3512" s="1"/>
      <c r="C3512" s="89" t="s">
        <v>38</v>
      </c>
      <c r="D3512" s="1"/>
      <c r="E3512" s="90">
        <f>$B$50*$E46</f>
        <v>110.25</v>
      </c>
      <c r="F3512" s="91">
        <f t="shared" ref="F3512:Q3516" si="237">IF(F$4-$B$50&gt;0,IF(F$4-$B$50&gt;$E3512,$E3512,F$4-$B$50),0)</f>
        <v>0</v>
      </c>
      <c r="G3512" s="92">
        <f t="shared" si="237"/>
        <v>0</v>
      </c>
      <c r="H3512" s="92">
        <f t="shared" si="237"/>
        <v>0</v>
      </c>
      <c r="I3512" s="92">
        <f t="shared" si="237"/>
        <v>110.25</v>
      </c>
      <c r="J3512" s="92">
        <f t="shared" si="237"/>
        <v>0</v>
      </c>
      <c r="K3512" s="92">
        <f t="shared" si="237"/>
        <v>0</v>
      </c>
      <c r="L3512" s="92">
        <f t="shared" si="237"/>
        <v>0</v>
      </c>
      <c r="M3512" s="92">
        <f t="shared" si="237"/>
        <v>0</v>
      </c>
      <c r="N3512" s="92">
        <f t="shared" si="237"/>
        <v>0</v>
      </c>
      <c r="O3512" s="92">
        <f t="shared" si="237"/>
        <v>0</v>
      </c>
      <c r="P3512" s="92">
        <f t="shared" si="237"/>
        <v>0</v>
      </c>
      <c r="Q3512" s="93">
        <f t="shared" si="237"/>
        <v>0</v>
      </c>
      <c r="R3512" s="1"/>
      <c r="S3512" s="1"/>
      <c r="T3512" s="1"/>
      <c r="U3512" s="176">
        <f>COUNTIF(U7:U3506,"&gt;0")</f>
        <v>0</v>
      </c>
      <c r="V3512" s="1"/>
      <c r="W3512" s="222"/>
      <c r="X3512" s="169">
        <f>'Estratto Conto'!$E$2</f>
        <v>0</v>
      </c>
      <c r="Y3512" s="1"/>
      <c r="Z3512" s="1"/>
      <c r="AA3512" s="57"/>
      <c r="AB3512" s="128"/>
      <c r="AC3512" s="69"/>
      <c r="AD3512" s="57"/>
      <c r="AE3512" s="57"/>
      <c r="AF3512" s="194"/>
    </row>
    <row r="3513" spans="1:32" ht="16.5" hidden="1" customHeight="1">
      <c r="A3513" s="1"/>
      <c r="B3513" s="1"/>
      <c r="C3513" s="94"/>
      <c r="D3513" s="94"/>
      <c r="E3513" s="95">
        <f>$B$50*$E47</f>
        <v>82.6875</v>
      </c>
      <c r="F3513" s="96">
        <f t="shared" si="237"/>
        <v>0</v>
      </c>
      <c r="G3513" s="97">
        <f t="shared" si="237"/>
        <v>0</v>
      </c>
      <c r="H3513" s="97">
        <f t="shared" si="237"/>
        <v>0</v>
      </c>
      <c r="I3513" s="97">
        <f t="shared" si="237"/>
        <v>82.6875</v>
      </c>
      <c r="J3513" s="97">
        <f t="shared" si="237"/>
        <v>0</v>
      </c>
      <c r="K3513" s="97">
        <f t="shared" si="237"/>
        <v>0</v>
      </c>
      <c r="L3513" s="97">
        <f t="shared" si="237"/>
        <v>0</v>
      </c>
      <c r="M3513" s="97">
        <f t="shared" si="237"/>
        <v>0</v>
      </c>
      <c r="N3513" s="97">
        <f t="shared" si="237"/>
        <v>0</v>
      </c>
      <c r="O3513" s="97">
        <f t="shared" si="237"/>
        <v>0</v>
      </c>
      <c r="P3513" s="97">
        <f t="shared" si="237"/>
        <v>0</v>
      </c>
      <c r="Q3513" s="98">
        <f t="shared" si="237"/>
        <v>0</v>
      </c>
      <c r="R3513" s="1"/>
      <c r="S3513" s="1"/>
      <c r="T3513" s="1"/>
      <c r="U3513" s="1"/>
      <c r="V3513" s="1"/>
      <c r="W3513" s="222"/>
      <c r="X3513" s="1"/>
      <c r="Y3513" s="1"/>
      <c r="Z3513" s="1"/>
      <c r="AA3513" s="57"/>
      <c r="AB3513" s="128"/>
      <c r="AC3513" s="69"/>
      <c r="AD3513" s="57"/>
      <c r="AE3513" s="57"/>
      <c r="AF3513" s="194"/>
    </row>
    <row r="3514" spans="1:32" ht="16.5" hidden="1" customHeight="1">
      <c r="A3514" s="1"/>
      <c r="B3514" s="286" t="s">
        <v>5214</v>
      </c>
      <c r="C3514" s="343"/>
      <c r="D3514" s="99"/>
      <c r="E3514" s="95">
        <f>$B$50*$E48</f>
        <v>55.125</v>
      </c>
      <c r="F3514" s="96">
        <f t="shared" si="237"/>
        <v>0</v>
      </c>
      <c r="G3514" s="97">
        <f t="shared" si="237"/>
        <v>0</v>
      </c>
      <c r="H3514" s="97">
        <f t="shared" si="237"/>
        <v>0</v>
      </c>
      <c r="I3514" s="97">
        <f t="shared" si="237"/>
        <v>55.125</v>
      </c>
      <c r="J3514" s="97">
        <f t="shared" si="237"/>
        <v>0</v>
      </c>
      <c r="K3514" s="97">
        <f t="shared" si="237"/>
        <v>0</v>
      </c>
      <c r="L3514" s="97">
        <f t="shared" si="237"/>
        <v>0</v>
      </c>
      <c r="M3514" s="97">
        <f t="shared" si="237"/>
        <v>0</v>
      </c>
      <c r="N3514" s="97">
        <f t="shared" si="237"/>
        <v>0</v>
      </c>
      <c r="O3514" s="97">
        <f t="shared" si="237"/>
        <v>0</v>
      </c>
      <c r="P3514" s="97">
        <f t="shared" si="237"/>
        <v>0</v>
      </c>
      <c r="Q3514" s="98">
        <f t="shared" si="237"/>
        <v>0</v>
      </c>
      <c r="R3514" s="1"/>
      <c r="S3514" s="1"/>
      <c r="T3514" s="1"/>
      <c r="U3514" s="1"/>
      <c r="V3514" s="1"/>
      <c r="W3514" s="222"/>
      <c r="X3514" s="1"/>
      <c r="Y3514" s="1"/>
      <c r="Z3514" s="1"/>
      <c r="AA3514" s="3"/>
      <c r="AB3514" s="128"/>
      <c r="AC3514" s="69"/>
      <c r="AD3514" s="3"/>
      <c r="AE3514" s="3"/>
      <c r="AF3514" s="194"/>
    </row>
    <row r="3515" spans="1:32" ht="16.5" hidden="1" customHeight="1">
      <c r="A3515" s="1"/>
      <c r="B3515" s="100"/>
      <c r="C3515" s="221">
        <f>SUM(AE7:AE3506)</f>
        <v>4</v>
      </c>
      <c r="D3515" s="1"/>
      <c r="E3515" s="95">
        <f>$B$50*$E49</f>
        <v>27.5625</v>
      </c>
      <c r="F3515" s="96">
        <f t="shared" si="237"/>
        <v>0</v>
      </c>
      <c r="G3515" s="97">
        <f t="shared" si="237"/>
        <v>0</v>
      </c>
      <c r="H3515" s="97">
        <f t="shared" si="237"/>
        <v>0</v>
      </c>
      <c r="I3515" s="97">
        <f t="shared" si="237"/>
        <v>27.5625</v>
      </c>
      <c r="J3515" s="97">
        <f t="shared" si="237"/>
        <v>0</v>
      </c>
      <c r="K3515" s="97">
        <f t="shared" si="237"/>
        <v>0</v>
      </c>
      <c r="L3515" s="97">
        <f t="shared" si="237"/>
        <v>0</v>
      </c>
      <c r="M3515" s="97">
        <f t="shared" si="237"/>
        <v>0</v>
      </c>
      <c r="N3515" s="97">
        <f t="shared" si="237"/>
        <v>0</v>
      </c>
      <c r="O3515" s="97">
        <f t="shared" si="237"/>
        <v>0</v>
      </c>
      <c r="P3515" s="97">
        <f t="shared" si="237"/>
        <v>0</v>
      </c>
      <c r="Q3515" s="98">
        <f t="shared" si="237"/>
        <v>0</v>
      </c>
      <c r="R3515" s="1"/>
      <c r="S3515" s="1"/>
      <c r="T3515" s="1"/>
      <c r="U3515" s="1"/>
      <c r="V3515" s="1"/>
      <c r="W3515" s="222"/>
      <c r="X3515" s="1"/>
      <c r="Y3515" s="1"/>
      <c r="Z3515" s="1"/>
      <c r="AA3515" s="3"/>
      <c r="AB3515" s="128"/>
      <c r="AC3515" s="69"/>
      <c r="AD3515" s="3"/>
      <c r="AE3515" s="3"/>
      <c r="AF3515" s="194"/>
    </row>
    <row r="3516" spans="1:32" ht="16.5" hidden="1" customHeight="1">
      <c r="A3516" s="1"/>
      <c r="B3516" s="1"/>
      <c r="C3516" s="223" t="s">
        <v>5215</v>
      </c>
      <c r="D3516" s="1"/>
      <c r="E3516" s="103">
        <f>$B$50*$E50</f>
        <v>9.1875</v>
      </c>
      <c r="F3516" s="104">
        <f t="shared" si="237"/>
        <v>0</v>
      </c>
      <c r="G3516" s="105">
        <f t="shared" si="237"/>
        <v>0</v>
      </c>
      <c r="H3516" s="105">
        <f t="shared" si="237"/>
        <v>0</v>
      </c>
      <c r="I3516" s="105">
        <f t="shared" si="237"/>
        <v>9.1875</v>
      </c>
      <c r="J3516" s="105">
        <f t="shared" si="237"/>
        <v>0</v>
      </c>
      <c r="K3516" s="105">
        <f t="shared" si="237"/>
        <v>0</v>
      </c>
      <c r="L3516" s="105">
        <f t="shared" si="237"/>
        <v>0</v>
      </c>
      <c r="M3516" s="105">
        <f t="shared" si="237"/>
        <v>0</v>
      </c>
      <c r="N3516" s="105">
        <f t="shared" si="237"/>
        <v>0</v>
      </c>
      <c r="O3516" s="105">
        <f t="shared" si="237"/>
        <v>0</v>
      </c>
      <c r="P3516" s="105">
        <f t="shared" si="237"/>
        <v>0</v>
      </c>
      <c r="Q3516" s="106">
        <f t="shared" si="237"/>
        <v>0</v>
      </c>
      <c r="R3516" s="1"/>
      <c r="S3516" s="1"/>
      <c r="T3516" s="1"/>
      <c r="U3516" s="1"/>
      <c r="V3516" s="1"/>
      <c r="W3516" s="222"/>
      <c r="X3516" s="1"/>
      <c r="Y3516" s="1"/>
      <c r="Z3516" s="1"/>
      <c r="AA3516" s="3"/>
      <c r="AB3516" s="128"/>
      <c r="AC3516" s="69"/>
      <c r="AD3516" s="3"/>
      <c r="AE3516" s="3"/>
      <c r="AF3516" s="194"/>
    </row>
    <row r="3517" spans="1:32" ht="16.5" hidden="1" customHeight="1">
      <c r="A3517" s="1"/>
      <c r="B3517" s="1"/>
      <c r="C3517" s="1"/>
      <c r="D3517" s="1"/>
      <c r="E3517" s="68" t="s">
        <v>37</v>
      </c>
      <c r="F3517" s="107">
        <f t="shared" ref="F3517:Q3517" si="238">F$4-$B$50</f>
        <v>-83.75</v>
      </c>
      <c r="G3517" s="108">
        <f t="shared" si="238"/>
        <v>-18.75</v>
      </c>
      <c r="H3517" s="108">
        <f t="shared" si="238"/>
        <v>-48.75</v>
      </c>
      <c r="I3517" s="108">
        <f t="shared" si="238"/>
        <v>151.25</v>
      </c>
      <c r="J3517" s="108">
        <f t="shared" si="238"/>
        <v>-183.75</v>
      </c>
      <c r="K3517" s="108">
        <f t="shared" si="238"/>
        <v>-183.75</v>
      </c>
      <c r="L3517" s="108">
        <f t="shared" si="238"/>
        <v>-183.75</v>
      </c>
      <c r="M3517" s="108">
        <f t="shared" si="238"/>
        <v>-183.75</v>
      </c>
      <c r="N3517" s="108">
        <f t="shared" si="238"/>
        <v>-183.75</v>
      </c>
      <c r="O3517" s="108">
        <f t="shared" si="238"/>
        <v>-183.75</v>
      </c>
      <c r="P3517" s="108">
        <f t="shared" si="238"/>
        <v>-183.75</v>
      </c>
      <c r="Q3517" s="109">
        <f t="shared" si="238"/>
        <v>-183.75</v>
      </c>
      <c r="R3517" s="1"/>
      <c r="S3517" s="1"/>
      <c r="T3517" s="1"/>
      <c r="U3517" s="1"/>
      <c r="V3517" s="1"/>
      <c r="W3517" s="222"/>
      <c r="X3517" s="1"/>
      <c r="Y3517" s="1"/>
      <c r="Z3517" s="1"/>
      <c r="AA3517" s="3"/>
      <c r="AB3517" s="128"/>
      <c r="AC3517" s="69"/>
      <c r="AD3517" s="3"/>
      <c r="AE3517" s="3"/>
      <c r="AF3517" s="194"/>
    </row>
    <row r="3518" spans="1:32" ht="16.5" hidden="1" customHeight="1">
      <c r="A3518" s="1"/>
      <c r="B3518" s="1"/>
      <c r="C3518" s="1"/>
      <c r="D3518" s="1"/>
      <c r="E3518" s="110">
        <f>E3516*-1</f>
        <v>-9.1875</v>
      </c>
      <c r="F3518" s="91">
        <f>IF(F4=0,0,IF(F$4-$B$50&lt;0,IF(F$4-$B$50&lt;$E3518,$E3518,F$4-$B$50),0))</f>
        <v>-9.1875</v>
      </c>
      <c r="G3518" s="92">
        <f t="shared" ref="G3518:Q3518" si="239">IF(G4=0,0,IF(G$4-$B$50&lt;0,IF(G$4-$B$50&lt;$E3518,$E3518,G$4-$B$50),0))</f>
        <v>-9.1875</v>
      </c>
      <c r="H3518" s="92">
        <f t="shared" si="239"/>
        <v>-9.1875</v>
      </c>
      <c r="I3518" s="92">
        <f t="shared" si="239"/>
        <v>0</v>
      </c>
      <c r="J3518" s="92">
        <f t="shared" si="239"/>
        <v>0</v>
      </c>
      <c r="K3518" s="92">
        <f t="shared" si="239"/>
        <v>0</v>
      </c>
      <c r="L3518" s="92">
        <f t="shared" si="239"/>
        <v>0</v>
      </c>
      <c r="M3518" s="92">
        <f t="shared" si="239"/>
        <v>0</v>
      </c>
      <c r="N3518" s="92">
        <f t="shared" si="239"/>
        <v>0</v>
      </c>
      <c r="O3518" s="92">
        <f t="shared" si="239"/>
        <v>0</v>
      </c>
      <c r="P3518" s="92">
        <f t="shared" si="239"/>
        <v>0</v>
      </c>
      <c r="Q3518" s="93">
        <f t="shared" si="239"/>
        <v>0</v>
      </c>
      <c r="R3518" s="1"/>
      <c r="S3518" s="1"/>
      <c r="T3518" s="1"/>
      <c r="U3518" s="1"/>
      <c r="V3518" s="1"/>
      <c r="W3518" s="222"/>
      <c r="X3518" s="1"/>
      <c r="Y3518" s="1"/>
      <c r="Z3518" s="1"/>
      <c r="AA3518" s="3"/>
      <c r="AB3518" s="128"/>
      <c r="AC3518" s="69"/>
      <c r="AD3518" s="3"/>
      <c r="AE3518" s="3"/>
      <c r="AF3518" s="194"/>
    </row>
    <row r="3519" spans="1:32" ht="16.5" hidden="1" customHeight="1">
      <c r="A3519" s="1"/>
      <c r="B3519" s="1"/>
      <c r="C3519" s="1"/>
      <c r="D3519" s="1"/>
      <c r="E3519" s="111">
        <f>E3515*-1</f>
        <v>-27.5625</v>
      </c>
      <c r="F3519" s="96">
        <f>IF(F4=0,0,IF(F$4-$B$50&lt;0,IF(F$4-$B$50&lt;$E3519,$E3519,F$4-$B$50),0))</f>
        <v>-27.5625</v>
      </c>
      <c r="G3519" s="97">
        <f t="shared" ref="G3519:Q3519" si="240">IF(G4=0,0,IF(G$4-$B$50&lt;0,IF(G$4-$B$50&lt;$E3519,$E3519,G$4-$B$50),0))</f>
        <v>-18.75</v>
      </c>
      <c r="H3519" s="97">
        <f t="shared" si="240"/>
        <v>-27.5625</v>
      </c>
      <c r="I3519" s="97">
        <f t="shared" si="240"/>
        <v>0</v>
      </c>
      <c r="J3519" s="97">
        <f t="shared" si="240"/>
        <v>0</v>
      </c>
      <c r="K3519" s="97">
        <f t="shared" si="240"/>
        <v>0</v>
      </c>
      <c r="L3519" s="97">
        <f t="shared" si="240"/>
        <v>0</v>
      </c>
      <c r="M3519" s="97">
        <f t="shared" si="240"/>
        <v>0</v>
      </c>
      <c r="N3519" s="97">
        <f t="shared" si="240"/>
        <v>0</v>
      </c>
      <c r="O3519" s="97">
        <f t="shared" si="240"/>
        <v>0</v>
      </c>
      <c r="P3519" s="97">
        <f t="shared" si="240"/>
        <v>0</v>
      </c>
      <c r="Q3519" s="98">
        <f t="shared" si="240"/>
        <v>0</v>
      </c>
      <c r="R3519" s="1"/>
      <c r="S3519" s="1"/>
      <c r="T3519" s="1"/>
      <c r="U3519" s="1"/>
      <c r="V3519" s="1"/>
      <c r="W3519" s="222"/>
      <c r="X3519" s="1"/>
      <c r="Y3519" s="1"/>
      <c r="Z3519" s="1"/>
      <c r="AA3519" s="3"/>
      <c r="AB3519" s="128"/>
      <c r="AC3519" s="69"/>
      <c r="AD3519" s="3"/>
      <c r="AE3519" s="3"/>
      <c r="AF3519" s="194"/>
    </row>
    <row r="3520" spans="1:32" ht="16.5" hidden="1" customHeight="1">
      <c r="A3520" s="1"/>
      <c r="B3520" s="1"/>
      <c r="C3520" s="1"/>
      <c r="D3520" s="1"/>
      <c r="E3520" s="111">
        <f>E3514*-1</f>
        <v>-55.125</v>
      </c>
      <c r="F3520" s="96">
        <f>IF(F4=0,0,IF(F$4-$B$50&lt;0,IF(F$4-$B$50&lt;$E3520,$E3520,F$4-$B$50),0))</f>
        <v>-55.125</v>
      </c>
      <c r="G3520" s="97">
        <f t="shared" ref="G3520:Q3520" si="241">IF(G4=0,0,IF(G$4-$B$50&lt;0,IF(G$4-$B$50&lt;$E3520,$E3520,G$4-$B$50),0))</f>
        <v>-18.75</v>
      </c>
      <c r="H3520" s="97">
        <f t="shared" si="241"/>
        <v>-48.75</v>
      </c>
      <c r="I3520" s="97">
        <f t="shared" si="241"/>
        <v>0</v>
      </c>
      <c r="J3520" s="97">
        <f t="shared" si="241"/>
        <v>0</v>
      </c>
      <c r="K3520" s="97">
        <f t="shared" si="241"/>
        <v>0</v>
      </c>
      <c r="L3520" s="97">
        <f t="shared" si="241"/>
        <v>0</v>
      </c>
      <c r="M3520" s="97">
        <f t="shared" si="241"/>
        <v>0</v>
      </c>
      <c r="N3520" s="97">
        <f t="shared" si="241"/>
        <v>0</v>
      </c>
      <c r="O3520" s="97">
        <f t="shared" si="241"/>
        <v>0</v>
      </c>
      <c r="P3520" s="97">
        <f t="shared" si="241"/>
        <v>0</v>
      </c>
      <c r="Q3520" s="98">
        <f t="shared" si="241"/>
        <v>0</v>
      </c>
      <c r="R3520" s="1"/>
      <c r="S3520" s="1"/>
      <c r="T3520" s="1"/>
      <c r="U3520" s="1"/>
      <c r="V3520" s="1"/>
      <c r="W3520" s="222"/>
      <c r="X3520" s="1"/>
      <c r="Y3520" s="1"/>
      <c r="Z3520" s="1"/>
      <c r="AA3520" s="3"/>
      <c r="AB3520" s="128"/>
      <c r="AC3520" s="69"/>
      <c r="AD3520" s="3"/>
      <c r="AE3520" s="3"/>
      <c r="AF3520" s="194"/>
    </row>
    <row r="3521" spans="1:32" ht="16.5" hidden="1" customHeight="1">
      <c r="A3521" s="1"/>
      <c r="B3521" s="1"/>
      <c r="C3521" s="1"/>
      <c r="D3521" s="1"/>
      <c r="E3521" s="111">
        <f>E3513*-1</f>
        <v>-82.6875</v>
      </c>
      <c r="F3521" s="96">
        <f>IF(F4=0,0,IF(F$4-$B$50&lt;0,IF(F$4-$B$50&lt;$E3521,$E3521,F$4-$B$50),0))</f>
        <v>-82.6875</v>
      </c>
      <c r="G3521" s="97">
        <f t="shared" ref="G3521:Q3521" si="242">IF(G4=0,0,IF(G$4-$B$50&lt;0,IF(G$4-$B$50&lt;$E3521,$E3521,G$4-$B$50),0))</f>
        <v>-18.75</v>
      </c>
      <c r="H3521" s="97">
        <f t="shared" si="242"/>
        <v>-48.75</v>
      </c>
      <c r="I3521" s="97">
        <f t="shared" si="242"/>
        <v>0</v>
      </c>
      <c r="J3521" s="97">
        <f t="shared" si="242"/>
        <v>0</v>
      </c>
      <c r="K3521" s="97">
        <f t="shared" si="242"/>
        <v>0</v>
      </c>
      <c r="L3521" s="97">
        <f t="shared" si="242"/>
        <v>0</v>
      </c>
      <c r="M3521" s="97">
        <f t="shared" si="242"/>
        <v>0</v>
      </c>
      <c r="N3521" s="97">
        <f t="shared" si="242"/>
        <v>0</v>
      </c>
      <c r="O3521" s="97">
        <f t="shared" si="242"/>
        <v>0</v>
      </c>
      <c r="P3521" s="97">
        <f t="shared" si="242"/>
        <v>0</v>
      </c>
      <c r="Q3521" s="98">
        <f t="shared" si="242"/>
        <v>0</v>
      </c>
      <c r="R3521" s="1"/>
      <c r="S3521" s="1"/>
      <c r="T3521" s="1"/>
      <c r="U3521" s="1"/>
      <c r="V3521" s="1"/>
      <c r="W3521" s="222"/>
      <c r="X3521" s="1"/>
      <c r="Y3521" s="1"/>
      <c r="Z3521" s="1"/>
      <c r="AA3521" s="3"/>
      <c r="AB3521" s="128"/>
      <c r="AC3521" s="69"/>
      <c r="AD3521" s="3"/>
      <c r="AE3521" s="3"/>
      <c r="AF3521" s="194"/>
    </row>
    <row r="3522" spans="1:32" ht="16.5" hidden="1" customHeight="1">
      <c r="A3522" s="1"/>
      <c r="B3522" s="1"/>
      <c r="C3522" s="1"/>
      <c r="D3522" s="1"/>
      <c r="E3522" s="112">
        <f>E3512*-1</f>
        <v>-110.25</v>
      </c>
      <c r="F3522" s="104">
        <f>IF(F4=0,0,IF(F$4-$B$50&lt;0,IF(F$4-$B$50&lt;$E3522,$E3522,F$4-$B$50),0))</f>
        <v>-83.75</v>
      </c>
      <c r="G3522" s="105">
        <f t="shared" ref="G3522:Q3522" si="243">IF(G4=0,0,IF(G$4-$B$50&lt;0,IF(G$4-$B$50&lt;$E3522,$E3522,G$4-$B$50),0))</f>
        <v>-18.75</v>
      </c>
      <c r="H3522" s="105">
        <f t="shared" si="243"/>
        <v>-48.75</v>
      </c>
      <c r="I3522" s="105">
        <f t="shared" si="243"/>
        <v>0</v>
      </c>
      <c r="J3522" s="105">
        <f t="shared" si="243"/>
        <v>0</v>
      </c>
      <c r="K3522" s="105">
        <f t="shared" si="243"/>
        <v>0</v>
      </c>
      <c r="L3522" s="105">
        <f t="shared" si="243"/>
        <v>0</v>
      </c>
      <c r="M3522" s="105">
        <f t="shared" si="243"/>
        <v>0</v>
      </c>
      <c r="N3522" s="105">
        <f t="shared" si="243"/>
        <v>0</v>
      </c>
      <c r="O3522" s="105">
        <f t="shared" si="243"/>
        <v>0</v>
      </c>
      <c r="P3522" s="105">
        <f t="shared" si="243"/>
        <v>0</v>
      </c>
      <c r="Q3522" s="106">
        <f t="shared" si="243"/>
        <v>0</v>
      </c>
      <c r="R3522" s="1"/>
      <c r="S3522" s="1"/>
      <c r="T3522" s="1"/>
      <c r="U3522" s="1"/>
      <c r="V3522" s="1"/>
      <c r="W3522" s="222"/>
      <c r="X3522" s="1"/>
      <c r="Y3522" s="1"/>
      <c r="Z3522" s="1"/>
      <c r="AA3522" s="3"/>
      <c r="AB3522" s="128"/>
      <c r="AC3522" s="69"/>
      <c r="AD3522" s="3"/>
      <c r="AE3522" s="3"/>
      <c r="AF3522" s="194"/>
    </row>
    <row r="3523" spans="1:32" ht="16.5" hidden="1" customHeight="1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222"/>
      <c r="X3523" s="1"/>
      <c r="Y3523" s="1"/>
      <c r="Z3523" s="1"/>
      <c r="AA3523" s="3"/>
      <c r="AB3523" s="128"/>
      <c r="AC3523" s="69"/>
      <c r="AD3523" s="3"/>
      <c r="AE3523" s="3"/>
      <c r="AF3523" s="194"/>
    </row>
    <row r="3524" spans="1:32" ht="16.5" hidden="1" customHeight="1">
      <c r="A3524" s="1"/>
      <c r="B3524" s="1"/>
      <c r="C3524" s="1"/>
      <c r="D3524" s="1"/>
      <c r="E3524" s="1"/>
      <c r="F3524" s="129">
        <v>1</v>
      </c>
      <c r="G3524" s="129">
        <v>2</v>
      </c>
      <c r="H3524" s="129">
        <v>3</v>
      </c>
      <c r="I3524" s="129">
        <v>4</v>
      </c>
      <c r="J3524" s="129">
        <v>5</v>
      </c>
      <c r="K3524" s="129">
        <v>6</v>
      </c>
      <c r="L3524" s="129">
        <v>7</v>
      </c>
      <c r="M3524" s="129">
        <v>8</v>
      </c>
      <c r="N3524" s="129">
        <v>9</v>
      </c>
      <c r="O3524" s="129">
        <v>10</v>
      </c>
      <c r="P3524" s="129">
        <v>11</v>
      </c>
      <c r="Q3524" s="129">
        <v>12</v>
      </c>
      <c r="R3524" s="1"/>
      <c r="S3524" s="1"/>
      <c r="T3524" s="1"/>
      <c r="U3524" s="1"/>
      <c r="V3524" s="1"/>
      <c r="W3524" s="222"/>
      <c r="X3524" s="1"/>
      <c r="Y3524" s="1"/>
      <c r="Z3524" s="1"/>
      <c r="AA3524" s="3"/>
      <c r="AB3524" s="128"/>
      <c r="AC3524" s="69"/>
      <c r="AD3524" s="3"/>
      <c r="AE3524" s="3"/>
      <c r="AF3524" s="194"/>
    </row>
    <row r="3525" spans="1:32" ht="16.5" hidden="1" customHeight="1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222"/>
      <c r="X3525" s="1"/>
      <c r="Y3525" s="1"/>
      <c r="Z3525" s="1"/>
      <c r="AA3525" s="3"/>
      <c r="AB3525" s="128"/>
      <c r="AC3525" s="69"/>
      <c r="AD3525" s="3"/>
      <c r="AE3525" s="3"/>
      <c r="AF3525" s="194"/>
    </row>
    <row r="3526" spans="1:32" ht="16.5" hidden="1" customHeight="1">
      <c r="A3526" s="1"/>
      <c r="B3526" s="1"/>
      <c r="C3526" s="1"/>
      <c r="D3526" s="1"/>
      <c r="E3526" s="1"/>
      <c r="F3526" s="222"/>
      <c r="G3526" s="222"/>
      <c r="H3526" s="222"/>
      <c r="I3526" s="222"/>
      <c r="J3526" s="222"/>
      <c r="K3526" s="222"/>
      <c r="L3526" s="222"/>
      <c r="M3526" s="222"/>
      <c r="N3526" s="222"/>
      <c r="O3526" s="222"/>
      <c r="P3526" s="222"/>
      <c r="Q3526" s="222"/>
      <c r="R3526" s="1"/>
      <c r="S3526" s="1"/>
      <c r="T3526" s="1"/>
      <c r="U3526" s="1"/>
      <c r="V3526" s="1"/>
      <c r="W3526" s="222"/>
      <c r="X3526" s="1"/>
      <c r="Y3526" s="1"/>
      <c r="Z3526" s="1"/>
      <c r="AA3526" s="3"/>
      <c r="AB3526" s="128"/>
      <c r="AC3526" s="69"/>
      <c r="AD3526" s="3"/>
      <c r="AE3526" s="3"/>
      <c r="AF3526" s="194"/>
    </row>
    <row r="3527" spans="1:32" ht="16.5" hidden="1" customHeight="1">
      <c r="A3527" s="1"/>
      <c r="B3527" s="1"/>
      <c r="C3527" s="1"/>
      <c r="D3527" s="1"/>
      <c r="E3527" s="7" t="s">
        <v>14</v>
      </c>
      <c r="F3527" s="277">
        <v>1</v>
      </c>
      <c r="G3527" s="277" t="b">
        <f>Presentazione!$F$152</f>
        <v>1</v>
      </c>
      <c r="H3527" s="277" t="b">
        <f>IF(ISERROR(G3527),TRUE,FALSE)</f>
        <v>0</v>
      </c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222"/>
      <c r="X3527" s="1"/>
      <c r="Y3527" s="1"/>
      <c r="Z3527" s="1"/>
      <c r="AA3527" s="1"/>
      <c r="AB3527" s="128"/>
      <c r="AC3527" s="69"/>
      <c r="AD3527" s="1"/>
      <c r="AE3527" s="1"/>
      <c r="AF3527" s="194"/>
    </row>
    <row r="3528" spans="1:32" hidden="1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222"/>
      <c r="X3528" s="1"/>
      <c r="Y3528" s="1"/>
      <c r="Z3528" s="1"/>
      <c r="AA3528" s="1"/>
      <c r="AB3528" s="69"/>
      <c r="AC3528" s="69"/>
      <c r="AD3528" s="1"/>
      <c r="AE3528" s="1"/>
      <c r="AF3528" s="194"/>
    </row>
  </sheetData>
  <sheetProtection algorithmName="SHA-512" hashValue="+9ZakvvryECGCy9gZ/q9lPal90VbhS7mICudnahg0sACReBkPBGRIkZV0aacgdb9M/IRHfltVd2LQ49AQOBX7g==" saltValue="mQNt6uzUGQcKBVe+2gDOwg==" spinCount="100000" sheet="1" objects="1" scenarios="1" selectLockedCells="1" autoFilter="0"/>
  <autoFilter ref="V5:Z5"/>
  <sortState ref="W7:W15">
    <sortCondition ref="W7"/>
  </sortState>
  <mergeCells count="45">
    <mergeCell ref="B28:E28"/>
    <mergeCell ref="B29:E29"/>
    <mergeCell ref="B30:E30"/>
    <mergeCell ref="W3:X3"/>
    <mergeCell ref="B8:E8"/>
    <mergeCell ref="B9:E9"/>
    <mergeCell ref="B10:E10"/>
    <mergeCell ref="B7:E7"/>
    <mergeCell ref="C4:E4"/>
    <mergeCell ref="B18:E18"/>
    <mergeCell ref="B19:E19"/>
    <mergeCell ref="B20:E20"/>
    <mergeCell ref="B13:E13"/>
    <mergeCell ref="B14:E14"/>
    <mergeCell ref="B15:E15"/>
    <mergeCell ref="B16:E16"/>
    <mergeCell ref="B17:E17"/>
    <mergeCell ref="B27:E27"/>
    <mergeCell ref="B3514:C3514"/>
    <mergeCell ref="E65:N65"/>
    <mergeCell ref="B62:H62"/>
    <mergeCell ref="O62:S62"/>
    <mergeCell ref="B11:E11"/>
    <mergeCell ref="B49:C49"/>
    <mergeCell ref="B50:C50"/>
    <mergeCell ref="B51:C51"/>
    <mergeCell ref="B21:E21"/>
    <mergeCell ref="B42:E42"/>
    <mergeCell ref="B12:E12"/>
    <mergeCell ref="B22:E22"/>
    <mergeCell ref="B23:E23"/>
    <mergeCell ref="B24:E24"/>
    <mergeCell ref="B25:E25"/>
    <mergeCell ref="B26:E26"/>
    <mergeCell ref="B31:E31"/>
    <mergeCell ref="B32:E32"/>
    <mergeCell ref="B38:E38"/>
    <mergeCell ref="B39:E39"/>
    <mergeCell ref="B40:E40"/>
    <mergeCell ref="B41:E41"/>
    <mergeCell ref="B33:E33"/>
    <mergeCell ref="B34:E34"/>
    <mergeCell ref="B35:E35"/>
    <mergeCell ref="B36:E36"/>
    <mergeCell ref="B37:E37"/>
  </mergeCells>
  <phoneticPr fontId="4" type="noConversion"/>
  <conditionalFormatting sqref="D50">
    <cfRule type="cellIs" dxfId="90" priority="38" stopIfTrue="1" operator="equal">
      <formula>0</formula>
    </cfRule>
  </conditionalFormatting>
  <conditionalFormatting sqref="E3518:Q3522 F3517:Q3517 E3512:Q3516 B50:C50">
    <cfRule type="cellIs" dxfId="89" priority="40" stopIfTrue="1" operator="equal">
      <formula>0</formula>
    </cfRule>
  </conditionalFormatting>
  <conditionalFormatting sqref="S4 F8:Q42">
    <cfRule type="expression" dxfId="88" priority="42" stopIfTrue="1">
      <formula>$H$3527=TRUE</formula>
    </cfRule>
    <cfRule type="cellIs" dxfId="87" priority="43" stopIfTrue="1" operator="equal">
      <formula>0</formula>
    </cfRule>
  </conditionalFormatting>
  <conditionalFormatting sqref="F4:Q4 S8:S42">
    <cfRule type="expression" dxfId="86" priority="44" stopIfTrue="1">
      <formula>$H$3527=TRUE</formula>
    </cfRule>
    <cfRule type="cellIs" dxfId="85" priority="45" stopIfTrue="1" operator="equal">
      <formula>0</formula>
    </cfRule>
  </conditionalFormatting>
  <conditionalFormatting sqref="U7:U3506">
    <cfRule type="cellIs" dxfId="84" priority="27" stopIfTrue="1" operator="equal">
      <formula>0</formula>
    </cfRule>
  </conditionalFormatting>
  <conditionalFormatting sqref="X7:X3506">
    <cfRule type="expression" dxfId="83" priority="26">
      <formula>$AC7&lt;&gt;""</formula>
    </cfRule>
  </conditionalFormatting>
  <conditionalFormatting sqref="F50:Q50">
    <cfRule type="cellIs" dxfId="82" priority="13" operator="greaterThan">
      <formula>0</formula>
    </cfRule>
  </conditionalFormatting>
  <conditionalFormatting sqref="F51:Q51">
    <cfRule type="cellIs" dxfId="81" priority="12" operator="lessThan">
      <formula>0</formula>
    </cfRule>
  </conditionalFormatting>
  <conditionalFormatting sqref="F47:Q49">
    <cfRule type="cellIs" dxfId="80" priority="11" operator="greaterThan">
      <formula>0</formula>
    </cfRule>
  </conditionalFormatting>
  <conditionalFormatting sqref="F52:Q54">
    <cfRule type="cellIs" dxfId="79" priority="10" operator="lessThan">
      <formula>0</formula>
    </cfRule>
  </conditionalFormatting>
  <conditionalFormatting sqref="F46:Q46">
    <cfRule type="expression" dxfId="78" priority="2">
      <formula>F46&gt;0</formula>
    </cfRule>
    <cfRule type="cellIs" dxfId="77" priority="9" operator="greaterThan">
      <formula>0</formula>
    </cfRule>
  </conditionalFormatting>
  <conditionalFormatting sqref="F55:Q55">
    <cfRule type="expression" dxfId="76" priority="3">
      <formula>F55&lt;0</formula>
    </cfRule>
    <cfRule type="cellIs" dxfId="75" priority="8" operator="lessThan">
      <formula>0</formula>
    </cfRule>
  </conditionalFormatting>
  <conditionalFormatting sqref="F46:Q50">
    <cfRule type="expression" dxfId="74" priority="7">
      <formula>AND(F46&gt;0,F46&lt;&gt;F3512)</formula>
    </cfRule>
  </conditionalFormatting>
  <conditionalFormatting sqref="F51:Q55">
    <cfRule type="expression" dxfId="73" priority="6">
      <formula>AND(F51&lt;0,F51&lt;&gt;F3518)</formula>
    </cfRule>
  </conditionalFormatting>
  <conditionalFormatting sqref="F47:Q50">
    <cfRule type="expression" dxfId="72" priority="5">
      <formula>AND(F47&gt;0,F46=0)</formula>
    </cfRule>
  </conditionalFormatting>
  <conditionalFormatting sqref="F51:Q54">
    <cfRule type="expression" dxfId="71" priority="4">
      <formula>AND(F51&lt;0,F52=0)</formula>
    </cfRule>
  </conditionalFormatting>
  <conditionalFormatting sqref="F2:Q2">
    <cfRule type="expression" dxfId="70" priority="249" stopIfTrue="1">
      <formula>AND(F4&gt;0,F3517&lt;0)</formula>
    </cfRule>
    <cfRule type="expression" dxfId="69" priority="250" stopIfTrue="1">
      <formula>AND(F4&gt;0,F3517&gt;0)</formula>
    </cfRule>
  </conditionalFormatting>
  <conditionalFormatting sqref="AE7:AE3506">
    <cfRule type="cellIs" dxfId="68" priority="1" operator="equal">
      <formula>0</formula>
    </cfRule>
  </conditionalFormatting>
  <dataValidations count="5">
    <dataValidation type="decimal" operator="greaterThan" allowBlank="1" showInputMessage="1" showErrorMessage="1" sqref="E47:E49">
      <formula1>E48</formula1>
    </dataValidation>
    <dataValidation type="decimal" allowBlank="1" showInputMessage="1" showErrorMessage="1" sqref="E46">
      <formula1>E47</formula1>
      <formula2>100</formula2>
    </dataValidation>
    <dataValidation type="decimal" operator="greaterThan" allowBlank="1" showInputMessage="1" showErrorMessage="1" sqref="E50">
      <formula1>0</formula1>
    </dataValidation>
    <dataValidation type="list" allowBlank="1" showInputMessage="1" showErrorMessage="1" sqref="X7:X3506">
      <formula1>$B$7:$B$42</formula1>
    </dataValidation>
    <dataValidation type="list" allowBlank="1" showInputMessage="1" showErrorMessage="1" sqref="AA3507 AD3507:AE3507">
      <formula1>#REF!</formula1>
    </dataValidation>
  </dataValidations>
  <hyperlinks>
    <hyperlink ref="W3:X3" location="PERSONALE!A6" display="Vai al riepilogo"/>
  </hyperlinks>
  <printOptions horizontalCentered="1"/>
  <pageMargins left="0" right="0" top="0.39370078740157483" bottom="0" header="0.51181102362204722" footer="0.51181102362204722"/>
  <pageSetup paperSize="9" scale="59" orientation="portrait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0">
    <pageSetUpPr autoPageBreaks="0"/>
  </sheetPr>
  <dimension ref="A1:AF1028"/>
  <sheetViews>
    <sheetView showGridLines="0" showRowColHeaders="0" zoomScaleNormal="100" workbookViewId="0">
      <pane ySplit="5" topLeftCell="A6" activePane="bottomLeft" state="frozen"/>
      <selection activeCell="E2" sqref="E2:F2"/>
      <selection pane="bottomLeft" activeCell="A6" sqref="A6"/>
    </sheetView>
  </sheetViews>
  <sheetFormatPr defaultRowHeight="12.75"/>
  <cols>
    <col min="1" max="1" width="5" style="2" customWidth="1"/>
    <col min="2" max="2" width="4.28515625" style="2" customWidth="1"/>
    <col min="3" max="3" width="16.7109375" style="2" customWidth="1"/>
    <col min="4" max="4" width="3.140625" style="2" customWidth="1"/>
    <col min="5" max="5" width="10" style="2" customWidth="1"/>
    <col min="6" max="17" width="10.28515625" style="2" customWidth="1"/>
    <col min="18" max="18" width="1.28515625" style="2" customWidth="1"/>
    <col min="19" max="19" width="11.42578125" style="2" customWidth="1"/>
    <col min="20" max="20" width="2.7109375" style="2" customWidth="1"/>
    <col min="21" max="21" width="5" style="2" hidden="1" customWidth="1"/>
    <col min="22" max="22" width="10" style="2" customWidth="1"/>
    <col min="23" max="23" width="11.42578125" style="2" customWidth="1"/>
    <col min="24" max="24" width="31.42578125" style="2" customWidth="1"/>
    <col min="25" max="25" width="54.28515625" style="2" customWidth="1"/>
    <col min="26" max="26" width="12.85546875" style="2" customWidth="1"/>
    <col min="27" max="27" width="32.85546875" style="2" hidden="1" customWidth="1"/>
    <col min="28" max="28" width="28.5703125" style="2" hidden="1" customWidth="1"/>
    <col min="29" max="29" width="5.7109375" style="2" customWidth="1"/>
    <col min="30" max="30" width="9.5703125" style="2" hidden="1" customWidth="1"/>
    <col min="31" max="31" width="4.28515625" style="2" hidden="1" customWidth="1"/>
    <col min="32" max="32" width="8.140625" style="2" hidden="1" customWidth="1"/>
    <col min="33" max="16384" width="9.140625" style="2"/>
  </cols>
  <sheetData>
    <row r="1" spans="1:32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4.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8" customHeight="1">
      <c r="A3" s="3"/>
      <c r="B3" s="280" t="str">
        <f>O40</f>
        <v>ANNO: 2024</v>
      </c>
      <c r="C3" s="3"/>
      <c r="D3" s="3"/>
      <c r="E3" s="3"/>
      <c r="F3" s="146" t="s">
        <v>44</v>
      </c>
      <c r="G3" s="146" t="s">
        <v>45</v>
      </c>
      <c r="H3" s="146" t="s">
        <v>46</v>
      </c>
      <c r="I3" s="146" t="s">
        <v>47</v>
      </c>
      <c r="J3" s="146" t="s">
        <v>48</v>
      </c>
      <c r="K3" s="146" t="s">
        <v>49</v>
      </c>
      <c r="L3" s="146" t="s">
        <v>50</v>
      </c>
      <c r="M3" s="146" t="s">
        <v>51</v>
      </c>
      <c r="N3" s="146" t="s">
        <v>52</v>
      </c>
      <c r="O3" s="146" t="s">
        <v>53</v>
      </c>
      <c r="P3" s="146" t="s">
        <v>54</v>
      </c>
      <c r="Q3" s="146" t="s">
        <v>55</v>
      </c>
      <c r="R3" s="3"/>
      <c r="S3" s="146" t="s">
        <v>13</v>
      </c>
      <c r="T3" s="3"/>
      <c r="U3" s="3"/>
      <c r="V3" s="1"/>
      <c r="W3" s="355" t="s">
        <v>140</v>
      </c>
      <c r="X3" s="355"/>
      <c r="Y3" s="1"/>
      <c r="Z3" s="1"/>
      <c r="AA3" s="1"/>
      <c r="AB3" s="194" t="str">
        <f>IF(AF7=1900,"",IF(AF7=AF8,CONCATENATE("ANNO: ",AF7),CONCATENATE("ANNI: dal ",AF7," al ",AF8)))</f>
        <v>ANNO: 2024</v>
      </c>
      <c r="AC3" s="1"/>
      <c r="AD3" s="1"/>
      <c r="AE3" s="1"/>
      <c r="AF3" s="1"/>
    </row>
    <row r="4" spans="1:32" ht="18.75" customHeight="1">
      <c r="A4" s="3"/>
      <c r="B4" s="274" t="s">
        <v>146</v>
      </c>
      <c r="C4" s="361" t="s">
        <v>24</v>
      </c>
      <c r="D4" s="361"/>
      <c r="E4" s="362"/>
      <c r="F4" s="199">
        <f t="shared" ref="F4:Q4" si="0">SUM(F8:F22)</f>
        <v>2205.4499999999998</v>
      </c>
      <c r="G4" s="200">
        <f t="shared" si="0"/>
        <v>2110</v>
      </c>
      <c r="H4" s="200">
        <f t="shared" si="0"/>
        <v>100</v>
      </c>
      <c r="I4" s="200">
        <f t="shared" si="0"/>
        <v>0</v>
      </c>
      <c r="J4" s="200">
        <f t="shared" si="0"/>
        <v>0</v>
      </c>
      <c r="K4" s="200">
        <f t="shared" si="0"/>
        <v>0</v>
      </c>
      <c r="L4" s="200">
        <f t="shared" si="0"/>
        <v>0</v>
      </c>
      <c r="M4" s="200">
        <f t="shared" si="0"/>
        <v>0</v>
      </c>
      <c r="N4" s="200">
        <f t="shared" si="0"/>
        <v>0</v>
      </c>
      <c r="O4" s="200">
        <f t="shared" si="0"/>
        <v>0</v>
      </c>
      <c r="P4" s="200">
        <f t="shared" si="0"/>
        <v>0</v>
      </c>
      <c r="Q4" s="201">
        <f t="shared" si="0"/>
        <v>0</v>
      </c>
      <c r="R4" s="3"/>
      <c r="S4" s="190">
        <f>SUM(F4:Q4)</f>
        <v>4415.45</v>
      </c>
      <c r="T4" s="3"/>
      <c r="U4" s="177" t="s">
        <v>196</v>
      </c>
      <c r="V4" s="3"/>
      <c r="W4" s="202" t="s">
        <v>186</v>
      </c>
      <c r="X4" s="203" t="s">
        <v>142</v>
      </c>
      <c r="Y4" s="203" t="s">
        <v>35</v>
      </c>
      <c r="Z4" s="150" t="s">
        <v>36</v>
      </c>
      <c r="AA4" s="1"/>
      <c r="AB4" s="1"/>
      <c r="AC4" s="1"/>
      <c r="AD4" s="1"/>
      <c r="AE4" s="1"/>
      <c r="AF4" s="1"/>
    </row>
    <row r="5" spans="1:32" ht="9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42"/>
      <c r="X5" s="43"/>
      <c r="Y5" s="43"/>
      <c r="Z5" s="204"/>
      <c r="AA5" s="1"/>
      <c r="AB5" s="120"/>
      <c r="AC5" s="1"/>
      <c r="AD5" s="1"/>
      <c r="AE5" s="1"/>
      <c r="AF5" s="1"/>
    </row>
    <row r="6" spans="1:32" ht="6.75" customHeight="1">
      <c r="A6" s="14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149" t="s">
        <v>139</v>
      </c>
      <c r="W6" s="121"/>
      <c r="X6" s="122"/>
      <c r="Y6" s="122"/>
      <c r="Z6" s="205"/>
      <c r="AA6" s="1"/>
      <c r="AB6" s="123"/>
      <c r="AC6" s="140"/>
      <c r="AD6" s="1"/>
      <c r="AE6" s="1"/>
      <c r="AF6" s="1"/>
    </row>
    <row r="7" spans="1:32" ht="16.5" customHeight="1">
      <c r="A7" s="3"/>
      <c r="B7" s="359"/>
      <c r="C7" s="360"/>
      <c r="D7" s="360"/>
      <c r="E7" s="360"/>
      <c r="F7" s="147" t="s">
        <v>1</v>
      </c>
      <c r="G7" s="147" t="s">
        <v>2</v>
      </c>
      <c r="H7" s="147" t="s">
        <v>3</v>
      </c>
      <c r="I7" s="147" t="s">
        <v>4</v>
      </c>
      <c r="J7" s="147" t="s">
        <v>5</v>
      </c>
      <c r="K7" s="147" t="s">
        <v>6</v>
      </c>
      <c r="L7" s="147" t="s">
        <v>7</v>
      </c>
      <c r="M7" s="147" t="s">
        <v>8</v>
      </c>
      <c r="N7" s="147" t="s">
        <v>9</v>
      </c>
      <c r="O7" s="147" t="s">
        <v>10</v>
      </c>
      <c r="P7" s="147" t="s">
        <v>11</v>
      </c>
      <c r="Q7" s="147" t="s">
        <v>12</v>
      </c>
      <c r="R7" s="3"/>
      <c r="S7" s="68"/>
      <c r="T7" s="3"/>
      <c r="U7" s="175">
        <f>IF(AND($X$1012&lt;&gt;" ",$X$1012&lt;&gt;0),IF(X7=$X$1012,1,0),0)</f>
        <v>0</v>
      </c>
      <c r="V7" s="178" t="s">
        <v>189</v>
      </c>
      <c r="W7" s="130">
        <v>45296</v>
      </c>
      <c r="X7" s="131" t="s">
        <v>112</v>
      </c>
      <c r="Y7" s="131" t="s">
        <v>5200</v>
      </c>
      <c r="Z7" s="206">
        <v>2000</v>
      </c>
      <c r="AA7" s="194" t="str">
        <f>IF(ISBLANK(X7),0,VLOOKUP(X7,$B$8:$E$22,1,FALSE))</f>
        <v>Reddito ordinario</v>
      </c>
      <c r="AB7" s="124" t="str">
        <f>IF(W7&gt;0,CONCATENATE(MONTH(W7)&amp;X7),"")</f>
        <v>1Reddito ordinario</v>
      </c>
      <c r="AC7" s="195" t="str">
        <f>IF(OR(AND(Z7&lt;&gt;0,ISBLANK(X7)),ISERROR(AA7)),"ERR","")</f>
        <v/>
      </c>
      <c r="AD7" s="194" t="str">
        <f>IF(W7&gt;0,CONCATENATE(MONTH(W7),"-",YEAR(W7)),"")</f>
        <v>1-2024</v>
      </c>
      <c r="AE7" s="195">
        <f>IF(AD7="",0,1)</f>
        <v>1</v>
      </c>
      <c r="AF7" s="272">
        <f>YEAR(MIN(W7:W1006))</f>
        <v>2024</v>
      </c>
    </row>
    <row r="8" spans="1:32" ht="16.5" customHeight="1">
      <c r="A8" s="48">
        <v>1</v>
      </c>
      <c r="B8" s="356" t="s">
        <v>112</v>
      </c>
      <c r="C8" s="357"/>
      <c r="D8" s="357"/>
      <c r="E8" s="358"/>
      <c r="F8" s="181">
        <f t="shared" ref="F8:Q22" si="1">SUMIF($AB$7:$AB$1006,CONCATENATE(F$1024,$B8),$Z$7:$Z$1006)</f>
        <v>2000</v>
      </c>
      <c r="G8" s="182">
        <f t="shared" si="1"/>
        <v>2000</v>
      </c>
      <c r="H8" s="182">
        <f t="shared" si="1"/>
        <v>0</v>
      </c>
      <c r="I8" s="182">
        <f t="shared" si="1"/>
        <v>0</v>
      </c>
      <c r="J8" s="182">
        <f t="shared" si="1"/>
        <v>0</v>
      </c>
      <c r="K8" s="182">
        <f t="shared" si="1"/>
        <v>0</v>
      </c>
      <c r="L8" s="182">
        <f t="shared" si="1"/>
        <v>0</v>
      </c>
      <c r="M8" s="182">
        <f t="shared" si="1"/>
        <v>0</v>
      </c>
      <c r="N8" s="182">
        <f t="shared" si="1"/>
        <v>0</v>
      </c>
      <c r="O8" s="182">
        <f t="shared" si="1"/>
        <v>0</v>
      </c>
      <c r="P8" s="182">
        <f t="shared" si="1"/>
        <v>0</v>
      </c>
      <c r="Q8" s="183">
        <f t="shared" si="1"/>
        <v>0</v>
      </c>
      <c r="R8" s="48"/>
      <c r="S8" s="196">
        <f t="shared" ref="S8:S22" si="2">SUM(F8:Q8)</f>
        <v>4000</v>
      </c>
      <c r="T8" s="48"/>
      <c r="U8" s="175">
        <f>IF(AND($X$1012&lt;&gt;" ",$X$1012&lt;&gt;0),IF(X8=$X$1012,1+COUNTIF(U$7:U7,"&gt;0"),0),0)</f>
        <v>0</v>
      </c>
      <c r="V8" s="178" t="s">
        <v>197</v>
      </c>
      <c r="W8" s="130">
        <v>45301</v>
      </c>
      <c r="X8" s="131" t="s">
        <v>113</v>
      </c>
      <c r="Y8" s="131"/>
      <c r="Z8" s="206">
        <v>200</v>
      </c>
      <c r="AA8" s="194" t="str">
        <f t="shared" ref="AA8:AA71" si="3">IF(ISBLANK(X8),0,VLOOKUP(X8,$B$8:$E$22,1,FALSE))</f>
        <v>Reddito straordinario</v>
      </c>
      <c r="AB8" s="124" t="str">
        <f t="shared" ref="AB8:AB71" si="4">IF(W8&gt;0,CONCATENATE(MONTH(W8)&amp;X8),"")</f>
        <v>1Reddito straordinario</v>
      </c>
      <c r="AC8" s="195" t="str">
        <f t="shared" ref="AC8:AC71" si="5">IF(OR(AND(Z8&lt;&gt;0,ISBLANK(X8)),ISERROR(AA8)),"ERR","")</f>
        <v/>
      </c>
      <c r="AD8" s="194" t="str">
        <f t="shared" ref="AD8:AD71" si="6">IF(W8&gt;0,CONCATENATE(MONTH(W8),"-",YEAR(W8)),"")</f>
        <v>1-2024</v>
      </c>
      <c r="AE8" s="194">
        <f>IF(AD8="",0,IF(ISERROR(VLOOKUP(AD8,AD$7:AD7,1,FALSE)),1,0))</f>
        <v>0</v>
      </c>
      <c r="AF8" s="272">
        <f>YEAR(MAX(W7:W1006))</f>
        <v>2024</v>
      </c>
    </row>
    <row r="9" spans="1:32" ht="16.5" customHeight="1">
      <c r="A9" s="48">
        <v>2</v>
      </c>
      <c r="B9" s="340" t="s">
        <v>113</v>
      </c>
      <c r="C9" s="341"/>
      <c r="D9" s="341"/>
      <c r="E9" s="342"/>
      <c r="F9" s="184">
        <f t="shared" si="1"/>
        <v>200</v>
      </c>
      <c r="G9" s="185">
        <f t="shared" si="1"/>
        <v>0</v>
      </c>
      <c r="H9" s="185">
        <f t="shared" si="1"/>
        <v>0</v>
      </c>
      <c r="I9" s="185">
        <f t="shared" si="1"/>
        <v>0</v>
      </c>
      <c r="J9" s="185">
        <f t="shared" si="1"/>
        <v>0</v>
      </c>
      <c r="K9" s="185">
        <f t="shared" si="1"/>
        <v>0</v>
      </c>
      <c r="L9" s="185">
        <f t="shared" si="1"/>
        <v>0</v>
      </c>
      <c r="M9" s="185">
        <f t="shared" si="1"/>
        <v>0</v>
      </c>
      <c r="N9" s="185">
        <f t="shared" si="1"/>
        <v>0</v>
      </c>
      <c r="O9" s="185">
        <f t="shared" si="1"/>
        <v>0</v>
      </c>
      <c r="P9" s="185">
        <f t="shared" si="1"/>
        <v>0</v>
      </c>
      <c r="Q9" s="186">
        <f t="shared" si="1"/>
        <v>0</v>
      </c>
      <c r="R9" s="48"/>
      <c r="S9" s="197">
        <f t="shared" si="2"/>
        <v>200</v>
      </c>
      <c r="T9" s="48"/>
      <c r="U9" s="175">
        <f>IF(AND($X$1012&lt;&gt;" ",$X$1012&lt;&gt;0),IF(X9=$X$1012,1+COUNTIF(U$7:U8,"&gt;0"),0),0)</f>
        <v>0</v>
      </c>
      <c r="V9" s="178" t="s">
        <v>198</v>
      </c>
      <c r="W9" s="130">
        <v>45322</v>
      </c>
      <c r="X9" s="131" t="s">
        <v>114</v>
      </c>
      <c r="Y9" s="131"/>
      <c r="Z9" s="206">
        <v>5.45</v>
      </c>
      <c r="AA9" s="194" t="str">
        <f t="shared" si="3"/>
        <v>Reddito finanziario</v>
      </c>
      <c r="AB9" s="124" t="str">
        <f t="shared" si="4"/>
        <v>1Reddito finanziario</v>
      </c>
      <c r="AC9" s="195" t="str">
        <f t="shared" si="5"/>
        <v/>
      </c>
      <c r="AD9" s="194" t="str">
        <f t="shared" si="6"/>
        <v>1-2024</v>
      </c>
      <c r="AE9" s="194">
        <f>IF(AD9="",0,IF(ISERROR(VLOOKUP(AD9,AD$7:AD8,1,FALSE)),1,0))</f>
        <v>0</v>
      </c>
      <c r="AF9" s="194"/>
    </row>
    <row r="10" spans="1:32" ht="16.5" customHeight="1">
      <c r="A10" s="48">
        <v>3</v>
      </c>
      <c r="B10" s="340" t="s">
        <v>114</v>
      </c>
      <c r="C10" s="341"/>
      <c r="D10" s="341"/>
      <c r="E10" s="342"/>
      <c r="F10" s="184">
        <f t="shared" si="1"/>
        <v>5.45</v>
      </c>
      <c r="G10" s="185">
        <f t="shared" si="1"/>
        <v>0</v>
      </c>
      <c r="H10" s="185">
        <f t="shared" si="1"/>
        <v>0</v>
      </c>
      <c r="I10" s="185">
        <f t="shared" si="1"/>
        <v>0</v>
      </c>
      <c r="J10" s="185">
        <f t="shared" si="1"/>
        <v>0</v>
      </c>
      <c r="K10" s="185">
        <f t="shared" si="1"/>
        <v>0</v>
      </c>
      <c r="L10" s="185">
        <f t="shared" si="1"/>
        <v>0</v>
      </c>
      <c r="M10" s="185">
        <f t="shared" si="1"/>
        <v>0</v>
      </c>
      <c r="N10" s="185">
        <f t="shared" si="1"/>
        <v>0</v>
      </c>
      <c r="O10" s="185">
        <f t="shared" si="1"/>
        <v>0</v>
      </c>
      <c r="P10" s="185">
        <f t="shared" si="1"/>
        <v>0</v>
      </c>
      <c r="Q10" s="186">
        <f t="shared" si="1"/>
        <v>0</v>
      </c>
      <c r="R10" s="48"/>
      <c r="S10" s="197">
        <f t="shared" si="2"/>
        <v>5.45</v>
      </c>
      <c r="T10" s="48"/>
      <c r="U10" s="175">
        <f>IF(AND($X$1012&lt;&gt;" ",$X$1012&lt;&gt;0),IF(X10=$X$1012,1+COUNTIF(U$7:U9,"&gt;0"),0),0)</f>
        <v>0</v>
      </c>
      <c r="V10" s="178" t="s">
        <v>199</v>
      </c>
      <c r="W10" s="130">
        <v>45323</v>
      </c>
      <c r="X10" s="131" t="s">
        <v>5213</v>
      </c>
      <c r="Y10" s="131"/>
      <c r="Z10" s="206">
        <v>10</v>
      </c>
      <c r="AA10" s="194" t="str">
        <f t="shared" si="3"/>
        <v>ENTRATE DIVERSE</v>
      </c>
      <c r="AB10" s="124" t="str">
        <f t="shared" si="4"/>
        <v>2ENTRATE DIVERSE</v>
      </c>
      <c r="AC10" s="195" t="str">
        <f t="shared" si="5"/>
        <v/>
      </c>
      <c r="AD10" s="194" t="str">
        <f t="shared" si="6"/>
        <v>2-2024</v>
      </c>
      <c r="AE10" s="194">
        <f>IF(AD10="",0,IF(ISERROR(VLOOKUP(AD10,AD$7:AD9,1,FALSE)),1,0))</f>
        <v>1</v>
      </c>
      <c r="AF10" s="194"/>
    </row>
    <row r="11" spans="1:32" ht="16.5" customHeight="1">
      <c r="A11" s="48">
        <v>4</v>
      </c>
      <c r="B11" s="340" t="s">
        <v>115</v>
      </c>
      <c r="C11" s="341"/>
      <c r="D11" s="341"/>
      <c r="E11" s="342"/>
      <c r="F11" s="184">
        <f t="shared" si="1"/>
        <v>0</v>
      </c>
      <c r="G11" s="185">
        <f t="shared" si="1"/>
        <v>100</v>
      </c>
      <c r="H11" s="185">
        <f t="shared" si="1"/>
        <v>0</v>
      </c>
      <c r="I11" s="185">
        <f t="shared" si="1"/>
        <v>0</v>
      </c>
      <c r="J11" s="185">
        <f t="shared" si="1"/>
        <v>0</v>
      </c>
      <c r="K11" s="185">
        <f t="shared" si="1"/>
        <v>0</v>
      </c>
      <c r="L11" s="185">
        <f t="shared" si="1"/>
        <v>0</v>
      </c>
      <c r="M11" s="185">
        <f t="shared" si="1"/>
        <v>0</v>
      </c>
      <c r="N11" s="185">
        <f t="shared" si="1"/>
        <v>0</v>
      </c>
      <c r="O11" s="185">
        <f t="shared" si="1"/>
        <v>0</v>
      </c>
      <c r="P11" s="185">
        <f t="shared" si="1"/>
        <v>0</v>
      </c>
      <c r="Q11" s="186">
        <f t="shared" si="1"/>
        <v>0</v>
      </c>
      <c r="R11" s="48"/>
      <c r="S11" s="197">
        <f t="shared" si="2"/>
        <v>100</v>
      </c>
      <c r="T11" s="48"/>
      <c r="U11" s="175">
        <f>IF(AND($X$1012&lt;&gt;" ",$X$1012&lt;&gt;0),IF(X11=$X$1012,1+COUNTIF(U$7:U10,"&gt;0"),0),0)</f>
        <v>0</v>
      </c>
      <c r="V11" s="178" t="s">
        <v>200</v>
      </c>
      <c r="W11" s="130">
        <v>45327</v>
      </c>
      <c r="X11" s="131" t="s">
        <v>112</v>
      </c>
      <c r="Y11" s="131"/>
      <c r="Z11" s="206">
        <v>2000</v>
      </c>
      <c r="AA11" s="194" t="str">
        <f t="shared" si="3"/>
        <v>Reddito ordinario</v>
      </c>
      <c r="AB11" s="124" t="str">
        <f t="shared" si="4"/>
        <v>2Reddito ordinario</v>
      </c>
      <c r="AC11" s="195" t="str">
        <f t="shared" si="5"/>
        <v/>
      </c>
      <c r="AD11" s="194" t="str">
        <f t="shared" si="6"/>
        <v>2-2024</v>
      </c>
      <c r="AE11" s="194">
        <f>IF(AD11="",0,IF(ISERROR(VLOOKUP(AD11,AD$7:AD10,1,FALSE)),1,0))</f>
        <v>0</v>
      </c>
      <c r="AF11" s="194"/>
    </row>
    <row r="12" spans="1:32" ht="16.5" customHeight="1">
      <c r="A12" s="48">
        <v>5</v>
      </c>
      <c r="B12" s="340" t="s">
        <v>116</v>
      </c>
      <c r="C12" s="341"/>
      <c r="D12" s="341"/>
      <c r="E12" s="342"/>
      <c r="F12" s="184">
        <f t="shared" si="1"/>
        <v>0</v>
      </c>
      <c r="G12" s="185">
        <f t="shared" si="1"/>
        <v>0</v>
      </c>
      <c r="H12" s="185">
        <f t="shared" si="1"/>
        <v>100</v>
      </c>
      <c r="I12" s="185">
        <f t="shared" si="1"/>
        <v>0</v>
      </c>
      <c r="J12" s="185">
        <f t="shared" si="1"/>
        <v>0</v>
      </c>
      <c r="K12" s="185">
        <f t="shared" si="1"/>
        <v>0</v>
      </c>
      <c r="L12" s="185">
        <f t="shared" si="1"/>
        <v>0</v>
      </c>
      <c r="M12" s="185">
        <f t="shared" si="1"/>
        <v>0</v>
      </c>
      <c r="N12" s="185">
        <f t="shared" si="1"/>
        <v>0</v>
      </c>
      <c r="O12" s="185">
        <f t="shared" si="1"/>
        <v>0</v>
      </c>
      <c r="P12" s="185">
        <f t="shared" si="1"/>
        <v>0</v>
      </c>
      <c r="Q12" s="186">
        <f t="shared" si="1"/>
        <v>0</v>
      </c>
      <c r="R12" s="48"/>
      <c r="S12" s="197">
        <f t="shared" si="2"/>
        <v>100</v>
      </c>
      <c r="T12" s="48"/>
      <c r="U12" s="175">
        <f>IF(AND($X$1012&lt;&gt;" ",$X$1012&lt;&gt;0),IF(X12=$X$1012,1+COUNTIF(U$7:U11,"&gt;0"),0),0)</f>
        <v>0</v>
      </c>
      <c r="V12" s="178" t="s">
        <v>201</v>
      </c>
      <c r="W12" s="130">
        <v>45337</v>
      </c>
      <c r="X12" s="131" t="s">
        <v>115</v>
      </c>
      <c r="Y12" s="131"/>
      <c r="Z12" s="206">
        <v>100</v>
      </c>
      <c r="AA12" s="194" t="str">
        <f t="shared" si="3"/>
        <v>Vincite</v>
      </c>
      <c r="AB12" s="124" t="str">
        <f t="shared" si="4"/>
        <v>2Vincite</v>
      </c>
      <c r="AC12" s="195" t="str">
        <f t="shared" si="5"/>
        <v/>
      </c>
      <c r="AD12" s="194" t="str">
        <f t="shared" si="6"/>
        <v>2-2024</v>
      </c>
      <c r="AE12" s="194">
        <f>IF(AD12="",0,IF(ISERROR(VLOOKUP(AD12,AD$7:AD11,1,FALSE)),1,0))</f>
        <v>0</v>
      </c>
      <c r="AF12" s="194"/>
    </row>
    <row r="13" spans="1:32" ht="16.5" customHeight="1">
      <c r="A13" s="48">
        <v>6</v>
      </c>
      <c r="B13" s="340"/>
      <c r="C13" s="341"/>
      <c r="D13" s="341"/>
      <c r="E13" s="342"/>
      <c r="F13" s="184">
        <f t="shared" si="1"/>
        <v>0</v>
      </c>
      <c r="G13" s="185">
        <f t="shared" si="1"/>
        <v>0</v>
      </c>
      <c r="H13" s="185">
        <f t="shared" si="1"/>
        <v>0</v>
      </c>
      <c r="I13" s="185">
        <f t="shared" si="1"/>
        <v>0</v>
      </c>
      <c r="J13" s="185">
        <f t="shared" si="1"/>
        <v>0</v>
      </c>
      <c r="K13" s="185">
        <f t="shared" si="1"/>
        <v>0</v>
      </c>
      <c r="L13" s="185">
        <f t="shared" si="1"/>
        <v>0</v>
      </c>
      <c r="M13" s="185">
        <f t="shared" si="1"/>
        <v>0</v>
      </c>
      <c r="N13" s="185">
        <f t="shared" si="1"/>
        <v>0</v>
      </c>
      <c r="O13" s="185">
        <f t="shared" si="1"/>
        <v>0</v>
      </c>
      <c r="P13" s="185">
        <f t="shared" si="1"/>
        <v>0</v>
      </c>
      <c r="Q13" s="186">
        <f t="shared" si="1"/>
        <v>0</v>
      </c>
      <c r="R13" s="48"/>
      <c r="S13" s="197">
        <f t="shared" si="2"/>
        <v>0</v>
      </c>
      <c r="T13" s="48"/>
      <c r="U13" s="175">
        <f>IF(AND($X$1012&lt;&gt;" ",$X$1012&lt;&gt;0),IF(X13=$X$1012,1+COUNTIF(U$7:U12,"&gt;0"),0),0)</f>
        <v>0</v>
      </c>
      <c r="V13" s="178" t="s">
        <v>202</v>
      </c>
      <c r="W13" s="130">
        <v>45352</v>
      </c>
      <c r="X13" s="131" t="s">
        <v>116</v>
      </c>
      <c r="Y13" s="131"/>
      <c r="Z13" s="206">
        <v>100</v>
      </c>
      <c r="AA13" s="194" t="str">
        <f t="shared" si="3"/>
        <v>Donazioni</v>
      </c>
      <c r="AB13" s="124" t="str">
        <f t="shared" si="4"/>
        <v>3Donazioni</v>
      </c>
      <c r="AC13" s="195" t="str">
        <f t="shared" si="5"/>
        <v/>
      </c>
      <c r="AD13" s="194" t="str">
        <f t="shared" si="6"/>
        <v>3-2024</v>
      </c>
      <c r="AE13" s="194">
        <f>IF(AD13="",0,IF(ISERROR(VLOOKUP(AD13,AD$7:AD12,1,FALSE)),1,0))</f>
        <v>1</v>
      </c>
      <c r="AF13" s="194"/>
    </row>
    <row r="14" spans="1:32" ht="16.5" customHeight="1">
      <c r="A14" s="48">
        <v>7</v>
      </c>
      <c r="B14" s="340"/>
      <c r="C14" s="341"/>
      <c r="D14" s="341"/>
      <c r="E14" s="342"/>
      <c r="F14" s="184">
        <f t="shared" si="1"/>
        <v>0</v>
      </c>
      <c r="G14" s="185">
        <f t="shared" si="1"/>
        <v>0</v>
      </c>
      <c r="H14" s="185">
        <f t="shared" si="1"/>
        <v>0</v>
      </c>
      <c r="I14" s="185">
        <f t="shared" si="1"/>
        <v>0</v>
      </c>
      <c r="J14" s="185">
        <f t="shared" si="1"/>
        <v>0</v>
      </c>
      <c r="K14" s="185">
        <f t="shared" si="1"/>
        <v>0</v>
      </c>
      <c r="L14" s="185">
        <f t="shared" si="1"/>
        <v>0</v>
      </c>
      <c r="M14" s="185">
        <f t="shared" si="1"/>
        <v>0</v>
      </c>
      <c r="N14" s="185">
        <f t="shared" si="1"/>
        <v>0</v>
      </c>
      <c r="O14" s="185">
        <f t="shared" si="1"/>
        <v>0</v>
      </c>
      <c r="P14" s="185">
        <f t="shared" si="1"/>
        <v>0</v>
      </c>
      <c r="Q14" s="186">
        <f t="shared" si="1"/>
        <v>0</v>
      </c>
      <c r="R14" s="48"/>
      <c r="S14" s="197">
        <f t="shared" si="2"/>
        <v>0</v>
      </c>
      <c r="T14" s="48"/>
      <c r="U14" s="175">
        <f>IF(AND($X$1012&lt;&gt;" ",$X$1012&lt;&gt;0),IF(X14=$X$1012,1+COUNTIF(U$7:U13,"&gt;0"),0),0)</f>
        <v>0</v>
      </c>
      <c r="V14" s="178" t="s">
        <v>203</v>
      </c>
      <c r="W14" s="130"/>
      <c r="X14" s="131"/>
      <c r="Y14" s="131"/>
      <c r="Z14" s="206"/>
      <c r="AA14" s="194">
        <f t="shared" si="3"/>
        <v>0</v>
      </c>
      <c r="AB14" s="124" t="str">
        <f t="shared" si="4"/>
        <v/>
      </c>
      <c r="AC14" s="195" t="str">
        <f t="shared" si="5"/>
        <v/>
      </c>
      <c r="AD14" s="194" t="str">
        <f t="shared" si="6"/>
        <v/>
      </c>
      <c r="AE14" s="194">
        <f>IF(AD14="",0,IF(ISERROR(VLOOKUP(AD14,AD$7:AD13,1,FALSE)),1,0))</f>
        <v>0</v>
      </c>
      <c r="AF14" s="194"/>
    </row>
    <row r="15" spans="1:32" ht="16.5" customHeight="1">
      <c r="A15" s="48">
        <v>8</v>
      </c>
      <c r="B15" s="340"/>
      <c r="C15" s="341"/>
      <c r="D15" s="341"/>
      <c r="E15" s="342"/>
      <c r="F15" s="184">
        <f t="shared" si="1"/>
        <v>0</v>
      </c>
      <c r="G15" s="185">
        <f t="shared" si="1"/>
        <v>0</v>
      </c>
      <c r="H15" s="185">
        <f t="shared" si="1"/>
        <v>0</v>
      </c>
      <c r="I15" s="185">
        <f t="shared" si="1"/>
        <v>0</v>
      </c>
      <c r="J15" s="185">
        <f t="shared" si="1"/>
        <v>0</v>
      </c>
      <c r="K15" s="185">
        <f t="shared" si="1"/>
        <v>0</v>
      </c>
      <c r="L15" s="185">
        <f t="shared" si="1"/>
        <v>0</v>
      </c>
      <c r="M15" s="185">
        <f t="shared" si="1"/>
        <v>0</v>
      </c>
      <c r="N15" s="185">
        <f t="shared" si="1"/>
        <v>0</v>
      </c>
      <c r="O15" s="185">
        <f t="shared" si="1"/>
        <v>0</v>
      </c>
      <c r="P15" s="185">
        <f t="shared" si="1"/>
        <v>0</v>
      </c>
      <c r="Q15" s="186">
        <f t="shared" si="1"/>
        <v>0</v>
      </c>
      <c r="R15" s="48"/>
      <c r="S15" s="197">
        <f t="shared" si="2"/>
        <v>0</v>
      </c>
      <c r="T15" s="48"/>
      <c r="U15" s="175">
        <f>IF(AND($X$1012&lt;&gt;" ",$X$1012&lt;&gt;0),IF(X15=$X$1012,1+COUNTIF(U$7:U14,"&gt;0"),0),0)</f>
        <v>0</v>
      </c>
      <c r="V15" s="178" t="s">
        <v>204</v>
      </c>
      <c r="W15" s="130"/>
      <c r="X15" s="131"/>
      <c r="Y15" s="131"/>
      <c r="Z15" s="206"/>
      <c r="AA15" s="194">
        <f t="shared" si="3"/>
        <v>0</v>
      </c>
      <c r="AB15" s="124" t="str">
        <f t="shared" si="4"/>
        <v/>
      </c>
      <c r="AC15" s="195" t="str">
        <f t="shared" si="5"/>
        <v/>
      </c>
      <c r="AD15" s="194" t="str">
        <f t="shared" si="6"/>
        <v/>
      </c>
      <c r="AE15" s="194">
        <f>IF(AD15="",0,IF(ISERROR(VLOOKUP(AD15,AD$7:AD14,1,FALSE)),1,0))</f>
        <v>0</v>
      </c>
      <c r="AF15" s="194"/>
    </row>
    <row r="16" spans="1:32" ht="16.5" customHeight="1">
      <c r="A16" s="48">
        <v>9</v>
      </c>
      <c r="B16" s="340"/>
      <c r="C16" s="341"/>
      <c r="D16" s="341"/>
      <c r="E16" s="342"/>
      <c r="F16" s="184">
        <f t="shared" si="1"/>
        <v>0</v>
      </c>
      <c r="G16" s="185">
        <f t="shared" si="1"/>
        <v>0</v>
      </c>
      <c r="H16" s="185">
        <f t="shared" si="1"/>
        <v>0</v>
      </c>
      <c r="I16" s="185">
        <f t="shared" si="1"/>
        <v>0</v>
      </c>
      <c r="J16" s="185">
        <f t="shared" si="1"/>
        <v>0</v>
      </c>
      <c r="K16" s="185">
        <f t="shared" si="1"/>
        <v>0</v>
      </c>
      <c r="L16" s="185">
        <f t="shared" si="1"/>
        <v>0</v>
      </c>
      <c r="M16" s="185">
        <f t="shared" si="1"/>
        <v>0</v>
      </c>
      <c r="N16" s="185">
        <f t="shared" si="1"/>
        <v>0</v>
      </c>
      <c r="O16" s="185">
        <f t="shared" si="1"/>
        <v>0</v>
      </c>
      <c r="P16" s="185">
        <f t="shared" si="1"/>
        <v>0</v>
      </c>
      <c r="Q16" s="186">
        <f t="shared" si="1"/>
        <v>0</v>
      </c>
      <c r="R16" s="48"/>
      <c r="S16" s="197">
        <f t="shared" si="2"/>
        <v>0</v>
      </c>
      <c r="T16" s="48"/>
      <c r="U16" s="175">
        <f>IF(AND($X$1012&lt;&gt;" ",$X$1012&lt;&gt;0),IF(X16=$X$1012,1+COUNTIF(U$7:U15,"&gt;0"),0),0)</f>
        <v>0</v>
      </c>
      <c r="V16" s="178" t="s">
        <v>205</v>
      </c>
      <c r="W16" s="130"/>
      <c r="X16" s="131"/>
      <c r="Y16" s="131"/>
      <c r="Z16" s="206"/>
      <c r="AA16" s="194">
        <f t="shared" si="3"/>
        <v>0</v>
      </c>
      <c r="AB16" s="124" t="str">
        <f t="shared" si="4"/>
        <v/>
      </c>
      <c r="AC16" s="195" t="str">
        <f t="shared" si="5"/>
        <v/>
      </c>
      <c r="AD16" s="194" t="str">
        <f t="shared" si="6"/>
        <v/>
      </c>
      <c r="AE16" s="194">
        <f>IF(AD16="",0,IF(ISERROR(VLOOKUP(AD16,AD$7:AD15,1,FALSE)),1,0))</f>
        <v>0</v>
      </c>
      <c r="AF16" s="194"/>
    </row>
    <row r="17" spans="1:32" ht="16.5" customHeight="1">
      <c r="A17" s="48">
        <v>10</v>
      </c>
      <c r="B17" s="340"/>
      <c r="C17" s="341"/>
      <c r="D17" s="341"/>
      <c r="E17" s="342"/>
      <c r="F17" s="184">
        <f t="shared" si="1"/>
        <v>0</v>
      </c>
      <c r="G17" s="185">
        <f t="shared" si="1"/>
        <v>0</v>
      </c>
      <c r="H17" s="185">
        <f t="shared" si="1"/>
        <v>0</v>
      </c>
      <c r="I17" s="185">
        <f t="shared" si="1"/>
        <v>0</v>
      </c>
      <c r="J17" s="185">
        <f t="shared" si="1"/>
        <v>0</v>
      </c>
      <c r="K17" s="185">
        <f t="shared" si="1"/>
        <v>0</v>
      </c>
      <c r="L17" s="185">
        <f t="shared" si="1"/>
        <v>0</v>
      </c>
      <c r="M17" s="185">
        <f t="shared" si="1"/>
        <v>0</v>
      </c>
      <c r="N17" s="185">
        <f t="shared" si="1"/>
        <v>0</v>
      </c>
      <c r="O17" s="185">
        <f t="shared" si="1"/>
        <v>0</v>
      </c>
      <c r="P17" s="185">
        <f t="shared" si="1"/>
        <v>0</v>
      </c>
      <c r="Q17" s="186">
        <f t="shared" si="1"/>
        <v>0</v>
      </c>
      <c r="R17" s="48"/>
      <c r="S17" s="197">
        <f t="shared" si="2"/>
        <v>0</v>
      </c>
      <c r="T17" s="48"/>
      <c r="U17" s="175">
        <f>IF(AND($X$1012&lt;&gt;" ",$X$1012&lt;&gt;0),IF(X17=$X$1012,1+COUNTIF(U$7:U16,"&gt;0"),0),0)</f>
        <v>0</v>
      </c>
      <c r="V17" s="178" t="s">
        <v>206</v>
      </c>
      <c r="W17" s="130"/>
      <c r="X17" s="131"/>
      <c r="Y17" s="131"/>
      <c r="Z17" s="206"/>
      <c r="AA17" s="194">
        <f t="shared" si="3"/>
        <v>0</v>
      </c>
      <c r="AB17" s="124" t="str">
        <f t="shared" si="4"/>
        <v/>
      </c>
      <c r="AC17" s="195" t="str">
        <f t="shared" si="5"/>
        <v/>
      </c>
      <c r="AD17" s="194" t="str">
        <f t="shared" si="6"/>
        <v/>
      </c>
      <c r="AE17" s="194">
        <f>IF(AD17="",0,IF(ISERROR(VLOOKUP(AD17,AD$7:AD16,1,FALSE)),1,0))</f>
        <v>0</v>
      </c>
      <c r="AF17" s="194"/>
    </row>
    <row r="18" spans="1:32" ht="16.5" customHeight="1">
      <c r="A18" s="48">
        <v>11</v>
      </c>
      <c r="B18" s="340"/>
      <c r="C18" s="341"/>
      <c r="D18" s="341"/>
      <c r="E18" s="342"/>
      <c r="F18" s="184">
        <f t="shared" si="1"/>
        <v>0</v>
      </c>
      <c r="G18" s="185">
        <f t="shared" si="1"/>
        <v>0</v>
      </c>
      <c r="H18" s="185">
        <f t="shared" si="1"/>
        <v>0</v>
      </c>
      <c r="I18" s="185">
        <f t="shared" si="1"/>
        <v>0</v>
      </c>
      <c r="J18" s="185">
        <f t="shared" si="1"/>
        <v>0</v>
      </c>
      <c r="K18" s="185">
        <f t="shared" si="1"/>
        <v>0</v>
      </c>
      <c r="L18" s="185">
        <f t="shared" si="1"/>
        <v>0</v>
      </c>
      <c r="M18" s="185">
        <f t="shared" si="1"/>
        <v>0</v>
      </c>
      <c r="N18" s="185">
        <f t="shared" si="1"/>
        <v>0</v>
      </c>
      <c r="O18" s="185">
        <f t="shared" si="1"/>
        <v>0</v>
      </c>
      <c r="P18" s="185">
        <f t="shared" si="1"/>
        <v>0</v>
      </c>
      <c r="Q18" s="186">
        <f t="shared" si="1"/>
        <v>0</v>
      </c>
      <c r="R18" s="48"/>
      <c r="S18" s="197">
        <f t="shared" si="2"/>
        <v>0</v>
      </c>
      <c r="T18" s="48"/>
      <c r="U18" s="175">
        <f>IF(AND($X$1012&lt;&gt;" ",$X$1012&lt;&gt;0),IF(X18=$X$1012,1+COUNTIF(U$7:U17,"&gt;0"),0),0)</f>
        <v>0</v>
      </c>
      <c r="V18" s="178" t="s">
        <v>207</v>
      </c>
      <c r="W18" s="130"/>
      <c r="X18" s="131"/>
      <c r="Y18" s="131"/>
      <c r="Z18" s="206"/>
      <c r="AA18" s="194">
        <f t="shared" si="3"/>
        <v>0</v>
      </c>
      <c r="AB18" s="124" t="str">
        <f t="shared" si="4"/>
        <v/>
      </c>
      <c r="AC18" s="195" t="str">
        <f t="shared" si="5"/>
        <v/>
      </c>
      <c r="AD18" s="194" t="str">
        <f t="shared" si="6"/>
        <v/>
      </c>
      <c r="AE18" s="194">
        <f>IF(AD18="",0,IF(ISERROR(VLOOKUP(AD18,AD$7:AD17,1,FALSE)),1,0))</f>
        <v>0</v>
      </c>
      <c r="AF18" s="194"/>
    </row>
    <row r="19" spans="1:32" ht="16.5" customHeight="1">
      <c r="A19" s="48">
        <v>12</v>
      </c>
      <c r="B19" s="340"/>
      <c r="C19" s="341"/>
      <c r="D19" s="341"/>
      <c r="E19" s="342"/>
      <c r="F19" s="184">
        <f t="shared" si="1"/>
        <v>0</v>
      </c>
      <c r="G19" s="185">
        <f t="shared" si="1"/>
        <v>0</v>
      </c>
      <c r="H19" s="185">
        <f t="shared" si="1"/>
        <v>0</v>
      </c>
      <c r="I19" s="185">
        <f t="shared" si="1"/>
        <v>0</v>
      </c>
      <c r="J19" s="185">
        <f t="shared" si="1"/>
        <v>0</v>
      </c>
      <c r="K19" s="185">
        <f t="shared" si="1"/>
        <v>0</v>
      </c>
      <c r="L19" s="185">
        <f t="shared" si="1"/>
        <v>0</v>
      </c>
      <c r="M19" s="185">
        <f t="shared" si="1"/>
        <v>0</v>
      </c>
      <c r="N19" s="185">
        <f t="shared" si="1"/>
        <v>0</v>
      </c>
      <c r="O19" s="185">
        <f t="shared" si="1"/>
        <v>0</v>
      </c>
      <c r="P19" s="185">
        <f t="shared" si="1"/>
        <v>0</v>
      </c>
      <c r="Q19" s="186">
        <f t="shared" si="1"/>
        <v>0</v>
      </c>
      <c r="R19" s="48"/>
      <c r="S19" s="197">
        <f t="shared" si="2"/>
        <v>0</v>
      </c>
      <c r="T19" s="48"/>
      <c r="U19" s="175">
        <f>IF(AND($X$1012&lt;&gt;" ",$X$1012&lt;&gt;0),IF(X19=$X$1012,1+COUNTIF(U$7:U18,"&gt;0"),0),0)</f>
        <v>0</v>
      </c>
      <c r="V19" s="178" t="s">
        <v>208</v>
      </c>
      <c r="W19" s="130"/>
      <c r="X19" s="131"/>
      <c r="Y19" s="131"/>
      <c r="Z19" s="206"/>
      <c r="AA19" s="194">
        <f t="shared" si="3"/>
        <v>0</v>
      </c>
      <c r="AB19" s="124" t="str">
        <f t="shared" si="4"/>
        <v/>
      </c>
      <c r="AC19" s="195" t="str">
        <f t="shared" si="5"/>
        <v/>
      </c>
      <c r="AD19" s="194" t="str">
        <f t="shared" si="6"/>
        <v/>
      </c>
      <c r="AE19" s="194">
        <f>IF(AD19="",0,IF(ISERROR(VLOOKUP(AD19,AD$7:AD18,1,FALSE)),1,0))</f>
        <v>0</v>
      </c>
      <c r="AF19" s="194"/>
    </row>
    <row r="20" spans="1:32" ht="16.5" customHeight="1">
      <c r="A20" s="48">
        <v>13</v>
      </c>
      <c r="B20" s="340"/>
      <c r="C20" s="341"/>
      <c r="D20" s="341"/>
      <c r="E20" s="342"/>
      <c r="F20" s="184">
        <f t="shared" si="1"/>
        <v>0</v>
      </c>
      <c r="G20" s="185">
        <f t="shared" si="1"/>
        <v>0</v>
      </c>
      <c r="H20" s="185">
        <f t="shared" si="1"/>
        <v>0</v>
      </c>
      <c r="I20" s="185">
        <f t="shared" si="1"/>
        <v>0</v>
      </c>
      <c r="J20" s="185">
        <f t="shared" si="1"/>
        <v>0</v>
      </c>
      <c r="K20" s="185">
        <f t="shared" si="1"/>
        <v>0</v>
      </c>
      <c r="L20" s="185">
        <f t="shared" si="1"/>
        <v>0</v>
      </c>
      <c r="M20" s="185">
        <f t="shared" si="1"/>
        <v>0</v>
      </c>
      <c r="N20" s="185">
        <f t="shared" si="1"/>
        <v>0</v>
      </c>
      <c r="O20" s="185">
        <f t="shared" si="1"/>
        <v>0</v>
      </c>
      <c r="P20" s="185">
        <f t="shared" si="1"/>
        <v>0</v>
      </c>
      <c r="Q20" s="186">
        <f t="shared" si="1"/>
        <v>0</v>
      </c>
      <c r="R20" s="48"/>
      <c r="S20" s="197">
        <f t="shared" si="2"/>
        <v>0</v>
      </c>
      <c r="T20" s="48"/>
      <c r="U20" s="175">
        <f>IF(AND($X$1012&lt;&gt;" ",$X$1012&lt;&gt;0),IF(X20=$X$1012,1+COUNTIF(U$7:U19,"&gt;0"),0),0)</f>
        <v>0</v>
      </c>
      <c r="V20" s="178" t="s">
        <v>209</v>
      </c>
      <c r="W20" s="130"/>
      <c r="X20" s="131"/>
      <c r="Y20" s="131"/>
      <c r="Z20" s="206"/>
      <c r="AA20" s="194">
        <f t="shared" si="3"/>
        <v>0</v>
      </c>
      <c r="AB20" s="124" t="str">
        <f t="shared" si="4"/>
        <v/>
      </c>
      <c r="AC20" s="195" t="str">
        <f t="shared" si="5"/>
        <v/>
      </c>
      <c r="AD20" s="194" t="str">
        <f t="shared" si="6"/>
        <v/>
      </c>
      <c r="AE20" s="194">
        <f>IF(AD20="",0,IF(ISERROR(VLOOKUP(AD20,AD$7:AD19,1,FALSE)),1,0))</f>
        <v>0</v>
      </c>
      <c r="AF20" s="194"/>
    </row>
    <row r="21" spans="1:32" ht="16.5" customHeight="1">
      <c r="A21" s="48">
        <v>14</v>
      </c>
      <c r="B21" s="340"/>
      <c r="C21" s="341"/>
      <c r="D21" s="341"/>
      <c r="E21" s="342"/>
      <c r="F21" s="184">
        <f t="shared" si="1"/>
        <v>0</v>
      </c>
      <c r="G21" s="185">
        <f t="shared" si="1"/>
        <v>0</v>
      </c>
      <c r="H21" s="185">
        <f t="shared" si="1"/>
        <v>0</v>
      </c>
      <c r="I21" s="185">
        <f t="shared" si="1"/>
        <v>0</v>
      </c>
      <c r="J21" s="185">
        <f t="shared" si="1"/>
        <v>0</v>
      </c>
      <c r="K21" s="185">
        <f t="shared" si="1"/>
        <v>0</v>
      </c>
      <c r="L21" s="185">
        <f t="shared" si="1"/>
        <v>0</v>
      </c>
      <c r="M21" s="185">
        <f t="shared" si="1"/>
        <v>0</v>
      </c>
      <c r="N21" s="185">
        <f t="shared" si="1"/>
        <v>0</v>
      </c>
      <c r="O21" s="185">
        <f t="shared" si="1"/>
        <v>0</v>
      </c>
      <c r="P21" s="185">
        <f t="shared" si="1"/>
        <v>0</v>
      </c>
      <c r="Q21" s="186">
        <f t="shared" si="1"/>
        <v>0</v>
      </c>
      <c r="R21" s="48"/>
      <c r="S21" s="197">
        <f t="shared" si="2"/>
        <v>0</v>
      </c>
      <c r="T21" s="48"/>
      <c r="U21" s="175">
        <f>IF(AND($X$1012&lt;&gt;" ",$X$1012&lt;&gt;0),IF(X21=$X$1012,1+COUNTIF(U$7:U20,"&gt;0"),0),0)</f>
        <v>0</v>
      </c>
      <c r="V21" s="178" t="s">
        <v>210</v>
      </c>
      <c r="W21" s="130"/>
      <c r="X21" s="131"/>
      <c r="Y21" s="131"/>
      <c r="Z21" s="206"/>
      <c r="AA21" s="194">
        <f t="shared" si="3"/>
        <v>0</v>
      </c>
      <c r="AB21" s="124" t="str">
        <f t="shared" si="4"/>
        <v/>
      </c>
      <c r="AC21" s="195" t="str">
        <f t="shared" si="5"/>
        <v/>
      </c>
      <c r="AD21" s="194" t="str">
        <f t="shared" si="6"/>
        <v/>
      </c>
      <c r="AE21" s="194">
        <f>IF(AD21="",0,IF(ISERROR(VLOOKUP(AD21,AD$7:AD20,1,FALSE)),1,0))</f>
        <v>0</v>
      </c>
      <c r="AF21" s="194"/>
    </row>
    <row r="22" spans="1:32" ht="16.5" customHeight="1">
      <c r="A22" s="48">
        <v>15</v>
      </c>
      <c r="B22" s="344" t="s">
        <v>5213</v>
      </c>
      <c r="C22" s="345"/>
      <c r="D22" s="345"/>
      <c r="E22" s="346"/>
      <c r="F22" s="187">
        <f t="shared" si="1"/>
        <v>0</v>
      </c>
      <c r="G22" s="188">
        <f t="shared" si="1"/>
        <v>10</v>
      </c>
      <c r="H22" s="188">
        <f t="shared" si="1"/>
        <v>0</v>
      </c>
      <c r="I22" s="188">
        <f t="shared" si="1"/>
        <v>0</v>
      </c>
      <c r="J22" s="188">
        <f t="shared" si="1"/>
        <v>0</v>
      </c>
      <c r="K22" s="188">
        <f t="shared" si="1"/>
        <v>0</v>
      </c>
      <c r="L22" s="188">
        <f t="shared" si="1"/>
        <v>0</v>
      </c>
      <c r="M22" s="188">
        <f t="shared" si="1"/>
        <v>0</v>
      </c>
      <c r="N22" s="188">
        <f t="shared" si="1"/>
        <v>0</v>
      </c>
      <c r="O22" s="188">
        <f t="shared" si="1"/>
        <v>0</v>
      </c>
      <c r="P22" s="188">
        <f t="shared" si="1"/>
        <v>0</v>
      </c>
      <c r="Q22" s="189">
        <f t="shared" si="1"/>
        <v>0</v>
      </c>
      <c r="R22" s="48"/>
      <c r="S22" s="198">
        <f t="shared" si="2"/>
        <v>10</v>
      </c>
      <c r="T22" s="48"/>
      <c r="U22" s="175">
        <f>IF(AND($X$1012&lt;&gt;" ",$X$1012&lt;&gt;0),IF(X22=$X$1012,1+COUNTIF(U$7:U21,"&gt;0"),0),0)</f>
        <v>0</v>
      </c>
      <c r="V22" s="178" t="s">
        <v>211</v>
      </c>
      <c r="W22" s="130"/>
      <c r="X22" s="131"/>
      <c r="Y22" s="131"/>
      <c r="Z22" s="206"/>
      <c r="AA22" s="194">
        <f t="shared" si="3"/>
        <v>0</v>
      </c>
      <c r="AB22" s="124" t="str">
        <f t="shared" si="4"/>
        <v/>
      </c>
      <c r="AC22" s="195" t="str">
        <f t="shared" si="5"/>
        <v/>
      </c>
      <c r="AD22" s="194" t="str">
        <f t="shared" si="6"/>
        <v/>
      </c>
      <c r="AE22" s="194">
        <f>IF(AD22="",0,IF(ISERROR(VLOOKUP(AD22,AD$7:AD21,1,FALSE)),1,0))</f>
        <v>0</v>
      </c>
      <c r="AF22" s="194"/>
    </row>
    <row r="23" spans="1:32" ht="16.5" customHeight="1">
      <c r="A23" s="3"/>
      <c r="B23" s="125"/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6"/>
      <c r="S23" s="125"/>
      <c r="T23" s="48"/>
      <c r="U23" s="175">
        <f>IF(AND($X$1012&lt;&gt;" ",$X$1012&lt;&gt;0),IF(X23=$X$1012,1+COUNTIF(U$7:U22,"&gt;0"),0),0)</f>
        <v>0</v>
      </c>
      <c r="V23" s="178" t="s">
        <v>212</v>
      </c>
      <c r="W23" s="130"/>
      <c r="X23" s="131"/>
      <c r="Y23" s="131"/>
      <c r="Z23" s="206"/>
      <c r="AA23" s="194">
        <f t="shared" si="3"/>
        <v>0</v>
      </c>
      <c r="AB23" s="124" t="str">
        <f t="shared" si="4"/>
        <v/>
      </c>
      <c r="AC23" s="195" t="str">
        <f t="shared" si="5"/>
        <v/>
      </c>
      <c r="AD23" s="194" t="str">
        <f t="shared" si="6"/>
        <v/>
      </c>
      <c r="AE23" s="194">
        <f>IF(AD23="",0,IF(ISERROR(VLOOKUP(AD23,AD$7:AD22,1,FALSE)),1,0))</f>
        <v>0</v>
      </c>
      <c r="AF23" s="194"/>
    </row>
    <row r="24" spans="1:32" ht="16.5" customHeight="1">
      <c r="A24" s="3"/>
      <c r="B24" s="69"/>
      <c r="C24" s="69"/>
      <c r="D24" s="69"/>
      <c r="E24" s="217" t="s">
        <v>150</v>
      </c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48"/>
      <c r="U24" s="175">
        <f>IF(AND($X$1012&lt;&gt;" ",$X$1012&lt;&gt;0),IF(X24=$X$1012,1+COUNTIF(U$7:U23,"&gt;0"),0),0)</f>
        <v>0</v>
      </c>
      <c r="V24" s="178" t="s">
        <v>213</v>
      </c>
      <c r="W24" s="130"/>
      <c r="X24" s="131"/>
      <c r="Y24" s="131"/>
      <c r="Z24" s="206"/>
      <c r="AA24" s="194">
        <f t="shared" si="3"/>
        <v>0</v>
      </c>
      <c r="AB24" s="124" t="str">
        <f t="shared" si="4"/>
        <v/>
      </c>
      <c r="AC24" s="195" t="str">
        <f t="shared" si="5"/>
        <v/>
      </c>
      <c r="AD24" s="194" t="str">
        <f t="shared" si="6"/>
        <v/>
      </c>
      <c r="AE24" s="194">
        <f>IF(AD24="",0,IF(ISERROR(VLOOKUP(AD24,AD$7:AD23,1,FALSE)),1,0))</f>
        <v>0</v>
      </c>
      <c r="AF24" s="194"/>
    </row>
    <row r="25" spans="1:32" ht="16.5" customHeight="1">
      <c r="A25" s="1"/>
      <c r="B25" s="69"/>
      <c r="C25" s="69"/>
      <c r="D25" s="69"/>
      <c r="E25" s="71"/>
      <c r="F25" s="72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48"/>
      <c r="U25" s="175">
        <f>IF(AND($X$1012&lt;&gt;" ",$X$1012&lt;&gt;0),IF(X25=$X$1012,1+COUNTIF(U$7:U24,"&gt;0"),0),0)</f>
        <v>0</v>
      </c>
      <c r="V25" s="178" t="s">
        <v>214</v>
      </c>
      <c r="W25" s="130"/>
      <c r="X25" s="131"/>
      <c r="Y25" s="131"/>
      <c r="Z25" s="206"/>
      <c r="AA25" s="194">
        <f t="shared" si="3"/>
        <v>0</v>
      </c>
      <c r="AB25" s="124" t="str">
        <f t="shared" si="4"/>
        <v/>
      </c>
      <c r="AC25" s="195" t="str">
        <f t="shared" si="5"/>
        <v/>
      </c>
      <c r="AD25" s="194" t="str">
        <f t="shared" si="6"/>
        <v/>
      </c>
      <c r="AE25" s="194">
        <f>IF(AD25="",0,IF(ISERROR(VLOOKUP(AD25,AD$7:AD24,1,FALSE)),1,0))</f>
        <v>0</v>
      </c>
      <c r="AF25" s="194"/>
    </row>
    <row r="26" spans="1:32" ht="16.5" customHeight="1">
      <c r="A26" s="1"/>
      <c r="B26" s="69"/>
      <c r="C26" s="69"/>
      <c r="D26" s="69"/>
      <c r="E26" s="215">
        <v>0.6</v>
      </c>
      <c r="F26" s="211">
        <f t="shared" ref="F26:Q26" si="7">IF(ISERROR($B$30),0,IF(OR(F1012=$E1012,F1012&gt;F1013),F1017,0))</f>
        <v>733.63333333333321</v>
      </c>
      <c r="G26" s="211">
        <f t="shared" si="7"/>
        <v>0</v>
      </c>
      <c r="H26" s="211">
        <f t="shared" si="7"/>
        <v>0</v>
      </c>
      <c r="I26" s="211">
        <f t="shared" si="7"/>
        <v>0</v>
      </c>
      <c r="J26" s="211">
        <f t="shared" si="7"/>
        <v>0</v>
      </c>
      <c r="K26" s="211">
        <f t="shared" si="7"/>
        <v>0</v>
      </c>
      <c r="L26" s="211">
        <f t="shared" si="7"/>
        <v>0</v>
      </c>
      <c r="M26" s="211">
        <f t="shared" si="7"/>
        <v>0</v>
      </c>
      <c r="N26" s="211">
        <f t="shared" si="7"/>
        <v>0</v>
      </c>
      <c r="O26" s="211">
        <f t="shared" si="7"/>
        <v>0</v>
      </c>
      <c r="P26" s="211">
        <f t="shared" si="7"/>
        <v>0</v>
      </c>
      <c r="Q26" s="211">
        <f t="shared" si="7"/>
        <v>0</v>
      </c>
      <c r="R26" s="69"/>
      <c r="S26" s="69"/>
      <c r="T26" s="48"/>
      <c r="U26" s="175">
        <f>IF(AND($X$1012&lt;&gt;" ",$X$1012&lt;&gt;0),IF(X26=$X$1012,1+COUNTIF(U$7:U25,"&gt;0"),0),0)</f>
        <v>0</v>
      </c>
      <c r="V26" s="178" t="s">
        <v>215</v>
      </c>
      <c r="W26" s="130"/>
      <c r="X26" s="131"/>
      <c r="Y26" s="131"/>
      <c r="Z26" s="206"/>
      <c r="AA26" s="194">
        <f t="shared" si="3"/>
        <v>0</v>
      </c>
      <c r="AB26" s="124" t="str">
        <f t="shared" si="4"/>
        <v/>
      </c>
      <c r="AC26" s="195" t="str">
        <f t="shared" si="5"/>
        <v/>
      </c>
      <c r="AD26" s="194" t="str">
        <f t="shared" si="6"/>
        <v/>
      </c>
      <c r="AE26" s="194">
        <f>IF(AD26="",0,IF(ISERROR(VLOOKUP(AD26,AD$7:AD25,1,FALSE)),1,0))</f>
        <v>0</v>
      </c>
      <c r="AF26" s="194"/>
    </row>
    <row r="27" spans="1:32" ht="16.5" customHeight="1">
      <c r="A27" s="1"/>
      <c r="B27" s="69"/>
      <c r="C27" s="69"/>
      <c r="D27" s="69"/>
      <c r="E27" s="215">
        <v>0.45</v>
      </c>
      <c r="F27" s="211">
        <f t="shared" ref="F27:Q27" si="8">IF(ISERROR($B$30),0,IF(F1013=F1014,0,F1013))</f>
        <v>662.3175</v>
      </c>
      <c r="G27" s="211">
        <f t="shared" si="8"/>
        <v>638.18333333333339</v>
      </c>
      <c r="H27" s="211">
        <f t="shared" si="8"/>
        <v>0</v>
      </c>
      <c r="I27" s="211">
        <f t="shared" si="8"/>
        <v>0</v>
      </c>
      <c r="J27" s="211">
        <f t="shared" si="8"/>
        <v>0</v>
      </c>
      <c r="K27" s="211">
        <f t="shared" si="8"/>
        <v>0</v>
      </c>
      <c r="L27" s="211">
        <f t="shared" si="8"/>
        <v>0</v>
      </c>
      <c r="M27" s="211">
        <f t="shared" si="8"/>
        <v>0</v>
      </c>
      <c r="N27" s="211">
        <f t="shared" si="8"/>
        <v>0</v>
      </c>
      <c r="O27" s="211">
        <f t="shared" si="8"/>
        <v>0</v>
      </c>
      <c r="P27" s="211">
        <f t="shared" si="8"/>
        <v>0</v>
      </c>
      <c r="Q27" s="211">
        <f t="shared" si="8"/>
        <v>0</v>
      </c>
      <c r="R27" s="69"/>
      <c r="S27" s="69"/>
      <c r="T27" s="48"/>
      <c r="U27" s="175">
        <f>IF(AND($X$1012&lt;&gt;" ",$X$1012&lt;&gt;0),IF(X27=$X$1012,1+COUNTIF(U$7:U26,"&gt;0"),0),0)</f>
        <v>0</v>
      </c>
      <c r="V27" s="178" t="s">
        <v>216</v>
      </c>
      <c r="W27" s="130"/>
      <c r="X27" s="131"/>
      <c r="Y27" s="131"/>
      <c r="Z27" s="206"/>
      <c r="AA27" s="194">
        <f t="shared" si="3"/>
        <v>0</v>
      </c>
      <c r="AB27" s="124" t="str">
        <f t="shared" si="4"/>
        <v/>
      </c>
      <c r="AC27" s="195" t="str">
        <f t="shared" si="5"/>
        <v/>
      </c>
      <c r="AD27" s="194" t="str">
        <f t="shared" si="6"/>
        <v/>
      </c>
      <c r="AE27" s="194">
        <f>IF(AD27="",0,IF(ISERROR(VLOOKUP(AD27,AD$7:AD26,1,FALSE)),1,0))</f>
        <v>0</v>
      </c>
      <c r="AF27" s="194"/>
    </row>
    <row r="28" spans="1:32" ht="16.5" customHeight="1">
      <c r="A28" s="1"/>
      <c r="B28" s="69"/>
      <c r="C28" s="69"/>
      <c r="D28" s="69"/>
      <c r="E28" s="215">
        <v>0.3</v>
      </c>
      <c r="F28" s="211">
        <f t="shared" ref="F28:Q28" si="9">IF(ISERROR($B$30),0,IF(F1014=F1015,0,F1014))</f>
        <v>441.54499999999996</v>
      </c>
      <c r="G28" s="211">
        <f t="shared" si="9"/>
        <v>441.54499999999996</v>
      </c>
      <c r="H28" s="211">
        <f t="shared" si="9"/>
        <v>0</v>
      </c>
      <c r="I28" s="211">
        <f t="shared" si="9"/>
        <v>0</v>
      </c>
      <c r="J28" s="211">
        <f t="shared" si="9"/>
        <v>0</v>
      </c>
      <c r="K28" s="211">
        <f t="shared" si="9"/>
        <v>0</v>
      </c>
      <c r="L28" s="211">
        <f t="shared" si="9"/>
        <v>0</v>
      </c>
      <c r="M28" s="211">
        <f t="shared" si="9"/>
        <v>0</v>
      </c>
      <c r="N28" s="211">
        <f t="shared" si="9"/>
        <v>0</v>
      </c>
      <c r="O28" s="211">
        <f t="shared" si="9"/>
        <v>0</v>
      </c>
      <c r="P28" s="211">
        <f t="shared" si="9"/>
        <v>0</v>
      </c>
      <c r="Q28" s="211">
        <f t="shared" si="9"/>
        <v>0</v>
      </c>
      <c r="R28" s="69"/>
      <c r="S28" s="69"/>
      <c r="T28" s="3"/>
      <c r="U28" s="175">
        <f>IF(AND($X$1012&lt;&gt;" ",$X$1012&lt;&gt;0),IF(X28=$X$1012,1+COUNTIF(U$7:U27,"&gt;0"),0),0)</f>
        <v>0</v>
      </c>
      <c r="V28" s="178" t="s">
        <v>217</v>
      </c>
      <c r="W28" s="130"/>
      <c r="X28" s="131"/>
      <c r="Y28" s="131"/>
      <c r="Z28" s="206"/>
      <c r="AA28" s="194">
        <f t="shared" si="3"/>
        <v>0</v>
      </c>
      <c r="AB28" s="124" t="str">
        <f t="shared" si="4"/>
        <v/>
      </c>
      <c r="AC28" s="195" t="str">
        <f t="shared" si="5"/>
        <v/>
      </c>
      <c r="AD28" s="194" t="str">
        <f t="shared" si="6"/>
        <v/>
      </c>
      <c r="AE28" s="194">
        <f>IF(AD28="",0,IF(ISERROR(VLOOKUP(AD28,AD$7:AD27,1,FALSE)),1,0))</f>
        <v>0</v>
      </c>
      <c r="AF28" s="194"/>
    </row>
    <row r="29" spans="1:32" ht="16.5" customHeight="1">
      <c r="A29" s="1"/>
      <c r="B29" s="347" t="s">
        <v>70</v>
      </c>
      <c r="C29" s="347"/>
      <c r="D29" s="73"/>
      <c r="E29" s="215">
        <v>0.15</v>
      </c>
      <c r="F29" s="211">
        <f t="shared" ref="F29:Q29" si="10">IF(ISERROR($B$30),0,IF(F1015=F1016,0,F1015))</f>
        <v>220.77249999999998</v>
      </c>
      <c r="G29" s="211">
        <f t="shared" si="10"/>
        <v>220.77249999999998</v>
      </c>
      <c r="H29" s="211">
        <f t="shared" si="10"/>
        <v>0</v>
      </c>
      <c r="I29" s="211">
        <f t="shared" si="10"/>
        <v>0</v>
      </c>
      <c r="J29" s="211">
        <f t="shared" si="10"/>
        <v>0</v>
      </c>
      <c r="K29" s="211">
        <f t="shared" si="10"/>
        <v>0</v>
      </c>
      <c r="L29" s="211">
        <f t="shared" si="10"/>
        <v>0</v>
      </c>
      <c r="M29" s="211">
        <f t="shared" si="10"/>
        <v>0</v>
      </c>
      <c r="N29" s="211">
        <f t="shared" si="10"/>
        <v>0</v>
      </c>
      <c r="O29" s="211">
        <f t="shared" si="10"/>
        <v>0</v>
      </c>
      <c r="P29" s="211">
        <f t="shared" si="10"/>
        <v>0</v>
      </c>
      <c r="Q29" s="211">
        <f t="shared" si="10"/>
        <v>0</v>
      </c>
      <c r="R29" s="69"/>
      <c r="S29" s="69"/>
      <c r="T29" s="3"/>
      <c r="U29" s="175">
        <f>IF(AND($X$1012&lt;&gt;" ",$X$1012&lt;&gt;0),IF(X29=$X$1012,1+COUNTIF(U$7:U28,"&gt;0"),0),0)</f>
        <v>0</v>
      </c>
      <c r="V29" s="178" t="s">
        <v>218</v>
      </c>
      <c r="W29" s="130"/>
      <c r="X29" s="131"/>
      <c r="Y29" s="131"/>
      <c r="Z29" s="206"/>
      <c r="AA29" s="194">
        <f t="shared" si="3"/>
        <v>0</v>
      </c>
      <c r="AB29" s="124" t="str">
        <f t="shared" si="4"/>
        <v/>
      </c>
      <c r="AC29" s="195" t="str">
        <f t="shared" si="5"/>
        <v/>
      </c>
      <c r="AD29" s="194" t="str">
        <f t="shared" si="6"/>
        <v/>
      </c>
      <c r="AE29" s="194">
        <f>IF(AD29="",0,IF(ISERROR(VLOOKUP(AD29,AD$7:AD28,1,FALSE)),1,0))</f>
        <v>0</v>
      </c>
      <c r="AF29" s="194"/>
    </row>
    <row r="30" spans="1:32" ht="16.5" customHeight="1">
      <c r="A30" s="1"/>
      <c r="B30" s="349">
        <f>IF(S4=0,0,S4/C1015)</f>
        <v>1471.8166666666666</v>
      </c>
      <c r="C30" s="350"/>
      <c r="D30" s="74"/>
      <c r="E30" s="216">
        <v>0.05</v>
      </c>
      <c r="F30" s="213">
        <f t="shared" ref="F30:Q30" si="11">IF(ISERROR($B$30),0,F1016)</f>
        <v>73.590833333333336</v>
      </c>
      <c r="G30" s="213">
        <f t="shared" si="11"/>
        <v>73.590833333333336</v>
      </c>
      <c r="H30" s="213">
        <f t="shared" si="11"/>
        <v>0</v>
      </c>
      <c r="I30" s="213">
        <f t="shared" si="11"/>
        <v>0</v>
      </c>
      <c r="J30" s="213">
        <f t="shared" si="11"/>
        <v>0</v>
      </c>
      <c r="K30" s="213">
        <f t="shared" si="11"/>
        <v>0</v>
      </c>
      <c r="L30" s="213">
        <f t="shared" si="11"/>
        <v>0</v>
      </c>
      <c r="M30" s="213">
        <f t="shared" si="11"/>
        <v>0</v>
      </c>
      <c r="N30" s="213">
        <f t="shared" si="11"/>
        <v>0</v>
      </c>
      <c r="O30" s="213">
        <f t="shared" si="11"/>
        <v>0</v>
      </c>
      <c r="P30" s="213">
        <f t="shared" si="11"/>
        <v>0</v>
      </c>
      <c r="Q30" s="213">
        <f t="shared" si="11"/>
        <v>0</v>
      </c>
      <c r="R30" s="75"/>
      <c r="S30" s="75"/>
      <c r="T30" s="1"/>
      <c r="U30" s="175">
        <f>IF(AND($X$1012&lt;&gt;" ",$X$1012&lt;&gt;0),IF(X30=$X$1012,1+COUNTIF(U$7:U29,"&gt;0"),0),0)</f>
        <v>0</v>
      </c>
      <c r="V30" s="178" t="s">
        <v>219</v>
      </c>
      <c r="W30" s="130"/>
      <c r="X30" s="131"/>
      <c r="Y30" s="131"/>
      <c r="Z30" s="206"/>
      <c r="AA30" s="194">
        <f t="shared" si="3"/>
        <v>0</v>
      </c>
      <c r="AB30" s="124" t="str">
        <f t="shared" si="4"/>
        <v/>
      </c>
      <c r="AC30" s="195" t="str">
        <f t="shared" si="5"/>
        <v/>
      </c>
      <c r="AD30" s="194" t="str">
        <f t="shared" si="6"/>
        <v/>
      </c>
      <c r="AE30" s="194">
        <f>IF(AD30="",0,IF(ISERROR(VLOOKUP(AD30,AD$7:AD29,1,FALSE)),1,0))</f>
        <v>0</v>
      </c>
      <c r="AF30" s="194"/>
    </row>
    <row r="31" spans="1:32" ht="16.5" customHeight="1">
      <c r="A31" s="1"/>
      <c r="B31" s="347" t="str">
        <f>CONCATENATE(C1016," ",C1015)</f>
        <v>Mesi rilevati:  3</v>
      </c>
      <c r="C31" s="347"/>
      <c r="D31" s="76"/>
      <c r="E31" s="218">
        <f>E30</f>
        <v>0.05</v>
      </c>
      <c r="F31" s="212">
        <f t="shared" ref="F31:Q31" si="12">F1018</f>
        <v>0</v>
      </c>
      <c r="G31" s="212">
        <f t="shared" si="12"/>
        <v>0</v>
      </c>
      <c r="H31" s="212">
        <f t="shared" si="12"/>
        <v>-73.590833333333336</v>
      </c>
      <c r="I31" s="212">
        <f t="shared" si="12"/>
        <v>0</v>
      </c>
      <c r="J31" s="212">
        <f t="shared" si="12"/>
        <v>0</v>
      </c>
      <c r="K31" s="212">
        <f t="shared" si="12"/>
        <v>0</v>
      </c>
      <c r="L31" s="212">
        <f t="shared" si="12"/>
        <v>0</v>
      </c>
      <c r="M31" s="212">
        <f t="shared" si="12"/>
        <v>0</v>
      </c>
      <c r="N31" s="212">
        <f t="shared" si="12"/>
        <v>0</v>
      </c>
      <c r="O31" s="212">
        <f t="shared" si="12"/>
        <v>0</v>
      </c>
      <c r="P31" s="212">
        <f t="shared" si="12"/>
        <v>0</v>
      </c>
      <c r="Q31" s="212">
        <f t="shared" si="12"/>
        <v>0</v>
      </c>
      <c r="R31" s="69"/>
      <c r="S31" s="69"/>
      <c r="T31" s="1"/>
      <c r="U31" s="175">
        <f>IF(AND($X$1012&lt;&gt;" ",$X$1012&lt;&gt;0),IF(X31=$X$1012,1+COUNTIF(U$7:U30,"&gt;0"),0),0)</f>
        <v>0</v>
      </c>
      <c r="V31" s="178" t="s">
        <v>220</v>
      </c>
      <c r="W31" s="130"/>
      <c r="X31" s="131"/>
      <c r="Y31" s="131"/>
      <c r="Z31" s="206"/>
      <c r="AA31" s="194">
        <f t="shared" si="3"/>
        <v>0</v>
      </c>
      <c r="AB31" s="124" t="str">
        <f t="shared" si="4"/>
        <v/>
      </c>
      <c r="AC31" s="195" t="str">
        <f t="shared" si="5"/>
        <v/>
      </c>
      <c r="AD31" s="194" t="str">
        <f t="shared" si="6"/>
        <v/>
      </c>
      <c r="AE31" s="194">
        <f>IF(AD31="",0,IF(ISERROR(VLOOKUP(AD31,AD$7:AD30,1,FALSE)),1,0))</f>
        <v>0</v>
      </c>
      <c r="AF31" s="194"/>
    </row>
    <row r="32" spans="1:32" ht="16.5" customHeight="1">
      <c r="A32" s="1"/>
      <c r="B32" s="79"/>
      <c r="C32" s="69"/>
      <c r="D32" s="69"/>
      <c r="E32" s="219">
        <f>E29</f>
        <v>0.15</v>
      </c>
      <c r="F32" s="212">
        <f t="shared" ref="F32:Q32" si="13">IF(F1019=F1018,0,F1019)</f>
        <v>0</v>
      </c>
      <c r="G32" s="212">
        <f t="shared" si="13"/>
        <v>0</v>
      </c>
      <c r="H32" s="212">
        <f t="shared" si="13"/>
        <v>-220.77249999999998</v>
      </c>
      <c r="I32" s="212">
        <f t="shared" si="13"/>
        <v>0</v>
      </c>
      <c r="J32" s="212">
        <f t="shared" si="13"/>
        <v>0</v>
      </c>
      <c r="K32" s="212">
        <f t="shared" si="13"/>
        <v>0</v>
      </c>
      <c r="L32" s="212">
        <f t="shared" si="13"/>
        <v>0</v>
      </c>
      <c r="M32" s="212">
        <f t="shared" si="13"/>
        <v>0</v>
      </c>
      <c r="N32" s="212">
        <f t="shared" si="13"/>
        <v>0</v>
      </c>
      <c r="O32" s="212">
        <f t="shared" si="13"/>
        <v>0</v>
      </c>
      <c r="P32" s="212">
        <f t="shared" si="13"/>
        <v>0</v>
      </c>
      <c r="Q32" s="212">
        <f t="shared" si="13"/>
        <v>0</v>
      </c>
      <c r="R32" s="69"/>
      <c r="S32" s="69"/>
      <c r="T32" s="1"/>
      <c r="U32" s="175">
        <f>IF(AND($X$1012&lt;&gt;" ",$X$1012&lt;&gt;0),IF(X32=$X$1012,1+COUNTIF(U$7:U31,"&gt;0"),0),0)</f>
        <v>0</v>
      </c>
      <c r="V32" s="178" t="s">
        <v>221</v>
      </c>
      <c r="W32" s="130"/>
      <c r="X32" s="131"/>
      <c r="Y32" s="131"/>
      <c r="Z32" s="206"/>
      <c r="AA32" s="194">
        <f t="shared" si="3"/>
        <v>0</v>
      </c>
      <c r="AB32" s="124" t="str">
        <f t="shared" si="4"/>
        <v/>
      </c>
      <c r="AC32" s="195" t="str">
        <f t="shared" si="5"/>
        <v/>
      </c>
      <c r="AD32" s="194" t="str">
        <f t="shared" si="6"/>
        <v/>
      </c>
      <c r="AE32" s="194">
        <f>IF(AD32="",0,IF(ISERROR(VLOOKUP(AD32,AD$7:AD31,1,FALSE)),1,0))</f>
        <v>0</v>
      </c>
      <c r="AF32" s="194"/>
    </row>
    <row r="33" spans="1:32" ht="16.5" customHeight="1">
      <c r="A33" s="1"/>
      <c r="B33" s="69"/>
      <c r="C33" s="69"/>
      <c r="D33" s="69"/>
      <c r="E33" s="219">
        <f>E28</f>
        <v>0.3</v>
      </c>
      <c r="F33" s="212">
        <f t="shared" ref="F33:Q33" si="14">IF(F1020=F1019,0,F1020)</f>
        <v>0</v>
      </c>
      <c r="G33" s="212">
        <f t="shared" si="14"/>
        <v>0</v>
      </c>
      <c r="H33" s="212">
        <f t="shared" si="14"/>
        <v>-441.54499999999996</v>
      </c>
      <c r="I33" s="212">
        <f t="shared" si="14"/>
        <v>0</v>
      </c>
      <c r="J33" s="212">
        <f t="shared" si="14"/>
        <v>0</v>
      </c>
      <c r="K33" s="212">
        <f t="shared" si="14"/>
        <v>0</v>
      </c>
      <c r="L33" s="212">
        <f t="shared" si="14"/>
        <v>0</v>
      </c>
      <c r="M33" s="212">
        <f t="shared" si="14"/>
        <v>0</v>
      </c>
      <c r="N33" s="212">
        <f t="shared" si="14"/>
        <v>0</v>
      </c>
      <c r="O33" s="212">
        <f t="shared" si="14"/>
        <v>0</v>
      </c>
      <c r="P33" s="212">
        <f t="shared" si="14"/>
        <v>0</v>
      </c>
      <c r="Q33" s="212">
        <f t="shared" si="14"/>
        <v>0</v>
      </c>
      <c r="R33" s="69"/>
      <c r="S33" s="69"/>
      <c r="T33" s="1"/>
      <c r="U33" s="175">
        <f>IF(AND($X$1012&lt;&gt;" ",$X$1012&lt;&gt;0),IF(X33=$X$1012,1+COUNTIF(U$7:U32,"&gt;0"),0),0)</f>
        <v>0</v>
      </c>
      <c r="V33" s="178" t="s">
        <v>222</v>
      </c>
      <c r="W33" s="130"/>
      <c r="X33" s="131"/>
      <c r="Y33" s="131"/>
      <c r="Z33" s="206"/>
      <c r="AA33" s="194">
        <f t="shared" si="3"/>
        <v>0</v>
      </c>
      <c r="AB33" s="124" t="str">
        <f t="shared" si="4"/>
        <v/>
      </c>
      <c r="AC33" s="195" t="str">
        <f t="shared" si="5"/>
        <v/>
      </c>
      <c r="AD33" s="194" t="str">
        <f t="shared" si="6"/>
        <v/>
      </c>
      <c r="AE33" s="194">
        <f>IF(AD33="",0,IF(ISERROR(VLOOKUP(AD33,AD$7:AD32,1,FALSE)),1,0))</f>
        <v>0</v>
      </c>
      <c r="AF33" s="194"/>
    </row>
    <row r="34" spans="1:32" ht="16.5" customHeight="1">
      <c r="A34" s="1"/>
      <c r="B34" s="69"/>
      <c r="C34" s="69"/>
      <c r="D34" s="69"/>
      <c r="E34" s="219">
        <f>E27</f>
        <v>0.45</v>
      </c>
      <c r="F34" s="212">
        <f t="shared" ref="F34:Q34" si="15">IF(F1021=F1020,0,F1021)</f>
        <v>0</v>
      </c>
      <c r="G34" s="212">
        <f t="shared" si="15"/>
        <v>0</v>
      </c>
      <c r="H34" s="212">
        <f t="shared" si="15"/>
        <v>-662.3175</v>
      </c>
      <c r="I34" s="212">
        <f t="shared" si="15"/>
        <v>0</v>
      </c>
      <c r="J34" s="212">
        <f t="shared" si="15"/>
        <v>0</v>
      </c>
      <c r="K34" s="212">
        <f t="shared" si="15"/>
        <v>0</v>
      </c>
      <c r="L34" s="212">
        <f t="shared" si="15"/>
        <v>0</v>
      </c>
      <c r="M34" s="212">
        <f t="shared" si="15"/>
        <v>0</v>
      </c>
      <c r="N34" s="212">
        <f t="shared" si="15"/>
        <v>0</v>
      </c>
      <c r="O34" s="212">
        <f t="shared" si="15"/>
        <v>0</v>
      </c>
      <c r="P34" s="212">
        <f t="shared" si="15"/>
        <v>0</v>
      </c>
      <c r="Q34" s="212">
        <f t="shared" si="15"/>
        <v>0</v>
      </c>
      <c r="R34" s="69"/>
      <c r="S34" s="69"/>
      <c r="T34" s="1"/>
      <c r="U34" s="175">
        <f>IF(AND($X$1012&lt;&gt;" ",$X$1012&lt;&gt;0),IF(X34=$X$1012,1+COUNTIF(U$7:U33,"&gt;0"),0),0)</f>
        <v>0</v>
      </c>
      <c r="V34" s="178" t="s">
        <v>223</v>
      </c>
      <c r="W34" s="130"/>
      <c r="X34" s="131"/>
      <c r="Y34" s="131"/>
      <c r="Z34" s="206"/>
      <c r="AA34" s="194">
        <f t="shared" si="3"/>
        <v>0</v>
      </c>
      <c r="AB34" s="124" t="str">
        <f t="shared" si="4"/>
        <v/>
      </c>
      <c r="AC34" s="195" t="str">
        <f t="shared" si="5"/>
        <v/>
      </c>
      <c r="AD34" s="194" t="str">
        <f t="shared" si="6"/>
        <v/>
      </c>
      <c r="AE34" s="194">
        <f>IF(AD34="",0,IF(ISERROR(VLOOKUP(AD34,AD$7:AD33,1,FALSE)),1,0))</f>
        <v>0</v>
      </c>
      <c r="AF34" s="194"/>
    </row>
    <row r="35" spans="1:32" ht="16.5" customHeight="1">
      <c r="A35" s="1"/>
      <c r="B35" s="69"/>
      <c r="C35" s="69"/>
      <c r="D35" s="69"/>
      <c r="E35" s="219">
        <f>E26</f>
        <v>0.6</v>
      </c>
      <c r="F35" s="212">
        <f t="shared" ref="F35:Q35" si="16">IF(ISERROR($B$30),0,IF(OR(F1022=$E1022,F1022&lt;F1021),F1017,0))</f>
        <v>0</v>
      </c>
      <c r="G35" s="212">
        <f t="shared" si="16"/>
        <v>0</v>
      </c>
      <c r="H35" s="212">
        <f t="shared" si="16"/>
        <v>-1371.8166666666666</v>
      </c>
      <c r="I35" s="212">
        <f t="shared" si="16"/>
        <v>0</v>
      </c>
      <c r="J35" s="212">
        <f t="shared" si="16"/>
        <v>0</v>
      </c>
      <c r="K35" s="212">
        <f t="shared" si="16"/>
        <v>0</v>
      </c>
      <c r="L35" s="212">
        <f t="shared" si="16"/>
        <v>0</v>
      </c>
      <c r="M35" s="212">
        <f t="shared" si="16"/>
        <v>0</v>
      </c>
      <c r="N35" s="212">
        <f t="shared" si="16"/>
        <v>0</v>
      </c>
      <c r="O35" s="212">
        <f t="shared" si="16"/>
        <v>0</v>
      </c>
      <c r="P35" s="212">
        <f t="shared" si="16"/>
        <v>0</v>
      </c>
      <c r="Q35" s="212">
        <f t="shared" si="16"/>
        <v>0</v>
      </c>
      <c r="R35" s="69"/>
      <c r="S35" s="69"/>
      <c r="T35" s="1"/>
      <c r="U35" s="175">
        <f>IF(AND($X$1012&lt;&gt;" ",$X$1012&lt;&gt;0),IF(X35=$X$1012,1+COUNTIF(U$7:U34,"&gt;0"),0),0)</f>
        <v>0</v>
      </c>
      <c r="V35" s="178" t="s">
        <v>224</v>
      </c>
      <c r="W35" s="130"/>
      <c r="X35" s="131"/>
      <c r="Y35" s="131"/>
      <c r="Z35" s="206"/>
      <c r="AA35" s="194">
        <f t="shared" si="3"/>
        <v>0</v>
      </c>
      <c r="AB35" s="124" t="str">
        <f t="shared" si="4"/>
        <v/>
      </c>
      <c r="AC35" s="195" t="str">
        <f t="shared" si="5"/>
        <v/>
      </c>
      <c r="AD35" s="194" t="str">
        <f t="shared" si="6"/>
        <v/>
      </c>
      <c r="AE35" s="194">
        <f>IF(AD35="",0,IF(ISERROR(VLOOKUP(AD35,AD$7:AD34,1,FALSE)),1,0))</f>
        <v>0</v>
      </c>
      <c r="AF35" s="194"/>
    </row>
    <row r="36" spans="1:32" ht="17.25" customHeight="1">
      <c r="A36" s="1"/>
      <c r="B36" s="69"/>
      <c r="C36" s="69"/>
      <c r="D36" s="69"/>
      <c r="E36" s="81"/>
      <c r="F36" s="82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69"/>
      <c r="S36" s="69"/>
      <c r="T36" s="1"/>
      <c r="U36" s="175">
        <f>IF(AND($X$1012&lt;&gt;" ",$X$1012&lt;&gt;0),IF(X36=$X$1012,1+COUNTIF(U$7:U35,"&gt;0"),0),0)</f>
        <v>0</v>
      </c>
      <c r="V36" s="178" t="s">
        <v>225</v>
      </c>
      <c r="W36" s="130"/>
      <c r="X36" s="131"/>
      <c r="Y36" s="131"/>
      <c r="Z36" s="206"/>
      <c r="AA36" s="194">
        <f t="shared" si="3"/>
        <v>0</v>
      </c>
      <c r="AB36" s="124" t="str">
        <f t="shared" si="4"/>
        <v/>
      </c>
      <c r="AC36" s="195" t="str">
        <f t="shared" si="5"/>
        <v/>
      </c>
      <c r="AD36" s="194" t="str">
        <f t="shared" si="6"/>
        <v/>
      </c>
      <c r="AE36" s="194">
        <f>IF(AD36="",0,IF(ISERROR(VLOOKUP(AD36,AD$7:AD35,1,FALSE)),1,0))</f>
        <v>0</v>
      </c>
      <c r="AF36" s="194"/>
    </row>
    <row r="37" spans="1:32" ht="16.5" customHeight="1">
      <c r="A37" s="1"/>
      <c r="B37" s="69"/>
      <c r="C37" s="69"/>
      <c r="D37" s="69"/>
      <c r="E37" s="220" t="s">
        <v>149</v>
      </c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1"/>
      <c r="U37" s="175">
        <f>IF(AND($X$1012&lt;&gt;" ",$X$1012&lt;&gt;0),IF(X37=$X$1012,1+COUNTIF(U$7:U36,"&gt;0"),0),0)</f>
        <v>0</v>
      </c>
      <c r="V37" s="178" t="s">
        <v>226</v>
      </c>
      <c r="W37" s="130"/>
      <c r="X37" s="131"/>
      <c r="Y37" s="131"/>
      <c r="Z37" s="206"/>
      <c r="AA37" s="194">
        <f t="shared" si="3"/>
        <v>0</v>
      </c>
      <c r="AB37" s="124" t="str">
        <f t="shared" si="4"/>
        <v/>
      </c>
      <c r="AC37" s="195" t="str">
        <f t="shared" si="5"/>
        <v/>
      </c>
      <c r="AD37" s="194" t="str">
        <f t="shared" si="6"/>
        <v/>
      </c>
      <c r="AE37" s="194">
        <f>IF(AD37="",0,IF(ISERROR(VLOOKUP(AD37,AD$7:AD36,1,FALSE)),1,0))</f>
        <v>0</v>
      </c>
      <c r="AF37" s="194"/>
    </row>
    <row r="38" spans="1:32" ht="16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75">
        <f>IF(AND($X$1012&lt;&gt;" ",$X$1012&lt;&gt;0),IF(X38=$X$1012,1+COUNTIF(U$7:U37,"&gt;0"),0),0)</f>
        <v>0</v>
      </c>
      <c r="V38" s="178" t="s">
        <v>227</v>
      </c>
      <c r="W38" s="130"/>
      <c r="X38" s="131"/>
      <c r="Y38" s="131"/>
      <c r="Z38" s="206"/>
      <c r="AA38" s="194">
        <f t="shared" si="3"/>
        <v>0</v>
      </c>
      <c r="AB38" s="124" t="str">
        <f t="shared" si="4"/>
        <v/>
      </c>
      <c r="AC38" s="195" t="str">
        <f t="shared" si="5"/>
        <v/>
      </c>
      <c r="AD38" s="194" t="str">
        <f t="shared" si="6"/>
        <v/>
      </c>
      <c r="AE38" s="194">
        <f>IF(AD38="",0,IF(ISERROR(VLOOKUP(AD38,AD$7:AD37,1,FALSE)),1,0))</f>
        <v>0</v>
      </c>
      <c r="AF38" s="194"/>
    </row>
    <row r="39" spans="1:32" ht="16.5" customHeight="1">
      <c r="A39" s="1"/>
      <c r="B39" s="1"/>
      <c r="C39" s="1"/>
      <c r="D39" s="1"/>
      <c r="E39" s="1"/>
      <c r="F39" s="1"/>
      <c r="G39" s="1"/>
      <c r="H39" s="1"/>
      <c r="I39" s="58" t="s">
        <v>39</v>
      </c>
      <c r="J39" s="1"/>
      <c r="K39" s="1"/>
      <c r="L39" s="1"/>
      <c r="M39" s="222"/>
      <c r="N39" s="58"/>
      <c r="O39" s="58"/>
      <c r="P39" s="58"/>
      <c r="Q39" s="58"/>
      <c r="R39" s="58"/>
      <c r="S39" s="88"/>
      <c r="T39" s="1"/>
      <c r="U39" s="175">
        <f>IF(AND($X$1012&lt;&gt;" ",$X$1012&lt;&gt;0),IF(X39=$X$1012,1+COUNTIF(U$7:U38,"&gt;0"),0),0)</f>
        <v>0</v>
      </c>
      <c r="V39" s="178" t="s">
        <v>228</v>
      </c>
      <c r="W39" s="130"/>
      <c r="X39" s="131"/>
      <c r="Y39" s="131"/>
      <c r="Z39" s="206"/>
      <c r="AA39" s="194">
        <f t="shared" si="3"/>
        <v>0</v>
      </c>
      <c r="AB39" s="124" t="str">
        <f t="shared" si="4"/>
        <v/>
      </c>
      <c r="AC39" s="195" t="str">
        <f t="shared" si="5"/>
        <v/>
      </c>
      <c r="AD39" s="194" t="str">
        <f t="shared" si="6"/>
        <v/>
      </c>
      <c r="AE39" s="194">
        <f>IF(AD39="",0,IF(ISERROR(VLOOKUP(AD39,AD$7:AD38,1,FALSE)),1,0))</f>
        <v>0</v>
      </c>
      <c r="AF39" s="194"/>
    </row>
    <row r="40" spans="1:32" ht="16.5" customHeight="1">
      <c r="A40" s="1"/>
      <c r="B40" s="351" t="str">
        <f>CONCATENATE("www.marcopiccoli.it   -   ",Presentazione!$C$1)</f>
        <v>www.marcopiccoli.it   -   Bilancio Domestico 2.0</v>
      </c>
      <c r="C40" s="351"/>
      <c r="D40" s="351"/>
      <c r="E40" s="351"/>
      <c r="F40" s="351"/>
      <c r="G40" s="351"/>
      <c r="H40" s="351"/>
      <c r="I40" s="160" t="str">
        <f>Presentazione!$F$27</f>
        <v>Nome della persona o del nucleo</v>
      </c>
      <c r="J40" s="163"/>
      <c r="K40" s="163"/>
      <c r="L40" s="163"/>
      <c r="M40" s="222"/>
      <c r="N40" s="160"/>
      <c r="O40" s="352" t="str">
        <f>AB3</f>
        <v>ANNO: 2024</v>
      </c>
      <c r="P40" s="352"/>
      <c r="Q40" s="352"/>
      <c r="R40" s="352"/>
      <c r="S40" s="352"/>
      <c r="T40" s="1"/>
      <c r="U40" s="175">
        <f>IF(AND($X$1012&lt;&gt;" ",$X$1012&lt;&gt;0),IF(X40=$X$1012,1+COUNTIF(U$7:U39,"&gt;0"),0),0)</f>
        <v>0</v>
      </c>
      <c r="V40" s="178" t="s">
        <v>229</v>
      </c>
      <c r="W40" s="130"/>
      <c r="X40" s="131"/>
      <c r="Y40" s="131"/>
      <c r="Z40" s="206"/>
      <c r="AA40" s="194">
        <f t="shared" si="3"/>
        <v>0</v>
      </c>
      <c r="AB40" s="124" t="str">
        <f t="shared" si="4"/>
        <v/>
      </c>
      <c r="AC40" s="195" t="str">
        <f t="shared" si="5"/>
        <v/>
      </c>
      <c r="AD40" s="194" t="str">
        <f t="shared" si="6"/>
        <v/>
      </c>
      <c r="AE40" s="194">
        <f>IF(AD40="",0,IF(ISERROR(VLOOKUP(AD40,AD$7:AD39,1,FALSE)),1,0))</f>
        <v>0</v>
      </c>
      <c r="AF40" s="194"/>
    </row>
    <row r="41" spans="1:32" ht="16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75">
        <f>IF(AND($X$1012&lt;&gt;" ",$X$1012&lt;&gt;0),IF(X41=$X$1012,1+COUNTIF(U$7:U40,"&gt;0"),0),0)</f>
        <v>0</v>
      </c>
      <c r="V41" s="178" t="s">
        <v>230</v>
      </c>
      <c r="W41" s="130"/>
      <c r="X41" s="131"/>
      <c r="Y41" s="131"/>
      <c r="Z41" s="206"/>
      <c r="AA41" s="194">
        <f t="shared" si="3"/>
        <v>0</v>
      </c>
      <c r="AB41" s="124" t="str">
        <f t="shared" si="4"/>
        <v/>
      </c>
      <c r="AC41" s="195" t="str">
        <f t="shared" si="5"/>
        <v/>
      </c>
      <c r="AD41" s="194" t="str">
        <f t="shared" si="6"/>
        <v/>
      </c>
      <c r="AE41" s="194">
        <f>IF(AD41="",0,IF(ISERROR(VLOOKUP(AD41,AD$7:AD40,1,FALSE)),1,0))</f>
        <v>0</v>
      </c>
      <c r="AF41" s="194"/>
    </row>
    <row r="42" spans="1:32" ht="16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75">
        <f>IF(AND($X$1012&lt;&gt;" ",$X$1012&lt;&gt;0),IF(X42=$X$1012,1+COUNTIF(U$7:U41,"&gt;0"),0),0)</f>
        <v>0</v>
      </c>
      <c r="V42" s="178" t="s">
        <v>231</v>
      </c>
      <c r="W42" s="130"/>
      <c r="X42" s="131"/>
      <c r="Y42" s="131"/>
      <c r="Z42" s="206"/>
      <c r="AA42" s="194">
        <f t="shared" si="3"/>
        <v>0</v>
      </c>
      <c r="AB42" s="124" t="str">
        <f t="shared" si="4"/>
        <v/>
      </c>
      <c r="AC42" s="195" t="str">
        <f t="shared" si="5"/>
        <v/>
      </c>
      <c r="AD42" s="194" t="str">
        <f t="shared" si="6"/>
        <v/>
      </c>
      <c r="AE42" s="194">
        <f>IF(AD42="",0,IF(ISERROR(VLOOKUP(AD42,AD$7:AD41,1,FALSE)),1,0))</f>
        <v>0</v>
      </c>
      <c r="AF42" s="194"/>
    </row>
    <row r="43" spans="1:32" ht="16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75">
        <f>IF(AND($X$1012&lt;&gt;" ",$X$1012&lt;&gt;0),IF(X43=$X$1012,1+COUNTIF(U$7:U42,"&gt;0"),0),0)</f>
        <v>0</v>
      </c>
      <c r="V43" s="178" t="s">
        <v>232</v>
      </c>
      <c r="W43" s="130"/>
      <c r="X43" s="131"/>
      <c r="Y43" s="131"/>
      <c r="Z43" s="206"/>
      <c r="AA43" s="194">
        <f t="shared" si="3"/>
        <v>0</v>
      </c>
      <c r="AB43" s="124" t="str">
        <f t="shared" si="4"/>
        <v/>
      </c>
      <c r="AC43" s="195" t="str">
        <f t="shared" si="5"/>
        <v/>
      </c>
      <c r="AD43" s="194" t="str">
        <f t="shared" si="6"/>
        <v/>
      </c>
      <c r="AE43" s="194">
        <f>IF(AD43="",0,IF(ISERROR(VLOOKUP(AD43,AD$7:AD42,1,FALSE)),1,0))</f>
        <v>0</v>
      </c>
      <c r="AF43" s="194"/>
    </row>
    <row r="44" spans="1:32" ht="16.5" customHeight="1">
      <c r="A44" s="1"/>
      <c r="B44" s="1"/>
      <c r="C44" s="1"/>
      <c r="D44" s="1"/>
      <c r="E44" s="364" t="s">
        <v>177</v>
      </c>
      <c r="F44" s="364"/>
      <c r="G44" s="364"/>
      <c r="H44" s="364"/>
      <c r="I44" s="364"/>
      <c r="J44" s="364"/>
      <c r="K44" s="364"/>
      <c r="L44" s="364"/>
      <c r="M44" s="364"/>
      <c r="N44" s="364"/>
      <c r="O44" s="1"/>
      <c r="P44" s="1"/>
      <c r="Q44" s="1"/>
      <c r="R44" s="1"/>
      <c r="S44" s="1"/>
      <c r="T44" s="1"/>
      <c r="U44" s="175">
        <f>IF(AND($X$1012&lt;&gt;" ",$X$1012&lt;&gt;0),IF(X44=$X$1012,1+COUNTIF(U$7:U43,"&gt;0"),0),0)</f>
        <v>0</v>
      </c>
      <c r="V44" s="178" t="s">
        <v>233</v>
      </c>
      <c r="W44" s="130"/>
      <c r="X44" s="131"/>
      <c r="Y44" s="131"/>
      <c r="Z44" s="206"/>
      <c r="AA44" s="194">
        <f t="shared" si="3"/>
        <v>0</v>
      </c>
      <c r="AB44" s="124" t="str">
        <f t="shared" si="4"/>
        <v/>
      </c>
      <c r="AC44" s="195" t="str">
        <f t="shared" si="5"/>
        <v/>
      </c>
      <c r="AD44" s="194" t="str">
        <f t="shared" si="6"/>
        <v/>
      </c>
      <c r="AE44" s="194">
        <f>IF(AD44="",0,IF(ISERROR(VLOOKUP(AD44,AD$7:AD43,1,FALSE)),1,0))</f>
        <v>0</v>
      </c>
      <c r="AF44" s="194"/>
    </row>
    <row r="45" spans="1:32" ht="16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75">
        <f>IF(AND($X$1012&lt;&gt;" ",$X$1012&lt;&gt;0),IF(X45=$X$1012,1+COUNTIF(U$7:U44,"&gt;0"),0),0)</f>
        <v>0</v>
      </c>
      <c r="V45" s="178" t="s">
        <v>234</v>
      </c>
      <c r="W45" s="130"/>
      <c r="X45" s="131"/>
      <c r="Y45" s="131"/>
      <c r="Z45" s="206"/>
      <c r="AA45" s="194">
        <f t="shared" si="3"/>
        <v>0</v>
      </c>
      <c r="AB45" s="124" t="str">
        <f t="shared" si="4"/>
        <v/>
      </c>
      <c r="AC45" s="195" t="str">
        <f t="shared" si="5"/>
        <v/>
      </c>
      <c r="AD45" s="194" t="str">
        <f t="shared" si="6"/>
        <v/>
      </c>
      <c r="AE45" s="194">
        <f>IF(AD45="",0,IF(ISERROR(VLOOKUP(AD45,AD$7:AD44,1,FALSE)),1,0))</f>
        <v>0</v>
      </c>
      <c r="AF45" s="194"/>
    </row>
    <row r="46" spans="1:32" ht="16.5" customHeight="1">
      <c r="A46" s="1"/>
      <c r="B46" s="222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1"/>
      <c r="U46" s="175">
        <f>IF(AND($X$1012&lt;&gt;" ",$X$1012&lt;&gt;0),IF(X46=$X$1012,1+COUNTIF(U$7:U45,"&gt;0"),0),0)</f>
        <v>0</v>
      </c>
      <c r="V46" s="178" t="s">
        <v>235</v>
      </c>
      <c r="W46" s="130"/>
      <c r="X46" s="131"/>
      <c r="Y46" s="131"/>
      <c r="Z46" s="206"/>
      <c r="AA46" s="194">
        <f t="shared" si="3"/>
        <v>0</v>
      </c>
      <c r="AB46" s="124" t="str">
        <f t="shared" si="4"/>
        <v/>
      </c>
      <c r="AC46" s="195" t="str">
        <f t="shared" si="5"/>
        <v/>
      </c>
      <c r="AD46" s="194" t="str">
        <f t="shared" si="6"/>
        <v/>
      </c>
      <c r="AE46" s="194">
        <f>IF(AD46="",0,IF(ISERROR(VLOOKUP(AD46,AD$7:AD45,1,FALSE)),1,0))</f>
        <v>0</v>
      </c>
      <c r="AF46" s="194"/>
    </row>
    <row r="47" spans="1:32" ht="16.5" customHeight="1">
      <c r="A47" s="1"/>
      <c r="B47" s="222"/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1"/>
      <c r="U47" s="175">
        <f>IF(AND($X$1012&lt;&gt;" ",$X$1012&lt;&gt;0),IF(X47=$X$1012,1+COUNTIF(U$7:U46,"&gt;0"),0),0)</f>
        <v>0</v>
      </c>
      <c r="V47" s="178" t="s">
        <v>236</v>
      </c>
      <c r="W47" s="130"/>
      <c r="X47" s="131"/>
      <c r="Y47" s="131"/>
      <c r="Z47" s="206"/>
      <c r="AA47" s="194">
        <f t="shared" si="3"/>
        <v>0</v>
      </c>
      <c r="AB47" s="124" t="str">
        <f t="shared" si="4"/>
        <v/>
      </c>
      <c r="AC47" s="195" t="str">
        <f t="shared" si="5"/>
        <v/>
      </c>
      <c r="AD47" s="194" t="str">
        <f t="shared" si="6"/>
        <v/>
      </c>
      <c r="AE47" s="194">
        <f>IF(AD47="",0,IF(ISERROR(VLOOKUP(AD47,AD$7:AD46,1,FALSE)),1,0))</f>
        <v>0</v>
      </c>
      <c r="AF47" s="194"/>
    </row>
    <row r="48" spans="1:32" ht="16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75">
        <f>IF(AND($X$1012&lt;&gt;" ",$X$1012&lt;&gt;0),IF(X48=$X$1012,1+COUNTIF(U$7:U47,"&gt;0"),0),0)</f>
        <v>0</v>
      </c>
      <c r="V48" s="178" t="s">
        <v>237</v>
      </c>
      <c r="W48" s="130"/>
      <c r="X48" s="131"/>
      <c r="Y48" s="131"/>
      <c r="Z48" s="206"/>
      <c r="AA48" s="194">
        <f t="shared" si="3"/>
        <v>0</v>
      </c>
      <c r="AB48" s="124" t="str">
        <f t="shared" si="4"/>
        <v/>
      </c>
      <c r="AC48" s="195" t="str">
        <f t="shared" si="5"/>
        <v/>
      </c>
      <c r="AD48" s="194" t="str">
        <f t="shared" si="6"/>
        <v/>
      </c>
      <c r="AE48" s="194">
        <f>IF(AD48="",0,IF(ISERROR(VLOOKUP(AD48,AD$7:AD47,1,FALSE)),1,0))</f>
        <v>0</v>
      </c>
      <c r="AF48" s="194"/>
    </row>
    <row r="49" spans="1:32" ht="16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75">
        <f>IF(AND($X$1012&lt;&gt;" ",$X$1012&lt;&gt;0),IF(X49=$X$1012,1+COUNTIF(U$7:U48,"&gt;0"),0),0)</f>
        <v>0</v>
      </c>
      <c r="V49" s="178" t="s">
        <v>238</v>
      </c>
      <c r="W49" s="130"/>
      <c r="X49" s="131"/>
      <c r="Y49" s="131"/>
      <c r="Z49" s="206"/>
      <c r="AA49" s="194">
        <f t="shared" si="3"/>
        <v>0</v>
      </c>
      <c r="AB49" s="124" t="str">
        <f t="shared" si="4"/>
        <v/>
      </c>
      <c r="AC49" s="195" t="str">
        <f t="shared" si="5"/>
        <v/>
      </c>
      <c r="AD49" s="194" t="str">
        <f t="shared" si="6"/>
        <v/>
      </c>
      <c r="AE49" s="194">
        <f>IF(AD49="",0,IF(ISERROR(VLOOKUP(AD49,AD$7:AD48,1,FALSE)),1,0))</f>
        <v>0</v>
      </c>
      <c r="AF49" s="194"/>
    </row>
    <row r="50" spans="1:32" ht="16.5" customHeight="1">
      <c r="A50" s="1"/>
      <c r="B50" s="1"/>
      <c r="C50" s="222"/>
      <c r="D50" s="222"/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1"/>
      <c r="R50" s="1"/>
      <c r="S50" s="1"/>
      <c r="T50" s="1"/>
      <c r="U50" s="175">
        <f>IF(AND($X$1012&lt;&gt;" ",$X$1012&lt;&gt;0),IF(X50=$X$1012,1+COUNTIF(U$7:U49,"&gt;0"),0),0)</f>
        <v>0</v>
      </c>
      <c r="V50" s="178" t="s">
        <v>239</v>
      </c>
      <c r="W50" s="130"/>
      <c r="X50" s="131"/>
      <c r="Y50" s="131"/>
      <c r="Z50" s="206"/>
      <c r="AA50" s="194">
        <f t="shared" si="3"/>
        <v>0</v>
      </c>
      <c r="AB50" s="124" t="str">
        <f t="shared" si="4"/>
        <v/>
      </c>
      <c r="AC50" s="195" t="str">
        <f t="shared" si="5"/>
        <v/>
      </c>
      <c r="AD50" s="194" t="str">
        <f t="shared" si="6"/>
        <v/>
      </c>
      <c r="AE50" s="194">
        <f>IF(AD50="",0,IF(ISERROR(VLOOKUP(AD50,AD$7:AD49,1,FALSE)),1,0))</f>
        <v>0</v>
      </c>
      <c r="AF50" s="194"/>
    </row>
    <row r="51" spans="1:32" ht="16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75">
        <f>IF(AND($X$1012&lt;&gt;" ",$X$1012&lt;&gt;0),IF(X51=$X$1012,1+COUNTIF(U$7:U50,"&gt;0"),0),0)</f>
        <v>0</v>
      </c>
      <c r="V51" s="178" t="s">
        <v>240</v>
      </c>
      <c r="W51" s="130"/>
      <c r="X51" s="131"/>
      <c r="Y51" s="131"/>
      <c r="Z51" s="206"/>
      <c r="AA51" s="194">
        <f t="shared" si="3"/>
        <v>0</v>
      </c>
      <c r="AB51" s="124" t="str">
        <f t="shared" si="4"/>
        <v/>
      </c>
      <c r="AC51" s="195" t="str">
        <f t="shared" si="5"/>
        <v/>
      </c>
      <c r="AD51" s="194" t="str">
        <f t="shared" si="6"/>
        <v/>
      </c>
      <c r="AE51" s="194">
        <f>IF(AD51="",0,IF(ISERROR(VLOOKUP(AD51,AD$7:AD50,1,FALSE)),1,0))</f>
        <v>0</v>
      </c>
      <c r="AF51" s="194"/>
    </row>
    <row r="52" spans="1:32" ht="16.5" customHeight="1">
      <c r="A52" s="1"/>
      <c r="B52" s="1"/>
      <c r="C52" s="1"/>
      <c r="D52" s="1"/>
      <c r="E52" s="363"/>
      <c r="F52" s="363"/>
      <c r="G52" s="363"/>
      <c r="H52" s="363"/>
      <c r="I52" s="363"/>
      <c r="J52" s="363"/>
      <c r="K52" s="363"/>
      <c r="L52" s="363"/>
      <c r="M52" s="363"/>
      <c r="N52" s="363"/>
      <c r="O52" s="1"/>
      <c r="P52" s="1"/>
      <c r="Q52" s="1"/>
      <c r="R52" s="1"/>
      <c r="S52" s="1"/>
      <c r="T52" s="1"/>
      <c r="U52" s="175">
        <f>IF(AND($X$1012&lt;&gt;" ",$X$1012&lt;&gt;0),IF(X52=$X$1012,1+COUNTIF(U$7:U51,"&gt;0"),0),0)</f>
        <v>0</v>
      </c>
      <c r="V52" s="178" t="s">
        <v>241</v>
      </c>
      <c r="W52" s="130"/>
      <c r="X52" s="131"/>
      <c r="Y52" s="131"/>
      <c r="Z52" s="206"/>
      <c r="AA52" s="194">
        <f t="shared" si="3"/>
        <v>0</v>
      </c>
      <c r="AB52" s="124" t="str">
        <f t="shared" si="4"/>
        <v/>
      </c>
      <c r="AC52" s="195" t="str">
        <f t="shared" si="5"/>
        <v/>
      </c>
      <c r="AD52" s="194" t="str">
        <f t="shared" si="6"/>
        <v/>
      </c>
      <c r="AE52" s="194">
        <f>IF(AD52="",0,IF(ISERROR(VLOOKUP(AD52,AD$7:AD51,1,FALSE)),1,0))</f>
        <v>0</v>
      </c>
      <c r="AF52" s="194"/>
    </row>
    <row r="53" spans="1:32" ht="16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75">
        <f>IF(AND($X$1012&lt;&gt;" ",$X$1012&lt;&gt;0),IF(X53=$X$1012,1+COUNTIF(U$7:U52,"&gt;0"),0),0)</f>
        <v>0</v>
      </c>
      <c r="V53" s="178" t="s">
        <v>242</v>
      </c>
      <c r="W53" s="130"/>
      <c r="X53" s="131"/>
      <c r="Y53" s="131"/>
      <c r="Z53" s="206"/>
      <c r="AA53" s="194">
        <f t="shared" si="3"/>
        <v>0</v>
      </c>
      <c r="AB53" s="124" t="str">
        <f t="shared" si="4"/>
        <v/>
      </c>
      <c r="AC53" s="195" t="str">
        <f t="shared" si="5"/>
        <v/>
      </c>
      <c r="AD53" s="194" t="str">
        <f t="shared" si="6"/>
        <v/>
      </c>
      <c r="AE53" s="194">
        <f>IF(AD53="",0,IF(ISERROR(VLOOKUP(AD53,AD$7:AD52,1,FALSE)),1,0))</f>
        <v>0</v>
      </c>
      <c r="AF53" s="194"/>
    </row>
    <row r="54" spans="1:32" ht="16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75">
        <f>IF(AND($X$1012&lt;&gt;" ",$X$1012&lt;&gt;0),IF(X54=$X$1012,1+COUNTIF(U$7:U53,"&gt;0"),0),0)</f>
        <v>0</v>
      </c>
      <c r="V54" s="178" t="s">
        <v>243</v>
      </c>
      <c r="W54" s="130"/>
      <c r="X54" s="131"/>
      <c r="Y54" s="131"/>
      <c r="Z54" s="206"/>
      <c r="AA54" s="194">
        <f t="shared" si="3"/>
        <v>0</v>
      </c>
      <c r="AB54" s="124" t="str">
        <f t="shared" si="4"/>
        <v/>
      </c>
      <c r="AC54" s="195" t="str">
        <f t="shared" si="5"/>
        <v/>
      </c>
      <c r="AD54" s="194" t="str">
        <f t="shared" si="6"/>
        <v/>
      </c>
      <c r="AE54" s="194">
        <f>IF(AD54="",0,IF(ISERROR(VLOOKUP(AD54,AD$7:AD53,1,FALSE)),1,0))</f>
        <v>0</v>
      </c>
      <c r="AF54" s="194"/>
    </row>
    <row r="55" spans="1:32" ht="16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75">
        <f>IF(AND($X$1012&lt;&gt;" ",$X$1012&lt;&gt;0),IF(X55=$X$1012,1+COUNTIF(U$7:U54,"&gt;0"),0),0)</f>
        <v>0</v>
      </c>
      <c r="V55" s="178" t="s">
        <v>244</v>
      </c>
      <c r="W55" s="130"/>
      <c r="X55" s="131"/>
      <c r="Y55" s="131"/>
      <c r="Z55" s="206"/>
      <c r="AA55" s="194">
        <f t="shared" si="3"/>
        <v>0</v>
      </c>
      <c r="AB55" s="124" t="str">
        <f t="shared" si="4"/>
        <v/>
      </c>
      <c r="AC55" s="195" t="str">
        <f t="shared" si="5"/>
        <v/>
      </c>
      <c r="AD55" s="194" t="str">
        <f t="shared" si="6"/>
        <v/>
      </c>
      <c r="AE55" s="194">
        <f>IF(AD55="",0,IF(ISERROR(VLOOKUP(AD55,AD$7:AD54,1,FALSE)),1,0))</f>
        <v>0</v>
      </c>
      <c r="AF55" s="194"/>
    </row>
    <row r="56" spans="1:32" ht="16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75">
        <f>IF(AND($X$1012&lt;&gt;" ",$X$1012&lt;&gt;0),IF(X56=$X$1012,1+COUNTIF(U$7:U55,"&gt;0"),0),0)</f>
        <v>0</v>
      </c>
      <c r="V56" s="178" t="s">
        <v>245</v>
      </c>
      <c r="W56" s="130"/>
      <c r="X56" s="131"/>
      <c r="Y56" s="131"/>
      <c r="Z56" s="206"/>
      <c r="AA56" s="194">
        <f t="shared" si="3"/>
        <v>0</v>
      </c>
      <c r="AB56" s="124" t="str">
        <f t="shared" si="4"/>
        <v/>
      </c>
      <c r="AC56" s="195" t="str">
        <f t="shared" si="5"/>
        <v/>
      </c>
      <c r="AD56" s="194" t="str">
        <f t="shared" si="6"/>
        <v/>
      </c>
      <c r="AE56" s="194">
        <f>IF(AD56="",0,IF(ISERROR(VLOOKUP(AD56,AD$7:AD55,1,FALSE)),1,0))</f>
        <v>0</v>
      </c>
      <c r="AF56" s="194"/>
    </row>
    <row r="57" spans="1:32" ht="16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75">
        <f>IF(AND($X$1012&lt;&gt;" ",$X$1012&lt;&gt;0),IF(X57=$X$1012,1+COUNTIF(U$7:U56,"&gt;0"),0),0)</f>
        <v>0</v>
      </c>
      <c r="V57" s="178" t="s">
        <v>246</v>
      </c>
      <c r="W57" s="130"/>
      <c r="X57" s="131"/>
      <c r="Y57" s="131"/>
      <c r="Z57" s="206"/>
      <c r="AA57" s="194">
        <f t="shared" si="3"/>
        <v>0</v>
      </c>
      <c r="AB57" s="124" t="str">
        <f t="shared" si="4"/>
        <v/>
      </c>
      <c r="AC57" s="195" t="str">
        <f t="shared" si="5"/>
        <v/>
      </c>
      <c r="AD57" s="194" t="str">
        <f t="shared" si="6"/>
        <v/>
      </c>
      <c r="AE57" s="194">
        <f>IF(AD57="",0,IF(ISERROR(VLOOKUP(AD57,AD$7:AD56,1,FALSE)),1,0))</f>
        <v>0</v>
      </c>
      <c r="AF57" s="194"/>
    </row>
    <row r="58" spans="1:32" ht="16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75">
        <f>IF(AND($X$1012&lt;&gt;" ",$X$1012&lt;&gt;0),IF(X58=$X$1012,1+COUNTIF(U$7:U57,"&gt;0"),0),0)</f>
        <v>0</v>
      </c>
      <c r="V58" s="178" t="s">
        <v>247</v>
      </c>
      <c r="W58" s="130"/>
      <c r="X58" s="131"/>
      <c r="Y58" s="131"/>
      <c r="Z58" s="206"/>
      <c r="AA58" s="194">
        <f t="shared" si="3"/>
        <v>0</v>
      </c>
      <c r="AB58" s="124" t="str">
        <f t="shared" si="4"/>
        <v/>
      </c>
      <c r="AC58" s="195" t="str">
        <f t="shared" si="5"/>
        <v/>
      </c>
      <c r="AD58" s="194" t="str">
        <f t="shared" si="6"/>
        <v/>
      </c>
      <c r="AE58" s="194">
        <f>IF(AD58="",0,IF(ISERROR(VLOOKUP(AD58,AD$7:AD57,1,FALSE)),1,0))</f>
        <v>0</v>
      </c>
      <c r="AF58" s="194"/>
    </row>
    <row r="59" spans="1:32" ht="16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75">
        <f>IF(AND($X$1012&lt;&gt;" ",$X$1012&lt;&gt;0),IF(X59=$X$1012,1+COUNTIF(U$7:U58,"&gt;0"),0),0)</f>
        <v>0</v>
      </c>
      <c r="V59" s="178" t="s">
        <v>248</v>
      </c>
      <c r="W59" s="130"/>
      <c r="X59" s="131"/>
      <c r="Y59" s="131"/>
      <c r="Z59" s="206"/>
      <c r="AA59" s="194">
        <f t="shared" si="3"/>
        <v>0</v>
      </c>
      <c r="AB59" s="124" t="str">
        <f t="shared" si="4"/>
        <v/>
      </c>
      <c r="AC59" s="195" t="str">
        <f t="shared" si="5"/>
        <v/>
      </c>
      <c r="AD59" s="194" t="str">
        <f t="shared" si="6"/>
        <v/>
      </c>
      <c r="AE59" s="194">
        <f>IF(AD59="",0,IF(ISERROR(VLOOKUP(AD59,AD$7:AD58,1,FALSE)),1,0))</f>
        <v>0</v>
      </c>
      <c r="AF59" s="194"/>
    </row>
    <row r="60" spans="1:32" ht="16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75">
        <f>IF(AND($X$1012&lt;&gt;" ",$X$1012&lt;&gt;0),IF(X60=$X$1012,1+COUNTIF(U$7:U59,"&gt;0"),0),0)</f>
        <v>0</v>
      </c>
      <c r="V60" s="178" t="s">
        <v>249</v>
      </c>
      <c r="W60" s="130"/>
      <c r="X60" s="131"/>
      <c r="Y60" s="131"/>
      <c r="Z60" s="206"/>
      <c r="AA60" s="194">
        <f t="shared" si="3"/>
        <v>0</v>
      </c>
      <c r="AB60" s="124" t="str">
        <f t="shared" si="4"/>
        <v/>
      </c>
      <c r="AC60" s="195" t="str">
        <f t="shared" si="5"/>
        <v/>
      </c>
      <c r="AD60" s="194" t="str">
        <f t="shared" si="6"/>
        <v/>
      </c>
      <c r="AE60" s="194">
        <f>IF(AD60="",0,IF(ISERROR(VLOOKUP(AD60,AD$7:AD59,1,FALSE)),1,0))</f>
        <v>0</v>
      </c>
      <c r="AF60" s="194"/>
    </row>
    <row r="61" spans="1:32" ht="16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75">
        <f>IF(AND($X$1012&lt;&gt;" ",$X$1012&lt;&gt;0),IF(X61=$X$1012,1+COUNTIF(U$7:U60,"&gt;0"),0),0)</f>
        <v>0</v>
      </c>
      <c r="V61" s="178" t="s">
        <v>250</v>
      </c>
      <c r="W61" s="130"/>
      <c r="X61" s="131"/>
      <c r="Y61" s="131"/>
      <c r="Z61" s="206"/>
      <c r="AA61" s="194">
        <f t="shared" si="3"/>
        <v>0</v>
      </c>
      <c r="AB61" s="124" t="str">
        <f t="shared" si="4"/>
        <v/>
      </c>
      <c r="AC61" s="195" t="str">
        <f t="shared" si="5"/>
        <v/>
      </c>
      <c r="AD61" s="194" t="str">
        <f t="shared" si="6"/>
        <v/>
      </c>
      <c r="AE61" s="194">
        <f>IF(AD61="",0,IF(ISERROR(VLOOKUP(AD61,AD$7:AD60,1,FALSE)),1,0))</f>
        <v>0</v>
      </c>
      <c r="AF61" s="194"/>
    </row>
    <row r="62" spans="1:32" ht="16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75">
        <f>IF(AND($X$1012&lt;&gt;" ",$X$1012&lt;&gt;0),IF(X62=$X$1012,1+COUNTIF(U$7:U61,"&gt;0"),0),0)</f>
        <v>0</v>
      </c>
      <c r="V62" s="178" t="s">
        <v>251</v>
      </c>
      <c r="W62" s="130"/>
      <c r="X62" s="131"/>
      <c r="Y62" s="131"/>
      <c r="Z62" s="206"/>
      <c r="AA62" s="194">
        <f t="shared" si="3"/>
        <v>0</v>
      </c>
      <c r="AB62" s="124" t="str">
        <f t="shared" si="4"/>
        <v/>
      </c>
      <c r="AC62" s="195" t="str">
        <f t="shared" si="5"/>
        <v/>
      </c>
      <c r="AD62" s="194" t="str">
        <f t="shared" si="6"/>
        <v/>
      </c>
      <c r="AE62" s="194">
        <f>IF(AD62="",0,IF(ISERROR(VLOOKUP(AD62,AD$7:AD61,1,FALSE)),1,0))</f>
        <v>0</v>
      </c>
      <c r="AF62" s="194"/>
    </row>
    <row r="63" spans="1:32" ht="16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75">
        <f>IF(AND($X$1012&lt;&gt;" ",$X$1012&lt;&gt;0),IF(X63=$X$1012,1+COUNTIF(U$7:U62,"&gt;0"),0),0)</f>
        <v>0</v>
      </c>
      <c r="V63" s="178" t="s">
        <v>252</v>
      </c>
      <c r="W63" s="130"/>
      <c r="X63" s="131"/>
      <c r="Y63" s="131"/>
      <c r="Z63" s="206"/>
      <c r="AA63" s="194">
        <f t="shared" si="3"/>
        <v>0</v>
      </c>
      <c r="AB63" s="124" t="str">
        <f t="shared" si="4"/>
        <v/>
      </c>
      <c r="AC63" s="195" t="str">
        <f t="shared" si="5"/>
        <v/>
      </c>
      <c r="AD63" s="194" t="str">
        <f t="shared" si="6"/>
        <v/>
      </c>
      <c r="AE63" s="194">
        <f>IF(AD63="",0,IF(ISERROR(VLOOKUP(AD63,AD$7:AD62,1,FALSE)),1,0))</f>
        <v>0</v>
      </c>
      <c r="AF63" s="194"/>
    </row>
    <row r="64" spans="1:32" ht="16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75">
        <f>IF(AND($X$1012&lt;&gt;" ",$X$1012&lt;&gt;0),IF(X64=$X$1012,1+COUNTIF(U$7:U63,"&gt;0"),0),0)</f>
        <v>0</v>
      </c>
      <c r="V64" s="178" t="s">
        <v>253</v>
      </c>
      <c r="W64" s="130"/>
      <c r="X64" s="131"/>
      <c r="Y64" s="131"/>
      <c r="Z64" s="206"/>
      <c r="AA64" s="194">
        <f t="shared" si="3"/>
        <v>0</v>
      </c>
      <c r="AB64" s="124" t="str">
        <f t="shared" si="4"/>
        <v/>
      </c>
      <c r="AC64" s="195" t="str">
        <f t="shared" si="5"/>
        <v/>
      </c>
      <c r="AD64" s="194" t="str">
        <f t="shared" si="6"/>
        <v/>
      </c>
      <c r="AE64" s="194">
        <f>IF(AD64="",0,IF(ISERROR(VLOOKUP(AD64,AD$7:AD63,1,FALSE)),1,0))</f>
        <v>0</v>
      </c>
      <c r="AF64" s="194"/>
    </row>
    <row r="65" spans="1:32" ht="16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75">
        <f>IF(AND($X$1012&lt;&gt;" ",$X$1012&lt;&gt;0),IF(X65=$X$1012,1+COUNTIF(U$7:U64,"&gt;0"),0),0)</f>
        <v>0</v>
      </c>
      <c r="V65" s="178" t="s">
        <v>254</v>
      </c>
      <c r="W65" s="130"/>
      <c r="X65" s="131"/>
      <c r="Y65" s="131"/>
      <c r="Z65" s="206"/>
      <c r="AA65" s="194">
        <f t="shared" si="3"/>
        <v>0</v>
      </c>
      <c r="AB65" s="124" t="str">
        <f t="shared" si="4"/>
        <v/>
      </c>
      <c r="AC65" s="195" t="str">
        <f t="shared" si="5"/>
        <v/>
      </c>
      <c r="AD65" s="194" t="str">
        <f t="shared" si="6"/>
        <v/>
      </c>
      <c r="AE65" s="194">
        <f>IF(AD65="",0,IF(ISERROR(VLOOKUP(AD65,AD$7:AD64,1,FALSE)),1,0))</f>
        <v>0</v>
      </c>
      <c r="AF65" s="194"/>
    </row>
    <row r="66" spans="1:32" ht="16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75">
        <f>IF(AND($X$1012&lt;&gt;" ",$X$1012&lt;&gt;0),IF(X66=$X$1012,1+COUNTIF(U$7:U65,"&gt;0"),0),0)</f>
        <v>0</v>
      </c>
      <c r="V66" s="178" t="s">
        <v>255</v>
      </c>
      <c r="W66" s="130"/>
      <c r="X66" s="131"/>
      <c r="Y66" s="131"/>
      <c r="Z66" s="206"/>
      <c r="AA66" s="194">
        <f t="shared" si="3"/>
        <v>0</v>
      </c>
      <c r="AB66" s="124" t="str">
        <f t="shared" si="4"/>
        <v/>
      </c>
      <c r="AC66" s="195" t="str">
        <f t="shared" si="5"/>
        <v/>
      </c>
      <c r="AD66" s="194" t="str">
        <f t="shared" si="6"/>
        <v/>
      </c>
      <c r="AE66" s="194">
        <f>IF(AD66="",0,IF(ISERROR(VLOOKUP(AD66,AD$7:AD65,1,FALSE)),1,0))</f>
        <v>0</v>
      </c>
      <c r="AF66" s="194"/>
    </row>
    <row r="67" spans="1:32" ht="16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75">
        <f>IF(AND($X$1012&lt;&gt;" ",$X$1012&lt;&gt;0),IF(X67=$X$1012,1+COUNTIF(U$7:U66,"&gt;0"),0),0)</f>
        <v>0</v>
      </c>
      <c r="V67" s="178" t="s">
        <v>256</v>
      </c>
      <c r="W67" s="130"/>
      <c r="X67" s="131"/>
      <c r="Y67" s="131"/>
      <c r="Z67" s="206"/>
      <c r="AA67" s="194">
        <f t="shared" si="3"/>
        <v>0</v>
      </c>
      <c r="AB67" s="124" t="str">
        <f t="shared" si="4"/>
        <v/>
      </c>
      <c r="AC67" s="195" t="str">
        <f t="shared" si="5"/>
        <v/>
      </c>
      <c r="AD67" s="194" t="str">
        <f t="shared" si="6"/>
        <v/>
      </c>
      <c r="AE67" s="194">
        <f>IF(AD67="",0,IF(ISERROR(VLOOKUP(AD67,AD$7:AD66,1,FALSE)),1,0))</f>
        <v>0</v>
      </c>
      <c r="AF67" s="194"/>
    </row>
    <row r="68" spans="1:32" ht="16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75">
        <f>IF(AND($X$1012&lt;&gt;" ",$X$1012&lt;&gt;0),IF(X68=$X$1012,1+COUNTIF(U$7:U67,"&gt;0"),0),0)</f>
        <v>0</v>
      </c>
      <c r="V68" s="178" t="s">
        <v>257</v>
      </c>
      <c r="W68" s="130"/>
      <c r="X68" s="131"/>
      <c r="Y68" s="131"/>
      <c r="Z68" s="206"/>
      <c r="AA68" s="194">
        <f t="shared" si="3"/>
        <v>0</v>
      </c>
      <c r="AB68" s="124" t="str">
        <f t="shared" si="4"/>
        <v/>
      </c>
      <c r="AC68" s="195" t="str">
        <f t="shared" si="5"/>
        <v/>
      </c>
      <c r="AD68" s="194" t="str">
        <f t="shared" si="6"/>
        <v/>
      </c>
      <c r="AE68" s="194">
        <f>IF(AD68="",0,IF(ISERROR(VLOOKUP(AD68,AD$7:AD67,1,FALSE)),1,0))</f>
        <v>0</v>
      </c>
      <c r="AF68" s="194"/>
    </row>
    <row r="69" spans="1:32" ht="16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75">
        <f>IF(AND($X$1012&lt;&gt;" ",$X$1012&lt;&gt;0),IF(X69=$X$1012,1+COUNTIF(U$7:U68,"&gt;0"),0),0)</f>
        <v>0</v>
      </c>
      <c r="V69" s="178" t="s">
        <v>258</v>
      </c>
      <c r="W69" s="130"/>
      <c r="X69" s="131"/>
      <c r="Y69" s="131"/>
      <c r="Z69" s="206"/>
      <c r="AA69" s="194">
        <f t="shared" si="3"/>
        <v>0</v>
      </c>
      <c r="AB69" s="124" t="str">
        <f t="shared" si="4"/>
        <v/>
      </c>
      <c r="AC69" s="195" t="str">
        <f t="shared" si="5"/>
        <v/>
      </c>
      <c r="AD69" s="194" t="str">
        <f t="shared" si="6"/>
        <v/>
      </c>
      <c r="AE69" s="194">
        <f>IF(AD69="",0,IF(ISERROR(VLOOKUP(AD69,AD$7:AD68,1,FALSE)),1,0))</f>
        <v>0</v>
      </c>
      <c r="AF69" s="194"/>
    </row>
    <row r="70" spans="1:32" ht="16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75">
        <f>IF(AND($X$1012&lt;&gt;" ",$X$1012&lt;&gt;0),IF(X70=$X$1012,1+COUNTIF(U$7:U69,"&gt;0"),0),0)</f>
        <v>0</v>
      </c>
      <c r="V70" s="178" t="s">
        <v>259</v>
      </c>
      <c r="W70" s="130"/>
      <c r="X70" s="131"/>
      <c r="Y70" s="131"/>
      <c r="Z70" s="206"/>
      <c r="AA70" s="194">
        <f t="shared" si="3"/>
        <v>0</v>
      </c>
      <c r="AB70" s="124" t="str">
        <f t="shared" si="4"/>
        <v/>
      </c>
      <c r="AC70" s="195" t="str">
        <f t="shared" si="5"/>
        <v/>
      </c>
      <c r="AD70" s="194" t="str">
        <f t="shared" si="6"/>
        <v/>
      </c>
      <c r="AE70" s="194">
        <f>IF(AD70="",0,IF(ISERROR(VLOOKUP(AD70,AD$7:AD69,1,FALSE)),1,0))</f>
        <v>0</v>
      </c>
      <c r="AF70" s="194"/>
    </row>
    <row r="71" spans="1:32" ht="16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75">
        <f>IF(AND($X$1012&lt;&gt;" ",$X$1012&lt;&gt;0),IF(X71=$X$1012,1+COUNTIF(U$7:U70,"&gt;0"),0),0)</f>
        <v>0</v>
      </c>
      <c r="V71" s="178" t="s">
        <v>260</v>
      </c>
      <c r="W71" s="130"/>
      <c r="X71" s="131"/>
      <c r="Y71" s="131"/>
      <c r="Z71" s="206"/>
      <c r="AA71" s="194">
        <f t="shared" si="3"/>
        <v>0</v>
      </c>
      <c r="AB71" s="124" t="str">
        <f t="shared" si="4"/>
        <v/>
      </c>
      <c r="AC71" s="195" t="str">
        <f t="shared" si="5"/>
        <v/>
      </c>
      <c r="AD71" s="194" t="str">
        <f t="shared" si="6"/>
        <v/>
      </c>
      <c r="AE71" s="194">
        <f>IF(AD71="",0,IF(ISERROR(VLOOKUP(AD71,AD$7:AD70,1,FALSE)),1,0))</f>
        <v>0</v>
      </c>
      <c r="AF71" s="194"/>
    </row>
    <row r="72" spans="1:32" ht="16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75">
        <f>IF(AND($X$1012&lt;&gt;" ",$X$1012&lt;&gt;0),IF(X72=$X$1012,1+COUNTIF(U$7:U71,"&gt;0"),0),0)</f>
        <v>0</v>
      </c>
      <c r="V72" s="178" t="s">
        <v>261</v>
      </c>
      <c r="W72" s="130"/>
      <c r="X72" s="131"/>
      <c r="Y72" s="131"/>
      <c r="Z72" s="206"/>
      <c r="AA72" s="194">
        <f t="shared" ref="AA72:AA135" si="17">IF(ISBLANK(X72),0,VLOOKUP(X72,$B$8:$E$22,1,FALSE))</f>
        <v>0</v>
      </c>
      <c r="AB72" s="124" t="str">
        <f t="shared" ref="AB72:AB135" si="18">IF(W72&gt;0,CONCATENATE(MONTH(W72)&amp;X72),"")</f>
        <v/>
      </c>
      <c r="AC72" s="195" t="str">
        <f t="shared" ref="AC72:AC135" si="19">IF(OR(AND(Z72&lt;&gt;0,ISBLANK(X72)),ISERROR(AA72)),"ERR","")</f>
        <v/>
      </c>
      <c r="AD72" s="194" t="str">
        <f t="shared" ref="AD72:AD135" si="20">IF(W72&gt;0,CONCATENATE(MONTH(W72),"-",YEAR(W72)),"")</f>
        <v/>
      </c>
      <c r="AE72" s="194">
        <f>IF(AD72="",0,IF(ISERROR(VLOOKUP(AD72,AD$7:AD71,1,FALSE)),1,0))</f>
        <v>0</v>
      </c>
      <c r="AF72" s="194"/>
    </row>
    <row r="73" spans="1:32" ht="16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75">
        <f>IF(AND($X$1012&lt;&gt;" ",$X$1012&lt;&gt;0),IF(X73=$X$1012,1+COUNTIF(U$7:U72,"&gt;0"),0),0)</f>
        <v>0</v>
      </c>
      <c r="V73" s="178" t="s">
        <v>262</v>
      </c>
      <c r="W73" s="130"/>
      <c r="X73" s="131"/>
      <c r="Y73" s="131"/>
      <c r="Z73" s="206"/>
      <c r="AA73" s="194">
        <f t="shared" si="17"/>
        <v>0</v>
      </c>
      <c r="AB73" s="124" t="str">
        <f t="shared" si="18"/>
        <v/>
      </c>
      <c r="AC73" s="195" t="str">
        <f t="shared" si="19"/>
        <v/>
      </c>
      <c r="AD73" s="194" t="str">
        <f t="shared" si="20"/>
        <v/>
      </c>
      <c r="AE73" s="194">
        <f>IF(AD73="",0,IF(ISERROR(VLOOKUP(AD73,AD$7:AD72,1,FALSE)),1,0))</f>
        <v>0</v>
      </c>
      <c r="AF73" s="194"/>
    </row>
    <row r="74" spans="1:32" ht="16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75">
        <f>IF(AND($X$1012&lt;&gt;" ",$X$1012&lt;&gt;0),IF(X74=$X$1012,1+COUNTIF(U$7:U73,"&gt;0"),0),0)</f>
        <v>0</v>
      </c>
      <c r="V74" s="178" t="s">
        <v>263</v>
      </c>
      <c r="W74" s="130"/>
      <c r="X74" s="131"/>
      <c r="Y74" s="131"/>
      <c r="Z74" s="206"/>
      <c r="AA74" s="194">
        <f t="shared" si="17"/>
        <v>0</v>
      </c>
      <c r="AB74" s="124" t="str">
        <f t="shared" si="18"/>
        <v/>
      </c>
      <c r="AC74" s="195" t="str">
        <f t="shared" si="19"/>
        <v/>
      </c>
      <c r="AD74" s="194" t="str">
        <f t="shared" si="20"/>
        <v/>
      </c>
      <c r="AE74" s="194">
        <f>IF(AD74="",0,IF(ISERROR(VLOOKUP(AD74,AD$7:AD73,1,FALSE)),1,0))</f>
        <v>0</v>
      </c>
      <c r="AF74" s="194"/>
    </row>
    <row r="75" spans="1:32" ht="16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75">
        <f>IF(AND($X$1012&lt;&gt;" ",$X$1012&lt;&gt;0),IF(X75=$X$1012,1+COUNTIF(U$7:U74,"&gt;0"),0),0)</f>
        <v>0</v>
      </c>
      <c r="V75" s="178" t="s">
        <v>264</v>
      </c>
      <c r="W75" s="130"/>
      <c r="X75" s="131"/>
      <c r="Y75" s="131"/>
      <c r="Z75" s="206"/>
      <c r="AA75" s="194">
        <f t="shared" si="17"/>
        <v>0</v>
      </c>
      <c r="AB75" s="124" t="str">
        <f t="shared" si="18"/>
        <v/>
      </c>
      <c r="AC75" s="195" t="str">
        <f t="shared" si="19"/>
        <v/>
      </c>
      <c r="AD75" s="194" t="str">
        <f t="shared" si="20"/>
        <v/>
      </c>
      <c r="AE75" s="194">
        <f>IF(AD75="",0,IF(ISERROR(VLOOKUP(AD75,AD$7:AD74,1,FALSE)),1,0))</f>
        <v>0</v>
      </c>
      <c r="AF75" s="194"/>
    </row>
    <row r="76" spans="1:32" ht="16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75">
        <f>IF(AND($X$1012&lt;&gt;" ",$X$1012&lt;&gt;0),IF(X76=$X$1012,1+COUNTIF(U$7:U75,"&gt;0"),0),0)</f>
        <v>0</v>
      </c>
      <c r="V76" s="178" t="s">
        <v>265</v>
      </c>
      <c r="W76" s="130"/>
      <c r="X76" s="131"/>
      <c r="Y76" s="131"/>
      <c r="Z76" s="206"/>
      <c r="AA76" s="194">
        <f t="shared" si="17"/>
        <v>0</v>
      </c>
      <c r="AB76" s="124" t="str">
        <f t="shared" si="18"/>
        <v/>
      </c>
      <c r="AC76" s="195" t="str">
        <f t="shared" si="19"/>
        <v/>
      </c>
      <c r="AD76" s="194" t="str">
        <f t="shared" si="20"/>
        <v/>
      </c>
      <c r="AE76" s="194">
        <f>IF(AD76="",0,IF(ISERROR(VLOOKUP(AD76,AD$7:AD75,1,FALSE)),1,0))</f>
        <v>0</v>
      </c>
      <c r="AF76" s="194"/>
    </row>
    <row r="77" spans="1:32" ht="16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75">
        <f>IF(AND($X$1012&lt;&gt;" ",$X$1012&lt;&gt;0),IF(X77=$X$1012,1+COUNTIF(U$7:U76,"&gt;0"),0),0)</f>
        <v>0</v>
      </c>
      <c r="V77" s="178" t="s">
        <v>266</v>
      </c>
      <c r="W77" s="130"/>
      <c r="X77" s="131"/>
      <c r="Y77" s="131"/>
      <c r="Z77" s="206"/>
      <c r="AA77" s="194">
        <f t="shared" si="17"/>
        <v>0</v>
      </c>
      <c r="AB77" s="124" t="str">
        <f t="shared" si="18"/>
        <v/>
      </c>
      <c r="AC77" s="195" t="str">
        <f t="shared" si="19"/>
        <v/>
      </c>
      <c r="AD77" s="194" t="str">
        <f t="shared" si="20"/>
        <v/>
      </c>
      <c r="AE77" s="194">
        <f>IF(AD77="",0,IF(ISERROR(VLOOKUP(AD77,AD$7:AD76,1,FALSE)),1,0))</f>
        <v>0</v>
      </c>
      <c r="AF77" s="194"/>
    </row>
    <row r="78" spans="1:32" ht="16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75">
        <f>IF(AND($X$1012&lt;&gt;" ",$X$1012&lt;&gt;0),IF(X78=$X$1012,1+COUNTIF(U$7:U77,"&gt;0"),0),0)</f>
        <v>0</v>
      </c>
      <c r="V78" s="178" t="s">
        <v>267</v>
      </c>
      <c r="W78" s="130"/>
      <c r="X78" s="131"/>
      <c r="Y78" s="131"/>
      <c r="Z78" s="206"/>
      <c r="AA78" s="194">
        <f t="shared" si="17"/>
        <v>0</v>
      </c>
      <c r="AB78" s="124" t="str">
        <f t="shared" si="18"/>
        <v/>
      </c>
      <c r="AC78" s="195" t="str">
        <f t="shared" si="19"/>
        <v/>
      </c>
      <c r="AD78" s="194" t="str">
        <f t="shared" si="20"/>
        <v/>
      </c>
      <c r="AE78" s="194">
        <f>IF(AD78="",0,IF(ISERROR(VLOOKUP(AD78,AD$7:AD77,1,FALSE)),1,0))</f>
        <v>0</v>
      </c>
      <c r="AF78" s="194"/>
    </row>
    <row r="79" spans="1:32" ht="16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75">
        <f>IF(AND($X$1012&lt;&gt;" ",$X$1012&lt;&gt;0),IF(X79=$X$1012,1+COUNTIF(U$7:U78,"&gt;0"),0),0)</f>
        <v>0</v>
      </c>
      <c r="V79" s="178" t="s">
        <v>268</v>
      </c>
      <c r="W79" s="130"/>
      <c r="X79" s="131"/>
      <c r="Y79" s="131"/>
      <c r="Z79" s="206"/>
      <c r="AA79" s="194">
        <f t="shared" si="17"/>
        <v>0</v>
      </c>
      <c r="AB79" s="124" t="str">
        <f t="shared" si="18"/>
        <v/>
      </c>
      <c r="AC79" s="195" t="str">
        <f t="shared" si="19"/>
        <v/>
      </c>
      <c r="AD79" s="194" t="str">
        <f t="shared" si="20"/>
        <v/>
      </c>
      <c r="AE79" s="194">
        <f>IF(AD79="",0,IF(ISERROR(VLOOKUP(AD79,AD$7:AD78,1,FALSE)),1,0))</f>
        <v>0</v>
      </c>
      <c r="AF79" s="194"/>
    </row>
    <row r="80" spans="1:32" ht="16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75">
        <f>IF(AND($X$1012&lt;&gt;" ",$X$1012&lt;&gt;0),IF(X80=$X$1012,1+COUNTIF(U$7:U79,"&gt;0"),0),0)</f>
        <v>0</v>
      </c>
      <c r="V80" s="178" t="s">
        <v>269</v>
      </c>
      <c r="W80" s="130"/>
      <c r="X80" s="131"/>
      <c r="Y80" s="131"/>
      <c r="Z80" s="206"/>
      <c r="AA80" s="194">
        <f t="shared" si="17"/>
        <v>0</v>
      </c>
      <c r="AB80" s="124" t="str">
        <f t="shared" si="18"/>
        <v/>
      </c>
      <c r="AC80" s="195" t="str">
        <f t="shared" si="19"/>
        <v/>
      </c>
      <c r="AD80" s="194" t="str">
        <f t="shared" si="20"/>
        <v/>
      </c>
      <c r="AE80" s="194">
        <f>IF(AD80="",0,IF(ISERROR(VLOOKUP(AD80,AD$7:AD79,1,FALSE)),1,0))</f>
        <v>0</v>
      </c>
      <c r="AF80" s="194"/>
    </row>
    <row r="81" spans="1:32" ht="16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75">
        <f>IF(AND($X$1012&lt;&gt;" ",$X$1012&lt;&gt;0),IF(X81=$X$1012,1+COUNTIF(U$7:U80,"&gt;0"),0),0)</f>
        <v>0</v>
      </c>
      <c r="V81" s="178" t="s">
        <v>270</v>
      </c>
      <c r="W81" s="130"/>
      <c r="X81" s="131"/>
      <c r="Y81" s="131"/>
      <c r="Z81" s="206"/>
      <c r="AA81" s="194">
        <f t="shared" si="17"/>
        <v>0</v>
      </c>
      <c r="AB81" s="124" t="str">
        <f t="shared" si="18"/>
        <v/>
      </c>
      <c r="AC81" s="195" t="str">
        <f t="shared" si="19"/>
        <v/>
      </c>
      <c r="AD81" s="194" t="str">
        <f t="shared" si="20"/>
        <v/>
      </c>
      <c r="AE81" s="194">
        <f>IF(AD81="",0,IF(ISERROR(VLOOKUP(AD81,AD$7:AD80,1,FALSE)),1,0))</f>
        <v>0</v>
      </c>
      <c r="AF81" s="194"/>
    </row>
    <row r="82" spans="1:32" ht="16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75">
        <f>IF(AND($X$1012&lt;&gt;" ",$X$1012&lt;&gt;0),IF(X82=$X$1012,1+COUNTIF(U$7:U81,"&gt;0"),0),0)</f>
        <v>0</v>
      </c>
      <c r="V82" s="178" t="s">
        <v>271</v>
      </c>
      <c r="W82" s="130"/>
      <c r="X82" s="131"/>
      <c r="Y82" s="131"/>
      <c r="Z82" s="206"/>
      <c r="AA82" s="194">
        <f t="shared" si="17"/>
        <v>0</v>
      </c>
      <c r="AB82" s="124" t="str">
        <f t="shared" si="18"/>
        <v/>
      </c>
      <c r="AC82" s="195" t="str">
        <f t="shared" si="19"/>
        <v/>
      </c>
      <c r="AD82" s="194" t="str">
        <f t="shared" si="20"/>
        <v/>
      </c>
      <c r="AE82" s="194">
        <f>IF(AD82="",0,IF(ISERROR(VLOOKUP(AD82,AD$7:AD81,1,FALSE)),1,0))</f>
        <v>0</v>
      </c>
      <c r="AF82" s="194"/>
    </row>
    <row r="83" spans="1:32" ht="16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75">
        <f>IF(AND($X$1012&lt;&gt;" ",$X$1012&lt;&gt;0),IF(X83=$X$1012,1+COUNTIF(U$7:U82,"&gt;0"),0),0)</f>
        <v>0</v>
      </c>
      <c r="V83" s="178" t="s">
        <v>272</v>
      </c>
      <c r="W83" s="130"/>
      <c r="X83" s="131"/>
      <c r="Y83" s="131"/>
      <c r="Z83" s="206"/>
      <c r="AA83" s="194">
        <f t="shared" si="17"/>
        <v>0</v>
      </c>
      <c r="AB83" s="124" t="str">
        <f t="shared" si="18"/>
        <v/>
      </c>
      <c r="AC83" s="195" t="str">
        <f t="shared" si="19"/>
        <v/>
      </c>
      <c r="AD83" s="194" t="str">
        <f t="shared" si="20"/>
        <v/>
      </c>
      <c r="AE83" s="194">
        <f>IF(AD83="",0,IF(ISERROR(VLOOKUP(AD83,AD$7:AD82,1,FALSE)),1,0))</f>
        <v>0</v>
      </c>
      <c r="AF83" s="194"/>
    </row>
    <row r="84" spans="1:32" ht="16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75">
        <f>IF(AND($X$1012&lt;&gt;" ",$X$1012&lt;&gt;0),IF(X84=$X$1012,1+COUNTIF(U$7:U83,"&gt;0"),0),0)</f>
        <v>0</v>
      </c>
      <c r="V84" s="178" t="s">
        <v>273</v>
      </c>
      <c r="W84" s="130"/>
      <c r="X84" s="131"/>
      <c r="Y84" s="131"/>
      <c r="Z84" s="206"/>
      <c r="AA84" s="194">
        <f t="shared" si="17"/>
        <v>0</v>
      </c>
      <c r="AB84" s="124" t="str">
        <f t="shared" si="18"/>
        <v/>
      </c>
      <c r="AC84" s="195" t="str">
        <f t="shared" si="19"/>
        <v/>
      </c>
      <c r="AD84" s="194" t="str">
        <f t="shared" si="20"/>
        <v/>
      </c>
      <c r="AE84" s="194">
        <f>IF(AD84="",0,IF(ISERROR(VLOOKUP(AD84,AD$7:AD83,1,FALSE)),1,0))</f>
        <v>0</v>
      </c>
      <c r="AF84" s="194"/>
    </row>
    <row r="85" spans="1:32" ht="16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75">
        <f>IF(AND($X$1012&lt;&gt;" ",$X$1012&lt;&gt;0),IF(X85=$X$1012,1+COUNTIF(U$7:U84,"&gt;0"),0),0)</f>
        <v>0</v>
      </c>
      <c r="V85" s="178" t="s">
        <v>274</v>
      </c>
      <c r="W85" s="130"/>
      <c r="X85" s="131"/>
      <c r="Y85" s="131"/>
      <c r="Z85" s="206"/>
      <c r="AA85" s="194">
        <f t="shared" si="17"/>
        <v>0</v>
      </c>
      <c r="AB85" s="124" t="str">
        <f t="shared" si="18"/>
        <v/>
      </c>
      <c r="AC85" s="195" t="str">
        <f t="shared" si="19"/>
        <v/>
      </c>
      <c r="AD85" s="194" t="str">
        <f t="shared" si="20"/>
        <v/>
      </c>
      <c r="AE85" s="194">
        <f>IF(AD85="",0,IF(ISERROR(VLOOKUP(AD85,AD$7:AD84,1,FALSE)),1,0))</f>
        <v>0</v>
      </c>
      <c r="AF85" s="194"/>
    </row>
    <row r="86" spans="1:32" ht="16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75">
        <f>IF(AND($X$1012&lt;&gt;" ",$X$1012&lt;&gt;0),IF(X86=$X$1012,1+COUNTIF(U$7:U85,"&gt;0"),0),0)</f>
        <v>0</v>
      </c>
      <c r="V86" s="178" t="s">
        <v>275</v>
      </c>
      <c r="W86" s="130"/>
      <c r="X86" s="131"/>
      <c r="Y86" s="131"/>
      <c r="Z86" s="206"/>
      <c r="AA86" s="194">
        <f t="shared" si="17"/>
        <v>0</v>
      </c>
      <c r="AB86" s="124" t="str">
        <f t="shared" si="18"/>
        <v/>
      </c>
      <c r="AC86" s="195" t="str">
        <f t="shared" si="19"/>
        <v/>
      </c>
      <c r="AD86" s="194" t="str">
        <f t="shared" si="20"/>
        <v/>
      </c>
      <c r="AE86" s="194">
        <f>IF(AD86="",0,IF(ISERROR(VLOOKUP(AD86,AD$7:AD85,1,FALSE)),1,0))</f>
        <v>0</v>
      </c>
      <c r="AF86" s="194"/>
    </row>
    <row r="87" spans="1:32" ht="16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75">
        <f>IF(AND($X$1012&lt;&gt;" ",$X$1012&lt;&gt;0),IF(X87=$X$1012,1+COUNTIF(U$7:U86,"&gt;0"),0),0)</f>
        <v>0</v>
      </c>
      <c r="V87" s="178" t="s">
        <v>276</v>
      </c>
      <c r="W87" s="130"/>
      <c r="X87" s="131"/>
      <c r="Y87" s="131"/>
      <c r="Z87" s="206"/>
      <c r="AA87" s="194">
        <f t="shared" si="17"/>
        <v>0</v>
      </c>
      <c r="AB87" s="124" t="str">
        <f t="shared" si="18"/>
        <v/>
      </c>
      <c r="AC87" s="195" t="str">
        <f t="shared" si="19"/>
        <v/>
      </c>
      <c r="AD87" s="194" t="str">
        <f t="shared" si="20"/>
        <v/>
      </c>
      <c r="AE87" s="194">
        <f>IF(AD87="",0,IF(ISERROR(VLOOKUP(AD87,AD$7:AD86,1,FALSE)),1,0))</f>
        <v>0</v>
      </c>
      <c r="AF87" s="194"/>
    </row>
    <row r="88" spans="1:32" ht="16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75">
        <f>IF(AND($X$1012&lt;&gt;" ",$X$1012&lt;&gt;0),IF(X88=$X$1012,1+COUNTIF(U$7:U87,"&gt;0"),0),0)</f>
        <v>0</v>
      </c>
      <c r="V88" s="178" t="s">
        <v>277</v>
      </c>
      <c r="W88" s="130"/>
      <c r="X88" s="131"/>
      <c r="Y88" s="131"/>
      <c r="Z88" s="206"/>
      <c r="AA88" s="194">
        <f t="shared" si="17"/>
        <v>0</v>
      </c>
      <c r="AB88" s="124" t="str">
        <f t="shared" si="18"/>
        <v/>
      </c>
      <c r="AC88" s="195" t="str">
        <f t="shared" si="19"/>
        <v/>
      </c>
      <c r="AD88" s="194" t="str">
        <f t="shared" si="20"/>
        <v/>
      </c>
      <c r="AE88" s="194">
        <f>IF(AD88="",0,IF(ISERROR(VLOOKUP(AD88,AD$7:AD87,1,FALSE)),1,0))</f>
        <v>0</v>
      </c>
      <c r="AF88" s="194"/>
    </row>
    <row r="89" spans="1:32" ht="16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75">
        <f>IF(AND($X$1012&lt;&gt;" ",$X$1012&lt;&gt;0),IF(X89=$X$1012,1+COUNTIF(U$7:U88,"&gt;0"),0),0)</f>
        <v>0</v>
      </c>
      <c r="V89" s="178" t="s">
        <v>278</v>
      </c>
      <c r="W89" s="130"/>
      <c r="X89" s="131"/>
      <c r="Y89" s="131"/>
      <c r="Z89" s="206"/>
      <c r="AA89" s="194">
        <f t="shared" si="17"/>
        <v>0</v>
      </c>
      <c r="AB89" s="124" t="str">
        <f t="shared" si="18"/>
        <v/>
      </c>
      <c r="AC89" s="195" t="str">
        <f t="shared" si="19"/>
        <v/>
      </c>
      <c r="AD89" s="194" t="str">
        <f t="shared" si="20"/>
        <v/>
      </c>
      <c r="AE89" s="194">
        <f>IF(AD89="",0,IF(ISERROR(VLOOKUP(AD89,AD$7:AD88,1,FALSE)),1,0))</f>
        <v>0</v>
      </c>
      <c r="AF89" s="194"/>
    </row>
    <row r="90" spans="1:32" ht="16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75">
        <f>IF(AND($X$1012&lt;&gt;" ",$X$1012&lt;&gt;0),IF(X90=$X$1012,1+COUNTIF(U$7:U89,"&gt;0"),0),0)</f>
        <v>0</v>
      </c>
      <c r="V90" s="178" t="s">
        <v>279</v>
      </c>
      <c r="W90" s="130"/>
      <c r="X90" s="131"/>
      <c r="Y90" s="131"/>
      <c r="Z90" s="206"/>
      <c r="AA90" s="194">
        <f t="shared" si="17"/>
        <v>0</v>
      </c>
      <c r="AB90" s="124" t="str">
        <f t="shared" si="18"/>
        <v/>
      </c>
      <c r="AC90" s="195" t="str">
        <f t="shared" si="19"/>
        <v/>
      </c>
      <c r="AD90" s="194" t="str">
        <f t="shared" si="20"/>
        <v/>
      </c>
      <c r="AE90" s="194">
        <f>IF(AD90="",0,IF(ISERROR(VLOOKUP(AD90,AD$7:AD89,1,FALSE)),1,0))</f>
        <v>0</v>
      </c>
      <c r="AF90" s="194"/>
    </row>
    <row r="91" spans="1:32" ht="16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75">
        <f>IF(AND($X$1012&lt;&gt;" ",$X$1012&lt;&gt;0),IF(X91=$X$1012,1+COUNTIF(U$7:U90,"&gt;0"),0),0)</f>
        <v>0</v>
      </c>
      <c r="V91" s="178" t="s">
        <v>280</v>
      </c>
      <c r="W91" s="130"/>
      <c r="X91" s="131"/>
      <c r="Y91" s="131"/>
      <c r="Z91" s="206"/>
      <c r="AA91" s="194">
        <f t="shared" si="17"/>
        <v>0</v>
      </c>
      <c r="AB91" s="124" t="str">
        <f t="shared" si="18"/>
        <v/>
      </c>
      <c r="AC91" s="195" t="str">
        <f t="shared" si="19"/>
        <v/>
      </c>
      <c r="AD91" s="194" t="str">
        <f t="shared" si="20"/>
        <v/>
      </c>
      <c r="AE91" s="194">
        <f>IF(AD91="",0,IF(ISERROR(VLOOKUP(AD91,AD$7:AD90,1,FALSE)),1,0))</f>
        <v>0</v>
      </c>
      <c r="AF91" s="194"/>
    </row>
    <row r="92" spans="1:32" ht="16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75">
        <f>IF(AND($X$1012&lt;&gt;" ",$X$1012&lt;&gt;0),IF(X92=$X$1012,1+COUNTIF(U$7:U91,"&gt;0"),0),0)</f>
        <v>0</v>
      </c>
      <c r="V92" s="178" t="s">
        <v>281</v>
      </c>
      <c r="W92" s="130"/>
      <c r="X92" s="131"/>
      <c r="Y92" s="131"/>
      <c r="Z92" s="206"/>
      <c r="AA92" s="194">
        <f t="shared" si="17"/>
        <v>0</v>
      </c>
      <c r="AB92" s="124" t="str">
        <f t="shared" si="18"/>
        <v/>
      </c>
      <c r="AC92" s="195" t="str">
        <f t="shared" si="19"/>
        <v/>
      </c>
      <c r="AD92" s="194" t="str">
        <f t="shared" si="20"/>
        <v/>
      </c>
      <c r="AE92" s="194">
        <f>IF(AD92="",0,IF(ISERROR(VLOOKUP(AD92,AD$7:AD91,1,FALSE)),1,0))</f>
        <v>0</v>
      </c>
      <c r="AF92" s="194"/>
    </row>
    <row r="93" spans="1:32" ht="16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75">
        <f>IF(AND($X$1012&lt;&gt;" ",$X$1012&lt;&gt;0),IF(X93=$X$1012,1+COUNTIF(U$7:U92,"&gt;0"),0),0)</f>
        <v>0</v>
      </c>
      <c r="V93" s="178" t="s">
        <v>282</v>
      </c>
      <c r="W93" s="130"/>
      <c r="X93" s="131"/>
      <c r="Y93" s="131"/>
      <c r="Z93" s="206"/>
      <c r="AA93" s="194">
        <f t="shared" si="17"/>
        <v>0</v>
      </c>
      <c r="AB93" s="124" t="str">
        <f t="shared" si="18"/>
        <v/>
      </c>
      <c r="AC93" s="195" t="str">
        <f t="shared" si="19"/>
        <v/>
      </c>
      <c r="AD93" s="194" t="str">
        <f t="shared" si="20"/>
        <v/>
      </c>
      <c r="AE93" s="194">
        <f>IF(AD93="",0,IF(ISERROR(VLOOKUP(AD93,AD$7:AD92,1,FALSE)),1,0))</f>
        <v>0</v>
      </c>
      <c r="AF93" s="194"/>
    </row>
    <row r="94" spans="1:32" ht="16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75">
        <f>IF(AND($X$1012&lt;&gt;" ",$X$1012&lt;&gt;0),IF(X94=$X$1012,1+COUNTIF(U$7:U93,"&gt;0"),0),0)</f>
        <v>0</v>
      </c>
      <c r="V94" s="178" t="s">
        <v>283</v>
      </c>
      <c r="W94" s="130"/>
      <c r="X94" s="131"/>
      <c r="Y94" s="131"/>
      <c r="Z94" s="206"/>
      <c r="AA94" s="194">
        <f t="shared" si="17"/>
        <v>0</v>
      </c>
      <c r="AB94" s="124" t="str">
        <f t="shared" si="18"/>
        <v/>
      </c>
      <c r="AC94" s="195" t="str">
        <f t="shared" si="19"/>
        <v/>
      </c>
      <c r="AD94" s="194" t="str">
        <f t="shared" si="20"/>
        <v/>
      </c>
      <c r="AE94" s="194">
        <f>IF(AD94="",0,IF(ISERROR(VLOOKUP(AD94,AD$7:AD93,1,FALSE)),1,0))</f>
        <v>0</v>
      </c>
      <c r="AF94" s="194"/>
    </row>
    <row r="95" spans="1:32" ht="16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75">
        <f>IF(AND($X$1012&lt;&gt;" ",$X$1012&lt;&gt;0),IF(X95=$X$1012,1+COUNTIF(U$7:U94,"&gt;0"),0),0)</f>
        <v>0</v>
      </c>
      <c r="V95" s="178" t="s">
        <v>284</v>
      </c>
      <c r="W95" s="130"/>
      <c r="X95" s="131"/>
      <c r="Y95" s="131"/>
      <c r="Z95" s="206"/>
      <c r="AA95" s="194">
        <f t="shared" si="17"/>
        <v>0</v>
      </c>
      <c r="AB95" s="124" t="str">
        <f t="shared" si="18"/>
        <v/>
      </c>
      <c r="AC95" s="195" t="str">
        <f t="shared" si="19"/>
        <v/>
      </c>
      <c r="AD95" s="194" t="str">
        <f t="shared" si="20"/>
        <v/>
      </c>
      <c r="AE95" s="194">
        <f>IF(AD95="",0,IF(ISERROR(VLOOKUP(AD95,AD$7:AD94,1,FALSE)),1,0))</f>
        <v>0</v>
      </c>
      <c r="AF95" s="194"/>
    </row>
    <row r="96" spans="1:32" ht="16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75">
        <f>IF(AND($X$1012&lt;&gt;" ",$X$1012&lt;&gt;0),IF(X96=$X$1012,1+COUNTIF(U$7:U95,"&gt;0"),0),0)</f>
        <v>0</v>
      </c>
      <c r="V96" s="178" t="s">
        <v>285</v>
      </c>
      <c r="W96" s="130"/>
      <c r="X96" s="131"/>
      <c r="Y96" s="131"/>
      <c r="Z96" s="206"/>
      <c r="AA96" s="194">
        <f t="shared" si="17"/>
        <v>0</v>
      </c>
      <c r="AB96" s="124" t="str">
        <f t="shared" si="18"/>
        <v/>
      </c>
      <c r="AC96" s="195" t="str">
        <f t="shared" si="19"/>
        <v/>
      </c>
      <c r="AD96" s="194" t="str">
        <f t="shared" si="20"/>
        <v/>
      </c>
      <c r="AE96" s="194">
        <f>IF(AD96="",0,IF(ISERROR(VLOOKUP(AD96,AD$7:AD95,1,FALSE)),1,0))</f>
        <v>0</v>
      </c>
      <c r="AF96" s="194"/>
    </row>
    <row r="97" spans="1:32" ht="16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75">
        <f>IF(AND($X$1012&lt;&gt;" ",$X$1012&lt;&gt;0),IF(X97=$X$1012,1+COUNTIF(U$7:U96,"&gt;0"),0),0)</f>
        <v>0</v>
      </c>
      <c r="V97" s="178" t="s">
        <v>286</v>
      </c>
      <c r="W97" s="130"/>
      <c r="X97" s="131"/>
      <c r="Y97" s="131"/>
      <c r="Z97" s="206"/>
      <c r="AA97" s="194">
        <f t="shared" si="17"/>
        <v>0</v>
      </c>
      <c r="AB97" s="124" t="str">
        <f t="shared" si="18"/>
        <v/>
      </c>
      <c r="AC97" s="195" t="str">
        <f t="shared" si="19"/>
        <v/>
      </c>
      <c r="AD97" s="194" t="str">
        <f t="shared" si="20"/>
        <v/>
      </c>
      <c r="AE97" s="194">
        <f>IF(AD97="",0,IF(ISERROR(VLOOKUP(AD97,AD$7:AD96,1,FALSE)),1,0))</f>
        <v>0</v>
      </c>
      <c r="AF97" s="194"/>
    </row>
    <row r="98" spans="1:32" ht="16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75">
        <f>IF(AND($X$1012&lt;&gt;" ",$X$1012&lt;&gt;0),IF(X98=$X$1012,1+COUNTIF(U$7:U97,"&gt;0"),0),0)</f>
        <v>0</v>
      </c>
      <c r="V98" s="178" t="s">
        <v>287</v>
      </c>
      <c r="W98" s="130"/>
      <c r="X98" s="131"/>
      <c r="Y98" s="131"/>
      <c r="Z98" s="206"/>
      <c r="AA98" s="194">
        <f t="shared" si="17"/>
        <v>0</v>
      </c>
      <c r="AB98" s="124" t="str">
        <f t="shared" si="18"/>
        <v/>
      </c>
      <c r="AC98" s="195" t="str">
        <f t="shared" si="19"/>
        <v/>
      </c>
      <c r="AD98" s="194" t="str">
        <f t="shared" si="20"/>
        <v/>
      </c>
      <c r="AE98" s="194">
        <f>IF(AD98="",0,IF(ISERROR(VLOOKUP(AD98,AD$7:AD97,1,FALSE)),1,0))</f>
        <v>0</v>
      </c>
      <c r="AF98" s="194"/>
    </row>
    <row r="99" spans="1:32" ht="16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75">
        <f>IF(AND($X$1012&lt;&gt;" ",$X$1012&lt;&gt;0),IF(X99=$X$1012,1+COUNTIF(U$7:U98,"&gt;0"),0),0)</f>
        <v>0</v>
      </c>
      <c r="V99" s="178" t="s">
        <v>288</v>
      </c>
      <c r="W99" s="130"/>
      <c r="X99" s="131"/>
      <c r="Y99" s="131"/>
      <c r="Z99" s="206"/>
      <c r="AA99" s="194">
        <f t="shared" si="17"/>
        <v>0</v>
      </c>
      <c r="AB99" s="124" t="str">
        <f t="shared" si="18"/>
        <v/>
      </c>
      <c r="AC99" s="195" t="str">
        <f t="shared" si="19"/>
        <v/>
      </c>
      <c r="AD99" s="194" t="str">
        <f t="shared" si="20"/>
        <v/>
      </c>
      <c r="AE99" s="194">
        <f>IF(AD99="",0,IF(ISERROR(VLOOKUP(AD99,AD$7:AD98,1,FALSE)),1,0))</f>
        <v>0</v>
      </c>
      <c r="AF99" s="194"/>
    </row>
    <row r="100" spans="1:32" ht="16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75">
        <f>IF(AND($X$1012&lt;&gt;" ",$X$1012&lt;&gt;0),IF(X100=$X$1012,1+COUNTIF(U$7:U99,"&gt;0"),0),0)</f>
        <v>0</v>
      </c>
      <c r="V100" s="178" t="s">
        <v>289</v>
      </c>
      <c r="W100" s="130"/>
      <c r="X100" s="131"/>
      <c r="Y100" s="131"/>
      <c r="Z100" s="206"/>
      <c r="AA100" s="194">
        <f t="shared" si="17"/>
        <v>0</v>
      </c>
      <c r="AB100" s="124" t="str">
        <f t="shared" si="18"/>
        <v/>
      </c>
      <c r="AC100" s="195" t="str">
        <f t="shared" si="19"/>
        <v/>
      </c>
      <c r="AD100" s="194" t="str">
        <f t="shared" si="20"/>
        <v/>
      </c>
      <c r="AE100" s="194">
        <f>IF(AD100="",0,IF(ISERROR(VLOOKUP(AD100,AD$7:AD99,1,FALSE)),1,0))</f>
        <v>0</v>
      </c>
      <c r="AF100" s="194"/>
    </row>
    <row r="101" spans="1:32" ht="16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75">
        <f>IF(AND($X$1012&lt;&gt;" ",$X$1012&lt;&gt;0),IF(X101=$X$1012,1+COUNTIF(U$7:U100,"&gt;0"),0),0)</f>
        <v>0</v>
      </c>
      <c r="V101" s="178" t="s">
        <v>290</v>
      </c>
      <c r="W101" s="130"/>
      <c r="X101" s="131"/>
      <c r="Y101" s="131"/>
      <c r="Z101" s="206"/>
      <c r="AA101" s="194">
        <f t="shared" si="17"/>
        <v>0</v>
      </c>
      <c r="AB101" s="124" t="str">
        <f t="shared" si="18"/>
        <v/>
      </c>
      <c r="AC101" s="195" t="str">
        <f t="shared" si="19"/>
        <v/>
      </c>
      <c r="AD101" s="194" t="str">
        <f t="shared" si="20"/>
        <v/>
      </c>
      <c r="AE101" s="194">
        <f>IF(AD101="",0,IF(ISERROR(VLOOKUP(AD101,AD$7:AD100,1,FALSE)),1,0))</f>
        <v>0</v>
      </c>
      <c r="AF101" s="194"/>
    </row>
    <row r="102" spans="1:32" ht="16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75">
        <f>IF(AND($X$1012&lt;&gt;" ",$X$1012&lt;&gt;0),IF(X102=$X$1012,1+COUNTIF(U$7:U101,"&gt;0"),0),0)</f>
        <v>0</v>
      </c>
      <c r="V102" s="178" t="s">
        <v>291</v>
      </c>
      <c r="W102" s="130"/>
      <c r="X102" s="131"/>
      <c r="Y102" s="131"/>
      <c r="Z102" s="206"/>
      <c r="AA102" s="194">
        <f t="shared" si="17"/>
        <v>0</v>
      </c>
      <c r="AB102" s="124" t="str">
        <f t="shared" si="18"/>
        <v/>
      </c>
      <c r="AC102" s="195" t="str">
        <f t="shared" si="19"/>
        <v/>
      </c>
      <c r="AD102" s="194" t="str">
        <f t="shared" si="20"/>
        <v/>
      </c>
      <c r="AE102" s="194">
        <f>IF(AD102="",0,IF(ISERROR(VLOOKUP(AD102,AD$7:AD101,1,FALSE)),1,0))</f>
        <v>0</v>
      </c>
      <c r="AF102" s="194"/>
    </row>
    <row r="103" spans="1:32" ht="16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75">
        <f>IF(AND($X$1012&lt;&gt;" ",$X$1012&lt;&gt;0),IF(X103=$X$1012,1+COUNTIF(U$7:U102,"&gt;0"),0),0)</f>
        <v>0</v>
      </c>
      <c r="V103" s="178" t="s">
        <v>292</v>
      </c>
      <c r="W103" s="130"/>
      <c r="X103" s="131"/>
      <c r="Y103" s="131"/>
      <c r="Z103" s="206"/>
      <c r="AA103" s="194">
        <f t="shared" si="17"/>
        <v>0</v>
      </c>
      <c r="AB103" s="124" t="str">
        <f t="shared" si="18"/>
        <v/>
      </c>
      <c r="AC103" s="195" t="str">
        <f t="shared" si="19"/>
        <v/>
      </c>
      <c r="AD103" s="194" t="str">
        <f t="shared" si="20"/>
        <v/>
      </c>
      <c r="AE103" s="194">
        <f>IF(AD103="",0,IF(ISERROR(VLOOKUP(AD103,AD$7:AD102,1,FALSE)),1,0))</f>
        <v>0</v>
      </c>
      <c r="AF103" s="194"/>
    </row>
    <row r="104" spans="1:32" ht="16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75">
        <f>IF(AND($X$1012&lt;&gt;" ",$X$1012&lt;&gt;0),IF(X104=$X$1012,1+COUNTIF(U$7:U103,"&gt;0"),0),0)</f>
        <v>0</v>
      </c>
      <c r="V104" s="178" t="s">
        <v>293</v>
      </c>
      <c r="W104" s="130"/>
      <c r="X104" s="131"/>
      <c r="Y104" s="131"/>
      <c r="Z104" s="206"/>
      <c r="AA104" s="194">
        <f t="shared" si="17"/>
        <v>0</v>
      </c>
      <c r="AB104" s="124" t="str">
        <f t="shared" si="18"/>
        <v/>
      </c>
      <c r="AC104" s="195" t="str">
        <f t="shared" si="19"/>
        <v/>
      </c>
      <c r="AD104" s="194" t="str">
        <f t="shared" si="20"/>
        <v/>
      </c>
      <c r="AE104" s="194">
        <f>IF(AD104="",0,IF(ISERROR(VLOOKUP(AD104,AD$7:AD103,1,FALSE)),1,0))</f>
        <v>0</v>
      </c>
      <c r="AF104" s="194"/>
    </row>
    <row r="105" spans="1:32" ht="16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75">
        <f>IF(AND($X$1012&lt;&gt;" ",$X$1012&lt;&gt;0),IF(X105=$X$1012,1+COUNTIF(U$7:U104,"&gt;0"),0),0)</f>
        <v>0</v>
      </c>
      <c r="V105" s="178" t="s">
        <v>294</v>
      </c>
      <c r="W105" s="130"/>
      <c r="X105" s="131"/>
      <c r="Y105" s="131"/>
      <c r="Z105" s="206"/>
      <c r="AA105" s="194">
        <f t="shared" si="17"/>
        <v>0</v>
      </c>
      <c r="AB105" s="124" t="str">
        <f t="shared" si="18"/>
        <v/>
      </c>
      <c r="AC105" s="195" t="str">
        <f t="shared" si="19"/>
        <v/>
      </c>
      <c r="AD105" s="194" t="str">
        <f t="shared" si="20"/>
        <v/>
      </c>
      <c r="AE105" s="194">
        <f>IF(AD105="",0,IF(ISERROR(VLOOKUP(AD105,AD$7:AD104,1,FALSE)),1,0))</f>
        <v>0</v>
      </c>
      <c r="AF105" s="194"/>
    </row>
    <row r="106" spans="1:32" ht="16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75">
        <f>IF(AND($X$1012&lt;&gt;" ",$X$1012&lt;&gt;0),IF(X106=$X$1012,1+COUNTIF(U$7:U105,"&gt;0"),0),0)</f>
        <v>0</v>
      </c>
      <c r="V106" s="178" t="s">
        <v>295</v>
      </c>
      <c r="W106" s="130"/>
      <c r="X106" s="131"/>
      <c r="Y106" s="131"/>
      <c r="Z106" s="206"/>
      <c r="AA106" s="194">
        <f t="shared" si="17"/>
        <v>0</v>
      </c>
      <c r="AB106" s="124" t="str">
        <f t="shared" si="18"/>
        <v/>
      </c>
      <c r="AC106" s="195" t="str">
        <f t="shared" si="19"/>
        <v/>
      </c>
      <c r="AD106" s="194" t="str">
        <f t="shared" si="20"/>
        <v/>
      </c>
      <c r="AE106" s="194">
        <f>IF(AD106="",0,IF(ISERROR(VLOOKUP(AD106,AD$7:AD105,1,FALSE)),1,0))</f>
        <v>0</v>
      </c>
      <c r="AF106" s="194"/>
    </row>
    <row r="107" spans="1:32" ht="16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75">
        <f>IF(AND($X$1012&lt;&gt;" ",$X$1012&lt;&gt;0),IF(X107=$X$1012,1+COUNTIF(U$7:U106,"&gt;0"),0),0)</f>
        <v>0</v>
      </c>
      <c r="V107" s="178" t="s">
        <v>296</v>
      </c>
      <c r="W107" s="130"/>
      <c r="X107" s="131"/>
      <c r="Y107" s="131"/>
      <c r="Z107" s="206"/>
      <c r="AA107" s="194">
        <f t="shared" si="17"/>
        <v>0</v>
      </c>
      <c r="AB107" s="124" t="str">
        <f t="shared" si="18"/>
        <v/>
      </c>
      <c r="AC107" s="195" t="str">
        <f t="shared" si="19"/>
        <v/>
      </c>
      <c r="AD107" s="194" t="str">
        <f t="shared" si="20"/>
        <v/>
      </c>
      <c r="AE107" s="194">
        <f>IF(AD107="",0,IF(ISERROR(VLOOKUP(AD107,AD$7:AD106,1,FALSE)),1,0))</f>
        <v>0</v>
      </c>
      <c r="AF107" s="194"/>
    </row>
    <row r="108" spans="1:32" ht="16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75">
        <f>IF(AND($X$1012&lt;&gt;" ",$X$1012&lt;&gt;0),IF(X108=$X$1012,1+COUNTIF(U$7:U107,"&gt;0"),0),0)</f>
        <v>0</v>
      </c>
      <c r="V108" s="178" t="s">
        <v>297</v>
      </c>
      <c r="W108" s="130"/>
      <c r="X108" s="131"/>
      <c r="Y108" s="131"/>
      <c r="Z108" s="206"/>
      <c r="AA108" s="194">
        <f t="shared" si="17"/>
        <v>0</v>
      </c>
      <c r="AB108" s="124" t="str">
        <f t="shared" si="18"/>
        <v/>
      </c>
      <c r="AC108" s="195" t="str">
        <f t="shared" si="19"/>
        <v/>
      </c>
      <c r="AD108" s="194" t="str">
        <f t="shared" si="20"/>
        <v/>
      </c>
      <c r="AE108" s="194">
        <f>IF(AD108="",0,IF(ISERROR(VLOOKUP(AD108,AD$7:AD107,1,FALSE)),1,0))</f>
        <v>0</v>
      </c>
      <c r="AF108" s="194"/>
    </row>
    <row r="109" spans="1:32" ht="16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75">
        <f>IF(AND($X$1012&lt;&gt;" ",$X$1012&lt;&gt;0),IF(X109=$X$1012,1+COUNTIF(U$7:U108,"&gt;0"),0),0)</f>
        <v>0</v>
      </c>
      <c r="V109" s="178" t="s">
        <v>298</v>
      </c>
      <c r="W109" s="130"/>
      <c r="X109" s="131"/>
      <c r="Y109" s="131"/>
      <c r="Z109" s="206"/>
      <c r="AA109" s="194">
        <f t="shared" si="17"/>
        <v>0</v>
      </c>
      <c r="AB109" s="124" t="str">
        <f t="shared" si="18"/>
        <v/>
      </c>
      <c r="AC109" s="195" t="str">
        <f t="shared" si="19"/>
        <v/>
      </c>
      <c r="AD109" s="194" t="str">
        <f t="shared" si="20"/>
        <v/>
      </c>
      <c r="AE109" s="194">
        <f>IF(AD109="",0,IF(ISERROR(VLOOKUP(AD109,AD$7:AD108,1,FALSE)),1,0))</f>
        <v>0</v>
      </c>
      <c r="AF109" s="194"/>
    </row>
    <row r="110" spans="1:32" ht="16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75">
        <f>IF(AND($X$1012&lt;&gt;" ",$X$1012&lt;&gt;0),IF(X110=$X$1012,1+COUNTIF(U$7:U109,"&gt;0"),0),0)</f>
        <v>0</v>
      </c>
      <c r="V110" s="178" t="s">
        <v>299</v>
      </c>
      <c r="W110" s="130"/>
      <c r="X110" s="131"/>
      <c r="Y110" s="131"/>
      <c r="Z110" s="206"/>
      <c r="AA110" s="194">
        <f t="shared" si="17"/>
        <v>0</v>
      </c>
      <c r="AB110" s="124" t="str">
        <f t="shared" si="18"/>
        <v/>
      </c>
      <c r="AC110" s="195" t="str">
        <f t="shared" si="19"/>
        <v/>
      </c>
      <c r="AD110" s="194" t="str">
        <f t="shared" si="20"/>
        <v/>
      </c>
      <c r="AE110" s="194">
        <f>IF(AD110="",0,IF(ISERROR(VLOOKUP(AD110,AD$7:AD109,1,FALSE)),1,0))</f>
        <v>0</v>
      </c>
      <c r="AF110" s="194"/>
    </row>
    <row r="111" spans="1:32" ht="16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75">
        <f>IF(AND($X$1012&lt;&gt;" ",$X$1012&lt;&gt;0),IF(X111=$X$1012,1+COUNTIF(U$7:U110,"&gt;0"),0),0)</f>
        <v>0</v>
      </c>
      <c r="V111" s="178" t="s">
        <v>300</v>
      </c>
      <c r="W111" s="130"/>
      <c r="X111" s="131"/>
      <c r="Y111" s="131"/>
      <c r="Z111" s="206"/>
      <c r="AA111" s="194">
        <f t="shared" si="17"/>
        <v>0</v>
      </c>
      <c r="AB111" s="124" t="str">
        <f t="shared" si="18"/>
        <v/>
      </c>
      <c r="AC111" s="195" t="str">
        <f t="shared" si="19"/>
        <v/>
      </c>
      <c r="AD111" s="194" t="str">
        <f t="shared" si="20"/>
        <v/>
      </c>
      <c r="AE111" s="194">
        <f>IF(AD111="",0,IF(ISERROR(VLOOKUP(AD111,AD$7:AD110,1,FALSE)),1,0))</f>
        <v>0</v>
      </c>
      <c r="AF111" s="194"/>
    </row>
    <row r="112" spans="1:32" ht="16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75">
        <f>IF(AND($X$1012&lt;&gt;" ",$X$1012&lt;&gt;0),IF(X112=$X$1012,1+COUNTIF(U$7:U111,"&gt;0"),0),0)</f>
        <v>0</v>
      </c>
      <c r="V112" s="178" t="s">
        <v>301</v>
      </c>
      <c r="W112" s="130"/>
      <c r="X112" s="131"/>
      <c r="Y112" s="131"/>
      <c r="Z112" s="206"/>
      <c r="AA112" s="194">
        <f t="shared" si="17"/>
        <v>0</v>
      </c>
      <c r="AB112" s="124" t="str">
        <f t="shared" si="18"/>
        <v/>
      </c>
      <c r="AC112" s="195" t="str">
        <f t="shared" si="19"/>
        <v/>
      </c>
      <c r="AD112" s="194" t="str">
        <f t="shared" si="20"/>
        <v/>
      </c>
      <c r="AE112" s="194">
        <f>IF(AD112="",0,IF(ISERROR(VLOOKUP(AD112,AD$7:AD111,1,FALSE)),1,0))</f>
        <v>0</v>
      </c>
      <c r="AF112" s="194"/>
    </row>
    <row r="113" spans="1:32" ht="16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75">
        <f>IF(AND($X$1012&lt;&gt;" ",$X$1012&lt;&gt;0),IF(X113=$X$1012,1+COUNTIF(U$7:U112,"&gt;0"),0),0)</f>
        <v>0</v>
      </c>
      <c r="V113" s="178" t="s">
        <v>302</v>
      </c>
      <c r="W113" s="130"/>
      <c r="X113" s="131"/>
      <c r="Y113" s="131"/>
      <c r="Z113" s="206"/>
      <c r="AA113" s="194">
        <f t="shared" si="17"/>
        <v>0</v>
      </c>
      <c r="AB113" s="124" t="str">
        <f t="shared" si="18"/>
        <v/>
      </c>
      <c r="AC113" s="195" t="str">
        <f t="shared" si="19"/>
        <v/>
      </c>
      <c r="AD113" s="194" t="str">
        <f t="shared" si="20"/>
        <v/>
      </c>
      <c r="AE113" s="194">
        <f>IF(AD113="",0,IF(ISERROR(VLOOKUP(AD113,AD$7:AD112,1,FALSE)),1,0))</f>
        <v>0</v>
      </c>
      <c r="AF113" s="194"/>
    </row>
    <row r="114" spans="1:32" ht="16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75">
        <f>IF(AND($X$1012&lt;&gt;" ",$X$1012&lt;&gt;0),IF(X114=$X$1012,1+COUNTIF(U$7:U113,"&gt;0"),0),0)</f>
        <v>0</v>
      </c>
      <c r="V114" s="178" t="s">
        <v>303</v>
      </c>
      <c r="W114" s="130"/>
      <c r="X114" s="131"/>
      <c r="Y114" s="131"/>
      <c r="Z114" s="206"/>
      <c r="AA114" s="194">
        <f t="shared" si="17"/>
        <v>0</v>
      </c>
      <c r="AB114" s="124" t="str">
        <f t="shared" si="18"/>
        <v/>
      </c>
      <c r="AC114" s="195" t="str">
        <f t="shared" si="19"/>
        <v/>
      </c>
      <c r="AD114" s="194" t="str">
        <f t="shared" si="20"/>
        <v/>
      </c>
      <c r="AE114" s="194">
        <f>IF(AD114="",0,IF(ISERROR(VLOOKUP(AD114,AD$7:AD113,1,FALSE)),1,0))</f>
        <v>0</v>
      </c>
      <c r="AF114" s="194"/>
    </row>
    <row r="115" spans="1:32" ht="16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75">
        <f>IF(AND($X$1012&lt;&gt;" ",$X$1012&lt;&gt;0),IF(X115=$X$1012,1+COUNTIF(U$7:U114,"&gt;0"),0),0)</f>
        <v>0</v>
      </c>
      <c r="V115" s="178" t="s">
        <v>304</v>
      </c>
      <c r="W115" s="130"/>
      <c r="X115" s="131"/>
      <c r="Y115" s="131"/>
      <c r="Z115" s="206"/>
      <c r="AA115" s="194">
        <f t="shared" si="17"/>
        <v>0</v>
      </c>
      <c r="AB115" s="124" t="str">
        <f t="shared" si="18"/>
        <v/>
      </c>
      <c r="AC115" s="195" t="str">
        <f t="shared" si="19"/>
        <v/>
      </c>
      <c r="AD115" s="194" t="str">
        <f t="shared" si="20"/>
        <v/>
      </c>
      <c r="AE115" s="194">
        <f>IF(AD115="",0,IF(ISERROR(VLOOKUP(AD115,AD$7:AD114,1,FALSE)),1,0))</f>
        <v>0</v>
      </c>
      <c r="AF115" s="194"/>
    </row>
    <row r="116" spans="1:32" ht="16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75">
        <f>IF(AND($X$1012&lt;&gt;" ",$X$1012&lt;&gt;0),IF(X116=$X$1012,1+COUNTIF(U$7:U115,"&gt;0"),0),0)</f>
        <v>0</v>
      </c>
      <c r="V116" s="178" t="s">
        <v>305</v>
      </c>
      <c r="W116" s="130"/>
      <c r="X116" s="131"/>
      <c r="Y116" s="131"/>
      <c r="Z116" s="206"/>
      <c r="AA116" s="194">
        <f t="shared" si="17"/>
        <v>0</v>
      </c>
      <c r="AB116" s="124" t="str">
        <f t="shared" si="18"/>
        <v/>
      </c>
      <c r="AC116" s="195" t="str">
        <f t="shared" si="19"/>
        <v/>
      </c>
      <c r="AD116" s="194" t="str">
        <f t="shared" si="20"/>
        <v/>
      </c>
      <c r="AE116" s="194">
        <f>IF(AD116="",0,IF(ISERROR(VLOOKUP(AD116,AD$7:AD115,1,FALSE)),1,0))</f>
        <v>0</v>
      </c>
      <c r="AF116" s="194"/>
    </row>
    <row r="117" spans="1:32" ht="16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75">
        <f>IF(AND($X$1012&lt;&gt;" ",$X$1012&lt;&gt;0),IF(X117=$X$1012,1+COUNTIF(U$7:U116,"&gt;0"),0),0)</f>
        <v>0</v>
      </c>
      <c r="V117" s="178" t="s">
        <v>306</v>
      </c>
      <c r="W117" s="130"/>
      <c r="X117" s="131"/>
      <c r="Y117" s="131"/>
      <c r="Z117" s="206"/>
      <c r="AA117" s="194">
        <f t="shared" si="17"/>
        <v>0</v>
      </c>
      <c r="AB117" s="124" t="str">
        <f t="shared" si="18"/>
        <v/>
      </c>
      <c r="AC117" s="195" t="str">
        <f t="shared" si="19"/>
        <v/>
      </c>
      <c r="AD117" s="194" t="str">
        <f t="shared" si="20"/>
        <v/>
      </c>
      <c r="AE117" s="194">
        <f>IF(AD117="",0,IF(ISERROR(VLOOKUP(AD117,AD$7:AD116,1,FALSE)),1,0))</f>
        <v>0</v>
      </c>
      <c r="AF117" s="194"/>
    </row>
    <row r="118" spans="1:32" ht="16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75">
        <f>IF(AND($X$1012&lt;&gt;" ",$X$1012&lt;&gt;0),IF(X118=$X$1012,1+COUNTIF(U$7:U117,"&gt;0"),0),0)</f>
        <v>0</v>
      </c>
      <c r="V118" s="178" t="s">
        <v>307</v>
      </c>
      <c r="W118" s="130"/>
      <c r="X118" s="131"/>
      <c r="Y118" s="131"/>
      <c r="Z118" s="206"/>
      <c r="AA118" s="194">
        <f t="shared" si="17"/>
        <v>0</v>
      </c>
      <c r="AB118" s="124" t="str">
        <f t="shared" si="18"/>
        <v/>
      </c>
      <c r="AC118" s="195" t="str">
        <f t="shared" si="19"/>
        <v/>
      </c>
      <c r="AD118" s="194" t="str">
        <f t="shared" si="20"/>
        <v/>
      </c>
      <c r="AE118" s="194">
        <f>IF(AD118="",0,IF(ISERROR(VLOOKUP(AD118,AD$7:AD117,1,FALSE)),1,0))</f>
        <v>0</v>
      </c>
      <c r="AF118" s="194"/>
    </row>
    <row r="119" spans="1:32" ht="16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75">
        <f>IF(AND($X$1012&lt;&gt;" ",$X$1012&lt;&gt;0),IF(X119=$X$1012,1+COUNTIF(U$7:U118,"&gt;0"),0),0)</f>
        <v>0</v>
      </c>
      <c r="V119" s="178" t="s">
        <v>308</v>
      </c>
      <c r="W119" s="130"/>
      <c r="X119" s="131"/>
      <c r="Y119" s="131"/>
      <c r="Z119" s="206"/>
      <c r="AA119" s="194">
        <f t="shared" si="17"/>
        <v>0</v>
      </c>
      <c r="AB119" s="124" t="str">
        <f t="shared" si="18"/>
        <v/>
      </c>
      <c r="AC119" s="195" t="str">
        <f t="shared" si="19"/>
        <v/>
      </c>
      <c r="AD119" s="194" t="str">
        <f t="shared" si="20"/>
        <v/>
      </c>
      <c r="AE119" s="194">
        <f>IF(AD119="",0,IF(ISERROR(VLOOKUP(AD119,AD$7:AD118,1,FALSE)),1,0))</f>
        <v>0</v>
      </c>
      <c r="AF119" s="194"/>
    </row>
    <row r="120" spans="1:32" ht="16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75">
        <f>IF(AND($X$1012&lt;&gt;" ",$X$1012&lt;&gt;0),IF(X120=$X$1012,1+COUNTIF(U$7:U119,"&gt;0"),0),0)</f>
        <v>0</v>
      </c>
      <c r="V120" s="178" t="s">
        <v>309</v>
      </c>
      <c r="W120" s="130"/>
      <c r="X120" s="131"/>
      <c r="Y120" s="131"/>
      <c r="Z120" s="206"/>
      <c r="AA120" s="194">
        <f t="shared" si="17"/>
        <v>0</v>
      </c>
      <c r="AB120" s="124" t="str">
        <f t="shared" si="18"/>
        <v/>
      </c>
      <c r="AC120" s="195" t="str">
        <f t="shared" si="19"/>
        <v/>
      </c>
      <c r="AD120" s="194" t="str">
        <f t="shared" si="20"/>
        <v/>
      </c>
      <c r="AE120" s="194">
        <f>IF(AD120="",0,IF(ISERROR(VLOOKUP(AD120,AD$7:AD119,1,FALSE)),1,0))</f>
        <v>0</v>
      </c>
      <c r="AF120" s="194"/>
    </row>
    <row r="121" spans="1:32" ht="16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75">
        <f>IF(AND($X$1012&lt;&gt;" ",$X$1012&lt;&gt;0),IF(X121=$X$1012,1+COUNTIF(U$7:U120,"&gt;0"),0),0)</f>
        <v>0</v>
      </c>
      <c r="V121" s="178" t="s">
        <v>310</v>
      </c>
      <c r="W121" s="130"/>
      <c r="X121" s="131"/>
      <c r="Y121" s="131"/>
      <c r="Z121" s="206"/>
      <c r="AA121" s="194">
        <f t="shared" si="17"/>
        <v>0</v>
      </c>
      <c r="AB121" s="124" t="str">
        <f t="shared" si="18"/>
        <v/>
      </c>
      <c r="AC121" s="195" t="str">
        <f t="shared" si="19"/>
        <v/>
      </c>
      <c r="AD121" s="194" t="str">
        <f t="shared" si="20"/>
        <v/>
      </c>
      <c r="AE121" s="194">
        <f>IF(AD121="",0,IF(ISERROR(VLOOKUP(AD121,AD$7:AD120,1,FALSE)),1,0))</f>
        <v>0</v>
      </c>
      <c r="AF121" s="194"/>
    </row>
    <row r="122" spans="1:32" ht="16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75">
        <f>IF(AND($X$1012&lt;&gt;" ",$X$1012&lt;&gt;0),IF(X122=$X$1012,1+COUNTIF(U$7:U121,"&gt;0"),0),0)</f>
        <v>0</v>
      </c>
      <c r="V122" s="178" t="s">
        <v>311</v>
      </c>
      <c r="W122" s="130"/>
      <c r="X122" s="131"/>
      <c r="Y122" s="131"/>
      <c r="Z122" s="206"/>
      <c r="AA122" s="194">
        <f t="shared" si="17"/>
        <v>0</v>
      </c>
      <c r="AB122" s="124" t="str">
        <f t="shared" si="18"/>
        <v/>
      </c>
      <c r="AC122" s="195" t="str">
        <f t="shared" si="19"/>
        <v/>
      </c>
      <c r="AD122" s="194" t="str">
        <f t="shared" si="20"/>
        <v/>
      </c>
      <c r="AE122" s="194">
        <f>IF(AD122="",0,IF(ISERROR(VLOOKUP(AD122,AD$7:AD121,1,FALSE)),1,0))</f>
        <v>0</v>
      </c>
      <c r="AF122" s="194"/>
    </row>
    <row r="123" spans="1:32" ht="16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75">
        <f>IF(AND($X$1012&lt;&gt;" ",$X$1012&lt;&gt;0),IF(X123=$X$1012,1+COUNTIF(U$7:U122,"&gt;0"),0),0)</f>
        <v>0</v>
      </c>
      <c r="V123" s="178" t="s">
        <v>312</v>
      </c>
      <c r="W123" s="130"/>
      <c r="X123" s="131"/>
      <c r="Y123" s="131"/>
      <c r="Z123" s="206"/>
      <c r="AA123" s="194">
        <f t="shared" si="17"/>
        <v>0</v>
      </c>
      <c r="AB123" s="124" t="str">
        <f t="shared" si="18"/>
        <v/>
      </c>
      <c r="AC123" s="195" t="str">
        <f t="shared" si="19"/>
        <v/>
      </c>
      <c r="AD123" s="194" t="str">
        <f t="shared" si="20"/>
        <v/>
      </c>
      <c r="AE123" s="194">
        <f>IF(AD123="",0,IF(ISERROR(VLOOKUP(AD123,AD$7:AD122,1,FALSE)),1,0))</f>
        <v>0</v>
      </c>
      <c r="AF123" s="194"/>
    </row>
    <row r="124" spans="1:32" ht="16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75">
        <f>IF(AND($X$1012&lt;&gt;" ",$X$1012&lt;&gt;0),IF(X124=$X$1012,1+COUNTIF(U$7:U123,"&gt;0"),0),0)</f>
        <v>0</v>
      </c>
      <c r="V124" s="178" t="s">
        <v>313</v>
      </c>
      <c r="W124" s="130"/>
      <c r="X124" s="131"/>
      <c r="Y124" s="131"/>
      <c r="Z124" s="206"/>
      <c r="AA124" s="194">
        <f t="shared" si="17"/>
        <v>0</v>
      </c>
      <c r="AB124" s="124" t="str">
        <f t="shared" si="18"/>
        <v/>
      </c>
      <c r="AC124" s="195" t="str">
        <f t="shared" si="19"/>
        <v/>
      </c>
      <c r="AD124" s="194" t="str">
        <f t="shared" si="20"/>
        <v/>
      </c>
      <c r="AE124" s="194">
        <f>IF(AD124="",0,IF(ISERROR(VLOOKUP(AD124,AD$7:AD123,1,FALSE)),1,0))</f>
        <v>0</v>
      </c>
      <c r="AF124" s="194"/>
    </row>
    <row r="125" spans="1:32" ht="16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75">
        <f>IF(AND($X$1012&lt;&gt;" ",$X$1012&lt;&gt;0),IF(X125=$X$1012,1+COUNTIF(U$7:U124,"&gt;0"),0),0)</f>
        <v>0</v>
      </c>
      <c r="V125" s="178" t="s">
        <v>314</v>
      </c>
      <c r="W125" s="130"/>
      <c r="X125" s="131"/>
      <c r="Y125" s="131"/>
      <c r="Z125" s="206"/>
      <c r="AA125" s="194">
        <f t="shared" si="17"/>
        <v>0</v>
      </c>
      <c r="AB125" s="124" t="str">
        <f t="shared" si="18"/>
        <v/>
      </c>
      <c r="AC125" s="195" t="str">
        <f t="shared" si="19"/>
        <v/>
      </c>
      <c r="AD125" s="194" t="str">
        <f t="shared" si="20"/>
        <v/>
      </c>
      <c r="AE125" s="194">
        <f>IF(AD125="",0,IF(ISERROR(VLOOKUP(AD125,AD$7:AD124,1,FALSE)),1,0))</f>
        <v>0</v>
      </c>
      <c r="AF125" s="194"/>
    </row>
    <row r="126" spans="1:32" ht="16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75">
        <f>IF(AND($X$1012&lt;&gt;" ",$X$1012&lt;&gt;0),IF(X126=$X$1012,1+COUNTIF(U$7:U125,"&gt;0"),0),0)</f>
        <v>0</v>
      </c>
      <c r="V126" s="178" t="s">
        <v>315</v>
      </c>
      <c r="W126" s="130"/>
      <c r="X126" s="131"/>
      <c r="Y126" s="131"/>
      <c r="Z126" s="206"/>
      <c r="AA126" s="194">
        <f t="shared" si="17"/>
        <v>0</v>
      </c>
      <c r="AB126" s="124" t="str">
        <f t="shared" si="18"/>
        <v/>
      </c>
      <c r="AC126" s="195" t="str">
        <f t="shared" si="19"/>
        <v/>
      </c>
      <c r="AD126" s="194" t="str">
        <f t="shared" si="20"/>
        <v/>
      </c>
      <c r="AE126" s="194">
        <f>IF(AD126="",0,IF(ISERROR(VLOOKUP(AD126,AD$7:AD125,1,FALSE)),1,0))</f>
        <v>0</v>
      </c>
      <c r="AF126" s="194"/>
    </row>
    <row r="127" spans="1:32" ht="16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75">
        <f>IF(AND($X$1012&lt;&gt;" ",$X$1012&lt;&gt;0),IF(X127=$X$1012,1+COUNTIF(U$7:U126,"&gt;0"),0),0)</f>
        <v>0</v>
      </c>
      <c r="V127" s="178" t="s">
        <v>316</v>
      </c>
      <c r="W127" s="130"/>
      <c r="X127" s="131"/>
      <c r="Y127" s="131"/>
      <c r="Z127" s="206"/>
      <c r="AA127" s="194">
        <f t="shared" si="17"/>
        <v>0</v>
      </c>
      <c r="AB127" s="124" t="str">
        <f t="shared" si="18"/>
        <v/>
      </c>
      <c r="AC127" s="195" t="str">
        <f t="shared" si="19"/>
        <v/>
      </c>
      <c r="AD127" s="194" t="str">
        <f t="shared" si="20"/>
        <v/>
      </c>
      <c r="AE127" s="194">
        <f>IF(AD127="",0,IF(ISERROR(VLOOKUP(AD127,AD$7:AD126,1,FALSE)),1,0))</f>
        <v>0</v>
      </c>
      <c r="AF127" s="194"/>
    </row>
    <row r="128" spans="1:32" ht="16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75">
        <f>IF(AND($X$1012&lt;&gt;" ",$X$1012&lt;&gt;0),IF(X128=$X$1012,1+COUNTIF(U$7:U127,"&gt;0"),0),0)</f>
        <v>0</v>
      </c>
      <c r="V128" s="178" t="s">
        <v>317</v>
      </c>
      <c r="W128" s="130"/>
      <c r="X128" s="131"/>
      <c r="Y128" s="131"/>
      <c r="Z128" s="206"/>
      <c r="AA128" s="194">
        <f t="shared" si="17"/>
        <v>0</v>
      </c>
      <c r="AB128" s="124" t="str">
        <f t="shared" si="18"/>
        <v/>
      </c>
      <c r="AC128" s="195" t="str">
        <f t="shared" si="19"/>
        <v/>
      </c>
      <c r="AD128" s="194" t="str">
        <f t="shared" si="20"/>
        <v/>
      </c>
      <c r="AE128" s="194">
        <f>IF(AD128="",0,IF(ISERROR(VLOOKUP(AD128,AD$7:AD127,1,FALSE)),1,0))</f>
        <v>0</v>
      </c>
      <c r="AF128" s="194"/>
    </row>
    <row r="129" spans="1:32" ht="16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75">
        <f>IF(AND($X$1012&lt;&gt;" ",$X$1012&lt;&gt;0),IF(X129=$X$1012,1+COUNTIF(U$7:U128,"&gt;0"),0),0)</f>
        <v>0</v>
      </c>
      <c r="V129" s="178" t="s">
        <v>318</v>
      </c>
      <c r="W129" s="130"/>
      <c r="X129" s="131"/>
      <c r="Y129" s="131"/>
      <c r="Z129" s="206"/>
      <c r="AA129" s="194">
        <f t="shared" si="17"/>
        <v>0</v>
      </c>
      <c r="AB129" s="124" t="str">
        <f t="shared" si="18"/>
        <v/>
      </c>
      <c r="AC129" s="195" t="str">
        <f t="shared" si="19"/>
        <v/>
      </c>
      <c r="AD129" s="194" t="str">
        <f t="shared" si="20"/>
        <v/>
      </c>
      <c r="AE129" s="194">
        <f>IF(AD129="",0,IF(ISERROR(VLOOKUP(AD129,AD$7:AD128,1,FALSE)),1,0))</f>
        <v>0</v>
      </c>
      <c r="AF129" s="194"/>
    </row>
    <row r="130" spans="1:32" ht="16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75">
        <f>IF(AND($X$1012&lt;&gt;" ",$X$1012&lt;&gt;0),IF(X130=$X$1012,1+COUNTIF(U$7:U129,"&gt;0"),0),0)</f>
        <v>0</v>
      </c>
      <c r="V130" s="178" t="s">
        <v>319</v>
      </c>
      <c r="W130" s="130"/>
      <c r="X130" s="131"/>
      <c r="Y130" s="131"/>
      <c r="Z130" s="206"/>
      <c r="AA130" s="194">
        <f t="shared" si="17"/>
        <v>0</v>
      </c>
      <c r="AB130" s="124" t="str">
        <f t="shared" si="18"/>
        <v/>
      </c>
      <c r="AC130" s="195" t="str">
        <f t="shared" si="19"/>
        <v/>
      </c>
      <c r="AD130" s="194" t="str">
        <f t="shared" si="20"/>
        <v/>
      </c>
      <c r="AE130" s="194">
        <f>IF(AD130="",0,IF(ISERROR(VLOOKUP(AD130,AD$7:AD129,1,FALSE)),1,0))</f>
        <v>0</v>
      </c>
      <c r="AF130" s="194"/>
    </row>
    <row r="131" spans="1:32" ht="16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75">
        <f>IF(AND($X$1012&lt;&gt;" ",$X$1012&lt;&gt;0),IF(X131=$X$1012,1+COUNTIF(U$7:U130,"&gt;0"),0),0)</f>
        <v>0</v>
      </c>
      <c r="V131" s="178" t="s">
        <v>320</v>
      </c>
      <c r="W131" s="130"/>
      <c r="X131" s="131"/>
      <c r="Y131" s="131"/>
      <c r="Z131" s="206"/>
      <c r="AA131" s="194">
        <f t="shared" si="17"/>
        <v>0</v>
      </c>
      <c r="AB131" s="124" t="str">
        <f t="shared" si="18"/>
        <v/>
      </c>
      <c r="AC131" s="195" t="str">
        <f t="shared" si="19"/>
        <v/>
      </c>
      <c r="AD131" s="194" t="str">
        <f t="shared" si="20"/>
        <v/>
      </c>
      <c r="AE131" s="194">
        <f>IF(AD131="",0,IF(ISERROR(VLOOKUP(AD131,AD$7:AD130,1,FALSE)),1,0))</f>
        <v>0</v>
      </c>
      <c r="AF131" s="194"/>
    </row>
    <row r="132" spans="1:32" ht="16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75">
        <f>IF(AND($X$1012&lt;&gt;" ",$X$1012&lt;&gt;0),IF(X132=$X$1012,1+COUNTIF(U$7:U131,"&gt;0"),0),0)</f>
        <v>0</v>
      </c>
      <c r="V132" s="178" t="s">
        <v>321</v>
      </c>
      <c r="W132" s="130"/>
      <c r="X132" s="131"/>
      <c r="Y132" s="131"/>
      <c r="Z132" s="206"/>
      <c r="AA132" s="194">
        <f t="shared" si="17"/>
        <v>0</v>
      </c>
      <c r="AB132" s="124" t="str">
        <f t="shared" si="18"/>
        <v/>
      </c>
      <c r="AC132" s="195" t="str">
        <f t="shared" si="19"/>
        <v/>
      </c>
      <c r="AD132" s="194" t="str">
        <f t="shared" si="20"/>
        <v/>
      </c>
      <c r="AE132" s="194">
        <f>IF(AD132="",0,IF(ISERROR(VLOOKUP(AD132,AD$7:AD131,1,FALSE)),1,0))</f>
        <v>0</v>
      </c>
      <c r="AF132" s="194"/>
    </row>
    <row r="133" spans="1:32" ht="16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75">
        <f>IF(AND($X$1012&lt;&gt;" ",$X$1012&lt;&gt;0),IF(X133=$X$1012,1+COUNTIF(U$7:U132,"&gt;0"),0),0)</f>
        <v>0</v>
      </c>
      <c r="V133" s="178" t="s">
        <v>322</v>
      </c>
      <c r="W133" s="130"/>
      <c r="X133" s="131"/>
      <c r="Y133" s="131"/>
      <c r="Z133" s="206"/>
      <c r="AA133" s="194">
        <f t="shared" si="17"/>
        <v>0</v>
      </c>
      <c r="AB133" s="124" t="str">
        <f t="shared" si="18"/>
        <v/>
      </c>
      <c r="AC133" s="195" t="str">
        <f t="shared" si="19"/>
        <v/>
      </c>
      <c r="AD133" s="194" t="str">
        <f t="shared" si="20"/>
        <v/>
      </c>
      <c r="AE133" s="194">
        <f>IF(AD133="",0,IF(ISERROR(VLOOKUP(AD133,AD$7:AD132,1,FALSE)),1,0))</f>
        <v>0</v>
      </c>
      <c r="AF133" s="194"/>
    </row>
    <row r="134" spans="1:32" ht="16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75">
        <f>IF(AND($X$1012&lt;&gt;" ",$X$1012&lt;&gt;0),IF(X134=$X$1012,1+COUNTIF(U$7:U133,"&gt;0"),0),0)</f>
        <v>0</v>
      </c>
      <c r="V134" s="178" t="s">
        <v>323</v>
      </c>
      <c r="W134" s="130"/>
      <c r="X134" s="131"/>
      <c r="Y134" s="131"/>
      <c r="Z134" s="206"/>
      <c r="AA134" s="194">
        <f t="shared" si="17"/>
        <v>0</v>
      </c>
      <c r="AB134" s="124" t="str">
        <f t="shared" si="18"/>
        <v/>
      </c>
      <c r="AC134" s="195" t="str">
        <f t="shared" si="19"/>
        <v/>
      </c>
      <c r="AD134" s="194" t="str">
        <f t="shared" si="20"/>
        <v/>
      </c>
      <c r="AE134" s="194">
        <f>IF(AD134="",0,IF(ISERROR(VLOOKUP(AD134,AD$7:AD133,1,FALSE)),1,0))</f>
        <v>0</v>
      </c>
      <c r="AF134" s="194"/>
    </row>
    <row r="135" spans="1:32" ht="16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75">
        <f>IF(AND($X$1012&lt;&gt;" ",$X$1012&lt;&gt;0),IF(X135=$X$1012,1+COUNTIF(U$7:U134,"&gt;0"),0),0)</f>
        <v>0</v>
      </c>
      <c r="V135" s="178" t="s">
        <v>324</v>
      </c>
      <c r="W135" s="130"/>
      <c r="X135" s="131"/>
      <c r="Y135" s="131"/>
      <c r="Z135" s="206"/>
      <c r="AA135" s="194">
        <f t="shared" si="17"/>
        <v>0</v>
      </c>
      <c r="AB135" s="124" t="str">
        <f t="shared" si="18"/>
        <v/>
      </c>
      <c r="AC135" s="195" t="str">
        <f t="shared" si="19"/>
        <v/>
      </c>
      <c r="AD135" s="194" t="str">
        <f t="shared" si="20"/>
        <v/>
      </c>
      <c r="AE135" s="194">
        <f>IF(AD135="",0,IF(ISERROR(VLOOKUP(AD135,AD$7:AD134,1,FALSE)),1,0))</f>
        <v>0</v>
      </c>
      <c r="AF135" s="194"/>
    </row>
    <row r="136" spans="1:32" ht="16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75">
        <f>IF(AND($X$1012&lt;&gt;" ",$X$1012&lt;&gt;0),IF(X136=$X$1012,1+COUNTIF(U$7:U135,"&gt;0"),0),0)</f>
        <v>0</v>
      </c>
      <c r="V136" s="178" t="s">
        <v>325</v>
      </c>
      <c r="W136" s="130"/>
      <c r="X136" s="131"/>
      <c r="Y136" s="131"/>
      <c r="Z136" s="206"/>
      <c r="AA136" s="194">
        <f t="shared" ref="AA136:AA199" si="21">IF(ISBLANK(X136),0,VLOOKUP(X136,$B$8:$E$22,1,FALSE))</f>
        <v>0</v>
      </c>
      <c r="AB136" s="124" t="str">
        <f t="shared" ref="AB136:AB199" si="22">IF(W136&gt;0,CONCATENATE(MONTH(W136)&amp;X136),"")</f>
        <v/>
      </c>
      <c r="AC136" s="195" t="str">
        <f t="shared" ref="AC136:AC199" si="23">IF(OR(AND(Z136&lt;&gt;0,ISBLANK(X136)),ISERROR(AA136)),"ERR","")</f>
        <v/>
      </c>
      <c r="AD136" s="194" t="str">
        <f t="shared" ref="AD136:AD199" si="24">IF(W136&gt;0,CONCATENATE(MONTH(W136),"-",YEAR(W136)),"")</f>
        <v/>
      </c>
      <c r="AE136" s="194">
        <f>IF(AD136="",0,IF(ISERROR(VLOOKUP(AD136,AD$7:AD135,1,FALSE)),1,0))</f>
        <v>0</v>
      </c>
      <c r="AF136" s="194"/>
    </row>
    <row r="137" spans="1:32" ht="16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75">
        <f>IF(AND($X$1012&lt;&gt;" ",$X$1012&lt;&gt;0),IF(X137=$X$1012,1+COUNTIF(U$7:U136,"&gt;0"),0),0)</f>
        <v>0</v>
      </c>
      <c r="V137" s="178" t="s">
        <v>326</v>
      </c>
      <c r="W137" s="130"/>
      <c r="X137" s="131"/>
      <c r="Y137" s="131"/>
      <c r="Z137" s="206"/>
      <c r="AA137" s="194">
        <f t="shared" si="21"/>
        <v>0</v>
      </c>
      <c r="AB137" s="124" t="str">
        <f t="shared" si="22"/>
        <v/>
      </c>
      <c r="AC137" s="195" t="str">
        <f t="shared" si="23"/>
        <v/>
      </c>
      <c r="AD137" s="194" t="str">
        <f t="shared" si="24"/>
        <v/>
      </c>
      <c r="AE137" s="194">
        <f>IF(AD137="",0,IF(ISERROR(VLOOKUP(AD137,AD$7:AD136,1,FALSE)),1,0))</f>
        <v>0</v>
      </c>
      <c r="AF137" s="194"/>
    </row>
    <row r="138" spans="1:32" ht="16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75">
        <f>IF(AND($X$1012&lt;&gt;" ",$X$1012&lt;&gt;0),IF(X138=$X$1012,1+COUNTIF(U$7:U137,"&gt;0"),0),0)</f>
        <v>0</v>
      </c>
      <c r="V138" s="178" t="s">
        <v>327</v>
      </c>
      <c r="W138" s="130"/>
      <c r="X138" s="131"/>
      <c r="Y138" s="131"/>
      <c r="Z138" s="206"/>
      <c r="AA138" s="194">
        <f t="shared" si="21"/>
        <v>0</v>
      </c>
      <c r="AB138" s="124" t="str">
        <f t="shared" si="22"/>
        <v/>
      </c>
      <c r="AC138" s="195" t="str">
        <f t="shared" si="23"/>
        <v/>
      </c>
      <c r="AD138" s="194" t="str">
        <f t="shared" si="24"/>
        <v/>
      </c>
      <c r="AE138" s="194">
        <f>IF(AD138="",0,IF(ISERROR(VLOOKUP(AD138,AD$7:AD137,1,FALSE)),1,0))</f>
        <v>0</v>
      </c>
      <c r="AF138" s="194"/>
    </row>
    <row r="139" spans="1:32" ht="16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75">
        <f>IF(AND($X$1012&lt;&gt;" ",$X$1012&lt;&gt;0),IF(X139=$X$1012,1+COUNTIF(U$7:U138,"&gt;0"),0),0)</f>
        <v>0</v>
      </c>
      <c r="V139" s="178" t="s">
        <v>328</v>
      </c>
      <c r="W139" s="130"/>
      <c r="X139" s="131"/>
      <c r="Y139" s="131"/>
      <c r="Z139" s="206"/>
      <c r="AA139" s="194">
        <f t="shared" si="21"/>
        <v>0</v>
      </c>
      <c r="AB139" s="124" t="str">
        <f t="shared" si="22"/>
        <v/>
      </c>
      <c r="AC139" s="195" t="str">
        <f t="shared" si="23"/>
        <v/>
      </c>
      <c r="AD139" s="194" t="str">
        <f t="shared" si="24"/>
        <v/>
      </c>
      <c r="AE139" s="194">
        <f>IF(AD139="",0,IF(ISERROR(VLOOKUP(AD139,AD$7:AD138,1,FALSE)),1,0))</f>
        <v>0</v>
      </c>
      <c r="AF139" s="194"/>
    </row>
    <row r="140" spans="1:32" ht="16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75">
        <f>IF(AND($X$1012&lt;&gt;" ",$X$1012&lt;&gt;0),IF(X140=$X$1012,1+COUNTIF(U$7:U139,"&gt;0"),0),0)</f>
        <v>0</v>
      </c>
      <c r="V140" s="178" t="s">
        <v>329</v>
      </c>
      <c r="W140" s="130"/>
      <c r="X140" s="131"/>
      <c r="Y140" s="131"/>
      <c r="Z140" s="206"/>
      <c r="AA140" s="194">
        <f t="shared" si="21"/>
        <v>0</v>
      </c>
      <c r="AB140" s="124" t="str">
        <f t="shared" si="22"/>
        <v/>
      </c>
      <c r="AC140" s="195" t="str">
        <f t="shared" si="23"/>
        <v/>
      </c>
      <c r="AD140" s="194" t="str">
        <f t="shared" si="24"/>
        <v/>
      </c>
      <c r="AE140" s="194">
        <f>IF(AD140="",0,IF(ISERROR(VLOOKUP(AD140,AD$7:AD139,1,FALSE)),1,0))</f>
        <v>0</v>
      </c>
      <c r="AF140" s="194"/>
    </row>
    <row r="141" spans="1:32" ht="16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75">
        <f>IF(AND($X$1012&lt;&gt;" ",$X$1012&lt;&gt;0),IF(X141=$X$1012,1+COUNTIF(U$7:U140,"&gt;0"),0),0)</f>
        <v>0</v>
      </c>
      <c r="V141" s="178" t="s">
        <v>330</v>
      </c>
      <c r="W141" s="130"/>
      <c r="X141" s="131"/>
      <c r="Y141" s="131"/>
      <c r="Z141" s="206"/>
      <c r="AA141" s="194">
        <f t="shared" si="21"/>
        <v>0</v>
      </c>
      <c r="AB141" s="124" t="str">
        <f t="shared" si="22"/>
        <v/>
      </c>
      <c r="AC141" s="195" t="str">
        <f t="shared" si="23"/>
        <v/>
      </c>
      <c r="AD141" s="194" t="str">
        <f t="shared" si="24"/>
        <v/>
      </c>
      <c r="AE141" s="194">
        <f>IF(AD141="",0,IF(ISERROR(VLOOKUP(AD141,AD$7:AD140,1,FALSE)),1,0))</f>
        <v>0</v>
      </c>
      <c r="AF141" s="194"/>
    </row>
    <row r="142" spans="1:32" ht="16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75">
        <f>IF(AND($X$1012&lt;&gt;" ",$X$1012&lt;&gt;0),IF(X142=$X$1012,1+COUNTIF(U$7:U141,"&gt;0"),0),0)</f>
        <v>0</v>
      </c>
      <c r="V142" s="178" t="s">
        <v>331</v>
      </c>
      <c r="W142" s="130"/>
      <c r="X142" s="131"/>
      <c r="Y142" s="131"/>
      <c r="Z142" s="206"/>
      <c r="AA142" s="194">
        <f t="shared" si="21"/>
        <v>0</v>
      </c>
      <c r="AB142" s="124" t="str">
        <f t="shared" si="22"/>
        <v/>
      </c>
      <c r="AC142" s="195" t="str">
        <f t="shared" si="23"/>
        <v/>
      </c>
      <c r="AD142" s="194" t="str">
        <f t="shared" si="24"/>
        <v/>
      </c>
      <c r="AE142" s="194">
        <f>IF(AD142="",0,IF(ISERROR(VLOOKUP(AD142,AD$7:AD141,1,FALSE)),1,0))</f>
        <v>0</v>
      </c>
      <c r="AF142" s="194"/>
    </row>
    <row r="143" spans="1:32" ht="16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75">
        <f>IF(AND($X$1012&lt;&gt;" ",$X$1012&lt;&gt;0),IF(X143=$X$1012,1+COUNTIF(U$7:U142,"&gt;0"),0),0)</f>
        <v>0</v>
      </c>
      <c r="V143" s="178" t="s">
        <v>332</v>
      </c>
      <c r="W143" s="130"/>
      <c r="X143" s="131"/>
      <c r="Y143" s="131"/>
      <c r="Z143" s="206"/>
      <c r="AA143" s="194">
        <f t="shared" si="21"/>
        <v>0</v>
      </c>
      <c r="AB143" s="124" t="str">
        <f t="shared" si="22"/>
        <v/>
      </c>
      <c r="AC143" s="195" t="str">
        <f t="shared" si="23"/>
        <v/>
      </c>
      <c r="AD143" s="194" t="str">
        <f t="shared" si="24"/>
        <v/>
      </c>
      <c r="AE143" s="194">
        <f>IF(AD143="",0,IF(ISERROR(VLOOKUP(AD143,AD$7:AD142,1,FALSE)),1,0))</f>
        <v>0</v>
      </c>
      <c r="AF143" s="194"/>
    </row>
    <row r="144" spans="1:32" ht="16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75">
        <f>IF(AND($X$1012&lt;&gt;" ",$X$1012&lt;&gt;0),IF(X144=$X$1012,1+COUNTIF(U$7:U143,"&gt;0"),0),0)</f>
        <v>0</v>
      </c>
      <c r="V144" s="178" t="s">
        <v>333</v>
      </c>
      <c r="W144" s="130"/>
      <c r="X144" s="131"/>
      <c r="Y144" s="131"/>
      <c r="Z144" s="206"/>
      <c r="AA144" s="194">
        <f t="shared" si="21"/>
        <v>0</v>
      </c>
      <c r="AB144" s="124" t="str">
        <f t="shared" si="22"/>
        <v/>
      </c>
      <c r="AC144" s="195" t="str">
        <f t="shared" si="23"/>
        <v/>
      </c>
      <c r="AD144" s="194" t="str">
        <f t="shared" si="24"/>
        <v/>
      </c>
      <c r="AE144" s="194">
        <f>IF(AD144="",0,IF(ISERROR(VLOOKUP(AD144,AD$7:AD143,1,FALSE)),1,0))</f>
        <v>0</v>
      </c>
      <c r="AF144" s="194"/>
    </row>
    <row r="145" spans="1:32" ht="16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75">
        <f>IF(AND($X$1012&lt;&gt;" ",$X$1012&lt;&gt;0),IF(X145=$X$1012,1+COUNTIF(U$7:U144,"&gt;0"),0),0)</f>
        <v>0</v>
      </c>
      <c r="V145" s="178" t="s">
        <v>334</v>
      </c>
      <c r="W145" s="130"/>
      <c r="X145" s="131"/>
      <c r="Y145" s="131"/>
      <c r="Z145" s="206"/>
      <c r="AA145" s="194">
        <f t="shared" si="21"/>
        <v>0</v>
      </c>
      <c r="AB145" s="124" t="str">
        <f t="shared" si="22"/>
        <v/>
      </c>
      <c r="AC145" s="195" t="str">
        <f t="shared" si="23"/>
        <v/>
      </c>
      <c r="AD145" s="194" t="str">
        <f t="shared" si="24"/>
        <v/>
      </c>
      <c r="AE145" s="194">
        <f>IF(AD145="",0,IF(ISERROR(VLOOKUP(AD145,AD$7:AD144,1,FALSE)),1,0))</f>
        <v>0</v>
      </c>
      <c r="AF145" s="194"/>
    </row>
    <row r="146" spans="1:32" ht="16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75">
        <f>IF(AND($X$1012&lt;&gt;" ",$X$1012&lt;&gt;0),IF(X146=$X$1012,1+COUNTIF(U$7:U145,"&gt;0"),0),0)</f>
        <v>0</v>
      </c>
      <c r="V146" s="178" t="s">
        <v>335</v>
      </c>
      <c r="W146" s="130"/>
      <c r="X146" s="131"/>
      <c r="Y146" s="131"/>
      <c r="Z146" s="206"/>
      <c r="AA146" s="194">
        <f t="shared" si="21"/>
        <v>0</v>
      </c>
      <c r="AB146" s="124" t="str">
        <f t="shared" si="22"/>
        <v/>
      </c>
      <c r="AC146" s="195" t="str">
        <f t="shared" si="23"/>
        <v/>
      </c>
      <c r="AD146" s="194" t="str">
        <f t="shared" si="24"/>
        <v/>
      </c>
      <c r="AE146" s="194">
        <f>IF(AD146="",0,IF(ISERROR(VLOOKUP(AD146,AD$7:AD145,1,FALSE)),1,0))</f>
        <v>0</v>
      </c>
      <c r="AF146" s="194"/>
    </row>
    <row r="147" spans="1:32" ht="16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75">
        <f>IF(AND($X$1012&lt;&gt;" ",$X$1012&lt;&gt;0),IF(X147=$X$1012,1+COUNTIF(U$7:U146,"&gt;0"),0),0)</f>
        <v>0</v>
      </c>
      <c r="V147" s="178" t="s">
        <v>336</v>
      </c>
      <c r="W147" s="130"/>
      <c r="X147" s="131"/>
      <c r="Y147" s="131"/>
      <c r="Z147" s="206"/>
      <c r="AA147" s="194">
        <f t="shared" si="21"/>
        <v>0</v>
      </c>
      <c r="AB147" s="124" t="str">
        <f t="shared" si="22"/>
        <v/>
      </c>
      <c r="AC147" s="195" t="str">
        <f t="shared" si="23"/>
        <v/>
      </c>
      <c r="AD147" s="194" t="str">
        <f t="shared" si="24"/>
        <v/>
      </c>
      <c r="AE147" s="194">
        <f>IF(AD147="",0,IF(ISERROR(VLOOKUP(AD147,AD$7:AD146,1,FALSE)),1,0))</f>
        <v>0</v>
      </c>
      <c r="AF147" s="194"/>
    </row>
    <row r="148" spans="1:32" ht="16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75">
        <f>IF(AND($X$1012&lt;&gt;" ",$X$1012&lt;&gt;0),IF(X148=$X$1012,1+COUNTIF(U$7:U147,"&gt;0"),0),0)</f>
        <v>0</v>
      </c>
      <c r="V148" s="178" t="s">
        <v>337</v>
      </c>
      <c r="W148" s="130"/>
      <c r="X148" s="131"/>
      <c r="Y148" s="131"/>
      <c r="Z148" s="206"/>
      <c r="AA148" s="194">
        <f t="shared" si="21"/>
        <v>0</v>
      </c>
      <c r="AB148" s="124" t="str">
        <f t="shared" si="22"/>
        <v/>
      </c>
      <c r="AC148" s="195" t="str">
        <f t="shared" si="23"/>
        <v/>
      </c>
      <c r="AD148" s="194" t="str">
        <f t="shared" si="24"/>
        <v/>
      </c>
      <c r="AE148" s="194">
        <f>IF(AD148="",0,IF(ISERROR(VLOOKUP(AD148,AD$7:AD147,1,FALSE)),1,0))</f>
        <v>0</v>
      </c>
      <c r="AF148" s="194"/>
    </row>
    <row r="149" spans="1:32" ht="16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75">
        <f>IF(AND($X$1012&lt;&gt;" ",$X$1012&lt;&gt;0),IF(X149=$X$1012,1+COUNTIF(U$7:U148,"&gt;0"),0),0)</f>
        <v>0</v>
      </c>
      <c r="V149" s="178" t="s">
        <v>338</v>
      </c>
      <c r="W149" s="130"/>
      <c r="X149" s="131"/>
      <c r="Y149" s="131"/>
      <c r="Z149" s="206"/>
      <c r="AA149" s="194">
        <f t="shared" si="21"/>
        <v>0</v>
      </c>
      <c r="AB149" s="124" t="str">
        <f t="shared" si="22"/>
        <v/>
      </c>
      <c r="AC149" s="195" t="str">
        <f t="shared" si="23"/>
        <v/>
      </c>
      <c r="AD149" s="194" t="str">
        <f t="shared" si="24"/>
        <v/>
      </c>
      <c r="AE149" s="194">
        <f>IF(AD149="",0,IF(ISERROR(VLOOKUP(AD149,AD$7:AD148,1,FALSE)),1,0))</f>
        <v>0</v>
      </c>
      <c r="AF149" s="194"/>
    </row>
    <row r="150" spans="1:32" ht="16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75">
        <f>IF(AND($X$1012&lt;&gt;" ",$X$1012&lt;&gt;0),IF(X150=$X$1012,1+COUNTIF(U$7:U149,"&gt;0"),0),0)</f>
        <v>0</v>
      </c>
      <c r="V150" s="178" t="s">
        <v>339</v>
      </c>
      <c r="W150" s="130"/>
      <c r="X150" s="131"/>
      <c r="Y150" s="131"/>
      <c r="Z150" s="206"/>
      <c r="AA150" s="194">
        <f t="shared" si="21"/>
        <v>0</v>
      </c>
      <c r="AB150" s="124" t="str">
        <f t="shared" si="22"/>
        <v/>
      </c>
      <c r="AC150" s="195" t="str">
        <f t="shared" si="23"/>
        <v/>
      </c>
      <c r="AD150" s="194" t="str">
        <f t="shared" si="24"/>
        <v/>
      </c>
      <c r="AE150" s="194">
        <f>IF(AD150="",0,IF(ISERROR(VLOOKUP(AD150,AD$7:AD149,1,FALSE)),1,0))</f>
        <v>0</v>
      </c>
      <c r="AF150" s="194"/>
    </row>
    <row r="151" spans="1:32" ht="16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75">
        <f>IF(AND($X$1012&lt;&gt;" ",$X$1012&lt;&gt;0),IF(X151=$X$1012,1+COUNTIF(U$7:U150,"&gt;0"),0),0)</f>
        <v>0</v>
      </c>
      <c r="V151" s="178" t="s">
        <v>340</v>
      </c>
      <c r="W151" s="130"/>
      <c r="X151" s="131"/>
      <c r="Y151" s="131"/>
      <c r="Z151" s="206"/>
      <c r="AA151" s="194">
        <f t="shared" si="21"/>
        <v>0</v>
      </c>
      <c r="AB151" s="124" t="str">
        <f t="shared" si="22"/>
        <v/>
      </c>
      <c r="AC151" s="195" t="str">
        <f t="shared" si="23"/>
        <v/>
      </c>
      <c r="AD151" s="194" t="str">
        <f t="shared" si="24"/>
        <v/>
      </c>
      <c r="AE151" s="194">
        <f>IF(AD151="",0,IF(ISERROR(VLOOKUP(AD151,AD$7:AD150,1,FALSE)),1,0))</f>
        <v>0</v>
      </c>
      <c r="AF151" s="194"/>
    </row>
    <row r="152" spans="1:32" ht="16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75">
        <f>IF(AND($X$1012&lt;&gt;" ",$X$1012&lt;&gt;0),IF(X152=$X$1012,1+COUNTIF(U$7:U151,"&gt;0"),0),0)</f>
        <v>0</v>
      </c>
      <c r="V152" s="178" t="s">
        <v>341</v>
      </c>
      <c r="W152" s="130"/>
      <c r="X152" s="131"/>
      <c r="Y152" s="131"/>
      <c r="Z152" s="206"/>
      <c r="AA152" s="194">
        <f t="shared" si="21"/>
        <v>0</v>
      </c>
      <c r="AB152" s="124" t="str">
        <f t="shared" si="22"/>
        <v/>
      </c>
      <c r="AC152" s="195" t="str">
        <f t="shared" si="23"/>
        <v/>
      </c>
      <c r="AD152" s="194" t="str">
        <f t="shared" si="24"/>
        <v/>
      </c>
      <c r="AE152" s="194">
        <f>IF(AD152="",0,IF(ISERROR(VLOOKUP(AD152,AD$7:AD151,1,FALSE)),1,0))</f>
        <v>0</v>
      </c>
      <c r="AF152" s="194"/>
    </row>
    <row r="153" spans="1:32" ht="16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75">
        <f>IF(AND($X$1012&lt;&gt;" ",$X$1012&lt;&gt;0),IF(X153=$X$1012,1+COUNTIF(U$7:U152,"&gt;0"),0),0)</f>
        <v>0</v>
      </c>
      <c r="V153" s="178" t="s">
        <v>342</v>
      </c>
      <c r="W153" s="130"/>
      <c r="X153" s="131"/>
      <c r="Y153" s="131"/>
      <c r="Z153" s="206"/>
      <c r="AA153" s="194">
        <f t="shared" si="21"/>
        <v>0</v>
      </c>
      <c r="AB153" s="124" t="str">
        <f t="shared" si="22"/>
        <v/>
      </c>
      <c r="AC153" s="195" t="str">
        <f t="shared" si="23"/>
        <v/>
      </c>
      <c r="AD153" s="194" t="str">
        <f t="shared" si="24"/>
        <v/>
      </c>
      <c r="AE153" s="194">
        <f>IF(AD153="",0,IF(ISERROR(VLOOKUP(AD153,AD$7:AD152,1,FALSE)),1,0))</f>
        <v>0</v>
      </c>
      <c r="AF153" s="194"/>
    </row>
    <row r="154" spans="1:32" ht="16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75">
        <f>IF(AND($X$1012&lt;&gt;" ",$X$1012&lt;&gt;0),IF(X154=$X$1012,1+COUNTIF(U$7:U153,"&gt;0"),0),0)</f>
        <v>0</v>
      </c>
      <c r="V154" s="178" t="s">
        <v>343</v>
      </c>
      <c r="W154" s="130"/>
      <c r="X154" s="131"/>
      <c r="Y154" s="131"/>
      <c r="Z154" s="206"/>
      <c r="AA154" s="194">
        <f t="shared" si="21"/>
        <v>0</v>
      </c>
      <c r="AB154" s="124" t="str">
        <f t="shared" si="22"/>
        <v/>
      </c>
      <c r="AC154" s="195" t="str">
        <f t="shared" si="23"/>
        <v/>
      </c>
      <c r="AD154" s="194" t="str">
        <f t="shared" si="24"/>
        <v/>
      </c>
      <c r="AE154" s="194">
        <f>IF(AD154="",0,IF(ISERROR(VLOOKUP(AD154,AD$7:AD153,1,FALSE)),1,0))</f>
        <v>0</v>
      </c>
      <c r="AF154" s="194"/>
    </row>
    <row r="155" spans="1:32" ht="16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75">
        <f>IF(AND($X$1012&lt;&gt;" ",$X$1012&lt;&gt;0),IF(X155=$X$1012,1+COUNTIF(U$7:U154,"&gt;0"),0),0)</f>
        <v>0</v>
      </c>
      <c r="V155" s="178" t="s">
        <v>344</v>
      </c>
      <c r="W155" s="130"/>
      <c r="X155" s="131"/>
      <c r="Y155" s="131"/>
      <c r="Z155" s="206"/>
      <c r="AA155" s="194">
        <f t="shared" si="21"/>
        <v>0</v>
      </c>
      <c r="AB155" s="124" t="str">
        <f t="shared" si="22"/>
        <v/>
      </c>
      <c r="AC155" s="195" t="str">
        <f t="shared" si="23"/>
        <v/>
      </c>
      <c r="AD155" s="194" t="str">
        <f t="shared" si="24"/>
        <v/>
      </c>
      <c r="AE155" s="194">
        <f>IF(AD155="",0,IF(ISERROR(VLOOKUP(AD155,AD$7:AD154,1,FALSE)),1,0))</f>
        <v>0</v>
      </c>
      <c r="AF155" s="194"/>
    </row>
    <row r="156" spans="1:32" ht="16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75">
        <f>IF(AND($X$1012&lt;&gt;" ",$X$1012&lt;&gt;0),IF(X156=$X$1012,1+COUNTIF(U$7:U155,"&gt;0"),0),0)</f>
        <v>0</v>
      </c>
      <c r="V156" s="178" t="s">
        <v>345</v>
      </c>
      <c r="W156" s="130"/>
      <c r="X156" s="131"/>
      <c r="Y156" s="131"/>
      <c r="Z156" s="206"/>
      <c r="AA156" s="194">
        <f t="shared" si="21"/>
        <v>0</v>
      </c>
      <c r="AB156" s="124" t="str">
        <f t="shared" si="22"/>
        <v/>
      </c>
      <c r="AC156" s="195" t="str">
        <f t="shared" si="23"/>
        <v/>
      </c>
      <c r="AD156" s="194" t="str">
        <f t="shared" si="24"/>
        <v/>
      </c>
      <c r="AE156" s="194">
        <f>IF(AD156="",0,IF(ISERROR(VLOOKUP(AD156,AD$7:AD155,1,FALSE)),1,0))</f>
        <v>0</v>
      </c>
      <c r="AF156" s="194"/>
    </row>
    <row r="157" spans="1:32" ht="16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75">
        <f>IF(AND($X$1012&lt;&gt;" ",$X$1012&lt;&gt;0),IF(X157=$X$1012,1+COUNTIF(U$7:U156,"&gt;0"),0),0)</f>
        <v>0</v>
      </c>
      <c r="V157" s="178" t="s">
        <v>346</v>
      </c>
      <c r="W157" s="130"/>
      <c r="X157" s="131"/>
      <c r="Y157" s="131"/>
      <c r="Z157" s="206"/>
      <c r="AA157" s="194">
        <f t="shared" si="21"/>
        <v>0</v>
      </c>
      <c r="AB157" s="124" t="str">
        <f t="shared" si="22"/>
        <v/>
      </c>
      <c r="AC157" s="195" t="str">
        <f t="shared" si="23"/>
        <v/>
      </c>
      <c r="AD157" s="194" t="str">
        <f t="shared" si="24"/>
        <v/>
      </c>
      <c r="AE157" s="194">
        <f>IF(AD157="",0,IF(ISERROR(VLOOKUP(AD157,AD$7:AD156,1,FALSE)),1,0))</f>
        <v>0</v>
      </c>
      <c r="AF157" s="194"/>
    </row>
    <row r="158" spans="1:32" ht="16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75">
        <f>IF(AND($X$1012&lt;&gt;" ",$X$1012&lt;&gt;0),IF(X158=$X$1012,1+COUNTIF(U$7:U157,"&gt;0"),0),0)</f>
        <v>0</v>
      </c>
      <c r="V158" s="178" t="s">
        <v>347</v>
      </c>
      <c r="W158" s="130"/>
      <c r="X158" s="131"/>
      <c r="Y158" s="131"/>
      <c r="Z158" s="206"/>
      <c r="AA158" s="194">
        <f t="shared" si="21"/>
        <v>0</v>
      </c>
      <c r="AB158" s="124" t="str">
        <f t="shared" si="22"/>
        <v/>
      </c>
      <c r="AC158" s="195" t="str">
        <f t="shared" si="23"/>
        <v/>
      </c>
      <c r="AD158" s="194" t="str">
        <f t="shared" si="24"/>
        <v/>
      </c>
      <c r="AE158" s="194">
        <f>IF(AD158="",0,IF(ISERROR(VLOOKUP(AD158,AD$7:AD157,1,FALSE)),1,0))</f>
        <v>0</v>
      </c>
      <c r="AF158" s="194"/>
    </row>
    <row r="159" spans="1:32" ht="16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75">
        <f>IF(AND($X$1012&lt;&gt;" ",$X$1012&lt;&gt;0),IF(X159=$X$1012,1+COUNTIF(U$7:U158,"&gt;0"),0),0)</f>
        <v>0</v>
      </c>
      <c r="V159" s="178" t="s">
        <v>348</v>
      </c>
      <c r="W159" s="130"/>
      <c r="X159" s="131"/>
      <c r="Y159" s="131"/>
      <c r="Z159" s="206"/>
      <c r="AA159" s="194">
        <f t="shared" si="21"/>
        <v>0</v>
      </c>
      <c r="AB159" s="124" t="str">
        <f t="shared" si="22"/>
        <v/>
      </c>
      <c r="AC159" s="195" t="str">
        <f t="shared" si="23"/>
        <v/>
      </c>
      <c r="AD159" s="194" t="str">
        <f t="shared" si="24"/>
        <v/>
      </c>
      <c r="AE159" s="194">
        <f>IF(AD159="",0,IF(ISERROR(VLOOKUP(AD159,AD$7:AD158,1,FALSE)),1,0))</f>
        <v>0</v>
      </c>
      <c r="AF159" s="194"/>
    </row>
    <row r="160" spans="1:32" ht="16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75">
        <f>IF(AND($X$1012&lt;&gt;" ",$X$1012&lt;&gt;0),IF(X160=$X$1012,1+COUNTIF(U$7:U159,"&gt;0"),0),0)</f>
        <v>0</v>
      </c>
      <c r="V160" s="178" t="s">
        <v>349</v>
      </c>
      <c r="W160" s="130"/>
      <c r="X160" s="131"/>
      <c r="Y160" s="131"/>
      <c r="Z160" s="206"/>
      <c r="AA160" s="194">
        <f t="shared" si="21"/>
        <v>0</v>
      </c>
      <c r="AB160" s="124" t="str">
        <f t="shared" si="22"/>
        <v/>
      </c>
      <c r="AC160" s="195" t="str">
        <f t="shared" si="23"/>
        <v/>
      </c>
      <c r="AD160" s="194" t="str">
        <f t="shared" si="24"/>
        <v/>
      </c>
      <c r="AE160" s="194">
        <f>IF(AD160="",0,IF(ISERROR(VLOOKUP(AD160,AD$7:AD159,1,FALSE)),1,0))</f>
        <v>0</v>
      </c>
      <c r="AF160" s="194"/>
    </row>
    <row r="161" spans="1:32" ht="16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75">
        <f>IF(AND($X$1012&lt;&gt;" ",$X$1012&lt;&gt;0),IF(X161=$X$1012,1+COUNTIF(U$7:U160,"&gt;0"),0),0)</f>
        <v>0</v>
      </c>
      <c r="V161" s="178" t="s">
        <v>350</v>
      </c>
      <c r="W161" s="130"/>
      <c r="X161" s="131"/>
      <c r="Y161" s="131"/>
      <c r="Z161" s="206"/>
      <c r="AA161" s="194">
        <f t="shared" si="21"/>
        <v>0</v>
      </c>
      <c r="AB161" s="124" t="str">
        <f t="shared" si="22"/>
        <v/>
      </c>
      <c r="AC161" s="195" t="str">
        <f t="shared" si="23"/>
        <v/>
      </c>
      <c r="AD161" s="194" t="str">
        <f t="shared" si="24"/>
        <v/>
      </c>
      <c r="AE161" s="194">
        <f>IF(AD161="",0,IF(ISERROR(VLOOKUP(AD161,AD$7:AD160,1,FALSE)),1,0))</f>
        <v>0</v>
      </c>
      <c r="AF161" s="194"/>
    </row>
    <row r="162" spans="1:32" ht="16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75">
        <f>IF(AND($X$1012&lt;&gt;" ",$X$1012&lt;&gt;0),IF(X162=$X$1012,1+COUNTIF(U$7:U161,"&gt;0"),0),0)</f>
        <v>0</v>
      </c>
      <c r="V162" s="178" t="s">
        <v>351</v>
      </c>
      <c r="W162" s="130"/>
      <c r="X162" s="131"/>
      <c r="Y162" s="131"/>
      <c r="Z162" s="206"/>
      <c r="AA162" s="194">
        <f t="shared" si="21"/>
        <v>0</v>
      </c>
      <c r="AB162" s="124" t="str">
        <f t="shared" si="22"/>
        <v/>
      </c>
      <c r="AC162" s="195" t="str">
        <f t="shared" si="23"/>
        <v/>
      </c>
      <c r="AD162" s="194" t="str">
        <f t="shared" si="24"/>
        <v/>
      </c>
      <c r="AE162" s="194">
        <f>IF(AD162="",0,IF(ISERROR(VLOOKUP(AD162,AD$7:AD161,1,FALSE)),1,0))</f>
        <v>0</v>
      </c>
      <c r="AF162" s="194"/>
    </row>
    <row r="163" spans="1:32" ht="16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75">
        <f>IF(AND($X$1012&lt;&gt;" ",$X$1012&lt;&gt;0),IF(X163=$X$1012,1+COUNTIF(U$7:U162,"&gt;0"),0),0)</f>
        <v>0</v>
      </c>
      <c r="V163" s="178" t="s">
        <v>352</v>
      </c>
      <c r="W163" s="130"/>
      <c r="X163" s="131"/>
      <c r="Y163" s="131"/>
      <c r="Z163" s="206"/>
      <c r="AA163" s="194">
        <f t="shared" si="21"/>
        <v>0</v>
      </c>
      <c r="AB163" s="124" t="str">
        <f t="shared" si="22"/>
        <v/>
      </c>
      <c r="AC163" s="195" t="str">
        <f t="shared" si="23"/>
        <v/>
      </c>
      <c r="AD163" s="194" t="str">
        <f t="shared" si="24"/>
        <v/>
      </c>
      <c r="AE163" s="194">
        <f>IF(AD163="",0,IF(ISERROR(VLOOKUP(AD163,AD$7:AD162,1,FALSE)),1,0))</f>
        <v>0</v>
      </c>
      <c r="AF163" s="194"/>
    </row>
    <row r="164" spans="1:32" ht="16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75">
        <f>IF(AND($X$1012&lt;&gt;" ",$X$1012&lt;&gt;0),IF(X164=$X$1012,1+COUNTIF(U$7:U163,"&gt;0"),0),0)</f>
        <v>0</v>
      </c>
      <c r="V164" s="178" t="s">
        <v>353</v>
      </c>
      <c r="W164" s="130"/>
      <c r="X164" s="131"/>
      <c r="Y164" s="131"/>
      <c r="Z164" s="206"/>
      <c r="AA164" s="194">
        <f t="shared" si="21"/>
        <v>0</v>
      </c>
      <c r="AB164" s="124" t="str">
        <f t="shared" si="22"/>
        <v/>
      </c>
      <c r="AC164" s="195" t="str">
        <f t="shared" si="23"/>
        <v/>
      </c>
      <c r="AD164" s="194" t="str">
        <f t="shared" si="24"/>
        <v/>
      </c>
      <c r="AE164" s="194">
        <f>IF(AD164="",0,IF(ISERROR(VLOOKUP(AD164,AD$7:AD163,1,FALSE)),1,0))</f>
        <v>0</v>
      </c>
      <c r="AF164" s="194"/>
    </row>
    <row r="165" spans="1:32" ht="16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75">
        <f>IF(AND($X$1012&lt;&gt;" ",$X$1012&lt;&gt;0),IF(X165=$X$1012,1+COUNTIF(U$7:U164,"&gt;0"),0),0)</f>
        <v>0</v>
      </c>
      <c r="V165" s="178" t="s">
        <v>354</v>
      </c>
      <c r="W165" s="130"/>
      <c r="X165" s="131"/>
      <c r="Y165" s="131"/>
      <c r="Z165" s="206"/>
      <c r="AA165" s="194">
        <f t="shared" si="21"/>
        <v>0</v>
      </c>
      <c r="AB165" s="124" t="str">
        <f t="shared" si="22"/>
        <v/>
      </c>
      <c r="AC165" s="195" t="str">
        <f t="shared" si="23"/>
        <v/>
      </c>
      <c r="AD165" s="194" t="str">
        <f t="shared" si="24"/>
        <v/>
      </c>
      <c r="AE165" s="194">
        <f>IF(AD165="",0,IF(ISERROR(VLOOKUP(AD165,AD$7:AD164,1,FALSE)),1,0))</f>
        <v>0</v>
      </c>
      <c r="AF165" s="194"/>
    </row>
    <row r="166" spans="1:32" ht="16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75">
        <f>IF(AND($X$1012&lt;&gt;" ",$X$1012&lt;&gt;0),IF(X166=$X$1012,1+COUNTIF(U$7:U165,"&gt;0"),0),0)</f>
        <v>0</v>
      </c>
      <c r="V166" s="178" t="s">
        <v>355</v>
      </c>
      <c r="W166" s="130"/>
      <c r="X166" s="131"/>
      <c r="Y166" s="131"/>
      <c r="Z166" s="206"/>
      <c r="AA166" s="194">
        <f t="shared" si="21"/>
        <v>0</v>
      </c>
      <c r="AB166" s="124" t="str">
        <f t="shared" si="22"/>
        <v/>
      </c>
      <c r="AC166" s="195" t="str">
        <f t="shared" si="23"/>
        <v/>
      </c>
      <c r="AD166" s="194" t="str">
        <f t="shared" si="24"/>
        <v/>
      </c>
      <c r="AE166" s="194">
        <f>IF(AD166="",0,IF(ISERROR(VLOOKUP(AD166,AD$7:AD165,1,FALSE)),1,0))</f>
        <v>0</v>
      </c>
      <c r="AF166" s="194"/>
    </row>
    <row r="167" spans="1:32" ht="16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75">
        <f>IF(AND($X$1012&lt;&gt;" ",$X$1012&lt;&gt;0),IF(X167=$X$1012,1+COUNTIF(U$7:U166,"&gt;0"),0),0)</f>
        <v>0</v>
      </c>
      <c r="V167" s="178" t="s">
        <v>356</v>
      </c>
      <c r="W167" s="130"/>
      <c r="X167" s="131"/>
      <c r="Y167" s="131"/>
      <c r="Z167" s="206"/>
      <c r="AA167" s="194">
        <f t="shared" si="21"/>
        <v>0</v>
      </c>
      <c r="AB167" s="124" t="str">
        <f t="shared" si="22"/>
        <v/>
      </c>
      <c r="AC167" s="195" t="str">
        <f t="shared" si="23"/>
        <v/>
      </c>
      <c r="AD167" s="194" t="str">
        <f t="shared" si="24"/>
        <v/>
      </c>
      <c r="AE167" s="194">
        <f>IF(AD167="",0,IF(ISERROR(VLOOKUP(AD167,AD$7:AD166,1,FALSE)),1,0))</f>
        <v>0</v>
      </c>
      <c r="AF167" s="194"/>
    </row>
    <row r="168" spans="1:32" ht="16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75">
        <f>IF(AND($X$1012&lt;&gt;" ",$X$1012&lt;&gt;0),IF(X168=$X$1012,1+COUNTIF(U$7:U167,"&gt;0"),0),0)</f>
        <v>0</v>
      </c>
      <c r="V168" s="178" t="s">
        <v>357</v>
      </c>
      <c r="W168" s="130"/>
      <c r="X168" s="131"/>
      <c r="Y168" s="131"/>
      <c r="Z168" s="206"/>
      <c r="AA168" s="194">
        <f t="shared" si="21"/>
        <v>0</v>
      </c>
      <c r="AB168" s="124" t="str">
        <f t="shared" si="22"/>
        <v/>
      </c>
      <c r="AC168" s="195" t="str">
        <f t="shared" si="23"/>
        <v/>
      </c>
      <c r="AD168" s="194" t="str">
        <f t="shared" si="24"/>
        <v/>
      </c>
      <c r="AE168" s="194">
        <f>IF(AD168="",0,IF(ISERROR(VLOOKUP(AD168,AD$7:AD167,1,FALSE)),1,0))</f>
        <v>0</v>
      </c>
      <c r="AF168" s="194"/>
    </row>
    <row r="169" spans="1:32" ht="16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75">
        <f>IF(AND($X$1012&lt;&gt;" ",$X$1012&lt;&gt;0),IF(X169=$X$1012,1+COUNTIF(U$7:U168,"&gt;0"),0),0)</f>
        <v>0</v>
      </c>
      <c r="V169" s="178" t="s">
        <v>358</v>
      </c>
      <c r="W169" s="130"/>
      <c r="X169" s="131"/>
      <c r="Y169" s="131"/>
      <c r="Z169" s="206"/>
      <c r="AA169" s="194">
        <f t="shared" si="21"/>
        <v>0</v>
      </c>
      <c r="AB169" s="124" t="str">
        <f t="shared" si="22"/>
        <v/>
      </c>
      <c r="AC169" s="195" t="str">
        <f t="shared" si="23"/>
        <v/>
      </c>
      <c r="AD169" s="194" t="str">
        <f t="shared" si="24"/>
        <v/>
      </c>
      <c r="AE169" s="194">
        <f>IF(AD169="",0,IF(ISERROR(VLOOKUP(AD169,AD$7:AD168,1,FALSE)),1,0))</f>
        <v>0</v>
      </c>
      <c r="AF169" s="194"/>
    </row>
    <row r="170" spans="1:32" ht="16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75">
        <f>IF(AND($X$1012&lt;&gt;" ",$X$1012&lt;&gt;0),IF(X170=$X$1012,1+COUNTIF(U$7:U169,"&gt;0"),0),0)</f>
        <v>0</v>
      </c>
      <c r="V170" s="178" t="s">
        <v>359</v>
      </c>
      <c r="W170" s="130"/>
      <c r="X170" s="131"/>
      <c r="Y170" s="131"/>
      <c r="Z170" s="206"/>
      <c r="AA170" s="194">
        <f t="shared" si="21"/>
        <v>0</v>
      </c>
      <c r="AB170" s="124" t="str">
        <f t="shared" si="22"/>
        <v/>
      </c>
      <c r="AC170" s="195" t="str">
        <f t="shared" si="23"/>
        <v/>
      </c>
      <c r="AD170" s="194" t="str">
        <f t="shared" si="24"/>
        <v/>
      </c>
      <c r="AE170" s="194">
        <f>IF(AD170="",0,IF(ISERROR(VLOOKUP(AD170,AD$7:AD169,1,FALSE)),1,0))</f>
        <v>0</v>
      </c>
      <c r="AF170" s="194"/>
    </row>
    <row r="171" spans="1:32" ht="16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75">
        <f>IF(AND($X$1012&lt;&gt;" ",$X$1012&lt;&gt;0),IF(X171=$X$1012,1+COUNTIF(U$7:U170,"&gt;0"),0),0)</f>
        <v>0</v>
      </c>
      <c r="V171" s="178" t="s">
        <v>360</v>
      </c>
      <c r="W171" s="130"/>
      <c r="X171" s="131"/>
      <c r="Y171" s="131"/>
      <c r="Z171" s="206"/>
      <c r="AA171" s="194">
        <f t="shared" si="21"/>
        <v>0</v>
      </c>
      <c r="AB171" s="124" t="str">
        <f t="shared" si="22"/>
        <v/>
      </c>
      <c r="AC171" s="195" t="str">
        <f t="shared" si="23"/>
        <v/>
      </c>
      <c r="AD171" s="194" t="str">
        <f t="shared" si="24"/>
        <v/>
      </c>
      <c r="AE171" s="194">
        <f>IF(AD171="",0,IF(ISERROR(VLOOKUP(AD171,AD$7:AD170,1,FALSE)),1,0))</f>
        <v>0</v>
      </c>
      <c r="AF171" s="194"/>
    </row>
    <row r="172" spans="1:32" ht="16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75">
        <f>IF(AND($X$1012&lt;&gt;" ",$X$1012&lt;&gt;0),IF(X172=$X$1012,1+COUNTIF(U$7:U171,"&gt;0"),0),0)</f>
        <v>0</v>
      </c>
      <c r="V172" s="178" t="s">
        <v>361</v>
      </c>
      <c r="W172" s="130"/>
      <c r="X172" s="131"/>
      <c r="Y172" s="131"/>
      <c r="Z172" s="206"/>
      <c r="AA172" s="194">
        <f t="shared" si="21"/>
        <v>0</v>
      </c>
      <c r="AB172" s="124" t="str">
        <f t="shared" si="22"/>
        <v/>
      </c>
      <c r="AC172" s="195" t="str">
        <f t="shared" si="23"/>
        <v/>
      </c>
      <c r="AD172" s="194" t="str">
        <f t="shared" si="24"/>
        <v/>
      </c>
      <c r="AE172" s="194">
        <f>IF(AD172="",0,IF(ISERROR(VLOOKUP(AD172,AD$7:AD171,1,FALSE)),1,0))</f>
        <v>0</v>
      </c>
      <c r="AF172" s="194"/>
    </row>
    <row r="173" spans="1:32" ht="16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75">
        <f>IF(AND($X$1012&lt;&gt;" ",$X$1012&lt;&gt;0),IF(X173=$X$1012,1+COUNTIF(U$7:U172,"&gt;0"),0),0)</f>
        <v>0</v>
      </c>
      <c r="V173" s="178" t="s">
        <v>362</v>
      </c>
      <c r="W173" s="130"/>
      <c r="X173" s="131"/>
      <c r="Y173" s="131"/>
      <c r="Z173" s="206"/>
      <c r="AA173" s="194">
        <f t="shared" si="21"/>
        <v>0</v>
      </c>
      <c r="AB173" s="124" t="str">
        <f t="shared" si="22"/>
        <v/>
      </c>
      <c r="AC173" s="195" t="str">
        <f t="shared" si="23"/>
        <v/>
      </c>
      <c r="AD173" s="194" t="str">
        <f t="shared" si="24"/>
        <v/>
      </c>
      <c r="AE173" s="194">
        <f>IF(AD173="",0,IF(ISERROR(VLOOKUP(AD173,AD$7:AD172,1,FALSE)),1,0))</f>
        <v>0</v>
      </c>
      <c r="AF173" s="194"/>
    </row>
    <row r="174" spans="1:32" ht="16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75">
        <f>IF(AND($X$1012&lt;&gt;" ",$X$1012&lt;&gt;0),IF(X174=$X$1012,1+COUNTIF(U$7:U173,"&gt;0"),0),0)</f>
        <v>0</v>
      </c>
      <c r="V174" s="178" t="s">
        <v>363</v>
      </c>
      <c r="W174" s="130"/>
      <c r="X174" s="131"/>
      <c r="Y174" s="131"/>
      <c r="Z174" s="206"/>
      <c r="AA174" s="194">
        <f t="shared" si="21"/>
        <v>0</v>
      </c>
      <c r="AB174" s="124" t="str">
        <f t="shared" si="22"/>
        <v/>
      </c>
      <c r="AC174" s="195" t="str">
        <f t="shared" si="23"/>
        <v/>
      </c>
      <c r="AD174" s="194" t="str">
        <f t="shared" si="24"/>
        <v/>
      </c>
      <c r="AE174" s="194">
        <f>IF(AD174="",0,IF(ISERROR(VLOOKUP(AD174,AD$7:AD173,1,FALSE)),1,0))</f>
        <v>0</v>
      </c>
      <c r="AF174" s="194"/>
    </row>
    <row r="175" spans="1:32" ht="16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75">
        <f>IF(AND($X$1012&lt;&gt;" ",$X$1012&lt;&gt;0),IF(X175=$X$1012,1+COUNTIF(U$7:U174,"&gt;0"),0),0)</f>
        <v>0</v>
      </c>
      <c r="V175" s="178" t="s">
        <v>364</v>
      </c>
      <c r="W175" s="130"/>
      <c r="X175" s="131"/>
      <c r="Y175" s="131"/>
      <c r="Z175" s="206"/>
      <c r="AA175" s="194">
        <f t="shared" si="21"/>
        <v>0</v>
      </c>
      <c r="AB175" s="124" t="str">
        <f t="shared" si="22"/>
        <v/>
      </c>
      <c r="AC175" s="195" t="str">
        <f t="shared" si="23"/>
        <v/>
      </c>
      <c r="AD175" s="194" t="str">
        <f t="shared" si="24"/>
        <v/>
      </c>
      <c r="AE175" s="194">
        <f>IF(AD175="",0,IF(ISERROR(VLOOKUP(AD175,AD$7:AD174,1,FALSE)),1,0))</f>
        <v>0</v>
      </c>
      <c r="AF175" s="194"/>
    </row>
    <row r="176" spans="1:32" ht="16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75">
        <f>IF(AND($X$1012&lt;&gt;" ",$X$1012&lt;&gt;0),IF(X176=$X$1012,1+COUNTIF(U$7:U175,"&gt;0"),0),0)</f>
        <v>0</v>
      </c>
      <c r="V176" s="178" t="s">
        <v>365</v>
      </c>
      <c r="W176" s="130"/>
      <c r="X176" s="131"/>
      <c r="Y176" s="131"/>
      <c r="Z176" s="206"/>
      <c r="AA176" s="194">
        <f t="shared" si="21"/>
        <v>0</v>
      </c>
      <c r="AB176" s="124" t="str">
        <f t="shared" si="22"/>
        <v/>
      </c>
      <c r="AC176" s="195" t="str">
        <f t="shared" si="23"/>
        <v/>
      </c>
      <c r="AD176" s="194" t="str">
        <f t="shared" si="24"/>
        <v/>
      </c>
      <c r="AE176" s="194">
        <f>IF(AD176="",0,IF(ISERROR(VLOOKUP(AD176,AD$7:AD175,1,FALSE)),1,0))</f>
        <v>0</v>
      </c>
      <c r="AF176" s="194"/>
    </row>
    <row r="177" spans="1:32" ht="16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75">
        <f>IF(AND($X$1012&lt;&gt;" ",$X$1012&lt;&gt;0),IF(X177=$X$1012,1+COUNTIF(U$7:U176,"&gt;0"),0),0)</f>
        <v>0</v>
      </c>
      <c r="V177" s="178" t="s">
        <v>366</v>
      </c>
      <c r="W177" s="130"/>
      <c r="X177" s="131"/>
      <c r="Y177" s="131"/>
      <c r="Z177" s="206"/>
      <c r="AA177" s="194">
        <f t="shared" si="21"/>
        <v>0</v>
      </c>
      <c r="AB177" s="124" t="str">
        <f t="shared" si="22"/>
        <v/>
      </c>
      <c r="AC177" s="195" t="str">
        <f t="shared" si="23"/>
        <v/>
      </c>
      <c r="AD177" s="194" t="str">
        <f t="shared" si="24"/>
        <v/>
      </c>
      <c r="AE177" s="194">
        <f>IF(AD177="",0,IF(ISERROR(VLOOKUP(AD177,AD$7:AD176,1,FALSE)),1,0))</f>
        <v>0</v>
      </c>
      <c r="AF177" s="194"/>
    </row>
    <row r="178" spans="1:32" ht="16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75">
        <f>IF(AND($X$1012&lt;&gt;" ",$X$1012&lt;&gt;0),IF(X178=$X$1012,1+COUNTIF(U$7:U177,"&gt;0"),0),0)</f>
        <v>0</v>
      </c>
      <c r="V178" s="178" t="s">
        <v>367</v>
      </c>
      <c r="W178" s="130"/>
      <c r="X178" s="131"/>
      <c r="Y178" s="131"/>
      <c r="Z178" s="206"/>
      <c r="AA178" s="194">
        <f t="shared" si="21"/>
        <v>0</v>
      </c>
      <c r="AB178" s="124" t="str">
        <f t="shared" si="22"/>
        <v/>
      </c>
      <c r="AC178" s="195" t="str">
        <f t="shared" si="23"/>
        <v/>
      </c>
      <c r="AD178" s="194" t="str">
        <f t="shared" si="24"/>
        <v/>
      </c>
      <c r="AE178" s="194">
        <f>IF(AD178="",0,IF(ISERROR(VLOOKUP(AD178,AD$7:AD177,1,FALSE)),1,0))</f>
        <v>0</v>
      </c>
      <c r="AF178" s="194"/>
    </row>
    <row r="179" spans="1:32" ht="16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75">
        <f>IF(AND($X$1012&lt;&gt;" ",$X$1012&lt;&gt;0),IF(X179=$X$1012,1+COUNTIF(U$7:U178,"&gt;0"),0),0)</f>
        <v>0</v>
      </c>
      <c r="V179" s="178" t="s">
        <v>368</v>
      </c>
      <c r="W179" s="130"/>
      <c r="X179" s="131"/>
      <c r="Y179" s="131"/>
      <c r="Z179" s="206"/>
      <c r="AA179" s="194">
        <f t="shared" si="21"/>
        <v>0</v>
      </c>
      <c r="AB179" s="124" t="str">
        <f t="shared" si="22"/>
        <v/>
      </c>
      <c r="AC179" s="195" t="str">
        <f t="shared" si="23"/>
        <v/>
      </c>
      <c r="AD179" s="194" t="str">
        <f t="shared" si="24"/>
        <v/>
      </c>
      <c r="AE179" s="194">
        <f>IF(AD179="",0,IF(ISERROR(VLOOKUP(AD179,AD$7:AD178,1,FALSE)),1,0))</f>
        <v>0</v>
      </c>
      <c r="AF179" s="194"/>
    </row>
    <row r="180" spans="1:32" ht="16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75">
        <f>IF(AND($X$1012&lt;&gt;" ",$X$1012&lt;&gt;0),IF(X180=$X$1012,1+COUNTIF(U$7:U179,"&gt;0"),0),0)</f>
        <v>0</v>
      </c>
      <c r="V180" s="178" t="s">
        <v>369</v>
      </c>
      <c r="W180" s="130"/>
      <c r="X180" s="131"/>
      <c r="Y180" s="131"/>
      <c r="Z180" s="206"/>
      <c r="AA180" s="194">
        <f t="shared" si="21"/>
        <v>0</v>
      </c>
      <c r="AB180" s="124" t="str">
        <f t="shared" si="22"/>
        <v/>
      </c>
      <c r="AC180" s="195" t="str">
        <f t="shared" si="23"/>
        <v/>
      </c>
      <c r="AD180" s="194" t="str">
        <f t="shared" si="24"/>
        <v/>
      </c>
      <c r="AE180" s="194">
        <f>IF(AD180="",0,IF(ISERROR(VLOOKUP(AD180,AD$7:AD179,1,FALSE)),1,0))</f>
        <v>0</v>
      </c>
      <c r="AF180" s="194"/>
    </row>
    <row r="181" spans="1:32" ht="16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75">
        <f>IF(AND($X$1012&lt;&gt;" ",$X$1012&lt;&gt;0),IF(X181=$X$1012,1+COUNTIF(U$7:U180,"&gt;0"),0),0)</f>
        <v>0</v>
      </c>
      <c r="V181" s="178" t="s">
        <v>370</v>
      </c>
      <c r="W181" s="130"/>
      <c r="X181" s="131"/>
      <c r="Y181" s="131"/>
      <c r="Z181" s="206"/>
      <c r="AA181" s="194">
        <f t="shared" si="21"/>
        <v>0</v>
      </c>
      <c r="AB181" s="124" t="str">
        <f t="shared" si="22"/>
        <v/>
      </c>
      <c r="AC181" s="195" t="str">
        <f t="shared" si="23"/>
        <v/>
      </c>
      <c r="AD181" s="194" t="str">
        <f t="shared" si="24"/>
        <v/>
      </c>
      <c r="AE181" s="194">
        <f>IF(AD181="",0,IF(ISERROR(VLOOKUP(AD181,AD$7:AD180,1,FALSE)),1,0))</f>
        <v>0</v>
      </c>
      <c r="AF181" s="194"/>
    </row>
    <row r="182" spans="1:32" ht="16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75">
        <f>IF(AND($X$1012&lt;&gt;" ",$X$1012&lt;&gt;0),IF(X182=$X$1012,1+COUNTIF(U$7:U181,"&gt;0"),0),0)</f>
        <v>0</v>
      </c>
      <c r="V182" s="178" t="s">
        <v>371</v>
      </c>
      <c r="W182" s="130"/>
      <c r="X182" s="131"/>
      <c r="Y182" s="131"/>
      <c r="Z182" s="206"/>
      <c r="AA182" s="194">
        <f t="shared" si="21"/>
        <v>0</v>
      </c>
      <c r="AB182" s="124" t="str">
        <f t="shared" si="22"/>
        <v/>
      </c>
      <c r="AC182" s="195" t="str">
        <f t="shared" si="23"/>
        <v/>
      </c>
      <c r="AD182" s="194" t="str">
        <f t="shared" si="24"/>
        <v/>
      </c>
      <c r="AE182" s="194">
        <f>IF(AD182="",0,IF(ISERROR(VLOOKUP(AD182,AD$7:AD181,1,FALSE)),1,0))</f>
        <v>0</v>
      </c>
      <c r="AF182" s="194"/>
    </row>
    <row r="183" spans="1:32" ht="16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75">
        <f>IF(AND($X$1012&lt;&gt;" ",$X$1012&lt;&gt;0),IF(X183=$X$1012,1+COUNTIF(U$7:U182,"&gt;0"),0),0)</f>
        <v>0</v>
      </c>
      <c r="V183" s="178" t="s">
        <v>372</v>
      </c>
      <c r="W183" s="130"/>
      <c r="X183" s="131"/>
      <c r="Y183" s="131"/>
      <c r="Z183" s="206"/>
      <c r="AA183" s="194">
        <f t="shared" si="21"/>
        <v>0</v>
      </c>
      <c r="AB183" s="124" t="str">
        <f t="shared" si="22"/>
        <v/>
      </c>
      <c r="AC183" s="195" t="str">
        <f t="shared" si="23"/>
        <v/>
      </c>
      <c r="AD183" s="194" t="str">
        <f t="shared" si="24"/>
        <v/>
      </c>
      <c r="AE183" s="194">
        <f>IF(AD183="",0,IF(ISERROR(VLOOKUP(AD183,AD$7:AD182,1,FALSE)),1,0))</f>
        <v>0</v>
      </c>
      <c r="AF183" s="194"/>
    </row>
    <row r="184" spans="1:32" ht="16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75">
        <f>IF(AND($X$1012&lt;&gt;" ",$X$1012&lt;&gt;0),IF(X184=$X$1012,1+COUNTIF(U$7:U183,"&gt;0"),0),0)</f>
        <v>0</v>
      </c>
      <c r="V184" s="178" t="s">
        <v>373</v>
      </c>
      <c r="W184" s="130"/>
      <c r="X184" s="131"/>
      <c r="Y184" s="131"/>
      <c r="Z184" s="206"/>
      <c r="AA184" s="194">
        <f t="shared" si="21"/>
        <v>0</v>
      </c>
      <c r="AB184" s="124" t="str">
        <f t="shared" si="22"/>
        <v/>
      </c>
      <c r="AC184" s="195" t="str">
        <f t="shared" si="23"/>
        <v/>
      </c>
      <c r="AD184" s="194" t="str">
        <f t="shared" si="24"/>
        <v/>
      </c>
      <c r="AE184" s="194">
        <f>IF(AD184="",0,IF(ISERROR(VLOOKUP(AD184,AD$7:AD183,1,FALSE)),1,0))</f>
        <v>0</v>
      </c>
      <c r="AF184" s="194"/>
    </row>
    <row r="185" spans="1:32" ht="16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75">
        <f>IF(AND($X$1012&lt;&gt;" ",$X$1012&lt;&gt;0),IF(X185=$X$1012,1+COUNTIF(U$7:U184,"&gt;0"),0),0)</f>
        <v>0</v>
      </c>
      <c r="V185" s="178" t="s">
        <v>374</v>
      </c>
      <c r="W185" s="130"/>
      <c r="X185" s="131"/>
      <c r="Y185" s="131"/>
      <c r="Z185" s="206"/>
      <c r="AA185" s="194">
        <f t="shared" si="21"/>
        <v>0</v>
      </c>
      <c r="AB185" s="124" t="str">
        <f t="shared" si="22"/>
        <v/>
      </c>
      <c r="AC185" s="195" t="str">
        <f t="shared" si="23"/>
        <v/>
      </c>
      <c r="AD185" s="194" t="str">
        <f t="shared" si="24"/>
        <v/>
      </c>
      <c r="AE185" s="194">
        <f>IF(AD185="",0,IF(ISERROR(VLOOKUP(AD185,AD$7:AD184,1,FALSE)),1,0))</f>
        <v>0</v>
      </c>
      <c r="AF185" s="194"/>
    </row>
    <row r="186" spans="1:32" ht="16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75">
        <f>IF(AND($X$1012&lt;&gt;" ",$X$1012&lt;&gt;0),IF(X186=$X$1012,1+COUNTIF(U$7:U185,"&gt;0"),0),0)</f>
        <v>0</v>
      </c>
      <c r="V186" s="178" t="s">
        <v>375</v>
      </c>
      <c r="W186" s="130"/>
      <c r="X186" s="131"/>
      <c r="Y186" s="131"/>
      <c r="Z186" s="206"/>
      <c r="AA186" s="194">
        <f t="shared" si="21"/>
        <v>0</v>
      </c>
      <c r="AB186" s="124" t="str">
        <f t="shared" si="22"/>
        <v/>
      </c>
      <c r="AC186" s="195" t="str">
        <f t="shared" si="23"/>
        <v/>
      </c>
      <c r="AD186" s="194" t="str">
        <f t="shared" si="24"/>
        <v/>
      </c>
      <c r="AE186" s="194">
        <f>IF(AD186="",0,IF(ISERROR(VLOOKUP(AD186,AD$7:AD185,1,FALSE)),1,0))</f>
        <v>0</v>
      </c>
      <c r="AF186" s="194"/>
    </row>
    <row r="187" spans="1:32" ht="16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75">
        <f>IF(AND($X$1012&lt;&gt;" ",$X$1012&lt;&gt;0),IF(X187=$X$1012,1+COUNTIF(U$7:U186,"&gt;0"),0),0)</f>
        <v>0</v>
      </c>
      <c r="V187" s="178" t="s">
        <v>376</v>
      </c>
      <c r="W187" s="130"/>
      <c r="X187" s="131"/>
      <c r="Y187" s="131"/>
      <c r="Z187" s="206"/>
      <c r="AA187" s="194">
        <f t="shared" si="21"/>
        <v>0</v>
      </c>
      <c r="AB187" s="124" t="str">
        <f t="shared" si="22"/>
        <v/>
      </c>
      <c r="AC187" s="195" t="str">
        <f t="shared" si="23"/>
        <v/>
      </c>
      <c r="AD187" s="194" t="str">
        <f t="shared" si="24"/>
        <v/>
      </c>
      <c r="AE187" s="194">
        <f>IF(AD187="",0,IF(ISERROR(VLOOKUP(AD187,AD$7:AD186,1,FALSE)),1,0))</f>
        <v>0</v>
      </c>
      <c r="AF187" s="194"/>
    </row>
    <row r="188" spans="1:32" ht="16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75">
        <f>IF(AND($X$1012&lt;&gt;" ",$X$1012&lt;&gt;0),IF(X188=$X$1012,1+COUNTIF(U$7:U187,"&gt;0"),0),0)</f>
        <v>0</v>
      </c>
      <c r="V188" s="178" t="s">
        <v>377</v>
      </c>
      <c r="W188" s="130"/>
      <c r="X188" s="131"/>
      <c r="Y188" s="131"/>
      <c r="Z188" s="206"/>
      <c r="AA188" s="194">
        <f t="shared" si="21"/>
        <v>0</v>
      </c>
      <c r="AB188" s="124" t="str">
        <f t="shared" si="22"/>
        <v/>
      </c>
      <c r="AC188" s="195" t="str">
        <f t="shared" si="23"/>
        <v/>
      </c>
      <c r="AD188" s="194" t="str">
        <f t="shared" si="24"/>
        <v/>
      </c>
      <c r="AE188" s="194">
        <f>IF(AD188="",0,IF(ISERROR(VLOOKUP(AD188,AD$7:AD187,1,FALSE)),1,0))</f>
        <v>0</v>
      </c>
      <c r="AF188" s="194"/>
    </row>
    <row r="189" spans="1:32" ht="16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75">
        <f>IF(AND($X$1012&lt;&gt;" ",$X$1012&lt;&gt;0),IF(X189=$X$1012,1+COUNTIF(U$7:U188,"&gt;0"),0),0)</f>
        <v>0</v>
      </c>
      <c r="V189" s="178" t="s">
        <v>378</v>
      </c>
      <c r="W189" s="130"/>
      <c r="X189" s="131"/>
      <c r="Y189" s="131"/>
      <c r="Z189" s="206"/>
      <c r="AA189" s="194">
        <f t="shared" si="21"/>
        <v>0</v>
      </c>
      <c r="AB189" s="124" t="str">
        <f t="shared" si="22"/>
        <v/>
      </c>
      <c r="AC189" s="195" t="str">
        <f t="shared" si="23"/>
        <v/>
      </c>
      <c r="AD189" s="194" t="str">
        <f t="shared" si="24"/>
        <v/>
      </c>
      <c r="AE189" s="194">
        <f>IF(AD189="",0,IF(ISERROR(VLOOKUP(AD189,AD$7:AD188,1,FALSE)),1,0))</f>
        <v>0</v>
      </c>
      <c r="AF189" s="194"/>
    </row>
    <row r="190" spans="1:32" ht="16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75">
        <f>IF(AND($X$1012&lt;&gt;" ",$X$1012&lt;&gt;0),IF(X190=$X$1012,1+COUNTIF(U$7:U189,"&gt;0"),0),0)</f>
        <v>0</v>
      </c>
      <c r="V190" s="178" t="s">
        <v>379</v>
      </c>
      <c r="W190" s="130"/>
      <c r="X190" s="131"/>
      <c r="Y190" s="131"/>
      <c r="Z190" s="206"/>
      <c r="AA190" s="194">
        <f t="shared" si="21"/>
        <v>0</v>
      </c>
      <c r="AB190" s="124" t="str">
        <f t="shared" si="22"/>
        <v/>
      </c>
      <c r="AC190" s="195" t="str">
        <f t="shared" si="23"/>
        <v/>
      </c>
      <c r="AD190" s="194" t="str">
        <f t="shared" si="24"/>
        <v/>
      </c>
      <c r="AE190" s="194">
        <f>IF(AD190="",0,IF(ISERROR(VLOOKUP(AD190,AD$7:AD189,1,FALSE)),1,0))</f>
        <v>0</v>
      </c>
      <c r="AF190" s="194"/>
    </row>
    <row r="191" spans="1:32" ht="16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75">
        <f>IF(AND($X$1012&lt;&gt;" ",$X$1012&lt;&gt;0),IF(X191=$X$1012,1+COUNTIF(U$7:U190,"&gt;0"),0),0)</f>
        <v>0</v>
      </c>
      <c r="V191" s="178" t="s">
        <v>380</v>
      </c>
      <c r="W191" s="130"/>
      <c r="X191" s="131"/>
      <c r="Y191" s="131"/>
      <c r="Z191" s="206"/>
      <c r="AA191" s="194">
        <f t="shared" si="21"/>
        <v>0</v>
      </c>
      <c r="AB191" s="124" t="str">
        <f t="shared" si="22"/>
        <v/>
      </c>
      <c r="AC191" s="195" t="str">
        <f t="shared" si="23"/>
        <v/>
      </c>
      <c r="AD191" s="194" t="str">
        <f t="shared" si="24"/>
        <v/>
      </c>
      <c r="AE191" s="194">
        <f>IF(AD191="",0,IF(ISERROR(VLOOKUP(AD191,AD$7:AD190,1,FALSE)),1,0))</f>
        <v>0</v>
      </c>
      <c r="AF191" s="194"/>
    </row>
    <row r="192" spans="1:32" ht="16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75">
        <f>IF(AND($X$1012&lt;&gt;" ",$X$1012&lt;&gt;0),IF(X192=$X$1012,1+COUNTIF(U$7:U191,"&gt;0"),0),0)</f>
        <v>0</v>
      </c>
      <c r="V192" s="178" t="s">
        <v>381</v>
      </c>
      <c r="W192" s="130"/>
      <c r="X192" s="131"/>
      <c r="Y192" s="131"/>
      <c r="Z192" s="206"/>
      <c r="AA192" s="194">
        <f t="shared" si="21"/>
        <v>0</v>
      </c>
      <c r="AB192" s="124" t="str">
        <f t="shared" si="22"/>
        <v/>
      </c>
      <c r="AC192" s="195" t="str">
        <f t="shared" si="23"/>
        <v/>
      </c>
      <c r="AD192" s="194" t="str">
        <f t="shared" si="24"/>
        <v/>
      </c>
      <c r="AE192" s="194">
        <f>IF(AD192="",0,IF(ISERROR(VLOOKUP(AD192,AD$7:AD191,1,FALSE)),1,0))</f>
        <v>0</v>
      </c>
      <c r="AF192" s="194"/>
    </row>
    <row r="193" spans="1:32" ht="16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75">
        <f>IF(AND($X$1012&lt;&gt;" ",$X$1012&lt;&gt;0),IF(X193=$X$1012,1+COUNTIF(U$7:U192,"&gt;0"),0),0)</f>
        <v>0</v>
      </c>
      <c r="V193" s="178" t="s">
        <v>382</v>
      </c>
      <c r="W193" s="130"/>
      <c r="X193" s="131"/>
      <c r="Y193" s="131"/>
      <c r="Z193" s="206"/>
      <c r="AA193" s="194">
        <f t="shared" si="21"/>
        <v>0</v>
      </c>
      <c r="AB193" s="124" t="str">
        <f t="shared" si="22"/>
        <v/>
      </c>
      <c r="AC193" s="195" t="str">
        <f t="shared" si="23"/>
        <v/>
      </c>
      <c r="AD193" s="194" t="str">
        <f t="shared" si="24"/>
        <v/>
      </c>
      <c r="AE193" s="194">
        <f>IF(AD193="",0,IF(ISERROR(VLOOKUP(AD193,AD$7:AD192,1,FALSE)),1,0))</f>
        <v>0</v>
      </c>
      <c r="AF193" s="194"/>
    </row>
    <row r="194" spans="1:32" ht="16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75">
        <f>IF(AND($X$1012&lt;&gt;" ",$X$1012&lt;&gt;0),IF(X194=$X$1012,1+COUNTIF(U$7:U193,"&gt;0"),0),0)</f>
        <v>0</v>
      </c>
      <c r="V194" s="178" t="s">
        <v>383</v>
      </c>
      <c r="W194" s="130"/>
      <c r="X194" s="131"/>
      <c r="Y194" s="131"/>
      <c r="Z194" s="206"/>
      <c r="AA194" s="194">
        <f t="shared" si="21"/>
        <v>0</v>
      </c>
      <c r="AB194" s="124" t="str">
        <f t="shared" si="22"/>
        <v/>
      </c>
      <c r="AC194" s="195" t="str">
        <f t="shared" si="23"/>
        <v/>
      </c>
      <c r="AD194" s="194" t="str">
        <f t="shared" si="24"/>
        <v/>
      </c>
      <c r="AE194" s="194">
        <f>IF(AD194="",0,IF(ISERROR(VLOOKUP(AD194,AD$7:AD193,1,FALSE)),1,0))</f>
        <v>0</v>
      </c>
      <c r="AF194" s="194"/>
    </row>
    <row r="195" spans="1:32" ht="16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75">
        <f>IF(AND($X$1012&lt;&gt;" ",$X$1012&lt;&gt;0),IF(X195=$X$1012,1+COUNTIF(U$7:U194,"&gt;0"),0),0)</f>
        <v>0</v>
      </c>
      <c r="V195" s="178" t="s">
        <v>384</v>
      </c>
      <c r="W195" s="130"/>
      <c r="X195" s="131"/>
      <c r="Y195" s="131"/>
      <c r="Z195" s="206"/>
      <c r="AA195" s="194">
        <f t="shared" si="21"/>
        <v>0</v>
      </c>
      <c r="AB195" s="124" t="str">
        <f t="shared" si="22"/>
        <v/>
      </c>
      <c r="AC195" s="195" t="str">
        <f t="shared" si="23"/>
        <v/>
      </c>
      <c r="AD195" s="194" t="str">
        <f t="shared" si="24"/>
        <v/>
      </c>
      <c r="AE195" s="194">
        <f>IF(AD195="",0,IF(ISERROR(VLOOKUP(AD195,AD$7:AD194,1,FALSE)),1,0))</f>
        <v>0</v>
      </c>
      <c r="AF195" s="194"/>
    </row>
    <row r="196" spans="1:32" ht="16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75">
        <f>IF(AND($X$1012&lt;&gt;" ",$X$1012&lt;&gt;0),IF(X196=$X$1012,1+COUNTIF(U$7:U195,"&gt;0"),0),0)</f>
        <v>0</v>
      </c>
      <c r="V196" s="178" t="s">
        <v>385</v>
      </c>
      <c r="W196" s="130"/>
      <c r="X196" s="131"/>
      <c r="Y196" s="131"/>
      <c r="Z196" s="206"/>
      <c r="AA196" s="194">
        <f t="shared" si="21"/>
        <v>0</v>
      </c>
      <c r="AB196" s="124" t="str">
        <f t="shared" si="22"/>
        <v/>
      </c>
      <c r="AC196" s="195" t="str">
        <f t="shared" si="23"/>
        <v/>
      </c>
      <c r="AD196" s="194" t="str">
        <f t="shared" si="24"/>
        <v/>
      </c>
      <c r="AE196" s="194">
        <f>IF(AD196="",0,IF(ISERROR(VLOOKUP(AD196,AD$7:AD195,1,FALSE)),1,0))</f>
        <v>0</v>
      </c>
      <c r="AF196" s="194"/>
    </row>
    <row r="197" spans="1:32" ht="16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75">
        <f>IF(AND($X$1012&lt;&gt;" ",$X$1012&lt;&gt;0),IF(X197=$X$1012,1+COUNTIF(U$7:U196,"&gt;0"),0),0)</f>
        <v>0</v>
      </c>
      <c r="V197" s="178" t="s">
        <v>386</v>
      </c>
      <c r="W197" s="130"/>
      <c r="X197" s="131"/>
      <c r="Y197" s="131"/>
      <c r="Z197" s="206"/>
      <c r="AA197" s="194">
        <f t="shared" si="21"/>
        <v>0</v>
      </c>
      <c r="AB197" s="124" t="str">
        <f t="shared" si="22"/>
        <v/>
      </c>
      <c r="AC197" s="195" t="str">
        <f t="shared" si="23"/>
        <v/>
      </c>
      <c r="AD197" s="194" t="str">
        <f t="shared" si="24"/>
        <v/>
      </c>
      <c r="AE197" s="194">
        <f>IF(AD197="",0,IF(ISERROR(VLOOKUP(AD197,AD$7:AD196,1,FALSE)),1,0))</f>
        <v>0</v>
      </c>
      <c r="AF197" s="194"/>
    </row>
    <row r="198" spans="1:32" ht="16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75">
        <f>IF(AND($X$1012&lt;&gt;" ",$X$1012&lt;&gt;0),IF(X198=$X$1012,1+COUNTIF(U$7:U197,"&gt;0"),0),0)</f>
        <v>0</v>
      </c>
      <c r="V198" s="178" t="s">
        <v>387</v>
      </c>
      <c r="W198" s="130"/>
      <c r="X198" s="131"/>
      <c r="Y198" s="131"/>
      <c r="Z198" s="206"/>
      <c r="AA198" s="194">
        <f t="shared" si="21"/>
        <v>0</v>
      </c>
      <c r="AB198" s="124" t="str">
        <f t="shared" si="22"/>
        <v/>
      </c>
      <c r="AC198" s="195" t="str">
        <f t="shared" si="23"/>
        <v/>
      </c>
      <c r="AD198" s="194" t="str">
        <f t="shared" si="24"/>
        <v/>
      </c>
      <c r="AE198" s="194">
        <f>IF(AD198="",0,IF(ISERROR(VLOOKUP(AD198,AD$7:AD197,1,FALSE)),1,0))</f>
        <v>0</v>
      </c>
      <c r="AF198" s="194"/>
    </row>
    <row r="199" spans="1:32" ht="16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75">
        <f>IF(AND($X$1012&lt;&gt;" ",$X$1012&lt;&gt;0),IF(X199=$X$1012,1+COUNTIF(U$7:U198,"&gt;0"),0),0)</f>
        <v>0</v>
      </c>
      <c r="V199" s="178" t="s">
        <v>388</v>
      </c>
      <c r="W199" s="130"/>
      <c r="X199" s="131"/>
      <c r="Y199" s="131"/>
      <c r="Z199" s="206"/>
      <c r="AA199" s="194">
        <f t="shared" si="21"/>
        <v>0</v>
      </c>
      <c r="AB199" s="124" t="str">
        <f t="shared" si="22"/>
        <v/>
      </c>
      <c r="AC199" s="195" t="str">
        <f t="shared" si="23"/>
        <v/>
      </c>
      <c r="AD199" s="194" t="str">
        <f t="shared" si="24"/>
        <v/>
      </c>
      <c r="AE199" s="194">
        <f>IF(AD199="",0,IF(ISERROR(VLOOKUP(AD199,AD$7:AD198,1,FALSE)),1,0))</f>
        <v>0</v>
      </c>
      <c r="AF199" s="194"/>
    </row>
    <row r="200" spans="1:32" ht="16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75">
        <f>IF(AND($X$1012&lt;&gt;" ",$X$1012&lt;&gt;0),IF(X200=$X$1012,1+COUNTIF(U$7:U199,"&gt;0"),0),0)</f>
        <v>0</v>
      </c>
      <c r="V200" s="178" t="s">
        <v>389</v>
      </c>
      <c r="W200" s="130"/>
      <c r="X200" s="131"/>
      <c r="Y200" s="131"/>
      <c r="Z200" s="206"/>
      <c r="AA200" s="194">
        <f t="shared" ref="AA200:AA263" si="25">IF(ISBLANK(X200),0,VLOOKUP(X200,$B$8:$E$22,1,FALSE))</f>
        <v>0</v>
      </c>
      <c r="AB200" s="124" t="str">
        <f t="shared" ref="AB200:AB263" si="26">IF(W200&gt;0,CONCATENATE(MONTH(W200)&amp;X200),"")</f>
        <v/>
      </c>
      <c r="AC200" s="195" t="str">
        <f t="shared" ref="AC200:AC263" si="27">IF(OR(AND(Z200&lt;&gt;0,ISBLANK(X200)),ISERROR(AA200)),"ERR","")</f>
        <v/>
      </c>
      <c r="AD200" s="194" t="str">
        <f t="shared" ref="AD200:AD263" si="28">IF(W200&gt;0,CONCATENATE(MONTH(W200),"-",YEAR(W200)),"")</f>
        <v/>
      </c>
      <c r="AE200" s="194">
        <f>IF(AD200="",0,IF(ISERROR(VLOOKUP(AD200,AD$7:AD199,1,FALSE)),1,0))</f>
        <v>0</v>
      </c>
      <c r="AF200" s="194"/>
    </row>
    <row r="201" spans="1:32" ht="16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75">
        <f>IF(AND($X$1012&lt;&gt;" ",$X$1012&lt;&gt;0),IF(X201=$X$1012,1+COUNTIF(U$7:U200,"&gt;0"),0),0)</f>
        <v>0</v>
      </c>
      <c r="V201" s="178" t="s">
        <v>390</v>
      </c>
      <c r="W201" s="130"/>
      <c r="X201" s="131"/>
      <c r="Y201" s="131"/>
      <c r="Z201" s="206"/>
      <c r="AA201" s="194">
        <f t="shared" si="25"/>
        <v>0</v>
      </c>
      <c r="AB201" s="124" t="str">
        <f t="shared" si="26"/>
        <v/>
      </c>
      <c r="AC201" s="195" t="str">
        <f t="shared" si="27"/>
        <v/>
      </c>
      <c r="AD201" s="194" t="str">
        <f t="shared" si="28"/>
        <v/>
      </c>
      <c r="AE201" s="194">
        <f>IF(AD201="",0,IF(ISERROR(VLOOKUP(AD201,AD$7:AD200,1,FALSE)),1,0))</f>
        <v>0</v>
      </c>
      <c r="AF201" s="194"/>
    </row>
    <row r="202" spans="1:32" ht="16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75">
        <f>IF(AND($X$1012&lt;&gt;" ",$X$1012&lt;&gt;0),IF(X202=$X$1012,1+COUNTIF(U$7:U201,"&gt;0"),0),0)</f>
        <v>0</v>
      </c>
      <c r="V202" s="178" t="s">
        <v>391</v>
      </c>
      <c r="W202" s="130"/>
      <c r="X202" s="131"/>
      <c r="Y202" s="131"/>
      <c r="Z202" s="206"/>
      <c r="AA202" s="194">
        <f t="shared" si="25"/>
        <v>0</v>
      </c>
      <c r="AB202" s="124" t="str">
        <f t="shared" si="26"/>
        <v/>
      </c>
      <c r="AC202" s="195" t="str">
        <f t="shared" si="27"/>
        <v/>
      </c>
      <c r="AD202" s="194" t="str">
        <f t="shared" si="28"/>
        <v/>
      </c>
      <c r="AE202" s="194">
        <f>IF(AD202="",0,IF(ISERROR(VLOOKUP(AD202,AD$7:AD201,1,FALSE)),1,0))</f>
        <v>0</v>
      </c>
      <c r="AF202" s="194"/>
    </row>
    <row r="203" spans="1:32" ht="16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75">
        <f>IF(AND($X$1012&lt;&gt;" ",$X$1012&lt;&gt;0),IF(X203=$X$1012,1+COUNTIF(U$7:U202,"&gt;0"),0),0)</f>
        <v>0</v>
      </c>
      <c r="V203" s="178" t="s">
        <v>392</v>
      </c>
      <c r="W203" s="130"/>
      <c r="X203" s="131"/>
      <c r="Y203" s="131"/>
      <c r="Z203" s="206"/>
      <c r="AA203" s="194">
        <f t="shared" si="25"/>
        <v>0</v>
      </c>
      <c r="AB203" s="124" t="str">
        <f t="shared" si="26"/>
        <v/>
      </c>
      <c r="AC203" s="195" t="str">
        <f t="shared" si="27"/>
        <v/>
      </c>
      <c r="AD203" s="194" t="str">
        <f t="shared" si="28"/>
        <v/>
      </c>
      <c r="AE203" s="194">
        <f>IF(AD203="",0,IF(ISERROR(VLOOKUP(AD203,AD$7:AD202,1,FALSE)),1,0))</f>
        <v>0</v>
      </c>
      <c r="AF203" s="194"/>
    </row>
    <row r="204" spans="1:32" ht="16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75">
        <f>IF(AND($X$1012&lt;&gt;" ",$X$1012&lt;&gt;0),IF(X204=$X$1012,1+COUNTIF(U$7:U203,"&gt;0"),0),0)</f>
        <v>0</v>
      </c>
      <c r="V204" s="178" t="s">
        <v>393</v>
      </c>
      <c r="W204" s="130"/>
      <c r="X204" s="131"/>
      <c r="Y204" s="131"/>
      <c r="Z204" s="206"/>
      <c r="AA204" s="194">
        <f t="shared" si="25"/>
        <v>0</v>
      </c>
      <c r="AB204" s="124" t="str">
        <f t="shared" si="26"/>
        <v/>
      </c>
      <c r="AC204" s="195" t="str">
        <f t="shared" si="27"/>
        <v/>
      </c>
      <c r="AD204" s="194" t="str">
        <f t="shared" si="28"/>
        <v/>
      </c>
      <c r="AE204" s="194">
        <f>IF(AD204="",0,IF(ISERROR(VLOOKUP(AD204,AD$7:AD203,1,FALSE)),1,0))</f>
        <v>0</v>
      </c>
      <c r="AF204" s="194"/>
    </row>
    <row r="205" spans="1:32" ht="16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75">
        <f>IF(AND($X$1012&lt;&gt;" ",$X$1012&lt;&gt;0),IF(X205=$X$1012,1+COUNTIF(U$7:U204,"&gt;0"),0),0)</f>
        <v>0</v>
      </c>
      <c r="V205" s="178" t="s">
        <v>394</v>
      </c>
      <c r="W205" s="130"/>
      <c r="X205" s="131"/>
      <c r="Y205" s="131"/>
      <c r="Z205" s="206"/>
      <c r="AA205" s="194">
        <f t="shared" si="25"/>
        <v>0</v>
      </c>
      <c r="AB205" s="124" t="str">
        <f t="shared" si="26"/>
        <v/>
      </c>
      <c r="AC205" s="195" t="str">
        <f t="shared" si="27"/>
        <v/>
      </c>
      <c r="AD205" s="194" t="str">
        <f t="shared" si="28"/>
        <v/>
      </c>
      <c r="AE205" s="194">
        <f>IF(AD205="",0,IF(ISERROR(VLOOKUP(AD205,AD$7:AD204,1,FALSE)),1,0))</f>
        <v>0</v>
      </c>
      <c r="AF205" s="194"/>
    </row>
    <row r="206" spans="1:32" ht="16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75">
        <f>IF(AND($X$1012&lt;&gt;" ",$X$1012&lt;&gt;0),IF(X206=$X$1012,1+COUNTIF(U$7:U205,"&gt;0"),0),0)</f>
        <v>0</v>
      </c>
      <c r="V206" s="178" t="s">
        <v>395</v>
      </c>
      <c r="W206" s="130"/>
      <c r="X206" s="131"/>
      <c r="Y206" s="131"/>
      <c r="Z206" s="206"/>
      <c r="AA206" s="194">
        <f t="shared" si="25"/>
        <v>0</v>
      </c>
      <c r="AB206" s="124" t="str">
        <f t="shared" si="26"/>
        <v/>
      </c>
      <c r="AC206" s="195" t="str">
        <f t="shared" si="27"/>
        <v/>
      </c>
      <c r="AD206" s="194" t="str">
        <f t="shared" si="28"/>
        <v/>
      </c>
      <c r="AE206" s="194">
        <f>IF(AD206="",0,IF(ISERROR(VLOOKUP(AD206,AD$7:AD205,1,FALSE)),1,0))</f>
        <v>0</v>
      </c>
      <c r="AF206" s="194"/>
    </row>
    <row r="207" spans="1:32" ht="16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75">
        <f>IF(AND($X$1012&lt;&gt;" ",$X$1012&lt;&gt;0),IF(X207=$X$1012,1+COUNTIF(U$7:U206,"&gt;0"),0),0)</f>
        <v>0</v>
      </c>
      <c r="V207" s="178" t="s">
        <v>396</v>
      </c>
      <c r="W207" s="130"/>
      <c r="X207" s="131"/>
      <c r="Y207" s="131"/>
      <c r="Z207" s="206"/>
      <c r="AA207" s="194">
        <f t="shared" si="25"/>
        <v>0</v>
      </c>
      <c r="AB207" s="124" t="str">
        <f t="shared" si="26"/>
        <v/>
      </c>
      <c r="AC207" s="195" t="str">
        <f t="shared" si="27"/>
        <v/>
      </c>
      <c r="AD207" s="194" t="str">
        <f t="shared" si="28"/>
        <v/>
      </c>
      <c r="AE207" s="194">
        <f>IF(AD207="",0,IF(ISERROR(VLOOKUP(AD207,AD$7:AD206,1,FALSE)),1,0))</f>
        <v>0</v>
      </c>
      <c r="AF207" s="194"/>
    </row>
    <row r="208" spans="1:32" ht="16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75">
        <f>IF(AND($X$1012&lt;&gt;" ",$X$1012&lt;&gt;0),IF(X208=$X$1012,1+COUNTIF(U$7:U207,"&gt;0"),0),0)</f>
        <v>0</v>
      </c>
      <c r="V208" s="178" t="s">
        <v>397</v>
      </c>
      <c r="W208" s="130"/>
      <c r="X208" s="131"/>
      <c r="Y208" s="131"/>
      <c r="Z208" s="206"/>
      <c r="AA208" s="194">
        <f t="shared" si="25"/>
        <v>0</v>
      </c>
      <c r="AB208" s="124" t="str">
        <f t="shared" si="26"/>
        <v/>
      </c>
      <c r="AC208" s="195" t="str">
        <f t="shared" si="27"/>
        <v/>
      </c>
      <c r="AD208" s="194" t="str">
        <f t="shared" si="28"/>
        <v/>
      </c>
      <c r="AE208" s="194">
        <f>IF(AD208="",0,IF(ISERROR(VLOOKUP(AD208,AD$7:AD207,1,FALSE)),1,0))</f>
        <v>0</v>
      </c>
      <c r="AF208" s="194"/>
    </row>
    <row r="209" spans="1:32" ht="16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75">
        <f>IF(AND($X$1012&lt;&gt;" ",$X$1012&lt;&gt;0),IF(X209=$X$1012,1+COUNTIF(U$7:U208,"&gt;0"),0),0)</f>
        <v>0</v>
      </c>
      <c r="V209" s="178" t="s">
        <v>398</v>
      </c>
      <c r="W209" s="130"/>
      <c r="X209" s="131"/>
      <c r="Y209" s="131"/>
      <c r="Z209" s="206"/>
      <c r="AA209" s="194">
        <f t="shared" si="25"/>
        <v>0</v>
      </c>
      <c r="AB209" s="124" t="str">
        <f t="shared" si="26"/>
        <v/>
      </c>
      <c r="AC209" s="195" t="str">
        <f t="shared" si="27"/>
        <v/>
      </c>
      <c r="AD209" s="194" t="str">
        <f t="shared" si="28"/>
        <v/>
      </c>
      <c r="AE209" s="194">
        <f>IF(AD209="",0,IF(ISERROR(VLOOKUP(AD209,AD$7:AD208,1,FALSE)),1,0))</f>
        <v>0</v>
      </c>
      <c r="AF209" s="194"/>
    </row>
    <row r="210" spans="1:32" ht="16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75">
        <f>IF(AND($X$1012&lt;&gt;" ",$X$1012&lt;&gt;0),IF(X210=$X$1012,1+COUNTIF(U$7:U209,"&gt;0"),0),0)</f>
        <v>0</v>
      </c>
      <c r="V210" s="178" t="s">
        <v>399</v>
      </c>
      <c r="W210" s="130"/>
      <c r="X210" s="131"/>
      <c r="Y210" s="131"/>
      <c r="Z210" s="206"/>
      <c r="AA210" s="194">
        <f t="shared" si="25"/>
        <v>0</v>
      </c>
      <c r="AB210" s="124" t="str">
        <f t="shared" si="26"/>
        <v/>
      </c>
      <c r="AC210" s="195" t="str">
        <f t="shared" si="27"/>
        <v/>
      </c>
      <c r="AD210" s="194" t="str">
        <f t="shared" si="28"/>
        <v/>
      </c>
      <c r="AE210" s="194">
        <f>IF(AD210="",0,IF(ISERROR(VLOOKUP(AD210,AD$7:AD209,1,FALSE)),1,0))</f>
        <v>0</v>
      </c>
      <c r="AF210" s="194"/>
    </row>
    <row r="211" spans="1:32" ht="16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75">
        <f>IF(AND($X$1012&lt;&gt;" ",$X$1012&lt;&gt;0),IF(X211=$X$1012,1+COUNTIF(U$7:U210,"&gt;0"),0),0)</f>
        <v>0</v>
      </c>
      <c r="V211" s="178" t="s">
        <v>400</v>
      </c>
      <c r="W211" s="130"/>
      <c r="X211" s="131"/>
      <c r="Y211" s="131"/>
      <c r="Z211" s="206"/>
      <c r="AA211" s="194">
        <f t="shared" si="25"/>
        <v>0</v>
      </c>
      <c r="AB211" s="124" t="str">
        <f t="shared" si="26"/>
        <v/>
      </c>
      <c r="AC211" s="195" t="str">
        <f t="shared" si="27"/>
        <v/>
      </c>
      <c r="AD211" s="194" t="str">
        <f t="shared" si="28"/>
        <v/>
      </c>
      <c r="AE211" s="194">
        <f>IF(AD211="",0,IF(ISERROR(VLOOKUP(AD211,AD$7:AD210,1,FALSE)),1,0))</f>
        <v>0</v>
      </c>
      <c r="AF211" s="194"/>
    </row>
    <row r="212" spans="1:32" ht="16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75">
        <f>IF(AND($X$1012&lt;&gt;" ",$X$1012&lt;&gt;0),IF(X212=$X$1012,1+COUNTIF(U$7:U211,"&gt;0"),0),0)</f>
        <v>0</v>
      </c>
      <c r="V212" s="178" t="s">
        <v>401</v>
      </c>
      <c r="W212" s="130"/>
      <c r="X212" s="131"/>
      <c r="Y212" s="131"/>
      <c r="Z212" s="206"/>
      <c r="AA212" s="194">
        <f t="shared" si="25"/>
        <v>0</v>
      </c>
      <c r="AB212" s="124" t="str">
        <f t="shared" si="26"/>
        <v/>
      </c>
      <c r="AC212" s="195" t="str">
        <f t="shared" si="27"/>
        <v/>
      </c>
      <c r="AD212" s="194" t="str">
        <f t="shared" si="28"/>
        <v/>
      </c>
      <c r="AE212" s="194">
        <f>IF(AD212="",0,IF(ISERROR(VLOOKUP(AD212,AD$7:AD211,1,FALSE)),1,0))</f>
        <v>0</v>
      </c>
      <c r="AF212" s="194"/>
    </row>
    <row r="213" spans="1:32" ht="16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75">
        <f>IF(AND($X$1012&lt;&gt;" ",$X$1012&lt;&gt;0),IF(X213=$X$1012,1+COUNTIF(U$7:U212,"&gt;0"),0),0)</f>
        <v>0</v>
      </c>
      <c r="V213" s="178" t="s">
        <v>402</v>
      </c>
      <c r="W213" s="130"/>
      <c r="X213" s="131"/>
      <c r="Y213" s="131"/>
      <c r="Z213" s="206"/>
      <c r="AA213" s="194">
        <f t="shared" si="25"/>
        <v>0</v>
      </c>
      <c r="AB213" s="124" t="str">
        <f t="shared" si="26"/>
        <v/>
      </c>
      <c r="AC213" s="195" t="str">
        <f t="shared" si="27"/>
        <v/>
      </c>
      <c r="AD213" s="194" t="str">
        <f t="shared" si="28"/>
        <v/>
      </c>
      <c r="AE213" s="194">
        <f>IF(AD213="",0,IF(ISERROR(VLOOKUP(AD213,AD$7:AD212,1,FALSE)),1,0))</f>
        <v>0</v>
      </c>
      <c r="AF213" s="194"/>
    </row>
    <row r="214" spans="1:32" ht="16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75">
        <f>IF(AND($X$1012&lt;&gt;" ",$X$1012&lt;&gt;0),IF(X214=$X$1012,1+COUNTIF(U$7:U213,"&gt;0"),0),0)</f>
        <v>0</v>
      </c>
      <c r="V214" s="178" t="s">
        <v>403</v>
      </c>
      <c r="W214" s="130"/>
      <c r="X214" s="131"/>
      <c r="Y214" s="131"/>
      <c r="Z214" s="206"/>
      <c r="AA214" s="194">
        <f t="shared" si="25"/>
        <v>0</v>
      </c>
      <c r="AB214" s="124" t="str">
        <f t="shared" si="26"/>
        <v/>
      </c>
      <c r="AC214" s="195" t="str">
        <f t="shared" si="27"/>
        <v/>
      </c>
      <c r="AD214" s="194" t="str">
        <f t="shared" si="28"/>
        <v/>
      </c>
      <c r="AE214" s="194">
        <f>IF(AD214="",0,IF(ISERROR(VLOOKUP(AD214,AD$7:AD213,1,FALSE)),1,0))</f>
        <v>0</v>
      </c>
      <c r="AF214" s="194"/>
    </row>
    <row r="215" spans="1:32" ht="16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75">
        <f>IF(AND($X$1012&lt;&gt;" ",$X$1012&lt;&gt;0),IF(X215=$X$1012,1+COUNTIF(U$7:U214,"&gt;0"),0),0)</f>
        <v>0</v>
      </c>
      <c r="V215" s="178" t="s">
        <v>404</v>
      </c>
      <c r="W215" s="130"/>
      <c r="X215" s="131"/>
      <c r="Y215" s="131"/>
      <c r="Z215" s="206"/>
      <c r="AA215" s="194">
        <f t="shared" si="25"/>
        <v>0</v>
      </c>
      <c r="AB215" s="124" t="str">
        <f t="shared" si="26"/>
        <v/>
      </c>
      <c r="AC215" s="195" t="str">
        <f t="shared" si="27"/>
        <v/>
      </c>
      <c r="AD215" s="194" t="str">
        <f t="shared" si="28"/>
        <v/>
      </c>
      <c r="AE215" s="194">
        <f>IF(AD215="",0,IF(ISERROR(VLOOKUP(AD215,AD$7:AD214,1,FALSE)),1,0))</f>
        <v>0</v>
      </c>
      <c r="AF215" s="194"/>
    </row>
    <row r="216" spans="1:32" ht="16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75">
        <f>IF(AND($X$1012&lt;&gt;" ",$X$1012&lt;&gt;0),IF(X216=$X$1012,1+COUNTIF(U$7:U215,"&gt;0"),0),0)</f>
        <v>0</v>
      </c>
      <c r="V216" s="178" t="s">
        <v>405</v>
      </c>
      <c r="W216" s="130"/>
      <c r="X216" s="131"/>
      <c r="Y216" s="131"/>
      <c r="Z216" s="206"/>
      <c r="AA216" s="194">
        <f t="shared" si="25"/>
        <v>0</v>
      </c>
      <c r="AB216" s="124" t="str">
        <f t="shared" si="26"/>
        <v/>
      </c>
      <c r="AC216" s="195" t="str">
        <f t="shared" si="27"/>
        <v/>
      </c>
      <c r="AD216" s="194" t="str">
        <f t="shared" si="28"/>
        <v/>
      </c>
      <c r="AE216" s="194">
        <f>IF(AD216="",0,IF(ISERROR(VLOOKUP(AD216,AD$7:AD215,1,FALSE)),1,0))</f>
        <v>0</v>
      </c>
      <c r="AF216" s="194"/>
    </row>
    <row r="217" spans="1:32" ht="16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75">
        <f>IF(AND($X$1012&lt;&gt;" ",$X$1012&lt;&gt;0),IF(X217=$X$1012,1+COUNTIF(U$7:U216,"&gt;0"),0),0)</f>
        <v>0</v>
      </c>
      <c r="V217" s="178" t="s">
        <v>406</v>
      </c>
      <c r="W217" s="130"/>
      <c r="X217" s="131"/>
      <c r="Y217" s="131"/>
      <c r="Z217" s="206"/>
      <c r="AA217" s="194">
        <f t="shared" si="25"/>
        <v>0</v>
      </c>
      <c r="AB217" s="124" t="str">
        <f t="shared" si="26"/>
        <v/>
      </c>
      <c r="AC217" s="195" t="str">
        <f t="shared" si="27"/>
        <v/>
      </c>
      <c r="AD217" s="194" t="str">
        <f t="shared" si="28"/>
        <v/>
      </c>
      <c r="AE217" s="194">
        <f>IF(AD217="",0,IF(ISERROR(VLOOKUP(AD217,AD$7:AD216,1,FALSE)),1,0))</f>
        <v>0</v>
      </c>
      <c r="AF217" s="194"/>
    </row>
    <row r="218" spans="1:32" ht="16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75">
        <f>IF(AND($X$1012&lt;&gt;" ",$X$1012&lt;&gt;0),IF(X218=$X$1012,1+COUNTIF(U$7:U217,"&gt;0"),0),0)</f>
        <v>0</v>
      </c>
      <c r="V218" s="178" t="s">
        <v>407</v>
      </c>
      <c r="W218" s="130"/>
      <c r="X218" s="131"/>
      <c r="Y218" s="131"/>
      <c r="Z218" s="206"/>
      <c r="AA218" s="194">
        <f t="shared" si="25"/>
        <v>0</v>
      </c>
      <c r="AB218" s="124" t="str">
        <f t="shared" si="26"/>
        <v/>
      </c>
      <c r="AC218" s="195" t="str">
        <f t="shared" si="27"/>
        <v/>
      </c>
      <c r="AD218" s="194" t="str">
        <f t="shared" si="28"/>
        <v/>
      </c>
      <c r="AE218" s="194">
        <f>IF(AD218="",0,IF(ISERROR(VLOOKUP(AD218,AD$7:AD217,1,FALSE)),1,0))</f>
        <v>0</v>
      </c>
      <c r="AF218" s="194"/>
    </row>
    <row r="219" spans="1:32" ht="16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75">
        <f>IF(AND($X$1012&lt;&gt;" ",$X$1012&lt;&gt;0),IF(X219=$X$1012,1+COUNTIF(U$7:U218,"&gt;0"),0),0)</f>
        <v>0</v>
      </c>
      <c r="V219" s="178" t="s">
        <v>408</v>
      </c>
      <c r="W219" s="130"/>
      <c r="X219" s="131"/>
      <c r="Y219" s="131"/>
      <c r="Z219" s="206"/>
      <c r="AA219" s="194">
        <f t="shared" si="25"/>
        <v>0</v>
      </c>
      <c r="AB219" s="124" t="str">
        <f t="shared" si="26"/>
        <v/>
      </c>
      <c r="AC219" s="195" t="str">
        <f t="shared" si="27"/>
        <v/>
      </c>
      <c r="AD219" s="194" t="str">
        <f t="shared" si="28"/>
        <v/>
      </c>
      <c r="AE219" s="194">
        <f>IF(AD219="",0,IF(ISERROR(VLOOKUP(AD219,AD$7:AD218,1,FALSE)),1,0))</f>
        <v>0</v>
      </c>
      <c r="AF219" s="194"/>
    </row>
    <row r="220" spans="1:32" ht="16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75">
        <f>IF(AND($X$1012&lt;&gt;" ",$X$1012&lt;&gt;0),IF(X220=$X$1012,1+COUNTIF(U$7:U219,"&gt;0"),0),0)</f>
        <v>0</v>
      </c>
      <c r="V220" s="178" t="s">
        <v>409</v>
      </c>
      <c r="W220" s="130"/>
      <c r="X220" s="131"/>
      <c r="Y220" s="131"/>
      <c r="Z220" s="206"/>
      <c r="AA220" s="194">
        <f t="shared" si="25"/>
        <v>0</v>
      </c>
      <c r="AB220" s="124" t="str">
        <f t="shared" si="26"/>
        <v/>
      </c>
      <c r="AC220" s="195" t="str">
        <f t="shared" si="27"/>
        <v/>
      </c>
      <c r="AD220" s="194" t="str">
        <f t="shared" si="28"/>
        <v/>
      </c>
      <c r="AE220" s="194">
        <f>IF(AD220="",0,IF(ISERROR(VLOOKUP(AD220,AD$7:AD219,1,FALSE)),1,0))</f>
        <v>0</v>
      </c>
      <c r="AF220" s="194"/>
    </row>
    <row r="221" spans="1:32" ht="16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75">
        <f>IF(AND($X$1012&lt;&gt;" ",$X$1012&lt;&gt;0),IF(X221=$X$1012,1+COUNTIF(U$7:U220,"&gt;0"),0),0)</f>
        <v>0</v>
      </c>
      <c r="V221" s="178" t="s">
        <v>410</v>
      </c>
      <c r="W221" s="130"/>
      <c r="X221" s="131"/>
      <c r="Y221" s="131"/>
      <c r="Z221" s="206"/>
      <c r="AA221" s="194">
        <f t="shared" si="25"/>
        <v>0</v>
      </c>
      <c r="AB221" s="124" t="str">
        <f t="shared" si="26"/>
        <v/>
      </c>
      <c r="AC221" s="195" t="str">
        <f t="shared" si="27"/>
        <v/>
      </c>
      <c r="AD221" s="194" t="str">
        <f t="shared" si="28"/>
        <v/>
      </c>
      <c r="AE221" s="194">
        <f>IF(AD221="",0,IF(ISERROR(VLOOKUP(AD221,AD$7:AD220,1,FALSE)),1,0))</f>
        <v>0</v>
      </c>
      <c r="AF221" s="194"/>
    </row>
    <row r="222" spans="1:32" ht="16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75">
        <f>IF(AND($X$1012&lt;&gt;" ",$X$1012&lt;&gt;0),IF(X222=$X$1012,1+COUNTIF(U$7:U221,"&gt;0"),0),0)</f>
        <v>0</v>
      </c>
      <c r="V222" s="178" t="s">
        <v>411</v>
      </c>
      <c r="W222" s="130"/>
      <c r="X222" s="131"/>
      <c r="Y222" s="131"/>
      <c r="Z222" s="206"/>
      <c r="AA222" s="194">
        <f t="shared" si="25"/>
        <v>0</v>
      </c>
      <c r="AB222" s="124" t="str">
        <f t="shared" si="26"/>
        <v/>
      </c>
      <c r="AC222" s="195" t="str">
        <f t="shared" si="27"/>
        <v/>
      </c>
      <c r="AD222" s="194" t="str">
        <f t="shared" si="28"/>
        <v/>
      </c>
      <c r="AE222" s="194">
        <f>IF(AD222="",0,IF(ISERROR(VLOOKUP(AD222,AD$7:AD221,1,FALSE)),1,0))</f>
        <v>0</v>
      </c>
      <c r="AF222" s="194"/>
    </row>
    <row r="223" spans="1:32" ht="16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75">
        <f>IF(AND($X$1012&lt;&gt;" ",$X$1012&lt;&gt;0),IF(X223=$X$1012,1+COUNTIF(U$7:U222,"&gt;0"),0),0)</f>
        <v>0</v>
      </c>
      <c r="V223" s="178" t="s">
        <v>412</v>
      </c>
      <c r="W223" s="130"/>
      <c r="X223" s="131"/>
      <c r="Y223" s="131"/>
      <c r="Z223" s="206"/>
      <c r="AA223" s="194">
        <f t="shared" si="25"/>
        <v>0</v>
      </c>
      <c r="AB223" s="124" t="str">
        <f t="shared" si="26"/>
        <v/>
      </c>
      <c r="AC223" s="195" t="str">
        <f t="shared" si="27"/>
        <v/>
      </c>
      <c r="AD223" s="194" t="str">
        <f t="shared" si="28"/>
        <v/>
      </c>
      <c r="AE223" s="194">
        <f>IF(AD223="",0,IF(ISERROR(VLOOKUP(AD223,AD$7:AD222,1,FALSE)),1,0))</f>
        <v>0</v>
      </c>
      <c r="AF223" s="194"/>
    </row>
    <row r="224" spans="1:32" ht="16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75">
        <f>IF(AND($X$1012&lt;&gt;" ",$X$1012&lt;&gt;0),IF(X224=$X$1012,1+COUNTIF(U$7:U223,"&gt;0"),0),0)</f>
        <v>0</v>
      </c>
      <c r="V224" s="178" t="s">
        <v>413</v>
      </c>
      <c r="W224" s="130"/>
      <c r="X224" s="131"/>
      <c r="Y224" s="131"/>
      <c r="Z224" s="206"/>
      <c r="AA224" s="194">
        <f t="shared" si="25"/>
        <v>0</v>
      </c>
      <c r="AB224" s="124" t="str">
        <f t="shared" si="26"/>
        <v/>
      </c>
      <c r="AC224" s="195" t="str">
        <f t="shared" si="27"/>
        <v/>
      </c>
      <c r="AD224" s="194" t="str">
        <f t="shared" si="28"/>
        <v/>
      </c>
      <c r="AE224" s="194">
        <f>IF(AD224="",0,IF(ISERROR(VLOOKUP(AD224,AD$7:AD223,1,FALSE)),1,0))</f>
        <v>0</v>
      </c>
      <c r="AF224" s="194"/>
    </row>
    <row r="225" spans="1:32" ht="16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75">
        <f>IF(AND($X$1012&lt;&gt;" ",$X$1012&lt;&gt;0),IF(X225=$X$1012,1+COUNTIF(U$7:U224,"&gt;0"),0),0)</f>
        <v>0</v>
      </c>
      <c r="V225" s="178" t="s">
        <v>414</v>
      </c>
      <c r="W225" s="130"/>
      <c r="X225" s="131"/>
      <c r="Y225" s="131"/>
      <c r="Z225" s="206"/>
      <c r="AA225" s="194">
        <f t="shared" si="25"/>
        <v>0</v>
      </c>
      <c r="AB225" s="124" t="str">
        <f t="shared" si="26"/>
        <v/>
      </c>
      <c r="AC225" s="195" t="str">
        <f t="shared" si="27"/>
        <v/>
      </c>
      <c r="AD225" s="194" t="str">
        <f t="shared" si="28"/>
        <v/>
      </c>
      <c r="AE225" s="194">
        <f>IF(AD225="",0,IF(ISERROR(VLOOKUP(AD225,AD$7:AD224,1,FALSE)),1,0))</f>
        <v>0</v>
      </c>
      <c r="AF225" s="194"/>
    </row>
    <row r="226" spans="1:32" ht="16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75">
        <f>IF(AND($X$1012&lt;&gt;" ",$X$1012&lt;&gt;0),IF(X226=$X$1012,1+COUNTIF(U$7:U225,"&gt;0"),0),0)</f>
        <v>0</v>
      </c>
      <c r="V226" s="178" t="s">
        <v>415</v>
      </c>
      <c r="W226" s="130"/>
      <c r="X226" s="131"/>
      <c r="Y226" s="131"/>
      <c r="Z226" s="206"/>
      <c r="AA226" s="194">
        <f t="shared" si="25"/>
        <v>0</v>
      </c>
      <c r="AB226" s="124" t="str">
        <f t="shared" si="26"/>
        <v/>
      </c>
      <c r="AC226" s="195" t="str">
        <f t="shared" si="27"/>
        <v/>
      </c>
      <c r="AD226" s="194" t="str">
        <f t="shared" si="28"/>
        <v/>
      </c>
      <c r="AE226" s="194">
        <f>IF(AD226="",0,IF(ISERROR(VLOOKUP(AD226,AD$7:AD225,1,FALSE)),1,0))</f>
        <v>0</v>
      </c>
      <c r="AF226" s="194"/>
    </row>
    <row r="227" spans="1:32" ht="16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75">
        <f>IF(AND($X$1012&lt;&gt;" ",$X$1012&lt;&gt;0),IF(X227=$X$1012,1+COUNTIF(U$7:U226,"&gt;0"),0),0)</f>
        <v>0</v>
      </c>
      <c r="V227" s="178" t="s">
        <v>416</v>
      </c>
      <c r="W227" s="130"/>
      <c r="X227" s="131"/>
      <c r="Y227" s="131"/>
      <c r="Z227" s="206"/>
      <c r="AA227" s="194">
        <f t="shared" si="25"/>
        <v>0</v>
      </c>
      <c r="AB227" s="124" t="str">
        <f t="shared" si="26"/>
        <v/>
      </c>
      <c r="AC227" s="195" t="str">
        <f t="shared" si="27"/>
        <v/>
      </c>
      <c r="AD227" s="194" t="str">
        <f t="shared" si="28"/>
        <v/>
      </c>
      <c r="AE227" s="194">
        <f>IF(AD227="",0,IF(ISERROR(VLOOKUP(AD227,AD$7:AD226,1,FALSE)),1,0))</f>
        <v>0</v>
      </c>
      <c r="AF227" s="194"/>
    </row>
    <row r="228" spans="1:32" ht="16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75">
        <f>IF(AND($X$1012&lt;&gt;" ",$X$1012&lt;&gt;0),IF(X228=$X$1012,1+COUNTIF(U$7:U227,"&gt;0"),0),0)</f>
        <v>0</v>
      </c>
      <c r="V228" s="178" t="s">
        <v>417</v>
      </c>
      <c r="W228" s="130"/>
      <c r="X228" s="131"/>
      <c r="Y228" s="131"/>
      <c r="Z228" s="206"/>
      <c r="AA228" s="194">
        <f t="shared" si="25"/>
        <v>0</v>
      </c>
      <c r="AB228" s="124" t="str">
        <f t="shared" si="26"/>
        <v/>
      </c>
      <c r="AC228" s="195" t="str">
        <f t="shared" si="27"/>
        <v/>
      </c>
      <c r="AD228" s="194" t="str">
        <f t="shared" si="28"/>
        <v/>
      </c>
      <c r="AE228" s="194">
        <f>IF(AD228="",0,IF(ISERROR(VLOOKUP(AD228,AD$7:AD227,1,FALSE)),1,0))</f>
        <v>0</v>
      </c>
      <c r="AF228" s="194"/>
    </row>
    <row r="229" spans="1:32" ht="16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75">
        <f>IF(AND($X$1012&lt;&gt;" ",$X$1012&lt;&gt;0),IF(X229=$X$1012,1+COUNTIF(U$7:U228,"&gt;0"),0),0)</f>
        <v>0</v>
      </c>
      <c r="V229" s="178" t="s">
        <v>418</v>
      </c>
      <c r="W229" s="130"/>
      <c r="X229" s="131"/>
      <c r="Y229" s="131"/>
      <c r="Z229" s="206"/>
      <c r="AA229" s="194">
        <f t="shared" si="25"/>
        <v>0</v>
      </c>
      <c r="AB229" s="124" t="str">
        <f t="shared" si="26"/>
        <v/>
      </c>
      <c r="AC229" s="195" t="str">
        <f t="shared" si="27"/>
        <v/>
      </c>
      <c r="AD229" s="194" t="str">
        <f t="shared" si="28"/>
        <v/>
      </c>
      <c r="AE229" s="194">
        <f>IF(AD229="",0,IF(ISERROR(VLOOKUP(AD229,AD$7:AD228,1,FALSE)),1,0))</f>
        <v>0</v>
      </c>
      <c r="AF229" s="194"/>
    </row>
    <row r="230" spans="1:32" ht="16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75">
        <f>IF(AND($X$1012&lt;&gt;" ",$X$1012&lt;&gt;0),IF(X230=$X$1012,1+COUNTIF(U$7:U229,"&gt;0"),0),0)</f>
        <v>0</v>
      </c>
      <c r="V230" s="178" t="s">
        <v>419</v>
      </c>
      <c r="W230" s="130"/>
      <c r="X230" s="131"/>
      <c r="Y230" s="131"/>
      <c r="Z230" s="206"/>
      <c r="AA230" s="194">
        <f t="shared" si="25"/>
        <v>0</v>
      </c>
      <c r="AB230" s="124" t="str">
        <f t="shared" si="26"/>
        <v/>
      </c>
      <c r="AC230" s="195" t="str">
        <f t="shared" si="27"/>
        <v/>
      </c>
      <c r="AD230" s="194" t="str">
        <f t="shared" si="28"/>
        <v/>
      </c>
      <c r="AE230" s="194">
        <f>IF(AD230="",0,IF(ISERROR(VLOOKUP(AD230,AD$7:AD229,1,FALSE)),1,0))</f>
        <v>0</v>
      </c>
      <c r="AF230" s="194"/>
    </row>
    <row r="231" spans="1:32" ht="16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75">
        <f>IF(AND($X$1012&lt;&gt;" ",$X$1012&lt;&gt;0),IF(X231=$X$1012,1+COUNTIF(U$7:U230,"&gt;0"),0),0)</f>
        <v>0</v>
      </c>
      <c r="V231" s="178" t="s">
        <v>420</v>
      </c>
      <c r="W231" s="130"/>
      <c r="X231" s="131"/>
      <c r="Y231" s="131"/>
      <c r="Z231" s="206"/>
      <c r="AA231" s="194">
        <f t="shared" si="25"/>
        <v>0</v>
      </c>
      <c r="AB231" s="124" t="str">
        <f t="shared" si="26"/>
        <v/>
      </c>
      <c r="AC231" s="195" t="str">
        <f t="shared" si="27"/>
        <v/>
      </c>
      <c r="AD231" s="194" t="str">
        <f t="shared" si="28"/>
        <v/>
      </c>
      <c r="AE231" s="194">
        <f>IF(AD231="",0,IF(ISERROR(VLOOKUP(AD231,AD$7:AD230,1,FALSE)),1,0))</f>
        <v>0</v>
      </c>
      <c r="AF231" s="194"/>
    </row>
    <row r="232" spans="1:32" ht="16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75">
        <f>IF(AND($X$1012&lt;&gt;" ",$X$1012&lt;&gt;0),IF(X232=$X$1012,1+COUNTIF(U$7:U231,"&gt;0"),0),0)</f>
        <v>0</v>
      </c>
      <c r="V232" s="178" t="s">
        <v>421</v>
      </c>
      <c r="W232" s="130"/>
      <c r="X232" s="131"/>
      <c r="Y232" s="131"/>
      <c r="Z232" s="206"/>
      <c r="AA232" s="194">
        <f t="shared" si="25"/>
        <v>0</v>
      </c>
      <c r="AB232" s="124" t="str">
        <f t="shared" si="26"/>
        <v/>
      </c>
      <c r="AC232" s="195" t="str">
        <f t="shared" si="27"/>
        <v/>
      </c>
      <c r="AD232" s="194" t="str">
        <f t="shared" si="28"/>
        <v/>
      </c>
      <c r="AE232" s="194">
        <f>IF(AD232="",0,IF(ISERROR(VLOOKUP(AD232,AD$7:AD231,1,FALSE)),1,0))</f>
        <v>0</v>
      </c>
      <c r="AF232" s="194"/>
    </row>
    <row r="233" spans="1:32" ht="16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75">
        <f>IF(AND($X$1012&lt;&gt;" ",$X$1012&lt;&gt;0),IF(X233=$X$1012,1+COUNTIF(U$7:U232,"&gt;0"),0),0)</f>
        <v>0</v>
      </c>
      <c r="V233" s="178" t="s">
        <v>422</v>
      </c>
      <c r="W233" s="130"/>
      <c r="X233" s="131"/>
      <c r="Y233" s="131"/>
      <c r="Z233" s="206"/>
      <c r="AA233" s="194">
        <f t="shared" si="25"/>
        <v>0</v>
      </c>
      <c r="AB233" s="124" t="str">
        <f t="shared" si="26"/>
        <v/>
      </c>
      <c r="AC233" s="195" t="str">
        <f t="shared" si="27"/>
        <v/>
      </c>
      <c r="AD233" s="194" t="str">
        <f t="shared" si="28"/>
        <v/>
      </c>
      <c r="AE233" s="194">
        <f>IF(AD233="",0,IF(ISERROR(VLOOKUP(AD233,AD$7:AD232,1,FALSE)),1,0))</f>
        <v>0</v>
      </c>
      <c r="AF233" s="194"/>
    </row>
    <row r="234" spans="1:32" ht="16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75">
        <f>IF(AND($X$1012&lt;&gt;" ",$X$1012&lt;&gt;0),IF(X234=$X$1012,1+COUNTIF(U$7:U233,"&gt;0"),0),0)</f>
        <v>0</v>
      </c>
      <c r="V234" s="178" t="s">
        <v>423</v>
      </c>
      <c r="W234" s="130"/>
      <c r="X234" s="131"/>
      <c r="Y234" s="131"/>
      <c r="Z234" s="206"/>
      <c r="AA234" s="194">
        <f t="shared" si="25"/>
        <v>0</v>
      </c>
      <c r="AB234" s="124" t="str">
        <f t="shared" si="26"/>
        <v/>
      </c>
      <c r="AC234" s="195" t="str">
        <f t="shared" si="27"/>
        <v/>
      </c>
      <c r="AD234" s="194" t="str">
        <f t="shared" si="28"/>
        <v/>
      </c>
      <c r="AE234" s="194">
        <f>IF(AD234="",0,IF(ISERROR(VLOOKUP(AD234,AD$7:AD233,1,FALSE)),1,0))</f>
        <v>0</v>
      </c>
      <c r="AF234" s="194"/>
    </row>
    <row r="235" spans="1:32" ht="16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75">
        <f>IF(AND($X$1012&lt;&gt;" ",$X$1012&lt;&gt;0),IF(X235=$X$1012,1+COUNTIF(U$7:U234,"&gt;0"),0),0)</f>
        <v>0</v>
      </c>
      <c r="V235" s="178" t="s">
        <v>424</v>
      </c>
      <c r="W235" s="130"/>
      <c r="X235" s="131"/>
      <c r="Y235" s="131"/>
      <c r="Z235" s="206"/>
      <c r="AA235" s="194">
        <f t="shared" si="25"/>
        <v>0</v>
      </c>
      <c r="AB235" s="124" t="str">
        <f t="shared" si="26"/>
        <v/>
      </c>
      <c r="AC235" s="195" t="str">
        <f t="shared" si="27"/>
        <v/>
      </c>
      <c r="AD235" s="194" t="str">
        <f t="shared" si="28"/>
        <v/>
      </c>
      <c r="AE235" s="194">
        <f>IF(AD235="",0,IF(ISERROR(VLOOKUP(AD235,AD$7:AD234,1,FALSE)),1,0))</f>
        <v>0</v>
      </c>
      <c r="AF235" s="194"/>
    </row>
    <row r="236" spans="1:32" ht="16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75">
        <f>IF(AND($X$1012&lt;&gt;" ",$X$1012&lt;&gt;0),IF(X236=$X$1012,1+COUNTIF(U$7:U235,"&gt;0"),0),0)</f>
        <v>0</v>
      </c>
      <c r="V236" s="178" t="s">
        <v>425</v>
      </c>
      <c r="W236" s="130"/>
      <c r="X236" s="131"/>
      <c r="Y236" s="131"/>
      <c r="Z236" s="206"/>
      <c r="AA236" s="194">
        <f t="shared" si="25"/>
        <v>0</v>
      </c>
      <c r="AB236" s="124" t="str">
        <f t="shared" si="26"/>
        <v/>
      </c>
      <c r="AC236" s="195" t="str">
        <f t="shared" si="27"/>
        <v/>
      </c>
      <c r="AD236" s="194" t="str">
        <f t="shared" si="28"/>
        <v/>
      </c>
      <c r="AE236" s="194">
        <f>IF(AD236="",0,IF(ISERROR(VLOOKUP(AD236,AD$7:AD235,1,FALSE)),1,0))</f>
        <v>0</v>
      </c>
      <c r="AF236" s="194"/>
    </row>
    <row r="237" spans="1:32" ht="16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75">
        <f>IF(AND($X$1012&lt;&gt;" ",$X$1012&lt;&gt;0),IF(X237=$X$1012,1+COUNTIF(U$7:U236,"&gt;0"),0),0)</f>
        <v>0</v>
      </c>
      <c r="V237" s="178" t="s">
        <v>426</v>
      </c>
      <c r="W237" s="130"/>
      <c r="X237" s="131"/>
      <c r="Y237" s="131"/>
      <c r="Z237" s="206"/>
      <c r="AA237" s="194">
        <f t="shared" si="25"/>
        <v>0</v>
      </c>
      <c r="AB237" s="124" t="str">
        <f t="shared" si="26"/>
        <v/>
      </c>
      <c r="AC237" s="195" t="str">
        <f t="shared" si="27"/>
        <v/>
      </c>
      <c r="AD237" s="194" t="str">
        <f t="shared" si="28"/>
        <v/>
      </c>
      <c r="AE237" s="194">
        <f>IF(AD237="",0,IF(ISERROR(VLOOKUP(AD237,AD$7:AD236,1,FALSE)),1,0))</f>
        <v>0</v>
      </c>
      <c r="AF237" s="194"/>
    </row>
    <row r="238" spans="1:32" ht="16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75">
        <f>IF(AND($X$1012&lt;&gt;" ",$X$1012&lt;&gt;0),IF(X238=$X$1012,1+COUNTIF(U$7:U237,"&gt;0"),0),0)</f>
        <v>0</v>
      </c>
      <c r="V238" s="178" t="s">
        <v>427</v>
      </c>
      <c r="W238" s="130"/>
      <c r="X238" s="131"/>
      <c r="Y238" s="131"/>
      <c r="Z238" s="206"/>
      <c r="AA238" s="194">
        <f t="shared" si="25"/>
        <v>0</v>
      </c>
      <c r="AB238" s="124" t="str">
        <f t="shared" si="26"/>
        <v/>
      </c>
      <c r="AC238" s="195" t="str">
        <f t="shared" si="27"/>
        <v/>
      </c>
      <c r="AD238" s="194" t="str">
        <f t="shared" si="28"/>
        <v/>
      </c>
      <c r="AE238" s="194">
        <f>IF(AD238="",0,IF(ISERROR(VLOOKUP(AD238,AD$7:AD237,1,FALSE)),1,0))</f>
        <v>0</v>
      </c>
      <c r="AF238" s="194"/>
    </row>
    <row r="239" spans="1:32" ht="16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75">
        <f>IF(AND($X$1012&lt;&gt;" ",$X$1012&lt;&gt;0),IF(X239=$X$1012,1+COUNTIF(U$7:U238,"&gt;0"),0),0)</f>
        <v>0</v>
      </c>
      <c r="V239" s="178" t="s">
        <v>428</v>
      </c>
      <c r="W239" s="130"/>
      <c r="X239" s="131"/>
      <c r="Y239" s="131"/>
      <c r="Z239" s="206"/>
      <c r="AA239" s="194">
        <f t="shared" si="25"/>
        <v>0</v>
      </c>
      <c r="AB239" s="124" t="str">
        <f t="shared" si="26"/>
        <v/>
      </c>
      <c r="AC239" s="195" t="str">
        <f t="shared" si="27"/>
        <v/>
      </c>
      <c r="AD239" s="194" t="str">
        <f t="shared" si="28"/>
        <v/>
      </c>
      <c r="AE239" s="194">
        <f>IF(AD239="",0,IF(ISERROR(VLOOKUP(AD239,AD$7:AD238,1,FALSE)),1,0))</f>
        <v>0</v>
      </c>
      <c r="AF239" s="194"/>
    </row>
    <row r="240" spans="1:32" ht="16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75">
        <f>IF(AND($X$1012&lt;&gt;" ",$X$1012&lt;&gt;0),IF(X240=$X$1012,1+COUNTIF(U$7:U239,"&gt;0"),0),0)</f>
        <v>0</v>
      </c>
      <c r="V240" s="178" t="s">
        <v>429</v>
      </c>
      <c r="W240" s="130"/>
      <c r="X240" s="131"/>
      <c r="Y240" s="131"/>
      <c r="Z240" s="206"/>
      <c r="AA240" s="194">
        <f t="shared" si="25"/>
        <v>0</v>
      </c>
      <c r="AB240" s="124" t="str">
        <f t="shared" si="26"/>
        <v/>
      </c>
      <c r="AC240" s="195" t="str">
        <f t="shared" si="27"/>
        <v/>
      </c>
      <c r="AD240" s="194" t="str">
        <f t="shared" si="28"/>
        <v/>
      </c>
      <c r="AE240" s="194">
        <f>IF(AD240="",0,IF(ISERROR(VLOOKUP(AD240,AD$7:AD239,1,FALSE)),1,0))</f>
        <v>0</v>
      </c>
      <c r="AF240" s="194"/>
    </row>
    <row r="241" spans="1:32" ht="16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75">
        <f>IF(AND($X$1012&lt;&gt;" ",$X$1012&lt;&gt;0),IF(X241=$X$1012,1+COUNTIF(U$7:U240,"&gt;0"),0),0)</f>
        <v>0</v>
      </c>
      <c r="V241" s="178" t="s">
        <v>430</v>
      </c>
      <c r="W241" s="130"/>
      <c r="X241" s="131"/>
      <c r="Y241" s="131"/>
      <c r="Z241" s="206"/>
      <c r="AA241" s="194">
        <f t="shared" si="25"/>
        <v>0</v>
      </c>
      <c r="AB241" s="124" t="str">
        <f t="shared" si="26"/>
        <v/>
      </c>
      <c r="AC241" s="195" t="str">
        <f t="shared" si="27"/>
        <v/>
      </c>
      <c r="AD241" s="194" t="str">
        <f t="shared" si="28"/>
        <v/>
      </c>
      <c r="AE241" s="194">
        <f>IF(AD241="",0,IF(ISERROR(VLOOKUP(AD241,AD$7:AD240,1,FALSE)),1,0))</f>
        <v>0</v>
      </c>
      <c r="AF241" s="194"/>
    </row>
    <row r="242" spans="1:32" ht="16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75">
        <f>IF(AND($X$1012&lt;&gt;" ",$X$1012&lt;&gt;0),IF(X242=$X$1012,1+COUNTIF(U$7:U241,"&gt;0"),0),0)</f>
        <v>0</v>
      </c>
      <c r="V242" s="178" t="s">
        <v>431</v>
      </c>
      <c r="W242" s="130"/>
      <c r="X242" s="131"/>
      <c r="Y242" s="131"/>
      <c r="Z242" s="206"/>
      <c r="AA242" s="194">
        <f t="shared" si="25"/>
        <v>0</v>
      </c>
      <c r="AB242" s="124" t="str">
        <f t="shared" si="26"/>
        <v/>
      </c>
      <c r="AC242" s="195" t="str">
        <f t="shared" si="27"/>
        <v/>
      </c>
      <c r="AD242" s="194" t="str">
        <f t="shared" si="28"/>
        <v/>
      </c>
      <c r="AE242" s="194">
        <f>IF(AD242="",0,IF(ISERROR(VLOOKUP(AD242,AD$7:AD241,1,FALSE)),1,0))</f>
        <v>0</v>
      </c>
      <c r="AF242" s="194"/>
    </row>
    <row r="243" spans="1:32" ht="16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75">
        <f>IF(AND($X$1012&lt;&gt;" ",$X$1012&lt;&gt;0),IF(X243=$X$1012,1+COUNTIF(U$7:U242,"&gt;0"),0),0)</f>
        <v>0</v>
      </c>
      <c r="V243" s="178" t="s">
        <v>432</v>
      </c>
      <c r="W243" s="130"/>
      <c r="X243" s="131"/>
      <c r="Y243" s="131"/>
      <c r="Z243" s="206"/>
      <c r="AA243" s="194">
        <f t="shared" si="25"/>
        <v>0</v>
      </c>
      <c r="AB243" s="124" t="str">
        <f t="shared" si="26"/>
        <v/>
      </c>
      <c r="AC243" s="195" t="str">
        <f t="shared" si="27"/>
        <v/>
      </c>
      <c r="AD243" s="194" t="str">
        <f t="shared" si="28"/>
        <v/>
      </c>
      <c r="AE243" s="194">
        <f>IF(AD243="",0,IF(ISERROR(VLOOKUP(AD243,AD$7:AD242,1,FALSE)),1,0))</f>
        <v>0</v>
      </c>
      <c r="AF243" s="194"/>
    </row>
    <row r="244" spans="1:32" ht="16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75">
        <f>IF(AND($X$1012&lt;&gt;" ",$X$1012&lt;&gt;0),IF(X244=$X$1012,1+COUNTIF(U$7:U243,"&gt;0"),0),0)</f>
        <v>0</v>
      </c>
      <c r="V244" s="178" t="s">
        <v>433</v>
      </c>
      <c r="W244" s="130"/>
      <c r="X244" s="131"/>
      <c r="Y244" s="131"/>
      <c r="Z244" s="206"/>
      <c r="AA244" s="194">
        <f t="shared" si="25"/>
        <v>0</v>
      </c>
      <c r="AB244" s="124" t="str">
        <f t="shared" si="26"/>
        <v/>
      </c>
      <c r="AC244" s="195" t="str">
        <f t="shared" si="27"/>
        <v/>
      </c>
      <c r="AD244" s="194" t="str">
        <f t="shared" si="28"/>
        <v/>
      </c>
      <c r="AE244" s="194">
        <f>IF(AD244="",0,IF(ISERROR(VLOOKUP(AD244,AD$7:AD243,1,FALSE)),1,0))</f>
        <v>0</v>
      </c>
      <c r="AF244" s="194"/>
    </row>
    <row r="245" spans="1:32" ht="16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75">
        <f>IF(AND($X$1012&lt;&gt;" ",$X$1012&lt;&gt;0),IF(X245=$X$1012,1+COUNTIF(U$7:U244,"&gt;0"),0),0)</f>
        <v>0</v>
      </c>
      <c r="V245" s="178" t="s">
        <v>434</v>
      </c>
      <c r="W245" s="130"/>
      <c r="X245" s="131"/>
      <c r="Y245" s="131"/>
      <c r="Z245" s="206"/>
      <c r="AA245" s="194">
        <f t="shared" si="25"/>
        <v>0</v>
      </c>
      <c r="AB245" s="124" t="str">
        <f t="shared" si="26"/>
        <v/>
      </c>
      <c r="AC245" s="195" t="str">
        <f t="shared" si="27"/>
        <v/>
      </c>
      <c r="AD245" s="194" t="str">
        <f t="shared" si="28"/>
        <v/>
      </c>
      <c r="AE245" s="194">
        <f>IF(AD245="",0,IF(ISERROR(VLOOKUP(AD245,AD$7:AD244,1,FALSE)),1,0))</f>
        <v>0</v>
      </c>
      <c r="AF245" s="194"/>
    </row>
    <row r="246" spans="1:32" ht="16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75">
        <f>IF(AND($X$1012&lt;&gt;" ",$X$1012&lt;&gt;0),IF(X246=$X$1012,1+COUNTIF(U$7:U245,"&gt;0"),0),0)</f>
        <v>0</v>
      </c>
      <c r="V246" s="178" t="s">
        <v>435</v>
      </c>
      <c r="W246" s="130"/>
      <c r="X246" s="131"/>
      <c r="Y246" s="131"/>
      <c r="Z246" s="206"/>
      <c r="AA246" s="194">
        <f t="shared" si="25"/>
        <v>0</v>
      </c>
      <c r="AB246" s="124" t="str">
        <f t="shared" si="26"/>
        <v/>
      </c>
      <c r="AC246" s="195" t="str">
        <f t="shared" si="27"/>
        <v/>
      </c>
      <c r="AD246" s="194" t="str">
        <f t="shared" si="28"/>
        <v/>
      </c>
      <c r="AE246" s="194">
        <f>IF(AD246="",0,IF(ISERROR(VLOOKUP(AD246,AD$7:AD245,1,FALSE)),1,0))</f>
        <v>0</v>
      </c>
      <c r="AF246" s="194"/>
    </row>
    <row r="247" spans="1:32" ht="16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75">
        <f>IF(AND($X$1012&lt;&gt;" ",$X$1012&lt;&gt;0),IF(X247=$X$1012,1+COUNTIF(U$7:U246,"&gt;0"),0),0)</f>
        <v>0</v>
      </c>
      <c r="V247" s="178" t="s">
        <v>436</v>
      </c>
      <c r="W247" s="130"/>
      <c r="X247" s="131"/>
      <c r="Y247" s="131"/>
      <c r="Z247" s="206"/>
      <c r="AA247" s="194">
        <f t="shared" si="25"/>
        <v>0</v>
      </c>
      <c r="AB247" s="124" t="str">
        <f t="shared" si="26"/>
        <v/>
      </c>
      <c r="AC247" s="195" t="str">
        <f t="shared" si="27"/>
        <v/>
      </c>
      <c r="AD247" s="194" t="str">
        <f t="shared" si="28"/>
        <v/>
      </c>
      <c r="AE247" s="194">
        <f>IF(AD247="",0,IF(ISERROR(VLOOKUP(AD247,AD$7:AD246,1,FALSE)),1,0))</f>
        <v>0</v>
      </c>
      <c r="AF247" s="194"/>
    </row>
    <row r="248" spans="1:32" ht="16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75">
        <f>IF(AND($X$1012&lt;&gt;" ",$X$1012&lt;&gt;0),IF(X248=$X$1012,1+COUNTIF(U$7:U247,"&gt;0"),0),0)</f>
        <v>0</v>
      </c>
      <c r="V248" s="178" t="s">
        <v>437</v>
      </c>
      <c r="W248" s="130"/>
      <c r="X248" s="131"/>
      <c r="Y248" s="131"/>
      <c r="Z248" s="206"/>
      <c r="AA248" s="194">
        <f t="shared" si="25"/>
        <v>0</v>
      </c>
      <c r="AB248" s="124" t="str">
        <f t="shared" si="26"/>
        <v/>
      </c>
      <c r="AC248" s="195" t="str">
        <f t="shared" si="27"/>
        <v/>
      </c>
      <c r="AD248" s="194" t="str">
        <f t="shared" si="28"/>
        <v/>
      </c>
      <c r="AE248" s="194">
        <f>IF(AD248="",0,IF(ISERROR(VLOOKUP(AD248,AD$7:AD247,1,FALSE)),1,0))</f>
        <v>0</v>
      </c>
      <c r="AF248" s="194"/>
    </row>
    <row r="249" spans="1:32" ht="16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75">
        <f>IF(AND($X$1012&lt;&gt;" ",$X$1012&lt;&gt;0),IF(X249=$X$1012,1+COUNTIF(U$7:U248,"&gt;0"),0),0)</f>
        <v>0</v>
      </c>
      <c r="V249" s="178" t="s">
        <v>438</v>
      </c>
      <c r="W249" s="130"/>
      <c r="X249" s="131"/>
      <c r="Y249" s="131"/>
      <c r="Z249" s="206"/>
      <c r="AA249" s="194">
        <f t="shared" si="25"/>
        <v>0</v>
      </c>
      <c r="AB249" s="124" t="str">
        <f t="shared" si="26"/>
        <v/>
      </c>
      <c r="AC249" s="195" t="str">
        <f t="shared" si="27"/>
        <v/>
      </c>
      <c r="AD249" s="194" t="str">
        <f t="shared" si="28"/>
        <v/>
      </c>
      <c r="AE249" s="194">
        <f>IF(AD249="",0,IF(ISERROR(VLOOKUP(AD249,AD$7:AD248,1,FALSE)),1,0))</f>
        <v>0</v>
      </c>
      <c r="AF249" s="194"/>
    </row>
    <row r="250" spans="1:32" ht="16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75">
        <f>IF(AND($X$1012&lt;&gt;" ",$X$1012&lt;&gt;0),IF(X250=$X$1012,1+COUNTIF(U$7:U249,"&gt;0"),0),0)</f>
        <v>0</v>
      </c>
      <c r="V250" s="178" t="s">
        <v>439</v>
      </c>
      <c r="W250" s="130"/>
      <c r="X250" s="131"/>
      <c r="Y250" s="131"/>
      <c r="Z250" s="206"/>
      <c r="AA250" s="194">
        <f t="shared" si="25"/>
        <v>0</v>
      </c>
      <c r="AB250" s="124" t="str">
        <f t="shared" si="26"/>
        <v/>
      </c>
      <c r="AC250" s="195" t="str">
        <f t="shared" si="27"/>
        <v/>
      </c>
      <c r="AD250" s="194" t="str">
        <f t="shared" si="28"/>
        <v/>
      </c>
      <c r="AE250" s="194">
        <f>IF(AD250="",0,IF(ISERROR(VLOOKUP(AD250,AD$7:AD249,1,FALSE)),1,0))</f>
        <v>0</v>
      </c>
      <c r="AF250" s="194"/>
    </row>
    <row r="251" spans="1:32" ht="16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75">
        <f>IF(AND($X$1012&lt;&gt;" ",$X$1012&lt;&gt;0),IF(X251=$X$1012,1+COUNTIF(U$7:U250,"&gt;0"),0),0)</f>
        <v>0</v>
      </c>
      <c r="V251" s="178" t="s">
        <v>440</v>
      </c>
      <c r="W251" s="130"/>
      <c r="X251" s="131"/>
      <c r="Y251" s="131"/>
      <c r="Z251" s="206"/>
      <c r="AA251" s="194">
        <f t="shared" si="25"/>
        <v>0</v>
      </c>
      <c r="AB251" s="124" t="str">
        <f t="shared" si="26"/>
        <v/>
      </c>
      <c r="AC251" s="195" t="str">
        <f t="shared" si="27"/>
        <v/>
      </c>
      <c r="AD251" s="194" t="str">
        <f t="shared" si="28"/>
        <v/>
      </c>
      <c r="AE251" s="194">
        <f>IF(AD251="",0,IF(ISERROR(VLOOKUP(AD251,AD$7:AD250,1,FALSE)),1,0))</f>
        <v>0</v>
      </c>
      <c r="AF251" s="194"/>
    </row>
    <row r="252" spans="1:32" ht="16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75">
        <f>IF(AND($X$1012&lt;&gt;" ",$X$1012&lt;&gt;0),IF(X252=$X$1012,1+COUNTIF(U$7:U251,"&gt;0"),0),0)</f>
        <v>0</v>
      </c>
      <c r="V252" s="178" t="s">
        <v>441</v>
      </c>
      <c r="W252" s="130"/>
      <c r="X252" s="131"/>
      <c r="Y252" s="131"/>
      <c r="Z252" s="206"/>
      <c r="AA252" s="194">
        <f t="shared" si="25"/>
        <v>0</v>
      </c>
      <c r="AB252" s="124" t="str">
        <f t="shared" si="26"/>
        <v/>
      </c>
      <c r="AC252" s="195" t="str">
        <f t="shared" si="27"/>
        <v/>
      </c>
      <c r="AD252" s="194" t="str">
        <f t="shared" si="28"/>
        <v/>
      </c>
      <c r="AE252" s="194">
        <f>IF(AD252="",0,IF(ISERROR(VLOOKUP(AD252,AD$7:AD251,1,FALSE)),1,0))</f>
        <v>0</v>
      </c>
      <c r="AF252" s="194"/>
    </row>
    <row r="253" spans="1:32" ht="16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75">
        <f>IF(AND($X$1012&lt;&gt;" ",$X$1012&lt;&gt;0),IF(X253=$X$1012,1+COUNTIF(U$7:U252,"&gt;0"),0),0)</f>
        <v>0</v>
      </c>
      <c r="V253" s="178" t="s">
        <v>442</v>
      </c>
      <c r="W253" s="130"/>
      <c r="X253" s="131"/>
      <c r="Y253" s="131"/>
      <c r="Z253" s="206"/>
      <c r="AA253" s="194">
        <f t="shared" si="25"/>
        <v>0</v>
      </c>
      <c r="AB253" s="124" t="str">
        <f t="shared" si="26"/>
        <v/>
      </c>
      <c r="AC253" s="195" t="str">
        <f t="shared" si="27"/>
        <v/>
      </c>
      <c r="AD253" s="194" t="str">
        <f t="shared" si="28"/>
        <v/>
      </c>
      <c r="AE253" s="194">
        <f>IF(AD253="",0,IF(ISERROR(VLOOKUP(AD253,AD$7:AD252,1,FALSE)),1,0))</f>
        <v>0</v>
      </c>
      <c r="AF253" s="194"/>
    </row>
    <row r="254" spans="1:32" ht="16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75">
        <f>IF(AND($X$1012&lt;&gt;" ",$X$1012&lt;&gt;0),IF(X254=$X$1012,1+COUNTIF(U$7:U253,"&gt;0"),0),0)</f>
        <v>0</v>
      </c>
      <c r="V254" s="178" t="s">
        <v>443</v>
      </c>
      <c r="W254" s="130"/>
      <c r="X254" s="131"/>
      <c r="Y254" s="131"/>
      <c r="Z254" s="206"/>
      <c r="AA254" s="194">
        <f t="shared" si="25"/>
        <v>0</v>
      </c>
      <c r="AB254" s="124" t="str">
        <f t="shared" si="26"/>
        <v/>
      </c>
      <c r="AC254" s="195" t="str">
        <f t="shared" si="27"/>
        <v/>
      </c>
      <c r="AD254" s="194" t="str">
        <f t="shared" si="28"/>
        <v/>
      </c>
      <c r="AE254" s="194">
        <f>IF(AD254="",0,IF(ISERROR(VLOOKUP(AD254,AD$7:AD253,1,FALSE)),1,0))</f>
        <v>0</v>
      </c>
      <c r="AF254" s="194"/>
    </row>
    <row r="255" spans="1:32" ht="16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75">
        <f>IF(AND($X$1012&lt;&gt;" ",$X$1012&lt;&gt;0),IF(X255=$X$1012,1+COUNTIF(U$7:U254,"&gt;0"),0),0)</f>
        <v>0</v>
      </c>
      <c r="V255" s="178" t="s">
        <v>444</v>
      </c>
      <c r="W255" s="130"/>
      <c r="X255" s="131"/>
      <c r="Y255" s="131"/>
      <c r="Z255" s="206"/>
      <c r="AA255" s="194">
        <f t="shared" si="25"/>
        <v>0</v>
      </c>
      <c r="AB255" s="124" t="str">
        <f t="shared" si="26"/>
        <v/>
      </c>
      <c r="AC255" s="195" t="str">
        <f t="shared" si="27"/>
        <v/>
      </c>
      <c r="AD255" s="194" t="str">
        <f t="shared" si="28"/>
        <v/>
      </c>
      <c r="AE255" s="194">
        <f>IF(AD255="",0,IF(ISERROR(VLOOKUP(AD255,AD$7:AD254,1,FALSE)),1,0))</f>
        <v>0</v>
      </c>
      <c r="AF255" s="194"/>
    </row>
    <row r="256" spans="1:32" ht="16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75">
        <f>IF(AND($X$1012&lt;&gt;" ",$X$1012&lt;&gt;0),IF(X256=$X$1012,1+COUNTIF(U$7:U255,"&gt;0"),0),0)</f>
        <v>0</v>
      </c>
      <c r="V256" s="178" t="s">
        <v>445</v>
      </c>
      <c r="W256" s="130"/>
      <c r="X256" s="131"/>
      <c r="Y256" s="131"/>
      <c r="Z256" s="206"/>
      <c r="AA256" s="194">
        <f t="shared" si="25"/>
        <v>0</v>
      </c>
      <c r="AB256" s="124" t="str">
        <f t="shared" si="26"/>
        <v/>
      </c>
      <c r="AC256" s="195" t="str">
        <f t="shared" si="27"/>
        <v/>
      </c>
      <c r="AD256" s="194" t="str">
        <f t="shared" si="28"/>
        <v/>
      </c>
      <c r="AE256" s="194">
        <f>IF(AD256="",0,IF(ISERROR(VLOOKUP(AD256,AD$7:AD255,1,FALSE)),1,0))</f>
        <v>0</v>
      </c>
      <c r="AF256" s="194"/>
    </row>
    <row r="257" spans="1:32" ht="16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75">
        <f>IF(AND($X$1012&lt;&gt;" ",$X$1012&lt;&gt;0),IF(X257=$X$1012,1+COUNTIF(U$7:U256,"&gt;0"),0),0)</f>
        <v>0</v>
      </c>
      <c r="V257" s="178" t="s">
        <v>446</v>
      </c>
      <c r="W257" s="130"/>
      <c r="X257" s="131"/>
      <c r="Y257" s="131"/>
      <c r="Z257" s="206"/>
      <c r="AA257" s="194">
        <f t="shared" si="25"/>
        <v>0</v>
      </c>
      <c r="AB257" s="124" t="str">
        <f t="shared" si="26"/>
        <v/>
      </c>
      <c r="AC257" s="195" t="str">
        <f t="shared" si="27"/>
        <v/>
      </c>
      <c r="AD257" s="194" t="str">
        <f t="shared" si="28"/>
        <v/>
      </c>
      <c r="AE257" s="194">
        <f>IF(AD257="",0,IF(ISERROR(VLOOKUP(AD257,AD$7:AD256,1,FALSE)),1,0))</f>
        <v>0</v>
      </c>
      <c r="AF257" s="194"/>
    </row>
    <row r="258" spans="1:32" ht="16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75">
        <f>IF(AND($X$1012&lt;&gt;" ",$X$1012&lt;&gt;0),IF(X258=$X$1012,1+COUNTIF(U$7:U257,"&gt;0"),0),0)</f>
        <v>0</v>
      </c>
      <c r="V258" s="178" t="s">
        <v>447</v>
      </c>
      <c r="W258" s="130"/>
      <c r="X258" s="131"/>
      <c r="Y258" s="131"/>
      <c r="Z258" s="206"/>
      <c r="AA258" s="194">
        <f t="shared" si="25"/>
        <v>0</v>
      </c>
      <c r="AB258" s="124" t="str">
        <f t="shared" si="26"/>
        <v/>
      </c>
      <c r="AC258" s="195" t="str">
        <f t="shared" si="27"/>
        <v/>
      </c>
      <c r="AD258" s="194" t="str">
        <f t="shared" si="28"/>
        <v/>
      </c>
      <c r="AE258" s="194">
        <f>IF(AD258="",0,IF(ISERROR(VLOOKUP(AD258,AD$7:AD257,1,FALSE)),1,0))</f>
        <v>0</v>
      </c>
      <c r="AF258" s="194"/>
    </row>
    <row r="259" spans="1:32" ht="16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75">
        <f>IF(AND($X$1012&lt;&gt;" ",$X$1012&lt;&gt;0),IF(X259=$X$1012,1+COUNTIF(U$7:U258,"&gt;0"),0),0)</f>
        <v>0</v>
      </c>
      <c r="V259" s="178" t="s">
        <v>448</v>
      </c>
      <c r="W259" s="130"/>
      <c r="X259" s="131"/>
      <c r="Y259" s="131"/>
      <c r="Z259" s="206"/>
      <c r="AA259" s="194">
        <f t="shared" si="25"/>
        <v>0</v>
      </c>
      <c r="AB259" s="124" t="str">
        <f t="shared" si="26"/>
        <v/>
      </c>
      <c r="AC259" s="195" t="str">
        <f t="shared" si="27"/>
        <v/>
      </c>
      <c r="AD259" s="194" t="str">
        <f t="shared" si="28"/>
        <v/>
      </c>
      <c r="AE259" s="194">
        <f>IF(AD259="",0,IF(ISERROR(VLOOKUP(AD259,AD$7:AD258,1,FALSE)),1,0))</f>
        <v>0</v>
      </c>
      <c r="AF259" s="194"/>
    </row>
    <row r="260" spans="1:32" ht="16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75">
        <f>IF(AND($X$1012&lt;&gt;" ",$X$1012&lt;&gt;0),IF(X260=$X$1012,1+COUNTIF(U$7:U259,"&gt;0"),0),0)</f>
        <v>0</v>
      </c>
      <c r="V260" s="178" t="s">
        <v>449</v>
      </c>
      <c r="W260" s="130"/>
      <c r="X260" s="131"/>
      <c r="Y260" s="131"/>
      <c r="Z260" s="206"/>
      <c r="AA260" s="194">
        <f t="shared" si="25"/>
        <v>0</v>
      </c>
      <c r="AB260" s="124" t="str">
        <f t="shared" si="26"/>
        <v/>
      </c>
      <c r="AC260" s="195" t="str">
        <f t="shared" si="27"/>
        <v/>
      </c>
      <c r="AD260" s="194" t="str">
        <f t="shared" si="28"/>
        <v/>
      </c>
      <c r="AE260" s="194">
        <f>IF(AD260="",0,IF(ISERROR(VLOOKUP(AD260,AD$7:AD259,1,FALSE)),1,0))</f>
        <v>0</v>
      </c>
      <c r="AF260" s="194"/>
    </row>
    <row r="261" spans="1:32" ht="16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75">
        <f>IF(AND($X$1012&lt;&gt;" ",$X$1012&lt;&gt;0),IF(X261=$X$1012,1+COUNTIF(U$7:U260,"&gt;0"),0),0)</f>
        <v>0</v>
      </c>
      <c r="V261" s="178" t="s">
        <v>450</v>
      </c>
      <c r="W261" s="130"/>
      <c r="X261" s="131"/>
      <c r="Y261" s="131"/>
      <c r="Z261" s="206"/>
      <c r="AA261" s="194">
        <f t="shared" si="25"/>
        <v>0</v>
      </c>
      <c r="AB261" s="124" t="str">
        <f t="shared" si="26"/>
        <v/>
      </c>
      <c r="AC261" s="195" t="str">
        <f t="shared" si="27"/>
        <v/>
      </c>
      <c r="AD261" s="194" t="str">
        <f t="shared" si="28"/>
        <v/>
      </c>
      <c r="AE261" s="194">
        <f>IF(AD261="",0,IF(ISERROR(VLOOKUP(AD261,AD$7:AD260,1,FALSE)),1,0))</f>
        <v>0</v>
      </c>
      <c r="AF261" s="194"/>
    </row>
    <row r="262" spans="1:32" ht="16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75">
        <f>IF(AND($X$1012&lt;&gt;" ",$X$1012&lt;&gt;0),IF(X262=$X$1012,1+COUNTIF(U$7:U261,"&gt;0"),0),0)</f>
        <v>0</v>
      </c>
      <c r="V262" s="178" t="s">
        <v>451</v>
      </c>
      <c r="W262" s="130"/>
      <c r="X262" s="131"/>
      <c r="Y262" s="131"/>
      <c r="Z262" s="206"/>
      <c r="AA262" s="194">
        <f t="shared" si="25"/>
        <v>0</v>
      </c>
      <c r="AB262" s="124" t="str">
        <f t="shared" si="26"/>
        <v/>
      </c>
      <c r="AC262" s="195" t="str">
        <f t="shared" si="27"/>
        <v/>
      </c>
      <c r="AD262" s="194" t="str">
        <f t="shared" si="28"/>
        <v/>
      </c>
      <c r="AE262" s="194">
        <f>IF(AD262="",0,IF(ISERROR(VLOOKUP(AD262,AD$7:AD261,1,FALSE)),1,0))</f>
        <v>0</v>
      </c>
      <c r="AF262" s="194"/>
    </row>
    <row r="263" spans="1:32" ht="16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75">
        <f>IF(AND($X$1012&lt;&gt;" ",$X$1012&lt;&gt;0),IF(X263=$X$1012,1+COUNTIF(U$7:U262,"&gt;0"),0),0)</f>
        <v>0</v>
      </c>
      <c r="V263" s="178" t="s">
        <v>452</v>
      </c>
      <c r="W263" s="130"/>
      <c r="X263" s="131"/>
      <c r="Y263" s="131"/>
      <c r="Z263" s="206"/>
      <c r="AA263" s="194">
        <f t="shared" si="25"/>
        <v>0</v>
      </c>
      <c r="AB263" s="124" t="str">
        <f t="shared" si="26"/>
        <v/>
      </c>
      <c r="AC263" s="195" t="str">
        <f t="shared" si="27"/>
        <v/>
      </c>
      <c r="AD263" s="194" t="str">
        <f t="shared" si="28"/>
        <v/>
      </c>
      <c r="AE263" s="194">
        <f>IF(AD263="",0,IF(ISERROR(VLOOKUP(AD263,AD$7:AD262,1,FALSE)),1,0))</f>
        <v>0</v>
      </c>
      <c r="AF263" s="194"/>
    </row>
    <row r="264" spans="1:32" ht="16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75">
        <f>IF(AND($X$1012&lt;&gt;" ",$X$1012&lt;&gt;0),IF(X264=$X$1012,1+COUNTIF(U$7:U263,"&gt;0"),0),0)</f>
        <v>0</v>
      </c>
      <c r="V264" s="178" t="s">
        <v>453</v>
      </c>
      <c r="W264" s="130"/>
      <c r="X264" s="131"/>
      <c r="Y264" s="131"/>
      <c r="Z264" s="206"/>
      <c r="AA264" s="194">
        <f t="shared" ref="AA264:AA327" si="29">IF(ISBLANK(X264),0,VLOOKUP(X264,$B$8:$E$22,1,FALSE))</f>
        <v>0</v>
      </c>
      <c r="AB264" s="124" t="str">
        <f t="shared" ref="AB264:AB327" si="30">IF(W264&gt;0,CONCATENATE(MONTH(W264)&amp;X264),"")</f>
        <v/>
      </c>
      <c r="AC264" s="195" t="str">
        <f t="shared" ref="AC264:AC327" si="31">IF(OR(AND(Z264&lt;&gt;0,ISBLANK(X264)),ISERROR(AA264)),"ERR","")</f>
        <v/>
      </c>
      <c r="AD264" s="194" t="str">
        <f t="shared" ref="AD264:AD327" si="32">IF(W264&gt;0,CONCATENATE(MONTH(W264),"-",YEAR(W264)),"")</f>
        <v/>
      </c>
      <c r="AE264" s="194">
        <f>IF(AD264="",0,IF(ISERROR(VLOOKUP(AD264,AD$7:AD263,1,FALSE)),1,0))</f>
        <v>0</v>
      </c>
      <c r="AF264" s="194"/>
    </row>
    <row r="265" spans="1:32" ht="16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75">
        <f>IF(AND($X$1012&lt;&gt;" ",$X$1012&lt;&gt;0),IF(X265=$X$1012,1+COUNTIF(U$7:U264,"&gt;0"),0),0)</f>
        <v>0</v>
      </c>
      <c r="V265" s="178" t="s">
        <v>454</v>
      </c>
      <c r="W265" s="130"/>
      <c r="X265" s="131"/>
      <c r="Y265" s="131"/>
      <c r="Z265" s="206"/>
      <c r="AA265" s="194">
        <f t="shared" si="29"/>
        <v>0</v>
      </c>
      <c r="AB265" s="124" t="str">
        <f t="shared" si="30"/>
        <v/>
      </c>
      <c r="AC265" s="195" t="str">
        <f t="shared" si="31"/>
        <v/>
      </c>
      <c r="AD265" s="194" t="str">
        <f t="shared" si="32"/>
        <v/>
      </c>
      <c r="AE265" s="194">
        <f>IF(AD265="",0,IF(ISERROR(VLOOKUP(AD265,AD$7:AD264,1,FALSE)),1,0))</f>
        <v>0</v>
      </c>
      <c r="AF265" s="194"/>
    </row>
    <row r="266" spans="1:32" ht="16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75">
        <f>IF(AND($X$1012&lt;&gt;" ",$X$1012&lt;&gt;0),IF(X266=$X$1012,1+COUNTIF(U$7:U265,"&gt;0"),0),0)</f>
        <v>0</v>
      </c>
      <c r="V266" s="178" t="s">
        <v>455</v>
      </c>
      <c r="W266" s="130"/>
      <c r="X266" s="131"/>
      <c r="Y266" s="131"/>
      <c r="Z266" s="206"/>
      <c r="AA266" s="194">
        <f t="shared" si="29"/>
        <v>0</v>
      </c>
      <c r="AB266" s="124" t="str">
        <f t="shared" si="30"/>
        <v/>
      </c>
      <c r="AC266" s="195" t="str">
        <f t="shared" si="31"/>
        <v/>
      </c>
      <c r="AD266" s="194" t="str">
        <f t="shared" si="32"/>
        <v/>
      </c>
      <c r="AE266" s="194">
        <f>IF(AD266="",0,IF(ISERROR(VLOOKUP(AD266,AD$7:AD265,1,FALSE)),1,0))</f>
        <v>0</v>
      </c>
      <c r="AF266" s="194"/>
    </row>
    <row r="267" spans="1:32" ht="16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75">
        <f>IF(AND($X$1012&lt;&gt;" ",$X$1012&lt;&gt;0),IF(X267=$X$1012,1+COUNTIF(U$7:U266,"&gt;0"),0),0)</f>
        <v>0</v>
      </c>
      <c r="V267" s="178" t="s">
        <v>456</v>
      </c>
      <c r="W267" s="130"/>
      <c r="X267" s="131"/>
      <c r="Y267" s="131"/>
      <c r="Z267" s="206"/>
      <c r="AA267" s="194">
        <f t="shared" si="29"/>
        <v>0</v>
      </c>
      <c r="AB267" s="124" t="str">
        <f t="shared" si="30"/>
        <v/>
      </c>
      <c r="AC267" s="195" t="str">
        <f t="shared" si="31"/>
        <v/>
      </c>
      <c r="AD267" s="194" t="str">
        <f t="shared" si="32"/>
        <v/>
      </c>
      <c r="AE267" s="194">
        <f>IF(AD267="",0,IF(ISERROR(VLOOKUP(AD267,AD$7:AD266,1,FALSE)),1,0))</f>
        <v>0</v>
      </c>
      <c r="AF267" s="194"/>
    </row>
    <row r="268" spans="1:32" ht="16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75">
        <f>IF(AND($X$1012&lt;&gt;" ",$X$1012&lt;&gt;0),IF(X268=$X$1012,1+COUNTIF(U$7:U267,"&gt;0"),0),0)</f>
        <v>0</v>
      </c>
      <c r="V268" s="178" t="s">
        <v>457</v>
      </c>
      <c r="W268" s="130"/>
      <c r="X268" s="131"/>
      <c r="Y268" s="131"/>
      <c r="Z268" s="206"/>
      <c r="AA268" s="194">
        <f t="shared" si="29"/>
        <v>0</v>
      </c>
      <c r="AB268" s="124" t="str">
        <f t="shared" si="30"/>
        <v/>
      </c>
      <c r="AC268" s="195" t="str">
        <f t="shared" si="31"/>
        <v/>
      </c>
      <c r="AD268" s="194" t="str">
        <f t="shared" si="32"/>
        <v/>
      </c>
      <c r="AE268" s="194">
        <f>IF(AD268="",0,IF(ISERROR(VLOOKUP(AD268,AD$7:AD267,1,FALSE)),1,0))</f>
        <v>0</v>
      </c>
      <c r="AF268" s="194"/>
    </row>
    <row r="269" spans="1:32" ht="16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75">
        <f>IF(AND($X$1012&lt;&gt;" ",$X$1012&lt;&gt;0),IF(X269=$X$1012,1+COUNTIF(U$7:U268,"&gt;0"),0),0)</f>
        <v>0</v>
      </c>
      <c r="V269" s="178" t="s">
        <v>458</v>
      </c>
      <c r="W269" s="130"/>
      <c r="X269" s="131"/>
      <c r="Y269" s="131"/>
      <c r="Z269" s="206"/>
      <c r="AA269" s="194">
        <f t="shared" si="29"/>
        <v>0</v>
      </c>
      <c r="AB269" s="124" t="str">
        <f t="shared" si="30"/>
        <v/>
      </c>
      <c r="AC269" s="195" t="str">
        <f t="shared" si="31"/>
        <v/>
      </c>
      <c r="AD269" s="194" t="str">
        <f t="shared" si="32"/>
        <v/>
      </c>
      <c r="AE269" s="194">
        <f>IF(AD269="",0,IF(ISERROR(VLOOKUP(AD269,AD$7:AD268,1,FALSE)),1,0))</f>
        <v>0</v>
      </c>
      <c r="AF269" s="194"/>
    </row>
    <row r="270" spans="1:32" ht="16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75">
        <f>IF(AND($X$1012&lt;&gt;" ",$X$1012&lt;&gt;0),IF(X270=$X$1012,1+COUNTIF(U$7:U269,"&gt;0"),0),0)</f>
        <v>0</v>
      </c>
      <c r="V270" s="178" t="s">
        <v>459</v>
      </c>
      <c r="W270" s="130"/>
      <c r="X270" s="131"/>
      <c r="Y270" s="131"/>
      <c r="Z270" s="206"/>
      <c r="AA270" s="194">
        <f t="shared" si="29"/>
        <v>0</v>
      </c>
      <c r="AB270" s="124" t="str">
        <f t="shared" si="30"/>
        <v/>
      </c>
      <c r="AC270" s="195" t="str">
        <f t="shared" si="31"/>
        <v/>
      </c>
      <c r="AD270" s="194" t="str">
        <f t="shared" si="32"/>
        <v/>
      </c>
      <c r="AE270" s="194">
        <f>IF(AD270="",0,IF(ISERROR(VLOOKUP(AD270,AD$7:AD269,1,FALSE)),1,0))</f>
        <v>0</v>
      </c>
      <c r="AF270" s="194"/>
    </row>
    <row r="271" spans="1:32" ht="16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75">
        <f>IF(AND($X$1012&lt;&gt;" ",$X$1012&lt;&gt;0),IF(X271=$X$1012,1+COUNTIF(U$7:U270,"&gt;0"),0),0)</f>
        <v>0</v>
      </c>
      <c r="V271" s="178" t="s">
        <v>460</v>
      </c>
      <c r="W271" s="130"/>
      <c r="X271" s="131"/>
      <c r="Y271" s="131"/>
      <c r="Z271" s="206"/>
      <c r="AA271" s="194">
        <f t="shared" si="29"/>
        <v>0</v>
      </c>
      <c r="AB271" s="124" t="str">
        <f t="shared" si="30"/>
        <v/>
      </c>
      <c r="AC271" s="195" t="str">
        <f t="shared" si="31"/>
        <v/>
      </c>
      <c r="AD271" s="194" t="str">
        <f t="shared" si="32"/>
        <v/>
      </c>
      <c r="AE271" s="194">
        <f>IF(AD271="",0,IF(ISERROR(VLOOKUP(AD271,AD$7:AD270,1,FALSE)),1,0))</f>
        <v>0</v>
      </c>
      <c r="AF271" s="194"/>
    </row>
    <row r="272" spans="1:32" ht="16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75">
        <f>IF(AND($X$1012&lt;&gt;" ",$X$1012&lt;&gt;0),IF(X272=$X$1012,1+COUNTIF(U$7:U271,"&gt;0"),0),0)</f>
        <v>0</v>
      </c>
      <c r="V272" s="178" t="s">
        <v>461</v>
      </c>
      <c r="W272" s="130"/>
      <c r="X272" s="131"/>
      <c r="Y272" s="131"/>
      <c r="Z272" s="206"/>
      <c r="AA272" s="194">
        <f t="shared" si="29"/>
        <v>0</v>
      </c>
      <c r="AB272" s="124" t="str">
        <f t="shared" si="30"/>
        <v/>
      </c>
      <c r="AC272" s="195" t="str">
        <f t="shared" si="31"/>
        <v/>
      </c>
      <c r="AD272" s="194" t="str">
        <f t="shared" si="32"/>
        <v/>
      </c>
      <c r="AE272" s="194">
        <f>IF(AD272="",0,IF(ISERROR(VLOOKUP(AD272,AD$7:AD271,1,FALSE)),1,0))</f>
        <v>0</v>
      </c>
      <c r="AF272" s="194"/>
    </row>
    <row r="273" spans="1:32" ht="16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75">
        <f>IF(AND($X$1012&lt;&gt;" ",$X$1012&lt;&gt;0),IF(X273=$X$1012,1+COUNTIF(U$7:U272,"&gt;0"),0),0)</f>
        <v>0</v>
      </c>
      <c r="V273" s="178" t="s">
        <v>462</v>
      </c>
      <c r="W273" s="130"/>
      <c r="X273" s="131"/>
      <c r="Y273" s="131"/>
      <c r="Z273" s="206"/>
      <c r="AA273" s="194">
        <f t="shared" si="29"/>
        <v>0</v>
      </c>
      <c r="AB273" s="124" t="str">
        <f t="shared" si="30"/>
        <v/>
      </c>
      <c r="AC273" s="195" t="str">
        <f t="shared" si="31"/>
        <v/>
      </c>
      <c r="AD273" s="194" t="str">
        <f t="shared" si="32"/>
        <v/>
      </c>
      <c r="AE273" s="194">
        <f>IF(AD273="",0,IF(ISERROR(VLOOKUP(AD273,AD$7:AD272,1,FALSE)),1,0))</f>
        <v>0</v>
      </c>
      <c r="AF273" s="194"/>
    </row>
    <row r="274" spans="1:32" ht="16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75">
        <f>IF(AND($X$1012&lt;&gt;" ",$X$1012&lt;&gt;0),IF(X274=$X$1012,1+COUNTIF(U$7:U273,"&gt;0"),0),0)</f>
        <v>0</v>
      </c>
      <c r="V274" s="178" t="s">
        <v>463</v>
      </c>
      <c r="W274" s="130"/>
      <c r="X274" s="131"/>
      <c r="Y274" s="131"/>
      <c r="Z274" s="206"/>
      <c r="AA274" s="194">
        <f t="shared" si="29"/>
        <v>0</v>
      </c>
      <c r="AB274" s="124" t="str">
        <f t="shared" si="30"/>
        <v/>
      </c>
      <c r="AC274" s="195" t="str">
        <f t="shared" si="31"/>
        <v/>
      </c>
      <c r="AD274" s="194" t="str">
        <f t="shared" si="32"/>
        <v/>
      </c>
      <c r="AE274" s="194">
        <f>IF(AD274="",0,IF(ISERROR(VLOOKUP(AD274,AD$7:AD273,1,FALSE)),1,0))</f>
        <v>0</v>
      </c>
      <c r="AF274" s="194"/>
    </row>
    <row r="275" spans="1:32" ht="16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75">
        <f>IF(AND($X$1012&lt;&gt;" ",$X$1012&lt;&gt;0),IF(X275=$X$1012,1+COUNTIF(U$7:U274,"&gt;0"),0),0)</f>
        <v>0</v>
      </c>
      <c r="V275" s="178" t="s">
        <v>464</v>
      </c>
      <c r="W275" s="130"/>
      <c r="X275" s="131"/>
      <c r="Y275" s="131"/>
      <c r="Z275" s="206"/>
      <c r="AA275" s="194">
        <f t="shared" si="29"/>
        <v>0</v>
      </c>
      <c r="AB275" s="124" t="str">
        <f t="shared" si="30"/>
        <v/>
      </c>
      <c r="AC275" s="195" t="str">
        <f t="shared" si="31"/>
        <v/>
      </c>
      <c r="AD275" s="194" t="str">
        <f t="shared" si="32"/>
        <v/>
      </c>
      <c r="AE275" s="194">
        <f>IF(AD275="",0,IF(ISERROR(VLOOKUP(AD275,AD$7:AD274,1,FALSE)),1,0))</f>
        <v>0</v>
      </c>
      <c r="AF275" s="194"/>
    </row>
    <row r="276" spans="1:32" ht="16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75">
        <f>IF(AND($X$1012&lt;&gt;" ",$X$1012&lt;&gt;0),IF(X276=$X$1012,1+COUNTIF(U$7:U275,"&gt;0"),0),0)</f>
        <v>0</v>
      </c>
      <c r="V276" s="178" t="s">
        <v>465</v>
      </c>
      <c r="W276" s="130"/>
      <c r="X276" s="131"/>
      <c r="Y276" s="131"/>
      <c r="Z276" s="206"/>
      <c r="AA276" s="194">
        <f t="shared" si="29"/>
        <v>0</v>
      </c>
      <c r="AB276" s="124" t="str">
        <f t="shared" si="30"/>
        <v/>
      </c>
      <c r="AC276" s="195" t="str">
        <f t="shared" si="31"/>
        <v/>
      </c>
      <c r="AD276" s="194" t="str">
        <f t="shared" si="32"/>
        <v/>
      </c>
      <c r="AE276" s="194">
        <f>IF(AD276="",0,IF(ISERROR(VLOOKUP(AD276,AD$7:AD275,1,FALSE)),1,0))</f>
        <v>0</v>
      </c>
      <c r="AF276" s="194"/>
    </row>
    <row r="277" spans="1:32" ht="16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75">
        <f>IF(AND($X$1012&lt;&gt;" ",$X$1012&lt;&gt;0),IF(X277=$X$1012,1+COUNTIF(U$7:U276,"&gt;0"),0),0)</f>
        <v>0</v>
      </c>
      <c r="V277" s="178" t="s">
        <v>466</v>
      </c>
      <c r="W277" s="130"/>
      <c r="X277" s="131"/>
      <c r="Y277" s="131"/>
      <c r="Z277" s="206"/>
      <c r="AA277" s="194">
        <f t="shared" si="29"/>
        <v>0</v>
      </c>
      <c r="AB277" s="124" t="str">
        <f t="shared" si="30"/>
        <v/>
      </c>
      <c r="AC277" s="195" t="str">
        <f t="shared" si="31"/>
        <v/>
      </c>
      <c r="AD277" s="194" t="str">
        <f t="shared" si="32"/>
        <v/>
      </c>
      <c r="AE277" s="194">
        <f>IF(AD277="",0,IF(ISERROR(VLOOKUP(AD277,AD$7:AD276,1,FALSE)),1,0))</f>
        <v>0</v>
      </c>
      <c r="AF277" s="194"/>
    </row>
    <row r="278" spans="1:32" ht="16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75">
        <f>IF(AND($X$1012&lt;&gt;" ",$X$1012&lt;&gt;0),IF(X278=$X$1012,1+COUNTIF(U$7:U277,"&gt;0"),0),0)</f>
        <v>0</v>
      </c>
      <c r="V278" s="178" t="s">
        <v>467</v>
      </c>
      <c r="W278" s="130"/>
      <c r="X278" s="131"/>
      <c r="Y278" s="131"/>
      <c r="Z278" s="206"/>
      <c r="AA278" s="194">
        <f t="shared" si="29"/>
        <v>0</v>
      </c>
      <c r="AB278" s="124" t="str">
        <f t="shared" si="30"/>
        <v/>
      </c>
      <c r="AC278" s="195" t="str">
        <f t="shared" si="31"/>
        <v/>
      </c>
      <c r="AD278" s="194" t="str">
        <f t="shared" si="32"/>
        <v/>
      </c>
      <c r="AE278" s="194">
        <f>IF(AD278="",0,IF(ISERROR(VLOOKUP(AD278,AD$7:AD277,1,FALSE)),1,0))</f>
        <v>0</v>
      </c>
      <c r="AF278" s="194"/>
    </row>
    <row r="279" spans="1:32" ht="16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75">
        <f>IF(AND($X$1012&lt;&gt;" ",$X$1012&lt;&gt;0),IF(X279=$X$1012,1+COUNTIF(U$7:U278,"&gt;0"),0),0)</f>
        <v>0</v>
      </c>
      <c r="V279" s="178" t="s">
        <v>468</v>
      </c>
      <c r="W279" s="130"/>
      <c r="X279" s="131"/>
      <c r="Y279" s="131"/>
      <c r="Z279" s="206"/>
      <c r="AA279" s="194">
        <f t="shared" si="29"/>
        <v>0</v>
      </c>
      <c r="AB279" s="124" t="str">
        <f t="shared" si="30"/>
        <v/>
      </c>
      <c r="AC279" s="195" t="str">
        <f t="shared" si="31"/>
        <v/>
      </c>
      <c r="AD279" s="194" t="str">
        <f t="shared" si="32"/>
        <v/>
      </c>
      <c r="AE279" s="194">
        <f>IF(AD279="",0,IF(ISERROR(VLOOKUP(AD279,AD$7:AD278,1,FALSE)),1,0))</f>
        <v>0</v>
      </c>
      <c r="AF279" s="194"/>
    </row>
    <row r="280" spans="1:32" ht="16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75">
        <f>IF(AND($X$1012&lt;&gt;" ",$X$1012&lt;&gt;0),IF(X280=$X$1012,1+COUNTIF(U$7:U279,"&gt;0"),0),0)</f>
        <v>0</v>
      </c>
      <c r="V280" s="178" t="s">
        <v>469</v>
      </c>
      <c r="W280" s="130"/>
      <c r="X280" s="131"/>
      <c r="Y280" s="131"/>
      <c r="Z280" s="206"/>
      <c r="AA280" s="194">
        <f t="shared" si="29"/>
        <v>0</v>
      </c>
      <c r="AB280" s="124" t="str">
        <f t="shared" si="30"/>
        <v/>
      </c>
      <c r="AC280" s="195" t="str">
        <f t="shared" si="31"/>
        <v/>
      </c>
      <c r="AD280" s="194" t="str">
        <f t="shared" si="32"/>
        <v/>
      </c>
      <c r="AE280" s="194">
        <f>IF(AD280="",0,IF(ISERROR(VLOOKUP(AD280,AD$7:AD279,1,FALSE)),1,0))</f>
        <v>0</v>
      </c>
      <c r="AF280" s="194"/>
    </row>
    <row r="281" spans="1:32" ht="16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75">
        <f>IF(AND($X$1012&lt;&gt;" ",$X$1012&lt;&gt;0),IF(X281=$X$1012,1+COUNTIF(U$7:U280,"&gt;0"),0),0)</f>
        <v>0</v>
      </c>
      <c r="V281" s="178" t="s">
        <v>470</v>
      </c>
      <c r="W281" s="130"/>
      <c r="X281" s="131"/>
      <c r="Y281" s="131"/>
      <c r="Z281" s="206"/>
      <c r="AA281" s="194">
        <f t="shared" si="29"/>
        <v>0</v>
      </c>
      <c r="AB281" s="124" t="str">
        <f t="shared" si="30"/>
        <v/>
      </c>
      <c r="AC281" s="195" t="str">
        <f t="shared" si="31"/>
        <v/>
      </c>
      <c r="AD281" s="194" t="str">
        <f t="shared" si="32"/>
        <v/>
      </c>
      <c r="AE281" s="194">
        <f>IF(AD281="",0,IF(ISERROR(VLOOKUP(AD281,AD$7:AD280,1,FALSE)),1,0))</f>
        <v>0</v>
      </c>
      <c r="AF281" s="194"/>
    </row>
    <row r="282" spans="1:32" ht="16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75">
        <f>IF(AND($X$1012&lt;&gt;" ",$X$1012&lt;&gt;0),IF(X282=$X$1012,1+COUNTIF(U$7:U281,"&gt;0"),0),0)</f>
        <v>0</v>
      </c>
      <c r="V282" s="178" t="s">
        <v>471</v>
      </c>
      <c r="W282" s="130"/>
      <c r="X282" s="131"/>
      <c r="Y282" s="131"/>
      <c r="Z282" s="206"/>
      <c r="AA282" s="194">
        <f t="shared" si="29"/>
        <v>0</v>
      </c>
      <c r="AB282" s="124" t="str">
        <f t="shared" si="30"/>
        <v/>
      </c>
      <c r="AC282" s="195" t="str">
        <f t="shared" si="31"/>
        <v/>
      </c>
      <c r="AD282" s="194" t="str">
        <f t="shared" si="32"/>
        <v/>
      </c>
      <c r="AE282" s="194">
        <f>IF(AD282="",0,IF(ISERROR(VLOOKUP(AD282,AD$7:AD281,1,FALSE)),1,0))</f>
        <v>0</v>
      </c>
      <c r="AF282" s="194"/>
    </row>
    <row r="283" spans="1:32" ht="16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75">
        <f>IF(AND($X$1012&lt;&gt;" ",$X$1012&lt;&gt;0),IF(X283=$X$1012,1+COUNTIF(U$7:U282,"&gt;0"),0),0)</f>
        <v>0</v>
      </c>
      <c r="V283" s="178" t="s">
        <v>472</v>
      </c>
      <c r="W283" s="130"/>
      <c r="X283" s="131"/>
      <c r="Y283" s="131"/>
      <c r="Z283" s="206"/>
      <c r="AA283" s="194">
        <f t="shared" si="29"/>
        <v>0</v>
      </c>
      <c r="AB283" s="124" t="str">
        <f t="shared" si="30"/>
        <v/>
      </c>
      <c r="AC283" s="195" t="str">
        <f t="shared" si="31"/>
        <v/>
      </c>
      <c r="AD283" s="194" t="str">
        <f t="shared" si="32"/>
        <v/>
      </c>
      <c r="AE283" s="194">
        <f>IF(AD283="",0,IF(ISERROR(VLOOKUP(AD283,AD$7:AD282,1,FALSE)),1,0))</f>
        <v>0</v>
      </c>
      <c r="AF283" s="194"/>
    </row>
    <row r="284" spans="1:32" ht="16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75">
        <f>IF(AND($X$1012&lt;&gt;" ",$X$1012&lt;&gt;0),IF(X284=$X$1012,1+COUNTIF(U$7:U283,"&gt;0"),0),0)</f>
        <v>0</v>
      </c>
      <c r="V284" s="178" t="s">
        <v>473</v>
      </c>
      <c r="W284" s="130"/>
      <c r="X284" s="131"/>
      <c r="Y284" s="131"/>
      <c r="Z284" s="206"/>
      <c r="AA284" s="194">
        <f t="shared" si="29"/>
        <v>0</v>
      </c>
      <c r="AB284" s="124" t="str">
        <f t="shared" si="30"/>
        <v/>
      </c>
      <c r="AC284" s="195" t="str">
        <f t="shared" si="31"/>
        <v/>
      </c>
      <c r="AD284" s="194" t="str">
        <f t="shared" si="32"/>
        <v/>
      </c>
      <c r="AE284" s="194">
        <f>IF(AD284="",0,IF(ISERROR(VLOOKUP(AD284,AD$7:AD283,1,FALSE)),1,0))</f>
        <v>0</v>
      </c>
      <c r="AF284" s="194"/>
    </row>
    <row r="285" spans="1:32" ht="16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75">
        <f>IF(AND($X$1012&lt;&gt;" ",$X$1012&lt;&gt;0),IF(X285=$X$1012,1+COUNTIF(U$7:U284,"&gt;0"),0),0)</f>
        <v>0</v>
      </c>
      <c r="V285" s="178" t="s">
        <v>474</v>
      </c>
      <c r="W285" s="130"/>
      <c r="X285" s="131"/>
      <c r="Y285" s="131"/>
      <c r="Z285" s="206"/>
      <c r="AA285" s="194">
        <f t="shared" si="29"/>
        <v>0</v>
      </c>
      <c r="AB285" s="124" t="str">
        <f t="shared" si="30"/>
        <v/>
      </c>
      <c r="AC285" s="195" t="str">
        <f t="shared" si="31"/>
        <v/>
      </c>
      <c r="AD285" s="194" t="str">
        <f t="shared" si="32"/>
        <v/>
      </c>
      <c r="AE285" s="194">
        <f>IF(AD285="",0,IF(ISERROR(VLOOKUP(AD285,AD$7:AD284,1,FALSE)),1,0))</f>
        <v>0</v>
      </c>
      <c r="AF285" s="194"/>
    </row>
    <row r="286" spans="1:32" ht="16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75">
        <f>IF(AND($X$1012&lt;&gt;" ",$X$1012&lt;&gt;0),IF(X286=$X$1012,1+COUNTIF(U$7:U285,"&gt;0"),0),0)</f>
        <v>0</v>
      </c>
      <c r="V286" s="178" t="s">
        <v>475</v>
      </c>
      <c r="W286" s="130"/>
      <c r="X286" s="131"/>
      <c r="Y286" s="131"/>
      <c r="Z286" s="206"/>
      <c r="AA286" s="194">
        <f t="shared" si="29"/>
        <v>0</v>
      </c>
      <c r="AB286" s="124" t="str">
        <f t="shared" si="30"/>
        <v/>
      </c>
      <c r="AC286" s="195" t="str">
        <f t="shared" si="31"/>
        <v/>
      </c>
      <c r="AD286" s="194" t="str">
        <f t="shared" si="32"/>
        <v/>
      </c>
      <c r="AE286" s="194">
        <f>IF(AD286="",0,IF(ISERROR(VLOOKUP(AD286,AD$7:AD285,1,FALSE)),1,0))</f>
        <v>0</v>
      </c>
      <c r="AF286" s="194"/>
    </row>
    <row r="287" spans="1:32" ht="16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75">
        <f>IF(AND($X$1012&lt;&gt;" ",$X$1012&lt;&gt;0),IF(X287=$X$1012,1+COUNTIF(U$7:U286,"&gt;0"),0),0)</f>
        <v>0</v>
      </c>
      <c r="V287" s="178" t="s">
        <v>476</v>
      </c>
      <c r="W287" s="130"/>
      <c r="X287" s="131"/>
      <c r="Y287" s="131"/>
      <c r="Z287" s="206"/>
      <c r="AA287" s="194">
        <f t="shared" si="29"/>
        <v>0</v>
      </c>
      <c r="AB287" s="124" t="str">
        <f t="shared" si="30"/>
        <v/>
      </c>
      <c r="AC287" s="195" t="str">
        <f t="shared" si="31"/>
        <v/>
      </c>
      <c r="AD287" s="194" t="str">
        <f t="shared" si="32"/>
        <v/>
      </c>
      <c r="AE287" s="194">
        <f>IF(AD287="",0,IF(ISERROR(VLOOKUP(AD287,AD$7:AD286,1,FALSE)),1,0))</f>
        <v>0</v>
      </c>
      <c r="AF287" s="194"/>
    </row>
    <row r="288" spans="1:32" ht="16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75">
        <f>IF(AND($X$1012&lt;&gt;" ",$X$1012&lt;&gt;0),IF(X288=$X$1012,1+COUNTIF(U$7:U287,"&gt;0"),0),0)</f>
        <v>0</v>
      </c>
      <c r="V288" s="178" t="s">
        <v>477</v>
      </c>
      <c r="W288" s="130"/>
      <c r="X288" s="131"/>
      <c r="Y288" s="131"/>
      <c r="Z288" s="206"/>
      <c r="AA288" s="194">
        <f t="shared" si="29"/>
        <v>0</v>
      </c>
      <c r="AB288" s="124" t="str">
        <f t="shared" si="30"/>
        <v/>
      </c>
      <c r="AC288" s="195" t="str">
        <f t="shared" si="31"/>
        <v/>
      </c>
      <c r="AD288" s="194" t="str">
        <f t="shared" si="32"/>
        <v/>
      </c>
      <c r="AE288" s="194">
        <f>IF(AD288="",0,IF(ISERROR(VLOOKUP(AD288,AD$7:AD287,1,FALSE)),1,0))</f>
        <v>0</v>
      </c>
      <c r="AF288" s="194"/>
    </row>
    <row r="289" spans="1:32" ht="16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75">
        <f>IF(AND($X$1012&lt;&gt;" ",$X$1012&lt;&gt;0),IF(X289=$X$1012,1+COUNTIF(U$7:U288,"&gt;0"),0),0)</f>
        <v>0</v>
      </c>
      <c r="V289" s="178" t="s">
        <v>478</v>
      </c>
      <c r="W289" s="130"/>
      <c r="X289" s="131"/>
      <c r="Y289" s="131"/>
      <c r="Z289" s="206"/>
      <c r="AA289" s="194">
        <f t="shared" si="29"/>
        <v>0</v>
      </c>
      <c r="AB289" s="124" t="str">
        <f t="shared" si="30"/>
        <v/>
      </c>
      <c r="AC289" s="195" t="str">
        <f t="shared" si="31"/>
        <v/>
      </c>
      <c r="AD289" s="194" t="str">
        <f t="shared" si="32"/>
        <v/>
      </c>
      <c r="AE289" s="194">
        <f>IF(AD289="",0,IF(ISERROR(VLOOKUP(AD289,AD$7:AD288,1,FALSE)),1,0))</f>
        <v>0</v>
      </c>
      <c r="AF289" s="194"/>
    </row>
    <row r="290" spans="1:32" ht="16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75">
        <f>IF(AND($X$1012&lt;&gt;" ",$X$1012&lt;&gt;0),IF(X290=$X$1012,1+COUNTIF(U$7:U289,"&gt;0"),0),0)</f>
        <v>0</v>
      </c>
      <c r="V290" s="178" t="s">
        <v>479</v>
      </c>
      <c r="W290" s="130"/>
      <c r="X290" s="131"/>
      <c r="Y290" s="131"/>
      <c r="Z290" s="206"/>
      <c r="AA290" s="194">
        <f t="shared" si="29"/>
        <v>0</v>
      </c>
      <c r="AB290" s="124" t="str">
        <f t="shared" si="30"/>
        <v/>
      </c>
      <c r="AC290" s="195" t="str">
        <f t="shared" si="31"/>
        <v/>
      </c>
      <c r="AD290" s="194" t="str">
        <f t="shared" si="32"/>
        <v/>
      </c>
      <c r="AE290" s="194">
        <f>IF(AD290="",0,IF(ISERROR(VLOOKUP(AD290,AD$7:AD289,1,FALSE)),1,0))</f>
        <v>0</v>
      </c>
      <c r="AF290" s="194"/>
    </row>
    <row r="291" spans="1:32" ht="16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75">
        <f>IF(AND($X$1012&lt;&gt;" ",$X$1012&lt;&gt;0),IF(X291=$X$1012,1+COUNTIF(U$7:U290,"&gt;0"),0),0)</f>
        <v>0</v>
      </c>
      <c r="V291" s="178" t="s">
        <v>480</v>
      </c>
      <c r="W291" s="130"/>
      <c r="X291" s="131"/>
      <c r="Y291" s="131"/>
      <c r="Z291" s="206"/>
      <c r="AA291" s="194">
        <f t="shared" si="29"/>
        <v>0</v>
      </c>
      <c r="AB291" s="124" t="str">
        <f t="shared" si="30"/>
        <v/>
      </c>
      <c r="AC291" s="195" t="str">
        <f t="shared" si="31"/>
        <v/>
      </c>
      <c r="AD291" s="194" t="str">
        <f t="shared" si="32"/>
        <v/>
      </c>
      <c r="AE291" s="194">
        <f>IF(AD291="",0,IF(ISERROR(VLOOKUP(AD291,AD$7:AD290,1,FALSE)),1,0))</f>
        <v>0</v>
      </c>
      <c r="AF291" s="194"/>
    </row>
    <row r="292" spans="1:32" ht="16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75">
        <f>IF(AND($X$1012&lt;&gt;" ",$X$1012&lt;&gt;0),IF(X292=$X$1012,1+COUNTIF(U$7:U291,"&gt;0"),0),0)</f>
        <v>0</v>
      </c>
      <c r="V292" s="178" t="s">
        <v>481</v>
      </c>
      <c r="W292" s="130"/>
      <c r="X292" s="131"/>
      <c r="Y292" s="131"/>
      <c r="Z292" s="206"/>
      <c r="AA292" s="194">
        <f t="shared" si="29"/>
        <v>0</v>
      </c>
      <c r="AB292" s="124" t="str">
        <f t="shared" si="30"/>
        <v/>
      </c>
      <c r="AC292" s="195" t="str">
        <f t="shared" si="31"/>
        <v/>
      </c>
      <c r="AD292" s="194" t="str">
        <f t="shared" si="32"/>
        <v/>
      </c>
      <c r="AE292" s="194">
        <f>IF(AD292="",0,IF(ISERROR(VLOOKUP(AD292,AD$7:AD291,1,FALSE)),1,0))</f>
        <v>0</v>
      </c>
      <c r="AF292" s="194"/>
    </row>
    <row r="293" spans="1:32" ht="16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75">
        <f>IF(AND($X$1012&lt;&gt;" ",$X$1012&lt;&gt;0),IF(X293=$X$1012,1+COUNTIF(U$7:U292,"&gt;0"),0),0)</f>
        <v>0</v>
      </c>
      <c r="V293" s="178" t="s">
        <v>482</v>
      </c>
      <c r="W293" s="130"/>
      <c r="X293" s="131"/>
      <c r="Y293" s="131"/>
      <c r="Z293" s="206"/>
      <c r="AA293" s="194">
        <f t="shared" si="29"/>
        <v>0</v>
      </c>
      <c r="AB293" s="124" t="str">
        <f t="shared" si="30"/>
        <v/>
      </c>
      <c r="AC293" s="195" t="str">
        <f t="shared" si="31"/>
        <v/>
      </c>
      <c r="AD293" s="194" t="str">
        <f t="shared" si="32"/>
        <v/>
      </c>
      <c r="AE293" s="194">
        <f>IF(AD293="",0,IF(ISERROR(VLOOKUP(AD293,AD$7:AD292,1,FALSE)),1,0))</f>
        <v>0</v>
      </c>
      <c r="AF293" s="194"/>
    </row>
    <row r="294" spans="1:32" ht="16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75">
        <f>IF(AND($X$1012&lt;&gt;" ",$X$1012&lt;&gt;0),IF(X294=$X$1012,1+COUNTIF(U$7:U293,"&gt;0"),0),0)</f>
        <v>0</v>
      </c>
      <c r="V294" s="178" t="s">
        <v>483</v>
      </c>
      <c r="W294" s="130"/>
      <c r="X294" s="131"/>
      <c r="Y294" s="131"/>
      <c r="Z294" s="206"/>
      <c r="AA294" s="194">
        <f t="shared" si="29"/>
        <v>0</v>
      </c>
      <c r="AB294" s="124" t="str">
        <f t="shared" si="30"/>
        <v/>
      </c>
      <c r="AC294" s="195" t="str">
        <f t="shared" si="31"/>
        <v/>
      </c>
      <c r="AD294" s="194" t="str">
        <f t="shared" si="32"/>
        <v/>
      </c>
      <c r="AE294" s="194">
        <f>IF(AD294="",0,IF(ISERROR(VLOOKUP(AD294,AD$7:AD293,1,FALSE)),1,0))</f>
        <v>0</v>
      </c>
      <c r="AF294" s="194"/>
    </row>
    <row r="295" spans="1:32" ht="16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75">
        <f>IF(AND($X$1012&lt;&gt;" ",$X$1012&lt;&gt;0),IF(X295=$X$1012,1+COUNTIF(U$7:U294,"&gt;0"),0),0)</f>
        <v>0</v>
      </c>
      <c r="V295" s="178" t="s">
        <v>484</v>
      </c>
      <c r="W295" s="130"/>
      <c r="X295" s="131"/>
      <c r="Y295" s="131"/>
      <c r="Z295" s="206"/>
      <c r="AA295" s="194">
        <f t="shared" si="29"/>
        <v>0</v>
      </c>
      <c r="AB295" s="124" t="str">
        <f t="shared" si="30"/>
        <v/>
      </c>
      <c r="AC295" s="195" t="str">
        <f t="shared" si="31"/>
        <v/>
      </c>
      <c r="AD295" s="194" t="str">
        <f t="shared" si="32"/>
        <v/>
      </c>
      <c r="AE295" s="194">
        <f>IF(AD295="",0,IF(ISERROR(VLOOKUP(AD295,AD$7:AD294,1,FALSE)),1,0))</f>
        <v>0</v>
      </c>
      <c r="AF295" s="194"/>
    </row>
    <row r="296" spans="1:32" ht="16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75">
        <f>IF(AND($X$1012&lt;&gt;" ",$X$1012&lt;&gt;0),IF(X296=$X$1012,1+COUNTIF(U$7:U295,"&gt;0"),0),0)</f>
        <v>0</v>
      </c>
      <c r="V296" s="178" t="s">
        <v>485</v>
      </c>
      <c r="W296" s="130"/>
      <c r="X296" s="131"/>
      <c r="Y296" s="131"/>
      <c r="Z296" s="206"/>
      <c r="AA296" s="194">
        <f t="shared" si="29"/>
        <v>0</v>
      </c>
      <c r="AB296" s="124" t="str">
        <f t="shared" si="30"/>
        <v/>
      </c>
      <c r="AC296" s="195" t="str">
        <f t="shared" si="31"/>
        <v/>
      </c>
      <c r="AD296" s="194" t="str">
        <f t="shared" si="32"/>
        <v/>
      </c>
      <c r="AE296" s="194">
        <f>IF(AD296="",0,IF(ISERROR(VLOOKUP(AD296,AD$7:AD295,1,FALSE)),1,0))</f>
        <v>0</v>
      </c>
      <c r="AF296" s="194"/>
    </row>
    <row r="297" spans="1:32" ht="16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75">
        <f>IF(AND($X$1012&lt;&gt;" ",$X$1012&lt;&gt;0),IF(X297=$X$1012,1+COUNTIF(U$7:U296,"&gt;0"),0),0)</f>
        <v>0</v>
      </c>
      <c r="V297" s="178" t="s">
        <v>486</v>
      </c>
      <c r="W297" s="130"/>
      <c r="X297" s="131"/>
      <c r="Y297" s="131"/>
      <c r="Z297" s="206"/>
      <c r="AA297" s="194">
        <f t="shared" si="29"/>
        <v>0</v>
      </c>
      <c r="AB297" s="124" t="str">
        <f t="shared" si="30"/>
        <v/>
      </c>
      <c r="AC297" s="195" t="str">
        <f t="shared" si="31"/>
        <v/>
      </c>
      <c r="AD297" s="194" t="str">
        <f t="shared" si="32"/>
        <v/>
      </c>
      <c r="AE297" s="194">
        <f>IF(AD297="",0,IF(ISERROR(VLOOKUP(AD297,AD$7:AD296,1,FALSE)),1,0))</f>
        <v>0</v>
      </c>
      <c r="AF297" s="194"/>
    </row>
    <row r="298" spans="1:32" ht="16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75">
        <f>IF(AND($X$1012&lt;&gt;" ",$X$1012&lt;&gt;0),IF(X298=$X$1012,1+COUNTIF(U$7:U297,"&gt;0"),0),0)</f>
        <v>0</v>
      </c>
      <c r="V298" s="178" t="s">
        <v>487</v>
      </c>
      <c r="W298" s="130"/>
      <c r="X298" s="131"/>
      <c r="Y298" s="131"/>
      <c r="Z298" s="206"/>
      <c r="AA298" s="194">
        <f t="shared" si="29"/>
        <v>0</v>
      </c>
      <c r="AB298" s="124" t="str">
        <f t="shared" si="30"/>
        <v/>
      </c>
      <c r="AC298" s="195" t="str">
        <f t="shared" si="31"/>
        <v/>
      </c>
      <c r="AD298" s="194" t="str">
        <f t="shared" si="32"/>
        <v/>
      </c>
      <c r="AE298" s="194">
        <f>IF(AD298="",0,IF(ISERROR(VLOOKUP(AD298,AD$7:AD297,1,FALSE)),1,0))</f>
        <v>0</v>
      </c>
      <c r="AF298" s="194"/>
    </row>
    <row r="299" spans="1:32" ht="16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75">
        <f>IF(AND($X$1012&lt;&gt;" ",$X$1012&lt;&gt;0),IF(X299=$X$1012,1+COUNTIF(U$7:U298,"&gt;0"),0),0)</f>
        <v>0</v>
      </c>
      <c r="V299" s="178" t="s">
        <v>488</v>
      </c>
      <c r="W299" s="130"/>
      <c r="X299" s="131"/>
      <c r="Y299" s="131"/>
      <c r="Z299" s="206"/>
      <c r="AA299" s="194">
        <f t="shared" si="29"/>
        <v>0</v>
      </c>
      <c r="AB299" s="124" t="str">
        <f t="shared" si="30"/>
        <v/>
      </c>
      <c r="AC299" s="195" t="str">
        <f t="shared" si="31"/>
        <v/>
      </c>
      <c r="AD299" s="194" t="str">
        <f t="shared" si="32"/>
        <v/>
      </c>
      <c r="AE299" s="194">
        <f>IF(AD299="",0,IF(ISERROR(VLOOKUP(AD299,AD$7:AD298,1,FALSE)),1,0))</f>
        <v>0</v>
      </c>
      <c r="AF299" s="194"/>
    </row>
    <row r="300" spans="1:32" ht="16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75">
        <f>IF(AND($X$1012&lt;&gt;" ",$X$1012&lt;&gt;0),IF(X300=$X$1012,1+COUNTIF(U$7:U299,"&gt;0"),0),0)</f>
        <v>0</v>
      </c>
      <c r="V300" s="178" t="s">
        <v>489</v>
      </c>
      <c r="W300" s="130"/>
      <c r="X300" s="131"/>
      <c r="Y300" s="131"/>
      <c r="Z300" s="206"/>
      <c r="AA300" s="194">
        <f t="shared" si="29"/>
        <v>0</v>
      </c>
      <c r="AB300" s="124" t="str">
        <f t="shared" si="30"/>
        <v/>
      </c>
      <c r="AC300" s="195" t="str">
        <f t="shared" si="31"/>
        <v/>
      </c>
      <c r="AD300" s="194" t="str">
        <f t="shared" si="32"/>
        <v/>
      </c>
      <c r="AE300" s="194">
        <f>IF(AD300="",0,IF(ISERROR(VLOOKUP(AD300,AD$7:AD299,1,FALSE)),1,0))</f>
        <v>0</v>
      </c>
      <c r="AF300" s="194"/>
    </row>
    <row r="301" spans="1:32" ht="16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75">
        <f>IF(AND($X$1012&lt;&gt;" ",$X$1012&lt;&gt;0),IF(X301=$X$1012,1+COUNTIF(U$7:U300,"&gt;0"),0),0)</f>
        <v>0</v>
      </c>
      <c r="V301" s="178" t="s">
        <v>490</v>
      </c>
      <c r="W301" s="130"/>
      <c r="X301" s="131"/>
      <c r="Y301" s="131"/>
      <c r="Z301" s="206"/>
      <c r="AA301" s="194">
        <f t="shared" si="29"/>
        <v>0</v>
      </c>
      <c r="AB301" s="124" t="str">
        <f t="shared" si="30"/>
        <v/>
      </c>
      <c r="AC301" s="195" t="str">
        <f t="shared" si="31"/>
        <v/>
      </c>
      <c r="AD301" s="194" t="str">
        <f t="shared" si="32"/>
        <v/>
      </c>
      <c r="AE301" s="194">
        <f>IF(AD301="",0,IF(ISERROR(VLOOKUP(AD301,AD$7:AD300,1,FALSE)),1,0))</f>
        <v>0</v>
      </c>
      <c r="AF301" s="194"/>
    </row>
    <row r="302" spans="1:32" ht="16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75">
        <f>IF(AND($X$1012&lt;&gt;" ",$X$1012&lt;&gt;0),IF(X302=$X$1012,1+COUNTIF(U$7:U301,"&gt;0"),0),0)</f>
        <v>0</v>
      </c>
      <c r="V302" s="178" t="s">
        <v>491</v>
      </c>
      <c r="W302" s="130"/>
      <c r="X302" s="131"/>
      <c r="Y302" s="131"/>
      <c r="Z302" s="206"/>
      <c r="AA302" s="194">
        <f t="shared" si="29"/>
        <v>0</v>
      </c>
      <c r="AB302" s="124" t="str">
        <f t="shared" si="30"/>
        <v/>
      </c>
      <c r="AC302" s="195" t="str">
        <f t="shared" si="31"/>
        <v/>
      </c>
      <c r="AD302" s="194" t="str">
        <f t="shared" si="32"/>
        <v/>
      </c>
      <c r="AE302" s="194">
        <f>IF(AD302="",0,IF(ISERROR(VLOOKUP(AD302,AD$7:AD301,1,FALSE)),1,0))</f>
        <v>0</v>
      </c>
      <c r="AF302" s="194"/>
    </row>
    <row r="303" spans="1:32" ht="16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75">
        <f>IF(AND($X$1012&lt;&gt;" ",$X$1012&lt;&gt;0),IF(X303=$X$1012,1+COUNTIF(U$7:U302,"&gt;0"),0),0)</f>
        <v>0</v>
      </c>
      <c r="V303" s="178" t="s">
        <v>492</v>
      </c>
      <c r="W303" s="130"/>
      <c r="X303" s="131"/>
      <c r="Y303" s="131"/>
      <c r="Z303" s="206"/>
      <c r="AA303" s="194">
        <f t="shared" si="29"/>
        <v>0</v>
      </c>
      <c r="AB303" s="124" t="str">
        <f t="shared" si="30"/>
        <v/>
      </c>
      <c r="AC303" s="195" t="str">
        <f t="shared" si="31"/>
        <v/>
      </c>
      <c r="AD303" s="194" t="str">
        <f t="shared" si="32"/>
        <v/>
      </c>
      <c r="AE303" s="194">
        <f>IF(AD303="",0,IF(ISERROR(VLOOKUP(AD303,AD$7:AD302,1,FALSE)),1,0))</f>
        <v>0</v>
      </c>
      <c r="AF303" s="194"/>
    </row>
    <row r="304" spans="1:32" ht="16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75">
        <f>IF(AND($X$1012&lt;&gt;" ",$X$1012&lt;&gt;0),IF(X304=$X$1012,1+COUNTIF(U$7:U303,"&gt;0"),0),0)</f>
        <v>0</v>
      </c>
      <c r="V304" s="178" t="s">
        <v>493</v>
      </c>
      <c r="W304" s="130"/>
      <c r="X304" s="131"/>
      <c r="Y304" s="131"/>
      <c r="Z304" s="206"/>
      <c r="AA304" s="194">
        <f t="shared" si="29"/>
        <v>0</v>
      </c>
      <c r="AB304" s="124" t="str">
        <f t="shared" si="30"/>
        <v/>
      </c>
      <c r="AC304" s="195" t="str">
        <f t="shared" si="31"/>
        <v/>
      </c>
      <c r="AD304" s="194" t="str">
        <f t="shared" si="32"/>
        <v/>
      </c>
      <c r="AE304" s="194">
        <f>IF(AD304="",0,IF(ISERROR(VLOOKUP(AD304,AD$7:AD303,1,FALSE)),1,0))</f>
        <v>0</v>
      </c>
      <c r="AF304" s="194"/>
    </row>
    <row r="305" spans="1:32" ht="16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75">
        <f>IF(AND($X$1012&lt;&gt;" ",$X$1012&lt;&gt;0),IF(X305=$X$1012,1+COUNTIF(U$7:U304,"&gt;0"),0),0)</f>
        <v>0</v>
      </c>
      <c r="V305" s="178" t="s">
        <v>494</v>
      </c>
      <c r="W305" s="130"/>
      <c r="X305" s="131"/>
      <c r="Y305" s="131"/>
      <c r="Z305" s="206"/>
      <c r="AA305" s="194">
        <f t="shared" si="29"/>
        <v>0</v>
      </c>
      <c r="AB305" s="124" t="str">
        <f t="shared" si="30"/>
        <v/>
      </c>
      <c r="AC305" s="195" t="str">
        <f t="shared" si="31"/>
        <v/>
      </c>
      <c r="AD305" s="194" t="str">
        <f t="shared" si="32"/>
        <v/>
      </c>
      <c r="AE305" s="194">
        <f>IF(AD305="",0,IF(ISERROR(VLOOKUP(AD305,AD$7:AD304,1,FALSE)),1,0))</f>
        <v>0</v>
      </c>
      <c r="AF305" s="194"/>
    </row>
    <row r="306" spans="1:32" ht="16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75">
        <f>IF(AND($X$1012&lt;&gt;" ",$X$1012&lt;&gt;0),IF(X306=$X$1012,1+COUNTIF(U$7:U305,"&gt;0"),0),0)</f>
        <v>0</v>
      </c>
      <c r="V306" s="178" t="s">
        <v>495</v>
      </c>
      <c r="W306" s="130"/>
      <c r="X306" s="131"/>
      <c r="Y306" s="131"/>
      <c r="Z306" s="206"/>
      <c r="AA306" s="194">
        <f t="shared" si="29"/>
        <v>0</v>
      </c>
      <c r="AB306" s="124" t="str">
        <f t="shared" si="30"/>
        <v/>
      </c>
      <c r="AC306" s="195" t="str">
        <f t="shared" si="31"/>
        <v/>
      </c>
      <c r="AD306" s="194" t="str">
        <f t="shared" si="32"/>
        <v/>
      </c>
      <c r="AE306" s="194">
        <f>IF(AD306="",0,IF(ISERROR(VLOOKUP(AD306,AD$7:AD305,1,FALSE)),1,0))</f>
        <v>0</v>
      </c>
      <c r="AF306" s="194"/>
    </row>
    <row r="307" spans="1:32" ht="16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75">
        <f>IF(AND($X$1012&lt;&gt;" ",$X$1012&lt;&gt;0),IF(X307=$X$1012,1+COUNTIF(U$7:U306,"&gt;0"),0),0)</f>
        <v>0</v>
      </c>
      <c r="V307" s="178" t="s">
        <v>496</v>
      </c>
      <c r="W307" s="130"/>
      <c r="X307" s="131"/>
      <c r="Y307" s="131"/>
      <c r="Z307" s="206"/>
      <c r="AA307" s="194">
        <f t="shared" si="29"/>
        <v>0</v>
      </c>
      <c r="AB307" s="124" t="str">
        <f t="shared" si="30"/>
        <v/>
      </c>
      <c r="AC307" s="195" t="str">
        <f t="shared" si="31"/>
        <v/>
      </c>
      <c r="AD307" s="194" t="str">
        <f t="shared" si="32"/>
        <v/>
      </c>
      <c r="AE307" s="194">
        <f>IF(AD307="",0,IF(ISERROR(VLOOKUP(AD307,AD$7:AD306,1,FALSE)),1,0))</f>
        <v>0</v>
      </c>
      <c r="AF307" s="194"/>
    </row>
    <row r="308" spans="1:32" ht="16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75">
        <f>IF(AND($X$1012&lt;&gt;" ",$X$1012&lt;&gt;0),IF(X308=$X$1012,1+COUNTIF(U$7:U307,"&gt;0"),0),0)</f>
        <v>0</v>
      </c>
      <c r="V308" s="178" t="s">
        <v>497</v>
      </c>
      <c r="W308" s="130"/>
      <c r="X308" s="131"/>
      <c r="Y308" s="131"/>
      <c r="Z308" s="206"/>
      <c r="AA308" s="194">
        <f t="shared" si="29"/>
        <v>0</v>
      </c>
      <c r="AB308" s="124" t="str">
        <f t="shared" si="30"/>
        <v/>
      </c>
      <c r="AC308" s="195" t="str">
        <f t="shared" si="31"/>
        <v/>
      </c>
      <c r="AD308" s="194" t="str">
        <f t="shared" si="32"/>
        <v/>
      </c>
      <c r="AE308" s="194">
        <f>IF(AD308="",0,IF(ISERROR(VLOOKUP(AD308,AD$7:AD307,1,FALSE)),1,0))</f>
        <v>0</v>
      </c>
      <c r="AF308" s="194"/>
    </row>
    <row r="309" spans="1:32" ht="16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75">
        <f>IF(AND($X$1012&lt;&gt;" ",$X$1012&lt;&gt;0),IF(X309=$X$1012,1+COUNTIF(U$7:U308,"&gt;0"),0),0)</f>
        <v>0</v>
      </c>
      <c r="V309" s="178" t="s">
        <v>498</v>
      </c>
      <c r="W309" s="130"/>
      <c r="X309" s="131"/>
      <c r="Y309" s="131"/>
      <c r="Z309" s="206"/>
      <c r="AA309" s="194">
        <f t="shared" si="29"/>
        <v>0</v>
      </c>
      <c r="AB309" s="124" t="str">
        <f t="shared" si="30"/>
        <v/>
      </c>
      <c r="AC309" s="195" t="str">
        <f t="shared" si="31"/>
        <v/>
      </c>
      <c r="AD309" s="194" t="str">
        <f t="shared" si="32"/>
        <v/>
      </c>
      <c r="AE309" s="194">
        <f>IF(AD309="",0,IF(ISERROR(VLOOKUP(AD309,AD$7:AD308,1,FALSE)),1,0))</f>
        <v>0</v>
      </c>
      <c r="AF309" s="194"/>
    </row>
    <row r="310" spans="1:32" ht="16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75">
        <f>IF(AND($X$1012&lt;&gt;" ",$X$1012&lt;&gt;0),IF(X310=$X$1012,1+COUNTIF(U$7:U309,"&gt;0"),0),0)</f>
        <v>0</v>
      </c>
      <c r="V310" s="178" t="s">
        <v>499</v>
      </c>
      <c r="W310" s="130"/>
      <c r="X310" s="131"/>
      <c r="Y310" s="131"/>
      <c r="Z310" s="206"/>
      <c r="AA310" s="194">
        <f t="shared" si="29"/>
        <v>0</v>
      </c>
      <c r="AB310" s="124" t="str">
        <f t="shared" si="30"/>
        <v/>
      </c>
      <c r="AC310" s="195" t="str">
        <f t="shared" si="31"/>
        <v/>
      </c>
      <c r="AD310" s="194" t="str">
        <f t="shared" si="32"/>
        <v/>
      </c>
      <c r="AE310" s="194">
        <f>IF(AD310="",0,IF(ISERROR(VLOOKUP(AD310,AD$7:AD309,1,FALSE)),1,0))</f>
        <v>0</v>
      </c>
      <c r="AF310" s="194"/>
    </row>
    <row r="311" spans="1:32" ht="16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75">
        <f>IF(AND($X$1012&lt;&gt;" ",$X$1012&lt;&gt;0),IF(X311=$X$1012,1+COUNTIF(U$7:U310,"&gt;0"),0),0)</f>
        <v>0</v>
      </c>
      <c r="V311" s="178" t="s">
        <v>500</v>
      </c>
      <c r="W311" s="130"/>
      <c r="X311" s="131"/>
      <c r="Y311" s="131"/>
      <c r="Z311" s="206"/>
      <c r="AA311" s="194">
        <f t="shared" si="29"/>
        <v>0</v>
      </c>
      <c r="AB311" s="124" t="str">
        <f t="shared" si="30"/>
        <v/>
      </c>
      <c r="AC311" s="195" t="str">
        <f t="shared" si="31"/>
        <v/>
      </c>
      <c r="AD311" s="194" t="str">
        <f t="shared" si="32"/>
        <v/>
      </c>
      <c r="AE311" s="194">
        <f>IF(AD311="",0,IF(ISERROR(VLOOKUP(AD311,AD$7:AD310,1,FALSE)),1,0))</f>
        <v>0</v>
      </c>
      <c r="AF311" s="194"/>
    </row>
    <row r="312" spans="1:32" ht="16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75">
        <f>IF(AND($X$1012&lt;&gt;" ",$X$1012&lt;&gt;0),IF(X312=$X$1012,1+COUNTIF(U$7:U311,"&gt;0"),0),0)</f>
        <v>0</v>
      </c>
      <c r="V312" s="178" t="s">
        <v>501</v>
      </c>
      <c r="W312" s="130"/>
      <c r="X312" s="131"/>
      <c r="Y312" s="131"/>
      <c r="Z312" s="206"/>
      <c r="AA312" s="194">
        <f t="shared" si="29"/>
        <v>0</v>
      </c>
      <c r="AB312" s="124" t="str">
        <f t="shared" si="30"/>
        <v/>
      </c>
      <c r="AC312" s="195" t="str">
        <f t="shared" si="31"/>
        <v/>
      </c>
      <c r="AD312" s="194" t="str">
        <f t="shared" si="32"/>
        <v/>
      </c>
      <c r="AE312" s="194">
        <f>IF(AD312="",0,IF(ISERROR(VLOOKUP(AD312,AD$7:AD311,1,FALSE)),1,0))</f>
        <v>0</v>
      </c>
      <c r="AF312" s="194"/>
    </row>
    <row r="313" spans="1:32" ht="16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75">
        <f>IF(AND($X$1012&lt;&gt;" ",$X$1012&lt;&gt;0),IF(X313=$X$1012,1+COUNTIF(U$7:U312,"&gt;0"),0),0)</f>
        <v>0</v>
      </c>
      <c r="V313" s="178" t="s">
        <v>502</v>
      </c>
      <c r="W313" s="130"/>
      <c r="X313" s="131"/>
      <c r="Y313" s="131"/>
      <c r="Z313" s="206"/>
      <c r="AA313" s="194">
        <f t="shared" si="29"/>
        <v>0</v>
      </c>
      <c r="AB313" s="124" t="str">
        <f t="shared" si="30"/>
        <v/>
      </c>
      <c r="AC313" s="195" t="str">
        <f t="shared" si="31"/>
        <v/>
      </c>
      <c r="AD313" s="194" t="str">
        <f t="shared" si="32"/>
        <v/>
      </c>
      <c r="AE313" s="194">
        <f>IF(AD313="",0,IF(ISERROR(VLOOKUP(AD313,AD$7:AD312,1,FALSE)),1,0))</f>
        <v>0</v>
      </c>
      <c r="AF313" s="194"/>
    </row>
    <row r="314" spans="1:32" ht="16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75">
        <f>IF(AND($X$1012&lt;&gt;" ",$X$1012&lt;&gt;0),IF(X314=$X$1012,1+COUNTIF(U$7:U313,"&gt;0"),0),0)</f>
        <v>0</v>
      </c>
      <c r="V314" s="178" t="s">
        <v>503</v>
      </c>
      <c r="W314" s="130"/>
      <c r="X314" s="131"/>
      <c r="Y314" s="131"/>
      <c r="Z314" s="206"/>
      <c r="AA314" s="194">
        <f t="shared" si="29"/>
        <v>0</v>
      </c>
      <c r="AB314" s="124" t="str">
        <f t="shared" si="30"/>
        <v/>
      </c>
      <c r="AC314" s="195" t="str">
        <f t="shared" si="31"/>
        <v/>
      </c>
      <c r="AD314" s="194" t="str">
        <f t="shared" si="32"/>
        <v/>
      </c>
      <c r="AE314" s="194">
        <f>IF(AD314="",0,IF(ISERROR(VLOOKUP(AD314,AD$7:AD313,1,FALSE)),1,0))</f>
        <v>0</v>
      </c>
      <c r="AF314" s="194"/>
    </row>
    <row r="315" spans="1:32" ht="16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75">
        <f>IF(AND($X$1012&lt;&gt;" ",$X$1012&lt;&gt;0),IF(X315=$X$1012,1+COUNTIF(U$7:U314,"&gt;0"),0),0)</f>
        <v>0</v>
      </c>
      <c r="V315" s="178" t="s">
        <v>504</v>
      </c>
      <c r="W315" s="130"/>
      <c r="X315" s="131"/>
      <c r="Y315" s="131"/>
      <c r="Z315" s="206"/>
      <c r="AA315" s="194">
        <f t="shared" si="29"/>
        <v>0</v>
      </c>
      <c r="AB315" s="124" t="str">
        <f t="shared" si="30"/>
        <v/>
      </c>
      <c r="AC315" s="195" t="str">
        <f t="shared" si="31"/>
        <v/>
      </c>
      <c r="AD315" s="194" t="str">
        <f t="shared" si="32"/>
        <v/>
      </c>
      <c r="AE315" s="194">
        <f>IF(AD315="",0,IF(ISERROR(VLOOKUP(AD315,AD$7:AD314,1,FALSE)),1,0))</f>
        <v>0</v>
      </c>
      <c r="AF315" s="194"/>
    </row>
    <row r="316" spans="1:32" ht="16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75">
        <f>IF(AND($X$1012&lt;&gt;" ",$X$1012&lt;&gt;0),IF(X316=$X$1012,1+COUNTIF(U$7:U315,"&gt;0"),0),0)</f>
        <v>0</v>
      </c>
      <c r="V316" s="178" t="s">
        <v>505</v>
      </c>
      <c r="W316" s="130"/>
      <c r="X316" s="131"/>
      <c r="Y316" s="131"/>
      <c r="Z316" s="206"/>
      <c r="AA316" s="194">
        <f t="shared" si="29"/>
        <v>0</v>
      </c>
      <c r="AB316" s="124" t="str">
        <f t="shared" si="30"/>
        <v/>
      </c>
      <c r="AC316" s="195" t="str">
        <f t="shared" si="31"/>
        <v/>
      </c>
      <c r="AD316" s="194" t="str">
        <f t="shared" si="32"/>
        <v/>
      </c>
      <c r="AE316" s="194">
        <f>IF(AD316="",0,IF(ISERROR(VLOOKUP(AD316,AD$7:AD315,1,FALSE)),1,0))</f>
        <v>0</v>
      </c>
      <c r="AF316" s="194"/>
    </row>
    <row r="317" spans="1:32" ht="16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75">
        <f>IF(AND($X$1012&lt;&gt;" ",$X$1012&lt;&gt;0),IF(X317=$X$1012,1+COUNTIF(U$7:U316,"&gt;0"),0),0)</f>
        <v>0</v>
      </c>
      <c r="V317" s="178" t="s">
        <v>506</v>
      </c>
      <c r="W317" s="130"/>
      <c r="X317" s="131"/>
      <c r="Y317" s="131"/>
      <c r="Z317" s="206"/>
      <c r="AA317" s="194">
        <f t="shared" si="29"/>
        <v>0</v>
      </c>
      <c r="AB317" s="124" t="str">
        <f t="shared" si="30"/>
        <v/>
      </c>
      <c r="AC317" s="195" t="str">
        <f t="shared" si="31"/>
        <v/>
      </c>
      <c r="AD317" s="194" t="str">
        <f t="shared" si="32"/>
        <v/>
      </c>
      <c r="AE317" s="194">
        <f>IF(AD317="",0,IF(ISERROR(VLOOKUP(AD317,AD$7:AD316,1,FALSE)),1,0))</f>
        <v>0</v>
      </c>
      <c r="AF317" s="194"/>
    </row>
    <row r="318" spans="1:32" ht="16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75">
        <f>IF(AND($X$1012&lt;&gt;" ",$X$1012&lt;&gt;0),IF(X318=$X$1012,1+COUNTIF(U$7:U317,"&gt;0"),0),0)</f>
        <v>0</v>
      </c>
      <c r="V318" s="178" t="s">
        <v>507</v>
      </c>
      <c r="W318" s="130"/>
      <c r="X318" s="131"/>
      <c r="Y318" s="131"/>
      <c r="Z318" s="206"/>
      <c r="AA318" s="194">
        <f t="shared" si="29"/>
        <v>0</v>
      </c>
      <c r="AB318" s="124" t="str">
        <f t="shared" si="30"/>
        <v/>
      </c>
      <c r="AC318" s="195" t="str">
        <f t="shared" si="31"/>
        <v/>
      </c>
      <c r="AD318" s="194" t="str">
        <f t="shared" si="32"/>
        <v/>
      </c>
      <c r="AE318" s="194">
        <f>IF(AD318="",0,IF(ISERROR(VLOOKUP(AD318,AD$7:AD317,1,FALSE)),1,0))</f>
        <v>0</v>
      </c>
      <c r="AF318" s="194"/>
    </row>
    <row r="319" spans="1:32" ht="16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75">
        <f>IF(AND($X$1012&lt;&gt;" ",$X$1012&lt;&gt;0),IF(X319=$X$1012,1+COUNTIF(U$7:U318,"&gt;0"),0),0)</f>
        <v>0</v>
      </c>
      <c r="V319" s="178" t="s">
        <v>508</v>
      </c>
      <c r="W319" s="130"/>
      <c r="X319" s="131"/>
      <c r="Y319" s="131"/>
      <c r="Z319" s="206"/>
      <c r="AA319" s="194">
        <f t="shared" si="29"/>
        <v>0</v>
      </c>
      <c r="AB319" s="124" t="str">
        <f t="shared" si="30"/>
        <v/>
      </c>
      <c r="AC319" s="195" t="str">
        <f t="shared" si="31"/>
        <v/>
      </c>
      <c r="AD319" s="194" t="str">
        <f t="shared" si="32"/>
        <v/>
      </c>
      <c r="AE319" s="194">
        <f>IF(AD319="",0,IF(ISERROR(VLOOKUP(AD319,AD$7:AD318,1,FALSE)),1,0))</f>
        <v>0</v>
      </c>
      <c r="AF319" s="194"/>
    </row>
    <row r="320" spans="1:32" ht="16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75">
        <f>IF(AND($X$1012&lt;&gt;" ",$X$1012&lt;&gt;0),IF(X320=$X$1012,1+COUNTIF(U$7:U319,"&gt;0"),0),0)</f>
        <v>0</v>
      </c>
      <c r="V320" s="178" t="s">
        <v>509</v>
      </c>
      <c r="W320" s="130"/>
      <c r="X320" s="131"/>
      <c r="Y320" s="131"/>
      <c r="Z320" s="206"/>
      <c r="AA320" s="194">
        <f t="shared" si="29"/>
        <v>0</v>
      </c>
      <c r="AB320" s="124" t="str">
        <f t="shared" si="30"/>
        <v/>
      </c>
      <c r="AC320" s="195" t="str">
        <f t="shared" si="31"/>
        <v/>
      </c>
      <c r="AD320" s="194" t="str">
        <f t="shared" si="32"/>
        <v/>
      </c>
      <c r="AE320" s="194">
        <f>IF(AD320="",0,IF(ISERROR(VLOOKUP(AD320,AD$7:AD319,1,FALSE)),1,0))</f>
        <v>0</v>
      </c>
      <c r="AF320" s="194"/>
    </row>
    <row r="321" spans="1:32" ht="16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75">
        <f>IF(AND($X$1012&lt;&gt;" ",$X$1012&lt;&gt;0),IF(X321=$X$1012,1+COUNTIF(U$7:U320,"&gt;0"),0),0)</f>
        <v>0</v>
      </c>
      <c r="V321" s="178" t="s">
        <v>510</v>
      </c>
      <c r="W321" s="130"/>
      <c r="X321" s="131"/>
      <c r="Y321" s="131"/>
      <c r="Z321" s="206"/>
      <c r="AA321" s="194">
        <f t="shared" si="29"/>
        <v>0</v>
      </c>
      <c r="AB321" s="124" t="str">
        <f t="shared" si="30"/>
        <v/>
      </c>
      <c r="AC321" s="195" t="str">
        <f t="shared" si="31"/>
        <v/>
      </c>
      <c r="AD321" s="194" t="str">
        <f t="shared" si="32"/>
        <v/>
      </c>
      <c r="AE321" s="194">
        <f>IF(AD321="",0,IF(ISERROR(VLOOKUP(AD321,AD$7:AD320,1,FALSE)),1,0))</f>
        <v>0</v>
      </c>
      <c r="AF321" s="194"/>
    </row>
    <row r="322" spans="1:32" ht="16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75">
        <f>IF(AND($X$1012&lt;&gt;" ",$X$1012&lt;&gt;0),IF(X322=$X$1012,1+COUNTIF(U$7:U321,"&gt;0"),0),0)</f>
        <v>0</v>
      </c>
      <c r="V322" s="178" t="s">
        <v>511</v>
      </c>
      <c r="W322" s="130"/>
      <c r="X322" s="131"/>
      <c r="Y322" s="131"/>
      <c r="Z322" s="206"/>
      <c r="AA322" s="194">
        <f t="shared" si="29"/>
        <v>0</v>
      </c>
      <c r="AB322" s="124" t="str">
        <f t="shared" si="30"/>
        <v/>
      </c>
      <c r="AC322" s="195" t="str">
        <f t="shared" si="31"/>
        <v/>
      </c>
      <c r="AD322" s="194" t="str">
        <f t="shared" si="32"/>
        <v/>
      </c>
      <c r="AE322" s="194">
        <f>IF(AD322="",0,IF(ISERROR(VLOOKUP(AD322,AD$7:AD321,1,FALSE)),1,0))</f>
        <v>0</v>
      </c>
      <c r="AF322" s="194"/>
    </row>
    <row r="323" spans="1:32" ht="16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75">
        <f>IF(AND($X$1012&lt;&gt;" ",$X$1012&lt;&gt;0),IF(X323=$X$1012,1+COUNTIF(U$7:U322,"&gt;0"),0),0)</f>
        <v>0</v>
      </c>
      <c r="V323" s="178" t="s">
        <v>512</v>
      </c>
      <c r="W323" s="130"/>
      <c r="X323" s="131"/>
      <c r="Y323" s="131"/>
      <c r="Z323" s="206"/>
      <c r="AA323" s="194">
        <f t="shared" si="29"/>
        <v>0</v>
      </c>
      <c r="AB323" s="124" t="str">
        <f t="shared" si="30"/>
        <v/>
      </c>
      <c r="AC323" s="195" t="str">
        <f t="shared" si="31"/>
        <v/>
      </c>
      <c r="AD323" s="194" t="str">
        <f t="shared" si="32"/>
        <v/>
      </c>
      <c r="AE323" s="194">
        <f>IF(AD323="",0,IF(ISERROR(VLOOKUP(AD323,AD$7:AD322,1,FALSE)),1,0))</f>
        <v>0</v>
      </c>
      <c r="AF323" s="194"/>
    </row>
    <row r="324" spans="1:32" ht="16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75">
        <f>IF(AND($X$1012&lt;&gt;" ",$X$1012&lt;&gt;0),IF(X324=$X$1012,1+COUNTIF(U$7:U323,"&gt;0"),0),0)</f>
        <v>0</v>
      </c>
      <c r="V324" s="178" t="s">
        <v>513</v>
      </c>
      <c r="W324" s="130"/>
      <c r="X324" s="131"/>
      <c r="Y324" s="131"/>
      <c r="Z324" s="206"/>
      <c r="AA324" s="194">
        <f t="shared" si="29"/>
        <v>0</v>
      </c>
      <c r="AB324" s="124" t="str">
        <f t="shared" si="30"/>
        <v/>
      </c>
      <c r="AC324" s="195" t="str">
        <f t="shared" si="31"/>
        <v/>
      </c>
      <c r="AD324" s="194" t="str">
        <f t="shared" si="32"/>
        <v/>
      </c>
      <c r="AE324" s="194">
        <f>IF(AD324="",0,IF(ISERROR(VLOOKUP(AD324,AD$7:AD323,1,FALSE)),1,0))</f>
        <v>0</v>
      </c>
      <c r="AF324" s="194"/>
    </row>
    <row r="325" spans="1:32" ht="16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75">
        <f>IF(AND($X$1012&lt;&gt;" ",$X$1012&lt;&gt;0),IF(X325=$X$1012,1+COUNTIF(U$7:U324,"&gt;0"),0),0)</f>
        <v>0</v>
      </c>
      <c r="V325" s="178" t="s">
        <v>514</v>
      </c>
      <c r="W325" s="130"/>
      <c r="X325" s="131"/>
      <c r="Y325" s="131"/>
      <c r="Z325" s="206"/>
      <c r="AA325" s="194">
        <f t="shared" si="29"/>
        <v>0</v>
      </c>
      <c r="AB325" s="124" t="str">
        <f t="shared" si="30"/>
        <v/>
      </c>
      <c r="AC325" s="195" t="str">
        <f t="shared" si="31"/>
        <v/>
      </c>
      <c r="AD325" s="194" t="str">
        <f t="shared" si="32"/>
        <v/>
      </c>
      <c r="AE325" s="194">
        <f>IF(AD325="",0,IF(ISERROR(VLOOKUP(AD325,AD$7:AD324,1,FALSE)),1,0))</f>
        <v>0</v>
      </c>
      <c r="AF325" s="194"/>
    </row>
    <row r="326" spans="1:32" ht="16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75">
        <f>IF(AND($X$1012&lt;&gt;" ",$X$1012&lt;&gt;0),IF(X326=$X$1012,1+COUNTIF(U$7:U325,"&gt;0"),0),0)</f>
        <v>0</v>
      </c>
      <c r="V326" s="178" t="s">
        <v>515</v>
      </c>
      <c r="W326" s="130"/>
      <c r="X326" s="131"/>
      <c r="Y326" s="131"/>
      <c r="Z326" s="206"/>
      <c r="AA326" s="194">
        <f t="shared" si="29"/>
        <v>0</v>
      </c>
      <c r="AB326" s="124" t="str">
        <f t="shared" si="30"/>
        <v/>
      </c>
      <c r="AC326" s="195" t="str">
        <f t="shared" si="31"/>
        <v/>
      </c>
      <c r="AD326" s="194" t="str">
        <f t="shared" si="32"/>
        <v/>
      </c>
      <c r="AE326" s="194">
        <f>IF(AD326="",0,IF(ISERROR(VLOOKUP(AD326,AD$7:AD325,1,FALSE)),1,0))</f>
        <v>0</v>
      </c>
      <c r="AF326" s="194"/>
    </row>
    <row r="327" spans="1:32" ht="16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75">
        <f>IF(AND($X$1012&lt;&gt;" ",$X$1012&lt;&gt;0),IF(X327=$X$1012,1+COUNTIF(U$7:U326,"&gt;0"),0),0)</f>
        <v>0</v>
      </c>
      <c r="V327" s="178" t="s">
        <v>516</v>
      </c>
      <c r="W327" s="130"/>
      <c r="X327" s="131"/>
      <c r="Y327" s="131"/>
      <c r="Z327" s="206"/>
      <c r="AA327" s="194">
        <f t="shared" si="29"/>
        <v>0</v>
      </c>
      <c r="AB327" s="124" t="str">
        <f t="shared" si="30"/>
        <v/>
      </c>
      <c r="AC327" s="195" t="str">
        <f t="shared" si="31"/>
        <v/>
      </c>
      <c r="AD327" s="194" t="str">
        <f t="shared" si="32"/>
        <v/>
      </c>
      <c r="AE327" s="194">
        <f>IF(AD327="",0,IF(ISERROR(VLOOKUP(AD327,AD$7:AD326,1,FALSE)),1,0))</f>
        <v>0</v>
      </c>
      <c r="AF327" s="194"/>
    </row>
    <row r="328" spans="1:32" ht="16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75">
        <f>IF(AND($X$1012&lt;&gt;" ",$X$1012&lt;&gt;0),IF(X328=$X$1012,1+COUNTIF(U$7:U327,"&gt;0"),0),0)</f>
        <v>0</v>
      </c>
      <c r="V328" s="178" t="s">
        <v>517</v>
      </c>
      <c r="W328" s="130"/>
      <c r="X328" s="131"/>
      <c r="Y328" s="131"/>
      <c r="Z328" s="206"/>
      <c r="AA328" s="194">
        <f t="shared" ref="AA328:AA391" si="33">IF(ISBLANK(X328),0,VLOOKUP(X328,$B$8:$E$22,1,FALSE))</f>
        <v>0</v>
      </c>
      <c r="AB328" s="124" t="str">
        <f t="shared" ref="AB328:AB391" si="34">IF(W328&gt;0,CONCATENATE(MONTH(W328)&amp;X328),"")</f>
        <v/>
      </c>
      <c r="AC328" s="195" t="str">
        <f t="shared" ref="AC328:AC391" si="35">IF(OR(AND(Z328&lt;&gt;0,ISBLANK(X328)),ISERROR(AA328)),"ERR","")</f>
        <v/>
      </c>
      <c r="AD328" s="194" t="str">
        <f t="shared" ref="AD328:AD391" si="36">IF(W328&gt;0,CONCATENATE(MONTH(W328),"-",YEAR(W328)),"")</f>
        <v/>
      </c>
      <c r="AE328" s="194">
        <f>IF(AD328="",0,IF(ISERROR(VLOOKUP(AD328,AD$7:AD327,1,FALSE)),1,0))</f>
        <v>0</v>
      </c>
      <c r="AF328" s="194"/>
    </row>
    <row r="329" spans="1:32" ht="16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75">
        <f>IF(AND($X$1012&lt;&gt;" ",$X$1012&lt;&gt;0),IF(X329=$X$1012,1+COUNTIF(U$7:U328,"&gt;0"),0),0)</f>
        <v>0</v>
      </c>
      <c r="V329" s="178" t="s">
        <v>518</v>
      </c>
      <c r="W329" s="130"/>
      <c r="X329" s="131"/>
      <c r="Y329" s="131"/>
      <c r="Z329" s="206"/>
      <c r="AA329" s="194">
        <f t="shared" si="33"/>
        <v>0</v>
      </c>
      <c r="AB329" s="124" t="str">
        <f t="shared" si="34"/>
        <v/>
      </c>
      <c r="AC329" s="195" t="str">
        <f t="shared" si="35"/>
        <v/>
      </c>
      <c r="AD329" s="194" t="str">
        <f t="shared" si="36"/>
        <v/>
      </c>
      <c r="AE329" s="194">
        <f>IF(AD329="",0,IF(ISERROR(VLOOKUP(AD329,AD$7:AD328,1,FALSE)),1,0))</f>
        <v>0</v>
      </c>
      <c r="AF329" s="194"/>
    </row>
    <row r="330" spans="1:32" ht="16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75">
        <f>IF(AND($X$1012&lt;&gt;" ",$X$1012&lt;&gt;0),IF(X330=$X$1012,1+COUNTIF(U$7:U329,"&gt;0"),0),0)</f>
        <v>0</v>
      </c>
      <c r="V330" s="178" t="s">
        <v>519</v>
      </c>
      <c r="W330" s="130"/>
      <c r="X330" s="131"/>
      <c r="Y330" s="131"/>
      <c r="Z330" s="206"/>
      <c r="AA330" s="194">
        <f t="shared" si="33"/>
        <v>0</v>
      </c>
      <c r="AB330" s="124" t="str">
        <f t="shared" si="34"/>
        <v/>
      </c>
      <c r="AC330" s="195" t="str">
        <f t="shared" si="35"/>
        <v/>
      </c>
      <c r="AD330" s="194" t="str">
        <f t="shared" si="36"/>
        <v/>
      </c>
      <c r="AE330" s="194">
        <f>IF(AD330="",0,IF(ISERROR(VLOOKUP(AD330,AD$7:AD329,1,FALSE)),1,0))</f>
        <v>0</v>
      </c>
      <c r="AF330" s="194"/>
    </row>
    <row r="331" spans="1:32" ht="16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75">
        <f>IF(AND($X$1012&lt;&gt;" ",$X$1012&lt;&gt;0),IF(X331=$X$1012,1+COUNTIF(U$7:U330,"&gt;0"),0),0)</f>
        <v>0</v>
      </c>
      <c r="V331" s="178" t="s">
        <v>520</v>
      </c>
      <c r="W331" s="130"/>
      <c r="X331" s="131"/>
      <c r="Y331" s="131"/>
      <c r="Z331" s="206"/>
      <c r="AA331" s="194">
        <f t="shared" si="33"/>
        <v>0</v>
      </c>
      <c r="AB331" s="124" t="str">
        <f t="shared" si="34"/>
        <v/>
      </c>
      <c r="AC331" s="195" t="str">
        <f t="shared" si="35"/>
        <v/>
      </c>
      <c r="AD331" s="194" t="str">
        <f t="shared" si="36"/>
        <v/>
      </c>
      <c r="AE331" s="194">
        <f>IF(AD331="",0,IF(ISERROR(VLOOKUP(AD331,AD$7:AD330,1,FALSE)),1,0))</f>
        <v>0</v>
      </c>
      <c r="AF331" s="194"/>
    </row>
    <row r="332" spans="1:32" ht="16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75">
        <f>IF(AND($X$1012&lt;&gt;" ",$X$1012&lt;&gt;0),IF(X332=$X$1012,1+COUNTIF(U$7:U331,"&gt;0"),0),0)</f>
        <v>0</v>
      </c>
      <c r="V332" s="178" t="s">
        <v>521</v>
      </c>
      <c r="W332" s="130"/>
      <c r="X332" s="131"/>
      <c r="Y332" s="131"/>
      <c r="Z332" s="206"/>
      <c r="AA332" s="194">
        <f t="shared" si="33"/>
        <v>0</v>
      </c>
      <c r="AB332" s="124" t="str">
        <f t="shared" si="34"/>
        <v/>
      </c>
      <c r="AC332" s="195" t="str">
        <f t="shared" si="35"/>
        <v/>
      </c>
      <c r="AD332" s="194" t="str">
        <f t="shared" si="36"/>
        <v/>
      </c>
      <c r="AE332" s="194">
        <f>IF(AD332="",0,IF(ISERROR(VLOOKUP(AD332,AD$7:AD331,1,FALSE)),1,0))</f>
        <v>0</v>
      </c>
      <c r="AF332" s="194"/>
    </row>
    <row r="333" spans="1:32" ht="16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75">
        <f>IF(AND($X$1012&lt;&gt;" ",$X$1012&lt;&gt;0),IF(X333=$X$1012,1+COUNTIF(U$7:U332,"&gt;0"),0),0)</f>
        <v>0</v>
      </c>
      <c r="V333" s="178" t="s">
        <v>522</v>
      </c>
      <c r="W333" s="130"/>
      <c r="X333" s="131"/>
      <c r="Y333" s="131"/>
      <c r="Z333" s="206"/>
      <c r="AA333" s="194">
        <f t="shared" si="33"/>
        <v>0</v>
      </c>
      <c r="AB333" s="124" t="str">
        <f t="shared" si="34"/>
        <v/>
      </c>
      <c r="AC333" s="195" t="str">
        <f t="shared" si="35"/>
        <v/>
      </c>
      <c r="AD333" s="194" t="str">
        <f t="shared" si="36"/>
        <v/>
      </c>
      <c r="AE333" s="194">
        <f>IF(AD333="",0,IF(ISERROR(VLOOKUP(AD333,AD$7:AD332,1,FALSE)),1,0))</f>
        <v>0</v>
      </c>
      <c r="AF333" s="194"/>
    </row>
    <row r="334" spans="1:32" ht="16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75">
        <f>IF(AND($X$1012&lt;&gt;" ",$X$1012&lt;&gt;0),IF(X334=$X$1012,1+COUNTIF(U$7:U333,"&gt;0"),0),0)</f>
        <v>0</v>
      </c>
      <c r="V334" s="178" t="s">
        <v>523</v>
      </c>
      <c r="W334" s="130"/>
      <c r="X334" s="131"/>
      <c r="Y334" s="131"/>
      <c r="Z334" s="206"/>
      <c r="AA334" s="194">
        <f t="shared" si="33"/>
        <v>0</v>
      </c>
      <c r="AB334" s="124" t="str">
        <f t="shared" si="34"/>
        <v/>
      </c>
      <c r="AC334" s="195" t="str">
        <f t="shared" si="35"/>
        <v/>
      </c>
      <c r="AD334" s="194" t="str">
        <f t="shared" si="36"/>
        <v/>
      </c>
      <c r="AE334" s="194">
        <f>IF(AD334="",0,IF(ISERROR(VLOOKUP(AD334,AD$7:AD333,1,FALSE)),1,0))</f>
        <v>0</v>
      </c>
      <c r="AF334" s="194"/>
    </row>
    <row r="335" spans="1:32" ht="16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75">
        <f>IF(AND($X$1012&lt;&gt;" ",$X$1012&lt;&gt;0),IF(X335=$X$1012,1+COUNTIF(U$7:U334,"&gt;0"),0),0)</f>
        <v>0</v>
      </c>
      <c r="V335" s="178" t="s">
        <v>524</v>
      </c>
      <c r="W335" s="130"/>
      <c r="X335" s="131"/>
      <c r="Y335" s="131"/>
      <c r="Z335" s="206"/>
      <c r="AA335" s="194">
        <f t="shared" si="33"/>
        <v>0</v>
      </c>
      <c r="AB335" s="124" t="str">
        <f t="shared" si="34"/>
        <v/>
      </c>
      <c r="AC335" s="195" t="str">
        <f t="shared" si="35"/>
        <v/>
      </c>
      <c r="AD335" s="194" t="str">
        <f t="shared" si="36"/>
        <v/>
      </c>
      <c r="AE335" s="194">
        <f>IF(AD335="",0,IF(ISERROR(VLOOKUP(AD335,AD$7:AD334,1,FALSE)),1,0))</f>
        <v>0</v>
      </c>
      <c r="AF335" s="194"/>
    </row>
    <row r="336" spans="1:32" ht="16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75">
        <f>IF(AND($X$1012&lt;&gt;" ",$X$1012&lt;&gt;0),IF(X336=$X$1012,1+COUNTIF(U$7:U335,"&gt;0"),0),0)</f>
        <v>0</v>
      </c>
      <c r="V336" s="178" t="s">
        <v>525</v>
      </c>
      <c r="W336" s="130"/>
      <c r="X336" s="131"/>
      <c r="Y336" s="131"/>
      <c r="Z336" s="206"/>
      <c r="AA336" s="194">
        <f t="shared" si="33"/>
        <v>0</v>
      </c>
      <c r="AB336" s="124" t="str">
        <f t="shared" si="34"/>
        <v/>
      </c>
      <c r="AC336" s="195" t="str">
        <f t="shared" si="35"/>
        <v/>
      </c>
      <c r="AD336" s="194" t="str">
        <f t="shared" si="36"/>
        <v/>
      </c>
      <c r="AE336" s="194">
        <f>IF(AD336="",0,IF(ISERROR(VLOOKUP(AD336,AD$7:AD335,1,FALSE)),1,0))</f>
        <v>0</v>
      </c>
      <c r="AF336" s="194"/>
    </row>
    <row r="337" spans="1:32" ht="16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75">
        <f>IF(AND($X$1012&lt;&gt;" ",$X$1012&lt;&gt;0),IF(X337=$X$1012,1+COUNTIF(U$7:U336,"&gt;0"),0),0)</f>
        <v>0</v>
      </c>
      <c r="V337" s="178" t="s">
        <v>526</v>
      </c>
      <c r="W337" s="130"/>
      <c r="X337" s="131"/>
      <c r="Y337" s="131"/>
      <c r="Z337" s="206"/>
      <c r="AA337" s="194">
        <f t="shared" si="33"/>
        <v>0</v>
      </c>
      <c r="AB337" s="124" t="str">
        <f t="shared" si="34"/>
        <v/>
      </c>
      <c r="AC337" s="195" t="str">
        <f t="shared" si="35"/>
        <v/>
      </c>
      <c r="AD337" s="194" t="str">
        <f t="shared" si="36"/>
        <v/>
      </c>
      <c r="AE337" s="194">
        <f>IF(AD337="",0,IF(ISERROR(VLOOKUP(AD337,AD$7:AD336,1,FALSE)),1,0))</f>
        <v>0</v>
      </c>
      <c r="AF337" s="194"/>
    </row>
    <row r="338" spans="1:32" ht="16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75">
        <f>IF(AND($X$1012&lt;&gt;" ",$X$1012&lt;&gt;0),IF(X338=$X$1012,1+COUNTIF(U$7:U337,"&gt;0"),0),0)</f>
        <v>0</v>
      </c>
      <c r="V338" s="178" t="s">
        <v>527</v>
      </c>
      <c r="W338" s="130"/>
      <c r="X338" s="131"/>
      <c r="Y338" s="131"/>
      <c r="Z338" s="206"/>
      <c r="AA338" s="194">
        <f t="shared" si="33"/>
        <v>0</v>
      </c>
      <c r="AB338" s="124" t="str">
        <f t="shared" si="34"/>
        <v/>
      </c>
      <c r="AC338" s="195" t="str">
        <f t="shared" si="35"/>
        <v/>
      </c>
      <c r="AD338" s="194" t="str">
        <f t="shared" si="36"/>
        <v/>
      </c>
      <c r="AE338" s="194">
        <f>IF(AD338="",0,IF(ISERROR(VLOOKUP(AD338,AD$7:AD337,1,FALSE)),1,0))</f>
        <v>0</v>
      </c>
      <c r="AF338" s="194"/>
    </row>
    <row r="339" spans="1:32" ht="16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75">
        <f>IF(AND($X$1012&lt;&gt;" ",$X$1012&lt;&gt;0),IF(X339=$X$1012,1+COUNTIF(U$7:U338,"&gt;0"),0),0)</f>
        <v>0</v>
      </c>
      <c r="V339" s="178" t="s">
        <v>528</v>
      </c>
      <c r="W339" s="130"/>
      <c r="X339" s="131"/>
      <c r="Y339" s="131"/>
      <c r="Z339" s="206"/>
      <c r="AA339" s="194">
        <f t="shared" si="33"/>
        <v>0</v>
      </c>
      <c r="AB339" s="124" t="str">
        <f t="shared" si="34"/>
        <v/>
      </c>
      <c r="AC339" s="195" t="str">
        <f t="shared" si="35"/>
        <v/>
      </c>
      <c r="AD339" s="194" t="str">
        <f t="shared" si="36"/>
        <v/>
      </c>
      <c r="AE339" s="194">
        <f>IF(AD339="",0,IF(ISERROR(VLOOKUP(AD339,AD$7:AD338,1,FALSE)),1,0))</f>
        <v>0</v>
      </c>
      <c r="AF339" s="194"/>
    </row>
    <row r="340" spans="1:32" ht="16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75">
        <f>IF(AND($X$1012&lt;&gt;" ",$X$1012&lt;&gt;0),IF(X340=$X$1012,1+COUNTIF(U$7:U339,"&gt;0"),0),0)</f>
        <v>0</v>
      </c>
      <c r="V340" s="178" t="s">
        <v>529</v>
      </c>
      <c r="W340" s="130"/>
      <c r="X340" s="131"/>
      <c r="Y340" s="131"/>
      <c r="Z340" s="206"/>
      <c r="AA340" s="194">
        <f t="shared" si="33"/>
        <v>0</v>
      </c>
      <c r="AB340" s="124" t="str">
        <f t="shared" si="34"/>
        <v/>
      </c>
      <c r="AC340" s="195" t="str">
        <f t="shared" si="35"/>
        <v/>
      </c>
      <c r="AD340" s="194" t="str">
        <f t="shared" si="36"/>
        <v/>
      </c>
      <c r="AE340" s="194">
        <f>IF(AD340="",0,IF(ISERROR(VLOOKUP(AD340,AD$7:AD339,1,FALSE)),1,0))</f>
        <v>0</v>
      </c>
      <c r="AF340" s="194"/>
    </row>
    <row r="341" spans="1:32" ht="16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75">
        <f>IF(AND($X$1012&lt;&gt;" ",$X$1012&lt;&gt;0),IF(X341=$X$1012,1+COUNTIF(U$7:U340,"&gt;0"),0),0)</f>
        <v>0</v>
      </c>
      <c r="V341" s="178" t="s">
        <v>530</v>
      </c>
      <c r="W341" s="130"/>
      <c r="X341" s="131"/>
      <c r="Y341" s="131"/>
      <c r="Z341" s="206"/>
      <c r="AA341" s="194">
        <f t="shared" si="33"/>
        <v>0</v>
      </c>
      <c r="AB341" s="124" t="str">
        <f t="shared" si="34"/>
        <v/>
      </c>
      <c r="AC341" s="195" t="str">
        <f t="shared" si="35"/>
        <v/>
      </c>
      <c r="AD341" s="194" t="str">
        <f t="shared" si="36"/>
        <v/>
      </c>
      <c r="AE341" s="194">
        <f>IF(AD341="",0,IF(ISERROR(VLOOKUP(AD341,AD$7:AD340,1,FALSE)),1,0))</f>
        <v>0</v>
      </c>
      <c r="AF341" s="194"/>
    </row>
    <row r="342" spans="1:32" ht="16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75">
        <f>IF(AND($X$1012&lt;&gt;" ",$X$1012&lt;&gt;0),IF(X342=$X$1012,1+COUNTIF(U$7:U341,"&gt;0"),0),0)</f>
        <v>0</v>
      </c>
      <c r="V342" s="178" t="s">
        <v>531</v>
      </c>
      <c r="W342" s="130"/>
      <c r="X342" s="131"/>
      <c r="Y342" s="131"/>
      <c r="Z342" s="206"/>
      <c r="AA342" s="194">
        <f t="shared" si="33"/>
        <v>0</v>
      </c>
      <c r="AB342" s="124" t="str">
        <f t="shared" si="34"/>
        <v/>
      </c>
      <c r="AC342" s="195" t="str">
        <f t="shared" si="35"/>
        <v/>
      </c>
      <c r="AD342" s="194" t="str">
        <f t="shared" si="36"/>
        <v/>
      </c>
      <c r="AE342" s="194">
        <f>IF(AD342="",0,IF(ISERROR(VLOOKUP(AD342,AD$7:AD341,1,FALSE)),1,0))</f>
        <v>0</v>
      </c>
      <c r="AF342" s="194"/>
    </row>
    <row r="343" spans="1:32" ht="16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75">
        <f>IF(AND($X$1012&lt;&gt;" ",$X$1012&lt;&gt;0),IF(X343=$X$1012,1+COUNTIF(U$7:U342,"&gt;0"),0),0)</f>
        <v>0</v>
      </c>
      <c r="V343" s="178" t="s">
        <v>532</v>
      </c>
      <c r="W343" s="130"/>
      <c r="X343" s="131"/>
      <c r="Y343" s="131"/>
      <c r="Z343" s="206"/>
      <c r="AA343" s="194">
        <f t="shared" si="33"/>
        <v>0</v>
      </c>
      <c r="AB343" s="124" t="str">
        <f t="shared" si="34"/>
        <v/>
      </c>
      <c r="AC343" s="195" t="str">
        <f t="shared" si="35"/>
        <v/>
      </c>
      <c r="AD343" s="194" t="str">
        <f t="shared" si="36"/>
        <v/>
      </c>
      <c r="AE343" s="194">
        <f>IF(AD343="",0,IF(ISERROR(VLOOKUP(AD343,AD$7:AD342,1,FALSE)),1,0))</f>
        <v>0</v>
      </c>
      <c r="AF343" s="194"/>
    </row>
    <row r="344" spans="1:32" ht="16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75">
        <f>IF(AND($X$1012&lt;&gt;" ",$X$1012&lt;&gt;0),IF(X344=$X$1012,1+COUNTIF(U$7:U343,"&gt;0"),0),0)</f>
        <v>0</v>
      </c>
      <c r="V344" s="178" t="s">
        <v>533</v>
      </c>
      <c r="W344" s="130"/>
      <c r="X344" s="131"/>
      <c r="Y344" s="131"/>
      <c r="Z344" s="206"/>
      <c r="AA344" s="194">
        <f t="shared" si="33"/>
        <v>0</v>
      </c>
      <c r="AB344" s="124" t="str">
        <f t="shared" si="34"/>
        <v/>
      </c>
      <c r="AC344" s="195" t="str">
        <f t="shared" si="35"/>
        <v/>
      </c>
      <c r="AD344" s="194" t="str">
        <f t="shared" si="36"/>
        <v/>
      </c>
      <c r="AE344" s="194">
        <f>IF(AD344="",0,IF(ISERROR(VLOOKUP(AD344,AD$7:AD343,1,FALSE)),1,0))</f>
        <v>0</v>
      </c>
      <c r="AF344" s="194"/>
    </row>
    <row r="345" spans="1:32" ht="16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75">
        <f>IF(AND($X$1012&lt;&gt;" ",$X$1012&lt;&gt;0),IF(X345=$X$1012,1+COUNTIF(U$7:U344,"&gt;0"),0),0)</f>
        <v>0</v>
      </c>
      <c r="V345" s="178" t="s">
        <v>534</v>
      </c>
      <c r="W345" s="130"/>
      <c r="X345" s="131"/>
      <c r="Y345" s="131"/>
      <c r="Z345" s="206"/>
      <c r="AA345" s="194">
        <f t="shared" si="33"/>
        <v>0</v>
      </c>
      <c r="AB345" s="124" t="str">
        <f t="shared" si="34"/>
        <v/>
      </c>
      <c r="AC345" s="195" t="str">
        <f t="shared" si="35"/>
        <v/>
      </c>
      <c r="AD345" s="194" t="str">
        <f t="shared" si="36"/>
        <v/>
      </c>
      <c r="AE345" s="194">
        <f>IF(AD345="",0,IF(ISERROR(VLOOKUP(AD345,AD$7:AD344,1,FALSE)),1,0))</f>
        <v>0</v>
      </c>
      <c r="AF345" s="194"/>
    </row>
    <row r="346" spans="1:32" ht="16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75">
        <f>IF(AND($X$1012&lt;&gt;" ",$X$1012&lt;&gt;0),IF(X346=$X$1012,1+COUNTIF(U$7:U345,"&gt;0"),0),0)</f>
        <v>0</v>
      </c>
      <c r="V346" s="178" t="s">
        <v>535</v>
      </c>
      <c r="W346" s="130"/>
      <c r="X346" s="131"/>
      <c r="Y346" s="131"/>
      <c r="Z346" s="206"/>
      <c r="AA346" s="194">
        <f t="shared" si="33"/>
        <v>0</v>
      </c>
      <c r="AB346" s="124" t="str">
        <f t="shared" si="34"/>
        <v/>
      </c>
      <c r="AC346" s="195" t="str">
        <f t="shared" si="35"/>
        <v/>
      </c>
      <c r="AD346" s="194" t="str">
        <f t="shared" si="36"/>
        <v/>
      </c>
      <c r="AE346" s="194">
        <f>IF(AD346="",0,IF(ISERROR(VLOOKUP(AD346,AD$7:AD345,1,FALSE)),1,0))</f>
        <v>0</v>
      </c>
      <c r="AF346" s="194"/>
    </row>
    <row r="347" spans="1:32" ht="16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75">
        <f>IF(AND($X$1012&lt;&gt;" ",$X$1012&lt;&gt;0),IF(X347=$X$1012,1+COUNTIF(U$7:U346,"&gt;0"),0),0)</f>
        <v>0</v>
      </c>
      <c r="V347" s="178" t="s">
        <v>536</v>
      </c>
      <c r="W347" s="130"/>
      <c r="X347" s="131"/>
      <c r="Y347" s="131"/>
      <c r="Z347" s="206"/>
      <c r="AA347" s="194">
        <f t="shared" si="33"/>
        <v>0</v>
      </c>
      <c r="AB347" s="124" t="str">
        <f t="shared" si="34"/>
        <v/>
      </c>
      <c r="AC347" s="195" t="str">
        <f t="shared" si="35"/>
        <v/>
      </c>
      <c r="AD347" s="194" t="str">
        <f t="shared" si="36"/>
        <v/>
      </c>
      <c r="AE347" s="194">
        <f>IF(AD347="",0,IF(ISERROR(VLOOKUP(AD347,AD$7:AD346,1,FALSE)),1,0))</f>
        <v>0</v>
      </c>
      <c r="AF347" s="194"/>
    </row>
    <row r="348" spans="1:32" ht="16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75">
        <f>IF(AND($X$1012&lt;&gt;" ",$X$1012&lt;&gt;0),IF(X348=$X$1012,1+COUNTIF(U$7:U347,"&gt;0"),0),0)</f>
        <v>0</v>
      </c>
      <c r="V348" s="178" t="s">
        <v>537</v>
      </c>
      <c r="W348" s="130"/>
      <c r="X348" s="131"/>
      <c r="Y348" s="131"/>
      <c r="Z348" s="206"/>
      <c r="AA348" s="194">
        <f t="shared" si="33"/>
        <v>0</v>
      </c>
      <c r="AB348" s="124" t="str">
        <f t="shared" si="34"/>
        <v/>
      </c>
      <c r="AC348" s="195" t="str">
        <f t="shared" si="35"/>
        <v/>
      </c>
      <c r="AD348" s="194" t="str">
        <f t="shared" si="36"/>
        <v/>
      </c>
      <c r="AE348" s="194">
        <f>IF(AD348="",0,IF(ISERROR(VLOOKUP(AD348,AD$7:AD347,1,FALSE)),1,0))</f>
        <v>0</v>
      </c>
      <c r="AF348" s="194"/>
    </row>
    <row r="349" spans="1:32" ht="16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75">
        <f>IF(AND($X$1012&lt;&gt;" ",$X$1012&lt;&gt;0),IF(X349=$X$1012,1+COUNTIF(U$7:U348,"&gt;0"),0),0)</f>
        <v>0</v>
      </c>
      <c r="V349" s="178" t="s">
        <v>538</v>
      </c>
      <c r="W349" s="130"/>
      <c r="X349" s="131"/>
      <c r="Y349" s="131"/>
      <c r="Z349" s="206"/>
      <c r="AA349" s="194">
        <f t="shared" si="33"/>
        <v>0</v>
      </c>
      <c r="AB349" s="124" t="str">
        <f t="shared" si="34"/>
        <v/>
      </c>
      <c r="AC349" s="195" t="str">
        <f t="shared" si="35"/>
        <v/>
      </c>
      <c r="AD349" s="194" t="str">
        <f t="shared" si="36"/>
        <v/>
      </c>
      <c r="AE349" s="194">
        <f>IF(AD349="",0,IF(ISERROR(VLOOKUP(AD349,AD$7:AD348,1,FALSE)),1,0))</f>
        <v>0</v>
      </c>
      <c r="AF349" s="194"/>
    </row>
    <row r="350" spans="1:32" ht="16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75">
        <f>IF(AND($X$1012&lt;&gt;" ",$X$1012&lt;&gt;0),IF(X350=$X$1012,1+COUNTIF(U$7:U349,"&gt;0"),0),0)</f>
        <v>0</v>
      </c>
      <c r="V350" s="178" t="s">
        <v>539</v>
      </c>
      <c r="W350" s="130"/>
      <c r="X350" s="131"/>
      <c r="Y350" s="131"/>
      <c r="Z350" s="206"/>
      <c r="AA350" s="194">
        <f t="shared" si="33"/>
        <v>0</v>
      </c>
      <c r="AB350" s="124" t="str">
        <f t="shared" si="34"/>
        <v/>
      </c>
      <c r="AC350" s="195" t="str">
        <f t="shared" si="35"/>
        <v/>
      </c>
      <c r="AD350" s="194" t="str">
        <f t="shared" si="36"/>
        <v/>
      </c>
      <c r="AE350" s="194">
        <f>IF(AD350="",0,IF(ISERROR(VLOOKUP(AD350,AD$7:AD349,1,FALSE)),1,0))</f>
        <v>0</v>
      </c>
      <c r="AF350" s="194"/>
    </row>
    <row r="351" spans="1:32" ht="16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75">
        <f>IF(AND($X$1012&lt;&gt;" ",$X$1012&lt;&gt;0),IF(X351=$X$1012,1+COUNTIF(U$7:U350,"&gt;0"),0),0)</f>
        <v>0</v>
      </c>
      <c r="V351" s="178" t="s">
        <v>540</v>
      </c>
      <c r="W351" s="130"/>
      <c r="X351" s="131"/>
      <c r="Y351" s="131"/>
      <c r="Z351" s="206"/>
      <c r="AA351" s="194">
        <f t="shared" si="33"/>
        <v>0</v>
      </c>
      <c r="AB351" s="124" t="str">
        <f t="shared" si="34"/>
        <v/>
      </c>
      <c r="AC351" s="195" t="str">
        <f t="shared" si="35"/>
        <v/>
      </c>
      <c r="AD351" s="194" t="str">
        <f t="shared" si="36"/>
        <v/>
      </c>
      <c r="AE351" s="194">
        <f>IF(AD351="",0,IF(ISERROR(VLOOKUP(AD351,AD$7:AD350,1,FALSE)),1,0))</f>
        <v>0</v>
      </c>
      <c r="AF351" s="194"/>
    </row>
    <row r="352" spans="1:32" ht="16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75">
        <f>IF(AND($X$1012&lt;&gt;" ",$X$1012&lt;&gt;0),IF(X352=$X$1012,1+COUNTIF(U$7:U351,"&gt;0"),0),0)</f>
        <v>0</v>
      </c>
      <c r="V352" s="178" t="s">
        <v>541</v>
      </c>
      <c r="W352" s="130"/>
      <c r="X352" s="131"/>
      <c r="Y352" s="131"/>
      <c r="Z352" s="206"/>
      <c r="AA352" s="194">
        <f t="shared" si="33"/>
        <v>0</v>
      </c>
      <c r="AB352" s="124" t="str">
        <f t="shared" si="34"/>
        <v/>
      </c>
      <c r="AC352" s="195" t="str">
        <f t="shared" si="35"/>
        <v/>
      </c>
      <c r="AD352" s="194" t="str">
        <f t="shared" si="36"/>
        <v/>
      </c>
      <c r="AE352" s="194">
        <f>IF(AD352="",0,IF(ISERROR(VLOOKUP(AD352,AD$7:AD351,1,FALSE)),1,0))</f>
        <v>0</v>
      </c>
      <c r="AF352" s="194"/>
    </row>
    <row r="353" spans="1:32" ht="16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75">
        <f>IF(AND($X$1012&lt;&gt;" ",$X$1012&lt;&gt;0),IF(X353=$X$1012,1+COUNTIF(U$7:U352,"&gt;0"),0),0)</f>
        <v>0</v>
      </c>
      <c r="V353" s="178" t="s">
        <v>542</v>
      </c>
      <c r="W353" s="130"/>
      <c r="X353" s="131"/>
      <c r="Y353" s="131"/>
      <c r="Z353" s="206"/>
      <c r="AA353" s="194">
        <f t="shared" si="33"/>
        <v>0</v>
      </c>
      <c r="AB353" s="124" t="str">
        <f t="shared" si="34"/>
        <v/>
      </c>
      <c r="AC353" s="195" t="str">
        <f t="shared" si="35"/>
        <v/>
      </c>
      <c r="AD353" s="194" t="str">
        <f t="shared" si="36"/>
        <v/>
      </c>
      <c r="AE353" s="194">
        <f>IF(AD353="",0,IF(ISERROR(VLOOKUP(AD353,AD$7:AD352,1,FALSE)),1,0))</f>
        <v>0</v>
      </c>
      <c r="AF353" s="194"/>
    </row>
    <row r="354" spans="1:32" ht="16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75">
        <f>IF(AND($X$1012&lt;&gt;" ",$X$1012&lt;&gt;0),IF(X354=$X$1012,1+COUNTIF(U$7:U353,"&gt;0"),0),0)</f>
        <v>0</v>
      </c>
      <c r="V354" s="178" t="s">
        <v>543</v>
      </c>
      <c r="W354" s="130"/>
      <c r="X354" s="131"/>
      <c r="Y354" s="131"/>
      <c r="Z354" s="206"/>
      <c r="AA354" s="194">
        <f t="shared" si="33"/>
        <v>0</v>
      </c>
      <c r="AB354" s="124" t="str">
        <f t="shared" si="34"/>
        <v/>
      </c>
      <c r="AC354" s="195" t="str">
        <f t="shared" si="35"/>
        <v/>
      </c>
      <c r="AD354" s="194" t="str">
        <f t="shared" si="36"/>
        <v/>
      </c>
      <c r="AE354" s="194">
        <f>IF(AD354="",0,IF(ISERROR(VLOOKUP(AD354,AD$7:AD353,1,FALSE)),1,0))</f>
        <v>0</v>
      </c>
      <c r="AF354" s="194"/>
    </row>
    <row r="355" spans="1:32" ht="16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75">
        <f>IF(AND($X$1012&lt;&gt;" ",$X$1012&lt;&gt;0),IF(X355=$X$1012,1+COUNTIF(U$7:U354,"&gt;0"),0),0)</f>
        <v>0</v>
      </c>
      <c r="V355" s="178" t="s">
        <v>544</v>
      </c>
      <c r="W355" s="130"/>
      <c r="X355" s="131"/>
      <c r="Y355" s="131"/>
      <c r="Z355" s="206"/>
      <c r="AA355" s="194">
        <f t="shared" si="33"/>
        <v>0</v>
      </c>
      <c r="AB355" s="124" t="str">
        <f t="shared" si="34"/>
        <v/>
      </c>
      <c r="AC355" s="195" t="str">
        <f t="shared" si="35"/>
        <v/>
      </c>
      <c r="AD355" s="194" t="str">
        <f t="shared" si="36"/>
        <v/>
      </c>
      <c r="AE355" s="194">
        <f>IF(AD355="",0,IF(ISERROR(VLOOKUP(AD355,AD$7:AD354,1,FALSE)),1,0))</f>
        <v>0</v>
      </c>
      <c r="AF355" s="194"/>
    </row>
    <row r="356" spans="1:32" ht="16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75">
        <f>IF(AND($X$1012&lt;&gt;" ",$X$1012&lt;&gt;0),IF(X356=$X$1012,1+COUNTIF(U$7:U355,"&gt;0"),0),0)</f>
        <v>0</v>
      </c>
      <c r="V356" s="178" t="s">
        <v>545</v>
      </c>
      <c r="W356" s="130"/>
      <c r="X356" s="131"/>
      <c r="Y356" s="131"/>
      <c r="Z356" s="206"/>
      <c r="AA356" s="194">
        <f t="shared" si="33"/>
        <v>0</v>
      </c>
      <c r="AB356" s="124" t="str">
        <f t="shared" si="34"/>
        <v/>
      </c>
      <c r="AC356" s="195" t="str">
        <f t="shared" si="35"/>
        <v/>
      </c>
      <c r="AD356" s="194" t="str">
        <f t="shared" si="36"/>
        <v/>
      </c>
      <c r="AE356" s="194">
        <f>IF(AD356="",0,IF(ISERROR(VLOOKUP(AD356,AD$7:AD355,1,FALSE)),1,0))</f>
        <v>0</v>
      </c>
      <c r="AF356" s="194"/>
    </row>
    <row r="357" spans="1:32" ht="16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75">
        <f>IF(AND($X$1012&lt;&gt;" ",$X$1012&lt;&gt;0),IF(X357=$X$1012,1+COUNTIF(U$7:U356,"&gt;0"),0),0)</f>
        <v>0</v>
      </c>
      <c r="V357" s="178" t="s">
        <v>546</v>
      </c>
      <c r="W357" s="130"/>
      <c r="X357" s="131"/>
      <c r="Y357" s="131"/>
      <c r="Z357" s="206"/>
      <c r="AA357" s="194">
        <f t="shared" si="33"/>
        <v>0</v>
      </c>
      <c r="AB357" s="124" t="str">
        <f t="shared" si="34"/>
        <v/>
      </c>
      <c r="AC357" s="195" t="str">
        <f t="shared" si="35"/>
        <v/>
      </c>
      <c r="AD357" s="194" t="str">
        <f t="shared" si="36"/>
        <v/>
      </c>
      <c r="AE357" s="194">
        <f>IF(AD357="",0,IF(ISERROR(VLOOKUP(AD357,AD$7:AD356,1,FALSE)),1,0))</f>
        <v>0</v>
      </c>
      <c r="AF357" s="194"/>
    </row>
    <row r="358" spans="1:32" ht="16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75">
        <f>IF(AND($X$1012&lt;&gt;" ",$X$1012&lt;&gt;0),IF(X358=$X$1012,1+COUNTIF(U$7:U357,"&gt;0"),0),0)</f>
        <v>0</v>
      </c>
      <c r="V358" s="178" t="s">
        <v>547</v>
      </c>
      <c r="W358" s="130"/>
      <c r="X358" s="131"/>
      <c r="Y358" s="131"/>
      <c r="Z358" s="206"/>
      <c r="AA358" s="194">
        <f t="shared" si="33"/>
        <v>0</v>
      </c>
      <c r="AB358" s="124" t="str">
        <f t="shared" si="34"/>
        <v/>
      </c>
      <c r="AC358" s="195" t="str">
        <f t="shared" si="35"/>
        <v/>
      </c>
      <c r="AD358" s="194" t="str">
        <f t="shared" si="36"/>
        <v/>
      </c>
      <c r="AE358" s="194">
        <f>IF(AD358="",0,IF(ISERROR(VLOOKUP(AD358,AD$7:AD357,1,FALSE)),1,0))</f>
        <v>0</v>
      </c>
      <c r="AF358" s="194"/>
    </row>
    <row r="359" spans="1:32" ht="16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75">
        <f>IF(AND($X$1012&lt;&gt;" ",$X$1012&lt;&gt;0),IF(X359=$X$1012,1+COUNTIF(U$7:U358,"&gt;0"),0),0)</f>
        <v>0</v>
      </c>
      <c r="V359" s="178" t="s">
        <v>548</v>
      </c>
      <c r="W359" s="130"/>
      <c r="X359" s="131"/>
      <c r="Y359" s="131"/>
      <c r="Z359" s="206"/>
      <c r="AA359" s="194">
        <f t="shared" si="33"/>
        <v>0</v>
      </c>
      <c r="AB359" s="124" t="str">
        <f t="shared" si="34"/>
        <v/>
      </c>
      <c r="AC359" s="195" t="str">
        <f t="shared" si="35"/>
        <v/>
      </c>
      <c r="AD359" s="194" t="str">
        <f t="shared" si="36"/>
        <v/>
      </c>
      <c r="AE359" s="194">
        <f>IF(AD359="",0,IF(ISERROR(VLOOKUP(AD359,AD$7:AD358,1,FALSE)),1,0))</f>
        <v>0</v>
      </c>
      <c r="AF359" s="194"/>
    </row>
    <row r="360" spans="1:32" ht="16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75">
        <f>IF(AND($X$1012&lt;&gt;" ",$X$1012&lt;&gt;0),IF(X360=$X$1012,1+COUNTIF(U$7:U359,"&gt;0"),0),0)</f>
        <v>0</v>
      </c>
      <c r="V360" s="178" t="s">
        <v>549</v>
      </c>
      <c r="W360" s="130"/>
      <c r="X360" s="131"/>
      <c r="Y360" s="131"/>
      <c r="Z360" s="206"/>
      <c r="AA360" s="194">
        <f t="shared" si="33"/>
        <v>0</v>
      </c>
      <c r="AB360" s="124" t="str">
        <f t="shared" si="34"/>
        <v/>
      </c>
      <c r="AC360" s="195" t="str">
        <f t="shared" si="35"/>
        <v/>
      </c>
      <c r="AD360" s="194" t="str">
        <f t="shared" si="36"/>
        <v/>
      </c>
      <c r="AE360" s="194">
        <f>IF(AD360="",0,IF(ISERROR(VLOOKUP(AD360,AD$7:AD359,1,FALSE)),1,0))</f>
        <v>0</v>
      </c>
      <c r="AF360" s="194"/>
    </row>
    <row r="361" spans="1:32" ht="16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75">
        <f>IF(AND($X$1012&lt;&gt;" ",$X$1012&lt;&gt;0),IF(X361=$X$1012,1+COUNTIF(U$7:U360,"&gt;0"),0),0)</f>
        <v>0</v>
      </c>
      <c r="V361" s="178" t="s">
        <v>550</v>
      </c>
      <c r="W361" s="130"/>
      <c r="X361" s="131"/>
      <c r="Y361" s="131"/>
      <c r="Z361" s="206"/>
      <c r="AA361" s="194">
        <f t="shared" si="33"/>
        <v>0</v>
      </c>
      <c r="AB361" s="124" t="str">
        <f t="shared" si="34"/>
        <v/>
      </c>
      <c r="AC361" s="195" t="str">
        <f t="shared" si="35"/>
        <v/>
      </c>
      <c r="AD361" s="194" t="str">
        <f t="shared" si="36"/>
        <v/>
      </c>
      <c r="AE361" s="194">
        <f>IF(AD361="",0,IF(ISERROR(VLOOKUP(AD361,AD$7:AD360,1,FALSE)),1,0))</f>
        <v>0</v>
      </c>
      <c r="AF361" s="194"/>
    </row>
    <row r="362" spans="1:32" ht="16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75">
        <f>IF(AND($X$1012&lt;&gt;" ",$X$1012&lt;&gt;0),IF(X362=$X$1012,1+COUNTIF(U$7:U361,"&gt;0"),0),0)</f>
        <v>0</v>
      </c>
      <c r="V362" s="178" t="s">
        <v>551</v>
      </c>
      <c r="W362" s="130"/>
      <c r="X362" s="131"/>
      <c r="Y362" s="131"/>
      <c r="Z362" s="206"/>
      <c r="AA362" s="194">
        <f t="shared" si="33"/>
        <v>0</v>
      </c>
      <c r="AB362" s="124" t="str">
        <f t="shared" si="34"/>
        <v/>
      </c>
      <c r="AC362" s="195" t="str">
        <f t="shared" si="35"/>
        <v/>
      </c>
      <c r="AD362" s="194" t="str">
        <f t="shared" si="36"/>
        <v/>
      </c>
      <c r="AE362" s="194">
        <f>IF(AD362="",0,IF(ISERROR(VLOOKUP(AD362,AD$7:AD361,1,FALSE)),1,0))</f>
        <v>0</v>
      </c>
      <c r="AF362" s="194"/>
    </row>
    <row r="363" spans="1:32" ht="16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75">
        <f>IF(AND($X$1012&lt;&gt;" ",$X$1012&lt;&gt;0),IF(X363=$X$1012,1+COUNTIF(U$7:U362,"&gt;0"),0),0)</f>
        <v>0</v>
      </c>
      <c r="V363" s="178" t="s">
        <v>552</v>
      </c>
      <c r="W363" s="130"/>
      <c r="X363" s="131"/>
      <c r="Y363" s="131"/>
      <c r="Z363" s="206"/>
      <c r="AA363" s="194">
        <f t="shared" si="33"/>
        <v>0</v>
      </c>
      <c r="AB363" s="124" t="str">
        <f t="shared" si="34"/>
        <v/>
      </c>
      <c r="AC363" s="195" t="str">
        <f t="shared" si="35"/>
        <v/>
      </c>
      <c r="AD363" s="194" t="str">
        <f t="shared" si="36"/>
        <v/>
      </c>
      <c r="AE363" s="194">
        <f>IF(AD363="",0,IF(ISERROR(VLOOKUP(AD363,AD$7:AD362,1,FALSE)),1,0))</f>
        <v>0</v>
      </c>
      <c r="AF363" s="194"/>
    </row>
    <row r="364" spans="1:32" ht="16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75">
        <f>IF(AND($X$1012&lt;&gt;" ",$X$1012&lt;&gt;0),IF(X364=$X$1012,1+COUNTIF(U$7:U363,"&gt;0"),0),0)</f>
        <v>0</v>
      </c>
      <c r="V364" s="178" t="s">
        <v>553</v>
      </c>
      <c r="W364" s="130"/>
      <c r="X364" s="131"/>
      <c r="Y364" s="131"/>
      <c r="Z364" s="206"/>
      <c r="AA364" s="194">
        <f t="shared" si="33"/>
        <v>0</v>
      </c>
      <c r="AB364" s="124" t="str">
        <f t="shared" si="34"/>
        <v/>
      </c>
      <c r="AC364" s="195" t="str">
        <f t="shared" si="35"/>
        <v/>
      </c>
      <c r="AD364" s="194" t="str">
        <f t="shared" si="36"/>
        <v/>
      </c>
      <c r="AE364" s="194">
        <f>IF(AD364="",0,IF(ISERROR(VLOOKUP(AD364,AD$7:AD363,1,FALSE)),1,0))</f>
        <v>0</v>
      </c>
      <c r="AF364" s="194"/>
    </row>
    <row r="365" spans="1:32" ht="16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75">
        <f>IF(AND($X$1012&lt;&gt;" ",$X$1012&lt;&gt;0),IF(X365=$X$1012,1+COUNTIF(U$7:U364,"&gt;0"),0),0)</f>
        <v>0</v>
      </c>
      <c r="V365" s="178" t="s">
        <v>554</v>
      </c>
      <c r="W365" s="130"/>
      <c r="X365" s="131"/>
      <c r="Y365" s="131"/>
      <c r="Z365" s="206"/>
      <c r="AA365" s="194">
        <f t="shared" si="33"/>
        <v>0</v>
      </c>
      <c r="AB365" s="124" t="str">
        <f t="shared" si="34"/>
        <v/>
      </c>
      <c r="AC365" s="195" t="str">
        <f t="shared" si="35"/>
        <v/>
      </c>
      <c r="AD365" s="194" t="str">
        <f t="shared" si="36"/>
        <v/>
      </c>
      <c r="AE365" s="194">
        <f>IF(AD365="",0,IF(ISERROR(VLOOKUP(AD365,AD$7:AD364,1,FALSE)),1,0))</f>
        <v>0</v>
      </c>
      <c r="AF365" s="194"/>
    </row>
    <row r="366" spans="1:32" ht="16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75">
        <f>IF(AND($X$1012&lt;&gt;" ",$X$1012&lt;&gt;0),IF(X366=$X$1012,1+COUNTIF(U$7:U365,"&gt;0"),0),0)</f>
        <v>0</v>
      </c>
      <c r="V366" s="178" t="s">
        <v>555</v>
      </c>
      <c r="W366" s="130"/>
      <c r="X366" s="131"/>
      <c r="Y366" s="131"/>
      <c r="Z366" s="206"/>
      <c r="AA366" s="194">
        <f t="shared" si="33"/>
        <v>0</v>
      </c>
      <c r="AB366" s="124" t="str">
        <f t="shared" si="34"/>
        <v/>
      </c>
      <c r="AC366" s="195" t="str">
        <f t="shared" si="35"/>
        <v/>
      </c>
      <c r="AD366" s="194" t="str">
        <f t="shared" si="36"/>
        <v/>
      </c>
      <c r="AE366" s="194">
        <f>IF(AD366="",0,IF(ISERROR(VLOOKUP(AD366,AD$7:AD365,1,FALSE)),1,0))</f>
        <v>0</v>
      </c>
      <c r="AF366" s="194"/>
    </row>
    <row r="367" spans="1:32" ht="16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75">
        <f>IF(AND($X$1012&lt;&gt;" ",$X$1012&lt;&gt;0),IF(X367=$X$1012,1+COUNTIF(U$7:U366,"&gt;0"),0),0)</f>
        <v>0</v>
      </c>
      <c r="V367" s="178" t="s">
        <v>556</v>
      </c>
      <c r="W367" s="130"/>
      <c r="X367" s="131"/>
      <c r="Y367" s="131"/>
      <c r="Z367" s="206"/>
      <c r="AA367" s="194">
        <f t="shared" si="33"/>
        <v>0</v>
      </c>
      <c r="AB367" s="124" t="str">
        <f t="shared" si="34"/>
        <v/>
      </c>
      <c r="AC367" s="195" t="str">
        <f t="shared" si="35"/>
        <v/>
      </c>
      <c r="AD367" s="194" t="str">
        <f t="shared" si="36"/>
        <v/>
      </c>
      <c r="AE367" s="194">
        <f>IF(AD367="",0,IF(ISERROR(VLOOKUP(AD367,AD$7:AD366,1,FALSE)),1,0))</f>
        <v>0</v>
      </c>
      <c r="AF367" s="194"/>
    </row>
    <row r="368" spans="1:32" ht="16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75">
        <f>IF(AND($X$1012&lt;&gt;" ",$X$1012&lt;&gt;0),IF(X368=$X$1012,1+COUNTIF(U$7:U367,"&gt;0"),0),0)</f>
        <v>0</v>
      </c>
      <c r="V368" s="178" t="s">
        <v>557</v>
      </c>
      <c r="W368" s="130"/>
      <c r="X368" s="131"/>
      <c r="Y368" s="131"/>
      <c r="Z368" s="206"/>
      <c r="AA368" s="194">
        <f t="shared" si="33"/>
        <v>0</v>
      </c>
      <c r="AB368" s="124" t="str">
        <f t="shared" si="34"/>
        <v/>
      </c>
      <c r="AC368" s="195" t="str">
        <f t="shared" si="35"/>
        <v/>
      </c>
      <c r="AD368" s="194" t="str">
        <f t="shared" si="36"/>
        <v/>
      </c>
      <c r="AE368" s="194">
        <f>IF(AD368="",0,IF(ISERROR(VLOOKUP(AD368,AD$7:AD367,1,FALSE)),1,0))</f>
        <v>0</v>
      </c>
      <c r="AF368" s="194"/>
    </row>
    <row r="369" spans="1:32" ht="16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75">
        <f>IF(AND($X$1012&lt;&gt;" ",$X$1012&lt;&gt;0),IF(X369=$X$1012,1+COUNTIF(U$7:U368,"&gt;0"),0),0)</f>
        <v>0</v>
      </c>
      <c r="V369" s="178" t="s">
        <v>558</v>
      </c>
      <c r="W369" s="130"/>
      <c r="X369" s="131"/>
      <c r="Y369" s="131"/>
      <c r="Z369" s="206"/>
      <c r="AA369" s="194">
        <f t="shared" si="33"/>
        <v>0</v>
      </c>
      <c r="AB369" s="124" t="str">
        <f t="shared" si="34"/>
        <v/>
      </c>
      <c r="AC369" s="195" t="str">
        <f t="shared" si="35"/>
        <v/>
      </c>
      <c r="AD369" s="194" t="str">
        <f t="shared" si="36"/>
        <v/>
      </c>
      <c r="AE369" s="194">
        <f>IF(AD369="",0,IF(ISERROR(VLOOKUP(AD369,AD$7:AD368,1,FALSE)),1,0))</f>
        <v>0</v>
      </c>
      <c r="AF369" s="194"/>
    </row>
    <row r="370" spans="1:32" ht="16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75">
        <f>IF(AND($X$1012&lt;&gt;" ",$X$1012&lt;&gt;0),IF(X370=$X$1012,1+COUNTIF(U$7:U369,"&gt;0"),0),0)</f>
        <v>0</v>
      </c>
      <c r="V370" s="178" t="s">
        <v>559</v>
      </c>
      <c r="W370" s="130"/>
      <c r="X370" s="131"/>
      <c r="Y370" s="131"/>
      <c r="Z370" s="206"/>
      <c r="AA370" s="194">
        <f t="shared" si="33"/>
        <v>0</v>
      </c>
      <c r="AB370" s="124" t="str">
        <f t="shared" si="34"/>
        <v/>
      </c>
      <c r="AC370" s="195" t="str">
        <f t="shared" si="35"/>
        <v/>
      </c>
      <c r="AD370" s="194" t="str">
        <f t="shared" si="36"/>
        <v/>
      </c>
      <c r="AE370" s="194">
        <f>IF(AD370="",0,IF(ISERROR(VLOOKUP(AD370,AD$7:AD369,1,FALSE)),1,0))</f>
        <v>0</v>
      </c>
      <c r="AF370" s="194"/>
    </row>
    <row r="371" spans="1:32" ht="16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75">
        <f>IF(AND($X$1012&lt;&gt;" ",$X$1012&lt;&gt;0),IF(X371=$X$1012,1+COUNTIF(U$7:U370,"&gt;0"),0),0)</f>
        <v>0</v>
      </c>
      <c r="V371" s="178" t="s">
        <v>560</v>
      </c>
      <c r="W371" s="130"/>
      <c r="X371" s="131"/>
      <c r="Y371" s="131"/>
      <c r="Z371" s="206"/>
      <c r="AA371" s="194">
        <f t="shared" si="33"/>
        <v>0</v>
      </c>
      <c r="AB371" s="124" t="str">
        <f t="shared" si="34"/>
        <v/>
      </c>
      <c r="AC371" s="195" t="str">
        <f t="shared" si="35"/>
        <v/>
      </c>
      <c r="AD371" s="194" t="str">
        <f t="shared" si="36"/>
        <v/>
      </c>
      <c r="AE371" s="194">
        <f>IF(AD371="",0,IF(ISERROR(VLOOKUP(AD371,AD$7:AD370,1,FALSE)),1,0))</f>
        <v>0</v>
      </c>
      <c r="AF371" s="194"/>
    </row>
    <row r="372" spans="1:32" ht="16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75">
        <f>IF(AND($X$1012&lt;&gt;" ",$X$1012&lt;&gt;0),IF(X372=$X$1012,1+COUNTIF(U$7:U371,"&gt;0"),0),0)</f>
        <v>0</v>
      </c>
      <c r="V372" s="178" t="s">
        <v>561</v>
      </c>
      <c r="W372" s="130"/>
      <c r="X372" s="131"/>
      <c r="Y372" s="131"/>
      <c r="Z372" s="206"/>
      <c r="AA372" s="194">
        <f t="shared" si="33"/>
        <v>0</v>
      </c>
      <c r="AB372" s="124" t="str">
        <f t="shared" si="34"/>
        <v/>
      </c>
      <c r="AC372" s="195" t="str">
        <f t="shared" si="35"/>
        <v/>
      </c>
      <c r="AD372" s="194" t="str">
        <f t="shared" si="36"/>
        <v/>
      </c>
      <c r="AE372" s="194">
        <f>IF(AD372="",0,IF(ISERROR(VLOOKUP(AD372,AD$7:AD371,1,FALSE)),1,0))</f>
        <v>0</v>
      </c>
      <c r="AF372" s="194"/>
    </row>
    <row r="373" spans="1:32" ht="16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75">
        <f>IF(AND($X$1012&lt;&gt;" ",$X$1012&lt;&gt;0),IF(X373=$X$1012,1+COUNTIF(U$7:U372,"&gt;0"),0),0)</f>
        <v>0</v>
      </c>
      <c r="V373" s="178" t="s">
        <v>562</v>
      </c>
      <c r="W373" s="130"/>
      <c r="X373" s="131"/>
      <c r="Y373" s="131"/>
      <c r="Z373" s="206"/>
      <c r="AA373" s="194">
        <f t="shared" si="33"/>
        <v>0</v>
      </c>
      <c r="AB373" s="124" t="str">
        <f t="shared" si="34"/>
        <v/>
      </c>
      <c r="AC373" s="195" t="str">
        <f t="shared" si="35"/>
        <v/>
      </c>
      <c r="AD373" s="194" t="str">
        <f t="shared" si="36"/>
        <v/>
      </c>
      <c r="AE373" s="194">
        <f>IF(AD373="",0,IF(ISERROR(VLOOKUP(AD373,AD$7:AD372,1,FALSE)),1,0))</f>
        <v>0</v>
      </c>
      <c r="AF373" s="194"/>
    </row>
    <row r="374" spans="1:32" ht="16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75">
        <f>IF(AND($X$1012&lt;&gt;" ",$X$1012&lt;&gt;0),IF(X374=$X$1012,1+COUNTIF(U$7:U373,"&gt;0"),0),0)</f>
        <v>0</v>
      </c>
      <c r="V374" s="178" t="s">
        <v>563</v>
      </c>
      <c r="W374" s="130"/>
      <c r="X374" s="131"/>
      <c r="Y374" s="131"/>
      <c r="Z374" s="206"/>
      <c r="AA374" s="194">
        <f t="shared" si="33"/>
        <v>0</v>
      </c>
      <c r="AB374" s="124" t="str">
        <f t="shared" si="34"/>
        <v/>
      </c>
      <c r="AC374" s="195" t="str">
        <f t="shared" si="35"/>
        <v/>
      </c>
      <c r="AD374" s="194" t="str">
        <f t="shared" si="36"/>
        <v/>
      </c>
      <c r="AE374" s="194">
        <f>IF(AD374="",0,IF(ISERROR(VLOOKUP(AD374,AD$7:AD373,1,FALSE)),1,0))</f>
        <v>0</v>
      </c>
      <c r="AF374" s="194"/>
    </row>
    <row r="375" spans="1:32" ht="16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75">
        <f>IF(AND($X$1012&lt;&gt;" ",$X$1012&lt;&gt;0),IF(X375=$X$1012,1+COUNTIF(U$7:U374,"&gt;0"),0),0)</f>
        <v>0</v>
      </c>
      <c r="V375" s="178" t="s">
        <v>564</v>
      </c>
      <c r="W375" s="130"/>
      <c r="X375" s="131"/>
      <c r="Y375" s="131"/>
      <c r="Z375" s="206"/>
      <c r="AA375" s="194">
        <f t="shared" si="33"/>
        <v>0</v>
      </c>
      <c r="AB375" s="124" t="str">
        <f t="shared" si="34"/>
        <v/>
      </c>
      <c r="AC375" s="195" t="str">
        <f t="shared" si="35"/>
        <v/>
      </c>
      <c r="AD375" s="194" t="str">
        <f t="shared" si="36"/>
        <v/>
      </c>
      <c r="AE375" s="194">
        <f>IF(AD375="",0,IF(ISERROR(VLOOKUP(AD375,AD$7:AD374,1,FALSE)),1,0))</f>
        <v>0</v>
      </c>
      <c r="AF375" s="194"/>
    </row>
    <row r="376" spans="1:32" ht="16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75">
        <f>IF(AND($X$1012&lt;&gt;" ",$X$1012&lt;&gt;0),IF(X376=$X$1012,1+COUNTIF(U$7:U375,"&gt;0"),0),0)</f>
        <v>0</v>
      </c>
      <c r="V376" s="178" t="s">
        <v>565</v>
      </c>
      <c r="W376" s="130"/>
      <c r="X376" s="131"/>
      <c r="Y376" s="131"/>
      <c r="Z376" s="206"/>
      <c r="AA376" s="194">
        <f t="shared" si="33"/>
        <v>0</v>
      </c>
      <c r="AB376" s="124" t="str">
        <f t="shared" si="34"/>
        <v/>
      </c>
      <c r="AC376" s="195" t="str">
        <f t="shared" si="35"/>
        <v/>
      </c>
      <c r="AD376" s="194" t="str">
        <f t="shared" si="36"/>
        <v/>
      </c>
      <c r="AE376" s="194">
        <f>IF(AD376="",0,IF(ISERROR(VLOOKUP(AD376,AD$7:AD375,1,FALSE)),1,0))</f>
        <v>0</v>
      </c>
      <c r="AF376" s="194"/>
    </row>
    <row r="377" spans="1:32" ht="16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75">
        <f>IF(AND($X$1012&lt;&gt;" ",$X$1012&lt;&gt;0),IF(X377=$X$1012,1+COUNTIF(U$7:U376,"&gt;0"),0),0)</f>
        <v>0</v>
      </c>
      <c r="V377" s="178" t="s">
        <v>566</v>
      </c>
      <c r="W377" s="130"/>
      <c r="X377" s="131"/>
      <c r="Y377" s="131"/>
      <c r="Z377" s="206"/>
      <c r="AA377" s="194">
        <f t="shared" si="33"/>
        <v>0</v>
      </c>
      <c r="AB377" s="124" t="str">
        <f t="shared" si="34"/>
        <v/>
      </c>
      <c r="AC377" s="195" t="str">
        <f t="shared" si="35"/>
        <v/>
      </c>
      <c r="AD377" s="194" t="str">
        <f t="shared" si="36"/>
        <v/>
      </c>
      <c r="AE377" s="194">
        <f>IF(AD377="",0,IF(ISERROR(VLOOKUP(AD377,AD$7:AD376,1,FALSE)),1,0))</f>
        <v>0</v>
      </c>
      <c r="AF377" s="194"/>
    </row>
    <row r="378" spans="1:32" ht="16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75">
        <f>IF(AND($X$1012&lt;&gt;" ",$X$1012&lt;&gt;0),IF(X378=$X$1012,1+COUNTIF(U$7:U377,"&gt;0"),0),0)</f>
        <v>0</v>
      </c>
      <c r="V378" s="178" t="s">
        <v>567</v>
      </c>
      <c r="W378" s="130"/>
      <c r="X378" s="131"/>
      <c r="Y378" s="131"/>
      <c r="Z378" s="206"/>
      <c r="AA378" s="194">
        <f t="shared" si="33"/>
        <v>0</v>
      </c>
      <c r="AB378" s="124" t="str">
        <f t="shared" si="34"/>
        <v/>
      </c>
      <c r="AC378" s="195" t="str">
        <f t="shared" si="35"/>
        <v/>
      </c>
      <c r="AD378" s="194" t="str">
        <f t="shared" si="36"/>
        <v/>
      </c>
      <c r="AE378" s="194">
        <f>IF(AD378="",0,IF(ISERROR(VLOOKUP(AD378,AD$7:AD377,1,FALSE)),1,0))</f>
        <v>0</v>
      </c>
      <c r="AF378" s="194"/>
    </row>
    <row r="379" spans="1:32" ht="16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75">
        <f>IF(AND($X$1012&lt;&gt;" ",$X$1012&lt;&gt;0),IF(X379=$X$1012,1+COUNTIF(U$7:U378,"&gt;0"),0),0)</f>
        <v>0</v>
      </c>
      <c r="V379" s="178" t="s">
        <v>568</v>
      </c>
      <c r="W379" s="130"/>
      <c r="X379" s="131"/>
      <c r="Y379" s="131"/>
      <c r="Z379" s="206"/>
      <c r="AA379" s="194">
        <f t="shared" si="33"/>
        <v>0</v>
      </c>
      <c r="AB379" s="124" t="str">
        <f t="shared" si="34"/>
        <v/>
      </c>
      <c r="AC379" s="195" t="str">
        <f t="shared" si="35"/>
        <v/>
      </c>
      <c r="AD379" s="194" t="str">
        <f t="shared" si="36"/>
        <v/>
      </c>
      <c r="AE379" s="194">
        <f>IF(AD379="",0,IF(ISERROR(VLOOKUP(AD379,AD$7:AD378,1,FALSE)),1,0))</f>
        <v>0</v>
      </c>
      <c r="AF379" s="194"/>
    </row>
    <row r="380" spans="1:32" ht="16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75">
        <f>IF(AND($X$1012&lt;&gt;" ",$X$1012&lt;&gt;0),IF(X380=$X$1012,1+COUNTIF(U$7:U379,"&gt;0"),0),0)</f>
        <v>0</v>
      </c>
      <c r="V380" s="178" t="s">
        <v>569</v>
      </c>
      <c r="W380" s="130"/>
      <c r="X380" s="131"/>
      <c r="Y380" s="131"/>
      <c r="Z380" s="206"/>
      <c r="AA380" s="194">
        <f t="shared" si="33"/>
        <v>0</v>
      </c>
      <c r="AB380" s="124" t="str">
        <f t="shared" si="34"/>
        <v/>
      </c>
      <c r="AC380" s="195" t="str">
        <f t="shared" si="35"/>
        <v/>
      </c>
      <c r="AD380" s="194" t="str">
        <f t="shared" si="36"/>
        <v/>
      </c>
      <c r="AE380" s="194">
        <f>IF(AD380="",0,IF(ISERROR(VLOOKUP(AD380,AD$7:AD379,1,FALSE)),1,0))</f>
        <v>0</v>
      </c>
      <c r="AF380" s="194"/>
    </row>
    <row r="381" spans="1:32" ht="16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75">
        <f>IF(AND($X$1012&lt;&gt;" ",$X$1012&lt;&gt;0),IF(X381=$X$1012,1+COUNTIF(U$7:U380,"&gt;0"),0),0)</f>
        <v>0</v>
      </c>
      <c r="V381" s="178" t="s">
        <v>570</v>
      </c>
      <c r="W381" s="130"/>
      <c r="X381" s="131"/>
      <c r="Y381" s="131"/>
      <c r="Z381" s="206"/>
      <c r="AA381" s="194">
        <f t="shared" si="33"/>
        <v>0</v>
      </c>
      <c r="AB381" s="124" t="str">
        <f t="shared" si="34"/>
        <v/>
      </c>
      <c r="AC381" s="195" t="str">
        <f t="shared" si="35"/>
        <v/>
      </c>
      <c r="AD381" s="194" t="str">
        <f t="shared" si="36"/>
        <v/>
      </c>
      <c r="AE381" s="194">
        <f>IF(AD381="",0,IF(ISERROR(VLOOKUP(AD381,AD$7:AD380,1,FALSE)),1,0))</f>
        <v>0</v>
      </c>
      <c r="AF381" s="194"/>
    </row>
    <row r="382" spans="1:32" ht="16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75">
        <f>IF(AND($X$1012&lt;&gt;" ",$X$1012&lt;&gt;0),IF(X382=$X$1012,1+COUNTIF(U$7:U381,"&gt;0"),0),0)</f>
        <v>0</v>
      </c>
      <c r="V382" s="178" t="s">
        <v>571</v>
      </c>
      <c r="W382" s="130"/>
      <c r="X382" s="131"/>
      <c r="Y382" s="131"/>
      <c r="Z382" s="206"/>
      <c r="AA382" s="194">
        <f t="shared" si="33"/>
        <v>0</v>
      </c>
      <c r="AB382" s="124" t="str">
        <f t="shared" si="34"/>
        <v/>
      </c>
      <c r="AC382" s="195" t="str">
        <f t="shared" si="35"/>
        <v/>
      </c>
      <c r="AD382" s="194" t="str">
        <f t="shared" si="36"/>
        <v/>
      </c>
      <c r="AE382" s="194">
        <f>IF(AD382="",0,IF(ISERROR(VLOOKUP(AD382,AD$7:AD381,1,FALSE)),1,0))</f>
        <v>0</v>
      </c>
      <c r="AF382" s="194"/>
    </row>
    <row r="383" spans="1:32" ht="16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75">
        <f>IF(AND($X$1012&lt;&gt;" ",$X$1012&lt;&gt;0),IF(X383=$X$1012,1+COUNTIF(U$7:U382,"&gt;0"),0),0)</f>
        <v>0</v>
      </c>
      <c r="V383" s="178" t="s">
        <v>572</v>
      </c>
      <c r="W383" s="130"/>
      <c r="X383" s="131"/>
      <c r="Y383" s="131"/>
      <c r="Z383" s="206"/>
      <c r="AA383" s="194">
        <f t="shared" si="33"/>
        <v>0</v>
      </c>
      <c r="AB383" s="124" t="str">
        <f t="shared" si="34"/>
        <v/>
      </c>
      <c r="AC383" s="195" t="str">
        <f t="shared" si="35"/>
        <v/>
      </c>
      <c r="AD383" s="194" t="str">
        <f t="shared" si="36"/>
        <v/>
      </c>
      <c r="AE383" s="194">
        <f>IF(AD383="",0,IF(ISERROR(VLOOKUP(AD383,AD$7:AD382,1,FALSE)),1,0))</f>
        <v>0</v>
      </c>
      <c r="AF383" s="194"/>
    </row>
    <row r="384" spans="1:32" ht="16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75">
        <f>IF(AND($X$1012&lt;&gt;" ",$X$1012&lt;&gt;0),IF(X384=$X$1012,1+COUNTIF(U$7:U383,"&gt;0"),0),0)</f>
        <v>0</v>
      </c>
      <c r="V384" s="178" t="s">
        <v>573</v>
      </c>
      <c r="W384" s="130"/>
      <c r="X384" s="131"/>
      <c r="Y384" s="131"/>
      <c r="Z384" s="206"/>
      <c r="AA384" s="194">
        <f t="shared" si="33"/>
        <v>0</v>
      </c>
      <c r="AB384" s="124" t="str">
        <f t="shared" si="34"/>
        <v/>
      </c>
      <c r="AC384" s="195" t="str">
        <f t="shared" si="35"/>
        <v/>
      </c>
      <c r="AD384" s="194" t="str">
        <f t="shared" si="36"/>
        <v/>
      </c>
      <c r="AE384" s="194">
        <f>IF(AD384="",0,IF(ISERROR(VLOOKUP(AD384,AD$7:AD383,1,FALSE)),1,0))</f>
        <v>0</v>
      </c>
      <c r="AF384" s="194"/>
    </row>
    <row r="385" spans="1:32" ht="16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75">
        <f>IF(AND($X$1012&lt;&gt;" ",$X$1012&lt;&gt;0),IF(X385=$X$1012,1+COUNTIF(U$7:U384,"&gt;0"),0),0)</f>
        <v>0</v>
      </c>
      <c r="V385" s="178" t="s">
        <v>574</v>
      </c>
      <c r="W385" s="130"/>
      <c r="X385" s="131"/>
      <c r="Y385" s="131"/>
      <c r="Z385" s="206"/>
      <c r="AA385" s="194">
        <f t="shared" si="33"/>
        <v>0</v>
      </c>
      <c r="AB385" s="124" t="str">
        <f t="shared" si="34"/>
        <v/>
      </c>
      <c r="AC385" s="195" t="str">
        <f t="shared" si="35"/>
        <v/>
      </c>
      <c r="AD385" s="194" t="str">
        <f t="shared" si="36"/>
        <v/>
      </c>
      <c r="AE385" s="194">
        <f>IF(AD385="",0,IF(ISERROR(VLOOKUP(AD385,AD$7:AD384,1,FALSE)),1,0))</f>
        <v>0</v>
      </c>
      <c r="AF385" s="194"/>
    </row>
    <row r="386" spans="1:32" ht="16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75">
        <f>IF(AND($X$1012&lt;&gt;" ",$X$1012&lt;&gt;0),IF(X386=$X$1012,1+COUNTIF(U$7:U385,"&gt;0"),0),0)</f>
        <v>0</v>
      </c>
      <c r="V386" s="178" t="s">
        <v>575</v>
      </c>
      <c r="W386" s="130"/>
      <c r="X386" s="131"/>
      <c r="Y386" s="131"/>
      <c r="Z386" s="206"/>
      <c r="AA386" s="194">
        <f t="shared" si="33"/>
        <v>0</v>
      </c>
      <c r="AB386" s="124" t="str">
        <f t="shared" si="34"/>
        <v/>
      </c>
      <c r="AC386" s="195" t="str">
        <f t="shared" si="35"/>
        <v/>
      </c>
      <c r="AD386" s="194" t="str">
        <f t="shared" si="36"/>
        <v/>
      </c>
      <c r="AE386" s="194">
        <f>IF(AD386="",0,IF(ISERROR(VLOOKUP(AD386,AD$7:AD385,1,FALSE)),1,0))</f>
        <v>0</v>
      </c>
      <c r="AF386" s="194"/>
    </row>
    <row r="387" spans="1:32" ht="16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75">
        <f>IF(AND($X$1012&lt;&gt;" ",$X$1012&lt;&gt;0),IF(X387=$X$1012,1+COUNTIF(U$7:U386,"&gt;0"),0),0)</f>
        <v>0</v>
      </c>
      <c r="V387" s="178" t="s">
        <v>576</v>
      </c>
      <c r="W387" s="130"/>
      <c r="X387" s="131"/>
      <c r="Y387" s="131"/>
      <c r="Z387" s="206"/>
      <c r="AA387" s="194">
        <f t="shared" si="33"/>
        <v>0</v>
      </c>
      <c r="AB387" s="124" t="str">
        <f t="shared" si="34"/>
        <v/>
      </c>
      <c r="AC387" s="195" t="str">
        <f t="shared" si="35"/>
        <v/>
      </c>
      <c r="AD387" s="194" t="str">
        <f t="shared" si="36"/>
        <v/>
      </c>
      <c r="AE387" s="194">
        <f>IF(AD387="",0,IF(ISERROR(VLOOKUP(AD387,AD$7:AD386,1,FALSE)),1,0))</f>
        <v>0</v>
      </c>
      <c r="AF387" s="194"/>
    </row>
    <row r="388" spans="1:32" ht="16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75">
        <f>IF(AND($X$1012&lt;&gt;" ",$X$1012&lt;&gt;0),IF(X388=$X$1012,1+COUNTIF(U$7:U387,"&gt;0"),0),0)</f>
        <v>0</v>
      </c>
      <c r="V388" s="178" t="s">
        <v>577</v>
      </c>
      <c r="W388" s="130"/>
      <c r="X388" s="131"/>
      <c r="Y388" s="131"/>
      <c r="Z388" s="206"/>
      <c r="AA388" s="194">
        <f t="shared" si="33"/>
        <v>0</v>
      </c>
      <c r="AB388" s="124" t="str">
        <f t="shared" si="34"/>
        <v/>
      </c>
      <c r="AC388" s="195" t="str">
        <f t="shared" si="35"/>
        <v/>
      </c>
      <c r="AD388" s="194" t="str">
        <f t="shared" si="36"/>
        <v/>
      </c>
      <c r="AE388" s="194">
        <f>IF(AD388="",0,IF(ISERROR(VLOOKUP(AD388,AD$7:AD387,1,FALSE)),1,0))</f>
        <v>0</v>
      </c>
      <c r="AF388" s="194"/>
    </row>
    <row r="389" spans="1:32" ht="16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75">
        <f>IF(AND($X$1012&lt;&gt;" ",$X$1012&lt;&gt;0),IF(X389=$X$1012,1+COUNTIF(U$7:U388,"&gt;0"),0),0)</f>
        <v>0</v>
      </c>
      <c r="V389" s="178" t="s">
        <v>578</v>
      </c>
      <c r="W389" s="130"/>
      <c r="X389" s="131"/>
      <c r="Y389" s="131"/>
      <c r="Z389" s="206"/>
      <c r="AA389" s="194">
        <f t="shared" si="33"/>
        <v>0</v>
      </c>
      <c r="AB389" s="124" t="str">
        <f t="shared" si="34"/>
        <v/>
      </c>
      <c r="AC389" s="195" t="str">
        <f t="shared" si="35"/>
        <v/>
      </c>
      <c r="AD389" s="194" t="str">
        <f t="shared" si="36"/>
        <v/>
      </c>
      <c r="AE389" s="194">
        <f>IF(AD389="",0,IF(ISERROR(VLOOKUP(AD389,AD$7:AD388,1,FALSE)),1,0))</f>
        <v>0</v>
      </c>
      <c r="AF389" s="194"/>
    </row>
    <row r="390" spans="1:32" ht="16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75">
        <f>IF(AND($X$1012&lt;&gt;" ",$X$1012&lt;&gt;0),IF(X390=$X$1012,1+COUNTIF(U$7:U389,"&gt;0"),0),0)</f>
        <v>0</v>
      </c>
      <c r="V390" s="178" t="s">
        <v>579</v>
      </c>
      <c r="W390" s="130"/>
      <c r="X390" s="131"/>
      <c r="Y390" s="131"/>
      <c r="Z390" s="206"/>
      <c r="AA390" s="194">
        <f t="shared" si="33"/>
        <v>0</v>
      </c>
      <c r="AB390" s="124" t="str">
        <f t="shared" si="34"/>
        <v/>
      </c>
      <c r="AC390" s="195" t="str">
        <f t="shared" si="35"/>
        <v/>
      </c>
      <c r="AD390" s="194" t="str">
        <f t="shared" si="36"/>
        <v/>
      </c>
      <c r="AE390" s="194">
        <f>IF(AD390="",0,IF(ISERROR(VLOOKUP(AD390,AD$7:AD389,1,FALSE)),1,0))</f>
        <v>0</v>
      </c>
      <c r="AF390" s="194"/>
    </row>
    <row r="391" spans="1:32" ht="16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75">
        <f>IF(AND($X$1012&lt;&gt;" ",$X$1012&lt;&gt;0),IF(X391=$X$1012,1+COUNTIF(U$7:U390,"&gt;0"),0),0)</f>
        <v>0</v>
      </c>
      <c r="V391" s="178" t="s">
        <v>580</v>
      </c>
      <c r="W391" s="130"/>
      <c r="X391" s="131"/>
      <c r="Y391" s="131"/>
      <c r="Z391" s="206"/>
      <c r="AA391" s="194">
        <f t="shared" si="33"/>
        <v>0</v>
      </c>
      <c r="AB391" s="124" t="str">
        <f t="shared" si="34"/>
        <v/>
      </c>
      <c r="AC391" s="195" t="str">
        <f t="shared" si="35"/>
        <v/>
      </c>
      <c r="AD391" s="194" t="str">
        <f t="shared" si="36"/>
        <v/>
      </c>
      <c r="AE391" s="194">
        <f>IF(AD391="",0,IF(ISERROR(VLOOKUP(AD391,AD$7:AD390,1,FALSE)),1,0))</f>
        <v>0</v>
      </c>
      <c r="AF391" s="194"/>
    </row>
    <row r="392" spans="1:32" ht="16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75">
        <f>IF(AND($X$1012&lt;&gt;" ",$X$1012&lt;&gt;0),IF(X392=$X$1012,1+COUNTIF(U$7:U391,"&gt;0"),0),0)</f>
        <v>0</v>
      </c>
      <c r="V392" s="178" t="s">
        <v>581</v>
      </c>
      <c r="W392" s="130"/>
      <c r="X392" s="131"/>
      <c r="Y392" s="131"/>
      <c r="Z392" s="206"/>
      <c r="AA392" s="194">
        <f t="shared" ref="AA392:AA455" si="37">IF(ISBLANK(X392),0,VLOOKUP(X392,$B$8:$E$22,1,FALSE))</f>
        <v>0</v>
      </c>
      <c r="AB392" s="124" t="str">
        <f t="shared" ref="AB392:AB455" si="38">IF(W392&gt;0,CONCATENATE(MONTH(W392)&amp;X392),"")</f>
        <v/>
      </c>
      <c r="AC392" s="195" t="str">
        <f t="shared" ref="AC392:AC455" si="39">IF(OR(AND(Z392&lt;&gt;0,ISBLANK(X392)),ISERROR(AA392)),"ERR","")</f>
        <v/>
      </c>
      <c r="AD392" s="194" t="str">
        <f t="shared" ref="AD392:AD455" si="40">IF(W392&gt;0,CONCATENATE(MONTH(W392),"-",YEAR(W392)),"")</f>
        <v/>
      </c>
      <c r="AE392" s="194">
        <f>IF(AD392="",0,IF(ISERROR(VLOOKUP(AD392,AD$7:AD391,1,FALSE)),1,0))</f>
        <v>0</v>
      </c>
      <c r="AF392" s="194"/>
    </row>
    <row r="393" spans="1:32" ht="16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75">
        <f>IF(AND($X$1012&lt;&gt;" ",$X$1012&lt;&gt;0),IF(X393=$X$1012,1+COUNTIF(U$7:U392,"&gt;0"),0),0)</f>
        <v>0</v>
      </c>
      <c r="V393" s="178" t="s">
        <v>582</v>
      </c>
      <c r="W393" s="130"/>
      <c r="X393" s="131"/>
      <c r="Y393" s="131"/>
      <c r="Z393" s="206"/>
      <c r="AA393" s="194">
        <f t="shared" si="37"/>
        <v>0</v>
      </c>
      <c r="AB393" s="124" t="str">
        <f t="shared" si="38"/>
        <v/>
      </c>
      <c r="AC393" s="195" t="str">
        <f t="shared" si="39"/>
        <v/>
      </c>
      <c r="AD393" s="194" t="str">
        <f t="shared" si="40"/>
        <v/>
      </c>
      <c r="AE393" s="194">
        <f>IF(AD393="",0,IF(ISERROR(VLOOKUP(AD393,AD$7:AD392,1,FALSE)),1,0))</f>
        <v>0</v>
      </c>
      <c r="AF393" s="194"/>
    </row>
    <row r="394" spans="1:32" ht="16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75">
        <f>IF(AND($X$1012&lt;&gt;" ",$X$1012&lt;&gt;0),IF(X394=$X$1012,1+COUNTIF(U$7:U393,"&gt;0"),0),0)</f>
        <v>0</v>
      </c>
      <c r="V394" s="178" t="s">
        <v>583</v>
      </c>
      <c r="W394" s="130"/>
      <c r="X394" s="131"/>
      <c r="Y394" s="131"/>
      <c r="Z394" s="206"/>
      <c r="AA394" s="194">
        <f t="shared" si="37"/>
        <v>0</v>
      </c>
      <c r="AB394" s="124" t="str">
        <f t="shared" si="38"/>
        <v/>
      </c>
      <c r="AC394" s="195" t="str">
        <f t="shared" si="39"/>
        <v/>
      </c>
      <c r="AD394" s="194" t="str">
        <f t="shared" si="40"/>
        <v/>
      </c>
      <c r="AE394" s="194">
        <f>IF(AD394="",0,IF(ISERROR(VLOOKUP(AD394,AD$7:AD393,1,FALSE)),1,0))</f>
        <v>0</v>
      </c>
      <c r="AF394" s="194"/>
    </row>
    <row r="395" spans="1:32" ht="16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75">
        <f>IF(AND($X$1012&lt;&gt;" ",$X$1012&lt;&gt;0),IF(X395=$X$1012,1+COUNTIF(U$7:U394,"&gt;0"),0),0)</f>
        <v>0</v>
      </c>
      <c r="V395" s="178" t="s">
        <v>584</v>
      </c>
      <c r="W395" s="130"/>
      <c r="X395" s="131"/>
      <c r="Y395" s="131"/>
      <c r="Z395" s="206"/>
      <c r="AA395" s="194">
        <f t="shared" si="37"/>
        <v>0</v>
      </c>
      <c r="AB395" s="124" t="str">
        <f t="shared" si="38"/>
        <v/>
      </c>
      <c r="AC395" s="195" t="str">
        <f t="shared" si="39"/>
        <v/>
      </c>
      <c r="AD395" s="194" t="str">
        <f t="shared" si="40"/>
        <v/>
      </c>
      <c r="AE395" s="194">
        <f>IF(AD395="",0,IF(ISERROR(VLOOKUP(AD395,AD$7:AD394,1,FALSE)),1,0))</f>
        <v>0</v>
      </c>
      <c r="AF395" s="194"/>
    </row>
    <row r="396" spans="1:32" ht="16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75">
        <f>IF(AND($X$1012&lt;&gt;" ",$X$1012&lt;&gt;0),IF(X396=$X$1012,1+COUNTIF(U$7:U395,"&gt;0"),0),0)</f>
        <v>0</v>
      </c>
      <c r="V396" s="178" t="s">
        <v>585</v>
      </c>
      <c r="W396" s="130"/>
      <c r="X396" s="131"/>
      <c r="Y396" s="131"/>
      <c r="Z396" s="206"/>
      <c r="AA396" s="194">
        <f t="shared" si="37"/>
        <v>0</v>
      </c>
      <c r="AB396" s="124" t="str">
        <f t="shared" si="38"/>
        <v/>
      </c>
      <c r="AC396" s="195" t="str">
        <f t="shared" si="39"/>
        <v/>
      </c>
      <c r="AD396" s="194" t="str">
        <f t="shared" si="40"/>
        <v/>
      </c>
      <c r="AE396" s="194">
        <f>IF(AD396="",0,IF(ISERROR(VLOOKUP(AD396,AD$7:AD395,1,FALSE)),1,0))</f>
        <v>0</v>
      </c>
      <c r="AF396" s="194"/>
    </row>
    <row r="397" spans="1:32" ht="16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75">
        <f>IF(AND($X$1012&lt;&gt;" ",$X$1012&lt;&gt;0),IF(X397=$X$1012,1+COUNTIF(U$7:U396,"&gt;0"),0),0)</f>
        <v>0</v>
      </c>
      <c r="V397" s="178" t="s">
        <v>586</v>
      </c>
      <c r="W397" s="130"/>
      <c r="X397" s="131"/>
      <c r="Y397" s="131"/>
      <c r="Z397" s="206"/>
      <c r="AA397" s="194">
        <f t="shared" si="37"/>
        <v>0</v>
      </c>
      <c r="AB397" s="124" t="str">
        <f t="shared" si="38"/>
        <v/>
      </c>
      <c r="AC397" s="195" t="str">
        <f t="shared" si="39"/>
        <v/>
      </c>
      <c r="AD397" s="194" t="str">
        <f t="shared" si="40"/>
        <v/>
      </c>
      <c r="AE397" s="194">
        <f>IF(AD397="",0,IF(ISERROR(VLOOKUP(AD397,AD$7:AD396,1,FALSE)),1,0))</f>
        <v>0</v>
      </c>
      <c r="AF397" s="194"/>
    </row>
    <row r="398" spans="1:32" ht="16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75">
        <f>IF(AND($X$1012&lt;&gt;" ",$X$1012&lt;&gt;0),IF(X398=$X$1012,1+COUNTIF(U$7:U397,"&gt;0"),0),0)</f>
        <v>0</v>
      </c>
      <c r="V398" s="178" t="s">
        <v>587</v>
      </c>
      <c r="W398" s="130"/>
      <c r="X398" s="131"/>
      <c r="Y398" s="131"/>
      <c r="Z398" s="206"/>
      <c r="AA398" s="194">
        <f t="shared" si="37"/>
        <v>0</v>
      </c>
      <c r="AB398" s="124" t="str">
        <f t="shared" si="38"/>
        <v/>
      </c>
      <c r="AC398" s="195" t="str">
        <f t="shared" si="39"/>
        <v/>
      </c>
      <c r="AD398" s="194" t="str">
        <f t="shared" si="40"/>
        <v/>
      </c>
      <c r="AE398" s="194">
        <f>IF(AD398="",0,IF(ISERROR(VLOOKUP(AD398,AD$7:AD397,1,FALSE)),1,0))</f>
        <v>0</v>
      </c>
      <c r="AF398" s="194"/>
    </row>
    <row r="399" spans="1:32" ht="16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75">
        <f>IF(AND($X$1012&lt;&gt;" ",$X$1012&lt;&gt;0),IF(X399=$X$1012,1+COUNTIF(U$7:U398,"&gt;0"),0),0)</f>
        <v>0</v>
      </c>
      <c r="V399" s="178" t="s">
        <v>588</v>
      </c>
      <c r="W399" s="130"/>
      <c r="X399" s="131"/>
      <c r="Y399" s="131"/>
      <c r="Z399" s="206"/>
      <c r="AA399" s="194">
        <f t="shared" si="37"/>
        <v>0</v>
      </c>
      <c r="AB399" s="124" t="str">
        <f t="shared" si="38"/>
        <v/>
      </c>
      <c r="AC399" s="195" t="str">
        <f t="shared" si="39"/>
        <v/>
      </c>
      <c r="AD399" s="194" t="str">
        <f t="shared" si="40"/>
        <v/>
      </c>
      <c r="AE399" s="194">
        <f>IF(AD399="",0,IF(ISERROR(VLOOKUP(AD399,AD$7:AD398,1,FALSE)),1,0))</f>
        <v>0</v>
      </c>
      <c r="AF399" s="194"/>
    </row>
    <row r="400" spans="1:32" ht="16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75">
        <f>IF(AND($X$1012&lt;&gt;" ",$X$1012&lt;&gt;0),IF(X400=$X$1012,1+COUNTIF(U$7:U399,"&gt;0"),0),0)</f>
        <v>0</v>
      </c>
      <c r="V400" s="178" t="s">
        <v>589</v>
      </c>
      <c r="W400" s="130"/>
      <c r="X400" s="131"/>
      <c r="Y400" s="131"/>
      <c r="Z400" s="206"/>
      <c r="AA400" s="194">
        <f t="shared" si="37"/>
        <v>0</v>
      </c>
      <c r="AB400" s="124" t="str">
        <f t="shared" si="38"/>
        <v/>
      </c>
      <c r="AC400" s="195" t="str">
        <f t="shared" si="39"/>
        <v/>
      </c>
      <c r="AD400" s="194" t="str">
        <f t="shared" si="40"/>
        <v/>
      </c>
      <c r="AE400" s="194">
        <f>IF(AD400="",0,IF(ISERROR(VLOOKUP(AD400,AD$7:AD399,1,FALSE)),1,0))</f>
        <v>0</v>
      </c>
      <c r="AF400" s="194"/>
    </row>
    <row r="401" spans="1:32" ht="16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75">
        <f>IF(AND($X$1012&lt;&gt;" ",$X$1012&lt;&gt;0),IF(X401=$X$1012,1+COUNTIF(U$7:U400,"&gt;0"),0),0)</f>
        <v>0</v>
      </c>
      <c r="V401" s="178" t="s">
        <v>590</v>
      </c>
      <c r="W401" s="130"/>
      <c r="X401" s="131"/>
      <c r="Y401" s="131"/>
      <c r="Z401" s="206"/>
      <c r="AA401" s="194">
        <f t="shared" si="37"/>
        <v>0</v>
      </c>
      <c r="AB401" s="124" t="str">
        <f t="shared" si="38"/>
        <v/>
      </c>
      <c r="AC401" s="195" t="str">
        <f t="shared" si="39"/>
        <v/>
      </c>
      <c r="AD401" s="194" t="str">
        <f t="shared" si="40"/>
        <v/>
      </c>
      <c r="AE401" s="194">
        <f>IF(AD401="",0,IF(ISERROR(VLOOKUP(AD401,AD$7:AD400,1,FALSE)),1,0))</f>
        <v>0</v>
      </c>
      <c r="AF401" s="194"/>
    </row>
    <row r="402" spans="1:32" ht="16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75">
        <f>IF(AND($X$1012&lt;&gt;" ",$X$1012&lt;&gt;0),IF(X402=$X$1012,1+COUNTIF(U$7:U401,"&gt;0"),0),0)</f>
        <v>0</v>
      </c>
      <c r="V402" s="178" t="s">
        <v>591</v>
      </c>
      <c r="W402" s="130"/>
      <c r="X402" s="131"/>
      <c r="Y402" s="131"/>
      <c r="Z402" s="206"/>
      <c r="AA402" s="194">
        <f t="shared" si="37"/>
        <v>0</v>
      </c>
      <c r="AB402" s="124" t="str">
        <f t="shared" si="38"/>
        <v/>
      </c>
      <c r="AC402" s="195" t="str">
        <f t="shared" si="39"/>
        <v/>
      </c>
      <c r="AD402" s="194" t="str">
        <f t="shared" si="40"/>
        <v/>
      </c>
      <c r="AE402" s="194">
        <f>IF(AD402="",0,IF(ISERROR(VLOOKUP(AD402,AD$7:AD401,1,FALSE)),1,0))</f>
        <v>0</v>
      </c>
      <c r="AF402" s="194"/>
    </row>
    <row r="403" spans="1:32" ht="16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75">
        <f>IF(AND($X$1012&lt;&gt;" ",$X$1012&lt;&gt;0),IF(X403=$X$1012,1+COUNTIF(U$7:U402,"&gt;0"),0),0)</f>
        <v>0</v>
      </c>
      <c r="V403" s="178" t="s">
        <v>592</v>
      </c>
      <c r="W403" s="130"/>
      <c r="X403" s="131"/>
      <c r="Y403" s="131"/>
      <c r="Z403" s="206"/>
      <c r="AA403" s="194">
        <f t="shared" si="37"/>
        <v>0</v>
      </c>
      <c r="AB403" s="124" t="str">
        <f t="shared" si="38"/>
        <v/>
      </c>
      <c r="AC403" s="195" t="str">
        <f t="shared" si="39"/>
        <v/>
      </c>
      <c r="AD403" s="194" t="str">
        <f t="shared" si="40"/>
        <v/>
      </c>
      <c r="AE403" s="194">
        <f>IF(AD403="",0,IF(ISERROR(VLOOKUP(AD403,AD$7:AD402,1,FALSE)),1,0))</f>
        <v>0</v>
      </c>
      <c r="AF403" s="194"/>
    </row>
    <row r="404" spans="1:32" ht="16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75">
        <f>IF(AND($X$1012&lt;&gt;" ",$X$1012&lt;&gt;0),IF(X404=$X$1012,1+COUNTIF(U$7:U403,"&gt;0"),0),0)</f>
        <v>0</v>
      </c>
      <c r="V404" s="178" t="s">
        <v>593</v>
      </c>
      <c r="W404" s="130"/>
      <c r="X404" s="131"/>
      <c r="Y404" s="131"/>
      <c r="Z404" s="206"/>
      <c r="AA404" s="194">
        <f t="shared" si="37"/>
        <v>0</v>
      </c>
      <c r="AB404" s="124" t="str">
        <f t="shared" si="38"/>
        <v/>
      </c>
      <c r="AC404" s="195" t="str">
        <f t="shared" si="39"/>
        <v/>
      </c>
      <c r="AD404" s="194" t="str">
        <f t="shared" si="40"/>
        <v/>
      </c>
      <c r="AE404" s="194">
        <f>IF(AD404="",0,IF(ISERROR(VLOOKUP(AD404,AD$7:AD403,1,FALSE)),1,0))</f>
        <v>0</v>
      </c>
      <c r="AF404" s="194"/>
    </row>
    <row r="405" spans="1:32" ht="16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75">
        <f>IF(AND($X$1012&lt;&gt;" ",$X$1012&lt;&gt;0),IF(X405=$X$1012,1+COUNTIF(U$7:U404,"&gt;0"),0),0)</f>
        <v>0</v>
      </c>
      <c r="V405" s="178" t="s">
        <v>594</v>
      </c>
      <c r="W405" s="130"/>
      <c r="X405" s="131"/>
      <c r="Y405" s="131"/>
      <c r="Z405" s="206"/>
      <c r="AA405" s="194">
        <f t="shared" si="37"/>
        <v>0</v>
      </c>
      <c r="AB405" s="124" t="str">
        <f t="shared" si="38"/>
        <v/>
      </c>
      <c r="AC405" s="195" t="str">
        <f t="shared" si="39"/>
        <v/>
      </c>
      <c r="AD405" s="194" t="str">
        <f t="shared" si="40"/>
        <v/>
      </c>
      <c r="AE405" s="194">
        <f>IF(AD405="",0,IF(ISERROR(VLOOKUP(AD405,AD$7:AD404,1,FALSE)),1,0))</f>
        <v>0</v>
      </c>
      <c r="AF405" s="194"/>
    </row>
    <row r="406" spans="1:32" ht="16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75">
        <f>IF(AND($X$1012&lt;&gt;" ",$X$1012&lt;&gt;0),IF(X406=$X$1012,1+COUNTIF(U$7:U405,"&gt;0"),0),0)</f>
        <v>0</v>
      </c>
      <c r="V406" s="178" t="s">
        <v>595</v>
      </c>
      <c r="W406" s="130"/>
      <c r="X406" s="131"/>
      <c r="Y406" s="131"/>
      <c r="Z406" s="206"/>
      <c r="AA406" s="194">
        <f t="shared" si="37"/>
        <v>0</v>
      </c>
      <c r="AB406" s="124" t="str">
        <f t="shared" si="38"/>
        <v/>
      </c>
      <c r="AC406" s="195" t="str">
        <f t="shared" si="39"/>
        <v/>
      </c>
      <c r="AD406" s="194" t="str">
        <f t="shared" si="40"/>
        <v/>
      </c>
      <c r="AE406" s="194">
        <f>IF(AD406="",0,IF(ISERROR(VLOOKUP(AD406,AD$7:AD405,1,FALSE)),1,0))</f>
        <v>0</v>
      </c>
      <c r="AF406" s="194"/>
    </row>
    <row r="407" spans="1:32" ht="16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75">
        <f>IF(AND($X$1012&lt;&gt;" ",$X$1012&lt;&gt;0),IF(X407=$X$1012,1+COUNTIF(U$7:U406,"&gt;0"),0),0)</f>
        <v>0</v>
      </c>
      <c r="V407" s="178" t="s">
        <v>596</v>
      </c>
      <c r="W407" s="130"/>
      <c r="X407" s="131"/>
      <c r="Y407" s="131"/>
      <c r="Z407" s="206"/>
      <c r="AA407" s="194">
        <f t="shared" si="37"/>
        <v>0</v>
      </c>
      <c r="AB407" s="124" t="str">
        <f t="shared" si="38"/>
        <v/>
      </c>
      <c r="AC407" s="195" t="str">
        <f t="shared" si="39"/>
        <v/>
      </c>
      <c r="AD407" s="194" t="str">
        <f t="shared" si="40"/>
        <v/>
      </c>
      <c r="AE407" s="194">
        <f>IF(AD407="",0,IF(ISERROR(VLOOKUP(AD407,AD$7:AD406,1,FALSE)),1,0))</f>
        <v>0</v>
      </c>
      <c r="AF407" s="194"/>
    </row>
    <row r="408" spans="1:32" ht="16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75">
        <f>IF(AND($X$1012&lt;&gt;" ",$X$1012&lt;&gt;0),IF(X408=$X$1012,1+COUNTIF(U$7:U407,"&gt;0"),0),0)</f>
        <v>0</v>
      </c>
      <c r="V408" s="178" t="s">
        <v>597</v>
      </c>
      <c r="W408" s="130"/>
      <c r="X408" s="131"/>
      <c r="Y408" s="131"/>
      <c r="Z408" s="206"/>
      <c r="AA408" s="194">
        <f t="shared" si="37"/>
        <v>0</v>
      </c>
      <c r="AB408" s="124" t="str">
        <f t="shared" si="38"/>
        <v/>
      </c>
      <c r="AC408" s="195" t="str">
        <f t="shared" si="39"/>
        <v/>
      </c>
      <c r="AD408" s="194" t="str">
        <f t="shared" si="40"/>
        <v/>
      </c>
      <c r="AE408" s="194">
        <f>IF(AD408="",0,IF(ISERROR(VLOOKUP(AD408,AD$7:AD407,1,FALSE)),1,0))</f>
        <v>0</v>
      </c>
      <c r="AF408" s="194"/>
    </row>
    <row r="409" spans="1:32" ht="16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75">
        <f>IF(AND($X$1012&lt;&gt;" ",$X$1012&lt;&gt;0),IF(X409=$X$1012,1+COUNTIF(U$7:U408,"&gt;0"),0),0)</f>
        <v>0</v>
      </c>
      <c r="V409" s="178" t="s">
        <v>598</v>
      </c>
      <c r="W409" s="130"/>
      <c r="X409" s="131"/>
      <c r="Y409" s="131"/>
      <c r="Z409" s="206"/>
      <c r="AA409" s="194">
        <f t="shared" si="37"/>
        <v>0</v>
      </c>
      <c r="AB409" s="124" t="str">
        <f t="shared" si="38"/>
        <v/>
      </c>
      <c r="AC409" s="195" t="str">
        <f t="shared" si="39"/>
        <v/>
      </c>
      <c r="AD409" s="194" t="str">
        <f t="shared" si="40"/>
        <v/>
      </c>
      <c r="AE409" s="194">
        <f>IF(AD409="",0,IF(ISERROR(VLOOKUP(AD409,AD$7:AD408,1,FALSE)),1,0))</f>
        <v>0</v>
      </c>
      <c r="AF409" s="194"/>
    </row>
    <row r="410" spans="1:32" ht="16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75">
        <f>IF(AND($X$1012&lt;&gt;" ",$X$1012&lt;&gt;0),IF(X410=$X$1012,1+COUNTIF(U$7:U409,"&gt;0"),0),0)</f>
        <v>0</v>
      </c>
      <c r="V410" s="178" t="s">
        <v>599</v>
      </c>
      <c r="W410" s="130"/>
      <c r="X410" s="131"/>
      <c r="Y410" s="131"/>
      <c r="Z410" s="206"/>
      <c r="AA410" s="194">
        <f t="shared" si="37"/>
        <v>0</v>
      </c>
      <c r="AB410" s="124" t="str">
        <f t="shared" si="38"/>
        <v/>
      </c>
      <c r="AC410" s="195" t="str">
        <f t="shared" si="39"/>
        <v/>
      </c>
      <c r="AD410" s="194" t="str">
        <f t="shared" si="40"/>
        <v/>
      </c>
      <c r="AE410" s="194">
        <f>IF(AD410="",0,IF(ISERROR(VLOOKUP(AD410,AD$7:AD409,1,FALSE)),1,0))</f>
        <v>0</v>
      </c>
      <c r="AF410" s="194"/>
    </row>
    <row r="411" spans="1:32" ht="16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75">
        <f>IF(AND($X$1012&lt;&gt;" ",$X$1012&lt;&gt;0),IF(X411=$X$1012,1+COUNTIF(U$7:U410,"&gt;0"),0),0)</f>
        <v>0</v>
      </c>
      <c r="V411" s="178" t="s">
        <v>600</v>
      </c>
      <c r="W411" s="130"/>
      <c r="X411" s="131"/>
      <c r="Y411" s="131"/>
      <c r="Z411" s="206"/>
      <c r="AA411" s="194">
        <f t="shared" si="37"/>
        <v>0</v>
      </c>
      <c r="AB411" s="124" t="str">
        <f t="shared" si="38"/>
        <v/>
      </c>
      <c r="AC411" s="195" t="str">
        <f t="shared" si="39"/>
        <v/>
      </c>
      <c r="AD411" s="194" t="str">
        <f t="shared" si="40"/>
        <v/>
      </c>
      <c r="AE411" s="194">
        <f>IF(AD411="",0,IF(ISERROR(VLOOKUP(AD411,AD$7:AD410,1,FALSE)),1,0))</f>
        <v>0</v>
      </c>
      <c r="AF411" s="194"/>
    </row>
    <row r="412" spans="1:32" ht="16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75">
        <f>IF(AND($X$1012&lt;&gt;" ",$X$1012&lt;&gt;0),IF(X412=$X$1012,1+COUNTIF(U$7:U411,"&gt;0"),0),0)</f>
        <v>0</v>
      </c>
      <c r="V412" s="178" t="s">
        <v>601</v>
      </c>
      <c r="W412" s="130"/>
      <c r="X412" s="131"/>
      <c r="Y412" s="131"/>
      <c r="Z412" s="206"/>
      <c r="AA412" s="194">
        <f t="shared" si="37"/>
        <v>0</v>
      </c>
      <c r="AB412" s="124" t="str">
        <f t="shared" si="38"/>
        <v/>
      </c>
      <c r="AC412" s="195" t="str">
        <f t="shared" si="39"/>
        <v/>
      </c>
      <c r="AD412" s="194" t="str">
        <f t="shared" si="40"/>
        <v/>
      </c>
      <c r="AE412" s="194">
        <f>IF(AD412="",0,IF(ISERROR(VLOOKUP(AD412,AD$7:AD411,1,FALSE)),1,0))</f>
        <v>0</v>
      </c>
      <c r="AF412" s="194"/>
    </row>
    <row r="413" spans="1:32" ht="16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75">
        <f>IF(AND($X$1012&lt;&gt;" ",$X$1012&lt;&gt;0),IF(X413=$X$1012,1+COUNTIF(U$7:U412,"&gt;0"),0),0)</f>
        <v>0</v>
      </c>
      <c r="V413" s="178" t="s">
        <v>602</v>
      </c>
      <c r="W413" s="130"/>
      <c r="X413" s="131"/>
      <c r="Y413" s="131"/>
      <c r="Z413" s="206"/>
      <c r="AA413" s="194">
        <f t="shared" si="37"/>
        <v>0</v>
      </c>
      <c r="AB413" s="124" t="str">
        <f t="shared" si="38"/>
        <v/>
      </c>
      <c r="AC413" s="195" t="str">
        <f t="shared" si="39"/>
        <v/>
      </c>
      <c r="AD413" s="194" t="str">
        <f t="shared" si="40"/>
        <v/>
      </c>
      <c r="AE413" s="194">
        <f>IF(AD413="",0,IF(ISERROR(VLOOKUP(AD413,AD$7:AD412,1,FALSE)),1,0))</f>
        <v>0</v>
      </c>
      <c r="AF413" s="194"/>
    </row>
    <row r="414" spans="1:32" ht="16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75">
        <f>IF(AND($X$1012&lt;&gt;" ",$X$1012&lt;&gt;0),IF(X414=$X$1012,1+COUNTIF(U$7:U413,"&gt;0"),0),0)</f>
        <v>0</v>
      </c>
      <c r="V414" s="178" t="s">
        <v>603</v>
      </c>
      <c r="W414" s="130"/>
      <c r="X414" s="131"/>
      <c r="Y414" s="131"/>
      <c r="Z414" s="206"/>
      <c r="AA414" s="194">
        <f t="shared" si="37"/>
        <v>0</v>
      </c>
      <c r="AB414" s="124" t="str">
        <f t="shared" si="38"/>
        <v/>
      </c>
      <c r="AC414" s="195" t="str">
        <f t="shared" si="39"/>
        <v/>
      </c>
      <c r="AD414" s="194" t="str">
        <f t="shared" si="40"/>
        <v/>
      </c>
      <c r="AE414" s="194">
        <f>IF(AD414="",0,IF(ISERROR(VLOOKUP(AD414,AD$7:AD413,1,FALSE)),1,0))</f>
        <v>0</v>
      </c>
      <c r="AF414" s="194"/>
    </row>
    <row r="415" spans="1:32" ht="16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75">
        <f>IF(AND($X$1012&lt;&gt;" ",$X$1012&lt;&gt;0),IF(X415=$X$1012,1+COUNTIF(U$7:U414,"&gt;0"),0),0)</f>
        <v>0</v>
      </c>
      <c r="V415" s="178" t="s">
        <v>604</v>
      </c>
      <c r="W415" s="130"/>
      <c r="X415" s="131"/>
      <c r="Y415" s="131"/>
      <c r="Z415" s="206"/>
      <c r="AA415" s="194">
        <f t="shared" si="37"/>
        <v>0</v>
      </c>
      <c r="AB415" s="124" t="str">
        <f t="shared" si="38"/>
        <v/>
      </c>
      <c r="AC415" s="195" t="str">
        <f t="shared" si="39"/>
        <v/>
      </c>
      <c r="AD415" s="194" t="str">
        <f t="shared" si="40"/>
        <v/>
      </c>
      <c r="AE415" s="194">
        <f>IF(AD415="",0,IF(ISERROR(VLOOKUP(AD415,AD$7:AD414,1,FALSE)),1,0))</f>
        <v>0</v>
      </c>
      <c r="AF415" s="194"/>
    </row>
    <row r="416" spans="1:32" ht="16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75">
        <f>IF(AND($X$1012&lt;&gt;" ",$X$1012&lt;&gt;0),IF(X416=$X$1012,1+COUNTIF(U$7:U415,"&gt;0"),0),0)</f>
        <v>0</v>
      </c>
      <c r="V416" s="178" t="s">
        <v>605</v>
      </c>
      <c r="W416" s="130"/>
      <c r="X416" s="131"/>
      <c r="Y416" s="131"/>
      <c r="Z416" s="206"/>
      <c r="AA416" s="194">
        <f t="shared" si="37"/>
        <v>0</v>
      </c>
      <c r="AB416" s="124" t="str">
        <f t="shared" si="38"/>
        <v/>
      </c>
      <c r="AC416" s="195" t="str">
        <f t="shared" si="39"/>
        <v/>
      </c>
      <c r="AD416" s="194" t="str">
        <f t="shared" si="40"/>
        <v/>
      </c>
      <c r="AE416" s="194">
        <f>IF(AD416="",0,IF(ISERROR(VLOOKUP(AD416,AD$7:AD415,1,FALSE)),1,0))</f>
        <v>0</v>
      </c>
      <c r="AF416" s="194"/>
    </row>
    <row r="417" spans="1:32" ht="16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75">
        <f>IF(AND($X$1012&lt;&gt;" ",$X$1012&lt;&gt;0),IF(X417=$X$1012,1+COUNTIF(U$7:U416,"&gt;0"),0),0)</f>
        <v>0</v>
      </c>
      <c r="V417" s="178" t="s">
        <v>606</v>
      </c>
      <c r="W417" s="130"/>
      <c r="X417" s="131"/>
      <c r="Y417" s="131"/>
      <c r="Z417" s="206"/>
      <c r="AA417" s="194">
        <f t="shared" si="37"/>
        <v>0</v>
      </c>
      <c r="AB417" s="124" t="str">
        <f t="shared" si="38"/>
        <v/>
      </c>
      <c r="AC417" s="195" t="str">
        <f t="shared" si="39"/>
        <v/>
      </c>
      <c r="AD417" s="194" t="str">
        <f t="shared" si="40"/>
        <v/>
      </c>
      <c r="AE417" s="194">
        <f>IF(AD417="",0,IF(ISERROR(VLOOKUP(AD417,AD$7:AD416,1,FALSE)),1,0))</f>
        <v>0</v>
      </c>
      <c r="AF417" s="194"/>
    </row>
    <row r="418" spans="1:32" ht="16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75">
        <f>IF(AND($X$1012&lt;&gt;" ",$X$1012&lt;&gt;0),IF(X418=$X$1012,1+COUNTIF(U$7:U417,"&gt;0"),0),0)</f>
        <v>0</v>
      </c>
      <c r="V418" s="178" t="s">
        <v>607</v>
      </c>
      <c r="W418" s="130"/>
      <c r="X418" s="131"/>
      <c r="Y418" s="131"/>
      <c r="Z418" s="206"/>
      <c r="AA418" s="194">
        <f t="shared" si="37"/>
        <v>0</v>
      </c>
      <c r="AB418" s="124" t="str">
        <f t="shared" si="38"/>
        <v/>
      </c>
      <c r="AC418" s="195" t="str">
        <f t="shared" si="39"/>
        <v/>
      </c>
      <c r="AD418" s="194" t="str">
        <f t="shared" si="40"/>
        <v/>
      </c>
      <c r="AE418" s="194">
        <f>IF(AD418="",0,IF(ISERROR(VLOOKUP(AD418,AD$7:AD417,1,FALSE)),1,0))</f>
        <v>0</v>
      </c>
      <c r="AF418" s="194"/>
    </row>
    <row r="419" spans="1:32" ht="16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75">
        <f>IF(AND($X$1012&lt;&gt;" ",$X$1012&lt;&gt;0),IF(X419=$X$1012,1+COUNTIF(U$7:U418,"&gt;0"),0),0)</f>
        <v>0</v>
      </c>
      <c r="V419" s="178" t="s">
        <v>608</v>
      </c>
      <c r="W419" s="130"/>
      <c r="X419" s="131"/>
      <c r="Y419" s="131"/>
      <c r="Z419" s="206"/>
      <c r="AA419" s="194">
        <f t="shared" si="37"/>
        <v>0</v>
      </c>
      <c r="AB419" s="124" t="str">
        <f t="shared" si="38"/>
        <v/>
      </c>
      <c r="AC419" s="195" t="str">
        <f t="shared" si="39"/>
        <v/>
      </c>
      <c r="AD419" s="194" t="str">
        <f t="shared" si="40"/>
        <v/>
      </c>
      <c r="AE419" s="194">
        <f>IF(AD419="",0,IF(ISERROR(VLOOKUP(AD419,AD$7:AD418,1,FALSE)),1,0))</f>
        <v>0</v>
      </c>
      <c r="AF419" s="194"/>
    </row>
    <row r="420" spans="1:32" ht="16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75">
        <f>IF(AND($X$1012&lt;&gt;" ",$X$1012&lt;&gt;0),IF(X420=$X$1012,1+COUNTIF(U$7:U419,"&gt;0"),0),0)</f>
        <v>0</v>
      </c>
      <c r="V420" s="178" t="s">
        <v>609</v>
      </c>
      <c r="W420" s="130"/>
      <c r="X420" s="131"/>
      <c r="Y420" s="131"/>
      <c r="Z420" s="206"/>
      <c r="AA420" s="194">
        <f t="shared" si="37"/>
        <v>0</v>
      </c>
      <c r="AB420" s="124" t="str">
        <f t="shared" si="38"/>
        <v/>
      </c>
      <c r="AC420" s="195" t="str">
        <f t="shared" si="39"/>
        <v/>
      </c>
      <c r="AD420" s="194" t="str">
        <f t="shared" si="40"/>
        <v/>
      </c>
      <c r="AE420" s="194">
        <f>IF(AD420="",0,IF(ISERROR(VLOOKUP(AD420,AD$7:AD419,1,FALSE)),1,0))</f>
        <v>0</v>
      </c>
      <c r="AF420" s="194"/>
    </row>
    <row r="421" spans="1:32" ht="16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75">
        <f>IF(AND($X$1012&lt;&gt;" ",$X$1012&lt;&gt;0),IF(X421=$X$1012,1+COUNTIF(U$7:U420,"&gt;0"),0),0)</f>
        <v>0</v>
      </c>
      <c r="V421" s="178" t="s">
        <v>610</v>
      </c>
      <c r="W421" s="130"/>
      <c r="X421" s="131"/>
      <c r="Y421" s="131"/>
      <c r="Z421" s="206"/>
      <c r="AA421" s="194">
        <f t="shared" si="37"/>
        <v>0</v>
      </c>
      <c r="AB421" s="124" t="str">
        <f t="shared" si="38"/>
        <v/>
      </c>
      <c r="AC421" s="195" t="str">
        <f t="shared" si="39"/>
        <v/>
      </c>
      <c r="AD421" s="194" t="str">
        <f t="shared" si="40"/>
        <v/>
      </c>
      <c r="AE421" s="194">
        <f>IF(AD421="",0,IF(ISERROR(VLOOKUP(AD421,AD$7:AD420,1,FALSE)),1,0))</f>
        <v>0</v>
      </c>
      <c r="AF421" s="194"/>
    </row>
    <row r="422" spans="1:32" ht="16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75">
        <f>IF(AND($X$1012&lt;&gt;" ",$X$1012&lt;&gt;0),IF(X422=$X$1012,1+COUNTIF(U$7:U421,"&gt;0"),0),0)</f>
        <v>0</v>
      </c>
      <c r="V422" s="178" t="s">
        <v>611</v>
      </c>
      <c r="W422" s="130"/>
      <c r="X422" s="131"/>
      <c r="Y422" s="131"/>
      <c r="Z422" s="206"/>
      <c r="AA422" s="194">
        <f t="shared" si="37"/>
        <v>0</v>
      </c>
      <c r="AB422" s="124" t="str">
        <f t="shared" si="38"/>
        <v/>
      </c>
      <c r="AC422" s="195" t="str">
        <f t="shared" si="39"/>
        <v/>
      </c>
      <c r="AD422" s="194" t="str">
        <f t="shared" si="40"/>
        <v/>
      </c>
      <c r="AE422" s="194">
        <f>IF(AD422="",0,IF(ISERROR(VLOOKUP(AD422,AD$7:AD421,1,FALSE)),1,0))</f>
        <v>0</v>
      </c>
      <c r="AF422" s="194"/>
    </row>
    <row r="423" spans="1:32" ht="16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75">
        <f>IF(AND($X$1012&lt;&gt;" ",$X$1012&lt;&gt;0),IF(X423=$X$1012,1+COUNTIF(U$7:U422,"&gt;0"),0),0)</f>
        <v>0</v>
      </c>
      <c r="V423" s="178" t="s">
        <v>612</v>
      </c>
      <c r="W423" s="130"/>
      <c r="X423" s="131"/>
      <c r="Y423" s="131"/>
      <c r="Z423" s="206"/>
      <c r="AA423" s="194">
        <f t="shared" si="37"/>
        <v>0</v>
      </c>
      <c r="AB423" s="124" t="str">
        <f t="shared" si="38"/>
        <v/>
      </c>
      <c r="AC423" s="195" t="str">
        <f t="shared" si="39"/>
        <v/>
      </c>
      <c r="AD423" s="194" t="str">
        <f t="shared" si="40"/>
        <v/>
      </c>
      <c r="AE423" s="194">
        <f>IF(AD423="",0,IF(ISERROR(VLOOKUP(AD423,AD$7:AD422,1,FALSE)),1,0))</f>
        <v>0</v>
      </c>
      <c r="AF423" s="194"/>
    </row>
    <row r="424" spans="1:32" ht="16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75">
        <f>IF(AND($X$1012&lt;&gt;" ",$X$1012&lt;&gt;0),IF(X424=$X$1012,1+COUNTIF(U$7:U423,"&gt;0"),0),0)</f>
        <v>0</v>
      </c>
      <c r="V424" s="178" t="s">
        <v>613</v>
      </c>
      <c r="W424" s="130"/>
      <c r="X424" s="131"/>
      <c r="Y424" s="131"/>
      <c r="Z424" s="206"/>
      <c r="AA424" s="194">
        <f t="shared" si="37"/>
        <v>0</v>
      </c>
      <c r="AB424" s="124" t="str">
        <f t="shared" si="38"/>
        <v/>
      </c>
      <c r="AC424" s="195" t="str">
        <f t="shared" si="39"/>
        <v/>
      </c>
      <c r="AD424" s="194" t="str">
        <f t="shared" si="40"/>
        <v/>
      </c>
      <c r="AE424" s="194">
        <f>IF(AD424="",0,IF(ISERROR(VLOOKUP(AD424,AD$7:AD423,1,FALSE)),1,0))</f>
        <v>0</v>
      </c>
      <c r="AF424" s="194"/>
    </row>
    <row r="425" spans="1:32" ht="16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75">
        <f>IF(AND($X$1012&lt;&gt;" ",$X$1012&lt;&gt;0),IF(X425=$X$1012,1+COUNTIF(U$7:U424,"&gt;0"),0),0)</f>
        <v>0</v>
      </c>
      <c r="V425" s="178" t="s">
        <v>614</v>
      </c>
      <c r="W425" s="130"/>
      <c r="X425" s="131"/>
      <c r="Y425" s="131"/>
      <c r="Z425" s="206"/>
      <c r="AA425" s="194">
        <f t="shared" si="37"/>
        <v>0</v>
      </c>
      <c r="AB425" s="124" t="str">
        <f t="shared" si="38"/>
        <v/>
      </c>
      <c r="AC425" s="195" t="str">
        <f t="shared" si="39"/>
        <v/>
      </c>
      <c r="AD425" s="194" t="str">
        <f t="shared" si="40"/>
        <v/>
      </c>
      <c r="AE425" s="194">
        <f>IF(AD425="",0,IF(ISERROR(VLOOKUP(AD425,AD$7:AD424,1,FALSE)),1,0))</f>
        <v>0</v>
      </c>
      <c r="AF425" s="194"/>
    </row>
    <row r="426" spans="1:32" ht="16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75">
        <f>IF(AND($X$1012&lt;&gt;" ",$X$1012&lt;&gt;0),IF(X426=$X$1012,1+COUNTIF(U$7:U425,"&gt;0"),0),0)</f>
        <v>0</v>
      </c>
      <c r="V426" s="178" t="s">
        <v>615</v>
      </c>
      <c r="W426" s="130"/>
      <c r="X426" s="131"/>
      <c r="Y426" s="131"/>
      <c r="Z426" s="206"/>
      <c r="AA426" s="194">
        <f t="shared" si="37"/>
        <v>0</v>
      </c>
      <c r="AB426" s="124" t="str">
        <f t="shared" si="38"/>
        <v/>
      </c>
      <c r="AC426" s="195" t="str">
        <f t="shared" si="39"/>
        <v/>
      </c>
      <c r="AD426" s="194" t="str">
        <f t="shared" si="40"/>
        <v/>
      </c>
      <c r="AE426" s="194">
        <f>IF(AD426="",0,IF(ISERROR(VLOOKUP(AD426,AD$7:AD425,1,FALSE)),1,0))</f>
        <v>0</v>
      </c>
      <c r="AF426" s="194"/>
    </row>
    <row r="427" spans="1:32" ht="16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75">
        <f>IF(AND($X$1012&lt;&gt;" ",$X$1012&lt;&gt;0),IF(X427=$X$1012,1+COUNTIF(U$7:U426,"&gt;0"),0),0)</f>
        <v>0</v>
      </c>
      <c r="V427" s="178" t="s">
        <v>616</v>
      </c>
      <c r="W427" s="130"/>
      <c r="X427" s="131"/>
      <c r="Y427" s="131"/>
      <c r="Z427" s="206"/>
      <c r="AA427" s="194">
        <f t="shared" si="37"/>
        <v>0</v>
      </c>
      <c r="AB427" s="124" t="str">
        <f t="shared" si="38"/>
        <v/>
      </c>
      <c r="AC427" s="195" t="str">
        <f t="shared" si="39"/>
        <v/>
      </c>
      <c r="AD427" s="194" t="str">
        <f t="shared" si="40"/>
        <v/>
      </c>
      <c r="AE427" s="194">
        <f>IF(AD427="",0,IF(ISERROR(VLOOKUP(AD427,AD$7:AD426,1,FALSE)),1,0))</f>
        <v>0</v>
      </c>
      <c r="AF427" s="194"/>
    </row>
    <row r="428" spans="1:32" ht="16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75">
        <f>IF(AND($X$1012&lt;&gt;" ",$X$1012&lt;&gt;0),IF(X428=$X$1012,1+COUNTIF(U$7:U427,"&gt;0"),0),0)</f>
        <v>0</v>
      </c>
      <c r="V428" s="178" t="s">
        <v>617</v>
      </c>
      <c r="W428" s="130"/>
      <c r="X428" s="131"/>
      <c r="Y428" s="131"/>
      <c r="Z428" s="206"/>
      <c r="AA428" s="194">
        <f t="shared" si="37"/>
        <v>0</v>
      </c>
      <c r="AB428" s="124" t="str">
        <f t="shared" si="38"/>
        <v/>
      </c>
      <c r="AC428" s="195" t="str">
        <f t="shared" si="39"/>
        <v/>
      </c>
      <c r="AD428" s="194" t="str">
        <f t="shared" si="40"/>
        <v/>
      </c>
      <c r="AE428" s="194">
        <f>IF(AD428="",0,IF(ISERROR(VLOOKUP(AD428,AD$7:AD427,1,FALSE)),1,0))</f>
        <v>0</v>
      </c>
      <c r="AF428" s="194"/>
    </row>
    <row r="429" spans="1:32" ht="16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75">
        <f>IF(AND($X$1012&lt;&gt;" ",$X$1012&lt;&gt;0),IF(X429=$X$1012,1+COUNTIF(U$7:U428,"&gt;0"),0),0)</f>
        <v>0</v>
      </c>
      <c r="V429" s="178" t="s">
        <v>618</v>
      </c>
      <c r="W429" s="130"/>
      <c r="X429" s="131"/>
      <c r="Y429" s="131"/>
      <c r="Z429" s="206"/>
      <c r="AA429" s="194">
        <f t="shared" si="37"/>
        <v>0</v>
      </c>
      <c r="AB429" s="124" t="str">
        <f t="shared" si="38"/>
        <v/>
      </c>
      <c r="AC429" s="195" t="str">
        <f t="shared" si="39"/>
        <v/>
      </c>
      <c r="AD429" s="194" t="str">
        <f t="shared" si="40"/>
        <v/>
      </c>
      <c r="AE429" s="194">
        <f>IF(AD429="",0,IF(ISERROR(VLOOKUP(AD429,AD$7:AD428,1,FALSE)),1,0))</f>
        <v>0</v>
      </c>
      <c r="AF429" s="194"/>
    </row>
    <row r="430" spans="1:32" ht="16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75">
        <f>IF(AND($X$1012&lt;&gt;" ",$X$1012&lt;&gt;0),IF(X430=$X$1012,1+COUNTIF(U$7:U429,"&gt;0"),0),0)</f>
        <v>0</v>
      </c>
      <c r="V430" s="178" t="s">
        <v>619</v>
      </c>
      <c r="W430" s="130"/>
      <c r="X430" s="131"/>
      <c r="Y430" s="131"/>
      <c r="Z430" s="206"/>
      <c r="AA430" s="194">
        <f t="shared" si="37"/>
        <v>0</v>
      </c>
      <c r="AB430" s="124" t="str">
        <f t="shared" si="38"/>
        <v/>
      </c>
      <c r="AC430" s="195" t="str">
        <f t="shared" si="39"/>
        <v/>
      </c>
      <c r="AD430" s="194" t="str">
        <f t="shared" si="40"/>
        <v/>
      </c>
      <c r="AE430" s="194">
        <f>IF(AD430="",0,IF(ISERROR(VLOOKUP(AD430,AD$7:AD429,1,FALSE)),1,0))</f>
        <v>0</v>
      </c>
      <c r="AF430" s="194"/>
    </row>
    <row r="431" spans="1:32" ht="16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75">
        <f>IF(AND($X$1012&lt;&gt;" ",$X$1012&lt;&gt;0),IF(X431=$X$1012,1+COUNTIF(U$7:U430,"&gt;0"),0),0)</f>
        <v>0</v>
      </c>
      <c r="V431" s="178" t="s">
        <v>620</v>
      </c>
      <c r="W431" s="130"/>
      <c r="X431" s="131"/>
      <c r="Y431" s="131"/>
      <c r="Z431" s="206"/>
      <c r="AA431" s="194">
        <f t="shared" si="37"/>
        <v>0</v>
      </c>
      <c r="AB431" s="124" t="str">
        <f t="shared" si="38"/>
        <v/>
      </c>
      <c r="AC431" s="195" t="str">
        <f t="shared" si="39"/>
        <v/>
      </c>
      <c r="AD431" s="194" t="str">
        <f t="shared" si="40"/>
        <v/>
      </c>
      <c r="AE431" s="194">
        <f>IF(AD431="",0,IF(ISERROR(VLOOKUP(AD431,AD$7:AD430,1,FALSE)),1,0))</f>
        <v>0</v>
      </c>
      <c r="AF431" s="194"/>
    </row>
    <row r="432" spans="1:32" ht="16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75">
        <f>IF(AND($X$1012&lt;&gt;" ",$X$1012&lt;&gt;0),IF(X432=$X$1012,1+COUNTIF(U$7:U431,"&gt;0"),0),0)</f>
        <v>0</v>
      </c>
      <c r="V432" s="178" t="s">
        <v>621</v>
      </c>
      <c r="W432" s="130"/>
      <c r="X432" s="131"/>
      <c r="Y432" s="131"/>
      <c r="Z432" s="206"/>
      <c r="AA432" s="194">
        <f t="shared" si="37"/>
        <v>0</v>
      </c>
      <c r="AB432" s="124" t="str">
        <f t="shared" si="38"/>
        <v/>
      </c>
      <c r="AC432" s="195" t="str">
        <f t="shared" si="39"/>
        <v/>
      </c>
      <c r="AD432" s="194" t="str">
        <f t="shared" si="40"/>
        <v/>
      </c>
      <c r="AE432" s="194">
        <f>IF(AD432="",0,IF(ISERROR(VLOOKUP(AD432,AD$7:AD431,1,FALSE)),1,0))</f>
        <v>0</v>
      </c>
      <c r="AF432" s="194"/>
    </row>
    <row r="433" spans="1:32" ht="16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75">
        <f>IF(AND($X$1012&lt;&gt;" ",$X$1012&lt;&gt;0),IF(X433=$X$1012,1+COUNTIF(U$7:U432,"&gt;0"),0),0)</f>
        <v>0</v>
      </c>
      <c r="V433" s="178" t="s">
        <v>622</v>
      </c>
      <c r="W433" s="130"/>
      <c r="X433" s="131"/>
      <c r="Y433" s="131"/>
      <c r="Z433" s="206"/>
      <c r="AA433" s="194">
        <f t="shared" si="37"/>
        <v>0</v>
      </c>
      <c r="AB433" s="124" t="str">
        <f t="shared" si="38"/>
        <v/>
      </c>
      <c r="AC433" s="195" t="str">
        <f t="shared" si="39"/>
        <v/>
      </c>
      <c r="AD433" s="194" t="str">
        <f t="shared" si="40"/>
        <v/>
      </c>
      <c r="AE433" s="194">
        <f>IF(AD433="",0,IF(ISERROR(VLOOKUP(AD433,AD$7:AD432,1,FALSE)),1,0))</f>
        <v>0</v>
      </c>
      <c r="AF433" s="194"/>
    </row>
    <row r="434" spans="1:32" ht="16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75">
        <f>IF(AND($X$1012&lt;&gt;" ",$X$1012&lt;&gt;0),IF(X434=$X$1012,1+COUNTIF(U$7:U433,"&gt;0"),0),0)</f>
        <v>0</v>
      </c>
      <c r="V434" s="178" t="s">
        <v>623</v>
      </c>
      <c r="W434" s="130"/>
      <c r="X434" s="131"/>
      <c r="Y434" s="131"/>
      <c r="Z434" s="206"/>
      <c r="AA434" s="194">
        <f t="shared" si="37"/>
        <v>0</v>
      </c>
      <c r="AB434" s="124" t="str">
        <f t="shared" si="38"/>
        <v/>
      </c>
      <c r="AC434" s="195" t="str">
        <f t="shared" si="39"/>
        <v/>
      </c>
      <c r="AD434" s="194" t="str">
        <f t="shared" si="40"/>
        <v/>
      </c>
      <c r="AE434" s="194">
        <f>IF(AD434="",0,IF(ISERROR(VLOOKUP(AD434,AD$7:AD433,1,FALSE)),1,0))</f>
        <v>0</v>
      </c>
      <c r="AF434" s="194"/>
    </row>
    <row r="435" spans="1:32" ht="16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75">
        <f>IF(AND($X$1012&lt;&gt;" ",$X$1012&lt;&gt;0),IF(X435=$X$1012,1+COUNTIF(U$7:U434,"&gt;0"),0),0)</f>
        <v>0</v>
      </c>
      <c r="V435" s="178" t="s">
        <v>624</v>
      </c>
      <c r="W435" s="130"/>
      <c r="X435" s="131"/>
      <c r="Y435" s="131"/>
      <c r="Z435" s="206"/>
      <c r="AA435" s="194">
        <f t="shared" si="37"/>
        <v>0</v>
      </c>
      <c r="AB435" s="124" t="str">
        <f t="shared" si="38"/>
        <v/>
      </c>
      <c r="AC435" s="195" t="str">
        <f t="shared" si="39"/>
        <v/>
      </c>
      <c r="AD435" s="194" t="str">
        <f t="shared" si="40"/>
        <v/>
      </c>
      <c r="AE435" s="194">
        <f>IF(AD435="",0,IF(ISERROR(VLOOKUP(AD435,AD$7:AD434,1,FALSE)),1,0))</f>
        <v>0</v>
      </c>
      <c r="AF435" s="194"/>
    </row>
    <row r="436" spans="1:32" ht="16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75">
        <f>IF(AND($X$1012&lt;&gt;" ",$X$1012&lt;&gt;0),IF(X436=$X$1012,1+COUNTIF(U$7:U435,"&gt;0"),0),0)</f>
        <v>0</v>
      </c>
      <c r="V436" s="178" t="s">
        <v>625</v>
      </c>
      <c r="W436" s="130"/>
      <c r="X436" s="131"/>
      <c r="Y436" s="131"/>
      <c r="Z436" s="206"/>
      <c r="AA436" s="194">
        <f t="shared" si="37"/>
        <v>0</v>
      </c>
      <c r="AB436" s="124" t="str">
        <f t="shared" si="38"/>
        <v/>
      </c>
      <c r="AC436" s="195" t="str">
        <f t="shared" si="39"/>
        <v/>
      </c>
      <c r="AD436" s="194" t="str">
        <f t="shared" si="40"/>
        <v/>
      </c>
      <c r="AE436" s="194">
        <f>IF(AD436="",0,IF(ISERROR(VLOOKUP(AD436,AD$7:AD435,1,FALSE)),1,0))</f>
        <v>0</v>
      </c>
      <c r="AF436" s="194"/>
    </row>
    <row r="437" spans="1:32" ht="16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75">
        <f>IF(AND($X$1012&lt;&gt;" ",$X$1012&lt;&gt;0),IF(X437=$X$1012,1+COUNTIF(U$7:U436,"&gt;0"),0),0)</f>
        <v>0</v>
      </c>
      <c r="V437" s="178" t="s">
        <v>626</v>
      </c>
      <c r="W437" s="130"/>
      <c r="X437" s="131"/>
      <c r="Y437" s="131"/>
      <c r="Z437" s="206"/>
      <c r="AA437" s="194">
        <f t="shared" si="37"/>
        <v>0</v>
      </c>
      <c r="AB437" s="124" t="str">
        <f t="shared" si="38"/>
        <v/>
      </c>
      <c r="AC437" s="195" t="str">
        <f t="shared" si="39"/>
        <v/>
      </c>
      <c r="AD437" s="194" t="str">
        <f t="shared" si="40"/>
        <v/>
      </c>
      <c r="AE437" s="194">
        <f>IF(AD437="",0,IF(ISERROR(VLOOKUP(AD437,AD$7:AD436,1,FALSE)),1,0))</f>
        <v>0</v>
      </c>
      <c r="AF437" s="194"/>
    </row>
    <row r="438" spans="1:32" ht="16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75">
        <f>IF(AND($X$1012&lt;&gt;" ",$X$1012&lt;&gt;0),IF(X438=$X$1012,1+COUNTIF(U$7:U437,"&gt;0"),0),0)</f>
        <v>0</v>
      </c>
      <c r="V438" s="178" t="s">
        <v>627</v>
      </c>
      <c r="W438" s="130"/>
      <c r="X438" s="131"/>
      <c r="Y438" s="131"/>
      <c r="Z438" s="206"/>
      <c r="AA438" s="194">
        <f t="shared" si="37"/>
        <v>0</v>
      </c>
      <c r="AB438" s="124" t="str">
        <f t="shared" si="38"/>
        <v/>
      </c>
      <c r="AC438" s="195" t="str">
        <f t="shared" si="39"/>
        <v/>
      </c>
      <c r="AD438" s="194" t="str">
        <f t="shared" si="40"/>
        <v/>
      </c>
      <c r="AE438" s="194">
        <f>IF(AD438="",0,IF(ISERROR(VLOOKUP(AD438,AD$7:AD437,1,FALSE)),1,0))</f>
        <v>0</v>
      </c>
      <c r="AF438" s="194"/>
    </row>
    <row r="439" spans="1:32" ht="16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75">
        <f>IF(AND($X$1012&lt;&gt;" ",$X$1012&lt;&gt;0),IF(X439=$X$1012,1+COUNTIF(U$7:U438,"&gt;0"),0),0)</f>
        <v>0</v>
      </c>
      <c r="V439" s="178" t="s">
        <v>628</v>
      </c>
      <c r="W439" s="130"/>
      <c r="X439" s="131"/>
      <c r="Y439" s="131"/>
      <c r="Z439" s="206"/>
      <c r="AA439" s="194">
        <f t="shared" si="37"/>
        <v>0</v>
      </c>
      <c r="AB439" s="124" t="str">
        <f t="shared" si="38"/>
        <v/>
      </c>
      <c r="AC439" s="195" t="str">
        <f t="shared" si="39"/>
        <v/>
      </c>
      <c r="AD439" s="194" t="str">
        <f t="shared" si="40"/>
        <v/>
      </c>
      <c r="AE439" s="194">
        <f>IF(AD439="",0,IF(ISERROR(VLOOKUP(AD439,AD$7:AD438,1,FALSE)),1,0))</f>
        <v>0</v>
      </c>
      <c r="AF439" s="194"/>
    </row>
    <row r="440" spans="1:32" ht="16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75">
        <f>IF(AND($X$1012&lt;&gt;" ",$X$1012&lt;&gt;0),IF(X440=$X$1012,1+COUNTIF(U$7:U439,"&gt;0"),0),0)</f>
        <v>0</v>
      </c>
      <c r="V440" s="178" t="s">
        <v>629</v>
      </c>
      <c r="W440" s="130"/>
      <c r="X440" s="131"/>
      <c r="Y440" s="131"/>
      <c r="Z440" s="206"/>
      <c r="AA440" s="194">
        <f t="shared" si="37"/>
        <v>0</v>
      </c>
      <c r="AB440" s="124" t="str">
        <f t="shared" si="38"/>
        <v/>
      </c>
      <c r="AC440" s="195" t="str">
        <f t="shared" si="39"/>
        <v/>
      </c>
      <c r="AD440" s="194" t="str">
        <f t="shared" si="40"/>
        <v/>
      </c>
      <c r="AE440" s="194">
        <f>IF(AD440="",0,IF(ISERROR(VLOOKUP(AD440,AD$7:AD439,1,FALSE)),1,0))</f>
        <v>0</v>
      </c>
      <c r="AF440" s="194"/>
    </row>
    <row r="441" spans="1:32" ht="16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75">
        <f>IF(AND($X$1012&lt;&gt;" ",$X$1012&lt;&gt;0),IF(X441=$X$1012,1+COUNTIF(U$7:U440,"&gt;0"),0),0)</f>
        <v>0</v>
      </c>
      <c r="V441" s="178" t="s">
        <v>630</v>
      </c>
      <c r="W441" s="130"/>
      <c r="X441" s="131"/>
      <c r="Y441" s="131"/>
      <c r="Z441" s="206"/>
      <c r="AA441" s="194">
        <f t="shared" si="37"/>
        <v>0</v>
      </c>
      <c r="AB441" s="124" t="str">
        <f t="shared" si="38"/>
        <v/>
      </c>
      <c r="AC441" s="195" t="str">
        <f t="shared" si="39"/>
        <v/>
      </c>
      <c r="AD441" s="194" t="str">
        <f t="shared" si="40"/>
        <v/>
      </c>
      <c r="AE441" s="194">
        <f>IF(AD441="",0,IF(ISERROR(VLOOKUP(AD441,AD$7:AD440,1,FALSE)),1,0))</f>
        <v>0</v>
      </c>
      <c r="AF441" s="194"/>
    </row>
    <row r="442" spans="1:32" ht="16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75">
        <f>IF(AND($X$1012&lt;&gt;" ",$X$1012&lt;&gt;0),IF(X442=$X$1012,1+COUNTIF(U$7:U441,"&gt;0"),0),0)</f>
        <v>0</v>
      </c>
      <c r="V442" s="178" t="s">
        <v>631</v>
      </c>
      <c r="W442" s="130"/>
      <c r="X442" s="131"/>
      <c r="Y442" s="131"/>
      <c r="Z442" s="206"/>
      <c r="AA442" s="194">
        <f t="shared" si="37"/>
        <v>0</v>
      </c>
      <c r="AB442" s="124" t="str">
        <f t="shared" si="38"/>
        <v/>
      </c>
      <c r="AC442" s="195" t="str">
        <f t="shared" si="39"/>
        <v/>
      </c>
      <c r="AD442" s="194" t="str">
        <f t="shared" si="40"/>
        <v/>
      </c>
      <c r="AE442" s="194">
        <f>IF(AD442="",0,IF(ISERROR(VLOOKUP(AD442,AD$7:AD441,1,FALSE)),1,0))</f>
        <v>0</v>
      </c>
      <c r="AF442" s="194"/>
    </row>
    <row r="443" spans="1:32" ht="16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75">
        <f>IF(AND($X$1012&lt;&gt;" ",$X$1012&lt;&gt;0),IF(X443=$X$1012,1+COUNTIF(U$7:U442,"&gt;0"),0),0)</f>
        <v>0</v>
      </c>
      <c r="V443" s="178" t="s">
        <v>632</v>
      </c>
      <c r="W443" s="130"/>
      <c r="X443" s="131"/>
      <c r="Y443" s="131"/>
      <c r="Z443" s="206"/>
      <c r="AA443" s="194">
        <f t="shared" si="37"/>
        <v>0</v>
      </c>
      <c r="AB443" s="124" t="str">
        <f t="shared" si="38"/>
        <v/>
      </c>
      <c r="AC443" s="195" t="str">
        <f t="shared" si="39"/>
        <v/>
      </c>
      <c r="AD443" s="194" t="str">
        <f t="shared" si="40"/>
        <v/>
      </c>
      <c r="AE443" s="194">
        <f>IF(AD443="",0,IF(ISERROR(VLOOKUP(AD443,AD$7:AD442,1,FALSE)),1,0))</f>
        <v>0</v>
      </c>
      <c r="AF443" s="194"/>
    </row>
    <row r="444" spans="1:32" ht="16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75">
        <f>IF(AND($X$1012&lt;&gt;" ",$X$1012&lt;&gt;0),IF(X444=$X$1012,1+COUNTIF(U$7:U443,"&gt;0"),0),0)</f>
        <v>0</v>
      </c>
      <c r="V444" s="178" t="s">
        <v>633</v>
      </c>
      <c r="W444" s="130"/>
      <c r="X444" s="131"/>
      <c r="Y444" s="131"/>
      <c r="Z444" s="206"/>
      <c r="AA444" s="194">
        <f t="shared" si="37"/>
        <v>0</v>
      </c>
      <c r="AB444" s="124" t="str">
        <f t="shared" si="38"/>
        <v/>
      </c>
      <c r="AC444" s="195" t="str">
        <f t="shared" si="39"/>
        <v/>
      </c>
      <c r="AD444" s="194" t="str">
        <f t="shared" si="40"/>
        <v/>
      </c>
      <c r="AE444" s="194">
        <f>IF(AD444="",0,IF(ISERROR(VLOOKUP(AD444,AD$7:AD443,1,FALSE)),1,0))</f>
        <v>0</v>
      </c>
      <c r="AF444" s="194"/>
    </row>
    <row r="445" spans="1:32" ht="16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75">
        <f>IF(AND($X$1012&lt;&gt;" ",$X$1012&lt;&gt;0),IF(X445=$X$1012,1+COUNTIF(U$7:U444,"&gt;0"),0),0)</f>
        <v>0</v>
      </c>
      <c r="V445" s="178" t="s">
        <v>634</v>
      </c>
      <c r="W445" s="130"/>
      <c r="X445" s="131"/>
      <c r="Y445" s="131"/>
      <c r="Z445" s="206"/>
      <c r="AA445" s="194">
        <f t="shared" si="37"/>
        <v>0</v>
      </c>
      <c r="AB445" s="124" t="str">
        <f t="shared" si="38"/>
        <v/>
      </c>
      <c r="AC445" s="195" t="str">
        <f t="shared" si="39"/>
        <v/>
      </c>
      <c r="AD445" s="194" t="str">
        <f t="shared" si="40"/>
        <v/>
      </c>
      <c r="AE445" s="194">
        <f>IF(AD445="",0,IF(ISERROR(VLOOKUP(AD445,AD$7:AD444,1,FALSE)),1,0))</f>
        <v>0</v>
      </c>
      <c r="AF445" s="194"/>
    </row>
    <row r="446" spans="1:32" ht="16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75">
        <f>IF(AND($X$1012&lt;&gt;" ",$X$1012&lt;&gt;0),IF(X446=$X$1012,1+COUNTIF(U$7:U445,"&gt;0"),0),0)</f>
        <v>0</v>
      </c>
      <c r="V446" s="178" t="s">
        <v>635</v>
      </c>
      <c r="W446" s="130"/>
      <c r="X446" s="131"/>
      <c r="Y446" s="131"/>
      <c r="Z446" s="206"/>
      <c r="AA446" s="194">
        <f t="shared" si="37"/>
        <v>0</v>
      </c>
      <c r="AB446" s="124" t="str">
        <f t="shared" si="38"/>
        <v/>
      </c>
      <c r="AC446" s="195" t="str">
        <f t="shared" si="39"/>
        <v/>
      </c>
      <c r="AD446" s="194" t="str">
        <f t="shared" si="40"/>
        <v/>
      </c>
      <c r="AE446" s="194">
        <f>IF(AD446="",0,IF(ISERROR(VLOOKUP(AD446,AD$7:AD445,1,FALSE)),1,0))</f>
        <v>0</v>
      </c>
      <c r="AF446" s="194"/>
    </row>
    <row r="447" spans="1:32" ht="16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75">
        <f>IF(AND($X$1012&lt;&gt;" ",$X$1012&lt;&gt;0),IF(X447=$X$1012,1+COUNTIF(U$7:U446,"&gt;0"),0),0)</f>
        <v>0</v>
      </c>
      <c r="V447" s="178" t="s">
        <v>636</v>
      </c>
      <c r="W447" s="130"/>
      <c r="X447" s="131"/>
      <c r="Y447" s="131"/>
      <c r="Z447" s="206"/>
      <c r="AA447" s="194">
        <f t="shared" si="37"/>
        <v>0</v>
      </c>
      <c r="AB447" s="124" t="str">
        <f t="shared" si="38"/>
        <v/>
      </c>
      <c r="AC447" s="195" t="str">
        <f t="shared" si="39"/>
        <v/>
      </c>
      <c r="AD447" s="194" t="str">
        <f t="shared" si="40"/>
        <v/>
      </c>
      <c r="AE447" s="194">
        <f>IF(AD447="",0,IF(ISERROR(VLOOKUP(AD447,AD$7:AD446,1,FALSE)),1,0))</f>
        <v>0</v>
      </c>
      <c r="AF447" s="194"/>
    </row>
    <row r="448" spans="1:32" ht="16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75">
        <f>IF(AND($X$1012&lt;&gt;" ",$X$1012&lt;&gt;0),IF(X448=$X$1012,1+COUNTIF(U$7:U447,"&gt;0"),0),0)</f>
        <v>0</v>
      </c>
      <c r="V448" s="178" t="s">
        <v>637</v>
      </c>
      <c r="W448" s="130"/>
      <c r="X448" s="131"/>
      <c r="Y448" s="131"/>
      <c r="Z448" s="206"/>
      <c r="AA448" s="194">
        <f t="shared" si="37"/>
        <v>0</v>
      </c>
      <c r="AB448" s="124" t="str">
        <f t="shared" si="38"/>
        <v/>
      </c>
      <c r="AC448" s="195" t="str">
        <f t="shared" si="39"/>
        <v/>
      </c>
      <c r="AD448" s="194" t="str">
        <f t="shared" si="40"/>
        <v/>
      </c>
      <c r="AE448" s="194">
        <f>IF(AD448="",0,IF(ISERROR(VLOOKUP(AD448,AD$7:AD447,1,FALSE)),1,0))</f>
        <v>0</v>
      </c>
      <c r="AF448" s="194"/>
    </row>
    <row r="449" spans="1:32" ht="16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75">
        <f>IF(AND($X$1012&lt;&gt;" ",$X$1012&lt;&gt;0),IF(X449=$X$1012,1+COUNTIF(U$7:U448,"&gt;0"),0),0)</f>
        <v>0</v>
      </c>
      <c r="V449" s="178" t="s">
        <v>638</v>
      </c>
      <c r="W449" s="130"/>
      <c r="X449" s="131"/>
      <c r="Y449" s="131"/>
      <c r="Z449" s="206"/>
      <c r="AA449" s="194">
        <f t="shared" si="37"/>
        <v>0</v>
      </c>
      <c r="AB449" s="124" t="str">
        <f t="shared" si="38"/>
        <v/>
      </c>
      <c r="AC449" s="195" t="str">
        <f t="shared" si="39"/>
        <v/>
      </c>
      <c r="AD449" s="194" t="str">
        <f t="shared" si="40"/>
        <v/>
      </c>
      <c r="AE449" s="194">
        <f>IF(AD449="",0,IF(ISERROR(VLOOKUP(AD449,AD$7:AD448,1,FALSE)),1,0))</f>
        <v>0</v>
      </c>
      <c r="AF449" s="194"/>
    </row>
    <row r="450" spans="1:32" ht="16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75">
        <f>IF(AND($X$1012&lt;&gt;" ",$X$1012&lt;&gt;0),IF(X450=$X$1012,1+COUNTIF(U$7:U449,"&gt;0"),0),0)</f>
        <v>0</v>
      </c>
      <c r="V450" s="178" t="s">
        <v>639</v>
      </c>
      <c r="W450" s="130"/>
      <c r="X450" s="131"/>
      <c r="Y450" s="131"/>
      <c r="Z450" s="206"/>
      <c r="AA450" s="194">
        <f t="shared" si="37"/>
        <v>0</v>
      </c>
      <c r="AB450" s="124" t="str">
        <f t="shared" si="38"/>
        <v/>
      </c>
      <c r="AC450" s="195" t="str">
        <f t="shared" si="39"/>
        <v/>
      </c>
      <c r="AD450" s="194" t="str">
        <f t="shared" si="40"/>
        <v/>
      </c>
      <c r="AE450" s="194">
        <f>IF(AD450="",0,IF(ISERROR(VLOOKUP(AD450,AD$7:AD449,1,FALSE)),1,0))</f>
        <v>0</v>
      </c>
      <c r="AF450" s="194"/>
    </row>
    <row r="451" spans="1:32" ht="16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75">
        <f>IF(AND($X$1012&lt;&gt;" ",$X$1012&lt;&gt;0),IF(X451=$X$1012,1+COUNTIF(U$7:U450,"&gt;0"),0),0)</f>
        <v>0</v>
      </c>
      <c r="V451" s="178" t="s">
        <v>640</v>
      </c>
      <c r="W451" s="130"/>
      <c r="X451" s="131"/>
      <c r="Y451" s="131"/>
      <c r="Z451" s="206"/>
      <c r="AA451" s="194">
        <f t="shared" si="37"/>
        <v>0</v>
      </c>
      <c r="AB451" s="124" t="str">
        <f t="shared" si="38"/>
        <v/>
      </c>
      <c r="AC451" s="195" t="str">
        <f t="shared" si="39"/>
        <v/>
      </c>
      <c r="AD451" s="194" t="str">
        <f t="shared" si="40"/>
        <v/>
      </c>
      <c r="AE451" s="194">
        <f>IF(AD451="",0,IF(ISERROR(VLOOKUP(AD451,AD$7:AD450,1,FALSE)),1,0))</f>
        <v>0</v>
      </c>
      <c r="AF451" s="194"/>
    </row>
    <row r="452" spans="1:32" ht="16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75">
        <f>IF(AND($X$1012&lt;&gt;" ",$X$1012&lt;&gt;0),IF(X452=$X$1012,1+COUNTIF(U$7:U451,"&gt;0"),0),0)</f>
        <v>0</v>
      </c>
      <c r="V452" s="178" t="s">
        <v>641</v>
      </c>
      <c r="W452" s="130"/>
      <c r="X452" s="131"/>
      <c r="Y452" s="131"/>
      <c r="Z452" s="206"/>
      <c r="AA452" s="194">
        <f t="shared" si="37"/>
        <v>0</v>
      </c>
      <c r="AB452" s="124" t="str">
        <f t="shared" si="38"/>
        <v/>
      </c>
      <c r="AC452" s="195" t="str">
        <f t="shared" si="39"/>
        <v/>
      </c>
      <c r="AD452" s="194" t="str">
        <f t="shared" si="40"/>
        <v/>
      </c>
      <c r="AE452" s="194">
        <f>IF(AD452="",0,IF(ISERROR(VLOOKUP(AD452,AD$7:AD451,1,FALSE)),1,0))</f>
        <v>0</v>
      </c>
      <c r="AF452" s="194"/>
    </row>
    <row r="453" spans="1:32" ht="16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75">
        <f>IF(AND($X$1012&lt;&gt;" ",$X$1012&lt;&gt;0),IF(X453=$X$1012,1+COUNTIF(U$7:U452,"&gt;0"),0),0)</f>
        <v>0</v>
      </c>
      <c r="V453" s="178" t="s">
        <v>642</v>
      </c>
      <c r="W453" s="130"/>
      <c r="X453" s="131"/>
      <c r="Y453" s="131"/>
      <c r="Z453" s="206"/>
      <c r="AA453" s="194">
        <f t="shared" si="37"/>
        <v>0</v>
      </c>
      <c r="AB453" s="124" t="str">
        <f t="shared" si="38"/>
        <v/>
      </c>
      <c r="AC453" s="195" t="str">
        <f t="shared" si="39"/>
        <v/>
      </c>
      <c r="AD453" s="194" t="str">
        <f t="shared" si="40"/>
        <v/>
      </c>
      <c r="AE453" s="194">
        <f>IF(AD453="",0,IF(ISERROR(VLOOKUP(AD453,AD$7:AD452,1,FALSE)),1,0))</f>
        <v>0</v>
      </c>
      <c r="AF453" s="194"/>
    </row>
    <row r="454" spans="1:32" ht="16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75">
        <f>IF(AND($X$1012&lt;&gt;" ",$X$1012&lt;&gt;0),IF(X454=$X$1012,1+COUNTIF(U$7:U453,"&gt;0"),0),0)</f>
        <v>0</v>
      </c>
      <c r="V454" s="178" t="s">
        <v>643</v>
      </c>
      <c r="W454" s="130"/>
      <c r="X454" s="131"/>
      <c r="Y454" s="131"/>
      <c r="Z454" s="206"/>
      <c r="AA454" s="194">
        <f t="shared" si="37"/>
        <v>0</v>
      </c>
      <c r="AB454" s="124" t="str">
        <f t="shared" si="38"/>
        <v/>
      </c>
      <c r="AC454" s="195" t="str">
        <f t="shared" si="39"/>
        <v/>
      </c>
      <c r="AD454" s="194" t="str">
        <f t="shared" si="40"/>
        <v/>
      </c>
      <c r="AE454" s="194">
        <f>IF(AD454="",0,IF(ISERROR(VLOOKUP(AD454,AD$7:AD453,1,FALSE)),1,0))</f>
        <v>0</v>
      </c>
      <c r="AF454" s="194"/>
    </row>
    <row r="455" spans="1:32" ht="16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75">
        <f>IF(AND($X$1012&lt;&gt;" ",$X$1012&lt;&gt;0),IF(X455=$X$1012,1+COUNTIF(U$7:U454,"&gt;0"),0),0)</f>
        <v>0</v>
      </c>
      <c r="V455" s="178" t="s">
        <v>644</v>
      </c>
      <c r="W455" s="130"/>
      <c r="X455" s="131"/>
      <c r="Y455" s="131"/>
      <c r="Z455" s="206"/>
      <c r="AA455" s="194">
        <f t="shared" si="37"/>
        <v>0</v>
      </c>
      <c r="AB455" s="124" t="str">
        <f t="shared" si="38"/>
        <v/>
      </c>
      <c r="AC455" s="195" t="str">
        <f t="shared" si="39"/>
        <v/>
      </c>
      <c r="AD455" s="194" t="str">
        <f t="shared" si="40"/>
        <v/>
      </c>
      <c r="AE455" s="194">
        <f>IF(AD455="",0,IF(ISERROR(VLOOKUP(AD455,AD$7:AD454,1,FALSE)),1,0))</f>
        <v>0</v>
      </c>
      <c r="AF455" s="194"/>
    </row>
    <row r="456" spans="1:32" ht="16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75">
        <f>IF(AND($X$1012&lt;&gt;" ",$X$1012&lt;&gt;0),IF(X456=$X$1012,1+COUNTIF(U$7:U455,"&gt;0"),0),0)</f>
        <v>0</v>
      </c>
      <c r="V456" s="178" t="s">
        <v>645</v>
      </c>
      <c r="W456" s="130"/>
      <c r="X456" s="131"/>
      <c r="Y456" s="131"/>
      <c r="Z456" s="206"/>
      <c r="AA456" s="194">
        <f t="shared" ref="AA456:AA519" si="41">IF(ISBLANK(X456),0,VLOOKUP(X456,$B$8:$E$22,1,FALSE))</f>
        <v>0</v>
      </c>
      <c r="AB456" s="124" t="str">
        <f t="shared" ref="AB456:AB519" si="42">IF(W456&gt;0,CONCATENATE(MONTH(W456)&amp;X456),"")</f>
        <v/>
      </c>
      <c r="AC456" s="195" t="str">
        <f t="shared" ref="AC456:AC519" si="43">IF(OR(AND(Z456&lt;&gt;0,ISBLANK(X456)),ISERROR(AA456)),"ERR","")</f>
        <v/>
      </c>
      <c r="AD456" s="194" t="str">
        <f t="shared" ref="AD456:AD519" si="44">IF(W456&gt;0,CONCATENATE(MONTH(W456),"-",YEAR(W456)),"")</f>
        <v/>
      </c>
      <c r="AE456" s="194">
        <f>IF(AD456="",0,IF(ISERROR(VLOOKUP(AD456,AD$7:AD455,1,FALSE)),1,0))</f>
        <v>0</v>
      </c>
      <c r="AF456" s="194"/>
    </row>
    <row r="457" spans="1:32" ht="16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75">
        <f>IF(AND($X$1012&lt;&gt;" ",$X$1012&lt;&gt;0),IF(X457=$X$1012,1+COUNTIF(U$7:U456,"&gt;0"),0),0)</f>
        <v>0</v>
      </c>
      <c r="V457" s="178" t="s">
        <v>646</v>
      </c>
      <c r="W457" s="130"/>
      <c r="X457" s="131"/>
      <c r="Y457" s="131"/>
      <c r="Z457" s="206"/>
      <c r="AA457" s="194">
        <f t="shared" si="41"/>
        <v>0</v>
      </c>
      <c r="AB457" s="124" t="str">
        <f t="shared" si="42"/>
        <v/>
      </c>
      <c r="AC457" s="195" t="str">
        <f t="shared" si="43"/>
        <v/>
      </c>
      <c r="AD457" s="194" t="str">
        <f t="shared" si="44"/>
        <v/>
      </c>
      <c r="AE457" s="194">
        <f>IF(AD457="",0,IF(ISERROR(VLOOKUP(AD457,AD$7:AD456,1,FALSE)),1,0))</f>
        <v>0</v>
      </c>
      <c r="AF457" s="194"/>
    </row>
    <row r="458" spans="1:32" ht="16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75">
        <f>IF(AND($X$1012&lt;&gt;" ",$X$1012&lt;&gt;0),IF(X458=$X$1012,1+COUNTIF(U$7:U457,"&gt;0"),0),0)</f>
        <v>0</v>
      </c>
      <c r="V458" s="178" t="s">
        <v>647</v>
      </c>
      <c r="W458" s="130"/>
      <c r="X458" s="131"/>
      <c r="Y458" s="131"/>
      <c r="Z458" s="206"/>
      <c r="AA458" s="194">
        <f t="shared" si="41"/>
        <v>0</v>
      </c>
      <c r="AB458" s="124" t="str">
        <f t="shared" si="42"/>
        <v/>
      </c>
      <c r="AC458" s="195" t="str">
        <f t="shared" si="43"/>
        <v/>
      </c>
      <c r="AD458" s="194" t="str">
        <f t="shared" si="44"/>
        <v/>
      </c>
      <c r="AE458" s="194">
        <f>IF(AD458="",0,IF(ISERROR(VLOOKUP(AD458,AD$7:AD457,1,FALSE)),1,0))</f>
        <v>0</v>
      </c>
      <c r="AF458" s="194"/>
    </row>
    <row r="459" spans="1:32" ht="16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75">
        <f>IF(AND($X$1012&lt;&gt;" ",$X$1012&lt;&gt;0),IF(X459=$X$1012,1+COUNTIF(U$7:U458,"&gt;0"),0),0)</f>
        <v>0</v>
      </c>
      <c r="V459" s="178" t="s">
        <v>648</v>
      </c>
      <c r="W459" s="130"/>
      <c r="X459" s="131"/>
      <c r="Y459" s="131"/>
      <c r="Z459" s="206"/>
      <c r="AA459" s="194">
        <f t="shared" si="41"/>
        <v>0</v>
      </c>
      <c r="AB459" s="124" t="str">
        <f t="shared" si="42"/>
        <v/>
      </c>
      <c r="AC459" s="195" t="str">
        <f t="shared" si="43"/>
        <v/>
      </c>
      <c r="AD459" s="194" t="str">
        <f t="shared" si="44"/>
        <v/>
      </c>
      <c r="AE459" s="194">
        <f>IF(AD459="",0,IF(ISERROR(VLOOKUP(AD459,AD$7:AD458,1,FALSE)),1,0))</f>
        <v>0</v>
      </c>
      <c r="AF459" s="194"/>
    </row>
    <row r="460" spans="1:32" ht="16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75">
        <f>IF(AND($X$1012&lt;&gt;" ",$X$1012&lt;&gt;0),IF(X460=$X$1012,1+COUNTIF(U$7:U459,"&gt;0"),0),0)</f>
        <v>0</v>
      </c>
      <c r="V460" s="178" t="s">
        <v>649</v>
      </c>
      <c r="W460" s="130"/>
      <c r="X460" s="131"/>
      <c r="Y460" s="131"/>
      <c r="Z460" s="206"/>
      <c r="AA460" s="194">
        <f t="shared" si="41"/>
        <v>0</v>
      </c>
      <c r="AB460" s="124" t="str">
        <f t="shared" si="42"/>
        <v/>
      </c>
      <c r="AC460" s="195" t="str">
        <f t="shared" si="43"/>
        <v/>
      </c>
      <c r="AD460" s="194" t="str">
        <f t="shared" si="44"/>
        <v/>
      </c>
      <c r="AE460" s="194">
        <f>IF(AD460="",0,IF(ISERROR(VLOOKUP(AD460,AD$7:AD459,1,FALSE)),1,0))</f>
        <v>0</v>
      </c>
      <c r="AF460" s="194"/>
    </row>
    <row r="461" spans="1:32" ht="16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75">
        <f>IF(AND($X$1012&lt;&gt;" ",$X$1012&lt;&gt;0),IF(X461=$X$1012,1+COUNTIF(U$7:U460,"&gt;0"),0),0)</f>
        <v>0</v>
      </c>
      <c r="V461" s="178" t="s">
        <v>650</v>
      </c>
      <c r="W461" s="130"/>
      <c r="X461" s="131"/>
      <c r="Y461" s="131"/>
      <c r="Z461" s="206"/>
      <c r="AA461" s="194">
        <f t="shared" si="41"/>
        <v>0</v>
      </c>
      <c r="AB461" s="124" t="str">
        <f t="shared" si="42"/>
        <v/>
      </c>
      <c r="AC461" s="195" t="str">
        <f t="shared" si="43"/>
        <v/>
      </c>
      <c r="AD461" s="194" t="str">
        <f t="shared" si="44"/>
        <v/>
      </c>
      <c r="AE461" s="194">
        <f>IF(AD461="",0,IF(ISERROR(VLOOKUP(AD461,AD$7:AD460,1,FALSE)),1,0))</f>
        <v>0</v>
      </c>
      <c r="AF461" s="194"/>
    </row>
    <row r="462" spans="1:32" ht="16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75">
        <f>IF(AND($X$1012&lt;&gt;" ",$X$1012&lt;&gt;0),IF(X462=$X$1012,1+COUNTIF(U$7:U461,"&gt;0"),0),0)</f>
        <v>0</v>
      </c>
      <c r="V462" s="178" t="s">
        <v>651</v>
      </c>
      <c r="W462" s="130"/>
      <c r="X462" s="131"/>
      <c r="Y462" s="131"/>
      <c r="Z462" s="206"/>
      <c r="AA462" s="194">
        <f t="shared" si="41"/>
        <v>0</v>
      </c>
      <c r="AB462" s="124" t="str">
        <f t="shared" si="42"/>
        <v/>
      </c>
      <c r="AC462" s="195" t="str">
        <f t="shared" si="43"/>
        <v/>
      </c>
      <c r="AD462" s="194" t="str">
        <f t="shared" si="44"/>
        <v/>
      </c>
      <c r="AE462" s="194">
        <f>IF(AD462="",0,IF(ISERROR(VLOOKUP(AD462,AD$7:AD461,1,FALSE)),1,0))</f>
        <v>0</v>
      </c>
      <c r="AF462" s="194"/>
    </row>
    <row r="463" spans="1:32" ht="16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75">
        <f>IF(AND($X$1012&lt;&gt;" ",$X$1012&lt;&gt;0),IF(X463=$X$1012,1+COUNTIF(U$7:U462,"&gt;0"),0),0)</f>
        <v>0</v>
      </c>
      <c r="V463" s="178" t="s">
        <v>652</v>
      </c>
      <c r="W463" s="130"/>
      <c r="X463" s="131"/>
      <c r="Y463" s="131"/>
      <c r="Z463" s="206"/>
      <c r="AA463" s="194">
        <f t="shared" si="41"/>
        <v>0</v>
      </c>
      <c r="AB463" s="124" t="str">
        <f t="shared" si="42"/>
        <v/>
      </c>
      <c r="AC463" s="195" t="str">
        <f t="shared" si="43"/>
        <v/>
      </c>
      <c r="AD463" s="194" t="str">
        <f t="shared" si="44"/>
        <v/>
      </c>
      <c r="AE463" s="194">
        <f>IF(AD463="",0,IF(ISERROR(VLOOKUP(AD463,AD$7:AD462,1,FALSE)),1,0))</f>
        <v>0</v>
      </c>
      <c r="AF463" s="194"/>
    </row>
    <row r="464" spans="1:32" ht="16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75">
        <f>IF(AND($X$1012&lt;&gt;" ",$X$1012&lt;&gt;0),IF(X464=$X$1012,1+COUNTIF(U$7:U463,"&gt;0"),0),0)</f>
        <v>0</v>
      </c>
      <c r="V464" s="178" t="s">
        <v>653</v>
      </c>
      <c r="W464" s="130"/>
      <c r="X464" s="131"/>
      <c r="Y464" s="131"/>
      <c r="Z464" s="206"/>
      <c r="AA464" s="194">
        <f t="shared" si="41"/>
        <v>0</v>
      </c>
      <c r="AB464" s="124" t="str">
        <f t="shared" si="42"/>
        <v/>
      </c>
      <c r="AC464" s="195" t="str">
        <f t="shared" si="43"/>
        <v/>
      </c>
      <c r="AD464" s="194" t="str">
        <f t="shared" si="44"/>
        <v/>
      </c>
      <c r="AE464" s="194">
        <f>IF(AD464="",0,IF(ISERROR(VLOOKUP(AD464,AD$7:AD463,1,FALSE)),1,0))</f>
        <v>0</v>
      </c>
      <c r="AF464" s="194"/>
    </row>
    <row r="465" spans="1:32" ht="16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75">
        <f>IF(AND($X$1012&lt;&gt;" ",$X$1012&lt;&gt;0),IF(X465=$X$1012,1+COUNTIF(U$7:U464,"&gt;0"),0),0)</f>
        <v>0</v>
      </c>
      <c r="V465" s="178" t="s">
        <v>654</v>
      </c>
      <c r="W465" s="130"/>
      <c r="X465" s="131"/>
      <c r="Y465" s="131"/>
      <c r="Z465" s="206"/>
      <c r="AA465" s="194">
        <f t="shared" si="41"/>
        <v>0</v>
      </c>
      <c r="AB465" s="124" t="str">
        <f t="shared" si="42"/>
        <v/>
      </c>
      <c r="AC465" s="195" t="str">
        <f t="shared" si="43"/>
        <v/>
      </c>
      <c r="AD465" s="194" t="str">
        <f t="shared" si="44"/>
        <v/>
      </c>
      <c r="AE465" s="194">
        <f>IF(AD465="",0,IF(ISERROR(VLOOKUP(AD465,AD$7:AD464,1,FALSE)),1,0))</f>
        <v>0</v>
      </c>
      <c r="AF465" s="194"/>
    </row>
    <row r="466" spans="1:32" ht="16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75">
        <f>IF(AND($X$1012&lt;&gt;" ",$X$1012&lt;&gt;0),IF(X466=$X$1012,1+COUNTIF(U$7:U465,"&gt;0"),0),0)</f>
        <v>0</v>
      </c>
      <c r="V466" s="178" t="s">
        <v>655</v>
      </c>
      <c r="W466" s="130"/>
      <c r="X466" s="131"/>
      <c r="Y466" s="131"/>
      <c r="Z466" s="206"/>
      <c r="AA466" s="194">
        <f t="shared" si="41"/>
        <v>0</v>
      </c>
      <c r="AB466" s="124" t="str">
        <f t="shared" si="42"/>
        <v/>
      </c>
      <c r="AC466" s="195" t="str">
        <f t="shared" si="43"/>
        <v/>
      </c>
      <c r="AD466" s="194" t="str">
        <f t="shared" si="44"/>
        <v/>
      </c>
      <c r="AE466" s="194">
        <f>IF(AD466="",0,IF(ISERROR(VLOOKUP(AD466,AD$7:AD465,1,FALSE)),1,0))</f>
        <v>0</v>
      </c>
      <c r="AF466" s="194"/>
    </row>
    <row r="467" spans="1:32" ht="16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75">
        <f>IF(AND($X$1012&lt;&gt;" ",$X$1012&lt;&gt;0),IF(X467=$X$1012,1+COUNTIF(U$7:U466,"&gt;0"),0),0)</f>
        <v>0</v>
      </c>
      <c r="V467" s="178" t="s">
        <v>656</v>
      </c>
      <c r="W467" s="130"/>
      <c r="X467" s="131"/>
      <c r="Y467" s="131"/>
      <c r="Z467" s="206"/>
      <c r="AA467" s="194">
        <f t="shared" si="41"/>
        <v>0</v>
      </c>
      <c r="AB467" s="124" t="str">
        <f t="shared" si="42"/>
        <v/>
      </c>
      <c r="AC467" s="195" t="str">
        <f t="shared" si="43"/>
        <v/>
      </c>
      <c r="AD467" s="194" t="str">
        <f t="shared" si="44"/>
        <v/>
      </c>
      <c r="AE467" s="194">
        <f>IF(AD467="",0,IF(ISERROR(VLOOKUP(AD467,AD$7:AD466,1,FALSE)),1,0))</f>
        <v>0</v>
      </c>
      <c r="AF467" s="194"/>
    </row>
    <row r="468" spans="1:32" ht="16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75">
        <f>IF(AND($X$1012&lt;&gt;" ",$X$1012&lt;&gt;0),IF(X468=$X$1012,1+COUNTIF(U$7:U467,"&gt;0"),0),0)</f>
        <v>0</v>
      </c>
      <c r="V468" s="178" t="s">
        <v>657</v>
      </c>
      <c r="W468" s="130"/>
      <c r="X468" s="131"/>
      <c r="Y468" s="131"/>
      <c r="Z468" s="206"/>
      <c r="AA468" s="194">
        <f t="shared" si="41"/>
        <v>0</v>
      </c>
      <c r="AB468" s="124" t="str">
        <f t="shared" si="42"/>
        <v/>
      </c>
      <c r="AC468" s="195" t="str">
        <f t="shared" si="43"/>
        <v/>
      </c>
      <c r="AD468" s="194" t="str">
        <f t="shared" si="44"/>
        <v/>
      </c>
      <c r="AE468" s="194">
        <f>IF(AD468="",0,IF(ISERROR(VLOOKUP(AD468,AD$7:AD467,1,FALSE)),1,0))</f>
        <v>0</v>
      </c>
      <c r="AF468" s="194"/>
    </row>
    <row r="469" spans="1:32" ht="16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75">
        <f>IF(AND($X$1012&lt;&gt;" ",$X$1012&lt;&gt;0),IF(X469=$X$1012,1+COUNTIF(U$7:U468,"&gt;0"),0),0)</f>
        <v>0</v>
      </c>
      <c r="V469" s="178" t="s">
        <v>658</v>
      </c>
      <c r="W469" s="130"/>
      <c r="X469" s="131"/>
      <c r="Y469" s="131"/>
      <c r="Z469" s="206"/>
      <c r="AA469" s="194">
        <f t="shared" si="41"/>
        <v>0</v>
      </c>
      <c r="AB469" s="124" t="str">
        <f t="shared" si="42"/>
        <v/>
      </c>
      <c r="AC469" s="195" t="str">
        <f t="shared" si="43"/>
        <v/>
      </c>
      <c r="AD469" s="194" t="str">
        <f t="shared" si="44"/>
        <v/>
      </c>
      <c r="AE469" s="194">
        <f>IF(AD469="",0,IF(ISERROR(VLOOKUP(AD469,AD$7:AD468,1,FALSE)),1,0))</f>
        <v>0</v>
      </c>
      <c r="AF469" s="194"/>
    </row>
    <row r="470" spans="1:32" ht="16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75">
        <f>IF(AND($X$1012&lt;&gt;" ",$X$1012&lt;&gt;0),IF(X470=$X$1012,1+COUNTIF(U$7:U469,"&gt;0"),0),0)</f>
        <v>0</v>
      </c>
      <c r="V470" s="178" t="s">
        <v>659</v>
      </c>
      <c r="W470" s="130"/>
      <c r="X470" s="131"/>
      <c r="Y470" s="131"/>
      <c r="Z470" s="206"/>
      <c r="AA470" s="194">
        <f t="shared" si="41"/>
        <v>0</v>
      </c>
      <c r="AB470" s="124" t="str">
        <f t="shared" si="42"/>
        <v/>
      </c>
      <c r="AC470" s="195" t="str">
        <f t="shared" si="43"/>
        <v/>
      </c>
      <c r="AD470" s="194" t="str">
        <f t="shared" si="44"/>
        <v/>
      </c>
      <c r="AE470" s="194">
        <f>IF(AD470="",0,IF(ISERROR(VLOOKUP(AD470,AD$7:AD469,1,FALSE)),1,0))</f>
        <v>0</v>
      </c>
      <c r="AF470" s="194"/>
    </row>
    <row r="471" spans="1:32" ht="16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75">
        <f>IF(AND($X$1012&lt;&gt;" ",$X$1012&lt;&gt;0),IF(X471=$X$1012,1+COUNTIF(U$7:U470,"&gt;0"),0),0)</f>
        <v>0</v>
      </c>
      <c r="V471" s="178" t="s">
        <v>660</v>
      </c>
      <c r="W471" s="130"/>
      <c r="X471" s="131"/>
      <c r="Y471" s="131"/>
      <c r="Z471" s="206"/>
      <c r="AA471" s="194">
        <f t="shared" si="41"/>
        <v>0</v>
      </c>
      <c r="AB471" s="124" t="str">
        <f t="shared" si="42"/>
        <v/>
      </c>
      <c r="AC471" s="195" t="str">
        <f t="shared" si="43"/>
        <v/>
      </c>
      <c r="AD471" s="194" t="str">
        <f t="shared" si="44"/>
        <v/>
      </c>
      <c r="AE471" s="194">
        <f>IF(AD471="",0,IF(ISERROR(VLOOKUP(AD471,AD$7:AD470,1,FALSE)),1,0))</f>
        <v>0</v>
      </c>
      <c r="AF471" s="194"/>
    </row>
    <row r="472" spans="1:32" ht="16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75">
        <f>IF(AND($X$1012&lt;&gt;" ",$X$1012&lt;&gt;0),IF(X472=$X$1012,1+COUNTIF(U$7:U471,"&gt;0"),0),0)</f>
        <v>0</v>
      </c>
      <c r="V472" s="178" t="s">
        <v>661</v>
      </c>
      <c r="W472" s="130"/>
      <c r="X472" s="131"/>
      <c r="Y472" s="131"/>
      <c r="Z472" s="206"/>
      <c r="AA472" s="194">
        <f t="shared" si="41"/>
        <v>0</v>
      </c>
      <c r="AB472" s="124" t="str">
        <f t="shared" si="42"/>
        <v/>
      </c>
      <c r="AC472" s="195" t="str">
        <f t="shared" si="43"/>
        <v/>
      </c>
      <c r="AD472" s="194" t="str">
        <f t="shared" si="44"/>
        <v/>
      </c>
      <c r="AE472" s="194">
        <f>IF(AD472="",0,IF(ISERROR(VLOOKUP(AD472,AD$7:AD471,1,FALSE)),1,0))</f>
        <v>0</v>
      </c>
      <c r="AF472" s="194"/>
    </row>
    <row r="473" spans="1:32" ht="16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75">
        <f>IF(AND($X$1012&lt;&gt;" ",$X$1012&lt;&gt;0),IF(X473=$X$1012,1+COUNTIF(U$7:U472,"&gt;0"),0),0)</f>
        <v>0</v>
      </c>
      <c r="V473" s="178" t="s">
        <v>662</v>
      </c>
      <c r="W473" s="130"/>
      <c r="X473" s="131"/>
      <c r="Y473" s="131"/>
      <c r="Z473" s="206"/>
      <c r="AA473" s="194">
        <f t="shared" si="41"/>
        <v>0</v>
      </c>
      <c r="AB473" s="124" t="str">
        <f t="shared" si="42"/>
        <v/>
      </c>
      <c r="AC473" s="195" t="str">
        <f t="shared" si="43"/>
        <v/>
      </c>
      <c r="AD473" s="194" t="str">
        <f t="shared" si="44"/>
        <v/>
      </c>
      <c r="AE473" s="194">
        <f>IF(AD473="",0,IF(ISERROR(VLOOKUP(AD473,AD$7:AD472,1,FALSE)),1,0))</f>
        <v>0</v>
      </c>
      <c r="AF473" s="194"/>
    </row>
    <row r="474" spans="1:32" ht="16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75">
        <f>IF(AND($X$1012&lt;&gt;" ",$X$1012&lt;&gt;0),IF(X474=$X$1012,1+COUNTIF(U$7:U473,"&gt;0"),0),0)</f>
        <v>0</v>
      </c>
      <c r="V474" s="178" t="s">
        <v>663</v>
      </c>
      <c r="W474" s="130"/>
      <c r="X474" s="131"/>
      <c r="Y474" s="131"/>
      <c r="Z474" s="206"/>
      <c r="AA474" s="194">
        <f t="shared" si="41"/>
        <v>0</v>
      </c>
      <c r="AB474" s="124" t="str">
        <f t="shared" si="42"/>
        <v/>
      </c>
      <c r="AC474" s="195" t="str">
        <f t="shared" si="43"/>
        <v/>
      </c>
      <c r="AD474" s="194" t="str">
        <f t="shared" si="44"/>
        <v/>
      </c>
      <c r="AE474" s="194">
        <f>IF(AD474="",0,IF(ISERROR(VLOOKUP(AD474,AD$7:AD473,1,FALSE)),1,0))</f>
        <v>0</v>
      </c>
      <c r="AF474" s="194"/>
    </row>
    <row r="475" spans="1:32" ht="16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75">
        <f>IF(AND($X$1012&lt;&gt;" ",$X$1012&lt;&gt;0),IF(X475=$X$1012,1+COUNTIF(U$7:U474,"&gt;0"),0),0)</f>
        <v>0</v>
      </c>
      <c r="V475" s="178" t="s">
        <v>664</v>
      </c>
      <c r="W475" s="130"/>
      <c r="X475" s="131"/>
      <c r="Y475" s="131"/>
      <c r="Z475" s="206"/>
      <c r="AA475" s="194">
        <f t="shared" si="41"/>
        <v>0</v>
      </c>
      <c r="AB475" s="124" t="str">
        <f t="shared" si="42"/>
        <v/>
      </c>
      <c r="AC475" s="195" t="str">
        <f t="shared" si="43"/>
        <v/>
      </c>
      <c r="AD475" s="194" t="str">
        <f t="shared" si="44"/>
        <v/>
      </c>
      <c r="AE475" s="194">
        <f>IF(AD475="",0,IF(ISERROR(VLOOKUP(AD475,AD$7:AD474,1,FALSE)),1,0))</f>
        <v>0</v>
      </c>
      <c r="AF475" s="194"/>
    </row>
    <row r="476" spans="1:32" ht="16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75">
        <f>IF(AND($X$1012&lt;&gt;" ",$X$1012&lt;&gt;0),IF(X476=$X$1012,1+COUNTIF(U$7:U475,"&gt;0"),0),0)</f>
        <v>0</v>
      </c>
      <c r="V476" s="178" t="s">
        <v>665</v>
      </c>
      <c r="W476" s="130"/>
      <c r="X476" s="131"/>
      <c r="Y476" s="131"/>
      <c r="Z476" s="206"/>
      <c r="AA476" s="194">
        <f t="shared" si="41"/>
        <v>0</v>
      </c>
      <c r="AB476" s="124" t="str">
        <f t="shared" si="42"/>
        <v/>
      </c>
      <c r="AC476" s="195" t="str">
        <f t="shared" si="43"/>
        <v/>
      </c>
      <c r="AD476" s="194" t="str">
        <f t="shared" si="44"/>
        <v/>
      </c>
      <c r="AE476" s="194">
        <f>IF(AD476="",0,IF(ISERROR(VLOOKUP(AD476,AD$7:AD475,1,FALSE)),1,0))</f>
        <v>0</v>
      </c>
      <c r="AF476" s="194"/>
    </row>
    <row r="477" spans="1:32" ht="16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75">
        <f>IF(AND($X$1012&lt;&gt;" ",$X$1012&lt;&gt;0),IF(X477=$X$1012,1+COUNTIF(U$7:U476,"&gt;0"),0),0)</f>
        <v>0</v>
      </c>
      <c r="V477" s="178" t="s">
        <v>666</v>
      </c>
      <c r="W477" s="130"/>
      <c r="X477" s="131"/>
      <c r="Y477" s="131"/>
      <c r="Z477" s="206"/>
      <c r="AA477" s="194">
        <f t="shared" si="41"/>
        <v>0</v>
      </c>
      <c r="AB477" s="124" t="str">
        <f t="shared" si="42"/>
        <v/>
      </c>
      <c r="AC477" s="195" t="str">
        <f t="shared" si="43"/>
        <v/>
      </c>
      <c r="AD477" s="194" t="str">
        <f t="shared" si="44"/>
        <v/>
      </c>
      <c r="AE477" s="194">
        <f>IF(AD477="",0,IF(ISERROR(VLOOKUP(AD477,AD$7:AD476,1,FALSE)),1,0))</f>
        <v>0</v>
      </c>
      <c r="AF477" s="194"/>
    </row>
    <row r="478" spans="1:32" ht="16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75">
        <f>IF(AND($X$1012&lt;&gt;" ",$X$1012&lt;&gt;0),IF(X478=$X$1012,1+COUNTIF(U$7:U477,"&gt;0"),0),0)</f>
        <v>0</v>
      </c>
      <c r="V478" s="178" t="s">
        <v>667</v>
      </c>
      <c r="W478" s="130"/>
      <c r="X478" s="131"/>
      <c r="Y478" s="131"/>
      <c r="Z478" s="206"/>
      <c r="AA478" s="194">
        <f t="shared" si="41"/>
        <v>0</v>
      </c>
      <c r="AB478" s="124" t="str">
        <f t="shared" si="42"/>
        <v/>
      </c>
      <c r="AC478" s="195" t="str">
        <f t="shared" si="43"/>
        <v/>
      </c>
      <c r="AD478" s="194" t="str">
        <f t="shared" si="44"/>
        <v/>
      </c>
      <c r="AE478" s="194">
        <f>IF(AD478="",0,IF(ISERROR(VLOOKUP(AD478,AD$7:AD477,1,FALSE)),1,0))</f>
        <v>0</v>
      </c>
      <c r="AF478" s="194"/>
    </row>
    <row r="479" spans="1:32" ht="16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75">
        <f>IF(AND($X$1012&lt;&gt;" ",$X$1012&lt;&gt;0),IF(X479=$X$1012,1+COUNTIF(U$7:U478,"&gt;0"),0),0)</f>
        <v>0</v>
      </c>
      <c r="V479" s="178" t="s">
        <v>668</v>
      </c>
      <c r="W479" s="130"/>
      <c r="X479" s="131"/>
      <c r="Y479" s="131"/>
      <c r="Z479" s="206"/>
      <c r="AA479" s="194">
        <f t="shared" si="41"/>
        <v>0</v>
      </c>
      <c r="AB479" s="124" t="str">
        <f t="shared" si="42"/>
        <v/>
      </c>
      <c r="AC479" s="195" t="str">
        <f t="shared" si="43"/>
        <v/>
      </c>
      <c r="AD479" s="194" t="str">
        <f t="shared" si="44"/>
        <v/>
      </c>
      <c r="AE479" s="194">
        <f>IF(AD479="",0,IF(ISERROR(VLOOKUP(AD479,AD$7:AD478,1,FALSE)),1,0))</f>
        <v>0</v>
      </c>
      <c r="AF479" s="194"/>
    </row>
    <row r="480" spans="1:32" ht="16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75">
        <f>IF(AND($X$1012&lt;&gt;" ",$X$1012&lt;&gt;0),IF(X480=$X$1012,1+COUNTIF(U$7:U479,"&gt;0"),0),0)</f>
        <v>0</v>
      </c>
      <c r="V480" s="178" t="s">
        <v>669</v>
      </c>
      <c r="W480" s="130"/>
      <c r="X480" s="131"/>
      <c r="Y480" s="131"/>
      <c r="Z480" s="206"/>
      <c r="AA480" s="194">
        <f t="shared" si="41"/>
        <v>0</v>
      </c>
      <c r="AB480" s="124" t="str">
        <f t="shared" si="42"/>
        <v/>
      </c>
      <c r="AC480" s="195" t="str">
        <f t="shared" si="43"/>
        <v/>
      </c>
      <c r="AD480" s="194" t="str">
        <f t="shared" si="44"/>
        <v/>
      </c>
      <c r="AE480" s="194">
        <f>IF(AD480="",0,IF(ISERROR(VLOOKUP(AD480,AD$7:AD479,1,FALSE)),1,0))</f>
        <v>0</v>
      </c>
      <c r="AF480" s="194"/>
    </row>
    <row r="481" spans="1:32" ht="16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75">
        <f>IF(AND($X$1012&lt;&gt;" ",$X$1012&lt;&gt;0),IF(X481=$X$1012,1+COUNTIF(U$7:U480,"&gt;0"),0),0)</f>
        <v>0</v>
      </c>
      <c r="V481" s="178" t="s">
        <v>670</v>
      </c>
      <c r="W481" s="130"/>
      <c r="X481" s="131"/>
      <c r="Y481" s="131"/>
      <c r="Z481" s="206"/>
      <c r="AA481" s="194">
        <f t="shared" si="41"/>
        <v>0</v>
      </c>
      <c r="AB481" s="124" t="str">
        <f t="shared" si="42"/>
        <v/>
      </c>
      <c r="AC481" s="195" t="str">
        <f t="shared" si="43"/>
        <v/>
      </c>
      <c r="AD481" s="194" t="str">
        <f t="shared" si="44"/>
        <v/>
      </c>
      <c r="AE481" s="194">
        <f>IF(AD481="",0,IF(ISERROR(VLOOKUP(AD481,AD$7:AD480,1,FALSE)),1,0))</f>
        <v>0</v>
      </c>
      <c r="AF481" s="194"/>
    </row>
    <row r="482" spans="1:32" ht="16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75">
        <f>IF(AND($X$1012&lt;&gt;" ",$X$1012&lt;&gt;0),IF(X482=$X$1012,1+COUNTIF(U$7:U481,"&gt;0"),0),0)</f>
        <v>0</v>
      </c>
      <c r="V482" s="178" t="s">
        <v>671</v>
      </c>
      <c r="W482" s="130"/>
      <c r="X482" s="131"/>
      <c r="Y482" s="131"/>
      <c r="Z482" s="206"/>
      <c r="AA482" s="194">
        <f t="shared" si="41"/>
        <v>0</v>
      </c>
      <c r="AB482" s="124" t="str">
        <f t="shared" si="42"/>
        <v/>
      </c>
      <c r="AC482" s="195" t="str">
        <f t="shared" si="43"/>
        <v/>
      </c>
      <c r="AD482" s="194" t="str">
        <f t="shared" si="44"/>
        <v/>
      </c>
      <c r="AE482" s="194">
        <f>IF(AD482="",0,IF(ISERROR(VLOOKUP(AD482,AD$7:AD481,1,FALSE)),1,0))</f>
        <v>0</v>
      </c>
      <c r="AF482" s="194"/>
    </row>
    <row r="483" spans="1:32" ht="16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75">
        <f>IF(AND($X$1012&lt;&gt;" ",$X$1012&lt;&gt;0),IF(X483=$X$1012,1+COUNTIF(U$7:U482,"&gt;0"),0),0)</f>
        <v>0</v>
      </c>
      <c r="V483" s="178" t="s">
        <v>672</v>
      </c>
      <c r="W483" s="130"/>
      <c r="X483" s="131"/>
      <c r="Y483" s="131"/>
      <c r="Z483" s="206"/>
      <c r="AA483" s="194">
        <f t="shared" si="41"/>
        <v>0</v>
      </c>
      <c r="AB483" s="124" t="str">
        <f t="shared" si="42"/>
        <v/>
      </c>
      <c r="AC483" s="195" t="str">
        <f t="shared" si="43"/>
        <v/>
      </c>
      <c r="AD483" s="194" t="str">
        <f t="shared" si="44"/>
        <v/>
      </c>
      <c r="AE483" s="194">
        <f>IF(AD483="",0,IF(ISERROR(VLOOKUP(AD483,AD$7:AD482,1,FALSE)),1,0))</f>
        <v>0</v>
      </c>
      <c r="AF483" s="194"/>
    </row>
    <row r="484" spans="1:32" ht="16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75">
        <f>IF(AND($X$1012&lt;&gt;" ",$X$1012&lt;&gt;0),IF(X484=$X$1012,1+COUNTIF(U$7:U483,"&gt;0"),0),0)</f>
        <v>0</v>
      </c>
      <c r="V484" s="178" t="s">
        <v>673</v>
      </c>
      <c r="W484" s="130"/>
      <c r="X484" s="131"/>
      <c r="Y484" s="131"/>
      <c r="Z484" s="206"/>
      <c r="AA484" s="194">
        <f t="shared" si="41"/>
        <v>0</v>
      </c>
      <c r="AB484" s="124" t="str">
        <f t="shared" si="42"/>
        <v/>
      </c>
      <c r="AC484" s="195" t="str">
        <f t="shared" si="43"/>
        <v/>
      </c>
      <c r="AD484" s="194" t="str">
        <f t="shared" si="44"/>
        <v/>
      </c>
      <c r="AE484" s="194">
        <f>IF(AD484="",0,IF(ISERROR(VLOOKUP(AD484,AD$7:AD483,1,FALSE)),1,0))</f>
        <v>0</v>
      </c>
      <c r="AF484" s="194"/>
    </row>
    <row r="485" spans="1:32" ht="16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75">
        <f>IF(AND($X$1012&lt;&gt;" ",$X$1012&lt;&gt;0),IF(X485=$X$1012,1+COUNTIF(U$7:U484,"&gt;0"),0),0)</f>
        <v>0</v>
      </c>
      <c r="V485" s="178" t="s">
        <v>674</v>
      </c>
      <c r="W485" s="130"/>
      <c r="X485" s="131"/>
      <c r="Y485" s="131"/>
      <c r="Z485" s="206"/>
      <c r="AA485" s="194">
        <f t="shared" si="41"/>
        <v>0</v>
      </c>
      <c r="AB485" s="124" t="str">
        <f t="shared" si="42"/>
        <v/>
      </c>
      <c r="AC485" s="195" t="str">
        <f t="shared" si="43"/>
        <v/>
      </c>
      <c r="AD485" s="194" t="str">
        <f t="shared" si="44"/>
        <v/>
      </c>
      <c r="AE485" s="194">
        <f>IF(AD485="",0,IF(ISERROR(VLOOKUP(AD485,AD$7:AD484,1,FALSE)),1,0))</f>
        <v>0</v>
      </c>
      <c r="AF485" s="194"/>
    </row>
    <row r="486" spans="1:32" ht="16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75">
        <f>IF(AND($X$1012&lt;&gt;" ",$X$1012&lt;&gt;0),IF(X486=$X$1012,1+COUNTIF(U$7:U485,"&gt;0"),0),0)</f>
        <v>0</v>
      </c>
      <c r="V486" s="178" t="s">
        <v>675</v>
      </c>
      <c r="W486" s="130"/>
      <c r="X486" s="131"/>
      <c r="Y486" s="131"/>
      <c r="Z486" s="206"/>
      <c r="AA486" s="194">
        <f t="shared" si="41"/>
        <v>0</v>
      </c>
      <c r="AB486" s="124" t="str">
        <f t="shared" si="42"/>
        <v/>
      </c>
      <c r="AC486" s="195" t="str">
        <f t="shared" si="43"/>
        <v/>
      </c>
      <c r="AD486" s="194" t="str">
        <f t="shared" si="44"/>
        <v/>
      </c>
      <c r="AE486" s="194">
        <f>IF(AD486="",0,IF(ISERROR(VLOOKUP(AD486,AD$7:AD485,1,FALSE)),1,0))</f>
        <v>0</v>
      </c>
      <c r="AF486" s="194"/>
    </row>
    <row r="487" spans="1:32" ht="16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75">
        <f>IF(AND($X$1012&lt;&gt;" ",$X$1012&lt;&gt;0),IF(X487=$X$1012,1+COUNTIF(U$7:U486,"&gt;0"),0),0)</f>
        <v>0</v>
      </c>
      <c r="V487" s="178" t="s">
        <v>676</v>
      </c>
      <c r="W487" s="130"/>
      <c r="X487" s="131"/>
      <c r="Y487" s="131"/>
      <c r="Z487" s="206"/>
      <c r="AA487" s="194">
        <f t="shared" si="41"/>
        <v>0</v>
      </c>
      <c r="AB487" s="124" t="str">
        <f t="shared" si="42"/>
        <v/>
      </c>
      <c r="AC487" s="195" t="str">
        <f t="shared" si="43"/>
        <v/>
      </c>
      <c r="AD487" s="194" t="str">
        <f t="shared" si="44"/>
        <v/>
      </c>
      <c r="AE487" s="194">
        <f>IF(AD487="",0,IF(ISERROR(VLOOKUP(AD487,AD$7:AD486,1,FALSE)),1,0))</f>
        <v>0</v>
      </c>
      <c r="AF487" s="194"/>
    </row>
    <row r="488" spans="1:32" ht="16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75">
        <f>IF(AND($X$1012&lt;&gt;" ",$X$1012&lt;&gt;0),IF(X488=$X$1012,1+COUNTIF(U$7:U487,"&gt;0"),0),0)</f>
        <v>0</v>
      </c>
      <c r="V488" s="178" t="s">
        <v>677</v>
      </c>
      <c r="W488" s="130"/>
      <c r="X488" s="131"/>
      <c r="Y488" s="131"/>
      <c r="Z488" s="206"/>
      <c r="AA488" s="194">
        <f t="shared" si="41"/>
        <v>0</v>
      </c>
      <c r="AB488" s="124" t="str">
        <f t="shared" si="42"/>
        <v/>
      </c>
      <c r="AC488" s="195" t="str">
        <f t="shared" si="43"/>
        <v/>
      </c>
      <c r="AD488" s="194" t="str">
        <f t="shared" si="44"/>
        <v/>
      </c>
      <c r="AE488" s="194">
        <f>IF(AD488="",0,IF(ISERROR(VLOOKUP(AD488,AD$7:AD487,1,FALSE)),1,0))</f>
        <v>0</v>
      </c>
      <c r="AF488" s="194"/>
    </row>
    <row r="489" spans="1:32" ht="16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75">
        <f>IF(AND($X$1012&lt;&gt;" ",$X$1012&lt;&gt;0),IF(X489=$X$1012,1+COUNTIF(U$7:U488,"&gt;0"),0),0)</f>
        <v>0</v>
      </c>
      <c r="V489" s="178" t="s">
        <v>678</v>
      </c>
      <c r="W489" s="130"/>
      <c r="X489" s="131"/>
      <c r="Y489" s="131"/>
      <c r="Z489" s="206"/>
      <c r="AA489" s="194">
        <f t="shared" si="41"/>
        <v>0</v>
      </c>
      <c r="AB489" s="124" t="str">
        <f t="shared" si="42"/>
        <v/>
      </c>
      <c r="AC489" s="195" t="str">
        <f t="shared" si="43"/>
        <v/>
      </c>
      <c r="AD489" s="194" t="str">
        <f t="shared" si="44"/>
        <v/>
      </c>
      <c r="AE489" s="194">
        <f>IF(AD489="",0,IF(ISERROR(VLOOKUP(AD489,AD$7:AD488,1,FALSE)),1,0))</f>
        <v>0</v>
      </c>
      <c r="AF489" s="194"/>
    </row>
    <row r="490" spans="1:32" ht="16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75">
        <f>IF(AND($X$1012&lt;&gt;" ",$X$1012&lt;&gt;0),IF(X490=$X$1012,1+COUNTIF(U$7:U489,"&gt;0"),0),0)</f>
        <v>0</v>
      </c>
      <c r="V490" s="178" t="s">
        <v>679</v>
      </c>
      <c r="W490" s="130"/>
      <c r="X490" s="131"/>
      <c r="Y490" s="131"/>
      <c r="Z490" s="206"/>
      <c r="AA490" s="194">
        <f t="shared" si="41"/>
        <v>0</v>
      </c>
      <c r="AB490" s="124" t="str">
        <f t="shared" si="42"/>
        <v/>
      </c>
      <c r="AC490" s="195" t="str">
        <f t="shared" si="43"/>
        <v/>
      </c>
      <c r="AD490" s="194" t="str">
        <f t="shared" si="44"/>
        <v/>
      </c>
      <c r="AE490" s="194">
        <f>IF(AD490="",0,IF(ISERROR(VLOOKUP(AD490,AD$7:AD489,1,FALSE)),1,0))</f>
        <v>0</v>
      </c>
      <c r="AF490" s="194"/>
    </row>
    <row r="491" spans="1:32" ht="16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75">
        <f>IF(AND($X$1012&lt;&gt;" ",$X$1012&lt;&gt;0),IF(X491=$X$1012,1+COUNTIF(U$7:U490,"&gt;0"),0),0)</f>
        <v>0</v>
      </c>
      <c r="V491" s="178" t="s">
        <v>680</v>
      </c>
      <c r="W491" s="130"/>
      <c r="X491" s="131"/>
      <c r="Y491" s="131"/>
      <c r="Z491" s="206"/>
      <c r="AA491" s="194">
        <f t="shared" si="41"/>
        <v>0</v>
      </c>
      <c r="AB491" s="124" t="str">
        <f t="shared" si="42"/>
        <v/>
      </c>
      <c r="AC491" s="195" t="str">
        <f t="shared" si="43"/>
        <v/>
      </c>
      <c r="AD491" s="194" t="str">
        <f t="shared" si="44"/>
        <v/>
      </c>
      <c r="AE491" s="194">
        <f>IF(AD491="",0,IF(ISERROR(VLOOKUP(AD491,AD$7:AD490,1,FALSE)),1,0))</f>
        <v>0</v>
      </c>
      <c r="AF491" s="194"/>
    </row>
    <row r="492" spans="1:32" ht="16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75">
        <f>IF(AND($X$1012&lt;&gt;" ",$X$1012&lt;&gt;0),IF(X492=$X$1012,1+COUNTIF(U$7:U491,"&gt;0"),0),0)</f>
        <v>0</v>
      </c>
      <c r="V492" s="178" t="s">
        <v>681</v>
      </c>
      <c r="W492" s="130"/>
      <c r="X492" s="131"/>
      <c r="Y492" s="131"/>
      <c r="Z492" s="206"/>
      <c r="AA492" s="194">
        <f t="shared" si="41"/>
        <v>0</v>
      </c>
      <c r="AB492" s="124" t="str">
        <f t="shared" si="42"/>
        <v/>
      </c>
      <c r="AC492" s="195" t="str">
        <f t="shared" si="43"/>
        <v/>
      </c>
      <c r="AD492" s="194" t="str">
        <f t="shared" si="44"/>
        <v/>
      </c>
      <c r="AE492" s="194">
        <f>IF(AD492="",0,IF(ISERROR(VLOOKUP(AD492,AD$7:AD491,1,FALSE)),1,0))</f>
        <v>0</v>
      </c>
      <c r="AF492" s="194"/>
    </row>
    <row r="493" spans="1:32" ht="16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75">
        <f>IF(AND($X$1012&lt;&gt;" ",$X$1012&lt;&gt;0),IF(X493=$X$1012,1+COUNTIF(U$7:U492,"&gt;0"),0),0)</f>
        <v>0</v>
      </c>
      <c r="V493" s="178" t="s">
        <v>682</v>
      </c>
      <c r="W493" s="130"/>
      <c r="X493" s="131"/>
      <c r="Y493" s="131"/>
      <c r="Z493" s="206"/>
      <c r="AA493" s="194">
        <f t="shared" si="41"/>
        <v>0</v>
      </c>
      <c r="AB493" s="124" t="str">
        <f t="shared" si="42"/>
        <v/>
      </c>
      <c r="AC493" s="195" t="str">
        <f t="shared" si="43"/>
        <v/>
      </c>
      <c r="AD493" s="194" t="str">
        <f t="shared" si="44"/>
        <v/>
      </c>
      <c r="AE493" s="194">
        <f>IF(AD493="",0,IF(ISERROR(VLOOKUP(AD493,AD$7:AD492,1,FALSE)),1,0))</f>
        <v>0</v>
      </c>
      <c r="AF493" s="194"/>
    </row>
    <row r="494" spans="1:32" ht="16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75">
        <f>IF(AND($X$1012&lt;&gt;" ",$X$1012&lt;&gt;0),IF(X494=$X$1012,1+COUNTIF(U$7:U493,"&gt;0"),0),0)</f>
        <v>0</v>
      </c>
      <c r="V494" s="178" t="s">
        <v>683</v>
      </c>
      <c r="W494" s="130"/>
      <c r="X494" s="131"/>
      <c r="Y494" s="131"/>
      <c r="Z494" s="206"/>
      <c r="AA494" s="194">
        <f t="shared" si="41"/>
        <v>0</v>
      </c>
      <c r="AB494" s="124" t="str">
        <f t="shared" si="42"/>
        <v/>
      </c>
      <c r="AC494" s="195" t="str">
        <f t="shared" si="43"/>
        <v/>
      </c>
      <c r="AD494" s="194" t="str">
        <f t="shared" si="44"/>
        <v/>
      </c>
      <c r="AE494" s="194">
        <f>IF(AD494="",0,IF(ISERROR(VLOOKUP(AD494,AD$7:AD493,1,FALSE)),1,0))</f>
        <v>0</v>
      </c>
      <c r="AF494" s="194"/>
    </row>
    <row r="495" spans="1:32" ht="16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75">
        <f>IF(AND($X$1012&lt;&gt;" ",$X$1012&lt;&gt;0),IF(X495=$X$1012,1+COUNTIF(U$7:U494,"&gt;0"),0),0)</f>
        <v>0</v>
      </c>
      <c r="V495" s="178" t="s">
        <v>684</v>
      </c>
      <c r="W495" s="130"/>
      <c r="X495" s="131"/>
      <c r="Y495" s="131"/>
      <c r="Z495" s="206"/>
      <c r="AA495" s="194">
        <f t="shared" si="41"/>
        <v>0</v>
      </c>
      <c r="AB495" s="124" t="str">
        <f t="shared" si="42"/>
        <v/>
      </c>
      <c r="AC495" s="195" t="str">
        <f t="shared" si="43"/>
        <v/>
      </c>
      <c r="AD495" s="194" t="str">
        <f t="shared" si="44"/>
        <v/>
      </c>
      <c r="AE495" s="194">
        <f>IF(AD495="",0,IF(ISERROR(VLOOKUP(AD495,AD$7:AD494,1,FALSE)),1,0))</f>
        <v>0</v>
      </c>
      <c r="AF495" s="194"/>
    </row>
    <row r="496" spans="1:32" ht="16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75">
        <f>IF(AND($X$1012&lt;&gt;" ",$X$1012&lt;&gt;0),IF(X496=$X$1012,1+COUNTIF(U$7:U495,"&gt;0"),0),0)</f>
        <v>0</v>
      </c>
      <c r="V496" s="178" t="s">
        <v>685</v>
      </c>
      <c r="W496" s="130"/>
      <c r="X496" s="131"/>
      <c r="Y496" s="131"/>
      <c r="Z496" s="206"/>
      <c r="AA496" s="194">
        <f t="shared" si="41"/>
        <v>0</v>
      </c>
      <c r="AB496" s="124" t="str">
        <f t="shared" si="42"/>
        <v/>
      </c>
      <c r="AC496" s="195" t="str">
        <f t="shared" si="43"/>
        <v/>
      </c>
      <c r="AD496" s="194" t="str">
        <f t="shared" si="44"/>
        <v/>
      </c>
      <c r="AE496" s="194">
        <f>IF(AD496="",0,IF(ISERROR(VLOOKUP(AD496,AD$7:AD495,1,FALSE)),1,0))</f>
        <v>0</v>
      </c>
      <c r="AF496" s="194"/>
    </row>
    <row r="497" spans="1:32" ht="16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75">
        <f>IF(AND($X$1012&lt;&gt;" ",$X$1012&lt;&gt;0),IF(X497=$X$1012,1+COUNTIF(U$7:U496,"&gt;0"),0),0)</f>
        <v>0</v>
      </c>
      <c r="V497" s="178" t="s">
        <v>686</v>
      </c>
      <c r="W497" s="130"/>
      <c r="X497" s="131"/>
      <c r="Y497" s="131"/>
      <c r="Z497" s="206"/>
      <c r="AA497" s="194">
        <f t="shared" si="41"/>
        <v>0</v>
      </c>
      <c r="AB497" s="124" t="str">
        <f t="shared" si="42"/>
        <v/>
      </c>
      <c r="AC497" s="195" t="str">
        <f t="shared" si="43"/>
        <v/>
      </c>
      <c r="AD497" s="194" t="str">
        <f t="shared" si="44"/>
        <v/>
      </c>
      <c r="AE497" s="194">
        <f>IF(AD497="",0,IF(ISERROR(VLOOKUP(AD497,AD$7:AD496,1,FALSE)),1,0))</f>
        <v>0</v>
      </c>
      <c r="AF497" s="194"/>
    </row>
    <row r="498" spans="1:32" ht="16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75">
        <f>IF(AND($X$1012&lt;&gt;" ",$X$1012&lt;&gt;0),IF(X498=$X$1012,1+COUNTIF(U$7:U497,"&gt;0"),0),0)</f>
        <v>0</v>
      </c>
      <c r="V498" s="178" t="s">
        <v>687</v>
      </c>
      <c r="W498" s="130"/>
      <c r="X498" s="131"/>
      <c r="Y498" s="131"/>
      <c r="Z498" s="206"/>
      <c r="AA498" s="194">
        <f t="shared" si="41"/>
        <v>0</v>
      </c>
      <c r="AB498" s="124" t="str">
        <f t="shared" si="42"/>
        <v/>
      </c>
      <c r="AC498" s="195" t="str">
        <f t="shared" si="43"/>
        <v/>
      </c>
      <c r="AD498" s="194" t="str">
        <f t="shared" si="44"/>
        <v/>
      </c>
      <c r="AE498" s="194">
        <f>IF(AD498="",0,IF(ISERROR(VLOOKUP(AD498,AD$7:AD497,1,FALSE)),1,0))</f>
        <v>0</v>
      </c>
      <c r="AF498" s="194"/>
    </row>
    <row r="499" spans="1:32" ht="16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75">
        <f>IF(AND($X$1012&lt;&gt;" ",$X$1012&lt;&gt;0),IF(X499=$X$1012,1+COUNTIF(U$7:U498,"&gt;0"),0),0)</f>
        <v>0</v>
      </c>
      <c r="V499" s="178" t="s">
        <v>688</v>
      </c>
      <c r="W499" s="130"/>
      <c r="X499" s="131"/>
      <c r="Y499" s="131"/>
      <c r="Z499" s="206"/>
      <c r="AA499" s="194">
        <f t="shared" si="41"/>
        <v>0</v>
      </c>
      <c r="AB499" s="124" t="str">
        <f t="shared" si="42"/>
        <v/>
      </c>
      <c r="AC499" s="195" t="str">
        <f t="shared" si="43"/>
        <v/>
      </c>
      <c r="AD499" s="194" t="str">
        <f t="shared" si="44"/>
        <v/>
      </c>
      <c r="AE499" s="194">
        <f>IF(AD499="",0,IF(ISERROR(VLOOKUP(AD499,AD$7:AD498,1,FALSE)),1,0))</f>
        <v>0</v>
      </c>
      <c r="AF499" s="194"/>
    </row>
    <row r="500" spans="1:32" ht="16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75">
        <f>IF(AND($X$1012&lt;&gt;" ",$X$1012&lt;&gt;0),IF(X500=$X$1012,1+COUNTIF(U$7:U499,"&gt;0"),0),0)</f>
        <v>0</v>
      </c>
      <c r="V500" s="178" t="s">
        <v>689</v>
      </c>
      <c r="W500" s="130"/>
      <c r="X500" s="131"/>
      <c r="Y500" s="131"/>
      <c r="Z500" s="206"/>
      <c r="AA500" s="194">
        <f t="shared" si="41"/>
        <v>0</v>
      </c>
      <c r="AB500" s="124" t="str">
        <f t="shared" si="42"/>
        <v/>
      </c>
      <c r="AC500" s="195" t="str">
        <f t="shared" si="43"/>
        <v/>
      </c>
      <c r="AD500" s="194" t="str">
        <f t="shared" si="44"/>
        <v/>
      </c>
      <c r="AE500" s="194">
        <f>IF(AD500="",0,IF(ISERROR(VLOOKUP(AD500,AD$7:AD499,1,FALSE)),1,0))</f>
        <v>0</v>
      </c>
      <c r="AF500" s="194"/>
    </row>
    <row r="501" spans="1:32" ht="16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75">
        <f>IF(AND($X$1012&lt;&gt;" ",$X$1012&lt;&gt;0),IF(X501=$X$1012,1+COUNTIF(U$7:U500,"&gt;0"),0),0)</f>
        <v>0</v>
      </c>
      <c r="V501" s="178" t="s">
        <v>690</v>
      </c>
      <c r="W501" s="130"/>
      <c r="X501" s="131"/>
      <c r="Y501" s="131"/>
      <c r="Z501" s="206"/>
      <c r="AA501" s="194">
        <f t="shared" si="41"/>
        <v>0</v>
      </c>
      <c r="AB501" s="124" t="str">
        <f t="shared" si="42"/>
        <v/>
      </c>
      <c r="AC501" s="195" t="str">
        <f t="shared" si="43"/>
        <v/>
      </c>
      <c r="AD501" s="194" t="str">
        <f t="shared" si="44"/>
        <v/>
      </c>
      <c r="AE501" s="194">
        <f>IF(AD501="",0,IF(ISERROR(VLOOKUP(AD501,AD$7:AD500,1,FALSE)),1,0))</f>
        <v>0</v>
      </c>
      <c r="AF501" s="194"/>
    </row>
    <row r="502" spans="1:32" ht="16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75">
        <f>IF(AND($X$1012&lt;&gt;" ",$X$1012&lt;&gt;0),IF(X502=$X$1012,1+COUNTIF(U$7:U501,"&gt;0"),0),0)</f>
        <v>0</v>
      </c>
      <c r="V502" s="178" t="s">
        <v>691</v>
      </c>
      <c r="W502" s="130"/>
      <c r="X502" s="131"/>
      <c r="Y502" s="131"/>
      <c r="Z502" s="206"/>
      <c r="AA502" s="194">
        <f t="shared" si="41"/>
        <v>0</v>
      </c>
      <c r="AB502" s="124" t="str">
        <f t="shared" si="42"/>
        <v/>
      </c>
      <c r="AC502" s="195" t="str">
        <f t="shared" si="43"/>
        <v/>
      </c>
      <c r="AD502" s="194" t="str">
        <f t="shared" si="44"/>
        <v/>
      </c>
      <c r="AE502" s="194">
        <f>IF(AD502="",0,IF(ISERROR(VLOOKUP(AD502,AD$7:AD501,1,FALSE)),1,0))</f>
        <v>0</v>
      </c>
      <c r="AF502" s="194"/>
    </row>
    <row r="503" spans="1:32" ht="16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75">
        <f>IF(AND($X$1012&lt;&gt;" ",$X$1012&lt;&gt;0),IF(X503=$X$1012,1+COUNTIF(U$7:U502,"&gt;0"),0),0)</f>
        <v>0</v>
      </c>
      <c r="V503" s="178" t="s">
        <v>692</v>
      </c>
      <c r="W503" s="130"/>
      <c r="X503" s="131"/>
      <c r="Y503" s="131"/>
      <c r="Z503" s="206"/>
      <c r="AA503" s="194">
        <f t="shared" si="41"/>
        <v>0</v>
      </c>
      <c r="AB503" s="124" t="str">
        <f t="shared" si="42"/>
        <v/>
      </c>
      <c r="AC503" s="195" t="str">
        <f t="shared" si="43"/>
        <v/>
      </c>
      <c r="AD503" s="194" t="str">
        <f t="shared" si="44"/>
        <v/>
      </c>
      <c r="AE503" s="194">
        <f>IF(AD503="",0,IF(ISERROR(VLOOKUP(AD503,AD$7:AD502,1,FALSE)),1,0))</f>
        <v>0</v>
      </c>
      <c r="AF503" s="194"/>
    </row>
    <row r="504" spans="1:32" ht="16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75">
        <f>IF(AND($X$1012&lt;&gt;" ",$X$1012&lt;&gt;0),IF(X504=$X$1012,1+COUNTIF(U$7:U503,"&gt;0"),0),0)</f>
        <v>0</v>
      </c>
      <c r="V504" s="178" t="s">
        <v>693</v>
      </c>
      <c r="W504" s="130"/>
      <c r="X504" s="131"/>
      <c r="Y504" s="131"/>
      <c r="Z504" s="206"/>
      <c r="AA504" s="194">
        <f t="shared" si="41"/>
        <v>0</v>
      </c>
      <c r="AB504" s="124" t="str">
        <f t="shared" si="42"/>
        <v/>
      </c>
      <c r="AC504" s="195" t="str">
        <f t="shared" si="43"/>
        <v/>
      </c>
      <c r="AD504" s="194" t="str">
        <f t="shared" si="44"/>
        <v/>
      </c>
      <c r="AE504" s="194">
        <f>IF(AD504="",0,IF(ISERROR(VLOOKUP(AD504,AD$7:AD503,1,FALSE)),1,0))</f>
        <v>0</v>
      </c>
      <c r="AF504" s="194"/>
    </row>
    <row r="505" spans="1:32" ht="16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75">
        <f>IF(AND($X$1012&lt;&gt;" ",$X$1012&lt;&gt;0),IF(X505=$X$1012,1+COUNTIF(U$7:U504,"&gt;0"),0),0)</f>
        <v>0</v>
      </c>
      <c r="V505" s="178" t="s">
        <v>694</v>
      </c>
      <c r="W505" s="130"/>
      <c r="X505" s="131"/>
      <c r="Y505" s="131"/>
      <c r="Z505" s="206"/>
      <c r="AA505" s="194">
        <f t="shared" si="41"/>
        <v>0</v>
      </c>
      <c r="AB505" s="124" t="str">
        <f t="shared" si="42"/>
        <v/>
      </c>
      <c r="AC505" s="195" t="str">
        <f t="shared" si="43"/>
        <v/>
      </c>
      <c r="AD505" s="194" t="str">
        <f t="shared" si="44"/>
        <v/>
      </c>
      <c r="AE505" s="194">
        <f>IF(AD505="",0,IF(ISERROR(VLOOKUP(AD505,AD$7:AD504,1,FALSE)),1,0))</f>
        <v>0</v>
      </c>
      <c r="AF505" s="194"/>
    </row>
    <row r="506" spans="1:32" ht="16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75">
        <f>IF(AND($X$1012&lt;&gt;" ",$X$1012&lt;&gt;0),IF(X506=$X$1012,1+COUNTIF(U$7:U505,"&gt;0"),0),0)</f>
        <v>0</v>
      </c>
      <c r="V506" s="178" t="s">
        <v>695</v>
      </c>
      <c r="W506" s="130"/>
      <c r="X506" s="131"/>
      <c r="Y506" s="131"/>
      <c r="Z506" s="206"/>
      <c r="AA506" s="194">
        <f t="shared" si="41"/>
        <v>0</v>
      </c>
      <c r="AB506" s="124" t="str">
        <f t="shared" si="42"/>
        <v/>
      </c>
      <c r="AC506" s="195" t="str">
        <f t="shared" si="43"/>
        <v/>
      </c>
      <c r="AD506" s="194" t="str">
        <f t="shared" si="44"/>
        <v/>
      </c>
      <c r="AE506" s="194">
        <f>IF(AD506="",0,IF(ISERROR(VLOOKUP(AD506,AD$7:AD505,1,FALSE)),1,0))</f>
        <v>0</v>
      </c>
      <c r="AF506" s="194"/>
    </row>
    <row r="507" spans="1:32" ht="16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75">
        <f>IF(AND($X$1012&lt;&gt;" ",$X$1012&lt;&gt;0),IF(X507=$X$1012,1+COUNTIF(U$7:U506,"&gt;0"),0),0)</f>
        <v>0</v>
      </c>
      <c r="V507" s="178" t="s">
        <v>696</v>
      </c>
      <c r="W507" s="130"/>
      <c r="X507" s="131"/>
      <c r="Y507" s="131"/>
      <c r="Z507" s="206"/>
      <c r="AA507" s="194">
        <f t="shared" si="41"/>
        <v>0</v>
      </c>
      <c r="AB507" s="124" t="str">
        <f t="shared" si="42"/>
        <v/>
      </c>
      <c r="AC507" s="195" t="str">
        <f t="shared" si="43"/>
        <v/>
      </c>
      <c r="AD507" s="194" t="str">
        <f t="shared" si="44"/>
        <v/>
      </c>
      <c r="AE507" s="194">
        <f>IF(AD507="",0,IF(ISERROR(VLOOKUP(AD507,AD$7:AD506,1,FALSE)),1,0))</f>
        <v>0</v>
      </c>
      <c r="AF507" s="194"/>
    </row>
    <row r="508" spans="1:32" ht="16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75">
        <f>IF(AND($X$1012&lt;&gt;" ",$X$1012&lt;&gt;0),IF(X508=$X$1012,1+COUNTIF(U$7:U507,"&gt;0"),0),0)</f>
        <v>0</v>
      </c>
      <c r="V508" s="178" t="s">
        <v>697</v>
      </c>
      <c r="W508" s="130"/>
      <c r="X508" s="131"/>
      <c r="Y508" s="131"/>
      <c r="Z508" s="206"/>
      <c r="AA508" s="194">
        <f t="shared" si="41"/>
        <v>0</v>
      </c>
      <c r="AB508" s="124" t="str">
        <f t="shared" si="42"/>
        <v/>
      </c>
      <c r="AC508" s="195" t="str">
        <f t="shared" si="43"/>
        <v/>
      </c>
      <c r="AD508" s="194" t="str">
        <f t="shared" si="44"/>
        <v/>
      </c>
      <c r="AE508" s="194">
        <f>IF(AD508="",0,IF(ISERROR(VLOOKUP(AD508,AD$7:AD507,1,FALSE)),1,0))</f>
        <v>0</v>
      </c>
      <c r="AF508" s="194"/>
    </row>
    <row r="509" spans="1:32" ht="16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75">
        <f>IF(AND($X$1012&lt;&gt;" ",$X$1012&lt;&gt;0),IF(X509=$X$1012,1+COUNTIF(U$7:U508,"&gt;0"),0),0)</f>
        <v>0</v>
      </c>
      <c r="V509" s="178" t="s">
        <v>698</v>
      </c>
      <c r="W509" s="130"/>
      <c r="X509" s="131"/>
      <c r="Y509" s="131"/>
      <c r="Z509" s="206"/>
      <c r="AA509" s="194">
        <f t="shared" si="41"/>
        <v>0</v>
      </c>
      <c r="AB509" s="124" t="str">
        <f t="shared" si="42"/>
        <v/>
      </c>
      <c r="AC509" s="195" t="str">
        <f t="shared" si="43"/>
        <v/>
      </c>
      <c r="AD509" s="194" t="str">
        <f t="shared" si="44"/>
        <v/>
      </c>
      <c r="AE509" s="194">
        <f>IF(AD509="",0,IF(ISERROR(VLOOKUP(AD509,AD$7:AD508,1,FALSE)),1,0))</f>
        <v>0</v>
      </c>
      <c r="AF509" s="194"/>
    </row>
    <row r="510" spans="1:32" ht="16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75">
        <f>IF(AND($X$1012&lt;&gt;" ",$X$1012&lt;&gt;0),IF(X510=$X$1012,1+COUNTIF(U$7:U509,"&gt;0"),0),0)</f>
        <v>0</v>
      </c>
      <c r="V510" s="178" t="s">
        <v>699</v>
      </c>
      <c r="W510" s="130"/>
      <c r="X510" s="131"/>
      <c r="Y510" s="131"/>
      <c r="Z510" s="206"/>
      <c r="AA510" s="194">
        <f t="shared" si="41"/>
        <v>0</v>
      </c>
      <c r="AB510" s="124" t="str">
        <f t="shared" si="42"/>
        <v/>
      </c>
      <c r="AC510" s="195" t="str">
        <f t="shared" si="43"/>
        <v/>
      </c>
      <c r="AD510" s="194" t="str">
        <f t="shared" si="44"/>
        <v/>
      </c>
      <c r="AE510" s="194">
        <f>IF(AD510="",0,IF(ISERROR(VLOOKUP(AD510,AD$7:AD509,1,FALSE)),1,0))</f>
        <v>0</v>
      </c>
      <c r="AF510" s="194"/>
    </row>
    <row r="511" spans="1:32" ht="16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75">
        <f>IF(AND($X$1012&lt;&gt;" ",$X$1012&lt;&gt;0),IF(X511=$X$1012,1+COUNTIF(U$7:U510,"&gt;0"),0),0)</f>
        <v>0</v>
      </c>
      <c r="V511" s="178" t="s">
        <v>700</v>
      </c>
      <c r="W511" s="130"/>
      <c r="X511" s="131"/>
      <c r="Y511" s="131"/>
      <c r="Z511" s="206"/>
      <c r="AA511" s="194">
        <f t="shared" si="41"/>
        <v>0</v>
      </c>
      <c r="AB511" s="124" t="str">
        <f t="shared" si="42"/>
        <v/>
      </c>
      <c r="AC511" s="195" t="str">
        <f t="shared" si="43"/>
        <v/>
      </c>
      <c r="AD511" s="194" t="str">
        <f t="shared" si="44"/>
        <v/>
      </c>
      <c r="AE511" s="194">
        <f>IF(AD511="",0,IF(ISERROR(VLOOKUP(AD511,AD$7:AD510,1,FALSE)),1,0))</f>
        <v>0</v>
      </c>
      <c r="AF511" s="194"/>
    </row>
    <row r="512" spans="1:32" ht="16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75">
        <f>IF(AND($X$1012&lt;&gt;" ",$X$1012&lt;&gt;0),IF(X512=$X$1012,1+COUNTIF(U$7:U511,"&gt;0"),0),0)</f>
        <v>0</v>
      </c>
      <c r="V512" s="178" t="s">
        <v>701</v>
      </c>
      <c r="W512" s="130"/>
      <c r="X512" s="131"/>
      <c r="Y512" s="131"/>
      <c r="Z512" s="206"/>
      <c r="AA512" s="194">
        <f t="shared" si="41"/>
        <v>0</v>
      </c>
      <c r="AB512" s="124" t="str">
        <f t="shared" si="42"/>
        <v/>
      </c>
      <c r="AC512" s="195" t="str">
        <f t="shared" si="43"/>
        <v/>
      </c>
      <c r="AD512" s="194" t="str">
        <f t="shared" si="44"/>
        <v/>
      </c>
      <c r="AE512" s="194">
        <f>IF(AD512="",0,IF(ISERROR(VLOOKUP(AD512,AD$7:AD511,1,FALSE)),1,0))</f>
        <v>0</v>
      </c>
      <c r="AF512" s="194"/>
    </row>
    <row r="513" spans="1:32" ht="16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75">
        <f>IF(AND($X$1012&lt;&gt;" ",$X$1012&lt;&gt;0),IF(X513=$X$1012,1+COUNTIF(U$7:U512,"&gt;0"),0),0)</f>
        <v>0</v>
      </c>
      <c r="V513" s="178" t="s">
        <v>702</v>
      </c>
      <c r="W513" s="130"/>
      <c r="X513" s="131"/>
      <c r="Y513" s="131"/>
      <c r="Z513" s="206"/>
      <c r="AA513" s="194">
        <f t="shared" si="41"/>
        <v>0</v>
      </c>
      <c r="AB513" s="124" t="str">
        <f t="shared" si="42"/>
        <v/>
      </c>
      <c r="AC513" s="195" t="str">
        <f t="shared" si="43"/>
        <v/>
      </c>
      <c r="AD513" s="194" t="str">
        <f t="shared" si="44"/>
        <v/>
      </c>
      <c r="AE513" s="194">
        <f>IF(AD513="",0,IF(ISERROR(VLOOKUP(AD513,AD$7:AD512,1,FALSE)),1,0))</f>
        <v>0</v>
      </c>
      <c r="AF513" s="194"/>
    </row>
    <row r="514" spans="1:32" ht="16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75">
        <f>IF(AND($X$1012&lt;&gt;" ",$X$1012&lt;&gt;0),IF(X514=$X$1012,1+COUNTIF(U$7:U513,"&gt;0"),0),0)</f>
        <v>0</v>
      </c>
      <c r="V514" s="178" t="s">
        <v>703</v>
      </c>
      <c r="W514" s="130"/>
      <c r="X514" s="131"/>
      <c r="Y514" s="131"/>
      <c r="Z514" s="206"/>
      <c r="AA514" s="194">
        <f t="shared" si="41"/>
        <v>0</v>
      </c>
      <c r="AB514" s="124" t="str">
        <f t="shared" si="42"/>
        <v/>
      </c>
      <c r="AC514" s="195" t="str">
        <f t="shared" si="43"/>
        <v/>
      </c>
      <c r="AD514" s="194" t="str">
        <f t="shared" si="44"/>
        <v/>
      </c>
      <c r="AE514" s="194">
        <f>IF(AD514="",0,IF(ISERROR(VLOOKUP(AD514,AD$7:AD513,1,FALSE)),1,0))</f>
        <v>0</v>
      </c>
      <c r="AF514" s="194"/>
    </row>
    <row r="515" spans="1:32" ht="16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75">
        <f>IF(AND($X$1012&lt;&gt;" ",$X$1012&lt;&gt;0),IF(X515=$X$1012,1+COUNTIF(U$7:U514,"&gt;0"),0),0)</f>
        <v>0</v>
      </c>
      <c r="V515" s="178" t="s">
        <v>704</v>
      </c>
      <c r="W515" s="130"/>
      <c r="X515" s="131"/>
      <c r="Y515" s="131"/>
      <c r="Z515" s="206"/>
      <c r="AA515" s="194">
        <f t="shared" si="41"/>
        <v>0</v>
      </c>
      <c r="AB515" s="124" t="str">
        <f t="shared" si="42"/>
        <v/>
      </c>
      <c r="AC515" s="195" t="str">
        <f t="shared" si="43"/>
        <v/>
      </c>
      <c r="AD515" s="194" t="str">
        <f t="shared" si="44"/>
        <v/>
      </c>
      <c r="AE515" s="194">
        <f>IF(AD515="",0,IF(ISERROR(VLOOKUP(AD515,AD$7:AD514,1,FALSE)),1,0))</f>
        <v>0</v>
      </c>
      <c r="AF515" s="194"/>
    </row>
    <row r="516" spans="1:32" ht="16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75">
        <f>IF(AND($X$1012&lt;&gt;" ",$X$1012&lt;&gt;0),IF(X516=$X$1012,1+COUNTIF(U$7:U515,"&gt;0"),0),0)</f>
        <v>0</v>
      </c>
      <c r="V516" s="178" t="s">
        <v>705</v>
      </c>
      <c r="W516" s="130"/>
      <c r="X516" s="131"/>
      <c r="Y516" s="131"/>
      <c r="Z516" s="206"/>
      <c r="AA516" s="194">
        <f t="shared" si="41"/>
        <v>0</v>
      </c>
      <c r="AB516" s="124" t="str">
        <f t="shared" si="42"/>
        <v/>
      </c>
      <c r="AC516" s="195" t="str">
        <f t="shared" si="43"/>
        <v/>
      </c>
      <c r="AD516" s="194" t="str">
        <f t="shared" si="44"/>
        <v/>
      </c>
      <c r="AE516" s="194">
        <f>IF(AD516="",0,IF(ISERROR(VLOOKUP(AD516,AD$7:AD515,1,FALSE)),1,0))</f>
        <v>0</v>
      </c>
      <c r="AF516" s="194"/>
    </row>
    <row r="517" spans="1:32" ht="16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75">
        <f>IF(AND($X$1012&lt;&gt;" ",$X$1012&lt;&gt;0),IF(X517=$X$1012,1+COUNTIF(U$7:U516,"&gt;0"),0),0)</f>
        <v>0</v>
      </c>
      <c r="V517" s="178" t="s">
        <v>706</v>
      </c>
      <c r="W517" s="130"/>
      <c r="X517" s="131"/>
      <c r="Y517" s="131"/>
      <c r="Z517" s="206"/>
      <c r="AA517" s="194">
        <f t="shared" si="41"/>
        <v>0</v>
      </c>
      <c r="AB517" s="124" t="str">
        <f t="shared" si="42"/>
        <v/>
      </c>
      <c r="AC517" s="195" t="str">
        <f t="shared" si="43"/>
        <v/>
      </c>
      <c r="AD517" s="194" t="str">
        <f t="shared" si="44"/>
        <v/>
      </c>
      <c r="AE517" s="194">
        <f>IF(AD517="",0,IF(ISERROR(VLOOKUP(AD517,AD$7:AD516,1,FALSE)),1,0))</f>
        <v>0</v>
      </c>
      <c r="AF517" s="194"/>
    </row>
    <row r="518" spans="1:32" ht="16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75">
        <f>IF(AND($X$1012&lt;&gt;" ",$X$1012&lt;&gt;0),IF(X518=$X$1012,1+COUNTIF(U$7:U517,"&gt;0"),0),0)</f>
        <v>0</v>
      </c>
      <c r="V518" s="178" t="s">
        <v>707</v>
      </c>
      <c r="W518" s="130"/>
      <c r="X518" s="131"/>
      <c r="Y518" s="131"/>
      <c r="Z518" s="206"/>
      <c r="AA518" s="194">
        <f t="shared" si="41"/>
        <v>0</v>
      </c>
      <c r="AB518" s="124" t="str">
        <f t="shared" si="42"/>
        <v/>
      </c>
      <c r="AC518" s="195" t="str">
        <f t="shared" si="43"/>
        <v/>
      </c>
      <c r="AD518" s="194" t="str">
        <f t="shared" si="44"/>
        <v/>
      </c>
      <c r="AE518" s="194">
        <f>IF(AD518="",0,IF(ISERROR(VLOOKUP(AD518,AD$7:AD517,1,FALSE)),1,0))</f>
        <v>0</v>
      </c>
      <c r="AF518" s="194"/>
    </row>
    <row r="519" spans="1:32" ht="16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75">
        <f>IF(AND($X$1012&lt;&gt;" ",$X$1012&lt;&gt;0),IF(X519=$X$1012,1+COUNTIF(U$7:U518,"&gt;0"),0),0)</f>
        <v>0</v>
      </c>
      <c r="V519" s="178" t="s">
        <v>708</v>
      </c>
      <c r="W519" s="130"/>
      <c r="X519" s="131"/>
      <c r="Y519" s="131"/>
      <c r="Z519" s="206"/>
      <c r="AA519" s="194">
        <f t="shared" si="41"/>
        <v>0</v>
      </c>
      <c r="AB519" s="124" t="str">
        <f t="shared" si="42"/>
        <v/>
      </c>
      <c r="AC519" s="195" t="str">
        <f t="shared" si="43"/>
        <v/>
      </c>
      <c r="AD519" s="194" t="str">
        <f t="shared" si="44"/>
        <v/>
      </c>
      <c r="AE519" s="194">
        <f>IF(AD519="",0,IF(ISERROR(VLOOKUP(AD519,AD$7:AD518,1,FALSE)),1,0))</f>
        <v>0</v>
      </c>
      <c r="AF519" s="194"/>
    </row>
    <row r="520" spans="1:32" ht="16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75">
        <f>IF(AND($X$1012&lt;&gt;" ",$X$1012&lt;&gt;0),IF(X520=$X$1012,1+COUNTIF(U$7:U519,"&gt;0"),0),0)</f>
        <v>0</v>
      </c>
      <c r="V520" s="178" t="s">
        <v>709</v>
      </c>
      <c r="W520" s="130"/>
      <c r="X520" s="131"/>
      <c r="Y520" s="131"/>
      <c r="Z520" s="206"/>
      <c r="AA520" s="194">
        <f t="shared" ref="AA520:AA583" si="45">IF(ISBLANK(X520),0,VLOOKUP(X520,$B$8:$E$22,1,FALSE))</f>
        <v>0</v>
      </c>
      <c r="AB520" s="124" t="str">
        <f t="shared" ref="AB520:AB583" si="46">IF(W520&gt;0,CONCATENATE(MONTH(W520)&amp;X520),"")</f>
        <v/>
      </c>
      <c r="AC520" s="195" t="str">
        <f t="shared" ref="AC520:AC583" si="47">IF(OR(AND(Z520&lt;&gt;0,ISBLANK(X520)),ISERROR(AA520)),"ERR","")</f>
        <v/>
      </c>
      <c r="AD520" s="194" t="str">
        <f t="shared" ref="AD520:AD583" si="48">IF(W520&gt;0,CONCATENATE(MONTH(W520),"-",YEAR(W520)),"")</f>
        <v/>
      </c>
      <c r="AE520" s="194">
        <f>IF(AD520="",0,IF(ISERROR(VLOOKUP(AD520,AD$7:AD519,1,FALSE)),1,0))</f>
        <v>0</v>
      </c>
      <c r="AF520" s="194"/>
    </row>
    <row r="521" spans="1:32" ht="16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75">
        <f>IF(AND($X$1012&lt;&gt;" ",$X$1012&lt;&gt;0),IF(X521=$X$1012,1+COUNTIF(U$7:U520,"&gt;0"),0),0)</f>
        <v>0</v>
      </c>
      <c r="V521" s="178" t="s">
        <v>710</v>
      </c>
      <c r="W521" s="130"/>
      <c r="X521" s="131"/>
      <c r="Y521" s="131"/>
      <c r="Z521" s="206"/>
      <c r="AA521" s="194">
        <f t="shared" si="45"/>
        <v>0</v>
      </c>
      <c r="AB521" s="124" t="str">
        <f t="shared" si="46"/>
        <v/>
      </c>
      <c r="AC521" s="195" t="str">
        <f t="shared" si="47"/>
        <v/>
      </c>
      <c r="AD521" s="194" t="str">
        <f t="shared" si="48"/>
        <v/>
      </c>
      <c r="AE521" s="194">
        <f>IF(AD521="",0,IF(ISERROR(VLOOKUP(AD521,AD$7:AD520,1,FALSE)),1,0))</f>
        <v>0</v>
      </c>
      <c r="AF521" s="194"/>
    </row>
    <row r="522" spans="1:32" ht="16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75">
        <f>IF(AND($X$1012&lt;&gt;" ",$X$1012&lt;&gt;0),IF(X522=$X$1012,1+COUNTIF(U$7:U521,"&gt;0"),0),0)</f>
        <v>0</v>
      </c>
      <c r="V522" s="178" t="s">
        <v>711</v>
      </c>
      <c r="W522" s="130"/>
      <c r="X522" s="131"/>
      <c r="Y522" s="131"/>
      <c r="Z522" s="206"/>
      <c r="AA522" s="194">
        <f t="shared" si="45"/>
        <v>0</v>
      </c>
      <c r="AB522" s="124" t="str">
        <f t="shared" si="46"/>
        <v/>
      </c>
      <c r="AC522" s="195" t="str">
        <f t="shared" si="47"/>
        <v/>
      </c>
      <c r="AD522" s="194" t="str">
        <f t="shared" si="48"/>
        <v/>
      </c>
      <c r="AE522" s="194">
        <f>IF(AD522="",0,IF(ISERROR(VLOOKUP(AD522,AD$7:AD521,1,FALSE)),1,0))</f>
        <v>0</v>
      </c>
      <c r="AF522" s="194"/>
    </row>
    <row r="523" spans="1:32" ht="16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75">
        <f>IF(AND($X$1012&lt;&gt;" ",$X$1012&lt;&gt;0),IF(X523=$X$1012,1+COUNTIF(U$7:U522,"&gt;0"),0),0)</f>
        <v>0</v>
      </c>
      <c r="V523" s="178" t="s">
        <v>712</v>
      </c>
      <c r="W523" s="130"/>
      <c r="X523" s="131"/>
      <c r="Y523" s="131"/>
      <c r="Z523" s="206"/>
      <c r="AA523" s="194">
        <f t="shared" si="45"/>
        <v>0</v>
      </c>
      <c r="AB523" s="124" t="str">
        <f t="shared" si="46"/>
        <v/>
      </c>
      <c r="AC523" s="195" t="str">
        <f t="shared" si="47"/>
        <v/>
      </c>
      <c r="AD523" s="194" t="str">
        <f t="shared" si="48"/>
        <v/>
      </c>
      <c r="AE523" s="194">
        <f>IF(AD523="",0,IF(ISERROR(VLOOKUP(AD523,AD$7:AD522,1,FALSE)),1,0))</f>
        <v>0</v>
      </c>
      <c r="AF523" s="194"/>
    </row>
    <row r="524" spans="1:32" ht="16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75">
        <f>IF(AND($X$1012&lt;&gt;" ",$X$1012&lt;&gt;0),IF(X524=$X$1012,1+COUNTIF(U$7:U523,"&gt;0"),0),0)</f>
        <v>0</v>
      </c>
      <c r="V524" s="178" t="s">
        <v>713</v>
      </c>
      <c r="W524" s="130"/>
      <c r="X524" s="131"/>
      <c r="Y524" s="131"/>
      <c r="Z524" s="206"/>
      <c r="AA524" s="194">
        <f t="shared" si="45"/>
        <v>0</v>
      </c>
      <c r="AB524" s="124" t="str">
        <f t="shared" si="46"/>
        <v/>
      </c>
      <c r="AC524" s="195" t="str">
        <f t="shared" si="47"/>
        <v/>
      </c>
      <c r="AD524" s="194" t="str">
        <f t="shared" si="48"/>
        <v/>
      </c>
      <c r="AE524" s="194">
        <f>IF(AD524="",0,IF(ISERROR(VLOOKUP(AD524,AD$7:AD523,1,FALSE)),1,0))</f>
        <v>0</v>
      </c>
      <c r="AF524" s="194"/>
    </row>
    <row r="525" spans="1:32" ht="16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75">
        <f>IF(AND($X$1012&lt;&gt;" ",$X$1012&lt;&gt;0),IF(X525=$X$1012,1+COUNTIF(U$7:U524,"&gt;0"),0),0)</f>
        <v>0</v>
      </c>
      <c r="V525" s="178" t="s">
        <v>714</v>
      </c>
      <c r="W525" s="130"/>
      <c r="X525" s="131"/>
      <c r="Y525" s="131"/>
      <c r="Z525" s="206"/>
      <c r="AA525" s="194">
        <f t="shared" si="45"/>
        <v>0</v>
      </c>
      <c r="AB525" s="124" t="str">
        <f t="shared" si="46"/>
        <v/>
      </c>
      <c r="AC525" s="195" t="str">
        <f t="shared" si="47"/>
        <v/>
      </c>
      <c r="AD525" s="194" t="str">
        <f t="shared" si="48"/>
        <v/>
      </c>
      <c r="AE525" s="194">
        <f>IF(AD525="",0,IF(ISERROR(VLOOKUP(AD525,AD$7:AD524,1,FALSE)),1,0))</f>
        <v>0</v>
      </c>
      <c r="AF525" s="194"/>
    </row>
    <row r="526" spans="1:32" ht="16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75">
        <f>IF(AND($X$1012&lt;&gt;" ",$X$1012&lt;&gt;0),IF(X526=$X$1012,1+COUNTIF(U$7:U525,"&gt;0"),0),0)</f>
        <v>0</v>
      </c>
      <c r="V526" s="178" t="s">
        <v>715</v>
      </c>
      <c r="W526" s="130"/>
      <c r="X526" s="131"/>
      <c r="Y526" s="131"/>
      <c r="Z526" s="206"/>
      <c r="AA526" s="194">
        <f t="shared" si="45"/>
        <v>0</v>
      </c>
      <c r="AB526" s="124" t="str">
        <f t="shared" si="46"/>
        <v/>
      </c>
      <c r="AC526" s="195" t="str">
        <f t="shared" si="47"/>
        <v/>
      </c>
      <c r="AD526" s="194" t="str">
        <f t="shared" si="48"/>
        <v/>
      </c>
      <c r="AE526" s="194">
        <f>IF(AD526="",0,IF(ISERROR(VLOOKUP(AD526,AD$7:AD525,1,FALSE)),1,0))</f>
        <v>0</v>
      </c>
      <c r="AF526" s="194"/>
    </row>
    <row r="527" spans="1:32" ht="16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75">
        <f>IF(AND($X$1012&lt;&gt;" ",$X$1012&lt;&gt;0),IF(X527=$X$1012,1+COUNTIF(U$7:U526,"&gt;0"),0),0)</f>
        <v>0</v>
      </c>
      <c r="V527" s="178" t="s">
        <v>716</v>
      </c>
      <c r="W527" s="130"/>
      <c r="X527" s="131"/>
      <c r="Y527" s="131"/>
      <c r="Z527" s="206"/>
      <c r="AA527" s="194">
        <f t="shared" si="45"/>
        <v>0</v>
      </c>
      <c r="AB527" s="124" t="str">
        <f t="shared" si="46"/>
        <v/>
      </c>
      <c r="AC527" s="195" t="str">
        <f t="shared" si="47"/>
        <v/>
      </c>
      <c r="AD527" s="194" t="str">
        <f t="shared" si="48"/>
        <v/>
      </c>
      <c r="AE527" s="194">
        <f>IF(AD527="",0,IF(ISERROR(VLOOKUP(AD527,AD$7:AD526,1,FALSE)),1,0))</f>
        <v>0</v>
      </c>
      <c r="AF527" s="194"/>
    </row>
    <row r="528" spans="1:32" ht="16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75">
        <f>IF(AND($X$1012&lt;&gt;" ",$X$1012&lt;&gt;0),IF(X528=$X$1012,1+COUNTIF(U$7:U527,"&gt;0"),0),0)</f>
        <v>0</v>
      </c>
      <c r="V528" s="178" t="s">
        <v>717</v>
      </c>
      <c r="W528" s="130"/>
      <c r="X528" s="131"/>
      <c r="Y528" s="131"/>
      <c r="Z528" s="206"/>
      <c r="AA528" s="194">
        <f t="shared" si="45"/>
        <v>0</v>
      </c>
      <c r="AB528" s="124" t="str">
        <f t="shared" si="46"/>
        <v/>
      </c>
      <c r="AC528" s="195" t="str">
        <f t="shared" si="47"/>
        <v/>
      </c>
      <c r="AD528" s="194" t="str">
        <f t="shared" si="48"/>
        <v/>
      </c>
      <c r="AE528" s="194">
        <f>IF(AD528="",0,IF(ISERROR(VLOOKUP(AD528,AD$7:AD527,1,FALSE)),1,0))</f>
        <v>0</v>
      </c>
      <c r="AF528" s="194"/>
    </row>
    <row r="529" spans="1:32" ht="16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75">
        <f>IF(AND($X$1012&lt;&gt;" ",$X$1012&lt;&gt;0),IF(X529=$X$1012,1+COUNTIF(U$7:U528,"&gt;0"),0),0)</f>
        <v>0</v>
      </c>
      <c r="V529" s="178" t="s">
        <v>718</v>
      </c>
      <c r="W529" s="130"/>
      <c r="X529" s="131"/>
      <c r="Y529" s="131"/>
      <c r="Z529" s="206"/>
      <c r="AA529" s="194">
        <f t="shared" si="45"/>
        <v>0</v>
      </c>
      <c r="AB529" s="124" t="str">
        <f t="shared" si="46"/>
        <v/>
      </c>
      <c r="AC529" s="195" t="str">
        <f t="shared" si="47"/>
        <v/>
      </c>
      <c r="AD529" s="194" t="str">
        <f t="shared" si="48"/>
        <v/>
      </c>
      <c r="AE529" s="194">
        <f>IF(AD529="",0,IF(ISERROR(VLOOKUP(AD529,AD$7:AD528,1,FALSE)),1,0))</f>
        <v>0</v>
      </c>
      <c r="AF529" s="194"/>
    </row>
    <row r="530" spans="1:32" ht="16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75">
        <f>IF(AND($X$1012&lt;&gt;" ",$X$1012&lt;&gt;0),IF(X530=$X$1012,1+COUNTIF(U$7:U529,"&gt;0"),0),0)</f>
        <v>0</v>
      </c>
      <c r="V530" s="178" t="s">
        <v>719</v>
      </c>
      <c r="W530" s="130"/>
      <c r="X530" s="131"/>
      <c r="Y530" s="131"/>
      <c r="Z530" s="206"/>
      <c r="AA530" s="194">
        <f t="shared" si="45"/>
        <v>0</v>
      </c>
      <c r="AB530" s="124" t="str">
        <f t="shared" si="46"/>
        <v/>
      </c>
      <c r="AC530" s="195" t="str">
        <f t="shared" si="47"/>
        <v/>
      </c>
      <c r="AD530" s="194" t="str">
        <f t="shared" si="48"/>
        <v/>
      </c>
      <c r="AE530" s="194">
        <f>IF(AD530="",0,IF(ISERROR(VLOOKUP(AD530,AD$7:AD529,1,FALSE)),1,0))</f>
        <v>0</v>
      </c>
      <c r="AF530" s="194"/>
    </row>
    <row r="531" spans="1:32" ht="16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75">
        <f>IF(AND($X$1012&lt;&gt;" ",$X$1012&lt;&gt;0),IF(X531=$X$1012,1+COUNTIF(U$7:U530,"&gt;0"),0),0)</f>
        <v>0</v>
      </c>
      <c r="V531" s="178" t="s">
        <v>720</v>
      </c>
      <c r="W531" s="130"/>
      <c r="X531" s="131"/>
      <c r="Y531" s="131"/>
      <c r="Z531" s="206"/>
      <c r="AA531" s="194">
        <f t="shared" si="45"/>
        <v>0</v>
      </c>
      <c r="AB531" s="124" t="str">
        <f t="shared" si="46"/>
        <v/>
      </c>
      <c r="AC531" s="195" t="str">
        <f t="shared" si="47"/>
        <v/>
      </c>
      <c r="AD531" s="194" t="str">
        <f t="shared" si="48"/>
        <v/>
      </c>
      <c r="AE531" s="194">
        <f>IF(AD531="",0,IF(ISERROR(VLOOKUP(AD531,AD$7:AD530,1,FALSE)),1,0))</f>
        <v>0</v>
      </c>
      <c r="AF531" s="194"/>
    </row>
    <row r="532" spans="1:32" ht="16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75">
        <f>IF(AND($X$1012&lt;&gt;" ",$X$1012&lt;&gt;0),IF(X532=$X$1012,1+COUNTIF(U$7:U531,"&gt;0"),0),0)</f>
        <v>0</v>
      </c>
      <c r="V532" s="178" t="s">
        <v>721</v>
      </c>
      <c r="W532" s="130"/>
      <c r="X532" s="131"/>
      <c r="Y532" s="131"/>
      <c r="Z532" s="206"/>
      <c r="AA532" s="194">
        <f t="shared" si="45"/>
        <v>0</v>
      </c>
      <c r="AB532" s="124" t="str">
        <f t="shared" si="46"/>
        <v/>
      </c>
      <c r="AC532" s="195" t="str">
        <f t="shared" si="47"/>
        <v/>
      </c>
      <c r="AD532" s="194" t="str">
        <f t="shared" si="48"/>
        <v/>
      </c>
      <c r="AE532" s="194">
        <f>IF(AD532="",0,IF(ISERROR(VLOOKUP(AD532,AD$7:AD531,1,FALSE)),1,0))</f>
        <v>0</v>
      </c>
      <c r="AF532" s="194"/>
    </row>
    <row r="533" spans="1:32" ht="16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75">
        <f>IF(AND($X$1012&lt;&gt;" ",$X$1012&lt;&gt;0),IF(X533=$X$1012,1+COUNTIF(U$7:U532,"&gt;0"),0),0)</f>
        <v>0</v>
      </c>
      <c r="V533" s="178" t="s">
        <v>722</v>
      </c>
      <c r="W533" s="130"/>
      <c r="X533" s="131"/>
      <c r="Y533" s="131"/>
      <c r="Z533" s="206"/>
      <c r="AA533" s="194">
        <f t="shared" si="45"/>
        <v>0</v>
      </c>
      <c r="AB533" s="124" t="str">
        <f t="shared" si="46"/>
        <v/>
      </c>
      <c r="AC533" s="195" t="str">
        <f t="shared" si="47"/>
        <v/>
      </c>
      <c r="AD533" s="194" t="str">
        <f t="shared" si="48"/>
        <v/>
      </c>
      <c r="AE533" s="194">
        <f>IF(AD533="",0,IF(ISERROR(VLOOKUP(AD533,AD$7:AD532,1,FALSE)),1,0))</f>
        <v>0</v>
      </c>
      <c r="AF533" s="194"/>
    </row>
    <row r="534" spans="1:32" ht="16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75">
        <f>IF(AND($X$1012&lt;&gt;" ",$X$1012&lt;&gt;0),IF(X534=$X$1012,1+COUNTIF(U$7:U533,"&gt;0"),0),0)</f>
        <v>0</v>
      </c>
      <c r="V534" s="178" t="s">
        <v>723</v>
      </c>
      <c r="W534" s="130"/>
      <c r="X534" s="131"/>
      <c r="Y534" s="131"/>
      <c r="Z534" s="206"/>
      <c r="AA534" s="194">
        <f t="shared" si="45"/>
        <v>0</v>
      </c>
      <c r="AB534" s="124" t="str">
        <f t="shared" si="46"/>
        <v/>
      </c>
      <c r="AC534" s="195" t="str">
        <f t="shared" si="47"/>
        <v/>
      </c>
      <c r="AD534" s="194" t="str">
        <f t="shared" si="48"/>
        <v/>
      </c>
      <c r="AE534" s="194">
        <f>IF(AD534="",0,IF(ISERROR(VLOOKUP(AD534,AD$7:AD533,1,FALSE)),1,0))</f>
        <v>0</v>
      </c>
      <c r="AF534" s="194"/>
    </row>
    <row r="535" spans="1:32" ht="16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75">
        <f>IF(AND($X$1012&lt;&gt;" ",$X$1012&lt;&gt;0),IF(X535=$X$1012,1+COUNTIF(U$7:U534,"&gt;0"),0),0)</f>
        <v>0</v>
      </c>
      <c r="V535" s="178" t="s">
        <v>724</v>
      </c>
      <c r="W535" s="130"/>
      <c r="X535" s="131"/>
      <c r="Y535" s="131"/>
      <c r="Z535" s="206"/>
      <c r="AA535" s="194">
        <f t="shared" si="45"/>
        <v>0</v>
      </c>
      <c r="AB535" s="124" t="str">
        <f t="shared" si="46"/>
        <v/>
      </c>
      <c r="AC535" s="195" t="str">
        <f t="shared" si="47"/>
        <v/>
      </c>
      <c r="AD535" s="194" t="str">
        <f t="shared" si="48"/>
        <v/>
      </c>
      <c r="AE535" s="194">
        <f>IF(AD535="",0,IF(ISERROR(VLOOKUP(AD535,AD$7:AD534,1,FALSE)),1,0))</f>
        <v>0</v>
      </c>
      <c r="AF535" s="194"/>
    </row>
    <row r="536" spans="1:32" ht="16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75">
        <f>IF(AND($X$1012&lt;&gt;" ",$X$1012&lt;&gt;0),IF(X536=$X$1012,1+COUNTIF(U$7:U535,"&gt;0"),0),0)</f>
        <v>0</v>
      </c>
      <c r="V536" s="178" t="s">
        <v>725</v>
      </c>
      <c r="W536" s="130"/>
      <c r="X536" s="131"/>
      <c r="Y536" s="131"/>
      <c r="Z536" s="206"/>
      <c r="AA536" s="194">
        <f t="shared" si="45"/>
        <v>0</v>
      </c>
      <c r="AB536" s="124" t="str">
        <f t="shared" si="46"/>
        <v/>
      </c>
      <c r="AC536" s="195" t="str">
        <f t="shared" si="47"/>
        <v/>
      </c>
      <c r="AD536" s="194" t="str">
        <f t="shared" si="48"/>
        <v/>
      </c>
      <c r="AE536" s="194">
        <f>IF(AD536="",0,IF(ISERROR(VLOOKUP(AD536,AD$7:AD535,1,FALSE)),1,0))</f>
        <v>0</v>
      </c>
      <c r="AF536" s="194"/>
    </row>
    <row r="537" spans="1:32" ht="16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75">
        <f>IF(AND($X$1012&lt;&gt;" ",$X$1012&lt;&gt;0),IF(X537=$X$1012,1+COUNTIF(U$7:U536,"&gt;0"),0),0)</f>
        <v>0</v>
      </c>
      <c r="V537" s="178" t="s">
        <v>726</v>
      </c>
      <c r="W537" s="130"/>
      <c r="X537" s="131"/>
      <c r="Y537" s="131"/>
      <c r="Z537" s="206"/>
      <c r="AA537" s="194">
        <f t="shared" si="45"/>
        <v>0</v>
      </c>
      <c r="AB537" s="124" t="str">
        <f t="shared" si="46"/>
        <v/>
      </c>
      <c r="AC537" s="195" t="str">
        <f t="shared" si="47"/>
        <v/>
      </c>
      <c r="AD537" s="194" t="str">
        <f t="shared" si="48"/>
        <v/>
      </c>
      <c r="AE537" s="194">
        <f>IF(AD537="",0,IF(ISERROR(VLOOKUP(AD537,AD$7:AD536,1,FALSE)),1,0))</f>
        <v>0</v>
      </c>
      <c r="AF537" s="194"/>
    </row>
    <row r="538" spans="1:32" ht="16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75">
        <f>IF(AND($X$1012&lt;&gt;" ",$X$1012&lt;&gt;0),IF(X538=$X$1012,1+COUNTIF(U$7:U537,"&gt;0"),0),0)</f>
        <v>0</v>
      </c>
      <c r="V538" s="178" t="s">
        <v>727</v>
      </c>
      <c r="W538" s="130"/>
      <c r="X538" s="131"/>
      <c r="Y538" s="131"/>
      <c r="Z538" s="206"/>
      <c r="AA538" s="194">
        <f t="shared" si="45"/>
        <v>0</v>
      </c>
      <c r="AB538" s="124" t="str">
        <f t="shared" si="46"/>
        <v/>
      </c>
      <c r="AC538" s="195" t="str">
        <f t="shared" si="47"/>
        <v/>
      </c>
      <c r="AD538" s="194" t="str">
        <f t="shared" si="48"/>
        <v/>
      </c>
      <c r="AE538" s="194">
        <f>IF(AD538="",0,IF(ISERROR(VLOOKUP(AD538,AD$7:AD537,1,FALSE)),1,0))</f>
        <v>0</v>
      </c>
      <c r="AF538" s="194"/>
    </row>
    <row r="539" spans="1:32" ht="16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75">
        <f>IF(AND($X$1012&lt;&gt;" ",$X$1012&lt;&gt;0),IF(X539=$X$1012,1+COUNTIF(U$7:U538,"&gt;0"),0),0)</f>
        <v>0</v>
      </c>
      <c r="V539" s="178" t="s">
        <v>728</v>
      </c>
      <c r="W539" s="130"/>
      <c r="X539" s="131"/>
      <c r="Y539" s="131"/>
      <c r="Z539" s="206"/>
      <c r="AA539" s="194">
        <f t="shared" si="45"/>
        <v>0</v>
      </c>
      <c r="AB539" s="124" t="str">
        <f t="shared" si="46"/>
        <v/>
      </c>
      <c r="AC539" s="195" t="str">
        <f t="shared" si="47"/>
        <v/>
      </c>
      <c r="AD539" s="194" t="str">
        <f t="shared" si="48"/>
        <v/>
      </c>
      <c r="AE539" s="194">
        <f>IF(AD539="",0,IF(ISERROR(VLOOKUP(AD539,AD$7:AD538,1,FALSE)),1,0))</f>
        <v>0</v>
      </c>
      <c r="AF539" s="194"/>
    </row>
    <row r="540" spans="1:32" ht="16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75">
        <f>IF(AND($X$1012&lt;&gt;" ",$X$1012&lt;&gt;0),IF(X540=$X$1012,1+COUNTIF(U$7:U539,"&gt;0"),0),0)</f>
        <v>0</v>
      </c>
      <c r="V540" s="178" t="s">
        <v>729</v>
      </c>
      <c r="W540" s="130"/>
      <c r="X540" s="131"/>
      <c r="Y540" s="131"/>
      <c r="Z540" s="206"/>
      <c r="AA540" s="194">
        <f t="shared" si="45"/>
        <v>0</v>
      </c>
      <c r="AB540" s="124" t="str">
        <f t="shared" si="46"/>
        <v/>
      </c>
      <c r="AC540" s="195" t="str">
        <f t="shared" si="47"/>
        <v/>
      </c>
      <c r="AD540" s="194" t="str">
        <f t="shared" si="48"/>
        <v/>
      </c>
      <c r="AE540" s="194">
        <f>IF(AD540="",0,IF(ISERROR(VLOOKUP(AD540,AD$7:AD539,1,FALSE)),1,0))</f>
        <v>0</v>
      </c>
      <c r="AF540" s="194"/>
    </row>
    <row r="541" spans="1:32" ht="16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75">
        <f>IF(AND($X$1012&lt;&gt;" ",$X$1012&lt;&gt;0),IF(X541=$X$1012,1+COUNTIF(U$7:U540,"&gt;0"),0),0)</f>
        <v>0</v>
      </c>
      <c r="V541" s="178" t="s">
        <v>730</v>
      </c>
      <c r="W541" s="130"/>
      <c r="X541" s="131"/>
      <c r="Y541" s="131"/>
      <c r="Z541" s="206"/>
      <c r="AA541" s="194">
        <f t="shared" si="45"/>
        <v>0</v>
      </c>
      <c r="AB541" s="124" t="str">
        <f t="shared" si="46"/>
        <v/>
      </c>
      <c r="AC541" s="195" t="str">
        <f t="shared" si="47"/>
        <v/>
      </c>
      <c r="AD541" s="194" t="str">
        <f t="shared" si="48"/>
        <v/>
      </c>
      <c r="AE541" s="194">
        <f>IF(AD541="",0,IF(ISERROR(VLOOKUP(AD541,AD$7:AD540,1,FALSE)),1,0))</f>
        <v>0</v>
      </c>
      <c r="AF541" s="194"/>
    </row>
    <row r="542" spans="1:32" ht="16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75">
        <f>IF(AND($X$1012&lt;&gt;" ",$X$1012&lt;&gt;0),IF(X542=$X$1012,1+COUNTIF(U$7:U541,"&gt;0"),0),0)</f>
        <v>0</v>
      </c>
      <c r="V542" s="178" t="s">
        <v>731</v>
      </c>
      <c r="W542" s="130"/>
      <c r="X542" s="131"/>
      <c r="Y542" s="131"/>
      <c r="Z542" s="206"/>
      <c r="AA542" s="194">
        <f t="shared" si="45"/>
        <v>0</v>
      </c>
      <c r="AB542" s="124" t="str">
        <f t="shared" si="46"/>
        <v/>
      </c>
      <c r="AC542" s="195" t="str">
        <f t="shared" si="47"/>
        <v/>
      </c>
      <c r="AD542" s="194" t="str">
        <f t="shared" si="48"/>
        <v/>
      </c>
      <c r="AE542" s="194">
        <f>IF(AD542="",0,IF(ISERROR(VLOOKUP(AD542,AD$7:AD541,1,FALSE)),1,0))</f>
        <v>0</v>
      </c>
      <c r="AF542" s="194"/>
    </row>
    <row r="543" spans="1:32" ht="16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75">
        <f>IF(AND($X$1012&lt;&gt;" ",$X$1012&lt;&gt;0),IF(X543=$X$1012,1+COUNTIF(U$7:U542,"&gt;0"),0),0)</f>
        <v>0</v>
      </c>
      <c r="V543" s="178" t="s">
        <v>732</v>
      </c>
      <c r="W543" s="130"/>
      <c r="X543" s="131"/>
      <c r="Y543" s="131"/>
      <c r="Z543" s="206"/>
      <c r="AA543" s="194">
        <f t="shared" si="45"/>
        <v>0</v>
      </c>
      <c r="AB543" s="124" t="str">
        <f t="shared" si="46"/>
        <v/>
      </c>
      <c r="AC543" s="195" t="str">
        <f t="shared" si="47"/>
        <v/>
      </c>
      <c r="AD543" s="194" t="str">
        <f t="shared" si="48"/>
        <v/>
      </c>
      <c r="AE543" s="194">
        <f>IF(AD543="",0,IF(ISERROR(VLOOKUP(AD543,AD$7:AD542,1,FALSE)),1,0))</f>
        <v>0</v>
      </c>
      <c r="AF543" s="194"/>
    </row>
    <row r="544" spans="1:32" ht="16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75">
        <f>IF(AND($X$1012&lt;&gt;" ",$X$1012&lt;&gt;0),IF(X544=$X$1012,1+COUNTIF(U$7:U543,"&gt;0"),0),0)</f>
        <v>0</v>
      </c>
      <c r="V544" s="178" t="s">
        <v>733</v>
      </c>
      <c r="W544" s="130"/>
      <c r="X544" s="131"/>
      <c r="Y544" s="131"/>
      <c r="Z544" s="206"/>
      <c r="AA544" s="194">
        <f t="shared" si="45"/>
        <v>0</v>
      </c>
      <c r="AB544" s="124" t="str">
        <f t="shared" si="46"/>
        <v/>
      </c>
      <c r="AC544" s="195" t="str">
        <f t="shared" si="47"/>
        <v/>
      </c>
      <c r="AD544" s="194" t="str">
        <f t="shared" si="48"/>
        <v/>
      </c>
      <c r="AE544" s="194">
        <f>IF(AD544="",0,IF(ISERROR(VLOOKUP(AD544,AD$7:AD543,1,FALSE)),1,0))</f>
        <v>0</v>
      </c>
      <c r="AF544" s="194"/>
    </row>
    <row r="545" spans="1:32" ht="16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75">
        <f>IF(AND($X$1012&lt;&gt;" ",$X$1012&lt;&gt;0),IF(X545=$X$1012,1+COUNTIF(U$7:U544,"&gt;0"),0),0)</f>
        <v>0</v>
      </c>
      <c r="V545" s="178" t="s">
        <v>734</v>
      </c>
      <c r="W545" s="130"/>
      <c r="X545" s="131"/>
      <c r="Y545" s="131"/>
      <c r="Z545" s="206"/>
      <c r="AA545" s="194">
        <f t="shared" si="45"/>
        <v>0</v>
      </c>
      <c r="AB545" s="124" t="str">
        <f t="shared" si="46"/>
        <v/>
      </c>
      <c r="AC545" s="195" t="str">
        <f t="shared" si="47"/>
        <v/>
      </c>
      <c r="AD545" s="194" t="str">
        <f t="shared" si="48"/>
        <v/>
      </c>
      <c r="AE545" s="194">
        <f>IF(AD545="",0,IF(ISERROR(VLOOKUP(AD545,AD$7:AD544,1,FALSE)),1,0))</f>
        <v>0</v>
      </c>
      <c r="AF545" s="194"/>
    </row>
    <row r="546" spans="1:32" ht="16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75">
        <f>IF(AND($X$1012&lt;&gt;" ",$X$1012&lt;&gt;0),IF(X546=$X$1012,1+COUNTIF(U$7:U545,"&gt;0"),0),0)</f>
        <v>0</v>
      </c>
      <c r="V546" s="178" t="s">
        <v>735</v>
      </c>
      <c r="W546" s="130"/>
      <c r="X546" s="131"/>
      <c r="Y546" s="131"/>
      <c r="Z546" s="206"/>
      <c r="AA546" s="194">
        <f t="shared" si="45"/>
        <v>0</v>
      </c>
      <c r="AB546" s="124" t="str">
        <f t="shared" si="46"/>
        <v/>
      </c>
      <c r="AC546" s="195" t="str">
        <f t="shared" si="47"/>
        <v/>
      </c>
      <c r="AD546" s="194" t="str">
        <f t="shared" si="48"/>
        <v/>
      </c>
      <c r="AE546" s="194">
        <f>IF(AD546="",0,IF(ISERROR(VLOOKUP(AD546,AD$7:AD545,1,FALSE)),1,0))</f>
        <v>0</v>
      </c>
      <c r="AF546" s="194"/>
    </row>
    <row r="547" spans="1:32" ht="16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75">
        <f>IF(AND($X$1012&lt;&gt;" ",$X$1012&lt;&gt;0),IF(X547=$X$1012,1+COUNTIF(U$7:U546,"&gt;0"),0),0)</f>
        <v>0</v>
      </c>
      <c r="V547" s="178" t="s">
        <v>736</v>
      </c>
      <c r="W547" s="130"/>
      <c r="X547" s="131"/>
      <c r="Y547" s="131"/>
      <c r="Z547" s="206"/>
      <c r="AA547" s="194">
        <f t="shared" si="45"/>
        <v>0</v>
      </c>
      <c r="AB547" s="124" t="str">
        <f t="shared" si="46"/>
        <v/>
      </c>
      <c r="AC547" s="195" t="str">
        <f t="shared" si="47"/>
        <v/>
      </c>
      <c r="AD547" s="194" t="str">
        <f t="shared" si="48"/>
        <v/>
      </c>
      <c r="AE547" s="194">
        <f>IF(AD547="",0,IF(ISERROR(VLOOKUP(AD547,AD$7:AD546,1,FALSE)),1,0))</f>
        <v>0</v>
      </c>
      <c r="AF547" s="194"/>
    </row>
    <row r="548" spans="1:32" ht="16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75">
        <f>IF(AND($X$1012&lt;&gt;" ",$X$1012&lt;&gt;0),IF(X548=$X$1012,1+COUNTIF(U$7:U547,"&gt;0"),0),0)</f>
        <v>0</v>
      </c>
      <c r="V548" s="178" t="s">
        <v>737</v>
      </c>
      <c r="W548" s="130"/>
      <c r="X548" s="131"/>
      <c r="Y548" s="131"/>
      <c r="Z548" s="206"/>
      <c r="AA548" s="194">
        <f t="shared" si="45"/>
        <v>0</v>
      </c>
      <c r="AB548" s="124" t="str">
        <f t="shared" si="46"/>
        <v/>
      </c>
      <c r="AC548" s="195" t="str">
        <f t="shared" si="47"/>
        <v/>
      </c>
      <c r="AD548" s="194" t="str">
        <f t="shared" si="48"/>
        <v/>
      </c>
      <c r="AE548" s="194">
        <f>IF(AD548="",0,IF(ISERROR(VLOOKUP(AD548,AD$7:AD547,1,FALSE)),1,0))</f>
        <v>0</v>
      </c>
      <c r="AF548" s="194"/>
    </row>
    <row r="549" spans="1:32" ht="16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75">
        <f>IF(AND($X$1012&lt;&gt;" ",$X$1012&lt;&gt;0),IF(X549=$X$1012,1+COUNTIF(U$7:U548,"&gt;0"),0),0)</f>
        <v>0</v>
      </c>
      <c r="V549" s="178" t="s">
        <v>738</v>
      </c>
      <c r="W549" s="130"/>
      <c r="X549" s="131"/>
      <c r="Y549" s="131"/>
      <c r="Z549" s="206"/>
      <c r="AA549" s="194">
        <f t="shared" si="45"/>
        <v>0</v>
      </c>
      <c r="AB549" s="124" t="str">
        <f t="shared" si="46"/>
        <v/>
      </c>
      <c r="AC549" s="195" t="str">
        <f t="shared" si="47"/>
        <v/>
      </c>
      <c r="AD549" s="194" t="str">
        <f t="shared" si="48"/>
        <v/>
      </c>
      <c r="AE549" s="194">
        <f>IF(AD549="",0,IF(ISERROR(VLOOKUP(AD549,AD$7:AD548,1,FALSE)),1,0))</f>
        <v>0</v>
      </c>
      <c r="AF549" s="194"/>
    </row>
    <row r="550" spans="1:32" ht="16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75">
        <f>IF(AND($X$1012&lt;&gt;" ",$X$1012&lt;&gt;0),IF(X550=$X$1012,1+COUNTIF(U$7:U549,"&gt;0"),0),0)</f>
        <v>0</v>
      </c>
      <c r="V550" s="178" t="s">
        <v>739</v>
      </c>
      <c r="W550" s="130"/>
      <c r="X550" s="131"/>
      <c r="Y550" s="131"/>
      <c r="Z550" s="206"/>
      <c r="AA550" s="194">
        <f t="shared" si="45"/>
        <v>0</v>
      </c>
      <c r="AB550" s="124" t="str">
        <f t="shared" si="46"/>
        <v/>
      </c>
      <c r="AC550" s="195" t="str">
        <f t="shared" si="47"/>
        <v/>
      </c>
      <c r="AD550" s="194" t="str">
        <f t="shared" si="48"/>
        <v/>
      </c>
      <c r="AE550" s="194">
        <f>IF(AD550="",0,IF(ISERROR(VLOOKUP(AD550,AD$7:AD549,1,FALSE)),1,0))</f>
        <v>0</v>
      </c>
      <c r="AF550" s="194"/>
    </row>
    <row r="551" spans="1:32" ht="16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75">
        <f>IF(AND($X$1012&lt;&gt;" ",$X$1012&lt;&gt;0),IF(X551=$X$1012,1+COUNTIF(U$7:U550,"&gt;0"),0),0)</f>
        <v>0</v>
      </c>
      <c r="V551" s="178" t="s">
        <v>740</v>
      </c>
      <c r="W551" s="130"/>
      <c r="X551" s="131"/>
      <c r="Y551" s="131"/>
      <c r="Z551" s="206"/>
      <c r="AA551" s="194">
        <f t="shared" si="45"/>
        <v>0</v>
      </c>
      <c r="AB551" s="124" t="str">
        <f t="shared" si="46"/>
        <v/>
      </c>
      <c r="AC551" s="195" t="str">
        <f t="shared" si="47"/>
        <v/>
      </c>
      <c r="AD551" s="194" t="str">
        <f t="shared" si="48"/>
        <v/>
      </c>
      <c r="AE551" s="194">
        <f>IF(AD551="",0,IF(ISERROR(VLOOKUP(AD551,AD$7:AD550,1,FALSE)),1,0))</f>
        <v>0</v>
      </c>
      <c r="AF551" s="194"/>
    </row>
    <row r="552" spans="1:32" ht="16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75">
        <f>IF(AND($X$1012&lt;&gt;" ",$X$1012&lt;&gt;0),IF(X552=$X$1012,1+COUNTIF(U$7:U551,"&gt;0"),0),0)</f>
        <v>0</v>
      </c>
      <c r="V552" s="178" t="s">
        <v>741</v>
      </c>
      <c r="W552" s="130"/>
      <c r="X552" s="131"/>
      <c r="Y552" s="131"/>
      <c r="Z552" s="206"/>
      <c r="AA552" s="194">
        <f t="shared" si="45"/>
        <v>0</v>
      </c>
      <c r="AB552" s="124" t="str">
        <f t="shared" si="46"/>
        <v/>
      </c>
      <c r="AC552" s="195" t="str">
        <f t="shared" si="47"/>
        <v/>
      </c>
      <c r="AD552" s="194" t="str">
        <f t="shared" si="48"/>
        <v/>
      </c>
      <c r="AE552" s="194">
        <f>IF(AD552="",0,IF(ISERROR(VLOOKUP(AD552,AD$7:AD551,1,FALSE)),1,0))</f>
        <v>0</v>
      </c>
      <c r="AF552" s="194"/>
    </row>
    <row r="553" spans="1:32" ht="16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75">
        <f>IF(AND($X$1012&lt;&gt;" ",$X$1012&lt;&gt;0),IF(X553=$X$1012,1+COUNTIF(U$7:U552,"&gt;0"),0),0)</f>
        <v>0</v>
      </c>
      <c r="V553" s="178" t="s">
        <v>742</v>
      </c>
      <c r="W553" s="130"/>
      <c r="X553" s="131"/>
      <c r="Y553" s="131"/>
      <c r="Z553" s="206"/>
      <c r="AA553" s="194">
        <f t="shared" si="45"/>
        <v>0</v>
      </c>
      <c r="AB553" s="124" t="str">
        <f t="shared" si="46"/>
        <v/>
      </c>
      <c r="AC553" s="195" t="str">
        <f t="shared" si="47"/>
        <v/>
      </c>
      <c r="AD553" s="194" t="str">
        <f t="shared" si="48"/>
        <v/>
      </c>
      <c r="AE553" s="194">
        <f>IF(AD553="",0,IF(ISERROR(VLOOKUP(AD553,AD$7:AD552,1,FALSE)),1,0))</f>
        <v>0</v>
      </c>
      <c r="AF553" s="194"/>
    </row>
    <row r="554" spans="1:32" ht="16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75">
        <f>IF(AND($X$1012&lt;&gt;" ",$X$1012&lt;&gt;0),IF(X554=$X$1012,1+COUNTIF(U$7:U553,"&gt;0"),0),0)</f>
        <v>0</v>
      </c>
      <c r="V554" s="178" t="s">
        <v>743</v>
      </c>
      <c r="W554" s="130"/>
      <c r="X554" s="131"/>
      <c r="Y554" s="131"/>
      <c r="Z554" s="206"/>
      <c r="AA554" s="194">
        <f t="shared" si="45"/>
        <v>0</v>
      </c>
      <c r="AB554" s="124" t="str">
        <f t="shared" si="46"/>
        <v/>
      </c>
      <c r="AC554" s="195" t="str">
        <f t="shared" si="47"/>
        <v/>
      </c>
      <c r="AD554" s="194" t="str">
        <f t="shared" si="48"/>
        <v/>
      </c>
      <c r="AE554" s="194">
        <f>IF(AD554="",0,IF(ISERROR(VLOOKUP(AD554,AD$7:AD553,1,FALSE)),1,0))</f>
        <v>0</v>
      </c>
      <c r="AF554" s="194"/>
    </row>
    <row r="555" spans="1:32" ht="16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75">
        <f>IF(AND($X$1012&lt;&gt;" ",$X$1012&lt;&gt;0),IF(X555=$X$1012,1+COUNTIF(U$7:U554,"&gt;0"),0),0)</f>
        <v>0</v>
      </c>
      <c r="V555" s="178" t="s">
        <v>744</v>
      </c>
      <c r="W555" s="130"/>
      <c r="X555" s="131"/>
      <c r="Y555" s="131"/>
      <c r="Z555" s="206"/>
      <c r="AA555" s="194">
        <f t="shared" si="45"/>
        <v>0</v>
      </c>
      <c r="AB555" s="124" t="str">
        <f t="shared" si="46"/>
        <v/>
      </c>
      <c r="AC555" s="195" t="str">
        <f t="shared" si="47"/>
        <v/>
      </c>
      <c r="AD555" s="194" t="str">
        <f t="shared" si="48"/>
        <v/>
      </c>
      <c r="AE555" s="194">
        <f>IF(AD555="",0,IF(ISERROR(VLOOKUP(AD555,AD$7:AD554,1,FALSE)),1,0))</f>
        <v>0</v>
      </c>
      <c r="AF555" s="194"/>
    </row>
    <row r="556" spans="1:32" ht="16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75">
        <f>IF(AND($X$1012&lt;&gt;" ",$X$1012&lt;&gt;0),IF(X556=$X$1012,1+COUNTIF(U$7:U555,"&gt;0"),0),0)</f>
        <v>0</v>
      </c>
      <c r="V556" s="178" t="s">
        <v>745</v>
      </c>
      <c r="W556" s="130"/>
      <c r="X556" s="131"/>
      <c r="Y556" s="131"/>
      <c r="Z556" s="206"/>
      <c r="AA556" s="194">
        <f t="shared" si="45"/>
        <v>0</v>
      </c>
      <c r="AB556" s="124" t="str">
        <f t="shared" si="46"/>
        <v/>
      </c>
      <c r="AC556" s="195" t="str">
        <f t="shared" si="47"/>
        <v/>
      </c>
      <c r="AD556" s="194" t="str">
        <f t="shared" si="48"/>
        <v/>
      </c>
      <c r="AE556" s="194">
        <f>IF(AD556="",0,IF(ISERROR(VLOOKUP(AD556,AD$7:AD555,1,FALSE)),1,0))</f>
        <v>0</v>
      </c>
      <c r="AF556" s="194"/>
    </row>
    <row r="557" spans="1:32" ht="16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75">
        <f>IF(AND($X$1012&lt;&gt;" ",$X$1012&lt;&gt;0),IF(X557=$X$1012,1+COUNTIF(U$7:U556,"&gt;0"),0),0)</f>
        <v>0</v>
      </c>
      <c r="V557" s="178" t="s">
        <v>746</v>
      </c>
      <c r="W557" s="130"/>
      <c r="X557" s="131"/>
      <c r="Y557" s="131"/>
      <c r="Z557" s="206"/>
      <c r="AA557" s="194">
        <f t="shared" si="45"/>
        <v>0</v>
      </c>
      <c r="AB557" s="124" t="str">
        <f t="shared" si="46"/>
        <v/>
      </c>
      <c r="AC557" s="195" t="str">
        <f t="shared" si="47"/>
        <v/>
      </c>
      <c r="AD557" s="194" t="str">
        <f t="shared" si="48"/>
        <v/>
      </c>
      <c r="AE557" s="194">
        <f>IF(AD557="",0,IF(ISERROR(VLOOKUP(AD557,AD$7:AD556,1,FALSE)),1,0))</f>
        <v>0</v>
      </c>
      <c r="AF557" s="194"/>
    </row>
    <row r="558" spans="1:32" ht="16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75">
        <f>IF(AND($X$1012&lt;&gt;" ",$X$1012&lt;&gt;0),IF(X558=$X$1012,1+COUNTIF(U$7:U557,"&gt;0"),0),0)</f>
        <v>0</v>
      </c>
      <c r="V558" s="178" t="s">
        <v>747</v>
      </c>
      <c r="W558" s="130"/>
      <c r="X558" s="131"/>
      <c r="Y558" s="131"/>
      <c r="Z558" s="206"/>
      <c r="AA558" s="194">
        <f t="shared" si="45"/>
        <v>0</v>
      </c>
      <c r="AB558" s="124" t="str">
        <f t="shared" si="46"/>
        <v/>
      </c>
      <c r="AC558" s="195" t="str">
        <f t="shared" si="47"/>
        <v/>
      </c>
      <c r="AD558" s="194" t="str">
        <f t="shared" si="48"/>
        <v/>
      </c>
      <c r="AE558" s="194">
        <f>IF(AD558="",0,IF(ISERROR(VLOOKUP(AD558,AD$7:AD557,1,FALSE)),1,0))</f>
        <v>0</v>
      </c>
      <c r="AF558" s="194"/>
    </row>
    <row r="559" spans="1:32" ht="16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75">
        <f>IF(AND($X$1012&lt;&gt;" ",$X$1012&lt;&gt;0),IF(X559=$X$1012,1+COUNTIF(U$7:U558,"&gt;0"),0),0)</f>
        <v>0</v>
      </c>
      <c r="V559" s="178" t="s">
        <v>748</v>
      </c>
      <c r="W559" s="130"/>
      <c r="X559" s="131"/>
      <c r="Y559" s="131"/>
      <c r="Z559" s="206"/>
      <c r="AA559" s="194">
        <f t="shared" si="45"/>
        <v>0</v>
      </c>
      <c r="AB559" s="124" t="str">
        <f t="shared" si="46"/>
        <v/>
      </c>
      <c r="AC559" s="195" t="str">
        <f t="shared" si="47"/>
        <v/>
      </c>
      <c r="AD559" s="194" t="str">
        <f t="shared" si="48"/>
        <v/>
      </c>
      <c r="AE559" s="194">
        <f>IF(AD559="",0,IF(ISERROR(VLOOKUP(AD559,AD$7:AD558,1,FALSE)),1,0))</f>
        <v>0</v>
      </c>
      <c r="AF559" s="194"/>
    </row>
    <row r="560" spans="1:32" ht="16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75">
        <f>IF(AND($X$1012&lt;&gt;" ",$X$1012&lt;&gt;0),IF(X560=$X$1012,1+COUNTIF(U$7:U559,"&gt;0"),0),0)</f>
        <v>0</v>
      </c>
      <c r="V560" s="178" t="s">
        <v>749</v>
      </c>
      <c r="W560" s="130"/>
      <c r="X560" s="131"/>
      <c r="Y560" s="131"/>
      <c r="Z560" s="206"/>
      <c r="AA560" s="194">
        <f t="shared" si="45"/>
        <v>0</v>
      </c>
      <c r="AB560" s="124" t="str">
        <f t="shared" si="46"/>
        <v/>
      </c>
      <c r="AC560" s="195" t="str">
        <f t="shared" si="47"/>
        <v/>
      </c>
      <c r="AD560" s="194" t="str">
        <f t="shared" si="48"/>
        <v/>
      </c>
      <c r="AE560" s="194">
        <f>IF(AD560="",0,IF(ISERROR(VLOOKUP(AD560,AD$7:AD559,1,FALSE)),1,0))</f>
        <v>0</v>
      </c>
      <c r="AF560" s="194"/>
    </row>
    <row r="561" spans="1:32" ht="16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75">
        <f>IF(AND($X$1012&lt;&gt;" ",$X$1012&lt;&gt;0),IF(X561=$X$1012,1+COUNTIF(U$7:U560,"&gt;0"),0),0)</f>
        <v>0</v>
      </c>
      <c r="V561" s="178" t="s">
        <v>750</v>
      </c>
      <c r="W561" s="130"/>
      <c r="X561" s="131"/>
      <c r="Y561" s="131"/>
      <c r="Z561" s="206"/>
      <c r="AA561" s="194">
        <f t="shared" si="45"/>
        <v>0</v>
      </c>
      <c r="AB561" s="124" t="str">
        <f t="shared" si="46"/>
        <v/>
      </c>
      <c r="AC561" s="195" t="str">
        <f t="shared" si="47"/>
        <v/>
      </c>
      <c r="AD561" s="194" t="str">
        <f t="shared" si="48"/>
        <v/>
      </c>
      <c r="AE561" s="194">
        <f>IF(AD561="",0,IF(ISERROR(VLOOKUP(AD561,AD$7:AD560,1,FALSE)),1,0))</f>
        <v>0</v>
      </c>
      <c r="AF561" s="194"/>
    </row>
    <row r="562" spans="1:32" ht="16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75">
        <f>IF(AND($X$1012&lt;&gt;" ",$X$1012&lt;&gt;0),IF(X562=$X$1012,1+COUNTIF(U$7:U561,"&gt;0"),0),0)</f>
        <v>0</v>
      </c>
      <c r="V562" s="178" t="s">
        <v>751</v>
      </c>
      <c r="W562" s="130"/>
      <c r="X562" s="131"/>
      <c r="Y562" s="131"/>
      <c r="Z562" s="206"/>
      <c r="AA562" s="194">
        <f t="shared" si="45"/>
        <v>0</v>
      </c>
      <c r="AB562" s="124" t="str">
        <f t="shared" si="46"/>
        <v/>
      </c>
      <c r="AC562" s="195" t="str">
        <f t="shared" si="47"/>
        <v/>
      </c>
      <c r="AD562" s="194" t="str">
        <f t="shared" si="48"/>
        <v/>
      </c>
      <c r="AE562" s="194">
        <f>IF(AD562="",0,IF(ISERROR(VLOOKUP(AD562,AD$7:AD561,1,FALSE)),1,0))</f>
        <v>0</v>
      </c>
      <c r="AF562" s="194"/>
    </row>
    <row r="563" spans="1:32" ht="16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75">
        <f>IF(AND($X$1012&lt;&gt;" ",$X$1012&lt;&gt;0),IF(X563=$X$1012,1+COUNTIF(U$7:U562,"&gt;0"),0),0)</f>
        <v>0</v>
      </c>
      <c r="V563" s="178" t="s">
        <v>752</v>
      </c>
      <c r="W563" s="130"/>
      <c r="X563" s="131"/>
      <c r="Y563" s="131"/>
      <c r="Z563" s="206"/>
      <c r="AA563" s="194">
        <f t="shared" si="45"/>
        <v>0</v>
      </c>
      <c r="AB563" s="124" t="str">
        <f t="shared" si="46"/>
        <v/>
      </c>
      <c r="AC563" s="195" t="str">
        <f t="shared" si="47"/>
        <v/>
      </c>
      <c r="AD563" s="194" t="str">
        <f t="shared" si="48"/>
        <v/>
      </c>
      <c r="AE563" s="194">
        <f>IF(AD563="",0,IF(ISERROR(VLOOKUP(AD563,AD$7:AD562,1,FALSE)),1,0))</f>
        <v>0</v>
      </c>
      <c r="AF563" s="194"/>
    </row>
    <row r="564" spans="1:32" ht="16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75">
        <f>IF(AND($X$1012&lt;&gt;" ",$X$1012&lt;&gt;0),IF(X564=$X$1012,1+COUNTIF(U$7:U563,"&gt;0"),0),0)</f>
        <v>0</v>
      </c>
      <c r="V564" s="178" t="s">
        <v>753</v>
      </c>
      <c r="W564" s="130"/>
      <c r="X564" s="131"/>
      <c r="Y564" s="131"/>
      <c r="Z564" s="206"/>
      <c r="AA564" s="194">
        <f t="shared" si="45"/>
        <v>0</v>
      </c>
      <c r="AB564" s="124" t="str">
        <f t="shared" si="46"/>
        <v/>
      </c>
      <c r="AC564" s="195" t="str">
        <f t="shared" si="47"/>
        <v/>
      </c>
      <c r="AD564" s="194" t="str">
        <f t="shared" si="48"/>
        <v/>
      </c>
      <c r="AE564" s="194">
        <f>IF(AD564="",0,IF(ISERROR(VLOOKUP(AD564,AD$7:AD563,1,FALSE)),1,0))</f>
        <v>0</v>
      </c>
      <c r="AF564" s="194"/>
    </row>
    <row r="565" spans="1:32" ht="16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75">
        <f>IF(AND($X$1012&lt;&gt;" ",$X$1012&lt;&gt;0),IF(X565=$X$1012,1+COUNTIF(U$7:U564,"&gt;0"),0),0)</f>
        <v>0</v>
      </c>
      <c r="V565" s="178" t="s">
        <v>754</v>
      </c>
      <c r="W565" s="130"/>
      <c r="X565" s="131"/>
      <c r="Y565" s="131"/>
      <c r="Z565" s="206"/>
      <c r="AA565" s="194">
        <f t="shared" si="45"/>
        <v>0</v>
      </c>
      <c r="AB565" s="124" t="str">
        <f t="shared" si="46"/>
        <v/>
      </c>
      <c r="AC565" s="195" t="str">
        <f t="shared" si="47"/>
        <v/>
      </c>
      <c r="AD565" s="194" t="str">
        <f t="shared" si="48"/>
        <v/>
      </c>
      <c r="AE565" s="194">
        <f>IF(AD565="",0,IF(ISERROR(VLOOKUP(AD565,AD$7:AD564,1,FALSE)),1,0))</f>
        <v>0</v>
      </c>
      <c r="AF565" s="194"/>
    </row>
    <row r="566" spans="1:32" ht="16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75">
        <f>IF(AND($X$1012&lt;&gt;" ",$X$1012&lt;&gt;0),IF(X566=$X$1012,1+COUNTIF(U$7:U565,"&gt;0"),0),0)</f>
        <v>0</v>
      </c>
      <c r="V566" s="178" t="s">
        <v>755</v>
      </c>
      <c r="W566" s="130"/>
      <c r="X566" s="131"/>
      <c r="Y566" s="131"/>
      <c r="Z566" s="206"/>
      <c r="AA566" s="194">
        <f t="shared" si="45"/>
        <v>0</v>
      </c>
      <c r="AB566" s="124" t="str">
        <f t="shared" si="46"/>
        <v/>
      </c>
      <c r="AC566" s="195" t="str">
        <f t="shared" si="47"/>
        <v/>
      </c>
      <c r="AD566" s="194" t="str">
        <f t="shared" si="48"/>
        <v/>
      </c>
      <c r="AE566" s="194">
        <f>IF(AD566="",0,IF(ISERROR(VLOOKUP(AD566,AD$7:AD565,1,FALSE)),1,0))</f>
        <v>0</v>
      </c>
      <c r="AF566" s="194"/>
    </row>
    <row r="567" spans="1:32" ht="16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75">
        <f>IF(AND($X$1012&lt;&gt;" ",$X$1012&lt;&gt;0),IF(X567=$X$1012,1+COUNTIF(U$7:U566,"&gt;0"),0),0)</f>
        <v>0</v>
      </c>
      <c r="V567" s="178" t="s">
        <v>756</v>
      </c>
      <c r="W567" s="130"/>
      <c r="X567" s="131"/>
      <c r="Y567" s="131"/>
      <c r="Z567" s="206"/>
      <c r="AA567" s="194">
        <f t="shared" si="45"/>
        <v>0</v>
      </c>
      <c r="AB567" s="124" t="str">
        <f t="shared" si="46"/>
        <v/>
      </c>
      <c r="AC567" s="195" t="str">
        <f t="shared" si="47"/>
        <v/>
      </c>
      <c r="AD567" s="194" t="str">
        <f t="shared" si="48"/>
        <v/>
      </c>
      <c r="AE567" s="194">
        <f>IF(AD567="",0,IF(ISERROR(VLOOKUP(AD567,AD$7:AD566,1,FALSE)),1,0))</f>
        <v>0</v>
      </c>
      <c r="AF567" s="194"/>
    </row>
    <row r="568" spans="1:32" ht="16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75">
        <f>IF(AND($X$1012&lt;&gt;" ",$X$1012&lt;&gt;0),IF(X568=$X$1012,1+COUNTIF(U$7:U567,"&gt;0"),0),0)</f>
        <v>0</v>
      </c>
      <c r="V568" s="178" t="s">
        <v>757</v>
      </c>
      <c r="W568" s="130"/>
      <c r="X568" s="131"/>
      <c r="Y568" s="131"/>
      <c r="Z568" s="206"/>
      <c r="AA568" s="194">
        <f t="shared" si="45"/>
        <v>0</v>
      </c>
      <c r="AB568" s="124" t="str">
        <f t="shared" si="46"/>
        <v/>
      </c>
      <c r="AC568" s="195" t="str">
        <f t="shared" si="47"/>
        <v/>
      </c>
      <c r="AD568" s="194" t="str">
        <f t="shared" si="48"/>
        <v/>
      </c>
      <c r="AE568" s="194">
        <f>IF(AD568="",0,IF(ISERROR(VLOOKUP(AD568,AD$7:AD567,1,FALSE)),1,0))</f>
        <v>0</v>
      </c>
      <c r="AF568" s="194"/>
    </row>
    <row r="569" spans="1:32" ht="16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75">
        <f>IF(AND($X$1012&lt;&gt;" ",$X$1012&lt;&gt;0),IF(X569=$X$1012,1+COUNTIF(U$7:U568,"&gt;0"),0),0)</f>
        <v>0</v>
      </c>
      <c r="V569" s="178" t="s">
        <v>758</v>
      </c>
      <c r="W569" s="130"/>
      <c r="X569" s="131"/>
      <c r="Y569" s="131"/>
      <c r="Z569" s="206"/>
      <c r="AA569" s="194">
        <f t="shared" si="45"/>
        <v>0</v>
      </c>
      <c r="AB569" s="124" t="str">
        <f t="shared" si="46"/>
        <v/>
      </c>
      <c r="AC569" s="195" t="str">
        <f t="shared" si="47"/>
        <v/>
      </c>
      <c r="AD569" s="194" t="str">
        <f t="shared" si="48"/>
        <v/>
      </c>
      <c r="AE569" s="194">
        <f>IF(AD569="",0,IF(ISERROR(VLOOKUP(AD569,AD$7:AD568,1,FALSE)),1,0))</f>
        <v>0</v>
      </c>
      <c r="AF569" s="194"/>
    </row>
    <row r="570" spans="1:32" ht="16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75">
        <f>IF(AND($X$1012&lt;&gt;" ",$X$1012&lt;&gt;0),IF(X570=$X$1012,1+COUNTIF(U$7:U569,"&gt;0"),0),0)</f>
        <v>0</v>
      </c>
      <c r="V570" s="178" t="s">
        <v>759</v>
      </c>
      <c r="W570" s="130"/>
      <c r="X570" s="131"/>
      <c r="Y570" s="131"/>
      <c r="Z570" s="206"/>
      <c r="AA570" s="194">
        <f t="shared" si="45"/>
        <v>0</v>
      </c>
      <c r="AB570" s="124" t="str">
        <f t="shared" si="46"/>
        <v/>
      </c>
      <c r="AC570" s="195" t="str">
        <f t="shared" si="47"/>
        <v/>
      </c>
      <c r="AD570" s="194" t="str">
        <f t="shared" si="48"/>
        <v/>
      </c>
      <c r="AE570" s="194">
        <f>IF(AD570="",0,IF(ISERROR(VLOOKUP(AD570,AD$7:AD569,1,FALSE)),1,0))</f>
        <v>0</v>
      </c>
      <c r="AF570" s="194"/>
    </row>
    <row r="571" spans="1:32" ht="16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75">
        <f>IF(AND($X$1012&lt;&gt;" ",$X$1012&lt;&gt;0),IF(X571=$X$1012,1+COUNTIF(U$7:U570,"&gt;0"),0),0)</f>
        <v>0</v>
      </c>
      <c r="V571" s="178" t="s">
        <v>760</v>
      </c>
      <c r="W571" s="130"/>
      <c r="X571" s="131"/>
      <c r="Y571" s="131"/>
      <c r="Z571" s="206"/>
      <c r="AA571" s="194">
        <f t="shared" si="45"/>
        <v>0</v>
      </c>
      <c r="AB571" s="124" t="str">
        <f t="shared" si="46"/>
        <v/>
      </c>
      <c r="AC571" s="195" t="str">
        <f t="shared" si="47"/>
        <v/>
      </c>
      <c r="AD571" s="194" t="str">
        <f t="shared" si="48"/>
        <v/>
      </c>
      <c r="AE571" s="194">
        <f>IF(AD571="",0,IF(ISERROR(VLOOKUP(AD571,AD$7:AD570,1,FALSE)),1,0))</f>
        <v>0</v>
      </c>
      <c r="AF571" s="194"/>
    </row>
    <row r="572" spans="1:32" ht="16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75">
        <f>IF(AND($X$1012&lt;&gt;" ",$X$1012&lt;&gt;0),IF(X572=$X$1012,1+COUNTIF(U$7:U571,"&gt;0"),0),0)</f>
        <v>0</v>
      </c>
      <c r="V572" s="178" t="s">
        <v>761</v>
      </c>
      <c r="W572" s="130"/>
      <c r="X572" s="131"/>
      <c r="Y572" s="131"/>
      <c r="Z572" s="206"/>
      <c r="AA572" s="194">
        <f t="shared" si="45"/>
        <v>0</v>
      </c>
      <c r="AB572" s="124" t="str">
        <f t="shared" si="46"/>
        <v/>
      </c>
      <c r="AC572" s="195" t="str">
        <f t="shared" si="47"/>
        <v/>
      </c>
      <c r="AD572" s="194" t="str">
        <f t="shared" si="48"/>
        <v/>
      </c>
      <c r="AE572" s="194">
        <f>IF(AD572="",0,IF(ISERROR(VLOOKUP(AD572,AD$7:AD571,1,FALSE)),1,0))</f>
        <v>0</v>
      </c>
      <c r="AF572" s="194"/>
    </row>
    <row r="573" spans="1:32" ht="16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75">
        <f>IF(AND($X$1012&lt;&gt;" ",$X$1012&lt;&gt;0),IF(X573=$X$1012,1+COUNTIF(U$7:U572,"&gt;0"),0),0)</f>
        <v>0</v>
      </c>
      <c r="V573" s="178" t="s">
        <v>762</v>
      </c>
      <c r="W573" s="130"/>
      <c r="X573" s="131"/>
      <c r="Y573" s="131"/>
      <c r="Z573" s="206"/>
      <c r="AA573" s="194">
        <f t="shared" si="45"/>
        <v>0</v>
      </c>
      <c r="AB573" s="124" t="str">
        <f t="shared" si="46"/>
        <v/>
      </c>
      <c r="AC573" s="195" t="str">
        <f t="shared" si="47"/>
        <v/>
      </c>
      <c r="AD573" s="194" t="str">
        <f t="shared" si="48"/>
        <v/>
      </c>
      <c r="AE573" s="194">
        <f>IF(AD573="",0,IF(ISERROR(VLOOKUP(AD573,AD$7:AD572,1,FALSE)),1,0))</f>
        <v>0</v>
      </c>
      <c r="AF573" s="194"/>
    </row>
    <row r="574" spans="1:32" ht="16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75">
        <f>IF(AND($X$1012&lt;&gt;" ",$X$1012&lt;&gt;0),IF(X574=$X$1012,1+COUNTIF(U$7:U573,"&gt;0"),0),0)</f>
        <v>0</v>
      </c>
      <c r="V574" s="178" t="s">
        <v>763</v>
      </c>
      <c r="W574" s="130"/>
      <c r="X574" s="131"/>
      <c r="Y574" s="131"/>
      <c r="Z574" s="206"/>
      <c r="AA574" s="194">
        <f t="shared" si="45"/>
        <v>0</v>
      </c>
      <c r="AB574" s="124" t="str">
        <f t="shared" si="46"/>
        <v/>
      </c>
      <c r="AC574" s="195" t="str">
        <f t="shared" si="47"/>
        <v/>
      </c>
      <c r="AD574" s="194" t="str">
        <f t="shared" si="48"/>
        <v/>
      </c>
      <c r="AE574" s="194">
        <f>IF(AD574="",0,IF(ISERROR(VLOOKUP(AD574,AD$7:AD573,1,FALSE)),1,0))</f>
        <v>0</v>
      </c>
      <c r="AF574" s="194"/>
    </row>
    <row r="575" spans="1:32" ht="16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75">
        <f>IF(AND($X$1012&lt;&gt;" ",$X$1012&lt;&gt;0),IF(X575=$X$1012,1+COUNTIF(U$7:U574,"&gt;0"),0),0)</f>
        <v>0</v>
      </c>
      <c r="V575" s="178" t="s">
        <v>764</v>
      </c>
      <c r="W575" s="130"/>
      <c r="X575" s="131"/>
      <c r="Y575" s="131"/>
      <c r="Z575" s="206"/>
      <c r="AA575" s="194">
        <f t="shared" si="45"/>
        <v>0</v>
      </c>
      <c r="AB575" s="124" t="str">
        <f t="shared" si="46"/>
        <v/>
      </c>
      <c r="AC575" s="195" t="str">
        <f t="shared" si="47"/>
        <v/>
      </c>
      <c r="AD575" s="194" t="str">
        <f t="shared" si="48"/>
        <v/>
      </c>
      <c r="AE575" s="194">
        <f>IF(AD575="",0,IF(ISERROR(VLOOKUP(AD575,AD$7:AD574,1,FALSE)),1,0))</f>
        <v>0</v>
      </c>
      <c r="AF575" s="194"/>
    </row>
    <row r="576" spans="1:32" ht="16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75">
        <f>IF(AND($X$1012&lt;&gt;" ",$X$1012&lt;&gt;0),IF(X576=$X$1012,1+COUNTIF(U$7:U575,"&gt;0"),0),0)</f>
        <v>0</v>
      </c>
      <c r="V576" s="178" t="s">
        <v>765</v>
      </c>
      <c r="W576" s="130"/>
      <c r="X576" s="131"/>
      <c r="Y576" s="131"/>
      <c r="Z576" s="206"/>
      <c r="AA576" s="194">
        <f t="shared" si="45"/>
        <v>0</v>
      </c>
      <c r="AB576" s="124" t="str">
        <f t="shared" si="46"/>
        <v/>
      </c>
      <c r="AC576" s="195" t="str">
        <f t="shared" si="47"/>
        <v/>
      </c>
      <c r="AD576" s="194" t="str">
        <f t="shared" si="48"/>
        <v/>
      </c>
      <c r="AE576" s="194">
        <f>IF(AD576="",0,IF(ISERROR(VLOOKUP(AD576,AD$7:AD575,1,FALSE)),1,0))</f>
        <v>0</v>
      </c>
      <c r="AF576" s="194"/>
    </row>
    <row r="577" spans="1:32" ht="16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75">
        <f>IF(AND($X$1012&lt;&gt;" ",$X$1012&lt;&gt;0),IF(X577=$X$1012,1+COUNTIF(U$7:U576,"&gt;0"),0),0)</f>
        <v>0</v>
      </c>
      <c r="V577" s="178" t="s">
        <v>766</v>
      </c>
      <c r="W577" s="130"/>
      <c r="X577" s="131"/>
      <c r="Y577" s="131"/>
      <c r="Z577" s="206"/>
      <c r="AA577" s="194">
        <f t="shared" si="45"/>
        <v>0</v>
      </c>
      <c r="AB577" s="124" t="str">
        <f t="shared" si="46"/>
        <v/>
      </c>
      <c r="AC577" s="195" t="str">
        <f t="shared" si="47"/>
        <v/>
      </c>
      <c r="AD577" s="194" t="str">
        <f t="shared" si="48"/>
        <v/>
      </c>
      <c r="AE577" s="194">
        <f>IF(AD577="",0,IF(ISERROR(VLOOKUP(AD577,AD$7:AD576,1,FALSE)),1,0))</f>
        <v>0</v>
      </c>
      <c r="AF577" s="194"/>
    </row>
    <row r="578" spans="1:32" ht="16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75">
        <f>IF(AND($X$1012&lt;&gt;" ",$X$1012&lt;&gt;0),IF(X578=$X$1012,1+COUNTIF(U$7:U577,"&gt;0"),0),0)</f>
        <v>0</v>
      </c>
      <c r="V578" s="178" t="s">
        <v>767</v>
      </c>
      <c r="W578" s="130"/>
      <c r="X578" s="131"/>
      <c r="Y578" s="131"/>
      <c r="Z578" s="206"/>
      <c r="AA578" s="194">
        <f t="shared" si="45"/>
        <v>0</v>
      </c>
      <c r="AB578" s="124" t="str">
        <f t="shared" si="46"/>
        <v/>
      </c>
      <c r="AC578" s="195" t="str">
        <f t="shared" si="47"/>
        <v/>
      </c>
      <c r="AD578" s="194" t="str">
        <f t="shared" si="48"/>
        <v/>
      </c>
      <c r="AE578" s="194">
        <f>IF(AD578="",0,IF(ISERROR(VLOOKUP(AD578,AD$7:AD577,1,FALSE)),1,0))</f>
        <v>0</v>
      </c>
      <c r="AF578" s="194"/>
    </row>
    <row r="579" spans="1:32" ht="16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75">
        <f>IF(AND($X$1012&lt;&gt;" ",$X$1012&lt;&gt;0),IF(X579=$X$1012,1+COUNTIF(U$7:U578,"&gt;0"),0),0)</f>
        <v>0</v>
      </c>
      <c r="V579" s="178" t="s">
        <v>768</v>
      </c>
      <c r="W579" s="130"/>
      <c r="X579" s="131"/>
      <c r="Y579" s="131"/>
      <c r="Z579" s="206"/>
      <c r="AA579" s="194">
        <f t="shared" si="45"/>
        <v>0</v>
      </c>
      <c r="AB579" s="124" t="str">
        <f t="shared" si="46"/>
        <v/>
      </c>
      <c r="AC579" s="195" t="str">
        <f t="shared" si="47"/>
        <v/>
      </c>
      <c r="AD579" s="194" t="str">
        <f t="shared" si="48"/>
        <v/>
      </c>
      <c r="AE579" s="194">
        <f>IF(AD579="",0,IF(ISERROR(VLOOKUP(AD579,AD$7:AD578,1,FALSE)),1,0))</f>
        <v>0</v>
      </c>
      <c r="AF579" s="194"/>
    </row>
    <row r="580" spans="1:32" ht="16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75">
        <f>IF(AND($X$1012&lt;&gt;" ",$X$1012&lt;&gt;0),IF(X580=$X$1012,1+COUNTIF(U$7:U579,"&gt;0"),0),0)</f>
        <v>0</v>
      </c>
      <c r="V580" s="178" t="s">
        <v>769</v>
      </c>
      <c r="W580" s="130"/>
      <c r="X580" s="131"/>
      <c r="Y580" s="131"/>
      <c r="Z580" s="206"/>
      <c r="AA580" s="194">
        <f t="shared" si="45"/>
        <v>0</v>
      </c>
      <c r="AB580" s="124" t="str">
        <f t="shared" si="46"/>
        <v/>
      </c>
      <c r="AC580" s="195" t="str">
        <f t="shared" si="47"/>
        <v/>
      </c>
      <c r="AD580" s="194" t="str">
        <f t="shared" si="48"/>
        <v/>
      </c>
      <c r="AE580" s="194">
        <f>IF(AD580="",0,IF(ISERROR(VLOOKUP(AD580,AD$7:AD579,1,FALSE)),1,0))</f>
        <v>0</v>
      </c>
      <c r="AF580" s="194"/>
    </row>
    <row r="581" spans="1:32" ht="16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75">
        <f>IF(AND($X$1012&lt;&gt;" ",$X$1012&lt;&gt;0),IF(X581=$X$1012,1+COUNTIF(U$7:U580,"&gt;0"),0),0)</f>
        <v>0</v>
      </c>
      <c r="V581" s="178" t="s">
        <v>770</v>
      </c>
      <c r="W581" s="130"/>
      <c r="X581" s="131"/>
      <c r="Y581" s="131"/>
      <c r="Z581" s="206"/>
      <c r="AA581" s="194">
        <f t="shared" si="45"/>
        <v>0</v>
      </c>
      <c r="AB581" s="124" t="str">
        <f t="shared" si="46"/>
        <v/>
      </c>
      <c r="AC581" s="195" t="str">
        <f t="shared" si="47"/>
        <v/>
      </c>
      <c r="AD581" s="194" t="str">
        <f t="shared" si="48"/>
        <v/>
      </c>
      <c r="AE581" s="194">
        <f>IF(AD581="",0,IF(ISERROR(VLOOKUP(AD581,AD$7:AD580,1,FALSE)),1,0))</f>
        <v>0</v>
      </c>
      <c r="AF581" s="194"/>
    </row>
    <row r="582" spans="1:32" ht="16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75">
        <f>IF(AND($X$1012&lt;&gt;" ",$X$1012&lt;&gt;0),IF(X582=$X$1012,1+COUNTIF(U$7:U581,"&gt;0"),0),0)</f>
        <v>0</v>
      </c>
      <c r="V582" s="178" t="s">
        <v>771</v>
      </c>
      <c r="W582" s="130"/>
      <c r="X582" s="131"/>
      <c r="Y582" s="131"/>
      <c r="Z582" s="206"/>
      <c r="AA582" s="194">
        <f t="shared" si="45"/>
        <v>0</v>
      </c>
      <c r="AB582" s="124" t="str">
        <f t="shared" si="46"/>
        <v/>
      </c>
      <c r="AC582" s="195" t="str">
        <f t="shared" si="47"/>
        <v/>
      </c>
      <c r="AD582" s="194" t="str">
        <f t="shared" si="48"/>
        <v/>
      </c>
      <c r="AE582" s="194">
        <f>IF(AD582="",0,IF(ISERROR(VLOOKUP(AD582,AD$7:AD581,1,FALSE)),1,0))</f>
        <v>0</v>
      </c>
      <c r="AF582" s="194"/>
    </row>
    <row r="583" spans="1:32" ht="16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75">
        <f>IF(AND($X$1012&lt;&gt;" ",$X$1012&lt;&gt;0),IF(X583=$X$1012,1+COUNTIF(U$7:U582,"&gt;0"),0),0)</f>
        <v>0</v>
      </c>
      <c r="V583" s="178" t="s">
        <v>772</v>
      </c>
      <c r="W583" s="130"/>
      <c r="X583" s="131"/>
      <c r="Y583" s="131"/>
      <c r="Z583" s="206"/>
      <c r="AA583" s="194">
        <f t="shared" si="45"/>
        <v>0</v>
      </c>
      <c r="AB583" s="124" t="str">
        <f t="shared" si="46"/>
        <v/>
      </c>
      <c r="AC583" s="195" t="str">
        <f t="shared" si="47"/>
        <v/>
      </c>
      <c r="AD583" s="194" t="str">
        <f t="shared" si="48"/>
        <v/>
      </c>
      <c r="AE583" s="194">
        <f>IF(AD583="",0,IF(ISERROR(VLOOKUP(AD583,AD$7:AD582,1,FALSE)),1,0))</f>
        <v>0</v>
      </c>
      <c r="AF583" s="194"/>
    </row>
    <row r="584" spans="1:32" ht="16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75">
        <f>IF(AND($X$1012&lt;&gt;" ",$X$1012&lt;&gt;0),IF(X584=$X$1012,1+COUNTIF(U$7:U583,"&gt;0"),0),0)</f>
        <v>0</v>
      </c>
      <c r="V584" s="178" t="s">
        <v>773</v>
      </c>
      <c r="W584" s="130"/>
      <c r="X584" s="131"/>
      <c r="Y584" s="131"/>
      <c r="Z584" s="206"/>
      <c r="AA584" s="194">
        <f t="shared" ref="AA584:AA647" si="49">IF(ISBLANK(X584),0,VLOOKUP(X584,$B$8:$E$22,1,FALSE))</f>
        <v>0</v>
      </c>
      <c r="AB584" s="124" t="str">
        <f t="shared" ref="AB584:AB647" si="50">IF(W584&gt;0,CONCATENATE(MONTH(W584)&amp;X584),"")</f>
        <v/>
      </c>
      <c r="AC584" s="195" t="str">
        <f t="shared" ref="AC584:AC647" si="51">IF(OR(AND(Z584&lt;&gt;0,ISBLANK(X584)),ISERROR(AA584)),"ERR","")</f>
        <v/>
      </c>
      <c r="AD584" s="194" t="str">
        <f t="shared" ref="AD584:AD647" si="52">IF(W584&gt;0,CONCATENATE(MONTH(W584),"-",YEAR(W584)),"")</f>
        <v/>
      </c>
      <c r="AE584" s="194">
        <f>IF(AD584="",0,IF(ISERROR(VLOOKUP(AD584,AD$7:AD583,1,FALSE)),1,0))</f>
        <v>0</v>
      </c>
      <c r="AF584" s="194"/>
    </row>
    <row r="585" spans="1:32" ht="16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75">
        <f>IF(AND($X$1012&lt;&gt;" ",$X$1012&lt;&gt;0),IF(X585=$X$1012,1+COUNTIF(U$7:U584,"&gt;0"),0),0)</f>
        <v>0</v>
      </c>
      <c r="V585" s="178" t="s">
        <v>774</v>
      </c>
      <c r="W585" s="130"/>
      <c r="X585" s="131"/>
      <c r="Y585" s="131"/>
      <c r="Z585" s="206"/>
      <c r="AA585" s="194">
        <f t="shared" si="49"/>
        <v>0</v>
      </c>
      <c r="AB585" s="124" t="str">
        <f t="shared" si="50"/>
        <v/>
      </c>
      <c r="AC585" s="195" t="str">
        <f t="shared" si="51"/>
        <v/>
      </c>
      <c r="AD585" s="194" t="str">
        <f t="shared" si="52"/>
        <v/>
      </c>
      <c r="AE585" s="194">
        <f>IF(AD585="",0,IF(ISERROR(VLOOKUP(AD585,AD$7:AD584,1,FALSE)),1,0))</f>
        <v>0</v>
      </c>
      <c r="AF585" s="194"/>
    </row>
    <row r="586" spans="1:32" ht="16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75">
        <f>IF(AND($X$1012&lt;&gt;" ",$X$1012&lt;&gt;0),IF(X586=$X$1012,1+COUNTIF(U$7:U585,"&gt;0"),0),0)</f>
        <v>0</v>
      </c>
      <c r="V586" s="178" t="s">
        <v>775</v>
      </c>
      <c r="W586" s="130"/>
      <c r="X586" s="131"/>
      <c r="Y586" s="131"/>
      <c r="Z586" s="206"/>
      <c r="AA586" s="194">
        <f t="shared" si="49"/>
        <v>0</v>
      </c>
      <c r="AB586" s="124" t="str">
        <f t="shared" si="50"/>
        <v/>
      </c>
      <c r="AC586" s="195" t="str">
        <f t="shared" si="51"/>
        <v/>
      </c>
      <c r="AD586" s="194" t="str">
        <f t="shared" si="52"/>
        <v/>
      </c>
      <c r="AE586" s="194">
        <f>IF(AD586="",0,IF(ISERROR(VLOOKUP(AD586,AD$7:AD585,1,FALSE)),1,0))</f>
        <v>0</v>
      </c>
      <c r="AF586" s="194"/>
    </row>
    <row r="587" spans="1:32" ht="16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75">
        <f>IF(AND($X$1012&lt;&gt;" ",$X$1012&lt;&gt;0),IF(X587=$X$1012,1+COUNTIF(U$7:U586,"&gt;0"),0),0)</f>
        <v>0</v>
      </c>
      <c r="V587" s="178" t="s">
        <v>776</v>
      </c>
      <c r="W587" s="130"/>
      <c r="X587" s="131"/>
      <c r="Y587" s="131"/>
      <c r="Z587" s="206"/>
      <c r="AA587" s="194">
        <f t="shared" si="49"/>
        <v>0</v>
      </c>
      <c r="AB587" s="124" t="str">
        <f t="shared" si="50"/>
        <v/>
      </c>
      <c r="AC587" s="195" t="str">
        <f t="shared" si="51"/>
        <v/>
      </c>
      <c r="AD587" s="194" t="str">
        <f t="shared" si="52"/>
        <v/>
      </c>
      <c r="AE587" s="194">
        <f>IF(AD587="",0,IF(ISERROR(VLOOKUP(AD587,AD$7:AD586,1,FALSE)),1,0))</f>
        <v>0</v>
      </c>
      <c r="AF587" s="194"/>
    </row>
    <row r="588" spans="1:32" ht="16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75">
        <f>IF(AND($X$1012&lt;&gt;" ",$X$1012&lt;&gt;0),IF(X588=$X$1012,1+COUNTIF(U$7:U587,"&gt;0"),0),0)</f>
        <v>0</v>
      </c>
      <c r="V588" s="178" t="s">
        <v>777</v>
      </c>
      <c r="W588" s="130"/>
      <c r="X588" s="131"/>
      <c r="Y588" s="131"/>
      <c r="Z588" s="206"/>
      <c r="AA588" s="194">
        <f t="shared" si="49"/>
        <v>0</v>
      </c>
      <c r="AB588" s="124" t="str">
        <f t="shared" si="50"/>
        <v/>
      </c>
      <c r="AC588" s="195" t="str">
        <f t="shared" si="51"/>
        <v/>
      </c>
      <c r="AD588" s="194" t="str">
        <f t="shared" si="52"/>
        <v/>
      </c>
      <c r="AE588" s="194">
        <f>IF(AD588="",0,IF(ISERROR(VLOOKUP(AD588,AD$7:AD587,1,FALSE)),1,0))</f>
        <v>0</v>
      </c>
      <c r="AF588" s="194"/>
    </row>
    <row r="589" spans="1:32" ht="16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75">
        <f>IF(AND($X$1012&lt;&gt;" ",$X$1012&lt;&gt;0),IF(X589=$X$1012,1+COUNTIF(U$7:U588,"&gt;0"),0),0)</f>
        <v>0</v>
      </c>
      <c r="V589" s="178" t="s">
        <v>778</v>
      </c>
      <c r="W589" s="130"/>
      <c r="X589" s="131"/>
      <c r="Y589" s="131"/>
      <c r="Z589" s="206"/>
      <c r="AA589" s="194">
        <f t="shared" si="49"/>
        <v>0</v>
      </c>
      <c r="AB589" s="124" t="str">
        <f t="shared" si="50"/>
        <v/>
      </c>
      <c r="AC589" s="195" t="str">
        <f t="shared" si="51"/>
        <v/>
      </c>
      <c r="AD589" s="194" t="str">
        <f t="shared" si="52"/>
        <v/>
      </c>
      <c r="AE589" s="194">
        <f>IF(AD589="",0,IF(ISERROR(VLOOKUP(AD589,AD$7:AD588,1,FALSE)),1,0))</f>
        <v>0</v>
      </c>
      <c r="AF589" s="194"/>
    </row>
    <row r="590" spans="1:32" ht="16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75">
        <f>IF(AND($X$1012&lt;&gt;" ",$X$1012&lt;&gt;0),IF(X590=$X$1012,1+COUNTIF(U$7:U589,"&gt;0"),0),0)</f>
        <v>0</v>
      </c>
      <c r="V590" s="178" t="s">
        <v>779</v>
      </c>
      <c r="W590" s="130"/>
      <c r="X590" s="131"/>
      <c r="Y590" s="131"/>
      <c r="Z590" s="206"/>
      <c r="AA590" s="194">
        <f t="shared" si="49"/>
        <v>0</v>
      </c>
      <c r="AB590" s="124" t="str">
        <f t="shared" si="50"/>
        <v/>
      </c>
      <c r="AC590" s="195" t="str">
        <f t="shared" si="51"/>
        <v/>
      </c>
      <c r="AD590" s="194" t="str">
        <f t="shared" si="52"/>
        <v/>
      </c>
      <c r="AE590" s="194">
        <f>IF(AD590="",0,IF(ISERROR(VLOOKUP(AD590,AD$7:AD589,1,FALSE)),1,0))</f>
        <v>0</v>
      </c>
      <c r="AF590" s="194"/>
    </row>
    <row r="591" spans="1:32" ht="16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75">
        <f>IF(AND($X$1012&lt;&gt;" ",$X$1012&lt;&gt;0),IF(X591=$X$1012,1+COUNTIF(U$7:U590,"&gt;0"),0),0)</f>
        <v>0</v>
      </c>
      <c r="V591" s="178" t="s">
        <v>780</v>
      </c>
      <c r="W591" s="130"/>
      <c r="X591" s="131"/>
      <c r="Y591" s="131"/>
      <c r="Z591" s="206"/>
      <c r="AA591" s="194">
        <f t="shared" si="49"/>
        <v>0</v>
      </c>
      <c r="AB591" s="124" t="str">
        <f t="shared" si="50"/>
        <v/>
      </c>
      <c r="AC591" s="195" t="str">
        <f t="shared" si="51"/>
        <v/>
      </c>
      <c r="AD591" s="194" t="str">
        <f t="shared" si="52"/>
        <v/>
      </c>
      <c r="AE591" s="194">
        <f>IF(AD591="",0,IF(ISERROR(VLOOKUP(AD591,AD$7:AD590,1,FALSE)),1,0))</f>
        <v>0</v>
      </c>
      <c r="AF591" s="194"/>
    </row>
    <row r="592" spans="1:32" ht="16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75">
        <f>IF(AND($X$1012&lt;&gt;" ",$X$1012&lt;&gt;0),IF(X592=$X$1012,1+COUNTIF(U$7:U591,"&gt;0"),0),0)</f>
        <v>0</v>
      </c>
      <c r="V592" s="178" t="s">
        <v>781</v>
      </c>
      <c r="W592" s="130"/>
      <c r="X592" s="131"/>
      <c r="Y592" s="131"/>
      <c r="Z592" s="206"/>
      <c r="AA592" s="194">
        <f t="shared" si="49"/>
        <v>0</v>
      </c>
      <c r="AB592" s="124" t="str">
        <f t="shared" si="50"/>
        <v/>
      </c>
      <c r="AC592" s="195" t="str">
        <f t="shared" si="51"/>
        <v/>
      </c>
      <c r="AD592" s="194" t="str">
        <f t="shared" si="52"/>
        <v/>
      </c>
      <c r="AE592" s="194">
        <f>IF(AD592="",0,IF(ISERROR(VLOOKUP(AD592,AD$7:AD591,1,FALSE)),1,0))</f>
        <v>0</v>
      </c>
      <c r="AF592" s="194"/>
    </row>
    <row r="593" spans="1:32" ht="16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75">
        <f>IF(AND($X$1012&lt;&gt;" ",$X$1012&lt;&gt;0),IF(X593=$X$1012,1+COUNTIF(U$7:U592,"&gt;0"),0),0)</f>
        <v>0</v>
      </c>
      <c r="V593" s="178" t="s">
        <v>782</v>
      </c>
      <c r="W593" s="130"/>
      <c r="X593" s="131"/>
      <c r="Y593" s="131"/>
      <c r="Z593" s="206"/>
      <c r="AA593" s="194">
        <f t="shared" si="49"/>
        <v>0</v>
      </c>
      <c r="AB593" s="124" t="str">
        <f t="shared" si="50"/>
        <v/>
      </c>
      <c r="AC593" s="195" t="str">
        <f t="shared" si="51"/>
        <v/>
      </c>
      <c r="AD593" s="194" t="str">
        <f t="shared" si="52"/>
        <v/>
      </c>
      <c r="AE593" s="194">
        <f>IF(AD593="",0,IF(ISERROR(VLOOKUP(AD593,AD$7:AD592,1,FALSE)),1,0))</f>
        <v>0</v>
      </c>
      <c r="AF593" s="194"/>
    </row>
    <row r="594" spans="1:32" ht="16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75">
        <f>IF(AND($X$1012&lt;&gt;" ",$X$1012&lt;&gt;0),IF(X594=$X$1012,1+COUNTIF(U$7:U593,"&gt;0"),0),0)</f>
        <v>0</v>
      </c>
      <c r="V594" s="178" t="s">
        <v>783</v>
      </c>
      <c r="W594" s="130"/>
      <c r="X594" s="131"/>
      <c r="Y594" s="131"/>
      <c r="Z594" s="206"/>
      <c r="AA594" s="194">
        <f t="shared" si="49"/>
        <v>0</v>
      </c>
      <c r="AB594" s="124" t="str">
        <f t="shared" si="50"/>
        <v/>
      </c>
      <c r="AC594" s="195" t="str">
        <f t="shared" si="51"/>
        <v/>
      </c>
      <c r="AD594" s="194" t="str">
        <f t="shared" si="52"/>
        <v/>
      </c>
      <c r="AE594" s="194">
        <f>IF(AD594="",0,IF(ISERROR(VLOOKUP(AD594,AD$7:AD593,1,FALSE)),1,0))</f>
        <v>0</v>
      </c>
      <c r="AF594" s="194"/>
    </row>
    <row r="595" spans="1:32" ht="16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75">
        <f>IF(AND($X$1012&lt;&gt;" ",$X$1012&lt;&gt;0),IF(X595=$X$1012,1+COUNTIF(U$7:U594,"&gt;0"),0),0)</f>
        <v>0</v>
      </c>
      <c r="V595" s="178" t="s">
        <v>784</v>
      </c>
      <c r="W595" s="130"/>
      <c r="X595" s="131"/>
      <c r="Y595" s="131"/>
      <c r="Z595" s="206"/>
      <c r="AA595" s="194">
        <f t="shared" si="49"/>
        <v>0</v>
      </c>
      <c r="AB595" s="124" t="str">
        <f t="shared" si="50"/>
        <v/>
      </c>
      <c r="AC595" s="195" t="str">
        <f t="shared" si="51"/>
        <v/>
      </c>
      <c r="AD595" s="194" t="str">
        <f t="shared" si="52"/>
        <v/>
      </c>
      <c r="AE595" s="194">
        <f>IF(AD595="",0,IF(ISERROR(VLOOKUP(AD595,AD$7:AD594,1,FALSE)),1,0))</f>
        <v>0</v>
      </c>
      <c r="AF595" s="194"/>
    </row>
    <row r="596" spans="1:32" ht="16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75">
        <f>IF(AND($X$1012&lt;&gt;" ",$X$1012&lt;&gt;0),IF(X596=$X$1012,1+COUNTIF(U$7:U595,"&gt;0"),0),0)</f>
        <v>0</v>
      </c>
      <c r="V596" s="178" t="s">
        <v>785</v>
      </c>
      <c r="W596" s="130"/>
      <c r="X596" s="131"/>
      <c r="Y596" s="131"/>
      <c r="Z596" s="206"/>
      <c r="AA596" s="194">
        <f t="shared" si="49"/>
        <v>0</v>
      </c>
      <c r="AB596" s="124" t="str">
        <f t="shared" si="50"/>
        <v/>
      </c>
      <c r="AC596" s="195" t="str">
        <f t="shared" si="51"/>
        <v/>
      </c>
      <c r="AD596" s="194" t="str">
        <f t="shared" si="52"/>
        <v/>
      </c>
      <c r="AE596" s="194">
        <f>IF(AD596="",0,IF(ISERROR(VLOOKUP(AD596,AD$7:AD595,1,FALSE)),1,0))</f>
        <v>0</v>
      </c>
      <c r="AF596" s="194"/>
    </row>
    <row r="597" spans="1:32" ht="16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75">
        <f>IF(AND($X$1012&lt;&gt;" ",$X$1012&lt;&gt;0),IF(X597=$X$1012,1+COUNTIF(U$7:U596,"&gt;0"),0),0)</f>
        <v>0</v>
      </c>
      <c r="V597" s="178" t="s">
        <v>786</v>
      </c>
      <c r="W597" s="130"/>
      <c r="X597" s="131"/>
      <c r="Y597" s="131"/>
      <c r="Z597" s="206"/>
      <c r="AA597" s="194">
        <f t="shared" si="49"/>
        <v>0</v>
      </c>
      <c r="AB597" s="124" t="str">
        <f t="shared" si="50"/>
        <v/>
      </c>
      <c r="AC597" s="195" t="str">
        <f t="shared" si="51"/>
        <v/>
      </c>
      <c r="AD597" s="194" t="str">
        <f t="shared" si="52"/>
        <v/>
      </c>
      <c r="AE597" s="194">
        <f>IF(AD597="",0,IF(ISERROR(VLOOKUP(AD597,AD$7:AD596,1,FALSE)),1,0))</f>
        <v>0</v>
      </c>
      <c r="AF597" s="194"/>
    </row>
    <row r="598" spans="1:32" ht="16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75">
        <f>IF(AND($X$1012&lt;&gt;" ",$X$1012&lt;&gt;0),IF(X598=$X$1012,1+COUNTIF(U$7:U597,"&gt;0"),0),0)</f>
        <v>0</v>
      </c>
      <c r="V598" s="178" t="s">
        <v>787</v>
      </c>
      <c r="W598" s="130"/>
      <c r="X598" s="131"/>
      <c r="Y598" s="131"/>
      <c r="Z598" s="206"/>
      <c r="AA598" s="194">
        <f t="shared" si="49"/>
        <v>0</v>
      </c>
      <c r="AB598" s="124" t="str">
        <f t="shared" si="50"/>
        <v/>
      </c>
      <c r="AC598" s="195" t="str">
        <f t="shared" si="51"/>
        <v/>
      </c>
      <c r="AD598" s="194" t="str">
        <f t="shared" si="52"/>
        <v/>
      </c>
      <c r="AE598" s="194">
        <f>IF(AD598="",0,IF(ISERROR(VLOOKUP(AD598,AD$7:AD597,1,FALSE)),1,0))</f>
        <v>0</v>
      </c>
      <c r="AF598" s="194"/>
    </row>
    <row r="599" spans="1:32" ht="16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75">
        <f>IF(AND($X$1012&lt;&gt;" ",$X$1012&lt;&gt;0),IF(X599=$X$1012,1+COUNTIF(U$7:U598,"&gt;0"),0),0)</f>
        <v>0</v>
      </c>
      <c r="V599" s="178" t="s">
        <v>788</v>
      </c>
      <c r="W599" s="130"/>
      <c r="X599" s="131"/>
      <c r="Y599" s="131"/>
      <c r="Z599" s="206"/>
      <c r="AA599" s="194">
        <f t="shared" si="49"/>
        <v>0</v>
      </c>
      <c r="AB599" s="124" t="str">
        <f t="shared" si="50"/>
        <v/>
      </c>
      <c r="AC599" s="195" t="str">
        <f t="shared" si="51"/>
        <v/>
      </c>
      <c r="AD599" s="194" t="str">
        <f t="shared" si="52"/>
        <v/>
      </c>
      <c r="AE599" s="194">
        <f>IF(AD599="",0,IF(ISERROR(VLOOKUP(AD599,AD$7:AD598,1,FALSE)),1,0))</f>
        <v>0</v>
      </c>
      <c r="AF599" s="194"/>
    </row>
    <row r="600" spans="1:32" ht="16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75">
        <f>IF(AND($X$1012&lt;&gt;" ",$X$1012&lt;&gt;0),IF(X600=$X$1012,1+COUNTIF(U$7:U599,"&gt;0"),0),0)</f>
        <v>0</v>
      </c>
      <c r="V600" s="178" t="s">
        <v>789</v>
      </c>
      <c r="W600" s="130"/>
      <c r="X600" s="131"/>
      <c r="Y600" s="131"/>
      <c r="Z600" s="206"/>
      <c r="AA600" s="194">
        <f t="shared" si="49"/>
        <v>0</v>
      </c>
      <c r="AB600" s="124" t="str">
        <f t="shared" si="50"/>
        <v/>
      </c>
      <c r="AC600" s="195" t="str">
        <f t="shared" si="51"/>
        <v/>
      </c>
      <c r="AD600" s="194" t="str">
        <f t="shared" si="52"/>
        <v/>
      </c>
      <c r="AE600" s="194">
        <f>IF(AD600="",0,IF(ISERROR(VLOOKUP(AD600,AD$7:AD599,1,FALSE)),1,0))</f>
        <v>0</v>
      </c>
      <c r="AF600" s="194"/>
    </row>
    <row r="601" spans="1:32" ht="16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75">
        <f>IF(AND($X$1012&lt;&gt;" ",$X$1012&lt;&gt;0),IF(X601=$X$1012,1+COUNTIF(U$7:U600,"&gt;0"),0),0)</f>
        <v>0</v>
      </c>
      <c r="V601" s="178" t="s">
        <v>790</v>
      </c>
      <c r="W601" s="130"/>
      <c r="X601" s="131"/>
      <c r="Y601" s="131"/>
      <c r="Z601" s="206"/>
      <c r="AA601" s="194">
        <f t="shared" si="49"/>
        <v>0</v>
      </c>
      <c r="AB601" s="124" t="str">
        <f t="shared" si="50"/>
        <v/>
      </c>
      <c r="AC601" s="195" t="str">
        <f t="shared" si="51"/>
        <v/>
      </c>
      <c r="AD601" s="194" t="str">
        <f t="shared" si="52"/>
        <v/>
      </c>
      <c r="AE601" s="194">
        <f>IF(AD601="",0,IF(ISERROR(VLOOKUP(AD601,AD$7:AD600,1,FALSE)),1,0))</f>
        <v>0</v>
      </c>
      <c r="AF601" s="194"/>
    </row>
    <row r="602" spans="1:32" ht="16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75">
        <f>IF(AND($X$1012&lt;&gt;" ",$X$1012&lt;&gt;0),IF(X602=$X$1012,1+COUNTIF(U$7:U601,"&gt;0"),0),0)</f>
        <v>0</v>
      </c>
      <c r="V602" s="178" t="s">
        <v>791</v>
      </c>
      <c r="W602" s="130"/>
      <c r="X602" s="131"/>
      <c r="Y602" s="131"/>
      <c r="Z602" s="206"/>
      <c r="AA602" s="194">
        <f t="shared" si="49"/>
        <v>0</v>
      </c>
      <c r="AB602" s="124" t="str">
        <f t="shared" si="50"/>
        <v/>
      </c>
      <c r="AC602" s="195" t="str">
        <f t="shared" si="51"/>
        <v/>
      </c>
      <c r="AD602" s="194" t="str">
        <f t="shared" si="52"/>
        <v/>
      </c>
      <c r="AE602" s="194">
        <f>IF(AD602="",0,IF(ISERROR(VLOOKUP(AD602,AD$7:AD601,1,FALSE)),1,0))</f>
        <v>0</v>
      </c>
      <c r="AF602" s="194"/>
    </row>
    <row r="603" spans="1:32" ht="16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75">
        <f>IF(AND($X$1012&lt;&gt;" ",$X$1012&lt;&gt;0),IF(X603=$X$1012,1+COUNTIF(U$7:U602,"&gt;0"),0),0)</f>
        <v>0</v>
      </c>
      <c r="V603" s="178" t="s">
        <v>792</v>
      </c>
      <c r="W603" s="130"/>
      <c r="X603" s="131"/>
      <c r="Y603" s="131"/>
      <c r="Z603" s="206"/>
      <c r="AA603" s="194">
        <f t="shared" si="49"/>
        <v>0</v>
      </c>
      <c r="AB603" s="124" t="str">
        <f t="shared" si="50"/>
        <v/>
      </c>
      <c r="AC603" s="195" t="str">
        <f t="shared" si="51"/>
        <v/>
      </c>
      <c r="AD603" s="194" t="str">
        <f t="shared" si="52"/>
        <v/>
      </c>
      <c r="AE603" s="194">
        <f>IF(AD603="",0,IF(ISERROR(VLOOKUP(AD603,AD$7:AD602,1,FALSE)),1,0))</f>
        <v>0</v>
      </c>
      <c r="AF603" s="194"/>
    </row>
    <row r="604" spans="1:32" ht="16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75">
        <f>IF(AND($X$1012&lt;&gt;" ",$X$1012&lt;&gt;0),IF(X604=$X$1012,1+COUNTIF(U$7:U603,"&gt;0"),0),0)</f>
        <v>0</v>
      </c>
      <c r="V604" s="178" t="s">
        <v>793</v>
      </c>
      <c r="W604" s="130"/>
      <c r="X604" s="131"/>
      <c r="Y604" s="131"/>
      <c r="Z604" s="206"/>
      <c r="AA604" s="194">
        <f t="shared" si="49"/>
        <v>0</v>
      </c>
      <c r="AB604" s="124" t="str">
        <f t="shared" si="50"/>
        <v/>
      </c>
      <c r="AC604" s="195" t="str">
        <f t="shared" si="51"/>
        <v/>
      </c>
      <c r="AD604" s="194" t="str">
        <f t="shared" si="52"/>
        <v/>
      </c>
      <c r="AE604" s="194">
        <f>IF(AD604="",0,IF(ISERROR(VLOOKUP(AD604,AD$7:AD603,1,FALSE)),1,0))</f>
        <v>0</v>
      </c>
      <c r="AF604" s="194"/>
    </row>
    <row r="605" spans="1:32" ht="16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75">
        <f>IF(AND($X$1012&lt;&gt;" ",$X$1012&lt;&gt;0),IF(X605=$X$1012,1+COUNTIF(U$7:U604,"&gt;0"),0),0)</f>
        <v>0</v>
      </c>
      <c r="V605" s="178" t="s">
        <v>794</v>
      </c>
      <c r="W605" s="130"/>
      <c r="X605" s="131"/>
      <c r="Y605" s="131"/>
      <c r="Z605" s="206"/>
      <c r="AA605" s="194">
        <f t="shared" si="49"/>
        <v>0</v>
      </c>
      <c r="AB605" s="124" t="str">
        <f t="shared" si="50"/>
        <v/>
      </c>
      <c r="AC605" s="195" t="str">
        <f t="shared" si="51"/>
        <v/>
      </c>
      <c r="AD605" s="194" t="str">
        <f t="shared" si="52"/>
        <v/>
      </c>
      <c r="AE605" s="194">
        <f>IF(AD605="",0,IF(ISERROR(VLOOKUP(AD605,AD$7:AD604,1,FALSE)),1,0))</f>
        <v>0</v>
      </c>
      <c r="AF605" s="194"/>
    </row>
    <row r="606" spans="1:32" ht="16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75">
        <f>IF(AND($X$1012&lt;&gt;" ",$X$1012&lt;&gt;0),IF(X606=$X$1012,1+COUNTIF(U$7:U605,"&gt;0"),0),0)</f>
        <v>0</v>
      </c>
      <c r="V606" s="178" t="s">
        <v>795</v>
      </c>
      <c r="W606" s="130"/>
      <c r="X606" s="131"/>
      <c r="Y606" s="131"/>
      <c r="Z606" s="206"/>
      <c r="AA606" s="194">
        <f t="shared" si="49"/>
        <v>0</v>
      </c>
      <c r="AB606" s="124" t="str">
        <f t="shared" si="50"/>
        <v/>
      </c>
      <c r="AC606" s="195" t="str">
        <f t="shared" si="51"/>
        <v/>
      </c>
      <c r="AD606" s="194" t="str">
        <f t="shared" si="52"/>
        <v/>
      </c>
      <c r="AE606" s="194">
        <f>IF(AD606="",0,IF(ISERROR(VLOOKUP(AD606,AD$7:AD605,1,FALSE)),1,0))</f>
        <v>0</v>
      </c>
      <c r="AF606" s="194"/>
    </row>
    <row r="607" spans="1:32" ht="16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75">
        <f>IF(AND($X$1012&lt;&gt;" ",$X$1012&lt;&gt;0),IF(X607=$X$1012,1+COUNTIF(U$7:U606,"&gt;0"),0),0)</f>
        <v>0</v>
      </c>
      <c r="V607" s="178" t="s">
        <v>796</v>
      </c>
      <c r="W607" s="130"/>
      <c r="X607" s="131"/>
      <c r="Y607" s="131"/>
      <c r="Z607" s="206"/>
      <c r="AA607" s="194">
        <f t="shared" si="49"/>
        <v>0</v>
      </c>
      <c r="AB607" s="124" t="str">
        <f t="shared" si="50"/>
        <v/>
      </c>
      <c r="AC607" s="195" t="str">
        <f t="shared" si="51"/>
        <v/>
      </c>
      <c r="AD607" s="194" t="str">
        <f t="shared" si="52"/>
        <v/>
      </c>
      <c r="AE607" s="194">
        <f>IF(AD607="",0,IF(ISERROR(VLOOKUP(AD607,AD$7:AD606,1,FALSE)),1,0))</f>
        <v>0</v>
      </c>
      <c r="AF607" s="194"/>
    </row>
    <row r="608" spans="1:32" ht="16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75">
        <f>IF(AND($X$1012&lt;&gt;" ",$X$1012&lt;&gt;0),IF(X608=$X$1012,1+COUNTIF(U$7:U607,"&gt;0"),0),0)</f>
        <v>0</v>
      </c>
      <c r="V608" s="178" t="s">
        <v>797</v>
      </c>
      <c r="W608" s="130"/>
      <c r="X608" s="131"/>
      <c r="Y608" s="131"/>
      <c r="Z608" s="206"/>
      <c r="AA608" s="194">
        <f t="shared" si="49"/>
        <v>0</v>
      </c>
      <c r="AB608" s="124" t="str">
        <f t="shared" si="50"/>
        <v/>
      </c>
      <c r="AC608" s="195" t="str">
        <f t="shared" si="51"/>
        <v/>
      </c>
      <c r="AD608" s="194" t="str">
        <f t="shared" si="52"/>
        <v/>
      </c>
      <c r="AE608" s="194">
        <f>IF(AD608="",0,IF(ISERROR(VLOOKUP(AD608,AD$7:AD607,1,FALSE)),1,0))</f>
        <v>0</v>
      </c>
      <c r="AF608" s="194"/>
    </row>
    <row r="609" spans="1:32" ht="16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75">
        <f>IF(AND($X$1012&lt;&gt;" ",$X$1012&lt;&gt;0),IF(X609=$X$1012,1+COUNTIF(U$7:U608,"&gt;0"),0),0)</f>
        <v>0</v>
      </c>
      <c r="V609" s="178" t="s">
        <v>798</v>
      </c>
      <c r="W609" s="130"/>
      <c r="X609" s="131"/>
      <c r="Y609" s="131"/>
      <c r="Z609" s="206"/>
      <c r="AA609" s="194">
        <f t="shared" si="49"/>
        <v>0</v>
      </c>
      <c r="AB609" s="124" t="str">
        <f t="shared" si="50"/>
        <v/>
      </c>
      <c r="AC609" s="195" t="str">
        <f t="shared" si="51"/>
        <v/>
      </c>
      <c r="AD609" s="194" t="str">
        <f t="shared" si="52"/>
        <v/>
      </c>
      <c r="AE609" s="194">
        <f>IF(AD609="",0,IF(ISERROR(VLOOKUP(AD609,AD$7:AD608,1,FALSE)),1,0))</f>
        <v>0</v>
      </c>
      <c r="AF609" s="194"/>
    </row>
    <row r="610" spans="1:32" ht="16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75">
        <f>IF(AND($X$1012&lt;&gt;" ",$X$1012&lt;&gt;0),IF(X610=$X$1012,1+COUNTIF(U$7:U609,"&gt;0"),0),0)</f>
        <v>0</v>
      </c>
      <c r="V610" s="178" t="s">
        <v>799</v>
      </c>
      <c r="W610" s="130"/>
      <c r="X610" s="131"/>
      <c r="Y610" s="131"/>
      <c r="Z610" s="206"/>
      <c r="AA610" s="194">
        <f t="shared" si="49"/>
        <v>0</v>
      </c>
      <c r="AB610" s="124" t="str">
        <f t="shared" si="50"/>
        <v/>
      </c>
      <c r="AC610" s="195" t="str">
        <f t="shared" si="51"/>
        <v/>
      </c>
      <c r="AD610" s="194" t="str">
        <f t="shared" si="52"/>
        <v/>
      </c>
      <c r="AE610" s="194">
        <f>IF(AD610="",0,IF(ISERROR(VLOOKUP(AD610,AD$7:AD609,1,FALSE)),1,0))</f>
        <v>0</v>
      </c>
      <c r="AF610" s="194"/>
    </row>
    <row r="611" spans="1:32" ht="16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75">
        <f>IF(AND($X$1012&lt;&gt;" ",$X$1012&lt;&gt;0),IF(X611=$X$1012,1+COUNTIF(U$7:U610,"&gt;0"),0),0)</f>
        <v>0</v>
      </c>
      <c r="V611" s="178" t="s">
        <v>800</v>
      </c>
      <c r="W611" s="130"/>
      <c r="X611" s="131"/>
      <c r="Y611" s="131"/>
      <c r="Z611" s="206"/>
      <c r="AA611" s="194">
        <f t="shared" si="49"/>
        <v>0</v>
      </c>
      <c r="AB611" s="124" t="str">
        <f t="shared" si="50"/>
        <v/>
      </c>
      <c r="AC611" s="195" t="str">
        <f t="shared" si="51"/>
        <v/>
      </c>
      <c r="AD611" s="194" t="str">
        <f t="shared" si="52"/>
        <v/>
      </c>
      <c r="AE611" s="194">
        <f>IF(AD611="",0,IF(ISERROR(VLOOKUP(AD611,AD$7:AD610,1,FALSE)),1,0))</f>
        <v>0</v>
      </c>
      <c r="AF611" s="194"/>
    </row>
    <row r="612" spans="1:32" ht="16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75">
        <f>IF(AND($X$1012&lt;&gt;" ",$X$1012&lt;&gt;0),IF(X612=$X$1012,1+COUNTIF(U$7:U611,"&gt;0"),0),0)</f>
        <v>0</v>
      </c>
      <c r="V612" s="178" t="s">
        <v>801</v>
      </c>
      <c r="W612" s="130"/>
      <c r="X612" s="131"/>
      <c r="Y612" s="131"/>
      <c r="Z612" s="206"/>
      <c r="AA612" s="194">
        <f t="shared" si="49"/>
        <v>0</v>
      </c>
      <c r="AB612" s="124" t="str">
        <f t="shared" si="50"/>
        <v/>
      </c>
      <c r="AC612" s="195" t="str">
        <f t="shared" si="51"/>
        <v/>
      </c>
      <c r="AD612" s="194" t="str">
        <f t="shared" si="52"/>
        <v/>
      </c>
      <c r="AE612" s="194">
        <f>IF(AD612="",0,IF(ISERROR(VLOOKUP(AD612,AD$7:AD611,1,FALSE)),1,0))</f>
        <v>0</v>
      </c>
      <c r="AF612" s="194"/>
    </row>
    <row r="613" spans="1:32" ht="16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75">
        <f>IF(AND($X$1012&lt;&gt;" ",$X$1012&lt;&gt;0),IF(X613=$X$1012,1+COUNTIF(U$7:U612,"&gt;0"),0),0)</f>
        <v>0</v>
      </c>
      <c r="V613" s="178" t="s">
        <v>802</v>
      </c>
      <c r="W613" s="130"/>
      <c r="X613" s="131"/>
      <c r="Y613" s="131"/>
      <c r="Z613" s="206"/>
      <c r="AA613" s="194">
        <f t="shared" si="49"/>
        <v>0</v>
      </c>
      <c r="AB613" s="124" t="str">
        <f t="shared" si="50"/>
        <v/>
      </c>
      <c r="AC613" s="195" t="str">
        <f t="shared" si="51"/>
        <v/>
      </c>
      <c r="AD613" s="194" t="str">
        <f t="shared" si="52"/>
        <v/>
      </c>
      <c r="AE613" s="194">
        <f>IF(AD613="",0,IF(ISERROR(VLOOKUP(AD613,AD$7:AD612,1,FALSE)),1,0))</f>
        <v>0</v>
      </c>
      <c r="AF613" s="194"/>
    </row>
    <row r="614" spans="1:32" ht="16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75">
        <f>IF(AND($X$1012&lt;&gt;" ",$X$1012&lt;&gt;0),IF(X614=$X$1012,1+COUNTIF(U$7:U613,"&gt;0"),0),0)</f>
        <v>0</v>
      </c>
      <c r="V614" s="178" t="s">
        <v>803</v>
      </c>
      <c r="W614" s="130"/>
      <c r="X614" s="131"/>
      <c r="Y614" s="131"/>
      <c r="Z614" s="206"/>
      <c r="AA614" s="194">
        <f t="shared" si="49"/>
        <v>0</v>
      </c>
      <c r="AB614" s="124" t="str">
        <f t="shared" si="50"/>
        <v/>
      </c>
      <c r="AC614" s="195" t="str">
        <f t="shared" si="51"/>
        <v/>
      </c>
      <c r="AD614" s="194" t="str">
        <f t="shared" si="52"/>
        <v/>
      </c>
      <c r="AE614" s="194">
        <f>IF(AD614="",0,IF(ISERROR(VLOOKUP(AD614,AD$7:AD613,1,FALSE)),1,0))</f>
        <v>0</v>
      </c>
      <c r="AF614" s="194"/>
    </row>
    <row r="615" spans="1:32" ht="16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75">
        <f>IF(AND($X$1012&lt;&gt;" ",$X$1012&lt;&gt;0),IF(X615=$X$1012,1+COUNTIF(U$7:U614,"&gt;0"),0),0)</f>
        <v>0</v>
      </c>
      <c r="V615" s="178" t="s">
        <v>804</v>
      </c>
      <c r="W615" s="130"/>
      <c r="X615" s="131"/>
      <c r="Y615" s="131"/>
      <c r="Z615" s="206"/>
      <c r="AA615" s="194">
        <f t="shared" si="49"/>
        <v>0</v>
      </c>
      <c r="AB615" s="124" t="str">
        <f t="shared" si="50"/>
        <v/>
      </c>
      <c r="AC615" s="195" t="str">
        <f t="shared" si="51"/>
        <v/>
      </c>
      <c r="AD615" s="194" t="str">
        <f t="shared" si="52"/>
        <v/>
      </c>
      <c r="AE615" s="194">
        <f>IF(AD615="",0,IF(ISERROR(VLOOKUP(AD615,AD$7:AD614,1,FALSE)),1,0))</f>
        <v>0</v>
      </c>
      <c r="AF615" s="194"/>
    </row>
    <row r="616" spans="1:32" ht="16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75">
        <f>IF(AND($X$1012&lt;&gt;" ",$X$1012&lt;&gt;0),IF(X616=$X$1012,1+COUNTIF(U$7:U615,"&gt;0"),0),0)</f>
        <v>0</v>
      </c>
      <c r="V616" s="178" t="s">
        <v>805</v>
      </c>
      <c r="W616" s="130"/>
      <c r="X616" s="131"/>
      <c r="Y616" s="131"/>
      <c r="Z616" s="206"/>
      <c r="AA616" s="194">
        <f t="shared" si="49"/>
        <v>0</v>
      </c>
      <c r="AB616" s="124" t="str">
        <f t="shared" si="50"/>
        <v/>
      </c>
      <c r="AC616" s="195" t="str">
        <f t="shared" si="51"/>
        <v/>
      </c>
      <c r="AD616" s="194" t="str">
        <f t="shared" si="52"/>
        <v/>
      </c>
      <c r="AE616" s="194">
        <f>IF(AD616="",0,IF(ISERROR(VLOOKUP(AD616,AD$7:AD615,1,FALSE)),1,0))</f>
        <v>0</v>
      </c>
      <c r="AF616" s="194"/>
    </row>
    <row r="617" spans="1:32" ht="16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75">
        <f>IF(AND($X$1012&lt;&gt;" ",$X$1012&lt;&gt;0),IF(X617=$X$1012,1+COUNTIF(U$7:U616,"&gt;0"),0),0)</f>
        <v>0</v>
      </c>
      <c r="V617" s="178" t="s">
        <v>806</v>
      </c>
      <c r="W617" s="130"/>
      <c r="X617" s="131"/>
      <c r="Y617" s="131"/>
      <c r="Z617" s="206"/>
      <c r="AA617" s="194">
        <f t="shared" si="49"/>
        <v>0</v>
      </c>
      <c r="AB617" s="124" t="str">
        <f t="shared" si="50"/>
        <v/>
      </c>
      <c r="AC617" s="195" t="str">
        <f t="shared" si="51"/>
        <v/>
      </c>
      <c r="AD617" s="194" t="str">
        <f t="shared" si="52"/>
        <v/>
      </c>
      <c r="AE617" s="194">
        <f>IF(AD617="",0,IF(ISERROR(VLOOKUP(AD617,AD$7:AD616,1,FALSE)),1,0))</f>
        <v>0</v>
      </c>
      <c r="AF617" s="194"/>
    </row>
    <row r="618" spans="1:32" ht="16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75">
        <f>IF(AND($X$1012&lt;&gt;" ",$X$1012&lt;&gt;0),IF(X618=$X$1012,1+COUNTIF(U$7:U617,"&gt;0"),0),0)</f>
        <v>0</v>
      </c>
      <c r="V618" s="178" t="s">
        <v>807</v>
      </c>
      <c r="W618" s="130"/>
      <c r="X618" s="131"/>
      <c r="Y618" s="131"/>
      <c r="Z618" s="206"/>
      <c r="AA618" s="194">
        <f t="shared" si="49"/>
        <v>0</v>
      </c>
      <c r="AB618" s="124" t="str">
        <f t="shared" si="50"/>
        <v/>
      </c>
      <c r="AC618" s="195" t="str">
        <f t="shared" si="51"/>
        <v/>
      </c>
      <c r="AD618" s="194" t="str">
        <f t="shared" si="52"/>
        <v/>
      </c>
      <c r="AE618" s="194">
        <f>IF(AD618="",0,IF(ISERROR(VLOOKUP(AD618,AD$7:AD617,1,FALSE)),1,0))</f>
        <v>0</v>
      </c>
      <c r="AF618" s="194"/>
    </row>
    <row r="619" spans="1:32" ht="16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75">
        <f>IF(AND($X$1012&lt;&gt;" ",$X$1012&lt;&gt;0),IF(X619=$X$1012,1+COUNTIF(U$7:U618,"&gt;0"),0),0)</f>
        <v>0</v>
      </c>
      <c r="V619" s="178" t="s">
        <v>808</v>
      </c>
      <c r="W619" s="130"/>
      <c r="X619" s="131"/>
      <c r="Y619" s="131"/>
      <c r="Z619" s="206"/>
      <c r="AA619" s="194">
        <f t="shared" si="49"/>
        <v>0</v>
      </c>
      <c r="AB619" s="124" t="str">
        <f t="shared" si="50"/>
        <v/>
      </c>
      <c r="AC619" s="195" t="str">
        <f t="shared" si="51"/>
        <v/>
      </c>
      <c r="AD619" s="194" t="str">
        <f t="shared" si="52"/>
        <v/>
      </c>
      <c r="AE619" s="194">
        <f>IF(AD619="",0,IF(ISERROR(VLOOKUP(AD619,AD$7:AD618,1,FALSE)),1,0))</f>
        <v>0</v>
      </c>
      <c r="AF619" s="194"/>
    </row>
    <row r="620" spans="1:32" ht="16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75">
        <f>IF(AND($X$1012&lt;&gt;" ",$X$1012&lt;&gt;0),IF(X620=$X$1012,1+COUNTIF(U$7:U619,"&gt;0"),0),0)</f>
        <v>0</v>
      </c>
      <c r="V620" s="178" t="s">
        <v>809</v>
      </c>
      <c r="W620" s="130"/>
      <c r="X620" s="131"/>
      <c r="Y620" s="131"/>
      <c r="Z620" s="206"/>
      <c r="AA620" s="194">
        <f t="shared" si="49"/>
        <v>0</v>
      </c>
      <c r="AB620" s="124" t="str">
        <f t="shared" si="50"/>
        <v/>
      </c>
      <c r="AC620" s="195" t="str">
        <f t="shared" si="51"/>
        <v/>
      </c>
      <c r="AD620" s="194" t="str">
        <f t="shared" si="52"/>
        <v/>
      </c>
      <c r="AE620" s="194">
        <f>IF(AD620="",0,IF(ISERROR(VLOOKUP(AD620,AD$7:AD619,1,FALSE)),1,0))</f>
        <v>0</v>
      </c>
      <c r="AF620" s="194"/>
    </row>
    <row r="621" spans="1:32" ht="16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75">
        <f>IF(AND($X$1012&lt;&gt;" ",$X$1012&lt;&gt;0),IF(X621=$X$1012,1+COUNTIF(U$7:U620,"&gt;0"),0),0)</f>
        <v>0</v>
      </c>
      <c r="V621" s="178" t="s">
        <v>810</v>
      </c>
      <c r="W621" s="130"/>
      <c r="X621" s="131"/>
      <c r="Y621" s="131"/>
      <c r="Z621" s="206"/>
      <c r="AA621" s="194">
        <f t="shared" si="49"/>
        <v>0</v>
      </c>
      <c r="AB621" s="124" t="str">
        <f t="shared" si="50"/>
        <v/>
      </c>
      <c r="AC621" s="195" t="str">
        <f t="shared" si="51"/>
        <v/>
      </c>
      <c r="AD621" s="194" t="str">
        <f t="shared" si="52"/>
        <v/>
      </c>
      <c r="AE621" s="194">
        <f>IF(AD621="",0,IF(ISERROR(VLOOKUP(AD621,AD$7:AD620,1,FALSE)),1,0))</f>
        <v>0</v>
      </c>
      <c r="AF621" s="194"/>
    </row>
    <row r="622" spans="1:32" ht="16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75">
        <f>IF(AND($X$1012&lt;&gt;" ",$X$1012&lt;&gt;0),IF(X622=$X$1012,1+COUNTIF(U$7:U621,"&gt;0"),0),0)</f>
        <v>0</v>
      </c>
      <c r="V622" s="178" t="s">
        <v>811</v>
      </c>
      <c r="W622" s="130"/>
      <c r="X622" s="131"/>
      <c r="Y622" s="131"/>
      <c r="Z622" s="206"/>
      <c r="AA622" s="194">
        <f t="shared" si="49"/>
        <v>0</v>
      </c>
      <c r="AB622" s="124" t="str">
        <f t="shared" si="50"/>
        <v/>
      </c>
      <c r="AC622" s="195" t="str">
        <f t="shared" si="51"/>
        <v/>
      </c>
      <c r="AD622" s="194" t="str">
        <f t="shared" si="52"/>
        <v/>
      </c>
      <c r="AE622" s="194">
        <f>IF(AD622="",0,IF(ISERROR(VLOOKUP(AD622,AD$7:AD621,1,FALSE)),1,0))</f>
        <v>0</v>
      </c>
      <c r="AF622" s="194"/>
    </row>
    <row r="623" spans="1:32" ht="16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75">
        <f>IF(AND($X$1012&lt;&gt;" ",$X$1012&lt;&gt;0),IF(X623=$X$1012,1+COUNTIF(U$7:U622,"&gt;0"),0),0)</f>
        <v>0</v>
      </c>
      <c r="V623" s="178" t="s">
        <v>812</v>
      </c>
      <c r="W623" s="130"/>
      <c r="X623" s="131"/>
      <c r="Y623" s="131"/>
      <c r="Z623" s="206"/>
      <c r="AA623" s="194">
        <f t="shared" si="49"/>
        <v>0</v>
      </c>
      <c r="AB623" s="124" t="str">
        <f t="shared" si="50"/>
        <v/>
      </c>
      <c r="AC623" s="195" t="str">
        <f t="shared" si="51"/>
        <v/>
      </c>
      <c r="AD623" s="194" t="str">
        <f t="shared" si="52"/>
        <v/>
      </c>
      <c r="AE623" s="194">
        <f>IF(AD623="",0,IF(ISERROR(VLOOKUP(AD623,AD$7:AD622,1,FALSE)),1,0))</f>
        <v>0</v>
      </c>
      <c r="AF623" s="194"/>
    </row>
    <row r="624" spans="1:32" ht="16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75">
        <f>IF(AND($X$1012&lt;&gt;" ",$X$1012&lt;&gt;0),IF(X624=$X$1012,1+COUNTIF(U$7:U623,"&gt;0"),0),0)</f>
        <v>0</v>
      </c>
      <c r="V624" s="178" t="s">
        <v>813</v>
      </c>
      <c r="W624" s="130"/>
      <c r="X624" s="131"/>
      <c r="Y624" s="131"/>
      <c r="Z624" s="206"/>
      <c r="AA624" s="194">
        <f t="shared" si="49"/>
        <v>0</v>
      </c>
      <c r="AB624" s="124" t="str">
        <f t="shared" si="50"/>
        <v/>
      </c>
      <c r="AC624" s="195" t="str">
        <f t="shared" si="51"/>
        <v/>
      </c>
      <c r="AD624" s="194" t="str">
        <f t="shared" si="52"/>
        <v/>
      </c>
      <c r="AE624" s="194">
        <f>IF(AD624="",0,IF(ISERROR(VLOOKUP(AD624,AD$7:AD623,1,FALSE)),1,0))</f>
        <v>0</v>
      </c>
      <c r="AF624" s="194"/>
    </row>
    <row r="625" spans="1:32" ht="16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75">
        <f>IF(AND($X$1012&lt;&gt;" ",$X$1012&lt;&gt;0),IF(X625=$X$1012,1+COUNTIF(U$7:U624,"&gt;0"),0),0)</f>
        <v>0</v>
      </c>
      <c r="V625" s="178" t="s">
        <v>814</v>
      </c>
      <c r="W625" s="130"/>
      <c r="X625" s="131"/>
      <c r="Y625" s="131"/>
      <c r="Z625" s="206"/>
      <c r="AA625" s="194">
        <f t="shared" si="49"/>
        <v>0</v>
      </c>
      <c r="AB625" s="124" t="str">
        <f t="shared" si="50"/>
        <v/>
      </c>
      <c r="AC625" s="195" t="str">
        <f t="shared" si="51"/>
        <v/>
      </c>
      <c r="AD625" s="194" t="str">
        <f t="shared" si="52"/>
        <v/>
      </c>
      <c r="AE625" s="194">
        <f>IF(AD625="",0,IF(ISERROR(VLOOKUP(AD625,AD$7:AD624,1,FALSE)),1,0))</f>
        <v>0</v>
      </c>
      <c r="AF625" s="194"/>
    </row>
    <row r="626" spans="1:32" ht="16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75">
        <f>IF(AND($X$1012&lt;&gt;" ",$X$1012&lt;&gt;0),IF(X626=$X$1012,1+COUNTIF(U$7:U625,"&gt;0"),0),0)</f>
        <v>0</v>
      </c>
      <c r="V626" s="178" t="s">
        <v>815</v>
      </c>
      <c r="W626" s="130"/>
      <c r="X626" s="131"/>
      <c r="Y626" s="131"/>
      <c r="Z626" s="206"/>
      <c r="AA626" s="194">
        <f t="shared" si="49"/>
        <v>0</v>
      </c>
      <c r="AB626" s="124" t="str">
        <f t="shared" si="50"/>
        <v/>
      </c>
      <c r="AC626" s="195" t="str">
        <f t="shared" si="51"/>
        <v/>
      </c>
      <c r="AD626" s="194" t="str">
        <f t="shared" si="52"/>
        <v/>
      </c>
      <c r="AE626" s="194">
        <f>IF(AD626="",0,IF(ISERROR(VLOOKUP(AD626,AD$7:AD625,1,FALSE)),1,0))</f>
        <v>0</v>
      </c>
      <c r="AF626" s="194"/>
    </row>
    <row r="627" spans="1:32" ht="16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75">
        <f>IF(AND($X$1012&lt;&gt;" ",$X$1012&lt;&gt;0),IF(X627=$X$1012,1+COUNTIF(U$7:U626,"&gt;0"),0),0)</f>
        <v>0</v>
      </c>
      <c r="V627" s="178" t="s">
        <v>816</v>
      </c>
      <c r="W627" s="130"/>
      <c r="X627" s="131"/>
      <c r="Y627" s="131"/>
      <c r="Z627" s="206"/>
      <c r="AA627" s="194">
        <f t="shared" si="49"/>
        <v>0</v>
      </c>
      <c r="AB627" s="124" t="str">
        <f t="shared" si="50"/>
        <v/>
      </c>
      <c r="AC627" s="195" t="str">
        <f t="shared" si="51"/>
        <v/>
      </c>
      <c r="AD627" s="194" t="str">
        <f t="shared" si="52"/>
        <v/>
      </c>
      <c r="AE627" s="194">
        <f>IF(AD627="",0,IF(ISERROR(VLOOKUP(AD627,AD$7:AD626,1,FALSE)),1,0))</f>
        <v>0</v>
      </c>
      <c r="AF627" s="194"/>
    </row>
    <row r="628" spans="1:32" ht="16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75">
        <f>IF(AND($X$1012&lt;&gt;" ",$X$1012&lt;&gt;0),IF(X628=$X$1012,1+COUNTIF(U$7:U627,"&gt;0"),0),0)</f>
        <v>0</v>
      </c>
      <c r="V628" s="178" t="s">
        <v>817</v>
      </c>
      <c r="W628" s="130"/>
      <c r="X628" s="131"/>
      <c r="Y628" s="131"/>
      <c r="Z628" s="206"/>
      <c r="AA628" s="194">
        <f t="shared" si="49"/>
        <v>0</v>
      </c>
      <c r="AB628" s="124" t="str">
        <f t="shared" si="50"/>
        <v/>
      </c>
      <c r="AC628" s="195" t="str">
        <f t="shared" si="51"/>
        <v/>
      </c>
      <c r="AD628" s="194" t="str">
        <f t="shared" si="52"/>
        <v/>
      </c>
      <c r="AE628" s="194">
        <f>IF(AD628="",0,IF(ISERROR(VLOOKUP(AD628,AD$7:AD627,1,FALSE)),1,0))</f>
        <v>0</v>
      </c>
      <c r="AF628" s="194"/>
    </row>
    <row r="629" spans="1:32" ht="16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75">
        <f>IF(AND($X$1012&lt;&gt;" ",$X$1012&lt;&gt;0),IF(X629=$X$1012,1+COUNTIF(U$7:U628,"&gt;0"),0),0)</f>
        <v>0</v>
      </c>
      <c r="V629" s="178" t="s">
        <v>818</v>
      </c>
      <c r="W629" s="130"/>
      <c r="X629" s="131"/>
      <c r="Y629" s="131"/>
      <c r="Z629" s="206"/>
      <c r="AA629" s="194">
        <f t="shared" si="49"/>
        <v>0</v>
      </c>
      <c r="AB629" s="124" t="str">
        <f t="shared" si="50"/>
        <v/>
      </c>
      <c r="AC629" s="195" t="str">
        <f t="shared" si="51"/>
        <v/>
      </c>
      <c r="AD629" s="194" t="str">
        <f t="shared" si="52"/>
        <v/>
      </c>
      <c r="AE629" s="194">
        <f>IF(AD629="",0,IF(ISERROR(VLOOKUP(AD629,AD$7:AD628,1,FALSE)),1,0))</f>
        <v>0</v>
      </c>
      <c r="AF629" s="194"/>
    </row>
    <row r="630" spans="1:32" ht="16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75">
        <f>IF(AND($X$1012&lt;&gt;" ",$X$1012&lt;&gt;0),IF(X630=$X$1012,1+COUNTIF(U$7:U629,"&gt;0"),0),0)</f>
        <v>0</v>
      </c>
      <c r="V630" s="178" t="s">
        <v>819</v>
      </c>
      <c r="W630" s="130"/>
      <c r="X630" s="131"/>
      <c r="Y630" s="131"/>
      <c r="Z630" s="206"/>
      <c r="AA630" s="194">
        <f t="shared" si="49"/>
        <v>0</v>
      </c>
      <c r="AB630" s="124" t="str">
        <f t="shared" si="50"/>
        <v/>
      </c>
      <c r="AC630" s="195" t="str">
        <f t="shared" si="51"/>
        <v/>
      </c>
      <c r="AD630" s="194" t="str">
        <f t="shared" si="52"/>
        <v/>
      </c>
      <c r="AE630" s="194">
        <f>IF(AD630="",0,IF(ISERROR(VLOOKUP(AD630,AD$7:AD629,1,FALSE)),1,0))</f>
        <v>0</v>
      </c>
      <c r="AF630" s="194"/>
    </row>
    <row r="631" spans="1:32" ht="16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75">
        <f>IF(AND($X$1012&lt;&gt;" ",$X$1012&lt;&gt;0),IF(X631=$X$1012,1+COUNTIF(U$7:U630,"&gt;0"),0),0)</f>
        <v>0</v>
      </c>
      <c r="V631" s="178" t="s">
        <v>820</v>
      </c>
      <c r="W631" s="130"/>
      <c r="X631" s="131"/>
      <c r="Y631" s="131"/>
      <c r="Z631" s="206"/>
      <c r="AA631" s="194">
        <f t="shared" si="49"/>
        <v>0</v>
      </c>
      <c r="AB631" s="124" t="str">
        <f t="shared" si="50"/>
        <v/>
      </c>
      <c r="AC631" s="195" t="str">
        <f t="shared" si="51"/>
        <v/>
      </c>
      <c r="AD631" s="194" t="str">
        <f t="shared" si="52"/>
        <v/>
      </c>
      <c r="AE631" s="194">
        <f>IF(AD631="",0,IF(ISERROR(VLOOKUP(AD631,AD$7:AD630,1,FALSE)),1,0))</f>
        <v>0</v>
      </c>
      <c r="AF631" s="194"/>
    </row>
    <row r="632" spans="1:32" ht="16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75">
        <f>IF(AND($X$1012&lt;&gt;" ",$X$1012&lt;&gt;0),IF(X632=$X$1012,1+COUNTIF(U$7:U631,"&gt;0"),0),0)</f>
        <v>0</v>
      </c>
      <c r="V632" s="178" t="s">
        <v>821</v>
      </c>
      <c r="W632" s="130"/>
      <c r="X632" s="131"/>
      <c r="Y632" s="131"/>
      <c r="Z632" s="206"/>
      <c r="AA632" s="194">
        <f t="shared" si="49"/>
        <v>0</v>
      </c>
      <c r="AB632" s="124" t="str">
        <f t="shared" si="50"/>
        <v/>
      </c>
      <c r="AC632" s="195" t="str">
        <f t="shared" si="51"/>
        <v/>
      </c>
      <c r="AD632" s="194" t="str">
        <f t="shared" si="52"/>
        <v/>
      </c>
      <c r="AE632" s="194">
        <f>IF(AD632="",0,IF(ISERROR(VLOOKUP(AD632,AD$7:AD631,1,FALSE)),1,0))</f>
        <v>0</v>
      </c>
      <c r="AF632" s="194"/>
    </row>
    <row r="633" spans="1:32" ht="16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75">
        <f>IF(AND($X$1012&lt;&gt;" ",$X$1012&lt;&gt;0),IF(X633=$X$1012,1+COUNTIF(U$7:U632,"&gt;0"),0),0)</f>
        <v>0</v>
      </c>
      <c r="V633" s="178" t="s">
        <v>822</v>
      </c>
      <c r="W633" s="130"/>
      <c r="X633" s="131"/>
      <c r="Y633" s="131"/>
      <c r="Z633" s="206"/>
      <c r="AA633" s="194">
        <f t="shared" si="49"/>
        <v>0</v>
      </c>
      <c r="AB633" s="124" t="str">
        <f t="shared" si="50"/>
        <v/>
      </c>
      <c r="AC633" s="195" t="str">
        <f t="shared" si="51"/>
        <v/>
      </c>
      <c r="AD633" s="194" t="str">
        <f t="shared" si="52"/>
        <v/>
      </c>
      <c r="AE633" s="194">
        <f>IF(AD633="",0,IF(ISERROR(VLOOKUP(AD633,AD$7:AD632,1,FALSE)),1,0))</f>
        <v>0</v>
      </c>
      <c r="AF633" s="194"/>
    </row>
    <row r="634" spans="1:32" ht="16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75">
        <f>IF(AND($X$1012&lt;&gt;" ",$X$1012&lt;&gt;0),IF(X634=$X$1012,1+COUNTIF(U$7:U633,"&gt;0"),0),0)</f>
        <v>0</v>
      </c>
      <c r="V634" s="178" t="s">
        <v>823</v>
      </c>
      <c r="W634" s="130"/>
      <c r="X634" s="131"/>
      <c r="Y634" s="131"/>
      <c r="Z634" s="206"/>
      <c r="AA634" s="194">
        <f t="shared" si="49"/>
        <v>0</v>
      </c>
      <c r="AB634" s="124" t="str">
        <f t="shared" si="50"/>
        <v/>
      </c>
      <c r="AC634" s="195" t="str">
        <f t="shared" si="51"/>
        <v/>
      </c>
      <c r="AD634" s="194" t="str">
        <f t="shared" si="52"/>
        <v/>
      </c>
      <c r="AE634" s="194">
        <f>IF(AD634="",0,IF(ISERROR(VLOOKUP(AD634,AD$7:AD633,1,FALSE)),1,0))</f>
        <v>0</v>
      </c>
      <c r="AF634" s="194"/>
    </row>
    <row r="635" spans="1:32" ht="16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75">
        <f>IF(AND($X$1012&lt;&gt;" ",$X$1012&lt;&gt;0),IF(X635=$X$1012,1+COUNTIF(U$7:U634,"&gt;0"),0),0)</f>
        <v>0</v>
      </c>
      <c r="V635" s="178" t="s">
        <v>824</v>
      </c>
      <c r="W635" s="130"/>
      <c r="X635" s="131"/>
      <c r="Y635" s="131"/>
      <c r="Z635" s="206"/>
      <c r="AA635" s="194">
        <f t="shared" si="49"/>
        <v>0</v>
      </c>
      <c r="AB635" s="124" t="str">
        <f t="shared" si="50"/>
        <v/>
      </c>
      <c r="AC635" s="195" t="str">
        <f t="shared" si="51"/>
        <v/>
      </c>
      <c r="AD635" s="194" t="str">
        <f t="shared" si="52"/>
        <v/>
      </c>
      <c r="AE635" s="194">
        <f>IF(AD635="",0,IF(ISERROR(VLOOKUP(AD635,AD$7:AD634,1,FALSE)),1,0))</f>
        <v>0</v>
      </c>
      <c r="AF635" s="194"/>
    </row>
    <row r="636" spans="1:32" ht="16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75">
        <f>IF(AND($X$1012&lt;&gt;" ",$X$1012&lt;&gt;0),IF(X636=$X$1012,1+COUNTIF(U$7:U635,"&gt;0"),0),0)</f>
        <v>0</v>
      </c>
      <c r="V636" s="178" t="s">
        <v>825</v>
      </c>
      <c r="W636" s="130"/>
      <c r="X636" s="131"/>
      <c r="Y636" s="131"/>
      <c r="Z636" s="206"/>
      <c r="AA636" s="194">
        <f t="shared" si="49"/>
        <v>0</v>
      </c>
      <c r="AB636" s="124" t="str">
        <f t="shared" si="50"/>
        <v/>
      </c>
      <c r="AC636" s="195" t="str">
        <f t="shared" si="51"/>
        <v/>
      </c>
      <c r="AD636" s="194" t="str">
        <f t="shared" si="52"/>
        <v/>
      </c>
      <c r="AE636" s="194">
        <f>IF(AD636="",0,IF(ISERROR(VLOOKUP(AD636,AD$7:AD635,1,FALSE)),1,0))</f>
        <v>0</v>
      </c>
      <c r="AF636" s="194"/>
    </row>
    <row r="637" spans="1:32" ht="16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75">
        <f>IF(AND($X$1012&lt;&gt;" ",$X$1012&lt;&gt;0),IF(X637=$X$1012,1+COUNTIF(U$7:U636,"&gt;0"),0),0)</f>
        <v>0</v>
      </c>
      <c r="V637" s="178" t="s">
        <v>826</v>
      </c>
      <c r="W637" s="130"/>
      <c r="X637" s="131"/>
      <c r="Y637" s="131"/>
      <c r="Z637" s="206"/>
      <c r="AA637" s="194">
        <f t="shared" si="49"/>
        <v>0</v>
      </c>
      <c r="AB637" s="124" t="str">
        <f t="shared" si="50"/>
        <v/>
      </c>
      <c r="AC637" s="195" t="str">
        <f t="shared" si="51"/>
        <v/>
      </c>
      <c r="AD637" s="194" t="str">
        <f t="shared" si="52"/>
        <v/>
      </c>
      <c r="AE637" s="194">
        <f>IF(AD637="",0,IF(ISERROR(VLOOKUP(AD637,AD$7:AD636,1,FALSE)),1,0))</f>
        <v>0</v>
      </c>
      <c r="AF637" s="194"/>
    </row>
    <row r="638" spans="1:32" ht="16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75">
        <f>IF(AND($X$1012&lt;&gt;" ",$X$1012&lt;&gt;0),IF(X638=$X$1012,1+COUNTIF(U$7:U637,"&gt;0"),0),0)</f>
        <v>0</v>
      </c>
      <c r="V638" s="178" t="s">
        <v>827</v>
      </c>
      <c r="W638" s="130"/>
      <c r="X638" s="131"/>
      <c r="Y638" s="131"/>
      <c r="Z638" s="206"/>
      <c r="AA638" s="194">
        <f t="shared" si="49"/>
        <v>0</v>
      </c>
      <c r="AB638" s="124" t="str">
        <f t="shared" si="50"/>
        <v/>
      </c>
      <c r="AC638" s="195" t="str">
        <f t="shared" si="51"/>
        <v/>
      </c>
      <c r="AD638" s="194" t="str">
        <f t="shared" si="52"/>
        <v/>
      </c>
      <c r="AE638" s="194">
        <f>IF(AD638="",0,IF(ISERROR(VLOOKUP(AD638,AD$7:AD637,1,FALSE)),1,0))</f>
        <v>0</v>
      </c>
      <c r="AF638" s="194"/>
    </row>
    <row r="639" spans="1:32" ht="16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75">
        <f>IF(AND($X$1012&lt;&gt;" ",$X$1012&lt;&gt;0),IF(X639=$X$1012,1+COUNTIF(U$7:U638,"&gt;0"),0),0)</f>
        <v>0</v>
      </c>
      <c r="V639" s="178" t="s">
        <v>828</v>
      </c>
      <c r="W639" s="130"/>
      <c r="X639" s="131"/>
      <c r="Y639" s="131"/>
      <c r="Z639" s="206"/>
      <c r="AA639" s="194">
        <f t="shared" si="49"/>
        <v>0</v>
      </c>
      <c r="AB639" s="124" t="str">
        <f t="shared" si="50"/>
        <v/>
      </c>
      <c r="AC639" s="195" t="str">
        <f t="shared" si="51"/>
        <v/>
      </c>
      <c r="AD639" s="194" t="str">
        <f t="shared" si="52"/>
        <v/>
      </c>
      <c r="AE639" s="194">
        <f>IF(AD639="",0,IF(ISERROR(VLOOKUP(AD639,AD$7:AD638,1,FALSE)),1,0))</f>
        <v>0</v>
      </c>
      <c r="AF639" s="194"/>
    </row>
    <row r="640" spans="1:32" ht="16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75">
        <f>IF(AND($X$1012&lt;&gt;" ",$X$1012&lt;&gt;0),IF(X640=$X$1012,1+COUNTIF(U$7:U639,"&gt;0"),0),0)</f>
        <v>0</v>
      </c>
      <c r="V640" s="178" t="s">
        <v>829</v>
      </c>
      <c r="W640" s="130"/>
      <c r="X640" s="131"/>
      <c r="Y640" s="131"/>
      <c r="Z640" s="206"/>
      <c r="AA640" s="194">
        <f t="shared" si="49"/>
        <v>0</v>
      </c>
      <c r="AB640" s="124" t="str">
        <f t="shared" si="50"/>
        <v/>
      </c>
      <c r="AC640" s="195" t="str">
        <f t="shared" si="51"/>
        <v/>
      </c>
      <c r="AD640" s="194" t="str">
        <f t="shared" si="52"/>
        <v/>
      </c>
      <c r="AE640" s="194">
        <f>IF(AD640="",0,IF(ISERROR(VLOOKUP(AD640,AD$7:AD639,1,FALSE)),1,0))</f>
        <v>0</v>
      </c>
      <c r="AF640" s="194"/>
    </row>
    <row r="641" spans="1:32" ht="16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75">
        <f>IF(AND($X$1012&lt;&gt;" ",$X$1012&lt;&gt;0),IF(X641=$X$1012,1+COUNTIF(U$7:U640,"&gt;0"),0),0)</f>
        <v>0</v>
      </c>
      <c r="V641" s="178" t="s">
        <v>830</v>
      </c>
      <c r="W641" s="130"/>
      <c r="X641" s="131"/>
      <c r="Y641" s="131"/>
      <c r="Z641" s="206"/>
      <c r="AA641" s="194">
        <f t="shared" si="49"/>
        <v>0</v>
      </c>
      <c r="AB641" s="124" t="str">
        <f t="shared" si="50"/>
        <v/>
      </c>
      <c r="AC641" s="195" t="str">
        <f t="shared" si="51"/>
        <v/>
      </c>
      <c r="AD641" s="194" t="str">
        <f t="shared" si="52"/>
        <v/>
      </c>
      <c r="AE641" s="194">
        <f>IF(AD641="",0,IF(ISERROR(VLOOKUP(AD641,AD$7:AD640,1,FALSE)),1,0))</f>
        <v>0</v>
      </c>
      <c r="AF641" s="194"/>
    </row>
    <row r="642" spans="1:32" ht="16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75">
        <f>IF(AND($X$1012&lt;&gt;" ",$X$1012&lt;&gt;0),IF(X642=$X$1012,1+COUNTIF(U$7:U641,"&gt;0"),0),0)</f>
        <v>0</v>
      </c>
      <c r="V642" s="178" t="s">
        <v>831</v>
      </c>
      <c r="W642" s="130"/>
      <c r="X642" s="131"/>
      <c r="Y642" s="131"/>
      <c r="Z642" s="206"/>
      <c r="AA642" s="194">
        <f t="shared" si="49"/>
        <v>0</v>
      </c>
      <c r="AB642" s="124" t="str">
        <f t="shared" si="50"/>
        <v/>
      </c>
      <c r="AC642" s="195" t="str">
        <f t="shared" si="51"/>
        <v/>
      </c>
      <c r="AD642" s="194" t="str">
        <f t="shared" si="52"/>
        <v/>
      </c>
      <c r="AE642" s="194">
        <f>IF(AD642="",0,IF(ISERROR(VLOOKUP(AD642,AD$7:AD641,1,FALSE)),1,0))</f>
        <v>0</v>
      </c>
      <c r="AF642" s="194"/>
    </row>
    <row r="643" spans="1:32" ht="16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75">
        <f>IF(AND($X$1012&lt;&gt;" ",$X$1012&lt;&gt;0),IF(X643=$X$1012,1+COUNTIF(U$7:U642,"&gt;0"),0),0)</f>
        <v>0</v>
      </c>
      <c r="V643" s="178" t="s">
        <v>832</v>
      </c>
      <c r="W643" s="130"/>
      <c r="X643" s="131"/>
      <c r="Y643" s="131"/>
      <c r="Z643" s="206"/>
      <c r="AA643" s="194">
        <f t="shared" si="49"/>
        <v>0</v>
      </c>
      <c r="AB643" s="124" t="str">
        <f t="shared" si="50"/>
        <v/>
      </c>
      <c r="AC643" s="195" t="str">
        <f t="shared" si="51"/>
        <v/>
      </c>
      <c r="AD643" s="194" t="str">
        <f t="shared" si="52"/>
        <v/>
      </c>
      <c r="AE643" s="194">
        <f>IF(AD643="",0,IF(ISERROR(VLOOKUP(AD643,AD$7:AD642,1,FALSE)),1,0))</f>
        <v>0</v>
      </c>
      <c r="AF643" s="194"/>
    </row>
    <row r="644" spans="1:32" ht="16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75">
        <f>IF(AND($X$1012&lt;&gt;" ",$X$1012&lt;&gt;0),IF(X644=$X$1012,1+COUNTIF(U$7:U643,"&gt;0"),0),0)</f>
        <v>0</v>
      </c>
      <c r="V644" s="178" t="s">
        <v>833</v>
      </c>
      <c r="W644" s="130"/>
      <c r="X644" s="131"/>
      <c r="Y644" s="131"/>
      <c r="Z644" s="206"/>
      <c r="AA644" s="194">
        <f t="shared" si="49"/>
        <v>0</v>
      </c>
      <c r="AB644" s="124" t="str">
        <f t="shared" si="50"/>
        <v/>
      </c>
      <c r="AC644" s="195" t="str">
        <f t="shared" si="51"/>
        <v/>
      </c>
      <c r="AD644" s="194" t="str">
        <f t="shared" si="52"/>
        <v/>
      </c>
      <c r="AE644" s="194">
        <f>IF(AD644="",0,IF(ISERROR(VLOOKUP(AD644,AD$7:AD643,1,FALSE)),1,0))</f>
        <v>0</v>
      </c>
      <c r="AF644" s="194"/>
    </row>
    <row r="645" spans="1:32" ht="16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75">
        <f>IF(AND($X$1012&lt;&gt;" ",$X$1012&lt;&gt;0),IF(X645=$X$1012,1+COUNTIF(U$7:U644,"&gt;0"),0),0)</f>
        <v>0</v>
      </c>
      <c r="V645" s="178" t="s">
        <v>834</v>
      </c>
      <c r="W645" s="130"/>
      <c r="X645" s="131"/>
      <c r="Y645" s="131"/>
      <c r="Z645" s="206"/>
      <c r="AA645" s="194">
        <f t="shared" si="49"/>
        <v>0</v>
      </c>
      <c r="AB645" s="124" t="str">
        <f t="shared" si="50"/>
        <v/>
      </c>
      <c r="AC645" s="195" t="str">
        <f t="shared" si="51"/>
        <v/>
      </c>
      <c r="AD645" s="194" t="str">
        <f t="shared" si="52"/>
        <v/>
      </c>
      <c r="AE645" s="194">
        <f>IF(AD645="",0,IF(ISERROR(VLOOKUP(AD645,AD$7:AD644,1,FALSE)),1,0))</f>
        <v>0</v>
      </c>
      <c r="AF645" s="194"/>
    </row>
    <row r="646" spans="1:32" ht="16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75">
        <f>IF(AND($X$1012&lt;&gt;" ",$X$1012&lt;&gt;0),IF(X646=$X$1012,1+COUNTIF(U$7:U645,"&gt;0"),0),0)</f>
        <v>0</v>
      </c>
      <c r="V646" s="178" t="s">
        <v>835</v>
      </c>
      <c r="W646" s="130"/>
      <c r="X646" s="131"/>
      <c r="Y646" s="131"/>
      <c r="Z646" s="206"/>
      <c r="AA646" s="194">
        <f t="shared" si="49"/>
        <v>0</v>
      </c>
      <c r="AB646" s="124" t="str">
        <f t="shared" si="50"/>
        <v/>
      </c>
      <c r="AC646" s="195" t="str">
        <f t="shared" si="51"/>
        <v/>
      </c>
      <c r="AD646" s="194" t="str">
        <f t="shared" si="52"/>
        <v/>
      </c>
      <c r="AE646" s="194">
        <f>IF(AD646="",0,IF(ISERROR(VLOOKUP(AD646,AD$7:AD645,1,FALSE)),1,0))</f>
        <v>0</v>
      </c>
      <c r="AF646" s="194"/>
    </row>
    <row r="647" spans="1:32" ht="16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75">
        <f>IF(AND($X$1012&lt;&gt;" ",$X$1012&lt;&gt;0),IF(X647=$X$1012,1+COUNTIF(U$7:U646,"&gt;0"),0),0)</f>
        <v>0</v>
      </c>
      <c r="V647" s="178" t="s">
        <v>836</v>
      </c>
      <c r="W647" s="130"/>
      <c r="X647" s="131"/>
      <c r="Y647" s="131"/>
      <c r="Z647" s="206"/>
      <c r="AA647" s="194">
        <f t="shared" si="49"/>
        <v>0</v>
      </c>
      <c r="AB647" s="124" t="str">
        <f t="shared" si="50"/>
        <v/>
      </c>
      <c r="AC647" s="195" t="str">
        <f t="shared" si="51"/>
        <v/>
      </c>
      <c r="AD647" s="194" t="str">
        <f t="shared" si="52"/>
        <v/>
      </c>
      <c r="AE647" s="194">
        <f>IF(AD647="",0,IF(ISERROR(VLOOKUP(AD647,AD$7:AD646,1,FALSE)),1,0))</f>
        <v>0</v>
      </c>
      <c r="AF647" s="194"/>
    </row>
    <row r="648" spans="1:32" ht="16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75">
        <f>IF(AND($X$1012&lt;&gt;" ",$X$1012&lt;&gt;0),IF(X648=$X$1012,1+COUNTIF(U$7:U647,"&gt;0"),0),0)</f>
        <v>0</v>
      </c>
      <c r="V648" s="178" t="s">
        <v>837</v>
      </c>
      <c r="W648" s="130"/>
      <c r="X648" s="131"/>
      <c r="Y648" s="131"/>
      <c r="Z648" s="206"/>
      <c r="AA648" s="194">
        <f t="shared" ref="AA648:AA711" si="53">IF(ISBLANK(X648),0,VLOOKUP(X648,$B$8:$E$22,1,FALSE))</f>
        <v>0</v>
      </c>
      <c r="AB648" s="124" t="str">
        <f t="shared" ref="AB648:AB711" si="54">IF(W648&gt;0,CONCATENATE(MONTH(W648)&amp;X648),"")</f>
        <v/>
      </c>
      <c r="AC648" s="195" t="str">
        <f t="shared" ref="AC648:AC711" si="55">IF(OR(AND(Z648&lt;&gt;0,ISBLANK(X648)),ISERROR(AA648)),"ERR","")</f>
        <v/>
      </c>
      <c r="AD648" s="194" t="str">
        <f t="shared" ref="AD648:AD711" si="56">IF(W648&gt;0,CONCATENATE(MONTH(W648),"-",YEAR(W648)),"")</f>
        <v/>
      </c>
      <c r="AE648" s="194">
        <f>IF(AD648="",0,IF(ISERROR(VLOOKUP(AD648,AD$7:AD647,1,FALSE)),1,0))</f>
        <v>0</v>
      </c>
      <c r="AF648" s="194"/>
    </row>
    <row r="649" spans="1:32" ht="16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75">
        <f>IF(AND($X$1012&lt;&gt;" ",$X$1012&lt;&gt;0),IF(X649=$X$1012,1+COUNTIF(U$7:U648,"&gt;0"),0),0)</f>
        <v>0</v>
      </c>
      <c r="V649" s="178" t="s">
        <v>838</v>
      </c>
      <c r="W649" s="130"/>
      <c r="X649" s="131"/>
      <c r="Y649" s="131"/>
      <c r="Z649" s="206"/>
      <c r="AA649" s="194">
        <f t="shared" si="53"/>
        <v>0</v>
      </c>
      <c r="AB649" s="124" t="str">
        <f t="shared" si="54"/>
        <v/>
      </c>
      <c r="AC649" s="195" t="str">
        <f t="shared" si="55"/>
        <v/>
      </c>
      <c r="AD649" s="194" t="str">
        <f t="shared" si="56"/>
        <v/>
      </c>
      <c r="AE649" s="194">
        <f>IF(AD649="",0,IF(ISERROR(VLOOKUP(AD649,AD$7:AD648,1,FALSE)),1,0))</f>
        <v>0</v>
      </c>
      <c r="AF649" s="194"/>
    </row>
    <row r="650" spans="1:32" ht="16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75">
        <f>IF(AND($X$1012&lt;&gt;" ",$X$1012&lt;&gt;0),IF(X650=$X$1012,1+COUNTIF(U$7:U649,"&gt;0"),0),0)</f>
        <v>0</v>
      </c>
      <c r="V650" s="178" t="s">
        <v>839</v>
      </c>
      <c r="W650" s="130"/>
      <c r="X650" s="131"/>
      <c r="Y650" s="131"/>
      <c r="Z650" s="206"/>
      <c r="AA650" s="194">
        <f t="shared" si="53"/>
        <v>0</v>
      </c>
      <c r="AB650" s="124" t="str">
        <f t="shared" si="54"/>
        <v/>
      </c>
      <c r="AC650" s="195" t="str">
        <f t="shared" si="55"/>
        <v/>
      </c>
      <c r="AD650" s="194" t="str">
        <f t="shared" si="56"/>
        <v/>
      </c>
      <c r="AE650" s="194">
        <f>IF(AD650="",0,IF(ISERROR(VLOOKUP(AD650,AD$7:AD649,1,FALSE)),1,0))</f>
        <v>0</v>
      </c>
      <c r="AF650" s="194"/>
    </row>
    <row r="651" spans="1:32" ht="16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75">
        <f>IF(AND($X$1012&lt;&gt;" ",$X$1012&lt;&gt;0),IF(X651=$X$1012,1+COUNTIF(U$7:U650,"&gt;0"),0),0)</f>
        <v>0</v>
      </c>
      <c r="V651" s="178" t="s">
        <v>840</v>
      </c>
      <c r="W651" s="130"/>
      <c r="X651" s="131"/>
      <c r="Y651" s="131"/>
      <c r="Z651" s="206"/>
      <c r="AA651" s="194">
        <f t="shared" si="53"/>
        <v>0</v>
      </c>
      <c r="AB651" s="124" t="str">
        <f t="shared" si="54"/>
        <v/>
      </c>
      <c r="AC651" s="195" t="str">
        <f t="shared" si="55"/>
        <v/>
      </c>
      <c r="AD651" s="194" t="str">
        <f t="shared" si="56"/>
        <v/>
      </c>
      <c r="AE651" s="194">
        <f>IF(AD651="",0,IF(ISERROR(VLOOKUP(AD651,AD$7:AD650,1,FALSE)),1,0))</f>
        <v>0</v>
      </c>
      <c r="AF651" s="194"/>
    </row>
    <row r="652" spans="1:32" ht="16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75">
        <f>IF(AND($X$1012&lt;&gt;" ",$X$1012&lt;&gt;0),IF(X652=$X$1012,1+COUNTIF(U$7:U651,"&gt;0"),0),0)</f>
        <v>0</v>
      </c>
      <c r="V652" s="178" t="s">
        <v>841</v>
      </c>
      <c r="W652" s="130"/>
      <c r="X652" s="131"/>
      <c r="Y652" s="131"/>
      <c r="Z652" s="206"/>
      <c r="AA652" s="194">
        <f t="shared" si="53"/>
        <v>0</v>
      </c>
      <c r="AB652" s="124" t="str">
        <f t="shared" si="54"/>
        <v/>
      </c>
      <c r="AC652" s="195" t="str">
        <f t="shared" si="55"/>
        <v/>
      </c>
      <c r="AD652" s="194" t="str">
        <f t="shared" si="56"/>
        <v/>
      </c>
      <c r="AE652" s="194">
        <f>IF(AD652="",0,IF(ISERROR(VLOOKUP(AD652,AD$7:AD651,1,FALSE)),1,0))</f>
        <v>0</v>
      </c>
      <c r="AF652" s="194"/>
    </row>
    <row r="653" spans="1:32" ht="16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75">
        <f>IF(AND($X$1012&lt;&gt;" ",$X$1012&lt;&gt;0),IF(X653=$X$1012,1+COUNTIF(U$7:U652,"&gt;0"),0),0)</f>
        <v>0</v>
      </c>
      <c r="V653" s="178" t="s">
        <v>842</v>
      </c>
      <c r="W653" s="130"/>
      <c r="X653" s="131"/>
      <c r="Y653" s="131"/>
      <c r="Z653" s="206"/>
      <c r="AA653" s="194">
        <f t="shared" si="53"/>
        <v>0</v>
      </c>
      <c r="AB653" s="124" t="str">
        <f t="shared" si="54"/>
        <v/>
      </c>
      <c r="AC653" s="195" t="str">
        <f t="shared" si="55"/>
        <v/>
      </c>
      <c r="AD653" s="194" t="str">
        <f t="shared" si="56"/>
        <v/>
      </c>
      <c r="AE653" s="194">
        <f>IF(AD653="",0,IF(ISERROR(VLOOKUP(AD653,AD$7:AD652,1,FALSE)),1,0))</f>
        <v>0</v>
      </c>
      <c r="AF653" s="194"/>
    </row>
    <row r="654" spans="1:32" ht="16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75">
        <f>IF(AND($X$1012&lt;&gt;" ",$X$1012&lt;&gt;0),IF(X654=$X$1012,1+COUNTIF(U$7:U653,"&gt;0"),0),0)</f>
        <v>0</v>
      </c>
      <c r="V654" s="178" t="s">
        <v>843</v>
      </c>
      <c r="W654" s="130"/>
      <c r="X654" s="131"/>
      <c r="Y654" s="131"/>
      <c r="Z654" s="206"/>
      <c r="AA654" s="194">
        <f t="shared" si="53"/>
        <v>0</v>
      </c>
      <c r="AB654" s="124" t="str">
        <f t="shared" si="54"/>
        <v/>
      </c>
      <c r="AC654" s="195" t="str">
        <f t="shared" si="55"/>
        <v/>
      </c>
      <c r="AD654" s="194" t="str">
        <f t="shared" si="56"/>
        <v/>
      </c>
      <c r="AE654" s="194">
        <f>IF(AD654="",0,IF(ISERROR(VLOOKUP(AD654,AD$7:AD653,1,FALSE)),1,0))</f>
        <v>0</v>
      </c>
      <c r="AF654" s="194"/>
    </row>
    <row r="655" spans="1:32" ht="16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75">
        <f>IF(AND($X$1012&lt;&gt;" ",$X$1012&lt;&gt;0),IF(X655=$X$1012,1+COUNTIF(U$7:U654,"&gt;0"),0),0)</f>
        <v>0</v>
      </c>
      <c r="V655" s="178" t="s">
        <v>844</v>
      </c>
      <c r="W655" s="130"/>
      <c r="X655" s="131"/>
      <c r="Y655" s="131"/>
      <c r="Z655" s="206"/>
      <c r="AA655" s="194">
        <f t="shared" si="53"/>
        <v>0</v>
      </c>
      <c r="AB655" s="124" t="str">
        <f t="shared" si="54"/>
        <v/>
      </c>
      <c r="AC655" s="195" t="str">
        <f t="shared" si="55"/>
        <v/>
      </c>
      <c r="AD655" s="194" t="str">
        <f t="shared" si="56"/>
        <v/>
      </c>
      <c r="AE655" s="194">
        <f>IF(AD655="",0,IF(ISERROR(VLOOKUP(AD655,AD$7:AD654,1,FALSE)),1,0))</f>
        <v>0</v>
      </c>
      <c r="AF655" s="194"/>
    </row>
    <row r="656" spans="1:32" ht="16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75">
        <f>IF(AND($X$1012&lt;&gt;" ",$X$1012&lt;&gt;0),IF(X656=$X$1012,1+COUNTIF(U$7:U655,"&gt;0"),0),0)</f>
        <v>0</v>
      </c>
      <c r="V656" s="178" t="s">
        <v>845</v>
      </c>
      <c r="W656" s="130"/>
      <c r="X656" s="131"/>
      <c r="Y656" s="131"/>
      <c r="Z656" s="206"/>
      <c r="AA656" s="194">
        <f t="shared" si="53"/>
        <v>0</v>
      </c>
      <c r="AB656" s="124" t="str">
        <f t="shared" si="54"/>
        <v/>
      </c>
      <c r="AC656" s="195" t="str">
        <f t="shared" si="55"/>
        <v/>
      </c>
      <c r="AD656" s="194" t="str">
        <f t="shared" si="56"/>
        <v/>
      </c>
      <c r="AE656" s="194">
        <f>IF(AD656="",0,IF(ISERROR(VLOOKUP(AD656,AD$7:AD655,1,FALSE)),1,0))</f>
        <v>0</v>
      </c>
      <c r="AF656" s="194"/>
    </row>
    <row r="657" spans="1:32" ht="16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75">
        <f>IF(AND($X$1012&lt;&gt;" ",$X$1012&lt;&gt;0),IF(X657=$X$1012,1+COUNTIF(U$7:U656,"&gt;0"),0),0)</f>
        <v>0</v>
      </c>
      <c r="V657" s="178" t="s">
        <v>846</v>
      </c>
      <c r="W657" s="130"/>
      <c r="X657" s="131"/>
      <c r="Y657" s="131"/>
      <c r="Z657" s="206"/>
      <c r="AA657" s="194">
        <f t="shared" si="53"/>
        <v>0</v>
      </c>
      <c r="AB657" s="124" t="str">
        <f t="shared" si="54"/>
        <v/>
      </c>
      <c r="AC657" s="195" t="str">
        <f t="shared" si="55"/>
        <v/>
      </c>
      <c r="AD657" s="194" t="str">
        <f t="shared" si="56"/>
        <v/>
      </c>
      <c r="AE657" s="194">
        <f>IF(AD657="",0,IF(ISERROR(VLOOKUP(AD657,AD$7:AD656,1,FALSE)),1,0))</f>
        <v>0</v>
      </c>
      <c r="AF657" s="194"/>
    </row>
    <row r="658" spans="1:32" ht="16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75">
        <f>IF(AND($X$1012&lt;&gt;" ",$X$1012&lt;&gt;0),IF(X658=$X$1012,1+COUNTIF(U$7:U657,"&gt;0"),0),0)</f>
        <v>0</v>
      </c>
      <c r="V658" s="178" t="s">
        <v>847</v>
      </c>
      <c r="W658" s="130"/>
      <c r="X658" s="131"/>
      <c r="Y658" s="131"/>
      <c r="Z658" s="206"/>
      <c r="AA658" s="194">
        <f t="shared" si="53"/>
        <v>0</v>
      </c>
      <c r="AB658" s="124" t="str">
        <f t="shared" si="54"/>
        <v/>
      </c>
      <c r="AC658" s="195" t="str">
        <f t="shared" si="55"/>
        <v/>
      </c>
      <c r="AD658" s="194" t="str">
        <f t="shared" si="56"/>
        <v/>
      </c>
      <c r="AE658" s="194">
        <f>IF(AD658="",0,IF(ISERROR(VLOOKUP(AD658,AD$7:AD657,1,FALSE)),1,0))</f>
        <v>0</v>
      </c>
      <c r="AF658" s="194"/>
    </row>
    <row r="659" spans="1:32" ht="16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75">
        <f>IF(AND($X$1012&lt;&gt;" ",$X$1012&lt;&gt;0),IF(X659=$X$1012,1+COUNTIF(U$7:U658,"&gt;0"),0),0)</f>
        <v>0</v>
      </c>
      <c r="V659" s="178" t="s">
        <v>848</v>
      </c>
      <c r="W659" s="130"/>
      <c r="X659" s="131"/>
      <c r="Y659" s="131"/>
      <c r="Z659" s="206"/>
      <c r="AA659" s="194">
        <f t="shared" si="53"/>
        <v>0</v>
      </c>
      <c r="AB659" s="124" t="str">
        <f t="shared" si="54"/>
        <v/>
      </c>
      <c r="AC659" s="195" t="str">
        <f t="shared" si="55"/>
        <v/>
      </c>
      <c r="AD659" s="194" t="str">
        <f t="shared" si="56"/>
        <v/>
      </c>
      <c r="AE659" s="194">
        <f>IF(AD659="",0,IF(ISERROR(VLOOKUP(AD659,AD$7:AD658,1,FALSE)),1,0))</f>
        <v>0</v>
      </c>
      <c r="AF659" s="194"/>
    </row>
    <row r="660" spans="1:32" ht="16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75">
        <f>IF(AND($X$1012&lt;&gt;" ",$X$1012&lt;&gt;0),IF(X660=$X$1012,1+COUNTIF(U$7:U659,"&gt;0"),0),0)</f>
        <v>0</v>
      </c>
      <c r="V660" s="178" t="s">
        <v>849</v>
      </c>
      <c r="W660" s="130"/>
      <c r="X660" s="131"/>
      <c r="Y660" s="131"/>
      <c r="Z660" s="206"/>
      <c r="AA660" s="194">
        <f t="shared" si="53"/>
        <v>0</v>
      </c>
      <c r="AB660" s="124" t="str">
        <f t="shared" si="54"/>
        <v/>
      </c>
      <c r="AC660" s="195" t="str">
        <f t="shared" si="55"/>
        <v/>
      </c>
      <c r="AD660" s="194" t="str">
        <f t="shared" si="56"/>
        <v/>
      </c>
      <c r="AE660" s="194">
        <f>IF(AD660="",0,IF(ISERROR(VLOOKUP(AD660,AD$7:AD659,1,FALSE)),1,0))</f>
        <v>0</v>
      </c>
      <c r="AF660" s="194"/>
    </row>
    <row r="661" spans="1:32" ht="16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75">
        <f>IF(AND($X$1012&lt;&gt;" ",$X$1012&lt;&gt;0),IF(X661=$X$1012,1+COUNTIF(U$7:U660,"&gt;0"),0),0)</f>
        <v>0</v>
      </c>
      <c r="V661" s="178" t="s">
        <v>850</v>
      </c>
      <c r="W661" s="130"/>
      <c r="X661" s="131"/>
      <c r="Y661" s="131"/>
      <c r="Z661" s="206"/>
      <c r="AA661" s="194">
        <f t="shared" si="53"/>
        <v>0</v>
      </c>
      <c r="AB661" s="124" t="str">
        <f t="shared" si="54"/>
        <v/>
      </c>
      <c r="AC661" s="195" t="str">
        <f t="shared" si="55"/>
        <v/>
      </c>
      <c r="AD661" s="194" t="str">
        <f t="shared" si="56"/>
        <v/>
      </c>
      <c r="AE661" s="194">
        <f>IF(AD661="",0,IF(ISERROR(VLOOKUP(AD661,AD$7:AD660,1,FALSE)),1,0))</f>
        <v>0</v>
      </c>
      <c r="AF661" s="194"/>
    </row>
    <row r="662" spans="1:32" ht="16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75">
        <f>IF(AND($X$1012&lt;&gt;" ",$X$1012&lt;&gt;0),IF(X662=$X$1012,1+COUNTIF(U$7:U661,"&gt;0"),0),0)</f>
        <v>0</v>
      </c>
      <c r="V662" s="178" t="s">
        <v>851</v>
      </c>
      <c r="W662" s="130"/>
      <c r="X662" s="131"/>
      <c r="Y662" s="131"/>
      <c r="Z662" s="206"/>
      <c r="AA662" s="194">
        <f t="shared" si="53"/>
        <v>0</v>
      </c>
      <c r="AB662" s="124" t="str">
        <f t="shared" si="54"/>
        <v/>
      </c>
      <c r="AC662" s="195" t="str">
        <f t="shared" si="55"/>
        <v/>
      </c>
      <c r="AD662" s="194" t="str">
        <f t="shared" si="56"/>
        <v/>
      </c>
      <c r="AE662" s="194">
        <f>IF(AD662="",0,IF(ISERROR(VLOOKUP(AD662,AD$7:AD661,1,FALSE)),1,0))</f>
        <v>0</v>
      </c>
      <c r="AF662" s="194"/>
    </row>
    <row r="663" spans="1:32" ht="16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75">
        <f>IF(AND($X$1012&lt;&gt;" ",$X$1012&lt;&gt;0),IF(X663=$X$1012,1+COUNTIF(U$7:U662,"&gt;0"),0),0)</f>
        <v>0</v>
      </c>
      <c r="V663" s="178" t="s">
        <v>852</v>
      </c>
      <c r="W663" s="130"/>
      <c r="X663" s="131"/>
      <c r="Y663" s="131"/>
      <c r="Z663" s="206"/>
      <c r="AA663" s="194">
        <f t="shared" si="53"/>
        <v>0</v>
      </c>
      <c r="AB663" s="124" t="str">
        <f t="shared" si="54"/>
        <v/>
      </c>
      <c r="AC663" s="195" t="str">
        <f t="shared" si="55"/>
        <v/>
      </c>
      <c r="AD663" s="194" t="str">
        <f t="shared" si="56"/>
        <v/>
      </c>
      <c r="AE663" s="194">
        <f>IF(AD663="",0,IF(ISERROR(VLOOKUP(AD663,AD$7:AD662,1,FALSE)),1,0))</f>
        <v>0</v>
      </c>
      <c r="AF663" s="194"/>
    </row>
    <row r="664" spans="1:32" ht="16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75">
        <f>IF(AND($X$1012&lt;&gt;" ",$X$1012&lt;&gt;0),IF(X664=$X$1012,1+COUNTIF(U$7:U663,"&gt;0"),0),0)</f>
        <v>0</v>
      </c>
      <c r="V664" s="178" t="s">
        <v>853</v>
      </c>
      <c r="W664" s="130"/>
      <c r="X664" s="131"/>
      <c r="Y664" s="131"/>
      <c r="Z664" s="206"/>
      <c r="AA664" s="194">
        <f t="shared" si="53"/>
        <v>0</v>
      </c>
      <c r="AB664" s="124" t="str">
        <f t="shared" si="54"/>
        <v/>
      </c>
      <c r="AC664" s="195" t="str">
        <f t="shared" si="55"/>
        <v/>
      </c>
      <c r="AD664" s="194" t="str">
        <f t="shared" si="56"/>
        <v/>
      </c>
      <c r="AE664" s="194">
        <f>IF(AD664="",0,IF(ISERROR(VLOOKUP(AD664,AD$7:AD663,1,FALSE)),1,0))</f>
        <v>0</v>
      </c>
      <c r="AF664" s="194"/>
    </row>
    <row r="665" spans="1:32" ht="16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75">
        <f>IF(AND($X$1012&lt;&gt;" ",$X$1012&lt;&gt;0),IF(X665=$X$1012,1+COUNTIF(U$7:U664,"&gt;0"),0),0)</f>
        <v>0</v>
      </c>
      <c r="V665" s="178" t="s">
        <v>854</v>
      </c>
      <c r="W665" s="130"/>
      <c r="X665" s="131"/>
      <c r="Y665" s="131"/>
      <c r="Z665" s="206"/>
      <c r="AA665" s="194">
        <f t="shared" si="53"/>
        <v>0</v>
      </c>
      <c r="AB665" s="124" t="str">
        <f t="shared" si="54"/>
        <v/>
      </c>
      <c r="AC665" s="195" t="str">
        <f t="shared" si="55"/>
        <v/>
      </c>
      <c r="AD665" s="194" t="str">
        <f t="shared" si="56"/>
        <v/>
      </c>
      <c r="AE665" s="194">
        <f>IF(AD665="",0,IF(ISERROR(VLOOKUP(AD665,AD$7:AD664,1,FALSE)),1,0))</f>
        <v>0</v>
      </c>
      <c r="AF665" s="194"/>
    </row>
    <row r="666" spans="1:32" ht="16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75">
        <f>IF(AND($X$1012&lt;&gt;" ",$X$1012&lt;&gt;0),IF(X666=$X$1012,1+COUNTIF(U$7:U665,"&gt;0"),0),0)</f>
        <v>0</v>
      </c>
      <c r="V666" s="178" t="s">
        <v>855</v>
      </c>
      <c r="W666" s="130"/>
      <c r="X666" s="131"/>
      <c r="Y666" s="131"/>
      <c r="Z666" s="206"/>
      <c r="AA666" s="194">
        <f t="shared" si="53"/>
        <v>0</v>
      </c>
      <c r="AB666" s="124" t="str">
        <f t="shared" si="54"/>
        <v/>
      </c>
      <c r="AC666" s="195" t="str">
        <f t="shared" si="55"/>
        <v/>
      </c>
      <c r="AD666" s="194" t="str">
        <f t="shared" si="56"/>
        <v/>
      </c>
      <c r="AE666" s="194">
        <f>IF(AD666="",0,IF(ISERROR(VLOOKUP(AD666,AD$7:AD665,1,FALSE)),1,0))</f>
        <v>0</v>
      </c>
      <c r="AF666" s="194"/>
    </row>
    <row r="667" spans="1:32" ht="16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75">
        <f>IF(AND($X$1012&lt;&gt;" ",$X$1012&lt;&gt;0),IF(X667=$X$1012,1+COUNTIF(U$7:U666,"&gt;0"),0),0)</f>
        <v>0</v>
      </c>
      <c r="V667" s="178" t="s">
        <v>856</v>
      </c>
      <c r="W667" s="130"/>
      <c r="X667" s="131"/>
      <c r="Y667" s="131"/>
      <c r="Z667" s="206"/>
      <c r="AA667" s="194">
        <f t="shared" si="53"/>
        <v>0</v>
      </c>
      <c r="AB667" s="124" t="str">
        <f t="shared" si="54"/>
        <v/>
      </c>
      <c r="AC667" s="195" t="str">
        <f t="shared" si="55"/>
        <v/>
      </c>
      <c r="AD667" s="194" t="str">
        <f t="shared" si="56"/>
        <v/>
      </c>
      <c r="AE667" s="194">
        <f>IF(AD667="",0,IF(ISERROR(VLOOKUP(AD667,AD$7:AD666,1,FALSE)),1,0))</f>
        <v>0</v>
      </c>
      <c r="AF667" s="194"/>
    </row>
    <row r="668" spans="1:32" ht="16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75">
        <f>IF(AND($X$1012&lt;&gt;" ",$X$1012&lt;&gt;0),IF(X668=$X$1012,1+COUNTIF(U$7:U667,"&gt;0"),0),0)</f>
        <v>0</v>
      </c>
      <c r="V668" s="178" t="s">
        <v>857</v>
      </c>
      <c r="W668" s="130"/>
      <c r="X668" s="131"/>
      <c r="Y668" s="131"/>
      <c r="Z668" s="206"/>
      <c r="AA668" s="194">
        <f t="shared" si="53"/>
        <v>0</v>
      </c>
      <c r="AB668" s="124" t="str">
        <f t="shared" si="54"/>
        <v/>
      </c>
      <c r="AC668" s="195" t="str">
        <f t="shared" si="55"/>
        <v/>
      </c>
      <c r="AD668" s="194" t="str">
        <f t="shared" si="56"/>
        <v/>
      </c>
      <c r="AE668" s="194">
        <f>IF(AD668="",0,IF(ISERROR(VLOOKUP(AD668,AD$7:AD667,1,FALSE)),1,0))</f>
        <v>0</v>
      </c>
      <c r="AF668" s="194"/>
    </row>
    <row r="669" spans="1:32" ht="16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75">
        <f>IF(AND($X$1012&lt;&gt;" ",$X$1012&lt;&gt;0),IF(X669=$X$1012,1+COUNTIF(U$7:U668,"&gt;0"),0),0)</f>
        <v>0</v>
      </c>
      <c r="V669" s="178" t="s">
        <v>858</v>
      </c>
      <c r="W669" s="130"/>
      <c r="X669" s="131"/>
      <c r="Y669" s="131"/>
      <c r="Z669" s="206"/>
      <c r="AA669" s="194">
        <f t="shared" si="53"/>
        <v>0</v>
      </c>
      <c r="AB669" s="124" t="str">
        <f t="shared" si="54"/>
        <v/>
      </c>
      <c r="AC669" s="195" t="str">
        <f t="shared" si="55"/>
        <v/>
      </c>
      <c r="AD669" s="194" t="str">
        <f t="shared" si="56"/>
        <v/>
      </c>
      <c r="AE669" s="194">
        <f>IF(AD669="",0,IF(ISERROR(VLOOKUP(AD669,AD$7:AD668,1,FALSE)),1,0))</f>
        <v>0</v>
      </c>
      <c r="AF669" s="194"/>
    </row>
    <row r="670" spans="1:32" ht="16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75">
        <f>IF(AND($X$1012&lt;&gt;" ",$X$1012&lt;&gt;0),IF(X670=$X$1012,1+COUNTIF(U$7:U669,"&gt;0"),0),0)</f>
        <v>0</v>
      </c>
      <c r="V670" s="178" t="s">
        <v>859</v>
      </c>
      <c r="W670" s="130"/>
      <c r="X670" s="131"/>
      <c r="Y670" s="131"/>
      <c r="Z670" s="206"/>
      <c r="AA670" s="194">
        <f t="shared" si="53"/>
        <v>0</v>
      </c>
      <c r="AB670" s="124" t="str">
        <f t="shared" si="54"/>
        <v/>
      </c>
      <c r="AC670" s="195" t="str">
        <f t="shared" si="55"/>
        <v/>
      </c>
      <c r="AD670" s="194" t="str">
        <f t="shared" si="56"/>
        <v/>
      </c>
      <c r="AE670" s="194">
        <f>IF(AD670="",0,IF(ISERROR(VLOOKUP(AD670,AD$7:AD669,1,FALSE)),1,0))</f>
        <v>0</v>
      </c>
      <c r="AF670" s="194"/>
    </row>
    <row r="671" spans="1:32" ht="16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75">
        <f>IF(AND($X$1012&lt;&gt;" ",$X$1012&lt;&gt;0),IF(X671=$X$1012,1+COUNTIF(U$7:U670,"&gt;0"),0),0)</f>
        <v>0</v>
      </c>
      <c r="V671" s="178" t="s">
        <v>860</v>
      </c>
      <c r="W671" s="130"/>
      <c r="X671" s="131"/>
      <c r="Y671" s="131"/>
      <c r="Z671" s="206"/>
      <c r="AA671" s="194">
        <f t="shared" si="53"/>
        <v>0</v>
      </c>
      <c r="AB671" s="124" t="str">
        <f t="shared" si="54"/>
        <v/>
      </c>
      <c r="AC671" s="195" t="str">
        <f t="shared" si="55"/>
        <v/>
      </c>
      <c r="AD671" s="194" t="str">
        <f t="shared" si="56"/>
        <v/>
      </c>
      <c r="AE671" s="194">
        <f>IF(AD671="",0,IF(ISERROR(VLOOKUP(AD671,AD$7:AD670,1,FALSE)),1,0))</f>
        <v>0</v>
      </c>
      <c r="AF671" s="194"/>
    </row>
    <row r="672" spans="1:32" ht="16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75">
        <f>IF(AND($X$1012&lt;&gt;" ",$X$1012&lt;&gt;0),IF(X672=$X$1012,1+COUNTIF(U$7:U671,"&gt;0"),0),0)</f>
        <v>0</v>
      </c>
      <c r="V672" s="178" t="s">
        <v>861</v>
      </c>
      <c r="W672" s="130"/>
      <c r="X672" s="131"/>
      <c r="Y672" s="131"/>
      <c r="Z672" s="206"/>
      <c r="AA672" s="194">
        <f t="shared" si="53"/>
        <v>0</v>
      </c>
      <c r="AB672" s="124" t="str">
        <f t="shared" si="54"/>
        <v/>
      </c>
      <c r="AC672" s="195" t="str">
        <f t="shared" si="55"/>
        <v/>
      </c>
      <c r="AD672" s="194" t="str">
        <f t="shared" si="56"/>
        <v/>
      </c>
      <c r="AE672" s="194">
        <f>IF(AD672="",0,IF(ISERROR(VLOOKUP(AD672,AD$7:AD671,1,FALSE)),1,0))</f>
        <v>0</v>
      </c>
      <c r="AF672" s="194"/>
    </row>
    <row r="673" spans="1:32" ht="16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75">
        <f>IF(AND($X$1012&lt;&gt;" ",$X$1012&lt;&gt;0),IF(X673=$X$1012,1+COUNTIF(U$7:U672,"&gt;0"),0),0)</f>
        <v>0</v>
      </c>
      <c r="V673" s="178" t="s">
        <v>862</v>
      </c>
      <c r="W673" s="130"/>
      <c r="X673" s="131"/>
      <c r="Y673" s="131"/>
      <c r="Z673" s="206"/>
      <c r="AA673" s="194">
        <f t="shared" si="53"/>
        <v>0</v>
      </c>
      <c r="AB673" s="124" t="str">
        <f t="shared" si="54"/>
        <v/>
      </c>
      <c r="AC673" s="195" t="str">
        <f t="shared" si="55"/>
        <v/>
      </c>
      <c r="AD673" s="194" t="str">
        <f t="shared" si="56"/>
        <v/>
      </c>
      <c r="AE673" s="194">
        <f>IF(AD673="",0,IF(ISERROR(VLOOKUP(AD673,AD$7:AD672,1,FALSE)),1,0))</f>
        <v>0</v>
      </c>
      <c r="AF673" s="194"/>
    </row>
    <row r="674" spans="1:32" ht="16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75">
        <f>IF(AND($X$1012&lt;&gt;" ",$X$1012&lt;&gt;0),IF(X674=$X$1012,1+COUNTIF(U$7:U673,"&gt;0"),0),0)</f>
        <v>0</v>
      </c>
      <c r="V674" s="178" t="s">
        <v>863</v>
      </c>
      <c r="W674" s="130"/>
      <c r="X674" s="131"/>
      <c r="Y674" s="131"/>
      <c r="Z674" s="206"/>
      <c r="AA674" s="194">
        <f t="shared" si="53"/>
        <v>0</v>
      </c>
      <c r="AB674" s="124" t="str">
        <f t="shared" si="54"/>
        <v/>
      </c>
      <c r="AC674" s="195" t="str">
        <f t="shared" si="55"/>
        <v/>
      </c>
      <c r="AD674" s="194" t="str">
        <f t="shared" si="56"/>
        <v/>
      </c>
      <c r="AE674" s="194">
        <f>IF(AD674="",0,IF(ISERROR(VLOOKUP(AD674,AD$7:AD673,1,FALSE)),1,0))</f>
        <v>0</v>
      </c>
      <c r="AF674" s="194"/>
    </row>
    <row r="675" spans="1:32" ht="16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75">
        <f>IF(AND($X$1012&lt;&gt;" ",$X$1012&lt;&gt;0),IF(X675=$X$1012,1+COUNTIF(U$7:U674,"&gt;0"),0),0)</f>
        <v>0</v>
      </c>
      <c r="V675" s="178" t="s">
        <v>864</v>
      </c>
      <c r="W675" s="130"/>
      <c r="X675" s="131"/>
      <c r="Y675" s="131"/>
      <c r="Z675" s="206"/>
      <c r="AA675" s="194">
        <f t="shared" si="53"/>
        <v>0</v>
      </c>
      <c r="AB675" s="124" t="str">
        <f t="shared" si="54"/>
        <v/>
      </c>
      <c r="AC675" s="195" t="str">
        <f t="shared" si="55"/>
        <v/>
      </c>
      <c r="AD675" s="194" t="str">
        <f t="shared" si="56"/>
        <v/>
      </c>
      <c r="AE675" s="194">
        <f>IF(AD675="",0,IF(ISERROR(VLOOKUP(AD675,AD$7:AD674,1,FALSE)),1,0))</f>
        <v>0</v>
      </c>
      <c r="AF675" s="194"/>
    </row>
    <row r="676" spans="1:32" ht="16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75">
        <f>IF(AND($X$1012&lt;&gt;" ",$X$1012&lt;&gt;0),IF(X676=$X$1012,1+COUNTIF(U$7:U675,"&gt;0"),0),0)</f>
        <v>0</v>
      </c>
      <c r="V676" s="178" t="s">
        <v>865</v>
      </c>
      <c r="W676" s="130"/>
      <c r="X676" s="131"/>
      <c r="Y676" s="131"/>
      <c r="Z676" s="206"/>
      <c r="AA676" s="194">
        <f t="shared" si="53"/>
        <v>0</v>
      </c>
      <c r="AB676" s="124" t="str">
        <f t="shared" si="54"/>
        <v/>
      </c>
      <c r="AC676" s="195" t="str">
        <f t="shared" si="55"/>
        <v/>
      </c>
      <c r="AD676" s="194" t="str">
        <f t="shared" si="56"/>
        <v/>
      </c>
      <c r="AE676" s="194">
        <f>IF(AD676="",0,IF(ISERROR(VLOOKUP(AD676,AD$7:AD675,1,FALSE)),1,0))</f>
        <v>0</v>
      </c>
      <c r="AF676" s="194"/>
    </row>
    <row r="677" spans="1:32" ht="16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75">
        <f>IF(AND($X$1012&lt;&gt;" ",$X$1012&lt;&gt;0),IF(X677=$X$1012,1+COUNTIF(U$7:U676,"&gt;0"),0),0)</f>
        <v>0</v>
      </c>
      <c r="V677" s="178" t="s">
        <v>866</v>
      </c>
      <c r="W677" s="130"/>
      <c r="X677" s="131"/>
      <c r="Y677" s="131"/>
      <c r="Z677" s="206"/>
      <c r="AA677" s="194">
        <f t="shared" si="53"/>
        <v>0</v>
      </c>
      <c r="AB677" s="124" t="str">
        <f t="shared" si="54"/>
        <v/>
      </c>
      <c r="AC677" s="195" t="str">
        <f t="shared" si="55"/>
        <v/>
      </c>
      <c r="AD677" s="194" t="str">
        <f t="shared" si="56"/>
        <v/>
      </c>
      <c r="AE677" s="194">
        <f>IF(AD677="",0,IF(ISERROR(VLOOKUP(AD677,AD$7:AD676,1,FALSE)),1,0))</f>
        <v>0</v>
      </c>
      <c r="AF677" s="194"/>
    </row>
    <row r="678" spans="1:32" ht="16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75">
        <f>IF(AND($X$1012&lt;&gt;" ",$X$1012&lt;&gt;0),IF(X678=$X$1012,1+COUNTIF(U$7:U677,"&gt;0"),0),0)</f>
        <v>0</v>
      </c>
      <c r="V678" s="178" t="s">
        <v>867</v>
      </c>
      <c r="W678" s="130"/>
      <c r="X678" s="131"/>
      <c r="Y678" s="131"/>
      <c r="Z678" s="206"/>
      <c r="AA678" s="194">
        <f t="shared" si="53"/>
        <v>0</v>
      </c>
      <c r="AB678" s="124" t="str">
        <f t="shared" si="54"/>
        <v/>
      </c>
      <c r="AC678" s="195" t="str">
        <f t="shared" si="55"/>
        <v/>
      </c>
      <c r="AD678" s="194" t="str">
        <f t="shared" si="56"/>
        <v/>
      </c>
      <c r="AE678" s="194">
        <f>IF(AD678="",0,IF(ISERROR(VLOOKUP(AD678,AD$7:AD677,1,FALSE)),1,0))</f>
        <v>0</v>
      </c>
      <c r="AF678" s="194"/>
    </row>
    <row r="679" spans="1:32" ht="16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75">
        <f>IF(AND($X$1012&lt;&gt;" ",$X$1012&lt;&gt;0),IF(X679=$X$1012,1+COUNTIF(U$7:U678,"&gt;0"),0),0)</f>
        <v>0</v>
      </c>
      <c r="V679" s="178" t="s">
        <v>868</v>
      </c>
      <c r="W679" s="130"/>
      <c r="X679" s="131"/>
      <c r="Y679" s="131"/>
      <c r="Z679" s="206"/>
      <c r="AA679" s="194">
        <f t="shared" si="53"/>
        <v>0</v>
      </c>
      <c r="AB679" s="124" t="str">
        <f t="shared" si="54"/>
        <v/>
      </c>
      <c r="AC679" s="195" t="str">
        <f t="shared" si="55"/>
        <v/>
      </c>
      <c r="AD679" s="194" t="str">
        <f t="shared" si="56"/>
        <v/>
      </c>
      <c r="AE679" s="194">
        <f>IF(AD679="",0,IF(ISERROR(VLOOKUP(AD679,AD$7:AD678,1,FALSE)),1,0))</f>
        <v>0</v>
      </c>
      <c r="AF679" s="194"/>
    </row>
    <row r="680" spans="1:32" ht="16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75">
        <f>IF(AND($X$1012&lt;&gt;" ",$X$1012&lt;&gt;0),IF(X680=$X$1012,1+COUNTIF(U$7:U679,"&gt;0"),0),0)</f>
        <v>0</v>
      </c>
      <c r="V680" s="178" t="s">
        <v>869</v>
      </c>
      <c r="W680" s="130"/>
      <c r="X680" s="131"/>
      <c r="Y680" s="131"/>
      <c r="Z680" s="206"/>
      <c r="AA680" s="194">
        <f t="shared" si="53"/>
        <v>0</v>
      </c>
      <c r="AB680" s="124" t="str">
        <f t="shared" si="54"/>
        <v/>
      </c>
      <c r="AC680" s="195" t="str">
        <f t="shared" si="55"/>
        <v/>
      </c>
      <c r="AD680" s="194" t="str">
        <f t="shared" si="56"/>
        <v/>
      </c>
      <c r="AE680" s="194">
        <f>IF(AD680="",0,IF(ISERROR(VLOOKUP(AD680,AD$7:AD679,1,FALSE)),1,0))</f>
        <v>0</v>
      </c>
      <c r="AF680" s="194"/>
    </row>
    <row r="681" spans="1:32" ht="16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75">
        <f>IF(AND($X$1012&lt;&gt;" ",$X$1012&lt;&gt;0),IF(X681=$X$1012,1+COUNTIF(U$7:U680,"&gt;0"),0),0)</f>
        <v>0</v>
      </c>
      <c r="V681" s="178" t="s">
        <v>870</v>
      </c>
      <c r="W681" s="130"/>
      <c r="X681" s="131"/>
      <c r="Y681" s="131"/>
      <c r="Z681" s="206"/>
      <c r="AA681" s="194">
        <f t="shared" si="53"/>
        <v>0</v>
      </c>
      <c r="AB681" s="124" t="str">
        <f t="shared" si="54"/>
        <v/>
      </c>
      <c r="AC681" s="195" t="str">
        <f t="shared" si="55"/>
        <v/>
      </c>
      <c r="AD681" s="194" t="str">
        <f t="shared" si="56"/>
        <v/>
      </c>
      <c r="AE681" s="194">
        <f>IF(AD681="",0,IF(ISERROR(VLOOKUP(AD681,AD$7:AD680,1,FALSE)),1,0))</f>
        <v>0</v>
      </c>
      <c r="AF681" s="194"/>
    </row>
    <row r="682" spans="1:32" ht="16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75">
        <f>IF(AND($X$1012&lt;&gt;" ",$X$1012&lt;&gt;0),IF(X682=$X$1012,1+COUNTIF(U$7:U681,"&gt;0"),0),0)</f>
        <v>0</v>
      </c>
      <c r="V682" s="178" t="s">
        <v>871</v>
      </c>
      <c r="W682" s="130"/>
      <c r="X682" s="131"/>
      <c r="Y682" s="131"/>
      <c r="Z682" s="206"/>
      <c r="AA682" s="194">
        <f t="shared" si="53"/>
        <v>0</v>
      </c>
      <c r="AB682" s="124" t="str">
        <f t="shared" si="54"/>
        <v/>
      </c>
      <c r="AC682" s="195" t="str">
        <f t="shared" si="55"/>
        <v/>
      </c>
      <c r="AD682" s="194" t="str">
        <f t="shared" si="56"/>
        <v/>
      </c>
      <c r="AE682" s="194">
        <f>IF(AD682="",0,IF(ISERROR(VLOOKUP(AD682,AD$7:AD681,1,FALSE)),1,0))</f>
        <v>0</v>
      </c>
      <c r="AF682" s="194"/>
    </row>
    <row r="683" spans="1:32" ht="16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75">
        <f>IF(AND($X$1012&lt;&gt;" ",$X$1012&lt;&gt;0),IF(X683=$X$1012,1+COUNTIF(U$7:U682,"&gt;0"),0),0)</f>
        <v>0</v>
      </c>
      <c r="V683" s="178" t="s">
        <v>872</v>
      </c>
      <c r="W683" s="130"/>
      <c r="X683" s="131"/>
      <c r="Y683" s="131"/>
      <c r="Z683" s="206"/>
      <c r="AA683" s="194">
        <f t="shared" si="53"/>
        <v>0</v>
      </c>
      <c r="AB683" s="124" t="str">
        <f t="shared" si="54"/>
        <v/>
      </c>
      <c r="AC683" s="195" t="str">
        <f t="shared" si="55"/>
        <v/>
      </c>
      <c r="AD683" s="194" t="str">
        <f t="shared" si="56"/>
        <v/>
      </c>
      <c r="AE683" s="194">
        <f>IF(AD683="",0,IF(ISERROR(VLOOKUP(AD683,AD$7:AD682,1,FALSE)),1,0))</f>
        <v>0</v>
      </c>
      <c r="AF683" s="194"/>
    </row>
    <row r="684" spans="1:32" ht="16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75">
        <f>IF(AND($X$1012&lt;&gt;" ",$X$1012&lt;&gt;0),IF(X684=$X$1012,1+COUNTIF(U$7:U683,"&gt;0"),0),0)</f>
        <v>0</v>
      </c>
      <c r="V684" s="178" t="s">
        <v>873</v>
      </c>
      <c r="W684" s="130"/>
      <c r="X684" s="131"/>
      <c r="Y684" s="131"/>
      <c r="Z684" s="206"/>
      <c r="AA684" s="194">
        <f t="shared" si="53"/>
        <v>0</v>
      </c>
      <c r="AB684" s="124" t="str">
        <f t="shared" si="54"/>
        <v/>
      </c>
      <c r="AC684" s="195" t="str">
        <f t="shared" si="55"/>
        <v/>
      </c>
      <c r="AD684" s="194" t="str">
        <f t="shared" si="56"/>
        <v/>
      </c>
      <c r="AE684" s="194">
        <f>IF(AD684="",0,IF(ISERROR(VLOOKUP(AD684,AD$7:AD683,1,FALSE)),1,0))</f>
        <v>0</v>
      </c>
      <c r="AF684" s="194"/>
    </row>
    <row r="685" spans="1:32" ht="16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75">
        <f>IF(AND($X$1012&lt;&gt;" ",$X$1012&lt;&gt;0),IF(X685=$X$1012,1+COUNTIF(U$7:U684,"&gt;0"),0),0)</f>
        <v>0</v>
      </c>
      <c r="V685" s="178" t="s">
        <v>874</v>
      </c>
      <c r="W685" s="130"/>
      <c r="X685" s="131"/>
      <c r="Y685" s="131"/>
      <c r="Z685" s="206"/>
      <c r="AA685" s="194">
        <f t="shared" si="53"/>
        <v>0</v>
      </c>
      <c r="AB685" s="124" t="str">
        <f t="shared" si="54"/>
        <v/>
      </c>
      <c r="AC685" s="195" t="str">
        <f t="shared" si="55"/>
        <v/>
      </c>
      <c r="AD685" s="194" t="str">
        <f t="shared" si="56"/>
        <v/>
      </c>
      <c r="AE685" s="194">
        <f>IF(AD685="",0,IF(ISERROR(VLOOKUP(AD685,AD$7:AD684,1,FALSE)),1,0))</f>
        <v>0</v>
      </c>
      <c r="AF685" s="194"/>
    </row>
    <row r="686" spans="1:32" ht="16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75">
        <f>IF(AND($X$1012&lt;&gt;" ",$X$1012&lt;&gt;0),IF(X686=$X$1012,1+COUNTIF(U$7:U685,"&gt;0"),0),0)</f>
        <v>0</v>
      </c>
      <c r="V686" s="178" t="s">
        <v>875</v>
      </c>
      <c r="W686" s="130"/>
      <c r="X686" s="131"/>
      <c r="Y686" s="131"/>
      <c r="Z686" s="206"/>
      <c r="AA686" s="194">
        <f t="shared" si="53"/>
        <v>0</v>
      </c>
      <c r="AB686" s="124" t="str">
        <f t="shared" si="54"/>
        <v/>
      </c>
      <c r="AC686" s="195" t="str">
        <f t="shared" si="55"/>
        <v/>
      </c>
      <c r="AD686" s="194" t="str">
        <f t="shared" si="56"/>
        <v/>
      </c>
      <c r="AE686" s="194">
        <f>IF(AD686="",0,IF(ISERROR(VLOOKUP(AD686,AD$7:AD685,1,FALSE)),1,0))</f>
        <v>0</v>
      </c>
      <c r="AF686" s="194"/>
    </row>
    <row r="687" spans="1:32" ht="16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75">
        <f>IF(AND($X$1012&lt;&gt;" ",$X$1012&lt;&gt;0),IF(X687=$X$1012,1+COUNTIF(U$7:U686,"&gt;0"),0),0)</f>
        <v>0</v>
      </c>
      <c r="V687" s="178" t="s">
        <v>876</v>
      </c>
      <c r="W687" s="130"/>
      <c r="X687" s="131"/>
      <c r="Y687" s="131"/>
      <c r="Z687" s="206"/>
      <c r="AA687" s="194">
        <f t="shared" si="53"/>
        <v>0</v>
      </c>
      <c r="AB687" s="124" t="str">
        <f t="shared" si="54"/>
        <v/>
      </c>
      <c r="AC687" s="195" t="str">
        <f t="shared" si="55"/>
        <v/>
      </c>
      <c r="AD687" s="194" t="str">
        <f t="shared" si="56"/>
        <v/>
      </c>
      <c r="AE687" s="194">
        <f>IF(AD687="",0,IF(ISERROR(VLOOKUP(AD687,AD$7:AD686,1,FALSE)),1,0))</f>
        <v>0</v>
      </c>
      <c r="AF687" s="194"/>
    </row>
    <row r="688" spans="1:32" ht="16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75">
        <f>IF(AND($X$1012&lt;&gt;" ",$X$1012&lt;&gt;0),IF(X688=$X$1012,1+COUNTIF(U$7:U687,"&gt;0"),0),0)</f>
        <v>0</v>
      </c>
      <c r="V688" s="178" t="s">
        <v>877</v>
      </c>
      <c r="W688" s="130"/>
      <c r="X688" s="131"/>
      <c r="Y688" s="131"/>
      <c r="Z688" s="206"/>
      <c r="AA688" s="194">
        <f t="shared" si="53"/>
        <v>0</v>
      </c>
      <c r="AB688" s="124" t="str">
        <f t="shared" si="54"/>
        <v/>
      </c>
      <c r="AC688" s="195" t="str">
        <f t="shared" si="55"/>
        <v/>
      </c>
      <c r="AD688" s="194" t="str">
        <f t="shared" si="56"/>
        <v/>
      </c>
      <c r="AE688" s="194">
        <f>IF(AD688="",0,IF(ISERROR(VLOOKUP(AD688,AD$7:AD687,1,FALSE)),1,0))</f>
        <v>0</v>
      </c>
      <c r="AF688" s="194"/>
    </row>
    <row r="689" spans="1:32" ht="16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75">
        <f>IF(AND($X$1012&lt;&gt;" ",$X$1012&lt;&gt;0),IF(X689=$X$1012,1+COUNTIF(U$7:U688,"&gt;0"),0),0)</f>
        <v>0</v>
      </c>
      <c r="V689" s="178" t="s">
        <v>878</v>
      </c>
      <c r="W689" s="130"/>
      <c r="X689" s="131"/>
      <c r="Y689" s="131"/>
      <c r="Z689" s="206"/>
      <c r="AA689" s="194">
        <f t="shared" si="53"/>
        <v>0</v>
      </c>
      <c r="AB689" s="124" t="str">
        <f t="shared" si="54"/>
        <v/>
      </c>
      <c r="AC689" s="195" t="str">
        <f t="shared" si="55"/>
        <v/>
      </c>
      <c r="AD689" s="194" t="str">
        <f t="shared" si="56"/>
        <v/>
      </c>
      <c r="AE689" s="194">
        <f>IF(AD689="",0,IF(ISERROR(VLOOKUP(AD689,AD$7:AD688,1,FALSE)),1,0))</f>
        <v>0</v>
      </c>
      <c r="AF689" s="194"/>
    </row>
    <row r="690" spans="1:32" ht="16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75">
        <f>IF(AND($X$1012&lt;&gt;" ",$X$1012&lt;&gt;0),IF(X690=$X$1012,1+COUNTIF(U$7:U689,"&gt;0"),0),0)</f>
        <v>0</v>
      </c>
      <c r="V690" s="178" t="s">
        <v>879</v>
      </c>
      <c r="W690" s="130"/>
      <c r="X690" s="131"/>
      <c r="Y690" s="131"/>
      <c r="Z690" s="206"/>
      <c r="AA690" s="194">
        <f t="shared" si="53"/>
        <v>0</v>
      </c>
      <c r="AB690" s="124" t="str">
        <f t="shared" si="54"/>
        <v/>
      </c>
      <c r="AC690" s="195" t="str">
        <f t="shared" si="55"/>
        <v/>
      </c>
      <c r="AD690" s="194" t="str">
        <f t="shared" si="56"/>
        <v/>
      </c>
      <c r="AE690" s="194">
        <f>IF(AD690="",0,IF(ISERROR(VLOOKUP(AD690,AD$7:AD689,1,FALSE)),1,0))</f>
        <v>0</v>
      </c>
      <c r="AF690" s="194"/>
    </row>
    <row r="691" spans="1:32" ht="16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75">
        <f>IF(AND($X$1012&lt;&gt;" ",$X$1012&lt;&gt;0),IF(X691=$X$1012,1+COUNTIF(U$7:U690,"&gt;0"),0),0)</f>
        <v>0</v>
      </c>
      <c r="V691" s="178" t="s">
        <v>880</v>
      </c>
      <c r="W691" s="130"/>
      <c r="X691" s="131"/>
      <c r="Y691" s="131"/>
      <c r="Z691" s="206"/>
      <c r="AA691" s="194">
        <f t="shared" si="53"/>
        <v>0</v>
      </c>
      <c r="AB691" s="124" t="str">
        <f t="shared" si="54"/>
        <v/>
      </c>
      <c r="AC691" s="195" t="str">
        <f t="shared" si="55"/>
        <v/>
      </c>
      <c r="AD691" s="194" t="str">
        <f t="shared" si="56"/>
        <v/>
      </c>
      <c r="AE691" s="194">
        <f>IF(AD691="",0,IF(ISERROR(VLOOKUP(AD691,AD$7:AD690,1,FALSE)),1,0))</f>
        <v>0</v>
      </c>
      <c r="AF691" s="194"/>
    </row>
    <row r="692" spans="1:32" ht="16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75">
        <f>IF(AND($X$1012&lt;&gt;" ",$X$1012&lt;&gt;0),IF(X692=$X$1012,1+COUNTIF(U$7:U691,"&gt;0"),0),0)</f>
        <v>0</v>
      </c>
      <c r="V692" s="178" t="s">
        <v>881</v>
      </c>
      <c r="W692" s="130"/>
      <c r="X692" s="131"/>
      <c r="Y692" s="131"/>
      <c r="Z692" s="206"/>
      <c r="AA692" s="194">
        <f t="shared" si="53"/>
        <v>0</v>
      </c>
      <c r="AB692" s="124" t="str">
        <f t="shared" si="54"/>
        <v/>
      </c>
      <c r="AC692" s="195" t="str">
        <f t="shared" si="55"/>
        <v/>
      </c>
      <c r="AD692" s="194" t="str">
        <f t="shared" si="56"/>
        <v/>
      </c>
      <c r="AE692" s="194">
        <f>IF(AD692="",0,IF(ISERROR(VLOOKUP(AD692,AD$7:AD691,1,FALSE)),1,0))</f>
        <v>0</v>
      </c>
      <c r="AF692" s="194"/>
    </row>
    <row r="693" spans="1:32" ht="16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75">
        <f>IF(AND($X$1012&lt;&gt;" ",$X$1012&lt;&gt;0),IF(X693=$X$1012,1+COUNTIF(U$7:U692,"&gt;0"),0),0)</f>
        <v>0</v>
      </c>
      <c r="V693" s="178" t="s">
        <v>882</v>
      </c>
      <c r="W693" s="130"/>
      <c r="X693" s="131"/>
      <c r="Y693" s="131"/>
      <c r="Z693" s="206"/>
      <c r="AA693" s="194">
        <f t="shared" si="53"/>
        <v>0</v>
      </c>
      <c r="AB693" s="124" t="str">
        <f t="shared" si="54"/>
        <v/>
      </c>
      <c r="AC693" s="195" t="str">
        <f t="shared" si="55"/>
        <v/>
      </c>
      <c r="AD693" s="194" t="str">
        <f t="shared" si="56"/>
        <v/>
      </c>
      <c r="AE693" s="194">
        <f>IF(AD693="",0,IF(ISERROR(VLOOKUP(AD693,AD$7:AD692,1,FALSE)),1,0))</f>
        <v>0</v>
      </c>
      <c r="AF693" s="194"/>
    </row>
    <row r="694" spans="1:32" ht="16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75">
        <f>IF(AND($X$1012&lt;&gt;" ",$X$1012&lt;&gt;0),IF(X694=$X$1012,1+COUNTIF(U$7:U693,"&gt;0"),0),0)</f>
        <v>0</v>
      </c>
      <c r="V694" s="178" t="s">
        <v>883</v>
      </c>
      <c r="W694" s="130"/>
      <c r="X694" s="131"/>
      <c r="Y694" s="131"/>
      <c r="Z694" s="206"/>
      <c r="AA694" s="194">
        <f t="shared" si="53"/>
        <v>0</v>
      </c>
      <c r="AB694" s="124" t="str">
        <f t="shared" si="54"/>
        <v/>
      </c>
      <c r="AC694" s="195" t="str">
        <f t="shared" si="55"/>
        <v/>
      </c>
      <c r="AD694" s="194" t="str">
        <f t="shared" si="56"/>
        <v/>
      </c>
      <c r="AE694" s="194">
        <f>IF(AD694="",0,IF(ISERROR(VLOOKUP(AD694,AD$7:AD693,1,FALSE)),1,0))</f>
        <v>0</v>
      </c>
      <c r="AF694" s="194"/>
    </row>
    <row r="695" spans="1:32" ht="16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75">
        <f>IF(AND($X$1012&lt;&gt;" ",$X$1012&lt;&gt;0),IF(X695=$X$1012,1+COUNTIF(U$7:U694,"&gt;0"),0),0)</f>
        <v>0</v>
      </c>
      <c r="V695" s="178" t="s">
        <v>884</v>
      </c>
      <c r="W695" s="130"/>
      <c r="X695" s="131"/>
      <c r="Y695" s="131"/>
      <c r="Z695" s="206"/>
      <c r="AA695" s="194">
        <f t="shared" si="53"/>
        <v>0</v>
      </c>
      <c r="AB695" s="124" t="str">
        <f t="shared" si="54"/>
        <v/>
      </c>
      <c r="AC695" s="195" t="str">
        <f t="shared" si="55"/>
        <v/>
      </c>
      <c r="AD695" s="194" t="str">
        <f t="shared" si="56"/>
        <v/>
      </c>
      <c r="AE695" s="194">
        <f>IF(AD695="",0,IF(ISERROR(VLOOKUP(AD695,AD$7:AD694,1,FALSE)),1,0))</f>
        <v>0</v>
      </c>
      <c r="AF695" s="194"/>
    </row>
    <row r="696" spans="1:32" ht="16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75">
        <f>IF(AND($X$1012&lt;&gt;" ",$X$1012&lt;&gt;0),IF(X696=$X$1012,1+COUNTIF(U$7:U695,"&gt;0"),0),0)</f>
        <v>0</v>
      </c>
      <c r="V696" s="178" t="s">
        <v>885</v>
      </c>
      <c r="W696" s="130"/>
      <c r="X696" s="131"/>
      <c r="Y696" s="131"/>
      <c r="Z696" s="206"/>
      <c r="AA696" s="194">
        <f t="shared" si="53"/>
        <v>0</v>
      </c>
      <c r="AB696" s="124" t="str">
        <f t="shared" si="54"/>
        <v/>
      </c>
      <c r="AC696" s="195" t="str">
        <f t="shared" si="55"/>
        <v/>
      </c>
      <c r="AD696" s="194" t="str">
        <f t="shared" si="56"/>
        <v/>
      </c>
      <c r="AE696" s="194">
        <f>IF(AD696="",0,IF(ISERROR(VLOOKUP(AD696,AD$7:AD695,1,FALSE)),1,0))</f>
        <v>0</v>
      </c>
      <c r="AF696" s="194"/>
    </row>
    <row r="697" spans="1:32" ht="16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75">
        <f>IF(AND($X$1012&lt;&gt;" ",$X$1012&lt;&gt;0),IF(X697=$X$1012,1+COUNTIF(U$7:U696,"&gt;0"),0),0)</f>
        <v>0</v>
      </c>
      <c r="V697" s="178" t="s">
        <v>886</v>
      </c>
      <c r="W697" s="130"/>
      <c r="X697" s="131"/>
      <c r="Y697" s="131"/>
      <c r="Z697" s="206"/>
      <c r="AA697" s="194">
        <f t="shared" si="53"/>
        <v>0</v>
      </c>
      <c r="AB697" s="124" t="str">
        <f t="shared" si="54"/>
        <v/>
      </c>
      <c r="AC697" s="195" t="str">
        <f t="shared" si="55"/>
        <v/>
      </c>
      <c r="AD697" s="194" t="str">
        <f t="shared" si="56"/>
        <v/>
      </c>
      <c r="AE697" s="194">
        <f>IF(AD697="",0,IF(ISERROR(VLOOKUP(AD697,AD$7:AD696,1,FALSE)),1,0))</f>
        <v>0</v>
      </c>
      <c r="AF697" s="194"/>
    </row>
    <row r="698" spans="1:32" ht="16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75">
        <f>IF(AND($X$1012&lt;&gt;" ",$X$1012&lt;&gt;0),IF(X698=$X$1012,1+COUNTIF(U$7:U697,"&gt;0"),0),0)</f>
        <v>0</v>
      </c>
      <c r="V698" s="178" t="s">
        <v>887</v>
      </c>
      <c r="W698" s="130"/>
      <c r="X698" s="131"/>
      <c r="Y698" s="131"/>
      <c r="Z698" s="206"/>
      <c r="AA698" s="194">
        <f t="shared" si="53"/>
        <v>0</v>
      </c>
      <c r="AB698" s="124" t="str">
        <f t="shared" si="54"/>
        <v/>
      </c>
      <c r="AC698" s="195" t="str">
        <f t="shared" si="55"/>
        <v/>
      </c>
      <c r="AD698" s="194" t="str">
        <f t="shared" si="56"/>
        <v/>
      </c>
      <c r="AE698" s="194">
        <f>IF(AD698="",0,IF(ISERROR(VLOOKUP(AD698,AD$7:AD697,1,FALSE)),1,0))</f>
        <v>0</v>
      </c>
      <c r="AF698" s="194"/>
    </row>
    <row r="699" spans="1:32" ht="16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75">
        <f>IF(AND($X$1012&lt;&gt;" ",$X$1012&lt;&gt;0),IF(X699=$X$1012,1+COUNTIF(U$7:U698,"&gt;0"),0),0)</f>
        <v>0</v>
      </c>
      <c r="V699" s="178" t="s">
        <v>888</v>
      </c>
      <c r="W699" s="130"/>
      <c r="X699" s="131"/>
      <c r="Y699" s="131"/>
      <c r="Z699" s="206"/>
      <c r="AA699" s="194">
        <f t="shared" si="53"/>
        <v>0</v>
      </c>
      <c r="AB699" s="124" t="str">
        <f t="shared" si="54"/>
        <v/>
      </c>
      <c r="AC699" s="195" t="str">
        <f t="shared" si="55"/>
        <v/>
      </c>
      <c r="AD699" s="194" t="str">
        <f t="shared" si="56"/>
        <v/>
      </c>
      <c r="AE699" s="194">
        <f>IF(AD699="",0,IF(ISERROR(VLOOKUP(AD699,AD$7:AD698,1,FALSE)),1,0))</f>
        <v>0</v>
      </c>
      <c r="AF699" s="194"/>
    </row>
    <row r="700" spans="1:32" ht="16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75">
        <f>IF(AND($X$1012&lt;&gt;" ",$X$1012&lt;&gt;0),IF(X700=$X$1012,1+COUNTIF(U$7:U699,"&gt;0"),0),0)</f>
        <v>0</v>
      </c>
      <c r="V700" s="178" t="s">
        <v>889</v>
      </c>
      <c r="W700" s="130"/>
      <c r="X700" s="131"/>
      <c r="Y700" s="131"/>
      <c r="Z700" s="206"/>
      <c r="AA700" s="194">
        <f t="shared" si="53"/>
        <v>0</v>
      </c>
      <c r="AB700" s="124" t="str">
        <f t="shared" si="54"/>
        <v/>
      </c>
      <c r="AC700" s="195" t="str">
        <f t="shared" si="55"/>
        <v/>
      </c>
      <c r="AD700" s="194" t="str">
        <f t="shared" si="56"/>
        <v/>
      </c>
      <c r="AE700" s="194">
        <f>IF(AD700="",0,IF(ISERROR(VLOOKUP(AD700,AD$7:AD699,1,FALSE)),1,0))</f>
        <v>0</v>
      </c>
      <c r="AF700" s="194"/>
    </row>
    <row r="701" spans="1:32" ht="16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75">
        <f>IF(AND($X$1012&lt;&gt;" ",$X$1012&lt;&gt;0),IF(X701=$X$1012,1+COUNTIF(U$7:U700,"&gt;0"),0),0)</f>
        <v>0</v>
      </c>
      <c r="V701" s="178" t="s">
        <v>890</v>
      </c>
      <c r="W701" s="130"/>
      <c r="X701" s="131"/>
      <c r="Y701" s="131"/>
      <c r="Z701" s="206"/>
      <c r="AA701" s="194">
        <f t="shared" si="53"/>
        <v>0</v>
      </c>
      <c r="AB701" s="124" t="str">
        <f t="shared" si="54"/>
        <v/>
      </c>
      <c r="AC701" s="195" t="str">
        <f t="shared" si="55"/>
        <v/>
      </c>
      <c r="AD701" s="194" t="str">
        <f t="shared" si="56"/>
        <v/>
      </c>
      <c r="AE701" s="194">
        <f>IF(AD701="",0,IF(ISERROR(VLOOKUP(AD701,AD$7:AD700,1,FALSE)),1,0))</f>
        <v>0</v>
      </c>
      <c r="AF701" s="194"/>
    </row>
    <row r="702" spans="1:32" ht="16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75">
        <f>IF(AND($X$1012&lt;&gt;" ",$X$1012&lt;&gt;0),IF(X702=$X$1012,1+COUNTIF(U$7:U701,"&gt;0"),0),0)</f>
        <v>0</v>
      </c>
      <c r="V702" s="178" t="s">
        <v>891</v>
      </c>
      <c r="W702" s="130"/>
      <c r="X702" s="131"/>
      <c r="Y702" s="131"/>
      <c r="Z702" s="206"/>
      <c r="AA702" s="194">
        <f t="shared" si="53"/>
        <v>0</v>
      </c>
      <c r="AB702" s="124" t="str">
        <f t="shared" si="54"/>
        <v/>
      </c>
      <c r="AC702" s="195" t="str">
        <f t="shared" si="55"/>
        <v/>
      </c>
      <c r="AD702" s="194" t="str">
        <f t="shared" si="56"/>
        <v/>
      </c>
      <c r="AE702" s="194">
        <f>IF(AD702="",0,IF(ISERROR(VLOOKUP(AD702,AD$7:AD701,1,FALSE)),1,0))</f>
        <v>0</v>
      </c>
      <c r="AF702" s="194"/>
    </row>
    <row r="703" spans="1:32" ht="16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75">
        <f>IF(AND($X$1012&lt;&gt;" ",$X$1012&lt;&gt;0),IF(X703=$X$1012,1+COUNTIF(U$7:U702,"&gt;0"),0),0)</f>
        <v>0</v>
      </c>
      <c r="V703" s="178" t="s">
        <v>892</v>
      </c>
      <c r="W703" s="130"/>
      <c r="X703" s="131"/>
      <c r="Y703" s="131"/>
      <c r="Z703" s="206"/>
      <c r="AA703" s="194">
        <f t="shared" si="53"/>
        <v>0</v>
      </c>
      <c r="AB703" s="124" t="str">
        <f t="shared" si="54"/>
        <v/>
      </c>
      <c r="AC703" s="195" t="str">
        <f t="shared" si="55"/>
        <v/>
      </c>
      <c r="AD703" s="194" t="str">
        <f t="shared" si="56"/>
        <v/>
      </c>
      <c r="AE703" s="194">
        <f>IF(AD703="",0,IF(ISERROR(VLOOKUP(AD703,AD$7:AD702,1,FALSE)),1,0))</f>
        <v>0</v>
      </c>
      <c r="AF703" s="194"/>
    </row>
    <row r="704" spans="1:32" ht="16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75">
        <f>IF(AND($X$1012&lt;&gt;" ",$X$1012&lt;&gt;0),IF(X704=$X$1012,1+COUNTIF(U$7:U703,"&gt;0"),0),0)</f>
        <v>0</v>
      </c>
      <c r="V704" s="178" t="s">
        <v>893</v>
      </c>
      <c r="W704" s="130"/>
      <c r="X704" s="131"/>
      <c r="Y704" s="131"/>
      <c r="Z704" s="206"/>
      <c r="AA704" s="194">
        <f t="shared" si="53"/>
        <v>0</v>
      </c>
      <c r="AB704" s="124" t="str">
        <f t="shared" si="54"/>
        <v/>
      </c>
      <c r="AC704" s="195" t="str">
        <f t="shared" si="55"/>
        <v/>
      </c>
      <c r="AD704" s="194" t="str">
        <f t="shared" si="56"/>
        <v/>
      </c>
      <c r="AE704" s="194">
        <f>IF(AD704="",0,IF(ISERROR(VLOOKUP(AD704,AD$7:AD703,1,FALSE)),1,0))</f>
        <v>0</v>
      </c>
      <c r="AF704" s="194"/>
    </row>
    <row r="705" spans="1:32" ht="16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75">
        <f>IF(AND($X$1012&lt;&gt;" ",$X$1012&lt;&gt;0),IF(X705=$X$1012,1+COUNTIF(U$7:U704,"&gt;0"),0),0)</f>
        <v>0</v>
      </c>
      <c r="V705" s="178" t="s">
        <v>894</v>
      </c>
      <c r="W705" s="130"/>
      <c r="X705" s="131"/>
      <c r="Y705" s="131"/>
      <c r="Z705" s="206"/>
      <c r="AA705" s="194">
        <f t="shared" si="53"/>
        <v>0</v>
      </c>
      <c r="AB705" s="124" t="str">
        <f t="shared" si="54"/>
        <v/>
      </c>
      <c r="AC705" s="195" t="str">
        <f t="shared" si="55"/>
        <v/>
      </c>
      <c r="AD705" s="194" t="str">
        <f t="shared" si="56"/>
        <v/>
      </c>
      <c r="AE705" s="194">
        <f>IF(AD705="",0,IF(ISERROR(VLOOKUP(AD705,AD$7:AD704,1,FALSE)),1,0))</f>
        <v>0</v>
      </c>
      <c r="AF705" s="194"/>
    </row>
    <row r="706" spans="1:32" ht="16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75">
        <f>IF(AND($X$1012&lt;&gt;" ",$X$1012&lt;&gt;0),IF(X706=$X$1012,1+COUNTIF(U$7:U705,"&gt;0"),0),0)</f>
        <v>0</v>
      </c>
      <c r="V706" s="178" t="s">
        <v>895</v>
      </c>
      <c r="W706" s="130"/>
      <c r="X706" s="131"/>
      <c r="Y706" s="131"/>
      <c r="Z706" s="206"/>
      <c r="AA706" s="194">
        <f t="shared" si="53"/>
        <v>0</v>
      </c>
      <c r="AB706" s="124" t="str">
        <f t="shared" si="54"/>
        <v/>
      </c>
      <c r="AC706" s="195" t="str">
        <f t="shared" si="55"/>
        <v/>
      </c>
      <c r="AD706" s="194" t="str">
        <f t="shared" si="56"/>
        <v/>
      </c>
      <c r="AE706" s="194">
        <f>IF(AD706="",0,IF(ISERROR(VLOOKUP(AD706,AD$7:AD705,1,FALSE)),1,0))</f>
        <v>0</v>
      </c>
      <c r="AF706" s="194"/>
    </row>
    <row r="707" spans="1:32" ht="16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75">
        <f>IF(AND($X$1012&lt;&gt;" ",$X$1012&lt;&gt;0),IF(X707=$X$1012,1+COUNTIF(U$7:U706,"&gt;0"),0),0)</f>
        <v>0</v>
      </c>
      <c r="V707" s="178" t="s">
        <v>896</v>
      </c>
      <c r="W707" s="130"/>
      <c r="X707" s="131"/>
      <c r="Y707" s="131"/>
      <c r="Z707" s="206"/>
      <c r="AA707" s="194">
        <f t="shared" si="53"/>
        <v>0</v>
      </c>
      <c r="AB707" s="124" t="str">
        <f t="shared" si="54"/>
        <v/>
      </c>
      <c r="AC707" s="195" t="str">
        <f t="shared" si="55"/>
        <v/>
      </c>
      <c r="AD707" s="194" t="str">
        <f t="shared" si="56"/>
        <v/>
      </c>
      <c r="AE707" s="194">
        <f>IF(AD707="",0,IF(ISERROR(VLOOKUP(AD707,AD$7:AD706,1,FALSE)),1,0))</f>
        <v>0</v>
      </c>
      <c r="AF707" s="194"/>
    </row>
    <row r="708" spans="1:32" ht="16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75">
        <f>IF(AND($X$1012&lt;&gt;" ",$X$1012&lt;&gt;0),IF(X708=$X$1012,1+COUNTIF(U$7:U707,"&gt;0"),0),0)</f>
        <v>0</v>
      </c>
      <c r="V708" s="178" t="s">
        <v>897</v>
      </c>
      <c r="W708" s="130"/>
      <c r="X708" s="131"/>
      <c r="Y708" s="131"/>
      <c r="Z708" s="206"/>
      <c r="AA708" s="194">
        <f t="shared" si="53"/>
        <v>0</v>
      </c>
      <c r="AB708" s="124" t="str">
        <f t="shared" si="54"/>
        <v/>
      </c>
      <c r="AC708" s="195" t="str">
        <f t="shared" si="55"/>
        <v/>
      </c>
      <c r="AD708" s="194" t="str">
        <f t="shared" si="56"/>
        <v/>
      </c>
      <c r="AE708" s="194">
        <f>IF(AD708="",0,IF(ISERROR(VLOOKUP(AD708,AD$7:AD707,1,FALSE)),1,0))</f>
        <v>0</v>
      </c>
      <c r="AF708" s="194"/>
    </row>
    <row r="709" spans="1:32" ht="16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75">
        <f>IF(AND($X$1012&lt;&gt;" ",$X$1012&lt;&gt;0),IF(X709=$X$1012,1+COUNTIF(U$7:U708,"&gt;0"),0),0)</f>
        <v>0</v>
      </c>
      <c r="V709" s="178" t="s">
        <v>898</v>
      </c>
      <c r="W709" s="130"/>
      <c r="X709" s="131"/>
      <c r="Y709" s="131"/>
      <c r="Z709" s="206"/>
      <c r="AA709" s="194">
        <f t="shared" si="53"/>
        <v>0</v>
      </c>
      <c r="AB709" s="124" t="str">
        <f t="shared" si="54"/>
        <v/>
      </c>
      <c r="AC709" s="195" t="str">
        <f t="shared" si="55"/>
        <v/>
      </c>
      <c r="AD709" s="194" t="str">
        <f t="shared" si="56"/>
        <v/>
      </c>
      <c r="AE709" s="194">
        <f>IF(AD709="",0,IF(ISERROR(VLOOKUP(AD709,AD$7:AD708,1,FALSE)),1,0))</f>
        <v>0</v>
      </c>
      <c r="AF709" s="194"/>
    </row>
    <row r="710" spans="1:32" ht="16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75">
        <f>IF(AND($X$1012&lt;&gt;" ",$X$1012&lt;&gt;0),IF(X710=$X$1012,1+COUNTIF(U$7:U709,"&gt;0"),0),0)</f>
        <v>0</v>
      </c>
      <c r="V710" s="178" t="s">
        <v>899</v>
      </c>
      <c r="W710" s="130"/>
      <c r="X710" s="131"/>
      <c r="Y710" s="131"/>
      <c r="Z710" s="206"/>
      <c r="AA710" s="194">
        <f t="shared" si="53"/>
        <v>0</v>
      </c>
      <c r="AB710" s="124" t="str">
        <f t="shared" si="54"/>
        <v/>
      </c>
      <c r="AC710" s="195" t="str">
        <f t="shared" si="55"/>
        <v/>
      </c>
      <c r="AD710" s="194" t="str">
        <f t="shared" si="56"/>
        <v/>
      </c>
      <c r="AE710" s="194">
        <f>IF(AD710="",0,IF(ISERROR(VLOOKUP(AD710,AD$7:AD709,1,FALSE)),1,0))</f>
        <v>0</v>
      </c>
      <c r="AF710" s="194"/>
    </row>
    <row r="711" spans="1:32" ht="16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75">
        <f>IF(AND($X$1012&lt;&gt;" ",$X$1012&lt;&gt;0),IF(X711=$X$1012,1+COUNTIF(U$7:U710,"&gt;0"),0),0)</f>
        <v>0</v>
      </c>
      <c r="V711" s="178" t="s">
        <v>900</v>
      </c>
      <c r="W711" s="130"/>
      <c r="X711" s="131"/>
      <c r="Y711" s="131"/>
      <c r="Z711" s="206"/>
      <c r="AA711" s="194">
        <f t="shared" si="53"/>
        <v>0</v>
      </c>
      <c r="AB711" s="124" t="str">
        <f t="shared" si="54"/>
        <v/>
      </c>
      <c r="AC711" s="195" t="str">
        <f t="shared" si="55"/>
        <v/>
      </c>
      <c r="AD711" s="194" t="str">
        <f t="shared" si="56"/>
        <v/>
      </c>
      <c r="AE711" s="194">
        <f>IF(AD711="",0,IF(ISERROR(VLOOKUP(AD711,AD$7:AD710,1,FALSE)),1,0))</f>
        <v>0</v>
      </c>
      <c r="AF711" s="194"/>
    </row>
    <row r="712" spans="1:32" ht="16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75">
        <f>IF(AND($X$1012&lt;&gt;" ",$X$1012&lt;&gt;0),IF(X712=$X$1012,1+COUNTIF(U$7:U711,"&gt;0"),0),0)</f>
        <v>0</v>
      </c>
      <c r="V712" s="178" t="s">
        <v>901</v>
      </c>
      <c r="W712" s="130"/>
      <c r="X712" s="131"/>
      <c r="Y712" s="131"/>
      <c r="Z712" s="206"/>
      <c r="AA712" s="194">
        <f t="shared" ref="AA712:AA775" si="57">IF(ISBLANK(X712),0,VLOOKUP(X712,$B$8:$E$22,1,FALSE))</f>
        <v>0</v>
      </c>
      <c r="AB712" s="124" t="str">
        <f t="shared" ref="AB712:AB775" si="58">IF(W712&gt;0,CONCATENATE(MONTH(W712)&amp;X712),"")</f>
        <v/>
      </c>
      <c r="AC712" s="195" t="str">
        <f t="shared" ref="AC712:AC775" si="59">IF(OR(AND(Z712&lt;&gt;0,ISBLANK(X712)),ISERROR(AA712)),"ERR","")</f>
        <v/>
      </c>
      <c r="AD712" s="194" t="str">
        <f t="shared" ref="AD712:AD775" si="60">IF(W712&gt;0,CONCATENATE(MONTH(W712),"-",YEAR(W712)),"")</f>
        <v/>
      </c>
      <c r="AE712" s="194">
        <f>IF(AD712="",0,IF(ISERROR(VLOOKUP(AD712,AD$7:AD711,1,FALSE)),1,0))</f>
        <v>0</v>
      </c>
      <c r="AF712" s="194"/>
    </row>
    <row r="713" spans="1:32" ht="16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75">
        <f>IF(AND($X$1012&lt;&gt;" ",$X$1012&lt;&gt;0),IF(X713=$X$1012,1+COUNTIF(U$7:U712,"&gt;0"),0),0)</f>
        <v>0</v>
      </c>
      <c r="V713" s="178" t="s">
        <v>902</v>
      </c>
      <c r="W713" s="130"/>
      <c r="X713" s="131"/>
      <c r="Y713" s="131"/>
      <c r="Z713" s="206"/>
      <c r="AA713" s="194">
        <f t="shared" si="57"/>
        <v>0</v>
      </c>
      <c r="AB713" s="124" t="str">
        <f t="shared" si="58"/>
        <v/>
      </c>
      <c r="AC713" s="195" t="str">
        <f t="shared" si="59"/>
        <v/>
      </c>
      <c r="AD713" s="194" t="str">
        <f t="shared" si="60"/>
        <v/>
      </c>
      <c r="AE713" s="194">
        <f>IF(AD713="",0,IF(ISERROR(VLOOKUP(AD713,AD$7:AD712,1,FALSE)),1,0))</f>
        <v>0</v>
      </c>
      <c r="AF713" s="194"/>
    </row>
    <row r="714" spans="1:32" ht="16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75">
        <f>IF(AND($X$1012&lt;&gt;" ",$X$1012&lt;&gt;0),IF(X714=$X$1012,1+COUNTIF(U$7:U713,"&gt;0"),0),0)</f>
        <v>0</v>
      </c>
      <c r="V714" s="178" t="s">
        <v>903</v>
      </c>
      <c r="W714" s="130"/>
      <c r="X714" s="131"/>
      <c r="Y714" s="131"/>
      <c r="Z714" s="206"/>
      <c r="AA714" s="194">
        <f t="shared" si="57"/>
        <v>0</v>
      </c>
      <c r="AB714" s="124" t="str">
        <f t="shared" si="58"/>
        <v/>
      </c>
      <c r="AC714" s="195" t="str">
        <f t="shared" si="59"/>
        <v/>
      </c>
      <c r="AD714" s="194" t="str">
        <f t="shared" si="60"/>
        <v/>
      </c>
      <c r="AE714" s="194">
        <f>IF(AD714="",0,IF(ISERROR(VLOOKUP(AD714,AD$7:AD713,1,FALSE)),1,0))</f>
        <v>0</v>
      </c>
      <c r="AF714" s="194"/>
    </row>
    <row r="715" spans="1:32" ht="16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75">
        <f>IF(AND($X$1012&lt;&gt;" ",$X$1012&lt;&gt;0),IF(X715=$X$1012,1+COUNTIF(U$7:U714,"&gt;0"),0),0)</f>
        <v>0</v>
      </c>
      <c r="V715" s="178" t="s">
        <v>904</v>
      </c>
      <c r="W715" s="130"/>
      <c r="X715" s="131"/>
      <c r="Y715" s="131"/>
      <c r="Z715" s="206"/>
      <c r="AA715" s="194">
        <f t="shared" si="57"/>
        <v>0</v>
      </c>
      <c r="AB715" s="124" t="str">
        <f t="shared" si="58"/>
        <v/>
      </c>
      <c r="AC715" s="195" t="str">
        <f t="shared" si="59"/>
        <v/>
      </c>
      <c r="AD715" s="194" t="str">
        <f t="shared" si="60"/>
        <v/>
      </c>
      <c r="AE715" s="194">
        <f>IF(AD715="",0,IF(ISERROR(VLOOKUP(AD715,AD$7:AD714,1,FALSE)),1,0))</f>
        <v>0</v>
      </c>
      <c r="AF715" s="194"/>
    </row>
    <row r="716" spans="1:32" ht="16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75">
        <f>IF(AND($X$1012&lt;&gt;" ",$X$1012&lt;&gt;0),IF(X716=$X$1012,1+COUNTIF(U$7:U715,"&gt;0"),0),0)</f>
        <v>0</v>
      </c>
      <c r="V716" s="178" t="s">
        <v>905</v>
      </c>
      <c r="W716" s="130"/>
      <c r="X716" s="131"/>
      <c r="Y716" s="131"/>
      <c r="Z716" s="206"/>
      <c r="AA716" s="194">
        <f t="shared" si="57"/>
        <v>0</v>
      </c>
      <c r="AB716" s="124" t="str">
        <f t="shared" si="58"/>
        <v/>
      </c>
      <c r="AC716" s="195" t="str">
        <f t="shared" si="59"/>
        <v/>
      </c>
      <c r="AD716" s="194" t="str">
        <f t="shared" si="60"/>
        <v/>
      </c>
      <c r="AE716" s="194">
        <f>IF(AD716="",0,IF(ISERROR(VLOOKUP(AD716,AD$7:AD715,1,FALSE)),1,0))</f>
        <v>0</v>
      </c>
      <c r="AF716" s="194"/>
    </row>
    <row r="717" spans="1:32" ht="16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75">
        <f>IF(AND($X$1012&lt;&gt;" ",$X$1012&lt;&gt;0),IF(X717=$X$1012,1+COUNTIF(U$7:U716,"&gt;0"),0),0)</f>
        <v>0</v>
      </c>
      <c r="V717" s="178" t="s">
        <v>906</v>
      </c>
      <c r="W717" s="130"/>
      <c r="X717" s="131"/>
      <c r="Y717" s="131"/>
      <c r="Z717" s="206"/>
      <c r="AA717" s="194">
        <f t="shared" si="57"/>
        <v>0</v>
      </c>
      <c r="AB717" s="124" t="str">
        <f t="shared" si="58"/>
        <v/>
      </c>
      <c r="AC717" s="195" t="str">
        <f t="shared" si="59"/>
        <v/>
      </c>
      <c r="AD717" s="194" t="str">
        <f t="shared" si="60"/>
        <v/>
      </c>
      <c r="AE717" s="194">
        <f>IF(AD717="",0,IF(ISERROR(VLOOKUP(AD717,AD$7:AD716,1,FALSE)),1,0))</f>
        <v>0</v>
      </c>
      <c r="AF717" s="194"/>
    </row>
    <row r="718" spans="1:32" ht="16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75">
        <f>IF(AND($X$1012&lt;&gt;" ",$X$1012&lt;&gt;0),IF(X718=$X$1012,1+COUNTIF(U$7:U717,"&gt;0"),0),0)</f>
        <v>0</v>
      </c>
      <c r="V718" s="178" t="s">
        <v>907</v>
      </c>
      <c r="W718" s="130"/>
      <c r="X718" s="131"/>
      <c r="Y718" s="131"/>
      <c r="Z718" s="206"/>
      <c r="AA718" s="194">
        <f t="shared" si="57"/>
        <v>0</v>
      </c>
      <c r="AB718" s="124" t="str">
        <f t="shared" si="58"/>
        <v/>
      </c>
      <c r="AC718" s="195" t="str">
        <f t="shared" si="59"/>
        <v/>
      </c>
      <c r="AD718" s="194" t="str">
        <f t="shared" si="60"/>
        <v/>
      </c>
      <c r="AE718" s="194">
        <f>IF(AD718="",0,IF(ISERROR(VLOOKUP(AD718,AD$7:AD717,1,FALSE)),1,0))</f>
        <v>0</v>
      </c>
      <c r="AF718" s="194"/>
    </row>
    <row r="719" spans="1:32" ht="16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75">
        <f>IF(AND($X$1012&lt;&gt;" ",$X$1012&lt;&gt;0),IF(X719=$X$1012,1+COUNTIF(U$7:U718,"&gt;0"),0),0)</f>
        <v>0</v>
      </c>
      <c r="V719" s="178" t="s">
        <v>908</v>
      </c>
      <c r="W719" s="130"/>
      <c r="X719" s="131"/>
      <c r="Y719" s="131"/>
      <c r="Z719" s="206"/>
      <c r="AA719" s="194">
        <f t="shared" si="57"/>
        <v>0</v>
      </c>
      <c r="AB719" s="124" t="str">
        <f t="shared" si="58"/>
        <v/>
      </c>
      <c r="AC719" s="195" t="str">
        <f t="shared" si="59"/>
        <v/>
      </c>
      <c r="AD719" s="194" t="str">
        <f t="shared" si="60"/>
        <v/>
      </c>
      <c r="AE719" s="194">
        <f>IF(AD719="",0,IF(ISERROR(VLOOKUP(AD719,AD$7:AD718,1,FALSE)),1,0))</f>
        <v>0</v>
      </c>
      <c r="AF719" s="194"/>
    </row>
    <row r="720" spans="1:32" ht="16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75">
        <f>IF(AND($X$1012&lt;&gt;" ",$X$1012&lt;&gt;0),IF(X720=$X$1012,1+COUNTIF(U$7:U719,"&gt;0"),0),0)</f>
        <v>0</v>
      </c>
      <c r="V720" s="178" t="s">
        <v>909</v>
      </c>
      <c r="W720" s="130"/>
      <c r="X720" s="131"/>
      <c r="Y720" s="131"/>
      <c r="Z720" s="206"/>
      <c r="AA720" s="194">
        <f t="shared" si="57"/>
        <v>0</v>
      </c>
      <c r="AB720" s="124" t="str">
        <f t="shared" si="58"/>
        <v/>
      </c>
      <c r="AC720" s="195" t="str">
        <f t="shared" si="59"/>
        <v/>
      </c>
      <c r="AD720" s="194" t="str">
        <f t="shared" si="60"/>
        <v/>
      </c>
      <c r="AE720" s="194">
        <f>IF(AD720="",0,IF(ISERROR(VLOOKUP(AD720,AD$7:AD719,1,FALSE)),1,0))</f>
        <v>0</v>
      </c>
      <c r="AF720" s="194"/>
    </row>
    <row r="721" spans="1:32" ht="16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75">
        <f>IF(AND($X$1012&lt;&gt;" ",$X$1012&lt;&gt;0),IF(X721=$X$1012,1+COUNTIF(U$7:U720,"&gt;0"),0),0)</f>
        <v>0</v>
      </c>
      <c r="V721" s="178" t="s">
        <v>910</v>
      </c>
      <c r="W721" s="130"/>
      <c r="X721" s="131"/>
      <c r="Y721" s="131"/>
      <c r="Z721" s="206"/>
      <c r="AA721" s="194">
        <f t="shared" si="57"/>
        <v>0</v>
      </c>
      <c r="AB721" s="124" t="str">
        <f t="shared" si="58"/>
        <v/>
      </c>
      <c r="AC721" s="195" t="str">
        <f t="shared" si="59"/>
        <v/>
      </c>
      <c r="AD721" s="194" t="str">
        <f t="shared" si="60"/>
        <v/>
      </c>
      <c r="AE721" s="194">
        <f>IF(AD721="",0,IF(ISERROR(VLOOKUP(AD721,AD$7:AD720,1,FALSE)),1,0))</f>
        <v>0</v>
      </c>
      <c r="AF721" s="194"/>
    </row>
    <row r="722" spans="1:32" ht="16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75">
        <f>IF(AND($X$1012&lt;&gt;" ",$X$1012&lt;&gt;0),IF(X722=$X$1012,1+COUNTIF(U$7:U721,"&gt;0"),0),0)</f>
        <v>0</v>
      </c>
      <c r="V722" s="178" t="s">
        <v>911</v>
      </c>
      <c r="W722" s="130"/>
      <c r="X722" s="131"/>
      <c r="Y722" s="131"/>
      <c r="Z722" s="206"/>
      <c r="AA722" s="194">
        <f t="shared" si="57"/>
        <v>0</v>
      </c>
      <c r="AB722" s="124" t="str">
        <f t="shared" si="58"/>
        <v/>
      </c>
      <c r="AC722" s="195" t="str">
        <f t="shared" si="59"/>
        <v/>
      </c>
      <c r="AD722" s="194" t="str">
        <f t="shared" si="60"/>
        <v/>
      </c>
      <c r="AE722" s="194">
        <f>IF(AD722="",0,IF(ISERROR(VLOOKUP(AD722,AD$7:AD721,1,FALSE)),1,0))</f>
        <v>0</v>
      </c>
      <c r="AF722" s="194"/>
    </row>
    <row r="723" spans="1:32" ht="16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75">
        <f>IF(AND($X$1012&lt;&gt;" ",$X$1012&lt;&gt;0),IF(X723=$X$1012,1+COUNTIF(U$7:U722,"&gt;0"),0),0)</f>
        <v>0</v>
      </c>
      <c r="V723" s="178" t="s">
        <v>912</v>
      </c>
      <c r="W723" s="130"/>
      <c r="X723" s="131"/>
      <c r="Y723" s="131"/>
      <c r="Z723" s="206"/>
      <c r="AA723" s="194">
        <f t="shared" si="57"/>
        <v>0</v>
      </c>
      <c r="AB723" s="124" t="str">
        <f t="shared" si="58"/>
        <v/>
      </c>
      <c r="AC723" s="195" t="str">
        <f t="shared" si="59"/>
        <v/>
      </c>
      <c r="AD723" s="194" t="str">
        <f t="shared" si="60"/>
        <v/>
      </c>
      <c r="AE723" s="194">
        <f>IF(AD723="",0,IF(ISERROR(VLOOKUP(AD723,AD$7:AD722,1,FALSE)),1,0))</f>
        <v>0</v>
      </c>
      <c r="AF723" s="194"/>
    </row>
    <row r="724" spans="1:32" ht="16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75">
        <f>IF(AND($X$1012&lt;&gt;" ",$X$1012&lt;&gt;0),IF(X724=$X$1012,1+COUNTIF(U$7:U723,"&gt;0"),0),0)</f>
        <v>0</v>
      </c>
      <c r="V724" s="178" t="s">
        <v>913</v>
      </c>
      <c r="W724" s="130"/>
      <c r="X724" s="131"/>
      <c r="Y724" s="131"/>
      <c r="Z724" s="206"/>
      <c r="AA724" s="194">
        <f t="shared" si="57"/>
        <v>0</v>
      </c>
      <c r="AB724" s="124" t="str">
        <f t="shared" si="58"/>
        <v/>
      </c>
      <c r="AC724" s="195" t="str">
        <f t="shared" si="59"/>
        <v/>
      </c>
      <c r="AD724" s="194" t="str">
        <f t="shared" si="60"/>
        <v/>
      </c>
      <c r="AE724" s="194">
        <f>IF(AD724="",0,IF(ISERROR(VLOOKUP(AD724,AD$7:AD723,1,FALSE)),1,0))</f>
        <v>0</v>
      </c>
      <c r="AF724" s="194"/>
    </row>
    <row r="725" spans="1:32" ht="16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75">
        <f>IF(AND($X$1012&lt;&gt;" ",$X$1012&lt;&gt;0),IF(X725=$X$1012,1+COUNTIF(U$7:U724,"&gt;0"),0),0)</f>
        <v>0</v>
      </c>
      <c r="V725" s="178" t="s">
        <v>914</v>
      </c>
      <c r="W725" s="130"/>
      <c r="X725" s="131"/>
      <c r="Y725" s="131"/>
      <c r="Z725" s="206"/>
      <c r="AA725" s="194">
        <f t="shared" si="57"/>
        <v>0</v>
      </c>
      <c r="AB725" s="124" t="str">
        <f t="shared" si="58"/>
        <v/>
      </c>
      <c r="AC725" s="195" t="str">
        <f t="shared" si="59"/>
        <v/>
      </c>
      <c r="AD725" s="194" t="str">
        <f t="shared" si="60"/>
        <v/>
      </c>
      <c r="AE725" s="194">
        <f>IF(AD725="",0,IF(ISERROR(VLOOKUP(AD725,AD$7:AD724,1,FALSE)),1,0))</f>
        <v>0</v>
      </c>
      <c r="AF725" s="194"/>
    </row>
    <row r="726" spans="1:32" ht="16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75">
        <f>IF(AND($X$1012&lt;&gt;" ",$X$1012&lt;&gt;0),IF(X726=$X$1012,1+COUNTIF(U$7:U725,"&gt;0"),0),0)</f>
        <v>0</v>
      </c>
      <c r="V726" s="178" t="s">
        <v>915</v>
      </c>
      <c r="W726" s="130"/>
      <c r="X726" s="131"/>
      <c r="Y726" s="131"/>
      <c r="Z726" s="206"/>
      <c r="AA726" s="194">
        <f t="shared" si="57"/>
        <v>0</v>
      </c>
      <c r="AB726" s="124" t="str">
        <f t="shared" si="58"/>
        <v/>
      </c>
      <c r="AC726" s="195" t="str">
        <f t="shared" si="59"/>
        <v/>
      </c>
      <c r="AD726" s="194" t="str">
        <f t="shared" si="60"/>
        <v/>
      </c>
      <c r="AE726" s="194">
        <f>IF(AD726="",0,IF(ISERROR(VLOOKUP(AD726,AD$7:AD725,1,FALSE)),1,0))</f>
        <v>0</v>
      </c>
      <c r="AF726" s="194"/>
    </row>
    <row r="727" spans="1:32" ht="16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75">
        <f>IF(AND($X$1012&lt;&gt;" ",$X$1012&lt;&gt;0),IF(X727=$X$1012,1+COUNTIF(U$7:U726,"&gt;0"),0),0)</f>
        <v>0</v>
      </c>
      <c r="V727" s="178" t="s">
        <v>916</v>
      </c>
      <c r="W727" s="130"/>
      <c r="X727" s="131"/>
      <c r="Y727" s="131"/>
      <c r="Z727" s="206"/>
      <c r="AA727" s="194">
        <f t="shared" si="57"/>
        <v>0</v>
      </c>
      <c r="AB727" s="124" t="str">
        <f t="shared" si="58"/>
        <v/>
      </c>
      <c r="AC727" s="195" t="str">
        <f t="shared" si="59"/>
        <v/>
      </c>
      <c r="AD727" s="194" t="str">
        <f t="shared" si="60"/>
        <v/>
      </c>
      <c r="AE727" s="194">
        <f>IF(AD727="",0,IF(ISERROR(VLOOKUP(AD727,AD$7:AD726,1,FALSE)),1,0))</f>
        <v>0</v>
      </c>
      <c r="AF727" s="194"/>
    </row>
    <row r="728" spans="1:32" ht="16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75">
        <f>IF(AND($X$1012&lt;&gt;" ",$X$1012&lt;&gt;0),IF(X728=$X$1012,1+COUNTIF(U$7:U727,"&gt;0"),0),0)</f>
        <v>0</v>
      </c>
      <c r="V728" s="178" t="s">
        <v>917</v>
      </c>
      <c r="W728" s="130"/>
      <c r="X728" s="131"/>
      <c r="Y728" s="131"/>
      <c r="Z728" s="206"/>
      <c r="AA728" s="194">
        <f t="shared" si="57"/>
        <v>0</v>
      </c>
      <c r="AB728" s="124" t="str">
        <f t="shared" si="58"/>
        <v/>
      </c>
      <c r="AC728" s="195" t="str">
        <f t="shared" si="59"/>
        <v/>
      </c>
      <c r="AD728" s="194" t="str">
        <f t="shared" si="60"/>
        <v/>
      </c>
      <c r="AE728" s="194">
        <f>IF(AD728="",0,IF(ISERROR(VLOOKUP(AD728,AD$7:AD727,1,FALSE)),1,0))</f>
        <v>0</v>
      </c>
      <c r="AF728" s="194"/>
    </row>
    <row r="729" spans="1:32" ht="16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75">
        <f>IF(AND($X$1012&lt;&gt;" ",$X$1012&lt;&gt;0),IF(X729=$X$1012,1+COUNTIF(U$7:U728,"&gt;0"),0),0)</f>
        <v>0</v>
      </c>
      <c r="V729" s="178" t="s">
        <v>918</v>
      </c>
      <c r="W729" s="130"/>
      <c r="X729" s="131"/>
      <c r="Y729" s="131"/>
      <c r="Z729" s="206"/>
      <c r="AA729" s="194">
        <f t="shared" si="57"/>
        <v>0</v>
      </c>
      <c r="AB729" s="124" t="str">
        <f t="shared" si="58"/>
        <v/>
      </c>
      <c r="AC729" s="195" t="str">
        <f t="shared" si="59"/>
        <v/>
      </c>
      <c r="AD729" s="194" t="str">
        <f t="shared" si="60"/>
        <v/>
      </c>
      <c r="AE729" s="194">
        <f>IF(AD729="",0,IF(ISERROR(VLOOKUP(AD729,AD$7:AD728,1,FALSE)),1,0))</f>
        <v>0</v>
      </c>
      <c r="AF729" s="194"/>
    </row>
    <row r="730" spans="1:32" ht="16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75">
        <f>IF(AND($X$1012&lt;&gt;" ",$X$1012&lt;&gt;0),IF(X730=$X$1012,1+COUNTIF(U$7:U729,"&gt;0"),0),0)</f>
        <v>0</v>
      </c>
      <c r="V730" s="178" t="s">
        <v>919</v>
      </c>
      <c r="W730" s="130"/>
      <c r="X730" s="131"/>
      <c r="Y730" s="131"/>
      <c r="Z730" s="206"/>
      <c r="AA730" s="194">
        <f t="shared" si="57"/>
        <v>0</v>
      </c>
      <c r="AB730" s="124" t="str">
        <f t="shared" si="58"/>
        <v/>
      </c>
      <c r="AC730" s="195" t="str">
        <f t="shared" si="59"/>
        <v/>
      </c>
      <c r="AD730" s="194" t="str">
        <f t="shared" si="60"/>
        <v/>
      </c>
      <c r="AE730" s="194">
        <f>IF(AD730="",0,IF(ISERROR(VLOOKUP(AD730,AD$7:AD729,1,FALSE)),1,0))</f>
        <v>0</v>
      </c>
      <c r="AF730" s="194"/>
    </row>
    <row r="731" spans="1:32" ht="16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75">
        <f>IF(AND($X$1012&lt;&gt;" ",$X$1012&lt;&gt;0),IF(X731=$X$1012,1+COUNTIF(U$7:U730,"&gt;0"),0),0)</f>
        <v>0</v>
      </c>
      <c r="V731" s="178" t="s">
        <v>920</v>
      </c>
      <c r="W731" s="130"/>
      <c r="X731" s="131"/>
      <c r="Y731" s="131"/>
      <c r="Z731" s="206"/>
      <c r="AA731" s="194">
        <f t="shared" si="57"/>
        <v>0</v>
      </c>
      <c r="AB731" s="124" t="str">
        <f t="shared" si="58"/>
        <v/>
      </c>
      <c r="AC731" s="195" t="str">
        <f t="shared" si="59"/>
        <v/>
      </c>
      <c r="AD731" s="194" t="str">
        <f t="shared" si="60"/>
        <v/>
      </c>
      <c r="AE731" s="194">
        <f>IF(AD731="",0,IF(ISERROR(VLOOKUP(AD731,AD$7:AD730,1,FALSE)),1,0))</f>
        <v>0</v>
      </c>
      <c r="AF731" s="194"/>
    </row>
    <row r="732" spans="1:32" ht="16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75">
        <f>IF(AND($X$1012&lt;&gt;" ",$X$1012&lt;&gt;0),IF(X732=$X$1012,1+COUNTIF(U$7:U731,"&gt;0"),0),0)</f>
        <v>0</v>
      </c>
      <c r="V732" s="178" t="s">
        <v>921</v>
      </c>
      <c r="W732" s="130"/>
      <c r="X732" s="131"/>
      <c r="Y732" s="131"/>
      <c r="Z732" s="206"/>
      <c r="AA732" s="194">
        <f t="shared" si="57"/>
        <v>0</v>
      </c>
      <c r="AB732" s="124" t="str">
        <f t="shared" si="58"/>
        <v/>
      </c>
      <c r="AC732" s="195" t="str">
        <f t="shared" si="59"/>
        <v/>
      </c>
      <c r="AD732" s="194" t="str">
        <f t="shared" si="60"/>
        <v/>
      </c>
      <c r="AE732" s="194">
        <f>IF(AD732="",0,IF(ISERROR(VLOOKUP(AD732,AD$7:AD731,1,FALSE)),1,0))</f>
        <v>0</v>
      </c>
      <c r="AF732" s="194"/>
    </row>
    <row r="733" spans="1:32" ht="16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75">
        <f>IF(AND($X$1012&lt;&gt;" ",$X$1012&lt;&gt;0),IF(X733=$X$1012,1+COUNTIF(U$7:U732,"&gt;0"),0),0)</f>
        <v>0</v>
      </c>
      <c r="V733" s="178" t="s">
        <v>922</v>
      </c>
      <c r="W733" s="130"/>
      <c r="X733" s="131"/>
      <c r="Y733" s="131"/>
      <c r="Z733" s="206"/>
      <c r="AA733" s="194">
        <f t="shared" si="57"/>
        <v>0</v>
      </c>
      <c r="AB733" s="124" t="str">
        <f t="shared" si="58"/>
        <v/>
      </c>
      <c r="AC733" s="195" t="str">
        <f t="shared" si="59"/>
        <v/>
      </c>
      <c r="AD733" s="194" t="str">
        <f t="shared" si="60"/>
        <v/>
      </c>
      <c r="AE733" s="194">
        <f>IF(AD733="",0,IF(ISERROR(VLOOKUP(AD733,AD$7:AD732,1,FALSE)),1,0))</f>
        <v>0</v>
      </c>
      <c r="AF733" s="194"/>
    </row>
    <row r="734" spans="1:32" ht="16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75">
        <f>IF(AND($X$1012&lt;&gt;" ",$X$1012&lt;&gt;0),IF(X734=$X$1012,1+COUNTIF(U$7:U733,"&gt;0"),0),0)</f>
        <v>0</v>
      </c>
      <c r="V734" s="178" t="s">
        <v>923</v>
      </c>
      <c r="W734" s="130"/>
      <c r="X734" s="131"/>
      <c r="Y734" s="131"/>
      <c r="Z734" s="206"/>
      <c r="AA734" s="194">
        <f t="shared" si="57"/>
        <v>0</v>
      </c>
      <c r="AB734" s="124" t="str">
        <f t="shared" si="58"/>
        <v/>
      </c>
      <c r="AC734" s="195" t="str">
        <f t="shared" si="59"/>
        <v/>
      </c>
      <c r="AD734" s="194" t="str">
        <f t="shared" si="60"/>
        <v/>
      </c>
      <c r="AE734" s="194">
        <f>IF(AD734="",0,IF(ISERROR(VLOOKUP(AD734,AD$7:AD733,1,FALSE)),1,0))</f>
        <v>0</v>
      </c>
      <c r="AF734" s="194"/>
    </row>
    <row r="735" spans="1:32" ht="16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75">
        <f>IF(AND($X$1012&lt;&gt;" ",$X$1012&lt;&gt;0),IF(X735=$X$1012,1+COUNTIF(U$7:U734,"&gt;0"),0),0)</f>
        <v>0</v>
      </c>
      <c r="V735" s="178" t="s">
        <v>924</v>
      </c>
      <c r="W735" s="130"/>
      <c r="X735" s="131"/>
      <c r="Y735" s="131"/>
      <c r="Z735" s="206"/>
      <c r="AA735" s="194">
        <f t="shared" si="57"/>
        <v>0</v>
      </c>
      <c r="AB735" s="124" t="str">
        <f t="shared" si="58"/>
        <v/>
      </c>
      <c r="AC735" s="195" t="str">
        <f t="shared" si="59"/>
        <v/>
      </c>
      <c r="AD735" s="194" t="str">
        <f t="shared" si="60"/>
        <v/>
      </c>
      <c r="AE735" s="194">
        <f>IF(AD735="",0,IF(ISERROR(VLOOKUP(AD735,AD$7:AD734,1,FALSE)),1,0))</f>
        <v>0</v>
      </c>
      <c r="AF735" s="194"/>
    </row>
    <row r="736" spans="1:32" ht="16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75">
        <f>IF(AND($X$1012&lt;&gt;" ",$X$1012&lt;&gt;0),IF(X736=$X$1012,1+COUNTIF(U$7:U735,"&gt;0"),0),0)</f>
        <v>0</v>
      </c>
      <c r="V736" s="178" t="s">
        <v>925</v>
      </c>
      <c r="W736" s="130"/>
      <c r="X736" s="131"/>
      <c r="Y736" s="131"/>
      <c r="Z736" s="206"/>
      <c r="AA736" s="194">
        <f t="shared" si="57"/>
        <v>0</v>
      </c>
      <c r="AB736" s="124" t="str">
        <f t="shared" si="58"/>
        <v/>
      </c>
      <c r="AC736" s="195" t="str">
        <f t="shared" si="59"/>
        <v/>
      </c>
      <c r="AD736" s="194" t="str">
        <f t="shared" si="60"/>
        <v/>
      </c>
      <c r="AE736" s="194">
        <f>IF(AD736="",0,IF(ISERROR(VLOOKUP(AD736,AD$7:AD735,1,FALSE)),1,0))</f>
        <v>0</v>
      </c>
      <c r="AF736" s="194"/>
    </row>
    <row r="737" spans="1:32" ht="16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75">
        <f>IF(AND($X$1012&lt;&gt;" ",$X$1012&lt;&gt;0),IF(X737=$X$1012,1+COUNTIF(U$7:U736,"&gt;0"),0),0)</f>
        <v>0</v>
      </c>
      <c r="V737" s="178" t="s">
        <v>926</v>
      </c>
      <c r="W737" s="130"/>
      <c r="X737" s="131"/>
      <c r="Y737" s="131"/>
      <c r="Z737" s="206"/>
      <c r="AA737" s="194">
        <f t="shared" si="57"/>
        <v>0</v>
      </c>
      <c r="AB737" s="124" t="str">
        <f t="shared" si="58"/>
        <v/>
      </c>
      <c r="AC737" s="195" t="str">
        <f t="shared" si="59"/>
        <v/>
      </c>
      <c r="AD737" s="194" t="str">
        <f t="shared" si="60"/>
        <v/>
      </c>
      <c r="AE737" s="194">
        <f>IF(AD737="",0,IF(ISERROR(VLOOKUP(AD737,AD$7:AD736,1,FALSE)),1,0))</f>
        <v>0</v>
      </c>
      <c r="AF737" s="194"/>
    </row>
    <row r="738" spans="1:32" ht="16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75">
        <f>IF(AND($X$1012&lt;&gt;" ",$X$1012&lt;&gt;0),IF(X738=$X$1012,1+COUNTIF(U$7:U737,"&gt;0"),0),0)</f>
        <v>0</v>
      </c>
      <c r="V738" s="178" t="s">
        <v>927</v>
      </c>
      <c r="W738" s="130"/>
      <c r="X738" s="131"/>
      <c r="Y738" s="131"/>
      <c r="Z738" s="206"/>
      <c r="AA738" s="194">
        <f t="shared" si="57"/>
        <v>0</v>
      </c>
      <c r="AB738" s="124" t="str">
        <f t="shared" si="58"/>
        <v/>
      </c>
      <c r="AC738" s="195" t="str">
        <f t="shared" si="59"/>
        <v/>
      </c>
      <c r="AD738" s="194" t="str">
        <f t="shared" si="60"/>
        <v/>
      </c>
      <c r="AE738" s="194">
        <f>IF(AD738="",0,IF(ISERROR(VLOOKUP(AD738,AD$7:AD737,1,FALSE)),1,0))</f>
        <v>0</v>
      </c>
      <c r="AF738" s="194"/>
    </row>
    <row r="739" spans="1:32" ht="16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75">
        <f>IF(AND($X$1012&lt;&gt;" ",$X$1012&lt;&gt;0),IF(X739=$X$1012,1+COUNTIF(U$7:U738,"&gt;0"),0),0)</f>
        <v>0</v>
      </c>
      <c r="V739" s="178" t="s">
        <v>928</v>
      </c>
      <c r="W739" s="130"/>
      <c r="X739" s="131"/>
      <c r="Y739" s="131"/>
      <c r="Z739" s="206"/>
      <c r="AA739" s="194">
        <f t="shared" si="57"/>
        <v>0</v>
      </c>
      <c r="AB739" s="124" t="str">
        <f t="shared" si="58"/>
        <v/>
      </c>
      <c r="AC739" s="195" t="str">
        <f t="shared" si="59"/>
        <v/>
      </c>
      <c r="AD739" s="194" t="str">
        <f t="shared" si="60"/>
        <v/>
      </c>
      <c r="AE739" s="194">
        <f>IF(AD739="",0,IF(ISERROR(VLOOKUP(AD739,AD$7:AD738,1,FALSE)),1,0))</f>
        <v>0</v>
      </c>
      <c r="AF739" s="194"/>
    </row>
    <row r="740" spans="1:32" ht="16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75">
        <f>IF(AND($X$1012&lt;&gt;" ",$X$1012&lt;&gt;0),IF(X740=$X$1012,1+COUNTIF(U$7:U739,"&gt;0"),0),0)</f>
        <v>0</v>
      </c>
      <c r="V740" s="178" t="s">
        <v>929</v>
      </c>
      <c r="W740" s="130"/>
      <c r="X740" s="131"/>
      <c r="Y740" s="131"/>
      <c r="Z740" s="206"/>
      <c r="AA740" s="194">
        <f t="shared" si="57"/>
        <v>0</v>
      </c>
      <c r="AB740" s="124" t="str">
        <f t="shared" si="58"/>
        <v/>
      </c>
      <c r="AC740" s="195" t="str">
        <f t="shared" si="59"/>
        <v/>
      </c>
      <c r="AD740" s="194" t="str">
        <f t="shared" si="60"/>
        <v/>
      </c>
      <c r="AE740" s="194">
        <f>IF(AD740="",0,IF(ISERROR(VLOOKUP(AD740,AD$7:AD739,1,FALSE)),1,0))</f>
        <v>0</v>
      </c>
      <c r="AF740" s="194"/>
    </row>
    <row r="741" spans="1:32" ht="16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75">
        <f>IF(AND($X$1012&lt;&gt;" ",$X$1012&lt;&gt;0),IF(X741=$X$1012,1+COUNTIF(U$7:U740,"&gt;0"),0),0)</f>
        <v>0</v>
      </c>
      <c r="V741" s="178" t="s">
        <v>930</v>
      </c>
      <c r="W741" s="130"/>
      <c r="X741" s="131"/>
      <c r="Y741" s="131"/>
      <c r="Z741" s="206"/>
      <c r="AA741" s="194">
        <f t="shared" si="57"/>
        <v>0</v>
      </c>
      <c r="AB741" s="124" t="str">
        <f t="shared" si="58"/>
        <v/>
      </c>
      <c r="AC741" s="195" t="str">
        <f t="shared" si="59"/>
        <v/>
      </c>
      <c r="AD741" s="194" t="str">
        <f t="shared" si="60"/>
        <v/>
      </c>
      <c r="AE741" s="194">
        <f>IF(AD741="",0,IF(ISERROR(VLOOKUP(AD741,AD$7:AD740,1,FALSE)),1,0))</f>
        <v>0</v>
      </c>
      <c r="AF741" s="194"/>
    </row>
    <row r="742" spans="1:32" ht="16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75">
        <f>IF(AND($X$1012&lt;&gt;" ",$X$1012&lt;&gt;0),IF(X742=$X$1012,1+COUNTIF(U$7:U741,"&gt;0"),0),0)</f>
        <v>0</v>
      </c>
      <c r="V742" s="178" t="s">
        <v>931</v>
      </c>
      <c r="W742" s="130"/>
      <c r="X742" s="131"/>
      <c r="Y742" s="131"/>
      <c r="Z742" s="206"/>
      <c r="AA742" s="194">
        <f t="shared" si="57"/>
        <v>0</v>
      </c>
      <c r="AB742" s="124" t="str">
        <f t="shared" si="58"/>
        <v/>
      </c>
      <c r="AC742" s="195" t="str">
        <f t="shared" si="59"/>
        <v/>
      </c>
      <c r="AD742" s="194" t="str">
        <f t="shared" si="60"/>
        <v/>
      </c>
      <c r="AE742" s="194">
        <f>IF(AD742="",0,IF(ISERROR(VLOOKUP(AD742,AD$7:AD741,1,FALSE)),1,0))</f>
        <v>0</v>
      </c>
      <c r="AF742" s="194"/>
    </row>
    <row r="743" spans="1:32" ht="16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75">
        <f>IF(AND($X$1012&lt;&gt;" ",$X$1012&lt;&gt;0),IF(X743=$X$1012,1+COUNTIF(U$7:U742,"&gt;0"),0),0)</f>
        <v>0</v>
      </c>
      <c r="V743" s="178" t="s">
        <v>932</v>
      </c>
      <c r="W743" s="130"/>
      <c r="X743" s="131"/>
      <c r="Y743" s="131"/>
      <c r="Z743" s="206"/>
      <c r="AA743" s="194">
        <f t="shared" si="57"/>
        <v>0</v>
      </c>
      <c r="AB743" s="124" t="str">
        <f t="shared" si="58"/>
        <v/>
      </c>
      <c r="AC743" s="195" t="str">
        <f t="shared" si="59"/>
        <v/>
      </c>
      <c r="AD743" s="194" t="str">
        <f t="shared" si="60"/>
        <v/>
      </c>
      <c r="AE743" s="194">
        <f>IF(AD743="",0,IF(ISERROR(VLOOKUP(AD743,AD$7:AD742,1,FALSE)),1,0))</f>
        <v>0</v>
      </c>
      <c r="AF743" s="194"/>
    </row>
    <row r="744" spans="1:32" ht="16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75">
        <f>IF(AND($X$1012&lt;&gt;" ",$X$1012&lt;&gt;0),IF(X744=$X$1012,1+COUNTIF(U$7:U743,"&gt;0"),0),0)</f>
        <v>0</v>
      </c>
      <c r="V744" s="178" t="s">
        <v>933</v>
      </c>
      <c r="W744" s="130"/>
      <c r="X744" s="131"/>
      <c r="Y744" s="131"/>
      <c r="Z744" s="206"/>
      <c r="AA744" s="194">
        <f t="shared" si="57"/>
        <v>0</v>
      </c>
      <c r="AB744" s="124" t="str">
        <f t="shared" si="58"/>
        <v/>
      </c>
      <c r="AC744" s="195" t="str">
        <f t="shared" si="59"/>
        <v/>
      </c>
      <c r="AD744" s="194" t="str">
        <f t="shared" si="60"/>
        <v/>
      </c>
      <c r="AE744" s="194">
        <f>IF(AD744="",0,IF(ISERROR(VLOOKUP(AD744,AD$7:AD743,1,FALSE)),1,0))</f>
        <v>0</v>
      </c>
      <c r="AF744" s="194"/>
    </row>
    <row r="745" spans="1:32" ht="16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75">
        <f>IF(AND($X$1012&lt;&gt;" ",$X$1012&lt;&gt;0),IF(X745=$X$1012,1+COUNTIF(U$7:U744,"&gt;0"),0),0)</f>
        <v>0</v>
      </c>
      <c r="V745" s="178" t="s">
        <v>934</v>
      </c>
      <c r="W745" s="130"/>
      <c r="X745" s="131"/>
      <c r="Y745" s="131"/>
      <c r="Z745" s="206"/>
      <c r="AA745" s="194">
        <f t="shared" si="57"/>
        <v>0</v>
      </c>
      <c r="AB745" s="124" t="str">
        <f t="shared" si="58"/>
        <v/>
      </c>
      <c r="AC745" s="195" t="str">
        <f t="shared" si="59"/>
        <v/>
      </c>
      <c r="AD745" s="194" t="str">
        <f t="shared" si="60"/>
        <v/>
      </c>
      <c r="AE745" s="194">
        <f>IF(AD745="",0,IF(ISERROR(VLOOKUP(AD745,AD$7:AD744,1,FALSE)),1,0))</f>
        <v>0</v>
      </c>
      <c r="AF745" s="194"/>
    </row>
    <row r="746" spans="1:32" ht="16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75">
        <f>IF(AND($X$1012&lt;&gt;" ",$X$1012&lt;&gt;0),IF(X746=$X$1012,1+COUNTIF(U$7:U745,"&gt;0"),0),0)</f>
        <v>0</v>
      </c>
      <c r="V746" s="178" t="s">
        <v>935</v>
      </c>
      <c r="W746" s="130"/>
      <c r="X746" s="131"/>
      <c r="Y746" s="131"/>
      <c r="Z746" s="206"/>
      <c r="AA746" s="194">
        <f t="shared" si="57"/>
        <v>0</v>
      </c>
      <c r="AB746" s="124" t="str">
        <f t="shared" si="58"/>
        <v/>
      </c>
      <c r="AC746" s="195" t="str">
        <f t="shared" si="59"/>
        <v/>
      </c>
      <c r="AD746" s="194" t="str">
        <f t="shared" si="60"/>
        <v/>
      </c>
      <c r="AE746" s="194">
        <f>IF(AD746="",0,IF(ISERROR(VLOOKUP(AD746,AD$7:AD745,1,FALSE)),1,0))</f>
        <v>0</v>
      </c>
      <c r="AF746" s="194"/>
    </row>
    <row r="747" spans="1:32" ht="16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75">
        <f>IF(AND($X$1012&lt;&gt;" ",$X$1012&lt;&gt;0),IF(X747=$X$1012,1+COUNTIF(U$7:U746,"&gt;0"),0),0)</f>
        <v>0</v>
      </c>
      <c r="V747" s="178" t="s">
        <v>936</v>
      </c>
      <c r="W747" s="130"/>
      <c r="X747" s="131"/>
      <c r="Y747" s="131"/>
      <c r="Z747" s="206"/>
      <c r="AA747" s="194">
        <f t="shared" si="57"/>
        <v>0</v>
      </c>
      <c r="AB747" s="124" t="str">
        <f t="shared" si="58"/>
        <v/>
      </c>
      <c r="AC747" s="195" t="str">
        <f t="shared" si="59"/>
        <v/>
      </c>
      <c r="AD747" s="194" t="str">
        <f t="shared" si="60"/>
        <v/>
      </c>
      <c r="AE747" s="194">
        <f>IF(AD747="",0,IF(ISERROR(VLOOKUP(AD747,AD$7:AD746,1,FALSE)),1,0))</f>
        <v>0</v>
      </c>
      <c r="AF747" s="194"/>
    </row>
    <row r="748" spans="1:32" ht="16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75">
        <f>IF(AND($X$1012&lt;&gt;" ",$X$1012&lt;&gt;0),IF(X748=$X$1012,1+COUNTIF(U$7:U747,"&gt;0"),0),0)</f>
        <v>0</v>
      </c>
      <c r="V748" s="178" t="s">
        <v>937</v>
      </c>
      <c r="W748" s="130"/>
      <c r="X748" s="131"/>
      <c r="Y748" s="131"/>
      <c r="Z748" s="206"/>
      <c r="AA748" s="194">
        <f t="shared" si="57"/>
        <v>0</v>
      </c>
      <c r="AB748" s="124" t="str">
        <f t="shared" si="58"/>
        <v/>
      </c>
      <c r="AC748" s="195" t="str">
        <f t="shared" si="59"/>
        <v/>
      </c>
      <c r="AD748" s="194" t="str">
        <f t="shared" si="60"/>
        <v/>
      </c>
      <c r="AE748" s="194">
        <f>IF(AD748="",0,IF(ISERROR(VLOOKUP(AD748,AD$7:AD747,1,FALSE)),1,0))</f>
        <v>0</v>
      </c>
      <c r="AF748" s="194"/>
    </row>
    <row r="749" spans="1:32" ht="16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75">
        <f>IF(AND($X$1012&lt;&gt;" ",$X$1012&lt;&gt;0),IF(X749=$X$1012,1+COUNTIF(U$7:U748,"&gt;0"),0),0)</f>
        <v>0</v>
      </c>
      <c r="V749" s="178" t="s">
        <v>938</v>
      </c>
      <c r="W749" s="130"/>
      <c r="X749" s="131"/>
      <c r="Y749" s="131"/>
      <c r="Z749" s="206"/>
      <c r="AA749" s="194">
        <f t="shared" si="57"/>
        <v>0</v>
      </c>
      <c r="AB749" s="124" t="str">
        <f t="shared" si="58"/>
        <v/>
      </c>
      <c r="AC749" s="195" t="str">
        <f t="shared" si="59"/>
        <v/>
      </c>
      <c r="AD749" s="194" t="str">
        <f t="shared" si="60"/>
        <v/>
      </c>
      <c r="AE749" s="194">
        <f>IF(AD749="",0,IF(ISERROR(VLOOKUP(AD749,AD$7:AD748,1,FALSE)),1,0))</f>
        <v>0</v>
      </c>
      <c r="AF749" s="194"/>
    </row>
    <row r="750" spans="1:32" ht="16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75">
        <f>IF(AND($X$1012&lt;&gt;" ",$X$1012&lt;&gt;0),IF(X750=$X$1012,1+COUNTIF(U$7:U749,"&gt;0"),0),0)</f>
        <v>0</v>
      </c>
      <c r="V750" s="178" t="s">
        <v>939</v>
      </c>
      <c r="W750" s="130"/>
      <c r="X750" s="131"/>
      <c r="Y750" s="131"/>
      <c r="Z750" s="206"/>
      <c r="AA750" s="194">
        <f t="shared" si="57"/>
        <v>0</v>
      </c>
      <c r="AB750" s="124" t="str">
        <f t="shared" si="58"/>
        <v/>
      </c>
      <c r="AC750" s="195" t="str">
        <f t="shared" si="59"/>
        <v/>
      </c>
      <c r="AD750" s="194" t="str">
        <f t="shared" si="60"/>
        <v/>
      </c>
      <c r="AE750" s="194">
        <f>IF(AD750="",0,IF(ISERROR(VLOOKUP(AD750,AD$7:AD749,1,FALSE)),1,0))</f>
        <v>0</v>
      </c>
      <c r="AF750" s="194"/>
    </row>
    <row r="751" spans="1:32" ht="16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75">
        <f>IF(AND($X$1012&lt;&gt;" ",$X$1012&lt;&gt;0),IF(X751=$X$1012,1+COUNTIF(U$7:U750,"&gt;0"),0),0)</f>
        <v>0</v>
      </c>
      <c r="V751" s="178" t="s">
        <v>940</v>
      </c>
      <c r="W751" s="130"/>
      <c r="X751" s="131"/>
      <c r="Y751" s="131"/>
      <c r="Z751" s="206"/>
      <c r="AA751" s="194">
        <f t="shared" si="57"/>
        <v>0</v>
      </c>
      <c r="AB751" s="124" t="str">
        <f t="shared" si="58"/>
        <v/>
      </c>
      <c r="AC751" s="195" t="str">
        <f t="shared" si="59"/>
        <v/>
      </c>
      <c r="AD751" s="194" t="str">
        <f t="shared" si="60"/>
        <v/>
      </c>
      <c r="AE751" s="194">
        <f>IF(AD751="",0,IF(ISERROR(VLOOKUP(AD751,AD$7:AD750,1,FALSE)),1,0))</f>
        <v>0</v>
      </c>
      <c r="AF751" s="194"/>
    </row>
    <row r="752" spans="1:32" ht="16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75">
        <f>IF(AND($X$1012&lt;&gt;" ",$X$1012&lt;&gt;0),IF(X752=$X$1012,1+COUNTIF(U$7:U751,"&gt;0"),0),0)</f>
        <v>0</v>
      </c>
      <c r="V752" s="178" t="s">
        <v>941</v>
      </c>
      <c r="W752" s="130"/>
      <c r="X752" s="131"/>
      <c r="Y752" s="131"/>
      <c r="Z752" s="206"/>
      <c r="AA752" s="194">
        <f t="shared" si="57"/>
        <v>0</v>
      </c>
      <c r="AB752" s="124" t="str">
        <f t="shared" si="58"/>
        <v/>
      </c>
      <c r="AC752" s="195" t="str">
        <f t="shared" si="59"/>
        <v/>
      </c>
      <c r="AD752" s="194" t="str">
        <f t="shared" si="60"/>
        <v/>
      </c>
      <c r="AE752" s="194">
        <f>IF(AD752="",0,IF(ISERROR(VLOOKUP(AD752,AD$7:AD751,1,FALSE)),1,0))</f>
        <v>0</v>
      </c>
      <c r="AF752" s="194"/>
    </row>
    <row r="753" spans="1:32" ht="16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75">
        <f>IF(AND($X$1012&lt;&gt;" ",$X$1012&lt;&gt;0),IF(X753=$X$1012,1+COUNTIF(U$7:U752,"&gt;0"),0),0)</f>
        <v>0</v>
      </c>
      <c r="V753" s="178" t="s">
        <v>942</v>
      </c>
      <c r="W753" s="130"/>
      <c r="X753" s="131"/>
      <c r="Y753" s="131"/>
      <c r="Z753" s="206"/>
      <c r="AA753" s="194">
        <f t="shared" si="57"/>
        <v>0</v>
      </c>
      <c r="AB753" s="124" t="str">
        <f t="shared" si="58"/>
        <v/>
      </c>
      <c r="AC753" s="195" t="str">
        <f t="shared" si="59"/>
        <v/>
      </c>
      <c r="AD753" s="194" t="str">
        <f t="shared" si="60"/>
        <v/>
      </c>
      <c r="AE753" s="194">
        <f>IF(AD753="",0,IF(ISERROR(VLOOKUP(AD753,AD$7:AD752,1,FALSE)),1,0))</f>
        <v>0</v>
      </c>
      <c r="AF753" s="194"/>
    </row>
    <row r="754" spans="1:32" ht="16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75">
        <f>IF(AND($X$1012&lt;&gt;" ",$X$1012&lt;&gt;0),IF(X754=$X$1012,1+COUNTIF(U$7:U753,"&gt;0"),0),0)</f>
        <v>0</v>
      </c>
      <c r="V754" s="178" t="s">
        <v>943</v>
      </c>
      <c r="W754" s="130"/>
      <c r="X754" s="131"/>
      <c r="Y754" s="131"/>
      <c r="Z754" s="206"/>
      <c r="AA754" s="194">
        <f t="shared" si="57"/>
        <v>0</v>
      </c>
      <c r="AB754" s="124" t="str">
        <f t="shared" si="58"/>
        <v/>
      </c>
      <c r="AC754" s="195" t="str">
        <f t="shared" si="59"/>
        <v/>
      </c>
      <c r="AD754" s="194" t="str">
        <f t="shared" si="60"/>
        <v/>
      </c>
      <c r="AE754" s="194">
        <f>IF(AD754="",0,IF(ISERROR(VLOOKUP(AD754,AD$7:AD753,1,FALSE)),1,0))</f>
        <v>0</v>
      </c>
      <c r="AF754" s="194"/>
    </row>
    <row r="755" spans="1:32" ht="16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75">
        <f>IF(AND($X$1012&lt;&gt;" ",$X$1012&lt;&gt;0),IF(X755=$X$1012,1+COUNTIF(U$7:U754,"&gt;0"),0),0)</f>
        <v>0</v>
      </c>
      <c r="V755" s="178" t="s">
        <v>944</v>
      </c>
      <c r="W755" s="130"/>
      <c r="X755" s="131"/>
      <c r="Y755" s="131"/>
      <c r="Z755" s="206"/>
      <c r="AA755" s="194">
        <f t="shared" si="57"/>
        <v>0</v>
      </c>
      <c r="AB755" s="124" t="str">
        <f t="shared" si="58"/>
        <v/>
      </c>
      <c r="AC755" s="195" t="str">
        <f t="shared" si="59"/>
        <v/>
      </c>
      <c r="AD755" s="194" t="str">
        <f t="shared" si="60"/>
        <v/>
      </c>
      <c r="AE755" s="194">
        <f>IF(AD755="",0,IF(ISERROR(VLOOKUP(AD755,AD$7:AD754,1,FALSE)),1,0))</f>
        <v>0</v>
      </c>
      <c r="AF755" s="194"/>
    </row>
    <row r="756" spans="1:32" ht="16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75">
        <f>IF(AND($X$1012&lt;&gt;" ",$X$1012&lt;&gt;0),IF(X756=$X$1012,1+COUNTIF(U$7:U755,"&gt;0"),0),0)</f>
        <v>0</v>
      </c>
      <c r="V756" s="178" t="s">
        <v>945</v>
      </c>
      <c r="W756" s="130"/>
      <c r="X756" s="131"/>
      <c r="Y756" s="131"/>
      <c r="Z756" s="206"/>
      <c r="AA756" s="194">
        <f t="shared" si="57"/>
        <v>0</v>
      </c>
      <c r="AB756" s="124" t="str">
        <f t="shared" si="58"/>
        <v/>
      </c>
      <c r="AC756" s="195" t="str">
        <f t="shared" si="59"/>
        <v/>
      </c>
      <c r="AD756" s="194" t="str">
        <f t="shared" si="60"/>
        <v/>
      </c>
      <c r="AE756" s="194">
        <f>IF(AD756="",0,IF(ISERROR(VLOOKUP(AD756,AD$7:AD755,1,FALSE)),1,0))</f>
        <v>0</v>
      </c>
      <c r="AF756" s="194"/>
    </row>
    <row r="757" spans="1:32" ht="16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75">
        <f>IF(AND($X$1012&lt;&gt;" ",$X$1012&lt;&gt;0),IF(X757=$X$1012,1+COUNTIF(U$7:U756,"&gt;0"),0),0)</f>
        <v>0</v>
      </c>
      <c r="V757" s="178" t="s">
        <v>946</v>
      </c>
      <c r="W757" s="130"/>
      <c r="X757" s="131"/>
      <c r="Y757" s="131"/>
      <c r="Z757" s="206"/>
      <c r="AA757" s="194">
        <f t="shared" si="57"/>
        <v>0</v>
      </c>
      <c r="AB757" s="124" t="str">
        <f t="shared" si="58"/>
        <v/>
      </c>
      <c r="AC757" s="195" t="str">
        <f t="shared" si="59"/>
        <v/>
      </c>
      <c r="AD757" s="194" t="str">
        <f t="shared" si="60"/>
        <v/>
      </c>
      <c r="AE757" s="194">
        <f>IF(AD757="",0,IF(ISERROR(VLOOKUP(AD757,AD$7:AD756,1,FALSE)),1,0))</f>
        <v>0</v>
      </c>
      <c r="AF757" s="194"/>
    </row>
    <row r="758" spans="1:32" ht="16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75">
        <f>IF(AND($X$1012&lt;&gt;" ",$X$1012&lt;&gt;0),IF(X758=$X$1012,1+COUNTIF(U$7:U757,"&gt;0"),0),0)</f>
        <v>0</v>
      </c>
      <c r="V758" s="178" t="s">
        <v>947</v>
      </c>
      <c r="W758" s="130"/>
      <c r="X758" s="131"/>
      <c r="Y758" s="131"/>
      <c r="Z758" s="206"/>
      <c r="AA758" s="194">
        <f t="shared" si="57"/>
        <v>0</v>
      </c>
      <c r="AB758" s="124" t="str">
        <f t="shared" si="58"/>
        <v/>
      </c>
      <c r="AC758" s="195" t="str">
        <f t="shared" si="59"/>
        <v/>
      </c>
      <c r="AD758" s="194" t="str">
        <f t="shared" si="60"/>
        <v/>
      </c>
      <c r="AE758" s="194">
        <f>IF(AD758="",0,IF(ISERROR(VLOOKUP(AD758,AD$7:AD757,1,FALSE)),1,0))</f>
        <v>0</v>
      </c>
      <c r="AF758" s="194"/>
    </row>
    <row r="759" spans="1:32" ht="16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75">
        <f>IF(AND($X$1012&lt;&gt;" ",$X$1012&lt;&gt;0),IF(X759=$X$1012,1+COUNTIF(U$7:U758,"&gt;0"),0),0)</f>
        <v>0</v>
      </c>
      <c r="V759" s="178" t="s">
        <v>948</v>
      </c>
      <c r="W759" s="130"/>
      <c r="X759" s="131"/>
      <c r="Y759" s="131"/>
      <c r="Z759" s="206"/>
      <c r="AA759" s="194">
        <f t="shared" si="57"/>
        <v>0</v>
      </c>
      <c r="AB759" s="124" t="str">
        <f t="shared" si="58"/>
        <v/>
      </c>
      <c r="AC759" s="195" t="str">
        <f t="shared" si="59"/>
        <v/>
      </c>
      <c r="AD759" s="194" t="str">
        <f t="shared" si="60"/>
        <v/>
      </c>
      <c r="AE759" s="194">
        <f>IF(AD759="",0,IF(ISERROR(VLOOKUP(AD759,AD$7:AD758,1,FALSE)),1,0))</f>
        <v>0</v>
      </c>
      <c r="AF759" s="194"/>
    </row>
    <row r="760" spans="1:32" ht="16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75">
        <f>IF(AND($X$1012&lt;&gt;" ",$X$1012&lt;&gt;0),IF(X760=$X$1012,1+COUNTIF(U$7:U759,"&gt;0"),0),0)</f>
        <v>0</v>
      </c>
      <c r="V760" s="178" t="s">
        <v>949</v>
      </c>
      <c r="W760" s="130"/>
      <c r="X760" s="131"/>
      <c r="Y760" s="131"/>
      <c r="Z760" s="206"/>
      <c r="AA760" s="194">
        <f t="shared" si="57"/>
        <v>0</v>
      </c>
      <c r="AB760" s="124" t="str">
        <f t="shared" si="58"/>
        <v/>
      </c>
      <c r="AC760" s="195" t="str">
        <f t="shared" si="59"/>
        <v/>
      </c>
      <c r="AD760" s="194" t="str">
        <f t="shared" si="60"/>
        <v/>
      </c>
      <c r="AE760" s="194">
        <f>IF(AD760="",0,IF(ISERROR(VLOOKUP(AD760,AD$7:AD759,1,FALSE)),1,0))</f>
        <v>0</v>
      </c>
      <c r="AF760" s="194"/>
    </row>
    <row r="761" spans="1:32" ht="16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75">
        <f>IF(AND($X$1012&lt;&gt;" ",$X$1012&lt;&gt;0),IF(X761=$X$1012,1+COUNTIF(U$7:U760,"&gt;0"),0),0)</f>
        <v>0</v>
      </c>
      <c r="V761" s="178" t="s">
        <v>950</v>
      </c>
      <c r="W761" s="130"/>
      <c r="X761" s="131"/>
      <c r="Y761" s="131"/>
      <c r="Z761" s="206"/>
      <c r="AA761" s="194">
        <f t="shared" si="57"/>
        <v>0</v>
      </c>
      <c r="AB761" s="124" t="str">
        <f t="shared" si="58"/>
        <v/>
      </c>
      <c r="AC761" s="195" t="str">
        <f t="shared" si="59"/>
        <v/>
      </c>
      <c r="AD761" s="194" t="str">
        <f t="shared" si="60"/>
        <v/>
      </c>
      <c r="AE761" s="194">
        <f>IF(AD761="",0,IF(ISERROR(VLOOKUP(AD761,AD$7:AD760,1,FALSE)),1,0))</f>
        <v>0</v>
      </c>
      <c r="AF761" s="194"/>
    </row>
    <row r="762" spans="1:32" ht="16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75">
        <f>IF(AND($X$1012&lt;&gt;" ",$X$1012&lt;&gt;0),IF(X762=$X$1012,1+COUNTIF(U$7:U761,"&gt;0"),0),0)</f>
        <v>0</v>
      </c>
      <c r="V762" s="178" t="s">
        <v>951</v>
      </c>
      <c r="W762" s="130"/>
      <c r="X762" s="131"/>
      <c r="Y762" s="131"/>
      <c r="Z762" s="206"/>
      <c r="AA762" s="194">
        <f t="shared" si="57"/>
        <v>0</v>
      </c>
      <c r="AB762" s="124" t="str">
        <f t="shared" si="58"/>
        <v/>
      </c>
      <c r="AC762" s="195" t="str">
        <f t="shared" si="59"/>
        <v/>
      </c>
      <c r="AD762" s="194" t="str">
        <f t="shared" si="60"/>
        <v/>
      </c>
      <c r="AE762" s="194">
        <f>IF(AD762="",0,IF(ISERROR(VLOOKUP(AD762,AD$7:AD761,1,FALSE)),1,0))</f>
        <v>0</v>
      </c>
      <c r="AF762" s="194"/>
    </row>
    <row r="763" spans="1:32" ht="16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75">
        <f>IF(AND($X$1012&lt;&gt;" ",$X$1012&lt;&gt;0),IF(X763=$X$1012,1+COUNTIF(U$7:U762,"&gt;0"),0),0)</f>
        <v>0</v>
      </c>
      <c r="V763" s="178" t="s">
        <v>952</v>
      </c>
      <c r="W763" s="130"/>
      <c r="X763" s="131"/>
      <c r="Y763" s="131"/>
      <c r="Z763" s="206"/>
      <c r="AA763" s="194">
        <f t="shared" si="57"/>
        <v>0</v>
      </c>
      <c r="AB763" s="124" t="str">
        <f t="shared" si="58"/>
        <v/>
      </c>
      <c r="AC763" s="195" t="str">
        <f t="shared" si="59"/>
        <v/>
      </c>
      <c r="AD763" s="194" t="str">
        <f t="shared" si="60"/>
        <v/>
      </c>
      <c r="AE763" s="194">
        <f>IF(AD763="",0,IF(ISERROR(VLOOKUP(AD763,AD$7:AD762,1,FALSE)),1,0))</f>
        <v>0</v>
      </c>
      <c r="AF763" s="194"/>
    </row>
    <row r="764" spans="1:32" ht="16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75">
        <f>IF(AND($X$1012&lt;&gt;" ",$X$1012&lt;&gt;0),IF(X764=$X$1012,1+COUNTIF(U$7:U763,"&gt;0"),0),0)</f>
        <v>0</v>
      </c>
      <c r="V764" s="178" t="s">
        <v>953</v>
      </c>
      <c r="W764" s="130"/>
      <c r="X764" s="131"/>
      <c r="Y764" s="131"/>
      <c r="Z764" s="206"/>
      <c r="AA764" s="194">
        <f t="shared" si="57"/>
        <v>0</v>
      </c>
      <c r="AB764" s="124" t="str">
        <f t="shared" si="58"/>
        <v/>
      </c>
      <c r="AC764" s="195" t="str">
        <f t="shared" si="59"/>
        <v/>
      </c>
      <c r="AD764" s="194" t="str">
        <f t="shared" si="60"/>
        <v/>
      </c>
      <c r="AE764" s="194">
        <f>IF(AD764="",0,IF(ISERROR(VLOOKUP(AD764,AD$7:AD763,1,FALSE)),1,0))</f>
        <v>0</v>
      </c>
      <c r="AF764" s="194"/>
    </row>
    <row r="765" spans="1:32" ht="16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75">
        <f>IF(AND($X$1012&lt;&gt;" ",$X$1012&lt;&gt;0),IF(X765=$X$1012,1+COUNTIF(U$7:U764,"&gt;0"),0),0)</f>
        <v>0</v>
      </c>
      <c r="V765" s="178" t="s">
        <v>954</v>
      </c>
      <c r="W765" s="130"/>
      <c r="X765" s="131"/>
      <c r="Y765" s="131"/>
      <c r="Z765" s="206"/>
      <c r="AA765" s="194">
        <f t="shared" si="57"/>
        <v>0</v>
      </c>
      <c r="AB765" s="124" t="str">
        <f t="shared" si="58"/>
        <v/>
      </c>
      <c r="AC765" s="195" t="str">
        <f t="shared" si="59"/>
        <v/>
      </c>
      <c r="AD765" s="194" t="str">
        <f t="shared" si="60"/>
        <v/>
      </c>
      <c r="AE765" s="194">
        <f>IF(AD765="",0,IF(ISERROR(VLOOKUP(AD765,AD$7:AD764,1,FALSE)),1,0))</f>
        <v>0</v>
      </c>
      <c r="AF765" s="194"/>
    </row>
    <row r="766" spans="1:32" ht="16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75">
        <f>IF(AND($X$1012&lt;&gt;" ",$X$1012&lt;&gt;0),IF(X766=$X$1012,1+COUNTIF(U$7:U765,"&gt;0"),0),0)</f>
        <v>0</v>
      </c>
      <c r="V766" s="178" t="s">
        <v>955</v>
      </c>
      <c r="W766" s="130"/>
      <c r="X766" s="131"/>
      <c r="Y766" s="131"/>
      <c r="Z766" s="206"/>
      <c r="AA766" s="194">
        <f t="shared" si="57"/>
        <v>0</v>
      </c>
      <c r="AB766" s="124" t="str">
        <f t="shared" si="58"/>
        <v/>
      </c>
      <c r="AC766" s="195" t="str">
        <f t="shared" si="59"/>
        <v/>
      </c>
      <c r="AD766" s="194" t="str">
        <f t="shared" si="60"/>
        <v/>
      </c>
      <c r="AE766" s="194">
        <f>IF(AD766="",0,IF(ISERROR(VLOOKUP(AD766,AD$7:AD765,1,FALSE)),1,0))</f>
        <v>0</v>
      </c>
      <c r="AF766" s="194"/>
    </row>
    <row r="767" spans="1:32" ht="16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75">
        <f>IF(AND($X$1012&lt;&gt;" ",$X$1012&lt;&gt;0),IF(X767=$X$1012,1+COUNTIF(U$7:U766,"&gt;0"),0),0)</f>
        <v>0</v>
      </c>
      <c r="V767" s="178" t="s">
        <v>956</v>
      </c>
      <c r="W767" s="130"/>
      <c r="X767" s="131"/>
      <c r="Y767" s="131"/>
      <c r="Z767" s="206"/>
      <c r="AA767" s="194">
        <f t="shared" si="57"/>
        <v>0</v>
      </c>
      <c r="AB767" s="124" t="str">
        <f t="shared" si="58"/>
        <v/>
      </c>
      <c r="AC767" s="195" t="str">
        <f t="shared" si="59"/>
        <v/>
      </c>
      <c r="AD767" s="194" t="str">
        <f t="shared" si="60"/>
        <v/>
      </c>
      <c r="AE767" s="194">
        <f>IF(AD767="",0,IF(ISERROR(VLOOKUP(AD767,AD$7:AD766,1,FALSE)),1,0))</f>
        <v>0</v>
      </c>
      <c r="AF767" s="194"/>
    </row>
    <row r="768" spans="1:32" ht="16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75">
        <f>IF(AND($X$1012&lt;&gt;" ",$X$1012&lt;&gt;0),IF(X768=$X$1012,1+COUNTIF(U$7:U767,"&gt;0"),0),0)</f>
        <v>0</v>
      </c>
      <c r="V768" s="178" t="s">
        <v>957</v>
      </c>
      <c r="W768" s="130"/>
      <c r="X768" s="131"/>
      <c r="Y768" s="131"/>
      <c r="Z768" s="206"/>
      <c r="AA768" s="194">
        <f t="shared" si="57"/>
        <v>0</v>
      </c>
      <c r="AB768" s="124" t="str">
        <f t="shared" si="58"/>
        <v/>
      </c>
      <c r="AC768" s="195" t="str">
        <f t="shared" si="59"/>
        <v/>
      </c>
      <c r="AD768" s="194" t="str">
        <f t="shared" si="60"/>
        <v/>
      </c>
      <c r="AE768" s="194">
        <f>IF(AD768="",0,IF(ISERROR(VLOOKUP(AD768,AD$7:AD767,1,FALSE)),1,0))</f>
        <v>0</v>
      </c>
      <c r="AF768" s="194"/>
    </row>
    <row r="769" spans="1:32" ht="16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75">
        <f>IF(AND($X$1012&lt;&gt;" ",$X$1012&lt;&gt;0),IF(X769=$X$1012,1+COUNTIF(U$7:U768,"&gt;0"),0),0)</f>
        <v>0</v>
      </c>
      <c r="V769" s="178" t="s">
        <v>958</v>
      </c>
      <c r="W769" s="130"/>
      <c r="X769" s="131"/>
      <c r="Y769" s="131"/>
      <c r="Z769" s="206"/>
      <c r="AA769" s="194">
        <f t="shared" si="57"/>
        <v>0</v>
      </c>
      <c r="AB769" s="124" t="str">
        <f t="shared" si="58"/>
        <v/>
      </c>
      <c r="AC769" s="195" t="str">
        <f t="shared" si="59"/>
        <v/>
      </c>
      <c r="AD769" s="194" t="str">
        <f t="shared" si="60"/>
        <v/>
      </c>
      <c r="AE769" s="194">
        <f>IF(AD769="",0,IF(ISERROR(VLOOKUP(AD769,AD$7:AD768,1,FALSE)),1,0))</f>
        <v>0</v>
      </c>
      <c r="AF769" s="194"/>
    </row>
    <row r="770" spans="1:32" ht="16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75">
        <f>IF(AND($X$1012&lt;&gt;" ",$X$1012&lt;&gt;0),IF(X770=$X$1012,1+COUNTIF(U$7:U769,"&gt;0"),0),0)</f>
        <v>0</v>
      </c>
      <c r="V770" s="178" t="s">
        <v>959</v>
      </c>
      <c r="W770" s="130"/>
      <c r="X770" s="131"/>
      <c r="Y770" s="131"/>
      <c r="Z770" s="206"/>
      <c r="AA770" s="194">
        <f t="shared" si="57"/>
        <v>0</v>
      </c>
      <c r="AB770" s="124" t="str">
        <f t="shared" si="58"/>
        <v/>
      </c>
      <c r="AC770" s="195" t="str">
        <f t="shared" si="59"/>
        <v/>
      </c>
      <c r="AD770" s="194" t="str">
        <f t="shared" si="60"/>
        <v/>
      </c>
      <c r="AE770" s="194">
        <f>IF(AD770="",0,IF(ISERROR(VLOOKUP(AD770,AD$7:AD769,1,FALSE)),1,0))</f>
        <v>0</v>
      </c>
      <c r="AF770" s="194"/>
    </row>
    <row r="771" spans="1:32" ht="16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75">
        <f>IF(AND($X$1012&lt;&gt;" ",$X$1012&lt;&gt;0),IF(X771=$X$1012,1+COUNTIF(U$7:U770,"&gt;0"),0),0)</f>
        <v>0</v>
      </c>
      <c r="V771" s="178" t="s">
        <v>960</v>
      </c>
      <c r="W771" s="130"/>
      <c r="X771" s="131"/>
      <c r="Y771" s="131"/>
      <c r="Z771" s="206"/>
      <c r="AA771" s="194">
        <f t="shared" si="57"/>
        <v>0</v>
      </c>
      <c r="AB771" s="124" t="str">
        <f t="shared" si="58"/>
        <v/>
      </c>
      <c r="AC771" s="195" t="str">
        <f t="shared" si="59"/>
        <v/>
      </c>
      <c r="AD771" s="194" t="str">
        <f t="shared" si="60"/>
        <v/>
      </c>
      <c r="AE771" s="194">
        <f>IF(AD771="",0,IF(ISERROR(VLOOKUP(AD771,AD$7:AD770,1,FALSE)),1,0))</f>
        <v>0</v>
      </c>
      <c r="AF771" s="194"/>
    </row>
    <row r="772" spans="1:32" ht="16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75">
        <f>IF(AND($X$1012&lt;&gt;" ",$X$1012&lt;&gt;0),IF(X772=$X$1012,1+COUNTIF(U$7:U771,"&gt;0"),0),0)</f>
        <v>0</v>
      </c>
      <c r="V772" s="178" t="s">
        <v>961</v>
      </c>
      <c r="W772" s="130"/>
      <c r="X772" s="131"/>
      <c r="Y772" s="131"/>
      <c r="Z772" s="206"/>
      <c r="AA772" s="194">
        <f t="shared" si="57"/>
        <v>0</v>
      </c>
      <c r="AB772" s="124" t="str">
        <f t="shared" si="58"/>
        <v/>
      </c>
      <c r="AC772" s="195" t="str">
        <f t="shared" si="59"/>
        <v/>
      </c>
      <c r="AD772" s="194" t="str">
        <f t="shared" si="60"/>
        <v/>
      </c>
      <c r="AE772" s="194">
        <f>IF(AD772="",0,IF(ISERROR(VLOOKUP(AD772,AD$7:AD771,1,FALSE)),1,0))</f>
        <v>0</v>
      </c>
      <c r="AF772" s="194"/>
    </row>
    <row r="773" spans="1:32" ht="16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75">
        <f>IF(AND($X$1012&lt;&gt;" ",$X$1012&lt;&gt;0),IF(X773=$X$1012,1+COUNTIF(U$7:U772,"&gt;0"),0),0)</f>
        <v>0</v>
      </c>
      <c r="V773" s="178" t="s">
        <v>962</v>
      </c>
      <c r="W773" s="130"/>
      <c r="X773" s="131"/>
      <c r="Y773" s="131"/>
      <c r="Z773" s="206"/>
      <c r="AA773" s="194">
        <f t="shared" si="57"/>
        <v>0</v>
      </c>
      <c r="AB773" s="124" t="str">
        <f t="shared" si="58"/>
        <v/>
      </c>
      <c r="AC773" s="195" t="str">
        <f t="shared" si="59"/>
        <v/>
      </c>
      <c r="AD773" s="194" t="str">
        <f t="shared" si="60"/>
        <v/>
      </c>
      <c r="AE773" s="194">
        <f>IF(AD773="",0,IF(ISERROR(VLOOKUP(AD773,AD$7:AD772,1,FALSE)),1,0))</f>
        <v>0</v>
      </c>
      <c r="AF773" s="194"/>
    </row>
    <row r="774" spans="1:32" ht="16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75">
        <f>IF(AND($X$1012&lt;&gt;" ",$X$1012&lt;&gt;0),IF(X774=$X$1012,1+COUNTIF(U$7:U773,"&gt;0"),0),0)</f>
        <v>0</v>
      </c>
      <c r="V774" s="178" t="s">
        <v>963</v>
      </c>
      <c r="W774" s="130"/>
      <c r="X774" s="131"/>
      <c r="Y774" s="131"/>
      <c r="Z774" s="206"/>
      <c r="AA774" s="194">
        <f t="shared" si="57"/>
        <v>0</v>
      </c>
      <c r="AB774" s="124" t="str">
        <f t="shared" si="58"/>
        <v/>
      </c>
      <c r="AC774" s="195" t="str">
        <f t="shared" si="59"/>
        <v/>
      </c>
      <c r="AD774" s="194" t="str">
        <f t="shared" si="60"/>
        <v/>
      </c>
      <c r="AE774" s="194">
        <f>IF(AD774="",0,IF(ISERROR(VLOOKUP(AD774,AD$7:AD773,1,FALSE)),1,0))</f>
        <v>0</v>
      </c>
      <c r="AF774" s="194"/>
    </row>
    <row r="775" spans="1:32" ht="16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75">
        <f>IF(AND($X$1012&lt;&gt;" ",$X$1012&lt;&gt;0),IF(X775=$X$1012,1+COUNTIF(U$7:U774,"&gt;0"),0),0)</f>
        <v>0</v>
      </c>
      <c r="V775" s="178" t="s">
        <v>964</v>
      </c>
      <c r="W775" s="130"/>
      <c r="X775" s="131"/>
      <c r="Y775" s="131"/>
      <c r="Z775" s="206"/>
      <c r="AA775" s="194">
        <f t="shared" si="57"/>
        <v>0</v>
      </c>
      <c r="AB775" s="124" t="str">
        <f t="shared" si="58"/>
        <v/>
      </c>
      <c r="AC775" s="195" t="str">
        <f t="shared" si="59"/>
        <v/>
      </c>
      <c r="AD775" s="194" t="str">
        <f t="shared" si="60"/>
        <v/>
      </c>
      <c r="AE775" s="194">
        <f>IF(AD775="",0,IF(ISERROR(VLOOKUP(AD775,AD$7:AD774,1,FALSE)),1,0))</f>
        <v>0</v>
      </c>
      <c r="AF775" s="194"/>
    </row>
    <row r="776" spans="1:32" ht="16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75">
        <f>IF(AND($X$1012&lt;&gt;" ",$X$1012&lt;&gt;0),IF(X776=$X$1012,1+COUNTIF(U$7:U775,"&gt;0"),0),0)</f>
        <v>0</v>
      </c>
      <c r="V776" s="178" t="s">
        <v>965</v>
      </c>
      <c r="W776" s="130"/>
      <c r="X776" s="131"/>
      <c r="Y776" s="131"/>
      <c r="Z776" s="206"/>
      <c r="AA776" s="194">
        <f t="shared" ref="AA776:AA839" si="61">IF(ISBLANK(X776),0,VLOOKUP(X776,$B$8:$E$22,1,FALSE))</f>
        <v>0</v>
      </c>
      <c r="AB776" s="124" t="str">
        <f t="shared" ref="AB776:AB839" si="62">IF(W776&gt;0,CONCATENATE(MONTH(W776)&amp;X776),"")</f>
        <v/>
      </c>
      <c r="AC776" s="195" t="str">
        <f t="shared" ref="AC776:AC839" si="63">IF(OR(AND(Z776&lt;&gt;0,ISBLANK(X776)),ISERROR(AA776)),"ERR","")</f>
        <v/>
      </c>
      <c r="AD776" s="194" t="str">
        <f t="shared" ref="AD776:AD839" si="64">IF(W776&gt;0,CONCATENATE(MONTH(W776),"-",YEAR(W776)),"")</f>
        <v/>
      </c>
      <c r="AE776" s="194">
        <f>IF(AD776="",0,IF(ISERROR(VLOOKUP(AD776,AD$7:AD775,1,FALSE)),1,0))</f>
        <v>0</v>
      </c>
      <c r="AF776" s="194"/>
    </row>
    <row r="777" spans="1:32" ht="16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75">
        <f>IF(AND($X$1012&lt;&gt;" ",$X$1012&lt;&gt;0),IF(X777=$X$1012,1+COUNTIF(U$7:U776,"&gt;0"),0),0)</f>
        <v>0</v>
      </c>
      <c r="V777" s="178" t="s">
        <v>966</v>
      </c>
      <c r="W777" s="130"/>
      <c r="X777" s="131"/>
      <c r="Y777" s="131"/>
      <c r="Z777" s="206"/>
      <c r="AA777" s="194">
        <f t="shared" si="61"/>
        <v>0</v>
      </c>
      <c r="AB777" s="124" t="str">
        <f t="shared" si="62"/>
        <v/>
      </c>
      <c r="AC777" s="195" t="str">
        <f t="shared" si="63"/>
        <v/>
      </c>
      <c r="AD777" s="194" t="str">
        <f t="shared" si="64"/>
        <v/>
      </c>
      <c r="AE777" s="194">
        <f>IF(AD777="",0,IF(ISERROR(VLOOKUP(AD777,AD$7:AD776,1,FALSE)),1,0))</f>
        <v>0</v>
      </c>
      <c r="AF777" s="194"/>
    </row>
    <row r="778" spans="1:32" ht="16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75">
        <f>IF(AND($X$1012&lt;&gt;" ",$X$1012&lt;&gt;0),IF(X778=$X$1012,1+COUNTIF(U$7:U777,"&gt;0"),0),0)</f>
        <v>0</v>
      </c>
      <c r="V778" s="178" t="s">
        <v>967</v>
      </c>
      <c r="W778" s="130"/>
      <c r="X778" s="131"/>
      <c r="Y778" s="131"/>
      <c r="Z778" s="206"/>
      <c r="AA778" s="194">
        <f t="shared" si="61"/>
        <v>0</v>
      </c>
      <c r="AB778" s="124" t="str">
        <f t="shared" si="62"/>
        <v/>
      </c>
      <c r="AC778" s="195" t="str">
        <f t="shared" si="63"/>
        <v/>
      </c>
      <c r="AD778" s="194" t="str">
        <f t="shared" si="64"/>
        <v/>
      </c>
      <c r="AE778" s="194">
        <f>IF(AD778="",0,IF(ISERROR(VLOOKUP(AD778,AD$7:AD777,1,FALSE)),1,0))</f>
        <v>0</v>
      </c>
      <c r="AF778" s="194"/>
    </row>
    <row r="779" spans="1:32" ht="16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75">
        <f>IF(AND($X$1012&lt;&gt;" ",$X$1012&lt;&gt;0),IF(X779=$X$1012,1+COUNTIF(U$7:U778,"&gt;0"),0),0)</f>
        <v>0</v>
      </c>
      <c r="V779" s="178" t="s">
        <v>968</v>
      </c>
      <c r="W779" s="130"/>
      <c r="X779" s="131"/>
      <c r="Y779" s="131"/>
      <c r="Z779" s="206"/>
      <c r="AA779" s="194">
        <f t="shared" si="61"/>
        <v>0</v>
      </c>
      <c r="AB779" s="124" t="str">
        <f t="shared" si="62"/>
        <v/>
      </c>
      <c r="AC779" s="195" t="str">
        <f t="shared" si="63"/>
        <v/>
      </c>
      <c r="AD779" s="194" t="str">
        <f t="shared" si="64"/>
        <v/>
      </c>
      <c r="AE779" s="194">
        <f>IF(AD779="",0,IF(ISERROR(VLOOKUP(AD779,AD$7:AD778,1,FALSE)),1,0))</f>
        <v>0</v>
      </c>
      <c r="AF779" s="194"/>
    </row>
    <row r="780" spans="1:32" ht="16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75">
        <f>IF(AND($X$1012&lt;&gt;" ",$X$1012&lt;&gt;0),IF(X780=$X$1012,1+COUNTIF(U$7:U779,"&gt;0"),0),0)</f>
        <v>0</v>
      </c>
      <c r="V780" s="178" t="s">
        <v>969</v>
      </c>
      <c r="W780" s="130"/>
      <c r="X780" s="131"/>
      <c r="Y780" s="131"/>
      <c r="Z780" s="206"/>
      <c r="AA780" s="194">
        <f t="shared" si="61"/>
        <v>0</v>
      </c>
      <c r="AB780" s="124" t="str">
        <f t="shared" si="62"/>
        <v/>
      </c>
      <c r="AC780" s="195" t="str">
        <f t="shared" si="63"/>
        <v/>
      </c>
      <c r="AD780" s="194" t="str">
        <f t="shared" si="64"/>
        <v/>
      </c>
      <c r="AE780" s="194">
        <f>IF(AD780="",0,IF(ISERROR(VLOOKUP(AD780,AD$7:AD779,1,FALSE)),1,0))</f>
        <v>0</v>
      </c>
      <c r="AF780" s="194"/>
    </row>
    <row r="781" spans="1:32" ht="16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75">
        <f>IF(AND($X$1012&lt;&gt;" ",$X$1012&lt;&gt;0),IF(X781=$X$1012,1+COUNTIF(U$7:U780,"&gt;0"),0),0)</f>
        <v>0</v>
      </c>
      <c r="V781" s="178" t="s">
        <v>970</v>
      </c>
      <c r="W781" s="130"/>
      <c r="X781" s="131"/>
      <c r="Y781" s="131"/>
      <c r="Z781" s="206"/>
      <c r="AA781" s="194">
        <f t="shared" si="61"/>
        <v>0</v>
      </c>
      <c r="AB781" s="124" t="str">
        <f t="shared" si="62"/>
        <v/>
      </c>
      <c r="AC781" s="195" t="str">
        <f t="shared" si="63"/>
        <v/>
      </c>
      <c r="AD781" s="194" t="str">
        <f t="shared" si="64"/>
        <v/>
      </c>
      <c r="AE781" s="194">
        <f>IF(AD781="",0,IF(ISERROR(VLOOKUP(AD781,AD$7:AD780,1,FALSE)),1,0))</f>
        <v>0</v>
      </c>
      <c r="AF781" s="194"/>
    </row>
    <row r="782" spans="1:32" ht="16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75">
        <f>IF(AND($X$1012&lt;&gt;" ",$X$1012&lt;&gt;0),IF(X782=$X$1012,1+COUNTIF(U$7:U781,"&gt;0"),0),0)</f>
        <v>0</v>
      </c>
      <c r="V782" s="178" t="s">
        <v>971</v>
      </c>
      <c r="W782" s="130"/>
      <c r="X782" s="131"/>
      <c r="Y782" s="131"/>
      <c r="Z782" s="206"/>
      <c r="AA782" s="194">
        <f t="shared" si="61"/>
        <v>0</v>
      </c>
      <c r="AB782" s="124" t="str">
        <f t="shared" si="62"/>
        <v/>
      </c>
      <c r="AC782" s="195" t="str">
        <f t="shared" si="63"/>
        <v/>
      </c>
      <c r="AD782" s="194" t="str">
        <f t="shared" si="64"/>
        <v/>
      </c>
      <c r="AE782" s="194">
        <f>IF(AD782="",0,IF(ISERROR(VLOOKUP(AD782,AD$7:AD781,1,FALSE)),1,0))</f>
        <v>0</v>
      </c>
      <c r="AF782" s="194"/>
    </row>
    <row r="783" spans="1:32" ht="16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75">
        <f>IF(AND($X$1012&lt;&gt;" ",$X$1012&lt;&gt;0),IF(X783=$X$1012,1+COUNTIF(U$7:U782,"&gt;0"),0),0)</f>
        <v>0</v>
      </c>
      <c r="V783" s="178" t="s">
        <v>972</v>
      </c>
      <c r="W783" s="130"/>
      <c r="X783" s="131"/>
      <c r="Y783" s="131"/>
      <c r="Z783" s="206"/>
      <c r="AA783" s="194">
        <f t="shared" si="61"/>
        <v>0</v>
      </c>
      <c r="AB783" s="124" t="str">
        <f t="shared" si="62"/>
        <v/>
      </c>
      <c r="AC783" s="195" t="str">
        <f t="shared" si="63"/>
        <v/>
      </c>
      <c r="AD783" s="194" t="str">
        <f t="shared" si="64"/>
        <v/>
      </c>
      <c r="AE783" s="194">
        <f>IF(AD783="",0,IF(ISERROR(VLOOKUP(AD783,AD$7:AD782,1,FALSE)),1,0))</f>
        <v>0</v>
      </c>
      <c r="AF783" s="194"/>
    </row>
    <row r="784" spans="1:32" ht="16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75">
        <f>IF(AND($X$1012&lt;&gt;" ",$X$1012&lt;&gt;0),IF(X784=$X$1012,1+COUNTIF(U$7:U783,"&gt;0"),0),0)</f>
        <v>0</v>
      </c>
      <c r="V784" s="178" t="s">
        <v>973</v>
      </c>
      <c r="W784" s="130"/>
      <c r="X784" s="131"/>
      <c r="Y784" s="131"/>
      <c r="Z784" s="206"/>
      <c r="AA784" s="194">
        <f t="shared" si="61"/>
        <v>0</v>
      </c>
      <c r="AB784" s="124" t="str">
        <f t="shared" si="62"/>
        <v/>
      </c>
      <c r="AC784" s="195" t="str">
        <f t="shared" si="63"/>
        <v/>
      </c>
      <c r="AD784" s="194" t="str">
        <f t="shared" si="64"/>
        <v/>
      </c>
      <c r="AE784" s="194">
        <f>IF(AD784="",0,IF(ISERROR(VLOOKUP(AD784,AD$7:AD783,1,FALSE)),1,0))</f>
        <v>0</v>
      </c>
      <c r="AF784" s="194"/>
    </row>
    <row r="785" spans="1:32" ht="16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75">
        <f>IF(AND($X$1012&lt;&gt;" ",$X$1012&lt;&gt;0),IF(X785=$X$1012,1+COUNTIF(U$7:U784,"&gt;0"),0),0)</f>
        <v>0</v>
      </c>
      <c r="V785" s="178" t="s">
        <v>974</v>
      </c>
      <c r="W785" s="130"/>
      <c r="X785" s="131"/>
      <c r="Y785" s="131"/>
      <c r="Z785" s="206"/>
      <c r="AA785" s="194">
        <f t="shared" si="61"/>
        <v>0</v>
      </c>
      <c r="AB785" s="124" t="str">
        <f t="shared" si="62"/>
        <v/>
      </c>
      <c r="AC785" s="195" t="str">
        <f t="shared" si="63"/>
        <v/>
      </c>
      <c r="AD785" s="194" t="str">
        <f t="shared" si="64"/>
        <v/>
      </c>
      <c r="AE785" s="194">
        <f>IF(AD785="",0,IF(ISERROR(VLOOKUP(AD785,AD$7:AD784,1,FALSE)),1,0))</f>
        <v>0</v>
      </c>
      <c r="AF785" s="194"/>
    </row>
    <row r="786" spans="1:32" ht="16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75">
        <f>IF(AND($X$1012&lt;&gt;" ",$X$1012&lt;&gt;0),IF(X786=$X$1012,1+COUNTIF(U$7:U785,"&gt;0"),0),0)</f>
        <v>0</v>
      </c>
      <c r="V786" s="178" t="s">
        <v>975</v>
      </c>
      <c r="W786" s="130"/>
      <c r="X786" s="131"/>
      <c r="Y786" s="131"/>
      <c r="Z786" s="206"/>
      <c r="AA786" s="194">
        <f t="shared" si="61"/>
        <v>0</v>
      </c>
      <c r="AB786" s="124" t="str">
        <f t="shared" si="62"/>
        <v/>
      </c>
      <c r="AC786" s="195" t="str">
        <f t="shared" si="63"/>
        <v/>
      </c>
      <c r="AD786" s="194" t="str">
        <f t="shared" si="64"/>
        <v/>
      </c>
      <c r="AE786" s="194">
        <f>IF(AD786="",0,IF(ISERROR(VLOOKUP(AD786,AD$7:AD785,1,FALSE)),1,0))</f>
        <v>0</v>
      </c>
      <c r="AF786" s="194"/>
    </row>
    <row r="787" spans="1:32" ht="16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75">
        <f>IF(AND($X$1012&lt;&gt;" ",$X$1012&lt;&gt;0),IF(X787=$X$1012,1+COUNTIF(U$7:U786,"&gt;0"),0),0)</f>
        <v>0</v>
      </c>
      <c r="V787" s="178" t="s">
        <v>976</v>
      </c>
      <c r="W787" s="130"/>
      <c r="X787" s="131"/>
      <c r="Y787" s="131"/>
      <c r="Z787" s="206"/>
      <c r="AA787" s="194">
        <f t="shared" si="61"/>
        <v>0</v>
      </c>
      <c r="AB787" s="124" t="str">
        <f t="shared" si="62"/>
        <v/>
      </c>
      <c r="AC787" s="195" t="str">
        <f t="shared" si="63"/>
        <v/>
      </c>
      <c r="AD787" s="194" t="str">
        <f t="shared" si="64"/>
        <v/>
      </c>
      <c r="AE787" s="194">
        <f>IF(AD787="",0,IF(ISERROR(VLOOKUP(AD787,AD$7:AD786,1,FALSE)),1,0))</f>
        <v>0</v>
      </c>
      <c r="AF787" s="194"/>
    </row>
    <row r="788" spans="1:32" ht="16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75">
        <f>IF(AND($X$1012&lt;&gt;" ",$X$1012&lt;&gt;0),IF(X788=$X$1012,1+COUNTIF(U$7:U787,"&gt;0"),0),0)</f>
        <v>0</v>
      </c>
      <c r="V788" s="178" t="s">
        <v>977</v>
      </c>
      <c r="W788" s="130"/>
      <c r="X788" s="131"/>
      <c r="Y788" s="131"/>
      <c r="Z788" s="206"/>
      <c r="AA788" s="194">
        <f t="shared" si="61"/>
        <v>0</v>
      </c>
      <c r="AB788" s="124" t="str">
        <f t="shared" si="62"/>
        <v/>
      </c>
      <c r="AC788" s="195" t="str">
        <f t="shared" si="63"/>
        <v/>
      </c>
      <c r="AD788" s="194" t="str">
        <f t="shared" si="64"/>
        <v/>
      </c>
      <c r="AE788" s="194">
        <f>IF(AD788="",0,IF(ISERROR(VLOOKUP(AD788,AD$7:AD787,1,FALSE)),1,0))</f>
        <v>0</v>
      </c>
      <c r="AF788" s="194"/>
    </row>
    <row r="789" spans="1:32" ht="16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75">
        <f>IF(AND($X$1012&lt;&gt;" ",$X$1012&lt;&gt;0),IF(X789=$X$1012,1+COUNTIF(U$7:U788,"&gt;0"),0),0)</f>
        <v>0</v>
      </c>
      <c r="V789" s="178" t="s">
        <v>978</v>
      </c>
      <c r="W789" s="130"/>
      <c r="X789" s="131"/>
      <c r="Y789" s="131"/>
      <c r="Z789" s="206"/>
      <c r="AA789" s="194">
        <f t="shared" si="61"/>
        <v>0</v>
      </c>
      <c r="AB789" s="124" t="str">
        <f t="shared" si="62"/>
        <v/>
      </c>
      <c r="AC789" s="195" t="str">
        <f t="shared" si="63"/>
        <v/>
      </c>
      <c r="AD789" s="194" t="str">
        <f t="shared" si="64"/>
        <v/>
      </c>
      <c r="AE789" s="194">
        <f>IF(AD789="",0,IF(ISERROR(VLOOKUP(AD789,AD$7:AD788,1,FALSE)),1,0))</f>
        <v>0</v>
      </c>
      <c r="AF789" s="194"/>
    </row>
    <row r="790" spans="1:32" ht="16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75">
        <f>IF(AND($X$1012&lt;&gt;" ",$X$1012&lt;&gt;0),IF(X790=$X$1012,1+COUNTIF(U$7:U789,"&gt;0"),0),0)</f>
        <v>0</v>
      </c>
      <c r="V790" s="178" t="s">
        <v>979</v>
      </c>
      <c r="W790" s="130"/>
      <c r="X790" s="131"/>
      <c r="Y790" s="131"/>
      <c r="Z790" s="206"/>
      <c r="AA790" s="194">
        <f t="shared" si="61"/>
        <v>0</v>
      </c>
      <c r="AB790" s="124" t="str">
        <f t="shared" si="62"/>
        <v/>
      </c>
      <c r="AC790" s="195" t="str">
        <f t="shared" si="63"/>
        <v/>
      </c>
      <c r="AD790" s="194" t="str">
        <f t="shared" si="64"/>
        <v/>
      </c>
      <c r="AE790" s="194">
        <f>IF(AD790="",0,IF(ISERROR(VLOOKUP(AD790,AD$7:AD789,1,FALSE)),1,0))</f>
        <v>0</v>
      </c>
      <c r="AF790" s="194"/>
    </row>
    <row r="791" spans="1:32" ht="16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75">
        <f>IF(AND($X$1012&lt;&gt;" ",$X$1012&lt;&gt;0),IF(X791=$X$1012,1+COUNTIF(U$7:U790,"&gt;0"),0),0)</f>
        <v>0</v>
      </c>
      <c r="V791" s="178" t="s">
        <v>980</v>
      </c>
      <c r="W791" s="130"/>
      <c r="X791" s="131"/>
      <c r="Y791" s="131"/>
      <c r="Z791" s="206"/>
      <c r="AA791" s="194">
        <f t="shared" si="61"/>
        <v>0</v>
      </c>
      <c r="AB791" s="124" t="str">
        <f t="shared" si="62"/>
        <v/>
      </c>
      <c r="AC791" s="195" t="str">
        <f t="shared" si="63"/>
        <v/>
      </c>
      <c r="AD791" s="194" t="str">
        <f t="shared" si="64"/>
        <v/>
      </c>
      <c r="AE791" s="194">
        <f>IF(AD791="",0,IF(ISERROR(VLOOKUP(AD791,AD$7:AD790,1,FALSE)),1,0))</f>
        <v>0</v>
      </c>
      <c r="AF791" s="194"/>
    </row>
    <row r="792" spans="1:32" ht="16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75">
        <f>IF(AND($X$1012&lt;&gt;" ",$X$1012&lt;&gt;0),IF(X792=$X$1012,1+COUNTIF(U$7:U791,"&gt;0"),0),0)</f>
        <v>0</v>
      </c>
      <c r="V792" s="178" t="s">
        <v>981</v>
      </c>
      <c r="W792" s="130"/>
      <c r="X792" s="131"/>
      <c r="Y792" s="131"/>
      <c r="Z792" s="206"/>
      <c r="AA792" s="194">
        <f t="shared" si="61"/>
        <v>0</v>
      </c>
      <c r="AB792" s="124" t="str">
        <f t="shared" si="62"/>
        <v/>
      </c>
      <c r="AC792" s="195" t="str">
        <f t="shared" si="63"/>
        <v/>
      </c>
      <c r="AD792" s="194" t="str">
        <f t="shared" si="64"/>
        <v/>
      </c>
      <c r="AE792" s="194">
        <f>IF(AD792="",0,IF(ISERROR(VLOOKUP(AD792,AD$7:AD791,1,FALSE)),1,0))</f>
        <v>0</v>
      </c>
      <c r="AF792" s="194"/>
    </row>
    <row r="793" spans="1:32" ht="16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75">
        <f>IF(AND($X$1012&lt;&gt;" ",$X$1012&lt;&gt;0),IF(X793=$X$1012,1+COUNTIF(U$7:U792,"&gt;0"),0),0)</f>
        <v>0</v>
      </c>
      <c r="V793" s="178" t="s">
        <v>982</v>
      </c>
      <c r="W793" s="130"/>
      <c r="X793" s="131"/>
      <c r="Y793" s="131"/>
      <c r="Z793" s="206"/>
      <c r="AA793" s="194">
        <f t="shared" si="61"/>
        <v>0</v>
      </c>
      <c r="AB793" s="124" t="str">
        <f t="shared" si="62"/>
        <v/>
      </c>
      <c r="AC793" s="195" t="str">
        <f t="shared" si="63"/>
        <v/>
      </c>
      <c r="AD793" s="194" t="str">
        <f t="shared" si="64"/>
        <v/>
      </c>
      <c r="AE793" s="194">
        <f>IF(AD793="",0,IF(ISERROR(VLOOKUP(AD793,AD$7:AD792,1,FALSE)),1,0))</f>
        <v>0</v>
      </c>
      <c r="AF793" s="194"/>
    </row>
    <row r="794" spans="1:32" ht="16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75">
        <f>IF(AND($X$1012&lt;&gt;" ",$X$1012&lt;&gt;0),IF(X794=$X$1012,1+COUNTIF(U$7:U793,"&gt;0"),0),0)</f>
        <v>0</v>
      </c>
      <c r="V794" s="178" t="s">
        <v>983</v>
      </c>
      <c r="W794" s="130"/>
      <c r="X794" s="131"/>
      <c r="Y794" s="131"/>
      <c r="Z794" s="206"/>
      <c r="AA794" s="194">
        <f t="shared" si="61"/>
        <v>0</v>
      </c>
      <c r="AB794" s="124" t="str">
        <f t="shared" si="62"/>
        <v/>
      </c>
      <c r="AC794" s="195" t="str">
        <f t="shared" si="63"/>
        <v/>
      </c>
      <c r="AD794" s="194" t="str">
        <f t="shared" si="64"/>
        <v/>
      </c>
      <c r="AE794" s="194">
        <f>IF(AD794="",0,IF(ISERROR(VLOOKUP(AD794,AD$7:AD793,1,FALSE)),1,0))</f>
        <v>0</v>
      </c>
      <c r="AF794" s="194"/>
    </row>
    <row r="795" spans="1:32" ht="16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75">
        <f>IF(AND($X$1012&lt;&gt;" ",$X$1012&lt;&gt;0),IF(X795=$X$1012,1+COUNTIF(U$7:U794,"&gt;0"),0),0)</f>
        <v>0</v>
      </c>
      <c r="V795" s="178" t="s">
        <v>984</v>
      </c>
      <c r="W795" s="130"/>
      <c r="X795" s="131"/>
      <c r="Y795" s="131"/>
      <c r="Z795" s="206"/>
      <c r="AA795" s="194">
        <f t="shared" si="61"/>
        <v>0</v>
      </c>
      <c r="AB795" s="124" t="str">
        <f t="shared" si="62"/>
        <v/>
      </c>
      <c r="AC795" s="195" t="str">
        <f t="shared" si="63"/>
        <v/>
      </c>
      <c r="AD795" s="194" t="str">
        <f t="shared" si="64"/>
        <v/>
      </c>
      <c r="AE795" s="194">
        <f>IF(AD795="",0,IF(ISERROR(VLOOKUP(AD795,AD$7:AD794,1,FALSE)),1,0))</f>
        <v>0</v>
      </c>
      <c r="AF795" s="194"/>
    </row>
    <row r="796" spans="1:32" ht="16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75">
        <f>IF(AND($X$1012&lt;&gt;" ",$X$1012&lt;&gt;0),IF(X796=$X$1012,1+COUNTIF(U$7:U795,"&gt;0"),0),0)</f>
        <v>0</v>
      </c>
      <c r="V796" s="178" t="s">
        <v>985</v>
      </c>
      <c r="W796" s="130"/>
      <c r="X796" s="131"/>
      <c r="Y796" s="131"/>
      <c r="Z796" s="206"/>
      <c r="AA796" s="194">
        <f t="shared" si="61"/>
        <v>0</v>
      </c>
      <c r="AB796" s="124" t="str">
        <f t="shared" si="62"/>
        <v/>
      </c>
      <c r="AC796" s="195" t="str">
        <f t="shared" si="63"/>
        <v/>
      </c>
      <c r="AD796" s="194" t="str">
        <f t="shared" si="64"/>
        <v/>
      </c>
      <c r="AE796" s="194">
        <f>IF(AD796="",0,IF(ISERROR(VLOOKUP(AD796,AD$7:AD795,1,FALSE)),1,0))</f>
        <v>0</v>
      </c>
      <c r="AF796" s="194"/>
    </row>
    <row r="797" spans="1:32" ht="16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75">
        <f>IF(AND($X$1012&lt;&gt;" ",$X$1012&lt;&gt;0),IF(X797=$X$1012,1+COUNTIF(U$7:U796,"&gt;0"),0),0)</f>
        <v>0</v>
      </c>
      <c r="V797" s="178" t="s">
        <v>986</v>
      </c>
      <c r="W797" s="130"/>
      <c r="X797" s="131"/>
      <c r="Y797" s="131"/>
      <c r="Z797" s="206"/>
      <c r="AA797" s="194">
        <f t="shared" si="61"/>
        <v>0</v>
      </c>
      <c r="AB797" s="124" t="str">
        <f t="shared" si="62"/>
        <v/>
      </c>
      <c r="AC797" s="195" t="str">
        <f t="shared" si="63"/>
        <v/>
      </c>
      <c r="AD797" s="194" t="str">
        <f t="shared" si="64"/>
        <v/>
      </c>
      <c r="AE797" s="194">
        <f>IF(AD797="",0,IF(ISERROR(VLOOKUP(AD797,AD$7:AD796,1,FALSE)),1,0))</f>
        <v>0</v>
      </c>
      <c r="AF797" s="194"/>
    </row>
    <row r="798" spans="1:32" ht="16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75">
        <f>IF(AND($X$1012&lt;&gt;" ",$X$1012&lt;&gt;0),IF(X798=$X$1012,1+COUNTIF(U$7:U797,"&gt;0"),0),0)</f>
        <v>0</v>
      </c>
      <c r="V798" s="178" t="s">
        <v>987</v>
      </c>
      <c r="W798" s="130"/>
      <c r="X798" s="131"/>
      <c r="Y798" s="131"/>
      <c r="Z798" s="206"/>
      <c r="AA798" s="194">
        <f t="shared" si="61"/>
        <v>0</v>
      </c>
      <c r="AB798" s="124" t="str">
        <f t="shared" si="62"/>
        <v/>
      </c>
      <c r="AC798" s="195" t="str">
        <f t="shared" si="63"/>
        <v/>
      </c>
      <c r="AD798" s="194" t="str">
        <f t="shared" si="64"/>
        <v/>
      </c>
      <c r="AE798" s="194">
        <f>IF(AD798="",0,IF(ISERROR(VLOOKUP(AD798,AD$7:AD797,1,FALSE)),1,0))</f>
        <v>0</v>
      </c>
      <c r="AF798" s="194"/>
    </row>
    <row r="799" spans="1:32" ht="16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75">
        <f>IF(AND($X$1012&lt;&gt;" ",$X$1012&lt;&gt;0),IF(X799=$X$1012,1+COUNTIF(U$7:U798,"&gt;0"),0),0)</f>
        <v>0</v>
      </c>
      <c r="V799" s="178" t="s">
        <v>988</v>
      </c>
      <c r="W799" s="130"/>
      <c r="X799" s="131"/>
      <c r="Y799" s="131"/>
      <c r="Z799" s="206"/>
      <c r="AA799" s="194">
        <f t="shared" si="61"/>
        <v>0</v>
      </c>
      <c r="AB799" s="124" t="str">
        <f t="shared" si="62"/>
        <v/>
      </c>
      <c r="AC799" s="195" t="str">
        <f t="shared" si="63"/>
        <v/>
      </c>
      <c r="AD799" s="194" t="str">
        <f t="shared" si="64"/>
        <v/>
      </c>
      <c r="AE799" s="194">
        <f>IF(AD799="",0,IF(ISERROR(VLOOKUP(AD799,AD$7:AD798,1,FALSE)),1,0))</f>
        <v>0</v>
      </c>
      <c r="AF799" s="194"/>
    </row>
    <row r="800" spans="1:32" ht="16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75">
        <f>IF(AND($X$1012&lt;&gt;" ",$X$1012&lt;&gt;0),IF(X800=$X$1012,1+COUNTIF(U$7:U799,"&gt;0"),0),0)</f>
        <v>0</v>
      </c>
      <c r="V800" s="178" t="s">
        <v>989</v>
      </c>
      <c r="W800" s="130"/>
      <c r="X800" s="131"/>
      <c r="Y800" s="131"/>
      <c r="Z800" s="206"/>
      <c r="AA800" s="194">
        <f t="shared" si="61"/>
        <v>0</v>
      </c>
      <c r="AB800" s="124" t="str">
        <f t="shared" si="62"/>
        <v/>
      </c>
      <c r="AC800" s="195" t="str">
        <f t="shared" si="63"/>
        <v/>
      </c>
      <c r="AD800" s="194" t="str">
        <f t="shared" si="64"/>
        <v/>
      </c>
      <c r="AE800" s="194">
        <f>IF(AD800="",0,IF(ISERROR(VLOOKUP(AD800,AD$7:AD799,1,FALSE)),1,0))</f>
        <v>0</v>
      </c>
      <c r="AF800" s="194"/>
    </row>
    <row r="801" spans="1:32" ht="16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75">
        <f>IF(AND($X$1012&lt;&gt;" ",$X$1012&lt;&gt;0),IF(X801=$X$1012,1+COUNTIF(U$7:U800,"&gt;0"),0),0)</f>
        <v>0</v>
      </c>
      <c r="V801" s="178" t="s">
        <v>990</v>
      </c>
      <c r="W801" s="130"/>
      <c r="X801" s="131"/>
      <c r="Y801" s="131"/>
      <c r="Z801" s="206"/>
      <c r="AA801" s="194">
        <f t="shared" si="61"/>
        <v>0</v>
      </c>
      <c r="AB801" s="124" t="str">
        <f t="shared" si="62"/>
        <v/>
      </c>
      <c r="AC801" s="195" t="str">
        <f t="shared" si="63"/>
        <v/>
      </c>
      <c r="AD801" s="194" t="str">
        <f t="shared" si="64"/>
        <v/>
      </c>
      <c r="AE801" s="194">
        <f>IF(AD801="",0,IF(ISERROR(VLOOKUP(AD801,AD$7:AD800,1,FALSE)),1,0))</f>
        <v>0</v>
      </c>
      <c r="AF801" s="194"/>
    </row>
    <row r="802" spans="1:32" ht="16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75">
        <f>IF(AND($X$1012&lt;&gt;" ",$X$1012&lt;&gt;0),IF(X802=$X$1012,1+COUNTIF(U$7:U801,"&gt;0"),0),0)</f>
        <v>0</v>
      </c>
      <c r="V802" s="178" t="s">
        <v>991</v>
      </c>
      <c r="W802" s="130"/>
      <c r="X802" s="131"/>
      <c r="Y802" s="131"/>
      <c r="Z802" s="206"/>
      <c r="AA802" s="194">
        <f t="shared" si="61"/>
        <v>0</v>
      </c>
      <c r="AB802" s="124" t="str">
        <f t="shared" si="62"/>
        <v/>
      </c>
      <c r="AC802" s="195" t="str">
        <f t="shared" si="63"/>
        <v/>
      </c>
      <c r="AD802" s="194" t="str">
        <f t="shared" si="64"/>
        <v/>
      </c>
      <c r="AE802" s="194">
        <f>IF(AD802="",0,IF(ISERROR(VLOOKUP(AD802,AD$7:AD801,1,FALSE)),1,0))</f>
        <v>0</v>
      </c>
      <c r="AF802" s="194"/>
    </row>
    <row r="803" spans="1:32" ht="16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75">
        <f>IF(AND($X$1012&lt;&gt;" ",$X$1012&lt;&gt;0),IF(X803=$X$1012,1+COUNTIF(U$7:U802,"&gt;0"),0),0)</f>
        <v>0</v>
      </c>
      <c r="V803" s="178" t="s">
        <v>992</v>
      </c>
      <c r="W803" s="130"/>
      <c r="X803" s="131"/>
      <c r="Y803" s="131"/>
      <c r="Z803" s="206"/>
      <c r="AA803" s="194">
        <f t="shared" si="61"/>
        <v>0</v>
      </c>
      <c r="AB803" s="124" t="str">
        <f t="shared" si="62"/>
        <v/>
      </c>
      <c r="AC803" s="195" t="str">
        <f t="shared" si="63"/>
        <v/>
      </c>
      <c r="AD803" s="194" t="str">
        <f t="shared" si="64"/>
        <v/>
      </c>
      <c r="AE803" s="194">
        <f>IF(AD803="",0,IF(ISERROR(VLOOKUP(AD803,AD$7:AD802,1,FALSE)),1,0))</f>
        <v>0</v>
      </c>
      <c r="AF803" s="194"/>
    </row>
    <row r="804" spans="1:32" ht="16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75">
        <f>IF(AND($X$1012&lt;&gt;" ",$X$1012&lt;&gt;0),IF(X804=$X$1012,1+COUNTIF(U$7:U803,"&gt;0"),0),0)</f>
        <v>0</v>
      </c>
      <c r="V804" s="178" t="s">
        <v>993</v>
      </c>
      <c r="W804" s="130"/>
      <c r="X804" s="131"/>
      <c r="Y804" s="131"/>
      <c r="Z804" s="206"/>
      <c r="AA804" s="194">
        <f t="shared" si="61"/>
        <v>0</v>
      </c>
      <c r="AB804" s="124" t="str">
        <f t="shared" si="62"/>
        <v/>
      </c>
      <c r="AC804" s="195" t="str">
        <f t="shared" si="63"/>
        <v/>
      </c>
      <c r="AD804" s="194" t="str">
        <f t="shared" si="64"/>
        <v/>
      </c>
      <c r="AE804" s="194">
        <f>IF(AD804="",0,IF(ISERROR(VLOOKUP(AD804,AD$7:AD803,1,FALSE)),1,0))</f>
        <v>0</v>
      </c>
      <c r="AF804" s="194"/>
    </row>
    <row r="805" spans="1:32" ht="16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75">
        <f>IF(AND($X$1012&lt;&gt;" ",$X$1012&lt;&gt;0),IF(X805=$X$1012,1+COUNTIF(U$7:U804,"&gt;0"),0),0)</f>
        <v>0</v>
      </c>
      <c r="V805" s="178" t="s">
        <v>994</v>
      </c>
      <c r="W805" s="130"/>
      <c r="X805" s="131"/>
      <c r="Y805" s="131"/>
      <c r="Z805" s="206"/>
      <c r="AA805" s="194">
        <f t="shared" si="61"/>
        <v>0</v>
      </c>
      <c r="AB805" s="124" t="str">
        <f t="shared" si="62"/>
        <v/>
      </c>
      <c r="AC805" s="195" t="str">
        <f t="shared" si="63"/>
        <v/>
      </c>
      <c r="AD805" s="194" t="str">
        <f t="shared" si="64"/>
        <v/>
      </c>
      <c r="AE805" s="194">
        <f>IF(AD805="",0,IF(ISERROR(VLOOKUP(AD805,AD$7:AD804,1,FALSE)),1,0))</f>
        <v>0</v>
      </c>
      <c r="AF805" s="194"/>
    </row>
    <row r="806" spans="1:32" ht="16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75">
        <f>IF(AND($X$1012&lt;&gt;" ",$X$1012&lt;&gt;0),IF(X806=$X$1012,1+COUNTIF(U$7:U805,"&gt;0"),0),0)</f>
        <v>0</v>
      </c>
      <c r="V806" s="178" t="s">
        <v>995</v>
      </c>
      <c r="W806" s="130"/>
      <c r="X806" s="131"/>
      <c r="Y806" s="131"/>
      <c r="Z806" s="206"/>
      <c r="AA806" s="194">
        <f t="shared" si="61"/>
        <v>0</v>
      </c>
      <c r="AB806" s="124" t="str">
        <f t="shared" si="62"/>
        <v/>
      </c>
      <c r="AC806" s="195" t="str">
        <f t="shared" si="63"/>
        <v/>
      </c>
      <c r="AD806" s="194" t="str">
        <f t="shared" si="64"/>
        <v/>
      </c>
      <c r="AE806" s="194">
        <f>IF(AD806="",0,IF(ISERROR(VLOOKUP(AD806,AD$7:AD805,1,FALSE)),1,0))</f>
        <v>0</v>
      </c>
      <c r="AF806" s="194"/>
    </row>
    <row r="807" spans="1:32" ht="16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75">
        <f>IF(AND($X$1012&lt;&gt;" ",$X$1012&lt;&gt;0),IF(X807=$X$1012,1+COUNTIF(U$7:U806,"&gt;0"),0),0)</f>
        <v>0</v>
      </c>
      <c r="V807" s="178" t="s">
        <v>996</v>
      </c>
      <c r="W807" s="130"/>
      <c r="X807" s="131"/>
      <c r="Y807" s="131"/>
      <c r="Z807" s="206"/>
      <c r="AA807" s="194">
        <f t="shared" si="61"/>
        <v>0</v>
      </c>
      <c r="AB807" s="124" t="str">
        <f t="shared" si="62"/>
        <v/>
      </c>
      <c r="AC807" s="195" t="str">
        <f t="shared" si="63"/>
        <v/>
      </c>
      <c r="AD807" s="194" t="str">
        <f t="shared" si="64"/>
        <v/>
      </c>
      <c r="AE807" s="194">
        <f>IF(AD807="",0,IF(ISERROR(VLOOKUP(AD807,AD$7:AD806,1,FALSE)),1,0))</f>
        <v>0</v>
      </c>
      <c r="AF807" s="194"/>
    </row>
    <row r="808" spans="1:32" ht="16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75">
        <f>IF(AND($X$1012&lt;&gt;" ",$X$1012&lt;&gt;0),IF(X808=$X$1012,1+COUNTIF(U$7:U807,"&gt;0"),0),0)</f>
        <v>0</v>
      </c>
      <c r="V808" s="178" t="s">
        <v>997</v>
      </c>
      <c r="W808" s="130"/>
      <c r="X808" s="131"/>
      <c r="Y808" s="131"/>
      <c r="Z808" s="206"/>
      <c r="AA808" s="194">
        <f t="shared" si="61"/>
        <v>0</v>
      </c>
      <c r="AB808" s="124" t="str">
        <f t="shared" si="62"/>
        <v/>
      </c>
      <c r="AC808" s="195" t="str">
        <f t="shared" si="63"/>
        <v/>
      </c>
      <c r="AD808" s="194" t="str">
        <f t="shared" si="64"/>
        <v/>
      </c>
      <c r="AE808" s="194">
        <f>IF(AD808="",0,IF(ISERROR(VLOOKUP(AD808,AD$7:AD807,1,FALSE)),1,0))</f>
        <v>0</v>
      </c>
      <c r="AF808" s="194"/>
    </row>
    <row r="809" spans="1:32" ht="16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75">
        <f>IF(AND($X$1012&lt;&gt;" ",$X$1012&lt;&gt;0),IF(X809=$X$1012,1+COUNTIF(U$7:U808,"&gt;0"),0),0)</f>
        <v>0</v>
      </c>
      <c r="V809" s="178" t="s">
        <v>998</v>
      </c>
      <c r="W809" s="130"/>
      <c r="X809" s="131"/>
      <c r="Y809" s="131"/>
      <c r="Z809" s="206"/>
      <c r="AA809" s="194">
        <f t="shared" si="61"/>
        <v>0</v>
      </c>
      <c r="AB809" s="124" t="str">
        <f t="shared" si="62"/>
        <v/>
      </c>
      <c r="AC809" s="195" t="str">
        <f t="shared" si="63"/>
        <v/>
      </c>
      <c r="AD809" s="194" t="str">
        <f t="shared" si="64"/>
        <v/>
      </c>
      <c r="AE809" s="194">
        <f>IF(AD809="",0,IF(ISERROR(VLOOKUP(AD809,AD$7:AD808,1,FALSE)),1,0))</f>
        <v>0</v>
      </c>
      <c r="AF809" s="194"/>
    </row>
    <row r="810" spans="1:32" ht="16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75">
        <f>IF(AND($X$1012&lt;&gt;" ",$X$1012&lt;&gt;0),IF(X810=$X$1012,1+COUNTIF(U$7:U809,"&gt;0"),0),0)</f>
        <v>0</v>
      </c>
      <c r="V810" s="178" t="s">
        <v>999</v>
      </c>
      <c r="W810" s="130"/>
      <c r="X810" s="131"/>
      <c r="Y810" s="131"/>
      <c r="Z810" s="206"/>
      <c r="AA810" s="194">
        <f t="shared" si="61"/>
        <v>0</v>
      </c>
      <c r="AB810" s="124" t="str">
        <f t="shared" si="62"/>
        <v/>
      </c>
      <c r="AC810" s="195" t="str">
        <f t="shared" si="63"/>
        <v/>
      </c>
      <c r="AD810" s="194" t="str">
        <f t="shared" si="64"/>
        <v/>
      </c>
      <c r="AE810" s="194">
        <f>IF(AD810="",0,IF(ISERROR(VLOOKUP(AD810,AD$7:AD809,1,FALSE)),1,0))</f>
        <v>0</v>
      </c>
      <c r="AF810" s="194"/>
    </row>
    <row r="811" spans="1:32" ht="16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75">
        <f>IF(AND($X$1012&lt;&gt;" ",$X$1012&lt;&gt;0),IF(X811=$X$1012,1+COUNTIF(U$7:U810,"&gt;0"),0),0)</f>
        <v>0</v>
      </c>
      <c r="V811" s="178" t="s">
        <v>1000</v>
      </c>
      <c r="W811" s="130"/>
      <c r="X811" s="131"/>
      <c r="Y811" s="131"/>
      <c r="Z811" s="206"/>
      <c r="AA811" s="194">
        <f t="shared" si="61"/>
        <v>0</v>
      </c>
      <c r="AB811" s="124" t="str">
        <f t="shared" si="62"/>
        <v/>
      </c>
      <c r="AC811" s="195" t="str">
        <f t="shared" si="63"/>
        <v/>
      </c>
      <c r="AD811" s="194" t="str">
        <f t="shared" si="64"/>
        <v/>
      </c>
      <c r="AE811" s="194">
        <f>IF(AD811="",0,IF(ISERROR(VLOOKUP(AD811,AD$7:AD810,1,FALSE)),1,0))</f>
        <v>0</v>
      </c>
      <c r="AF811" s="194"/>
    </row>
    <row r="812" spans="1:32" ht="16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75">
        <f>IF(AND($X$1012&lt;&gt;" ",$X$1012&lt;&gt;0),IF(X812=$X$1012,1+COUNTIF(U$7:U811,"&gt;0"),0),0)</f>
        <v>0</v>
      </c>
      <c r="V812" s="178" t="s">
        <v>1001</v>
      </c>
      <c r="W812" s="130"/>
      <c r="X812" s="131"/>
      <c r="Y812" s="131"/>
      <c r="Z812" s="206"/>
      <c r="AA812" s="194">
        <f t="shared" si="61"/>
        <v>0</v>
      </c>
      <c r="AB812" s="124" t="str">
        <f t="shared" si="62"/>
        <v/>
      </c>
      <c r="AC812" s="195" t="str">
        <f t="shared" si="63"/>
        <v/>
      </c>
      <c r="AD812" s="194" t="str">
        <f t="shared" si="64"/>
        <v/>
      </c>
      <c r="AE812" s="194">
        <f>IF(AD812="",0,IF(ISERROR(VLOOKUP(AD812,AD$7:AD811,1,FALSE)),1,0))</f>
        <v>0</v>
      </c>
      <c r="AF812" s="194"/>
    </row>
    <row r="813" spans="1:32" ht="16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75">
        <f>IF(AND($X$1012&lt;&gt;" ",$X$1012&lt;&gt;0),IF(X813=$X$1012,1+COUNTIF(U$7:U812,"&gt;0"),0),0)</f>
        <v>0</v>
      </c>
      <c r="V813" s="178" t="s">
        <v>1002</v>
      </c>
      <c r="W813" s="130"/>
      <c r="X813" s="131"/>
      <c r="Y813" s="131"/>
      <c r="Z813" s="206"/>
      <c r="AA813" s="194">
        <f t="shared" si="61"/>
        <v>0</v>
      </c>
      <c r="AB813" s="124" t="str">
        <f t="shared" si="62"/>
        <v/>
      </c>
      <c r="AC813" s="195" t="str">
        <f t="shared" si="63"/>
        <v/>
      </c>
      <c r="AD813" s="194" t="str">
        <f t="shared" si="64"/>
        <v/>
      </c>
      <c r="AE813" s="194">
        <f>IF(AD813="",0,IF(ISERROR(VLOOKUP(AD813,AD$7:AD812,1,FALSE)),1,0))</f>
        <v>0</v>
      </c>
      <c r="AF813" s="194"/>
    </row>
    <row r="814" spans="1:32" ht="16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75">
        <f>IF(AND($X$1012&lt;&gt;" ",$X$1012&lt;&gt;0),IF(X814=$X$1012,1+COUNTIF(U$7:U813,"&gt;0"),0),0)</f>
        <v>0</v>
      </c>
      <c r="V814" s="178" t="s">
        <v>1003</v>
      </c>
      <c r="W814" s="130"/>
      <c r="X814" s="131"/>
      <c r="Y814" s="131"/>
      <c r="Z814" s="206"/>
      <c r="AA814" s="194">
        <f t="shared" si="61"/>
        <v>0</v>
      </c>
      <c r="AB814" s="124" t="str">
        <f t="shared" si="62"/>
        <v/>
      </c>
      <c r="AC814" s="195" t="str">
        <f t="shared" si="63"/>
        <v/>
      </c>
      <c r="AD814" s="194" t="str">
        <f t="shared" si="64"/>
        <v/>
      </c>
      <c r="AE814" s="194">
        <f>IF(AD814="",0,IF(ISERROR(VLOOKUP(AD814,AD$7:AD813,1,FALSE)),1,0))</f>
        <v>0</v>
      </c>
      <c r="AF814" s="194"/>
    </row>
    <row r="815" spans="1:32" ht="16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75">
        <f>IF(AND($X$1012&lt;&gt;" ",$X$1012&lt;&gt;0),IF(X815=$X$1012,1+COUNTIF(U$7:U814,"&gt;0"),0),0)</f>
        <v>0</v>
      </c>
      <c r="V815" s="178" t="s">
        <v>1004</v>
      </c>
      <c r="W815" s="130"/>
      <c r="X815" s="131"/>
      <c r="Y815" s="131"/>
      <c r="Z815" s="206"/>
      <c r="AA815" s="194">
        <f t="shared" si="61"/>
        <v>0</v>
      </c>
      <c r="AB815" s="124" t="str">
        <f t="shared" si="62"/>
        <v/>
      </c>
      <c r="AC815" s="195" t="str">
        <f t="shared" si="63"/>
        <v/>
      </c>
      <c r="AD815" s="194" t="str">
        <f t="shared" si="64"/>
        <v/>
      </c>
      <c r="AE815" s="194">
        <f>IF(AD815="",0,IF(ISERROR(VLOOKUP(AD815,AD$7:AD814,1,FALSE)),1,0))</f>
        <v>0</v>
      </c>
      <c r="AF815" s="194"/>
    </row>
    <row r="816" spans="1:32" ht="16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75">
        <f>IF(AND($X$1012&lt;&gt;" ",$X$1012&lt;&gt;0),IF(X816=$X$1012,1+COUNTIF(U$7:U815,"&gt;0"),0),0)</f>
        <v>0</v>
      </c>
      <c r="V816" s="178" t="s">
        <v>1005</v>
      </c>
      <c r="W816" s="130"/>
      <c r="X816" s="131"/>
      <c r="Y816" s="131"/>
      <c r="Z816" s="206"/>
      <c r="AA816" s="194">
        <f t="shared" si="61"/>
        <v>0</v>
      </c>
      <c r="AB816" s="124" t="str">
        <f t="shared" si="62"/>
        <v/>
      </c>
      <c r="AC816" s="195" t="str">
        <f t="shared" si="63"/>
        <v/>
      </c>
      <c r="AD816" s="194" t="str">
        <f t="shared" si="64"/>
        <v/>
      </c>
      <c r="AE816" s="194">
        <f>IF(AD816="",0,IF(ISERROR(VLOOKUP(AD816,AD$7:AD815,1,FALSE)),1,0))</f>
        <v>0</v>
      </c>
      <c r="AF816" s="194"/>
    </row>
    <row r="817" spans="1:32" ht="16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75">
        <f>IF(AND($X$1012&lt;&gt;" ",$X$1012&lt;&gt;0),IF(X817=$X$1012,1+COUNTIF(U$7:U816,"&gt;0"),0),0)</f>
        <v>0</v>
      </c>
      <c r="V817" s="178" t="s">
        <v>1006</v>
      </c>
      <c r="W817" s="130"/>
      <c r="X817" s="131"/>
      <c r="Y817" s="131"/>
      <c r="Z817" s="206"/>
      <c r="AA817" s="194">
        <f t="shared" si="61"/>
        <v>0</v>
      </c>
      <c r="AB817" s="124" t="str">
        <f t="shared" si="62"/>
        <v/>
      </c>
      <c r="AC817" s="195" t="str">
        <f t="shared" si="63"/>
        <v/>
      </c>
      <c r="AD817" s="194" t="str">
        <f t="shared" si="64"/>
        <v/>
      </c>
      <c r="AE817" s="194">
        <f>IF(AD817="",0,IF(ISERROR(VLOOKUP(AD817,AD$7:AD816,1,FALSE)),1,0))</f>
        <v>0</v>
      </c>
      <c r="AF817" s="194"/>
    </row>
    <row r="818" spans="1:32" ht="16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75">
        <f>IF(AND($X$1012&lt;&gt;" ",$X$1012&lt;&gt;0),IF(X818=$X$1012,1+COUNTIF(U$7:U817,"&gt;0"),0),0)</f>
        <v>0</v>
      </c>
      <c r="V818" s="178" t="s">
        <v>1007</v>
      </c>
      <c r="W818" s="130"/>
      <c r="X818" s="131"/>
      <c r="Y818" s="131"/>
      <c r="Z818" s="206"/>
      <c r="AA818" s="194">
        <f t="shared" si="61"/>
        <v>0</v>
      </c>
      <c r="AB818" s="124" t="str">
        <f t="shared" si="62"/>
        <v/>
      </c>
      <c r="AC818" s="195" t="str">
        <f t="shared" si="63"/>
        <v/>
      </c>
      <c r="AD818" s="194" t="str">
        <f t="shared" si="64"/>
        <v/>
      </c>
      <c r="AE818" s="194">
        <f>IF(AD818="",0,IF(ISERROR(VLOOKUP(AD818,AD$7:AD817,1,FALSE)),1,0))</f>
        <v>0</v>
      </c>
      <c r="AF818" s="194"/>
    </row>
    <row r="819" spans="1:32" ht="16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75">
        <f>IF(AND($X$1012&lt;&gt;" ",$X$1012&lt;&gt;0),IF(X819=$X$1012,1+COUNTIF(U$7:U818,"&gt;0"),0),0)</f>
        <v>0</v>
      </c>
      <c r="V819" s="178" t="s">
        <v>1008</v>
      </c>
      <c r="W819" s="130"/>
      <c r="X819" s="131"/>
      <c r="Y819" s="131"/>
      <c r="Z819" s="206"/>
      <c r="AA819" s="194">
        <f t="shared" si="61"/>
        <v>0</v>
      </c>
      <c r="AB819" s="124" t="str">
        <f t="shared" si="62"/>
        <v/>
      </c>
      <c r="AC819" s="195" t="str">
        <f t="shared" si="63"/>
        <v/>
      </c>
      <c r="AD819" s="194" t="str">
        <f t="shared" si="64"/>
        <v/>
      </c>
      <c r="AE819" s="194">
        <f>IF(AD819="",0,IF(ISERROR(VLOOKUP(AD819,AD$7:AD818,1,FALSE)),1,0))</f>
        <v>0</v>
      </c>
      <c r="AF819" s="194"/>
    </row>
    <row r="820" spans="1:32" ht="16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75">
        <f>IF(AND($X$1012&lt;&gt;" ",$X$1012&lt;&gt;0),IF(X820=$X$1012,1+COUNTIF(U$7:U819,"&gt;0"),0),0)</f>
        <v>0</v>
      </c>
      <c r="V820" s="178" t="s">
        <v>1009</v>
      </c>
      <c r="W820" s="130"/>
      <c r="X820" s="131"/>
      <c r="Y820" s="131"/>
      <c r="Z820" s="206"/>
      <c r="AA820" s="194">
        <f t="shared" si="61"/>
        <v>0</v>
      </c>
      <c r="AB820" s="124" t="str">
        <f t="shared" si="62"/>
        <v/>
      </c>
      <c r="AC820" s="195" t="str">
        <f t="shared" si="63"/>
        <v/>
      </c>
      <c r="AD820" s="194" t="str">
        <f t="shared" si="64"/>
        <v/>
      </c>
      <c r="AE820" s="194">
        <f>IF(AD820="",0,IF(ISERROR(VLOOKUP(AD820,AD$7:AD819,1,FALSE)),1,0))</f>
        <v>0</v>
      </c>
      <c r="AF820" s="194"/>
    </row>
    <row r="821" spans="1:32" ht="16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75">
        <f>IF(AND($X$1012&lt;&gt;" ",$X$1012&lt;&gt;0),IF(X821=$X$1012,1+COUNTIF(U$7:U820,"&gt;0"),0),0)</f>
        <v>0</v>
      </c>
      <c r="V821" s="178" t="s">
        <v>1010</v>
      </c>
      <c r="W821" s="130"/>
      <c r="X821" s="131"/>
      <c r="Y821" s="131"/>
      <c r="Z821" s="206"/>
      <c r="AA821" s="194">
        <f t="shared" si="61"/>
        <v>0</v>
      </c>
      <c r="AB821" s="124" t="str">
        <f t="shared" si="62"/>
        <v/>
      </c>
      <c r="AC821" s="195" t="str">
        <f t="shared" si="63"/>
        <v/>
      </c>
      <c r="AD821" s="194" t="str">
        <f t="shared" si="64"/>
        <v/>
      </c>
      <c r="AE821" s="194">
        <f>IF(AD821="",0,IF(ISERROR(VLOOKUP(AD821,AD$7:AD820,1,FALSE)),1,0))</f>
        <v>0</v>
      </c>
      <c r="AF821" s="194"/>
    </row>
    <row r="822" spans="1:32" ht="16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75">
        <f>IF(AND($X$1012&lt;&gt;" ",$X$1012&lt;&gt;0),IF(X822=$X$1012,1+COUNTIF(U$7:U821,"&gt;0"),0),0)</f>
        <v>0</v>
      </c>
      <c r="V822" s="178" t="s">
        <v>1011</v>
      </c>
      <c r="W822" s="130"/>
      <c r="X822" s="131"/>
      <c r="Y822" s="131"/>
      <c r="Z822" s="206"/>
      <c r="AA822" s="194">
        <f t="shared" si="61"/>
        <v>0</v>
      </c>
      <c r="AB822" s="124" t="str">
        <f t="shared" si="62"/>
        <v/>
      </c>
      <c r="AC822" s="195" t="str">
        <f t="shared" si="63"/>
        <v/>
      </c>
      <c r="AD822" s="194" t="str">
        <f t="shared" si="64"/>
        <v/>
      </c>
      <c r="AE822" s="194">
        <f>IF(AD822="",0,IF(ISERROR(VLOOKUP(AD822,AD$7:AD821,1,FALSE)),1,0))</f>
        <v>0</v>
      </c>
      <c r="AF822" s="194"/>
    </row>
    <row r="823" spans="1:32" ht="16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75">
        <f>IF(AND($X$1012&lt;&gt;" ",$X$1012&lt;&gt;0),IF(X823=$X$1012,1+COUNTIF(U$7:U822,"&gt;0"),0),0)</f>
        <v>0</v>
      </c>
      <c r="V823" s="178" t="s">
        <v>1012</v>
      </c>
      <c r="W823" s="130"/>
      <c r="X823" s="131"/>
      <c r="Y823" s="131"/>
      <c r="Z823" s="206"/>
      <c r="AA823" s="194">
        <f t="shared" si="61"/>
        <v>0</v>
      </c>
      <c r="AB823" s="124" t="str">
        <f t="shared" si="62"/>
        <v/>
      </c>
      <c r="AC823" s="195" t="str">
        <f t="shared" si="63"/>
        <v/>
      </c>
      <c r="AD823" s="194" t="str">
        <f t="shared" si="64"/>
        <v/>
      </c>
      <c r="AE823" s="194">
        <f>IF(AD823="",0,IF(ISERROR(VLOOKUP(AD823,AD$7:AD822,1,FALSE)),1,0))</f>
        <v>0</v>
      </c>
      <c r="AF823" s="194"/>
    </row>
    <row r="824" spans="1:32" ht="16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75">
        <f>IF(AND($X$1012&lt;&gt;" ",$X$1012&lt;&gt;0),IF(X824=$X$1012,1+COUNTIF(U$7:U823,"&gt;0"),0),0)</f>
        <v>0</v>
      </c>
      <c r="V824" s="178" t="s">
        <v>1013</v>
      </c>
      <c r="W824" s="130"/>
      <c r="X824" s="131"/>
      <c r="Y824" s="131"/>
      <c r="Z824" s="206"/>
      <c r="AA824" s="194">
        <f t="shared" si="61"/>
        <v>0</v>
      </c>
      <c r="AB824" s="124" t="str">
        <f t="shared" si="62"/>
        <v/>
      </c>
      <c r="AC824" s="195" t="str">
        <f t="shared" si="63"/>
        <v/>
      </c>
      <c r="AD824" s="194" t="str">
        <f t="shared" si="64"/>
        <v/>
      </c>
      <c r="AE824" s="194">
        <f>IF(AD824="",0,IF(ISERROR(VLOOKUP(AD824,AD$7:AD823,1,FALSE)),1,0))</f>
        <v>0</v>
      </c>
      <c r="AF824" s="194"/>
    </row>
    <row r="825" spans="1:32" ht="16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75">
        <f>IF(AND($X$1012&lt;&gt;" ",$X$1012&lt;&gt;0),IF(X825=$X$1012,1+COUNTIF(U$7:U824,"&gt;0"),0),0)</f>
        <v>0</v>
      </c>
      <c r="V825" s="178" t="s">
        <v>1014</v>
      </c>
      <c r="W825" s="130"/>
      <c r="X825" s="131"/>
      <c r="Y825" s="131"/>
      <c r="Z825" s="206"/>
      <c r="AA825" s="194">
        <f t="shared" si="61"/>
        <v>0</v>
      </c>
      <c r="AB825" s="124" t="str">
        <f t="shared" si="62"/>
        <v/>
      </c>
      <c r="AC825" s="195" t="str">
        <f t="shared" si="63"/>
        <v/>
      </c>
      <c r="AD825" s="194" t="str">
        <f t="shared" si="64"/>
        <v/>
      </c>
      <c r="AE825" s="194">
        <f>IF(AD825="",0,IF(ISERROR(VLOOKUP(AD825,AD$7:AD824,1,FALSE)),1,0))</f>
        <v>0</v>
      </c>
      <c r="AF825" s="194"/>
    </row>
    <row r="826" spans="1:32" ht="16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75">
        <f>IF(AND($X$1012&lt;&gt;" ",$X$1012&lt;&gt;0),IF(X826=$X$1012,1+COUNTIF(U$7:U825,"&gt;0"),0),0)</f>
        <v>0</v>
      </c>
      <c r="V826" s="178" t="s">
        <v>1015</v>
      </c>
      <c r="W826" s="130"/>
      <c r="X826" s="131"/>
      <c r="Y826" s="131"/>
      <c r="Z826" s="206"/>
      <c r="AA826" s="194">
        <f t="shared" si="61"/>
        <v>0</v>
      </c>
      <c r="AB826" s="124" t="str">
        <f t="shared" si="62"/>
        <v/>
      </c>
      <c r="AC826" s="195" t="str">
        <f t="shared" si="63"/>
        <v/>
      </c>
      <c r="AD826" s="194" t="str">
        <f t="shared" si="64"/>
        <v/>
      </c>
      <c r="AE826" s="194">
        <f>IF(AD826="",0,IF(ISERROR(VLOOKUP(AD826,AD$7:AD825,1,FALSE)),1,0))</f>
        <v>0</v>
      </c>
      <c r="AF826" s="194"/>
    </row>
    <row r="827" spans="1:32" ht="16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75">
        <f>IF(AND($X$1012&lt;&gt;" ",$X$1012&lt;&gt;0),IF(X827=$X$1012,1+COUNTIF(U$7:U826,"&gt;0"),0),0)</f>
        <v>0</v>
      </c>
      <c r="V827" s="178" t="s">
        <v>1016</v>
      </c>
      <c r="W827" s="130"/>
      <c r="X827" s="131"/>
      <c r="Y827" s="131"/>
      <c r="Z827" s="206"/>
      <c r="AA827" s="194">
        <f t="shared" si="61"/>
        <v>0</v>
      </c>
      <c r="AB827" s="124" t="str">
        <f t="shared" si="62"/>
        <v/>
      </c>
      <c r="AC827" s="195" t="str">
        <f t="shared" si="63"/>
        <v/>
      </c>
      <c r="AD827" s="194" t="str">
        <f t="shared" si="64"/>
        <v/>
      </c>
      <c r="AE827" s="194">
        <f>IF(AD827="",0,IF(ISERROR(VLOOKUP(AD827,AD$7:AD826,1,FALSE)),1,0))</f>
        <v>0</v>
      </c>
      <c r="AF827" s="194"/>
    </row>
    <row r="828" spans="1:32" ht="16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75">
        <f>IF(AND($X$1012&lt;&gt;" ",$X$1012&lt;&gt;0),IF(X828=$X$1012,1+COUNTIF(U$7:U827,"&gt;0"),0),0)</f>
        <v>0</v>
      </c>
      <c r="V828" s="178" t="s">
        <v>1017</v>
      </c>
      <c r="W828" s="130"/>
      <c r="X828" s="131"/>
      <c r="Y828" s="131"/>
      <c r="Z828" s="206"/>
      <c r="AA828" s="194">
        <f t="shared" si="61"/>
        <v>0</v>
      </c>
      <c r="AB828" s="124" t="str">
        <f t="shared" si="62"/>
        <v/>
      </c>
      <c r="AC828" s="195" t="str">
        <f t="shared" si="63"/>
        <v/>
      </c>
      <c r="AD828" s="194" t="str">
        <f t="shared" si="64"/>
        <v/>
      </c>
      <c r="AE828" s="194">
        <f>IF(AD828="",0,IF(ISERROR(VLOOKUP(AD828,AD$7:AD827,1,FALSE)),1,0))</f>
        <v>0</v>
      </c>
      <c r="AF828" s="194"/>
    </row>
    <row r="829" spans="1:32" ht="16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75">
        <f>IF(AND($X$1012&lt;&gt;" ",$X$1012&lt;&gt;0),IF(X829=$X$1012,1+COUNTIF(U$7:U828,"&gt;0"),0),0)</f>
        <v>0</v>
      </c>
      <c r="V829" s="178" t="s">
        <v>1018</v>
      </c>
      <c r="W829" s="130"/>
      <c r="X829" s="131"/>
      <c r="Y829" s="131"/>
      <c r="Z829" s="206"/>
      <c r="AA829" s="194">
        <f t="shared" si="61"/>
        <v>0</v>
      </c>
      <c r="AB829" s="124" t="str">
        <f t="shared" si="62"/>
        <v/>
      </c>
      <c r="AC829" s="195" t="str">
        <f t="shared" si="63"/>
        <v/>
      </c>
      <c r="AD829" s="194" t="str">
        <f t="shared" si="64"/>
        <v/>
      </c>
      <c r="AE829" s="194">
        <f>IF(AD829="",0,IF(ISERROR(VLOOKUP(AD829,AD$7:AD828,1,FALSE)),1,0))</f>
        <v>0</v>
      </c>
      <c r="AF829" s="194"/>
    </row>
    <row r="830" spans="1:32" ht="16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75">
        <f>IF(AND($X$1012&lt;&gt;" ",$X$1012&lt;&gt;0),IF(X830=$X$1012,1+COUNTIF(U$7:U829,"&gt;0"),0),0)</f>
        <v>0</v>
      </c>
      <c r="V830" s="178" t="s">
        <v>1019</v>
      </c>
      <c r="W830" s="130"/>
      <c r="X830" s="131"/>
      <c r="Y830" s="131"/>
      <c r="Z830" s="206"/>
      <c r="AA830" s="194">
        <f t="shared" si="61"/>
        <v>0</v>
      </c>
      <c r="AB830" s="124" t="str">
        <f t="shared" si="62"/>
        <v/>
      </c>
      <c r="AC830" s="195" t="str">
        <f t="shared" si="63"/>
        <v/>
      </c>
      <c r="AD830" s="194" t="str">
        <f t="shared" si="64"/>
        <v/>
      </c>
      <c r="AE830" s="194">
        <f>IF(AD830="",0,IF(ISERROR(VLOOKUP(AD830,AD$7:AD829,1,FALSE)),1,0))</f>
        <v>0</v>
      </c>
      <c r="AF830" s="194"/>
    </row>
    <row r="831" spans="1:32" ht="16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75">
        <f>IF(AND($X$1012&lt;&gt;" ",$X$1012&lt;&gt;0),IF(X831=$X$1012,1+COUNTIF(U$7:U830,"&gt;0"),0),0)</f>
        <v>0</v>
      </c>
      <c r="V831" s="178" t="s">
        <v>1020</v>
      </c>
      <c r="W831" s="130"/>
      <c r="X831" s="131"/>
      <c r="Y831" s="131"/>
      <c r="Z831" s="206"/>
      <c r="AA831" s="194">
        <f t="shared" si="61"/>
        <v>0</v>
      </c>
      <c r="AB831" s="124" t="str">
        <f t="shared" si="62"/>
        <v/>
      </c>
      <c r="AC831" s="195" t="str">
        <f t="shared" si="63"/>
        <v/>
      </c>
      <c r="AD831" s="194" t="str">
        <f t="shared" si="64"/>
        <v/>
      </c>
      <c r="AE831" s="194">
        <f>IF(AD831="",0,IF(ISERROR(VLOOKUP(AD831,AD$7:AD830,1,FALSE)),1,0))</f>
        <v>0</v>
      </c>
      <c r="AF831" s="194"/>
    </row>
    <row r="832" spans="1:32" ht="16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75">
        <f>IF(AND($X$1012&lt;&gt;" ",$X$1012&lt;&gt;0),IF(X832=$X$1012,1+COUNTIF(U$7:U831,"&gt;0"),0),0)</f>
        <v>0</v>
      </c>
      <c r="V832" s="178" t="s">
        <v>1021</v>
      </c>
      <c r="W832" s="130"/>
      <c r="X832" s="131"/>
      <c r="Y832" s="131"/>
      <c r="Z832" s="206"/>
      <c r="AA832" s="194">
        <f t="shared" si="61"/>
        <v>0</v>
      </c>
      <c r="AB832" s="124" t="str">
        <f t="shared" si="62"/>
        <v/>
      </c>
      <c r="AC832" s="195" t="str">
        <f t="shared" si="63"/>
        <v/>
      </c>
      <c r="AD832" s="194" t="str">
        <f t="shared" si="64"/>
        <v/>
      </c>
      <c r="AE832" s="194">
        <f>IF(AD832="",0,IF(ISERROR(VLOOKUP(AD832,AD$7:AD831,1,FALSE)),1,0))</f>
        <v>0</v>
      </c>
      <c r="AF832" s="194"/>
    </row>
    <row r="833" spans="1:32" ht="16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75">
        <f>IF(AND($X$1012&lt;&gt;" ",$X$1012&lt;&gt;0),IF(X833=$X$1012,1+COUNTIF(U$7:U832,"&gt;0"),0),0)</f>
        <v>0</v>
      </c>
      <c r="V833" s="178" t="s">
        <v>1022</v>
      </c>
      <c r="W833" s="130"/>
      <c r="X833" s="131"/>
      <c r="Y833" s="131"/>
      <c r="Z833" s="206"/>
      <c r="AA833" s="194">
        <f t="shared" si="61"/>
        <v>0</v>
      </c>
      <c r="AB833" s="124" t="str">
        <f t="shared" si="62"/>
        <v/>
      </c>
      <c r="AC833" s="195" t="str">
        <f t="shared" si="63"/>
        <v/>
      </c>
      <c r="AD833" s="194" t="str">
        <f t="shared" si="64"/>
        <v/>
      </c>
      <c r="AE833" s="194">
        <f>IF(AD833="",0,IF(ISERROR(VLOOKUP(AD833,AD$7:AD832,1,FALSE)),1,0))</f>
        <v>0</v>
      </c>
      <c r="AF833" s="194"/>
    </row>
    <row r="834" spans="1:32" ht="16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75">
        <f>IF(AND($X$1012&lt;&gt;" ",$X$1012&lt;&gt;0),IF(X834=$X$1012,1+COUNTIF(U$7:U833,"&gt;0"),0),0)</f>
        <v>0</v>
      </c>
      <c r="V834" s="178" t="s">
        <v>1023</v>
      </c>
      <c r="W834" s="130"/>
      <c r="X834" s="131"/>
      <c r="Y834" s="131"/>
      <c r="Z834" s="206"/>
      <c r="AA834" s="194">
        <f t="shared" si="61"/>
        <v>0</v>
      </c>
      <c r="AB834" s="124" t="str">
        <f t="shared" si="62"/>
        <v/>
      </c>
      <c r="AC834" s="195" t="str">
        <f t="shared" si="63"/>
        <v/>
      </c>
      <c r="AD834" s="194" t="str">
        <f t="shared" si="64"/>
        <v/>
      </c>
      <c r="AE834" s="194">
        <f>IF(AD834="",0,IF(ISERROR(VLOOKUP(AD834,AD$7:AD833,1,FALSE)),1,0))</f>
        <v>0</v>
      </c>
      <c r="AF834" s="194"/>
    </row>
    <row r="835" spans="1:32" ht="16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75">
        <f>IF(AND($X$1012&lt;&gt;" ",$X$1012&lt;&gt;0),IF(X835=$X$1012,1+COUNTIF(U$7:U834,"&gt;0"),0),0)</f>
        <v>0</v>
      </c>
      <c r="V835" s="178" t="s">
        <v>1024</v>
      </c>
      <c r="W835" s="130"/>
      <c r="X835" s="131"/>
      <c r="Y835" s="131"/>
      <c r="Z835" s="206"/>
      <c r="AA835" s="194">
        <f t="shared" si="61"/>
        <v>0</v>
      </c>
      <c r="AB835" s="124" t="str">
        <f t="shared" si="62"/>
        <v/>
      </c>
      <c r="AC835" s="195" t="str">
        <f t="shared" si="63"/>
        <v/>
      </c>
      <c r="AD835" s="194" t="str">
        <f t="shared" si="64"/>
        <v/>
      </c>
      <c r="AE835" s="194">
        <f>IF(AD835="",0,IF(ISERROR(VLOOKUP(AD835,AD$7:AD834,1,FALSE)),1,0))</f>
        <v>0</v>
      </c>
      <c r="AF835" s="194"/>
    </row>
    <row r="836" spans="1:32" ht="16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75">
        <f>IF(AND($X$1012&lt;&gt;" ",$X$1012&lt;&gt;0),IF(X836=$X$1012,1+COUNTIF(U$7:U835,"&gt;0"),0),0)</f>
        <v>0</v>
      </c>
      <c r="V836" s="178" t="s">
        <v>1025</v>
      </c>
      <c r="W836" s="130"/>
      <c r="X836" s="131"/>
      <c r="Y836" s="131"/>
      <c r="Z836" s="206"/>
      <c r="AA836" s="194">
        <f t="shared" si="61"/>
        <v>0</v>
      </c>
      <c r="AB836" s="124" t="str">
        <f t="shared" si="62"/>
        <v/>
      </c>
      <c r="AC836" s="195" t="str">
        <f t="shared" si="63"/>
        <v/>
      </c>
      <c r="AD836" s="194" t="str">
        <f t="shared" si="64"/>
        <v/>
      </c>
      <c r="AE836" s="194">
        <f>IF(AD836="",0,IF(ISERROR(VLOOKUP(AD836,AD$7:AD835,1,FALSE)),1,0))</f>
        <v>0</v>
      </c>
      <c r="AF836" s="194"/>
    </row>
    <row r="837" spans="1:32" ht="16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75">
        <f>IF(AND($X$1012&lt;&gt;" ",$X$1012&lt;&gt;0),IF(X837=$X$1012,1+COUNTIF(U$7:U836,"&gt;0"),0),0)</f>
        <v>0</v>
      </c>
      <c r="V837" s="178" t="s">
        <v>1026</v>
      </c>
      <c r="W837" s="130"/>
      <c r="X837" s="131"/>
      <c r="Y837" s="131"/>
      <c r="Z837" s="206"/>
      <c r="AA837" s="194">
        <f t="shared" si="61"/>
        <v>0</v>
      </c>
      <c r="AB837" s="124" t="str">
        <f t="shared" si="62"/>
        <v/>
      </c>
      <c r="AC837" s="195" t="str">
        <f t="shared" si="63"/>
        <v/>
      </c>
      <c r="AD837" s="194" t="str">
        <f t="shared" si="64"/>
        <v/>
      </c>
      <c r="AE837" s="194">
        <f>IF(AD837="",0,IF(ISERROR(VLOOKUP(AD837,AD$7:AD836,1,FALSE)),1,0))</f>
        <v>0</v>
      </c>
      <c r="AF837" s="194"/>
    </row>
    <row r="838" spans="1:32" ht="16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75">
        <f>IF(AND($X$1012&lt;&gt;" ",$X$1012&lt;&gt;0),IF(X838=$X$1012,1+COUNTIF(U$7:U837,"&gt;0"),0),0)</f>
        <v>0</v>
      </c>
      <c r="V838" s="178" t="s">
        <v>1027</v>
      </c>
      <c r="W838" s="130"/>
      <c r="X838" s="131"/>
      <c r="Y838" s="131"/>
      <c r="Z838" s="206"/>
      <c r="AA838" s="194">
        <f t="shared" si="61"/>
        <v>0</v>
      </c>
      <c r="AB838" s="124" t="str">
        <f t="shared" si="62"/>
        <v/>
      </c>
      <c r="AC838" s="195" t="str">
        <f t="shared" si="63"/>
        <v/>
      </c>
      <c r="AD838" s="194" t="str">
        <f t="shared" si="64"/>
        <v/>
      </c>
      <c r="AE838" s="194">
        <f>IF(AD838="",0,IF(ISERROR(VLOOKUP(AD838,AD$7:AD837,1,FALSE)),1,0))</f>
        <v>0</v>
      </c>
      <c r="AF838" s="194"/>
    </row>
    <row r="839" spans="1:32" ht="16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75">
        <f>IF(AND($X$1012&lt;&gt;" ",$X$1012&lt;&gt;0),IF(X839=$X$1012,1+COUNTIF(U$7:U838,"&gt;0"),0),0)</f>
        <v>0</v>
      </c>
      <c r="V839" s="178" t="s">
        <v>1028</v>
      </c>
      <c r="W839" s="130"/>
      <c r="X839" s="131"/>
      <c r="Y839" s="131"/>
      <c r="Z839" s="206"/>
      <c r="AA839" s="194">
        <f t="shared" si="61"/>
        <v>0</v>
      </c>
      <c r="AB839" s="124" t="str">
        <f t="shared" si="62"/>
        <v/>
      </c>
      <c r="AC839" s="195" t="str">
        <f t="shared" si="63"/>
        <v/>
      </c>
      <c r="AD839" s="194" t="str">
        <f t="shared" si="64"/>
        <v/>
      </c>
      <c r="AE839" s="194">
        <f>IF(AD839="",0,IF(ISERROR(VLOOKUP(AD839,AD$7:AD838,1,FALSE)),1,0))</f>
        <v>0</v>
      </c>
      <c r="AF839" s="194"/>
    </row>
    <row r="840" spans="1:32" ht="16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75">
        <f>IF(AND($X$1012&lt;&gt;" ",$X$1012&lt;&gt;0),IF(X840=$X$1012,1+COUNTIF(U$7:U839,"&gt;0"),0),0)</f>
        <v>0</v>
      </c>
      <c r="V840" s="178" t="s">
        <v>1029</v>
      </c>
      <c r="W840" s="130"/>
      <c r="X840" s="131"/>
      <c r="Y840" s="131"/>
      <c r="Z840" s="206"/>
      <c r="AA840" s="194">
        <f t="shared" ref="AA840:AA903" si="65">IF(ISBLANK(X840),0,VLOOKUP(X840,$B$8:$E$22,1,FALSE))</f>
        <v>0</v>
      </c>
      <c r="AB840" s="124" t="str">
        <f t="shared" ref="AB840:AB903" si="66">IF(W840&gt;0,CONCATENATE(MONTH(W840)&amp;X840),"")</f>
        <v/>
      </c>
      <c r="AC840" s="195" t="str">
        <f t="shared" ref="AC840:AC903" si="67">IF(OR(AND(Z840&lt;&gt;0,ISBLANK(X840)),ISERROR(AA840)),"ERR","")</f>
        <v/>
      </c>
      <c r="AD840" s="194" t="str">
        <f t="shared" ref="AD840:AD903" si="68">IF(W840&gt;0,CONCATENATE(MONTH(W840),"-",YEAR(W840)),"")</f>
        <v/>
      </c>
      <c r="AE840" s="194">
        <f>IF(AD840="",0,IF(ISERROR(VLOOKUP(AD840,AD$7:AD839,1,FALSE)),1,0))</f>
        <v>0</v>
      </c>
      <c r="AF840" s="194"/>
    </row>
    <row r="841" spans="1:32" ht="16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75">
        <f>IF(AND($X$1012&lt;&gt;" ",$X$1012&lt;&gt;0),IF(X841=$X$1012,1+COUNTIF(U$7:U840,"&gt;0"),0),0)</f>
        <v>0</v>
      </c>
      <c r="V841" s="178" t="s">
        <v>1030</v>
      </c>
      <c r="W841" s="130"/>
      <c r="X841" s="131"/>
      <c r="Y841" s="131"/>
      <c r="Z841" s="206"/>
      <c r="AA841" s="194">
        <f t="shared" si="65"/>
        <v>0</v>
      </c>
      <c r="AB841" s="124" t="str">
        <f t="shared" si="66"/>
        <v/>
      </c>
      <c r="AC841" s="195" t="str">
        <f t="shared" si="67"/>
        <v/>
      </c>
      <c r="AD841" s="194" t="str">
        <f t="shared" si="68"/>
        <v/>
      </c>
      <c r="AE841" s="194">
        <f>IF(AD841="",0,IF(ISERROR(VLOOKUP(AD841,AD$7:AD840,1,FALSE)),1,0))</f>
        <v>0</v>
      </c>
      <c r="AF841" s="194"/>
    </row>
    <row r="842" spans="1:32" ht="16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75">
        <f>IF(AND($X$1012&lt;&gt;" ",$X$1012&lt;&gt;0),IF(X842=$X$1012,1+COUNTIF(U$7:U841,"&gt;0"),0),0)</f>
        <v>0</v>
      </c>
      <c r="V842" s="178" t="s">
        <v>1031</v>
      </c>
      <c r="W842" s="130"/>
      <c r="X842" s="131"/>
      <c r="Y842" s="131"/>
      <c r="Z842" s="206"/>
      <c r="AA842" s="194">
        <f t="shared" si="65"/>
        <v>0</v>
      </c>
      <c r="AB842" s="124" t="str">
        <f t="shared" si="66"/>
        <v/>
      </c>
      <c r="AC842" s="195" t="str">
        <f t="shared" si="67"/>
        <v/>
      </c>
      <c r="AD842" s="194" t="str">
        <f t="shared" si="68"/>
        <v/>
      </c>
      <c r="AE842" s="194">
        <f>IF(AD842="",0,IF(ISERROR(VLOOKUP(AD842,AD$7:AD841,1,FALSE)),1,0))</f>
        <v>0</v>
      </c>
      <c r="AF842" s="194"/>
    </row>
    <row r="843" spans="1:32" ht="16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75">
        <f>IF(AND($X$1012&lt;&gt;" ",$X$1012&lt;&gt;0),IF(X843=$X$1012,1+COUNTIF(U$7:U842,"&gt;0"),0),0)</f>
        <v>0</v>
      </c>
      <c r="V843" s="178" t="s">
        <v>1032</v>
      </c>
      <c r="W843" s="130"/>
      <c r="X843" s="131"/>
      <c r="Y843" s="131"/>
      <c r="Z843" s="206"/>
      <c r="AA843" s="194">
        <f t="shared" si="65"/>
        <v>0</v>
      </c>
      <c r="AB843" s="124" t="str">
        <f t="shared" si="66"/>
        <v/>
      </c>
      <c r="AC843" s="195" t="str">
        <f t="shared" si="67"/>
        <v/>
      </c>
      <c r="AD843" s="194" t="str">
        <f t="shared" si="68"/>
        <v/>
      </c>
      <c r="AE843" s="194">
        <f>IF(AD843="",0,IF(ISERROR(VLOOKUP(AD843,AD$7:AD842,1,FALSE)),1,0))</f>
        <v>0</v>
      </c>
      <c r="AF843" s="194"/>
    </row>
    <row r="844" spans="1:32" ht="16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75">
        <f>IF(AND($X$1012&lt;&gt;" ",$X$1012&lt;&gt;0),IF(X844=$X$1012,1+COUNTIF(U$7:U843,"&gt;0"),0),0)</f>
        <v>0</v>
      </c>
      <c r="V844" s="178" t="s">
        <v>1033</v>
      </c>
      <c r="W844" s="130"/>
      <c r="X844" s="131"/>
      <c r="Y844" s="131"/>
      <c r="Z844" s="206"/>
      <c r="AA844" s="194">
        <f t="shared" si="65"/>
        <v>0</v>
      </c>
      <c r="AB844" s="124" t="str">
        <f t="shared" si="66"/>
        <v/>
      </c>
      <c r="AC844" s="195" t="str">
        <f t="shared" si="67"/>
        <v/>
      </c>
      <c r="AD844" s="194" t="str">
        <f t="shared" si="68"/>
        <v/>
      </c>
      <c r="AE844" s="194">
        <f>IF(AD844="",0,IF(ISERROR(VLOOKUP(AD844,AD$7:AD843,1,FALSE)),1,0))</f>
        <v>0</v>
      </c>
      <c r="AF844" s="194"/>
    </row>
    <row r="845" spans="1:32" ht="16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75">
        <f>IF(AND($X$1012&lt;&gt;" ",$X$1012&lt;&gt;0),IF(X845=$X$1012,1+COUNTIF(U$7:U844,"&gt;0"),0),0)</f>
        <v>0</v>
      </c>
      <c r="V845" s="178" t="s">
        <v>1034</v>
      </c>
      <c r="W845" s="130"/>
      <c r="X845" s="131"/>
      <c r="Y845" s="131"/>
      <c r="Z845" s="206"/>
      <c r="AA845" s="194">
        <f t="shared" si="65"/>
        <v>0</v>
      </c>
      <c r="AB845" s="124" t="str">
        <f t="shared" si="66"/>
        <v/>
      </c>
      <c r="AC845" s="195" t="str">
        <f t="shared" si="67"/>
        <v/>
      </c>
      <c r="AD845" s="194" t="str">
        <f t="shared" si="68"/>
        <v/>
      </c>
      <c r="AE845" s="194">
        <f>IF(AD845="",0,IF(ISERROR(VLOOKUP(AD845,AD$7:AD844,1,FALSE)),1,0))</f>
        <v>0</v>
      </c>
      <c r="AF845" s="194"/>
    </row>
    <row r="846" spans="1:32" ht="16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75">
        <f>IF(AND($X$1012&lt;&gt;" ",$X$1012&lt;&gt;0),IF(X846=$X$1012,1+COUNTIF(U$7:U845,"&gt;0"),0),0)</f>
        <v>0</v>
      </c>
      <c r="V846" s="178" t="s">
        <v>1035</v>
      </c>
      <c r="W846" s="130"/>
      <c r="X846" s="131"/>
      <c r="Y846" s="131"/>
      <c r="Z846" s="206"/>
      <c r="AA846" s="194">
        <f t="shared" si="65"/>
        <v>0</v>
      </c>
      <c r="AB846" s="124" t="str">
        <f t="shared" si="66"/>
        <v/>
      </c>
      <c r="AC846" s="195" t="str">
        <f t="shared" si="67"/>
        <v/>
      </c>
      <c r="AD846" s="194" t="str">
        <f t="shared" si="68"/>
        <v/>
      </c>
      <c r="AE846" s="194">
        <f>IF(AD846="",0,IF(ISERROR(VLOOKUP(AD846,AD$7:AD845,1,FALSE)),1,0))</f>
        <v>0</v>
      </c>
      <c r="AF846" s="194"/>
    </row>
    <row r="847" spans="1:32" ht="16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75">
        <f>IF(AND($X$1012&lt;&gt;" ",$X$1012&lt;&gt;0),IF(X847=$X$1012,1+COUNTIF(U$7:U846,"&gt;0"),0),0)</f>
        <v>0</v>
      </c>
      <c r="V847" s="178" t="s">
        <v>1036</v>
      </c>
      <c r="W847" s="130"/>
      <c r="X847" s="131"/>
      <c r="Y847" s="131"/>
      <c r="Z847" s="206"/>
      <c r="AA847" s="194">
        <f t="shared" si="65"/>
        <v>0</v>
      </c>
      <c r="AB847" s="124" t="str">
        <f t="shared" si="66"/>
        <v/>
      </c>
      <c r="AC847" s="195" t="str">
        <f t="shared" si="67"/>
        <v/>
      </c>
      <c r="AD847" s="194" t="str">
        <f t="shared" si="68"/>
        <v/>
      </c>
      <c r="AE847" s="194">
        <f>IF(AD847="",0,IF(ISERROR(VLOOKUP(AD847,AD$7:AD846,1,FALSE)),1,0))</f>
        <v>0</v>
      </c>
      <c r="AF847" s="194"/>
    </row>
    <row r="848" spans="1:32" ht="16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75">
        <f>IF(AND($X$1012&lt;&gt;" ",$X$1012&lt;&gt;0),IF(X848=$X$1012,1+COUNTIF(U$7:U847,"&gt;0"),0),0)</f>
        <v>0</v>
      </c>
      <c r="V848" s="178" t="s">
        <v>1037</v>
      </c>
      <c r="W848" s="130"/>
      <c r="X848" s="131"/>
      <c r="Y848" s="131"/>
      <c r="Z848" s="206"/>
      <c r="AA848" s="194">
        <f t="shared" si="65"/>
        <v>0</v>
      </c>
      <c r="AB848" s="124" t="str">
        <f t="shared" si="66"/>
        <v/>
      </c>
      <c r="AC848" s="195" t="str">
        <f t="shared" si="67"/>
        <v/>
      </c>
      <c r="AD848" s="194" t="str">
        <f t="shared" si="68"/>
        <v/>
      </c>
      <c r="AE848" s="194">
        <f>IF(AD848="",0,IF(ISERROR(VLOOKUP(AD848,AD$7:AD847,1,FALSE)),1,0))</f>
        <v>0</v>
      </c>
      <c r="AF848" s="194"/>
    </row>
    <row r="849" spans="1:32" ht="16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75">
        <f>IF(AND($X$1012&lt;&gt;" ",$X$1012&lt;&gt;0),IF(X849=$X$1012,1+COUNTIF(U$7:U848,"&gt;0"),0),0)</f>
        <v>0</v>
      </c>
      <c r="V849" s="178" t="s">
        <v>1038</v>
      </c>
      <c r="W849" s="130"/>
      <c r="X849" s="131"/>
      <c r="Y849" s="131"/>
      <c r="Z849" s="206"/>
      <c r="AA849" s="194">
        <f t="shared" si="65"/>
        <v>0</v>
      </c>
      <c r="AB849" s="124" t="str">
        <f t="shared" si="66"/>
        <v/>
      </c>
      <c r="AC849" s="195" t="str">
        <f t="shared" si="67"/>
        <v/>
      </c>
      <c r="AD849" s="194" t="str">
        <f t="shared" si="68"/>
        <v/>
      </c>
      <c r="AE849" s="194">
        <f>IF(AD849="",0,IF(ISERROR(VLOOKUP(AD849,AD$7:AD848,1,FALSE)),1,0))</f>
        <v>0</v>
      </c>
      <c r="AF849" s="194"/>
    </row>
    <row r="850" spans="1:32" ht="16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75">
        <f>IF(AND($X$1012&lt;&gt;" ",$X$1012&lt;&gt;0),IF(X850=$X$1012,1+COUNTIF(U$7:U849,"&gt;0"),0),0)</f>
        <v>0</v>
      </c>
      <c r="V850" s="178" t="s">
        <v>1039</v>
      </c>
      <c r="W850" s="130"/>
      <c r="X850" s="131"/>
      <c r="Y850" s="131"/>
      <c r="Z850" s="206"/>
      <c r="AA850" s="194">
        <f t="shared" si="65"/>
        <v>0</v>
      </c>
      <c r="AB850" s="124" t="str">
        <f t="shared" si="66"/>
        <v/>
      </c>
      <c r="AC850" s="195" t="str">
        <f t="shared" si="67"/>
        <v/>
      </c>
      <c r="AD850" s="194" t="str">
        <f t="shared" si="68"/>
        <v/>
      </c>
      <c r="AE850" s="194">
        <f>IF(AD850="",0,IF(ISERROR(VLOOKUP(AD850,AD$7:AD849,1,FALSE)),1,0))</f>
        <v>0</v>
      </c>
      <c r="AF850" s="194"/>
    </row>
    <row r="851" spans="1:32" ht="16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75">
        <f>IF(AND($X$1012&lt;&gt;" ",$X$1012&lt;&gt;0),IF(X851=$X$1012,1+COUNTIF(U$7:U850,"&gt;0"),0),0)</f>
        <v>0</v>
      </c>
      <c r="V851" s="178" t="s">
        <v>1040</v>
      </c>
      <c r="W851" s="130"/>
      <c r="X851" s="131"/>
      <c r="Y851" s="131"/>
      <c r="Z851" s="206"/>
      <c r="AA851" s="194">
        <f t="shared" si="65"/>
        <v>0</v>
      </c>
      <c r="AB851" s="124" t="str">
        <f t="shared" si="66"/>
        <v/>
      </c>
      <c r="AC851" s="195" t="str">
        <f t="shared" si="67"/>
        <v/>
      </c>
      <c r="AD851" s="194" t="str">
        <f t="shared" si="68"/>
        <v/>
      </c>
      <c r="AE851" s="194">
        <f>IF(AD851="",0,IF(ISERROR(VLOOKUP(AD851,AD$7:AD850,1,FALSE)),1,0))</f>
        <v>0</v>
      </c>
      <c r="AF851" s="194"/>
    </row>
    <row r="852" spans="1:32" ht="16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75">
        <f>IF(AND($X$1012&lt;&gt;" ",$X$1012&lt;&gt;0),IF(X852=$X$1012,1+COUNTIF(U$7:U851,"&gt;0"),0),0)</f>
        <v>0</v>
      </c>
      <c r="V852" s="178" t="s">
        <v>1041</v>
      </c>
      <c r="W852" s="130"/>
      <c r="X852" s="131"/>
      <c r="Y852" s="131"/>
      <c r="Z852" s="206"/>
      <c r="AA852" s="194">
        <f t="shared" si="65"/>
        <v>0</v>
      </c>
      <c r="AB852" s="124" t="str">
        <f t="shared" si="66"/>
        <v/>
      </c>
      <c r="AC852" s="195" t="str">
        <f t="shared" si="67"/>
        <v/>
      </c>
      <c r="AD852" s="194" t="str">
        <f t="shared" si="68"/>
        <v/>
      </c>
      <c r="AE852" s="194">
        <f>IF(AD852="",0,IF(ISERROR(VLOOKUP(AD852,AD$7:AD851,1,FALSE)),1,0))</f>
        <v>0</v>
      </c>
      <c r="AF852" s="194"/>
    </row>
    <row r="853" spans="1:32" ht="16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75">
        <f>IF(AND($X$1012&lt;&gt;" ",$X$1012&lt;&gt;0),IF(X853=$X$1012,1+COUNTIF(U$7:U852,"&gt;0"),0),0)</f>
        <v>0</v>
      </c>
      <c r="V853" s="178" t="s">
        <v>1042</v>
      </c>
      <c r="W853" s="130"/>
      <c r="X853" s="131"/>
      <c r="Y853" s="131"/>
      <c r="Z853" s="206"/>
      <c r="AA853" s="194">
        <f t="shared" si="65"/>
        <v>0</v>
      </c>
      <c r="AB853" s="124" t="str">
        <f t="shared" si="66"/>
        <v/>
      </c>
      <c r="AC853" s="195" t="str">
        <f t="shared" si="67"/>
        <v/>
      </c>
      <c r="AD853" s="194" t="str">
        <f t="shared" si="68"/>
        <v/>
      </c>
      <c r="AE853" s="194">
        <f>IF(AD853="",0,IF(ISERROR(VLOOKUP(AD853,AD$7:AD852,1,FALSE)),1,0))</f>
        <v>0</v>
      </c>
      <c r="AF853" s="194"/>
    </row>
    <row r="854" spans="1:32" ht="16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75">
        <f>IF(AND($X$1012&lt;&gt;" ",$X$1012&lt;&gt;0),IF(X854=$X$1012,1+COUNTIF(U$7:U853,"&gt;0"),0),0)</f>
        <v>0</v>
      </c>
      <c r="V854" s="178" t="s">
        <v>1043</v>
      </c>
      <c r="W854" s="130"/>
      <c r="X854" s="131"/>
      <c r="Y854" s="131"/>
      <c r="Z854" s="206"/>
      <c r="AA854" s="194">
        <f t="shared" si="65"/>
        <v>0</v>
      </c>
      <c r="AB854" s="124" t="str">
        <f t="shared" si="66"/>
        <v/>
      </c>
      <c r="AC854" s="195" t="str">
        <f t="shared" si="67"/>
        <v/>
      </c>
      <c r="AD854" s="194" t="str">
        <f t="shared" si="68"/>
        <v/>
      </c>
      <c r="AE854" s="194">
        <f>IF(AD854="",0,IF(ISERROR(VLOOKUP(AD854,AD$7:AD853,1,FALSE)),1,0))</f>
        <v>0</v>
      </c>
      <c r="AF854" s="194"/>
    </row>
    <row r="855" spans="1:32" ht="16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75">
        <f>IF(AND($X$1012&lt;&gt;" ",$X$1012&lt;&gt;0),IF(X855=$X$1012,1+COUNTIF(U$7:U854,"&gt;0"),0),0)</f>
        <v>0</v>
      </c>
      <c r="V855" s="178" t="s">
        <v>1044</v>
      </c>
      <c r="W855" s="130"/>
      <c r="X855" s="131"/>
      <c r="Y855" s="131"/>
      <c r="Z855" s="206"/>
      <c r="AA855" s="194">
        <f t="shared" si="65"/>
        <v>0</v>
      </c>
      <c r="AB855" s="124" t="str">
        <f t="shared" si="66"/>
        <v/>
      </c>
      <c r="AC855" s="195" t="str">
        <f t="shared" si="67"/>
        <v/>
      </c>
      <c r="AD855" s="194" t="str">
        <f t="shared" si="68"/>
        <v/>
      </c>
      <c r="AE855" s="194">
        <f>IF(AD855="",0,IF(ISERROR(VLOOKUP(AD855,AD$7:AD854,1,FALSE)),1,0))</f>
        <v>0</v>
      </c>
      <c r="AF855" s="194"/>
    </row>
    <row r="856" spans="1:32" ht="16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75">
        <f>IF(AND($X$1012&lt;&gt;" ",$X$1012&lt;&gt;0),IF(X856=$X$1012,1+COUNTIF(U$7:U855,"&gt;0"),0),0)</f>
        <v>0</v>
      </c>
      <c r="V856" s="178" t="s">
        <v>1045</v>
      </c>
      <c r="W856" s="130"/>
      <c r="X856" s="131"/>
      <c r="Y856" s="131"/>
      <c r="Z856" s="206"/>
      <c r="AA856" s="194">
        <f t="shared" si="65"/>
        <v>0</v>
      </c>
      <c r="AB856" s="124" t="str">
        <f t="shared" si="66"/>
        <v/>
      </c>
      <c r="AC856" s="195" t="str">
        <f t="shared" si="67"/>
        <v/>
      </c>
      <c r="AD856" s="194" t="str">
        <f t="shared" si="68"/>
        <v/>
      </c>
      <c r="AE856" s="194">
        <f>IF(AD856="",0,IF(ISERROR(VLOOKUP(AD856,AD$7:AD855,1,FALSE)),1,0))</f>
        <v>0</v>
      </c>
      <c r="AF856" s="194"/>
    </row>
    <row r="857" spans="1:32" ht="16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75">
        <f>IF(AND($X$1012&lt;&gt;" ",$X$1012&lt;&gt;0),IF(X857=$X$1012,1+COUNTIF(U$7:U856,"&gt;0"),0),0)</f>
        <v>0</v>
      </c>
      <c r="V857" s="178" t="s">
        <v>1046</v>
      </c>
      <c r="W857" s="130"/>
      <c r="X857" s="131"/>
      <c r="Y857" s="131"/>
      <c r="Z857" s="206"/>
      <c r="AA857" s="194">
        <f t="shared" si="65"/>
        <v>0</v>
      </c>
      <c r="AB857" s="124" t="str">
        <f t="shared" si="66"/>
        <v/>
      </c>
      <c r="AC857" s="195" t="str">
        <f t="shared" si="67"/>
        <v/>
      </c>
      <c r="AD857" s="194" t="str">
        <f t="shared" si="68"/>
        <v/>
      </c>
      <c r="AE857" s="194">
        <f>IF(AD857="",0,IF(ISERROR(VLOOKUP(AD857,AD$7:AD856,1,FALSE)),1,0))</f>
        <v>0</v>
      </c>
      <c r="AF857" s="194"/>
    </row>
    <row r="858" spans="1:32" ht="16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75">
        <f>IF(AND($X$1012&lt;&gt;" ",$X$1012&lt;&gt;0),IF(X858=$X$1012,1+COUNTIF(U$7:U857,"&gt;0"),0),0)</f>
        <v>0</v>
      </c>
      <c r="V858" s="178" t="s">
        <v>1047</v>
      </c>
      <c r="W858" s="130"/>
      <c r="X858" s="131"/>
      <c r="Y858" s="131"/>
      <c r="Z858" s="206"/>
      <c r="AA858" s="194">
        <f t="shared" si="65"/>
        <v>0</v>
      </c>
      <c r="AB858" s="124" t="str">
        <f t="shared" si="66"/>
        <v/>
      </c>
      <c r="AC858" s="195" t="str">
        <f t="shared" si="67"/>
        <v/>
      </c>
      <c r="AD858" s="194" t="str">
        <f t="shared" si="68"/>
        <v/>
      </c>
      <c r="AE858" s="194">
        <f>IF(AD858="",0,IF(ISERROR(VLOOKUP(AD858,AD$7:AD857,1,FALSE)),1,0))</f>
        <v>0</v>
      </c>
      <c r="AF858" s="194"/>
    </row>
    <row r="859" spans="1:32" ht="16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75">
        <f>IF(AND($X$1012&lt;&gt;" ",$X$1012&lt;&gt;0),IF(X859=$X$1012,1+COUNTIF(U$7:U858,"&gt;0"),0),0)</f>
        <v>0</v>
      </c>
      <c r="V859" s="178" t="s">
        <v>1048</v>
      </c>
      <c r="W859" s="130"/>
      <c r="X859" s="131"/>
      <c r="Y859" s="131"/>
      <c r="Z859" s="206"/>
      <c r="AA859" s="194">
        <f t="shared" si="65"/>
        <v>0</v>
      </c>
      <c r="AB859" s="124" t="str">
        <f t="shared" si="66"/>
        <v/>
      </c>
      <c r="AC859" s="195" t="str">
        <f t="shared" si="67"/>
        <v/>
      </c>
      <c r="AD859" s="194" t="str">
        <f t="shared" si="68"/>
        <v/>
      </c>
      <c r="AE859" s="194">
        <f>IF(AD859="",0,IF(ISERROR(VLOOKUP(AD859,AD$7:AD858,1,FALSE)),1,0))</f>
        <v>0</v>
      </c>
      <c r="AF859" s="194"/>
    </row>
    <row r="860" spans="1:32" ht="16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75">
        <f>IF(AND($X$1012&lt;&gt;" ",$X$1012&lt;&gt;0),IF(X860=$X$1012,1+COUNTIF(U$7:U859,"&gt;0"),0),0)</f>
        <v>0</v>
      </c>
      <c r="V860" s="178" t="s">
        <v>1049</v>
      </c>
      <c r="W860" s="130"/>
      <c r="X860" s="131"/>
      <c r="Y860" s="131"/>
      <c r="Z860" s="206"/>
      <c r="AA860" s="194">
        <f t="shared" si="65"/>
        <v>0</v>
      </c>
      <c r="AB860" s="124" t="str">
        <f t="shared" si="66"/>
        <v/>
      </c>
      <c r="AC860" s="195" t="str">
        <f t="shared" si="67"/>
        <v/>
      </c>
      <c r="AD860" s="194" t="str">
        <f t="shared" si="68"/>
        <v/>
      </c>
      <c r="AE860" s="194">
        <f>IF(AD860="",0,IF(ISERROR(VLOOKUP(AD860,AD$7:AD859,1,FALSE)),1,0))</f>
        <v>0</v>
      </c>
      <c r="AF860" s="194"/>
    </row>
    <row r="861" spans="1:32" ht="16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75">
        <f>IF(AND($X$1012&lt;&gt;" ",$X$1012&lt;&gt;0),IF(X861=$X$1012,1+COUNTIF(U$7:U860,"&gt;0"),0),0)</f>
        <v>0</v>
      </c>
      <c r="V861" s="178" t="s">
        <v>1050</v>
      </c>
      <c r="W861" s="130"/>
      <c r="X861" s="131"/>
      <c r="Y861" s="131"/>
      <c r="Z861" s="206"/>
      <c r="AA861" s="194">
        <f t="shared" si="65"/>
        <v>0</v>
      </c>
      <c r="AB861" s="124" t="str">
        <f t="shared" si="66"/>
        <v/>
      </c>
      <c r="AC861" s="195" t="str">
        <f t="shared" si="67"/>
        <v/>
      </c>
      <c r="AD861" s="194" t="str">
        <f t="shared" si="68"/>
        <v/>
      </c>
      <c r="AE861" s="194">
        <f>IF(AD861="",0,IF(ISERROR(VLOOKUP(AD861,AD$7:AD860,1,FALSE)),1,0))</f>
        <v>0</v>
      </c>
      <c r="AF861" s="194"/>
    </row>
    <row r="862" spans="1:32" ht="16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75">
        <f>IF(AND($X$1012&lt;&gt;" ",$X$1012&lt;&gt;0),IF(X862=$X$1012,1+COUNTIF(U$7:U861,"&gt;0"),0),0)</f>
        <v>0</v>
      </c>
      <c r="V862" s="178" t="s">
        <v>1051</v>
      </c>
      <c r="W862" s="130"/>
      <c r="X862" s="131"/>
      <c r="Y862" s="131"/>
      <c r="Z862" s="206"/>
      <c r="AA862" s="194">
        <f t="shared" si="65"/>
        <v>0</v>
      </c>
      <c r="AB862" s="124" t="str">
        <f t="shared" si="66"/>
        <v/>
      </c>
      <c r="AC862" s="195" t="str">
        <f t="shared" si="67"/>
        <v/>
      </c>
      <c r="AD862" s="194" t="str">
        <f t="shared" si="68"/>
        <v/>
      </c>
      <c r="AE862" s="194">
        <f>IF(AD862="",0,IF(ISERROR(VLOOKUP(AD862,AD$7:AD861,1,FALSE)),1,0))</f>
        <v>0</v>
      </c>
      <c r="AF862" s="194"/>
    </row>
    <row r="863" spans="1:32" ht="16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75">
        <f>IF(AND($X$1012&lt;&gt;" ",$X$1012&lt;&gt;0),IF(X863=$X$1012,1+COUNTIF(U$7:U862,"&gt;0"),0),0)</f>
        <v>0</v>
      </c>
      <c r="V863" s="178" t="s">
        <v>1052</v>
      </c>
      <c r="W863" s="130"/>
      <c r="X863" s="131"/>
      <c r="Y863" s="131"/>
      <c r="Z863" s="206"/>
      <c r="AA863" s="194">
        <f t="shared" si="65"/>
        <v>0</v>
      </c>
      <c r="AB863" s="124" t="str">
        <f t="shared" si="66"/>
        <v/>
      </c>
      <c r="AC863" s="195" t="str">
        <f t="shared" si="67"/>
        <v/>
      </c>
      <c r="AD863" s="194" t="str">
        <f t="shared" si="68"/>
        <v/>
      </c>
      <c r="AE863" s="194">
        <f>IF(AD863="",0,IF(ISERROR(VLOOKUP(AD863,AD$7:AD862,1,FALSE)),1,0))</f>
        <v>0</v>
      </c>
      <c r="AF863" s="194"/>
    </row>
    <row r="864" spans="1:32" ht="16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75">
        <f>IF(AND($X$1012&lt;&gt;" ",$X$1012&lt;&gt;0),IF(X864=$X$1012,1+COUNTIF(U$7:U863,"&gt;0"),0),0)</f>
        <v>0</v>
      </c>
      <c r="V864" s="178" t="s">
        <v>1053</v>
      </c>
      <c r="W864" s="130"/>
      <c r="X864" s="131"/>
      <c r="Y864" s="131"/>
      <c r="Z864" s="206"/>
      <c r="AA864" s="194">
        <f t="shared" si="65"/>
        <v>0</v>
      </c>
      <c r="AB864" s="124" t="str">
        <f t="shared" si="66"/>
        <v/>
      </c>
      <c r="AC864" s="195" t="str">
        <f t="shared" si="67"/>
        <v/>
      </c>
      <c r="AD864" s="194" t="str">
        <f t="shared" si="68"/>
        <v/>
      </c>
      <c r="AE864" s="194">
        <f>IF(AD864="",0,IF(ISERROR(VLOOKUP(AD864,AD$7:AD863,1,FALSE)),1,0))</f>
        <v>0</v>
      </c>
      <c r="AF864" s="194"/>
    </row>
    <row r="865" spans="1:32" ht="16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75">
        <f>IF(AND($X$1012&lt;&gt;" ",$X$1012&lt;&gt;0),IF(X865=$X$1012,1+COUNTIF(U$7:U864,"&gt;0"),0),0)</f>
        <v>0</v>
      </c>
      <c r="V865" s="178" t="s">
        <v>1054</v>
      </c>
      <c r="W865" s="130"/>
      <c r="X865" s="131"/>
      <c r="Y865" s="131"/>
      <c r="Z865" s="206"/>
      <c r="AA865" s="194">
        <f t="shared" si="65"/>
        <v>0</v>
      </c>
      <c r="AB865" s="124" t="str">
        <f t="shared" si="66"/>
        <v/>
      </c>
      <c r="AC865" s="195" t="str">
        <f t="shared" si="67"/>
        <v/>
      </c>
      <c r="AD865" s="194" t="str">
        <f t="shared" si="68"/>
        <v/>
      </c>
      <c r="AE865" s="194">
        <f>IF(AD865="",0,IF(ISERROR(VLOOKUP(AD865,AD$7:AD864,1,FALSE)),1,0))</f>
        <v>0</v>
      </c>
      <c r="AF865" s="194"/>
    </row>
    <row r="866" spans="1:32" ht="16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75">
        <f>IF(AND($X$1012&lt;&gt;" ",$X$1012&lt;&gt;0),IF(X866=$X$1012,1+COUNTIF(U$7:U865,"&gt;0"),0),0)</f>
        <v>0</v>
      </c>
      <c r="V866" s="178" t="s">
        <v>1055</v>
      </c>
      <c r="W866" s="130"/>
      <c r="X866" s="131"/>
      <c r="Y866" s="131"/>
      <c r="Z866" s="206"/>
      <c r="AA866" s="194">
        <f t="shared" si="65"/>
        <v>0</v>
      </c>
      <c r="AB866" s="124" t="str">
        <f t="shared" si="66"/>
        <v/>
      </c>
      <c r="AC866" s="195" t="str">
        <f t="shared" si="67"/>
        <v/>
      </c>
      <c r="AD866" s="194" t="str">
        <f t="shared" si="68"/>
        <v/>
      </c>
      <c r="AE866" s="194">
        <f>IF(AD866="",0,IF(ISERROR(VLOOKUP(AD866,AD$7:AD865,1,FALSE)),1,0))</f>
        <v>0</v>
      </c>
      <c r="AF866" s="194"/>
    </row>
    <row r="867" spans="1:32" ht="16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75">
        <f>IF(AND($X$1012&lt;&gt;" ",$X$1012&lt;&gt;0),IF(X867=$X$1012,1+COUNTIF(U$7:U866,"&gt;0"),0),0)</f>
        <v>0</v>
      </c>
      <c r="V867" s="178" t="s">
        <v>1056</v>
      </c>
      <c r="W867" s="130"/>
      <c r="X867" s="131"/>
      <c r="Y867" s="131"/>
      <c r="Z867" s="206"/>
      <c r="AA867" s="194">
        <f t="shared" si="65"/>
        <v>0</v>
      </c>
      <c r="AB867" s="124" t="str">
        <f t="shared" si="66"/>
        <v/>
      </c>
      <c r="AC867" s="195" t="str">
        <f t="shared" si="67"/>
        <v/>
      </c>
      <c r="AD867" s="194" t="str">
        <f t="shared" si="68"/>
        <v/>
      </c>
      <c r="AE867" s="194">
        <f>IF(AD867="",0,IF(ISERROR(VLOOKUP(AD867,AD$7:AD866,1,FALSE)),1,0))</f>
        <v>0</v>
      </c>
      <c r="AF867" s="194"/>
    </row>
    <row r="868" spans="1:32" ht="16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75">
        <f>IF(AND($X$1012&lt;&gt;" ",$X$1012&lt;&gt;0),IF(X868=$X$1012,1+COUNTIF(U$7:U867,"&gt;0"),0),0)</f>
        <v>0</v>
      </c>
      <c r="V868" s="178" t="s">
        <v>1057</v>
      </c>
      <c r="W868" s="130"/>
      <c r="X868" s="131"/>
      <c r="Y868" s="131"/>
      <c r="Z868" s="206"/>
      <c r="AA868" s="194">
        <f t="shared" si="65"/>
        <v>0</v>
      </c>
      <c r="AB868" s="124" t="str">
        <f t="shared" si="66"/>
        <v/>
      </c>
      <c r="AC868" s="195" t="str">
        <f t="shared" si="67"/>
        <v/>
      </c>
      <c r="AD868" s="194" t="str">
        <f t="shared" si="68"/>
        <v/>
      </c>
      <c r="AE868" s="194">
        <f>IF(AD868="",0,IF(ISERROR(VLOOKUP(AD868,AD$7:AD867,1,FALSE)),1,0))</f>
        <v>0</v>
      </c>
      <c r="AF868" s="194"/>
    </row>
    <row r="869" spans="1:32" ht="16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75">
        <f>IF(AND($X$1012&lt;&gt;" ",$X$1012&lt;&gt;0),IF(X869=$X$1012,1+COUNTIF(U$7:U868,"&gt;0"),0),0)</f>
        <v>0</v>
      </c>
      <c r="V869" s="178" t="s">
        <v>1058</v>
      </c>
      <c r="W869" s="130"/>
      <c r="X869" s="131"/>
      <c r="Y869" s="131"/>
      <c r="Z869" s="206"/>
      <c r="AA869" s="194">
        <f t="shared" si="65"/>
        <v>0</v>
      </c>
      <c r="AB869" s="124" t="str">
        <f t="shared" si="66"/>
        <v/>
      </c>
      <c r="AC869" s="195" t="str">
        <f t="shared" si="67"/>
        <v/>
      </c>
      <c r="AD869" s="194" t="str">
        <f t="shared" si="68"/>
        <v/>
      </c>
      <c r="AE869" s="194">
        <f>IF(AD869="",0,IF(ISERROR(VLOOKUP(AD869,AD$7:AD868,1,FALSE)),1,0))</f>
        <v>0</v>
      </c>
      <c r="AF869" s="194"/>
    </row>
    <row r="870" spans="1:32" ht="16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75">
        <f>IF(AND($X$1012&lt;&gt;" ",$X$1012&lt;&gt;0),IF(X870=$X$1012,1+COUNTIF(U$7:U869,"&gt;0"),0),0)</f>
        <v>0</v>
      </c>
      <c r="V870" s="178" t="s">
        <v>1059</v>
      </c>
      <c r="W870" s="130"/>
      <c r="X870" s="131"/>
      <c r="Y870" s="131"/>
      <c r="Z870" s="206"/>
      <c r="AA870" s="194">
        <f t="shared" si="65"/>
        <v>0</v>
      </c>
      <c r="AB870" s="124" t="str">
        <f t="shared" si="66"/>
        <v/>
      </c>
      <c r="AC870" s="195" t="str">
        <f t="shared" si="67"/>
        <v/>
      </c>
      <c r="AD870" s="194" t="str">
        <f t="shared" si="68"/>
        <v/>
      </c>
      <c r="AE870" s="194">
        <f>IF(AD870="",0,IF(ISERROR(VLOOKUP(AD870,AD$7:AD869,1,FALSE)),1,0))</f>
        <v>0</v>
      </c>
      <c r="AF870" s="194"/>
    </row>
    <row r="871" spans="1:32" ht="16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75">
        <f>IF(AND($X$1012&lt;&gt;" ",$X$1012&lt;&gt;0),IF(X871=$X$1012,1+COUNTIF(U$7:U870,"&gt;0"),0),0)</f>
        <v>0</v>
      </c>
      <c r="V871" s="178" t="s">
        <v>1060</v>
      </c>
      <c r="W871" s="130"/>
      <c r="X871" s="131"/>
      <c r="Y871" s="131"/>
      <c r="Z871" s="206"/>
      <c r="AA871" s="194">
        <f t="shared" si="65"/>
        <v>0</v>
      </c>
      <c r="AB871" s="124" t="str">
        <f t="shared" si="66"/>
        <v/>
      </c>
      <c r="AC871" s="195" t="str">
        <f t="shared" si="67"/>
        <v/>
      </c>
      <c r="AD871" s="194" t="str">
        <f t="shared" si="68"/>
        <v/>
      </c>
      <c r="AE871" s="194">
        <f>IF(AD871="",0,IF(ISERROR(VLOOKUP(AD871,AD$7:AD870,1,FALSE)),1,0))</f>
        <v>0</v>
      </c>
      <c r="AF871" s="194"/>
    </row>
    <row r="872" spans="1:32" ht="16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75">
        <f>IF(AND($X$1012&lt;&gt;" ",$X$1012&lt;&gt;0),IF(X872=$X$1012,1+COUNTIF(U$7:U871,"&gt;0"),0),0)</f>
        <v>0</v>
      </c>
      <c r="V872" s="178" t="s">
        <v>1061</v>
      </c>
      <c r="W872" s="130"/>
      <c r="X872" s="131"/>
      <c r="Y872" s="131"/>
      <c r="Z872" s="206"/>
      <c r="AA872" s="194">
        <f t="shared" si="65"/>
        <v>0</v>
      </c>
      <c r="AB872" s="124" t="str">
        <f t="shared" si="66"/>
        <v/>
      </c>
      <c r="AC872" s="195" t="str">
        <f t="shared" si="67"/>
        <v/>
      </c>
      <c r="AD872" s="194" t="str">
        <f t="shared" si="68"/>
        <v/>
      </c>
      <c r="AE872" s="194">
        <f>IF(AD872="",0,IF(ISERROR(VLOOKUP(AD872,AD$7:AD871,1,FALSE)),1,0))</f>
        <v>0</v>
      </c>
      <c r="AF872" s="194"/>
    </row>
    <row r="873" spans="1:32" ht="16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75">
        <f>IF(AND($X$1012&lt;&gt;" ",$X$1012&lt;&gt;0),IF(X873=$X$1012,1+COUNTIF(U$7:U872,"&gt;0"),0),0)</f>
        <v>0</v>
      </c>
      <c r="V873" s="178" t="s">
        <v>1062</v>
      </c>
      <c r="W873" s="130"/>
      <c r="X873" s="131"/>
      <c r="Y873" s="131"/>
      <c r="Z873" s="206"/>
      <c r="AA873" s="194">
        <f t="shared" si="65"/>
        <v>0</v>
      </c>
      <c r="AB873" s="124" t="str">
        <f t="shared" si="66"/>
        <v/>
      </c>
      <c r="AC873" s="195" t="str">
        <f t="shared" si="67"/>
        <v/>
      </c>
      <c r="AD873" s="194" t="str">
        <f t="shared" si="68"/>
        <v/>
      </c>
      <c r="AE873" s="194">
        <f>IF(AD873="",0,IF(ISERROR(VLOOKUP(AD873,AD$7:AD872,1,FALSE)),1,0))</f>
        <v>0</v>
      </c>
      <c r="AF873" s="194"/>
    </row>
    <row r="874" spans="1:32" ht="16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75">
        <f>IF(AND($X$1012&lt;&gt;" ",$X$1012&lt;&gt;0),IF(X874=$X$1012,1+COUNTIF(U$7:U873,"&gt;0"),0),0)</f>
        <v>0</v>
      </c>
      <c r="V874" s="178" t="s">
        <v>1063</v>
      </c>
      <c r="W874" s="130"/>
      <c r="X874" s="131"/>
      <c r="Y874" s="131"/>
      <c r="Z874" s="206"/>
      <c r="AA874" s="194">
        <f t="shared" si="65"/>
        <v>0</v>
      </c>
      <c r="AB874" s="124" t="str">
        <f t="shared" si="66"/>
        <v/>
      </c>
      <c r="AC874" s="195" t="str">
        <f t="shared" si="67"/>
        <v/>
      </c>
      <c r="AD874" s="194" t="str">
        <f t="shared" si="68"/>
        <v/>
      </c>
      <c r="AE874" s="194">
        <f>IF(AD874="",0,IF(ISERROR(VLOOKUP(AD874,AD$7:AD873,1,FALSE)),1,0))</f>
        <v>0</v>
      </c>
      <c r="AF874" s="194"/>
    </row>
    <row r="875" spans="1:32" ht="16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75">
        <f>IF(AND($X$1012&lt;&gt;" ",$X$1012&lt;&gt;0),IF(X875=$X$1012,1+COUNTIF(U$7:U874,"&gt;0"),0),0)</f>
        <v>0</v>
      </c>
      <c r="V875" s="178" t="s">
        <v>1064</v>
      </c>
      <c r="W875" s="130"/>
      <c r="X875" s="131"/>
      <c r="Y875" s="131"/>
      <c r="Z875" s="206"/>
      <c r="AA875" s="194">
        <f t="shared" si="65"/>
        <v>0</v>
      </c>
      <c r="AB875" s="124" t="str">
        <f t="shared" si="66"/>
        <v/>
      </c>
      <c r="AC875" s="195" t="str">
        <f t="shared" si="67"/>
        <v/>
      </c>
      <c r="AD875" s="194" t="str">
        <f t="shared" si="68"/>
        <v/>
      </c>
      <c r="AE875" s="194">
        <f>IF(AD875="",0,IF(ISERROR(VLOOKUP(AD875,AD$7:AD874,1,FALSE)),1,0))</f>
        <v>0</v>
      </c>
      <c r="AF875" s="194"/>
    </row>
    <row r="876" spans="1:32" ht="16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75">
        <f>IF(AND($X$1012&lt;&gt;" ",$X$1012&lt;&gt;0),IF(X876=$X$1012,1+COUNTIF(U$7:U875,"&gt;0"),0),0)</f>
        <v>0</v>
      </c>
      <c r="V876" s="178" t="s">
        <v>1065</v>
      </c>
      <c r="W876" s="130"/>
      <c r="X876" s="131"/>
      <c r="Y876" s="131"/>
      <c r="Z876" s="206"/>
      <c r="AA876" s="194">
        <f t="shared" si="65"/>
        <v>0</v>
      </c>
      <c r="AB876" s="124" t="str">
        <f t="shared" si="66"/>
        <v/>
      </c>
      <c r="AC876" s="195" t="str">
        <f t="shared" si="67"/>
        <v/>
      </c>
      <c r="AD876" s="194" t="str">
        <f t="shared" si="68"/>
        <v/>
      </c>
      <c r="AE876" s="194">
        <f>IF(AD876="",0,IF(ISERROR(VLOOKUP(AD876,AD$7:AD875,1,FALSE)),1,0))</f>
        <v>0</v>
      </c>
      <c r="AF876" s="194"/>
    </row>
    <row r="877" spans="1:32" ht="16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75">
        <f>IF(AND($X$1012&lt;&gt;" ",$X$1012&lt;&gt;0),IF(X877=$X$1012,1+COUNTIF(U$7:U876,"&gt;0"),0),0)</f>
        <v>0</v>
      </c>
      <c r="V877" s="178" t="s">
        <v>1066</v>
      </c>
      <c r="W877" s="130"/>
      <c r="X877" s="131"/>
      <c r="Y877" s="131"/>
      <c r="Z877" s="206"/>
      <c r="AA877" s="194">
        <f t="shared" si="65"/>
        <v>0</v>
      </c>
      <c r="AB877" s="124" t="str">
        <f t="shared" si="66"/>
        <v/>
      </c>
      <c r="AC877" s="195" t="str">
        <f t="shared" si="67"/>
        <v/>
      </c>
      <c r="AD877" s="194" t="str">
        <f t="shared" si="68"/>
        <v/>
      </c>
      <c r="AE877" s="194">
        <f>IF(AD877="",0,IF(ISERROR(VLOOKUP(AD877,AD$7:AD876,1,FALSE)),1,0))</f>
        <v>0</v>
      </c>
      <c r="AF877" s="194"/>
    </row>
    <row r="878" spans="1:32" ht="16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75">
        <f>IF(AND($X$1012&lt;&gt;" ",$X$1012&lt;&gt;0),IF(X878=$X$1012,1+COUNTIF(U$7:U877,"&gt;0"),0),0)</f>
        <v>0</v>
      </c>
      <c r="V878" s="178" t="s">
        <v>1067</v>
      </c>
      <c r="W878" s="130"/>
      <c r="X878" s="131"/>
      <c r="Y878" s="131"/>
      <c r="Z878" s="206"/>
      <c r="AA878" s="194">
        <f t="shared" si="65"/>
        <v>0</v>
      </c>
      <c r="AB878" s="124" t="str">
        <f t="shared" si="66"/>
        <v/>
      </c>
      <c r="AC878" s="195" t="str">
        <f t="shared" si="67"/>
        <v/>
      </c>
      <c r="AD878" s="194" t="str">
        <f t="shared" si="68"/>
        <v/>
      </c>
      <c r="AE878" s="194">
        <f>IF(AD878="",0,IF(ISERROR(VLOOKUP(AD878,AD$7:AD877,1,FALSE)),1,0))</f>
        <v>0</v>
      </c>
      <c r="AF878" s="194"/>
    </row>
    <row r="879" spans="1:32" ht="16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75">
        <f>IF(AND($X$1012&lt;&gt;" ",$X$1012&lt;&gt;0),IF(X879=$X$1012,1+COUNTIF(U$7:U878,"&gt;0"),0),0)</f>
        <v>0</v>
      </c>
      <c r="V879" s="178" t="s">
        <v>1068</v>
      </c>
      <c r="W879" s="130"/>
      <c r="X879" s="131"/>
      <c r="Y879" s="131"/>
      <c r="Z879" s="206"/>
      <c r="AA879" s="194">
        <f t="shared" si="65"/>
        <v>0</v>
      </c>
      <c r="AB879" s="124" t="str">
        <f t="shared" si="66"/>
        <v/>
      </c>
      <c r="AC879" s="195" t="str">
        <f t="shared" si="67"/>
        <v/>
      </c>
      <c r="AD879" s="194" t="str">
        <f t="shared" si="68"/>
        <v/>
      </c>
      <c r="AE879" s="194">
        <f>IF(AD879="",0,IF(ISERROR(VLOOKUP(AD879,AD$7:AD878,1,FALSE)),1,0))</f>
        <v>0</v>
      </c>
      <c r="AF879" s="194"/>
    </row>
    <row r="880" spans="1:32" ht="16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75">
        <f>IF(AND($X$1012&lt;&gt;" ",$X$1012&lt;&gt;0),IF(X880=$X$1012,1+COUNTIF(U$7:U879,"&gt;0"),0),0)</f>
        <v>0</v>
      </c>
      <c r="V880" s="178" t="s">
        <v>1069</v>
      </c>
      <c r="W880" s="130"/>
      <c r="X880" s="131"/>
      <c r="Y880" s="131"/>
      <c r="Z880" s="206"/>
      <c r="AA880" s="194">
        <f t="shared" si="65"/>
        <v>0</v>
      </c>
      <c r="AB880" s="124" t="str">
        <f t="shared" si="66"/>
        <v/>
      </c>
      <c r="AC880" s="195" t="str">
        <f t="shared" si="67"/>
        <v/>
      </c>
      <c r="AD880" s="194" t="str">
        <f t="shared" si="68"/>
        <v/>
      </c>
      <c r="AE880" s="194">
        <f>IF(AD880="",0,IF(ISERROR(VLOOKUP(AD880,AD$7:AD879,1,FALSE)),1,0))</f>
        <v>0</v>
      </c>
      <c r="AF880" s="194"/>
    </row>
    <row r="881" spans="1:32" ht="16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75">
        <f>IF(AND($X$1012&lt;&gt;" ",$X$1012&lt;&gt;0),IF(X881=$X$1012,1+COUNTIF(U$7:U880,"&gt;0"),0),0)</f>
        <v>0</v>
      </c>
      <c r="V881" s="178" t="s">
        <v>1070</v>
      </c>
      <c r="W881" s="130"/>
      <c r="X881" s="131"/>
      <c r="Y881" s="131"/>
      <c r="Z881" s="206"/>
      <c r="AA881" s="194">
        <f t="shared" si="65"/>
        <v>0</v>
      </c>
      <c r="AB881" s="124" t="str">
        <f t="shared" si="66"/>
        <v/>
      </c>
      <c r="AC881" s="195" t="str">
        <f t="shared" si="67"/>
        <v/>
      </c>
      <c r="AD881" s="194" t="str">
        <f t="shared" si="68"/>
        <v/>
      </c>
      <c r="AE881" s="194">
        <f>IF(AD881="",0,IF(ISERROR(VLOOKUP(AD881,AD$7:AD880,1,FALSE)),1,0))</f>
        <v>0</v>
      </c>
      <c r="AF881" s="194"/>
    </row>
    <row r="882" spans="1:32" ht="16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75">
        <f>IF(AND($X$1012&lt;&gt;" ",$X$1012&lt;&gt;0),IF(X882=$X$1012,1+COUNTIF(U$7:U881,"&gt;0"),0),0)</f>
        <v>0</v>
      </c>
      <c r="V882" s="178" t="s">
        <v>1071</v>
      </c>
      <c r="W882" s="130"/>
      <c r="X882" s="131"/>
      <c r="Y882" s="131"/>
      <c r="Z882" s="206"/>
      <c r="AA882" s="194">
        <f t="shared" si="65"/>
        <v>0</v>
      </c>
      <c r="AB882" s="124" t="str">
        <f t="shared" si="66"/>
        <v/>
      </c>
      <c r="AC882" s="195" t="str">
        <f t="shared" si="67"/>
        <v/>
      </c>
      <c r="AD882" s="194" t="str">
        <f t="shared" si="68"/>
        <v/>
      </c>
      <c r="AE882" s="194">
        <f>IF(AD882="",0,IF(ISERROR(VLOOKUP(AD882,AD$7:AD881,1,FALSE)),1,0))</f>
        <v>0</v>
      </c>
      <c r="AF882" s="194"/>
    </row>
    <row r="883" spans="1:32" ht="16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75">
        <f>IF(AND($X$1012&lt;&gt;" ",$X$1012&lt;&gt;0),IF(X883=$X$1012,1+COUNTIF(U$7:U882,"&gt;0"),0),0)</f>
        <v>0</v>
      </c>
      <c r="V883" s="178" t="s">
        <v>1072</v>
      </c>
      <c r="W883" s="130"/>
      <c r="X883" s="131"/>
      <c r="Y883" s="131"/>
      <c r="Z883" s="206"/>
      <c r="AA883" s="194">
        <f t="shared" si="65"/>
        <v>0</v>
      </c>
      <c r="AB883" s="124" t="str">
        <f t="shared" si="66"/>
        <v/>
      </c>
      <c r="AC883" s="195" t="str">
        <f t="shared" si="67"/>
        <v/>
      </c>
      <c r="AD883" s="194" t="str">
        <f t="shared" si="68"/>
        <v/>
      </c>
      <c r="AE883" s="194">
        <f>IF(AD883="",0,IF(ISERROR(VLOOKUP(AD883,AD$7:AD882,1,FALSE)),1,0))</f>
        <v>0</v>
      </c>
      <c r="AF883" s="194"/>
    </row>
    <row r="884" spans="1:32" ht="16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75">
        <f>IF(AND($X$1012&lt;&gt;" ",$X$1012&lt;&gt;0),IF(X884=$X$1012,1+COUNTIF(U$7:U883,"&gt;0"),0),0)</f>
        <v>0</v>
      </c>
      <c r="V884" s="178" t="s">
        <v>1073</v>
      </c>
      <c r="W884" s="130"/>
      <c r="X884" s="131"/>
      <c r="Y884" s="131"/>
      <c r="Z884" s="206"/>
      <c r="AA884" s="194">
        <f t="shared" si="65"/>
        <v>0</v>
      </c>
      <c r="AB884" s="124" t="str">
        <f t="shared" si="66"/>
        <v/>
      </c>
      <c r="AC884" s="195" t="str">
        <f t="shared" si="67"/>
        <v/>
      </c>
      <c r="AD884" s="194" t="str">
        <f t="shared" si="68"/>
        <v/>
      </c>
      <c r="AE884" s="194">
        <f>IF(AD884="",0,IF(ISERROR(VLOOKUP(AD884,AD$7:AD883,1,FALSE)),1,0))</f>
        <v>0</v>
      </c>
      <c r="AF884" s="194"/>
    </row>
    <row r="885" spans="1:32" ht="16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75">
        <f>IF(AND($X$1012&lt;&gt;" ",$X$1012&lt;&gt;0),IF(X885=$X$1012,1+COUNTIF(U$7:U884,"&gt;0"),0),0)</f>
        <v>0</v>
      </c>
      <c r="V885" s="178" t="s">
        <v>1074</v>
      </c>
      <c r="W885" s="130"/>
      <c r="X885" s="131"/>
      <c r="Y885" s="131"/>
      <c r="Z885" s="206"/>
      <c r="AA885" s="194">
        <f t="shared" si="65"/>
        <v>0</v>
      </c>
      <c r="AB885" s="124" t="str">
        <f t="shared" si="66"/>
        <v/>
      </c>
      <c r="AC885" s="195" t="str">
        <f t="shared" si="67"/>
        <v/>
      </c>
      <c r="AD885" s="194" t="str">
        <f t="shared" si="68"/>
        <v/>
      </c>
      <c r="AE885" s="194">
        <f>IF(AD885="",0,IF(ISERROR(VLOOKUP(AD885,AD$7:AD884,1,FALSE)),1,0))</f>
        <v>0</v>
      </c>
      <c r="AF885" s="194"/>
    </row>
    <row r="886" spans="1:32" ht="16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75">
        <f>IF(AND($X$1012&lt;&gt;" ",$X$1012&lt;&gt;0),IF(X886=$X$1012,1+COUNTIF(U$7:U885,"&gt;0"),0),0)</f>
        <v>0</v>
      </c>
      <c r="V886" s="178" t="s">
        <v>1075</v>
      </c>
      <c r="W886" s="130"/>
      <c r="X886" s="131"/>
      <c r="Y886" s="131"/>
      <c r="Z886" s="206"/>
      <c r="AA886" s="194">
        <f t="shared" si="65"/>
        <v>0</v>
      </c>
      <c r="AB886" s="124" t="str">
        <f t="shared" si="66"/>
        <v/>
      </c>
      <c r="AC886" s="195" t="str">
        <f t="shared" si="67"/>
        <v/>
      </c>
      <c r="AD886" s="194" t="str">
        <f t="shared" si="68"/>
        <v/>
      </c>
      <c r="AE886" s="194">
        <f>IF(AD886="",0,IF(ISERROR(VLOOKUP(AD886,AD$7:AD885,1,FALSE)),1,0))</f>
        <v>0</v>
      </c>
      <c r="AF886" s="194"/>
    </row>
    <row r="887" spans="1:32" ht="16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75">
        <f>IF(AND($X$1012&lt;&gt;" ",$X$1012&lt;&gt;0),IF(X887=$X$1012,1+COUNTIF(U$7:U886,"&gt;0"),0),0)</f>
        <v>0</v>
      </c>
      <c r="V887" s="178" t="s">
        <v>1076</v>
      </c>
      <c r="W887" s="130"/>
      <c r="X887" s="131"/>
      <c r="Y887" s="131"/>
      <c r="Z887" s="206"/>
      <c r="AA887" s="194">
        <f t="shared" si="65"/>
        <v>0</v>
      </c>
      <c r="AB887" s="124" t="str">
        <f t="shared" si="66"/>
        <v/>
      </c>
      <c r="AC887" s="195" t="str">
        <f t="shared" si="67"/>
        <v/>
      </c>
      <c r="AD887" s="194" t="str">
        <f t="shared" si="68"/>
        <v/>
      </c>
      <c r="AE887" s="194">
        <f>IF(AD887="",0,IF(ISERROR(VLOOKUP(AD887,AD$7:AD886,1,FALSE)),1,0))</f>
        <v>0</v>
      </c>
      <c r="AF887" s="194"/>
    </row>
    <row r="888" spans="1:32" ht="16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75">
        <f>IF(AND($X$1012&lt;&gt;" ",$X$1012&lt;&gt;0),IF(X888=$X$1012,1+COUNTIF(U$7:U887,"&gt;0"),0),0)</f>
        <v>0</v>
      </c>
      <c r="V888" s="178" t="s">
        <v>1077</v>
      </c>
      <c r="W888" s="130"/>
      <c r="X888" s="131"/>
      <c r="Y888" s="131"/>
      <c r="Z888" s="206"/>
      <c r="AA888" s="194">
        <f t="shared" si="65"/>
        <v>0</v>
      </c>
      <c r="AB888" s="124" t="str">
        <f t="shared" si="66"/>
        <v/>
      </c>
      <c r="AC888" s="195" t="str">
        <f t="shared" si="67"/>
        <v/>
      </c>
      <c r="AD888" s="194" t="str">
        <f t="shared" si="68"/>
        <v/>
      </c>
      <c r="AE888" s="194">
        <f>IF(AD888="",0,IF(ISERROR(VLOOKUP(AD888,AD$7:AD887,1,FALSE)),1,0))</f>
        <v>0</v>
      </c>
      <c r="AF888" s="194"/>
    </row>
    <row r="889" spans="1:32" ht="16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75">
        <f>IF(AND($X$1012&lt;&gt;" ",$X$1012&lt;&gt;0),IF(X889=$X$1012,1+COUNTIF(U$7:U888,"&gt;0"),0),0)</f>
        <v>0</v>
      </c>
      <c r="V889" s="178" t="s">
        <v>1078</v>
      </c>
      <c r="W889" s="130"/>
      <c r="X889" s="131"/>
      <c r="Y889" s="131"/>
      <c r="Z889" s="206"/>
      <c r="AA889" s="194">
        <f t="shared" si="65"/>
        <v>0</v>
      </c>
      <c r="AB889" s="124" t="str">
        <f t="shared" si="66"/>
        <v/>
      </c>
      <c r="AC889" s="195" t="str">
        <f t="shared" si="67"/>
        <v/>
      </c>
      <c r="AD889" s="194" t="str">
        <f t="shared" si="68"/>
        <v/>
      </c>
      <c r="AE889" s="194">
        <f>IF(AD889="",0,IF(ISERROR(VLOOKUP(AD889,AD$7:AD888,1,FALSE)),1,0))</f>
        <v>0</v>
      </c>
      <c r="AF889" s="194"/>
    </row>
    <row r="890" spans="1:32" ht="16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75">
        <f>IF(AND($X$1012&lt;&gt;" ",$X$1012&lt;&gt;0),IF(X890=$X$1012,1+COUNTIF(U$7:U889,"&gt;0"),0),0)</f>
        <v>0</v>
      </c>
      <c r="V890" s="178" t="s">
        <v>1079</v>
      </c>
      <c r="W890" s="130"/>
      <c r="X890" s="131"/>
      <c r="Y890" s="131"/>
      <c r="Z890" s="206"/>
      <c r="AA890" s="194">
        <f t="shared" si="65"/>
        <v>0</v>
      </c>
      <c r="AB890" s="124" t="str">
        <f t="shared" si="66"/>
        <v/>
      </c>
      <c r="AC890" s="195" t="str">
        <f t="shared" si="67"/>
        <v/>
      </c>
      <c r="AD890" s="194" t="str">
        <f t="shared" si="68"/>
        <v/>
      </c>
      <c r="AE890" s="194">
        <f>IF(AD890="",0,IF(ISERROR(VLOOKUP(AD890,AD$7:AD889,1,FALSE)),1,0))</f>
        <v>0</v>
      </c>
      <c r="AF890" s="194"/>
    </row>
    <row r="891" spans="1:32" ht="16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75">
        <f>IF(AND($X$1012&lt;&gt;" ",$X$1012&lt;&gt;0),IF(X891=$X$1012,1+COUNTIF(U$7:U890,"&gt;0"),0),0)</f>
        <v>0</v>
      </c>
      <c r="V891" s="178" t="s">
        <v>1080</v>
      </c>
      <c r="W891" s="130"/>
      <c r="X891" s="131"/>
      <c r="Y891" s="131"/>
      <c r="Z891" s="206"/>
      <c r="AA891" s="194">
        <f t="shared" si="65"/>
        <v>0</v>
      </c>
      <c r="AB891" s="124" t="str">
        <f t="shared" si="66"/>
        <v/>
      </c>
      <c r="AC891" s="195" t="str">
        <f t="shared" si="67"/>
        <v/>
      </c>
      <c r="AD891" s="194" t="str">
        <f t="shared" si="68"/>
        <v/>
      </c>
      <c r="AE891" s="194">
        <f>IF(AD891="",0,IF(ISERROR(VLOOKUP(AD891,AD$7:AD890,1,FALSE)),1,0))</f>
        <v>0</v>
      </c>
      <c r="AF891" s="194"/>
    </row>
    <row r="892" spans="1:32" ht="16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75">
        <f>IF(AND($X$1012&lt;&gt;" ",$X$1012&lt;&gt;0),IF(X892=$X$1012,1+COUNTIF(U$7:U891,"&gt;0"),0),0)</f>
        <v>0</v>
      </c>
      <c r="V892" s="178" t="s">
        <v>1081</v>
      </c>
      <c r="W892" s="130"/>
      <c r="X892" s="131"/>
      <c r="Y892" s="131"/>
      <c r="Z892" s="206"/>
      <c r="AA892" s="194">
        <f t="shared" si="65"/>
        <v>0</v>
      </c>
      <c r="AB892" s="124" t="str">
        <f t="shared" si="66"/>
        <v/>
      </c>
      <c r="AC892" s="195" t="str">
        <f t="shared" si="67"/>
        <v/>
      </c>
      <c r="AD892" s="194" t="str">
        <f t="shared" si="68"/>
        <v/>
      </c>
      <c r="AE892" s="194">
        <f>IF(AD892="",0,IF(ISERROR(VLOOKUP(AD892,AD$7:AD891,1,FALSE)),1,0))</f>
        <v>0</v>
      </c>
      <c r="AF892" s="194"/>
    </row>
    <row r="893" spans="1:32" ht="16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75">
        <f>IF(AND($X$1012&lt;&gt;" ",$X$1012&lt;&gt;0),IF(X893=$X$1012,1+COUNTIF(U$7:U892,"&gt;0"),0),0)</f>
        <v>0</v>
      </c>
      <c r="V893" s="178" t="s">
        <v>1082</v>
      </c>
      <c r="W893" s="130"/>
      <c r="X893" s="131"/>
      <c r="Y893" s="131"/>
      <c r="Z893" s="206"/>
      <c r="AA893" s="194">
        <f t="shared" si="65"/>
        <v>0</v>
      </c>
      <c r="AB893" s="124" t="str">
        <f t="shared" si="66"/>
        <v/>
      </c>
      <c r="AC893" s="195" t="str">
        <f t="shared" si="67"/>
        <v/>
      </c>
      <c r="AD893" s="194" t="str">
        <f t="shared" si="68"/>
        <v/>
      </c>
      <c r="AE893" s="194">
        <f>IF(AD893="",0,IF(ISERROR(VLOOKUP(AD893,AD$7:AD892,1,FALSE)),1,0))</f>
        <v>0</v>
      </c>
      <c r="AF893" s="194"/>
    </row>
    <row r="894" spans="1:32" ht="16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75">
        <f>IF(AND($X$1012&lt;&gt;" ",$X$1012&lt;&gt;0),IF(X894=$X$1012,1+COUNTIF(U$7:U893,"&gt;0"),0),0)</f>
        <v>0</v>
      </c>
      <c r="V894" s="178" t="s">
        <v>1083</v>
      </c>
      <c r="W894" s="130"/>
      <c r="X894" s="131"/>
      <c r="Y894" s="131"/>
      <c r="Z894" s="206"/>
      <c r="AA894" s="194">
        <f t="shared" si="65"/>
        <v>0</v>
      </c>
      <c r="AB894" s="124" t="str">
        <f t="shared" si="66"/>
        <v/>
      </c>
      <c r="AC894" s="195" t="str">
        <f t="shared" si="67"/>
        <v/>
      </c>
      <c r="AD894" s="194" t="str">
        <f t="shared" si="68"/>
        <v/>
      </c>
      <c r="AE894" s="194">
        <f>IF(AD894="",0,IF(ISERROR(VLOOKUP(AD894,AD$7:AD893,1,FALSE)),1,0))</f>
        <v>0</v>
      </c>
      <c r="AF894" s="194"/>
    </row>
    <row r="895" spans="1:32" ht="16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75">
        <f>IF(AND($X$1012&lt;&gt;" ",$X$1012&lt;&gt;0),IF(X895=$X$1012,1+COUNTIF(U$7:U894,"&gt;0"),0),0)</f>
        <v>0</v>
      </c>
      <c r="V895" s="178" t="s">
        <v>1084</v>
      </c>
      <c r="W895" s="130"/>
      <c r="X895" s="131"/>
      <c r="Y895" s="131"/>
      <c r="Z895" s="206"/>
      <c r="AA895" s="194">
        <f t="shared" si="65"/>
        <v>0</v>
      </c>
      <c r="AB895" s="124" t="str">
        <f t="shared" si="66"/>
        <v/>
      </c>
      <c r="AC895" s="195" t="str">
        <f t="shared" si="67"/>
        <v/>
      </c>
      <c r="AD895" s="194" t="str">
        <f t="shared" si="68"/>
        <v/>
      </c>
      <c r="AE895" s="194">
        <f>IF(AD895="",0,IF(ISERROR(VLOOKUP(AD895,AD$7:AD894,1,FALSE)),1,0))</f>
        <v>0</v>
      </c>
      <c r="AF895" s="194"/>
    </row>
    <row r="896" spans="1:32" ht="16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75">
        <f>IF(AND($X$1012&lt;&gt;" ",$X$1012&lt;&gt;0),IF(X896=$X$1012,1+COUNTIF(U$7:U895,"&gt;0"),0),0)</f>
        <v>0</v>
      </c>
      <c r="V896" s="178" t="s">
        <v>1085</v>
      </c>
      <c r="W896" s="130"/>
      <c r="X896" s="131"/>
      <c r="Y896" s="131"/>
      <c r="Z896" s="206"/>
      <c r="AA896" s="194">
        <f t="shared" si="65"/>
        <v>0</v>
      </c>
      <c r="AB896" s="124" t="str">
        <f t="shared" si="66"/>
        <v/>
      </c>
      <c r="AC896" s="195" t="str">
        <f t="shared" si="67"/>
        <v/>
      </c>
      <c r="AD896" s="194" t="str">
        <f t="shared" si="68"/>
        <v/>
      </c>
      <c r="AE896" s="194">
        <f>IF(AD896="",0,IF(ISERROR(VLOOKUP(AD896,AD$7:AD895,1,FALSE)),1,0))</f>
        <v>0</v>
      </c>
      <c r="AF896" s="194"/>
    </row>
    <row r="897" spans="1:32" ht="16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75">
        <f>IF(AND($X$1012&lt;&gt;" ",$X$1012&lt;&gt;0),IF(X897=$X$1012,1+COUNTIF(U$7:U896,"&gt;0"),0),0)</f>
        <v>0</v>
      </c>
      <c r="V897" s="178" t="s">
        <v>1086</v>
      </c>
      <c r="W897" s="130"/>
      <c r="X897" s="131"/>
      <c r="Y897" s="131"/>
      <c r="Z897" s="206"/>
      <c r="AA897" s="194">
        <f t="shared" si="65"/>
        <v>0</v>
      </c>
      <c r="AB897" s="124" t="str">
        <f t="shared" si="66"/>
        <v/>
      </c>
      <c r="AC897" s="195" t="str">
        <f t="shared" si="67"/>
        <v/>
      </c>
      <c r="AD897" s="194" t="str">
        <f t="shared" si="68"/>
        <v/>
      </c>
      <c r="AE897" s="194">
        <f>IF(AD897="",0,IF(ISERROR(VLOOKUP(AD897,AD$7:AD896,1,FALSE)),1,0))</f>
        <v>0</v>
      </c>
      <c r="AF897" s="194"/>
    </row>
    <row r="898" spans="1:32" ht="16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75">
        <f>IF(AND($X$1012&lt;&gt;" ",$X$1012&lt;&gt;0),IF(X898=$X$1012,1+COUNTIF(U$7:U897,"&gt;0"),0),0)</f>
        <v>0</v>
      </c>
      <c r="V898" s="178" t="s">
        <v>1087</v>
      </c>
      <c r="W898" s="130"/>
      <c r="X898" s="131"/>
      <c r="Y898" s="131"/>
      <c r="Z898" s="206"/>
      <c r="AA898" s="194">
        <f t="shared" si="65"/>
        <v>0</v>
      </c>
      <c r="AB898" s="124" t="str">
        <f t="shared" si="66"/>
        <v/>
      </c>
      <c r="AC898" s="195" t="str">
        <f t="shared" si="67"/>
        <v/>
      </c>
      <c r="AD898" s="194" t="str">
        <f t="shared" si="68"/>
        <v/>
      </c>
      <c r="AE898" s="194">
        <f>IF(AD898="",0,IF(ISERROR(VLOOKUP(AD898,AD$7:AD897,1,FALSE)),1,0))</f>
        <v>0</v>
      </c>
      <c r="AF898" s="194"/>
    </row>
    <row r="899" spans="1:32" ht="16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75">
        <f>IF(AND($X$1012&lt;&gt;" ",$X$1012&lt;&gt;0),IF(X899=$X$1012,1+COUNTIF(U$7:U898,"&gt;0"),0),0)</f>
        <v>0</v>
      </c>
      <c r="V899" s="178" t="s">
        <v>1088</v>
      </c>
      <c r="W899" s="130"/>
      <c r="X899" s="131"/>
      <c r="Y899" s="131"/>
      <c r="Z899" s="206"/>
      <c r="AA899" s="194">
        <f t="shared" si="65"/>
        <v>0</v>
      </c>
      <c r="AB899" s="124" t="str">
        <f t="shared" si="66"/>
        <v/>
      </c>
      <c r="AC899" s="195" t="str">
        <f t="shared" si="67"/>
        <v/>
      </c>
      <c r="AD899" s="194" t="str">
        <f t="shared" si="68"/>
        <v/>
      </c>
      <c r="AE899" s="194">
        <f>IF(AD899="",0,IF(ISERROR(VLOOKUP(AD899,AD$7:AD898,1,FALSE)),1,0))</f>
        <v>0</v>
      </c>
      <c r="AF899" s="194"/>
    </row>
    <row r="900" spans="1:32" ht="16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75">
        <f>IF(AND($X$1012&lt;&gt;" ",$X$1012&lt;&gt;0),IF(X900=$X$1012,1+COUNTIF(U$7:U899,"&gt;0"),0),0)</f>
        <v>0</v>
      </c>
      <c r="V900" s="178" t="s">
        <v>1089</v>
      </c>
      <c r="W900" s="130"/>
      <c r="X900" s="131"/>
      <c r="Y900" s="131"/>
      <c r="Z900" s="206"/>
      <c r="AA900" s="194">
        <f t="shared" si="65"/>
        <v>0</v>
      </c>
      <c r="AB900" s="124" t="str">
        <f t="shared" si="66"/>
        <v/>
      </c>
      <c r="AC900" s="195" t="str">
        <f t="shared" si="67"/>
        <v/>
      </c>
      <c r="AD900" s="194" t="str">
        <f t="shared" si="68"/>
        <v/>
      </c>
      <c r="AE900" s="194">
        <f>IF(AD900="",0,IF(ISERROR(VLOOKUP(AD900,AD$7:AD899,1,FALSE)),1,0))</f>
        <v>0</v>
      </c>
      <c r="AF900" s="194"/>
    </row>
    <row r="901" spans="1:32" ht="16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75">
        <f>IF(AND($X$1012&lt;&gt;" ",$X$1012&lt;&gt;0),IF(X901=$X$1012,1+COUNTIF(U$7:U900,"&gt;0"),0),0)</f>
        <v>0</v>
      </c>
      <c r="V901" s="178" t="s">
        <v>1090</v>
      </c>
      <c r="W901" s="130"/>
      <c r="X901" s="131"/>
      <c r="Y901" s="131"/>
      <c r="Z901" s="206"/>
      <c r="AA901" s="194">
        <f t="shared" si="65"/>
        <v>0</v>
      </c>
      <c r="AB901" s="124" t="str">
        <f t="shared" si="66"/>
        <v/>
      </c>
      <c r="AC901" s="195" t="str">
        <f t="shared" si="67"/>
        <v/>
      </c>
      <c r="AD901" s="194" t="str">
        <f t="shared" si="68"/>
        <v/>
      </c>
      <c r="AE901" s="194">
        <f>IF(AD901="",0,IF(ISERROR(VLOOKUP(AD901,AD$7:AD900,1,FALSE)),1,0))</f>
        <v>0</v>
      </c>
      <c r="AF901" s="194"/>
    </row>
    <row r="902" spans="1:32" ht="16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75">
        <f>IF(AND($X$1012&lt;&gt;" ",$X$1012&lt;&gt;0),IF(X902=$X$1012,1+COUNTIF(U$7:U901,"&gt;0"),0),0)</f>
        <v>0</v>
      </c>
      <c r="V902" s="178" t="s">
        <v>1091</v>
      </c>
      <c r="W902" s="130"/>
      <c r="X902" s="131"/>
      <c r="Y902" s="131"/>
      <c r="Z902" s="206"/>
      <c r="AA902" s="194">
        <f t="shared" si="65"/>
        <v>0</v>
      </c>
      <c r="AB902" s="124" t="str">
        <f t="shared" si="66"/>
        <v/>
      </c>
      <c r="AC902" s="195" t="str">
        <f t="shared" si="67"/>
        <v/>
      </c>
      <c r="AD902" s="194" t="str">
        <f t="shared" si="68"/>
        <v/>
      </c>
      <c r="AE902" s="194">
        <f>IF(AD902="",0,IF(ISERROR(VLOOKUP(AD902,AD$7:AD901,1,FALSE)),1,0))</f>
        <v>0</v>
      </c>
      <c r="AF902" s="194"/>
    </row>
    <row r="903" spans="1:32" ht="16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75">
        <f>IF(AND($X$1012&lt;&gt;" ",$X$1012&lt;&gt;0),IF(X903=$X$1012,1+COUNTIF(U$7:U902,"&gt;0"),0),0)</f>
        <v>0</v>
      </c>
      <c r="V903" s="178" t="s">
        <v>1092</v>
      </c>
      <c r="W903" s="130"/>
      <c r="X903" s="131"/>
      <c r="Y903" s="131"/>
      <c r="Z903" s="206"/>
      <c r="AA903" s="194">
        <f t="shared" si="65"/>
        <v>0</v>
      </c>
      <c r="AB903" s="124" t="str">
        <f t="shared" si="66"/>
        <v/>
      </c>
      <c r="AC903" s="195" t="str">
        <f t="shared" si="67"/>
        <v/>
      </c>
      <c r="AD903" s="194" t="str">
        <f t="shared" si="68"/>
        <v/>
      </c>
      <c r="AE903" s="194">
        <f>IF(AD903="",0,IF(ISERROR(VLOOKUP(AD903,AD$7:AD902,1,FALSE)),1,0))</f>
        <v>0</v>
      </c>
      <c r="AF903" s="194"/>
    </row>
    <row r="904" spans="1:32" ht="16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75">
        <f>IF(AND($X$1012&lt;&gt;" ",$X$1012&lt;&gt;0),IF(X904=$X$1012,1+COUNTIF(U$7:U903,"&gt;0"),0),0)</f>
        <v>0</v>
      </c>
      <c r="V904" s="178" t="s">
        <v>1093</v>
      </c>
      <c r="W904" s="130"/>
      <c r="X904" s="131"/>
      <c r="Y904" s="131"/>
      <c r="Z904" s="206"/>
      <c r="AA904" s="194">
        <f t="shared" ref="AA904:AA967" si="69">IF(ISBLANK(X904),0,VLOOKUP(X904,$B$8:$E$22,1,FALSE))</f>
        <v>0</v>
      </c>
      <c r="AB904" s="124" t="str">
        <f t="shared" ref="AB904:AB967" si="70">IF(W904&gt;0,CONCATENATE(MONTH(W904)&amp;X904),"")</f>
        <v/>
      </c>
      <c r="AC904" s="195" t="str">
        <f t="shared" ref="AC904:AC967" si="71">IF(OR(AND(Z904&lt;&gt;0,ISBLANK(X904)),ISERROR(AA904)),"ERR","")</f>
        <v/>
      </c>
      <c r="AD904" s="194" t="str">
        <f t="shared" ref="AD904:AD967" si="72">IF(W904&gt;0,CONCATENATE(MONTH(W904),"-",YEAR(W904)),"")</f>
        <v/>
      </c>
      <c r="AE904" s="194">
        <f>IF(AD904="",0,IF(ISERROR(VLOOKUP(AD904,AD$7:AD903,1,FALSE)),1,0))</f>
        <v>0</v>
      </c>
      <c r="AF904" s="194"/>
    </row>
    <row r="905" spans="1:32" ht="16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75">
        <f>IF(AND($X$1012&lt;&gt;" ",$X$1012&lt;&gt;0),IF(X905=$X$1012,1+COUNTIF(U$7:U904,"&gt;0"),0),0)</f>
        <v>0</v>
      </c>
      <c r="V905" s="178" t="s">
        <v>1094</v>
      </c>
      <c r="W905" s="130"/>
      <c r="X905" s="131"/>
      <c r="Y905" s="131"/>
      <c r="Z905" s="206"/>
      <c r="AA905" s="194">
        <f t="shared" si="69"/>
        <v>0</v>
      </c>
      <c r="AB905" s="124" t="str">
        <f t="shared" si="70"/>
        <v/>
      </c>
      <c r="AC905" s="195" t="str">
        <f t="shared" si="71"/>
        <v/>
      </c>
      <c r="AD905" s="194" t="str">
        <f t="shared" si="72"/>
        <v/>
      </c>
      <c r="AE905" s="194">
        <f>IF(AD905="",0,IF(ISERROR(VLOOKUP(AD905,AD$7:AD904,1,FALSE)),1,0))</f>
        <v>0</v>
      </c>
      <c r="AF905" s="194"/>
    </row>
    <row r="906" spans="1:32" ht="16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75">
        <f>IF(AND($X$1012&lt;&gt;" ",$X$1012&lt;&gt;0),IF(X906=$X$1012,1+COUNTIF(U$7:U905,"&gt;0"),0),0)</f>
        <v>0</v>
      </c>
      <c r="V906" s="178" t="s">
        <v>1095</v>
      </c>
      <c r="W906" s="130"/>
      <c r="X906" s="131"/>
      <c r="Y906" s="131"/>
      <c r="Z906" s="206"/>
      <c r="AA906" s="194">
        <f t="shared" si="69"/>
        <v>0</v>
      </c>
      <c r="AB906" s="124" t="str">
        <f t="shared" si="70"/>
        <v/>
      </c>
      <c r="AC906" s="195" t="str">
        <f t="shared" si="71"/>
        <v/>
      </c>
      <c r="AD906" s="194" t="str">
        <f t="shared" si="72"/>
        <v/>
      </c>
      <c r="AE906" s="194">
        <f>IF(AD906="",0,IF(ISERROR(VLOOKUP(AD906,AD$7:AD905,1,FALSE)),1,0))</f>
        <v>0</v>
      </c>
      <c r="AF906" s="194"/>
    </row>
    <row r="907" spans="1:32" ht="16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75">
        <f>IF(AND($X$1012&lt;&gt;" ",$X$1012&lt;&gt;0),IF(X907=$X$1012,1+COUNTIF(U$7:U906,"&gt;0"),0),0)</f>
        <v>0</v>
      </c>
      <c r="V907" s="178" t="s">
        <v>1096</v>
      </c>
      <c r="W907" s="130"/>
      <c r="X907" s="131"/>
      <c r="Y907" s="131"/>
      <c r="Z907" s="206"/>
      <c r="AA907" s="194">
        <f t="shared" si="69"/>
        <v>0</v>
      </c>
      <c r="AB907" s="124" t="str">
        <f t="shared" si="70"/>
        <v/>
      </c>
      <c r="AC907" s="195" t="str">
        <f t="shared" si="71"/>
        <v/>
      </c>
      <c r="AD907" s="194" t="str">
        <f t="shared" si="72"/>
        <v/>
      </c>
      <c r="AE907" s="194">
        <f>IF(AD907="",0,IF(ISERROR(VLOOKUP(AD907,AD$7:AD906,1,FALSE)),1,0))</f>
        <v>0</v>
      </c>
      <c r="AF907" s="194"/>
    </row>
    <row r="908" spans="1:32" ht="16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75">
        <f>IF(AND($X$1012&lt;&gt;" ",$X$1012&lt;&gt;0),IF(X908=$X$1012,1+COUNTIF(U$7:U907,"&gt;0"),0),0)</f>
        <v>0</v>
      </c>
      <c r="V908" s="178" t="s">
        <v>1097</v>
      </c>
      <c r="W908" s="130"/>
      <c r="X908" s="131"/>
      <c r="Y908" s="131"/>
      <c r="Z908" s="206"/>
      <c r="AA908" s="194">
        <f t="shared" si="69"/>
        <v>0</v>
      </c>
      <c r="AB908" s="124" t="str">
        <f t="shared" si="70"/>
        <v/>
      </c>
      <c r="AC908" s="195" t="str">
        <f t="shared" si="71"/>
        <v/>
      </c>
      <c r="AD908" s="194" t="str">
        <f t="shared" si="72"/>
        <v/>
      </c>
      <c r="AE908" s="194">
        <f>IF(AD908="",0,IF(ISERROR(VLOOKUP(AD908,AD$7:AD907,1,FALSE)),1,0))</f>
        <v>0</v>
      </c>
      <c r="AF908" s="194"/>
    </row>
    <row r="909" spans="1:32" ht="16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75">
        <f>IF(AND($X$1012&lt;&gt;" ",$X$1012&lt;&gt;0),IF(X909=$X$1012,1+COUNTIF(U$7:U908,"&gt;0"),0),0)</f>
        <v>0</v>
      </c>
      <c r="V909" s="178" t="s">
        <v>1098</v>
      </c>
      <c r="W909" s="130"/>
      <c r="X909" s="131"/>
      <c r="Y909" s="131"/>
      <c r="Z909" s="206"/>
      <c r="AA909" s="194">
        <f t="shared" si="69"/>
        <v>0</v>
      </c>
      <c r="AB909" s="124" t="str">
        <f t="shared" si="70"/>
        <v/>
      </c>
      <c r="AC909" s="195" t="str">
        <f t="shared" si="71"/>
        <v/>
      </c>
      <c r="AD909" s="194" t="str">
        <f t="shared" si="72"/>
        <v/>
      </c>
      <c r="AE909" s="194">
        <f>IF(AD909="",0,IF(ISERROR(VLOOKUP(AD909,AD$7:AD908,1,FALSE)),1,0))</f>
        <v>0</v>
      </c>
      <c r="AF909" s="194"/>
    </row>
    <row r="910" spans="1:32" ht="16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75">
        <f>IF(AND($X$1012&lt;&gt;" ",$X$1012&lt;&gt;0),IF(X910=$X$1012,1+COUNTIF(U$7:U909,"&gt;0"),0),0)</f>
        <v>0</v>
      </c>
      <c r="V910" s="178" t="s">
        <v>1099</v>
      </c>
      <c r="W910" s="130"/>
      <c r="X910" s="131"/>
      <c r="Y910" s="131"/>
      <c r="Z910" s="206"/>
      <c r="AA910" s="194">
        <f t="shared" si="69"/>
        <v>0</v>
      </c>
      <c r="AB910" s="124" t="str">
        <f t="shared" si="70"/>
        <v/>
      </c>
      <c r="AC910" s="195" t="str">
        <f t="shared" si="71"/>
        <v/>
      </c>
      <c r="AD910" s="194" t="str">
        <f t="shared" si="72"/>
        <v/>
      </c>
      <c r="AE910" s="194">
        <f>IF(AD910="",0,IF(ISERROR(VLOOKUP(AD910,AD$7:AD909,1,FALSE)),1,0))</f>
        <v>0</v>
      </c>
      <c r="AF910" s="194"/>
    </row>
    <row r="911" spans="1:32" ht="16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75">
        <f>IF(AND($X$1012&lt;&gt;" ",$X$1012&lt;&gt;0),IF(X911=$X$1012,1+COUNTIF(U$7:U910,"&gt;0"),0),0)</f>
        <v>0</v>
      </c>
      <c r="V911" s="178" t="s">
        <v>1100</v>
      </c>
      <c r="W911" s="130"/>
      <c r="X911" s="131"/>
      <c r="Y911" s="131"/>
      <c r="Z911" s="206"/>
      <c r="AA911" s="194">
        <f t="shared" si="69"/>
        <v>0</v>
      </c>
      <c r="AB911" s="124" t="str">
        <f t="shared" si="70"/>
        <v/>
      </c>
      <c r="AC911" s="195" t="str">
        <f t="shared" si="71"/>
        <v/>
      </c>
      <c r="AD911" s="194" t="str">
        <f t="shared" si="72"/>
        <v/>
      </c>
      <c r="AE911" s="194">
        <f>IF(AD911="",0,IF(ISERROR(VLOOKUP(AD911,AD$7:AD910,1,FALSE)),1,0))</f>
        <v>0</v>
      </c>
      <c r="AF911" s="194"/>
    </row>
    <row r="912" spans="1:32" ht="16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75">
        <f>IF(AND($X$1012&lt;&gt;" ",$X$1012&lt;&gt;0),IF(X912=$X$1012,1+COUNTIF(U$7:U911,"&gt;0"),0),0)</f>
        <v>0</v>
      </c>
      <c r="V912" s="178" t="s">
        <v>1101</v>
      </c>
      <c r="W912" s="130"/>
      <c r="X912" s="131"/>
      <c r="Y912" s="131"/>
      <c r="Z912" s="206"/>
      <c r="AA912" s="194">
        <f t="shared" si="69"/>
        <v>0</v>
      </c>
      <c r="AB912" s="124" t="str">
        <f t="shared" si="70"/>
        <v/>
      </c>
      <c r="AC912" s="195" t="str">
        <f t="shared" si="71"/>
        <v/>
      </c>
      <c r="AD912" s="194" t="str">
        <f t="shared" si="72"/>
        <v/>
      </c>
      <c r="AE912" s="194">
        <f>IF(AD912="",0,IF(ISERROR(VLOOKUP(AD912,AD$7:AD911,1,FALSE)),1,0))</f>
        <v>0</v>
      </c>
      <c r="AF912" s="194"/>
    </row>
    <row r="913" spans="1:32" ht="16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75">
        <f>IF(AND($X$1012&lt;&gt;" ",$X$1012&lt;&gt;0),IF(X913=$X$1012,1+COUNTIF(U$7:U912,"&gt;0"),0),0)</f>
        <v>0</v>
      </c>
      <c r="V913" s="178" t="s">
        <v>1102</v>
      </c>
      <c r="W913" s="130"/>
      <c r="X913" s="131"/>
      <c r="Y913" s="131"/>
      <c r="Z913" s="206"/>
      <c r="AA913" s="194">
        <f t="shared" si="69"/>
        <v>0</v>
      </c>
      <c r="AB913" s="124" t="str">
        <f t="shared" si="70"/>
        <v/>
      </c>
      <c r="AC913" s="195" t="str">
        <f t="shared" si="71"/>
        <v/>
      </c>
      <c r="AD913" s="194" t="str">
        <f t="shared" si="72"/>
        <v/>
      </c>
      <c r="AE913" s="194">
        <f>IF(AD913="",0,IF(ISERROR(VLOOKUP(AD913,AD$7:AD912,1,FALSE)),1,0))</f>
        <v>0</v>
      </c>
      <c r="AF913" s="194"/>
    </row>
    <row r="914" spans="1:32" ht="16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75">
        <f>IF(AND($X$1012&lt;&gt;" ",$X$1012&lt;&gt;0),IF(X914=$X$1012,1+COUNTIF(U$7:U913,"&gt;0"),0),0)</f>
        <v>0</v>
      </c>
      <c r="V914" s="178" t="s">
        <v>1103</v>
      </c>
      <c r="W914" s="130"/>
      <c r="X914" s="131"/>
      <c r="Y914" s="131"/>
      <c r="Z914" s="206"/>
      <c r="AA914" s="194">
        <f t="shared" si="69"/>
        <v>0</v>
      </c>
      <c r="AB914" s="124" t="str">
        <f t="shared" si="70"/>
        <v/>
      </c>
      <c r="AC914" s="195" t="str">
        <f t="shared" si="71"/>
        <v/>
      </c>
      <c r="AD914" s="194" t="str">
        <f t="shared" si="72"/>
        <v/>
      </c>
      <c r="AE914" s="194">
        <f>IF(AD914="",0,IF(ISERROR(VLOOKUP(AD914,AD$7:AD913,1,FALSE)),1,0))</f>
        <v>0</v>
      </c>
      <c r="AF914" s="194"/>
    </row>
    <row r="915" spans="1:32" ht="16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75">
        <f>IF(AND($X$1012&lt;&gt;" ",$X$1012&lt;&gt;0),IF(X915=$X$1012,1+COUNTIF(U$7:U914,"&gt;0"),0),0)</f>
        <v>0</v>
      </c>
      <c r="V915" s="178" t="s">
        <v>1104</v>
      </c>
      <c r="W915" s="130"/>
      <c r="X915" s="131"/>
      <c r="Y915" s="131"/>
      <c r="Z915" s="206"/>
      <c r="AA915" s="194">
        <f t="shared" si="69"/>
        <v>0</v>
      </c>
      <c r="AB915" s="124" t="str">
        <f t="shared" si="70"/>
        <v/>
      </c>
      <c r="AC915" s="195" t="str">
        <f t="shared" si="71"/>
        <v/>
      </c>
      <c r="AD915" s="194" t="str">
        <f t="shared" si="72"/>
        <v/>
      </c>
      <c r="AE915" s="194">
        <f>IF(AD915="",0,IF(ISERROR(VLOOKUP(AD915,AD$7:AD914,1,FALSE)),1,0))</f>
        <v>0</v>
      </c>
      <c r="AF915" s="194"/>
    </row>
    <row r="916" spans="1:32" ht="16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75">
        <f>IF(AND($X$1012&lt;&gt;" ",$X$1012&lt;&gt;0),IF(X916=$X$1012,1+COUNTIF(U$7:U915,"&gt;0"),0),0)</f>
        <v>0</v>
      </c>
      <c r="V916" s="178" t="s">
        <v>1105</v>
      </c>
      <c r="W916" s="130"/>
      <c r="X916" s="131"/>
      <c r="Y916" s="131"/>
      <c r="Z916" s="206"/>
      <c r="AA916" s="194">
        <f t="shared" si="69"/>
        <v>0</v>
      </c>
      <c r="AB916" s="124" t="str">
        <f t="shared" si="70"/>
        <v/>
      </c>
      <c r="AC916" s="195" t="str">
        <f t="shared" si="71"/>
        <v/>
      </c>
      <c r="AD916" s="194" t="str">
        <f t="shared" si="72"/>
        <v/>
      </c>
      <c r="AE916" s="194">
        <f>IF(AD916="",0,IF(ISERROR(VLOOKUP(AD916,AD$7:AD915,1,FALSE)),1,0))</f>
        <v>0</v>
      </c>
      <c r="AF916" s="194"/>
    </row>
    <row r="917" spans="1:32" ht="16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75">
        <f>IF(AND($X$1012&lt;&gt;" ",$X$1012&lt;&gt;0),IF(X917=$X$1012,1+COUNTIF(U$7:U916,"&gt;0"),0),0)</f>
        <v>0</v>
      </c>
      <c r="V917" s="178" t="s">
        <v>1106</v>
      </c>
      <c r="W917" s="130"/>
      <c r="X917" s="131"/>
      <c r="Y917" s="131"/>
      <c r="Z917" s="206"/>
      <c r="AA917" s="194">
        <f t="shared" si="69"/>
        <v>0</v>
      </c>
      <c r="AB917" s="124" t="str">
        <f t="shared" si="70"/>
        <v/>
      </c>
      <c r="AC917" s="195" t="str">
        <f t="shared" si="71"/>
        <v/>
      </c>
      <c r="AD917" s="194" t="str">
        <f t="shared" si="72"/>
        <v/>
      </c>
      <c r="AE917" s="194">
        <f>IF(AD917="",0,IF(ISERROR(VLOOKUP(AD917,AD$7:AD916,1,FALSE)),1,0))</f>
        <v>0</v>
      </c>
      <c r="AF917" s="194"/>
    </row>
    <row r="918" spans="1:32" ht="16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75">
        <f>IF(AND($X$1012&lt;&gt;" ",$X$1012&lt;&gt;0),IF(X918=$X$1012,1+COUNTIF(U$7:U917,"&gt;0"),0),0)</f>
        <v>0</v>
      </c>
      <c r="V918" s="178" t="s">
        <v>1107</v>
      </c>
      <c r="W918" s="130"/>
      <c r="X918" s="131"/>
      <c r="Y918" s="131"/>
      <c r="Z918" s="206"/>
      <c r="AA918" s="194">
        <f t="shared" si="69"/>
        <v>0</v>
      </c>
      <c r="AB918" s="124" t="str">
        <f t="shared" si="70"/>
        <v/>
      </c>
      <c r="AC918" s="195" t="str">
        <f t="shared" si="71"/>
        <v/>
      </c>
      <c r="AD918" s="194" t="str">
        <f t="shared" si="72"/>
        <v/>
      </c>
      <c r="AE918" s="194">
        <f>IF(AD918="",0,IF(ISERROR(VLOOKUP(AD918,AD$7:AD917,1,FALSE)),1,0))</f>
        <v>0</v>
      </c>
      <c r="AF918" s="194"/>
    </row>
    <row r="919" spans="1:32" ht="16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75">
        <f>IF(AND($X$1012&lt;&gt;" ",$X$1012&lt;&gt;0),IF(X919=$X$1012,1+COUNTIF(U$7:U918,"&gt;0"),0),0)</f>
        <v>0</v>
      </c>
      <c r="V919" s="178" t="s">
        <v>1108</v>
      </c>
      <c r="W919" s="130"/>
      <c r="X919" s="131"/>
      <c r="Y919" s="131"/>
      <c r="Z919" s="206"/>
      <c r="AA919" s="194">
        <f t="shared" si="69"/>
        <v>0</v>
      </c>
      <c r="AB919" s="124" t="str">
        <f t="shared" si="70"/>
        <v/>
      </c>
      <c r="AC919" s="195" t="str">
        <f t="shared" si="71"/>
        <v/>
      </c>
      <c r="AD919" s="194" t="str">
        <f t="shared" si="72"/>
        <v/>
      </c>
      <c r="AE919" s="194">
        <f>IF(AD919="",0,IF(ISERROR(VLOOKUP(AD919,AD$7:AD918,1,FALSE)),1,0))</f>
        <v>0</v>
      </c>
      <c r="AF919" s="194"/>
    </row>
    <row r="920" spans="1:32" ht="16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75">
        <f>IF(AND($X$1012&lt;&gt;" ",$X$1012&lt;&gt;0),IF(X920=$X$1012,1+COUNTIF(U$7:U919,"&gt;0"),0),0)</f>
        <v>0</v>
      </c>
      <c r="V920" s="178" t="s">
        <v>1109</v>
      </c>
      <c r="W920" s="130"/>
      <c r="X920" s="131"/>
      <c r="Y920" s="131"/>
      <c r="Z920" s="206"/>
      <c r="AA920" s="194">
        <f t="shared" si="69"/>
        <v>0</v>
      </c>
      <c r="AB920" s="124" t="str">
        <f t="shared" si="70"/>
        <v/>
      </c>
      <c r="AC920" s="195" t="str">
        <f t="shared" si="71"/>
        <v/>
      </c>
      <c r="AD920" s="194" t="str">
        <f t="shared" si="72"/>
        <v/>
      </c>
      <c r="AE920" s="194">
        <f>IF(AD920="",0,IF(ISERROR(VLOOKUP(AD920,AD$7:AD919,1,FALSE)),1,0))</f>
        <v>0</v>
      </c>
      <c r="AF920" s="194"/>
    </row>
    <row r="921" spans="1:32" ht="16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75">
        <f>IF(AND($X$1012&lt;&gt;" ",$X$1012&lt;&gt;0),IF(X921=$X$1012,1+COUNTIF(U$7:U920,"&gt;0"),0),0)</f>
        <v>0</v>
      </c>
      <c r="V921" s="178" t="s">
        <v>1110</v>
      </c>
      <c r="W921" s="130"/>
      <c r="X921" s="131"/>
      <c r="Y921" s="131"/>
      <c r="Z921" s="206"/>
      <c r="AA921" s="194">
        <f t="shared" si="69"/>
        <v>0</v>
      </c>
      <c r="AB921" s="124" t="str">
        <f t="shared" si="70"/>
        <v/>
      </c>
      <c r="AC921" s="195" t="str">
        <f t="shared" si="71"/>
        <v/>
      </c>
      <c r="AD921" s="194" t="str">
        <f t="shared" si="72"/>
        <v/>
      </c>
      <c r="AE921" s="194">
        <f>IF(AD921="",0,IF(ISERROR(VLOOKUP(AD921,AD$7:AD920,1,FALSE)),1,0))</f>
        <v>0</v>
      </c>
      <c r="AF921" s="194"/>
    </row>
    <row r="922" spans="1:32" ht="16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75">
        <f>IF(AND($X$1012&lt;&gt;" ",$X$1012&lt;&gt;0),IF(X922=$X$1012,1+COUNTIF(U$7:U921,"&gt;0"),0),0)</f>
        <v>0</v>
      </c>
      <c r="V922" s="178" t="s">
        <v>1111</v>
      </c>
      <c r="W922" s="130"/>
      <c r="X922" s="131"/>
      <c r="Y922" s="131"/>
      <c r="Z922" s="206"/>
      <c r="AA922" s="194">
        <f t="shared" si="69"/>
        <v>0</v>
      </c>
      <c r="AB922" s="124" t="str">
        <f t="shared" si="70"/>
        <v/>
      </c>
      <c r="AC922" s="195" t="str">
        <f t="shared" si="71"/>
        <v/>
      </c>
      <c r="AD922" s="194" t="str">
        <f t="shared" si="72"/>
        <v/>
      </c>
      <c r="AE922" s="194">
        <f>IF(AD922="",0,IF(ISERROR(VLOOKUP(AD922,AD$7:AD921,1,FALSE)),1,0))</f>
        <v>0</v>
      </c>
      <c r="AF922" s="194"/>
    </row>
    <row r="923" spans="1:32" ht="16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75">
        <f>IF(AND($X$1012&lt;&gt;" ",$X$1012&lt;&gt;0),IF(X923=$X$1012,1+COUNTIF(U$7:U922,"&gt;0"),0),0)</f>
        <v>0</v>
      </c>
      <c r="V923" s="178" t="s">
        <v>1112</v>
      </c>
      <c r="W923" s="130"/>
      <c r="X923" s="131"/>
      <c r="Y923" s="131"/>
      <c r="Z923" s="206"/>
      <c r="AA923" s="194">
        <f t="shared" si="69"/>
        <v>0</v>
      </c>
      <c r="AB923" s="124" t="str">
        <f t="shared" si="70"/>
        <v/>
      </c>
      <c r="AC923" s="195" t="str">
        <f t="shared" si="71"/>
        <v/>
      </c>
      <c r="AD923" s="194" t="str">
        <f t="shared" si="72"/>
        <v/>
      </c>
      <c r="AE923" s="194">
        <f>IF(AD923="",0,IF(ISERROR(VLOOKUP(AD923,AD$7:AD922,1,FALSE)),1,0))</f>
        <v>0</v>
      </c>
      <c r="AF923" s="194"/>
    </row>
    <row r="924" spans="1:32" ht="16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75">
        <f>IF(AND($X$1012&lt;&gt;" ",$X$1012&lt;&gt;0),IF(X924=$X$1012,1+COUNTIF(U$7:U923,"&gt;0"),0),0)</f>
        <v>0</v>
      </c>
      <c r="V924" s="178" t="s">
        <v>1113</v>
      </c>
      <c r="W924" s="130"/>
      <c r="X924" s="131"/>
      <c r="Y924" s="131"/>
      <c r="Z924" s="206"/>
      <c r="AA924" s="194">
        <f t="shared" si="69"/>
        <v>0</v>
      </c>
      <c r="AB924" s="124" t="str">
        <f t="shared" si="70"/>
        <v/>
      </c>
      <c r="AC924" s="195" t="str">
        <f t="shared" si="71"/>
        <v/>
      </c>
      <c r="AD924" s="194" t="str">
        <f t="shared" si="72"/>
        <v/>
      </c>
      <c r="AE924" s="194">
        <f>IF(AD924="",0,IF(ISERROR(VLOOKUP(AD924,AD$7:AD923,1,FALSE)),1,0))</f>
        <v>0</v>
      </c>
      <c r="AF924" s="194"/>
    </row>
    <row r="925" spans="1:32" ht="16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75">
        <f>IF(AND($X$1012&lt;&gt;" ",$X$1012&lt;&gt;0),IF(X925=$X$1012,1+COUNTIF(U$7:U924,"&gt;0"),0),0)</f>
        <v>0</v>
      </c>
      <c r="V925" s="178" t="s">
        <v>1114</v>
      </c>
      <c r="W925" s="130"/>
      <c r="X925" s="131"/>
      <c r="Y925" s="131"/>
      <c r="Z925" s="206"/>
      <c r="AA925" s="194">
        <f t="shared" si="69"/>
        <v>0</v>
      </c>
      <c r="AB925" s="124" t="str">
        <f t="shared" si="70"/>
        <v/>
      </c>
      <c r="AC925" s="195" t="str">
        <f t="shared" si="71"/>
        <v/>
      </c>
      <c r="AD925" s="194" t="str">
        <f t="shared" si="72"/>
        <v/>
      </c>
      <c r="AE925" s="194">
        <f>IF(AD925="",0,IF(ISERROR(VLOOKUP(AD925,AD$7:AD924,1,FALSE)),1,0))</f>
        <v>0</v>
      </c>
      <c r="AF925" s="194"/>
    </row>
    <row r="926" spans="1:32" ht="16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75">
        <f>IF(AND($X$1012&lt;&gt;" ",$X$1012&lt;&gt;0),IF(X926=$X$1012,1+COUNTIF(U$7:U925,"&gt;0"),0),0)</f>
        <v>0</v>
      </c>
      <c r="V926" s="178" t="s">
        <v>1115</v>
      </c>
      <c r="W926" s="130"/>
      <c r="X926" s="131"/>
      <c r="Y926" s="131"/>
      <c r="Z926" s="206"/>
      <c r="AA926" s="194">
        <f t="shared" si="69"/>
        <v>0</v>
      </c>
      <c r="AB926" s="124" t="str">
        <f t="shared" si="70"/>
        <v/>
      </c>
      <c r="AC926" s="195" t="str">
        <f t="shared" si="71"/>
        <v/>
      </c>
      <c r="AD926" s="194" t="str">
        <f t="shared" si="72"/>
        <v/>
      </c>
      <c r="AE926" s="194">
        <f>IF(AD926="",0,IF(ISERROR(VLOOKUP(AD926,AD$7:AD925,1,FALSE)),1,0))</f>
        <v>0</v>
      </c>
      <c r="AF926" s="194"/>
    </row>
    <row r="927" spans="1:32" ht="16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75">
        <f>IF(AND($X$1012&lt;&gt;" ",$X$1012&lt;&gt;0),IF(X927=$X$1012,1+COUNTIF(U$7:U926,"&gt;0"),0),0)</f>
        <v>0</v>
      </c>
      <c r="V927" s="178" t="s">
        <v>1116</v>
      </c>
      <c r="W927" s="130"/>
      <c r="X927" s="131"/>
      <c r="Y927" s="131"/>
      <c r="Z927" s="206"/>
      <c r="AA927" s="194">
        <f t="shared" si="69"/>
        <v>0</v>
      </c>
      <c r="AB927" s="124" t="str">
        <f t="shared" si="70"/>
        <v/>
      </c>
      <c r="AC927" s="195" t="str">
        <f t="shared" si="71"/>
        <v/>
      </c>
      <c r="AD927" s="194" t="str">
        <f t="shared" si="72"/>
        <v/>
      </c>
      <c r="AE927" s="194">
        <f>IF(AD927="",0,IF(ISERROR(VLOOKUP(AD927,AD$7:AD926,1,FALSE)),1,0))</f>
        <v>0</v>
      </c>
      <c r="AF927" s="194"/>
    </row>
    <row r="928" spans="1:32" ht="16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75">
        <f>IF(AND($X$1012&lt;&gt;" ",$X$1012&lt;&gt;0),IF(X928=$X$1012,1+COUNTIF(U$7:U927,"&gt;0"),0),0)</f>
        <v>0</v>
      </c>
      <c r="V928" s="178" t="s">
        <v>1117</v>
      </c>
      <c r="W928" s="130"/>
      <c r="X928" s="131"/>
      <c r="Y928" s="131"/>
      <c r="Z928" s="206"/>
      <c r="AA928" s="194">
        <f t="shared" si="69"/>
        <v>0</v>
      </c>
      <c r="AB928" s="124" t="str">
        <f t="shared" si="70"/>
        <v/>
      </c>
      <c r="AC928" s="195" t="str">
        <f t="shared" si="71"/>
        <v/>
      </c>
      <c r="AD928" s="194" t="str">
        <f t="shared" si="72"/>
        <v/>
      </c>
      <c r="AE928" s="194">
        <f>IF(AD928="",0,IF(ISERROR(VLOOKUP(AD928,AD$7:AD927,1,FALSE)),1,0))</f>
        <v>0</v>
      </c>
      <c r="AF928" s="194"/>
    </row>
    <row r="929" spans="1:32" ht="16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75">
        <f>IF(AND($X$1012&lt;&gt;" ",$X$1012&lt;&gt;0),IF(X929=$X$1012,1+COUNTIF(U$7:U928,"&gt;0"),0),0)</f>
        <v>0</v>
      </c>
      <c r="V929" s="178" t="s">
        <v>1118</v>
      </c>
      <c r="W929" s="130"/>
      <c r="X929" s="131"/>
      <c r="Y929" s="131"/>
      <c r="Z929" s="206"/>
      <c r="AA929" s="194">
        <f t="shared" si="69"/>
        <v>0</v>
      </c>
      <c r="AB929" s="124" t="str">
        <f t="shared" si="70"/>
        <v/>
      </c>
      <c r="AC929" s="195" t="str">
        <f t="shared" si="71"/>
        <v/>
      </c>
      <c r="AD929" s="194" t="str">
        <f t="shared" si="72"/>
        <v/>
      </c>
      <c r="AE929" s="194">
        <f>IF(AD929="",0,IF(ISERROR(VLOOKUP(AD929,AD$7:AD928,1,FALSE)),1,0))</f>
        <v>0</v>
      </c>
      <c r="AF929" s="194"/>
    </row>
    <row r="930" spans="1:32" ht="16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75">
        <f>IF(AND($X$1012&lt;&gt;" ",$X$1012&lt;&gt;0),IF(X930=$X$1012,1+COUNTIF(U$7:U929,"&gt;0"),0),0)</f>
        <v>0</v>
      </c>
      <c r="V930" s="178" t="s">
        <v>1119</v>
      </c>
      <c r="W930" s="130"/>
      <c r="X930" s="131"/>
      <c r="Y930" s="131"/>
      <c r="Z930" s="206"/>
      <c r="AA930" s="194">
        <f t="shared" si="69"/>
        <v>0</v>
      </c>
      <c r="AB930" s="124" t="str">
        <f t="shared" si="70"/>
        <v/>
      </c>
      <c r="AC930" s="195" t="str">
        <f t="shared" si="71"/>
        <v/>
      </c>
      <c r="AD930" s="194" t="str">
        <f t="shared" si="72"/>
        <v/>
      </c>
      <c r="AE930" s="194">
        <f>IF(AD930="",0,IF(ISERROR(VLOOKUP(AD930,AD$7:AD929,1,FALSE)),1,0))</f>
        <v>0</v>
      </c>
      <c r="AF930" s="194"/>
    </row>
    <row r="931" spans="1:32" ht="16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75">
        <f>IF(AND($X$1012&lt;&gt;" ",$X$1012&lt;&gt;0),IF(X931=$X$1012,1+COUNTIF(U$7:U930,"&gt;0"),0),0)</f>
        <v>0</v>
      </c>
      <c r="V931" s="178" t="s">
        <v>1120</v>
      </c>
      <c r="W931" s="130"/>
      <c r="X931" s="131"/>
      <c r="Y931" s="131"/>
      <c r="Z931" s="206"/>
      <c r="AA931" s="194">
        <f t="shared" si="69"/>
        <v>0</v>
      </c>
      <c r="AB931" s="124" t="str">
        <f t="shared" si="70"/>
        <v/>
      </c>
      <c r="AC931" s="195" t="str">
        <f t="shared" si="71"/>
        <v/>
      </c>
      <c r="AD931" s="194" t="str">
        <f t="shared" si="72"/>
        <v/>
      </c>
      <c r="AE931" s="194">
        <f>IF(AD931="",0,IF(ISERROR(VLOOKUP(AD931,AD$7:AD930,1,FALSE)),1,0))</f>
        <v>0</v>
      </c>
      <c r="AF931" s="194"/>
    </row>
    <row r="932" spans="1:32" ht="16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75">
        <f>IF(AND($X$1012&lt;&gt;" ",$X$1012&lt;&gt;0),IF(X932=$X$1012,1+COUNTIF(U$7:U931,"&gt;0"),0),0)</f>
        <v>0</v>
      </c>
      <c r="V932" s="178" t="s">
        <v>1121</v>
      </c>
      <c r="W932" s="130"/>
      <c r="X932" s="131"/>
      <c r="Y932" s="131"/>
      <c r="Z932" s="206"/>
      <c r="AA932" s="194">
        <f t="shared" si="69"/>
        <v>0</v>
      </c>
      <c r="AB932" s="124" t="str">
        <f t="shared" si="70"/>
        <v/>
      </c>
      <c r="AC932" s="195" t="str">
        <f t="shared" si="71"/>
        <v/>
      </c>
      <c r="AD932" s="194" t="str">
        <f t="shared" si="72"/>
        <v/>
      </c>
      <c r="AE932" s="194">
        <f>IF(AD932="",0,IF(ISERROR(VLOOKUP(AD932,AD$7:AD931,1,FALSE)),1,0))</f>
        <v>0</v>
      </c>
      <c r="AF932" s="194"/>
    </row>
    <row r="933" spans="1:32" ht="16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75">
        <f>IF(AND($X$1012&lt;&gt;" ",$X$1012&lt;&gt;0),IF(X933=$X$1012,1+COUNTIF(U$7:U932,"&gt;0"),0),0)</f>
        <v>0</v>
      </c>
      <c r="V933" s="178" t="s">
        <v>1122</v>
      </c>
      <c r="W933" s="130"/>
      <c r="X933" s="131"/>
      <c r="Y933" s="131"/>
      <c r="Z933" s="206"/>
      <c r="AA933" s="194">
        <f t="shared" si="69"/>
        <v>0</v>
      </c>
      <c r="AB933" s="124" t="str">
        <f t="shared" si="70"/>
        <v/>
      </c>
      <c r="AC933" s="195" t="str">
        <f t="shared" si="71"/>
        <v/>
      </c>
      <c r="AD933" s="194" t="str">
        <f t="shared" si="72"/>
        <v/>
      </c>
      <c r="AE933" s="194">
        <f>IF(AD933="",0,IF(ISERROR(VLOOKUP(AD933,AD$7:AD932,1,FALSE)),1,0))</f>
        <v>0</v>
      </c>
      <c r="AF933" s="194"/>
    </row>
    <row r="934" spans="1:32" ht="16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75">
        <f>IF(AND($X$1012&lt;&gt;" ",$X$1012&lt;&gt;0),IF(X934=$X$1012,1+COUNTIF(U$7:U933,"&gt;0"),0),0)</f>
        <v>0</v>
      </c>
      <c r="V934" s="178" t="s">
        <v>1123</v>
      </c>
      <c r="W934" s="130"/>
      <c r="X934" s="131"/>
      <c r="Y934" s="131"/>
      <c r="Z934" s="206"/>
      <c r="AA934" s="194">
        <f t="shared" si="69"/>
        <v>0</v>
      </c>
      <c r="AB934" s="124" t="str">
        <f t="shared" si="70"/>
        <v/>
      </c>
      <c r="AC934" s="195" t="str">
        <f t="shared" si="71"/>
        <v/>
      </c>
      <c r="AD934" s="194" t="str">
        <f t="shared" si="72"/>
        <v/>
      </c>
      <c r="AE934" s="194">
        <f>IF(AD934="",0,IF(ISERROR(VLOOKUP(AD934,AD$7:AD933,1,FALSE)),1,0))</f>
        <v>0</v>
      </c>
      <c r="AF934" s="194"/>
    </row>
    <row r="935" spans="1:32" ht="16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75">
        <f>IF(AND($X$1012&lt;&gt;" ",$X$1012&lt;&gt;0),IF(X935=$X$1012,1+COUNTIF(U$7:U934,"&gt;0"),0),0)</f>
        <v>0</v>
      </c>
      <c r="V935" s="178" t="s">
        <v>1124</v>
      </c>
      <c r="W935" s="130"/>
      <c r="X935" s="131"/>
      <c r="Y935" s="131"/>
      <c r="Z935" s="206"/>
      <c r="AA935" s="194">
        <f t="shared" si="69"/>
        <v>0</v>
      </c>
      <c r="AB935" s="124" t="str">
        <f t="shared" si="70"/>
        <v/>
      </c>
      <c r="AC935" s="195" t="str">
        <f t="shared" si="71"/>
        <v/>
      </c>
      <c r="AD935" s="194" t="str">
        <f t="shared" si="72"/>
        <v/>
      </c>
      <c r="AE935" s="194">
        <f>IF(AD935="",0,IF(ISERROR(VLOOKUP(AD935,AD$7:AD934,1,FALSE)),1,0))</f>
        <v>0</v>
      </c>
      <c r="AF935" s="194"/>
    </row>
    <row r="936" spans="1:32" ht="16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75">
        <f>IF(AND($X$1012&lt;&gt;" ",$X$1012&lt;&gt;0),IF(X936=$X$1012,1+COUNTIF(U$7:U935,"&gt;0"),0),0)</f>
        <v>0</v>
      </c>
      <c r="V936" s="178" t="s">
        <v>1125</v>
      </c>
      <c r="W936" s="130"/>
      <c r="X936" s="131"/>
      <c r="Y936" s="131"/>
      <c r="Z936" s="206"/>
      <c r="AA936" s="194">
        <f t="shared" si="69"/>
        <v>0</v>
      </c>
      <c r="AB936" s="124" t="str">
        <f t="shared" si="70"/>
        <v/>
      </c>
      <c r="AC936" s="195" t="str">
        <f t="shared" si="71"/>
        <v/>
      </c>
      <c r="AD936" s="194" t="str">
        <f t="shared" si="72"/>
        <v/>
      </c>
      <c r="AE936" s="194">
        <f>IF(AD936="",0,IF(ISERROR(VLOOKUP(AD936,AD$7:AD935,1,FALSE)),1,0))</f>
        <v>0</v>
      </c>
      <c r="AF936" s="194"/>
    </row>
    <row r="937" spans="1:32" ht="16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75">
        <f>IF(AND($X$1012&lt;&gt;" ",$X$1012&lt;&gt;0),IF(X937=$X$1012,1+COUNTIF(U$7:U936,"&gt;0"),0),0)</f>
        <v>0</v>
      </c>
      <c r="V937" s="178" t="s">
        <v>1126</v>
      </c>
      <c r="W937" s="130"/>
      <c r="X937" s="131"/>
      <c r="Y937" s="131"/>
      <c r="Z937" s="206"/>
      <c r="AA937" s="194">
        <f t="shared" si="69"/>
        <v>0</v>
      </c>
      <c r="AB937" s="124" t="str">
        <f t="shared" si="70"/>
        <v/>
      </c>
      <c r="AC937" s="195" t="str">
        <f t="shared" si="71"/>
        <v/>
      </c>
      <c r="AD937" s="194" t="str">
        <f t="shared" si="72"/>
        <v/>
      </c>
      <c r="AE937" s="194">
        <f>IF(AD937="",0,IF(ISERROR(VLOOKUP(AD937,AD$7:AD936,1,FALSE)),1,0))</f>
        <v>0</v>
      </c>
      <c r="AF937" s="194"/>
    </row>
    <row r="938" spans="1:32" ht="16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75">
        <f>IF(AND($X$1012&lt;&gt;" ",$X$1012&lt;&gt;0),IF(X938=$X$1012,1+COUNTIF(U$7:U937,"&gt;0"),0),0)</f>
        <v>0</v>
      </c>
      <c r="V938" s="178" t="s">
        <v>1127</v>
      </c>
      <c r="W938" s="130"/>
      <c r="X938" s="131"/>
      <c r="Y938" s="131"/>
      <c r="Z938" s="206"/>
      <c r="AA938" s="194">
        <f t="shared" si="69"/>
        <v>0</v>
      </c>
      <c r="AB938" s="124" t="str">
        <f t="shared" si="70"/>
        <v/>
      </c>
      <c r="AC938" s="195" t="str">
        <f t="shared" si="71"/>
        <v/>
      </c>
      <c r="AD938" s="194" t="str">
        <f t="shared" si="72"/>
        <v/>
      </c>
      <c r="AE938" s="194">
        <f>IF(AD938="",0,IF(ISERROR(VLOOKUP(AD938,AD$7:AD937,1,FALSE)),1,0))</f>
        <v>0</v>
      </c>
      <c r="AF938" s="194"/>
    </row>
    <row r="939" spans="1:32" ht="16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75">
        <f>IF(AND($X$1012&lt;&gt;" ",$X$1012&lt;&gt;0),IF(X939=$X$1012,1+COUNTIF(U$7:U938,"&gt;0"),0),0)</f>
        <v>0</v>
      </c>
      <c r="V939" s="178" t="s">
        <v>1128</v>
      </c>
      <c r="W939" s="130"/>
      <c r="X939" s="131"/>
      <c r="Y939" s="131"/>
      <c r="Z939" s="206"/>
      <c r="AA939" s="194">
        <f t="shared" si="69"/>
        <v>0</v>
      </c>
      <c r="AB939" s="124" t="str">
        <f t="shared" si="70"/>
        <v/>
      </c>
      <c r="AC939" s="195" t="str">
        <f t="shared" si="71"/>
        <v/>
      </c>
      <c r="AD939" s="194" t="str">
        <f t="shared" si="72"/>
        <v/>
      </c>
      <c r="AE939" s="194">
        <f>IF(AD939="",0,IF(ISERROR(VLOOKUP(AD939,AD$7:AD938,1,FALSE)),1,0))</f>
        <v>0</v>
      </c>
      <c r="AF939" s="194"/>
    </row>
    <row r="940" spans="1:32" ht="16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75">
        <f>IF(AND($X$1012&lt;&gt;" ",$X$1012&lt;&gt;0),IF(X940=$X$1012,1+COUNTIF(U$7:U939,"&gt;0"),0),0)</f>
        <v>0</v>
      </c>
      <c r="V940" s="178" t="s">
        <v>1129</v>
      </c>
      <c r="W940" s="130"/>
      <c r="X940" s="131"/>
      <c r="Y940" s="131"/>
      <c r="Z940" s="206"/>
      <c r="AA940" s="194">
        <f t="shared" si="69"/>
        <v>0</v>
      </c>
      <c r="AB940" s="124" t="str">
        <f t="shared" si="70"/>
        <v/>
      </c>
      <c r="AC940" s="195" t="str">
        <f t="shared" si="71"/>
        <v/>
      </c>
      <c r="AD940" s="194" t="str">
        <f t="shared" si="72"/>
        <v/>
      </c>
      <c r="AE940" s="194">
        <f>IF(AD940="",0,IF(ISERROR(VLOOKUP(AD940,AD$7:AD939,1,FALSE)),1,0))</f>
        <v>0</v>
      </c>
      <c r="AF940" s="194"/>
    </row>
    <row r="941" spans="1:32" ht="16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75">
        <f>IF(AND($X$1012&lt;&gt;" ",$X$1012&lt;&gt;0),IF(X941=$X$1012,1+COUNTIF(U$7:U940,"&gt;0"),0),0)</f>
        <v>0</v>
      </c>
      <c r="V941" s="178" t="s">
        <v>1130</v>
      </c>
      <c r="W941" s="130"/>
      <c r="X941" s="131"/>
      <c r="Y941" s="131"/>
      <c r="Z941" s="206"/>
      <c r="AA941" s="194">
        <f t="shared" si="69"/>
        <v>0</v>
      </c>
      <c r="AB941" s="124" t="str">
        <f t="shared" si="70"/>
        <v/>
      </c>
      <c r="AC941" s="195" t="str">
        <f t="shared" si="71"/>
        <v/>
      </c>
      <c r="AD941" s="194" t="str">
        <f t="shared" si="72"/>
        <v/>
      </c>
      <c r="AE941" s="194">
        <f>IF(AD941="",0,IF(ISERROR(VLOOKUP(AD941,AD$7:AD940,1,FALSE)),1,0))</f>
        <v>0</v>
      </c>
      <c r="AF941" s="194"/>
    </row>
    <row r="942" spans="1:32" ht="16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75">
        <f>IF(AND($X$1012&lt;&gt;" ",$X$1012&lt;&gt;0),IF(X942=$X$1012,1+COUNTIF(U$7:U941,"&gt;0"),0),0)</f>
        <v>0</v>
      </c>
      <c r="V942" s="178" t="s">
        <v>1131</v>
      </c>
      <c r="W942" s="130"/>
      <c r="X942" s="131"/>
      <c r="Y942" s="131"/>
      <c r="Z942" s="206"/>
      <c r="AA942" s="194">
        <f t="shared" si="69"/>
        <v>0</v>
      </c>
      <c r="AB942" s="124" t="str">
        <f t="shared" si="70"/>
        <v/>
      </c>
      <c r="AC942" s="195" t="str">
        <f t="shared" si="71"/>
        <v/>
      </c>
      <c r="AD942" s="194" t="str">
        <f t="shared" si="72"/>
        <v/>
      </c>
      <c r="AE942" s="194">
        <f>IF(AD942="",0,IF(ISERROR(VLOOKUP(AD942,AD$7:AD941,1,FALSE)),1,0))</f>
        <v>0</v>
      </c>
      <c r="AF942" s="194"/>
    </row>
    <row r="943" spans="1:32" ht="16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75">
        <f>IF(AND($X$1012&lt;&gt;" ",$X$1012&lt;&gt;0),IF(X943=$X$1012,1+COUNTIF(U$7:U942,"&gt;0"),0),0)</f>
        <v>0</v>
      </c>
      <c r="V943" s="178" t="s">
        <v>1132</v>
      </c>
      <c r="W943" s="130"/>
      <c r="X943" s="131"/>
      <c r="Y943" s="131"/>
      <c r="Z943" s="206"/>
      <c r="AA943" s="194">
        <f t="shared" si="69"/>
        <v>0</v>
      </c>
      <c r="AB943" s="124" t="str">
        <f t="shared" si="70"/>
        <v/>
      </c>
      <c r="AC943" s="195" t="str">
        <f t="shared" si="71"/>
        <v/>
      </c>
      <c r="AD943" s="194" t="str">
        <f t="shared" si="72"/>
        <v/>
      </c>
      <c r="AE943" s="194">
        <f>IF(AD943="",0,IF(ISERROR(VLOOKUP(AD943,AD$7:AD942,1,FALSE)),1,0))</f>
        <v>0</v>
      </c>
      <c r="AF943" s="194"/>
    </row>
    <row r="944" spans="1:32" ht="16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75">
        <f>IF(AND($X$1012&lt;&gt;" ",$X$1012&lt;&gt;0),IF(X944=$X$1012,1+COUNTIF(U$7:U943,"&gt;0"),0),0)</f>
        <v>0</v>
      </c>
      <c r="V944" s="178" t="s">
        <v>1133</v>
      </c>
      <c r="W944" s="130"/>
      <c r="X944" s="131"/>
      <c r="Y944" s="131"/>
      <c r="Z944" s="206"/>
      <c r="AA944" s="194">
        <f t="shared" si="69"/>
        <v>0</v>
      </c>
      <c r="AB944" s="124" t="str">
        <f t="shared" si="70"/>
        <v/>
      </c>
      <c r="AC944" s="195" t="str">
        <f t="shared" si="71"/>
        <v/>
      </c>
      <c r="AD944" s="194" t="str">
        <f t="shared" si="72"/>
        <v/>
      </c>
      <c r="AE944" s="194">
        <f>IF(AD944="",0,IF(ISERROR(VLOOKUP(AD944,AD$7:AD943,1,FALSE)),1,0))</f>
        <v>0</v>
      </c>
      <c r="AF944" s="194"/>
    </row>
    <row r="945" spans="1:32" ht="16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75">
        <f>IF(AND($X$1012&lt;&gt;" ",$X$1012&lt;&gt;0),IF(X945=$X$1012,1+COUNTIF(U$7:U944,"&gt;0"),0),0)</f>
        <v>0</v>
      </c>
      <c r="V945" s="178" t="s">
        <v>1134</v>
      </c>
      <c r="W945" s="130"/>
      <c r="X945" s="131"/>
      <c r="Y945" s="131"/>
      <c r="Z945" s="206"/>
      <c r="AA945" s="194">
        <f t="shared" si="69"/>
        <v>0</v>
      </c>
      <c r="AB945" s="124" t="str">
        <f t="shared" si="70"/>
        <v/>
      </c>
      <c r="AC945" s="195" t="str">
        <f t="shared" si="71"/>
        <v/>
      </c>
      <c r="AD945" s="194" t="str">
        <f t="shared" si="72"/>
        <v/>
      </c>
      <c r="AE945" s="194">
        <f>IF(AD945="",0,IF(ISERROR(VLOOKUP(AD945,AD$7:AD944,1,FALSE)),1,0))</f>
        <v>0</v>
      </c>
      <c r="AF945" s="194"/>
    </row>
    <row r="946" spans="1:32" ht="16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75">
        <f>IF(AND($X$1012&lt;&gt;" ",$X$1012&lt;&gt;0),IF(X946=$X$1012,1+COUNTIF(U$7:U945,"&gt;0"),0),0)</f>
        <v>0</v>
      </c>
      <c r="V946" s="178" t="s">
        <v>1135</v>
      </c>
      <c r="W946" s="130"/>
      <c r="X946" s="131"/>
      <c r="Y946" s="131"/>
      <c r="Z946" s="206"/>
      <c r="AA946" s="194">
        <f t="shared" si="69"/>
        <v>0</v>
      </c>
      <c r="AB946" s="124" t="str">
        <f t="shared" si="70"/>
        <v/>
      </c>
      <c r="AC946" s="195" t="str">
        <f t="shared" si="71"/>
        <v/>
      </c>
      <c r="AD946" s="194" t="str">
        <f t="shared" si="72"/>
        <v/>
      </c>
      <c r="AE946" s="194">
        <f>IF(AD946="",0,IF(ISERROR(VLOOKUP(AD946,AD$7:AD945,1,FALSE)),1,0))</f>
        <v>0</v>
      </c>
      <c r="AF946" s="194"/>
    </row>
    <row r="947" spans="1:32" ht="16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75">
        <f>IF(AND($X$1012&lt;&gt;" ",$X$1012&lt;&gt;0),IF(X947=$X$1012,1+COUNTIF(U$7:U946,"&gt;0"),0),0)</f>
        <v>0</v>
      </c>
      <c r="V947" s="178" t="s">
        <v>1136</v>
      </c>
      <c r="W947" s="130"/>
      <c r="X947" s="131"/>
      <c r="Y947" s="131"/>
      <c r="Z947" s="206"/>
      <c r="AA947" s="194">
        <f t="shared" si="69"/>
        <v>0</v>
      </c>
      <c r="AB947" s="124" t="str">
        <f t="shared" si="70"/>
        <v/>
      </c>
      <c r="AC947" s="195" t="str">
        <f t="shared" si="71"/>
        <v/>
      </c>
      <c r="AD947" s="194" t="str">
        <f t="shared" si="72"/>
        <v/>
      </c>
      <c r="AE947" s="194">
        <f>IF(AD947="",0,IF(ISERROR(VLOOKUP(AD947,AD$7:AD946,1,FALSE)),1,0))</f>
        <v>0</v>
      </c>
      <c r="AF947" s="194"/>
    </row>
    <row r="948" spans="1:32" ht="16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75">
        <f>IF(AND($X$1012&lt;&gt;" ",$X$1012&lt;&gt;0),IF(X948=$X$1012,1+COUNTIF(U$7:U947,"&gt;0"),0),0)</f>
        <v>0</v>
      </c>
      <c r="V948" s="178" t="s">
        <v>1137</v>
      </c>
      <c r="W948" s="130"/>
      <c r="X948" s="131"/>
      <c r="Y948" s="131"/>
      <c r="Z948" s="206"/>
      <c r="AA948" s="194">
        <f t="shared" si="69"/>
        <v>0</v>
      </c>
      <c r="AB948" s="124" t="str">
        <f t="shared" si="70"/>
        <v/>
      </c>
      <c r="AC948" s="195" t="str">
        <f t="shared" si="71"/>
        <v/>
      </c>
      <c r="AD948" s="194" t="str">
        <f t="shared" si="72"/>
        <v/>
      </c>
      <c r="AE948" s="194">
        <f>IF(AD948="",0,IF(ISERROR(VLOOKUP(AD948,AD$7:AD947,1,FALSE)),1,0))</f>
        <v>0</v>
      </c>
      <c r="AF948" s="194"/>
    </row>
    <row r="949" spans="1:32" ht="16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75">
        <f>IF(AND($X$1012&lt;&gt;" ",$X$1012&lt;&gt;0),IF(X949=$X$1012,1+COUNTIF(U$7:U948,"&gt;0"),0),0)</f>
        <v>0</v>
      </c>
      <c r="V949" s="178" t="s">
        <v>1138</v>
      </c>
      <c r="W949" s="130"/>
      <c r="X949" s="131"/>
      <c r="Y949" s="131"/>
      <c r="Z949" s="206"/>
      <c r="AA949" s="194">
        <f t="shared" si="69"/>
        <v>0</v>
      </c>
      <c r="AB949" s="124" t="str">
        <f t="shared" si="70"/>
        <v/>
      </c>
      <c r="AC949" s="195" t="str">
        <f t="shared" si="71"/>
        <v/>
      </c>
      <c r="AD949" s="194" t="str">
        <f t="shared" si="72"/>
        <v/>
      </c>
      <c r="AE949" s="194">
        <f>IF(AD949="",0,IF(ISERROR(VLOOKUP(AD949,AD$7:AD948,1,FALSE)),1,0))</f>
        <v>0</v>
      </c>
      <c r="AF949" s="194"/>
    </row>
    <row r="950" spans="1:32" ht="16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75">
        <f>IF(AND($X$1012&lt;&gt;" ",$X$1012&lt;&gt;0),IF(X950=$X$1012,1+COUNTIF(U$7:U949,"&gt;0"),0),0)</f>
        <v>0</v>
      </c>
      <c r="V950" s="178" t="s">
        <v>1139</v>
      </c>
      <c r="W950" s="130"/>
      <c r="X950" s="131"/>
      <c r="Y950" s="131"/>
      <c r="Z950" s="206"/>
      <c r="AA950" s="194">
        <f t="shared" si="69"/>
        <v>0</v>
      </c>
      <c r="AB950" s="124" t="str">
        <f t="shared" si="70"/>
        <v/>
      </c>
      <c r="AC950" s="195" t="str">
        <f t="shared" si="71"/>
        <v/>
      </c>
      <c r="AD950" s="194" t="str">
        <f t="shared" si="72"/>
        <v/>
      </c>
      <c r="AE950" s="194">
        <f>IF(AD950="",0,IF(ISERROR(VLOOKUP(AD950,AD$7:AD949,1,FALSE)),1,0))</f>
        <v>0</v>
      </c>
      <c r="AF950" s="194"/>
    </row>
    <row r="951" spans="1:32" ht="16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75">
        <f>IF(AND($X$1012&lt;&gt;" ",$X$1012&lt;&gt;0),IF(X951=$X$1012,1+COUNTIF(U$7:U950,"&gt;0"),0),0)</f>
        <v>0</v>
      </c>
      <c r="V951" s="178" t="s">
        <v>1140</v>
      </c>
      <c r="W951" s="130"/>
      <c r="X951" s="131"/>
      <c r="Y951" s="131"/>
      <c r="Z951" s="206"/>
      <c r="AA951" s="194">
        <f t="shared" si="69"/>
        <v>0</v>
      </c>
      <c r="AB951" s="124" t="str">
        <f t="shared" si="70"/>
        <v/>
      </c>
      <c r="AC951" s="195" t="str">
        <f t="shared" si="71"/>
        <v/>
      </c>
      <c r="AD951" s="194" t="str">
        <f t="shared" si="72"/>
        <v/>
      </c>
      <c r="AE951" s="194">
        <f>IF(AD951="",0,IF(ISERROR(VLOOKUP(AD951,AD$7:AD950,1,FALSE)),1,0))</f>
        <v>0</v>
      </c>
      <c r="AF951" s="194"/>
    </row>
    <row r="952" spans="1:32" ht="16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75">
        <f>IF(AND($X$1012&lt;&gt;" ",$X$1012&lt;&gt;0),IF(X952=$X$1012,1+COUNTIF(U$7:U951,"&gt;0"),0),0)</f>
        <v>0</v>
      </c>
      <c r="V952" s="178" t="s">
        <v>1141</v>
      </c>
      <c r="W952" s="130"/>
      <c r="X952" s="131"/>
      <c r="Y952" s="131"/>
      <c r="Z952" s="206"/>
      <c r="AA952" s="194">
        <f t="shared" si="69"/>
        <v>0</v>
      </c>
      <c r="AB952" s="124" t="str">
        <f t="shared" si="70"/>
        <v/>
      </c>
      <c r="AC952" s="195" t="str">
        <f t="shared" si="71"/>
        <v/>
      </c>
      <c r="AD952" s="194" t="str">
        <f t="shared" si="72"/>
        <v/>
      </c>
      <c r="AE952" s="194">
        <f>IF(AD952="",0,IF(ISERROR(VLOOKUP(AD952,AD$7:AD951,1,FALSE)),1,0))</f>
        <v>0</v>
      </c>
      <c r="AF952" s="194"/>
    </row>
    <row r="953" spans="1:32" ht="16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75">
        <f>IF(AND($X$1012&lt;&gt;" ",$X$1012&lt;&gt;0),IF(X953=$X$1012,1+COUNTIF(U$7:U952,"&gt;0"),0),0)</f>
        <v>0</v>
      </c>
      <c r="V953" s="178" t="s">
        <v>1142</v>
      </c>
      <c r="W953" s="130"/>
      <c r="X953" s="131"/>
      <c r="Y953" s="131"/>
      <c r="Z953" s="206"/>
      <c r="AA953" s="194">
        <f t="shared" si="69"/>
        <v>0</v>
      </c>
      <c r="AB953" s="124" t="str">
        <f t="shared" si="70"/>
        <v/>
      </c>
      <c r="AC953" s="195" t="str">
        <f t="shared" si="71"/>
        <v/>
      </c>
      <c r="AD953" s="194" t="str">
        <f t="shared" si="72"/>
        <v/>
      </c>
      <c r="AE953" s="194">
        <f>IF(AD953="",0,IF(ISERROR(VLOOKUP(AD953,AD$7:AD952,1,FALSE)),1,0))</f>
        <v>0</v>
      </c>
      <c r="AF953" s="194"/>
    </row>
    <row r="954" spans="1:32" ht="16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75">
        <f>IF(AND($X$1012&lt;&gt;" ",$X$1012&lt;&gt;0),IF(X954=$X$1012,1+COUNTIF(U$7:U953,"&gt;0"),0),0)</f>
        <v>0</v>
      </c>
      <c r="V954" s="178" t="s">
        <v>1143</v>
      </c>
      <c r="W954" s="130"/>
      <c r="X954" s="131"/>
      <c r="Y954" s="131"/>
      <c r="Z954" s="206"/>
      <c r="AA954" s="194">
        <f t="shared" si="69"/>
        <v>0</v>
      </c>
      <c r="AB954" s="124" t="str">
        <f t="shared" si="70"/>
        <v/>
      </c>
      <c r="AC954" s="195" t="str">
        <f t="shared" si="71"/>
        <v/>
      </c>
      <c r="AD954" s="194" t="str">
        <f t="shared" si="72"/>
        <v/>
      </c>
      <c r="AE954" s="194">
        <f>IF(AD954="",0,IF(ISERROR(VLOOKUP(AD954,AD$7:AD953,1,FALSE)),1,0))</f>
        <v>0</v>
      </c>
      <c r="AF954" s="194"/>
    </row>
    <row r="955" spans="1:32" ht="16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75">
        <f>IF(AND($X$1012&lt;&gt;" ",$X$1012&lt;&gt;0),IF(X955=$X$1012,1+COUNTIF(U$7:U954,"&gt;0"),0),0)</f>
        <v>0</v>
      </c>
      <c r="V955" s="178" t="s">
        <v>1144</v>
      </c>
      <c r="W955" s="130"/>
      <c r="X955" s="131"/>
      <c r="Y955" s="131"/>
      <c r="Z955" s="206"/>
      <c r="AA955" s="194">
        <f t="shared" si="69"/>
        <v>0</v>
      </c>
      <c r="AB955" s="124" t="str">
        <f t="shared" si="70"/>
        <v/>
      </c>
      <c r="AC955" s="195" t="str">
        <f t="shared" si="71"/>
        <v/>
      </c>
      <c r="AD955" s="194" t="str">
        <f t="shared" si="72"/>
        <v/>
      </c>
      <c r="AE955" s="194">
        <f>IF(AD955="",0,IF(ISERROR(VLOOKUP(AD955,AD$7:AD954,1,FALSE)),1,0))</f>
        <v>0</v>
      </c>
      <c r="AF955" s="194"/>
    </row>
    <row r="956" spans="1:32" ht="16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75">
        <f>IF(AND($X$1012&lt;&gt;" ",$X$1012&lt;&gt;0),IF(X956=$X$1012,1+COUNTIF(U$7:U955,"&gt;0"),0),0)</f>
        <v>0</v>
      </c>
      <c r="V956" s="178" t="s">
        <v>1145</v>
      </c>
      <c r="W956" s="130"/>
      <c r="X956" s="131"/>
      <c r="Y956" s="131"/>
      <c r="Z956" s="206"/>
      <c r="AA956" s="194">
        <f t="shared" si="69"/>
        <v>0</v>
      </c>
      <c r="AB956" s="124" t="str">
        <f t="shared" si="70"/>
        <v/>
      </c>
      <c r="AC956" s="195" t="str">
        <f t="shared" si="71"/>
        <v/>
      </c>
      <c r="AD956" s="194" t="str">
        <f t="shared" si="72"/>
        <v/>
      </c>
      <c r="AE956" s="194">
        <f>IF(AD956="",0,IF(ISERROR(VLOOKUP(AD956,AD$7:AD955,1,FALSE)),1,0))</f>
        <v>0</v>
      </c>
      <c r="AF956" s="194"/>
    </row>
    <row r="957" spans="1:32" ht="16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75">
        <f>IF(AND($X$1012&lt;&gt;" ",$X$1012&lt;&gt;0),IF(X957=$X$1012,1+COUNTIF(U$7:U956,"&gt;0"),0),0)</f>
        <v>0</v>
      </c>
      <c r="V957" s="178" t="s">
        <v>1146</v>
      </c>
      <c r="W957" s="130"/>
      <c r="X957" s="131"/>
      <c r="Y957" s="131"/>
      <c r="Z957" s="206"/>
      <c r="AA957" s="194">
        <f t="shared" si="69"/>
        <v>0</v>
      </c>
      <c r="AB957" s="124" t="str">
        <f t="shared" si="70"/>
        <v/>
      </c>
      <c r="AC957" s="195" t="str">
        <f t="shared" si="71"/>
        <v/>
      </c>
      <c r="AD957" s="194" t="str">
        <f t="shared" si="72"/>
        <v/>
      </c>
      <c r="AE957" s="194">
        <f>IF(AD957="",0,IF(ISERROR(VLOOKUP(AD957,AD$7:AD956,1,FALSE)),1,0))</f>
        <v>0</v>
      </c>
      <c r="AF957" s="194"/>
    </row>
    <row r="958" spans="1:32" ht="16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75">
        <f>IF(AND($X$1012&lt;&gt;" ",$X$1012&lt;&gt;0),IF(X958=$X$1012,1+COUNTIF(U$7:U957,"&gt;0"),0),0)</f>
        <v>0</v>
      </c>
      <c r="V958" s="178" t="s">
        <v>1147</v>
      </c>
      <c r="W958" s="130"/>
      <c r="X958" s="131"/>
      <c r="Y958" s="131"/>
      <c r="Z958" s="206"/>
      <c r="AA958" s="194">
        <f t="shared" si="69"/>
        <v>0</v>
      </c>
      <c r="AB958" s="124" t="str">
        <f t="shared" si="70"/>
        <v/>
      </c>
      <c r="AC958" s="195" t="str">
        <f t="shared" si="71"/>
        <v/>
      </c>
      <c r="AD958" s="194" t="str">
        <f t="shared" si="72"/>
        <v/>
      </c>
      <c r="AE958" s="194">
        <f>IF(AD958="",0,IF(ISERROR(VLOOKUP(AD958,AD$7:AD957,1,FALSE)),1,0))</f>
        <v>0</v>
      </c>
      <c r="AF958" s="194"/>
    </row>
    <row r="959" spans="1:32" ht="16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75">
        <f>IF(AND($X$1012&lt;&gt;" ",$X$1012&lt;&gt;0),IF(X959=$X$1012,1+COUNTIF(U$7:U958,"&gt;0"),0),0)</f>
        <v>0</v>
      </c>
      <c r="V959" s="178" t="s">
        <v>1148</v>
      </c>
      <c r="W959" s="130"/>
      <c r="X959" s="131"/>
      <c r="Y959" s="131"/>
      <c r="Z959" s="206"/>
      <c r="AA959" s="194">
        <f t="shared" si="69"/>
        <v>0</v>
      </c>
      <c r="AB959" s="124" t="str">
        <f t="shared" si="70"/>
        <v/>
      </c>
      <c r="AC959" s="195" t="str">
        <f t="shared" si="71"/>
        <v/>
      </c>
      <c r="AD959" s="194" t="str">
        <f t="shared" si="72"/>
        <v/>
      </c>
      <c r="AE959" s="194">
        <f>IF(AD959="",0,IF(ISERROR(VLOOKUP(AD959,AD$7:AD958,1,FALSE)),1,0))</f>
        <v>0</v>
      </c>
      <c r="AF959" s="194"/>
    </row>
    <row r="960" spans="1:32" ht="16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75">
        <f>IF(AND($X$1012&lt;&gt;" ",$X$1012&lt;&gt;0),IF(X960=$X$1012,1+COUNTIF(U$7:U959,"&gt;0"),0),0)</f>
        <v>0</v>
      </c>
      <c r="V960" s="178" t="s">
        <v>1149</v>
      </c>
      <c r="W960" s="130"/>
      <c r="X960" s="131"/>
      <c r="Y960" s="131"/>
      <c r="Z960" s="206"/>
      <c r="AA960" s="194">
        <f t="shared" si="69"/>
        <v>0</v>
      </c>
      <c r="AB960" s="124" t="str">
        <f t="shared" si="70"/>
        <v/>
      </c>
      <c r="AC960" s="195" t="str">
        <f t="shared" si="71"/>
        <v/>
      </c>
      <c r="AD960" s="194" t="str">
        <f t="shared" si="72"/>
        <v/>
      </c>
      <c r="AE960" s="194">
        <f>IF(AD960="",0,IF(ISERROR(VLOOKUP(AD960,AD$7:AD959,1,FALSE)),1,0))</f>
        <v>0</v>
      </c>
      <c r="AF960" s="194"/>
    </row>
    <row r="961" spans="1:32" ht="16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75">
        <f>IF(AND($X$1012&lt;&gt;" ",$X$1012&lt;&gt;0),IF(X961=$X$1012,1+COUNTIF(U$7:U960,"&gt;0"),0),0)</f>
        <v>0</v>
      </c>
      <c r="V961" s="178" t="s">
        <v>1150</v>
      </c>
      <c r="W961" s="130"/>
      <c r="X961" s="131"/>
      <c r="Y961" s="131"/>
      <c r="Z961" s="206"/>
      <c r="AA961" s="194">
        <f t="shared" si="69"/>
        <v>0</v>
      </c>
      <c r="AB961" s="124" t="str">
        <f t="shared" si="70"/>
        <v/>
      </c>
      <c r="AC961" s="195" t="str">
        <f t="shared" si="71"/>
        <v/>
      </c>
      <c r="AD961" s="194" t="str">
        <f t="shared" si="72"/>
        <v/>
      </c>
      <c r="AE961" s="194">
        <f>IF(AD961="",0,IF(ISERROR(VLOOKUP(AD961,AD$7:AD960,1,FALSE)),1,0))</f>
        <v>0</v>
      </c>
      <c r="AF961" s="194"/>
    </row>
    <row r="962" spans="1:32" ht="16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75">
        <f>IF(AND($X$1012&lt;&gt;" ",$X$1012&lt;&gt;0),IF(X962=$X$1012,1+COUNTIF(U$7:U961,"&gt;0"),0),0)</f>
        <v>0</v>
      </c>
      <c r="V962" s="178" t="s">
        <v>1151</v>
      </c>
      <c r="W962" s="130"/>
      <c r="X962" s="131"/>
      <c r="Y962" s="131"/>
      <c r="Z962" s="206"/>
      <c r="AA962" s="194">
        <f t="shared" si="69"/>
        <v>0</v>
      </c>
      <c r="AB962" s="124" t="str">
        <f t="shared" si="70"/>
        <v/>
      </c>
      <c r="AC962" s="195" t="str">
        <f t="shared" si="71"/>
        <v/>
      </c>
      <c r="AD962" s="194" t="str">
        <f t="shared" si="72"/>
        <v/>
      </c>
      <c r="AE962" s="194">
        <f>IF(AD962="",0,IF(ISERROR(VLOOKUP(AD962,AD$7:AD961,1,FALSE)),1,0))</f>
        <v>0</v>
      </c>
      <c r="AF962" s="194"/>
    </row>
    <row r="963" spans="1:32" ht="16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75">
        <f>IF(AND($X$1012&lt;&gt;" ",$X$1012&lt;&gt;0),IF(X963=$X$1012,1+COUNTIF(U$7:U962,"&gt;0"),0),0)</f>
        <v>0</v>
      </c>
      <c r="V963" s="178" t="s">
        <v>1152</v>
      </c>
      <c r="W963" s="130"/>
      <c r="X963" s="131"/>
      <c r="Y963" s="131"/>
      <c r="Z963" s="206"/>
      <c r="AA963" s="194">
        <f t="shared" si="69"/>
        <v>0</v>
      </c>
      <c r="AB963" s="124" t="str">
        <f t="shared" si="70"/>
        <v/>
      </c>
      <c r="AC963" s="195" t="str">
        <f t="shared" si="71"/>
        <v/>
      </c>
      <c r="AD963" s="194" t="str">
        <f t="shared" si="72"/>
        <v/>
      </c>
      <c r="AE963" s="194">
        <f>IF(AD963="",0,IF(ISERROR(VLOOKUP(AD963,AD$7:AD962,1,FALSE)),1,0))</f>
        <v>0</v>
      </c>
      <c r="AF963" s="194"/>
    </row>
    <row r="964" spans="1:32" ht="16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75">
        <f>IF(AND($X$1012&lt;&gt;" ",$X$1012&lt;&gt;0),IF(X964=$X$1012,1+COUNTIF(U$7:U963,"&gt;0"),0),0)</f>
        <v>0</v>
      </c>
      <c r="V964" s="178" t="s">
        <v>1153</v>
      </c>
      <c r="W964" s="130"/>
      <c r="X964" s="131"/>
      <c r="Y964" s="131"/>
      <c r="Z964" s="206"/>
      <c r="AA964" s="194">
        <f t="shared" si="69"/>
        <v>0</v>
      </c>
      <c r="AB964" s="124" t="str">
        <f t="shared" si="70"/>
        <v/>
      </c>
      <c r="AC964" s="195" t="str">
        <f t="shared" si="71"/>
        <v/>
      </c>
      <c r="AD964" s="194" t="str">
        <f t="shared" si="72"/>
        <v/>
      </c>
      <c r="AE964" s="194">
        <f>IF(AD964="",0,IF(ISERROR(VLOOKUP(AD964,AD$7:AD963,1,FALSE)),1,0))</f>
        <v>0</v>
      </c>
      <c r="AF964" s="194"/>
    </row>
    <row r="965" spans="1:32" ht="16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75">
        <f>IF(AND($X$1012&lt;&gt;" ",$X$1012&lt;&gt;0),IF(X965=$X$1012,1+COUNTIF(U$7:U964,"&gt;0"),0),0)</f>
        <v>0</v>
      </c>
      <c r="V965" s="178" t="s">
        <v>1154</v>
      </c>
      <c r="W965" s="130"/>
      <c r="X965" s="131"/>
      <c r="Y965" s="131"/>
      <c r="Z965" s="206"/>
      <c r="AA965" s="194">
        <f t="shared" si="69"/>
        <v>0</v>
      </c>
      <c r="AB965" s="124" t="str">
        <f t="shared" si="70"/>
        <v/>
      </c>
      <c r="AC965" s="195" t="str">
        <f t="shared" si="71"/>
        <v/>
      </c>
      <c r="AD965" s="194" t="str">
        <f t="shared" si="72"/>
        <v/>
      </c>
      <c r="AE965" s="194">
        <f>IF(AD965="",0,IF(ISERROR(VLOOKUP(AD965,AD$7:AD964,1,FALSE)),1,0))</f>
        <v>0</v>
      </c>
      <c r="AF965" s="194"/>
    </row>
    <row r="966" spans="1:32" ht="16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75">
        <f>IF(AND($X$1012&lt;&gt;" ",$X$1012&lt;&gt;0),IF(X966=$X$1012,1+COUNTIF(U$7:U965,"&gt;0"),0),0)</f>
        <v>0</v>
      </c>
      <c r="V966" s="178" t="s">
        <v>1155</v>
      </c>
      <c r="W966" s="130"/>
      <c r="X966" s="131"/>
      <c r="Y966" s="131"/>
      <c r="Z966" s="206"/>
      <c r="AA966" s="194">
        <f t="shared" si="69"/>
        <v>0</v>
      </c>
      <c r="AB966" s="124" t="str">
        <f t="shared" si="70"/>
        <v/>
      </c>
      <c r="AC966" s="195" t="str">
        <f t="shared" si="71"/>
        <v/>
      </c>
      <c r="AD966" s="194" t="str">
        <f t="shared" si="72"/>
        <v/>
      </c>
      <c r="AE966" s="194">
        <f>IF(AD966="",0,IF(ISERROR(VLOOKUP(AD966,AD$7:AD965,1,FALSE)),1,0))</f>
        <v>0</v>
      </c>
      <c r="AF966" s="194"/>
    </row>
    <row r="967" spans="1:32" ht="16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75">
        <f>IF(AND($X$1012&lt;&gt;" ",$X$1012&lt;&gt;0),IF(X967=$X$1012,1+COUNTIF(U$7:U966,"&gt;0"),0),0)</f>
        <v>0</v>
      </c>
      <c r="V967" s="178" t="s">
        <v>1156</v>
      </c>
      <c r="W967" s="130"/>
      <c r="X967" s="131"/>
      <c r="Y967" s="131"/>
      <c r="Z967" s="206"/>
      <c r="AA967" s="194">
        <f t="shared" si="69"/>
        <v>0</v>
      </c>
      <c r="AB967" s="124" t="str">
        <f t="shared" si="70"/>
        <v/>
      </c>
      <c r="AC967" s="195" t="str">
        <f t="shared" si="71"/>
        <v/>
      </c>
      <c r="AD967" s="194" t="str">
        <f t="shared" si="72"/>
        <v/>
      </c>
      <c r="AE967" s="194">
        <f>IF(AD967="",0,IF(ISERROR(VLOOKUP(AD967,AD$7:AD966,1,FALSE)),1,0))</f>
        <v>0</v>
      </c>
      <c r="AF967" s="194"/>
    </row>
    <row r="968" spans="1:32" ht="16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75">
        <f>IF(AND($X$1012&lt;&gt;" ",$X$1012&lt;&gt;0),IF(X968=$X$1012,1+COUNTIF(U$7:U967,"&gt;0"),0),0)</f>
        <v>0</v>
      </c>
      <c r="V968" s="178" t="s">
        <v>1157</v>
      </c>
      <c r="W968" s="130"/>
      <c r="X968" s="131"/>
      <c r="Y968" s="131"/>
      <c r="Z968" s="206"/>
      <c r="AA968" s="194">
        <f t="shared" ref="AA968:AA1006" si="73">IF(ISBLANK(X968),0,VLOOKUP(X968,$B$8:$E$22,1,FALSE))</f>
        <v>0</v>
      </c>
      <c r="AB968" s="124" t="str">
        <f t="shared" ref="AB968:AB1006" si="74">IF(W968&gt;0,CONCATENATE(MONTH(W968)&amp;X968),"")</f>
        <v/>
      </c>
      <c r="AC968" s="195" t="str">
        <f t="shared" ref="AC968:AC1006" si="75">IF(OR(AND(Z968&lt;&gt;0,ISBLANK(X968)),ISERROR(AA968)),"ERR","")</f>
        <v/>
      </c>
      <c r="AD968" s="194" t="str">
        <f t="shared" ref="AD968:AD1006" si="76">IF(W968&gt;0,CONCATENATE(MONTH(W968),"-",YEAR(W968)),"")</f>
        <v/>
      </c>
      <c r="AE968" s="194">
        <f>IF(AD968="",0,IF(ISERROR(VLOOKUP(AD968,AD$7:AD967,1,FALSE)),1,0))</f>
        <v>0</v>
      </c>
      <c r="AF968" s="194"/>
    </row>
    <row r="969" spans="1:32" ht="16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75">
        <f>IF(AND($X$1012&lt;&gt;" ",$X$1012&lt;&gt;0),IF(X969=$X$1012,1+COUNTIF(U$7:U968,"&gt;0"),0),0)</f>
        <v>0</v>
      </c>
      <c r="V969" s="178" t="s">
        <v>1158</v>
      </c>
      <c r="W969" s="130"/>
      <c r="X969" s="131"/>
      <c r="Y969" s="131"/>
      <c r="Z969" s="206"/>
      <c r="AA969" s="194">
        <f t="shared" si="73"/>
        <v>0</v>
      </c>
      <c r="AB969" s="124" t="str">
        <f t="shared" si="74"/>
        <v/>
      </c>
      <c r="AC969" s="195" t="str">
        <f t="shared" si="75"/>
        <v/>
      </c>
      <c r="AD969" s="194" t="str">
        <f t="shared" si="76"/>
        <v/>
      </c>
      <c r="AE969" s="194">
        <f>IF(AD969="",0,IF(ISERROR(VLOOKUP(AD969,AD$7:AD968,1,FALSE)),1,0))</f>
        <v>0</v>
      </c>
      <c r="AF969" s="194"/>
    </row>
    <row r="970" spans="1:32" ht="16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75">
        <f>IF(AND($X$1012&lt;&gt;" ",$X$1012&lt;&gt;0),IF(X970=$X$1012,1+COUNTIF(U$7:U969,"&gt;0"),0),0)</f>
        <v>0</v>
      </c>
      <c r="V970" s="178" t="s">
        <v>1159</v>
      </c>
      <c r="W970" s="130"/>
      <c r="X970" s="131"/>
      <c r="Y970" s="131"/>
      <c r="Z970" s="206"/>
      <c r="AA970" s="194">
        <f t="shared" si="73"/>
        <v>0</v>
      </c>
      <c r="AB970" s="124" t="str">
        <f t="shared" si="74"/>
        <v/>
      </c>
      <c r="AC970" s="195" t="str">
        <f t="shared" si="75"/>
        <v/>
      </c>
      <c r="AD970" s="194" t="str">
        <f t="shared" si="76"/>
        <v/>
      </c>
      <c r="AE970" s="194">
        <f>IF(AD970="",0,IF(ISERROR(VLOOKUP(AD970,AD$7:AD969,1,FALSE)),1,0))</f>
        <v>0</v>
      </c>
      <c r="AF970" s="194"/>
    </row>
    <row r="971" spans="1:32" ht="16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75">
        <f>IF(AND($X$1012&lt;&gt;" ",$X$1012&lt;&gt;0),IF(X971=$X$1012,1+COUNTIF(U$7:U970,"&gt;0"),0),0)</f>
        <v>0</v>
      </c>
      <c r="V971" s="178" t="s">
        <v>1160</v>
      </c>
      <c r="W971" s="130"/>
      <c r="X971" s="131"/>
      <c r="Y971" s="131"/>
      <c r="Z971" s="206"/>
      <c r="AA971" s="194">
        <f t="shared" si="73"/>
        <v>0</v>
      </c>
      <c r="AB971" s="124" t="str">
        <f t="shared" si="74"/>
        <v/>
      </c>
      <c r="AC971" s="195" t="str">
        <f t="shared" si="75"/>
        <v/>
      </c>
      <c r="AD971" s="194" t="str">
        <f t="shared" si="76"/>
        <v/>
      </c>
      <c r="AE971" s="194">
        <f>IF(AD971="",0,IF(ISERROR(VLOOKUP(AD971,AD$7:AD970,1,FALSE)),1,0))</f>
        <v>0</v>
      </c>
      <c r="AF971" s="194"/>
    </row>
    <row r="972" spans="1:32" ht="16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75">
        <f>IF(AND($X$1012&lt;&gt;" ",$X$1012&lt;&gt;0),IF(X972=$X$1012,1+COUNTIF(U$7:U971,"&gt;0"),0),0)</f>
        <v>0</v>
      </c>
      <c r="V972" s="178" t="s">
        <v>1161</v>
      </c>
      <c r="W972" s="130"/>
      <c r="X972" s="131"/>
      <c r="Y972" s="131"/>
      <c r="Z972" s="206"/>
      <c r="AA972" s="194">
        <f t="shared" si="73"/>
        <v>0</v>
      </c>
      <c r="AB972" s="124" t="str">
        <f t="shared" si="74"/>
        <v/>
      </c>
      <c r="AC972" s="195" t="str">
        <f t="shared" si="75"/>
        <v/>
      </c>
      <c r="AD972" s="194" t="str">
        <f t="shared" si="76"/>
        <v/>
      </c>
      <c r="AE972" s="194">
        <f>IF(AD972="",0,IF(ISERROR(VLOOKUP(AD972,AD$7:AD971,1,FALSE)),1,0))</f>
        <v>0</v>
      </c>
      <c r="AF972" s="194"/>
    </row>
    <row r="973" spans="1:32" ht="16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75">
        <f>IF(AND($X$1012&lt;&gt;" ",$X$1012&lt;&gt;0),IF(X973=$X$1012,1+COUNTIF(U$7:U972,"&gt;0"),0),0)</f>
        <v>0</v>
      </c>
      <c r="V973" s="178" t="s">
        <v>1162</v>
      </c>
      <c r="W973" s="130"/>
      <c r="X973" s="131"/>
      <c r="Y973" s="131"/>
      <c r="Z973" s="206"/>
      <c r="AA973" s="194">
        <f t="shared" si="73"/>
        <v>0</v>
      </c>
      <c r="AB973" s="124" t="str">
        <f t="shared" si="74"/>
        <v/>
      </c>
      <c r="AC973" s="195" t="str">
        <f t="shared" si="75"/>
        <v/>
      </c>
      <c r="AD973" s="194" t="str">
        <f t="shared" si="76"/>
        <v/>
      </c>
      <c r="AE973" s="194">
        <f>IF(AD973="",0,IF(ISERROR(VLOOKUP(AD973,AD$7:AD972,1,FALSE)),1,0))</f>
        <v>0</v>
      </c>
      <c r="AF973" s="194"/>
    </row>
    <row r="974" spans="1:32" ht="16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75">
        <f>IF(AND($X$1012&lt;&gt;" ",$X$1012&lt;&gt;0),IF(X974=$X$1012,1+COUNTIF(U$7:U973,"&gt;0"),0),0)</f>
        <v>0</v>
      </c>
      <c r="V974" s="178" t="s">
        <v>1163</v>
      </c>
      <c r="W974" s="130"/>
      <c r="X974" s="131"/>
      <c r="Y974" s="131"/>
      <c r="Z974" s="206"/>
      <c r="AA974" s="194">
        <f t="shared" si="73"/>
        <v>0</v>
      </c>
      <c r="AB974" s="124" t="str">
        <f t="shared" si="74"/>
        <v/>
      </c>
      <c r="AC974" s="195" t="str">
        <f t="shared" si="75"/>
        <v/>
      </c>
      <c r="AD974" s="194" t="str">
        <f t="shared" si="76"/>
        <v/>
      </c>
      <c r="AE974" s="194">
        <f>IF(AD974="",0,IF(ISERROR(VLOOKUP(AD974,AD$7:AD973,1,FALSE)),1,0))</f>
        <v>0</v>
      </c>
      <c r="AF974" s="194"/>
    </row>
    <row r="975" spans="1:32" ht="16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75">
        <f>IF(AND($X$1012&lt;&gt;" ",$X$1012&lt;&gt;0),IF(X975=$X$1012,1+COUNTIF(U$7:U974,"&gt;0"),0),0)</f>
        <v>0</v>
      </c>
      <c r="V975" s="178" t="s">
        <v>1164</v>
      </c>
      <c r="W975" s="130"/>
      <c r="X975" s="131"/>
      <c r="Y975" s="131"/>
      <c r="Z975" s="206"/>
      <c r="AA975" s="194">
        <f t="shared" si="73"/>
        <v>0</v>
      </c>
      <c r="AB975" s="124" t="str">
        <f t="shared" si="74"/>
        <v/>
      </c>
      <c r="AC975" s="195" t="str">
        <f t="shared" si="75"/>
        <v/>
      </c>
      <c r="AD975" s="194" t="str">
        <f t="shared" si="76"/>
        <v/>
      </c>
      <c r="AE975" s="194">
        <f>IF(AD975="",0,IF(ISERROR(VLOOKUP(AD975,AD$7:AD974,1,FALSE)),1,0))</f>
        <v>0</v>
      </c>
      <c r="AF975" s="194"/>
    </row>
    <row r="976" spans="1:32" ht="16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75">
        <f>IF(AND($X$1012&lt;&gt;" ",$X$1012&lt;&gt;0),IF(X976=$X$1012,1+COUNTIF(U$7:U975,"&gt;0"),0),0)</f>
        <v>0</v>
      </c>
      <c r="V976" s="178" t="s">
        <v>1165</v>
      </c>
      <c r="W976" s="130"/>
      <c r="X976" s="131"/>
      <c r="Y976" s="131"/>
      <c r="Z976" s="206"/>
      <c r="AA976" s="194">
        <f t="shared" si="73"/>
        <v>0</v>
      </c>
      <c r="AB976" s="124" t="str">
        <f t="shared" si="74"/>
        <v/>
      </c>
      <c r="AC976" s="195" t="str">
        <f t="shared" si="75"/>
        <v/>
      </c>
      <c r="AD976" s="194" t="str">
        <f t="shared" si="76"/>
        <v/>
      </c>
      <c r="AE976" s="194">
        <f>IF(AD976="",0,IF(ISERROR(VLOOKUP(AD976,AD$7:AD975,1,FALSE)),1,0))</f>
        <v>0</v>
      </c>
      <c r="AF976" s="194"/>
    </row>
    <row r="977" spans="1:32" ht="16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75">
        <f>IF(AND($X$1012&lt;&gt;" ",$X$1012&lt;&gt;0),IF(X977=$X$1012,1+COUNTIF(U$7:U976,"&gt;0"),0),0)</f>
        <v>0</v>
      </c>
      <c r="V977" s="178" t="s">
        <v>1166</v>
      </c>
      <c r="W977" s="130"/>
      <c r="X977" s="131"/>
      <c r="Y977" s="131"/>
      <c r="Z977" s="206"/>
      <c r="AA977" s="194">
        <f t="shared" si="73"/>
        <v>0</v>
      </c>
      <c r="AB977" s="124" t="str">
        <f t="shared" si="74"/>
        <v/>
      </c>
      <c r="AC977" s="195" t="str">
        <f t="shared" si="75"/>
        <v/>
      </c>
      <c r="AD977" s="194" t="str">
        <f t="shared" si="76"/>
        <v/>
      </c>
      <c r="AE977" s="194">
        <f>IF(AD977="",0,IF(ISERROR(VLOOKUP(AD977,AD$7:AD976,1,FALSE)),1,0))</f>
        <v>0</v>
      </c>
      <c r="AF977" s="194"/>
    </row>
    <row r="978" spans="1:32" ht="16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75">
        <f>IF(AND($X$1012&lt;&gt;" ",$X$1012&lt;&gt;0),IF(X978=$X$1012,1+COUNTIF(U$7:U977,"&gt;0"),0),0)</f>
        <v>0</v>
      </c>
      <c r="V978" s="178" t="s">
        <v>1167</v>
      </c>
      <c r="W978" s="130"/>
      <c r="X978" s="131"/>
      <c r="Y978" s="131"/>
      <c r="Z978" s="206"/>
      <c r="AA978" s="194">
        <f t="shared" si="73"/>
        <v>0</v>
      </c>
      <c r="AB978" s="124" t="str">
        <f t="shared" si="74"/>
        <v/>
      </c>
      <c r="AC978" s="195" t="str">
        <f t="shared" si="75"/>
        <v/>
      </c>
      <c r="AD978" s="194" t="str">
        <f t="shared" si="76"/>
        <v/>
      </c>
      <c r="AE978" s="194">
        <f>IF(AD978="",0,IF(ISERROR(VLOOKUP(AD978,AD$7:AD977,1,FALSE)),1,0))</f>
        <v>0</v>
      </c>
      <c r="AF978" s="194"/>
    </row>
    <row r="979" spans="1:32" ht="16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75">
        <f>IF(AND($X$1012&lt;&gt;" ",$X$1012&lt;&gt;0),IF(X979=$X$1012,1+COUNTIF(U$7:U978,"&gt;0"),0),0)</f>
        <v>0</v>
      </c>
      <c r="V979" s="178" t="s">
        <v>1168</v>
      </c>
      <c r="W979" s="130"/>
      <c r="X979" s="131"/>
      <c r="Y979" s="131"/>
      <c r="Z979" s="206"/>
      <c r="AA979" s="194">
        <f t="shared" si="73"/>
        <v>0</v>
      </c>
      <c r="AB979" s="124" t="str">
        <f t="shared" si="74"/>
        <v/>
      </c>
      <c r="AC979" s="195" t="str">
        <f t="shared" si="75"/>
        <v/>
      </c>
      <c r="AD979" s="194" t="str">
        <f t="shared" si="76"/>
        <v/>
      </c>
      <c r="AE979" s="194">
        <f>IF(AD979="",0,IF(ISERROR(VLOOKUP(AD979,AD$7:AD978,1,FALSE)),1,0))</f>
        <v>0</v>
      </c>
      <c r="AF979" s="194"/>
    </row>
    <row r="980" spans="1:32" ht="16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75">
        <f>IF(AND($X$1012&lt;&gt;" ",$X$1012&lt;&gt;0),IF(X980=$X$1012,1+COUNTIF(U$7:U979,"&gt;0"),0),0)</f>
        <v>0</v>
      </c>
      <c r="V980" s="178" t="s">
        <v>1169</v>
      </c>
      <c r="W980" s="130"/>
      <c r="X980" s="131"/>
      <c r="Y980" s="131"/>
      <c r="Z980" s="206"/>
      <c r="AA980" s="194">
        <f t="shared" si="73"/>
        <v>0</v>
      </c>
      <c r="AB980" s="124" t="str">
        <f t="shared" si="74"/>
        <v/>
      </c>
      <c r="AC980" s="195" t="str">
        <f t="shared" si="75"/>
        <v/>
      </c>
      <c r="AD980" s="194" t="str">
        <f t="shared" si="76"/>
        <v/>
      </c>
      <c r="AE980" s="194">
        <f>IF(AD980="",0,IF(ISERROR(VLOOKUP(AD980,AD$7:AD979,1,FALSE)),1,0))</f>
        <v>0</v>
      </c>
      <c r="AF980" s="194"/>
    </row>
    <row r="981" spans="1:32" ht="16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75">
        <f>IF(AND($X$1012&lt;&gt;" ",$X$1012&lt;&gt;0),IF(X981=$X$1012,1+COUNTIF(U$7:U980,"&gt;0"),0),0)</f>
        <v>0</v>
      </c>
      <c r="V981" s="178" t="s">
        <v>1170</v>
      </c>
      <c r="W981" s="130"/>
      <c r="X981" s="131"/>
      <c r="Y981" s="131"/>
      <c r="Z981" s="206"/>
      <c r="AA981" s="194">
        <f t="shared" si="73"/>
        <v>0</v>
      </c>
      <c r="AB981" s="124" t="str">
        <f t="shared" si="74"/>
        <v/>
      </c>
      <c r="AC981" s="195" t="str">
        <f t="shared" si="75"/>
        <v/>
      </c>
      <c r="AD981" s="194" t="str">
        <f t="shared" si="76"/>
        <v/>
      </c>
      <c r="AE981" s="194">
        <f>IF(AD981="",0,IF(ISERROR(VLOOKUP(AD981,AD$7:AD980,1,FALSE)),1,0))</f>
        <v>0</v>
      </c>
      <c r="AF981" s="194"/>
    </row>
    <row r="982" spans="1:32" ht="16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75">
        <f>IF(AND($X$1012&lt;&gt;" ",$X$1012&lt;&gt;0),IF(X982=$X$1012,1+COUNTIF(U$7:U981,"&gt;0"),0),0)</f>
        <v>0</v>
      </c>
      <c r="V982" s="178" t="s">
        <v>1171</v>
      </c>
      <c r="W982" s="130"/>
      <c r="X982" s="131"/>
      <c r="Y982" s="131"/>
      <c r="Z982" s="206"/>
      <c r="AA982" s="194">
        <f t="shared" si="73"/>
        <v>0</v>
      </c>
      <c r="AB982" s="124" t="str">
        <f t="shared" si="74"/>
        <v/>
      </c>
      <c r="AC982" s="195" t="str">
        <f t="shared" si="75"/>
        <v/>
      </c>
      <c r="AD982" s="194" t="str">
        <f t="shared" si="76"/>
        <v/>
      </c>
      <c r="AE982" s="194">
        <f>IF(AD982="",0,IF(ISERROR(VLOOKUP(AD982,AD$7:AD981,1,FALSE)),1,0))</f>
        <v>0</v>
      </c>
      <c r="AF982" s="194"/>
    </row>
    <row r="983" spans="1:32" ht="16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75">
        <f>IF(AND($X$1012&lt;&gt;" ",$X$1012&lt;&gt;0),IF(X983=$X$1012,1+COUNTIF(U$7:U982,"&gt;0"),0),0)</f>
        <v>0</v>
      </c>
      <c r="V983" s="178" t="s">
        <v>1172</v>
      </c>
      <c r="W983" s="130"/>
      <c r="X983" s="131"/>
      <c r="Y983" s="131"/>
      <c r="Z983" s="206"/>
      <c r="AA983" s="194">
        <f t="shared" si="73"/>
        <v>0</v>
      </c>
      <c r="AB983" s="124" t="str">
        <f t="shared" si="74"/>
        <v/>
      </c>
      <c r="AC983" s="195" t="str">
        <f t="shared" si="75"/>
        <v/>
      </c>
      <c r="AD983" s="194" t="str">
        <f t="shared" si="76"/>
        <v/>
      </c>
      <c r="AE983" s="194">
        <f>IF(AD983="",0,IF(ISERROR(VLOOKUP(AD983,AD$7:AD982,1,FALSE)),1,0))</f>
        <v>0</v>
      </c>
      <c r="AF983" s="194"/>
    </row>
    <row r="984" spans="1:32" ht="16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75">
        <f>IF(AND($X$1012&lt;&gt;" ",$X$1012&lt;&gt;0),IF(X984=$X$1012,1+COUNTIF(U$7:U983,"&gt;0"),0),0)</f>
        <v>0</v>
      </c>
      <c r="V984" s="178" t="s">
        <v>1173</v>
      </c>
      <c r="W984" s="130"/>
      <c r="X984" s="131"/>
      <c r="Y984" s="131"/>
      <c r="Z984" s="206"/>
      <c r="AA984" s="194">
        <f t="shared" si="73"/>
        <v>0</v>
      </c>
      <c r="AB984" s="124" t="str">
        <f t="shared" si="74"/>
        <v/>
      </c>
      <c r="AC984" s="195" t="str">
        <f t="shared" si="75"/>
        <v/>
      </c>
      <c r="AD984" s="194" t="str">
        <f t="shared" si="76"/>
        <v/>
      </c>
      <c r="AE984" s="194">
        <f>IF(AD984="",0,IF(ISERROR(VLOOKUP(AD984,AD$7:AD983,1,FALSE)),1,0))</f>
        <v>0</v>
      </c>
      <c r="AF984" s="194"/>
    </row>
    <row r="985" spans="1:32" ht="16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75">
        <f>IF(AND($X$1012&lt;&gt;" ",$X$1012&lt;&gt;0),IF(X985=$X$1012,1+COUNTIF(U$7:U984,"&gt;0"),0),0)</f>
        <v>0</v>
      </c>
      <c r="V985" s="178" t="s">
        <v>1174</v>
      </c>
      <c r="W985" s="130"/>
      <c r="X985" s="131"/>
      <c r="Y985" s="131"/>
      <c r="Z985" s="206"/>
      <c r="AA985" s="194">
        <f t="shared" si="73"/>
        <v>0</v>
      </c>
      <c r="AB985" s="124" t="str">
        <f t="shared" si="74"/>
        <v/>
      </c>
      <c r="AC985" s="195" t="str">
        <f t="shared" si="75"/>
        <v/>
      </c>
      <c r="AD985" s="194" t="str">
        <f t="shared" si="76"/>
        <v/>
      </c>
      <c r="AE985" s="194">
        <f>IF(AD985="",0,IF(ISERROR(VLOOKUP(AD985,AD$7:AD984,1,FALSE)),1,0))</f>
        <v>0</v>
      </c>
      <c r="AF985" s="194"/>
    </row>
    <row r="986" spans="1:32" ht="16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75">
        <f>IF(AND($X$1012&lt;&gt;" ",$X$1012&lt;&gt;0),IF(X986=$X$1012,1+COUNTIF(U$7:U985,"&gt;0"),0),0)</f>
        <v>0</v>
      </c>
      <c r="V986" s="178" t="s">
        <v>1175</v>
      </c>
      <c r="W986" s="130"/>
      <c r="X986" s="131"/>
      <c r="Y986" s="131"/>
      <c r="Z986" s="206"/>
      <c r="AA986" s="194">
        <f t="shared" si="73"/>
        <v>0</v>
      </c>
      <c r="AB986" s="124" t="str">
        <f t="shared" si="74"/>
        <v/>
      </c>
      <c r="AC986" s="195" t="str">
        <f t="shared" si="75"/>
        <v/>
      </c>
      <c r="AD986" s="194" t="str">
        <f t="shared" si="76"/>
        <v/>
      </c>
      <c r="AE986" s="194">
        <f>IF(AD986="",0,IF(ISERROR(VLOOKUP(AD986,AD$7:AD985,1,FALSE)),1,0))</f>
        <v>0</v>
      </c>
      <c r="AF986" s="194"/>
    </row>
    <row r="987" spans="1:32" ht="16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75">
        <f>IF(AND($X$1012&lt;&gt;" ",$X$1012&lt;&gt;0),IF(X987=$X$1012,1+COUNTIF(U$7:U986,"&gt;0"),0),0)</f>
        <v>0</v>
      </c>
      <c r="V987" s="178" t="s">
        <v>1176</v>
      </c>
      <c r="W987" s="130"/>
      <c r="X987" s="131"/>
      <c r="Y987" s="131"/>
      <c r="Z987" s="206"/>
      <c r="AA987" s="194">
        <f t="shared" si="73"/>
        <v>0</v>
      </c>
      <c r="AB987" s="124" t="str">
        <f t="shared" si="74"/>
        <v/>
      </c>
      <c r="AC987" s="195" t="str">
        <f t="shared" si="75"/>
        <v/>
      </c>
      <c r="AD987" s="194" t="str">
        <f t="shared" si="76"/>
        <v/>
      </c>
      <c r="AE987" s="194">
        <f>IF(AD987="",0,IF(ISERROR(VLOOKUP(AD987,AD$7:AD986,1,FALSE)),1,0))</f>
        <v>0</v>
      </c>
      <c r="AF987" s="194"/>
    </row>
    <row r="988" spans="1:32" ht="16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75">
        <f>IF(AND($X$1012&lt;&gt;" ",$X$1012&lt;&gt;0),IF(X988=$X$1012,1+COUNTIF(U$7:U987,"&gt;0"),0),0)</f>
        <v>0</v>
      </c>
      <c r="V988" s="178" t="s">
        <v>1177</v>
      </c>
      <c r="W988" s="130"/>
      <c r="X988" s="131"/>
      <c r="Y988" s="131"/>
      <c r="Z988" s="206"/>
      <c r="AA988" s="194">
        <f t="shared" si="73"/>
        <v>0</v>
      </c>
      <c r="AB988" s="124" t="str">
        <f t="shared" si="74"/>
        <v/>
      </c>
      <c r="AC988" s="195" t="str">
        <f t="shared" si="75"/>
        <v/>
      </c>
      <c r="AD988" s="194" t="str">
        <f t="shared" si="76"/>
        <v/>
      </c>
      <c r="AE988" s="194">
        <f>IF(AD988="",0,IF(ISERROR(VLOOKUP(AD988,AD$7:AD987,1,FALSE)),1,0))</f>
        <v>0</v>
      </c>
      <c r="AF988" s="194"/>
    </row>
    <row r="989" spans="1:32" ht="16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75">
        <f>IF(AND($X$1012&lt;&gt;" ",$X$1012&lt;&gt;0),IF(X989=$X$1012,1+COUNTIF(U$7:U988,"&gt;0"),0),0)</f>
        <v>0</v>
      </c>
      <c r="V989" s="178" t="s">
        <v>1178</v>
      </c>
      <c r="W989" s="130"/>
      <c r="X989" s="131"/>
      <c r="Y989" s="131"/>
      <c r="Z989" s="206"/>
      <c r="AA989" s="194">
        <f t="shared" si="73"/>
        <v>0</v>
      </c>
      <c r="AB989" s="124" t="str">
        <f t="shared" si="74"/>
        <v/>
      </c>
      <c r="AC989" s="195" t="str">
        <f t="shared" si="75"/>
        <v/>
      </c>
      <c r="AD989" s="194" t="str">
        <f t="shared" si="76"/>
        <v/>
      </c>
      <c r="AE989" s="194">
        <f>IF(AD989="",0,IF(ISERROR(VLOOKUP(AD989,AD$7:AD988,1,FALSE)),1,0))</f>
        <v>0</v>
      </c>
      <c r="AF989" s="194"/>
    </row>
    <row r="990" spans="1:32" ht="16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75">
        <f>IF(AND($X$1012&lt;&gt;" ",$X$1012&lt;&gt;0),IF(X990=$X$1012,1+COUNTIF(U$7:U989,"&gt;0"),0),0)</f>
        <v>0</v>
      </c>
      <c r="V990" s="178" t="s">
        <v>1179</v>
      </c>
      <c r="W990" s="130"/>
      <c r="X990" s="131"/>
      <c r="Y990" s="131"/>
      <c r="Z990" s="206"/>
      <c r="AA990" s="194">
        <f t="shared" si="73"/>
        <v>0</v>
      </c>
      <c r="AB990" s="124" t="str">
        <f t="shared" si="74"/>
        <v/>
      </c>
      <c r="AC990" s="195" t="str">
        <f t="shared" si="75"/>
        <v/>
      </c>
      <c r="AD990" s="194" t="str">
        <f t="shared" si="76"/>
        <v/>
      </c>
      <c r="AE990" s="194">
        <f>IF(AD990="",0,IF(ISERROR(VLOOKUP(AD990,AD$7:AD989,1,FALSE)),1,0))</f>
        <v>0</v>
      </c>
      <c r="AF990" s="194"/>
    </row>
    <row r="991" spans="1:32" ht="16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75">
        <f>IF(AND($X$1012&lt;&gt;" ",$X$1012&lt;&gt;0),IF(X991=$X$1012,1+COUNTIF(U$7:U990,"&gt;0"),0),0)</f>
        <v>0</v>
      </c>
      <c r="V991" s="178" t="s">
        <v>1180</v>
      </c>
      <c r="W991" s="130"/>
      <c r="X991" s="131"/>
      <c r="Y991" s="131"/>
      <c r="Z991" s="206"/>
      <c r="AA991" s="194">
        <f t="shared" si="73"/>
        <v>0</v>
      </c>
      <c r="AB991" s="124" t="str">
        <f t="shared" si="74"/>
        <v/>
      </c>
      <c r="AC991" s="195" t="str">
        <f t="shared" si="75"/>
        <v/>
      </c>
      <c r="AD991" s="194" t="str">
        <f t="shared" si="76"/>
        <v/>
      </c>
      <c r="AE991" s="194">
        <f>IF(AD991="",0,IF(ISERROR(VLOOKUP(AD991,AD$7:AD990,1,FALSE)),1,0))</f>
        <v>0</v>
      </c>
      <c r="AF991" s="194"/>
    </row>
    <row r="992" spans="1:32" ht="16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75">
        <f>IF(AND($X$1012&lt;&gt;" ",$X$1012&lt;&gt;0),IF(X992=$X$1012,1+COUNTIF(U$7:U991,"&gt;0"),0),0)</f>
        <v>0</v>
      </c>
      <c r="V992" s="178" t="s">
        <v>1181</v>
      </c>
      <c r="W992" s="130"/>
      <c r="X992" s="131"/>
      <c r="Y992" s="131"/>
      <c r="Z992" s="206"/>
      <c r="AA992" s="194">
        <f t="shared" si="73"/>
        <v>0</v>
      </c>
      <c r="AB992" s="124" t="str">
        <f t="shared" si="74"/>
        <v/>
      </c>
      <c r="AC992" s="195" t="str">
        <f t="shared" si="75"/>
        <v/>
      </c>
      <c r="AD992" s="194" t="str">
        <f t="shared" si="76"/>
        <v/>
      </c>
      <c r="AE992" s="194">
        <f>IF(AD992="",0,IF(ISERROR(VLOOKUP(AD992,AD$7:AD991,1,FALSE)),1,0))</f>
        <v>0</v>
      </c>
      <c r="AF992" s="194"/>
    </row>
    <row r="993" spans="1:32" ht="16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75">
        <f>IF(AND($X$1012&lt;&gt;" ",$X$1012&lt;&gt;0),IF(X993=$X$1012,1+COUNTIF(U$7:U992,"&gt;0"),0),0)</f>
        <v>0</v>
      </c>
      <c r="V993" s="178" t="s">
        <v>1182</v>
      </c>
      <c r="W993" s="130"/>
      <c r="X993" s="131"/>
      <c r="Y993" s="131"/>
      <c r="Z993" s="206"/>
      <c r="AA993" s="194">
        <f t="shared" si="73"/>
        <v>0</v>
      </c>
      <c r="AB993" s="124" t="str">
        <f t="shared" si="74"/>
        <v/>
      </c>
      <c r="AC993" s="195" t="str">
        <f t="shared" si="75"/>
        <v/>
      </c>
      <c r="AD993" s="194" t="str">
        <f t="shared" si="76"/>
        <v/>
      </c>
      <c r="AE993" s="194">
        <f>IF(AD993="",0,IF(ISERROR(VLOOKUP(AD993,AD$7:AD992,1,FALSE)),1,0))</f>
        <v>0</v>
      </c>
      <c r="AF993" s="194"/>
    </row>
    <row r="994" spans="1:32" ht="16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75">
        <f>IF(AND($X$1012&lt;&gt;" ",$X$1012&lt;&gt;0),IF(X994=$X$1012,1+COUNTIF(U$7:U993,"&gt;0"),0),0)</f>
        <v>0</v>
      </c>
      <c r="V994" s="178" t="s">
        <v>1183</v>
      </c>
      <c r="W994" s="130"/>
      <c r="X994" s="131"/>
      <c r="Y994" s="131"/>
      <c r="Z994" s="206"/>
      <c r="AA994" s="194">
        <f t="shared" si="73"/>
        <v>0</v>
      </c>
      <c r="AB994" s="124" t="str">
        <f t="shared" si="74"/>
        <v/>
      </c>
      <c r="AC994" s="195" t="str">
        <f t="shared" si="75"/>
        <v/>
      </c>
      <c r="AD994" s="194" t="str">
        <f t="shared" si="76"/>
        <v/>
      </c>
      <c r="AE994" s="194">
        <f>IF(AD994="",0,IF(ISERROR(VLOOKUP(AD994,AD$7:AD993,1,FALSE)),1,0))</f>
        <v>0</v>
      </c>
      <c r="AF994" s="194"/>
    </row>
    <row r="995" spans="1:32" ht="16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75">
        <f>IF(AND($X$1012&lt;&gt;" ",$X$1012&lt;&gt;0),IF(X995=$X$1012,1+COUNTIF(U$7:U994,"&gt;0"),0),0)</f>
        <v>0</v>
      </c>
      <c r="V995" s="178" t="s">
        <v>1184</v>
      </c>
      <c r="W995" s="130"/>
      <c r="X995" s="131"/>
      <c r="Y995" s="131"/>
      <c r="Z995" s="206"/>
      <c r="AA995" s="194">
        <f t="shared" si="73"/>
        <v>0</v>
      </c>
      <c r="AB995" s="124" t="str">
        <f t="shared" si="74"/>
        <v/>
      </c>
      <c r="AC995" s="195" t="str">
        <f t="shared" si="75"/>
        <v/>
      </c>
      <c r="AD995" s="194" t="str">
        <f t="shared" si="76"/>
        <v/>
      </c>
      <c r="AE995" s="194">
        <f>IF(AD995="",0,IF(ISERROR(VLOOKUP(AD995,AD$7:AD994,1,FALSE)),1,0))</f>
        <v>0</v>
      </c>
      <c r="AF995" s="194"/>
    </row>
    <row r="996" spans="1:32" ht="16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75">
        <f>IF(AND($X$1012&lt;&gt;" ",$X$1012&lt;&gt;0),IF(X996=$X$1012,1+COUNTIF(U$7:U995,"&gt;0"),0),0)</f>
        <v>0</v>
      </c>
      <c r="V996" s="178" t="s">
        <v>1185</v>
      </c>
      <c r="W996" s="130"/>
      <c r="X996" s="131"/>
      <c r="Y996" s="131"/>
      <c r="Z996" s="206"/>
      <c r="AA996" s="194">
        <f t="shared" si="73"/>
        <v>0</v>
      </c>
      <c r="AB996" s="124" t="str">
        <f t="shared" si="74"/>
        <v/>
      </c>
      <c r="AC996" s="195" t="str">
        <f t="shared" si="75"/>
        <v/>
      </c>
      <c r="AD996" s="194" t="str">
        <f t="shared" si="76"/>
        <v/>
      </c>
      <c r="AE996" s="194">
        <f>IF(AD996="",0,IF(ISERROR(VLOOKUP(AD996,AD$7:AD995,1,FALSE)),1,0))</f>
        <v>0</v>
      </c>
      <c r="AF996" s="194"/>
    </row>
    <row r="997" spans="1:32" ht="16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75">
        <f>IF(AND($X$1012&lt;&gt;" ",$X$1012&lt;&gt;0),IF(X997=$X$1012,1+COUNTIF(U$7:U996,"&gt;0"),0),0)</f>
        <v>0</v>
      </c>
      <c r="V997" s="178" t="s">
        <v>1186</v>
      </c>
      <c r="W997" s="130"/>
      <c r="X997" s="131"/>
      <c r="Y997" s="131"/>
      <c r="Z997" s="206"/>
      <c r="AA997" s="194">
        <f t="shared" si="73"/>
        <v>0</v>
      </c>
      <c r="AB997" s="124" t="str">
        <f t="shared" si="74"/>
        <v/>
      </c>
      <c r="AC997" s="195" t="str">
        <f t="shared" si="75"/>
        <v/>
      </c>
      <c r="AD997" s="194" t="str">
        <f t="shared" si="76"/>
        <v/>
      </c>
      <c r="AE997" s="194">
        <f>IF(AD997="",0,IF(ISERROR(VLOOKUP(AD997,AD$7:AD996,1,FALSE)),1,0))</f>
        <v>0</v>
      </c>
      <c r="AF997" s="194"/>
    </row>
    <row r="998" spans="1:32" ht="16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75">
        <f>IF(AND($X$1012&lt;&gt;" ",$X$1012&lt;&gt;0),IF(X998=$X$1012,1+COUNTIF(U$7:U997,"&gt;0"),0),0)</f>
        <v>0</v>
      </c>
      <c r="V998" s="178" t="s">
        <v>1187</v>
      </c>
      <c r="W998" s="130"/>
      <c r="X998" s="131"/>
      <c r="Y998" s="131"/>
      <c r="Z998" s="206"/>
      <c r="AA998" s="194">
        <f t="shared" si="73"/>
        <v>0</v>
      </c>
      <c r="AB998" s="124" t="str">
        <f t="shared" si="74"/>
        <v/>
      </c>
      <c r="AC998" s="195" t="str">
        <f t="shared" si="75"/>
        <v/>
      </c>
      <c r="AD998" s="194" t="str">
        <f t="shared" si="76"/>
        <v/>
      </c>
      <c r="AE998" s="194">
        <f>IF(AD998="",0,IF(ISERROR(VLOOKUP(AD998,AD$7:AD997,1,FALSE)),1,0))</f>
        <v>0</v>
      </c>
      <c r="AF998" s="194"/>
    </row>
    <row r="999" spans="1:32" ht="16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75">
        <f>IF(AND($X$1012&lt;&gt;" ",$X$1012&lt;&gt;0),IF(X999=$X$1012,1+COUNTIF(U$7:U998,"&gt;0"),0),0)</f>
        <v>0</v>
      </c>
      <c r="V999" s="178" t="s">
        <v>1188</v>
      </c>
      <c r="W999" s="130"/>
      <c r="X999" s="131"/>
      <c r="Y999" s="131"/>
      <c r="Z999" s="206"/>
      <c r="AA999" s="194">
        <f t="shared" si="73"/>
        <v>0</v>
      </c>
      <c r="AB999" s="124" t="str">
        <f t="shared" si="74"/>
        <v/>
      </c>
      <c r="AC999" s="195" t="str">
        <f t="shared" si="75"/>
        <v/>
      </c>
      <c r="AD999" s="194" t="str">
        <f t="shared" si="76"/>
        <v/>
      </c>
      <c r="AE999" s="194">
        <f>IF(AD999="",0,IF(ISERROR(VLOOKUP(AD999,AD$7:AD998,1,FALSE)),1,0))</f>
        <v>0</v>
      </c>
      <c r="AF999" s="194"/>
    </row>
    <row r="1000" spans="1:32" ht="16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75">
        <f>IF(AND($X$1012&lt;&gt;" ",$X$1012&lt;&gt;0),IF(X1000=$X$1012,1+COUNTIF(U$7:U999,"&gt;0"),0),0)</f>
        <v>0</v>
      </c>
      <c r="V1000" s="178" t="s">
        <v>1189</v>
      </c>
      <c r="W1000" s="130"/>
      <c r="X1000" s="131"/>
      <c r="Y1000" s="131"/>
      <c r="Z1000" s="206"/>
      <c r="AA1000" s="194">
        <f t="shared" si="73"/>
        <v>0</v>
      </c>
      <c r="AB1000" s="124" t="str">
        <f t="shared" si="74"/>
        <v/>
      </c>
      <c r="AC1000" s="195" t="str">
        <f t="shared" si="75"/>
        <v/>
      </c>
      <c r="AD1000" s="194" t="str">
        <f t="shared" si="76"/>
        <v/>
      </c>
      <c r="AE1000" s="194">
        <f>IF(AD1000="",0,IF(ISERROR(VLOOKUP(AD1000,AD$7:AD999,1,FALSE)),1,0))</f>
        <v>0</v>
      </c>
      <c r="AF1000" s="194"/>
    </row>
    <row r="1001" spans="1:32" ht="16.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75">
        <f>IF(AND($X$1012&lt;&gt;" ",$X$1012&lt;&gt;0),IF(X1001=$X$1012,1+COUNTIF(U$7:U1000,"&gt;0"),0),0)</f>
        <v>0</v>
      </c>
      <c r="V1001" s="178" t="s">
        <v>1190</v>
      </c>
      <c r="W1001" s="130"/>
      <c r="X1001" s="131"/>
      <c r="Y1001" s="131"/>
      <c r="Z1001" s="206"/>
      <c r="AA1001" s="194">
        <f t="shared" si="73"/>
        <v>0</v>
      </c>
      <c r="AB1001" s="124" t="str">
        <f t="shared" si="74"/>
        <v/>
      </c>
      <c r="AC1001" s="195" t="str">
        <f t="shared" si="75"/>
        <v/>
      </c>
      <c r="AD1001" s="194" t="str">
        <f t="shared" si="76"/>
        <v/>
      </c>
      <c r="AE1001" s="194">
        <f>IF(AD1001="",0,IF(ISERROR(VLOOKUP(AD1001,AD$7:AD1000,1,FALSE)),1,0))</f>
        <v>0</v>
      </c>
      <c r="AF1001" s="194"/>
    </row>
    <row r="1002" spans="1:32" ht="16.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75">
        <f>IF(AND($X$1012&lt;&gt;" ",$X$1012&lt;&gt;0),IF(X1002=$X$1012,1+COUNTIF(U$7:U1001,"&gt;0"),0),0)</f>
        <v>0</v>
      </c>
      <c r="V1002" s="178" t="s">
        <v>1191</v>
      </c>
      <c r="W1002" s="130"/>
      <c r="X1002" s="131"/>
      <c r="Y1002" s="131"/>
      <c r="Z1002" s="206"/>
      <c r="AA1002" s="194">
        <f t="shared" si="73"/>
        <v>0</v>
      </c>
      <c r="AB1002" s="124" t="str">
        <f t="shared" si="74"/>
        <v/>
      </c>
      <c r="AC1002" s="195" t="str">
        <f t="shared" si="75"/>
        <v/>
      </c>
      <c r="AD1002" s="194" t="str">
        <f t="shared" si="76"/>
        <v/>
      </c>
      <c r="AE1002" s="194">
        <f>IF(AD1002="",0,IF(ISERROR(VLOOKUP(AD1002,AD$7:AD1001,1,FALSE)),1,0))</f>
        <v>0</v>
      </c>
      <c r="AF1002" s="194"/>
    </row>
    <row r="1003" spans="1:32" ht="16.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75">
        <f>IF(AND($X$1012&lt;&gt;" ",$X$1012&lt;&gt;0),IF(X1003=$X$1012,1+COUNTIF(U$7:U1002,"&gt;0"),0),0)</f>
        <v>0</v>
      </c>
      <c r="V1003" s="178" t="s">
        <v>1192</v>
      </c>
      <c r="W1003" s="130"/>
      <c r="X1003" s="131"/>
      <c r="Y1003" s="131"/>
      <c r="Z1003" s="206"/>
      <c r="AA1003" s="194">
        <f t="shared" si="73"/>
        <v>0</v>
      </c>
      <c r="AB1003" s="124" t="str">
        <f t="shared" si="74"/>
        <v/>
      </c>
      <c r="AC1003" s="195" t="str">
        <f t="shared" si="75"/>
        <v/>
      </c>
      <c r="AD1003" s="194" t="str">
        <f t="shared" si="76"/>
        <v/>
      </c>
      <c r="AE1003" s="194">
        <f>IF(AD1003="",0,IF(ISERROR(VLOOKUP(AD1003,AD$7:AD1002,1,FALSE)),1,0))</f>
        <v>0</v>
      </c>
      <c r="AF1003" s="194"/>
    </row>
    <row r="1004" spans="1:32" ht="16.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75">
        <f>IF(AND($X$1012&lt;&gt;" ",$X$1012&lt;&gt;0),IF(X1004=$X$1012,1+COUNTIF(U$7:U1003,"&gt;0"),0),0)</f>
        <v>0</v>
      </c>
      <c r="V1004" s="178" t="s">
        <v>1193</v>
      </c>
      <c r="W1004" s="130"/>
      <c r="X1004" s="131"/>
      <c r="Y1004" s="131"/>
      <c r="Z1004" s="206"/>
      <c r="AA1004" s="194">
        <f t="shared" si="73"/>
        <v>0</v>
      </c>
      <c r="AB1004" s="124" t="str">
        <f t="shared" si="74"/>
        <v/>
      </c>
      <c r="AC1004" s="195" t="str">
        <f t="shared" si="75"/>
        <v/>
      </c>
      <c r="AD1004" s="194" t="str">
        <f t="shared" si="76"/>
        <v/>
      </c>
      <c r="AE1004" s="194">
        <f>IF(AD1004="",0,IF(ISERROR(VLOOKUP(AD1004,AD$7:AD1003,1,FALSE)),1,0))</f>
        <v>0</v>
      </c>
      <c r="AF1004" s="194"/>
    </row>
    <row r="1005" spans="1:32" ht="16.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75">
        <f>IF(AND($X$1012&lt;&gt;" ",$X$1012&lt;&gt;0),IF(X1005=$X$1012,1+COUNTIF(U$7:U1004,"&gt;0"),0),0)</f>
        <v>0</v>
      </c>
      <c r="V1005" s="178" t="s">
        <v>1194</v>
      </c>
      <c r="W1005" s="130"/>
      <c r="X1005" s="131"/>
      <c r="Y1005" s="131"/>
      <c r="Z1005" s="206"/>
      <c r="AA1005" s="194">
        <f t="shared" si="73"/>
        <v>0</v>
      </c>
      <c r="AB1005" s="124" t="str">
        <f t="shared" si="74"/>
        <v/>
      </c>
      <c r="AC1005" s="195" t="str">
        <f t="shared" si="75"/>
        <v/>
      </c>
      <c r="AD1005" s="194" t="str">
        <f t="shared" si="76"/>
        <v/>
      </c>
      <c r="AE1005" s="194">
        <f>IF(AD1005="",0,IF(ISERROR(VLOOKUP(AD1005,AD$7:AD1004,1,FALSE)),1,0))</f>
        <v>0</v>
      </c>
      <c r="AF1005" s="194"/>
    </row>
    <row r="1006" spans="1:32" ht="16.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75">
        <f>IF(AND($X$1012&lt;&gt;" ",$X$1012&lt;&gt;0),IF(X1006=$X$1012,1+COUNTIF(U$7:U1005,"&gt;0"),0),0)</f>
        <v>0</v>
      </c>
      <c r="V1006" s="178" t="s">
        <v>1195</v>
      </c>
      <c r="W1006" s="130"/>
      <c r="X1006" s="131"/>
      <c r="Y1006" s="131"/>
      <c r="Z1006" s="206"/>
      <c r="AA1006" s="194">
        <f t="shared" si="73"/>
        <v>0</v>
      </c>
      <c r="AB1006" s="124" t="str">
        <f t="shared" si="74"/>
        <v/>
      </c>
      <c r="AC1006" s="195" t="str">
        <f t="shared" si="75"/>
        <v/>
      </c>
      <c r="AD1006" s="194" t="str">
        <f t="shared" si="76"/>
        <v/>
      </c>
      <c r="AE1006" s="194">
        <f>IF(AD1006="",0,IF(ISERROR(VLOOKUP(AD1006,AD$7:AD1005,1,FALSE)),1,0))</f>
        <v>0</v>
      </c>
      <c r="AF1006" s="194"/>
    </row>
    <row r="1007" spans="1:32" ht="3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49"/>
      <c r="W1007" s="50"/>
      <c r="X1007" s="51"/>
      <c r="Y1007" s="51"/>
      <c r="Z1007" s="207"/>
      <c r="AA1007" s="194"/>
      <c r="AB1007" s="127"/>
      <c r="AC1007" s="195"/>
      <c r="AD1007" s="194"/>
      <c r="AE1007" s="194"/>
      <c r="AF1007" s="194"/>
    </row>
    <row r="1008" spans="1:32" ht="4.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3"/>
      <c r="W1008" s="3"/>
      <c r="X1008" s="3"/>
      <c r="Y1008" s="3"/>
      <c r="Z1008" s="3"/>
      <c r="AA1008" s="194"/>
      <c r="AB1008" s="53"/>
      <c r="AC1008" s="195"/>
      <c r="AD1008" s="194"/>
      <c r="AE1008" s="194"/>
      <c r="AF1008" s="194"/>
    </row>
    <row r="1009" spans="1:32" ht="16.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52"/>
      <c r="W1009" s="209">
        <f>SUBTOTAL(3,W7:W1006)</f>
        <v>7</v>
      </c>
      <c r="X1009" s="153" t="s">
        <v>141</v>
      </c>
      <c r="Y1009" s="155" t="str">
        <f>CONCATENATE("Subtotale ",PROPER(C4))</f>
        <v>Subtotale Entrate</v>
      </c>
      <c r="Z1009" s="208">
        <f>SUBTOTAL(9,Z7:Z1006)</f>
        <v>4415.45</v>
      </c>
      <c r="AA1009" s="194"/>
      <c r="AB1009" s="69"/>
      <c r="AC1009" s="195"/>
      <c r="AD1009" s="194"/>
      <c r="AE1009" s="194"/>
      <c r="AF1009" s="194"/>
    </row>
    <row r="1010" spans="1:32" ht="16.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94"/>
      <c r="AB1010" s="69"/>
      <c r="AC1010" s="279"/>
      <c r="AD1010" s="194"/>
      <c r="AE1010" s="194"/>
      <c r="AF1010" s="194"/>
    </row>
    <row r="1011" spans="1:32" ht="16.5" hidden="1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94"/>
      <c r="AB1011" s="128"/>
      <c r="AC1011" s="195"/>
      <c r="AD1011" s="194"/>
      <c r="AE1011" s="194"/>
      <c r="AF1011" s="194"/>
    </row>
    <row r="1012" spans="1:32" ht="16.5" hidden="1" customHeight="1">
      <c r="A1012" s="1"/>
      <c r="B1012" s="1"/>
      <c r="C1012" s="89" t="s">
        <v>38</v>
      </c>
      <c r="D1012" s="1"/>
      <c r="E1012" s="90">
        <f>$B$30*$E26</f>
        <v>883.08999999999992</v>
      </c>
      <c r="F1012" s="91">
        <f t="shared" ref="F1012:Q1016" si="77">IF(F$4-$B$30&gt;0,IF(F$4-$B$30&gt;$E1012,$E1012,F$4-$B$30),0)</f>
        <v>733.63333333333321</v>
      </c>
      <c r="G1012" s="92">
        <f t="shared" si="77"/>
        <v>638.18333333333339</v>
      </c>
      <c r="H1012" s="92">
        <f t="shared" si="77"/>
        <v>0</v>
      </c>
      <c r="I1012" s="92">
        <f t="shared" si="77"/>
        <v>0</v>
      </c>
      <c r="J1012" s="92">
        <f t="shared" si="77"/>
        <v>0</v>
      </c>
      <c r="K1012" s="92">
        <f t="shared" si="77"/>
        <v>0</v>
      </c>
      <c r="L1012" s="92">
        <f t="shared" si="77"/>
        <v>0</v>
      </c>
      <c r="M1012" s="92">
        <f t="shared" si="77"/>
        <v>0</v>
      </c>
      <c r="N1012" s="92">
        <f t="shared" si="77"/>
        <v>0</v>
      </c>
      <c r="O1012" s="92">
        <f t="shared" si="77"/>
        <v>0</v>
      </c>
      <c r="P1012" s="92">
        <f t="shared" si="77"/>
        <v>0</v>
      </c>
      <c r="Q1012" s="93">
        <f t="shared" si="77"/>
        <v>0</v>
      </c>
      <c r="R1012" s="1"/>
      <c r="S1012" s="1"/>
      <c r="T1012" s="1"/>
      <c r="U1012" s="176">
        <f>COUNTIF(U7:U1006,"&gt;0")</f>
        <v>0</v>
      </c>
      <c r="V1012" s="1"/>
      <c r="W1012" s="222"/>
      <c r="X1012" s="169">
        <f>'Estratto Conto'!$E$2</f>
        <v>0</v>
      </c>
      <c r="Y1012" s="1"/>
      <c r="Z1012" s="1"/>
      <c r="AA1012" s="194"/>
      <c r="AB1012" s="128"/>
      <c r="AC1012" s="195"/>
      <c r="AD1012" s="194"/>
      <c r="AE1012" s="194"/>
      <c r="AF1012" s="194"/>
    </row>
    <row r="1013" spans="1:32" ht="16.5" hidden="1" customHeight="1">
      <c r="A1013" s="1"/>
      <c r="B1013" s="1"/>
      <c r="C1013" s="94"/>
      <c r="D1013" s="94"/>
      <c r="E1013" s="95">
        <f>$B$30*$E27</f>
        <v>662.3175</v>
      </c>
      <c r="F1013" s="96">
        <f t="shared" si="77"/>
        <v>662.3175</v>
      </c>
      <c r="G1013" s="97">
        <f t="shared" si="77"/>
        <v>638.18333333333339</v>
      </c>
      <c r="H1013" s="97">
        <f t="shared" si="77"/>
        <v>0</v>
      </c>
      <c r="I1013" s="97">
        <f t="shared" si="77"/>
        <v>0</v>
      </c>
      <c r="J1013" s="97">
        <f t="shared" si="77"/>
        <v>0</v>
      </c>
      <c r="K1013" s="97">
        <f t="shared" si="77"/>
        <v>0</v>
      </c>
      <c r="L1013" s="97">
        <f t="shared" si="77"/>
        <v>0</v>
      </c>
      <c r="M1013" s="97">
        <f t="shared" si="77"/>
        <v>0</v>
      </c>
      <c r="N1013" s="97">
        <f t="shared" si="77"/>
        <v>0</v>
      </c>
      <c r="O1013" s="97">
        <f t="shared" si="77"/>
        <v>0</v>
      </c>
      <c r="P1013" s="97">
        <f t="shared" si="77"/>
        <v>0</v>
      </c>
      <c r="Q1013" s="98">
        <f t="shared" si="77"/>
        <v>0</v>
      </c>
      <c r="R1013" s="1"/>
      <c r="S1013" s="1"/>
      <c r="T1013" s="1"/>
      <c r="U1013" s="1"/>
      <c r="V1013" s="1"/>
      <c r="W1013" s="222"/>
      <c r="X1013" s="1"/>
      <c r="Y1013" s="1"/>
      <c r="Z1013" s="1"/>
      <c r="AA1013" s="194"/>
      <c r="AB1013" s="128"/>
      <c r="AC1013" s="195"/>
      <c r="AD1013" s="194"/>
      <c r="AE1013" s="194"/>
      <c r="AF1013" s="194"/>
    </row>
    <row r="1014" spans="1:32" ht="16.5" hidden="1" customHeight="1">
      <c r="A1014" s="1"/>
      <c r="B1014" s="286" t="s">
        <v>5214</v>
      </c>
      <c r="C1014" s="343"/>
      <c r="D1014" s="99"/>
      <c r="E1014" s="95">
        <f>$B$30*$E28</f>
        <v>441.54499999999996</v>
      </c>
      <c r="F1014" s="96">
        <f t="shared" si="77"/>
        <v>441.54499999999996</v>
      </c>
      <c r="G1014" s="97">
        <f t="shared" si="77"/>
        <v>441.54499999999996</v>
      </c>
      <c r="H1014" s="97">
        <f t="shared" si="77"/>
        <v>0</v>
      </c>
      <c r="I1014" s="97">
        <f t="shared" si="77"/>
        <v>0</v>
      </c>
      <c r="J1014" s="97">
        <f t="shared" si="77"/>
        <v>0</v>
      </c>
      <c r="K1014" s="97">
        <f t="shared" si="77"/>
        <v>0</v>
      </c>
      <c r="L1014" s="97">
        <f t="shared" si="77"/>
        <v>0</v>
      </c>
      <c r="M1014" s="97">
        <f t="shared" si="77"/>
        <v>0</v>
      </c>
      <c r="N1014" s="97">
        <f t="shared" si="77"/>
        <v>0</v>
      </c>
      <c r="O1014" s="97">
        <f t="shared" si="77"/>
        <v>0</v>
      </c>
      <c r="P1014" s="97">
        <f t="shared" si="77"/>
        <v>0</v>
      </c>
      <c r="Q1014" s="98">
        <f t="shared" si="77"/>
        <v>0</v>
      </c>
      <c r="R1014" s="1"/>
      <c r="S1014" s="1"/>
      <c r="T1014" s="1"/>
      <c r="U1014" s="1"/>
      <c r="V1014" s="1"/>
      <c r="W1014" s="222"/>
      <c r="X1014" s="1"/>
      <c r="Y1014" s="1"/>
      <c r="Z1014" s="1"/>
      <c r="AA1014" s="194"/>
      <c r="AB1014" s="128"/>
      <c r="AC1014" s="195"/>
      <c r="AD1014" s="194"/>
      <c r="AE1014" s="194"/>
      <c r="AF1014" s="194"/>
    </row>
    <row r="1015" spans="1:32" ht="16.5" hidden="1" customHeight="1">
      <c r="A1015" s="1"/>
      <c r="B1015" s="100"/>
      <c r="C1015" s="221">
        <f>SUM(AE7:AE1006)</f>
        <v>3</v>
      </c>
      <c r="D1015" s="1"/>
      <c r="E1015" s="95">
        <f>$B$30*$E29</f>
        <v>220.77249999999998</v>
      </c>
      <c r="F1015" s="96">
        <f t="shared" si="77"/>
        <v>220.77249999999998</v>
      </c>
      <c r="G1015" s="97">
        <f t="shared" si="77"/>
        <v>220.77249999999998</v>
      </c>
      <c r="H1015" s="97">
        <f t="shared" si="77"/>
        <v>0</v>
      </c>
      <c r="I1015" s="97">
        <f t="shared" si="77"/>
        <v>0</v>
      </c>
      <c r="J1015" s="97">
        <f t="shared" si="77"/>
        <v>0</v>
      </c>
      <c r="K1015" s="97">
        <f t="shared" si="77"/>
        <v>0</v>
      </c>
      <c r="L1015" s="97">
        <f t="shared" si="77"/>
        <v>0</v>
      </c>
      <c r="M1015" s="97">
        <f t="shared" si="77"/>
        <v>0</v>
      </c>
      <c r="N1015" s="97">
        <f t="shared" si="77"/>
        <v>0</v>
      </c>
      <c r="O1015" s="97">
        <f t="shared" si="77"/>
        <v>0</v>
      </c>
      <c r="P1015" s="97">
        <f t="shared" si="77"/>
        <v>0</v>
      </c>
      <c r="Q1015" s="98">
        <f t="shared" si="77"/>
        <v>0</v>
      </c>
      <c r="R1015" s="1"/>
      <c r="S1015" s="1"/>
      <c r="T1015" s="1"/>
      <c r="U1015" s="1"/>
      <c r="V1015" s="1"/>
      <c r="W1015" s="222"/>
      <c r="X1015" s="1"/>
      <c r="Y1015" s="1"/>
      <c r="Z1015" s="1"/>
      <c r="AA1015" s="194"/>
      <c r="AB1015" s="128"/>
      <c r="AC1015" s="195"/>
      <c r="AD1015" s="194"/>
      <c r="AE1015" s="194"/>
      <c r="AF1015" s="194"/>
    </row>
    <row r="1016" spans="1:32" ht="16.5" hidden="1" customHeight="1">
      <c r="A1016" s="1"/>
      <c r="B1016" s="1"/>
      <c r="C1016" s="223" t="s">
        <v>5215</v>
      </c>
      <c r="D1016" s="1"/>
      <c r="E1016" s="103">
        <f>$B$30*$E30</f>
        <v>73.590833333333336</v>
      </c>
      <c r="F1016" s="104">
        <f t="shared" si="77"/>
        <v>73.590833333333336</v>
      </c>
      <c r="G1016" s="105">
        <f t="shared" si="77"/>
        <v>73.590833333333336</v>
      </c>
      <c r="H1016" s="105">
        <f t="shared" si="77"/>
        <v>0</v>
      </c>
      <c r="I1016" s="105">
        <f t="shared" si="77"/>
        <v>0</v>
      </c>
      <c r="J1016" s="105">
        <f t="shared" si="77"/>
        <v>0</v>
      </c>
      <c r="K1016" s="105">
        <f t="shared" si="77"/>
        <v>0</v>
      </c>
      <c r="L1016" s="105">
        <f t="shared" si="77"/>
        <v>0</v>
      </c>
      <c r="M1016" s="105">
        <f t="shared" si="77"/>
        <v>0</v>
      </c>
      <c r="N1016" s="105">
        <f t="shared" si="77"/>
        <v>0</v>
      </c>
      <c r="O1016" s="105">
        <f t="shared" si="77"/>
        <v>0</v>
      </c>
      <c r="P1016" s="105">
        <f t="shared" si="77"/>
        <v>0</v>
      </c>
      <c r="Q1016" s="106">
        <f t="shared" si="77"/>
        <v>0</v>
      </c>
      <c r="R1016" s="1"/>
      <c r="S1016" s="1"/>
      <c r="T1016" s="1"/>
      <c r="U1016" s="1"/>
      <c r="V1016" s="1"/>
      <c r="W1016" s="222"/>
      <c r="X1016" s="1"/>
      <c r="Y1016" s="1"/>
      <c r="Z1016" s="1"/>
      <c r="AA1016" s="194"/>
      <c r="AB1016" s="128"/>
      <c r="AC1016" s="195"/>
      <c r="AD1016" s="194"/>
      <c r="AE1016" s="194"/>
      <c r="AF1016" s="194"/>
    </row>
    <row r="1017" spans="1:32" ht="16.5" hidden="1" customHeight="1">
      <c r="A1017" s="1"/>
      <c r="B1017" s="1"/>
      <c r="C1017" s="1"/>
      <c r="D1017" s="1"/>
      <c r="E1017" s="68" t="s">
        <v>37</v>
      </c>
      <c r="F1017" s="107">
        <f t="shared" ref="F1017:Q1017" si="78">F$4-$B$30</f>
        <v>733.63333333333321</v>
      </c>
      <c r="G1017" s="108">
        <f t="shared" si="78"/>
        <v>638.18333333333339</v>
      </c>
      <c r="H1017" s="108">
        <f t="shared" si="78"/>
        <v>-1371.8166666666666</v>
      </c>
      <c r="I1017" s="108">
        <f t="shared" si="78"/>
        <v>-1471.8166666666666</v>
      </c>
      <c r="J1017" s="108">
        <f t="shared" si="78"/>
        <v>-1471.8166666666666</v>
      </c>
      <c r="K1017" s="108">
        <f t="shared" si="78"/>
        <v>-1471.8166666666666</v>
      </c>
      <c r="L1017" s="108">
        <f t="shared" si="78"/>
        <v>-1471.8166666666666</v>
      </c>
      <c r="M1017" s="108">
        <f t="shared" si="78"/>
        <v>-1471.8166666666666</v>
      </c>
      <c r="N1017" s="108">
        <f t="shared" si="78"/>
        <v>-1471.8166666666666</v>
      </c>
      <c r="O1017" s="108">
        <f t="shared" si="78"/>
        <v>-1471.8166666666666</v>
      </c>
      <c r="P1017" s="108">
        <f t="shared" si="78"/>
        <v>-1471.8166666666666</v>
      </c>
      <c r="Q1017" s="109">
        <f t="shared" si="78"/>
        <v>-1471.8166666666666</v>
      </c>
      <c r="R1017" s="1"/>
      <c r="S1017" s="1"/>
      <c r="T1017" s="1"/>
      <c r="U1017" s="1"/>
      <c r="V1017" s="1"/>
      <c r="W1017" s="222"/>
      <c r="X1017" s="1"/>
      <c r="Y1017" s="1"/>
      <c r="Z1017" s="1"/>
      <c r="AA1017" s="194"/>
      <c r="AB1017" s="128"/>
      <c r="AC1017" s="195"/>
      <c r="AD1017" s="194"/>
      <c r="AE1017" s="194"/>
      <c r="AF1017" s="194"/>
    </row>
    <row r="1018" spans="1:32" ht="16.5" hidden="1" customHeight="1">
      <c r="A1018" s="1"/>
      <c r="B1018" s="1"/>
      <c r="C1018" s="1"/>
      <c r="D1018" s="1"/>
      <c r="E1018" s="110">
        <f>E1016*-1</f>
        <v>-73.590833333333336</v>
      </c>
      <c r="F1018" s="91">
        <f>IF(F4=0,0,IF(F$4-$B$30&lt;0,IF(F$4-$B$30&lt;$E1018,$E1018,F$4-$B$30),0))</f>
        <v>0</v>
      </c>
      <c r="G1018" s="92">
        <f t="shared" ref="G1018:Q1018" si="79">IF(G4=0,0,IF(G$4-$B$30&lt;0,IF(G$4-$B$30&lt;$E1018,$E1018,G$4-$B$30),0))</f>
        <v>0</v>
      </c>
      <c r="H1018" s="92">
        <f t="shared" si="79"/>
        <v>-73.590833333333336</v>
      </c>
      <c r="I1018" s="92">
        <f t="shared" si="79"/>
        <v>0</v>
      </c>
      <c r="J1018" s="92">
        <f t="shared" si="79"/>
        <v>0</v>
      </c>
      <c r="K1018" s="92">
        <f t="shared" si="79"/>
        <v>0</v>
      </c>
      <c r="L1018" s="92">
        <f t="shared" si="79"/>
        <v>0</v>
      </c>
      <c r="M1018" s="92">
        <f t="shared" si="79"/>
        <v>0</v>
      </c>
      <c r="N1018" s="92">
        <f t="shared" si="79"/>
        <v>0</v>
      </c>
      <c r="O1018" s="92">
        <f t="shared" si="79"/>
        <v>0</v>
      </c>
      <c r="P1018" s="92">
        <f t="shared" si="79"/>
        <v>0</v>
      </c>
      <c r="Q1018" s="93">
        <f t="shared" si="79"/>
        <v>0</v>
      </c>
      <c r="R1018" s="1"/>
      <c r="S1018" s="1"/>
      <c r="T1018" s="1"/>
      <c r="U1018" s="1"/>
      <c r="V1018" s="1"/>
      <c r="W1018" s="222"/>
      <c r="X1018" s="1"/>
      <c r="Y1018" s="1"/>
      <c r="Z1018" s="1"/>
      <c r="AA1018" s="194"/>
      <c r="AB1018" s="128"/>
      <c r="AC1018" s="195"/>
      <c r="AD1018" s="194"/>
      <c r="AE1018" s="194"/>
      <c r="AF1018" s="194"/>
    </row>
    <row r="1019" spans="1:32" ht="16.5" hidden="1" customHeight="1">
      <c r="A1019" s="1"/>
      <c r="B1019" s="1"/>
      <c r="C1019" s="1"/>
      <c r="D1019" s="1"/>
      <c r="E1019" s="111">
        <f>E1015*-1</f>
        <v>-220.77249999999998</v>
      </c>
      <c r="F1019" s="96">
        <f>IF(F4=0,0,IF(F$4-$B$30&lt;0,IF(F$4-$B$30&lt;$E1019,$E1019,F$4-$B$30),0))</f>
        <v>0</v>
      </c>
      <c r="G1019" s="97">
        <f t="shared" ref="G1019:Q1019" si="80">IF(G4=0,0,IF(G$4-$B$30&lt;0,IF(G$4-$B$30&lt;$E1019,$E1019,G$4-$B$30),0))</f>
        <v>0</v>
      </c>
      <c r="H1019" s="97">
        <f t="shared" si="80"/>
        <v>-220.77249999999998</v>
      </c>
      <c r="I1019" s="97">
        <f t="shared" si="80"/>
        <v>0</v>
      </c>
      <c r="J1019" s="97">
        <f t="shared" si="80"/>
        <v>0</v>
      </c>
      <c r="K1019" s="97">
        <f t="shared" si="80"/>
        <v>0</v>
      </c>
      <c r="L1019" s="97">
        <f t="shared" si="80"/>
        <v>0</v>
      </c>
      <c r="M1019" s="97">
        <f t="shared" si="80"/>
        <v>0</v>
      </c>
      <c r="N1019" s="97">
        <f t="shared" si="80"/>
        <v>0</v>
      </c>
      <c r="O1019" s="97">
        <f t="shared" si="80"/>
        <v>0</v>
      </c>
      <c r="P1019" s="97">
        <f t="shared" si="80"/>
        <v>0</v>
      </c>
      <c r="Q1019" s="98">
        <f t="shared" si="80"/>
        <v>0</v>
      </c>
      <c r="R1019" s="1"/>
      <c r="S1019" s="1"/>
      <c r="T1019" s="1"/>
      <c r="U1019" s="1"/>
      <c r="V1019" s="1"/>
      <c r="W1019" s="222"/>
      <c r="X1019" s="1"/>
      <c r="Y1019" s="1"/>
      <c r="Z1019" s="1"/>
      <c r="AA1019" s="194"/>
      <c r="AB1019" s="128"/>
      <c r="AC1019" s="195"/>
      <c r="AD1019" s="194"/>
      <c r="AE1019" s="194"/>
      <c r="AF1019" s="194"/>
    </row>
    <row r="1020" spans="1:32" ht="16.5" hidden="1" customHeight="1">
      <c r="A1020" s="1"/>
      <c r="B1020" s="1"/>
      <c r="C1020" s="1"/>
      <c r="D1020" s="1"/>
      <c r="E1020" s="111">
        <f>E1014*-1</f>
        <v>-441.54499999999996</v>
      </c>
      <c r="F1020" s="96">
        <f>IF(F4=0,0,IF(F$4-$B$30&lt;0,IF(F$4-$B$30&lt;$E1020,$E1020,F$4-$B$30),0))</f>
        <v>0</v>
      </c>
      <c r="G1020" s="97">
        <f t="shared" ref="G1020:Q1020" si="81">IF(G4=0,0,IF(G$4-$B$30&lt;0,IF(G$4-$B$30&lt;$E1020,$E1020,G$4-$B$30),0))</f>
        <v>0</v>
      </c>
      <c r="H1020" s="97">
        <f t="shared" si="81"/>
        <v>-441.54499999999996</v>
      </c>
      <c r="I1020" s="97">
        <f t="shared" si="81"/>
        <v>0</v>
      </c>
      <c r="J1020" s="97">
        <f t="shared" si="81"/>
        <v>0</v>
      </c>
      <c r="K1020" s="97">
        <f t="shared" si="81"/>
        <v>0</v>
      </c>
      <c r="L1020" s="97">
        <f t="shared" si="81"/>
        <v>0</v>
      </c>
      <c r="M1020" s="97">
        <f t="shared" si="81"/>
        <v>0</v>
      </c>
      <c r="N1020" s="97">
        <f t="shared" si="81"/>
        <v>0</v>
      </c>
      <c r="O1020" s="97">
        <f t="shared" si="81"/>
        <v>0</v>
      </c>
      <c r="P1020" s="97">
        <f t="shared" si="81"/>
        <v>0</v>
      </c>
      <c r="Q1020" s="98">
        <f t="shared" si="81"/>
        <v>0</v>
      </c>
      <c r="R1020" s="1"/>
      <c r="S1020" s="1"/>
      <c r="T1020" s="1"/>
      <c r="U1020" s="1"/>
      <c r="V1020" s="1"/>
      <c r="W1020" s="222"/>
      <c r="X1020" s="1"/>
      <c r="Y1020" s="1"/>
      <c r="Z1020" s="1"/>
      <c r="AA1020" s="194"/>
      <c r="AB1020" s="128"/>
      <c r="AC1020" s="195"/>
      <c r="AD1020" s="194"/>
      <c r="AE1020" s="194"/>
      <c r="AF1020" s="194"/>
    </row>
    <row r="1021" spans="1:32" ht="16.5" hidden="1" customHeight="1">
      <c r="A1021" s="1"/>
      <c r="B1021" s="1"/>
      <c r="C1021" s="1"/>
      <c r="D1021" s="1"/>
      <c r="E1021" s="111">
        <f>E1013*-1</f>
        <v>-662.3175</v>
      </c>
      <c r="F1021" s="96">
        <f>IF(F4=0,0,IF(F$4-$B$30&lt;0,IF(F$4-$B$30&lt;$E1021,$E1021,F$4-$B$30),0))</f>
        <v>0</v>
      </c>
      <c r="G1021" s="97">
        <f t="shared" ref="G1021:Q1021" si="82">IF(G4=0,0,IF(G$4-$B$30&lt;0,IF(G$4-$B$30&lt;$E1021,$E1021,G$4-$B$30),0))</f>
        <v>0</v>
      </c>
      <c r="H1021" s="97">
        <f t="shared" si="82"/>
        <v>-662.3175</v>
      </c>
      <c r="I1021" s="97">
        <f t="shared" si="82"/>
        <v>0</v>
      </c>
      <c r="J1021" s="97">
        <f t="shared" si="82"/>
        <v>0</v>
      </c>
      <c r="K1021" s="97">
        <f t="shared" si="82"/>
        <v>0</v>
      </c>
      <c r="L1021" s="97">
        <f t="shared" si="82"/>
        <v>0</v>
      </c>
      <c r="M1021" s="97">
        <f t="shared" si="82"/>
        <v>0</v>
      </c>
      <c r="N1021" s="97">
        <f t="shared" si="82"/>
        <v>0</v>
      </c>
      <c r="O1021" s="97">
        <f t="shared" si="82"/>
        <v>0</v>
      </c>
      <c r="P1021" s="97">
        <f t="shared" si="82"/>
        <v>0</v>
      </c>
      <c r="Q1021" s="98">
        <f t="shared" si="82"/>
        <v>0</v>
      </c>
      <c r="R1021" s="1"/>
      <c r="S1021" s="1"/>
      <c r="T1021" s="1"/>
      <c r="U1021" s="1"/>
      <c r="V1021" s="1"/>
      <c r="W1021" s="222"/>
      <c r="X1021" s="1"/>
      <c r="Y1021" s="1"/>
      <c r="Z1021" s="1"/>
      <c r="AA1021" s="194"/>
      <c r="AB1021" s="128"/>
      <c r="AC1021" s="195"/>
      <c r="AD1021" s="194"/>
      <c r="AE1021" s="194"/>
      <c r="AF1021" s="194"/>
    </row>
    <row r="1022" spans="1:32" ht="16.5" hidden="1" customHeight="1">
      <c r="A1022" s="1"/>
      <c r="B1022" s="1"/>
      <c r="C1022" s="1"/>
      <c r="D1022" s="1"/>
      <c r="E1022" s="112">
        <f>E1012*-1</f>
        <v>-883.08999999999992</v>
      </c>
      <c r="F1022" s="104">
        <f>IF(F4=0,0,IF(F$4-$B$30&lt;0,IF(F$4-$B$30&lt;$E1022,$E1022,F$4-$B$30),0))</f>
        <v>0</v>
      </c>
      <c r="G1022" s="105">
        <f t="shared" ref="G1022:Q1022" si="83">IF(G4=0,0,IF(G$4-$B$30&lt;0,IF(G$4-$B$30&lt;$E1022,$E1022,G$4-$B$30),0))</f>
        <v>0</v>
      </c>
      <c r="H1022" s="105">
        <f t="shared" si="83"/>
        <v>-883.08999999999992</v>
      </c>
      <c r="I1022" s="105">
        <f t="shared" si="83"/>
        <v>0</v>
      </c>
      <c r="J1022" s="105">
        <f t="shared" si="83"/>
        <v>0</v>
      </c>
      <c r="K1022" s="105">
        <f t="shared" si="83"/>
        <v>0</v>
      </c>
      <c r="L1022" s="105">
        <f t="shared" si="83"/>
        <v>0</v>
      </c>
      <c r="M1022" s="105">
        <f t="shared" si="83"/>
        <v>0</v>
      </c>
      <c r="N1022" s="105">
        <f t="shared" si="83"/>
        <v>0</v>
      </c>
      <c r="O1022" s="105">
        <f t="shared" si="83"/>
        <v>0</v>
      </c>
      <c r="P1022" s="105">
        <f t="shared" si="83"/>
        <v>0</v>
      </c>
      <c r="Q1022" s="106">
        <f t="shared" si="83"/>
        <v>0</v>
      </c>
      <c r="R1022" s="1"/>
      <c r="S1022" s="1"/>
      <c r="T1022" s="1"/>
      <c r="U1022" s="1"/>
      <c r="V1022" s="1"/>
      <c r="W1022" s="222"/>
      <c r="X1022" s="1"/>
      <c r="Y1022" s="1"/>
      <c r="Z1022" s="1"/>
      <c r="AA1022" s="194"/>
      <c r="AB1022" s="128"/>
      <c r="AC1022" s="195"/>
      <c r="AD1022" s="194"/>
      <c r="AE1022" s="194"/>
      <c r="AF1022" s="194"/>
    </row>
    <row r="1023" spans="1:32" ht="16.5" hidden="1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222"/>
      <c r="X1023" s="1"/>
      <c r="Y1023" s="1"/>
      <c r="Z1023" s="1"/>
      <c r="AA1023" s="194"/>
      <c r="AB1023" s="128"/>
      <c r="AC1023" s="195"/>
      <c r="AD1023" s="194"/>
      <c r="AE1023" s="194"/>
      <c r="AF1023" s="194"/>
    </row>
    <row r="1024" spans="1:32" ht="16.5" hidden="1" customHeight="1">
      <c r="A1024" s="1"/>
      <c r="B1024" s="1"/>
      <c r="C1024" s="1"/>
      <c r="D1024" s="1"/>
      <c r="E1024" s="1"/>
      <c r="F1024" s="224">
        <v>1</v>
      </c>
      <c r="G1024" s="224">
        <v>2</v>
      </c>
      <c r="H1024" s="224">
        <v>3</v>
      </c>
      <c r="I1024" s="224">
        <v>4</v>
      </c>
      <c r="J1024" s="224">
        <v>5</v>
      </c>
      <c r="K1024" s="224">
        <v>6</v>
      </c>
      <c r="L1024" s="224">
        <v>7</v>
      </c>
      <c r="M1024" s="224">
        <v>8</v>
      </c>
      <c r="N1024" s="224">
        <v>9</v>
      </c>
      <c r="O1024" s="224">
        <v>10</v>
      </c>
      <c r="P1024" s="224">
        <v>11</v>
      </c>
      <c r="Q1024" s="224">
        <v>12</v>
      </c>
      <c r="R1024" s="1"/>
      <c r="S1024" s="1"/>
      <c r="T1024" s="1"/>
      <c r="U1024" s="1"/>
      <c r="V1024" s="1"/>
      <c r="W1024" s="222"/>
      <c r="X1024" s="1"/>
      <c r="Y1024" s="1"/>
      <c r="Z1024" s="1"/>
      <c r="AA1024" s="194"/>
      <c r="AB1024" s="128"/>
      <c r="AC1024" s="195"/>
      <c r="AD1024" s="194"/>
      <c r="AE1024" s="194"/>
      <c r="AF1024" s="194"/>
    </row>
    <row r="1025" spans="1:32" ht="16.5" hidden="1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222"/>
      <c r="X1025" s="1"/>
      <c r="Y1025" s="1"/>
      <c r="Z1025" s="1"/>
      <c r="AA1025" s="194"/>
      <c r="AB1025" s="128"/>
      <c r="AC1025" s="195"/>
      <c r="AD1025" s="194"/>
      <c r="AE1025" s="194"/>
      <c r="AF1025" s="194"/>
    </row>
    <row r="1026" spans="1:32" ht="16.5" hidden="1" customHeight="1">
      <c r="A1026" s="1"/>
      <c r="B1026" s="1"/>
      <c r="C1026" s="1"/>
      <c r="D1026" s="1"/>
      <c r="E1026" s="1"/>
      <c r="F1026" s="222"/>
      <c r="G1026" s="222"/>
      <c r="H1026" s="222"/>
      <c r="I1026" s="222"/>
      <c r="J1026" s="222"/>
      <c r="K1026" s="222"/>
      <c r="L1026" s="222"/>
      <c r="M1026" s="222"/>
      <c r="N1026" s="222"/>
      <c r="O1026" s="222"/>
      <c r="P1026" s="222"/>
      <c r="Q1026" s="222"/>
      <c r="R1026" s="1"/>
      <c r="S1026" s="1"/>
      <c r="T1026" s="1"/>
      <c r="U1026" s="1"/>
      <c r="V1026" s="1"/>
      <c r="W1026" s="222"/>
      <c r="X1026" s="1"/>
      <c r="Y1026" s="1"/>
      <c r="Z1026" s="1"/>
      <c r="AA1026" s="194"/>
      <c r="AB1026" s="128"/>
      <c r="AC1026" s="195"/>
      <c r="AD1026" s="194"/>
      <c r="AE1026" s="194"/>
      <c r="AF1026" s="194"/>
    </row>
    <row r="1027" spans="1:32" ht="16.5" hidden="1" customHeight="1">
      <c r="A1027" s="1"/>
      <c r="B1027" s="1"/>
      <c r="C1027" s="1"/>
      <c r="D1027" s="1"/>
      <c r="E1027" s="7" t="s">
        <v>14</v>
      </c>
      <c r="F1027" s="277">
        <v>1</v>
      </c>
      <c r="G1027" s="277" t="b">
        <f>Presentazione!$F$152</f>
        <v>1</v>
      </c>
      <c r="H1027" s="277" t="b">
        <f>IF(ISERROR(G1027),TRUE,FALSE)</f>
        <v>0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222"/>
      <c r="X1027" s="1"/>
      <c r="Y1027" s="1"/>
      <c r="Z1027" s="1"/>
      <c r="AA1027" s="194"/>
      <c r="AB1027" s="69"/>
      <c r="AC1027" s="195"/>
      <c r="AD1027" s="194"/>
      <c r="AE1027" s="194"/>
      <c r="AF1027" s="194"/>
    </row>
    <row r="1028" spans="1:32" hidden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222"/>
      <c r="X1028" s="1"/>
      <c r="Y1028" s="1"/>
      <c r="Z1028" s="1"/>
      <c r="AA1028" s="194"/>
      <c r="AB1028" s="1"/>
      <c r="AC1028" s="195"/>
      <c r="AD1028" s="194"/>
      <c r="AE1028" s="194"/>
      <c r="AF1028" s="194"/>
    </row>
  </sheetData>
  <sheetProtection algorithmName="SHA-512" hashValue="xnRuSVIVxq1tG1fCxyIizzfB3+qYps5RSl6PNJdnF5CO3Vs5uQqfjo2mOzDnXT9RfE7GsuomZ6ouxJGZiErSLQ==" saltValue="Xr62BZakO3u2jOvLxgCSLg==" spinCount="100000" sheet="1" objects="1" scenarios="1" selectLockedCells="1" autoFilter="0"/>
  <autoFilter ref="V5:Z5"/>
  <mergeCells count="26">
    <mergeCell ref="B19:E19"/>
    <mergeCell ref="B20:E20"/>
    <mergeCell ref="B21:E21"/>
    <mergeCell ref="B1014:C1014"/>
    <mergeCell ref="B29:C29"/>
    <mergeCell ref="B30:C30"/>
    <mergeCell ref="B31:C31"/>
    <mergeCell ref="E52:N52"/>
    <mergeCell ref="E44:N44"/>
    <mergeCell ref="B40:H40"/>
    <mergeCell ref="O40:S40"/>
    <mergeCell ref="W3:X3"/>
    <mergeCell ref="B8:E8"/>
    <mergeCell ref="B10:E10"/>
    <mergeCell ref="B11:E11"/>
    <mergeCell ref="B9:E9"/>
    <mergeCell ref="C4:E4"/>
    <mergeCell ref="B15:E15"/>
    <mergeCell ref="B16:E16"/>
    <mergeCell ref="B22:E22"/>
    <mergeCell ref="B7:E7"/>
    <mergeCell ref="B12:E12"/>
    <mergeCell ref="B13:E13"/>
    <mergeCell ref="B14:E14"/>
    <mergeCell ref="B17:E17"/>
    <mergeCell ref="B18:E18"/>
  </mergeCells>
  <phoneticPr fontId="4" type="noConversion"/>
  <conditionalFormatting sqref="E1018:Q1022 F1017:Q1017 E1012:Q1016 B30:C30">
    <cfRule type="cellIs" dxfId="67" priority="34" stopIfTrue="1" operator="equal">
      <formula>0</formula>
    </cfRule>
  </conditionalFormatting>
  <conditionalFormatting sqref="D30">
    <cfRule type="cellIs" dxfId="66" priority="37" stopIfTrue="1" operator="equal">
      <formula>0</formula>
    </cfRule>
  </conditionalFormatting>
  <conditionalFormatting sqref="S4 F8:Q22">
    <cfRule type="expression" dxfId="65" priority="42" stopIfTrue="1">
      <formula>$H$1027=TRUE</formula>
    </cfRule>
    <cfRule type="cellIs" dxfId="64" priority="43" stopIfTrue="1" operator="equal">
      <formula>0</formula>
    </cfRule>
  </conditionalFormatting>
  <conditionalFormatting sqref="F4:Q4 S8:S22">
    <cfRule type="expression" dxfId="63" priority="44" stopIfTrue="1">
      <formula>$H$1027=TRUE</formula>
    </cfRule>
    <cfRule type="cellIs" dxfId="62" priority="45" stopIfTrue="1" operator="equal">
      <formula>0</formula>
    </cfRule>
  </conditionalFormatting>
  <conditionalFormatting sqref="U7:U1006">
    <cfRule type="cellIs" dxfId="61" priority="27" stopIfTrue="1" operator="equal">
      <formula>0</formula>
    </cfRule>
  </conditionalFormatting>
  <conditionalFormatting sqref="X7:X1006">
    <cfRule type="expression" dxfId="60" priority="26">
      <formula>$AC7&lt;&gt;""</formula>
    </cfRule>
  </conditionalFormatting>
  <conditionalFormatting sqref="F30:Q30">
    <cfRule type="cellIs" dxfId="59" priority="13" operator="greaterThan">
      <formula>0</formula>
    </cfRule>
  </conditionalFormatting>
  <conditionalFormatting sqref="F31:Q31">
    <cfRule type="cellIs" dxfId="58" priority="12" operator="lessThan">
      <formula>0</formula>
    </cfRule>
  </conditionalFormatting>
  <conditionalFormatting sqref="F27:Q29">
    <cfRule type="cellIs" dxfId="57" priority="11" operator="greaterThan">
      <formula>0</formula>
    </cfRule>
  </conditionalFormatting>
  <conditionalFormatting sqref="F32:Q34">
    <cfRule type="cellIs" dxfId="56" priority="10" operator="lessThan">
      <formula>0</formula>
    </cfRule>
  </conditionalFormatting>
  <conditionalFormatting sqref="F26:Q26">
    <cfRule type="expression" dxfId="55" priority="2">
      <formula>F26&gt;0</formula>
    </cfRule>
    <cfRule type="cellIs" dxfId="54" priority="9" operator="greaterThan">
      <formula>0</formula>
    </cfRule>
  </conditionalFormatting>
  <conditionalFormatting sqref="F35:Q35">
    <cfRule type="expression" dxfId="53" priority="3">
      <formula>F35&lt;0</formula>
    </cfRule>
    <cfRule type="cellIs" dxfId="52" priority="8" operator="lessThan">
      <formula>0</formula>
    </cfRule>
  </conditionalFormatting>
  <conditionalFormatting sqref="F26:Q30">
    <cfRule type="expression" dxfId="51" priority="7">
      <formula>AND(F26&gt;0,F26&lt;&gt;F1012)</formula>
    </cfRule>
  </conditionalFormatting>
  <conditionalFormatting sqref="F31:Q35">
    <cfRule type="expression" dxfId="50" priority="6">
      <formula>AND(F31&lt;0,F31&lt;&gt;F1018)</formula>
    </cfRule>
  </conditionalFormatting>
  <conditionalFormatting sqref="F27:Q30">
    <cfRule type="expression" dxfId="49" priority="5">
      <formula>AND(F27&gt;0,F26=0)</formula>
    </cfRule>
  </conditionalFormatting>
  <conditionalFormatting sqref="F31:Q34">
    <cfRule type="expression" dxfId="48" priority="4">
      <formula>AND(F31&lt;0,F32=0)</formula>
    </cfRule>
  </conditionalFormatting>
  <conditionalFormatting sqref="F2:Q2">
    <cfRule type="expression" dxfId="47" priority="305" stopIfTrue="1">
      <formula>AND(F4&gt;0,F1017&lt;0)</formula>
    </cfRule>
    <cfRule type="expression" dxfId="46" priority="306" stopIfTrue="1">
      <formula>AND(F4&gt;0,F1017&gt;0)</formula>
    </cfRule>
  </conditionalFormatting>
  <conditionalFormatting sqref="AE7:AE1006">
    <cfRule type="cellIs" dxfId="45" priority="1" operator="equal">
      <formula>0</formula>
    </cfRule>
  </conditionalFormatting>
  <dataValidations count="4">
    <dataValidation type="decimal" operator="greaterThan" allowBlank="1" showInputMessage="1" showErrorMessage="1" sqref="E27:E29">
      <formula1>E28</formula1>
    </dataValidation>
    <dataValidation type="decimal" allowBlank="1" showInputMessage="1" showErrorMessage="1" sqref="E26">
      <formula1>E27</formula1>
      <formula2>100</formula2>
    </dataValidation>
    <dataValidation type="decimal" operator="greaterThan" allowBlank="1" showInputMessage="1" showErrorMessage="1" sqref="E30">
      <formula1>0</formula1>
    </dataValidation>
    <dataValidation type="list" allowBlank="1" showInputMessage="1" showErrorMessage="1" sqref="X7:X1006">
      <formula1>$B$7:$B$22</formula1>
    </dataValidation>
  </dataValidations>
  <hyperlinks>
    <hyperlink ref="W3:X3" location="ENTRATE!A6" display="Vai al riepilogo"/>
  </hyperlinks>
  <printOptions horizontalCentered="1"/>
  <pageMargins left="0" right="0" top="0.39370078740157483" bottom="0" header="0.51181102362204722" footer="0.51181102362204722"/>
  <pageSetup paperSize="9" scale="80" orientation="landscape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U106"/>
  <sheetViews>
    <sheetView showGridLines="0" showRowColHeaders="0" zoomScaleNormal="100" workbookViewId="0"/>
  </sheetViews>
  <sheetFormatPr defaultRowHeight="12.75"/>
  <cols>
    <col min="1" max="1" width="3.5703125" style="2" customWidth="1"/>
    <col min="2" max="2" width="4.140625" style="2" customWidth="1"/>
    <col min="3" max="3" width="12.7109375" style="2" customWidth="1"/>
    <col min="4" max="4" width="3.140625" style="2" customWidth="1"/>
    <col min="5" max="5" width="10" style="2" customWidth="1"/>
    <col min="6" max="17" width="10.7109375" style="2" customWidth="1"/>
    <col min="18" max="18" width="1.28515625" style="2" customWidth="1"/>
    <col min="19" max="19" width="12.140625" style="2" customWidth="1"/>
    <col min="20" max="20" width="5" style="2" customWidth="1"/>
    <col min="21" max="21" width="0" style="2" hidden="1" customWidth="1"/>
    <col min="22" max="16384" width="9.140625" style="2"/>
  </cols>
  <sheetData>
    <row r="1" spans="1:20" ht="5.25" customHeight="1">
      <c r="A1" s="148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1:20" ht="18.75" customHeight="1">
      <c r="A2" s="3"/>
      <c r="B2" s="222"/>
      <c r="C2" s="3"/>
      <c r="D2" s="3"/>
      <c r="E2" s="3"/>
      <c r="F2" s="146" t="s">
        <v>44</v>
      </c>
      <c r="G2" s="146" t="s">
        <v>45</v>
      </c>
      <c r="H2" s="146" t="s">
        <v>46</v>
      </c>
      <c r="I2" s="146" t="s">
        <v>47</v>
      </c>
      <c r="J2" s="146" t="s">
        <v>48</v>
      </c>
      <c r="K2" s="146" t="s">
        <v>49</v>
      </c>
      <c r="L2" s="146" t="s">
        <v>50</v>
      </c>
      <c r="M2" s="146" t="s">
        <v>51</v>
      </c>
      <c r="N2" s="146" t="s">
        <v>52</v>
      </c>
      <c r="O2" s="146" t="s">
        <v>53</v>
      </c>
      <c r="P2" s="146" t="s">
        <v>54</v>
      </c>
      <c r="Q2" s="146" t="s">
        <v>55</v>
      </c>
      <c r="R2" s="3"/>
      <c r="S2" s="146" t="s">
        <v>71</v>
      </c>
      <c r="T2" s="3"/>
    </row>
    <row r="3" spans="1:20" ht="16.5" customHeight="1">
      <c r="A3" s="3"/>
      <c r="B3" s="373" t="s">
        <v>143</v>
      </c>
      <c r="C3" s="373"/>
      <c r="D3" s="373"/>
      <c r="E3" s="374"/>
      <c r="F3" s="235">
        <f t="shared" ref="F3:Q3" si="0">SUM(F7:F9)</f>
        <v>640</v>
      </c>
      <c r="G3" s="236">
        <f t="shared" si="0"/>
        <v>515</v>
      </c>
      <c r="H3" s="236">
        <f t="shared" si="0"/>
        <v>365</v>
      </c>
      <c r="I3" s="236">
        <f t="shared" si="0"/>
        <v>785</v>
      </c>
      <c r="J3" s="236">
        <f t="shared" si="0"/>
        <v>0</v>
      </c>
      <c r="K3" s="236">
        <f t="shared" si="0"/>
        <v>0</v>
      </c>
      <c r="L3" s="236">
        <f t="shared" si="0"/>
        <v>0</v>
      </c>
      <c r="M3" s="236">
        <f t="shared" si="0"/>
        <v>0</v>
      </c>
      <c r="N3" s="236">
        <f t="shared" si="0"/>
        <v>0</v>
      </c>
      <c r="O3" s="236">
        <f t="shared" si="0"/>
        <v>0</v>
      </c>
      <c r="P3" s="236">
        <f t="shared" si="0"/>
        <v>0</v>
      </c>
      <c r="Q3" s="237">
        <f t="shared" si="0"/>
        <v>0</v>
      </c>
      <c r="R3" s="3"/>
      <c r="S3" s="241">
        <f>SUM(F3:Q3)</f>
        <v>2305</v>
      </c>
      <c r="T3" s="3"/>
    </row>
    <row r="4" spans="1:20" ht="6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</row>
    <row r="5" spans="1:20" ht="6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</row>
    <row r="6" spans="1:20" ht="16.5" customHeight="1">
      <c r="A6" s="3"/>
      <c r="B6" s="360" t="s">
        <v>5216</v>
      </c>
      <c r="C6" s="360"/>
      <c r="D6" s="360"/>
      <c r="E6" s="360"/>
      <c r="F6" s="147" t="s">
        <v>1</v>
      </c>
      <c r="G6" s="147" t="s">
        <v>2</v>
      </c>
      <c r="H6" s="147" t="s">
        <v>3</v>
      </c>
      <c r="I6" s="147" t="s">
        <v>4</v>
      </c>
      <c r="J6" s="147" t="s">
        <v>5</v>
      </c>
      <c r="K6" s="147" t="s">
        <v>6</v>
      </c>
      <c r="L6" s="147" t="s">
        <v>7</v>
      </c>
      <c r="M6" s="147" t="s">
        <v>8</v>
      </c>
      <c r="N6" s="147" t="s">
        <v>9</v>
      </c>
      <c r="O6" s="147" t="s">
        <v>10</v>
      </c>
      <c r="P6" s="147" t="s">
        <v>11</v>
      </c>
      <c r="Q6" s="147" t="s">
        <v>12</v>
      </c>
      <c r="R6" s="3"/>
      <c r="S6" s="68"/>
      <c r="T6" s="3"/>
    </row>
    <row r="7" spans="1:20" ht="16.5" customHeight="1">
      <c r="A7" s="234">
        <v>1</v>
      </c>
      <c r="B7" s="375" t="str">
        <f>SPESA!C4</f>
        <v>Lista della spesa</v>
      </c>
      <c r="C7" s="376"/>
      <c r="D7" s="376"/>
      <c r="E7" s="377"/>
      <c r="F7" s="225">
        <f>SPESA!F4</f>
        <v>150</v>
      </c>
      <c r="G7" s="226">
        <f>SPESA!G4</f>
        <v>100</v>
      </c>
      <c r="H7" s="226">
        <f>SPESA!H4</f>
        <v>130</v>
      </c>
      <c r="I7" s="226">
        <f>SPESA!I4</f>
        <v>0</v>
      </c>
      <c r="J7" s="226">
        <f>SPESA!J4</f>
        <v>0</v>
      </c>
      <c r="K7" s="226">
        <f>SPESA!K4</f>
        <v>0</v>
      </c>
      <c r="L7" s="226">
        <f>SPESA!L4</f>
        <v>0</v>
      </c>
      <c r="M7" s="226">
        <f>SPESA!M4</f>
        <v>0</v>
      </c>
      <c r="N7" s="226">
        <f>SPESA!N4</f>
        <v>0</v>
      </c>
      <c r="O7" s="226">
        <f>SPESA!O4</f>
        <v>0</v>
      </c>
      <c r="P7" s="226">
        <f>SPESA!P4</f>
        <v>0</v>
      </c>
      <c r="Q7" s="227">
        <f>SPESA!Q4</f>
        <v>0</v>
      </c>
      <c r="R7" s="48"/>
      <c r="S7" s="238">
        <f>SUM(F7:Q7)</f>
        <v>380</v>
      </c>
      <c r="T7" s="48"/>
    </row>
    <row r="8" spans="1:20" ht="16.5" customHeight="1">
      <c r="A8" s="234">
        <v>2</v>
      </c>
      <c r="B8" s="378" t="str">
        <f>CASA!C4</f>
        <v>Costi della CASA</v>
      </c>
      <c r="C8" s="379"/>
      <c r="D8" s="379"/>
      <c r="E8" s="380"/>
      <c r="F8" s="228">
        <f>CASA!F4</f>
        <v>390</v>
      </c>
      <c r="G8" s="229">
        <f>CASA!G4</f>
        <v>250</v>
      </c>
      <c r="H8" s="229">
        <f>CASA!H4</f>
        <v>100</v>
      </c>
      <c r="I8" s="229">
        <f>CASA!I4</f>
        <v>450</v>
      </c>
      <c r="J8" s="229">
        <f>CASA!J4</f>
        <v>0</v>
      </c>
      <c r="K8" s="229">
        <f>CASA!K4</f>
        <v>0</v>
      </c>
      <c r="L8" s="229">
        <f>CASA!L4</f>
        <v>0</v>
      </c>
      <c r="M8" s="229">
        <f>CASA!M4</f>
        <v>0</v>
      </c>
      <c r="N8" s="229">
        <f>CASA!N4</f>
        <v>0</v>
      </c>
      <c r="O8" s="229">
        <f>CASA!O4</f>
        <v>0</v>
      </c>
      <c r="P8" s="229">
        <f>CASA!P4</f>
        <v>0</v>
      </c>
      <c r="Q8" s="230">
        <f>CASA!Q4</f>
        <v>0</v>
      </c>
      <c r="R8" s="48"/>
      <c r="S8" s="239">
        <f>SUM(F8:Q8)</f>
        <v>1190</v>
      </c>
      <c r="T8" s="48"/>
    </row>
    <row r="9" spans="1:20" ht="16.5" customHeight="1">
      <c r="A9" s="234">
        <v>3</v>
      </c>
      <c r="B9" s="370" t="str">
        <f>PERSONALE!C4</f>
        <v>Costi PERSONALI</v>
      </c>
      <c r="C9" s="371"/>
      <c r="D9" s="371"/>
      <c r="E9" s="372"/>
      <c r="F9" s="231">
        <f>PERSONALE!F4</f>
        <v>100</v>
      </c>
      <c r="G9" s="232">
        <f>PERSONALE!G4</f>
        <v>165</v>
      </c>
      <c r="H9" s="232">
        <f>PERSONALE!H4</f>
        <v>135</v>
      </c>
      <c r="I9" s="232">
        <f>PERSONALE!I4</f>
        <v>335</v>
      </c>
      <c r="J9" s="232">
        <f>PERSONALE!J4</f>
        <v>0</v>
      </c>
      <c r="K9" s="232">
        <f>PERSONALE!K4</f>
        <v>0</v>
      </c>
      <c r="L9" s="232">
        <f>PERSONALE!L4</f>
        <v>0</v>
      </c>
      <c r="M9" s="232">
        <f>PERSONALE!M4</f>
        <v>0</v>
      </c>
      <c r="N9" s="232">
        <f>PERSONALE!N4</f>
        <v>0</v>
      </c>
      <c r="O9" s="232">
        <f>PERSONALE!O4</f>
        <v>0</v>
      </c>
      <c r="P9" s="232">
        <f>PERSONALE!P4</f>
        <v>0</v>
      </c>
      <c r="Q9" s="233">
        <f>PERSONALE!Q4</f>
        <v>0</v>
      </c>
      <c r="R9" s="48"/>
      <c r="S9" s="240">
        <f>SUM(F9:Q9)</f>
        <v>735</v>
      </c>
      <c r="T9" s="48"/>
    </row>
    <row r="10" spans="1:20" ht="22.5" customHeight="1">
      <c r="A10" s="3"/>
      <c r="B10" s="69"/>
      <c r="C10" s="69"/>
      <c r="D10" s="69"/>
      <c r="E10" s="70" t="s">
        <v>150</v>
      </c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48"/>
    </row>
    <row r="11" spans="1:20" ht="7.5" customHeight="1">
      <c r="A11" s="1"/>
      <c r="B11" s="69"/>
      <c r="C11" s="69"/>
      <c r="D11" s="69"/>
      <c r="E11" s="71"/>
      <c r="F11" s="72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48"/>
    </row>
    <row r="12" spans="1:20" ht="15" customHeight="1">
      <c r="A12" s="1"/>
      <c r="B12" s="69"/>
      <c r="C12" s="69"/>
      <c r="D12" s="69"/>
      <c r="E12" s="164">
        <v>0.6</v>
      </c>
      <c r="F12" s="211">
        <f t="shared" ref="F12:Q12" si="1">IF(ISERROR($B$16),0,IF(OR(F58=$E58,F58&gt;F59),F63,0))</f>
        <v>0</v>
      </c>
      <c r="G12" s="211">
        <f t="shared" si="1"/>
        <v>0</v>
      </c>
      <c r="H12" s="211">
        <f t="shared" si="1"/>
        <v>0</v>
      </c>
      <c r="I12" s="211">
        <f t="shared" si="1"/>
        <v>0</v>
      </c>
      <c r="J12" s="211">
        <f t="shared" si="1"/>
        <v>0</v>
      </c>
      <c r="K12" s="211">
        <f t="shared" si="1"/>
        <v>0</v>
      </c>
      <c r="L12" s="211">
        <f t="shared" si="1"/>
        <v>0</v>
      </c>
      <c r="M12" s="211">
        <f t="shared" si="1"/>
        <v>0</v>
      </c>
      <c r="N12" s="211">
        <f t="shared" si="1"/>
        <v>0</v>
      </c>
      <c r="O12" s="211">
        <f t="shared" si="1"/>
        <v>0</v>
      </c>
      <c r="P12" s="211">
        <f t="shared" si="1"/>
        <v>0</v>
      </c>
      <c r="Q12" s="211">
        <f t="shared" si="1"/>
        <v>0</v>
      </c>
      <c r="R12" s="69"/>
      <c r="S12" s="69"/>
      <c r="T12" s="48"/>
    </row>
    <row r="13" spans="1:20" ht="15" customHeight="1">
      <c r="A13" s="1"/>
      <c r="B13" s="69"/>
      <c r="C13" s="69"/>
      <c r="D13" s="69"/>
      <c r="E13" s="164">
        <v>0.45</v>
      </c>
      <c r="F13" s="211">
        <f t="shared" ref="F13:Q13" si="2">IF(ISERROR($B$16),0,IF(F59=F60,0,F59))</f>
        <v>0</v>
      </c>
      <c r="G13" s="211">
        <f t="shared" si="2"/>
        <v>0</v>
      </c>
      <c r="H13" s="211">
        <f t="shared" si="2"/>
        <v>0</v>
      </c>
      <c r="I13" s="211">
        <f t="shared" si="2"/>
        <v>208.75</v>
      </c>
      <c r="J13" s="211">
        <f t="shared" si="2"/>
        <v>0</v>
      </c>
      <c r="K13" s="211">
        <f t="shared" si="2"/>
        <v>0</v>
      </c>
      <c r="L13" s="211">
        <f t="shared" si="2"/>
        <v>0</v>
      </c>
      <c r="M13" s="211">
        <f t="shared" si="2"/>
        <v>0</v>
      </c>
      <c r="N13" s="211">
        <f t="shared" si="2"/>
        <v>0</v>
      </c>
      <c r="O13" s="211">
        <f t="shared" si="2"/>
        <v>0</v>
      </c>
      <c r="P13" s="211">
        <f t="shared" si="2"/>
        <v>0</v>
      </c>
      <c r="Q13" s="211">
        <f t="shared" si="2"/>
        <v>0</v>
      </c>
      <c r="R13" s="69"/>
      <c r="S13" s="69"/>
      <c r="T13" s="48"/>
    </row>
    <row r="14" spans="1:20" ht="15" customHeight="1">
      <c r="A14" s="1"/>
      <c r="B14" s="69"/>
      <c r="C14" s="69"/>
      <c r="D14" s="69"/>
      <c r="E14" s="164">
        <v>0.3</v>
      </c>
      <c r="F14" s="211">
        <f t="shared" ref="F14:Q14" si="3">IF(ISERROR($B$16),0,IF(F60=F61,0,F60))</f>
        <v>0</v>
      </c>
      <c r="G14" s="211">
        <f t="shared" si="3"/>
        <v>0</v>
      </c>
      <c r="H14" s="211">
        <f t="shared" si="3"/>
        <v>0</v>
      </c>
      <c r="I14" s="211">
        <f t="shared" si="3"/>
        <v>172.875</v>
      </c>
      <c r="J14" s="211">
        <f t="shared" si="3"/>
        <v>0</v>
      </c>
      <c r="K14" s="211">
        <f t="shared" si="3"/>
        <v>0</v>
      </c>
      <c r="L14" s="211">
        <f t="shared" si="3"/>
        <v>0</v>
      </c>
      <c r="M14" s="211">
        <f t="shared" si="3"/>
        <v>0</v>
      </c>
      <c r="N14" s="211">
        <f t="shared" si="3"/>
        <v>0</v>
      </c>
      <c r="O14" s="211">
        <f t="shared" si="3"/>
        <v>0</v>
      </c>
      <c r="P14" s="211">
        <f t="shared" si="3"/>
        <v>0</v>
      </c>
      <c r="Q14" s="211">
        <f t="shared" si="3"/>
        <v>0</v>
      </c>
      <c r="R14" s="69"/>
      <c r="S14" s="69"/>
      <c r="T14" s="48"/>
    </row>
    <row r="15" spans="1:20" ht="15" customHeight="1">
      <c r="A15" s="1"/>
      <c r="B15" s="347" t="s">
        <v>70</v>
      </c>
      <c r="C15" s="347"/>
      <c r="D15" s="73"/>
      <c r="E15" s="164">
        <v>0.15</v>
      </c>
      <c r="F15" s="211">
        <f t="shared" ref="F15:Q15" si="4">IF(ISERROR($B$16),0,IF(F61=F62,0,F61))</f>
        <v>63.75</v>
      </c>
      <c r="G15" s="211">
        <f t="shared" si="4"/>
        <v>0</v>
      </c>
      <c r="H15" s="211">
        <f t="shared" si="4"/>
        <v>0</v>
      </c>
      <c r="I15" s="211">
        <f t="shared" si="4"/>
        <v>86.4375</v>
      </c>
      <c r="J15" s="211">
        <f t="shared" si="4"/>
        <v>0</v>
      </c>
      <c r="K15" s="211">
        <f t="shared" si="4"/>
        <v>0</v>
      </c>
      <c r="L15" s="211">
        <f t="shared" si="4"/>
        <v>0</v>
      </c>
      <c r="M15" s="211">
        <f t="shared" si="4"/>
        <v>0</v>
      </c>
      <c r="N15" s="211">
        <f t="shared" si="4"/>
        <v>0</v>
      </c>
      <c r="O15" s="211">
        <f t="shared" si="4"/>
        <v>0</v>
      </c>
      <c r="P15" s="211">
        <f t="shared" si="4"/>
        <v>0</v>
      </c>
      <c r="Q15" s="211">
        <f t="shared" si="4"/>
        <v>0</v>
      </c>
      <c r="R15" s="69"/>
      <c r="S15" s="69"/>
      <c r="T15" s="48"/>
    </row>
    <row r="16" spans="1:20" ht="15" customHeight="1">
      <c r="A16" s="1"/>
      <c r="B16" s="366">
        <f>IF(S3=0,0,S3/C61)</f>
        <v>576.25</v>
      </c>
      <c r="C16" s="367"/>
      <c r="D16" s="74"/>
      <c r="E16" s="165">
        <v>0.05</v>
      </c>
      <c r="F16" s="213">
        <f t="shared" ref="F16:Q16" si="5">IF(ISERROR($B$16),0,F62)</f>
        <v>28.8125</v>
      </c>
      <c r="G16" s="213">
        <f t="shared" si="5"/>
        <v>0</v>
      </c>
      <c r="H16" s="213">
        <f t="shared" si="5"/>
        <v>0</v>
      </c>
      <c r="I16" s="213">
        <f t="shared" si="5"/>
        <v>28.8125</v>
      </c>
      <c r="J16" s="213">
        <f t="shared" si="5"/>
        <v>0</v>
      </c>
      <c r="K16" s="213">
        <f t="shared" si="5"/>
        <v>0</v>
      </c>
      <c r="L16" s="213">
        <f t="shared" si="5"/>
        <v>0</v>
      </c>
      <c r="M16" s="213">
        <f t="shared" si="5"/>
        <v>0</v>
      </c>
      <c r="N16" s="213">
        <f t="shared" si="5"/>
        <v>0</v>
      </c>
      <c r="O16" s="213">
        <f t="shared" si="5"/>
        <v>0</v>
      </c>
      <c r="P16" s="213">
        <f t="shared" si="5"/>
        <v>0</v>
      </c>
      <c r="Q16" s="213">
        <f t="shared" si="5"/>
        <v>0</v>
      </c>
      <c r="R16" s="75"/>
      <c r="S16" s="75"/>
      <c r="T16" s="48"/>
    </row>
    <row r="17" spans="1:20" ht="15" customHeight="1">
      <c r="A17" s="1"/>
      <c r="B17" s="347" t="str">
        <f>CONCATENATE(C62," ",C61)</f>
        <v>Mesi rilevati:  4</v>
      </c>
      <c r="C17" s="347"/>
      <c r="D17" s="76"/>
      <c r="E17" s="77">
        <f>E16</f>
        <v>0.05</v>
      </c>
      <c r="F17" s="212">
        <f t="shared" ref="F17:Q17" si="6">F64</f>
        <v>0</v>
      </c>
      <c r="G17" s="212">
        <f t="shared" si="6"/>
        <v>-28.8125</v>
      </c>
      <c r="H17" s="212">
        <f t="shared" si="6"/>
        <v>-28.8125</v>
      </c>
      <c r="I17" s="212">
        <f t="shared" si="6"/>
        <v>0</v>
      </c>
      <c r="J17" s="212">
        <f t="shared" si="6"/>
        <v>0</v>
      </c>
      <c r="K17" s="212">
        <f t="shared" si="6"/>
        <v>0</v>
      </c>
      <c r="L17" s="212">
        <f t="shared" si="6"/>
        <v>0</v>
      </c>
      <c r="M17" s="212">
        <f t="shared" si="6"/>
        <v>0</v>
      </c>
      <c r="N17" s="212">
        <f t="shared" si="6"/>
        <v>0</v>
      </c>
      <c r="O17" s="212">
        <f t="shared" si="6"/>
        <v>0</v>
      </c>
      <c r="P17" s="212">
        <f t="shared" si="6"/>
        <v>0</v>
      </c>
      <c r="Q17" s="212">
        <f t="shared" si="6"/>
        <v>0</v>
      </c>
      <c r="R17" s="78"/>
      <c r="S17" s="78"/>
      <c r="T17" s="48"/>
    </row>
    <row r="18" spans="1:20" ht="15" customHeight="1">
      <c r="A18" s="1"/>
      <c r="B18" s="79"/>
      <c r="C18" s="69"/>
      <c r="D18" s="69"/>
      <c r="E18" s="80">
        <f>E15</f>
        <v>0.15</v>
      </c>
      <c r="F18" s="212">
        <f t="shared" ref="F18:Q18" si="7">IF(F65=F64,0,F65)</f>
        <v>0</v>
      </c>
      <c r="G18" s="212">
        <f t="shared" si="7"/>
        <v>-61.25</v>
      </c>
      <c r="H18" s="212">
        <f t="shared" si="7"/>
        <v>-86.4375</v>
      </c>
      <c r="I18" s="212">
        <f t="shared" si="7"/>
        <v>0</v>
      </c>
      <c r="J18" s="212">
        <f t="shared" si="7"/>
        <v>0</v>
      </c>
      <c r="K18" s="212">
        <f t="shared" si="7"/>
        <v>0</v>
      </c>
      <c r="L18" s="212">
        <f t="shared" si="7"/>
        <v>0</v>
      </c>
      <c r="M18" s="212">
        <f t="shared" si="7"/>
        <v>0</v>
      </c>
      <c r="N18" s="212">
        <f t="shared" si="7"/>
        <v>0</v>
      </c>
      <c r="O18" s="212">
        <f t="shared" si="7"/>
        <v>0</v>
      </c>
      <c r="P18" s="212">
        <f t="shared" si="7"/>
        <v>0</v>
      </c>
      <c r="Q18" s="212">
        <f t="shared" si="7"/>
        <v>0</v>
      </c>
      <c r="R18" s="69"/>
      <c r="S18" s="69"/>
      <c r="T18" s="48"/>
    </row>
    <row r="19" spans="1:20" ht="15" customHeight="1">
      <c r="A19" s="1"/>
      <c r="B19" s="69"/>
      <c r="C19" s="69"/>
      <c r="D19" s="69"/>
      <c r="E19" s="80">
        <f>E14</f>
        <v>0.3</v>
      </c>
      <c r="F19" s="212">
        <f t="shared" ref="F19:Q19" si="8">IF(F66=F65,0,F66)</f>
        <v>0</v>
      </c>
      <c r="G19" s="212">
        <f t="shared" si="8"/>
        <v>0</v>
      </c>
      <c r="H19" s="212">
        <f t="shared" si="8"/>
        <v>-172.875</v>
      </c>
      <c r="I19" s="212">
        <f t="shared" si="8"/>
        <v>0</v>
      </c>
      <c r="J19" s="212">
        <f t="shared" si="8"/>
        <v>0</v>
      </c>
      <c r="K19" s="212">
        <f t="shared" si="8"/>
        <v>0</v>
      </c>
      <c r="L19" s="212">
        <f t="shared" si="8"/>
        <v>0</v>
      </c>
      <c r="M19" s="212">
        <f t="shared" si="8"/>
        <v>0</v>
      </c>
      <c r="N19" s="212">
        <f t="shared" si="8"/>
        <v>0</v>
      </c>
      <c r="O19" s="212">
        <f t="shared" si="8"/>
        <v>0</v>
      </c>
      <c r="P19" s="212">
        <f t="shared" si="8"/>
        <v>0</v>
      </c>
      <c r="Q19" s="212">
        <f t="shared" si="8"/>
        <v>0</v>
      </c>
      <c r="R19" s="69"/>
      <c r="S19" s="69"/>
      <c r="T19" s="48"/>
    </row>
    <row r="20" spans="1:20" ht="15" customHeight="1">
      <c r="A20" s="1"/>
      <c r="B20" s="69"/>
      <c r="C20" s="69"/>
      <c r="D20" s="69"/>
      <c r="E20" s="80">
        <f>E13</f>
        <v>0.45</v>
      </c>
      <c r="F20" s="212">
        <f t="shared" ref="F20:Q20" si="9">IF(F67=F66,0,F67)</f>
        <v>0</v>
      </c>
      <c r="G20" s="212">
        <f t="shared" si="9"/>
        <v>0</v>
      </c>
      <c r="H20" s="212">
        <f t="shared" si="9"/>
        <v>-211.25</v>
      </c>
      <c r="I20" s="212">
        <f t="shared" si="9"/>
        <v>0</v>
      </c>
      <c r="J20" s="212">
        <f t="shared" si="9"/>
        <v>0</v>
      </c>
      <c r="K20" s="212">
        <f t="shared" si="9"/>
        <v>0</v>
      </c>
      <c r="L20" s="212">
        <f t="shared" si="9"/>
        <v>0</v>
      </c>
      <c r="M20" s="212">
        <f t="shared" si="9"/>
        <v>0</v>
      </c>
      <c r="N20" s="212">
        <f t="shared" si="9"/>
        <v>0</v>
      </c>
      <c r="O20" s="212">
        <f t="shared" si="9"/>
        <v>0</v>
      </c>
      <c r="P20" s="212">
        <f t="shared" si="9"/>
        <v>0</v>
      </c>
      <c r="Q20" s="212">
        <f t="shared" si="9"/>
        <v>0</v>
      </c>
      <c r="R20" s="69"/>
      <c r="S20" s="69"/>
      <c r="T20" s="48"/>
    </row>
    <row r="21" spans="1:20" ht="15" customHeight="1">
      <c r="A21" s="1"/>
      <c r="B21" s="69"/>
      <c r="C21" s="69"/>
      <c r="D21" s="69"/>
      <c r="E21" s="80">
        <f>E12</f>
        <v>0.6</v>
      </c>
      <c r="F21" s="212">
        <f t="shared" ref="F21:Q21" si="10">IF(ISERROR($B$16),0,IF(OR(F68=$E68,F68&lt;F67),F63,0))</f>
        <v>0</v>
      </c>
      <c r="G21" s="212">
        <f t="shared" si="10"/>
        <v>0</v>
      </c>
      <c r="H21" s="212">
        <f t="shared" si="10"/>
        <v>0</v>
      </c>
      <c r="I21" s="212">
        <f t="shared" si="10"/>
        <v>0</v>
      </c>
      <c r="J21" s="212">
        <f t="shared" si="10"/>
        <v>0</v>
      </c>
      <c r="K21" s="212">
        <f t="shared" si="10"/>
        <v>0</v>
      </c>
      <c r="L21" s="212">
        <f t="shared" si="10"/>
        <v>0</v>
      </c>
      <c r="M21" s="212">
        <f t="shared" si="10"/>
        <v>0</v>
      </c>
      <c r="N21" s="212">
        <f t="shared" si="10"/>
        <v>0</v>
      </c>
      <c r="O21" s="212">
        <f t="shared" si="10"/>
        <v>0</v>
      </c>
      <c r="P21" s="212">
        <f t="shared" si="10"/>
        <v>0</v>
      </c>
      <c r="Q21" s="212">
        <f t="shared" si="10"/>
        <v>0</v>
      </c>
      <c r="R21" s="69"/>
      <c r="S21" s="69"/>
      <c r="T21" s="3"/>
    </row>
    <row r="22" spans="1:20" ht="7.5" customHeight="1">
      <c r="A22" s="1"/>
      <c r="B22" s="69"/>
      <c r="C22" s="69"/>
      <c r="D22" s="69"/>
      <c r="E22" s="81"/>
      <c r="F22" s="82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69"/>
      <c r="S22" s="69"/>
      <c r="T22" s="3"/>
    </row>
    <row r="23" spans="1:20" ht="22.5" customHeight="1">
      <c r="A23" s="1"/>
      <c r="B23" s="69"/>
      <c r="C23" s="69"/>
      <c r="D23" s="69"/>
      <c r="E23" s="84" t="s">
        <v>149</v>
      </c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1"/>
    </row>
    <row r="24" spans="1:20" ht="16.5" customHeight="1">
      <c r="A24" s="1"/>
      <c r="B24" s="1"/>
      <c r="C24" s="1"/>
      <c r="D24" s="1"/>
      <c r="E24" s="1"/>
      <c r="F24" s="146" t="s">
        <v>44</v>
      </c>
      <c r="G24" s="146" t="s">
        <v>45</v>
      </c>
      <c r="H24" s="146" t="s">
        <v>46</v>
      </c>
      <c r="I24" s="146" t="s">
        <v>47</v>
      </c>
      <c r="J24" s="146" t="s">
        <v>48</v>
      </c>
      <c r="K24" s="146" t="s">
        <v>49</v>
      </c>
      <c r="L24" s="146" t="s">
        <v>50</v>
      </c>
      <c r="M24" s="146" t="s">
        <v>51</v>
      </c>
      <c r="N24" s="146" t="s">
        <v>52</v>
      </c>
      <c r="O24" s="146" t="s">
        <v>53</v>
      </c>
      <c r="P24" s="146" t="s">
        <v>54</v>
      </c>
      <c r="Q24" s="146" t="s">
        <v>55</v>
      </c>
      <c r="R24" s="3"/>
      <c r="S24" s="146" t="s">
        <v>71</v>
      </c>
      <c r="T24" s="1"/>
    </row>
    <row r="25" spans="1:20" ht="16.5" customHeight="1">
      <c r="A25" s="1"/>
      <c r="B25" s="381" t="str">
        <f>ENTRATE!C4</f>
        <v>ENTRATE</v>
      </c>
      <c r="C25" s="381"/>
      <c r="D25" s="381"/>
      <c r="E25" s="382"/>
      <c r="F25" s="245">
        <f>ENTRATE!F4</f>
        <v>2205.4499999999998</v>
      </c>
      <c r="G25" s="246">
        <f>ENTRATE!G4</f>
        <v>2110</v>
      </c>
      <c r="H25" s="246">
        <f>ENTRATE!H4</f>
        <v>100</v>
      </c>
      <c r="I25" s="246">
        <f>ENTRATE!I4</f>
        <v>0</v>
      </c>
      <c r="J25" s="246">
        <f>ENTRATE!J4</f>
        <v>0</v>
      </c>
      <c r="K25" s="246">
        <f>ENTRATE!K4</f>
        <v>0</v>
      </c>
      <c r="L25" s="246">
        <f>ENTRATE!L4</f>
        <v>0</v>
      </c>
      <c r="M25" s="246">
        <f>ENTRATE!M4</f>
        <v>0</v>
      </c>
      <c r="N25" s="246">
        <f>ENTRATE!N4</f>
        <v>0</v>
      </c>
      <c r="O25" s="246">
        <f>ENTRATE!O4</f>
        <v>0</v>
      </c>
      <c r="P25" s="246">
        <f>ENTRATE!P4</f>
        <v>0</v>
      </c>
      <c r="Q25" s="247">
        <f>ENTRATE!Q4</f>
        <v>0</v>
      </c>
      <c r="R25" s="3"/>
      <c r="S25" s="241">
        <f>SUM(F25:Q25)</f>
        <v>4415.45</v>
      </c>
      <c r="T25" s="1"/>
    </row>
    <row r="26" spans="1:20" ht="16.5" customHeight="1">
      <c r="A26" s="1"/>
      <c r="B26" s="383" t="s">
        <v>144</v>
      </c>
      <c r="C26" s="383"/>
      <c r="D26" s="383"/>
      <c r="E26" s="384"/>
      <c r="F26" s="242">
        <f t="shared" ref="F26:Q26" si="11">F74</f>
        <v>1565.4499999999998</v>
      </c>
      <c r="G26" s="243">
        <f t="shared" si="11"/>
        <v>1595</v>
      </c>
      <c r="H26" s="243">
        <f t="shared" si="11"/>
        <v>-265</v>
      </c>
      <c r="I26" s="243">
        <f t="shared" si="11"/>
        <v>-785</v>
      </c>
      <c r="J26" s="243">
        <f t="shared" si="11"/>
        <v>0</v>
      </c>
      <c r="K26" s="243">
        <f t="shared" si="11"/>
        <v>0</v>
      </c>
      <c r="L26" s="243">
        <f t="shared" si="11"/>
        <v>0</v>
      </c>
      <c r="M26" s="243">
        <f t="shared" si="11"/>
        <v>0</v>
      </c>
      <c r="N26" s="243">
        <f t="shared" si="11"/>
        <v>0</v>
      </c>
      <c r="O26" s="243">
        <f t="shared" si="11"/>
        <v>0</v>
      </c>
      <c r="P26" s="243">
        <f t="shared" si="11"/>
        <v>0</v>
      </c>
      <c r="Q26" s="244">
        <f t="shared" si="11"/>
        <v>0</v>
      </c>
      <c r="R26" s="69"/>
      <c r="S26" s="248">
        <f>S25-S3</f>
        <v>2110.4499999999998</v>
      </c>
      <c r="T26" s="1"/>
    </row>
    <row r="27" spans="1:20" ht="17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16.5" customHeight="1">
      <c r="A28" s="1"/>
      <c r="B28" s="1"/>
      <c r="C28" s="1"/>
      <c r="D28" s="1"/>
      <c r="E28" s="1"/>
      <c r="F28" s="252">
        <f>IF(F76&gt;0,F76,0)</f>
        <v>1565.4499999999998</v>
      </c>
      <c r="G28" s="253">
        <f t="shared" ref="G28:Q28" si="12">IF(G76&gt;0,G76,0)</f>
        <v>3160.45</v>
      </c>
      <c r="H28" s="253">
        <f t="shared" si="12"/>
        <v>2895.45</v>
      </c>
      <c r="I28" s="253">
        <f t="shared" si="12"/>
        <v>2110.4499999999998</v>
      </c>
      <c r="J28" s="253">
        <f t="shared" si="12"/>
        <v>0</v>
      </c>
      <c r="K28" s="253">
        <f t="shared" si="12"/>
        <v>0</v>
      </c>
      <c r="L28" s="253">
        <f t="shared" si="12"/>
        <v>0</v>
      </c>
      <c r="M28" s="253">
        <f t="shared" si="12"/>
        <v>0</v>
      </c>
      <c r="N28" s="253">
        <f t="shared" si="12"/>
        <v>0</v>
      </c>
      <c r="O28" s="253">
        <f t="shared" si="12"/>
        <v>0</v>
      </c>
      <c r="P28" s="253">
        <f t="shared" si="12"/>
        <v>0</v>
      </c>
      <c r="Q28" s="254">
        <f t="shared" si="12"/>
        <v>0</v>
      </c>
      <c r="R28" s="1"/>
      <c r="S28" s="1"/>
      <c r="T28" s="1"/>
    </row>
    <row r="29" spans="1:20" ht="6" customHeight="1">
      <c r="A29" s="1"/>
      <c r="B29" s="1"/>
      <c r="C29" s="1"/>
      <c r="D29" s="1"/>
      <c r="E29" s="1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1"/>
      <c r="S29" s="1"/>
      <c r="T29" s="1"/>
    </row>
    <row r="30" spans="1:20" ht="7.5" customHeight="1">
      <c r="A30" s="1"/>
      <c r="B30" s="1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ht="7.5" customHeight="1">
      <c r="A31" s="1"/>
      <c r="B31" s="1"/>
      <c r="C31" s="86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7.5" customHeight="1">
      <c r="A32" s="1"/>
      <c r="B32" s="1"/>
      <c r="C32" s="86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ht="7.5" customHeight="1">
      <c r="A33" s="1"/>
      <c r="B33" s="368" t="s">
        <v>118</v>
      </c>
      <c r="C33" s="368"/>
      <c r="D33" s="368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ht="7.5" customHeight="1">
      <c r="A34" s="1"/>
      <c r="B34" s="368"/>
      <c r="C34" s="368"/>
      <c r="D34" s="368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ht="7.5" customHeight="1">
      <c r="A35" s="1"/>
      <c r="B35" s="1"/>
      <c r="C35" s="86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ht="7.5" customHeight="1">
      <c r="A36" s="1"/>
      <c r="B36" s="1"/>
      <c r="C36" s="86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ht="7.5" customHeight="1">
      <c r="A37" s="1"/>
      <c r="B37" s="1"/>
      <c r="C37" s="86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ht="7.5" customHeight="1">
      <c r="A38" s="1"/>
      <c r="B38" s="385" t="str">
        <f>CONCATENATE(B25," meno COSTI =")</f>
        <v>ENTRATE meno COSTI =</v>
      </c>
      <c r="C38" s="385"/>
      <c r="D38" s="385"/>
      <c r="E38" s="385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7.5" customHeight="1">
      <c r="A39" s="1"/>
      <c r="B39" s="385"/>
      <c r="C39" s="385"/>
      <c r="D39" s="385"/>
      <c r="E39" s="38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1"/>
      <c r="S39" s="1"/>
      <c r="T39" s="1"/>
    </row>
    <row r="40" spans="1:20" ht="7.5" customHeight="1">
      <c r="A40" s="1"/>
      <c r="B40" s="386" t="s">
        <v>117</v>
      </c>
      <c r="C40" s="386"/>
      <c r="D40" s="386"/>
      <c r="E40" s="386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1"/>
      <c r="S40" s="1"/>
      <c r="T40" s="1"/>
    </row>
    <row r="41" spans="1:20" ht="7.5" customHeight="1">
      <c r="A41" s="1"/>
      <c r="B41" s="386"/>
      <c r="C41" s="386"/>
      <c r="D41" s="386"/>
      <c r="E41" s="386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ht="7.5" customHeight="1">
      <c r="A42" s="1"/>
      <c r="B42" s="1"/>
      <c r="C42" s="86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ht="7.5" customHeight="1">
      <c r="A43" s="1"/>
      <c r="B43" s="1"/>
      <c r="C43" s="86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ht="7.5" customHeight="1">
      <c r="A44" s="1"/>
      <c r="B44" s="1"/>
      <c r="C44" s="86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7.5" customHeight="1">
      <c r="A45" s="1"/>
      <c r="B45" s="1"/>
      <c r="C45" s="86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ht="7.5" customHeight="1">
      <c r="A46" s="1"/>
      <c r="B46" s="369" t="s">
        <v>119</v>
      </c>
      <c r="C46" s="369"/>
      <c r="D46" s="369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ht="7.5" customHeight="1">
      <c r="A47" s="1"/>
      <c r="B47" s="369"/>
      <c r="C47" s="369"/>
      <c r="D47" s="369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ht="7.5" customHeight="1">
      <c r="A48" s="1"/>
      <c r="B48" s="1"/>
      <c r="C48" s="86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1" ht="7.5" customHeight="1">
      <c r="A49" s="1"/>
      <c r="B49" s="1"/>
      <c r="C49" s="86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1" ht="6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1" ht="16.5" customHeight="1">
      <c r="A51" s="1"/>
      <c r="B51" s="1"/>
      <c r="C51" s="1"/>
      <c r="D51" s="1"/>
      <c r="E51" s="1"/>
      <c r="F51" s="249">
        <f>IF(F76&gt;0,0,F76)</f>
        <v>0</v>
      </c>
      <c r="G51" s="250">
        <f t="shared" ref="G51:Q51" si="13">IF(G76&gt;0,0,G76)</f>
        <v>0</v>
      </c>
      <c r="H51" s="250">
        <f t="shared" si="13"/>
        <v>0</v>
      </c>
      <c r="I51" s="250">
        <f t="shared" si="13"/>
        <v>0</v>
      </c>
      <c r="J51" s="250">
        <f t="shared" si="13"/>
        <v>0</v>
      </c>
      <c r="K51" s="250">
        <f t="shared" si="13"/>
        <v>0</v>
      </c>
      <c r="L51" s="250">
        <f t="shared" si="13"/>
        <v>0</v>
      </c>
      <c r="M51" s="250">
        <f t="shared" si="13"/>
        <v>0</v>
      </c>
      <c r="N51" s="250">
        <f t="shared" si="13"/>
        <v>0</v>
      </c>
      <c r="O51" s="250">
        <f t="shared" si="13"/>
        <v>0</v>
      </c>
      <c r="P51" s="250">
        <f t="shared" si="13"/>
        <v>0</v>
      </c>
      <c r="Q51" s="251">
        <f t="shared" si="13"/>
        <v>0</v>
      </c>
      <c r="R51" s="1"/>
      <c r="S51" s="1"/>
      <c r="T51" s="1"/>
    </row>
    <row r="52" spans="1:21" ht="16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1" ht="16.5" customHeight="1">
      <c r="A53" s="1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1"/>
      <c r="N53" s="61"/>
      <c r="O53" s="61"/>
      <c r="P53" s="61"/>
      <c r="Q53" s="61"/>
      <c r="R53" s="61"/>
      <c r="S53" s="87"/>
      <c r="T53" s="1"/>
    </row>
    <row r="54" spans="1:21" ht="16.5" customHeight="1">
      <c r="A54" s="1"/>
      <c r="B54" s="1"/>
      <c r="C54" s="1"/>
      <c r="D54" s="1"/>
      <c r="E54" s="1"/>
      <c r="F54" s="1"/>
      <c r="G54" s="1"/>
      <c r="H54" s="1"/>
      <c r="I54" s="58" t="s">
        <v>39</v>
      </c>
      <c r="J54" s="1"/>
      <c r="K54" s="1"/>
      <c r="L54" s="1"/>
      <c r="M54" s="222"/>
      <c r="N54" s="58"/>
      <c r="O54" s="58"/>
      <c r="P54" s="58"/>
      <c r="Q54" s="58"/>
      <c r="R54" s="58"/>
      <c r="S54" s="88"/>
      <c r="T54" s="1"/>
      <c r="U54" s="275">
        <f>MIN(SPESA!AI7,CASA!AF7,PERSONALE!AF7,ENTRATE!AF7)</f>
        <v>2024</v>
      </c>
    </row>
    <row r="55" spans="1:21" ht="16.5" customHeight="1">
      <c r="A55" s="1"/>
      <c r="B55" s="351" t="str">
        <f>CONCATENATE("www.marcopiccoli.it   -   ",Presentazione!$C$1)</f>
        <v>www.marcopiccoli.it   -   Bilancio Domestico 2.0</v>
      </c>
      <c r="C55" s="351"/>
      <c r="D55" s="351"/>
      <c r="E55" s="351"/>
      <c r="F55" s="351"/>
      <c r="G55" s="351"/>
      <c r="H55" s="351"/>
      <c r="I55" s="160" t="str">
        <f>Presentazione!$F$27</f>
        <v>Nome della persona o del nucleo</v>
      </c>
      <c r="J55" s="163"/>
      <c r="K55" s="163"/>
      <c r="L55" s="163"/>
      <c r="M55" s="222"/>
      <c r="N55" s="160"/>
      <c r="O55" s="352" t="str">
        <f>IF(U54=1900,"",IF(U54=U55,CONCATENATE("ANNO: ",U54),CONCATENATE("ANNI: dal ",U54," al ",U55)))</f>
        <v>ANNO: 2024</v>
      </c>
      <c r="P55" s="352"/>
      <c r="Q55" s="352"/>
      <c r="R55" s="352"/>
      <c r="S55" s="352"/>
      <c r="T55" s="1"/>
      <c r="U55" s="276">
        <f>MAX(SPESA!AI8,CASA!AF8,PERSONALE!AF8,ENTRATE!AF8)</f>
        <v>2024</v>
      </c>
    </row>
    <row r="56" spans="1:21" ht="11.25" customHeight="1">
      <c r="A56" s="140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1" ht="16.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1" ht="16.5" hidden="1" customHeight="1">
      <c r="A58" s="1"/>
      <c r="B58" s="1"/>
      <c r="C58" s="89" t="s">
        <v>38</v>
      </c>
      <c r="D58" s="1"/>
      <c r="E58" s="90">
        <f>$B$16*$E12</f>
        <v>345.75</v>
      </c>
      <c r="F58" s="91">
        <f t="shared" ref="F58:Q62" si="14">IF(F$3-$B$16&gt;0,IF(F$3-$B$16&gt;$E58,$E58,F$3-$B$16),0)</f>
        <v>63.75</v>
      </c>
      <c r="G58" s="92">
        <f t="shared" si="14"/>
        <v>0</v>
      </c>
      <c r="H58" s="92">
        <f t="shared" si="14"/>
        <v>0</v>
      </c>
      <c r="I58" s="92">
        <f t="shared" si="14"/>
        <v>208.75</v>
      </c>
      <c r="J58" s="92">
        <f t="shared" si="14"/>
        <v>0</v>
      </c>
      <c r="K58" s="92">
        <f t="shared" si="14"/>
        <v>0</v>
      </c>
      <c r="L58" s="92">
        <f t="shared" si="14"/>
        <v>0</v>
      </c>
      <c r="M58" s="92">
        <f t="shared" si="14"/>
        <v>0</v>
      </c>
      <c r="N58" s="92">
        <f t="shared" si="14"/>
        <v>0</v>
      </c>
      <c r="O58" s="92">
        <f t="shared" si="14"/>
        <v>0</v>
      </c>
      <c r="P58" s="92">
        <f t="shared" si="14"/>
        <v>0</v>
      </c>
      <c r="Q58" s="93">
        <f t="shared" si="14"/>
        <v>0</v>
      </c>
      <c r="R58" s="1"/>
      <c r="S58" s="1"/>
      <c r="T58" s="1"/>
    </row>
    <row r="59" spans="1:21" ht="16.5" hidden="1" customHeight="1">
      <c r="A59" s="1"/>
      <c r="B59" s="1"/>
      <c r="C59" s="94"/>
      <c r="D59" s="94"/>
      <c r="E59" s="95">
        <f>$B$16*$E13</f>
        <v>259.3125</v>
      </c>
      <c r="F59" s="96">
        <f t="shared" si="14"/>
        <v>63.75</v>
      </c>
      <c r="G59" s="97">
        <f t="shared" si="14"/>
        <v>0</v>
      </c>
      <c r="H59" s="97">
        <f t="shared" si="14"/>
        <v>0</v>
      </c>
      <c r="I59" s="97">
        <f t="shared" si="14"/>
        <v>208.75</v>
      </c>
      <c r="J59" s="97">
        <f t="shared" si="14"/>
        <v>0</v>
      </c>
      <c r="K59" s="97">
        <f t="shared" si="14"/>
        <v>0</v>
      </c>
      <c r="L59" s="97">
        <f t="shared" si="14"/>
        <v>0</v>
      </c>
      <c r="M59" s="97">
        <f t="shared" si="14"/>
        <v>0</v>
      </c>
      <c r="N59" s="97">
        <f t="shared" si="14"/>
        <v>0</v>
      </c>
      <c r="O59" s="97">
        <f t="shared" si="14"/>
        <v>0</v>
      </c>
      <c r="P59" s="97">
        <f t="shared" si="14"/>
        <v>0</v>
      </c>
      <c r="Q59" s="98">
        <f t="shared" si="14"/>
        <v>0</v>
      </c>
      <c r="R59" s="1"/>
      <c r="S59" s="1"/>
      <c r="T59" s="1"/>
    </row>
    <row r="60" spans="1:21" ht="16.5" hidden="1" customHeight="1">
      <c r="A60" s="1"/>
      <c r="B60" s="286" t="s">
        <v>5214</v>
      </c>
      <c r="C60" s="343"/>
      <c r="D60" s="99"/>
      <c r="E60" s="95">
        <f>$B$16*$E14</f>
        <v>172.875</v>
      </c>
      <c r="F60" s="96">
        <f t="shared" si="14"/>
        <v>63.75</v>
      </c>
      <c r="G60" s="97">
        <f t="shared" si="14"/>
        <v>0</v>
      </c>
      <c r="H60" s="97">
        <f t="shared" si="14"/>
        <v>0</v>
      </c>
      <c r="I60" s="97">
        <f t="shared" si="14"/>
        <v>172.875</v>
      </c>
      <c r="J60" s="97">
        <f t="shared" si="14"/>
        <v>0</v>
      </c>
      <c r="K60" s="97">
        <f t="shared" si="14"/>
        <v>0</v>
      </c>
      <c r="L60" s="97">
        <f t="shared" si="14"/>
        <v>0</v>
      </c>
      <c r="M60" s="97">
        <f t="shared" si="14"/>
        <v>0</v>
      </c>
      <c r="N60" s="97">
        <f t="shared" si="14"/>
        <v>0</v>
      </c>
      <c r="O60" s="97">
        <f t="shared" si="14"/>
        <v>0</v>
      </c>
      <c r="P60" s="97">
        <f t="shared" si="14"/>
        <v>0</v>
      </c>
      <c r="Q60" s="98">
        <f t="shared" si="14"/>
        <v>0</v>
      </c>
      <c r="R60" s="1"/>
      <c r="S60" s="1"/>
      <c r="T60" s="1"/>
    </row>
    <row r="61" spans="1:21" ht="16.5" hidden="1" customHeight="1">
      <c r="A61" s="1"/>
      <c r="B61" s="100"/>
      <c r="C61" s="101">
        <f>MAX(ENTRATE!C1015,PERSONALE!C3515,CASA!C3515,SPESA!C5015)</f>
        <v>4</v>
      </c>
      <c r="D61" s="1"/>
      <c r="E61" s="95">
        <f>$B$16*$E15</f>
        <v>86.4375</v>
      </c>
      <c r="F61" s="96">
        <f t="shared" si="14"/>
        <v>63.75</v>
      </c>
      <c r="G61" s="97">
        <f t="shared" si="14"/>
        <v>0</v>
      </c>
      <c r="H61" s="97">
        <f t="shared" si="14"/>
        <v>0</v>
      </c>
      <c r="I61" s="97">
        <f t="shared" si="14"/>
        <v>86.4375</v>
      </c>
      <c r="J61" s="97">
        <f t="shared" si="14"/>
        <v>0</v>
      </c>
      <c r="K61" s="97">
        <f t="shared" si="14"/>
        <v>0</v>
      </c>
      <c r="L61" s="97">
        <f t="shared" si="14"/>
        <v>0</v>
      </c>
      <c r="M61" s="97">
        <f t="shared" si="14"/>
        <v>0</v>
      </c>
      <c r="N61" s="97">
        <f t="shared" si="14"/>
        <v>0</v>
      </c>
      <c r="O61" s="97">
        <f t="shared" si="14"/>
        <v>0</v>
      </c>
      <c r="P61" s="97">
        <f t="shared" si="14"/>
        <v>0</v>
      </c>
      <c r="Q61" s="98">
        <f t="shared" si="14"/>
        <v>0</v>
      </c>
      <c r="R61" s="1"/>
      <c r="S61" s="1"/>
      <c r="T61" s="1"/>
    </row>
    <row r="62" spans="1:21" ht="16.5" hidden="1" customHeight="1">
      <c r="A62" s="1"/>
      <c r="B62" s="1"/>
      <c r="C62" s="223" t="s">
        <v>5215</v>
      </c>
      <c r="D62" s="1"/>
      <c r="E62" s="103">
        <f>$B$16*$E16</f>
        <v>28.8125</v>
      </c>
      <c r="F62" s="104">
        <f t="shared" si="14"/>
        <v>28.8125</v>
      </c>
      <c r="G62" s="105">
        <f t="shared" si="14"/>
        <v>0</v>
      </c>
      <c r="H62" s="105">
        <f t="shared" si="14"/>
        <v>0</v>
      </c>
      <c r="I62" s="105">
        <f t="shared" si="14"/>
        <v>28.8125</v>
      </c>
      <c r="J62" s="105">
        <f t="shared" si="14"/>
        <v>0</v>
      </c>
      <c r="K62" s="105">
        <f t="shared" si="14"/>
        <v>0</v>
      </c>
      <c r="L62" s="105">
        <f t="shared" si="14"/>
        <v>0</v>
      </c>
      <c r="M62" s="105">
        <f t="shared" si="14"/>
        <v>0</v>
      </c>
      <c r="N62" s="105">
        <f t="shared" si="14"/>
        <v>0</v>
      </c>
      <c r="O62" s="105">
        <f t="shared" si="14"/>
        <v>0</v>
      </c>
      <c r="P62" s="105">
        <f t="shared" si="14"/>
        <v>0</v>
      </c>
      <c r="Q62" s="106">
        <f t="shared" si="14"/>
        <v>0</v>
      </c>
      <c r="R62" s="1"/>
      <c r="S62" s="1"/>
      <c r="T62" s="1"/>
    </row>
    <row r="63" spans="1:21" ht="16.5" hidden="1" customHeight="1">
      <c r="A63" s="1"/>
      <c r="B63" s="1"/>
      <c r="C63" s="1"/>
      <c r="D63" s="1"/>
      <c r="E63" s="68" t="s">
        <v>37</v>
      </c>
      <c r="F63" s="107">
        <f t="shared" ref="F63:Q63" si="15">F$3-$B$16</f>
        <v>63.75</v>
      </c>
      <c r="G63" s="108">
        <f t="shared" si="15"/>
        <v>-61.25</v>
      </c>
      <c r="H63" s="108">
        <f t="shared" si="15"/>
        <v>-211.25</v>
      </c>
      <c r="I63" s="108">
        <f t="shared" si="15"/>
        <v>208.75</v>
      </c>
      <c r="J63" s="108">
        <f t="shared" si="15"/>
        <v>-576.25</v>
      </c>
      <c r="K63" s="108">
        <f t="shared" si="15"/>
        <v>-576.25</v>
      </c>
      <c r="L63" s="108">
        <f t="shared" si="15"/>
        <v>-576.25</v>
      </c>
      <c r="M63" s="108">
        <f t="shared" si="15"/>
        <v>-576.25</v>
      </c>
      <c r="N63" s="108">
        <f t="shared" si="15"/>
        <v>-576.25</v>
      </c>
      <c r="O63" s="108">
        <f t="shared" si="15"/>
        <v>-576.25</v>
      </c>
      <c r="P63" s="108">
        <f t="shared" si="15"/>
        <v>-576.25</v>
      </c>
      <c r="Q63" s="109">
        <f t="shared" si="15"/>
        <v>-576.25</v>
      </c>
      <c r="R63" s="1"/>
      <c r="S63" s="1"/>
      <c r="T63" s="1"/>
    </row>
    <row r="64" spans="1:21" ht="16.5" hidden="1" customHeight="1">
      <c r="A64" s="1"/>
      <c r="B64" s="1"/>
      <c r="C64" s="1"/>
      <c r="D64" s="1"/>
      <c r="E64" s="110">
        <f>E62*-1</f>
        <v>-28.8125</v>
      </c>
      <c r="F64" s="91">
        <f>IF(F71&gt;0,IF(F$3-$B$16&lt;0,IF(F$3-$B$16&lt;$E64,$E64,F$3-$B$16),0),0)</f>
        <v>0</v>
      </c>
      <c r="G64" s="92">
        <f t="shared" ref="G64:Q64" si="16">IF(G71&gt;0,IF(G$3-$B$16&lt;0,IF(G$3-$B$16&lt;$E64,$E64,G$3-$B$16),0),0)</f>
        <v>-28.8125</v>
      </c>
      <c r="H64" s="92">
        <f t="shared" si="16"/>
        <v>-28.8125</v>
      </c>
      <c r="I64" s="92">
        <f t="shared" si="16"/>
        <v>0</v>
      </c>
      <c r="J64" s="92">
        <f t="shared" si="16"/>
        <v>0</v>
      </c>
      <c r="K64" s="92">
        <f t="shared" si="16"/>
        <v>0</v>
      </c>
      <c r="L64" s="92">
        <f t="shared" si="16"/>
        <v>0</v>
      </c>
      <c r="M64" s="92">
        <f t="shared" si="16"/>
        <v>0</v>
      </c>
      <c r="N64" s="92">
        <f t="shared" si="16"/>
        <v>0</v>
      </c>
      <c r="O64" s="92">
        <f t="shared" si="16"/>
        <v>0</v>
      </c>
      <c r="P64" s="92">
        <f t="shared" si="16"/>
        <v>0</v>
      </c>
      <c r="Q64" s="93">
        <f t="shared" si="16"/>
        <v>0</v>
      </c>
      <c r="R64" s="1"/>
      <c r="S64" s="1"/>
      <c r="T64" s="1"/>
    </row>
    <row r="65" spans="1:20" ht="16.5" hidden="1" customHeight="1">
      <c r="A65" s="1"/>
      <c r="B65" s="1"/>
      <c r="C65" s="1"/>
      <c r="D65" s="1"/>
      <c r="E65" s="111">
        <f>E61*-1</f>
        <v>-86.4375</v>
      </c>
      <c r="F65" s="96">
        <f>IF(F71&gt;0,IF(F$3-$B$16&lt;0,IF(F$3-$B$16&lt;$E65,$E65,F$3-$B$16),0),0)</f>
        <v>0</v>
      </c>
      <c r="G65" s="97">
        <f t="shared" ref="G65:Q65" si="17">IF(G71&gt;0,IF(G$3-$B$16&lt;0,IF(G$3-$B$16&lt;$E65,$E65,G$3-$B$16),0),0)</f>
        <v>-61.25</v>
      </c>
      <c r="H65" s="97">
        <f t="shared" si="17"/>
        <v>-86.4375</v>
      </c>
      <c r="I65" s="97">
        <f t="shared" si="17"/>
        <v>0</v>
      </c>
      <c r="J65" s="97">
        <f t="shared" si="17"/>
        <v>0</v>
      </c>
      <c r="K65" s="97">
        <f t="shared" si="17"/>
        <v>0</v>
      </c>
      <c r="L65" s="97">
        <f t="shared" si="17"/>
        <v>0</v>
      </c>
      <c r="M65" s="97">
        <f t="shared" si="17"/>
        <v>0</v>
      </c>
      <c r="N65" s="97">
        <f t="shared" si="17"/>
        <v>0</v>
      </c>
      <c r="O65" s="97">
        <f t="shared" si="17"/>
        <v>0</v>
      </c>
      <c r="P65" s="97">
        <f t="shared" si="17"/>
        <v>0</v>
      </c>
      <c r="Q65" s="98">
        <f t="shared" si="17"/>
        <v>0</v>
      </c>
      <c r="R65" s="1"/>
      <c r="S65" s="1"/>
      <c r="T65" s="1"/>
    </row>
    <row r="66" spans="1:20" ht="16.5" hidden="1" customHeight="1">
      <c r="A66" s="1"/>
      <c r="B66" s="1"/>
      <c r="C66" s="1"/>
      <c r="D66" s="1"/>
      <c r="E66" s="111">
        <f>E60*-1</f>
        <v>-172.875</v>
      </c>
      <c r="F66" s="96">
        <f>IF(F71&gt;0,IF(F$3-$B$16&lt;0,IF(F$3-$B$16&lt;$E66,$E66,F$3-$B$16),0),0)</f>
        <v>0</v>
      </c>
      <c r="G66" s="97">
        <f t="shared" ref="G66:Q66" si="18">IF(G71&gt;0,IF(G$3-$B$16&lt;0,IF(G$3-$B$16&lt;$E66,$E66,G$3-$B$16),0),0)</f>
        <v>-61.25</v>
      </c>
      <c r="H66" s="97">
        <f t="shared" si="18"/>
        <v>-172.875</v>
      </c>
      <c r="I66" s="97">
        <f t="shared" si="18"/>
        <v>0</v>
      </c>
      <c r="J66" s="97">
        <f t="shared" si="18"/>
        <v>0</v>
      </c>
      <c r="K66" s="97">
        <f t="shared" si="18"/>
        <v>0</v>
      </c>
      <c r="L66" s="97">
        <f t="shared" si="18"/>
        <v>0</v>
      </c>
      <c r="M66" s="97">
        <f t="shared" si="18"/>
        <v>0</v>
      </c>
      <c r="N66" s="97">
        <f t="shared" si="18"/>
        <v>0</v>
      </c>
      <c r="O66" s="97">
        <f t="shared" si="18"/>
        <v>0</v>
      </c>
      <c r="P66" s="97">
        <f t="shared" si="18"/>
        <v>0</v>
      </c>
      <c r="Q66" s="98">
        <f t="shared" si="18"/>
        <v>0</v>
      </c>
      <c r="R66" s="1"/>
      <c r="S66" s="1"/>
      <c r="T66" s="1"/>
    </row>
    <row r="67" spans="1:20" ht="16.5" hidden="1" customHeight="1">
      <c r="A67" s="1"/>
      <c r="B67" s="1"/>
      <c r="C67" s="1"/>
      <c r="D67" s="1"/>
      <c r="E67" s="111">
        <f>E59*-1</f>
        <v>-259.3125</v>
      </c>
      <c r="F67" s="96">
        <f>IF(F71&gt;0,IF(F$3-$B$16&lt;0,IF(F$3-$B$16&lt;$E67,$E67,F$3-$B$16),0),0)</f>
        <v>0</v>
      </c>
      <c r="G67" s="97">
        <f t="shared" ref="G67:Q67" si="19">IF(G71&gt;0,IF(G$3-$B$16&lt;0,IF(G$3-$B$16&lt;$E67,$E67,G$3-$B$16),0),0)</f>
        <v>-61.25</v>
      </c>
      <c r="H67" s="97">
        <f t="shared" si="19"/>
        <v>-211.25</v>
      </c>
      <c r="I67" s="97">
        <f t="shared" si="19"/>
        <v>0</v>
      </c>
      <c r="J67" s="97">
        <f t="shared" si="19"/>
        <v>0</v>
      </c>
      <c r="K67" s="97">
        <f t="shared" si="19"/>
        <v>0</v>
      </c>
      <c r="L67" s="97">
        <f t="shared" si="19"/>
        <v>0</v>
      </c>
      <c r="M67" s="97">
        <f t="shared" si="19"/>
        <v>0</v>
      </c>
      <c r="N67" s="97">
        <f t="shared" si="19"/>
        <v>0</v>
      </c>
      <c r="O67" s="97">
        <f t="shared" si="19"/>
        <v>0</v>
      </c>
      <c r="P67" s="97">
        <f t="shared" si="19"/>
        <v>0</v>
      </c>
      <c r="Q67" s="98">
        <f t="shared" si="19"/>
        <v>0</v>
      </c>
      <c r="R67" s="1"/>
      <c r="S67" s="1"/>
      <c r="T67" s="1"/>
    </row>
    <row r="68" spans="1:20" ht="16.5" hidden="1" customHeight="1">
      <c r="A68" s="1"/>
      <c r="B68" s="1"/>
      <c r="C68" s="1"/>
      <c r="D68" s="1"/>
      <c r="E68" s="112">
        <f>E58*-1</f>
        <v>-345.75</v>
      </c>
      <c r="F68" s="104">
        <f>IF(F71&gt;0,IF(F$3-$B$16&lt;0,IF(F$3-$B$16&lt;$E68,$E68,F$3-$B$16),0),0)</f>
        <v>0</v>
      </c>
      <c r="G68" s="105">
        <f t="shared" ref="G68:Q68" si="20">IF(G71&gt;0,IF(G$3-$B$16&lt;0,IF(G$3-$B$16&lt;$E68,$E68,G$3-$B$16),0),0)</f>
        <v>-61.25</v>
      </c>
      <c r="H68" s="105">
        <f t="shared" si="20"/>
        <v>-211.25</v>
      </c>
      <c r="I68" s="105">
        <f t="shared" si="20"/>
        <v>0</v>
      </c>
      <c r="J68" s="105">
        <f t="shared" si="20"/>
        <v>0</v>
      </c>
      <c r="K68" s="105">
        <f t="shared" si="20"/>
        <v>0</v>
      </c>
      <c r="L68" s="105">
        <f t="shared" si="20"/>
        <v>0</v>
      </c>
      <c r="M68" s="105">
        <f t="shared" si="20"/>
        <v>0</v>
      </c>
      <c r="N68" s="105">
        <f t="shared" si="20"/>
        <v>0</v>
      </c>
      <c r="O68" s="105">
        <f t="shared" si="20"/>
        <v>0</v>
      </c>
      <c r="P68" s="105">
        <f t="shared" si="20"/>
        <v>0</v>
      </c>
      <c r="Q68" s="106">
        <f t="shared" si="20"/>
        <v>0</v>
      </c>
      <c r="R68" s="1"/>
      <c r="S68" s="1"/>
      <c r="T68" s="1"/>
    </row>
    <row r="69" spans="1:20" ht="16.5" hidden="1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t="16.5" hidden="1" customHeight="1">
      <c r="A70" s="1"/>
      <c r="B70" s="1"/>
      <c r="C70" s="1"/>
      <c r="D70" s="1"/>
      <c r="E70" s="1"/>
      <c r="F70" s="129">
        <v>1</v>
      </c>
      <c r="G70" s="129">
        <v>2</v>
      </c>
      <c r="H70" s="129">
        <v>3</v>
      </c>
      <c r="I70" s="129">
        <v>4</v>
      </c>
      <c r="J70" s="129">
        <v>5</v>
      </c>
      <c r="K70" s="129">
        <v>6</v>
      </c>
      <c r="L70" s="129">
        <v>7</v>
      </c>
      <c r="M70" s="129">
        <v>8</v>
      </c>
      <c r="N70" s="129">
        <v>9</v>
      </c>
      <c r="O70" s="129">
        <v>10</v>
      </c>
      <c r="P70" s="129">
        <v>11</v>
      </c>
      <c r="Q70" s="129">
        <v>12</v>
      </c>
      <c r="R70" s="1"/>
      <c r="S70" s="1"/>
      <c r="T70" s="1"/>
    </row>
    <row r="71" spans="1:20" ht="16.5" hidden="1" customHeight="1">
      <c r="A71" s="1"/>
      <c r="B71" s="1"/>
      <c r="C71" s="1"/>
      <c r="D71" s="1"/>
      <c r="E71" s="1"/>
      <c r="F71" s="135">
        <f>IF(OR(F3&lt;&gt;0,SUM(G3:$Q3)&lt;&gt;0),F70,0)</f>
        <v>1</v>
      </c>
      <c r="G71" s="135">
        <f>IF(OR(G3&lt;&gt;0,SUM(H3:$Q3)&lt;&gt;0),G70,0)</f>
        <v>2</v>
      </c>
      <c r="H71" s="135">
        <f>IF(OR(H3&lt;&gt;0,SUM(I3:$Q3)&lt;&gt;0),H70,0)</f>
        <v>3</v>
      </c>
      <c r="I71" s="135">
        <f>IF(OR(I3&lt;&gt;0,SUM(J3:$Q3)&lt;&gt;0),I70,0)</f>
        <v>4</v>
      </c>
      <c r="J71" s="135">
        <f>IF(OR(J3&lt;&gt;0,SUM(K3:$Q3)&lt;&gt;0),J70,0)</f>
        <v>0</v>
      </c>
      <c r="K71" s="135">
        <f>IF(OR(K3&lt;&gt;0,SUM(L3:$Q3)&lt;&gt;0),K70,0)</f>
        <v>0</v>
      </c>
      <c r="L71" s="135">
        <f>IF(OR(L3&lt;&gt;0,SUM(M3:$Q3)&lt;&gt;0),L70,0)</f>
        <v>0</v>
      </c>
      <c r="M71" s="135">
        <f>IF(OR(M3&lt;&gt;0,SUM(N3:$Q3)&lt;&gt;0),M70,0)</f>
        <v>0</v>
      </c>
      <c r="N71" s="135">
        <f>IF(OR(N3&lt;&gt;0,SUM(O3:$Q3)&lt;&gt;0),N70,0)</f>
        <v>0</v>
      </c>
      <c r="O71" s="135">
        <f>IF(OR(O3&lt;&gt;0,SUM(P3:$Q3)&lt;&gt;0),O70,0)</f>
        <v>0</v>
      </c>
      <c r="P71" s="135">
        <f>IF(OR(P3&lt;&gt;0,SUM(Q3:$Q3)&lt;&gt;0),P70,0)</f>
        <v>0</v>
      </c>
      <c r="Q71" s="135">
        <f>IF(Q3&lt;&gt;0,Q70,0)</f>
        <v>0</v>
      </c>
      <c r="R71" s="1"/>
      <c r="S71" s="1"/>
      <c r="T71" s="1"/>
    </row>
    <row r="72" spans="1:20" ht="16.5" hidden="1" customHeight="1">
      <c r="A72" s="1"/>
      <c r="B72" s="1"/>
      <c r="C72" s="1"/>
      <c r="D72" s="1"/>
      <c r="E72" s="1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"/>
      <c r="S72" s="1"/>
      <c r="T72" s="1"/>
    </row>
    <row r="73" spans="1:20" ht="16.5" hidden="1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t="16.5" hidden="1" customHeight="1">
      <c r="A74" s="1"/>
      <c r="B74" s="1"/>
      <c r="C74" s="1"/>
      <c r="D74" s="1"/>
      <c r="E74" s="68" t="s">
        <v>37</v>
      </c>
      <c r="F74" s="107">
        <f t="shared" ref="F74:Q74" si="21">F25-F3</f>
        <v>1565.4499999999998</v>
      </c>
      <c r="G74" s="108">
        <f t="shared" si="21"/>
        <v>1595</v>
      </c>
      <c r="H74" s="108">
        <f t="shared" si="21"/>
        <v>-265</v>
      </c>
      <c r="I74" s="108">
        <f t="shared" si="21"/>
        <v>-785</v>
      </c>
      <c r="J74" s="108">
        <f t="shared" si="21"/>
        <v>0</v>
      </c>
      <c r="K74" s="108">
        <f t="shared" si="21"/>
        <v>0</v>
      </c>
      <c r="L74" s="108">
        <f t="shared" si="21"/>
        <v>0</v>
      </c>
      <c r="M74" s="108">
        <f t="shared" si="21"/>
        <v>0</v>
      </c>
      <c r="N74" s="108">
        <f t="shared" si="21"/>
        <v>0</v>
      </c>
      <c r="O74" s="108">
        <f t="shared" si="21"/>
        <v>0</v>
      </c>
      <c r="P74" s="108">
        <f t="shared" si="21"/>
        <v>0</v>
      </c>
      <c r="Q74" s="109">
        <f t="shared" si="21"/>
        <v>0</v>
      </c>
      <c r="R74" s="1"/>
      <c r="S74" s="1"/>
      <c r="T74" s="1"/>
    </row>
    <row r="75" spans="1:20" hidden="1">
      <c r="A75" s="1"/>
      <c r="B75" s="1"/>
      <c r="C75" s="1"/>
      <c r="D75" s="1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1"/>
      <c r="S75" s="1"/>
      <c r="T75" s="1"/>
    </row>
    <row r="76" spans="1:20" ht="17.25" hidden="1" customHeight="1">
      <c r="A76" s="1"/>
      <c r="B76" s="1"/>
      <c r="C76" s="1"/>
      <c r="D76" s="1"/>
      <c r="E76" s="68" t="s">
        <v>37</v>
      </c>
      <c r="F76" s="107">
        <f>F26</f>
        <v>1565.4499999999998</v>
      </c>
      <c r="G76" s="108">
        <f>IF(AND(SUM(G3:$Q3)=0,SUM(G25:$Q25)=0),0,SUM($F26:G26))</f>
        <v>3160.45</v>
      </c>
      <c r="H76" s="108">
        <f>IF(AND(SUM(H3:$Q3)=0,SUM(H25:$Q25)=0),0,SUM($F26:H26))</f>
        <v>2895.45</v>
      </c>
      <c r="I76" s="108">
        <f>IF(AND(SUM(I3:$Q3)=0,SUM(I25:$Q25)=0),0,SUM($F26:I26))</f>
        <v>2110.4499999999998</v>
      </c>
      <c r="J76" s="108">
        <f>IF(AND(SUM(J3:$Q3)=0,SUM(J25:$Q25)=0),0,SUM($F26:J26))</f>
        <v>0</v>
      </c>
      <c r="K76" s="108">
        <f>IF(AND(SUM(K3:$Q3)=0,SUM(K25:$Q25)=0),0,SUM($F26:K26))</f>
        <v>0</v>
      </c>
      <c r="L76" s="108">
        <f>IF(AND(SUM(L3:$Q3)=0,SUM(L25:$Q25)=0),0,SUM($F26:L26))</f>
        <v>0</v>
      </c>
      <c r="M76" s="108">
        <f>IF(AND(SUM(M3:$Q3)=0,SUM(M25:$Q25)=0),0,SUM($F26:M26))</f>
        <v>0</v>
      </c>
      <c r="N76" s="108">
        <f>IF(AND(SUM(N3:$Q3)=0,SUM(N25:$Q25)=0),0,SUM($F26:N26))</f>
        <v>0</v>
      </c>
      <c r="O76" s="108">
        <f>IF(AND(SUM(O3:$Q3)=0,SUM(O25:$Q25)=0),0,SUM($F26:O26))</f>
        <v>0</v>
      </c>
      <c r="P76" s="108">
        <f>IF(AND(SUM(P3:$Q3)=0,SUM(P25:$Q25)=0),0,SUM($F26:P26))</f>
        <v>0</v>
      </c>
      <c r="Q76" s="109">
        <f>IF(AND(SUM(Q3:$Q3)=0,SUM(Q25:$Q25)=0),0,SUM($F26:Q26))</f>
        <v>0</v>
      </c>
      <c r="R76" s="1"/>
      <c r="S76" s="1"/>
      <c r="T76" s="1"/>
    </row>
    <row r="77" spans="1:20" hidden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idden="1">
      <c r="A78" s="1"/>
      <c r="B78" s="1"/>
      <c r="C78" s="113">
        <f>MAX(F88:Q88)</f>
        <v>3160.45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idden="1">
      <c r="A79" s="1"/>
      <c r="B79" s="1"/>
      <c r="C79" s="114">
        <v>100</v>
      </c>
      <c r="D79" s="1"/>
      <c r="E79" s="115">
        <f>$C78*C$79/100</f>
        <v>3160.45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idden="1">
      <c r="A80" s="1"/>
      <c r="B80" s="1"/>
      <c r="C80" s="114">
        <v>90</v>
      </c>
      <c r="D80" s="1"/>
      <c r="E80" s="115">
        <f>$C78*C$80/100</f>
        <v>2844.4050000000002</v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idden="1">
      <c r="A81" s="1"/>
      <c r="B81" s="1"/>
      <c r="C81" s="114">
        <v>80</v>
      </c>
      <c r="D81" s="1"/>
      <c r="E81" s="115">
        <f>$C78*C$81/100</f>
        <v>2528.36</v>
      </c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idden="1">
      <c r="A82" s="1"/>
      <c r="B82" s="1"/>
      <c r="C82" s="114">
        <v>70</v>
      </c>
      <c r="D82" s="1"/>
      <c r="E82" s="115">
        <f>$C78*C$82/100</f>
        <v>2212.3150000000001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idden="1">
      <c r="A83" s="1"/>
      <c r="B83" s="1"/>
      <c r="C83" s="114">
        <v>60</v>
      </c>
      <c r="D83" s="1"/>
      <c r="E83" s="115">
        <f>$C78*C$83/100</f>
        <v>1896.27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idden="1">
      <c r="A84" s="1"/>
      <c r="B84" s="1"/>
      <c r="C84" s="114">
        <v>50</v>
      </c>
      <c r="D84" s="1"/>
      <c r="E84" s="115">
        <f>$C78*C$84/100</f>
        <v>1580.2249999999999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idden="1">
      <c r="A85" s="1"/>
      <c r="B85" s="1"/>
      <c r="C85" s="114">
        <v>40</v>
      </c>
      <c r="D85" s="1"/>
      <c r="E85" s="115">
        <f>$C78*C$85/100</f>
        <v>1264.18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idden="1">
      <c r="A86" s="1"/>
      <c r="B86" s="1"/>
      <c r="C86" s="114">
        <v>30</v>
      </c>
      <c r="D86" s="1"/>
      <c r="E86" s="115">
        <f>$C78*C$86/100</f>
        <v>948.13499999999999</v>
      </c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idden="1">
      <c r="A87" s="1"/>
      <c r="B87" s="1"/>
      <c r="C87" s="114">
        <v>20</v>
      </c>
      <c r="D87" s="1"/>
      <c r="E87" s="115">
        <f>$C78*C$87/100</f>
        <v>632.09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idden="1">
      <c r="A88" s="1"/>
      <c r="B88" s="1"/>
      <c r="C88" s="116">
        <v>10</v>
      </c>
      <c r="D88" s="117"/>
      <c r="E88" s="115">
        <f>$C78*C$88/100</f>
        <v>316.04500000000002</v>
      </c>
      <c r="F88" s="115">
        <f t="shared" ref="F88:Q88" si="22">IF(F76&gt;0,F76,"")</f>
        <v>1565.4499999999998</v>
      </c>
      <c r="G88" s="115">
        <f t="shared" si="22"/>
        <v>3160.45</v>
      </c>
      <c r="H88" s="115">
        <f t="shared" si="22"/>
        <v>2895.45</v>
      </c>
      <c r="I88" s="115">
        <f t="shared" si="22"/>
        <v>2110.4499999999998</v>
      </c>
      <c r="J88" s="115" t="str">
        <f t="shared" si="22"/>
        <v/>
      </c>
      <c r="K88" s="115" t="str">
        <f t="shared" si="22"/>
        <v/>
      </c>
      <c r="L88" s="115" t="str">
        <f t="shared" si="22"/>
        <v/>
      </c>
      <c r="M88" s="115" t="str">
        <f t="shared" si="22"/>
        <v/>
      </c>
      <c r="N88" s="115" t="str">
        <f t="shared" si="22"/>
        <v/>
      </c>
      <c r="O88" s="115" t="str">
        <f t="shared" si="22"/>
        <v/>
      </c>
      <c r="P88" s="115" t="str">
        <f t="shared" si="22"/>
        <v/>
      </c>
      <c r="Q88" s="115" t="str">
        <f t="shared" si="22"/>
        <v/>
      </c>
      <c r="R88" s="1"/>
      <c r="S88" s="1"/>
      <c r="T88" s="1"/>
    </row>
    <row r="89" spans="1:20" hidden="1">
      <c r="A89" s="1"/>
      <c r="B89" s="1"/>
      <c r="C89" s="118">
        <v>10</v>
      </c>
      <c r="D89" s="119"/>
      <c r="E89" s="115">
        <f>C$99*C89/100</f>
        <v>0</v>
      </c>
      <c r="F89" s="115" t="str">
        <f t="shared" ref="F89:Q89" si="23">IF(F76&lt;0,F76,"")</f>
        <v/>
      </c>
      <c r="G89" s="115" t="str">
        <f t="shared" si="23"/>
        <v/>
      </c>
      <c r="H89" s="115" t="str">
        <f t="shared" si="23"/>
        <v/>
      </c>
      <c r="I89" s="115" t="str">
        <f t="shared" si="23"/>
        <v/>
      </c>
      <c r="J89" s="115" t="str">
        <f t="shared" si="23"/>
        <v/>
      </c>
      <c r="K89" s="115" t="str">
        <f t="shared" si="23"/>
        <v/>
      </c>
      <c r="L89" s="115" t="str">
        <f t="shared" si="23"/>
        <v/>
      </c>
      <c r="M89" s="115" t="str">
        <f t="shared" si="23"/>
        <v/>
      </c>
      <c r="N89" s="115" t="str">
        <f t="shared" si="23"/>
        <v/>
      </c>
      <c r="O89" s="115" t="str">
        <f t="shared" si="23"/>
        <v/>
      </c>
      <c r="P89" s="115" t="str">
        <f t="shared" si="23"/>
        <v/>
      </c>
      <c r="Q89" s="115" t="str">
        <f t="shared" si="23"/>
        <v/>
      </c>
      <c r="R89" s="1"/>
      <c r="S89" s="1"/>
      <c r="T89" s="1"/>
    </row>
    <row r="90" spans="1:20" hidden="1">
      <c r="A90" s="1"/>
      <c r="B90" s="1"/>
      <c r="C90" s="114">
        <v>20</v>
      </c>
      <c r="D90" s="1"/>
      <c r="E90" s="115">
        <f t="shared" ref="E90:E98" si="24">C$99*C90/100</f>
        <v>0</v>
      </c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idden="1">
      <c r="A91" s="1"/>
      <c r="B91" s="1"/>
      <c r="C91" s="114">
        <v>30</v>
      </c>
      <c r="D91" s="1"/>
      <c r="E91" s="115">
        <f t="shared" si="24"/>
        <v>0</v>
      </c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idden="1">
      <c r="A92" s="1"/>
      <c r="B92" s="1"/>
      <c r="C92" s="114">
        <v>40</v>
      </c>
      <c r="D92" s="1"/>
      <c r="E92" s="115">
        <f t="shared" si="24"/>
        <v>0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idden="1">
      <c r="A93" s="1"/>
      <c r="B93" s="1"/>
      <c r="C93" s="114">
        <v>50</v>
      </c>
      <c r="D93" s="1"/>
      <c r="E93" s="115">
        <f t="shared" si="24"/>
        <v>0</v>
      </c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idden="1">
      <c r="A94" s="1"/>
      <c r="B94" s="1"/>
      <c r="C94" s="114">
        <v>60</v>
      </c>
      <c r="D94" s="1"/>
      <c r="E94" s="115">
        <f t="shared" si="24"/>
        <v>0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idden="1">
      <c r="A95" s="1"/>
      <c r="B95" s="1"/>
      <c r="C95" s="114">
        <v>70</v>
      </c>
      <c r="D95" s="1"/>
      <c r="E95" s="115">
        <f t="shared" si="24"/>
        <v>0</v>
      </c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idden="1">
      <c r="A96" s="1"/>
      <c r="B96" s="1"/>
      <c r="C96" s="114">
        <v>80</v>
      </c>
      <c r="D96" s="1"/>
      <c r="E96" s="115">
        <f t="shared" si="24"/>
        <v>0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idden="1">
      <c r="A97" s="1"/>
      <c r="B97" s="1"/>
      <c r="C97" s="114">
        <v>90</v>
      </c>
      <c r="D97" s="1"/>
      <c r="E97" s="115">
        <f t="shared" si="24"/>
        <v>0</v>
      </c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idden="1">
      <c r="A98" s="1"/>
      <c r="B98" s="1"/>
      <c r="C98" s="114">
        <v>100</v>
      </c>
      <c r="D98" s="1"/>
      <c r="E98" s="115">
        <f t="shared" si="24"/>
        <v>0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idden="1">
      <c r="A99" s="1"/>
      <c r="B99" s="1"/>
      <c r="C99" s="113">
        <f>MIN(F89:Q89)</f>
        <v>0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idden="1">
      <c r="A100" s="1"/>
      <c r="B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idden="1">
      <c r="A101" s="1"/>
      <c r="B101" s="1"/>
      <c r="C101" s="1"/>
      <c r="D101" s="1"/>
      <c r="E101" s="7" t="s">
        <v>14</v>
      </c>
      <c r="F101" s="277">
        <v>1</v>
      </c>
      <c r="G101" s="277" t="b">
        <f>Presentazione!$F$152</f>
        <v>1</v>
      </c>
      <c r="H101" s="277" t="b">
        <f>IF(ISERROR(G101),TRUE,FALSE)</f>
        <v>0</v>
      </c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idden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t="15">
      <c r="A104" s="1"/>
      <c r="B104" s="1"/>
      <c r="C104" s="1"/>
      <c r="D104" s="1"/>
      <c r="E104" s="365" t="s">
        <v>145</v>
      </c>
      <c r="F104" s="365"/>
      <c r="G104" s="365"/>
      <c r="H104" s="365"/>
      <c r="I104" s="365"/>
      <c r="J104" s="365"/>
      <c r="K104" s="365"/>
      <c r="L104" s="365"/>
      <c r="M104" s="365"/>
      <c r="N104" s="365"/>
      <c r="O104" s="1"/>
      <c r="P104" s="1"/>
      <c r="Q104" s="1"/>
      <c r="R104" s="1"/>
      <c r="S104" s="1"/>
      <c r="T104" s="1"/>
    </row>
    <row r="105" spans="1:2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40"/>
    </row>
  </sheetData>
  <sheetProtection algorithmName="SHA-512" hashValue="ZY6eiUHbdavIdG4xbxEPfW5e6Vg/4F4WKFP1tUlh1iC77LToj20H5RvTi8FskdQmoEYZoHPdfAAUGuoH4Y65HQ==" saltValue="kqVleCraWkd9ZNZDotzu2A==" spinCount="100000" sheet="1" objects="1" scenarios="1" selectLockedCells="1"/>
  <mergeCells count="18">
    <mergeCell ref="O55:S55"/>
    <mergeCell ref="B9:E9"/>
    <mergeCell ref="B60:C60"/>
    <mergeCell ref="B3:E3"/>
    <mergeCell ref="B6:E6"/>
    <mergeCell ref="B7:E7"/>
    <mergeCell ref="B8:E8"/>
    <mergeCell ref="B25:E25"/>
    <mergeCell ref="B26:E26"/>
    <mergeCell ref="B15:C15"/>
    <mergeCell ref="B38:E39"/>
    <mergeCell ref="B40:E41"/>
    <mergeCell ref="E104:N104"/>
    <mergeCell ref="B16:C16"/>
    <mergeCell ref="B17:C17"/>
    <mergeCell ref="B33:D34"/>
    <mergeCell ref="B46:D47"/>
    <mergeCell ref="B55:H55"/>
  </mergeCells>
  <phoneticPr fontId="4" type="noConversion"/>
  <conditionalFormatting sqref="F88:Q89 F76:Q76 E79:E98 F74:Q74 E64:Q68 F63:Q63 E58:Q62 F29:Q29">
    <cfRule type="cellIs" dxfId="44" priority="45" stopIfTrue="1" operator="equal">
      <formula>0</formula>
    </cfRule>
  </conditionalFormatting>
  <conditionalFormatting sqref="D16">
    <cfRule type="cellIs" dxfId="43" priority="47" stopIfTrue="1" operator="equal">
      <formula>0</formula>
    </cfRule>
  </conditionalFormatting>
  <conditionalFormatting sqref="F7:Q9 F26:Q26">
    <cfRule type="expression" dxfId="42" priority="49" stopIfTrue="1">
      <formula>$H$101=TRUE</formula>
    </cfRule>
    <cfRule type="cellIs" dxfId="41" priority="50" stopIfTrue="1" operator="equal">
      <formula>0</formula>
    </cfRule>
  </conditionalFormatting>
  <conditionalFormatting sqref="F3:Q3 S7:S9 F25:Q25">
    <cfRule type="expression" dxfId="40" priority="51" stopIfTrue="1">
      <formula>$H$101=TRUE</formula>
    </cfRule>
    <cfRule type="cellIs" dxfId="39" priority="52" stopIfTrue="1" operator="equal">
      <formula>0</formula>
    </cfRule>
  </conditionalFormatting>
  <conditionalFormatting sqref="S3">
    <cfRule type="expression" dxfId="38" priority="53" stopIfTrue="1">
      <formula>$H$101=TRUE</formula>
    </cfRule>
  </conditionalFormatting>
  <conditionalFormatting sqref="F16:Q16">
    <cfRule type="cellIs" dxfId="37" priority="34" operator="greaterThan">
      <formula>0</formula>
    </cfRule>
  </conditionalFormatting>
  <conditionalFormatting sqref="F17:Q17">
    <cfRule type="cellIs" dxfId="36" priority="33" operator="lessThan">
      <formula>0</formula>
    </cfRule>
  </conditionalFormatting>
  <conditionalFormatting sqref="F13:Q15">
    <cfRule type="cellIs" dxfId="35" priority="32" operator="greaterThan">
      <formula>0</formula>
    </cfRule>
  </conditionalFormatting>
  <conditionalFormatting sqref="F18:Q20">
    <cfRule type="cellIs" dxfId="34" priority="31" operator="lessThan">
      <formula>0</formula>
    </cfRule>
  </conditionalFormatting>
  <conditionalFormatting sqref="F12:Q16">
    <cfRule type="expression" dxfId="33" priority="28">
      <formula>AND(F12&gt;0,F12&lt;&gt;F58)</formula>
    </cfRule>
  </conditionalFormatting>
  <conditionalFormatting sqref="F17:Q21">
    <cfRule type="expression" dxfId="32" priority="27">
      <formula>AND(F17&lt;0,F17&lt;&gt;F64)</formula>
    </cfRule>
  </conditionalFormatting>
  <conditionalFormatting sqref="F13:Q16">
    <cfRule type="expression" dxfId="31" priority="26">
      <formula>AND(F13&gt;0,F12=0)</formula>
    </cfRule>
  </conditionalFormatting>
  <conditionalFormatting sqref="F17:Q20">
    <cfRule type="expression" dxfId="30" priority="25">
      <formula>AND(F17&lt;0,F18=0)</formula>
    </cfRule>
  </conditionalFormatting>
  <conditionalFormatting sqref="F12:Q12">
    <cfRule type="expression" dxfId="29" priority="23">
      <formula>F12&gt;0</formula>
    </cfRule>
    <cfRule type="cellIs" dxfId="28" priority="30" operator="greaterThan">
      <formula>0</formula>
    </cfRule>
  </conditionalFormatting>
  <conditionalFormatting sqref="F21:Q21">
    <cfRule type="expression" dxfId="27" priority="24">
      <formula>F21&lt;0</formula>
    </cfRule>
    <cfRule type="cellIs" dxfId="26" priority="29" operator="lessThan">
      <formula>0</formula>
    </cfRule>
  </conditionalFormatting>
  <conditionalFormatting sqref="B16:C16">
    <cfRule type="cellIs" dxfId="25" priority="22" stopIfTrue="1" operator="equal">
      <formula>0</formula>
    </cfRule>
  </conditionalFormatting>
  <conditionalFormatting sqref="S25">
    <cfRule type="expression" dxfId="24" priority="21" stopIfTrue="1">
      <formula>$H$101=TRUE</formula>
    </cfRule>
  </conditionalFormatting>
  <conditionalFormatting sqref="F51:Q51">
    <cfRule type="cellIs" dxfId="23" priority="18" operator="equal">
      <formula>0</formula>
    </cfRule>
  </conditionalFormatting>
  <conditionalFormatting sqref="F28:Q28">
    <cfRule type="cellIs" dxfId="22" priority="17" operator="equal">
      <formula>0</formula>
    </cfRule>
  </conditionalFormatting>
  <conditionalFormatting sqref="F39:Q39">
    <cfRule type="expression" dxfId="21" priority="2">
      <formula>AND(F$28&gt;0,F$28&lt;=$E$88)</formula>
    </cfRule>
    <cfRule type="expression" dxfId="20" priority="16">
      <formula>F28&gt;0</formula>
    </cfRule>
  </conditionalFormatting>
  <conditionalFormatting sqref="F31:Q38">
    <cfRule type="expression" dxfId="19" priority="15">
      <formula>F$28&gt;$E81</formula>
    </cfRule>
  </conditionalFormatting>
  <conditionalFormatting sqref="F30:Q30">
    <cfRule type="expression" dxfId="18" priority="14">
      <formula>F$28&gt;$E80</formula>
    </cfRule>
  </conditionalFormatting>
  <conditionalFormatting sqref="F30:Q38">
    <cfRule type="expression" dxfId="17" priority="10">
      <formula>AND(F$28&lt;=$E79,F$28&gt;$E80)</formula>
    </cfRule>
  </conditionalFormatting>
  <conditionalFormatting sqref="F49:Q49">
    <cfRule type="expression" dxfId="16" priority="9">
      <formula>F$51&lt;$E97</formula>
    </cfRule>
  </conditionalFormatting>
  <conditionalFormatting sqref="F40:Q40">
    <cfRule type="expression" dxfId="15" priority="1">
      <formula>AND(F$51&lt;0,F$51&gt;=$E89)</formula>
    </cfRule>
    <cfRule type="expression" dxfId="14" priority="7">
      <formula>F51&lt;0</formula>
    </cfRule>
  </conditionalFormatting>
  <conditionalFormatting sqref="F49:Q49 G41:Q48">
    <cfRule type="expression" dxfId="13" priority="8">
      <formula>AND(F$51&gt;=$E90,F$51&lt;$E89)</formula>
    </cfRule>
  </conditionalFormatting>
  <conditionalFormatting sqref="F41:Q48">
    <cfRule type="expression" dxfId="12" priority="3">
      <formula>AND(F$51&gt;=$E90,F$51&lt;$E89)</formula>
    </cfRule>
    <cfRule type="expression" dxfId="11" priority="4">
      <formula>F$51&lt;$E89</formula>
    </cfRule>
  </conditionalFormatting>
  <dataValidations count="3">
    <dataValidation type="decimal" operator="greaterThan" allowBlank="1" showInputMessage="1" showErrorMessage="1" sqref="E13:E15">
      <formula1>E14</formula1>
    </dataValidation>
    <dataValidation type="decimal" allowBlank="1" showInputMessage="1" showErrorMessage="1" sqref="E12">
      <formula1>E13</formula1>
      <formula2>100</formula2>
    </dataValidation>
    <dataValidation type="decimal" operator="greaterThan" allowBlank="1" showInputMessage="1" showErrorMessage="1" sqref="E16">
      <formula1>0</formula1>
    </dataValidation>
  </dataValidations>
  <printOptions horizontalCentered="1" verticalCentered="1"/>
  <pageMargins left="0" right="0" top="0.39370078740157483" bottom="0" header="0.51181102362204722" footer="0.51181102362204722"/>
  <pageSetup paperSize="9" scale="80" orientation="landscape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1178"/>
  <sheetViews>
    <sheetView showGridLines="0" showRowColHeaders="0" topLeftCell="B1" zoomScaleNormal="100" workbookViewId="0">
      <pane ySplit="5" topLeftCell="A6" activePane="bottomLeft" state="frozen"/>
      <selection activeCell="R9" sqref="R9"/>
      <selection pane="bottomLeft" activeCell="E2" sqref="E2:F2"/>
    </sheetView>
  </sheetViews>
  <sheetFormatPr defaultRowHeight="12.75"/>
  <cols>
    <col min="1" max="1" width="9.140625" style="2" hidden="1" customWidth="1"/>
    <col min="2" max="2" width="3.85546875" style="2" customWidth="1"/>
    <col min="3" max="3" width="8.5703125" style="2" customWidth="1"/>
    <col min="4" max="4" width="9.28515625" style="2" customWidth="1"/>
    <col min="5" max="5" width="13.5703125" style="2" customWidth="1"/>
    <col min="6" max="6" width="27.140625" style="2" customWidth="1"/>
    <col min="7" max="7" width="64.28515625" style="2" customWidth="1"/>
    <col min="8" max="8" width="15.7109375" style="2" customWidth="1"/>
    <col min="9" max="10" width="9.28515625" style="2" customWidth="1"/>
    <col min="11" max="12" width="9.140625" style="2" customWidth="1"/>
    <col min="13" max="16384" width="9.140625" style="2"/>
  </cols>
  <sheetData>
    <row r="1" spans="1:11" ht="9" customHeight="1">
      <c r="A1" s="1"/>
      <c r="B1" s="140"/>
      <c r="C1" s="1"/>
      <c r="D1" s="1"/>
      <c r="E1" s="1"/>
      <c r="F1" s="1"/>
      <c r="G1" s="1"/>
      <c r="H1" s="1"/>
      <c r="I1" s="1"/>
      <c r="J1" s="1"/>
      <c r="K1" s="1"/>
    </row>
    <row r="2" spans="1:11" ht="21" customHeight="1">
      <c r="A2" s="1"/>
      <c r="B2" s="1"/>
      <c r="C2" s="1"/>
      <c r="D2" s="1"/>
      <c r="E2" s="389"/>
      <c r="F2" s="390"/>
      <c r="G2" s="162" t="s">
        <v>5218</v>
      </c>
      <c r="H2" s="259">
        <f>SUM(H6:H505)</f>
        <v>0</v>
      </c>
      <c r="I2" s="271" t="str">
        <f>IF(SUM(C669:C672)&gt;500,"!!!","")</f>
        <v/>
      </c>
      <c r="J2" s="1"/>
      <c r="K2" s="1"/>
    </row>
    <row r="3" spans="1:11" ht="6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21" customHeight="1">
      <c r="A4" s="1"/>
      <c r="B4" s="1"/>
      <c r="C4" s="1"/>
      <c r="D4" s="3"/>
      <c r="E4" s="257" t="s">
        <v>0</v>
      </c>
      <c r="F4" s="258" t="s">
        <v>87</v>
      </c>
      <c r="G4" s="203" t="s">
        <v>35</v>
      </c>
      <c r="H4" s="150" t="s">
        <v>36</v>
      </c>
      <c r="I4" s="1"/>
      <c r="J4" s="1"/>
      <c r="K4" s="1"/>
    </row>
    <row r="5" spans="1:11" ht="9" customHeight="1">
      <c r="A5" s="1"/>
      <c r="B5" s="1"/>
      <c r="C5" s="1"/>
      <c r="D5" s="149" t="s">
        <v>139</v>
      </c>
      <c r="E5" s="42"/>
      <c r="F5" s="43"/>
      <c r="G5" s="43"/>
      <c r="H5" s="204"/>
      <c r="I5" s="1"/>
      <c r="J5" s="1"/>
      <c r="K5" s="1"/>
    </row>
    <row r="6" spans="1:11" ht="16.5" customHeight="1">
      <c r="A6" s="1"/>
      <c r="B6" s="140"/>
      <c r="C6" s="1"/>
      <c r="D6" s="266">
        <v>1</v>
      </c>
      <c r="E6" s="44" t="str">
        <f>IF(ISERROR(VLOOKUP($D6,$B$674:$E$1173,4,FALSE)),"",VLOOKUP($D6,$B$674:$E$1173,4,FALSE))</f>
        <v/>
      </c>
      <c r="F6" s="45">
        <f>E2</f>
        <v>0</v>
      </c>
      <c r="G6" s="46" t="str">
        <f>IF(ISERROR(VLOOKUP($D6,$B$674:$G$1173,6,FALSE)),"",T(VLOOKUP($D6,$B$674:$G$1173,6,FALSE)))</f>
        <v/>
      </c>
      <c r="H6" s="267">
        <f>IF(ISERROR(VLOOKUP($D6,$B$674:$H$1173,7,FALSE)),0,VLOOKUP($D6,$B$674:$H$1173,7,FALSE))</f>
        <v>0</v>
      </c>
      <c r="I6" s="47"/>
      <c r="J6" s="1"/>
      <c r="K6" s="1"/>
    </row>
    <row r="7" spans="1:11" ht="16.5" customHeight="1">
      <c r="A7" s="1"/>
      <c r="B7" s="140"/>
      <c r="C7" s="1"/>
      <c r="D7" s="261">
        <v>2</v>
      </c>
      <c r="E7" s="44" t="str">
        <f>IF(ISERROR(VLOOKUP($D7,$B$674:$E$1173,4,FALSE)),"",VLOOKUP($D7,$B$674:$E$1173,4,FALSE))</f>
        <v/>
      </c>
      <c r="F7" s="45">
        <f>F6</f>
        <v>0</v>
      </c>
      <c r="G7" s="46" t="str">
        <f>IF(ISERROR(VLOOKUP($D7,$B$674:$G$1173,6,FALSE)),"",T(VLOOKUP($D7,$B$674:$G$1173,6,FALSE)))</f>
        <v/>
      </c>
      <c r="H7" s="267">
        <f>IF(ISERROR(VLOOKUP($D7,$B$674:$H$1173,7,FALSE)),0,VLOOKUP($D7,$B$674:$H$1173,7,FALSE))</f>
        <v>0</v>
      </c>
      <c r="I7" s="47"/>
      <c r="J7" s="1"/>
      <c r="K7" s="1"/>
    </row>
    <row r="8" spans="1:11" ht="16.5" customHeight="1">
      <c r="A8" s="1"/>
      <c r="B8" s="140"/>
      <c r="C8" s="1"/>
      <c r="D8" s="261">
        <v>3</v>
      </c>
      <c r="E8" s="44" t="str">
        <f t="shared" ref="E8:E71" si="0">IF(ISERROR(VLOOKUP($D8,$B$674:$E$1173,4,FALSE)),"",VLOOKUP($D8,$B$674:$E$1173,4,FALSE))</f>
        <v/>
      </c>
      <c r="F8" s="45">
        <f t="shared" ref="F8:F71" si="1">F7</f>
        <v>0</v>
      </c>
      <c r="G8" s="46" t="str">
        <f t="shared" ref="G8:G71" si="2">IF(ISERROR(VLOOKUP($D8,$B$674:$G$1173,6,FALSE)),"",T(VLOOKUP($D8,$B$674:$G$1173,6,FALSE)))</f>
        <v/>
      </c>
      <c r="H8" s="267">
        <f t="shared" ref="H8:H71" si="3">IF(ISERROR(VLOOKUP($D8,$B$674:$H$1173,7,FALSE)),0,VLOOKUP($D8,$B$674:$H$1173,7,FALSE))</f>
        <v>0</v>
      </c>
      <c r="I8" s="47"/>
      <c r="J8" s="1"/>
      <c r="K8" s="1"/>
    </row>
    <row r="9" spans="1:11" ht="16.5" customHeight="1">
      <c r="A9" s="1"/>
      <c r="B9" s="140"/>
      <c r="C9" s="1"/>
      <c r="D9" s="261">
        <v>4</v>
      </c>
      <c r="E9" s="44" t="str">
        <f t="shared" si="0"/>
        <v/>
      </c>
      <c r="F9" s="45">
        <f t="shared" si="1"/>
        <v>0</v>
      </c>
      <c r="G9" s="46" t="str">
        <f t="shared" si="2"/>
        <v/>
      </c>
      <c r="H9" s="267">
        <f t="shared" si="3"/>
        <v>0</v>
      </c>
      <c r="I9" s="47"/>
      <c r="J9" s="1"/>
      <c r="K9" s="1"/>
    </row>
    <row r="10" spans="1:11" ht="16.5" customHeight="1">
      <c r="A10" s="1"/>
      <c r="B10" s="140"/>
      <c r="C10" s="1"/>
      <c r="D10" s="261">
        <v>5</v>
      </c>
      <c r="E10" s="44" t="str">
        <f t="shared" si="0"/>
        <v/>
      </c>
      <c r="F10" s="45">
        <f t="shared" si="1"/>
        <v>0</v>
      </c>
      <c r="G10" s="46" t="str">
        <f t="shared" si="2"/>
        <v/>
      </c>
      <c r="H10" s="267">
        <f t="shared" si="3"/>
        <v>0</v>
      </c>
      <c r="I10" s="47"/>
      <c r="J10" s="1"/>
      <c r="K10" s="1"/>
    </row>
    <row r="11" spans="1:11" ht="16.5" customHeight="1">
      <c r="A11" s="1"/>
      <c r="B11" s="140"/>
      <c r="C11" s="1"/>
      <c r="D11" s="261">
        <v>6</v>
      </c>
      <c r="E11" s="44" t="str">
        <f t="shared" si="0"/>
        <v/>
      </c>
      <c r="F11" s="45">
        <f t="shared" si="1"/>
        <v>0</v>
      </c>
      <c r="G11" s="46" t="str">
        <f t="shared" si="2"/>
        <v/>
      </c>
      <c r="H11" s="267">
        <f t="shared" si="3"/>
        <v>0</v>
      </c>
      <c r="I11" s="47"/>
      <c r="J11" s="1"/>
      <c r="K11" s="1"/>
    </row>
    <row r="12" spans="1:11" ht="16.5" customHeight="1">
      <c r="A12" s="1"/>
      <c r="B12" s="140"/>
      <c r="C12" s="1"/>
      <c r="D12" s="261">
        <v>7</v>
      </c>
      <c r="E12" s="44" t="str">
        <f t="shared" si="0"/>
        <v/>
      </c>
      <c r="F12" s="45">
        <f t="shared" si="1"/>
        <v>0</v>
      </c>
      <c r="G12" s="46" t="str">
        <f t="shared" si="2"/>
        <v/>
      </c>
      <c r="H12" s="267">
        <f t="shared" si="3"/>
        <v>0</v>
      </c>
      <c r="I12" s="47"/>
      <c r="J12" s="1"/>
      <c r="K12" s="1"/>
    </row>
    <row r="13" spans="1:11" ht="16.5" customHeight="1">
      <c r="A13" s="1"/>
      <c r="B13" s="140"/>
      <c r="C13" s="1"/>
      <c r="D13" s="261">
        <v>8</v>
      </c>
      <c r="E13" s="44" t="str">
        <f t="shared" si="0"/>
        <v/>
      </c>
      <c r="F13" s="45">
        <f t="shared" si="1"/>
        <v>0</v>
      </c>
      <c r="G13" s="46" t="str">
        <f t="shared" si="2"/>
        <v/>
      </c>
      <c r="H13" s="267">
        <f t="shared" si="3"/>
        <v>0</v>
      </c>
      <c r="I13" s="47"/>
      <c r="J13" s="1"/>
      <c r="K13" s="1"/>
    </row>
    <row r="14" spans="1:11" ht="16.5" customHeight="1">
      <c r="A14" s="1"/>
      <c r="B14" s="140"/>
      <c r="C14" s="1"/>
      <c r="D14" s="261">
        <v>9</v>
      </c>
      <c r="E14" s="44" t="str">
        <f t="shared" si="0"/>
        <v/>
      </c>
      <c r="F14" s="45">
        <f t="shared" si="1"/>
        <v>0</v>
      </c>
      <c r="G14" s="46" t="str">
        <f t="shared" si="2"/>
        <v/>
      </c>
      <c r="H14" s="267">
        <f t="shared" si="3"/>
        <v>0</v>
      </c>
      <c r="I14" s="47"/>
      <c r="J14" s="1"/>
      <c r="K14" s="1"/>
    </row>
    <row r="15" spans="1:11" ht="16.5" customHeight="1">
      <c r="A15" s="1"/>
      <c r="B15" s="140"/>
      <c r="C15" s="1"/>
      <c r="D15" s="261">
        <v>10</v>
      </c>
      <c r="E15" s="44" t="str">
        <f t="shared" si="0"/>
        <v/>
      </c>
      <c r="F15" s="45">
        <f t="shared" si="1"/>
        <v>0</v>
      </c>
      <c r="G15" s="46" t="str">
        <f t="shared" si="2"/>
        <v/>
      </c>
      <c r="H15" s="267">
        <f t="shared" si="3"/>
        <v>0</v>
      </c>
      <c r="I15" s="47"/>
      <c r="J15" s="1"/>
      <c r="K15" s="1"/>
    </row>
    <row r="16" spans="1:11" ht="16.5" customHeight="1">
      <c r="A16" s="1"/>
      <c r="B16" s="140"/>
      <c r="C16" s="1"/>
      <c r="D16" s="261">
        <v>11</v>
      </c>
      <c r="E16" s="44" t="str">
        <f t="shared" si="0"/>
        <v/>
      </c>
      <c r="F16" s="45">
        <f t="shared" si="1"/>
        <v>0</v>
      </c>
      <c r="G16" s="46" t="str">
        <f t="shared" si="2"/>
        <v/>
      </c>
      <c r="H16" s="267">
        <f t="shared" si="3"/>
        <v>0</v>
      </c>
      <c r="I16" s="47"/>
      <c r="J16" s="1"/>
      <c r="K16" s="1"/>
    </row>
    <row r="17" spans="1:11" ht="16.5" customHeight="1">
      <c r="A17" s="1"/>
      <c r="B17" s="140"/>
      <c r="C17" s="1"/>
      <c r="D17" s="261">
        <v>12</v>
      </c>
      <c r="E17" s="44" t="str">
        <f t="shared" si="0"/>
        <v/>
      </c>
      <c r="F17" s="45">
        <f t="shared" si="1"/>
        <v>0</v>
      </c>
      <c r="G17" s="46" t="str">
        <f t="shared" si="2"/>
        <v/>
      </c>
      <c r="H17" s="267">
        <f t="shared" si="3"/>
        <v>0</v>
      </c>
      <c r="I17" s="47"/>
      <c r="J17" s="1"/>
      <c r="K17" s="1"/>
    </row>
    <row r="18" spans="1:11" ht="16.5" customHeight="1">
      <c r="A18" s="1"/>
      <c r="B18" s="140"/>
      <c r="C18" s="1"/>
      <c r="D18" s="261">
        <v>13</v>
      </c>
      <c r="E18" s="44" t="str">
        <f t="shared" si="0"/>
        <v/>
      </c>
      <c r="F18" s="45">
        <f t="shared" si="1"/>
        <v>0</v>
      </c>
      <c r="G18" s="46" t="str">
        <f t="shared" si="2"/>
        <v/>
      </c>
      <c r="H18" s="267">
        <f t="shared" si="3"/>
        <v>0</v>
      </c>
      <c r="I18" s="47"/>
      <c r="J18" s="1"/>
      <c r="K18" s="1"/>
    </row>
    <row r="19" spans="1:11" ht="16.5" customHeight="1">
      <c r="A19" s="1"/>
      <c r="B19" s="140"/>
      <c r="C19" s="1"/>
      <c r="D19" s="261">
        <v>14</v>
      </c>
      <c r="E19" s="44" t="str">
        <f t="shared" si="0"/>
        <v/>
      </c>
      <c r="F19" s="45">
        <f t="shared" si="1"/>
        <v>0</v>
      </c>
      <c r="G19" s="46" t="str">
        <f t="shared" si="2"/>
        <v/>
      </c>
      <c r="H19" s="267">
        <f t="shared" si="3"/>
        <v>0</v>
      </c>
      <c r="I19" s="47"/>
      <c r="J19" s="1"/>
      <c r="K19" s="1"/>
    </row>
    <row r="20" spans="1:11" ht="16.5" customHeight="1">
      <c r="A20" s="1"/>
      <c r="B20" s="140"/>
      <c r="C20" s="1"/>
      <c r="D20" s="261">
        <v>15</v>
      </c>
      <c r="E20" s="44" t="str">
        <f t="shared" si="0"/>
        <v/>
      </c>
      <c r="F20" s="45">
        <f t="shared" si="1"/>
        <v>0</v>
      </c>
      <c r="G20" s="46" t="str">
        <f t="shared" si="2"/>
        <v/>
      </c>
      <c r="H20" s="267">
        <f t="shared" si="3"/>
        <v>0</v>
      </c>
      <c r="I20" s="47"/>
      <c r="J20" s="1"/>
      <c r="K20" s="1"/>
    </row>
    <row r="21" spans="1:11" ht="16.5" customHeight="1">
      <c r="A21" s="1"/>
      <c r="B21" s="140"/>
      <c r="C21" s="1"/>
      <c r="D21" s="261">
        <v>16</v>
      </c>
      <c r="E21" s="44" t="str">
        <f t="shared" si="0"/>
        <v/>
      </c>
      <c r="F21" s="45">
        <f t="shared" si="1"/>
        <v>0</v>
      </c>
      <c r="G21" s="46" t="str">
        <f t="shared" si="2"/>
        <v/>
      </c>
      <c r="H21" s="267">
        <f t="shared" si="3"/>
        <v>0</v>
      </c>
      <c r="I21" s="47"/>
      <c r="J21" s="1"/>
      <c r="K21" s="1"/>
    </row>
    <row r="22" spans="1:11" ht="16.5" customHeight="1">
      <c r="A22" s="1"/>
      <c r="B22" s="140"/>
      <c r="C22" s="1"/>
      <c r="D22" s="261">
        <v>17</v>
      </c>
      <c r="E22" s="44" t="str">
        <f t="shared" si="0"/>
        <v/>
      </c>
      <c r="F22" s="45">
        <f t="shared" si="1"/>
        <v>0</v>
      </c>
      <c r="G22" s="46" t="str">
        <f t="shared" si="2"/>
        <v/>
      </c>
      <c r="H22" s="267">
        <f t="shared" si="3"/>
        <v>0</v>
      </c>
      <c r="I22" s="47"/>
      <c r="J22" s="1"/>
      <c r="K22" s="1"/>
    </row>
    <row r="23" spans="1:11" ht="16.5" customHeight="1">
      <c r="A23" s="1"/>
      <c r="B23" s="140"/>
      <c r="C23" s="1"/>
      <c r="D23" s="261">
        <v>18</v>
      </c>
      <c r="E23" s="44" t="str">
        <f t="shared" si="0"/>
        <v/>
      </c>
      <c r="F23" s="45">
        <f t="shared" si="1"/>
        <v>0</v>
      </c>
      <c r="G23" s="46" t="str">
        <f t="shared" si="2"/>
        <v/>
      </c>
      <c r="H23" s="267">
        <f t="shared" si="3"/>
        <v>0</v>
      </c>
      <c r="I23" s="47"/>
      <c r="J23" s="1"/>
      <c r="K23" s="1"/>
    </row>
    <row r="24" spans="1:11" ht="16.5" customHeight="1">
      <c r="A24" s="1"/>
      <c r="B24" s="140"/>
      <c r="C24" s="1"/>
      <c r="D24" s="261">
        <v>19</v>
      </c>
      <c r="E24" s="44" t="str">
        <f t="shared" si="0"/>
        <v/>
      </c>
      <c r="F24" s="45">
        <f t="shared" si="1"/>
        <v>0</v>
      </c>
      <c r="G24" s="46" t="str">
        <f t="shared" si="2"/>
        <v/>
      </c>
      <c r="H24" s="267">
        <f t="shared" si="3"/>
        <v>0</v>
      </c>
      <c r="I24" s="47"/>
      <c r="J24" s="1"/>
      <c r="K24" s="1"/>
    </row>
    <row r="25" spans="1:11" ht="16.5" customHeight="1">
      <c r="A25" s="1"/>
      <c r="B25" s="140"/>
      <c r="C25" s="1"/>
      <c r="D25" s="261">
        <v>20</v>
      </c>
      <c r="E25" s="44" t="str">
        <f t="shared" si="0"/>
        <v/>
      </c>
      <c r="F25" s="45">
        <f t="shared" si="1"/>
        <v>0</v>
      </c>
      <c r="G25" s="46" t="str">
        <f t="shared" si="2"/>
        <v/>
      </c>
      <c r="H25" s="267">
        <f t="shared" si="3"/>
        <v>0</v>
      </c>
      <c r="I25" s="47"/>
      <c r="J25" s="1"/>
      <c r="K25" s="1"/>
    </row>
    <row r="26" spans="1:11" ht="16.5" customHeight="1">
      <c r="A26" s="1"/>
      <c r="B26" s="140"/>
      <c r="C26" s="1"/>
      <c r="D26" s="261">
        <v>21</v>
      </c>
      <c r="E26" s="44" t="str">
        <f t="shared" si="0"/>
        <v/>
      </c>
      <c r="F26" s="45">
        <f t="shared" si="1"/>
        <v>0</v>
      </c>
      <c r="G26" s="46" t="str">
        <f t="shared" si="2"/>
        <v/>
      </c>
      <c r="H26" s="267">
        <f t="shared" si="3"/>
        <v>0</v>
      </c>
      <c r="I26" s="47"/>
      <c r="J26" s="1"/>
      <c r="K26" s="1"/>
    </row>
    <row r="27" spans="1:11" ht="16.5" customHeight="1">
      <c r="A27" s="1"/>
      <c r="B27" s="140"/>
      <c r="C27" s="1"/>
      <c r="D27" s="261">
        <v>22</v>
      </c>
      <c r="E27" s="44" t="str">
        <f t="shared" si="0"/>
        <v/>
      </c>
      <c r="F27" s="45">
        <f t="shared" si="1"/>
        <v>0</v>
      </c>
      <c r="G27" s="46" t="str">
        <f t="shared" si="2"/>
        <v/>
      </c>
      <c r="H27" s="267">
        <f t="shared" si="3"/>
        <v>0</v>
      </c>
      <c r="I27" s="47"/>
      <c r="J27" s="1"/>
      <c r="K27" s="1"/>
    </row>
    <row r="28" spans="1:11" ht="16.5" customHeight="1">
      <c r="A28" s="1"/>
      <c r="B28" s="140"/>
      <c r="C28" s="1"/>
      <c r="D28" s="261">
        <v>23</v>
      </c>
      <c r="E28" s="44" t="str">
        <f t="shared" si="0"/>
        <v/>
      </c>
      <c r="F28" s="45">
        <f t="shared" si="1"/>
        <v>0</v>
      </c>
      <c r="G28" s="46" t="str">
        <f t="shared" si="2"/>
        <v/>
      </c>
      <c r="H28" s="267">
        <f t="shared" si="3"/>
        <v>0</v>
      </c>
      <c r="I28" s="47"/>
      <c r="J28" s="1"/>
      <c r="K28" s="1"/>
    </row>
    <row r="29" spans="1:11" ht="16.5" customHeight="1">
      <c r="A29" s="1"/>
      <c r="B29" s="140"/>
      <c r="C29" s="1"/>
      <c r="D29" s="261">
        <v>24</v>
      </c>
      <c r="E29" s="44" t="str">
        <f t="shared" si="0"/>
        <v/>
      </c>
      <c r="F29" s="45">
        <f t="shared" si="1"/>
        <v>0</v>
      </c>
      <c r="G29" s="46" t="str">
        <f t="shared" si="2"/>
        <v/>
      </c>
      <c r="H29" s="267">
        <f t="shared" si="3"/>
        <v>0</v>
      </c>
      <c r="I29" s="47"/>
      <c r="J29" s="1"/>
      <c r="K29" s="1"/>
    </row>
    <row r="30" spans="1:11" ht="16.5" customHeight="1">
      <c r="A30" s="1"/>
      <c r="B30" s="140"/>
      <c r="C30" s="1"/>
      <c r="D30" s="261">
        <v>25</v>
      </c>
      <c r="E30" s="44" t="str">
        <f t="shared" si="0"/>
        <v/>
      </c>
      <c r="F30" s="45">
        <f t="shared" si="1"/>
        <v>0</v>
      </c>
      <c r="G30" s="46" t="str">
        <f t="shared" si="2"/>
        <v/>
      </c>
      <c r="H30" s="267">
        <f t="shared" si="3"/>
        <v>0</v>
      </c>
      <c r="I30" s="47"/>
      <c r="J30" s="1"/>
      <c r="K30" s="1"/>
    </row>
    <row r="31" spans="1:11" ht="16.5" customHeight="1">
      <c r="A31" s="1"/>
      <c r="B31" s="140"/>
      <c r="C31" s="1"/>
      <c r="D31" s="261">
        <v>26</v>
      </c>
      <c r="E31" s="44" t="str">
        <f t="shared" si="0"/>
        <v/>
      </c>
      <c r="F31" s="45">
        <f t="shared" si="1"/>
        <v>0</v>
      </c>
      <c r="G31" s="46" t="str">
        <f t="shared" si="2"/>
        <v/>
      </c>
      <c r="H31" s="267">
        <f t="shared" si="3"/>
        <v>0</v>
      </c>
      <c r="I31" s="47"/>
      <c r="J31" s="1"/>
      <c r="K31" s="1"/>
    </row>
    <row r="32" spans="1:11" ht="16.5" customHeight="1">
      <c r="A32" s="1"/>
      <c r="B32" s="140"/>
      <c r="C32" s="1"/>
      <c r="D32" s="261">
        <v>27</v>
      </c>
      <c r="E32" s="44" t="str">
        <f t="shared" si="0"/>
        <v/>
      </c>
      <c r="F32" s="45">
        <f t="shared" si="1"/>
        <v>0</v>
      </c>
      <c r="G32" s="46" t="str">
        <f t="shared" si="2"/>
        <v/>
      </c>
      <c r="H32" s="267">
        <f t="shared" si="3"/>
        <v>0</v>
      </c>
      <c r="I32" s="47"/>
      <c r="J32" s="1"/>
      <c r="K32" s="1"/>
    </row>
    <row r="33" spans="1:11" ht="16.5" customHeight="1">
      <c r="A33" s="1"/>
      <c r="B33" s="140"/>
      <c r="C33" s="1"/>
      <c r="D33" s="261">
        <v>28</v>
      </c>
      <c r="E33" s="44" t="str">
        <f t="shared" si="0"/>
        <v/>
      </c>
      <c r="F33" s="45">
        <f t="shared" si="1"/>
        <v>0</v>
      </c>
      <c r="G33" s="46" t="str">
        <f t="shared" si="2"/>
        <v/>
      </c>
      <c r="H33" s="267">
        <f t="shared" si="3"/>
        <v>0</v>
      </c>
      <c r="I33" s="47"/>
      <c r="J33" s="1"/>
      <c r="K33" s="1"/>
    </row>
    <row r="34" spans="1:11" ht="16.5" customHeight="1">
      <c r="A34" s="1"/>
      <c r="B34" s="140"/>
      <c r="C34" s="1"/>
      <c r="D34" s="261">
        <v>29</v>
      </c>
      <c r="E34" s="44" t="str">
        <f t="shared" si="0"/>
        <v/>
      </c>
      <c r="F34" s="45">
        <f t="shared" si="1"/>
        <v>0</v>
      </c>
      <c r="G34" s="46" t="str">
        <f t="shared" si="2"/>
        <v/>
      </c>
      <c r="H34" s="267">
        <f t="shared" si="3"/>
        <v>0</v>
      </c>
      <c r="I34" s="47"/>
      <c r="J34" s="1"/>
      <c r="K34" s="1"/>
    </row>
    <row r="35" spans="1:11" ht="16.5" customHeight="1">
      <c r="A35" s="1"/>
      <c r="B35" s="140"/>
      <c r="C35" s="1"/>
      <c r="D35" s="261">
        <v>30</v>
      </c>
      <c r="E35" s="44" t="str">
        <f t="shared" si="0"/>
        <v/>
      </c>
      <c r="F35" s="45">
        <f t="shared" si="1"/>
        <v>0</v>
      </c>
      <c r="G35" s="46" t="str">
        <f t="shared" si="2"/>
        <v/>
      </c>
      <c r="H35" s="267">
        <f t="shared" si="3"/>
        <v>0</v>
      </c>
      <c r="I35" s="47"/>
      <c r="J35" s="1"/>
      <c r="K35" s="1"/>
    </row>
    <row r="36" spans="1:11" ht="16.5" customHeight="1">
      <c r="A36" s="1"/>
      <c r="B36" s="140"/>
      <c r="C36" s="1"/>
      <c r="D36" s="261">
        <v>31</v>
      </c>
      <c r="E36" s="44" t="str">
        <f t="shared" si="0"/>
        <v/>
      </c>
      <c r="F36" s="45">
        <f t="shared" si="1"/>
        <v>0</v>
      </c>
      <c r="G36" s="46" t="str">
        <f t="shared" si="2"/>
        <v/>
      </c>
      <c r="H36" s="267">
        <f t="shared" si="3"/>
        <v>0</v>
      </c>
      <c r="I36" s="47"/>
      <c r="J36" s="1"/>
      <c r="K36" s="1"/>
    </row>
    <row r="37" spans="1:11" ht="16.5" customHeight="1">
      <c r="A37" s="1"/>
      <c r="B37" s="140"/>
      <c r="C37" s="1"/>
      <c r="D37" s="261">
        <v>32</v>
      </c>
      <c r="E37" s="44" t="str">
        <f t="shared" si="0"/>
        <v/>
      </c>
      <c r="F37" s="45">
        <f t="shared" si="1"/>
        <v>0</v>
      </c>
      <c r="G37" s="46" t="str">
        <f t="shared" si="2"/>
        <v/>
      </c>
      <c r="H37" s="267">
        <f t="shared" si="3"/>
        <v>0</v>
      </c>
      <c r="I37" s="47"/>
      <c r="J37" s="1"/>
      <c r="K37" s="1"/>
    </row>
    <row r="38" spans="1:11" ht="16.5" customHeight="1">
      <c r="A38" s="1"/>
      <c r="B38" s="140"/>
      <c r="C38" s="1"/>
      <c r="D38" s="261">
        <v>33</v>
      </c>
      <c r="E38" s="44" t="str">
        <f t="shared" si="0"/>
        <v/>
      </c>
      <c r="F38" s="45">
        <f t="shared" si="1"/>
        <v>0</v>
      </c>
      <c r="G38" s="46" t="str">
        <f t="shared" si="2"/>
        <v/>
      </c>
      <c r="H38" s="267">
        <f t="shared" si="3"/>
        <v>0</v>
      </c>
      <c r="I38" s="47"/>
      <c r="J38" s="1"/>
      <c r="K38" s="1"/>
    </row>
    <row r="39" spans="1:11" ht="16.5" customHeight="1">
      <c r="A39" s="1"/>
      <c r="B39" s="140"/>
      <c r="C39" s="1"/>
      <c r="D39" s="261">
        <v>34</v>
      </c>
      <c r="E39" s="44" t="str">
        <f t="shared" si="0"/>
        <v/>
      </c>
      <c r="F39" s="45">
        <f t="shared" si="1"/>
        <v>0</v>
      </c>
      <c r="G39" s="46" t="str">
        <f t="shared" si="2"/>
        <v/>
      </c>
      <c r="H39" s="267">
        <f t="shared" si="3"/>
        <v>0</v>
      </c>
      <c r="I39" s="47"/>
      <c r="J39" s="1"/>
      <c r="K39" s="1"/>
    </row>
    <row r="40" spans="1:11" ht="16.5" customHeight="1">
      <c r="A40" s="1"/>
      <c r="B40" s="140"/>
      <c r="C40" s="1"/>
      <c r="D40" s="261">
        <v>35</v>
      </c>
      <c r="E40" s="44" t="str">
        <f t="shared" si="0"/>
        <v/>
      </c>
      <c r="F40" s="45">
        <f t="shared" si="1"/>
        <v>0</v>
      </c>
      <c r="G40" s="46" t="str">
        <f t="shared" si="2"/>
        <v/>
      </c>
      <c r="H40" s="267">
        <f t="shared" si="3"/>
        <v>0</v>
      </c>
      <c r="I40" s="47"/>
      <c r="J40" s="1"/>
      <c r="K40" s="1"/>
    </row>
    <row r="41" spans="1:11" ht="16.5" customHeight="1">
      <c r="A41" s="1"/>
      <c r="B41" s="140"/>
      <c r="C41" s="1"/>
      <c r="D41" s="261">
        <v>36</v>
      </c>
      <c r="E41" s="44" t="str">
        <f t="shared" si="0"/>
        <v/>
      </c>
      <c r="F41" s="45">
        <f t="shared" si="1"/>
        <v>0</v>
      </c>
      <c r="G41" s="46" t="str">
        <f t="shared" si="2"/>
        <v/>
      </c>
      <c r="H41" s="267">
        <f t="shared" si="3"/>
        <v>0</v>
      </c>
      <c r="I41" s="47"/>
      <c r="J41" s="1"/>
      <c r="K41" s="1"/>
    </row>
    <row r="42" spans="1:11" ht="16.5" customHeight="1">
      <c r="A42" s="1"/>
      <c r="B42" s="140"/>
      <c r="C42" s="1"/>
      <c r="D42" s="261">
        <v>37</v>
      </c>
      <c r="E42" s="44" t="str">
        <f t="shared" si="0"/>
        <v/>
      </c>
      <c r="F42" s="45">
        <f t="shared" si="1"/>
        <v>0</v>
      </c>
      <c r="G42" s="46" t="str">
        <f t="shared" si="2"/>
        <v/>
      </c>
      <c r="H42" s="267">
        <f t="shared" si="3"/>
        <v>0</v>
      </c>
      <c r="I42" s="47"/>
      <c r="J42" s="1"/>
      <c r="K42" s="1"/>
    </row>
    <row r="43" spans="1:11" ht="16.5" customHeight="1">
      <c r="A43" s="1"/>
      <c r="B43" s="140"/>
      <c r="C43" s="1"/>
      <c r="D43" s="261">
        <v>38</v>
      </c>
      <c r="E43" s="44" t="str">
        <f t="shared" si="0"/>
        <v/>
      </c>
      <c r="F43" s="45">
        <f t="shared" si="1"/>
        <v>0</v>
      </c>
      <c r="G43" s="46" t="str">
        <f t="shared" si="2"/>
        <v/>
      </c>
      <c r="H43" s="267">
        <f t="shared" si="3"/>
        <v>0</v>
      </c>
      <c r="I43" s="47"/>
      <c r="J43" s="1"/>
      <c r="K43" s="1"/>
    </row>
    <row r="44" spans="1:11" ht="16.5" customHeight="1">
      <c r="A44" s="1"/>
      <c r="B44" s="140"/>
      <c r="C44" s="1"/>
      <c r="D44" s="261">
        <v>39</v>
      </c>
      <c r="E44" s="44" t="str">
        <f t="shared" si="0"/>
        <v/>
      </c>
      <c r="F44" s="45">
        <f t="shared" si="1"/>
        <v>0</v>
      </c>
      <c r="G44" s="46" t="str">
        <f t="shared" si="2"/>
        <v/>
      </c>
      <c r="H44" s="267">
        <f t="shared" si="3"/>
        <v>0</v>
      </c>
      <c r="I44" s="47"/>
      <c r="J44" s="1"/>
      <c r="K44" s="1"/>
    </row>
    <row r="45" spans="1:11" ht="16.5" customHeight="1">
      <c r="A45" s="1"/>
      <c r="B45" s="140"/>
      <c r="C45" s="1"/>
      <c r="D45" s="261">
        <v>40</v>
      </c>
      <c r="E45" s="44" t="str">
        <f t="shared" si="0"/>
        <v/>
      </c>
      <c r="F45" s="45">
        <f t="shared" si="1"/>
        <v>0</v>
      </c>
      <c r="G45" s="46" t="str">
        <f t="shared" si="2"/>
        <v/>
      </c>
      <c r="H45" s="267">
        <f t="shared" si="3"/>
        <v>0</v>
      </c>
      <c r="I45" s="47"/>
      <c r="J45" s="1"/>
      <c r="K45" s="1"/>
    </row>
    <row r="46" spans="1:11" ht="16.5" customHeight="1">
      <c r="A46" s="1"/>
      <c r="B46" s="140"/>
      <c r="C46" s="1"/>
      <c r="D46" s="261">
        <v>41</v>
      </c>
      <c r="E46" s="44" t="str">
        <f t="shared" si="0"/>
        <v/>
      </c>
      <c r="F46" s="45">
        <f t="shared" si="1"/>
        <v>0</v>
      </c>
      <c r="G46" s="46" t="str">
        <f t="shared" si="2"/>
        <v/>
      </c>
      <c r="H46" s="267">
        <f t="shared" si="3"/>
        <v>0</v>
      </c>
      <c r="I46" s="47"/>
      <c r="J46" s="1"/>
      <c r="K46" s="1"/>
    </row>
    <row r="47" spans="1:11" ht="16.5" customHeight="1">
      <c r="A47" s="1"/>
      <c r="B47" s="140"/>
      <c r="C47" s="1"/>
      <c r="D47" s="261">
        <v>42</v>
      </c>
      <c r="E47" s="44" t="str">
        <f t="shared" si="0"/>
        <v/>
      </c>
      <c r="F47" s="45">
        <f t="shared" si="1"/>
        <v>0</v>
      </c>
      <c r="G47" s="46" t="str">
        <f t="shared" si="2"/>
        <v/>
      </c>
      <c r="H47" s="267">
        <f t="shared" si="3"/>
        <v>0</v>
      </c>
      <c r="I47" s="47"/>
      <c r="J47" s="1"/>
      <c r="K47" s="1"/>
    </row>
    <row r="48" spans="1:11" ht="16.5" customHeight="1">
      <c r="A48" s="1"/>
      <c r="B48" s="140"/>
      <c r="C48" s="1"/>
      <c r="D48" s="261">
        <v>43</v>
      </c>
      <c r="E48" s="44" t="str">
        <f t="shared" si="0"/>
        <v/>
      </c>
      <c r="F48" s="45">
        <f t="shared" si="1"/>
        <v>0</v>
      </c>
      <c r="G48" s="46" t="str">
        <f t="shared" si="2"/>
        <v/>
      </c>
      <c r="H48" s="267">
        <f t="shared" si="3"/>
        <v>0</v>
      </c>
      <c r="I48" s="47"/>
      <c r="J48" s="1"/>
      <c r="K48" s="1"/>
    </row>
    <row r="49" spans="1:11" ht="16.5" customHeight="1">
      <c r="A49" s="1"/>
      <c r="B49" s="140"/>
      <c r="C49" s="1"/>
      <c r="D49" s="261">
        <v>44</v>
      </c>
      <c r="E49" s="44" t="str">
        <f t="shared" si="0"/>
        <v/>
      </c>
      <c r="F49" s="45">
        <f t="shared" si="1"/>
        <v>0</v>
      </c>
      <c r="G49" s="46" t="str">
        <f t="shared" si="2"/>
        <v/>
      </c>
      <c r="H49" s="267">
        <f t="shared" si="3"/>
        <v>0</v>
      </c>
      <c r="I49" s="47"/>
      <c r="J49" s="1"/>
      <c r="K49" s="1"/>
    </row>
    <row r="50" spans="1:11" ht="16.5" customHeight="1">
      <c r="A50" s="1"/>
      <c r="B50" s="140"/>
      <c r="C50" s="1"/>
      <c r="D50" s="261">
        <v>45</v>
      </c>
      <c r="E50" s="44" t="str">
        <f t="shared" si="0"/>
        <v/>
      </c>
      <c r="F50" s="45">
        <f t="shared" si="1"/>
        <v>0</v>
      </c>
      <c r="G50" s="46" t="str">
        <f t="shared" si="2"/>
        <v/>
      </c>
      <c r="H50" s="267">
        <f t="shared" si="3"/>
        <v>0</v>
      </c>
      <c r="I50" s="47"/>
      <c r="J50" s="1"/>
      <c r="K50" s="1"/>
    </row>
    <row r="51" spans="1:11" ht="16.5" customHeight="1">
      <c r="A51" s="1"/>
      <c r="B51" s="140"/>
      <c r="C51" s="1"/>
      <c r="D51" s="261">
        <v>46</v>
      </c>
      <c r="E51" s="44" t="str">
        <f t="shared" si="0"/>
        <v/>
      </c>
      <c r="F51" s="45">
        <f t="shared" si="1"/>
        <v>0</v>
      </c>
      <c r="G51" s="46" t="str">
        <f t="shared" si="2"/>
        <v/>
      </c>
      <c r="H51" s="267">
        <f t="shared" si="3"/>
        <v>0</v>
      </c>
      <c r="I51" s="47"/>
      <c r="J51" s="1"/>
      <c r="K51" s="1"/>
    </row>
    <row r="52" spans="1:11" ht="16.5" customHeight="1">
      <c r="A52" s="1"/>
      <c r="B52" s="140"/>
      <c r="C52" s="1"/>
      <c r="D52" s="261">
        <v>47</v>
      </c>
      <c r="E52" s="44" t="str">
        <f t="shared" si="0"/>
        <v/>
      </c>
      <c r="F52" s="45">
        <f t="shared" si="1"/>
        <v>0</v>
      </c>
      <c r="G52" s="46" t="str">
        <f t="shared" si="2"/>
        <v/>
      </c>
      <c r="H52" s="267">
        <f t="shared" si="3"/>
        <v>0</v>
      </c>
      <c r="I52" s="47"/>
      <c r="J52" s="1"/>
      <c r="K52" s="1"/>
    </row>
    <row r="53" spans="1:11" ht="16.5" customHeight="1">
      <c r="A53" s="1"/>
      <c r="B53" s="140"/>
      <c r="C53" s="1"/>
      <c r="D53" s="261">
        <v>48</v>
      </c>
      <c r="E53" s="44" t="str">
        <f t="shared" si="0"/>
        <v/>
      </c>
      <c r="F53" s="45">
        <f t="shared" si="1"/>
        <v>0</v>
      </c>
      <c r="G53" s="46" t="str">
        <f t="shared" si="2"/>
        <v/>
      </c>
      <c r="H53" s="267">
        <f t="shared" si="3"/>
        <v>0</v>
      </c>
      <c r="I53" s="47"/>
      <c r="J53" s="1"/>
      <c r="K53" s="1"/>
    </row>
    <row r="54" spans="1:11" ht="16.5" customHeight="1">
      <c r="A54" s="1"/>
      <c r="B54" s="140"/>
      <c r="C54" s="1"/>
      <c r="D54" s="261">
        <v>49</v>
      </c>
      <c r="E54" s="44" t="str">
        <f t="shared" si="0"/>
        <v/>
      </c>
      <c r="F54" s="45">
        <f t="shared" si="1"/>
        <v>0</v>
      </c>
      <c r="G54" s="46" t="str">
        <f t="shared" si="2"/>
        <v/>
      </c>
      <c r="H54" s="267">
        <f t="shared" si="3"/>
        <v>0</v>
      </c>
      <c r="I54" s="47"/>
      <c r="J54" s="1"/>
      <c r="K54" s="1"/>
    </row>
    <row r="55" spans="1:11" ht="16.5" customHeight="1">
      <c r="A55" s="1"/>
      <c r="B55" s="140"/>
      <c r="C55" s="1"/>
      <c r="D55" s="261">
        <v>50</v>
      </c>
      <c r="E55" s="44" t="str">
        <f t="shared" si="0"/>
        <v/>
      </c>
      <c r="F55" s="45">
        <f t="shared" si="1"/>
        <v>0</v>
      </c>
      <c r="G55" s="46" t="str">
        <f t="shared" si="2"/>
        <v/>
      </c>
      <c r="H55" s="267">
        <f t="shared" si="3"/>
        <v>0</v>
      </c>
      <c r="I55" s="47"/>
      <c r="J55" s="1"/>
      <c r="K55" s="1"/>
    </row>
    <row r="56" spans="1:11" ht="16.5" customHeight="1">
      <c r="A56" s="1"/>
      <c r="B56" s="140"/>
      <c r="C56" s="1"/>
      <c r="D56" s="261">
        <v>51</v>
      </c>
      <c r="E56" s="44" t="str">
        <f t="shared" si="0"/>
        <v/>
      </c>
      <c r="F56" s="45">
        <f t="shared" si="1"/>
        <v>0</v>
      </c>
      <c r="G56" s="46" t="str">
        <f t="shared" si="2"/>
        <v/>
      </c>
      <c r="H56" s="267">
        <f t="shared" si="3"/>
        <v>0</v>
      </c>
      <c r="I56" s="47"/>
      <c r="J56" s="1"/>
      <c r="K56" s="1"/>
    </row>
    <row r="57" spans="1:11" ht="16.5" customHeight="1">
      <c r="A57" s="1"/>
      <c r="B57" s="140"/>
      <c r="C57" s="1"/>
      <c r="D57" s="261">
        <v>52</v>
      </c>
      <c r="E57" s="44" t="str">
        <f t="shared" si="0"/>
        <v/>
      </c>
      <c r="F57" s="45">
        <f t="shared" si="1"/>
        <v>0</v>
      </c>
      <c r="G57" s="46" t="str">
        <f t="shared" si="2"/>
        <v/>
      </c>
      <c r="H57" s="267">
        <f t="shared" si="3"/>
        <v>0</v>
      </c>
      <c r="I57" s="47"/>
      <c r="J57" s="1"/>
      <c r="K57" s="1"/>
    </row>
    <row r="58" spans="1:11" ht="16.5" customHeight="1">
      <c r="A58" s="1"/>
      <c r="B58" s="140"/>
      <c r="C58" s="1"/>
      <c r="D58" s="261">
        <v>53</v>
      </c>
      <c r="E58" s="44" t="str">
        <f t="shared" si="0"/>
        <v/>
      </c>
      <c r="F58" s="45">
        <f t="shared" si="1"/>
        <v>0</v>
      </c>
      <c r="G58" s="46" t="str">
        <f t="shared" si="2"/>
        <v/>
      </c>
      <c r="H58" s="267">
        <f t="shared" si="3"/>
        <v>0</v>
      </c>
      <c r="I58" s="47"/>
      <c r="J58" s="1"/>
      <c r="K58" s="1"/>
    </row>
    <row r="59" spans="1:11" ht="16.5" customHeight="1">
      <c r="A59" s="1"/>
      <c r="B59" s="140"/>
      <c r="C59" s="1"/>
      <c r="D59" s="261">
        <v>54</v>
      </c>
      <c r="E59" s="44" t="str">
        <f t="shared" si="0"/>
        <v/>
      </c>
      <c r="F59" s="45">
        <f t="shared" si="1"/>
        <v>0</v>
      </c>
      <c r="G59" s="46" t="str">
        <f t="shared" si="2"/>
        <v/>
      </c>
      <c r="H59" s="267">
        <f t="shared" si="3"/>
        <v>0</v>
      </c>
      <c r="I59" s="47"/>
      <c r="J59" s="1"/>
      <c r="K59" s="1"/>
    </row>
    <row r="60" spans="1:11" ht="16.5" customHeight="1">
      <c r="A60" s="1"/>
      <c r="B60" s="140"/>
      <c r="C60" s="1"/>
      <c r="D60" s="261">
        <v>55</v>
      </c>
      <c r="E60" s="44" t="str">
        <f t="shared" si="0"/>
        <v/>
      </c>
      <c r="F60" s="45">
        <f t="shared" si="1"/>
        <v>0</v>
      </c>
      <c r="G60" s="46" t="str">
        <f t="shared" si="2"/>
        <v/>
      </c>
      <c r="H60" s="267">
        <f t="shared" si="3"/>
        <v>0</v>
      </c>
      <c r="I60" s="47"/>
      <c r="J60" s="1"/>
      <c r="K60" s="1"/>
    </row>
    <row r="61" spans="1:11" ht="16.5" customHeight="1">
      <c r="A61" s="1"/>
      <c r="B61" s="140"/>
      <c r="C61" s="1"/>
      <c r="D61" s="261">
        <v>56</v>
      </c>
      <c r="E61" s="44" t="str">
        <f t="shared" si="0"/>
        <v/>
      </c>
      <c r="F61" s="45">
        <f t="shared" si="1"/>
        <v>0</v>
      </c>
      <c r="G61" s="46" t="str">
        <f t="shared" si="2"/>
        <v/>
      </c>
      <c r="H61" s="267">
        <f t="shared" si="3"/>
        <v>0</v>
      </c>
      <c r="I61" s="47"/>
      <c r="J61" s="1"/>
      <c r="K61" s="1"/>
    </row>
    <row r="62" spans="1:11" ht="16.5" customHeight="1">
      <c r="A62" s="1"/>
      <c r="B62" s="140"/>
      <c r="C62" s="1"/>
      <c r="D62" s="261">
        <v>57</v>
      </c>
      <c r="E62" s="44" t="str">
        <f t="shared" si="0"/>
        <v/>
      </c>
      <c r="F62" s="45">
        <f t="shared" si="1"/>
        <v>0</v>
      </c>
      <c r="G62" s="46" t="str">
        <f t="shared" si="2"/>
        <v/>
      </c>
      <c r="H62" s="267">
        <f t="shared" si="3"/>
        <v>0</v>
      </c>
      <c r="I62" s="47"/>
      <c r="J62" s="1"/>
      <c r="K62" s="1"/>
    </row>
    <row r="63" spans="1:11" ht="16.5" customHeight="1">
      <c r="A63" s="1"/>
      <c r="B63" s="140"/>
      <c r="C63" s="1"/>
      <c r="D63" s="261">
        <v>58</v>
      </c>
      <c r="E63" s="44" t="str">
        <f t="shared" si="0"/>
        <v/>
      </c>
      <c r="F63" s="45">
        <f t="shared" si="1"/>
        <v>0</v>
      </c>
      <c r="G63" s="46" t="str">
        <f t="shared" si="2"/>
        <v/>
      </c>
      <c r="H63" s="267">
        <f t="shared" si="3"/>
        <v>0</v>
      </c>
      <c r="I63" s="47"/>
      <c r="J63" s="1"/>
      <c r="K63" s="1"/>
    </row>
    <row r="64" spans="1:11" ht="16.5" customHeight="1">
      <c r="A64" s="1"/>
      <c r="B64" s="140"/>
      <c r="C64" s="1"/>
      <c r="D64" s="261">
        <v>59</v>
      </c>
      <c r="E64" s="44" t="str">
        <f t="shared" si="0"/>
        <v/>
      </c>
      <c r="F64" s="45">
        <f t="shared" si="1"/>
        <v>0</v>
      </c>
      <c r="G64" s="46" t="str">
        <f t="shared" si="2"/>
        <v/>
      </c>
      <c r="H64" s="267">
        <f t="shared" si="3"/>
        <v>0</v>
      </c>
      <c r="I64" s="47"/>
      <c r="J64" s="1"/>
      <c r="K64" s="1"/>
    </row>
    <row r="65" spans="1:11" ht="16.5" customHeight="1">
      <c r="A65" s="1"/>
      <c r="B65" s="140"/>
      <c r="C65" s="1"/>
      <c r="D65" s="261">
        <v>60</v>
      </c>
      <c r="E65" s="44" t="str">
        <f t="shared" si="0"/>
        <v/>
      </c>
      <c r="F65" s="45">
        <f t="shared" si="1"/>
        <v>0</v>
      </c>
      <c r="G65" s="46" t="str">
        <f t="shared" si="2"/>
        <v/>
      </c>
      <c r="H65" s="267">
        <f t="shared" si="3"/>
        <v>0</v>
      </c>
      <c r="I65" s="47"/>
      <c r="J65" s="1"/>
      <c r="K65" s="1"/>
    </row>
    <row r="66" spans="1:11" ht="16.5" customHeight="1">
      <c r="A66" s="1"/>
      <c r="B66" s="140"/>
      <c r="C66" s="1"/>
      <c r="D66" s="261">
        <v>61</v>
      </c>
      <c r="E66" s="44" t="str">
        <f t="shared" si="0"/>
        <v/>
      </c>
      <c r="F66" s="45">
        <f t="shared" si="1"/>
        <v>0</v>
      </c>
      <c r="G66" s="46" t="str">
        <f t="shared" si="2"/>
        <v/>
      </c>
      <c r="H66" s="267">
        <f t="shared" si="3"/>
        <v>0</v>
      </c>
      <c r="I66" s="47"/>
      <c r="J66" s="1"/>
      <c r="K66" s="1"/>
    </row>
    <row r="67" spans="1:11" ht="16.5" customHeight="1">
      <c r="A67" s="1"/>
      <c r="B67" s="140"/>
      <c r="C67" s="1"/>
      <c r="D67" s="261">
        <v>62</v>
      </c>
      <c r="E67" s="44" t="str">
        <f t="shared" si="0"/>
        <v/>
      </c>
      <c r="F67" s="45">
        <f t="shared" si="1"/>
        <v>0</v>
      </c>
      <c r="G67" s="46" t="str">
        <f t="shared" si="2"/>
        <v/>
      </c>
      <c r="H67" s="267">
        <f t="shared" si="3"/>
        <v>0</v>
      </c>
      <c r="I67" s="47"/>
      <c r="J67" s="1"/>
      <c r="K67" s="1"/>
    </row>
    <row r="68" spans="1:11" ht="16.5" customHeight="1">
      <c r="A68" s="1"/>
      <c r="B68" s="140"/>
      <c r="C68" s="1"/>
      <c r="D68" s="261">
        <v>63</v>
      </c>
      <c r="E68" s="44" t="str">
        <f t="shared" si="0"/>
        <v/>
      </c>
      <c r="F68" s="45">
        <f t="shared" si="1"/>
        <v>0</v>
      </c>
      <c r="G68" s="46" t="str">
        <f t="shared" si="2"/>
        <v/>
      </c>
      <c r="H68" s="267">
        <f t="shared" si="3"/>
        <v>0</v>
      </c>
      <c r="I68" s="47"/>
      <c r="J68" s="1"/>
      <c r="K68" s="1"/>
    </row>
    <row r="69" spans="1:11" ht="16.5" customHeight="1">
      <c r="A69" s="1"/>
      <c r="B69" s="140"/>
      <c r="C69" s="1"/>
      <c r="D69" s="261">
        <v>64</v>
      </c>
      <c r="E69" s="44" t="str">
        <f t="shared" si="0"/>
        <v/>
      </c>
      <c r="F69" s="45">
        <f t="shared" si="1"/>
        <v>0</v>
      </c>
      <c r="G69" s="46" t="str">
        <f t="shared" si="2"/>
        <v/>
      </c>
      <c r="H69" s="267">
        <f t="shared" si="3"/>
        <v>0</v>
      </c>
      <c r="I69" s="47"/>
      <c r="J69" s="1"/>
      <c r="K69" s="1"/>
    </row>
    <row r="70" spans="1:11" ht="16.5" customHeight="1">
      <c r="A70" s="1"/>
      <c r="B70" s="140"/>
      <c r="C70" s="1"/>
      <c r="D70" s="261">
        <v>65</v>
      </c>
      <c r="E70" s="44" t="str">
        <f t="shared" si="0"/>
        <v/>
      </c>
      <c r="F70" s="45">
        <f t="shared" si="1"/>
        <v>0</v>
      </c>
      <c r="G70" s="46" t="str">
        <f t="shared" si="2"/>
        <v/>
      </c>
      <c r="H70" s="267">
        <f t="shared" si="3"/>
        <v>0</v>
      </c>
      <c r="I70" s="47"/>
      <c r="J70" s="1"/>
      <c r="K70" s="1"/>
    </row>
    <row r="71" spans="1:11" ht="16.5" customHeight="1">
      <c r="A71" s="1"/>
      <c r="B71" s="140"/>
      <c r="C71" s="1"/>
      <c r="D71" s="261">
        <v>66</v>
      </c>
      <c r="E71" s="44" t="str">
        <f t="shared" si="0"/>
        <v/>
      </c>
      <c r="F71" s="45">
        <f t="shared" si="1"/>
        <v>0</v>
      </c>
      <c r="G71" s="46" t="str">
        <f t="shared" si="2"/>
        <v/>
      </c>
      <c r="H71" s="267">
        <f t="shared" si="3"/>
        <v>0</v>
      </c>
      <c r="I71" s="47"/>
      <c r="J71" s="1"/>
      <c r="K71" s="1"/>
    </row>
    <row r="72" spans="1:11" ht="16.5" customHeight="1">
      <c r="A72" s="1"/>
      <c r="B72" s="140"/>
      <c r="C72" s="1"/>
      <c r="D72" s="261">
        <v>67</v>
      </c>
      <c r="E72" s="44" t="str">
        <f t="shared" ref="E72:E135" si="4">IF(ISERROR(VLOOKUP($D72,$B$674:$E$1173,4,FALSE)),"",VLOOKUP($D72,$B$674:$E$1173,4,FALSE))</f>
        <v/>
      </c>
      <c r="F72" s="45">
        <f t="shared" ref="F72:F135" si="5">F71</f>
        <v>0</v>
      </c>
      <c r="G72" s="46" t="str">
        <f t="shared" ref="G72:G135" si="6">IF(ISERROR(VLOOKUP($D72,$B$674:$G$1173,6,FALSE)),"",T(VLOOKUP($D72,$B$674:$G$1173,6,FALSE)))</f>
        <v/>
      </c>
      <c r="H72" s="267">
        <f t="shared" ref="H72:H135" si="7">IF(ISERROR(VLOOKUP($D72,$B$674:$H$1173,7,FALSE)),0,VLOOKUP($D72,$B$674:$H$1173,7,FALSE))</f>
        <v>0</v>
      </c>
      <c r="I72" s="47"/>
      <c r="J72" s="1"/>
      <c r="K72" s="1"/>
    </row>
    <row r="73" spans="1:11" ht="16.5" customHeight="1">
      <c r="A73" s="1"/>
      <c r="B73" s="140"/>
      <c r="C73" s="1"/>
      <c r="D73" s="261">
        <v>68</v>
      </c>
      <c r="E73" s="44" t="str">
        <f t="shared" si="4"/>
        <v/>
      </c>
      <c r="F73" s="45">
        <f t="shared" si="5"/>
        <v>0</v>
      </c>
      <c r="G73" s="46" t="str">
        <f t="shared" si="6"/>
        <v/>
      </c>
      <c r="H73" s="267">
        <f t="shared" si="7"/>
        <v>0</v>
      </c>
      <c r="I73" s="47"/>
      <c r="J73" s="1"/>
      <c r="K73" s="1"/>
    </row>
    <row r="74" spans="1:11" ht="16.5" customHeight="1">
      <c r="A74" s="1"/>
      <c r="B74" s="140"/>
      <c r="C74" s="1"/>
      <c r="D74" s="261">
        <v>69</v>
      </c>
      <c r="E74" s="44" t="str">
        <f t="shared" si="4"/>
        <v/>
      </c>
      <c r="F74" s="45">
        <f t="shared" si="5"/>
        <v>0</v>
      </c>
      <c r="G74" s="46" t="str">
        <f t="shared" si="6"/>
        <v/>
      </c>
      <c r="H74" s="267">
        <f t="shared" si="7"/>
        <v>0</v>
      </c>
      <c r="I74" s="47"/>
      <c r="J74" s="1"/>
      <c r="K74" s="1"/>
    </row>
    <row r="75" spans="1:11" ht="16.5" customHeight="1">
      <c r="A75" s="1"/>
      <c r="B75" s="140"/>
      <c r="C75" s="1"/>
      <c r="D75" s="261">
        <v>70</v>
      </c>
      <c r="E75" s="44" t="str">
        <f t="shared" si="4"/>
        <v/>
      </c>
      <c r="F75" s="45">
        <f t="shared" si="5"/>
        <v>0</v>
      </c>
      <c r="G75" s="46" t="str">
        <f t="shared" si="6"/>
        <v/>
      </c>
      <c r="H75" s="267">
        <f t="shared" si="7"/>
        <v>0</v>
      </c>
      <c r="I75" s="47"/>
      <c r="J75" s="1"/>
      <c r="K75" s="1"/>
    </row>
    <row r="76" spans="1:11" ht="16.5" customHeight="1">
      <c r="A76" s="1"/>
      <c r="B76" s="140"/>
      <c r="C76" s="1"/>
      <c r="D76" s="261">
        <v>71</v>
      </c>
      <c r="E76" s="44" t="str">
        <f t="shared" si="4"/>
        <v/>
      </c>
      <c r="F76" s="45">
        <f t="shared" si="5"/>
        <v>0</v>
      </c>
      <c r="G76" s="46" t="str">
        <f t="shared" si="6"/>
        <v/>
      </c>
      <c r="H76" s="267">
        <f t="shared" si="7"/>
        <v>0</v>
      </c>
      <c r="I76" s="47"/>
      <c r="J76" s="1"/>
      <c r="K76" s="1"/>
    </row>
    <row r="77" spans="1:11" ht="16.5" customHeight="1">
      <c r="A77" s="1"/>
      <c r="B77" s="140"/>
      <c r="C77" s="1"/>
      <c r="D77" s="261">
        <v>72</v>
      </c>
      <c r="E77" s="44" t="str">
        <f t="shared" si="4"/>
        <v/>
      </c>
      <c r="F77" s="45">
        <f t="shared" si="5"/>
        <v>0</v>
      </c>
      <c r="G77" s="46" t="str">
        <f t="shared" si="6"/>
        <v/>
      </c>
      <c r="H77" s="267">
        <f t="shared" si="7"/>
        <v>0</v>
      </c>
      <c r="I77" s="47"/>
      <c r="J77" s="1"/>
      <c r="K77" s="1"/>
    </row>
    <row r="78" spans="1:11" ht="16.5" customHeight="1">
      <c r="A78" s="1"/>
      <c r="B78" s="140"/>
      <c r="C78" s="1"/>
      <c r="D78" s="261">
        <v>73</v>
      </c>
      <c r="E78" s="44" t="str">
        <f t="shared" si="4"/>
        <v/>
      </c>
      <c r="F78" s="45">
        <f t="shared" si="5"/>
        <v>0</v>
      </c>
      <c r="G78" s="46" t="str">
        <f t="shared" si="6"/>
        <v/>
      </c>
      <c r="H78" s="267">
        <f t="shared" si="7"/>
        <v>0</v>
      </c>
      <c r="I78" s="47"/>
      <c r="J78" s="1"/>
      <c r="K78" s="1"/>
    </row>
    <row r="79" spans="1:11" ht="16.5" customHeight="1">
      <c r="A79" s="1"/>
      <c r="B79" s="140"/>
      <c r="C79" s="1"/>
      <c r="D79" s="261">
        <v>74</v>
      </c>
      <c r="E79" s="44" t="str">
        <f t="shared" si="4"/>
        <v/>
      </c>
      <c r="F79" s="45">
        <f t="shared" si="5"/>
        <v>0</v>
      </c>
      <c r="G79" s="46" t="str">
        <f t="shared" si="6"/>
        <v/>
      </c>
      <c r="H79" s="267">
        <f t="shared" si="7"/>
        <v>0</v>
      </c>
      <c r="I79" s="47"/>
      <c r="J79" s="1"/>
      <c r="K79" s="1"/>
    </row>
    <row r="80" spans="1:11" ht="16.5" customHeight="1">
      <c r="A80" s="1"/>
      <c r="B80" s="140"/>
      <c r="C80" s="1"/>
      <c r="D80" s="261">
        <v>75</v>
      </c>
      <c r="E80" s="44" t="str">
        <f t="shared" si="4"/>
        <v/>
      </c>
      <c r="F80" s="45">
        <f t="shared" si="5"/>
        <v>0</v>
      </c>
      <c r="G80" s="46" t="str">
        <f t="shared" si="6"/>
        <v/>
      </c>
      <c r="H80" s="267">
        <f t="shared" si="7"/>
        <v>0</v>
      </c>
      <c r="I80" s="47"/>
      <c r="J80" s="1"/>
      <c r="K80" s="1"/>
    </row>
    <row r="81" spans="1:11" ht="16.5" customHeight="1">
      <c r="A81" s="1"/>
      <c r="B81" s="140"/>
      <c r="C81" s="1"/>
      <c r="D81" s="261">
        <v>76</v>
      </c>
      <c r="E81" s="44" t="str">
        <f t="shared" si="4"/>
        <v/>
      </c>
      <c r="F81" s="45">
        <f t="shared" si="5"/>
        <v>0</v>
      </c>
      <c r="G81" s="46" t="str">
        <f t="shared" si="6"/>
        <v/>
      </c>
      <c r="H81" s="267">
        <f t="shared" si="7"/>
        <v>0</v>
      </c>
      <c r="I81" s="47"/>
      <c r="J81" s="1"/>
      <c r="K81" s="1"/>
    </row>
    <row r="82" spans="1:11" ht="16.5" customHeight="1">
      <c r="A82" s="1"/>
      <c r="B82" s="140"/>
      <c r="C82" s="1"/>
      <c r="D82" s="261">
        <v>77</v>
      </c>
      <c r="E82" s="44" t="str">
        <f t="shared" si="4"/>
        <v/>
      </c>
      <c r="F82" s="45">
        <f t="shared" si="5"/>
        <v>0</v>
      </c>
      <c r="G82" s="46" t="str">
        <f t="shared" si="6"/>
        <v/>
      </c>
      <c r="H82" s="267">
        <f t="shared" si="7"/>
        <v>0</v>
      </c>
      <c r="I82" s="47"/>
      <c r="J82" s="1"/>
      <c r="K82" s="1"/>
    </row>
    <row r="83" spans="1:11" ht="16.5" customHeight="1">
      <c r="A83" s="1"/>
      <c r="B83" s="140"/>
      <c r="C83" s="1"/>
      <c r="D83" s="261">
        <v>78</v>
      </c>
      <c r="E83" s="44" t="str">
        <f t="shared" si="4"/>
        <v/>
      </c>
      <c r="F83" s="45">
        <f t="shared" si="5"/>
        <v>0</v>
      </c>
      <c r="G83" s="46" t="str">
        <f t="shared" si="6"/>
        <v/>
      </c>
      <c r="H83" s="267">
        <f t="shared" si="7"/>
        <v>0</v>
      </c>
      <c r="I83" s="47"/>
      <c r="J83" s="1"/>
      <c r="K83" s="1"/>
    </row>
    <row r="84" spans="1:11" ht="16.5" customHeight="1">
      <c r="A84" s="1"/>
      <c r="B84" s="140"/>
      <c r="C84" s="1"/>
      <c r="D84" s="261">
        <v>79</v>
      </c>
      <c r="E84" s="44" t="str">
        <f t="shared" si="4"/>
        <v/>
      </c>
      <c r="F84" s="45">
        <f t="shared" si="5"/>
        <v>0</v>
      </c>
      <c r="G84" s="46" t="str">
        <f t="shared" si="6"/>
        <v/>
      </c>
      <c r="H84" s="267">
        <f t="shared" si="7"/>
        <v>0</v>
      </c>
      <c r="I84" s="47"/>
      <c r="J84" s="1"/>
      <c r="K84" s="1"/>
    </row>
    <row r="85" spans="1:11" ht="16.5" customHeight="1">
      <c r="A85" s="1"/>
      <c r="B85" s="140"/>
      <c r="C85" s="1"/>
      <c r="D85" s="261">
        <v>80</v>
      </c>
      <c r="E85" s="44" t="str">
        <f t="shared" si="4"/>
        <v/>
      </c>
      <c r="F85" s="45">
        <f t="shared" si="5"/>
        <v>0</v>
      </c>
      <c r="G85" s="46" t="str">
        <f t="shared" si="6"/>
        <v/>
      </c>
      <c r="H85" s="267">
        <f t="shared" si="7"/>
        <v>0</v>
      </c>
      <c r="I85" s="47"/>
      <c r="J85" s="1"/>
      <c r="K85" s="1"/>
    </row>
    <row r="86" spans="1:11" ht="16.5" customHeight="1">
      <c r="A86" s="1"/>
      <c r="B86" s="140"/>
      <c r="C86" s="1"/>
      <c r="D86" s="261">
        <v>81</v>
      </c>
      <c r="E86" s="44" t="str">
        <f t="shared" si="4"/>
        <v/>
      </c>
      <c r="F86" s="45">
        <f t="shared" si="5"/>
        <v>0</v>
      </c>
      <c r="G86" s="46" t="str">
        <f t="shared" si="6"/>
        <v/>
      </c>
      <c r="H86" s="267">
        <f t="shared" si="7"/>
        <v>0</v>
      </c>
      <c r="I86" s="47"/>
      <c r="J86" s="1"/>
      <c r="K86" s="1"/>
    </row>
    <row r="87" spans="1:11" ht="16.5" customHeight="1">
      <c r="A87" s="1"/>
      <c r="B87" s="140"/>
      <c r="C87" s="1"/>
      <c r="D87" s="261">
        <v>82</v>
      </c>
      <c r="E87" s="44" t="str">
        <f t="shared" si="4"/>
        <v/>
      </c>
      <c r="F87" s="45">
        <f t="shared" si="5"/>
        <v>0</v>
      </c>
      <c r="G87" s="46" t="str">
        <f t="shared" si="6"/>
        <v/>
      </c>
      <c r="H87" s="267">
        <f t="shared" si="7"/>
        <v>0</v>
      </c>
      <c r="I87" s="47"/>
      <c r="J87" s="1"/>
      <c r="K87" s="1"/>
    </row>
    <row r="88" spans="1:11" ht="16.5" customHeight="1">
      <c r="A88" s="1"/>
      <c r="B88" s="140"/>
      <c r="C88" s="1"/>
      <c r="D88" s="261">
        <v>83</v>
      </c>
      <c r="E88" s="44" t="str">
        <f t="shared" si="4"/>
        <v/>
      </c>
      <c r="F88" s="45">
        <f t="shared" si="5"/>
        <v>0</v>
      </c>
      <c r="G88" s="46" t="str">
        <f t="shared" si="6"/>
        <v/>
      </c>
      <c r="H88" s="267">
        <f t="shared" si="7"/>
        <v>0</v>
      </c>
      <c r="I88" s="47"/>
      <c r="J88" s="1"/>
      <c r="K88" s="1"/>
    </row>
    <row r="89" spans="1:11" ht="16.5" customHeight="1">
      <c r="A89" s="1"/>
      <c r="B89" s="140"/>
      <c r="C89" s="1"/>
      <c r="D89" s="261">
        <v>84</v>
      </c>
      <c r="E89" s="44" t="str">
        <f t="shared" si="4"/>
        <v/>
      </c>
      <c r="F89" s="45">
        <f t="shared" si="5"/>
        <v>0</v>
      </c>
      <c r="G89" s="46" t="str">
        <f t="shared" si="6"/>
        <v/>
      </c>
      <c r="H89" s="267">
        <f t="shared" si="7"/>
        <v>0</v>
      </c>
      <c r="I89" s="47"/>
      <c r="J89" s="1"/>
      <c r="K89" s="1"/>
    </row>
    <row r="90" spans="1:11" ht="16.5" customHeight="1">
      <c r="A90" s="1"/>
      <c r="B90" s="140"/>
      <c r="C90" s="1"/>
      <c r="D90" s="261">
        <v>85</v>
      </c>
      <c r="E90" s="44" t="str">
        <f t="shared" si="4"/>
        <v/>
      </c>
      <c r="F90" s="45">
        <f t="shared" si="5"/>
        <v>0</v>
      </c>
      <c r="G90" s="46" t="str">
        <f t="shared" si="6"/>
        <v/>
      </c>
      <c r="H90" s="267">
        <f t="shared" si="7"/>
        <v>0</v>
      </c>
      <c r="I90" s="47"/>
      <c r="J90" s="1"/>
      <c r="K90" s="1"/>
    </row>
    <row r="91" spans="1:11" ht="16.5" customHeight="1">
      <c r="A91" s="1"/>
      <c r="B91" s="140"/>
      <c r="C91" s="1"/>
      <c r="D91" s="261">
        <v>86</v>
      </c>
      <c r="E91" s="44" t="str">
        <f t="shared" si="4"/>
        <v/>
      </c>
      <c r="F91" s="45">
        <f t="shared" si="5"/>
        <v>0</v>
      </c>
      <c r="G91" s="46" t="str">
        <f t="shared" si="6"/>
        <v/>
      </c>
      <c r="H91" s="267">
        <f t="shared" si="7"/>
        <v>0</v>
      </c>
      <c r="I91" s="47"/>
      <c r="J91" s="1"/>
      <c r="K91" s="1"/>
    </row>
    <row r="92" spans="1:11" ht="16.5" customHeight="1">
      <c r="A92" s="1"/>
      <c r="B92" s="140"/>
      <c r="C92" s="1"/>
      <c r="D92" s="261">
        <v>87</v>
      </c>
      <c r="E92" s="44" t="str">
        <f t="shared" si="4"/>
        <v/>
      </c>
      <c r="F92" s="45">
        <f t="shared" si="5"/>
        <v>0</v>
      </c>
      <c r="G92" s="46" t="str">
        <f t="shared" si="6"/>
        <v/>
      </c>
      <c r="H92" s="267">
        <f t="shared" si="7"/>
        <v>0</v>
      </c>
      <c r="I92" s="47"/>
      <c r="J92" s="1"/>
      <c r="K92" s="1"/>
    </row>
    <row r="93" spans="1:11" ht="16.5" customHeight="1">
      <c r="A93" s="1"/>
      <c r="B93" s="140"/>
      <c r="C93" s="1"/>
      <c r="D93" s="261">
        <v>88</v>
      </c>
      <c r="E93" s="44" t="str">
        <f t="shared" si="4"/>
        <v/>
      </c>
      <c r="F93" s="45">
        <f t="shared" si="5"/>
        <v>0</v>
      </c>
      <c r="G93" s="46" t="str">
        <f t="shared" si="6"/>
        <v/>
      </c>
      <c r="H93" s="267">
        <f t="shared" si="7"/>
        <v>0</v>
      </c>
      <c r="I93" s="47"/>
      <c r="J93" s="1"/>
      <c r="K93" s="1"/>
    </row>
    <row r="94" spans="1:11" ht="16.5" customHeight="1">
      <c r="A94" s="1"/>
      <c r="B94" s="140"/>
      <c r="C94" s="1"/>
      <c r="D94" s="261">
        <v>89</v>
      </c>
      <c r="E94" s="44" t="str">
        <f t="shared" si="4"/>
        <v/>
      </c>
      <c r="F94" s="45">
        <f t="shared" si="5"/>
        <v>0</v>
      </c>
      <c r="G94" s="46" t="str">
        <f t="shared" si="6"/>
        <v/>
      </c>
      <c r="H94" s="267">
        <f t="shared" si="7"/>
        <v>0</v>
      </c>
      <c r="I94" s="47"/>
      <c r="J94" s="1"/>
      <c r="K94" s="1"/>
    </row>
    <row r="95" spans="1:11" ht="16.5" customHeight="1">
      <c r="A95" s="1"/>
      <c r="B95" s="140"/>
      <c r="C95" s="1"/>
      <c r="D95" s="261">
        <v>90</v>
      </c>
      <c r="E95" s="44" t="str">
        <f t="shared" si="4"/>
        <v/>
      </c>
      <c r="F95" s="45">
        <f t="shared" si="5"/>
        <v>0</v>
      </c>
      <c r="G95" s="46" t="str">
        <f t="shared" si="6"/>
        <v/>
      </c>
      <c r="H95" s="267">
        <f t="shared" si="7"/>
        <v>0</v>
      </c>
      <c r="I95" s="47"/>
      <c r="J95" s="1"/>
      <c r="K95" s="1"/>
    </row>
    <row r="96" spans="1:11" ht="16.5" customHeight="1">
      <c r="A96" s="1"/>
      <c r="B96" s="140"/>
      <c r="C96" s="1"/>
      <c r="D96" s="261">
        <v>91</v>
      </c>
      <c r="E96" s="44" t="str">
        <f t="shared" si="4"/>
        <v/>
      </c>
      <c r="F96" s="45">
        <f t="shared" si="5"/>
        <v>0</v>
      </c>
      <c r="G96" s="46" t="str">
        <f t="shared" si="6"/>
        <v/>
      </c>
      <c r="H96" s="267">
        <f t="shared" si="7"/>
        <v>0</v>
      </c>
      <c r="I96" s="47"/>
      <c r="J96" s="1"/>
      <c r="K96" s="1"/>
    </row>
    <row r="97" spans="1:11" ht="16.5" customHeight="1">
      <c r="A97" s="1"/>
      <c r="B97" s="140"/>
      <c r="C97" s="1"/>
      <c r="D97" s="261">
        <v>92</v>
      </c>
      <c r="E97" s="44" t="str">
        <f t="shared" si="4"/>
        <v/>
      </c>
      <c r="F97" s="45">
        <f t="shared" si="5"/>
        <v>0</v>
      </c>
      <c r="G97" s="46" t="str">
        <f t="shared" si="6"/>
        <v/>
      </c>
      <c r="H97" s="267">
        <f t="shared" si="7"/>
        <v>0</v>
      </c>
      <c r="I97" s="47"/>
      <c r="J97" s="1"/>
      <c r="K97" s="1"/>
    </row>
    <row r="98" spans="1:11" ht="16.5" customHeight="1">
      <c r="A98" s="1"/>
      <c r="B98" s="140"/>
      <c r="C98" s="1"/>
      <c r="D98" s="261">
        <v>93</v>
      </c>
      <c r="E98" s="44" t="str">
        <f t="shared" si="4"/>
        <v/>
      </c>
      <c r="F98" s="45">
        <f t="shared" si="5"/>
        <v>0</v>
      </c>
      <c r="G98" s="46" t="str">
        <f t="shared" si="6"/>
        <v/>
      </c>
      <c r="H98" s="267">
        <f t="shared" si="7"/>
        <v>0</v>
      </c>
      <c r="I98" s="47"/>
      <c r="J98" s="1"/>
      <c r="K98" s="1"/>
    </row>
    <row r="99" spans="1:11" ht="16.5" customHeight="1">
      <c r="A99" s="1"/>
      <c r="B99" s="140"/>
      <c r="C99" s="1"/>
      <c r="D99" s="261">
        <v>94</v>
      </c>
      <c r="E99" s="44" t="str">
        <f t="shared" si="4"/>
        <v/>
      </c>
      <c r="F99" s="45">
        <f t="shared" si="5"/>
        <v>0</v>
      </c>
      <c r="G99" s="46" t="str">
        <f t="shared" si="6"/>
        <v/>
      </c>
      <c r="H99" s="267">
        <f t="shared" si="7"/>
        <v>0</v>
      </c>
      <c r="I99" s="47"/>
      <c r="J99" s="1"/>
      <c r="K99" s="1"/>
    </row>
    <row r="100" spans="1:11" ht="16.5" customHeight="1">
      <c r="A100" s="1"/>
      <c r="B100" s="140"/>
      <c r="C100" s="1"/>
      <c r="D100" s="261">
        <v>95</v>
      </c>
      <c r="E100" s="44" t="str">
        <f t="shared" si="4"/>
        <v/>
      </c>
      <c r="F100" s="45">
        <f t="shared" si="5"/>
        <v>0</v>
      </c>
      <c r="G100" s="46" t="str">
        <f t="shared" si="6"/>
        <v/>
      </c>
      <c r="H100" s="267">
        <f t="shared" si="7"/>
        <v>0</v>
      </c>
      <c r="I100" s="47"/>
      <c r="J100" s="1"/>
      <c r="K100" s="1"/>
    </row>
    <row r="101" spans="1:11" ht="16.5" customHeight="1">
      <c r="A101" s="1"/>
      <c r="B101" s="140"/>
      <c r="C101" s="1"/>
      <c r="D101" s="261">
        <v>96</v>
      </c>
      <c r="E101" s="44" t="str">
        <f t="shared" si="4"/>
        <v/>
      </c>
      <c r="F101" s="45">
        <f t="shared" si="5"/>
        <v>0</v>
      </c>
      <c r="G101" s="46" t="str">
        <f t="shared" si="6"/>
        <v/>
      </c>
      <c r="H101" s="267">
        <f t="shared" si="7"/>
        <v>0</v>
      </c>
      <c r="I101" s="47"/>
      <c r="J101" s="1"/>
      <c r="K101" s="1"/>
    </row>
    <row r="102" spans="1:11" ht="16.5" customHeight="1">
      <c r="A102" s="1"/>
      <c r="B102" s="140"/>
      <c r="C102" s="1"/>
      <c r="D102" s="261">
        <v>97</v>
      </c>
      <c r="E102" s="44" t="str">
        <f t="shared" si="4"/>
        <v/>
      </c>
      <c r="F102" s="45">
        <f t="shared" si="5"/>
        <v>0</v>
      </c>
      <c r="G102" s="46" t="str">
        <f t="shared" si="6"/>
        <v/>
      </c>
      <c r="H102" s="267">
        <f t="shared" si="7"/>
        <v>0</v>
      </c>
      <c r="I102" s="47"/>
      <c r="J102" s="1"/>
      <c r="K102" s="1"/>
    </row>
    <row r="103" spans="1:11" ht="16.5" customHeight="1">
      <c r="A103" s="1"/>
      <c r="B103" s="140"/>
      <c r="C103" s="1"/>
      <c r="D103" s="261">
        <v>98</v>
      </c>
      <c r="E103" s="44" t="str">
        <f t="shared" si="4"/>
        <v/>
      </c>
      <c r="F103" s="45">
        <f t="shared" si="5"/>
        <v>0</v>
      </c>
      <c r="G103" s="46" t="str">
        <f t="shared" si="6"/>
        <v/>
      </c>
      <c r="H103" s="267">
        <f t="shared" si="7"/>
        <v>0</v>
      </c>
      <c r="I103" s="47"/>
      <c r="J103" s="1"/>
      <c r="K103" s="1"/>
    </row>
    <row r="104" spans="1:11" ht="16.5" customHeight="1">
      <c r="A104" s="1"/>
      <c r="B104" s="140"/>
      <c r="C104" s="1"/>
      <c r="D104" s="261">
        <v>99</v>
      </c>
      <c r="E104" s="44" t="str">
        <f t="shared" si="4"/>
        <v/>
      </c>
      <c r="F104" s="45">
        <f t="shared" si="5"/>
        <v>0</v>
      </c>
      <c r="G104" s="46" t="str">
        <f t="shared" si="6"/>
        <v/>
      </c>
      <c r="H104" s="267">
        <f t="shared" si="7"/>
        <v>0</v>
      </c>
      <c r="I104" s="47"/>
      <c r="J104" s="1"/>
      <c r="K104" s="1"/>
    </row>
    <row r="105" spans="1:11" ht="16.5" customHeight="1">
      <c r="A105" s="1"/>
      <c r="B105" s="140"/>
      <c r="C105" s="1"/>
      <c r="D105" s="261">
        <v>100</v>
      </c>
      <c r="E105" s="44" t="str">
        <f t="shared" si="4"/>
        <v/>
      </c>
      <c r="F105" s="45">
        <f t="shared" si="5"/>
        <v>0</v>
      </c>
      <c r="G105" s="46" t="str">
        <f t="shared" si="6"/>
        <v/>
      </c>
      <c r="H105" s="267">
        <f t="shared" si="7"/>
        <v>0</v>
      </c>
      <c r="I105" s="47"/>
      <c r="J105" s="1"/>
      <c r="K105" s="1"/>
    </row>
    <row r="106" spans="1:11" ht="16.5" customHeight="1">
      <c r="A106" s="1"/>
      <c r="B106" s="140"/>
      <c r="C106" s="1"/>
      <c r="D106" s="261">
        <v>101</v>
      </c>
      <c r="E106" s="44" t="str">
        <f t="shared" si="4"/>
        <v/>
      </c>
      <c r="F106" s="45">
        <f t="shared" si="5"/>
        <v>0</v>
      </c>
      <c r="G106" s="46" t="str">
        <f t="shared" si="6"/>
        <v/>
      </c>
      <c r="H106" s="267">
        <f t="shared" si="7"/>
        <v>0</v>
      </c>
      <c r="I106" s="47"/>
      <c r="J106" s="1"/>
      <c r="K106" s="1"/>
    </row>
    <row r="107" spans="1:11" ht="16.5" customHeight="1">
      <c r="A107" s="1"/>
      <c r="B107" s="140"/>
      <c r="C107" s="1"/>
      <c r="D107" s="261">
        <v>102</v>
      </c>
      <c r="E107" s="44" t="str">
        <f t="shared" si="4"/>
        <v/>
      </c>
      <c r="F107" s="45">
        <f t="shared" si="5"/>
        <v>0</v>
      </c>
      <c r="G107" s="46" t="str">
        <f t="shared" si="6"/>
        <v/>
      </c>
      <c r="H107" s="267">
        <f t="shared" si="7"/>
        <v>0</v>
      </c>
      <c r="I107" s="47"/>
      <c r="J107" s="1"/>
      <c r="K107" s="1"/>
    </row>
    <row r="108" spans="1:11" ht="16.5" customHeight="1">
      <c r="A108" s="1"/>
      <c r="B108" s="140"/>
      <c r="C108" s="1"/>
      <c r="D108" s="261">
        <v>103</v>
      </c>
      <c r="E108" s="44" t="str">
        <f t="shared" si="4"/>
        <v/>
      </c>
      <c r="F108" s="45">
        <f t="shared" si="5"/>
        <v>0</v>
      </c>
      <c r="G108" s="46" t="str">
        <f t="shared" si="6"/>
        <v/>
      </c>
      <c r="H108" s="267">
        <f t="shared" si="7"/>
        <v>0</v>
      </c>
      <c r="I108" s="47"/>
      <c r="J108" s="1"/>
      <c r="K108" s="1"/>
    </row>
    <row r="109" spans="1:11" ht="16.5" customHeight="1">
      <c r="A109" s="1"/>
      <c r="B109" s="140"/>
      <c r="C109" s="1"/>
      <c r="D109" s="261">
        <v>104</v>
      </c>
      <c r="E109" s="44" t="str">
        <f t="shared" si="4"/>
        <v/>
      </c>
      <c r="F109" s="45">
        <f t="shared" si="5"/>
        <v>0</v>
      </c>
      <c r="G109" s="46" t="str">
        <f t="shared" si="6"/>
        <v/>
      </c>
      <c r="H109" s="267">
        <f t="shared" si="7"/>
        <v>0</v>
      </c>
      <c r="I109" s="47"/>
      <c r="J109" s="1"/>
      <c r="K109" s="1"/>
    </row>
    <row r="110" spans="1:11" ht="16.5" customHeight="1">
      <c r="A110" s="1"/>
      <c r="B110" s="140"/>
      <c r="C110" s="1"/>
      <c r="D110" s="261">
        <v>105</v>
      </c>
      <c r="E110" s="44" t="str">
        <f t="shared" si="4"/>
        <v/>
      </c>
      <c r="F110" s="45">
        <f t="shared" si="5"/>
        <v>0</v>
      </c>
      <c r="G110" s="46" t="str">
        <f t="shared" si="6"/>
        <v/>
      </c>
      <c r="H110" s="267">
        <f t="shared" si="7"/>
        <v>0</v>
      </c>
      <c r="I110" s="47"/>
      <c r="J110" s="1"/>
      <c r="K110" s="1"/>
    </row>
    <row r="111" spans="1:11" ht="16.5" customHeight="1">
      <c r="A111" s="1"/>
      <c r="B111" s="140"/>
      <c r="C111" s="1"/>
      <c r="D111" s="261">
        <v>106</v>
      </c>
      <c r="E111" s="44" t="str">
        <f t="shared" si="4"/>
        <v/>
      </c>
      <c r="F111" s="45">
        <f t="shared" si="5"/>
        <v>0</v>
      </c>
      <c r="G111" s="46" t="str">
        <f t="shared" si="6"/>
        <v/>
      </c>
      <c r="H111" s="267">
        <f t="shared" si="7"/>
        <v>0</v>
      </c>
      <c r="I111" s="47"/>
      <c r="J111" s="1"/>
      <c r="K111" s="1"/>
    </row>
    <row r="112" spans="1:11" ht="16.5" customHeight="1">
      <c r="A112" s="1"/>
      <c r="B112" s="140"/>
      <c r="C112" s="1"/>
      <c r="D112" s="261">
        <v>107</v>
      </c>
      <c r="E112" s="44" t="str">
        <f t="shared" si="4"/>
        <v/>
      </c>
      <c r="F112" s="45">
        <f t="shared" si="5"/>
        <v>0</v>
      </c>
      <c r="G112" s="46" t="str">
        <f t="shared" si="6"/>
        <v/>
      </c>
      <c r="H112" s="267">
        <f t="shared" si="7"/>
        <v>0</v>
      </c>
      <c r="I112" s="47"/>
      <c r="J112" s="1"/>
      <c r="K112" s="1"/>
    </row>
    <row r="113" spans="1:11" ht="16.5" customHeight="1">
      <c r="A113" s="1"/>
      <c r="B113" s="140"/>
      <c r="C113" s="1"/>
      <c r="D113" s="261">
        <v>108</v>
      </c>
      <c r="E113" s="44" t="str">
        <f t="shared" si="4"/>
        <v/>
      </c>
      <c r="F113" s="45">
        <f t="shared" si="5"/>
        <v>0</v>
      </c>
      <c r="G113" s="46" t="str">
        <f t="shared" si="6"/>
        <v/>
      </c>
      <c r="H113" s="267">
        <f t="shared" si="7"/>
        <v>0</v>
      </c>
      <c r="I113" s="47"/>
      <c r="J113" s="1"/>
      <c r="K113" s="1"/>
    </row>
    <row r="114" spans="1:11" ht="16.5" customHeight="1">
      <c r="A114" s="1"/>
      <c r="B114" s="140"/>
      <c r="C114" s="1"/>
      <c r="D114" s="261">
        <v>109</v>
      </c>
      <c r="E114" s="44" t="str">
        <f t="shared" si="4"/>
        <v/>
      </c>
      <c r="F114" s="45">
        <f t="shared" si="5"/>
        <v>0</v>
      </c>
      <c r="G114" s="46" t="str">
        <f t="shared" si="6"/>
        <v/>
      </c>
      <c r="H114" s="267">
        <f t="shared" si="7"/>
        <v>0</v>
      </c>
      <c r="I114" s="47"/>
      <c r="J114" s="1"/>
      <c r="K114" s="1"/>
    </row>
    <row r="115" spans="1:11" ht="16.5" customHeight="1">
      <c r="A115" s="1"/>
      <c r="B115" s="140"/>
      <c r="C115" s="1"/>
      <c r="D115" s="261">
        <v>110</v>
      </c>
      <c r="E115" s="44" t="str">
        <f t="shared" si="4"/>
        <v/>
      </c>
      <c r="F115" s="45">
        <f t="shared" si="5"/>
        <v>0</v>
      </c>
      <c r="G115" s="46" t="str">
        <f t="shared" si="6"/>
        <v/>
      </c>
      <c r="H115" s="267">
        <f t="shared" si="7"/>
        <v>0</v>
      </c>
      <c r="I115" s="47"/>
      <c r="J115" s="1"/>
      <c r="K115" s="1"/>
    </row>
    <row r="116" spans="1:11" ht="16.5" customHeight="1">
      <c r="A116" s="1"/>
      <c r="B116" s="140"/>
      <c r="C116" s="1"/>
      <c r="D116" s="261">
        <v>111</v>
      </c>
      <c r="E116" s="44" t="str">
        <f t="shared" si="4"/>
        <v/>
      </c>
      <c r="F116" s="45">
        <f t="shared" si="5"/>
        <v>0</v>
      </c>
      <c r="G116" s="46" t="str">
        <f t="shared" si="6"/>
        <v/>
      </c>
      <c r="H116" s="267">
        <f t="shared" si="7"/>
        <v>0</v>
      </c>
      <c r="I116" s="47"/>
      <c r="J116" s="1"/>
      <c r="K116" s="1"/>
    </row>
    <row r="117" spans="1:11" ht="16.5" customHeight="1">
      <c r="A117" s="1"/>
      <c r="B117" s="140"/>
      <c r="C117" s="1"/>
      <c r="D117" s="261">
        <v>112</v>
      </c>
      <c r="E117" s="44" t="str">
        <f t="shared" si="4"/>
        <v/>
      </c>
      <c r="F117" s="45">
        <f t="shared" si="5"/>
        <v>0</v>
      </c>
      <c r="G117" s="46" t="str">
        <f t="shared" si="6"/>
        <v/>
      </c>
      <c r="H117" s="267">
        <f t="shared" si="7"/>
        <v>0</v>
      </c>
      <c r="I117" s="47"/>
      <c r="J117" s="1"/>
      <c r="K117" s="1"/>
    </row>
    <row r="118" spans="1:11" ht="16.5" customHeight="1">
      <c r="A118" s="1"/>
      <c r="B118" s="140"/>
      <c r="C118" s="1"/>
      <c r="D118" s="261">
        <v>113</v>
      </c>
      <c r="E118" s="44" t="str">
        <f t="shared" si="4"/>
        <v/>
      </c>
      <c r="F118" s="45">
        <f t="shared" si="5"/>
        <v>0</v>
      </c>
      <c r="G118" s="46" t="str">
        <f t="shared" si="6"/>
        <v/>
      </c>
      <c r="H118" s="267">
        <f t="shared" si="7"/>
        <v>0</v>
      </c>
      <c r="I118" s="47"/>
      <c r="J118" s="1"/>
      <c r="K118" s="1"/>
    </row>
    <row r="119" spans="1:11" ht="16.5" customHeight="1">
      <c r="A119" s="1"/>
      <c r="B119" s="140"/>
      <c r="C119" s="1"/>
      <c r="D119" s="261">
        <v>114</v>
      </c>
      <c r="E119" s="44" t="str">
        <f t="shared" si="4"/>
        <v/>
      </c>
      <c r="F119" s="45">
        <f t="shared" si="5"/>
        <v>0</v>
      </c>
      <c r="G119" s="46" t="str">
        <f t="shared" si="6"/>
        <v/>
      </c>
      <c r="H119" s="267">
        <f t="shared" si="7"/>
        <v>0</v>
      </c>
      <c r="I119" s="47"/>
      <c r="J119" s="1"/>
      <c r="K119" s="1"/>
    </row>
    <row r="120" spans="1:11" ht="16.5" customHeight="1">
      <c r="A120" s="1"/>
      <c r="B120" s="140"/>
      <c r="C120" s="1"/>
      <c r="D120" s="261">
        <v>115</v>
      </c>
      <c r="E120" s="44" t="str">
        <f t="shared" si="4"/>
        <v/>
      </c>
      <c r="F120" s="45">
        <f t="shared" si="5"/>
        <v>0</v>
      </c>
      <c r="G120" s="46" t="str">
        <f t="shared" si="6"/>
        <v/>
      </c>
      <c r="H120" s="267">
        <f t="shared" si="7"/>
        <v>0</v>
      </c>
      <c r="I120" s="47"/>
      <c r="J120" s="1"/>
      <c r="K120" s="1"/>
    </row>
    <row r="121" spans="1:11" ht="16.5" customHeight="1">
      <c r="A121" s="1"/>
      <c r="B121" s="140"/>
      <c r="C121" s="1"/>
      <c r="D121" s="261">
        <v>116</v>
      </c>
      <c r="E121" s="44" t="str">
        <f t="shared" si="4"/>
        <v/>
      </c>
      <c r="F121" s="45">
        <f t="shared" si="5"/>
        <v>0</v>
      </c>
      <c r="G121" s="46" t="str">
        <f t="shared" si="6"/>
        <v/>
      </c>
      <c r="H121" s="267">
        <f t="shared" si="7"/>
        <v>0</v>
      </c>
      <c r="I121" s="47"/>
      <c r="J121" s="1"/>
      <c r="K121" s="1"/>
    </row>
    <row r="122" spans="1:11" ht="16.5" customHeight="1">
      <c r="A122" s="1"/>
      <c r="B122" s="140"/>
      <c r="C122" s="1"/>
      <c r="D122" s="261">
        <v>117</v>
      </c>
      <c r="E122" s="44" t="str">
        <f t="shared" si="4"/>
        <v/>
      </c>
      <c r="F122" s="45">
        <f t="shared" si="5"/>
        <v>0</v>
      </c>
      <c r="G122" s="46" t="str">
        <f t="shared" si="6"/>
        <v/>
      </c>
      <c r="H122" s="267">
        <f t="shared" si="7"/>
        <v>0</v>
      </c>
      <c r="I122" s="47"/>
      <c r="J122" s="1"/>
      <c r="K122" s="1"/>
    </row>
    <row r="123" spans="1:11" ht="16.5" customHeight="1">
      <c r="A123" s="1"/>
      <c r="B123" s="140"/>
      <c r="C123" s="1"/>
      <c r="D123" s="261">
        <v>118</v>
      </c>
      <c r="E123" s="44" t="str">
        <f t="shared" si="4"/>
        <v/>
      </c>
      <c r="F123" s="45">
        <f t="shared" si="5"/>
        <v>0</v>
      </c>
      <c r="G123" s="46" t="str">
        <f t="shared" si="6"/>
        <v/>
      </c>
      <c r="H123" s="267">
        <f t="shared" si="7"/>
        <v>0</v>
      </c>
      <c r="I123" s="47"/>
      <c r="J123" s="1"/>
      <c r="K123" s="1"/>
    </row>
    <row r="124" spans="1:11" ht="16.5" customHeight="1">
      <c r="A124" s="1"/>
      <c r="B124" s="140"/>
      <c r="C124" s="1"/>
      <c r="D124" s="261">
        <v>119</v>
      </c>
      <c r="E124" s="44" t="str">
        <f t="shared" si="4"/>
        <v/>
      </c>
      <c r="F124" s="45">
        <f t="shared" si="5"/>
        <v>0</v>
      </c>
      <c r="G124" s="46" t="str">
        <f t="shared" si="6"/>
        <v/>
      </c>
      <c r="H124" s="267">
        <f t="shared" si="7"/>
        <v>0</v>
      </c>
      <c r="I124" s="47"/>
      <c r="J124" s="1"/>
      <c r="K124" s="1"/>
    </row>
    <row r="125" spans="1:11" ht="16.5" customHeight="1">
      <c r="A125" s="1"/>
      <c r="B125" s="140"/>
      <c r="C125" s="1"/>
      <c r="D125" s="261">
        <v>120</v>
      </c>
      <c r="E125" s="44" t="str">
        <f t="shared" si="4"/>
        <v/>
      </c>
      <c r="F125" s="45">
        <f t="shared" si="5"/>
        <v>0</v>
      </c>
      <c r="G125" s="46" t="str">
        <f t="shared" si="6"/>
        <v/>
      </c>
      <c r="H125" s="267">
        <f t="shared" si="7"/>
        <v>0</v>
      </c>
      <c r="I125" s="47"/>
      <c r="J125" s="1"/>
      <c r="K125" s="1"/>
    </row>
    <row r="126" spans="1:11" ht="16.5" customHeight="1">
      <c r="A126" s="1"/>
      <c r="B126" s="140"/>
      <c r="C126" s="1"/>
      <c r="D126" s="261">
        <v>121</v>
      </c>
      <c r="E126" s="44" t="str">
        <f t="shared" si="4"/>
        <v/>
      </c>
      <c r="F126" s="45">
        <f t="shared" si="5"/>
        <v>0</v>
      </c>
      <c r="G126" s="46" t="str">
        <f t="shared" si="6"/>
        <v/>
      </c>
      <c r="H126" s="267">
        <f t="shared" si="7"/>
        <v>0</v>
      </c>
      <c r="I126" s="47"/>
      <c r="J126" s="1"/>
      <c r="K126" s="1"/>
    </row>
    <row r="127" spans="1:11" ht="16.5" customHeight="1">
      <c r="A127" s="1"/>
      <c r="B127" s="140"/>
      <c r="C127" s="1"/>
      <c r="D127" s="261">
        <v>122</v>
      </c>
      <c r="E127" s="44" t="str">
        <f t="shared" si="4"/>
        <v/>
      </c>
      <c r="F127" s="45">
        <f t="shared" si="5"/>
        <v>0</v>
      </c>
      <c r="G127" s="46" t="str">
        <f t="shared" si="6"/>
        <v/>
      </c>
      <c r="H127" s="267">
        <f t="shared" si="7"/>
        <v>0</v>
      </c>
      <c r="I127" s="47"/>
      <c r="J127" s="1"/>
      <c r="K127" s="1"/>
    </row>
    <row r="128" spans="1:11" ht="16.5" customHeight="1">
      <c r="A128" s="1"/>
      <c r="B128" s="140"/>
      <c r="C128" s="1"/>
      <c r="D128" s="261">
        <v>123</v>
      </c>
      <c r="E128" s="44" t="str">
        <f t="shared" si="4"/>
        <v/>
      </c>
      <c r="F128" s="45">
        <f t="shared" si="5"/>
        <v>0</v>
      </c>
      <c r="G128" s="46" t="str">
        <f t="shared" si="6"/>
        <v/>
      </c>
      <c r="H128" s="267">
        <f t="shared" si="7"/>
        <v>0</v>
      </c>
      <c r="I128" s="47"/>
      <c r="J128" s="1"/>
      <c r="K128" s="1"/>
    </row>
    <row r="129" spans="1:11" ht="16.5" customHeight="1">
      <c r="A129" s="1"/>
      <c r="B129" s="140"/>
      <c r="C129" s="1"/>
      <c r="D129" s="261">
        <v>124</v>
      </c>
      <c r="E129" s="44" t="str">
        <f t="shared" si="4"/>
        <v/>
      </c>
      <c r="F129" s="45">
        <f t="shared" si="5"/>
        <v>0</v>
      </c>
      <c r="G129" s="46" t="str">
        <f t="shared" si="6"/>
        <v/>
      </c>
      <c r="H129" s="267">
        <f t="shared" si="7"/>
        <v>0</v>
      </c>
      <c r="I129" s="47"/>
      <c r="J129" s="1"/>
      <c r="K129" s="1"/>
    </row>
    <row r="130" spans="1:11" ht="16.5" customHeight="1">
      <c r="A130" s="1"/>
      <c r="B130" s="140"/>
      <c r="C130" s="1"/>
      <c r="D130" s="261">
        <v>125</v>
      </c>
      <c r="E130" s="44" t="str">
        <f t="shared" si="4"/>
        <v/>
      </c>
      <c r="F130" s="45">
        <f t="shared" si="5"/>
        <v>0</v>
      </c>
      <c r="G130" s="46" t="str">
        <f t="shared" si="6"/>
        <v/>
      </c>
      <c r="H130" s="267">
        <f t="shared" si="7"/>
        <v>0</v>
      </c>
      <c r="I130" s="47"/>
      <c r="J130" s="1"/>
      <c r="K130" s="1"/>
    </row>
    <row r="131" spans="1:11" ht="16.5" customHeight="1">
      <c r="A131" s="1"/>
      <c r="B131" s="140"/>
      <c r="C131" s="1"/>
      <c r="D131" s="261">
        <v>126</v>
      </c>
      <c r="E131" s="44" t="str">
        <f t="shared" si="4"/>
        <v/>
      </c>
      <c r="F131" s="45">
        <f t="shared" si="5"/>
        <v>0</v>
      </c>
      <c r="G131" s="46" t="str">
        <f t="shared" si="6"/>
        <v/>
      </c>
      <c r="H131" s="267">
        <f t="shared" si="7"/>
        <v>0</v>
      </c>
      <c r="I131" s="47"/>
      <c r="J131" s="1"/>
      <c r="K131" s="1"/>
    </row>
    <row r="132" spans="1:11" ht="16.5" customHeight="1">
      <c r="A132" s="1"/>
      <c r="B132" s="140"/>
      <c r="C132" s="1"/>
      <c r="D132" s="261">
        <v>127</v>
      </c>
      <c r="E132" s="44" t="str">
        <f t="shared" si="4"/>
        <v/>
      </c>
      <c r="F132" s="45">
        <f t="shared" si="5"/>
        <v>0</v>
      </c>
      <c r="G132" s="46" t="str">
        <f t="shared" si="6"/>
        <v/>
      </c>
      <c r="H132" s="267">
        <f t="shared" si="7"/>
        <v>0</v>
      </c>
      <c r="I132" s="47"/>
      <c r="J132" s="1"/>
      <c r="K132" s="1"/>
    </row>
    <row r="133" spans="1:11" ht="16.5" customHeight="1">
      <c r="A133" s="1"/>
      <c r="B133" s="140"/>
      <c r="C133" s="1"/>
      <c r="D133" s="261">
        <v>128</v>
      </c>
      <c r="E133" s="44" t="str">
        <f t="shared" si="4"/>
        <v/>
      </c>
      <c r="F133" s="45">
        <f t="shared" si="5"/>
        <v>0</v>
      </c>
      <c r="G133" s="46" t="str">
        <f t="shared" si="6"/>
        <v/>
      </c>
      <c r="H133" s="267">
        <f t="shared" si="7"/>
        <v>0</v>
      </c>
      <c r="I133" s="47"/>
      <c r="J133" s="1"/>
      <c r="K133" s="1"/>
    </row>
    <row r="134" spans="1:11" ht="16.5" customHeight="1">
      <c r="A134" s="1"/>
      <c r="B134" s="140"/>
      <c r="C134" s="1"/>
      <c r="D134" s="261">
        <v>129</v>
      </c>
      <c r="E134" s="44" t="str">
        <f t="shared" si="4"/>
        <v/>
      </c>
      <c r="F134" s="45">
        <f t="shared" si="5"/>
        <v>0</v>
      </c>
      <c r="G134" s="46" t="str">
        <f t="shared" si="6"/>
        <v/>
      </c>
      <c r="H134" s="267">
        <f t="shared" si="7"/>
        <v>0</v>
      </c>
      <c r="I134" s="47"/>
      <c r="J134" s="1"/>
      <c r="K134" s="1"/>
    </row>
    <row r="135" spans="1:11" ht="16.5" customHeight="1">
      <c r="A135" s="1"/>
      <c r="B135" s="140"/>
      <c r="C135" s="1"/>
      <c r="D135" s="261">
        <v>130</v>
      </c>
      <c r="E135" s="44" t="str">
        <f t="shared" si="4"/>
        <v/>
      </c>
      <c r="F135" s="45">
        <f t="shared" si="5"/>
        <v>0</v>
      </c>
      <c r="G135" s="46" t="str">
        <f t="shared" si="6"/>
        <v/>
      </c>
      <c r="H135" s="267">
        <f t="shared" si="7"/>
        <v>0</v>
      </c>
      <c r="I135" s="47"/>
      <c r="J135" s="1"/>
      <c r="K135" s="1"/>
    </row>
    <row r="136" spans="1:11" ht="16.5" customHeight="1">
      <c r="A136" s="1"/>
      <c r="B136" s="140"/>
      <c r="C136" s="1"/>
      <c r="D136" s="261">
        <v>131</v>
      </c>
      <c r="E136" s="44" t="str">
        <f t="shared" ref="E136:E199" si="8">IF(ISERROR(VLOOKUP($D136,$B$674:$E$1173,4,FALSE)),"",VLOOKUP($D136,$B$674:$E$1173,4,FALSE))</f>
        <v/>
      </c>
      <c r="F136" s="45">
        <f t="shared" ref="F136:F199" si="9">F135</f>
        <v>0</v>
      </c>
      <c r="G136" s="46" t="str">
        <f t="shared" ref="G136:G199" si="10">IF(ISERROR(VLOOKUP($D136,$B$674:$G$1173,6,FALSE)),"",T(VLOOKUP($D136,$B$674:$G$1173,6,FALSE)))</f>
        <v/>
      </c>
      <c r="H136" s="267">
        <f t="shared" ref="H136:H199" si="11">IF(ISERROR(VLOOKUP($D136,$B$674:$H$1173,7,FALSE)),0,VLOOKUP($D136,$B$674:$H$1173,7,FALSE))</f>
        <v>0</v>
      </c>
      <c r="I136" s="47"/>
      <c r="J136" s="1"/>
      <c r="K136" s="1"/>
    </row>
    <row r="137" spans="1:11" ht="16.5" customHeight="1">
      <c r="A137" s="1"/>
      <c r="B137" s="140"/>
      <c r="C137" s="1"/>
      <c r="D137" s="261">
        <v>132</v>
      </c>
      <c r="E137" s="44" t="str">
        <f t="shared" si="8"/>
        <v/>
      </c>
      <c r="F137" s="45">
        <f t="shared" si="9"/>
        <v>0</v>
      </c>
      <c r="G137" s="46" t="str">
        <f t="shared" si="10"/>
        <v/>
      </c>
      <c r="H137" s="267">
        <f t="shared" si="11"/>
        <v>0</v>
      </c>
      <c r="I137" s="47"/>
      <c r="J137" s="1"/>
      <c r="K137" s="1"/>
    </row>
    <row r="138" spans="1:11" ht="16.5" customHeight="1">
      <c r="A138" s="1"/>
      <c r="B138" s="140"/>
      <c r="C138" s="1"/>
      <c r="D138" s="261">
        <v>133</v>
      </c>
      <c r="E138" s="44" t="str">
        <f t="shared" si="8"/>
        <v/>
      </c>
      <c r="F138" s="45">
        <f t="shared" si="9"/>
        <v>0</v>
      </c>
      <c r="G138" s="46" t="str">
        <f t="shared" si="10"/>
        <v/>
      </c>
      <c r="H138" s="267">
        <f t="shared" si="11"/>
        <v>0</v>
      </c>
      <c r="I138" s="47"/>
      <c r="J138" s="1"/>
      <c r="K138" s="1"/>
    </row>
    <row r="139" spans="1:11" ht="16.5" customHeight="1">
      <c r="A139" s="1"/>
      <c r="B139" s="140"/>
      <c r="C139" s="1"/>
      <c r="D139" s="261">
        <v>134</v>
      </c>
      <c r="E139" s="44" t="str">
        <f t="shared" si="8"/>
        <v/>
      </c>
      <c r="F139" s="45">
        <f t="shared" si="9"/>
        <v>0</v>
      </c>
      <c r="G139" s="46" t="str">
        <f t="shared" si="10"/>
        <v/>
      </c>
      <c r="H139" s="267">
        <f t="shared" si="11"/>
        <v>0</v>
      </c>
      <c r="I139" s="47"/>
      <c r="J139" s="1"/>
      <c r="K139" s="1"/>
    </row>
    <row r="140" spans="1:11" ht="16.5" customHeight="1">
      <c r="A140" s="1"/>
      <c r="B140" s="140"/>
      <c r="C140" s="1"/>
      <c r="D140" s="261">
        <v>135</v>
      </c>
      <c r="E140" s="44" t="str">
        <f t="shared" si="8"/>
        <v/>
      </c>
      <c r="F140" s="45">
        <f t="shared" si="9"/>
        <v>0</v>
      </c>
      <c r="G140" s="46" t="str">
        <f t="shared" si="10"/>
        <v/>
      </c>
      <c r="H140" s="267">
        <f t="shared" si="11"/>
        <v>0</v>
      </c>
      <c r="I140" s="47"/>
      <c r="J140" s="1"/>
      <c r="K140" s="1"/>
    </row>
    <row r="141" spans="1:11" ht="16.5" customHeight="1">
      <c r="A141" s="1"/>
      <c r="B141" s="140"/>
      <c r="C141" s="1"/>
      <c r="D141" s="261">
        <v>136</v>
      </c>
      <c r="E141" s="44" t="str">
        <f t="shared" si="8"/>
        <v/>
      </c>
      <c r="F141" s="45">
        <f t="shared" si="9"/>
        <v>0</v>
      </c>
      <c r="G141" s="46" t="str">
        <f t="shared" si="10"/>
        <v/>
      </c>
      <c r="H141" s="267">
        <f t="shared" si="11"/>
        <v>0</v>
      </c>
      <c r="I141" s="47"/>
      <c r="J141" s="1"/>
      <c r="K141" s="1"/>
    </row>
    <row r="142" spans="1:11" ht="16.5" customHeight="1">
      <c r="A142" s="1"/>
      <c r="B142" s="140"/>
      <c r="C142" s="1"/>
      <c r="D142" s="261">
        <v>137</v>
      </c>
      <c r="E142" s="44" t="str">
        <f t="shared" si="8"/>
        <v/>
      </c>
      <c r="F142" s="45">
        <f t="shared" si="9"/>
        <v>0</v>
      </c>
      <c r="G142" s="46" t="str">
        <f t="shared" si="10"/>
        <v/>
      </c>
      <c r="H142" s="267">
        <f t="shared" si="11"/>
        <v>0</v>
      </c>
      <c r="I142" s="47"/>
      <c r="J142" s="1"/>
      <c r="K142" s="1"/>
    </row>
    <row r="143" spans="1:11" ht="16.5" customHeight="1">
      <c r="A143" s="1"/>
      <c r="B143" s="140"/>
      <c r="C143" s="1"/>
      <c r="D143" s="261">
        <v>138</v>
      </c>
      <c r="E143" s="44" t="str">
        <f t="shared" si="8"/>
        <v/>
      </c>
      <c r="F143" s="45">
        <f t="shared" si="9"/>
        <v>0</v>
      </c>
      <c r="G143" s="46" t="str">
        <f t="shared" si="10"/>
        <v/>
      </c>
      <c r="H143" s="267">
        <f t="shared" si="11"/>
        <v>0</v>
      </c>
      <c r="I143" s="47"/>
      <c r="J143" s="1"/>
      <c r="K143" s="1"/>
    </row>
    <row r="144" spans="1:11" ht="16.5" customHeight="1">
      <c r="A144" s="1"/>
      <c r="B144" s="140"/>
      <c r="C144" s="1"/>
      <c r="D144" s="261">
        <v>139</v>
      </c>
      <c r="E144" s="44" t="str">
        <f t="shared" si="8"/>
        <v/>
      </c>
      <c r="F144" s="45">
        <f t="shared" si="9"/>
        <v>0</v>
      </c>
      <c r="G144" s="46" t="str">
        <f t="shared" si="10"/>
        <v/>
      </c>
      <c r="H144" s="267">
        <f t="shared" si="11"/>
        <v>0</v>
      </c>
      <c r="I144" s="47"/>
      <c r="J144" s="1"/>
      <c r="K144" s="1"/>
    </row>
    <row r="145" spans="1:11" ht="16.5" customHeight="1">
      <c r="A145" s="1"/>
      <c r="B145" s="140"/>
      <c r="C145" s="1"/>
      <c r="D145" s="261">
        <v>140</v>
      </c>
      <c r="E145" s="44" t="str">
        <f t="shared" si="8"/>
        <v/>
      </c>
      <c r="F145" s="45">
        <f t="shared" si="9"/>
        <v>0</v>
      </c>
      <c r="G145" s="46" t="str">
        <f t="shared" si="10"/>
        <v/>
      </c>
      <c r="H145" s="267">
        <f t="shared" si="11"/>
        <v>0</v>
      </c>
      <c r="I145" s="47"/>
      <c r="J145" s="1"/>
      <c r="K145" s="1"/>
    </row>
    <row r="146" spans="1:11" ht="16.5" customHeight="1">
      <c r="A146" s="1"/>
      <c r="B146" s="140"/>
      <c r="C146" s="1"/>
      <c r="D146" s="261">
        <v>141</v>
      </c>
      <c r="E146" s="44" t="str">
        <f t="shared" si="8"/>
        <v/>
      </c>
      <c r="F146" s="45">
        <f t="shared" si="9"/>
        <v>0</v>
      </c>
      <c r="G146" s="46" t="str">
        <f t="shared" si="10"/>
        <v/>
      </c>
      <c r="H146" s="267">
        <f t="shared" si="11"/>
        <v>0</v>
      </c>
      <c r="I146" s="47"/>
      <c r="J146" s="1"/>
      <c r="K146" s="1"/>
    </row>
    <row r="147" spans="1:11" ht="16.5" customHeight="1">
      <c r="A147" s="1"/>
      <c r="B147" s="140"/>
      <c r="C147" s="1"/>
      <c r="D147" s="261">
        <v>142</v>
      </c>
      <c r="E147" s="44" t="str">
        <f t="shared" si="8"/>
        <v/>
      </c>
      <c r="F147" s="45">
        <f t="shared" si="9"/>
        <v>0</v>
      </c>
      <c r="G147" s="46" t="str">
        <f t="shared" si="10"/>
        <v/>
      </c>
      <c r="H147" s="267">
        <f t="shared" si="11"/>
        <v>0</v>
      </c>
      <c r="I147" s="47"/>
      <c r="J147" s="1"/>
      <c r="K147" s="1"/>
    </row>
    <row r="148" spans="1:11" ht="16.5" customHeight="1">
      <c r="A148" s="1"/>
      <c r="B148" s="140"/>
      <c r="C148" s="1"/>
      <c r="D148" s="261">
        <v>143</v>
      </c>
      <c r="E148" s="44" t="str">
        <f t="shared" si="8"/>
        <v/>
      </c>
      <c r="F148" s="45">
        <f t="shared" si="9"/>
        <v>0</v>
      </c>
      <c r="G148" s="46" t="str">
        <f t="shared" si="10"/>
        <v/>
      </c>
      <c r="H148" s="267">
        <f t="shared" si="11"/>
        <v>0</v>
      </c>
      <c r="I148" s="47"/>
      <c r="J148" s="1"/>
      <c r="K148" s="1"/>
    </row>
    <row r="149" spans="1:11" ht="16.5" customHeight="1">
      <c r="A149" s="1"/>
      <c r="B149" s="140"/>
      <c r="C149" s="1"/>
      <c r="D149" s="261">
        <v>144</v>
      </c>
      <c r="E149" s="44" t="str">
        <f t="shared" si="8"/>
        <v/>
      </c>
      <c r="F149" s="45">
        <f t="shared" si="9"/>
        <v>0</v>
      </c>
      <c r="G149" s="46" t="str">
        <f t="shared" si="10"/>
        <v/>
      </c>
      <c r="H149" s="267">
        <f t="shared" si="11"/>
        <v>0</v>
      </c>
      <c r="I149" s="47"/>
      <c r="J149" s="1"/>
      <c r="K149" s="1"/>
    </row>
    <row r="150" spans="1:11" ht="16.5" customHeight="1">
      <c r="A150" s="1"/>
      <c r="B150" s="140"/>
      <c r="C150" s="1"/>
      <c r="D150" s="261">
        <v>145</v>
      </c>
      <c r="E150" s="44" t="str">
        <f t="shared" si="8"/>
        <v/>
      </c>
      <c r="F150" s="45">
        <f t="shared" si="9"/>
        <v>0</v>
      </c>
      <c r="G150" s="46" t="str">
        <f t="shared" si="10"/>
        <v/>
      </c>
      <c r="H150" s="267">
        <f t="shared" si="11"/>
        <v>0</v>
      </c>
      <c r="I150" s="47"/>
      <c r="J150" s="1"/>
      <c r="K150" s="1"/>
    </row>
    <row r="151" spans="1:11" ht="16.5" customHeight="1">
      <c r="A151" s="1"/>
      <c r="B151" s="140"/>
      <c r="C151" s="1"/>
      <c r="D151" s="261">
        <v>146</v>
      </c>
      <c r="E151" s="44" t="str">
        <f t="shared" si="8"/>
        <v/>
      </c>
      <c r="F151" s="45">
        <f t="shared" si="9"/>
        <v>0</v>
      </c>
      <c r="G151" s="46" t="str">
        <f t="shared" si="10"/>
        <v/>
      </c>
      <c r="H151" s="267">
        <f t="shared" si="11"/>
        <v>0</v>
      </c>
      <c r="I151" s="47"/>
      <c r="J151" s="1"/>
      <c r="K151" s="1"/>
    </row>
    <row r="152" spans="1:11" ht="16.5" customHeight="1">
      <c r="A152" s="1"/>
      <c r="B152" s="140"/>
      <c r="C152" s="1"/>
      <c r="D152" s="261">
        <v>147</v>
      </c>
      <c r="E152" s="44" t="str">
        <f t="shared" si="8"/>
        <v/>
      </c>
      <c r="F152" s="45">
        <f t="shared" si="9"/>
        <v>0</v>
      </c>
      <c r="G152" s="46" t="str">
        <f t="shared" si="10"/>
        <v/>
      </c>
      <c r="H152" s="267">
        <f t="shared" si="11"/>
        <v>0</v>
      </c>
      <c r="I152" s="47"/>
      <c r="J152" s="1"/>
      <c r="K152" s="1"/>
    </row>
    <row r="153" spans="1:11" ht="16.5" customHeight="1">
      <c r="A153" s="1"/>
      <c r="B153" s="140"/>
      <c r="C153" s="1"/>
      <c r="D153" s="261">
        <v>148</v>
      </c>
      <c r="E153" s="44" t="str">
        <f t="shared" si="8"/>
        <v/>
      </c>
      <c r="F153" s="45">
        <f t="shared" si="9"/>
        <v>0</v>
      </c>
      <c r="G153" s="46" t="str">
        <f t="shared" si="10"/>
        <v/>
      </c>
      <c r="H153" s="267">
        <f t="shared" si="11"/>
        <v>0</v>
      </c>
      <c r="I153" s="47"/>
      <c r="J153" s="1"/>
      <c r="K153" s="1"/>
    </row>
    <row r="154" spans="1:11" ht="16.5" customHeight="1">
      <c r="A154" s="1"/>
      <c r="B154" s="140"/>
      <c r="C154" s="1"/>
      <c r="D154" s="261">
        <v>149</v>
      </c>
      <c r="E154" s="44" t="str">
        <f t="shared" si="8"/>
        <v/>
      </c>
      <c r="F154" s="45">
        <f t="shared" si="9"/>
        <v>0</v>
      </c>
      <c r="G154" s="46" t="str">
        <f t="shared" si="10"/>
        <v/>
      </c>
      <c r="H154" s="267">
        <f t="shared" si="11"/>
        <v>0</v>
      </c>
      <c r="I154" s="47"/>
      <c r="J154" s="1"/>
      <c r="K154" s="1"/>
    </row>
    <row r="155" spans="1:11" ht="16.5" customHeight="1">
      <c r="A155" s="1"/>
      <c r="B155" s="140"/>
      <c r="C155" s="1"/>
      <c r="D155" s="261">
        <v>150</v>
      </c>
      <c r="E155" s="44" t="str">
        <f t="shared" si="8"/>
        <v/>
      </c>
      <c r="F155" s="45">
        <f t="shared" si="9"/>
        <v>0</v>
      </c>
      <c r="G155" s="46" t="str">
        <f t="shared" si="10"/>
        <v/>
      </c>
      <c r="H155" s="267">
        <f t="shared" si="11"/>
        <v>0</v>
      </c>
      <c r="I155" s="47"/>
      <c r="J155" s="1"/>
      <c r="K155" s="1"/>
    </row>
    <row r="156" spans="1:11" ht="16.5" customHeight="1">
      <c r="A156" s="1"/>
      <c r="B156" s="140"/>
      <c r="C156" s="1"/>
      <c r="D156" s="261">
        <v>151</v>
      </c>
      <c r="E156" s="44" t="str">
        <f t="shared" si="8"/>
        <v/>
      </c>
      <c r="F156" s="45">
        <f t="shared" si="9"/>
        <v>0</v>
      </c>
      <c r="G156" s="46" t="str">
        <f t="shared" si="10"/>
        <v/>
      </c>
      <c r="H156" s="267">
        <f t="shared" si="11"/>
        <v>0</v>
      </c>
      <c r="I156" s="47"/>
      <c r="J156" s="1"/>
      <c r="K156" s="1"/>
    </row>
    <row r="157" spans="1:11" ht="16.5" customHeight="1">
      <c r="A157" s="1"/>
      <c r="B157" s="140"/>
      <c r="C157" s="1"/>
      <c r="D157" s="261">
        <v>152</v>
      </c>
      <c r="E157" s="44" t="str">
        <f t="shared" si="8"/>
        <v/>
      </c>
      <c r="F157" s="45">
        <f t="shared" si="9"/>
        <v>0</v>
      </c>
      <c r="G157" s="46" t="str">
        <f t="shared" si="10"/>
        <v/>
      </c>
      <c r="H157" s="267">
        <f t="shared" si="11"/>
        <v>0</v>
      </c>
      <c r="I157" s="47"/>
      <c r="J157" s="1"/>
      <c r="K157" s="1"/>
    </row>
    <row r="158" spans="1:11" ht="16.5" customHeight="1">
      <c r="A158" s="1"/>
      <c r="B158" s="140"/>
      <c r="C158" s="1"/>
      <c r="D158" s="261">
        <v>153</v>
      </c>
      <c r="E158" s="44" t="str">
        <f t="shared" si="8"/>
        <v/>
      </c>
      <c r="F158" s="45">
        <f t="shared" si="9"/>
        <v>0</v>
      </c>
      <c r="G158" s="46" t="str">
        <f t="shared" si="10"/>
        <v/>
      </c>
      <c r="H158" s="267">
        <f t="shared" si="11"/>
        <v>0</v>
      </c>
      <c r="I158" s="47"/>
      <c r="J158" s="1"/>
      <c r="K158" s="1"/>
    </row>
    <row r="159" spans="1:11" ht="16.5" customHeight="1">
      <c r="A159" s="1"/>
      <c r="B159" s="140"/>
      <c r="C159" s="1"/>
      <c r="D159" s="261">
        <v>154</v>
      </c>
      <c r="E159" s="44" t="str">
        <f t="shared" si="8"/>
        <v/>
      </c>
      <c r="F159" s="45">
        <f t="shared" si="9"/>
        <v>0</v>
      </c>
      <c r="G159" s="46" t="str">
        <f t="shared" si="10"/>
        <v/>
      </c>
      <c r="H159" s="267">
        <f t="shared" si="11"/>
        <v>0</v>
      </c>
      <c r="I159" s="47"/>
      <c r="J159" s="1"/>
      <c r="K159" s="1"/>
    </row>
    <row r="160" spans="1:11" ht="16.5" customHeight="1">
      <c r="A160" s="1"/>
      <c r="B160" s="140"/>
      <c r="C160" s="1"/>
      <c r="D160" s="261">
        <v>155</v>
      </c>
      <c r="E160" s="44" t="str">
        <f t="shared" si="8"/>
        <v/>
      </c>
      <c r="F160" s="45">
        <f t="shared" si="9"/>
        <v>0</v>
      </c>
      <c r="G160" s="46" t="str">
        <f t="shared" si="10"/>
        <v/>
      </c>
      <c r="H160" s="267">
        <f t="shared" si="11"/>
        <v>0</v>
      </c>
      <c r="I160" s="47"/>
      <c r="J160" s="1"/>
      <c r="K160" s="1"/>
    </row>
    <row r="161" spans="1:11" ht="16.5" customHeight="1">
      <c r="A161" s="1"/>
      <c r="B161" s="140"/>
      <c r="C161" s="1"/>
      <c r="D161" s="261">
        <v>156</v>
      </c>
      <c r="E161" s="44" t="str">
        <f t="shared" si="8"/>
        <v/>
      </c>
      <c r="F161" s="45">
        <f t="shared" si="9"/>
        <v>0</v>
      </c>
      <c r="G161" s="46" t="str">
        <f t="shared" si="10"/>
        <v/>
      </c>
      <c r="H161" s="267">
        <f t="shared" si="11"/>
        <v>0</v>
      </c>
      <c r="I161" s="47"/>
      <c r="J161" s="1"/>
      <c r="K161" s="1"/>
    </row>
    <row r="162" spans="1:11" ht="16.5" customHeight="1">
      <c r="A162" s="1"/>
      <c r="B162" s="140"/>
      <c r="C162" s="1"/>
      <c r="D162" s="261">
        <v>157</v>
      </c>
      <c r="E162" s="44" t="str">
        <f t="shared" si="8"/>
        <v/>
      </c>
      <c r="F162" s="45">
        <f t="shared" si="9"/>
        <v>0</v>
      </c>
      <c r="G162" s="46" t="str">
        <f t="shared" si="10"/>
        <v/>
      </c>
      <c r="H162" s="267">
        <f t="shared" si="11"/>
        <v>0</v>
      </c>
      <c r="I162" s="47"/>
      <c r="J162" s="1"/>
      <c r="K162" s="1"/>
    </row>
    <row r="163" spans="1:11" ht="16.5" customHeight="1">
      <c r="A163" s="1"/>
      <c r="B163" s="140"/>
      <c r="C163" s="1"/>
      <c r="D163" s="261">
        <v>158</v>
      </c>
      <c r="E163" s="44" t="str">
        <f t="shared" si="8"/>
        <v/>
      </c>
      <c r="F163" s="45">
        <f t="shared" si="9"/>
        <v>0</v>
      </c>
      <c r="G163" s="46" t="str">
        <f t="shared" si="10"/>
        <v/>
      </c>
      <c r="H163" s="267">
        <f t="shared" si="11"/>
        <v>0</v>
      </c>
      <c r="I163" s="47"/>
      <c r="J163" s="1"/>
      <c r="K163" s="1"/>
    </row>
    <row r="164" spans="1:11" ht="16.5" customHeight="1">
      <c r="A164" s="1"/>
      <c r="B164" s="140"/>
      <c r="C164" s="1"/>
      <c r="D164" s="261">
        <v>159</v>
      </c>
      <c r="E164" s="44" t="str">
        <f t="shared" si="8"/>
        <v/>
      </c>
      <c r="F164" s="45">
        <f t="shared" si="9"/>
        <v>0</v>
      </c>
      <c r="G164" s="46" t="str">
        <f t="shared" si="10"/>
        <v/>
      </c>
      <c r="H164" s="267">
        <f t="shared" si="11"/>
        <v>0</v>
      </c>
      <c r="I164" s="47"/>
      <c r="J164" s="1"/>
      <c r="K164" s="1"/>
    </row>
    <row r="165" spans="1:11" ht="16.5" customHeight="1">
      <c r="A165" s="1"/>
      <c r="B165" s="140"/>
      <c r="C165" s="1"/>
      <c r="D165" s="261">
        <v>160</v>
      </c>
      <c r="E165" s="44" t="str">
        <f t="shared" si="8"/>
        <v/>
      </c>
      <c r="F165" s="45">
        <f t="shared" si="9"/>
        <v>0</v>
      </c>
      <c r="G165" s="46" t="str">
        <f t="shared" si="10"/>
        <v/>
      </c>
      <c r="H165" s="267">
        <f t="shared" si="11"/>
        <v>0</v>
      </c>
      <c r="I165" s="47"/>
      <c r="J165" s="1"/>
      <c r="K165" s="1"/>
    </row>
    <row r="166" spans="1:11" ht="16.5" customHeight="1">
      <c r="A166" s="1"/>
      <c r="B166" s="140"/>
      <c r="C166" s="1"/>
      <c r="D166" s="261">
        <v>161</v>
      </c>
      <c r="E166" s="44" t="str">
        <f t="shared" si="8"/>
        <v/>
      </c>
      <c r="F166" s="45">
        <f t="shared" si="9"/>
        <v>0</v>
      </c>
      <c r="G166" s="46" t="str">
        <f t="shared" si="10"/>
        <v/>
      </c>
      <c r="H166" s="267">
        <f t="shared" si="11"/>
        <v>0</v>
      </c>
      <c r="I166" s="47"/>
      <c r="J166" s="1"/>
      <c r="K166" s="1"/>
    </row>
    <row r="167" spans="1:11" ht="16.5" customHeight="1">
      <c r="A167" s="1"/>
      <c r="B167" s="140"/>
      <c r="C167" s="1"/>
      <c r="D167" s="261">
        <v>162</v>
      </c>
      <c r="E167" s="44" t="str">
        <f t="shared" si="8"/>
        <v/>
      </c>
      <c r="F167" s="45">
        <f t="shared" si="9"/>
        <v>0</v>
      </c>
      <c r="G167" s="46" t="str">
        <f t="shared" si="10"/>
        <v/>
      </c>
      <c r="H167" s="267">
        <f t="shared" si="11"/>
        <v>0</v>
      </c>
      <c r="I167" s="47"/>
      <c r="J167" s="1"/>
      <c r="K167" s="1"/>
    </row>
    <row r="168" spans="1:11" ht="16.5" customHeight="1">
      <c r="A168" s="1"/>
      <c r="B168" s="140"/>
      <c r="C168" s="1"/>
      <c r="D168" s="261">
        <v>163</v>
      </c>
      <c r="E168" s="44" t="str">
        <f t="shared" si="8"/>
        <v/>
      </c>
      <c r="F168" s="45">
        <f t="shared" si="9"/>
        <v>0</v>
      </c>
      <c r="G168" s="46" t="str">
        <f t="shared" si="10"/>
        <v/>
      </c>
      <c r="H168" s="267">
        <f t="shared" si="11"/>
        <v>0</v>
      </c>
      <c r="I168" s="47"/>
      <c r="J168" s="1"/>
      <c r="K168" s="1"/>
    </row>
    <row r="169" spans="1:11" ht="16.5" customHeight="1">
      <c r="A169" s="1"/>
      <c r="B169" s="140"/>
      <c r="C169" s="1"/>
      <c r="D169" s="261">
        <v>164</v>
      </c>
      <c r="E169" s="44" t="str">
        <f t="shared" si="8"/>
        <v/>
      </c>
      <c r="F169" s="45">
        <f t="shared" si="9"/>
        <v>0</v>
      </c>
      <c r="G169" s="46" t="str">
        <f t="shared" si="10"/>
        <v/>
      </c>
      <c r="H169" s="267">
        <f t="shared" si="11"/>
        <v>0</v>
      </c>
      <c r="I169" s="47"/>
      <c r="J169" s="1"/>
      <c r="K169" s="1"/>
    </row>
    <row r="170" spans="1:11" ht="16.5" customHeight="1">
      <c r="A170" s="1"/>
      <c r="B170" s="140"/>
      <c r="C170" s="1"/>
      <c r="D170" s="261">
        <v>165</v>
      </c>
      <c r="E170" s="44" t="str">
        <f t="shared" si="8"/>
        <v/>
      </c>
      <c r="F170" s="45">
        <f t="shared" si="9"/>
        <v>0</v>
      </c>
      <c r="G170" s="46" t="str">
        <f t="shared" si="10"/>
        <v/>
      </c>
      <c r="H170" s="267">
        <f t="shared" si="11"/>
        <v>0</v>
      </c>
      <c r="I170" s="47"/>
      <c r="J170" s="1"/>
      <c r="K170" s="1"/>
    </row>
    <row r="171" spans="1:11" ht="16.5" customHeight="1">
      <c r="A171" s="1"/>
      <c r="B171" s="140"/>
      <c r="C171" s="1"/>
      <c r="D171" s="261">
        <v>166</v>
      </c>
      <c r="E171" s="44" t="str">
        <f t="shared" si="8"/>
        <v/>
      </c>
      <c r="F171" s="45">
        <f t="shared" si="9"/>
        <v>0</v>
      </c>
      <c r="G171" s="46" t="str">
        <f t="shared" si="10"/>
        <v/>
      </c>
      <c r="H171" s="267">
        <f t="shared" si="11"/>
        <v>0</v>
      </c>
      <c r="I171" s="47"/>
      <c r="J171" s="1"/>
      <c r="K171" s="1"/>
    </row>
    <row r="172" spans="1:11" ht="16.5" customHeight="1">
      <c r="A172" s="1"/>
      <c r="B172" s="140"/>
      <c r="C172" s="1"/>
      <c r="D172" s="261">
        <v>167</v>
      </c>
      <c r="E172" s="44" t="str">
        <f t="shared" si="8"/>
        <v/>
      </c>
      <c r="F172" s="45">
        <f t="shared" si="9"/>
        <v>0</v>
      </c>
      <c r="G172" s="46" t="str">
        <f t="shared" si="10"/>
        <v/>
      </c>
      <c r="H172" s="267">
        <f t="shared" si="11"/>
        <v>0</v>
      </c>
      <c r="I172" s="47"/>
      <c r="J172" s="1"/>
      <c r="K172" s="1"/>
    </row>
    <row r="173" spans="1:11" ht="16.5" customHeight="1">
      <c r="A173" s="1"/>
      <c r="B173" s="140"/>
      <c r="C173" s="1"/>
      <c r="D173" s="261">
        <v>168</v>
      </c>
      <c r="E173" s="44" t="str">
        <f t="shared" si="8"/>
        <v/>
      </c>
      <c r="F173" s="45">
        <f t="shared" si="9"/>
        <v>0</v>
      </c>
      <c r="G173" s="46" t="str">
        <f t="shared" si="10"/>
        <v/>
      </c>
      <c r="H173" s="267">
        <f t="shared" si="11"/>
        <v>0</v>
      </c>
      <c r="I173" s="47"/>
      <c r="J173" s="1"/>
      <c r="K173" s="1"/>
    </row>
    <row r="174" spans="1:11" ht="16.5" customHeight="1">
      <c r="A174" s="1"/>
      <c r="B174" s="140"/>
      <c r="C174" s="1"/>
      <c r="D174" s="261">
        <v>169</v>
      </c>
      <c r="E174" s="44" t="str">
        <f t="shared" si="8"/>
        <v/>
      </c>
      <c r="F174" s="45">
        <f t="shared" si="9"/>
        <v>0</v>
      </c>
      <c r="G174" s="46" t="str">
        <f t="shared" si="10"/>
        <v/>
      </c>
      <c r="H174" s="267">
        <f t="shared" si="11"/>
        <v>0</v>
      </c>
      <c r="I174" s="47"/>
      <c r="J174" s="1"/>
      <c r="K174" s="1"/>
    </row>
    <row r="175" spans="1:11" ht="16.5" customHeight="1">
      <c r="A175" s="1"/>
      <c r="B175" s="140"/>
      <c r="C175" s="1"/>
      <c r="D175" s="261">
        <v>170</v>
      </c>
      <c r="E175" s="44" t="str">
        <f t="shared" si="8"/>
        <v/>
      </c>
      <c r="F175" s="45">
        <f t="shared" si="9"/>
        <v>0</v>
      </c>
      <c r="G175" s="46" t="str">
        <f t="shared" si="10"/>
        <v/>
      </c>
      <c r="H175" s="267">
        <f t="shared" si="11"/>
        <v>0</v>
      </c>
      <c r="I175" s="47"/>
      <c r="J175" s="1"/>
      <c r="K175" s="1"/>
    </row>
    <row r="176" spans="1:11" ht="16.5" customHeight="1">
      <c r="A176" s="1"/>
      <c r="B176" s="140"/>
      <c r="C176" s="1"/>
      <c r="D176" s="261">
        <v>171</v>
      </c>
      <c r="E176" s="44" t="str">
        <f t="shared" si="8"/>
        <v/>
      </c>
      <c r="F176" s="45">
        <f t="shared" si="9"/>
        <v>0</v>
      </c>
      <c r="G176" s="46" t="str">
        <f t="shared" si="10"/>
        <v/>
      </c>
      <c r="H176" s="267">
        <f t="shared" si="11"/>
        <v>0</v>
      </c>
      <c r="I176" s="47"/>
      <c r="J176" s="1"/>
      <c r="K176" s="1"/>
    </row>
    <row r="177" spans="1:11" ht="16.5" customHeight="1">
      <c r="A177" s="1"/>
      <c r="B177" s="140"/>
      <c r="C177" s="1"/>
      <c r="D177" s="261">
        <v>172</v>
      </c>
      <c r="E177" s="44" t="str">
        <f t="shared" si="8"/>
        <v/>
      </c>
      <c r="F177" s="45">
        <f t="shared" si="9"/>
        <v>0</v>
      </c>
      <c r="G177" s="46" t="str">
        <f t="shared" si="10"/>
        <v/>
      </c>
      <c r="H177" s="267">
        <f t="shared" si="11"/>
        <v>0</v>
      </c>
      <c r="I177" s="47"/>
      <c r="J177" s="1"/>
      <c r="K177" s="1"/>
    </row>
    <row r="178" spans="1:11" ht="16.5" customHeight="1">
      <c r="A178" s="1"/>
      <c r="B178" s="140"/>
      <c r="C178" s="1"/>
      <c r="D178" s="261">
        <v>173</v>
      </c>
      <c r="E178" s="44" t="str">
        <f t="shared" si="8"/>
        <v/>
      </c>
      <c r="F178" s="45">
        <f t="shared" si="9"/>
        <v>0</v>
      </c>
      <c r="G178" s="46" t="str">
        <f t="shared" si="10"/>
        <v/>
      </c>
      <c r="H178" s="267">
        <f t="shared" si="11"/>
        <v>0</v>
      </c>
      <c r="I178" s="47"/>
      <c r="J178" s="1"/>
      <c r="K178" s="1"/>
    </row>
    <row r="179" spans="1:11" ht="16.5" customHeight="1">
      <c r="A179" s="1"/>
      <c r="B179" s="140"/>
      <c r="C179" s="1"/>
      <c r="D179" s="261">
        <v>174</v>
      </c>
      <c r="E179" s="44" t="str">
        <f t="shared" si="8"/>
        <v/>
      </c>
      <c r="F179" s="45">
        <f t="shared" si="9"/>
        <v>0</v>
      </c>
      <c r="G179" s="46" t="str">
        <f t="shared" si="10"/>
        <v/>
      </c>
      <c r="H179" s="267">
        <f t="shared" si="11"/>
        <v>0</v>
      </c>
      <c r="I179" s="47"/>
      <c r="J179" s="1"/>
      <c r="K179" s="1"/>
    </row>
    <row r="180" spans="1:11" ht="16.5" customHeight="1">
      <c r="A180" s="1"/>
      <c r="B180" s="140"/>
      <c r="C180" s="1"/>
      <c r="D180" s="261">
        <v>175</v>
      </c>
      <c r="E180" s="44" t="str">
        <f t="shared" si="8"/>
        <v/>
      </c>
      <c r="F180" s="45">
        <f t="shared" si="9"/>
        <v>0</v>
      </c>
      <c r="G180" s="46" t="str">
        <f t="shared" si="10"/>
        <v/>
      </c>
      <c r="H180" s="267">
        <f t="shared" si="11"/>
        <v>0</v>
      </c>
      <c r="I180" s="47"/>
      <c r="J180" s="1"/>
      <c r="K180" s="1"/>
    </row>
    <row r="181" spans="1:11" ht="16.5" customHeight="1">
      <c r="A181" s="1"/>
      <c r="B181" s="140"/>
      <c r="C181" s="1"/>
      <c r="D181" s="261">
        <v>176</v>
      </c>
      <c r="E181" s="44" t="str">
        <f t="shared" si="8"/>
        <v/>
      </c>
      <c r="F181" s="45">
        <f t="shared" si="9"/>
        <v>0</v>
      </c>
      <c r="G181" s="46" t="str">
        <f t="shared" si="10"/>
        <v/>
      </c>
      <c r="H181" s="267">
        <f t="shared" si="11"/>
        <v>0</v>
      </c>
      <c r="I181" s="47"/>
      <c r="J181" s="1"/>
      <c r="K181" s="1"/>
    </row>
    <row r="182" spans="1:11" ht="16.5" customHeight="1">
      <c r="A182" s="1"/>
      <c r="B182" s="140"/>
      <c r="C182" s="1"/>
      <c r="D182" s="261">
        <v>177</v>
      </c>
      <c r="E182" s="44" t="str">
        <f t="shared" si="8"/>
        <v/>
      </c>
      <c r="F182" s="45">
        <f t="shared" si="9"/>
        <v>0</v>
      </c>
      <c r="G182" s="46" t="str">
        <f t="shared" si="10"/>
        <v/>
      </c>
      <c r="H182" s="267">
        <f t="shared" si="11"/>
        <v>0</v>
      </c>
      <c r="I182" s="47"/>
      <c r="J182" s="1"/>
      <c r="K182" s="1"/>
    </row>
    <row r="183" spans="1:11" ht="16.5" customHeight="1">
      <c r="A183" s="1"/>
      <c r="B183" s="140"/>
      <c r="C183" s="1"/>
      <c r="D183" s="261">
        <v>178</v>
      </c>
      <c r="E183" s="44" t="str">
        <f t="shared" si="8"/>
        <v/>
      </c>
      <c r="F183" s="45">
        <f t="shared" si="9"/>
        <v>0</v>
      </c>
      <c r="G183" s="46" t="str">
        <f t="shared" si="10"/>
        <v/>
      </c>
      <c r="H183" s="267">
        <f t="shared" si="11"/>
        <v>0</v>
      </c>
      <c r="I183" s="47"/>
      <c r="J183" s="1"/>
      <c r="K183" s="1"/>
    </row>
    <row r="184" spans="1:11" ht="16.5" customHeight="1">
      <c r="A184" s="1"/>
      <c r="B184" s="140"/>
      <c r="C184" s="1"/>
      <c r="D184" s="261">
        <v>179</v>
      </c>
      <c r="E184" s="44" t="str">
        <f t="shared" si="8"/>
        <v/>
      </c>
      <c r="F184" s="45">
        <f t="shared" si="9"/>
        <v>0</v>
      </c>
      <c r="G184" s="46" t="str">
        <f t="shared" si="10"/>
        <v/>
      </c>
      <c r="H184" s="267">
        <f t="shared" si="11"/>
        <v>0</v>
      </c>
      <c r="I184" s="47"/>
      <c r="J184" s="1"/>
      <c r="K184" s="1"/>
    </row>
    <row r="185" spans="1:11" ht="16.5" customHeight="1">
      <c r="A185" s="1"/>
      <c r="B185" s="140"/>
      <c r="C185" s="1"/>
      <c r="D185" s="261">
        <v>180</v>
      </c>
      <c r="E185" s="44" t="str">
        <f t="shared" si="8"/>
        <v/>
      </c>
      <c r="F185" s="45">
        <f t="shared" si="9"/>
        <v>0</v>
      </c>
      <c r="G185" s="46" t="str">
        <f t="shared" si="10"/>
        <v/>
      </c>
      <c r="H185" s="267">
        <f t="shared" si="11"/>
        <v>0</v>
      </c>
      <c r="I185" s="47"/>
      <c r="J185" s="1"/>
      <c r="K185" s="1"/>
    </row>
    <row r="186" spans="1:11" ht="16.5" customHeight="1">
      <c r="A186" s="1"/>
      <c r="B186" s="140"/>
      <c r="C186" s="1"/>
      <c r="D186" s="261">
        <v>181</v>
      </c>
      <c r="E186" s="44" t="str">
        <f t="shared" si="8"/>
        <v/>
      </c>
      <c r="F186" s="45">
        <f t="shared" si="9"/>
        <v>0</v>
      </c>
      <c r="G186" s="46" t="str">
        <f t="shared" si="10"/>
        <v/>
      </c>
      <c r="H186" s="267">
        <f t="shared" si="11"/>
        <v>0</v>
      </c>
      <c r="I186" s="47"/>
      <c r="J186" s="1"/>
      <c r="K186" s="1"/>
    </row>
    <row r="187" spans="1:11" ht="16.5" customHeight="1">
      <c r="A187" s="1"/>
      <c r="B187" s="140"/>
      <c r="C187" s="1"/>
      <c r="D187" s="261">
        <v>182</v>
      </c>
      <c r="E187" s="44" t="str">
        <f t="shared" si="8"/>
        <v/>
      </c>
      <c r="F187" s="45">
        <f t="shared" si="9"/>
        <v>0</v>
      </c>
      <c r="G187" s="46" t="str">
        <f t="shared" si="10"/>
        <v/>
      </c>
      <c r="H187" s="267">
        <f t="shared" si="11"/>
        <v>0</v>
      </c>
      <c r="I187" s="47"/>
      <c r="J187" s="1"/>
      <c r="K187" s="1"/>
    </row>
    <row r="188" spans="1:11" ht="16.5" customHeight="1">
      <c r="A188" s="1"/>
      <c r="B188" s="140"/>
      <c r="C188" s="1"/>
      <c r="D188" s="261">
        <v>183</v>
      </c>
      <c r="E188" s="44" t="str">
        <f t="shared" si="8"/>
        <v/>
      </c>
      <c r="F188" s="45">
        <f t="shared" si="9"/>
        <v>0</v>
      </c>
      <c r="G188" s="46" t="str">
        <f t="shared" si="10"/>
        <v/>
      </c>
      <c r="H188" s="267">
        <f t="shared" si="11"/>
        <v>0</v>
      </c>
      <c r="I188" s="47"/>
      <c r="J188" s="1"/>
      <c r="K188" s="1"/>
    </row>
    <row r="189" spans="1:11" ht="16.5" customHeight="1">
      <c r="A189" s="1"/>
      <c r="B189" s="140"/>
      <c r="C189" s="1"/>
      <c r="D189" s="261">
        <v>184</v>
      </c>
      <c r="E189" s="44" t="str">
        <f t="shared" si="8"/>
        <v/>
      </c>
      <c r="F189" s="45">
        <f t="shared" si="9"/>
        <v>0</v>
      </c>
      <c r="G189" s="46" t="str">
        <f t="shared" si="10"/>
        <v/>
      </c>
      <c r="H189" s="267">
        <f t="shared" si="11"/>
        <v>0</v>
      </c>
      <c r="I189" s="47"/>
      <c r="J189" s="1"/>
      <c r="K189" s="1"/>
    </row>
    <row r="190" spans="1:11" ht="16.5" customHeight="1">
      <c r="A190" s="1"/>
      <c r="B190" s="140"/>
      <c r="C190" s="1"/>
      <c r="D190" s="261">
        <v>185</v>
      </c>
      <c r="E190" s="44" t="str">
        <f t="shared" si="8"/>
        <v/>
      </c>
      <c r="F190" s="45">
        <f t="shared" si="9"/>
        <v>0</v>
      </c>
      <c r="G190" s="46" t="str">
        <f t="shared" si="10"/>
        <v/>
      </c>
      <c r="H190" s="267">
        <f t="shared" si="11"/>
        <v>0</v>
      </c>
      <c r="I190" s="47"/>
      <c r="J190" s="1"/>
      <c r="K190" s="1"/>
    </row>
    <row r="191" spans="1:11" ht="16.5" customHeight="1">
      <c r="A191" s="1"/>
      <c r="B191" s="140"/>
      <c r="C191" s="1"/>
      <c r="D191" s="261">
        <v>186</v>
      </c>
      <c r="E191" s="44" t="str">
        <f t="shared" si="8"/>
        <v/>
      </c>
      <c r="F191" s="45">
        <f t="shared" si="9"/>
        <v>0</v>
      </c>
      <c r="G191" s="46" t="str">
        <f t="shared" si="10"/>
        <v/>
      </c>
      <c r="H191" s="267">
        <f t="shared" si="11"/>
        <v>0</v>
      </c>
      <c r="I191" s="47"/>
      <c r="J191" s="1"/>
      <c r="K191" s="1"/>
    </row>
    <row r="192" spans="1:11" ht="16.5" customHeight="1">
      <c r="A192" s="1"/>
      <c r="B192" s="140"/>
      <c r="C192" s="1"/>
      <c r="D192" s="261">
        <v>187</v>
      </c>
      <c r="E192" s="44" t="str">
        <f t="shared" si="8"/>
        <v/>
      </c>
      <c r="F192" s="45">
        <f t="shared" si="9"/>
        <v>0</v>
      </c>
      <c r="G192" s="46" t="str">
        <f t="shared" si="10"/>
        <v/>
      </c>
      <c r="H192" s="267">
        <f t="shared" si="11"/>
        <v>0</v>
      </c>
      <c r="I192" s="47"/>
      <c r="J192" s="1"/>
      <c r="K192" s="1"/>
    </row>
    <row r="193" spans="1:11" ht="16.5" customHeight="1">
      <c r="A193" s="1"/>
      <c r="B193" s="140"/>
      <c r="C193" s="1"/>
      <c r="D193" s="261">
        <v>188</v>
      </c>
      <c r="E193" s="44" t="str">
        <f t="shared" si="8"/>
        <v/>
      </c>
      <c r="F193" s="45">
        <f t="shared" si="9"/>
        <v>0</v>
      </c>
      <c r="G193" s="46" t="str">
        <f t="shared" si="10"/>
        <v/>
      </c>
      <c r="H193" s="267">
        <f t="shared" si="11"/>
        <v>0</v>
      </c>
      <c r="I193" s="47"/>
      <c r="J193" s="1"/>
      <c r="K193" s="1"/>
    </row>
    <row r="194" spans="1:11" ht="16.5" customHeight="1">
      <c r="A194" s="1"/>
      <c r="B194" s="140"/>
      <c r="C194" s="1"/>
      <c r="D194" s="261">
        <v>189</v>
      </c>
      <c r="E194" s="44" t="str">
        <f t="shared" si="8"/>
        <v/>
      </c>
      <c r="F194" s="45">
        <f t="shared" si="9"/>
        <v>0</v>
      </c>
      <c r="G194" s="46" t="str">
        <f t="shared" si="10"/>
        <v/>
      </c>
      <c r="H194" s="267">
        <f t="shared" si="11"/>
        <v>0</v>
      </c>
      <c r="I194" s="47"/>
      <c r="J194" s="1"/>
      <c r="K194" s="1"/>
    </row>
    <row r="195" spans="1:11" ht="16.5" customHeight="1">
      <c r="A195" s="1"/>
      <c r="B195" s="140"/>
      <c r="C195" s="1"/>
      <c r="D195" s="261">
        <v>190</v>
      </c>
      <c r="E195" s="44" t="str">
        <f t="shared" si="8"/>
        <v/>
      </c>
      <c r="F195" s="45">
        <f t="shared" si="9"/>
        <v>0</v>
      </c>
      <c r="G195" s="46" t="str">
        <f t="shared" si="10"/>
        <v/>
      </c>
      <c r="H195" s="267">
        <f t="shared" si="11"/>
        <v>0</v>
      </c>
      <c r="I195" s="47"/>
      <c r="J195" s="1"/>
      <c r="K195" s="1"/>
    </row>
    <row r="196" spans="1:11" ht="16.5" customHeight="1">
      <c r="A196" s="1"/>
      <c r="B196" s="140"/>
      <c r="C196" s="1"/>
      <c r="D196" s="261">
        <v>191</v>
      </c>
      <c r="E196" s="44" t="str">
        <f t="shared" si="8"/>
        <v/>
      </c>
      <c r="F196" s="45">
        <f t="shared" si="9"/>
        <v>0</v>
      </c>
      <c r="G196" s="46" t="str">
        <f t="shared" si="10"/>
        <v/>
      </c>
      <c r="H196" s="267">
        <f t="shared" si="11"/>
        <v>0</v>
      </c>
      <c r="I196" s="47"/>
      <c r="J196" s="1"/>
      <c r="K196" s="1"/>
    </row>
    <row r="197" spans="1:11" ht="16.5" customHeight="1">
      <c r="A197" s="1"/>
      <c r="B197" s="140"/>
      <c r="C197" s="1"/>
      <c r="D197" s="261">
        <v>192</v>
      </c>
      <c r="E197" s="44" t="str">
        <f t="shared" si="8"/>
        <v/>
      </c>
      <c r="F197" s="45">
        <f t="shared" si="9"/>
        <v>0</v>
      </c>
      <c r="G197" s="46" t="str">
        <f t="shared" si="10"/>
        <v/>
      </c>
      <c r="H197" s="267">
        <f t="shared" si="11"/>
        <v>0</v>
      </c>
      <c r="I197" s="47"/>
      <c r="J197" s="1"/>
      <c r="K197" s="1"/>
    </row>
    <row r="198" spans="1:11" ht="16.5" customHeight="1">
      <c r="A198" s="1"/>
      <c r="B198" s="140"/>
      <c r="C198" s="1"/>
      <c r="D198" s="261">
        <v>193</v>
      </c>
      <c r="E198" s="44" t="str">
        <f t="shared" si="8"/>
        <v/>
      </c>
      <c r="F198" s="45">
        <f t="shared" si="9"/>
        <v>0</v>
      </c>
      <c r="G198" s="46" t="str">
        <f t="shared" si="10"/>
        <v/>
      </c>
      <c r="H198" s="267">
        <f t="shared" si="11"/>
        <v>0</v>
      </c>
      <c r="I198" s="47"/>
      <c r="J198" s="1"/>
      <c r="K198" s="1"/>
    </row>
    <row r="199" spans="1:11" ht="16.5" customHeight="1">
      <c r="A199" s="1"/>
      <c r="B199" s="140"/>
      <c r="C199" s="1"/>
      <c r="D199" s="261">
        <v>194</v>
      </c>
      <c r="E199" s="44" t="str">
        <f t="shared" si="8"/>
        <v/>
      </c>
      <c r="F199" s="45">
        <f t="shared" si="9"/>
        <v>0</v>
      </c>
      <c r="G199" s="46" t="str">
        <f t="shared" si="10"/>
        <v/>
      </c>
      <c r="H199" s="267">
        <f t="shared" si="11"/>
        <v>0</v>
      </c>
      <c r="I199" s="47"/>
      <c r="J199" s="1"/>
      <c r="K199" s="1"/>
    </row>
    <row r="200" spans="1:11" ht="16.5" customHeight="1">
      <c r="A200" s="1"/>
      <c r="B200" s="140"/>
      <c r="C200" s="1"/>
      <c r="D200" s="261">
        <v>195</v>
      </c>
      <c r="E200" s="44" t="str">
        <f t="shared" ref="E200:E263" si="12">IF(ISERROR(VLOOKUP($D200,$B$674:$E$1173,4,FALSE)),"",VLOOKUP($D200,$B$674:$E$1173,4,FALSE))</f>
        <v/>
      </c>
      <c r="F200" s="45">
        <f t="shared" ref="F200:F263" si="13">F199</f>
        <v>0</v>
      </c>
      <c r="G200" s="46" t="str">
        <f t="shared" ref="G200:G263" si="14">IF(ISERROR(VLOOKUP($D200,$B$674:$G$1173,6,FALSE)),"",T(VLOOKUP($D200,$B$674:$G$1173,6,FALSE)))</f>
        <v/>
      </c>
      <c r="H200" s="267">
        <f t="shared" ref="H200:H263" si="15">IF(ISERROR(VLOOKUP($D200,$B$674:$H$1173,7,FALSE)),0,VLOOKUP($D200,$B$674:$H$1173,7,FALSE))</f>
        <v>0</v>
      </c>
      <c r="I200" s="47"/>
      <c r="J200" s="1"/>
      <c r="K200" s="1"/>
    </row>
    <row r="201" spans="1:11" ht="16.5" customHeight="1">
      <c r="A201" s="1"/>
      <c r="B201" s="140"/>
      <c r="C201" s="1"/>
      <c r="D201" s="261">
        <v>196</v>
      </c>
      <c r="E201" s="44" t="str">
        <f t="shared" si="12"/>
        <v/>
      </c>
      <c r="F201" s="45">
        <f t="shared" si="13"/>
        <v>0</v>
      </c>
      <c r="G201" s="46" t="str">
        <f t="shared" si="14"/>
        <v/>
      </c>
      <c r="H201" s="267">
        <f t="shared" si="15"/>
        <v>0</v>
      </c>
      <c r="I201" s="47"/>
      <c r="J201" s="1"/>
      <c r="K201" s="1"/>
    </row>
    <row r="202" spans="1:11" ht="16.5" customHeight="1">
      <c r="A202" s="1"/>
      <c r="B202" s="140"/>
      <c r="C202" s="1"/>
      <c r="D202" s="261">
        <v>197</v>
      </c>
      <c r="E202" s="44" t="str">
        <f t="shared" si="12"/>
        <v/>
      </c>
      <c r="F202" s="45">
        <f t="shared" si="13"/>
        <v>0</v>
      </c>
      <c r="G202" s="46" t="str">
        <f t="shared" si="14"/>
        <v/>
      </c>
      <c r="H202" s="267">
        <f t="shared" si="15"/>
        <v>0</v>
      </c>
      <c r="I202" s="47"/>
      <c r="J202" s="1"/>
      <c r="K202" s="1"/>
    </row>
    <row r="203" spans="1:11" ht="16.5" customHeight="1">
      <c r="A203" s="1"/>
      <c r="B203" s="140"/>
      <c r="C203" s="1"/>
      <c r="D203" s="261">
        <v>198</v>
      </c>
      <c r="E203" s="44" t="str">
        <f t="shared" si="12"/>
        <v/>
      </c>
      <c r="F203" s="45">
        <f t="shared" si="13"/>
        <v>0</v>
      </c>
      <c r="G203" s="46" t="str">
        <f t="shared" si="14"/>
        <v/>
      </c>
      <c r="H203" s="267">
        <f t="shared" si="15"/>
        <v>0</v>
      </c>
      <c r="I203" s="47"/>
      <c r="J203" s="1"/>
      <c r="K203" s="1"/>
    </row>
    <row r="204" spans="1:11" ht="16.5" customHeight="1">
      <c r="A204" s="1"/>
      <c r="B204" s="140"/>
      <c r="C204" s="1"/>
      <c r="D204" s="261">
        <v>199</v>
      </c>
      <c r="E204" s="44" t="str">
        <f t="shared" si="12"/>
        <v/>
      </c>
      <c r="F204" s="45">
        <f t="shared" si="13"/>
        <v>0</v>
      </c>
      <c r="G204" s="46" t="str">
        <f t="shared" si="14"/>
        <v/>
      </c>
      <c r="H204" s="267">
        <f t="shared" si="15"/>
        <v>0</v>
      </c>
      <c r="I204" s="47"/>
      <c r="J204" s="1"/>
      <c r="K204" s="1"/>
    </row>
    <row r="205" spans="1:11" ht="16.5" customHeight="1">
      <c r="A205" s="1"/>
      <c r="B205" s="140"/>
      <c r="C205" s="1"/>
      <c r="D205" s="261">
        <v>200</v>
      </c>
      <c r="E205" s="44" t="str">
        <f t="shared" si="12"/>
        <v/>
      </c>
      <c r="F205" s="45">
        <f t="shared" si="13"/>
        <v>0</v>
      </c>
      <c r="G205" s="46" t="str">
        <f t="shared" si="14"/>
        <v/>
      </c>
      <c r="H205" s="267">
        <f t="shared" si="15"/>
        <v>0</v>
      </c>
      <c r="I205" s="47"/>
      <c r="J205" s="1"/>
      <c r="K205" s="1"/>
    </row>
    <row r="206" spans="1:11" ht="16.5" customHeight="1">
      <c r="A206" s="1"/>
      <c r="B206" s="140"/>
      <c r="C206" s="1"/>
      <c r="D206" s="261">
        <v>201</v>
      </c>
      <c r="E206" s="44" t="str">
        <f t="shared" si="12"/>
        <v/>
      </c>
      <c r="F206" s="45">
        <f t="shared" si="13"/>
        <v>0</v>
      </c>
      <c r="G206" s="46" t="str">
        <f t="shared" si="14"/>
        <v/>
      </c>
      <c r="H206" s="267">
        <f t="shared" si="15"/>
        <v>0</v>
      </c>
      <c r="I206" s="47"/>
      <c r="J206" s="1"/>
      <c r="K206" s="1"/>
    </row>
    <row r="207" spans="1:11" ht="16.5" customHeight="1">
      <c r="A207" s="1"/>
      <c r="B207" s="140"/>
      <c r="C207" s="1"/>
      <c r="D207" s="261">
        <v>202</v>
      </c>
      <c r="E207" s="44" t="str">
        <f t="shared" si="12"/>
        <v/>
      </c>
      <c r="F207" s="45">
        <f t="shared" si="13"/>
        <v>0</v>
      </c>
      <c r="G207" s="46" t="str">
        <f t="shared" si="14"/>
        <v/>
      </c>
      <c r="H207" s="267">
        <f t="shared" si="15"/>
        <v>0</v>
      </c>
      <c r="I207" s="47"/>
      <c r="J207" s="1"/>
      <c r="K207" s="1"/>
    </row>
    <row r="208" spans="1:11" ht="16.5" customHeight="1">
      <c r="A208" s="1"/>
      <c r="B208" s="140"/>
      <c r="C208" s="1"/>
      <c r="D208" s="261">
        <v>203</v>
      </c>
      <c r="E208" s="44" t="str">
        <f t="shared" si="12"/>
        <v/>
      </c>
      <c r="F208" s="45">
        <f t="shared" si="13"/>
        <v>0</v>
      </c>
      <c r="G208" s="46" t="str">
        <f t="shared" si="14"/>
        <v/>
      </c>
      <c r="H208" s="267">
        <f t="shared" si="15"/>
        <v>0</v>
      </c>
      <c r="I208" s="47"/>
      <c r="J208" s="1"/>
      <c r="K208" s="1"/>
    </row>
    <row r="209" spans="1:11" ht="16.5" customHeight="1">
      <c r="A209" s="1"/>
      <c r="B209" s="140"/>
      <c r="C209" s="1"/>
      <c r="D209" s="261">
        <v>204</v>
      </c>
      <c r="E209" s="44" t="str">
        <f t="shared" si="12"/>
        <v/>
      </c>
      <c r="F209" s="45">
        <f t="shared" si="13"/>
        <v>0</v>
      </c>
      <c r="G209" s="46" t="str">
        <f t="shared" si="14"/>
        <v/>
      </c>
      <c r="H209" s="267">
        <f t="shared" si="15"/>
        <v>0</v>
      </c>
      <c r="I209" s="47"/>
      <c r="J209" s="1"/>
      <c r="K209" s="1"/>
    </row>
    <row r="210" spans="1:11" ht="16.5" customHeight="1">
      <c r="A210" s="1"/>
      <c r="B210" s="140"/>
      <c r="C210" s="1"/>
      <c r="D210" s="261">
        <v>205</v>
      </c>
      <c r="E210" s="44" t="str">
        <f t="shared" si="12"/>
        <v/>
      </c>
      <c r="F210" s="45">
        <f t="shared" si="13"/>
        <v>0</v>
      </c>
      <c r="G210" s="46" t="str">
        <f t="shared" si="14"/>
        <v/>
      </c>
      <c r="H210" s="267">
        <f t="shared" si="15"/>
        <v>0</v>
      </c>
      <c r="I210" s="47"/>
      <c r="J210" s="1"/>
      <c r="K210" s="1"/>
    </row>
    <row r="211" spans="1:11" ht="16.5" customHeight="1">
      <c r="A211" s="1"/>
      <c r="B211" s="140"/>
      <c r="C211" s="1"/>
      <c r="D211" s="261">
        <v>206</v>
      </c>
      <c r="E211" s="44" t="str">
        <f t="shared" si="12"/>
        <v/>
      </c>
      <c r="F211" s="45">
        <f t="shared" si="13"/>
        <v>0</v>
      </c>
      <c r="G211" s="46" t="str">
        <f t="shared" si="14"/>
        <v/>
      </c>
      <c r="H211" s="267">
        <f t="shared" si="15"/>
        <v>0</v>
      </c>
      <c r="I211" s="47"/>
      <c r="J211" s="1"/>
      <c r="K211" s="1"/>
    </row>
    <row r="212" spans="1:11" ht="16.5" customHeight="1">
      <c r="A212" s="1"/>
      <c r="B212" s="140"/>
      <c r="C212" s="1"/>
      <c r="D212" s="261">
        <v>207</v>
      </c>
      <c r="E212" s="44" t="str">
        <f t="shared" si="12"/>
        <v/>
      </c>
      <c r="F212" s="45">
        <f t="shared" si="13"/>
        <v>0</v>
      </c>
      <c r="G212" s="46" t="str">
        <f t="shared" si="14"/>
        <v/>
      </c>
      <c r="H212" s="267">
        <f t="shared" si="15"/>
        <v>0</v>
      </c>
      <c r="I212" s="47"/>
      <c r="J212" s="1"/>
      <c r="K212" s="1"/>
    </row>
    <row r="213" spans="1:11" ht="16.5" customHeight="1">
      <c r="A213" s="1"/>
      <c r="B213" s="140"/>
      <c r="C213" s="1"/>
      <c r="D213" s="261">
        <v>208</v>
      </c>
      <c r="E213" s="44" t="str">
        <f t="shared" si="12"/>
        <v/>
      </c>
      <c r="F213" s="45">
        <f t="shared" si="13"/>
        <v>0</v>
      </c>
      <c r="G213" s="46" t="str">
        <f t="shared" si="14"/>
        <v/>
      </c>
      <c r="H213" s="267">
        <f t="shared" si="15"/>
        <v>0</v>
      </c>
      <c r="I213" s="47"/>
      <c r="J213" s="1"/>
      <c r="K213" s="1"/>
    </row>
    <row r="214" spans="1:11" ht="16.5" customHeight="1">
      <c r="A214" s="1"/>
      <c r="B214" s="140"/>
      <c r="C214" s="1"/>
      <c r="D214" s="261">
        <v>209</v>
      </c>
      <c r="E214" s="44" t="str">
        <f t="shared" si="12"/>
        <v/>
      </c>
      <c r="F214" s="45">
        <f t="shared" si="13"/>
        <v>0</v>
      </c>
      <c r="G214" s="46" t="str">
        <f t="shared" si="14"/>
        <v/>
      </c>
      <c r="H214" s="267">
        <f t="shared" si="15"/>
        <v>0</v>
      </c>
      <c r="I214" s="47"/>
      <c r="J214" s="1"/>
      <c r="K214" s="1"/>
    </row>
    <row r="215" spans="1:11" ht="16.5" customHeight="1">
      <c r="A215" s="1"/>
      <c r="B215" s="140"/>
      <c r="C215" s="1"/>
      <c r="D215" s="261">
        <v>210</v>
      </c>
      <c r="E215" s="44" t="str">
        <f t="shared" si="12"/>
        <v/>
      </c>
      <c r="F215" s="45">
        <f t="shared" si="13"/>
        <v>0</v>
      </c>
      <c r="G215" s="46" t="str">
        <f t="shared" si="14"/>
        <v/>
      </c>
      <c r="H215" s="267">
        <f t="shared" si="15"/>
        <v>0</v>
      </c>
      <c r="I215" s="47"/>
      <c r="J215" s="1"/>
      <c r="K215" s="1"/>
    </row>
    <row r="216" spans="1:11" ht="16.5" customHeight="1">
      <c r="A216" s="1"/>
      <c r="B216" s="140"/>
      <c r="C216" s="1"/>
      <c r="D216" s="261">
        <v>211</v>
      </c>
      <c r="E216" s="44" t="str">
        <f t="shared" si="12"/>
        <v/>
      </c>
      <c r="F216" s="45">
        <f t="shared" si="13"/>
        <v>0</v>
      </c>
      <c r="G216" s="46" t="str">
        <f t="shared" si="14"/>
        <v/>
      </c>
      <c r="H216" s="267">
        <f t="shared" si="15"/>
        <v>0</v>
      </c>
      <c r="I216" s="47"/>
      <c r="J216" s="1"/>
      <c r="K216" s="1"/>
    </row>
    <row r="217" spans="1:11" ht="16.5" customHeight="1">
      <c r="A217" s="1"/>
      <c r="B217" s="140"/>
      <c r="C217" s="1"/>
      <c r="D217" s="261">
        <v>212</v>
      </c>
      <c r="E217" s="44" t="str">
        <f t="shared" si="12"/>
        <v/>
      </c>
      <c r="F217" s="45">
        <f t="shared" si="13"/>
        <v>0</v>
      </c>
      <c r="G217" s="46" t="str">
        <f t="shared" si="14"/>
        <v/>
      </c>
      <c r="H217" s="267">
        <f t="shared" si="15"/>
        <v>0</v>
      </c>
      <c r="I217" s="47"/>
      <c r="J217" s="1"/>
      <c r="K217" s="1"/>
    </row>
    <row r="218" spans="1:11" ht="16.5" customHeight="1">
      <c r="A218" s="1"/>
      <c r="B218" s="140"/>
      <c r="C218" s="1"/>
      <c r="D218" s="261">
        <v>213</v>
      </c>
      <c r="E218" s="44" t="str">
        <f t="shared" si="12"/>
        <v/>
      </c>
      <c r="F218" s="45">
        <f t="shared" si="13"/>
        <v>0</v>
      </c>
      <c r="G218" s="46" t="str">
        <f t="shared" si="14"/>
        <v/>
      </c>
      <c r="H218" s="267">
        <f t="shared" si="15"/>
        <v>0</v>
      </c>
      <c r="I218" s="47"/>
      <c r="J218" s="1"/>
      <c r="K218" s="1"/>
    </row>
    <row r="219" spans="1:11" ht="16.5" customHeight="1">
      <c r="A219" s="1"/>
      <c r="B219" s="140"/>
      <c r="C219" s="1"/>
      <c r="D219" s="261">
        <v>214</v>
      </c>
      <c r="E219" s="44" t="str">
        <f t="shared" si="12"/>
        <v/>
      </c>
      <c r="F219" s="45">
        <f t="shared" si="13"/>
        <v>0</v>
      </c>
      <c r="G219" s="46" t="str">
        <f t="shared" si="14"/>
        <v/>
      </c>
      <c r="H219" s="267">
        <f t="shared" si="15"/>
        <v>0</v>
      </c>
      <c r="I219" s="47"/>
      <c r="J219" s="1"/>
      <c r="K219" s="1"/>
    </row>
    <row r="220" spans="1:11" ht="16.5" customHeight="1">
      <c r="A220" s="1"/>
      <c r="B220" s="140"/>
      <c r="C220" s="1"/>
      <c r="D220" s="261">
        <v>215</v>
      </c>
      <c r="E220" s="44" t="str">
        <f t="shared" si="12"/>
        <v/>
      </c>
      <c r="F220" s="45">
        <f t="shared" si="13"/>
        <v>0</v>
      </c>
      <c r="G220" s="46" t="str">
        <f t="shared" si="14"/>
        <v/>
      </c>
      <c r="H220" s="267">
        <f t="shared" si="15"/>
        <v>0</v>
      </c>
      <c r="I220" s="47"/>
      <c r="J220" s="1"/>
      <c r="K220" s="1"/>
    </row>
    <row r="221" spans="1:11" ht="16.5" customHeight="1">
      <c r="A221" s="1"/>
      <c r="B221" s="140"/>
      <c r="C221" s="1"/>
      <c r="D221" s="261">
        <v>216</v>
      </c>
      <c r="E221" s="44" t="str">
        <f t="shared" si="12"/>
        <v/>
      </c>
      <c r="F221" s="45">
        <f t="shared" si="13"/>
        <v>0</v>
      </c>
      <c r="G221" s="46" t="str">
        <f t="shared" si="14"/>
        <v/>
      </c>
      <c r="H221" s="267">
        <f t="shared" si="15"/>
        <v>0</v>
      </c>
      <c r="I221" s="47"/>
      <c r="J221" s="1"/>
      <c r="K221" s="1"/>
    </row>
    <row r="222" spans="1:11" ht="16.5" customHeight="1">
      <c r="A222" s="1"/>
      <c r="B222" s="140"/>
      <c r="C222" s="1"/>
      <c r="D222" s="261">
        <v>217</v>
      </c>
      <c r="E222" s="44" t="str">
        <f t="shared" si="12"/>
        <v/>
      </c>
      <c r="F222" s="45">
        <f t="shared" si="13"/>
        <v>0</v>
      </c>
      <c r="G222" s="46" t="str">
        <f t="shared" si="14"/>
        <v/>
      </c>
      <c r="H222" s="267">
        <f t="shared" si="15"/>
        <v>0</v>
      </c>
      <c r="I222" s="47"/>
      <c r="J222" s="1"/>
      <c r="K222" s="1"/>
    </row>
    <row r="223" spans="1:11" ht="16.5" customHeight="1">
      <c r="A223" s="1"/>
      <c r="B223" s="140"/>
      <c r="C223" s="1"/>
      <c r="D223" s="261">
        <v>218</v>
      </c>
      <c r="E223" s="44" t="str">
        <f t="shared" si="12"/>
        <v/>
      </c>
      <c r="F223" s="45">
        <f t="shared" si="13"/>
        <v>0</v>
      </c>
      <c r="G223" s="46" t="str">
        <f t="shared" si="14"/>
        <v/>
      </c>
      <c r="H223" s="267">
        <f t="shared" si="15"/>
        <v>0</v>
      </c>
      <c r="I223" s="47"/>
      <c r="J223" s="1"/>
      <c r="K223" s="1"/>
    </row>
    <row r="224" spans="1:11" ht="16.5" customHeight="1">
      <c r="A224" s="1"/>
      <c r="B224" s="140"/>
      <c r="C224" s="1"/>
      <c r="D224" s="261">
        <v>219</v>
      </c>
      <c r="E224" s="44" t="str">
        <f t="shared" si="12"/>
        <v/>
      </c>
      <c r="F224" s="45">
        <f t="shared" si="13"/>
        <v>0</v>
      </c>
      <c r="G224" s="46" t="str">
        <f t="shared" si="14"/>
        <v/>
      </c>
      <c r="H224" s="267">
        <f t="shared" si="15"/>
        <v>0</v>
      </c>
      <c r="I224" s="47"/>
      <c r="J224" s="1"/>
      <c r="K224" s="1"/>
    </row>
    <row r="225" spans="1:11" ht="16.5" customHeight="1">
      <c r="A225" s="1"/>
      <c r="B225" s="140"/>
      <c r="C225" s="1"/>
      <c r="D225" s="261">
        <v>220</v>
      </c>
      <c r="E225" s="44" t="str">
        <f t="shared" si="12"/>
        <v/>
      </c>
      <c r="F225" s="45">
        <f t="shared" si="13"/>
        <v>0</v>
      </c>
      <c r="G225" s="46" t="str">
        <f t="shared" si="14"/>
        <v/>
      </c>
      <c r="H225" s="267">
        <f t="shared" si="15"/>
        <v>0</v>
      </c>
      <c r="I225" s="47"/>
      <c r="J225" s="1"/>
      <c r="K225" s="1"/>
    </row>
    <row r="226" spans="1:11" ht="16.5" customHeight="1">
      <c r="A226" s="1"/>
      <c r="B226" s="140"/>
      <c r="C226" s="1"/>
      <c r="D226" s="261">
        <v>221</v>
      </c>
      <c r="E226" s="44" t="str">
        <f t="shared" si="12"/>
        <v/>
      </c>
      <c r="F226" s="45">
        <f t="shared" si="13"/>
        <v>0</v>
      </c>
      <c r="G226" s="46" t="str">
        <f t="shared" si="14"/>
        <v/>
      </c>
      <c r="H226" s="267">
        <f t="shared" si="15"/>
        <v>0</v>
      </c>
      <c r="I226" s="47"/>
      <c r="J226" s="1"/>
      <c r="K226" s="1"/>
    </row>
    <row r="227" spans="1:11" ht="16.5" customHeight="1">
      <c r="A227" s="1"/>
      <c r="B227" s="140"/>
      <c r="C227" s="1"/>
      <c r="D227" s="261">
        <v>222</v>
      </c>
      <c r="E227" s="44" t="str">
        <f t="shared" si="12"/>
        <v/>
      </c>
      <c r="F227" s="45">
        <f t="shared" si="13"/>
        <v>0</v>
      </c>
      <c r="G227" s="46" t="str">
        <f t="shared" si="14"/>
        <v/>
      </c>
      <c r="H227" s="267">
        <f t="shared" si="15"/>
        <v>0</v>
      </c>
      <c r="I227" s="47"/>
      <c r="J227" s="1"/>
      <c r="K227" s="1"/>
    </row>
    <row r="228" spans="1:11" ht="16.5" customHeight="1">
      <c r="A228" s="1"/>
      <c r="B228" s="140"/>
      <c r="C228" s="1"/>
      <c r="D228" s="261">
        <v>223</v>
      </c>
      <c r="E228" s="44" t="str">
        <f t="shared" si="12"/>
        <v/>
      </c>
      <c r="F228" s="45">
        <f t="shared" si="13"/>
        <v>0</v>
      </c>
      <c r="G228" s="46" t="str">
        <f t="shared" si="14"/>
        <v/>
      </c>
      <c r="H228" s="267">
        <f t="shared" si="15"/>
        <v>0</v>
      </c>
      <c r="I228" s="47"/>
      <c r="J228" s="1"/>
      <c r="K228" s="1"/>
    </row>
    <row r="229" spans="1:11" ht="16.5" customHeight="1">
      <c r="A229" s="1"/>
      <c r="B229" s="140"/>
      <c r="C229" s="1"/>
      <c r="D229" s="261">
        <v>224</v>
      </c>
      <c r="E229" s="44" t="str">
        <f t="shared" si="12"/>
        <v/>
      </c>
      <c r="F229" s="45">
        <f t="shared" si="13"/>
        <v>0</v>
      </c>
      <c r="G229" s="46" t="str">
        <f t="shared" si="14"/>
        <v/>
      </c>
      <c r="H229" s="267">
        <f t="shared" si="15"/>
        <v>0</v>
      </c>
      <c r="I229" s="47"/>
      <c r="J229" s="1"/>
      <c r="K229" s="1"/>
    </row>
    <row r="230" spans="1:11" ht="16.5" customHeight="1">
      <c r="A230" s="1"/>
      <c r="B230" s="140"/>
      <c r="C230" s="1"/>
      <c r="D230" s="261">
        <v>225</v>
      </c>
      <c r="E230" s="44" t="str">
        <f t="shared" si="12"/>
        <v/>
      </c>
      <c r="F230" s="45">
        <f t="shared" si="13"/>
        <v>0</v>
      </c>
      <c r="G230" s="46" t="str">
        <f t="shared" si="14"/>
        <v/>
      </c>
      <c r="H230" s="267">
        <f t="shared" si="15"/>
        <v>0</v>
      </c>
      <c r="I230" s="47"/>
      <c r="J230" s="1"/>
      <c r="K230" s="1"/>
    </row>
    <row r="231" spans="1:11" ht="16.5" customHeight="1">
      <c r="A231" s="1"/>
      <c r="B231" s="140"/>
      <c r="C231" s="1"/>
      <c r="D231" s="261">
        <v>226</v>
      </c>
      <c r="E231" s="44" t="str">
        <f t="shared" si="12"/>
        <v/>
      </c>
      <c r="F231" s="45">
        <f t="shared" si="13"/>
        <v>0</v>
      </c>
      <c r="G231" s="46" t="str">
        <f t="shared" si="14"/>
        <v/>
      </c>
      <c r="H231" s="267">
        <f t="shared" si="15"/>
        <v>0</v>
      </c>
      <c r="I231" s="47"/>
      <c r="J231" s="1"/>
      <c r="K231" s="1"/>
    </row>
    <row r="232" spans="1:11" ht="16.5" customHeight="1">
      <c r="A232" s="1"/>
      <c r="B232" s="140"/>
      <c r="C232" s="1"/>
      <c r="D232" s="261">
        <v>227</v>
      </c>
      <c r="E232" s="44" t="str">
        <f t="shared" si="12"/>
        <v/>
      </c>
      <c r="F232" s="45">
        <f t="shared" si="13"/>
        <v>0</v>
      </c>
      <c r="G232" s="46" t="str">
        <f t="shared" si="14"/>
        <v/>
      </c>
      <c r="H232" s="267">
        <f t="shared" si="15"/>
        <v>0</v>
      </c>
      <c r="I232" s="47"/>
      <c r="J232" s="1"/>
      <c r="K232" s="1"/>
    </row>
    <row r="233" spans="1:11" ht="16.5" customHeight="1">
      <c r="A233" s="1"/>
      <c r="B233" s="140"/>
      <c r="C233" s="1"/>
      <c r="D233" s="261">
        <v>228</v>
      </c>
      <c r="E233" s="44" t="str">
        <f t="shared" si="12"/>
        <v/>
      </c>
      <c r="F233" s="45">
        <f t="shared" si="13"/>
        <v>0</v>
      </c>
      <c r="G233" s="46" t="str">
        <f t="shared" si="14"/>
        <v/>
      </c>
      <c r="H233" s="267">
        <f t="shared" si="15"/>
        <v>0</v>
      </c>
      <c r="I233" s="47"/>
      <c r="J233" s="1"/>
      <c r="K233" s="1"/>
    </row>
    <row r="234" spans="1:11" ht="16.5" customHeight="1">
      <c r="A234" s="1"/>
      <c r="B234" s="140"/>
      <c r="C234" s="1"/>
      <c r="D234" s="261">
        <v>229</v>
      </c>
      <c r="E234" s="44" t="str">
        <f t="shared" si="12"/>
        <v/>
      </c>
      <c r="F234" s="45">
        <f t="shared" si="13"/>
        <v>0</v>
      </c>
      <c r="G234" s="46" t="str">
        <f t="shared" si="14"/>
        <v/>
      </c>
      <c r="H234" s="267">
        <f t="shared" si="15"/>
        <v>0</v>
      </c>
      <c r="I234" s="47"/>
      <c r="J234" s="1"/>
      <c r="K234" s="1"/>
    </row>
    <row r="235" spans="1:11" ht="16.5" customHeight="1">
      <c r="A235" s="1"/>
      <c r="B235" s="140"/>
      <c r="C235" s="1"/>
      <c r="D235" s="261">
        <v>230</v>
      </c>
      <c r="E235" s="44" t="str">
        <f t="shared" si="12"/>
        <v/>
      </c>
      <c r="F235" s="45">
        <f t="shared" si="13"/>
        <v>0</v>
      </c>
      <c r="G235" s="46" t="str">
        <f t="shared" si="14"/>
        <v/>
      </c>
      <c r="H235" s="267">
        <f t="shared" si="15"/>
        <v>0</v>
      </c>
      <c r="I235" s="47"/>
      <c r="J235" s="1"/>
      <c r="K235" s="1"/>
    </row>
    <row r="236" spans="1:11" ht="16.5" customHeight="1">
      <c r="A236" s="1"/>
      <c r="B236" s="140"/>
      <c r="C236" s="1"/>
      <c r="D236" s="261">
        <v>231</v>
      </c>
      <c r="E236" s="44" t="str">
        <f t="shared" si="12"/>
        <v/>
      </c>
      <c r="F236" s="45">
        <f t="shared" si="13"/>
        <v>0</v>
      </c>
      <c r="G236" s="46" t="str">
        <f t="shared" si="14"/>
        <v/>
      </c>
      <c r="H236" s="267">
        <f t="shared" si="15"/>
        <v>0</v>
      </c>
      <c r="I236" s="47"/>
      <c r="J236" s="1"/>
      <c r="K236" s="1"/>
    </row>
    <row r="237" spans="1:11" ht="16.5" customHeight="1">
      <c r="A237" s="1"/>
      <c r="B237" s="140"/>
      <c r="C237" s="1"/>
      <c r="D237" s="261">
        <v>232</v>
      </c>
      <c r="E237" s="44" t="str">
        <f t="shared" si="12"/>
        <v/>
      </c>
      <c r="F237" s="45">
        <f t="shared" si="13"/>
        <v>0</v>
      </c>
      <c r="G237" s="46" t="str">
        <f t="shared" si="14"/>
        <v/>
      </c>
      <c r="H237" s="267">
        <f t="shared" si="15"/>
        <v>0</v>
      </c>
      <c r="I237" s="47"/>
      <c r="J237" s="1"/>
      <c r="K237" s="1"/>
    </row>
    <row r="238" spans="1:11" ht="16.5" customHeight="1">
      <c r="A238" s="1"/>
      <c r="B238" s="140"/>
      <c r="C238" s="1"/>
      <c r="D238" s="261">
        <v>233</v>
      </c>
      <c r="E238" s="44" t="str">
        <f t="shared" si="12"/>
        <v/>
      </c>
      <c r="F238" s="45">
        <f t="shared" si="13"/>
        <v>0</v>
      </c>
      <c r="G238" s="46" t="str">
        <f t="shared" si="14"/>
        <v/>
      </c>
      <c r="H238" s="267">
        <f t="shared" si="15"/>
        <v>0</v>
      </c>
      <c r="I238" s="47"/>
      <c r="J238" s="1"/>
      <c r="K238" s="1"/>
    </row>
    <row r="239" spans="1:11" ht="16.5" customHeight="1">
      <c r="A239" s="1"/>
      <c r="B239" s="140"/>
      <c r="C239" s="1"/>
      <c r="D239" s="261">
        <v>234</v>
      </c>
      <c r="E239" s="44" t="str">
        <f t="shared" si="12"/>
        <v/>
      </c>
      <c r="F239" s="45">
        <f t="shared" si="13"/>
        <v>0</v>
      </c>
      <c r="G239" s="46" t="str">
        <f t="shared" si="14"/>
        <v/>
      </c>
      <c r="H239" s="267">
        <f t="shared" si="15"/>
        <v>0</v>
      </c>
      <c r="I239" s="47"/>
      <c r="J239" s="1"/>
      <c r="K239" s="1"/>
    </row>
    <row r="240" spans="1:11" ht="16.5" customHeight="1">
      <c r="A240" s="1"/>
      <c r="B240" s="140"/>
      <c r="C240" s="1"/>
      <c r="D240" s="261">
        <v>235</v>
      </c>
      <c r="E240" s="44" t="str">
        <f t="shared" si="12"/>
        <v/>
      </c>
      <c r="F240" s="45">
        <f t="shared" si="13"/>
        <v>0</v>
      </c>
      <c r="G240" s="46" t="str">
        <f t="shared" si="14"/>
        <v/>
      </c>
      <c r="H240" s="267">
        <f t="shared" si="15"/>
        <v>0</v>
      </c>
      <c r="I240" s="47"/>
      <c r="J240" s="1"/>
      <c r="K240" s="1"/>
    </row>
    <row r="241" spans="1:11" ht="16.5" customHeight="1">
      <c r="A241" s="1"/>
      <c r="B241" s="140"/>
      <c r="C241" s="1"/>
      <c r="D241" s="261">
        <v>236</v>
      </c>
      <c r="E241" s="44" t="str">
        <f t="shared" si="12"/>
        <v/>
      </c>
      <c r="F241" s="45">
        <f t="shared" si="13"/>
        <v>0</v>
      </c>
      <c r="G241" s="46" t="str">
        <f t="shared" si="14"/>
        <v/>
      </c>
      <c r="H241" s="267">
        <f t="shared" si="15"/>
        <v>0</v>
      </c>
      <c r="I241" s="47"/>
      <c r="J241" s="1"/>
      <c r="K241" s="1"/>
    </row>
    <row r="242" spans="1:11" ht="16.5" customHeight="1">
      <c r="A242" s="1"/>
      <c r="B242" s="140"/>
      <c r="C242" s="1"/>
      <c r="D242" s="261">
        <v>237</v>
      </c>
      <c r="E242" s="44" t="str">
        <f t="shared" si="12"/>
        <v/>
      </c>
      <c r="F242" s="45">
        <f t="shared" si="13"/>
        <v>0</v>
      </c>
      <c r="G242" s="46" t="str">
        <f t="shared" si="14"/>
        <v/>
      </c>
      <c r="H242" s="267">
        <f t="shared" si="15"/>
        <v>0</v>
      </c>
      <c r="I242" s="47"/>
      <c r="J242" s="1"/>
      <c r="K242" s="1"/>
    </row>
    <row r="243" spans="1:11" ht="16.5" customHeight="1">
      <c r="A243" s="1"/>
      <c r="B243" s="140"/>
      <c r="C243" s="1"/>
      <c r="D243" s="261">
        <v>238</v>
      </c>
      <c r="E243" s="44" t="str">
        <f t="shared" si="12"/>
        <v/>
      </c>
      <c r="F243" s="45">
        <f t="shared" si="13"/>
        <v>0</v>
      </c>
      <c r="G243" s="46" t="str">
        <f t="shared" si="14"/>
        <v/>
      </c>
      <c r="H243" s="267">
        <f t="shared" si="15"/>
        <v>0</v>
      </c>
      <c r="I243" s="47"/>
      <c r="J243" s="1"/>
      <c r="K243" s="1"/>
    </row>
    <row r="244" spans="1:11" ht="16.5" customHeight="1">
      <c r="A244" s="1"/>
      <c r="B244" s="140"/>
      <c r="C244" s="1"/>
      <c r="D244" s="261">
        <v>239</v>
      </c>
      <c r="E244" s="44" t="str">
        <f t="shared" si="12"/>
        <v/>
      </c>
      <c r="F244" s="45">
        <f t="shared" si="13"/>
        <v>0</v>
      </c>
      <c r="G244" s="46" t="str">
        <f t="shared" si="14"/>
        <v/>
      </c>
      <c r="H244" s="267">
        <f t="shared" si="15"/>
        <v>0</v>
      </c>
      <c r="I244" s="47"/>
      <c r="J244" s="1"/>
      <c r="K244" s="1"/>
    </row>
    <row r="245" spans="1:11" ht="16.5" customHeight="1">
      <c r="A245" s="1"/>
      <c r="B245" s="140"/>
      <c r="C245" s="1"/>
      <c r="D245" s="261">
        <v>240</v>
      </c>
      <c r="E245" s="44" t="str">
        <f t="shared" si="12"/>
        <v/>
      </c>
      <c r="F245" s="45">
        <f t="shared" si="13"/>
        <v>0</v>
      </c>
      <c r="G245" s="46" t="str">
        <f t="shared" si="14"/>
        <v/>
      </c>
      <c r="H245" s="267">
        <f t="shared" si="15"/>
        <v>0</v>
      </c>
      <c r="I245" s="47"/>
      <c r="J245" s="1"/>
      <c r="K245" s="1"/>
    </row>
    <row r="246" spans="1:11" ht="16.5" customHeight="1">
      <c r="A246" s="1"/>
      <c r="B246" s="140"/>
      <c r="C246" s="1"/>
      <c r="D246" s="261">
        <v>241</v>
      </c>
      <c r="E246" s="44" t="str">
        <f t="shared" si="12"/>
        <v/>
      </c>
      <c r="F246" s="45">
        <f t="shared" si="13"/>
        <v>0</v>
      </c>
      <c r="G246" s="46" t="str">
        <f t="shared" si="14"/>
        <v/>
      </c>
      <c r="H246" s="267">
        <f t="shared" si="15"/>
        <v>0</v>
      </c>
      <c r="I246" s="47"/>
      <c r="J246" s="1"/>
      <c r="K246" s="1"/>
    </row>
    <row r="247" spans="1:11" ht="16.5" customHeight="1">
      <c r="A247" s="1"/>
      <c r="B247" s="140"/>
      <c r="C247" s="1"/>
      <c r="D247" s="261">
        <v>242</v>
      </c>
      <c r="E247" s="44" t="str">
        <f t="shared" si="12"/>
        <v/>
      </c>
      <c r="F247" s="45">
        <f t="shared" si="13"/>
        <v>0</v>
      </c>
      <c r="G247" s="46" t="str">
        <f t="shared" si="14"/>
        <v/>
      </c>
      <c r="H247" s="267">
        <f t="shared" si="15"/>
        <v>0</v>
      </c>
      <c r="I247" s="47"/>
      <c r="J247" s="1"/>
      <c r="K247" s="1"/>
    </row>
    <row r="248" spans="1:11" ht="16.5" customHeight="1">
      <c r="A248" s="1"/>
      <c r="B248" s="140"/>
      <c r="C248" s="1"/>
      <c r="D248" s="261">
        <v>243</v>
      </c>
      <c r="E248" s="44" t="str">
        <f t="shared" si="12"/>
        <v/>
      </c>
      <c r="F248" s="45">
        <f t="shared" si="13"/>
        <v>0</v>
      </c>
      <c r="G248" s="46" t="str">
        <f t="shared" si="14"/>
        <v/>
      </c>
      <c r="H248" s="267">
        <f t="shared" si="15"/>
        <v>0</v>
      </c>
      <c r="I248" s="47"/>
      <c r="J248" s="1"/>
      <c r="K248" s="1"/>
    </row>
    <row r="249" spans="1:11" ht="16.5" customHeight="1">
      <c r="A249" s="1"/>
      <c r="B249" s="140"/>
      <c r="C249" s="1"/>
      <c r="D249" s="261">
        <v>244</v>
      </c>
      <c r="E249" s="44" t="str">
        <f t="shared" si="12"/>
        <v/>
      </c>
      <c r="F249" s="45">
        <f t="shared" si="13"/>
        <v>0</v>
      </c>
      <c r="G249" s="46" t="str">
        <f t="shared" si="14"/>
        <v/>
      </c>
      <c r="H249" s="267">
        <f t="shared" si="15"/>
        <v>0</v>
      </c>
      <c r="I249" s="47"/>
      <c r="J249" s="1"/>
      <c r="K249" s="1"/>
    </row>
    <row r="250" spans="1:11" ht="16.5" customHeight="1">
      <c r="A250" s="1"/>
      <c r="B250" s="140"/>
      <c r="C250" s="1"/>
      <c r="D250" s="261">
        <v>245</v>
      </c>
      <c r="E250" s="44" t="str">
        <f t="shared" si="12"/>
        <v/>
      </c>
      <c r="F250" s="45">
        <f t="shared" si="13"/>
        <v>0</v>
      </c>
      <c r="G250" s="46" t="str">
        <f t="shared" si="14"/>
        <v/>
      </c>
      <c r="H250" s="267">
        <f t="shared" si="15"/>
        <v>0</v>
      </c>
      <c r="I250" s="47"/>
      <c r="J250" s="1"/>
      <c r="K250" s="1"/>
    </row>
    <row r="251" spans="1:11" ht="16.5" customHeight="1">
      <c r="A251" s="1"/>
      <c r="B251" s="140"/>
      <c r="C251" s="1"/>
      <c r="D251" s="261">
        <v>246</v>
      </c>
      <c r="E251" s="44" t="str">
        <f t="shared" si="12"/>
        <v/>
      </c>
      <c r="F251" s="45">
        <f t="shared" si="13"/>
        <v>0</v>
      </c>
      <c r="G251" s="46" t="str">
        <f t="shared" si="14"/>
        <v/>
      </c>
      <c r="H251" s="267">
        <f t="shared" si="15"/>
        <v>0</v>
      </c>
      <c r="I251" s="47"/>
      <c r="J251" s="1"/>
      <c r="K251" s="1"/>
    </row>
    <row r="252" spans="1:11" ht="16.5" customHeight="1">
      <c r="A252" s="1"/>
      <c r="B252" s="140"/>
      <c r="C252" s="1"/>
      <c r="D252" s="261">
        <v>247</v>
      </c>
      <c r="E252" s="44" t="str">
        <f t="shared" si="12"/>
        <v/>
      </c>
      <c r="F252" s="45">
        <f t="shared" si="13"/>
        <v>0</v>
      </c>
      <c r="G252" s="46" t="str">
        <f t="shared" si="14"/>
        <v/>
      </c>
      <c r="H252" s="267">
        <f t="shared" si="15"/>
        <v>0</v>
      </c>
      <c r="I252" s="47"/>
      <c r="J252" s="1"/>
      <c r="K252" s="1"/>
    </row>
    <row r="253" spans="1:11" ht="16.5" customHeight="1">
      <c r="A253" s="1"/>
      <c r="B253" s="140"/>
      <c r="C253" s="1"/>
      <c r="D253" s="261">
        <v>248</v>
      </c>
      <c r="E253" s="44" t="str">
        <f t="shared" si="12"/>
        <v/>
      </c>
      <c r="F253" s="45">
        <f t="shared" si="13"/>
        <v>0</v>
      </c>
      <c r="G253" s="46" t="str">
        <f t="shared" si="14"/>
        <v/>
      </c>
      <c r="H253" s="267">
        <f t="shared" si="15"/>
        <v>0</v>
      </c>
      <c r="I253" s="47"/>
      <c r="J253" s="1"/>
      <c r="K253" s="1"/>
    </row>
    <row r="254" spans="1:11" ht="16.5" customHeight="1">
      <c r="A254" s="1"/>
      <c r="B254" s="140"/>
      <c r="C254" s="1"/>
      <c r="D254" s="261">
        <v>249</v>
      </c>
      <c r="E254" s="44" t="str">
        <f t="shared" si="12"/>
        <v/>
      </c>
      <c r="F254" s="45">
        <f t="shared" si="13"/>
        <v>0</v>
      </c>
      <c r="G254" s="46" t="str">
        <f t="shared" si="14"/>
        <v/>
      </c>
      <c r="H254" s="267">
        <f t="shared" si="15"/>
        <v>0</v>
      </c>
      <c r="I254" s="47"/>
      <c r="J254" s="1"/>
      <c r="K254" s="1"/>
    </row>
    <row r="255" spans="1:11" ht="16.5" customHeight="1">
      <c r="A255" s="1"/>
      <c r="B255" s="140"/>
      <c r="C255" s="1"/>
      <c r="D255" s="261">
        <v>250</v>
      </c>
      <c r="E255" s="44" t="str">
        <f t="shared" si="12"/>
        <v/>
      </c>
      <c r="F255" s="45">
        <f t="shared" si="13"/>
        <v>0</v>
      </c>
      <c r="G255" s="46" t="str">
        <f t="shared" si="14"/>
        <v/>
      </c>
      <c r="H255" s="267">
        <f t="shared" si="15"/>
        <v>0</v>
      </c>
      <c r="I255" s="47"/>
      <c r="J255" s="1"/>
      <c r="K255" s="1"/>
    </row>
    <row r="256" spans="1:11" ht="16.5" customHeight="1">
      <c r="A256" s="1"/>
      <c r="B256" s="140"/>
      <c r="C256" s="1"/>
      <c r="D256" s="261">
        <v>251</v>
      </c>
      <c r="E256" s="44" t="str">
        <f t="shared" si="12"/>
        <v/>
      </c>
      <c r="F256" s="45">
        <f t="shared" si="13"/>
        <v>0</v>
      </c>
      <c r="G256" s="46" t="str">
        <f t="shared" si="14"/>
        <v/>
      </c>
      <c r="H256" s="267">
        <f t="shared" si="15"/>
        <v>0</v>
      </c>
      <c r="I256" s="47"/>
      <c r="J256" s="1"/>
      <c r="K256" s="1"/>
    </row>
    <row r="257" spans="1:11" ht="16.5" customHeight="1">
      <c r="A257" s="1"/>
      <c r="B257" s="140"/>
      <c r="C257" s="1"/>
      <c r="D257" s="261">
        <v>252</v>
      </c>
      <c r="E257" s="44" t="str">
        <f t="shared" si="12"/>
        <v/>
      </c>
      <c r="F257" s="45">
        <f t="shared" si="13"/>
        <v>0</v>
      </c>
      <c r="G257" s="46" t="str">
        <f t="shared" si="14"/>
        <v/>
      </c>
      <c r="H257" s="267">
        <f t="shared" si="15"/>
        <v>0</v>
      </c>
      <c r="I257" s="47"/>
      <c r="J257" s="1"/>
      <c r="K257" s="1"/>
    </row>
    <row r="258" spans="1:11" ht="16.5" customHeight="1">
      <c r="A258" s="1"/>
      <c r="B258" s="140"/>
      <c r="C258" s="1"/>
      <c r="D258" s="261">
        <v>253</v>
      </c>
      <c r="E258" s="44" t="str">
        <f t="shared" si="12"/>
        <v/>
      </c>
      <c r="F258" s="45">
        <f t="shared" si="13"/>
        <v>0</v>
      </c>
      <c r="G258" s="46" t="str">
        <f t="shared" si="14"/>
        <v/>
      </c>
      <c r="H258" s="267">
        <f t="shared" si="15"/>
        <v>0</v>
      </c>
      <c r="I258" s="47"/>
      <c r="J258" s="1"/>
      <c r="K258" s="1"/>
    </row>
    <row r="259" spans="1:11" ht="16.5" customHeight="1">
      <c r="A259" s="1"/>
      <c r="B259" s="140"/>
      <c r="C259" s="1"/>
      <c r="D259" s="261">
        <v>254</v>
      </c>
      <c r="E259" s="44" t="str">
        <f t="shared" si="12"/>
        <v/>
      </c>
      <c r="F259" s="45">
        <f t="shared" si="13"/>
        <v>0</v>
      </c>
      <c r="G259" s="46" t="str">
        <f t="shared" si="14"/>
        <v/>
      </c>
      <c r="H259" s="267">
        <f t="shared" si="15"/>
        <v>0</v>
      </c>
      <c r="I259" s="47"/>
      <c r="J259" s="1"/>
      <c r="K259" s="1"/>
    </row>
    <row r="260" spans="1:11" ht="16.5" customHeight="1">
      <c r="A260" s="1"/>
      <c r="B260" s="140"/>
      <c r="C260" s="1"/>
      <c r="D260" s="261">
        <v>255</v>
      </c>
      <c r="E260" s="44" t="str">
        <f t="shared" si="12"/>
        <v/>
      </c>
      <c r="F260" s="45">
        <f t="shared" si="13"/>
        <v>0</v>
      </c>
      <c r="G260" s="46" t="str">
        <f t="shared" si="14"/>
        <v/>
      </c>
      <c r="H260" s="267">
        <f t="shared" si="15"/>
        <v>0</v>
      </c>
      <c r="I260" s="47"/>
      <c r="J260" s="1"/>
      <c r="K260" s="1"/>
    </row>
    <row r="261" spans="1:11" ht="16.5" customHeight="1">
      <c r="A261" s="1"/>
      <c r="B261" s="140"/>
      <c r="C261" s="1"/>
      <c r="D261" s="261">
        <v>256</v>
      </c>
      <c r="E261" s="44" t="str">
        <f t="shared" si="12"/>
        <v/>
      </c>
      <c r="F261" s="45">
        <f t="shared" si="13"/>
        <v>0</v>
      </c>
      <c r="G261" s="46" t="str">
        <f t="shared" si="14"/>
        <v/>
      </c>
      <c r="H261" s="267">
        <f t="shared" si="15"/>
        <v>0</v>
      </c>
      <c r="I261" s="47"/>
      <c r="J261" s="1"/>
      <c r="K261" s="1"/>
    </row>
    <row r="262" spans="1:11" ht="16.5" customHeight="1">
      <c r="A262" s="1"/>
      <c r="B262" s="140"/>
      <c r="C262" s="1"/>
      <c r="D262" s="261">
        <v>257</v>
      </c>
      <c r="E262" s="44" t="str">
        <f t="shared" si="12"/>
        <v/>
      </c>
      <c r="F262" s="45">
        <f t="shared" si="13"/>
        <v>0</v>
      </c>
      <c r="G262" s="46" t="str">
        <f t="shared" si="14"/>
        <v/>
      </c>
      <c r="H262" s="267">
        <f t="shared" si="15"/>
        <v>0</v>
      </c>
      <c r="I262" s="47"/>
      <c r="J262" s="1"/>
      <c r="K262" s="1"/>
    </row>
    <row r="263" spans="1:11" ht="16.5" customHeight="1">
      <c r="A263" s="1"/>
      <c r="B263" s="140"/>
      <c r="C263" s="1"/>
      <c r="D263" s="261">
        <v>258</v>
      </c>
      <c r="E263" s="44" t="str">
        <f t="shared" si="12"/>
        <v/>
      </c>
      <c r="F263" s="45">
        <f t="shared" si="13"/>
        <v>0</v>
      </c>
      <c r="G263" s="46" t="str">
        <f t="shared" si="14"/>
        <v/>
      </c>
      <c r="H263" s="267">
        <f t="shared" si="15"/>
        <v>0</v>
      </c>
      <c r="I263" s="47"/>
      <c r="J263" s="1"/>
      <c r="K263" s="1"/>
    </row>
    <row r="264" spans="1:11" ht="16.5" customHeight="1">
      <c r="A264" s="1"/>
      <c r="B264" s="140"/>
      <c r="C264" s="1"/>
      <c r="D264" s="261">
        <v>259</v>
      </c>
      <c r="E264" s="44" t="str">
        <f t="shared" ref="E264:E327" si="16">IF(ISERROR(VLOOKUP($D264,$B$674:$E$1173,4,FALSE)),"",VLOOKUP($D264,$B$674:$E$1173,4,FALSE))</f>
        <v/>
      </c>
      <c r="F264" s="45">
        <f t="shared" ref="F264:F327" si="17">F263</f>
        <v>0</v>
      </c>
      <c r="G264" s="46" t="str">
        <f t="shared" ref="G264:G327" si="18">IF(ISERROR(VLOOKUP($D264,$B$674:$G$1173,6,FALSE)),"",T(VLOOKUP($D264,$B$674:$G$1173,6,FALSE)))</f>
        <v/>
      </c>
      <c r="H264" s="267">
        <f t="shared" ref="H264:H327" si="19">IF(ISERROR(VLOOKUP($D264,$B$674:$H$1173,7,FALSE)),0,VLOOKUP($D264,$B$674:$H$1173,7,FALSE))</f>
        <v>0</v>
      </c>
      <c r="I264" s="47"/>
      <c r="J264" s="1"/>
      <c r="K264" s="1"/>
    </row>
    <row r="265" spans="1:11" ht="16.5" customHeight="1">
      <c r="A265" s="1"/>
      <c r="B265" s="140"/>
      <c r="C265" s="1"/>
      <c r="D265" s="261">
        <v>260</v>
      </c>
      <c r="E265" s="44" t="str">
        <f t="shared" si="16"/>
        <v/>
      </c>
      <c r="F265" s="45">
        <f t="shared" si="17"/>
        <v>0</v>
      </c>
      <c r="G265" s="46" t="str">
        <f t="shared" si="18"/>
        <v/>
      </c>
      <c r="H265" s="267">
        <f t="shared" si="19"/>
        <v>0</v>
      </c>
      <c r="I265" s="47"/>
      <c r="J265" s="1"/>
      <c r="K265" s="1"/>
    </row>
    <row r="266" spans="1:11" ht="16.5" customHeight="1">
      <c r="A266" s="1"/>
      <c r="B266" s="140"/>
      <c r="C266" s="1"/>
      <c r="D266" s="261">
        <v>261</v>
      </c>
      <c r="E266" s="44" t="str">
        <f t="shared" si="16"/>
        <v/>
      </c>
      <c r="F266" s="45">
        <f t="shared" si="17"/>
        <v>0</v>
      </c>
      <c r="G266" s="46" t="str">
        <f t="shared" si="18"/>
        <v/>
      </c>
      <c r="H266" s="267">
        <f t="shared" si="19"/>
        <v>0</v>
      </c>
      <c r="I266" s="47"/>
      <c r="J266" s="1"/>
      <c r="K266" s="1"/>
    </row>
    <row r="267" spans="1:11" ht="16.5" customHeight="1">
      <c r="A267" s="1"/>
      <c r="B267" s="140"/>
      <c r="C267" s="1"/>
      <c r="D267" s="261">
        <v>262</v>
      </c>
      <c r="E267" s="44" t="str">
        <f t="shared" si="16"/>
        <v/>
      </c>
      <c r="F267" s="45">
        <f t="shared" si="17"/>
        <v>0</v>
      </c>
      <c r="G267" s="46" t="str">
        <f t="shared" si="18"/>
        <v/>
      </c>
      <c r="H267" s="267">
        <f t="shared" si="19"/>
        <v>0</v>
      </c>
      <c r="I267" s="47"/>
      <c r="J267" s="1"/>
      <c r="K267" s="1"/>
    </row>
    <row r="268" spans="1:11" ht="16.5" customHeight="1">
      <c r="A268" s="1"/>
      <c r="B268" s="140"/>
      <c r="C268" s="1"/>
      <c r="D268" s="261">
        <v>263</v>
      </c>
      <c r="E268" s="44" t="str">
        <f t="shared" si="16"/>
        <v/>
      </c>
      <c r="F268" s="45">
        <f t="shared" si="17"/>
        <v>0</v>
      </c>
      <c r="G268" s="46" t="str">
        <f t="shared" si="18"/>
        <v/>
      </c>
      <c r="H268" s="267">
        <f t="shared" si="19"/>
        <v>0</v>
      </c>
      <c r="I268" s="47"/>
      <c r="J268" s="1"/>
      <c r="K268" s="1"/>
    </row>
    <row r="269" spans="1:11" ht="16.5" customHeight="1">
      <c r="A269" s="1"/>
      <c r="B269" s="140"/>
      <c r="C269" s="1"/>
      <c r="D269" s="261">
        <v>264</v>
      </c>
      <c r="E269" s="44" t="str">
        <f t="shared" si="16"/>
        <v/>
      </c>
      <c r="F269" s="45">
        <f t="shared" si="17"/>
        <v>0</v>
      </c>
      <c r="G269" s="46" t="str">
        <f t="shared" si="18"/>
        <v/>
      </c>
      <c r="H269" s="267">
        <f t="shared" si="19"/>
        <v>0</v>
      </c>
      <c r="I269" s="47"/>
      <c r="J269" s="1"/>
      <c r="K269" s="1"/>
    </row>
    <row r="270" spans="1:11" ht="16.5" customHeight="1">
      <c r="A270" s="1"/>
      <c r="B270" s="140"/>
      <c r="C270" s="1"/>
      <c r="D270" s="261">
        <v>265</v>
      </c>
      <c r="E270" s="44" t="str">
        <f t="shared" si="16"/>
        <v/>
      </c>
      <c r="F270" s="45">
        <f t="shared" si="17"/>
        <v>0</v>
      </c>
      <c r="G270" s="46" t="str">
        <f t="shared" si="18"/>
        <v/>
      </c>
      <c r="H270" s="267">
        <f t="shared" si="19"/>
        <v>0</v>
      </c>
      <c r="I270" s="47"/>
      <c r="J270" s="1"/>
      <c r="K270" s="1"/>
    </row>
    <row r="271" spans="1:11" ht="16.5" customHeight="1">
      <c r="A271" s="1"/>
      <c r="B271" s="140"/>
      <c r="C271" s="1"/>
      <c r="D271" s="261">
        <v>266</v>
      </c>
      <c r="E271" s="44" t="str">
        <f t="shared" si="16"/>
        <v/>
      </c>
      <c r="F271" s="45">
        <f t="shared" si="17"/>
        <v>0</v>
      </c>
      <c r="G271" s="46" t="str">
        <f t="shared" si="18"/>
        <v/>
      </c>
      <c r="H271" s="267">
        <f t="shared" si="19"/>
        <v>0</v>
      </c>
      <c r="I271" s="47"/>
      <c r="J271" s="1"/>
      <c r="K271" s="1"/>
    </row>
    <row r="272" spans="1:11" ht="16.5" customHeight="1">
      <c r="A272" s="1"/>
      <c r="B272" s="140"/>
      <c r="C272" s="1"/>
      <c r="D272" s="261">
        <v>267</v>
      </c>
      <c r="E272" s="44" t="str">
        <f t="shared" si="16"/>
        <v/>
      </c>
      <c r="F272" s="45">
        <f t="shared" si="17"/>
        <v>0</v>
      </c>
      <c r="G272" s="46" t="str">
        <f t="shared" si="18"/>
        <v/>
      </c>
      <c r="H272" s="267">
        <f t="shared" si="19"/>
        <v>0</v>
      </c>
      <c r="I272" s="47"/>
      <c r="J272" s="1"/>
      <c r="K272" s="1"/>
    </row>
    <row r="273" spans="1:11" ht="16.5" customHeight="1">
      <c r="A273" s="1"/>
      <c r="B273" s="140"/>
      <c r="C273" s="1"/>
      <c r="D273" s="261">
        <v>268</v>
      </c>
      <c r="E273" s="44" t="str">
        <f t="shared" si="16"/>
        <v/>
      </c>
      <c r="F273" s="45">
        <f t="shared" si="17"/>
        <v>0</v>
      </c>
      <c r="G273" s="46" t="str">
        <f t="shared" si="18"/>
        <v/>
      </c>
      <c r="H273" s="267">
        <f t="shared" si="19"/>
        <v>0</v>
      </c>
      <c r="I273" s="47"/>
      <c r="J273" s="1"/>
      <c r="K273" s="1"/>
    </row>
    <row r="274" spans="1:11" ht="16.5" customHeight="1">
      <c r="A274" s="1"/>
      <c r="B274" s="140"/>
      <c r="C274" s="1"/>
      <c r="D274" s="261">
        <v>269</v>
      </c>
      <c r="E274" s="44" t="str">
        <f t="shared" si="16"/>
        <v/>
      </c>
      <c r="F274" s="45">
        <f t="shared" si="17"/>
        <v>0</v>
      </c>
      <c r="G274" s="46" t="str">
        <f t="shared" si="18"/>
        <v/>
      </c>
      <c r="H274" s="267">
        <f t="shared" si="19"/>
        <v>0</v>
      </c>
      <c r="I274" s="47"/>
      <c r="J274" s="1"/>
      <c r="K274" s="1"/>
    </row>
    <row r="275" spans="1:11" ht="16.5" customHeight="1">
      <c r="A275" s="1"/>
      <c r="B275" s="140"/>
      <c r="C275" s="1"/>
      <c r="D275" s="261">
        <v>270</v>
      </c>
      <c r="E275" s="44" t="str">
        <f t="shared" si="16"/>
        <v/>
      </c>
      <c r="F275" s="45">
        <f t="shared" si="17"/>
        <v>0</v>
      </c>
      <c r="G275" s="46" t="str">
        <f t="shared" si="18"/>
        <v/>
      </c>
      <c r="H275" s="267">
        <f t="shared" si="19"/>
        <v>0</v>
      </c>
      <c r="I275" s="47"/>
      <c r="J275" s="1"/>
      <c r="K275" s="1"/>
    </row>
    <row r="276" spans="1:11" ht="16.5" customHeight="1">
      <c r="A276" s="1"/>
      <c r="B276" s="140"/>
      <c r="C276" s="1"/>
      <c r="D276" s="261">
        <v>271</v>
      </c>
      <c r="E276" s="44" t="str">
        <f t="shared" si="16"/>
        <v/>
      </c>
      <c r="F276" s="45">
        <f t="shared" si="17"/>
        <v>0</v>
      </c>
      <c r="G276" s="46" t="str">
        <f t="shared" si="18"/>
        <v/>
      </c>
      <c r="H276" s="267">
        <f t="shared" si="19"/>
        <v>0</v>
      </c>
      <c r="I276" s="47"/>
      <c r="J276" s="1"/>
      <c r="K276" s="1"/>
    </row>
    <row r="277" spans="1:11" ht="16.5" customHeight="1">
      <c r="A277" s="1"/>
      <c r="B277" s="140"/>
      <c r="C277" s="1"/>
      <c r="D277" s="261">
        <v>272</v>
      </c>
      <c r="E277" s="44" t="str">
        <f t="shared" si="16"/>
        <v/>
      </c>
      <c r="F277" s="45">
        <f t="shared" si="17"/>
        <v>0</v>
      </c>
      <c r="G277" s="46" t="str">
        <f t="shared" si="18"/>
        <v/>
      </c>
      <c r="H277" s="267">
        <f t="shared" si="19"/>
        <v>0</v>
      </c>
      <c r="I277" s="47"/>
      <c r="J277" s="1"/>
      <c r="K277" s="1"/>
    </row>
    <row r="278" spans="1:11" ht="16.5" customHeight="1">
      <c r="A278" s="1"/>
      <c r="B278" s="140"/>
      <c r="C278" s="1"/>
      <c r="D278" s="261">
        <v>273</v>
      </c>
      <c r="E278" s="44" t="str">
        <f t="shared" si="16"/>
        <v/>
      </c>
      <c r="F278" s="45">
        <f t="shared" si="17"/>
        <v>0</v>
      </c>
      <c r="G278" s="46" t="str">
        <f t="shared" si="18"/>
        <v/>
      </c>
      <c r="H278" s="267">
        <f t="shared" si="19"/>
        <v>0</v>
      </c>
      <c r="I278" s="47"/>
      <c r="J278" s="1"/>
      <c r="K278" s="1"/>
    </row>
    <row r="279" spans="1:11" ht="16.5" customHeight="1">
      <c r="A279" s="1"/>
      <c r="B279" s="140"/>
      <c r="C279" s="1"/>
      <c r="D279" s="261">
        <v>274</v>
      </c>
      <c r="E279" s="44" t="str">
        <f t="shared" si="16"/>
        <v/>
      </c>
      <c r="F279" s="45">
        <f t="shared" si="17"/>
        <v>0</v>
      </c>
      <c r="G279" s="46" t="str">
        <f t="shared" si="18"/>
        <v/>
      </c>
      <c r="H279" s="267">
        <f t="shared" si="19"/>
        <v>0</v>
      </c>
      <c r="I279" s="47"/>
      <c r="J279" s="1"/>
      <c r="K279" s="1"/>
    </row>
    <row r="280" spans="1:11" ht="16.5" customHeight="1">
      <c r="A280" s="1"/>
      <c r="B280" s="140"/>
      <c r="C280" s="1"/>
      <c r="D280" s="261">
        <v>275</v>
      </c>
      <c r="E280" s="44" t="str">
        <f t="shared" si="16"/>
        <v/>
      </c>
      <c r="F280" s="45">
        <f t="shared" si="17"/>
        <v>0</v>
      </c>
      <c r="G280" s="46" t="str">
        <f t="shared" si="18"/>
        <v/>
      </c>
      <c r="H280" s="267">
        <f t="shared" si="19"/>
        <v>0</v>
      </c>
      <c r="I280" s="47"/>
      <c r="J280" s="1"/>
      <c r="K280" s="1"/>
    </row>
    <row r="281" spans="1:11" ht="16.5" customHeight="1">
      <c r="A281" s="1"/>
      <c r="B281" s="140"/>
      <c r="C281" s="1"/>
      <c r="D281" s="261">
        <v>276</v>
      </c>
      <c r="E281" s="44" t="str">
        <f t="shared" si="16"/>
        <v/>
      </c>
      <c r="F281" s="45">
        <f t="shared" si="17"/>
        <v>0</v>
      </c>
      <c r="G281" s="46" t="str">
        <f t="shared" si="18"/>
        <v/>
      </c>
      <c r="H281" s="267">
        <f t="shared" si="19"/>
        <v>0</v>
      </c>
      <c r="I281" s="47"/>
      <c r="J281" s="1"/>
      <c r="K281" s="1"/>
    </row>
    <row r="282" spans="1:11" ht="16.5" customHeight="1">
      <c r="A282" s="1"/>
      <c r="B282" s="140"/>
      <c r="C282" s="1"/>
      <c r="D282" s="261">
        <v>277</v>
      </c>
      <c r="E282" s="44" t="str">
        <f t="shared" si="16"/>
        <v/>
      </c>
      <c r="F282" s="45">
        <f t="shared" si="17"/>
        <v>0</v>
      </c>
      <c r="G282" s="46" t="str">
        <f t="shared" si="18"/>
        <v/>
      </c>
      <c r="H282" s="267">
        <f t="shared" si="19"/>
        <v>0</v>
      </c>
      <c r="I282" s="47"/>
      <c r="J282" s="1"/>
      <c r="K282" s="1"/>
    </row>
    <row r="283" spans="1:11" ht="16.5" customHeight="1">
      <c r="A283" s="1"/>
      <c r="B283" s="140"/>
      <c r="C283" s="1"/>
      <c r="D283" s="261">
        <v>278</v>
      </c>
      <c r="E283" s="44" t="str">
        <f t="shared" si="16"/>
        <v/>
      </c>
      <c r="F283" s="45">
        <f t="shared" si="17"/>
        <v>0</v>
      </c>
      <c r="G283" s="46" t="str">
        <f t="shared" si="18"/>
        <v/>
      </c>
      <c r="H283" s="267">
        <f t="shared" si="19"/>
        <v>0</v>
      </c>
      <c r="I283" s="47"/>
      <c r="J283" s="1"/>
      <c r="K283" s="1"/>
    </row>
    <row r="284" spans="1:11" ht="16.5" customHeight="1">
      <c r="A284" s="1"/>
      <c r="B284" s="140"/>
      <c r="C284" s="1"/>
      <c r="D284" s="261">
        <v>279</v>
      </c>
      <c r="E284" s="44" t="str">
        <f t="shared" si="16"/>
        <v/>
      </c>
      <c r="F284" s="45">
        <f t="shared" si="17"/>
        <v>0</v>
      </c>
      <c r="G284" s="46" t="str">
        <f t="shared" si="18"/>
        <v/>
      </c>
      <c r="H284" s="267">
        <f t="shared" si="19"/>
        <v>0</v>
      </c>
      <c r="I284" s="47"/>
      <c r="J284" s="1"/>
      <c r="K284" s="1"/>
    </row>
    <row r="285" spans="1:11" ht="16.5" customHeight="1">
      <c r="A285" s="1"/>
      <c r="B285" s="140"/>
      <c r="C285" s="1"/>
      <c r="D285" s="261">
        <v>280</v>
      </c>
      <c r="E285" s="44" t="str">
        <f t="shared" si="16"/>
        <v/>
      </c>
      <c r="F285" s="45">
        <f t="shared" si="17"/>
        <v>0</v>
      </c>
      <c r="G285" s="46" t="str">
        <f t="shared" si="18"/>
        <v/>
      </c>
      <c r="H285" s="267">
        <f t="shared" si="19"/>
        <v>0</v>
      </c>
      <c r="I285" s="47"/>
      <c r="J285" s="1"/>
      <c r="K285" s="1"/>
    </row>
    <row r="286" spans="1:11" ht="16.5" customHeight="1">
      <c r="A286" s="1"/>
      <c r="B286" s="140"/>
      <c r="C286" s="1"/>
      <c r="D286" s="261">
        <v>281</v>
      </c>
      <c r="E286" s="44" t="str">
        <f t="shared" si="16"/>
        <v/>
      </c>
      <c r="F286" s="45">
        <f t="shared" si="17"/>
        <v>0</v>
      </c>
      <c r="G286" s="46" t="str">
        <f t="shared" si="18"/>
        <v/>
      </c>
      <c r="H286" s="267">
        <f t="shared" si="19"/>
        <v>0</v>
      </c>
      <c r="I286" s="47"/>
      <c r="J286" s="1"/>
      <c r="K286" s="1"/>
    </row>
    <row r="287" spans="1:11" ht="16.5" customHeight="1">
      <c r="A287" s="1"/>
      <c r="B287" s="140"/>
      <c r="C287" s="1"/>
      <c r="D287" s="261">
        <v>282</v>
      </c>
      <c r="E287" s="44" t="str">
        <f t="shared" si="16"/>
        <v/>
      </c>
      <c r="F287" s="45">
        <f t="shared" si="17"/>
        <v>0</v>
      </c>
      <c r="G287" s="46" t="str">
        <f t="shared" si="18"/>
        <v/>
      </c>
      <c r="H287" s="267">
        <f t="shared" si="19"/>
        <v>0</v>
      </c>
      <c r="I287" s="47"/>
      <c r="J287" s="1"/>
      <c r="K287" s="1"/>
    </row>
    <row r="288" spans="1:11" ht="16.5" customHeight="1">
      <c r="A288" s="1"/>
      <c r="B288" s="140"/>
      <c r="C288" s="1"/>
      <c r="D288" s="261">
        <v>283</v>
      </c>
      <c r="E288" s="44" t="str">
        <f t="shared" si="16"/>
        <v/>
      </c>
      <c r="F288" s="45">
        <f t="shared" si="17"/>
        <v>0</v>
      </c>
      <c r="G288" s="46" t="str">
        <f t="shared" si="18"/>
        <v/>
      </c>
      <c r="H288" s="267">
        <f t="shared" si="19"/>
        <v>0</v>
      </c>
      <c r="I288" s="47"/>
      <c r="J288" s="1"/>
      <c r="K288" s="1"/>
    </row>
    <row r="289" spans="1:11" ht="16.5" customHeight="1">
      <c r="A289" s="1"/>
      <c r="B289" s="140"/>
      <c r="C289" s="1"/>
      <c r="D289" s="261">
        <v>284</v>
      </c>
      <c r="E289" s="44" t="str">
        <f t="shared" si="16"/>
        <v/>
      </c>
      <c r="F289" s="45">
        <f t="shared" si="17"/>
        <v>0</v>
      </c>
      <c r="G289" s="46" t="str">
        <f t="shared" si="18"/>
        <v/>
      </c>
      <c r="H289" s="267">
        <f t="shared" si="19"/>
        <v>0</v>
      </c>
      <c r="I289" s="47"/>
      <c r="J289" s="1"/>
      <c r="K289" s="1"/>
    </row>
    <row r="290" spans="1:11" ht="16.5" customHeight="1">
      <c r="A290" s="1"/>
      <c r="B290" s="140"/>
      <c r="C290" s="1"/>
      <c r="D290" s="261">
        <v>285</v>
      </c>
      <c r="E290" s="44" t="str">
        <f t="shared" si="16"/>
        <v/>
      </c>
      <c r="F290" s="45">
        <f t="shared" si="17"/>
        <v>0</v>
      </c>
      <c r="G290" s="46" t="str">
        <f t="shared" si="18"/>
        <v/>
      </c>
      <c r="H290" s="267">
        <f t="shared" si="19"/>
        <v>0</v>
      </c>
      <c r="I290" s="47"/>
      <c r="J290" s="1"/>
      <c r="K290" s="1"/>
    </row>
    <row r="291" spans="1:11" ht="16.5" customHeight="1">
      <c r="A291" s="1"/>
      <c r="B291" s="140"/>
      <c r="C291" s="1"/>
      <c r="D291" s="261">
        <v>286</v>
      </c>
      <c r="E291" s="44" t="str">
        <f t="shared" si="16"/>
        <v/>
      </c>
      <c r="F291" s="45">
        <f t="shared" si="17"/>
        <v>0</v>
      </c>
      <c r="G291" s="46" t="str">
        <f t="shared" si="18"/>
        <v/>
      </c>
      <c r="H291" s="267">
        <f t="shared" si="19"/>
        <v>0</v>
      </c>
      <c r="I291" s="47"/>
      <c r="J291" s="1"/>
      <c r="K291" s="1"/>
    </row>
    <row r="292" spans="1:11" ht="16.5" customHeight="1">
      <c r="A292" s="1"/>
      <c r="B292" s="140"/>
      <c r="C292" s="1"/>
      <c r="D292" s="261">
        <v>287</v>
      </c>
      <c r="E292" s="44" t="str">
        <f t="shared" si="16"/>
        <v/>
      </c>
      <c r="F292" s="45">
        <f t="shared" si="17"/>
        <v>0</v>
      </c>
      <c r="G292" s="46" t="str">
        <f t="shared" si="18"/>
        <v/>
      </c>
      <c r="H292" s="267">
        <f t="shared" si="19"/>
        <v>0</v>
      </c>
      <c r="I292" s="47"/>
      <c r="J292" s="1"/>
      <c r="K292" s="1"/>
    </row>
    <row r="293" spans="1:11" ht="16.5" customHeight="1">
      <c r="A293" s="1"/>
      <c r="B293" s="140"/>
      <c r="C293" s="1"/>
      <c r="D293" s="261">
        <v>288</v>
      </c>
      <c r="E293" s="44" t="str">
        <f t="shared" si="16"/>
        <v/>
      </c>
      <c r="F293" s="45">
        <f t="shared" si="17"/>
        <v>0</v>
      </c>
      <c r="G293" s="46" t="str">
        <f t="shared" si="18"/>
        <v/>
      </c>
      <c r="H293" s="267">
        <f t="shared" si="19"/>
        <v>0</v>
      </c>
      <c r="I293" s="47"/>
      <c r="J293" s="1"/>
      <c r="K293" s="1"/>
    </row>
    <row r="294" spans="1:11" ht="16.5" customHeight="1">
      <c r="A294" s="1"/>
      <c r="B294" s="140"/>
      <c r="C294" s="1"/>
      <c r="D294" s="261">
        <v>289</v>
      </c>
      <c r="E294" s="44" t="str">
        <f t="shared" si="16"/>
        <v/>
      </c>
      <c r="F294" s="45">
        <f t="shared" si="17"/>
        <v>0</v>
      </c>
      <c r="G294" s="46" t="str">
        <f t="shared" si="18"/>
        <v/>
      </c>
      <c r="H294" s="267">
        <f t="shared" si="19"/>
        <v>0</v>
      </c>
      <c r="I294" s="47"/>
      <c r="J294" s="1"/>
      <c r="K294" s="1"/>
    </row>
    <row r="295" spans="1:11" ht="16.5" customHeight="1">
      <c r="A295" s="1"/>
      <c r="B295" s="140"/>
      <c r="C295" s="1"/>
      <c r="D295" s="261">
        <v>290</v>
      </c>
      <c r="E295" s="44" t="str">
        <f t="shared" si="16"/>
        <v/>
      </c>
      <c r="F295" s="45">
        <f t="shared" si="17"/>
        <v>0</v>
      </c>
      <c r="G295" s="46" t="str">
        <f t="shared" si="18"/>
        <v/>
      </c>
      <c r="H295" s="267">
        <f t="shared" si="19"/>
        <v>0</v>
      </c>
      <c r="I295" s="47"/>
      <c r="J295" s="1"/>
      <c r="K295" s="1"/>
    </row>
    <row r="296" spans="1:11" ht="16.5" customHeight="1">
      <c r="A296" s="1"/>
      <c r="B296" s="140"/>
      <c r="C296" s="1"/>
      <c r="D296" s="261">
        <v>291</v>
      </c>
      <c r="E296" s="44" t="str">
        <f t="shared" si="16"/>
        <v/>
      </c>
      <c r="F296" s="45">
        <f t="shared" si="17"/>
        <v>0</v>
      </c>
      <c r="G296" s="46" t="str">
        <f t="shared" si="18"/>
        <v/>
      </c>
      <c r="H296" s="267">
        <f t="shared" si="19"/>
        <v>0</v>
      </c>
      <c r="I296" s="47"/>
      <c r="J296" s="1"/>
      <c r="K296" s="1"/>
    </row>
    <row r="297" spans="1:11" ht="16.5" customHeight="1">
      <c r="A297" s="1"/>
      <c r="B297" s="140"/>
      <c r="C297" s="1"/>
      <c r="D297" s="261">
        <v>292</v>
      </c>
      <c r="E297" s="44" t="str">
        <f t="shared" si="16"/>
        <v/>
      </c>
      <c r="F297" s="45">
        <f t="shared" si="17"/>
        <v>0</v>
      </c>
      <c r="G297" s="46" t="str">
        <f t="shared" si="18"/>
        <v/>
      </c>
      <c r="H297" s="267">
        <f t="shared" si="19"/>
        <v>0</v>
      </c>
      <c r="I297" s="47"/>
      <c r="J297" s="1"/>
      <c r="K297" s="1"/>
    </row>
    <row r="298" spans="1:11" ht="16.5" customHeight="1">
      <c r="A298" s="1"/>
      <c r="B298" s="140"/>
      <c r="C298" s="1"/>
      <c r="D298" s="261">
        <v>293</v>
      </c>
      <c r="E298" s="44" t="str">
        <f t="shared" si="16"/>
        <v/>
      </c>
      <c r="F298" s="45">
        <f t="shared" si="17"/>
        <v>0</v>
      </c>
      <c r="G298" s="46" t="str">
        <f t="shared" si="18"/>
        <v/>
      </c>
      <c r="H298" s="267">
        <f t="shared" si="19"/>
        <v>0</v>
      </c>
      <c r="I298" s="47"/>
      <c r="J298" s="1"/>
      <c r="K298" s="1"/>
    </row>
    <row r="299" spans="1:11" ht="16.5" customHeight="1">
      <c r="A299" s="1"/>
      <c r="B299" s="140"/>
      <c r="C299" s="1"/>
      <c r="D299" s="261">
        <v>294</v>
      </c>
      <c r="E299" s="44" t="str">
        <f t="shared" si="16"/>
        <v/>
      </c>
      <c r="F299" s="45">
        <f t="shared" si="17"/>
        <v>0</v>
      </c>
      <c r="G299" s="46" t="str">
        <f t="shared" si="18"/>
        <v/>
      </c>
      <c r="H299" s="267">
        <f t="shared" si="19"/>
        <v>0</v>
      </c>
      <c r="I299" s="47"/>
      <c r="J299" s="1"/>
      <c r="K299" s="1"/>
    </row>
    <row r="300" spans="1:11" ht="16.5" customHeight="1">
      <c r="A300" s="1"/>
      <c r="B300" s="140"/>
      <c r="C300" s="1"/>
      <c r="D300" s="261">
        <v>295</v>
      </c>
      <c r="E300" s="44" t="str">
        <f t="shared" si="16"/>
        <v/>
      </c>
      <c r="F300" s="45">
        <f t="shared" si="17"/>
        <v>0</v>
      </c>
      <c r="G300" s="46" t="str">
        <f t="shared" si="18"/>
        <v/>
      </c>
      <c r="H300" s="267">
        <f t="shared" si="19"/>
        <v>0</v>
      </c>
      <c r="I300" s="47"/>
      <c r="J300" s="1"/>
      <c r="K300" s="1"/>
    </row>
    <row r="301" spans="1:11" ht="16.5" customHeight="1">
      <c r="A301" s="1"/>
      <c r="B301" s="140"/>
      <c r="C301" s="1"/>
      <c r="D301" s="261">
        <v>296</v>
      </c>
      <c r="E301" s="44" t="str">
        <f t="shared" si="16"/>
        <v/>
      </c>
      <c r="F301" s="45">
        <f t="shared" si="17"/>
        <v>0</v>
      </c>
      <c r="G301" s="46" t="str">
        <f t="shared" si="18"/>
        <v/>
      </c>
      <c r="H301" s="267">
        <f t="shared" si="19"/>
        <v>0</v>
      </c>
      <c r="I301" s="47"/>
      <c r="J301" s="1"/>
      <c r="K301" s="1"/>
    </row>
    <row r="302" spans="1:11" ht="16.5" customHeight="1">
      <c r="A302" s="1"/>
      <c r="B302" s="140"/>
      <c r="C302" s="1"/>
      <c r="D302" s="261">
        <v>297</v>
      </c>
      <c r="E302" s="44" t="str">
        <f t="shared" si="16"/>
        <v/>
      </c>
      <c r="F302" s="45">
        <f t="shared" si="17"/>
        <v>0</v>
      </c>
      <c r="G302" s="46" t="str">
        <f t="shared" si="18"/>
        <v/>
      </c>
      <c r="H302" s="267">
        <f t="shared" si="19"/>
        <v>0</v>
      </c>
      <c r="I302" s="47"/>
      <c r="J302" s="1"/>
      <c r="K302" s="1"/>
    </row>
    <row r="303" spans="1:11" ht="16.5" customHeight="1">
      <c r="A303" s="1"/>
      <c r="B303" s="140"/>
      <c r="C303" s="1"/>
      <c r="D303" s="261">
        <v>298</v>
      </c>
      <c r="E303" s="44" t="str">
        <f t="shared" si="16"/>
        <v/>
      </c>
      <c r="F303" s="45">
        <f t="shared" si="17"/>
        <v>0</v>
      </c>
      <c r="G303" s="46" t="str">
        <f t="shared" si="18"/>
        <v/>
      </c>
      <c r="H303" s="267">
        <f t="shared" si="19"/>
        <v>0</v>
      </c>
      <c r="I303" s="47"/>
      <c r="J303" s="1"/>
      <c r="K303" s="1"/>
    </row>
    <row r="304" spans="1:11" ht="16.5" customHeight="1">
      <c r="A304" s="1"/>
      <c r="B304" s="140"/>
      <c r="C304" s="1"/>
      <c r="D304" s="261">
        <v>299</v>
      </c>
      <c r="E304" s="44" t="str">
        <f t="shared" si="16"/>
        <v/>
      </c>
      <c r="F304" s="45">
        <f t="shared" si="17"/>
        <v>0</v>
      </c>
      <c r="G304" s="46" t="str">
        <f t="shared" si="18"/>
        <v/>
      </c>
      <c r="H304" s="267">
        <f t="shared" si="19"/>
        <v>0</v>
      </c>
      <c r="I304" s="47"/>
      <c r="J304" s="1"/>
      <c r="K304" s="1"/>
    </row>
    <row r="305" spans="1:11" ht="16.5" customHeight="1">
      <c r="A305" s="1"/>
      <c r="B305" s="140"/>
      <c r="C305" s="1"/>
      <c r="D305" s="261">
        <v>300</v>
      </c>
      <c r="E305" s="44" t="str">
        <f t="shared" si="16"/>
        <v/>
      </c>
      <c r="F305" s="45">
        <f t="shared" si="17"/>
        <v>0</v>
      </c>
      <c r="G305" s="46" t="str">
        <f t="shared" si="18"/>
        <v/>
      </c>
      <c r="H305" s="267">
        <f t="shared" si="19"/>
        <v>0</v>
      </c>
      <c r="I305" s="47"/>
      <c r="J305" s="1"/>
      <c r="K305" s="1"/>
    </row>
    <row r="306" spans="1:11" ht="16.5" customHeight="1">
      <c r="A306" s="1"/>
      <c r="B306" s="140"/>
      <c r="C306" s="1"/>
      <c r="D306" s="261">
        <v>301</v>
      </c>
      <c r="E306" s="44" t="str">
        <f t="shared" si="16"/>
        <v/>
      </c>
      <c r="F306" s="45">
        <f t="shared" si="17"/>
        <v>0</v>
      </c>
      <c r="G306" s="46" t="str">
        <f t="shared" si="18"/>
        <v/>
      </c>
      <c r="H306" s="267">
        <f t="shared" si="19"/>
        <v>0</v>
      </c>
      <c r="I306" s="47"/>
      <c r="J306" s="1"/>
      <c r="K306" s="1"/>
    </row>
    <row r="307" spans="1:11" ht="16.5" customHeight="1">
      <c r="A307" s="1"/>
      <c r="B307" s="140"/>
      <c r="C307" s="1"/>
      <c r="D307" s="261">
        <v>302</v>
      </c>
      <c r="E307" s="44" t="str">
        <f t="shared" si="16"/>
        <v/>
      </c>
      <c r="F307" s="45">
        <f t="shared" si="17"/>
        <v>0</v>
      </c>
      <c r="G307" s="46" t="str">
        <f t="shared" si="18"/>
        <v/>
      </c>
      <c r="H307" s="267">
        <f t="shared" si="19"/>
        <v>0</v>
      </c>
      <c r="I307" s="47"/>
      <c r="J307" s="1"/>
      <c r="K307" s="1"/>
    </row>
    <row r="308" spans="1:11" ht="16.5" customHeight="1">
      <c r="A308" s="1"/>
      <c r="B308" s="140"/>
      <c r="C308" s="1"/>
      <c r="D308" s="261">
        <v>303</v>
      </c>
      <c r="E308" s="44" t="str">
        <f t="shared" si="16"/>
        <v/>
      </c>
      <c r="F308" s="45">
        <f t="shared" si="17"/>
        <v>0</v>
      </c>
      <c r="G308" s="46" t="str">
        <f t="shared" si="18"/>
        <v/>
      </c>
      <c r="H308" s="267">
        <f t="shared" si="19"/>
        <v>0</v>
      </c>
      <c r="I308" s="47"/>
      <c r="J308" s="1"/>
      <c r="K308" s="1"/>
    </row>
    <row r="309" spans="1:11" ht="16.5" customHeight="1">
      <c r="A309" s="1"/>
      <c r="B309" s="140"/>
      <c r="C309" s="1"/>
      <c r="D309" s="261">
        <v>304</v>
      </c>
      <c r="E309" s="44" t="str">
        <f t="shared" si="16"/>
        <v/>
      </c>
      <c r="F309" s="45">
        <f t="shared" si="17"/>
        <v>0</v>
      </c>
      <c r="G309" s="46" t="str">
        <f t="shared" si="18"/>
        <v/>
      </c>
      <c r="H309" s="267">
        <f t="shared" si="19"/>
        <v>0</v>
      </c>
      <c r="I309" s="47"/>
      <c r="J309" s="1"/>
      <c r="K309" s="1"/>
    </row>
    <row r="310" spans="1:11" ht="16.5" customHeight="1">
      <c r="A310" s="1"/>
      <c r="B310" s="140"/>
      <c r="C310" s="1"/>
      <c r="D310" s="261">
        <v>305</v>
      </c>
      <c r="E310" s="44" t="str">
        <f t="shared" si="16"/>
        <v/>
      </c>
      <c r="F310" s="45">
        <f t="shared" si="17"/>
        <v>0</v>
      </c>
      <c r="G310" s="46" t="str">
        <f t="shared" si="18"/>
        <v/>
      </c>
      <c r="H310" s="267">
        <f t="shared" si="19"/>
        <v>0</v>
      </c>
      <c r="I310" s="47"/>
      <c r="J310" s="1"/>
      <c r="K310" s="1"/>
    </row>
    <row r="311" spans="1:11" ht="16.5" customHeight="1">
      <c r="A311" s="1"/>
      <c r="B311" s="140"/>
      <c r="C311" s="1"/>
      <c r="D311" s="261">
        <v>306</v>
      </c>
      <c r="E311" s="44" t="str">
        <f t="shared" si="16"/>
        <v/>
      </c>
      <c r="F311" s="45">
        <f t="shared" si="17"/>
        <v>0</v>
      </c>
      <c r="G311" s="46" t="str">
        <f t="shared" si="18"/>
        <v/>
      </c>
      <c r="H311" s="267">
        <f t="shared" si="19"/>
        <v>0</v>
      </c>
      <c r="I311" s="47"/>
      <c r="J311" s="1"/>
      <c r="K311" s="1"/>
    </row>
    <row r="312" spans="1:11" ht="16.5" customHeight="1">
      <c r="A312" s="1"/>
      <c r="B312" s="140"/>
      <c r="C312" s="1"/>
      <c r="D312" s="261">
        <v>307</v>
      </c>
      <c r="E312" s="44" t="str">
        <f t="shared" si="16"/>
        <v/>
      </c>
      <c r="F312" s="45">
        <f t="shared" si="17"/>
        <v>0</v>
      </c>
      <c r="G312" s="46" t="str">
        <f t="shared" si="18"/>
        <v/>
      </c>
      <c r="H312" s="267">
        <f t="shared" si="19"/>
        <v>0</v>
      </c>
      <c r="I312" s="47"/>
      <c r="J312" s="1"/>
      <c r="K312" s="1"/>
    </row>
    <row r="313" spans="1:11" ht="16.5" customHeight="1">
      <c r="A313" s="1"/>
      <c r="B313" s="140"/>
      <c r="C313" s="1"/>
      <c r="D313" s="261">
        <v>308</v>
      </c>
      <c r="E313" s="44" t="str">
        <f t="shared" si="16"/>
        <v/>
      </c>
      <c r="F313" s="45">
        <f t="shared" si="17"/>
        <v>0</v>
      </c>
      <c r="G313" s="46" t="str">
        <f t="shared" si="18"/>
        <v/>
      </c>
      <c r="H313" s="267">
        <f t="shared" si="19"/>
        <v>0</v>
      </c>
      <c r="I313" s="47"/>
      <c r="J313" s="1"/>
      <c r="K313" s="1"/>
    </row>
    <row r="314" spans="1:11" ht="16.5" customHeight="1">
      <c r="A314" s="1"/>
      <c r="B314" s="140"/>
      <c r="C314" s="1"/>
      <c r="D314" s="261">
        <v>309</v>
      </c>
      <c r="E314" s="44" t="str">
        <f t="shared" si="16"/>
        <v/>
      </c>
      <c r="F314" s="45">
        <f t="shared" si="17"/>
        <v>0</v>
      </c>
      <c r="G314" s="46" t="str">
        <f t="shared" si="18"/>
        <v/>
      </c>
      <c r="H314" s="267">
        <f t="shared" si="19"/>
        <v>0</v>
      </c>
      <c r="I314" s="47"/>
      <c r="J314" s="1"/>
      <c r="K314" s="1"/>
    </row>
    <row r="315" spans="1:11" ht="16.5" customHeight="1">
      <c r="A315" s="1"/>
      <c r="B315" s="140"/>
      <c r="C315" s="1"/>
      <c r="D315" s="261">
        <v>310</v>
      </c>
      <c r="E315" s="44" t="str">
        <f t="shared" si="16"/>
        <v/>
      </c>
      <c r="F315" s="45">
        <f t="shared" si="17"/>
        <v>0</v>
      </c>
      <c r="G315" s="46" t="str">
        <f t="shared" si="18"/>
        <v/>
      </c>
      <c r="H315" s="267">
        <f t="shared" si="19"/>
        <v>0</v>
      </c>
      <c r="I315" s="47"/>
      <c r="J315" s="1"/>
      <c r="K315" s="1"/>
    </row>
    <row r="316" spans="1:11" ht="16.5" customHeight="1">
      <c r="A316" s="1"/>
      <c r="B316" s="140"/>
      <c r="C316" s="1"/>
      <c r="D316" s="261">
        <v>311</v>
      </c>
      <c r="E316" s="44" t="str">
        <f t="shared" si="16"/>
        <v/>
      </c>
      <c r="F316" s="45">
        <f t="shared" si="17"/>
        <v>0</v>
      </c>
      <c r="G316" s="46" t="str">
        <f t="shared" si="18"/>
        <v/>
      </c>
      <c r="H316" s="267">
        <f t="shared" si="19"/>
        <v>0</v>
      </c>
      <c r="I316" s="47"/>
      <c r="J316" s="1"/>
      <c r="K316" s="1"/>
    </row>
    <row r="317" spans="1:11" ht="16.5" customHeight="1">
      <c r="A317" s="1"/>
      <c r="B317" s="140"/>
      <c r="C317" s="1"/>
      <c r="D317" s="261">
        <v>312</v>
      </c>
      <c r="E317" s="44" t="str">
        <f t="shared" si="16"/>
        <v/>
      </c>
      <c r="F317" s="45">
        <f t="shared" si="17"/>
        <v>0</v>
      </c>
      <c r="G317" s="46" t="str">
        <f t="shared" si="18"/>
        <v/>
      </c>
      <c r="H317" s="267">
        <f t="shared" si="19"/>
        <v>0</v>
      </c>
      <c r="I317" s="47"/>
      <c r="J317" s="1"/>
      <c r="K317" s="1"/>
    </row>
    <row r="318" spans="1:11" ht="16.5" customHeight="1">
      <c r="A318" s="1"/>
      <c r="B318" s="140"/>
      <c r="C318" s="1"/>
      <c r="D318" s="261">
        <v>313</v>
      </c>
      <c r="E318" s="44" t="str">
        <f t="shared" si="16"/>
        <v/>
      </c>
      <c r="F318" s="45">
        <f t="shared" si="17"/>
        <v>0</v>
      </c>
      <c r="G318" s="46" t="str">
        <f t="shared" si="18"/>
        <v/>
      </c>
      <c r="H318" s="267">
        <f t="shared" si="19"/>
        <v>0</v>
      </c>
      <c r="I318" s="47"/>
      <c r="J318" s="1"/>
      <c r="K318" s="1"/>
    </row>
    <row r="319" spans="1:11" ht="16.5" customHeight="1">
      <c r="A319" s="1"/>
      <c r="B319" s="140"/>
      <c r="C319" s="1"/>
      <c r="D319" s="261">
        <v>314</v>
      </c>
      <c r="E319" s="44" t="str">
        <f t="shared" si="16"/>
        <v/>
      </c>
      <c r="F319" s="45">
        <f t="shared" si="17"/>
        <v>0</v>
      </c>
      <c r="G319" s="46" t="str">
        <f t="shared" si="18"/>
        <v/>
      </c>
      <c r="H319" s="267">
        <f t="shared" si="19"/>
        <v>0</v>
      </c>
      <c r="I319" s="47"/>
      <c r="J319" s="1"/>
      <c r="K319" s="1"/>
    </row>
    <row r="320" spans="1:11" ht="16.5" customHeight="1">
      <c r="A320" s="1"/>
      <c r="B320" s="140"/>
      <c r="C320" s="1"/>
      <c r="D320" s="261">
        <v>315</v>
      </c>
      <c r="E320" s="44" t="str">
        <f t="shared" si="16"/>
        <v/>
      </c>
      <c r="F320" s="45">
        <f t="shared" si="17"/>
        <v>0</v>
      </c>
      <c r="G320" s="46" t="str">
        <f t="shared" si="18"/>
        <v/>
      </c>
      <c r="H320" s="267">
        <f t="shared" si="19"/>
        <v>0</v>
      </c>
      <c r="I320" s="47"/>
      <c r="J320" s="1"/>
      <c r="K320" s="1"/>
    </row>
    <row r="321" spans="1:11" ht="16.5" customHeight="1">
      <c r="A321" s="1"/>
      <c r="B321" s="140"/>
      <c r="C321" s="1"/>
      <c r="D321" s="261">
        <v>316</v>
      </c>
      <c r="E321" s="44" t="str">
        <f t="shared" si="16"/>
        <v/>
      </c>
      <c r="F321" s="45">
        <f t="shared" si="17"/>
        <v>0</v>
      </c>
      <c r="G321" s="46" t="str">
        <f t="shared" si="18"/>
        <v/>
      </c>
      <c r="H321" s="267">
        <f t="shared" si="19"/>
        <v>0</v>
      </c>
      <c r="I321" s="47"/>
      <c r="J321" s="1"/>
      <c r="K321" s="1"/>
    </row>
    <row r="322" spans="1:11" ht="16.5" customHeight="1">
      <c r="A322" s="1"/>
      <c r="B322" s="140"/>
      <c r="C322" s="1"/>
      <c r="D322" s="261">
        <v>317</v>
      </c>
      <c r="E322" s="44" t="str">
        <f t="shared" si="16"/>
        <v/>
      </c>
      <c r="F322" s="45">
        <f t="shared" si="17"/>
        <v>0</v>
      </c>
      <c r="G322" s="46" t="str">
        <f t="shared" si="18"/>
        <v/>
      </c>
      <c r="H322" s="267">
        <f t="shared" si="19"/>
        <v>0</v>
      </c>
      <c r="I322" s="47"/>
      <c r="J322" s="1"/>
      <c r="K322" s="1"/>
    </row>
    <row r="323" spans="1:11" ht="16.5" customHeight="1">
      <c r="A323" s="1"/>
      <c r="B323" s="140"/>
      <c r="C323" s="1"/>
      <c r="D323" s="261">
        <v>318</v>
      </c>
      <c r="E323" s="44" t="str">
        <f t="shared" si="16"/>
        <v/>
      </c>
      <c r="F323" s="45">
        <f t="shared" si="17"/>
        <v>0</v>
      </c>
      <c r="G323" s="46" t="str">
        <f t="shared" si="18"/>
        <v/>
      </c>
      <c r="H323" s="267">
        <f t="shared" si="19"/>
        <v>0</v>
      </c>
      <c r="I323" s="47"/>
      <c r="J323" s="1"/>
      <c r="K323" s="1"/>
    </row>
    <row r="324" spans="1:11" ht="16.5" customHeight="1">
      <c r="A324" s="1"/>
      <c r="B324" s="140"/>
      <c r="C324" s="1"/>
      <c r="D324" s="261">
        <v>319</v>
      </c>
      <c r="E324" s="44" t="str">
        <f t="shared" si="16"/>
        <v/>
      </c>
      <c r="F324" s="45">
        <f t="shared" si="17"/>
        <v>0</v>
      </c>
      <c r="G324" s="46" t="str">
        <f t="shared" si="18"/>
        <v/>
      </c>
      <c r="H324" s="267">
        <f t="shared" si="19"/>
        <v>0</v>
      </c>
      <c r="I324" s="47"/>
      <c r="J324" s="1"/>
      <c r="K324" s="1"/>
    </row>
    <row r="325" spans="1:11" ht="16.5" customHeight="1">
      <c r="A325" s="1"/>
      <c r="B325" s="140"/>
      <c r="C325" s="1"/>
      <c r="D325" s="261">
        <v>320</v>
      </c>
      <c r="E325" s="44" t="str">
        <f t="shared" si="16"/>
        <v/>
      </c>
      <c r="F325" s="45">
        <f t="shared" si="17"/>
        <v>0</v>
      </c>
      <c r="G325" s="46" t="str">
        <f t="shared" si="18"/>
        <v/>
      </c>
      <c r="H325" s="267">
        <f t="shared" si="19"/>
        <v>0</v>
      </c>
      <c r="I325" s="47"/>
      <c r="J325" s="1"/>
      <c r="K325" s="1"/>
    </row>
    <row r="326" spans="1:11" ht="16.5" customHeight="1">
      <c r="A326" s="1"/>
      <c r="B326" s="140"/>
      <c r="C326" s="1"/>
      <c r="D326" s="261">
        <v>321</v>
      </c>
      <c r="E326" s="44" t="str">
        <f t="shared" si="16"/>
        <v/>
      </c>
      <c r="F326" s="45">
        <f t="shared" si="17"/>
        <v>0</v>
      </c>
      <c r="G326" s="46" t="str">
        <f t="shared" si="18"/>
        <v/>
      </c>
      <c r="H326" s="267">
        <f t="shared" si="19"/>
        <v>0</v>
      </c>
      <c r="I326" s="47"/>
      <c r="J326" s="1"/>
      <c r="K326" s="1"/>
    </row>
    <row r="327" spans="1:11" ht="16.5" customHeight="1">
      <c r="A327" s="1"/>
      <c r="B327" s="140"/>
      <c r="C327" s="1"/>
      <c r="D327" s="261">
        <v>322</v>
      </c>
      <c r="E327" s="44" t="str">
        <f t="shared" si="16"/>
        <v/>
      </c>
      <c r="F327" s="45">
        <f t="shared" si="17"/>
        <v>0</v>
      </c>
      <c r="G327" s="46" t="str">
        <f t="shared" si="18"/>
        <v/>
      </c>
      <c r="H327" s="267">
        <f t="shared" si="19"/>
        <v>0</v>
      </c>
      <c r="I327" s="47"/>
      <c r="J327" s="1"/>
      <c r="K327" s="1"/>
    </row>
    <row r="328" spans="1:11" ht="16.5" customHeight="1">
      <c r="A328" s="1"/>
      <c r="B328" s="140"/>
      <c r="C328" s="1"/>
      <c r="D328" s="261">
        <v>323</v>
      </c>
      <c r="E328" s="44" t="str">
        <f t="shared" ref="E328:E391" si="20">IF(ISERROR(VLOOKUP($D328,$B$674:$E$1173,4,FALSE)),"",VLOOKUP($D328,$B$674:$E$1173,4,FALSE))</f>
        <v/>
      </c>
      <c r="F328" s="45">
        <f t="shared" ref="F328:F391" si="21">F327</f>
        <v>0</v>
      </c>
      <c r="G328" s="46" t="str">
        <f t="shared" ref="G328:G391" si="22">IF(ISERROR(VLOOKUP($D328,$B$674:$G$1173,6,FALSE)),"",T(VLOOKUP($D328,$B$674:$G$1173,6,FALSE)))</f>
        <v/>
      </c>
      <c r="H328" s="267">
        <f t="shared" ref="H328:H391" si="23">IF(ISERROR(VLOOKUP($D328,$B$674:$H$1173,7,FALSE)),0,VLOOKUP($D328,$B$674:$H$1173,7,FALSE))</f>
        <v>0</v>
      </c>
      <c r="I328" s="47"/>
      <c r="J328" s="1"/>
      <c r="K328" s="1"/>
    </row>
    <row r="329" spans="1:11" ht="16.5" customHeight="1">
      <c r="A329" s="1"/>
      <c r="B329" s="140"/>
      <c r="C329" s="1"/>
      <c r="D329" s="261">
        <v>324</v>
      </c>
      <c r="E329" s="44" t="str">
        <f t="shared" si="20"/>
        <v/>
      </c>
      <c r="F329" s="45">
        <f t="shared" si="21"/>
        <v>0</v>
      </c>
      <c r="G329" s="46" t="str">
        <f t="shared" si="22"/>
        <v/>
      </c>
      <c r="H329" s="267">
        <f t="shared" si="23"/>
        <v>0</v>
      </c>
      <c r="I329" s="47"/>
      <c r="J329" s="1"/>
      <c r="K329" s="1"/>
    </row>
    <row r="330" spans="1:11" ht="16.5" customHeight="1">
      <c r="A330" s="1"/>
      <c r="B330" s="140"/>
      <c r="C330" s="1"/>
      <c r="D330" s="261">
        <v>325</v>
      </c>
      <c r="E330" s="44" t="str">
        <f t="shared" si="20"/>
        <v/>
      </c>
      <c r="F330" s="45">
        <f t="shared" si="21"/>
        <v>0</v>
      </c>
      <c r="G330" s="46" t="str">
        <f t="shared" si="22"/>
        <v/>
      </c>
      <c r="H330" s="267">
        <f t="shared" si="23"/>
        <v>0</v>
      </c>
      <c r="I330" s="47"/>
      <c r="J330" s="1"/>
      <c r="K330" s="1"/>
    </row>
    <row r="331" spans="1:11" ht="16.5" customHeight="1">
      <c r="A331" s="1"/>
      <c r="B331" s="140"/>
      <c r="C331" s="1"/>
      <c r="D331" s="261">
        <v>326</v>
      </c>
      <c r="E331" s="44" t="str">
        <f t="shared" si="20"/>
        <v/>
      </c>
      <c r="F331" s="45">
        <f t="shared" si="21"/>
        <v>0</v>
      </c>
      <c r="G331" s="46" t="str">
        <f t="shared" si="22"/>
        <v/>
      </c>
      <c r="H331" s="267">
        <f t="shared" si="23"/>
        <v>0</v>
      </c>
      <c r="I331" s="47"/>
      <c r="J331" s="1"/>
      <c r="K331" s="1"/>
    </row>
    <row r="332" spans="1:11" ht="16.5" customHeight="1">
      <c r="A332" s="1"/>
      <c r="B332" s="140"/>
      <c r="C332" s="1"/>
      <c r="D332" s="261">
        <v>327</v>
      </c>
      <c r="E332" s="44" t="str">
        <f t="shared" si="20"/>
        <v/>
      </c>
      <c r="F332" s="45">
        <f t="shared" si="21"/>
        <v>0</v>
      </c>
      <c r="G332" s="46" t="str">
        <f t="shared" si="22"/>
        <v/>
      </c>
      <c r="H332" s="267">
        <f t="shared" si="23"/>
        <v>0</v>
      </c>
      <c r="I332" s="47"/>
      <c r="J332" s="1"/>
      <c r="K332" s="1"/>
    </row>
    <row r="333" spans="1:11" ht="16.5" customHeight="1">
      <c r="A333" s="1"/>
      <c r="B333" s="140"/>
      <c r="C333" s="1"/>
      <c r="D333" s="261">
        <v>328</v>
      </c>
      <c r="E333" s="44" t="str">
        <f t="shared" si="20"/>
        <v/>
      </c>
      <c r="F333" s="45">
        <f t="shared" si="21"/>
        <v>0</v>
      </c>
      <c r="G333" s="46" t="str">
        <f t="shared" si="22"/>
        <v/>
      </c>
      <c r="H333" s="267">
        <f t="shared" si="23"/>
        <v>0</v>
      </c>
      <c r="I333" s="47"/>
      <c r="J333" s="1"/>
      <c r="K333" s="1"/>
    </row>
    <row r="334" spans="1:11" ht="16.5" customHeight="1">
      <c r="A334" s="1"/>
      <c r="B334" s="140"/>
      <c r="C334" s="1"/>
      <c r="D334" s="261">
        <v>329</v>
      </c>
      <c r="E334" s="44" t="str">
        <f t="shared" si="20"/>
        <v/>
      </c>
      <c r="F334" s="45">
        <f t="shared" si="21"/>
        <v>0</v>
      </c>
      <c r="G334" s="46" t="str">
        <f t="shared" si="22"/>
        <v/>
      </c>
      <c r="H334" s="267">
        <f t="shared" si="23"/>
        <v>0</v>
      </c>
      <c r="I334" s="47"/>
      <c r="J334" s="1"/>
      <c r="K334" s="1"/>
    </row>
    <row r="335" spans="1:11" ht="16.5" customHeight="1">
      <c r="A335" s="1"/>
      <c r="B335" s="140"/>
      <c r="C335" s="1"/>
      <c r="D335" s="261">
        <v>330</v>
      </c>
      <c r="E335" s="44" t="str">
        <f t="shared" si="20"/>
        <v/>
      </c>
      <c r="F335" s="45">
        <f t="shared" si="21"/>
        <v>0</v>
      </c>
      <c r="G335" s="46" t="str">
        <f t="shared" si="22"/>
        <v/>
      </c>
      <c r="H335" s="267">
        <f t="shared" si="23"/>
        <v>0</v>
      </c>
      <c r="I335" s="47"/>
      <c r="J335" s="1"/>
      <c r="K335" s="1"/>
    </row>
    <row r="336" spans="1:11" ht="16.5" customHeight="1">
      <c r="A336" s="1"/>
      <c r="B336" s="140"/>
      <c r="C336" s="1"/>
      <c r="D336" s="261">
        <v>331</v>
      </c>
      <c r="E336" s="44" t="str">
        <f t="shared" si="20"/>
        <v/>
      </c>
      <c r="F336" s="45">
        <f t="shared" si="21"/>
        <v>0</v>
      </c>
      <c r="G336" s="46" t="str">
        <f t="shared" si="22"/>
        <v/>
      </c>
      <c r="H336" s="267">
        <f t="shared" si="23"/>
        <v>0</v>
      </c>
      <c r="I336" s="47"/>
      <c r="J336" s="1"/>
      <c r="K336" s="1"/>
    </row>
    <row r="337" spans="1:11" ht="16.5" customHeight="1">
      <c r="A337" s="1"/>
      <c r="B337" s="140"/>
      <c r="C337" s="1"/>
      <c r="D337" s="261">
        <v>332</v>
      </c>
      <c r="E337" s="44" t="str">
        <f t="shared" si="20"/>
        <v/>
      </c>
      <c r="F337" s="45">
        <f t="shared" si="21"/>
        <v>0</v>
      </c>
      <c r="G337" s="46" t="str">
        <f t="shared" si="22"/>
        <v/>
      </c>
      <c r="H337" s="267">
        <f t="shared" si="23"/>
        <v>0</v>
      </c>
      <c r="I337" s="47"/>
      <c r="J337" s="1"/>
      <c r="K337" s="1"/>
    </row>
    <row r="338" spans="1:11" ht="16.5" customHeight="1">
      <c r="A338" s="1"/>
      <c r="B338" s="140"/>
      <c r="C338" s="1"/>
      <c r="D338" s="261">
        <v>333</v>
      </c>
      <c r="E338" s="44" t="str">
        <f t="shared" si="20"/>
        <v/>
      </c>
      <c r="F338" s="45">
        <f t="shared" si="21"/>
        <v>0</v>
      </c>
      <c r="G338" s="46" t="str">
        <f t="shared" si="22"/>
        <v/>
      </c>
      <c r="H338" s="267">
        <f t="shared" si="23"/>
        <v>0</v>
      </c>
      <c r="I338" s="47"/>
      <c r="J338" s="1"/>
      <c r="K338" s="1"/>
    </row>
    <row r="339" spans="1:11" ht="16.5" customHeight="1">
      <c r="A339" s="1"/>
      <c r="B339" s="140"/>
      <c r="C339" s="1"/>
      <c r="D339" s="261">
        <v>334</v>
      </c>
      <c r="E339" s="44" t="str">
        <f t="shared" si="20"/>
        <v/>
      </c>
      <c r="F339" s="45">
        <f t="shared" si="21"/>
        <v>0</v>
      </c>
      <c r="G339" s="46" t="str">
        <f t="shared" si="22"/>
        <v/>
      </c>
      <c r="H339" s="267">
        <f t="shared" si="23"/>
        <v>0</v>
      </c>
      <c r="I339" s="47"/>
      <c r="J339" s="1"/>
      <c r="K339" s="1"/>
    </row>
    <row r="340" spans="1:11" ht="16.5" customHeight="1">
      <c r="A340" s="1"/>
      <c r="B340" s="140"/>
      <c r="C340" s="1"/>
      <c r="D340" s="261">
        <v>335</v>
      </c>
      <c r="E340" s="44" t="str">
        <f t="shared" si="20"/>
        <v/>
      </c>
      <c r="F340" s="45">
        <f t="shared" si="21"/>
        <v>0</v>
      </c>
      <c r="G340" s="46" t="str">
        <f t="shared" si="22"/>
        <v/>
      </c>
      <c r="H340" s="267">
        <f t="shared" si="23"/>
        <v>0</v>
      </c>
      <c r="I340" s="47"/>
      <c r="J340" s="1"/>
      <c r="K340" s="1"/>
    </row>
    <row r="341" spans="1:11" ht="16.5" customHeight="1">
      <c r="A341" s="1"/>
      <c r="B341" s="140"/>
      <c r="C341" s="1"/>
      <c r="D341" s="261">
        <v>336</v>
      </c>
      <c r="E341" s="44" t="str">
        <f t="shared" si="20"/>
        <v/>
      </c>
      <c r="F341" s="45">
        <f t="shared" si="21"/>
        <v>0</v>
      </c>
      <c r="G341" s="46" t="str">
        <f t="shared" si="22"/>
        <v/>
      </c>
      <c r="H341" s="267">
        <f t="shared" si="23"/>
        <v>0</v>
      </c>
      <c r="I341" s="47"/>
      <c r="J341" s="1"/>
      <c r="K341" s="1"/>
    </row>
    <row r="342" spans="1:11" ht="16.5" customHeight="1">
      <c r="A342" s="1"/>
      <c r="B342" s="140"/>
      <c r="C342" s="1"/>
      <c r="D342" s="261">
        <v>337</v>
      </c>
      <c r="E342" s="44" t="str">
        <f t="shared" si="20"/>
        <v/>
      </c>
      <c r="F342" s="45">
        <f t="shared" si="21"/>
        <v>0</v>
      </c>
      <c r="G342" s="46" t="str">
        <f t="shared" si="22"/>
        <v/>
      </c>
      <c r="H342" s="267">
        <f t="shared" si="23"/>
        <v>0</v>
      </c>
      <c r="I342" s="47"/>
      <c r="J342" s="1"/>
      <c r="K342" s="1"/>
    </row>
    <row r="343" spans="1:11" ht="16.5" customHeight="1">
      <c r="A343" s="1"/>
      <c r="B343" s="140"/>
      <c r="C343" s="1"/>
      <c r="D343" s="261">
        <v>338</v>
      </c>
      <c r="E343" s="44" t="str">
        <f t="shared" si="20"/>
        <v/>
      </c>
      <c r="F343" s="45">
        <f t="shared" si="21"/>
        <v>0</v>
      </c>
      <c r="G343" s="46" t="str">
        <f t="shared" si="22"/>
        <v/>
      </c>
      <c r="H343" s="267">
        <f t="shared" si="23"/>
        <v>0</v>
      </c>
      <c r="I343" s="47"/>
      <c r="J343" s="1"/>
      <c r="K343" s="1"/>
    </row>
    <row r="344" spans="1:11" ht="16.5" customHeight="1">
      <c r="A344" s="1"/>
      <c r="B344" s="140"/>
      <c r="C344" s="1"/>
      <c r="D344" s="261">
        <v>339</v>
      </c>
      <c r="E344" s="44" t="str">
        <f t="shared" si="20"/>
        <v/>
      </c>
      <c r="F344" s="45">
        <f t="shared" si="21"/>
        <v>0</v>
      </c>
      <c r="G344" s="46" t="str">
        <f t="shared" si="22"/>
        <v/>
      </c>
      <c r="H344" s="267">
        <f t="shared" si="23"/>
        <v>0</v>
      </c>
      <c r="I344" s="47"/>
      <c r="J344" s="1"/>
      <c r="K344" s="1"/>
    </row>
    <row r="345" spans="1:11" ht="16.5" customHeight="1">
      <c r="A345" s="1"/>
      <c r="B345" s="140"/>
      <c r="C345" s="1"/>
      <c r="D345" s="261">
        <v>340</v>
      </c>
      <c r="E345" s="44" t="str">
        <f t="shared" si="20"/>
        <v/>
      </c>
      <c r="F345" s="45">
        <f t="shared" si="21"/>
        <v>0</v>
      </c>
      <c r="G345" s="46" t="str">
        <f t="shared" si="22"/>
        <v/>
      </c>
      <c r="H345" s="267">
        <f t="shared" si="23"/>
        <v>0</v>
      </c>
      <c r="I345" s="47"/>
      <c r="J345" s="1"/>
      <c r="K345" s="1"/>
    </row>
    <row r="346" spans="1:11" ht="16.5" customHeight="1">
      <c r="A346" s="1"/>
      <c r="B346" s="140"/>
      <c r="C346" s="1"/>
      <c r="D346" s="261">
        <v>341</v>
      </c>
      <c r="E346" s="44" t="str">
        <f t="shared" si="20"/>
        <v/>
      </c>
      <c r="F346" s="45">
        <f t="shared" si="21"/>
        <v>0</v>
      </c>
      <c r="G346" s="46" t="str">
        <f t="shared" si="22"/>
        <v/>
      </c>
      <c r="H346" s="267">
        <f t="shared" si="23"/>
        <v>0</v>
      </c>
      <c r="I346" s="47"/>
      <c r="J346" s="1"/>
      <c r="K346" s="1"/>
    </row>
    <row r="347" spans="1:11" ht="16.5" customHeight="1">
      <c r="A347" s="1"/>
      <c r="B347" s="140"/>
      <c r="C347" s="1"/>
      <c r="D347" s="261">
        <v>342</v>
      </c>
      <c r="E347" s="44" t="str">
        <f t="shared" si="20"/>
        <v/>
      </c>
      <c r="F347" s="45">
        <f t="shared" si="21"/>
        <v>0</v>
      </c>
      <c r="G347" s="46" t="str">
        <f t="shared" si="22"/>
        <v/>
      </c>
      <c r="H347" s="267">
        <f t="shared" si="23"/>
        <v>0</v>
      </c>
      <c r="I347" s="47"/>
      <c r="J347" s="1"/>
      <c r="K347" s="1"/>
    </row>
    <row r="348" spans="1:11" ht="16.5" customHeight="1">
      <c r="A348" s="1"/>
      <c r="B348" s="140"/>
      <c r="C348" s="1"/>
      <c r="D348" s="261">
        <v>343</v>
      </c>
      <c r="E348" s="44" t="str">
        <f t="shared" si="20"/>
        <v/>
      </c>
      <c r="F348" s="45">
        <f t="shared" si="21"/>
        <v>0</v>
      </c>
      <c r="G348" s="46" t="str">
        <f t="shared" si="22"/>
        <v/>
      </c>
      <c r="H348" s="267">
        <f t="shared" si="23"/>
        <v>0</v>
      </c>
      <c r="I348" s="47"/>
      <c r="J348" s="1"/>
      <c r="K348" s="1"/>
    </row>
    <row r="349" spans="1:11" ht="16.5" customHeight="1">
      <c r="A349" s="1"/>
      <c r="B349" s="140"/>
      <c r="C349" s="1"/>
      <c r="D349" s="261">
        <v>344</v>
      </c>
      <c r="E349" s="44" t="str">
        <f t="shared" si="20"/>
        <v/>
      </c>
      <c r="F349" s="45">
        <f t="shared" si="21"/>
        <v>0</v>
      </c>
      <c r="G349" s="46" t="str">
        <f t="shared" si="22"/>
        <v/>
      </c>
      <c r="H349" s="267">
        <f t="shared" si="23"/>
        <v>0</v>
      </c>
      <c r="I349" s="47"/>
      <c r="J349" s="1"/>
      <c r="K349" s="1"/>
    </row>
    <row r="350" spans="1:11" ht="16.5" customHeight="1">
      <c r="A350" s="1"/>
      <c r="B350" s="140"/>
      <c r="C350" s="1"/>
      <c r="D350" s="261">
        <v>345</v>
      </c>
      <c r="E350" s="44" t="str">
        <f t="shared" si="20"/>
        <v/>
      </c>
      <c r="F350" s="45">
        <f t="shared" si="21"/>
        <v>0</v>
      </c>
      <c r="G350" s="46" t="str">
        <f t="shared" si="22"/>
        <v/>
      </c>
      <c r="H350" s="267">
        <f t="shared" si="23"/>
        <v>0</v>
      </c>
      <c r="I350" s="47"/>
      <c r="J350" s="1"/>
      <c r="K350" s="1"/>
    </row>
    <row r="351" spans="1:11" ht="16.5" customHeight="1">
      <c r="A351" s="1"/>
      <c r="B351" s="140"/>
      <c r="C351" s="1"/>
      <c r="D351" s="261">
        <v>346</v>
      </c>
      <c r="E351" s="44" t="str">
        <f t="shared" si="20"/>
        <v/>
      </c>
      <c r="F351" s="45">
        <f t="shared" si="21"/>
        <v>0</v>
      </c>
      <c r="G351" s="46" t="str">
        <f t="shared" si="22"/>
        <v/>
      </c>
      <c r="H351" s="267">
        <f t="shared" si="23"/>
        <v>0</v>
      </c>
      <c r="I351" s="47"/>
      <c r="J351" s="1"/>
      <c r="K351" s="1"/>
    </row>
    <row r="352" spans="1:11" ht="16.5" customHeight="1">
      <c r="A352" s="1"/>
      <c r="B352" s="140"/>
      <c r="C352" s="1"/>
      <c r="D352" s="261">
        <v>347</v>
      </c>
      <c r="E352" s="44" t="str">
        <f t="shared" si="20"/>
        <v/>
      </c>
      <c r="F352" s="45">
        <f t="shared" si="21"/>
        <v>0</v>
      </c>
      <c r="G352" s="46" t="str">
        <f t="shared" si="22"/>
        <v/>
      </c>
      <c r="H352" s="267">
        <f t="shared" si="23"/>
        <v>0</v>
      </c>
      <c r="I352" s="47"/>
      <c r="J352" s="1"/>
      <c r="K352" s="1"/>
    </row>
    <row r="353" spans="1:11" ht="16.5" customHeight="1">
      <c r="A353" s="1"/>
      <c r="B353" s="140"/>
      <c r="C353" s="1"/>
      <c r="D353" s="261">
        <v>348</v>
      </c>
      <c r="E353" s="44" t="str">
        <f t="shared" si="20"/>
        <v/>
      </c>
      <c r="F353" s="45">
        <f t="shared" si="21"/>
        <v>0</v>
      </c>
      <c r="G353" s="46" t="str">
        <f t="shared" si="22"/>
        <v/>
      </c>
      <c r="H353" s="267">
        <f t="shared" si="23"/>
        <v>0</v>
      </c>
      <c r="I353" s="47"/>
      <c r="J353" s="1"/>
      <c r="K353" s="1"/>
    </row>
    <row r="354" spans="1:11" ht="16.5" customHeight="1">
      <c r="A354" s="1"/>
      <c r="B354" s="140"/>
      <c r="C354" s="1"/>
      <c r="D354" s="261">
        <v>349</v>
      </c>
      <c r="E354" s="44" t="str">
        <f t="shared" si="20"/>
        <v/>
      </c>
      <c r="F354" s="45">
        <f t="shared" si="21"/>
        <v>0</v>
      </c>
      <c r="G354" s="46" t="str">
        <f t="shared" si="22"/>
        <v/>
      </c>
      <c r="H354" s="267">
        <f t="shared" si="23"/>
        <v>0</v>
      </c>
      <c r="I354" s="47"/>
      <c r="J354" s="1"/>
      <c r="K354" s="1"/>
    </row>
    <row r="355" spans="1:11" ht="16.5" customHeight="1">
      <c r="A355" s="1"/>
      <c r="B355" s="140"/>
      <c r="C355" s="1"/>
      <c r="D355" s="261">
        <v>350</v>
      </c>
      <c r="E355" s="44" t="str">
        <f t="shared" si="20"/>
        <v/>
      </c>
      <c r="F355" s="45">
        <f t="shared" si="21"/>
        <v>0</v>
      </c>
      <c r="G355" s="46" t="str">
        <f t="shared" si="22"/>
        <v/>
      </c>
      <c r="H355" s="267">
        <f t="shared" si="23"/>
        <v>0</v>
      </c>
      <c r="I355" s="47"/>
      <c r="J355" s="1"/>
      <c r="K355" s="1"/>
    </row>
    <row r="356" spans="1:11" ht="16.5" customHeight="1">
      <c r="A356" s="1"/>
      <c r="B356" s="140"/>
      <c r="C356" s="1"/>
      <c r="D356" s="261">
        <v>351</v>
      </c>
      <c r="E356" s="44" t="str">
        <f t="shared" si="20"/>
        <v/>
      </c>
      <c r="F356" s="45">
        <f t="shared" si="21"/>
        <v>0</v>
      </c>
      <c r="G356" s="46" t="str">
        <f t="shared" si="22"/>
        <v/>
      </c>
      <c r="H356" s="267">
        <f t="shared" si="23"/>
        <v>0</v>
      </c>
      <c r="I356" s="47"/>
      <c r="J356" s="1"/>
      <c r="K356" s="1"/>
    </row>
    <row r="357" spans="1:11" ht="16.5" customHeight="1">
      <c r="A357" s="1"/>
      <c r="B357" s="140"/>
      <c r="C357" s="1"/>
      <c r="D357" s="261">
        <v>352</v>
      </c>
      <c r="E357" s="44" t="str">
        <f t="shared" si="20"/>
        <v/>
      </c>
      <c r="F357" s="45">
        <f t="shared" si="21"/>
        <v>0</v>
      </c>
      <c r="G357" s="46" t="str">
        <f t="shared" si="22"/>
        <v/>
      </c>
      <c r="H357" s="267">
        <f t="shared" si="23"/>
        <v>0</v>
      </c>
      <c r="I357" s="47"/>
      <c r="J357" s="1"/>
      <c r="K357" s="1"/>
    </row>
    <row r="358" spans="1:11" ht="16.5" customHeight="1">
      <c r="A358" s="1"/>
      <c r="B358" s="140"/>
      <c r="C358" s="1"/>
      <c r="D358" s="261">
        <v>353</v>
      </c>
      <c r="E358" s="44" t="str">
        <f t="shared" si="20"/>
        <v/>
      </c>
      <c r="F358" s="45">
        <f t="shared" si="21"/>
        <v>0</v>
      </c>
      <c r="G358" s="46" t="str">
        <f t="shared" si="22"/>
        <v/>
      </c>
      <c r="H358" s="267">
        <f t="shared" si="23"/>
        <v>0</v>
      </c>
      <c r="I358" s="47"/>
      <c r="J358" s="1"/>
      <c r="K358" s="1"/>
    </row>
    <row r="359" spans="1:11" ht="16.5" customHeight="1">
      <c r="A359" s="1"/>
      <c r="B359" s="140"/>
      <c r="C359" s="1"/>
      <c r="D359" s="261">
        <v>354</v>
      </c>
      <c r="E359" s="44" t="str">
        <f t="shared" si="20"/>
        <v/>
      </c>
      <c r="F359" s="45">
        <f t="shared" si="21"/>
        <v>0</v>
      </c>
      <c r="G359" s="46" t="str">
        <f t="shared" si="22"/>
        <v/>
      </c>
      <c r="H359" s="267">
        <f t="shared" si="23"/>
        <v>0</v>
      </c>
      <c r="I359" s="47"/>
      <c r="J359" s="1"/>
      <c r="K359" s="1"/>
    </row>
    <row r="360" spans="1:11" ht="16.5" customHeight="1">
      <c r="A360" s="1"/>
      <c r="B360" s="140"/>
      <c r="C360" s="1"/>
      <c r="D360" s="261">
        <v>355</v>
      </c>
      <c r="E360" s="44" t="str">
        <f t="shared" si="20"/>
        <v/>
      </c>
      <c r="F360" s="45">
        <f t="shared" si="21"/>
        <v>0</v>
      </c>
      <c r="G360" s="46" t="str">
        <f t="shared" si="22"/>
        <v/>
      </c>
      <c r="H360" s="267">
        <f t="shared" si="23"/>
        <v>0</v>
      </c>
      <c r="I360" s="47"/>
      <c r="J360" s="1"/>
      <c r="K360" s="1"/>
    </row>
    <row r="361" spans="1:11" ht="16.5" customHeight="1">
      <c r="A361" s="1"/>
      <c r="B361" s="140"/>
      <c r="C361" s="1"/>
      <c r="D361" s="261">
        <v>356</v>
      </c>
      <c r="E361" s="44" t="str">
        <f t="shared" si="20"/>
        <v/>
      </c>
      <c r="F361" s="45">
        <f t="shared" si="21"/>
        <v>0</v>
      </c>
      <c r="G361" s="46" t="str">
        <f t="shared" si="22"/>
        <v/>
      </c>
      <c r="H361" s="267">
        <f t="shared" si="23"/>
        <v>0</v>
      </c>
      <c r="I361" s="47"/>
      <c r="J361" s="1"/>
      <c r="K361" s="1"/>
    </row>
    <row r="362" spans="1:11" ht="16.5" customHeight="1">
      <c r="A362" s="1"/>
      <c r="B362" s="140"/>
      <c r="C362" s="1"/>
      <c r="D362" s="261">
        <v>357</v>
      </c>
      <c r="E362" s="44" t="str">
        <f t="shared" si="20"/>
        <v/>
      </c>
      <c r="F362" s="45">
        <f t="shared" si="21"/>
        <v>0</v>
      </c>
      <c r="G362" s="46" t="str">
        <f t="shared" si="22"/>
        <v/>
      </c>
      <c r="H362" s="267">
        <f t="shared" si="23"/>
        <v>0</v>
      </c>
      <c r="I362" s="47"/>
      <c r="J362" s="1"/>
      <c r="K362" s="1"/>
    </row>
    <row r="363" spans="1:11" ht="16.5" customHeight="1">
      <c r="A363" s="1"/>
      <c r="B363" s="140"/>
      <c r="C363" s="1"/>
      <c r="D363" s="261">
        <v>358</v>
      </c>
      <c r="E363" s="44" t="str">
        <f t="shared" si="20"/>
        <v/>
      </c>
      <c r="F363" s="45">
        <f t="shared" si="21"/>
        <v>0</v>
      </c>
      <c r="G363" s="46" t="str">
        <f t="shared" si="22"/>
        <v/>
      </c>
      <c r="H363" s="267">
        <f t="shared" si="23"/>
        <v>0</v>
      </c>
      <c r="I363" s="47"/>
      <c r="J363" s="1"/>
      <c r="K363" s="1"/>
    </row>
    <row r="364" spans="1:11" ht="16.5" customHeight="1">
      <c r="A364" s="1"/>
      <c r="B364" s="140"/>
      <c r="C364" s="1"/>
      <c r="D364" s="261">
        <v>359</v>
      </c>
      <c r="E364" s="44" t="str">
        <f t="shared" si="20"/>
        <v/>
      </c>
      <c r="F364" s="45">
        <f t="shared" si="21"/>
        <v>0</v>
      </c>
      <c r="G364" s="46" t="str">
        <f t="shared" si="22"/>
        <v/>
      </c>
      <c r="H364" s="267">
        <f t="shared" si="23"/>
        <v>0</v>
      </c>
      <c r="I364" s="47"/>
      <c r="J364" s="1"/>
      <c r="K364" s="1"/>
    </row>
    <row r="365" spans="1:11" ht="16.5" customHeight="1">
      <c r="A365" s="1"/>
      <c r="B365" s="140"/>
      <c r="C365" s="1"/>
      <c r="D365" s="261">
        <v>360</v>
      </c>
      <c r="E365" s="44" t="str">
        <f t="shared" si="20"/>
        <v/>
      </c>
      <c r="F365" s="45">
        <f t="shared" si="21"/>
        <v>0</v>
      </c>
      <c r="G365" s="46" t="str">
        <f t="shared" si="22"/>
        <v/>
      </c>
      <c r="H365" s="267">
        <f t="shared" si="23"/>
        <v>0</v>
      </c>
      <c r="I365" s="47"/>
      <c r="J365" s="1"/>
      <c r="K365" s="1"/>
    </row>
    <row r="366" spans="1:11" ht="16.5" customHeight="1">
      <c r="A366" s="1"/>
      <c r="B366" s="140"/>
      <c r="C366" s="1"/>
      <c r="D366" s="261">
        <v>361</v>
      </c>
      <c r="E366" s="44" t="str">
        <f t="shared" si="20"/>
        <v/>
      </c>
      <c r="F366" s="45">
        <f t="shared" si="21"/>
        <v>0</v>
      </c>
      <c r="G366" s="46" t="str">
        <f t="shared" si="22"/>
        <v/>
      </c>
      <c r="H366" s="267">
        <f t="shared" si="23"/>
        <v>0</v>
      </c>
      <c r="I366" s="47"/>
      <c r="J366" s="1"/>
      <c r="K366" s="1"/>
    </row>
    <row r="367" spans="1:11" ht="16.5" customHeight="1">
      <c r="A367" s="1"/>
      <c r="B367" s="140"/>
      <c r="C367" s="1"/>
      <c r="D367" s="261">
        <v>362</v>
      </c>
      <c r="E367" s="44" t="str">
        <f t="shared" si="20"/>
        <v/>
      </c>
      <c r="F367" s="45">
        <f t="shared" si="21"/>
        <v>0</v>
      </c>
      <c r="G367" s="46" t="str">
        <f t="shared" si="22"/>
        <v/>
      </c>
      <c r="H367" s="267">
        <f t="shared" si="23"/>
        <v>0</v>
      </c>
      <c r="I367" s="47"/>
      <c r="J367" s="1"/>
      <c r="K367" s="1"/>
    </row>
    <row r="368" spans="1:11" ht="16.5" customHeight="1">
      <c r="A368" s="1"/>
      <c r="B368" s="140"/>
      <c r="C368" s="1"/>
      <c r="D368" s="261">
        <v>363</v>
      </c>
      <c r="E368" s="44" t="str">
        <f t="shared" si="20"/>
        <v/>
      </c>
      <c r="F368" s="45">
        <f t="shared" si="21"/>
        <v>0</v>
      </c>
      <c r="G368" s="46" t="str">
        <f t="shared" si="22"/>
        <v/>
      </c>
      <c r="H368" s="267">
        <f t="shared" si="23"/>
        <v>0</v>
      </c>
      <c r="I368" s="47"/>
      <c r="J368" s="1"/>
      <c r="K368" s="1"/>
    </row>
    <row r="369" spans="1:11" ht="16.5" customHeight="1">
      <c r="A369" s="1"/>
      <c r="B369" s="140"/>
      <c r="C369" s="1"/>
      <c r="D369" s="261">
        <v>364</v>
      </c>
      <c r="E369" s="44" t="str">
        <f t="shared" si="20"/>
        <v/>
      </c>
      <c r="F369" s="45">
        <f t="shared" si="21"/>
        <v>0</v>
      </c>
      <c r="G369" s="46" t="str">
        <f t="shared" si="22"/>
        <v/>
      </c>
      <c r="H369" s="267">
        <f t="shared" si="23"/>
        <v>0</v>
      </c>
      <c r="I369" s="47"/>
      <c r="J369" s="1"/>
      <c r="K369" s="1"/>
    </row>
    <row r="370" spans="1:11" ht="16.5" customHeight="1">
      <c r="A370" s="1"/>
      <c r="B370" s="140"/>
      <c r="C370" s="1"/>
      <c r="D370" s="261">
        <v>365</v>
      </c>
      <c r="E370" s="44" t="str">
        <f t="shared" si="20"/>
        <v/>
      </c>
      <c r="F370" s="45">
        <f t="shared" si="21"/>
        <v>0</v>
      </c>
      <c r="G370" s="46" t="str">
        <f t="shared" si="22"/>
        <v/>
      </c>
      <c r="H370" s="267">
        <f t="shared" si="23"/>
        <v>0</v>
      </c>
      <c r="I370" s="47"/>
      <c r="J370" s="1"/>
      <c r="K370" s="1"/>
    </row>
    <row r="371" spans="1:11" ht="16.5" customHeight="1">
      <c r="A371" s="1"/>
      <c r="B371" s="140"/>
      <c r="C371" s="1"/>
      <c r="D371" s="261">
        <v>366</v>
      </c>
      <c r="E371" s="44" t="str">
        <f t="shared" si="20"/>
        <v/>
      </c>
      <c r="F371" s="45">
        <f t="shared" si="21"/>
        <v>0</v>
      </c>
      <c r="G371" s="46" t="str">
        <f t="shared" si="22"/>
        <v/>
      </c>
      <c r="H371" s="267">
        <f t="shared" si="23"/>
        <v>0</v>
      </c>
      <c r="I371" s="47"/>
      <c r="J371" s="1"/>
      <c r="K371" s="1"/>
    </row>
    <row r="372" spans="1:11" ht="16.5" customHeight="1">
      <c r="A372" s="1"/>
      <c r="B372" s="140"/>
      <c r="C372" s="1"/>
      <c r="D372" s="261">
        <v>367</v>
      </c>
      <c r="E372" s="44" t="str">
        <f t="shared" si="20"/>
        <v/>
      </c>
      <c r="F372" s="45">
        <f t="shared" si="21"/>
        <v>0</v>
      </c>
      <c r="G372" s="46" t="str">
        <f t="shared" si="22"/>
        <v/>
      </c>
      <c r="H372" s="267">
        <f t="shared" si="23"/>
        <v>0</v>
      </c>
      <c r="I372" s="47"/>
      <c r="J372" s="1"/>
      <c r="K372" s="1"/>
    </row>
    <row r="373" spans="1:11" ht="16.5" customHeight="1">
      <c r="A373" s="1"/>
      <c r="B373" s="140"/>
      <c r="C373" s="1"/>
      <c r="D373" s="261">
        <v>368</v>
      </c>
      <c r="E373" s="44" t="str">
        <f t="shared" si="20"/>
        <v/>
      </c>
      <c r="F373" s="45">
        <f t="shared" si="21"/>
        <v>0</v>
      </c>
      <c r="G373" s="46" t="str">
        <f t="shared" si="22"/>
        <v/>
      </c>
      <c r="H373" s="267">
        <f t="shared" si="23"/>
        <v>0</v>
      </c>
      <c r="I373" s="47"/>
      <c r="J373" s="1"/>
      <c r="K373" s="1"/>
    </row>
    <row r="374" spans="1:11" ht="16.5" customHeight="1">
      <c r="A374" s="1"/>
      <c r="B374" s="140"/>
      <c r="C374" s="1"/>
      <c r="D374" s="261">
        <v>369</v>
      </c>
      <c r="E374" s="44" t="str">
        <f t="shared" si="20"/>
        <v/>
      </c>
      <c r="F374" s="45">
        <f t="shared" si="21"/>
        <v>0</v>
      </c>
      <c r="G374" s="46" t="str">
        <f t="shared" si="22"/>
        <v/>
      </c>
      <c r="H374" s="267">
        <f t="shared" si="23"/>
        <v>0</v>
      </c>
      <c r="I374" s="47"/>
      <c r="J374" s="1"/>
      <c r="K374" s="1"/>
    </row>
    <row r="375" spans="1:11" ht="16.5" customHeight="1">
      <c r="A375" s="1"/>
      <c r="B375" s="140"/>
      <c r="C375" s="1"/>
      <c r="D375" s="261">
        <v>370</v>
      </c>
      <c r="E375" s="44" t="str">
        <f t="shared" si="20"/>
        <v/>
      </c>
      <c r="F375" s="45">
        <f t="shared" si="21"/>
        <v>0</v>
      </c>
      <c r="G375" s="46" t="str">
        <f t="shared" si="22"/>
        <v/>
      </c>
      <c r="H375" s="267">
        <f t="shared" si="23"/>
        <v>0</v>
      </c>
      <c r="I375" s="47"/>
      <c r="J375" s="1"/>
      <c r="K375" s="1"/>
    </row>
    <row r="376" spans="1:11" ht="16.5" customHeight="1">
      <c r="A376" s="1"/>
      <c r="B376" s="140"/>
      <c r="C376" s="1"/>
      <c r="D376" s="261">
        <v>371</v>
      </c>
      <c r="E376" s="44" t="str">
        <f t="shared" si="20"/>
        <v/>
      </c>
      <c r="F376" s="45">
        <f t="shared" si="21"/>
        <v>0</v>
      </c>
      <c r="G376" s="46" t="str">
        <f t="shared" si="22"/>
        <v/>
      </c>
      <c r="H376" s="267">
        <f t="shared" si="23"/>
        <v>0</v>
      </c>
      <c r="I376" s="47"/>
      <c r="J376" s="1"/>
      <c r="K376" s="1"/>
    </row>
    <row r="377" spans="1:11" ht="16.5" customHeight="1">
      <c r="A377" s="1"/>
      <c r="B377" s="140"/>
      <c r="C377" s="1"/>
      <c r="D377" s="261">
        <v>372</v>
      </c>
      <c r="E377" s="44" t="str">
        <f t="shared" si="20"/>
        <v/>
      </c>
      <c r="F377" s="45">
        <f t="shared" si="21"/>
        <v>0</v>
      </c>
      <c r="G377" s="46" t="str">
        <f t="shared" si="22"/>
        <v/>
      </c>
      <c r="H377" s="267">
        <f t="shared" si="23"/>
        <v>0</v>
      </c>
      <c r="I377" s="47"/>
      <c r="J377" s="1"/>
      <c r="K377" s="1"/>
    </row>
    <row r="378" spans="1:11" ht="16.5" customHeight="1">
      <c r="A378" s="1"/>
      <c r="B378" s="140"/>
      <c r="C378" s="1"/>
      <c r="D378" s="261">
        <v>373</v>
      </c>
      <c r="E378" s="44" t="str">
        <f t="shared" si="20"/>
        <v/>
      </c>
      <c r="F378" s="45">
        <f t="shared" si="21"/>
        <v>0</v>
      </c>
      <c r="G378" s="46" t="str">
        <f t="shared" si="22"/>
        <v/>
      </c>
      <c r="H378" s="267">
        <f t="shared" si="23"/>
        <v>0</v>
      </c>
      <c r="I378" s="47"/>
      <c r="J378" s="1"/>
      <c r="K378" s="1"/>
    </row>
    <row r="379" spans="1:11" ht="16.5" customHeight="1">
      <c r="A379" s="1"/>
      <c r="B379" s="140"/>
      <c r="C379" s="1"/>
      <c r="D379" s="261">
        <v>374</v>
      </c>
      <c r="E379" s="44" t="str">
        <f t="shared" si="20"/>
        <v/>
      </c>
      <c r="F379" s="45">
        <f t="shared" si="21"/>
        <v>0</v>
      </c>
      <c r="G379" s="46" t="str">
        <f t="shared" si="22"/>
        <v/>
      </c>
      <c r="H379" s="267">
        <f t="shared" si="23"/>
        <v>0</v>
      </c>
      <c r="I379" s="47"/>
      <c r="J379" s="1"/>
      <c r="K379" s="1"/>
    </row>
    <row r="380" spans="1:11" ht="16.5" customHeight="1">
      <c r="A380" s="1"/>
      <c r="B380" s="140"/>
      <c r="C380" s="1"/>
      <c r="D380" s="261">
        <v>375</v>
      </c>
      <c r="E380" s="44" t="str">
        <f t="shared" si="20"/>
        <v/>
      </c>
      <c r="F380" s="45">
        <f t="shared" si="21"/>
        <v>0</v>
      </c>
      <c r="G380" s="46" t="str">
        <f t="shared" si="22"/>
        <v/>
      </c>
      <c r="H380" s="267">
        <f t="shared" si="23"/>
        <v>0</v>
      </c>
      <c r="I380" s="47"/>
      <c r="J380" s="1"/>
      <c r="K380" s="1"/>
    </row>
    <row r="381" spans="1:11" ht="16.5" customHeight="1">
      <c r="A381" s="1"/>
      <c r="B381" s="140"/>
      <c r="C381" s="1"/>
      <c r="D381" s="261">
        <v>376</v>
      </c>
      <c r="E381" s="44" t="str">
        <f t="shared" si="20"/>
        <v/>
      </c>
      <c r="F381" s="45">
        <f t="shared" si="21"/>
        <v>0</v>
      </c>
      <c r="G381" s="46" t="str">
        <f t="shared" si="22"/>
        <v/>
      </c>
      <c r="H381" s="267">
        <f t="shared" si="23"/>
        <v>0</v>
      </c>
      <c r="I381" s="47"/>
      <c r="J381" s="1"/>
      <c r="K381" s="1"/>
    </row>
    <row r="382" spans="1:11" ht="16.5" customHeight="1">
      <c r="A382" s="1"/>
      <c r="B382" s="140"/>
      <c r="C382" s="1"/>
      <c r="D382" s="261">
        <v>377</v>
      </c>
      <c r="E382" s="44" t="str">
        <f t="shared" si="20"/>
        <v/>
      </c>
      <c r="F382" s="45">
        <f t="shared" si="21"/>
        <v>0</v>
      </c>
      <c r="G382" s="46" t="str">
        <f t="shared" si="22"/>
        <v/>
      </c>
      <c r="H382" s="267">
        <f t="shared" si="23"/>
        <v>0</v>
      </c>
      <c r="I382" s="47"/>
      <c r="J382" s="1"/>
      <c r="K382" s="1"/>
    </row>
    <row r="383" spans="1:11" ht="16.5" customHeight="1">
      <c r="A383" s="1"/>
      <c r="B383" s="140"/>
      <c r="C383" s="1"/>
      <c r="D383" s="261">
        <v>378</v>
      </c>
      <c r="E383" s="44" t="str">
        <f t="shared" si="20"/>
        <v/>
      </c>
      <c r="F383" s="45">
        <f t="shared" si="21"/>
        <v>0</v>
      </c>
      <c r="G383" s="46" t="str">
        <f t="shared" si="22"/>
        <v/>
      </c>
      <c r="H383" s="267">
        <f t="shared" si="23"/>
        <v>0</v>
      </c>
      <c r="I383" s="47"/>
      <c r="J383" s="1"/>
      <c r="K383" s="1"/>
    </row>
    <row r="384" spans="1:11" ht="16.5" customHeight="1">
      <c r="A384" s="1"/>
      <c r="B384" s="140"/>
      <c r="C384" s="1"/>
      <c r="D384" s="261">
        <v>379</v>
      </c>
      <c r="E384" s="44" t="str">
        <f t="shared" si="20"/>
        <v/>
      </c>
      <c r="F384" s="45">
        <f t="shared" si="21"/>
        <v>0</v>
      </c>
      <c r="G384" s="46" t="str">
        <f t="shared" si="22"/>
        <v/>
      </c>
      <c r="H384" s="267">
        <f t="shared" si="23"/>
        <v>0</v>
      </c>
      <c r="I384" s="47"/>
      <c r="J384" s="1"/>
      <c r="K384" s="1"/>
    </row>
    <row r="385" spans="1:11" ht="16.5" customHeight="1">
      <c r="A385" s="1"/>
      <c r="B385" s="140"/>
      <c r="C385" s="1"/>
      <c r="D385" s="261">
        <v>380</v>
      </c>
      <c r="E385" s="44" t="str">
        <f t="shared" si="20"/>
        <v/>
      </c>
      <c r="F385" s="45">
        <f t="shared" si="21"/>
        <v>0</v>
      </c>
      <c r="G385" s="46" t="str">
        <f t="shared" si="22"/>
        <v/>
      </c>
      <c r="H385" s="267">
        <f t="shared" si="23"/>
        <v>0</v>
      </c>
      <c r="I385" s="47"/>
      <c r="J385" s="1"/>
      <c r="K385" s="1"/>
    </row>
    <row r="386" spans="1:11" ht="16.5" customHeight="1">
      <c r="A386" s="1"/>
      <c r="B386" s="140"/>
      <c r="C386" s="1"/>
      <c r="D386" s="261">
        <v>381</v>
      </c>
      <c r="E386" s="44" t="str">
        <f t="shared" si="20"/>
        <v/>
      </c>
      <c r="F386" s="45">
        <f t="shared" si="21"/>
        <v>0</v>
      </c>
      <c r="G386" s="46" t="str">
        <f t="shared" si="22"/>
        <v/>
      </c>
      <c r="H386" s="267">
        <f t="shared" si="23"/>
        <v>0</v>
      </c>
      <c r="I386" s="47"/>
      <c r="J386" s="1"/>
      <c r="K386" s="1"/>
    </row>
    <row r="387" spans="1:11" ht="16.5" customHeight="1">
      <c r="A387" s="1"/>
      <c r="B387" s="140"/>
      <c r="C387" s="1"/>
      <c r="D387" s="261">
        <v>382</v>
      </c>
      <c r="E387" s="44" t="str">
        <f t="shared" si="20"/>
        <v/>
      </c>
      <c r="F387" s="45">
        <f t="shared" si="21"/>
        <v>0</v>
      </c>
      <c r="G387" s="46" t="str">
        <f t="shared" si="22"/>
        <v/>
      </c>
      <c r="H387" s="267">
        <f t="shared" si="23"/>
        <v>0</v>
      </c>
      <c r="I387" s="47"/>
      <c r="J387" s="1"/>
      <c r="K387" s="1"/>
    </row>
    <row r="388" spans="1:11" ht="16.5" customHeight="1">
      <c r="A388" s="1"/>
      <c r="B388" s="140"/>
      <c r="C388" s="1"/>
      <c r="D388" s="261">
        <v>383</v>
      </c>
      <c r="E388" s="44" t="str">
        <f t="shared" si="20"/>
        <v/>
      </c>
      <c r="F388" s="45">
        <f t="shared" si="21"/>
        <v>0</v>
      </c>
      <c r="G388" s="46" t="str">
        <f t="shared" si="22"/>
        <v/>
      </c>
      <c r="H388" s="267">
        <f t="shared" si="23"/>
        <v>0</v>
      </c>
      <c r="I388" s="47"/>
      <c r="J388" s="1"/>
      <c r="K388" s="1"/>
    </row>
    <row r="389" spans="1:11" ht="16.5" customHeight="1">
      <c r="A389" s="1"/>
      <c r="B389" s="140"/>
      <c r="C389" s="1"/>
      <c r="D389" s="261">
        <v>384</v>
      </c>
      <c r="E389" s="44" t="str">
        <f t="shared" si="20"/>
        <v/>
      </c>
      <c r="F389" s="45">
        <f t="shared" si="21"/>
        <v>0</v>
      </c>
      <c r="G389" s="46" t="str">
        <f t="shared" si="22"/>
        <v/>
      </c>
      <c r="H389" s="267">
        <f t="shared" si="23"/>
        <v>0</v>
      </c>
      <c r="I389" s="47"/>
      <c r="J389" s="1"/>
      <c r="K389" s="1"/>
    </row>
    <row r="390" spans="1:11" ht="16.5" customHeight="1">
      <c r="A390" s="1"/>
      <c r="B390" s="140"/>
      <c r="C390" s="1"/>
      <c r="D390" s="261">
        <v>385</v>
      </c>
      <c r="E390" s="44" t="str">
        <f t="shared" si="20"/>
        <v/>
      </c>
      <c r="F390" s="45">
        <f t="shared" si="21"/>
        <v>0</v>
      </c>
      <c r="G390" s="46" t="str">
        <f t="shared" si="22"/>
        <v/>
      </c>
      <c r="H390" s="267">
        <f t="shared" si="23"/>
        <v>0</v>
      </c>
      <c r="I390" s="47"/>
      <c r="J390" s="1"/>
      <c r="K390" s="1"/>
    </row>
    <row r="391" spans="1:11" ht="16.5" customHeight="1">
      <c r="A391" s="1"/>
      <c r="B391" s="140"/>
      <c r="C391" s="1"/>
      <c r="D391" s="261">
        <v>386</v>
      </c>
      <c r="E391" s="44" t="str">
        <f t="shared" si="20"/>
        <v/>
      </c>
      <c r="F391" s="45">
        <f t="shared" si="21"/>
        <v>0</v>
      </c>
      <c r="G391" s="46" t="str">
        <f t="shared" si="22"/>
        <v/>
      </c>
      <c r="H391" s="267">
        <f t="shared" si="23"/>
        <v>0</v>
      </c>
      <c r="I391" s="47"/>
      <c r="J391" s="1"/>
      <c r="K391" s="1"/>
    </row>
    <row r="392" spans="1:11" ht="16.5" customHeight="1">
      <c r="A392" s="1"/>
      <c r="B392" s="140"/>
      <c r="C392" s="1"/>
      <c r="D392" s="261">
        <v>387</v>
      </c>
      <c r="E392" s="44" t="str">
        <f t="shared" ref="E392:E455" si="24">IF(ISERROR(VLOOKUP($D392,$B$674:$E$1173,4,FALSE)),"",VLOOKUP($D392,$B$674:$E$1173,4,FALSE))</f>
        <v/>
      </c>
      <c r="F392" s="45">
        <f t="shared" ref="F392:F455" si="25">F391</f>
        <v>0</v>
      </c>
      <c r="G392" s="46" t="str">
        <f t="shared" ref="G392:G455" si="26">IF(ISERROR(VLOOKUP($D392,$B$674:$G$1173,6,FALSE)),"",T(VLOOKUP($D392,$B$674:$G$1173,6,FALSE)))</f>
        <v/>
      </c>
      <c r="H392" s="267">
        <f t="shared" ref="H392:H455" si="27">IF(ISERROR(VLOOKUP($D392,$B$674:$H$1173,7,FALSE)),0,VLOOKUP($D392,$B$674:$H$1173,7,FALSE))</f>
        <v>0</v>
      </c>
      <c r="I392" s="47"/>
      <c r="J392" s="1"/>
      <c r="K392" s="1"/>
    </row>
    <row r="393" spans="1:11" ht="16.5" customHeight="1">
      <c r="A393" s="1"/>
      <c r="B393" s="140"/>
      <c r="C393" s="1"/>
      <c r="D393" s="261">
        <v>388</v>
      </c>
      <c r="E393" s="44" t="str">
        <f t="shared" si="24"/>
        <v/>
      </c>
      <c r="F393" s="45">
        <f t="shared" si="25"/>
        <v>0</v>
      </c>
      <c r="G393" s="46" t="str">
        <f t="shared" si="26"/>
        <v/>
      </c>
      <c r="H393" s="267">
        <f t="shared" si="27"/>
        <v>0</v>
      </c>
      <c r="I393" s="47"/>
      <c r="J393" s="1"/>
      <c r="K393" s="1"/>
    </row>
    <row r="394" spans="1:11" ht="16.5" customHeight="1">
      <c r="A394" s="1"/>
      <c r="B394" s="140"/>
      <c r="C394" s="1"/>
      <c r="D394" s="261">
        <v>389</v>
      </c>
      <c r="E394" s="44" t="str">
        <f t="shared" si="24"/>
        <v/>
      </c>
      <c r="F394" s="45">
        <f t="shared" si="25"/>
        <v>0</v>
      </c>
      <c r="G394" s="46" t="str">
        <f t="shared" si="26"/>
        <v/>
      </c>
      <c r="H394" s="267">
        <f t="shared" si="27"/>
        <v>0</v>
      </c>
      <c r="I394" s="47"/>
      <c r="J394" s="1"/>
      <c r="K394" s="1"/>
    </row>
    <row r="395" spans="1:11" ht="16.5" customHeight="1">
      <c r="A395" s="1"/>
      <c r="B395" s="140"/>
      <c r="C395" s="1"/>
      <c r="D395" s="261">
        <v>390</v>
      </c>
      <c r="E395" s="44" t="str">
        <f t="shared" si="24"/>
        <v/>
      </c>
      <c r="F395" s="45">
        <f t="shared" si="25"/>
        <v>0</v>
      </c>
      <c r="G395" s="46" t="str">
        <f t="shared" si="26"/>
        <v/>
      </c>
      <c r="H395" s="267">
        <f t="shared" si="27"/>
        <v>0</v>
      </c>
      <c r="I395" s="47"/>
      <c r="J395" s="1"/>
      <c r="K395" s="1"/>
    </row>
    <row r="396" spans="1:11" ht="16.5" customHeight="1">
      <c r="A396" s="1"/>
      <c r="B396" s="140"/>
      <c r="C396" s="1"/>
      <c r="D396" s="261">
        <v>391</v>
      </c>
      <c r="E396" s="44" t="str">
        <f t="shared" si="24"/>
        <v/>
      </c>
      <c r="F396" s="45">
        <f t="shared" si="25"/>
        <v>0</v>
      </c>
      <c r="G396" s="46" t="str">
        <f t="shared" si="26"/>
        <v/>
      </c>
      <c r="H396" s="267">
        <f t="shared" si="27"/>
        <v>0</v>
      </c>
      <c r="I396" s="47"/>
      <c r="J396" s="1"/>
      <c r="K396" s="1"/>
    </row>
    <row r="397" spans="1:11" ht="16.5" customHeight="1">
      <c r="A397" s="1"/>
      <c r="B397" s="140"/>
      <c r="C397" s="1"/>
      <c r="D397" s="261">
        <v>392</v>
      </c>
      <c r="E397" s="44" t="str">
        <f t="shared" si="24"/>
        <v/>
      </c>
      <c r="F397" s="45">
        <f t="shared" si="25"/>
        <v>0</v>
      </c>
      <c r="G397" s="46" t="str">
        <f t="shared" si="26"/>
        <v/>
      </c>
      <c r="H397" s="267">
        <f t="shared" si="27"/>
        <v>0</v>
      </c>
      <c r="I397" s="47"/>
      <c r="J397" s="1"/>
      <c r="K397" s="1"/>
    </row>
    <row r="398" spans="1:11" ht="16.5" customHeight="1">
      <c r="A398" s="1"/>
      <c r="B398" s="140"/>
      <c r="C398" s="1"/>
      <c r="D398" s="261">
        <v>393</v>
      </c>
      <c r="E398" s="44" t="str">
        <f t="shared" si="24"/>
        <v/>
      </c>
      <c r="F398" s="45">
        <f t="shared" si="25"/>
        <v>0</v>
      </c>
      <c r="G398" s="46" t="str">
        <f t="shared" si="26"/>
        <v/>
      </c>
      <c r="H398" s="267">
        <f t="shared" si="27"/>
        <v>0</v>
      </c>
      <c r="I398" s="47"/>
      <c r="J398" s="1"/>
      <c r="K398" s="1"/>
    </row>
    <row r="399" spans="1:11" ht="16.5" customHeight="1">
      <c r="A399" s="1"/>
      <c r="B399" s="140"/>
      <c r="C399" s="1"/>
      <c r="D399" s="261">
        <v>394</v>
      </c>
      <c r="E399" s="44" t="str">
        <f t="shared" si="24"/>
        <v/>
      </c>
      <c r="F399" s="45">
        <f t="shared" si="25"/>
        <v>0</v>
      </c>
      <c r="G399" s="46" t="str">
        <f t="shared" si="26"/>
        <v/>
      </c>
      <c r="H399" s="267">
        <f t="shared" si="27"/>
        <v>0</v>
      </c>
      <c r="I399" s="47"/>
      <c r="J399" s="1"/>
      <c r="K399" s="1"/>
    </row>
    <row r="400" spans="1:11" ht="16.5" customHeight="1">
      <c r="A400" s="1"/>
      <c r="B400" s="140"/>
      <c r="C400" s="1"/>
      <c r="D400" s="261">
        <v>395</v>
      </c>
      <c r="E400" s="44" t="str">
        <f t="shared" si="24"/>
        <v/>
      </c>
      <c r="F400" s="45">
        <f t="shared" si="25"/>
        <v>0</v>
      </c>
      <c r="G400" s="46" t="str">
        <f t="shared" si="26"/>
        <v/>
      </c>
      <c r="H400" s="267">
        <f t="shared" si="27"/>
        <v>0</v>
      </c>
      <c r="I400" s="47"/>
      <c r="J400" s="1"/>
      <c r="K400" s="1"/>
    </row>
    <row r="401" spans="1:11" ht="16.5" customHeight="1">
      <c r="A401" s="1"/>
      <c r="B401" s="140"/>
      <c r="C401" s="1"/>
      <c r="D401" s="261">
        <v>396</v>
      </c>
      <c r="E401" s="44" t="str">
        <f t="shared" si="24"/>
        <v/>
      </c>
      <c r="F401" s="45">
        <f t="shared" si="25"/>
        <v>0</v>
      </c>
      <c r="G401" s="46" t="str">
        <f t="shared" si="26"/>
        <v/>
      </c>
      <c r="H401" s="267">
        <f t="shared" si="27"/>
        <v>0</v>
      </c>
      <c r="I401" s="47"/>
      <c r="J401" s="1"/>
      <c r="K401" s="1"/>
    </row>
    <row r="402" spans="1:11" ht="16.5" customHeight="1">
      <c r="A402" s="1"/>
      <c r="B402" s="140"/>
      <c r="C402" s="1"/>
      <c r="D402" s="261">
        <v>397</v>
      </c>
      <c r="E402" s="44" t="str">
        <f t="shared" si="24"/>
        <v/>
      </c>
      <c r="F402" s="45">
        <f t="shared" si="25"/>
        <v>0</v>
      </c>
      <c r="G402" s="46" t="str">
        <f t="shared" si="26"/>
        <v/>
      </c>
      <c r="H402" s="267">
        <f t="shared" si="27"/>
        <v>0</v>
      </c>
      <c r="I402" s="47"/>
      <c r="J402" s="1"/>
      <c r="K402" s="1"/>
    </row>
    <row r="403" spans="1:11" ht="16.5" customHeight="1">
      <c r="A403" s="1"/>
      <c r="B403" s="140"/>
      <c r="C403" s="1"/>
      <c r="D403" s="261">
        <v>398</v>
      </c>
      <c r="E403" s="44" t="str">
        <f t="shared" si="24"/>
        <v/>
      </c>
      <c r="F403" s="45">
        <f t="shared" si="25"/>
        <v>0</v>
      </c>
      <c r="G403" s="46" t="str">
        <f t="shared" si="26"/>
        <v/>
      </c>
      <c r="H403" s="267">
        <f t="shared" si="27"/>
        <v>0</v>
      </c>
      <c r="I403" s="47"/>
      <c r="J403" s="1"/>
      <c r="K403" s="1"/>
    </row>
    <row r="404" spans="1:11" ht="16.5" customHeight="1">
      <c r="A404" s="1"/>
      <c r="B404" s="140"/>
      <c r="C404" s="1"/>
      <c r="D404" s="261">
        <v>399</v>
      </c>
      <c r="E404" s="44" t="str">
        <f t="shared" si="24"/>
        <v/>
      </c>
      <c r="F404" s="45">
        <f t="shared" si="25"/>
        <v>0</v>
      </c>
      <c r="G404" s="46" t="str">
        <f t="shared" si="26"/>
        <v/>
      </c>
      <c r="H404" s="267">
        <f t="shared" si="27"/>
        <v>0</v>
      </c>
      <c r="I404" s="47"/>
      <c r="J404" s="1"/>
      <c r="K404" s="1"/>
    </row>
    <row r="405" spans="1:11" ht="16.5" customHeight="1">
      <c r="A405" s="1"/>
      <c r="B405" s="140"/>
      <c r="C405" s="1"/>
      <c r="D405" s="261">
        <v>400</v>
      </c>
      <c r="E405" s="44" t="str">
        <f t="shared" si="24"/>
        <v/>
      </c>
      <c r="F405" s="45">
        <f t="shared" si="25"/>
        <v>0</v>
      </c>
      <c r="G405" s="46" t="str">
        <f t="shared" si="26"/>
        <v/>
      </c>
      <c r="H405" s="267">
        <f t="shared" si="27"/>
        <v>0</v>
      </c>
      <c r="I405" s="47"/>
      <c r="J405" s="1"/>
      <c r="K405" s="1"/>
    </row>
    <row r="406" spans="1:11" ht="16.5" customHeight="1">
      <c r="A406" s="1"/>
      <c r="B406" s="140"/>
      <c r="C406" s="1"/>
      <c r="D406" s="261">
        <v>401</v>
      </c>
      <c r="E406" s="44" t="str">
        <f t="shared" si="24"/>
        <v/>
      </c>
      <c r="F406" s="45">
        <f t="shared" si="25"/>
        <v>0</v>
      </c>
      <c r="G406" s="46" t="str">
        <f t="shared" si="26"/>
        <v/>
      </c>
      <c r="H406" s="267">
        <f t="shared" si="27"/>
        <v>0</v>
      </c>
      <c r="I406" s="47"/>
      <c r="J406" s="1"/>
      <c r="K406" s="1"/>
    </row>
    <row r="407" spans="1:11" ht="16.5" customHeight="1">
      <c r="A407" s="1"/>
      <c r="B407" s="140"/>
      <c r="C407" s="1"/>
      <c r="D407" s="261">
        <v>402</v>
      </c>
      <c r="E407" s="44" t="str">
        <f t="shared" si="24"/>
        <v/>
      </c>
      <c r="F407" s="45">
        <f t="shared" si="25"/>
        <v>0</v>
      </c>
      <c r="G407" s="46" t="str">
        <f t="shared" si="26"/>
        <v/>
      </c>
      <c r="H407" s="267">
        <f t="shared" si="27"/>
        <v>0</v>
      </c>
      <c r="I407" s="47"/>
      <c r="J407" s="1"/>
      <c r="K407" s="1"/>
    </row>
    <row r="408" spans="1:11" ht="16.5" customHeight="1">
      <c r="A408" s="1"/>
      <c r="B408" s="140"/>
      <c r="C408" s="1"/>
      <c r="D408" s="261">
        <v>403</v>
      </c>
      <c r="E408" s="44" t="str">
        <f t="shared" si="24"/>
        <v/>
      </c>
      <c r="F408" s="45">
        <f t="shared" si="25"/>
        <v>0</v>
      </c>
      <c r="G408" s="46" t="str">
        <f t="shared" si="26"/>
        <v/>
      </c>
      <c r="H408" s="267">
        <f t="shared" si="27"/>
        <v>0</v>
      </c>
      <c r="I408" s="47"/>
      <c r="J408" s="1"/>
      <c r="K408" s="1"/>
    </row>
    <row r="409" spans="1:11" ht="16.5" customHeight="1">
      <c r="A409" s="1"/>
      <c r="B409" s="140"/>
      <c r="C409" s="1"/>
      <c r="D409" s="261">
        <v>404</v>
      </c>
      <c r="E409" s="44" t="str">
        <f t="shared" si="24"/>
        <v/>
      </c>
      <c r="F409" s="45">
        <f t="shared" si="25"/>
        <v>0</v>
      </c>
      <c r="G409" s="46" t="str">
        <f t="shared" si="26"/>
        <v/>
      </c>
      <c r="H409" s="267">
        <f t="shared" si="27"/>
        <v>0</v>
      </c>
      <c r="I409" s="47"/>
      <c r="J409" s="1"/>
      <c r="K409" s="1"/>
    </row>
    <row r="410" spans="1:11" ht="16.5" customHeight="1">
      <c r="A410" s="1"/>
      <c r="B410" s="140"/>
      <c r="C410" s="1"/>
      <c r="D410" s="261">
        <v>405</v>
      </c>
      <c r="E410" s="44" t="str">
        <f t="shared" si="24"/>
        <v/>
      </c>
      <c r="F410" s="45">
        <f t="shared" si="25"/>
        <v>0</v>
      </c>
      <c r="G410" s="46" t="str">
        <f t="shared" si="26"/>
        <v/>
      </c>
      <c r="H410" s="267">
        <f t="shared" si="27"/>
        <v>0</v>
      </c>
      <c r="I410" s="47"/>
      <c r="J410" s="1"/>
      <c r="K410" s="1"/>
    </row>
    <row r="411" spans="1:11" ht="16.5" customHeight="1">
      <c r="A411" s="1"/>
      <c r="B411" s="140"/>
      <c r="C411" s="1"/>
      <c r="D411" s="261">
        <v>406</v>
      </c>
      <c r="E411" s="44" t="str">
        <f t="shared" si="24"/>
        <v/>
      </c>
      <c r="F411" s="45">
        <f t="shared" si="25"/>
        <v>0</v>
      </c>
      <c r="G411" s="46" t="str">
        <f t="shared" si="26"/>
        <v/>
      </c>
      <c r="H411" s="267">
        <f t="shared" si="27"/>
        <v>0</v>
      </c>
      <c r="I411" s="47"/>
      <c r="J411" s="1"/>
      <c r="K411" s="1"/>
    </row>
    <row r="412" spans="1:11" ht="16.5" customHeight="1">
      <c r="A412" s="1"/>
      <c r="B412" s="140"/>
      <c r="C412" s="1"/>
      <c r="D412" s="261">
        <v>407</v>
      </c>
      <c r="E412" s="44" t="str">
        <f t="shared" si="24"/>
        <v/>
      </c>
      <c r="F412" s="45">
        <f t="shared" si="25"/>
        <v>0</v>
      </c>
      <c r="G412" s="46" t="str">
        <f t="shared" si="26"/>
        <v/>
      </c>
      <c r="H412" s="267">
        <f t="shared" si="27"/>
        <v>0</v>
      </c>
      <c r="I412" s="47"/>
      <c r="J412" s="1"/>
      <c r="K412" s="1"/>
    </row>
    <row r="413" spans="1:11" ht="16.5" customHeight="1">
      <c r="A413" s="1"/>
      <c r="B413" s="140"/>
      <c r="C413" s="1"/>
      <c r="D413" s="261">
        <v>408</v>
      </c>
      <c r="E413" s="44" t="str">
        <f t="shared" si="24"/>
        <v/>
      </c>
      <c r="F413" s="45">
        <f t="shared" si="25"/>
        <v>0</v>
      </c>
      <c r="G413" s="46" t="str">
        <f t="shared" si="26"/>
        <v/>
      </c>
      <c r="H413" s="267">
        <f t="shared" si="27"/>
        <v>0</v>
      </c>
      <c r="I413" s="47"/>
      <c r="J413" s="1"/>
      <c r="K413" s="1"/>
    </row>
    <row r="414" spans="1:11" ht="16.5" customHeight="1">
      <c r="A414" s="1"/>
      <c r="B414" s="140"/>
      <c r="C414" s="1"/>
      <c r="D414" s="261">
        <v>409</v>
      </c>
      <c r="E414" s="44" t="str">
        <f t="shared" si="24"/>
        <v/>
      </c>
      <c r="F414" s="45">
        <f t="shared" si="25"/>
        <v>0</v>
      </c>
      <c r="G414" s="46" t="str">
        <f t="shared" si="26"/>
        <v/>
      </c>
      <c r="H414" s="267">
        <f t="shared" si="27"/>
        <v>0</v>
      </c>
      <c r="I414" s="47"/>
      <c r="J414" s="1"/>
      <c r="K414" s="1"/>
    </row>
    <row r="415" spans="1:11" ht="16.5" customHeight="1">
      <c r="A415" s="1"/>
      <c r="B415" s="140"/>
      <c r="C415" s="1"/>
      <c r="D415" s="261">
        <v>410</v>
      </c>
      <c r="E415" s="44" t="str">
        <f t="shared" si="24"/>
        <v/>
      </c>
      <c r="F415" s="45">
        <f t="shared" si="25"/>
        <v>0</v>
      </c>
      <c r="G415" s="46" t="str">
        <f t="shared" si="26"/>
        <v/>
      </c>
      <c r="H415" s="267">
        <f t="shared" si="27"/>
        <v>0</v>
      </c>
      <c r="I415" s="47"/>
      <c r="J415" s="1"/>
      <c r="K415" s="1"/>
    </row>
    <row r="416" spans="1:11" ht="16.5" customHeight="1">
      <c r="A416" s="1"/>
      <c r="B416" s="140"/>
      <c r="C416" s="1"/>
      <c r="D416" s="261">
        <v>411</v>
      </c>
      <c r="E416" s="44" t="str">
        <f t="shared" si="24"/>
        <v/>
      </c>
      <c r="F416" s="45">
        <f t="shared" si="25"/>
        <v>0</v>
      </c>
      <c r="G416" s="46" t="str">
        <f t="shared" si="26"/>
        <v/>
      </c>
      <c r="H416" s="267">
        <f t="shared" si="27"/>
        <v>0</v>
      </c>
      <c r="I416" s="47"/>
      <c r="J416" s="1"/>
      <c r="K416" s="1"/>
    </row>
    <row r="417" spans="1:11" ht="16.5" customHeight="1">
      <c r="A417" s="1"/>
      <c r="B417" s="140"/>
      <c r="C417" s="1"/>
      <c r="D417" s="261">
        <v>412</v>
      </c>
      <c r="E417" s="44" t="str">
        <f t="shared" si="24"/>
        <v/>
      </c>
      <c r="F417" s="45">
        <f t="shared" si="25"/>
        <v>0</v>
      </c>
      <c r="G417" s="46" t="str">
        <f t="shared" si="26"/>
        <v/>
      </c>
      <c r="H417" s="267">
        <f t="shared" si="27"/>
        <v>0</v>
      </c>
      <c r="I417" s="47"/>
      <c r="J417" s="1"/>
      <c r="K417" s="1"/>
    </row>
    <row r="418" spans="1:11" ht="16.5" customHeight="1">
      <c r="A418" s="1"/>
      <c r="B418" s="140"/>
      <c r="C418" s="1"/>
      <c r="D418" s="261">
        <v>413</v>
      </c>
      <c r="E418" s="44" t="str">
        <f t="shared" si="24"/>
        <v/>
      </c>
      <c r="F418" s="45">
        <f t="shared" si="25"/>
        <v>0</v>
      </c>
      <c r="G418" s="46" t="str">
        <f t="shared" si="26"/>
        <v/>
      </c>
      <c r="H418" s="267">
        <f t="shared" si="27"/>
        <v>0</v>
      </c>
      <c r="I418" s="47"/>
      <c r="J418" s="1"/>
      <c r="K418" s="1"/>
    </row>
    <row r="419" spans="1:11" ht="16.5" customHeight="1">
      <c r="A419" s="1"/>
      <c r="B419" s="140"/>
      <c r="C419" s="1"/>
      <c r="D419" s="261">
        <v>414</v>
      </c>
      <c r="E419" s="44" t="str">
        <f t="shared" si="24"/>
        <v/>
      </c>
      <c r="F419" s="45">
        <f t="shared" si="25"/>
        <v>0</v>
      </c>
      <c r="G419" s="46" t="str">
        <f t="shared" si="26"/>
        <v/>
      </c>
      <c r="H419" s="267">
        <f t="shared" si="27"/>
        <v>0</v>
      </c>
      <c r="I419" s="47"/>
      <c r="J419" s="1"/>
      <c r="K419" s="1"/>
    </row>
    <row r="420" spans="1:11" ht="16.5" customHeight="1">
      <c r="A420" s="1"/>
      <c r="B420" s="140"/>
      <c r="C420" s="1"/>
      <c r="D420" s="261">
        <v>415</v>
      </c>
      <c r="E420" s="44" t="str">
        <f t="shared" si="24"/>
        <v/>
      </c>
      <c r="F420" s="45">
        <f t="shared" si="25"/>
        <v>0</v>
      </c>
      <c r="G420" s="46" t="str">
        <f t="shared" si="26"/>
        <v/>
      </c>
      <c r="H420" s="267">
        <f t="shared" si="27"/>
        <v>0</v>
      </c>
      <c r="I420" s="47"/>
      <c r="J420" s="1"/>
      <c r="K420" s="1"/>
    </row>
    <row r="421" spans="1:11" ht="16.5" customHeight="1">
      <c r="A421" s="1"/>
      <c r="B421" s="140"/>
      <c r="C421" s="1"/>
      <c r="D421" s="261">
        <v>416</v>
      </c>
      <c r="E421" s="44" t="str">
        <f t="shared" si="24"/>
        <v/>
      </c>
      <c r="F421" s="45">
        <f t="shared" si="25"/>
        <v>0</v>
      </c>
      <c r="G421" s="46" t="str">
        <f t="shared" si="26"/>
        <v/>
      </c>
      <c r="H421" s="267">
        <f t="shared" si="27"/>
        <v>0</v>
      </c>
      <c r="I421" s="47"/>
      <c r="J421" s="1"/>
      <c r="K421" s="1"/>
    </row>
    <row r="422" spans="1:11" ht="16.5" customHeight="1">
      <c r="A422" s="1"/>
      <c r="B422" s="140"/>
      <c r="C422" s="1"/>
      <c r="D422" s="261">
        <v>417</v>
      </c>
      <c r="E422" s="44" t="str">
        <f t="shared" si="24"/>
        <v/>
      </c>
      <c r="F422" s="45">
        <f t="shared" si="25"/>
        <v>0</v>
      </c>
      <c r="G422" s="46" t="str">
        <f t="shared" si="26"/>
        <v/>
      </c>
      <c r="H422" s="267">
        <f t="shared" si="27"/>
        <v>0</v>
      </c>
      <c r="I422" s="47"/>
      <c r="J422" s="1"/>
      <c r="K422" s="1"/>
    </row>
    <row r="423" spans="1:11" ht="16.5" customHeight="1">
      <c r="A423" s="1"/>
      <c r="B423" s="140"/>
      <c r="C423" s="1"/>
      <c r="D423" s="261">
        <v>418</v>
      </c>
      <c r="E423" s="44" t="str">
        <f t="shared" si="24"/>
        <v/>
      </c>
      <c r="F423" s="45">
        <f t="shared" si="25"/>
        <v>0</v>
      </c>
      <c r="G423" s="46" t="str">
        <f t="shared" si="26"/>
        <v/>
      </c>
      <c r="H423" s="267">
        <f t="shared" si="27"/>
        <v>0</v>
      </c>
      <c r="I423" s="47"/>
      <c r="J423" s="1"/>
      <c r="K423" s="1"/>
    </row>
    <row r="424" spans="1:11" ht="16.5" customHeight="1">
      <c r="A424" s="1"/>
      <c r="B424" s="140"/>
      <c r="C424" s="1"/>
      <c r="D424" s="261">
        <v>419</v>
      </c>
      <c r="E424" s="44" t="str">
        <f t="shared" si="24"/>
        <v/>
      </c>
      <c r="F424" s="45">
        <f t="shared" si="25"/>
        <v>0</v>
      </c>
      <c r="G424" s="46" t="str">
        <f t="shared" si="26"/>
        <v/>
      </c>
      <c r="H424" s="267">
        <f t="shared" si="27"/>
        <v>0</v>
      </c>
      <c r="I424" s="47"/>
      <c r="J424" s="1"/>
      <c r="K424" s="1"/>
    </row>
    <row r="425" spans="1:11" ht="16.5" customHeight="1">
      <c r="A425" s="1"/>
      <c r="B425" s="140"/>
      <c r="C425" s="1"/>
      <c r="D425" s="261">
        <v>420</v>
      </c>
      <c r="E425" s="44" t="str">
        <f t="shared" si="24"/>
        <v/>
      </c>
      <c r="F425" s="45">
        <f t="shared" si="25"/>
        <v>0</v>
      </c>
      <c r="G425" s="46" t="str">
        <f t="shared" si="26"/>
        <v/>
      </c>
      <c r="H425" s="267">
        <f t="shared" si="27"/>
        <v>0</v>
      </c>
      <c r="I425" s="47"/>
      <c r="J425" s="1"/>
      <c r="K425" s="1"/>
    </row>
    <row r="426" spans="1:11" ht="16.5" customHeight="1">
      <c r="A426" s="1"/>
      <c r="B426" s="140"/>
      <c r="C426" s="1"/>
      <c r="D426" s="261">
        <v>421</v>
      </c>
      <c r="E426" s="44" t="str">
        <f t="shared" si="24"/>
        <v/>
      </c>
      <c r="F426" s="45">
        <f t="shared" si="25"/>
        <v>0</v>
      </c>
      <c r="G426" s="46" t="str">
        <f t="shared" si="26"/>
        <v/>
      </c>
      <c r="H426" s="267">
        <f t="shared" si="27"/>
        <v>0</v>
      </c>
      <c r="I426" s="47"/>
      <c r="J426" s="1"/>
      <c r="K426" s="1"/>
    </row>
    <row r="427" spans="1:11" ht="16.5" customHeight="1">
      <c r="A427" s="1"/>
      <c r="B427" s="140"/>
      <c r="C427" s="1"/>
      <c r="D427" s="261">
        <v>422</v>
      </c>
      <c r="E427" s="44" t="str">
        <f t="shared" si="24"/>
        <v/>
      </c>
      <c r="F427" s="45">
        <f t="shared" si="25"/>
        <v>0</v>
      </c>
      <c r="G427" s="46" t="str">
        <f t="shared" si="26"/>
        <v/>
      </c>
      <c r="H427" s="267">
        <f t="shared" si="27"/>
        <v>0</v>
      </c>
      <c r="I427" s="47"/>
      <c r="J427" s="1"/>
      <c r="K427" s="1"/>
    </row>
    <row r="428" spans="1:11" ht="16.5" customHeight="1">
      <c r="A428" s="1"/>
      <c r="B428" s="140"/>
      <c r="C428" s="1"/>
      <c r="D428" s="261">
        <v>423</v>
      </c>
      <c r="E428" s="44" t="str">
        <f t="shared" si="24"/>
        <v/>
      </c>
      <c r="F428" s="45">
        <f t="shared" si="25"/>
        <v>0</v>
      </c>
      <c r="G428" s="46" t="str">
        <f t="shared" si="26"/>
        <v/>
      </c>
      <c r="H428" s="267">
        <f t="shared" si="27"/>
        <v>0</v>
      </c>
      <c r="I428" s="47"/>
      <c r="J428" s="1"/>
      <c r="K428" s="1"/>
    </row>
    <row r="429" spans="1:11" ht="16.5" customHeight="1">
      <c r="A429" s="1"/>
      <c r="B429" s="140"/>
      <c r="C429" s="1"/>
      <c r="D429" s="261">
        <v>424</v>
      </c>
      <c r="E429" s="44" t="str">
        <f t="shared" si="24"/>
        <v/>
      </c>
      <c r="F429" s="45">
        <f t="shared" si="25"/>
        <v>0</v>
      </c>
      <c r="G429" s="46" t="str">
        <f t="shared" si="26"/>
        <v/>
      </c>
      <c r="H429" s="267">
        <f t="shared" si="27"/>
        <v>0</v>
      </c>
      <c r="I429" s="47"/>
      <c r="J429" s="1"/>
      <c r="K429" s="1"/>
    </row>
    <row r="430" spans="1:11" ht="16.5" customHeight="1">
      <c r="A430" s="1"/>
      <c r="B430" s="140"/>
      <c r="C430" s="1"/>
      <c r="D430" s="261">
        <v>425</v>
      </c>
      <c r="E430" s="44" t="str">
        <f t="shared" si="24"/>
        <v/>
      </c>
      <c r="F430" s="45">
        <f t="shared" si="25"/>
        <v>0</v>
      </c>
      <c r="G430" s="46" t="str">
        <f t="shared" si="26"/>
        <v/>
      </c>
      <c r="H430" s="267">
        <f t="shared" si="27"/>
        <v>0</v>
      </c>
      <c r="I430" s="47"/>
      <c r="J430" s="1"/>
      <c r="K430" s="1"/>
    </row>
    <row r="431" spans="1:11" ht="16.5" customHeight="1">
      <c r="A431" s="1"/>
      <c r="B431" s="140"/>
      <c r="C431" s="1"/>
      <c r="D431" s="261">
        <v>426</v>
      </c>
      <c r="E431" s="44" t="str">
        <f t="shared" si="24"/>
        <v/>
      </c>
      <c r="F431" s="45">
        <f t="shared" si="25"/>
        <v>0</v>
      </c>
      <c r="G431" s="46" t="str">
        <f t="shared" si="26"/>
        <v/>
      </c>
      <c r="H431" s="267">
        <f t="shared" si="27"/>
        <v>0</v>
      </c>
      <c r="I431" s="47"/>
      <c r="J431" s="1"/>
      <c r="K431" s="1"/>
    </row>
    <row r="432" spans="1:11" ht="16.5" customHeight="1">
      <c r="A432" s="1"/>
      <c r="B432" s="140"/>
      <c r="C432" s="1"/>
      <c r="D432" s="261">
        <v>427</v>
      </c>
      <c r="E432" s="44" t="str">
        <f t="shared" si="24"/>
        <v/>
      </c>
      <c r="F432" s="45">
        <f t="shared" si="25"/>
        <v>0</v>
      </c>
      <c r="G432" s="46" t="str">
        <f t="shared" si="26"/>
        <v/>
      </c>
      <c r="H432" s="267">
        <f t="shared" si="27"/>
        <v>0</v>
      </c>
      <c r="I432" s="47"/>
      <c r="J432" s="1"/>
      <c r="K432" s="1"/>
    </row>
    <row r="433" spans="1:11" ht="16.5" customHeight="1">
      <c r="A433" s="1"/>
      <c r="B433" s="140"/>
      <c r="C433" s="1"/>
      <c r="D433" s="261">
        <v>428</v>
      </c>
      <c r="E433" s="44" t="str">
        <f t="shared" si="24"/>
        <v/>
      </c>
      <c r="F433" s="45">
        <f t="shared" si="25"/>
        <v>0</v>
      </c>
      <c r="G433" s="46" t="str">
        <f t="shared" si="26"/>
        <v/>
      </c>
      <c r="H433" s="267">
        <f t="shared" si="27"/>
        <v>0</v>
      </c>
      <c r="I433" s="47"/>
      <c r="J433" s="1"/>
      <c r="K433" s="1"/>
    </row>
    <row r="434" spans="1:11" ht="16.5" customHeight="1">
      <c r="A434" s="1"/>
      <c r="B434" s="140"/>
      <c r="C434" s="1"/>
      <c r="D434" s="261">
        <v>429</v>
      </c>
      <c r="E434" s="44" t="str">
        <f t="shared" si="24"/>
        <v/>
      </c>
      <c r="F434" s="45">
        <f t="shared" si="25"/>
        <v>0</v>
      </c>
      <c r="G434" s="46" t="str">
        <f t="shared" si="26"/>
        <v/>
      </c>
      <c r="H434" s="267">
        <f t="shared" si="27"/>
        <v>0</v>
      </c>
      <c r="I434" s="47"/>
      <c r="J434" s="1"/>
      <c r="K434" s="1"/>
    </row>
    <row r="435" spans="1:11" ht="16.5" customHeight="1">
      <c r="A435" s="1"/>
      <c r="B435" s="140"/>
      <c r="C435" s="1"/>
      <c r="D435" s="261">
        <v>430</v>
      </c>
      <c r="E435" s="44" t="str">
        <f t="shared" si="24"/>
        <v/>
      </c>
      <c r="F435" s="45">
        <f t="shared" si="25"/>
        <v>0</v>
      </c>
      <c r="G435" s="46" t="str">
        <f t="shared" si="26"/>
        <v/>
      </c>
      <c r="H435" s="267">
        <f t="shared" si="27"/>
        <v>0</v>
      </c>
      <c r="I435" s="47"/>
      <c r="J435" s="1"/>
      <c r="K435" s="1"/>
    </row>
    <row r="436" spans="1:11" ht="16.5" customHeight="1">
      <c r="A436" s="1"/>
      <c r="B436" s="140"/>
      <c r="C436" s="1"/>
      <c r="D436" s="261">
        <v>431</v>
      </c>
      <c r="E436" s="44" t="str">
        <f t="shared" si="24"/>
        <v/>
      </c>
      <c r="F436" s="45">
        <f t="shared" si="25"/>
        <v>0</v>
      </c>
      <c r="G436" s="46" t="str">
        <f t="shared" si="26"/>
        <v/>
      </c>
      <c r="H436" s="267">
        <f t="shared" si="27"/>
        <v>0</v>
      </c>
      <c r="I436" s="47"/>
      <c r="J436" s="1"/>
      <c r="K436" s="1"/>
    </row>
    <row r="437" spans="1:11" ht="16.5" customHeight="1">
      <c r="A437" s="1"/>
      <c r="B437" s="140"/>
      <c r="C437" s="1"/>
      <c r="D437" s="261">
        <v>432</v>
      </c>
      <c r="E437" s="44" t="str">
        <f t="shared" si="24"/>
        <v/>
      </c>
      <c r="F437" s="45">
        <f t="shared" si="25"/>
        <v>0</v>
      </c>
      <c r="G437" s="46" t="str">
        <f t="shared" si="26"/>
        <v/>
      </c>
      <c r="H437" s="267">
        <f t="shared" si="27"/>
        <v>0</v>
      </c>
      <c r="I437" s="47"/>
      <c r="J437" s="1"/>
      <c r="K437" s="1"/>
    </row>
    <row r="438" spans="1:11" ht="16.5" customHeight="1">
      <c r="A438" s="1"/>
      <c r="B438" s="140"/>
      <c r="C438" s="1"/>
      <c r="D438" s="261">
        <v>433</v>
      </c>
      <c r="E438" s="44" t="str">
        <f t="shared" si="24"/>
        <v/>
      </c>
      <c r="F438" s="45">
        <f t="shared" si="25"/>
        <v>0</v>
      </c>
      <c r="G438" s="46" t="str">
        <f t="shared" si="26"/>
        <v/>
      </c>
      <c r="H438" s="267">
        <f t="shared" si="27"/>
        <v>0</v>
      </c>
      <c r="I438" s="47"/>
      <c r="J438" s="1"/>
      <c r="K438" s="1"/>
    </row>
    <row r="439" spans="1:11" ht="16.5" customHeight="1">
      <c r="A439" s="1"/>
      <c r="B439" s="140"/>
      <c r="C439" s="1"/>
      <c r="D439" s="261">
        <v>434</v>
      </c>
      <c r="E439" s="44" t="str">
        <f t="shared" si="24"/>
        <v/>
      </c>
      <c r="F439" s="45">
        <f t="shared" si="25"/>
        <v>0</v>
      </c>
      <c r="G439" s="46" t="str">
        <f t="shared" si="26"/>
        <v/>
      </c>
      <c r="H439" s="267">
        <f t="shared" si="27"/>
        <v>0</v>
      </c>
      <c r="I439" s="47"/>
      <c r="J439" s="1"/>
      <c r="K439" s="1"/>
    </row>
    <row r="440" spans="1:11" ht="16.5" customHeight="1">
      <c r="A440" s="1"/>
      <c r="B440" s="140"/>
      <c r="C440" s="1"/>
      <c r="D440" s="261">
        <v>435</v>
      </c>
      <c r="E440" s="44" t="str">
        <f t="shared" si="24"/>
        <v/>
      </c>
      <c r="F440" s="45">
        <f t="shared" si="25"/>
        <v>0</v>
      </c>
      <c r="G440" s="46" t="str">
        <f t="shared" si="26"/>
        <v/>
      </c>
      <c r="H440" s="267">
        <f t="shared" si="27"/>
        <v>0</v>
      </c>
      <c r="I440" s="47"/>
      <c r="J440" s="1"/>
      <c r="K440" s="1"/>
    </row>
    <row r="441" spans="1:11" ht="16.5" customHeight="1">
      <c r="A441" s="1"/>
      <c r="B441" s="140"/>
      <c r="C441" s="1"/>
      <c r="D441" s="261">
        <v>436</v>
      </c>
      <c r="E441" s="44" t="str">
        <f t="shared" si="24"/>
        <v/>
      </c>
      <c r="F441" s="45">
        <f t="shared" si="25"/>
        <v>0</v>
      </c>
      <c r="G441" s="46" t="str">
        <f t="shared" si="26"/>
        <v/>
      </c>
      <c r="H441" s="267">
        <f t="shared" si="27"/>
        <v>0</v>
      </c>
      <c r="I441" s="47"/>
      <c r="J441" s="1"/>
      <c r="K441" s="1"/>
    </row>
    <row r="442" spans="1:11" ht="16.5" customHeight="1">
      <c r="A442" s="1"/>
      <c r="B442" s="140"/>
      <c r="C442" s="1"/>
      <c r="D442" s="261">
        <v>437</v>
      </c>
      <c r="E442" s="44" t="str">
        <f t="shared" si="24"/>
        <v/>
      </c>
      <c r="F442" s="45">
        <f t="shared" si="25"/>
        <v>0</v>
      </c>
      <c r="G442" s="46" t="str">
        <f t="shared" si="26"/>
        <v/>
      </c>
      <c r="H442" s="267">
        <f t="shared" si="27"/>
        <v>0</v>
      </c>
      <c r="I442" s="47"/>
      <c r="J442" s="1"/>
      <c r="K442" s="1"/>
    </row>
    <row r="443" spans="1:11" ht="16.5" customHeight="1">
      <c r="A443" s="1"/>
      <c r="B443" s="140"/>
      <c r="C443" s="1"/>
      <c r="D443" s="261">
        <v>438</v>
      </c>
      <c r="E443" s="44" t="str">
        <f t="shared" si="24"/>
        <v/>
      </c>
      <c r="F443" s="45">
        <f t="shared" si="25"/>
        <v>0</v>
      </c>
      <c r="G443" s="46" t="str">
        <f t="shared" si="26"/>
        <v/>
      </c>
      <c r="H443" s="267">
        <f t="shared" si="27"/>
        <v>0</v>
      </c>
      <c r="I443" s="47"/>
      <c r="J443" s="1"/>
      <c r="K443" s="1"/>
    </row>
    <row r="444" spans="1:11" ht="16.5" customHeight="1">
      <c r="A444" s="1"/>
      <c r="B444" s="140"/>
      <c r="C444" s="1"/>
      <c r="D444" s="261">
        <v>439</v>
      </c>
      <c r="E444" s="44" t="str">
        <f t="shared" si="24"/>
        <v/>
      </c>
      <c r="F444" s="45">
        <f t="shared" si="25"/>
        <v>0</v>
      </c>
      <c r="G444" s="46" t="str">
        <f t="shared" si="26"/>
        <v/>
      </c>
      <c r="H444" s="267">
        <f t="shared" si="27"/>
        <v>0</v>
      </c>
      <c r="I444" s="47"/>
      <c r="J444" s="1"/>
      <c r="K444" s="1"/>
    </row>
    <row r="445" spans="1:11" ht="16.5" customHeight="1">
      <c r="A445" s="1"/>
      <c r="B445" s="140"/>
      <c r="C445" s="1"/>
      <c r="D445" s="261">
        <v>440</v>
      </c>
      <c r="E445" s="44" t="str">
        <f t="shared" si="24"/>
        <v/>
      </c>
      <c r="F445" s="45">
        <f t="shared" si="25"/>
        <v>0</v>
      </c>
      <c r="G445" s="46" t="str">
        <f t="shared" si="26"/>
        <v/>
      </c>
      <c r="H445" s="267">
        <f t="shared" si="27"/>
        <v>0</v>
      </c>
      <c r="I445" s="47"/>
      <c r="J445" s="1"/>
      <c r="K445" s="1"/>
    </row>
    <row r="446" spans="1:11" ht="16.5" customHeight="1">
      <c r="A446" s="1"/>
      <c r="B446" s="140"/>
      <c r="C446" s="1"/>
      <c r="D446" s="261">
        <v>441</v>
      </c>
      <c r="E446" s="44" t="str">
        <f t="shared" si="24"/>
        <v/>
      </c>
      <c r="F446" s="45">
        <f t="shared" si="25"/>
        <v>0</v>
      </c>
      <c r="G446" s="46" t="str">
        <f t="shared" si="26"/>
        <v/>
      </c>
      <c r="H446" s="267">
        <f t="shared" si="27"/>
        <v>0</v>
      </c>
      <c r="I446" s="47"/>
      <c r="J446" s="1"/>
      <c r="K446" s="1"/>
    </row>
    <row r="447" spans="1:11" ht="16.5" customHeight="1">
      <c r="A447" s="1"/>
      <c r="B447" s="140"/>
      <c r="C447" s="1"/>
      <c r="D447" s="261">
        <v>442</v>
      </c>
      <c r="E447" s="44" t="str">
        <f t="shared" si="24"/>
        <v/>
      </c>
      <c r="F447" s="45">
        <f t="shared" si="25"/>
        <v>0</v>
      </c>
      <c r="G447" s="46" t="str">
        <f t="shared" si="26"/>
        <v/>
      </c>
      <c r="H447" s="267">
        <f t="shared" si="27"/>
        <v>0</v>
      </c>
      <c r="I447" s="47"/>
      <c r="J447" s="1"/>
      <c r="K447" s="1"/>
    </row>
    <row r="448" spans="1:11" ht="16.5" customHeight="1">
      <c r="A448" s="1"/>
      <c r="B448" s="140"/>
      <c r="C448" s="1"/>
      <c r="D448" s="261">
        <v>443</v>
      </c>
      <c r="E448" s="44" t="str">
        <f t="shared" si="24"/>
        <v/>
      </c>
      <c r="F448" s="45">
        <f t="shared" si="25"/>
        <v>0</v>
      </c>
      <c r="G448" s="46" t="str">
        <f t="shared" si="26"/>
        <v/>
      </c>
      <c r="H448" s="267">
        <f t="shared" si="27"/>
        <v>0</v>
      </c>
      <c r="I448" s="47"/>
      <c r="J448" s="1"/>
      <c r="K448" s="1"/>
    </row>
    <row r="449" spans="1:11" ht="16.5" customHeight="1">
      <c r="A449" s="1"/>
      <c r="B449" s="140"/>
      <c r="C449" s="1"/>
      <c r="D449" s="261">
        <v>444</v>
      </c>
      <c r="E449" s="44" t="str">
        <f t="shared" si="24"/>
        <v/>
      </c>
      <c r="F449" s="45">
        <f t="shared" si="25"/>
        <v>0</v>
      </c>
      <c r="G449" s="46" t="str">
        <f t="shared" si="26"/>
        <v/>
      </c>
      <c r="H449" s="267">
        <f t="shared" si="27"/>
        <v>0</v>
      </c>
      <c r="I449" s="47"/>
      <c r="J449" s="1"/>
      <c r="K449" s="1"/>
    </row>
    <row r="450" spans="1:11" ht="16.5" customHeight="1">
      <c r="A450" s="1"/>
      <c r="B450" s="140"/>
      <c r="C450" s="1"/>
      <c r="D450" s="261">
        <v>445</v>
      </c>
      <c r="E450" s="44" t="str">
        <f t="shared" si="24"/>
        <v/>
      </c>
      <c r="F450" s="45">
        <f t="shared" si="25"/>
        <v>0</v>
      </c>
      <c r="G450" s="46" t="str">
        <f t="shared" si="26"/>
        <v/>
      </c>
      <c r="H450" s="267">
        <f t="shared" si="27"/>
        <v>0</v>
      </c>
      <c r="I450" s="47"/>
      <c r="J450" s="1"/>
      <c r="K450" s="1"/>
    </row>
    <row r="451" spans="1:11" ht="16.5" customHeight="1">
      <c r="A451" s="1"/>
      <c r="B451" s="140"/>
      <c r="C451" s="1"/>
      <c r="D451" s="261">
        <v>446</v>
      </c>
      <c r="E451" s="44" t="str">
        <f t="shared" si="24"/>
        <v/>
      </c>
      <c r="F451" s="45">
        <f t="shared" si="25"/>
        <v>0</v>
      </c>
      <c r="G451" s="46" t="str">
        <f t="shared" si="26"/>
        <v/>
      </c>
      <c r="H451" s="267">
        <f t="shared" si="27"/>
        <v>0</v>
      </c>
      <c r="I451" s="47"/>
      <c r="J451" s="1"/>
      <c r="K451" s="1"/>
    </row>
    <row r="452" spans="1:11" ht="16.5" customHeight="1">
      <c r="A452" s="1"/>
      <c r="B452" s="140"/>
      <c r="C452" s="1"/>
      <c r="D452" s="261">
        <v>447</v>
      </c>
      <c r="E452" s="44" t="str">
        <f t="shared" si="24"/>
        <v/>
      </c>
      <c r="F452" s="45">
        <f t="shared" si="25"/>
        <v>0</v>
      </c>
      <c r="G452" s="46" t="str">
        <f t="shared" si="26"/>
        <v/>
      </c>
      <c r="H452" s="267">
        <f t="shared" si="27"/>
        <v>0</v>
      </c>
      <c r="I452" s="47"/>
      <c r="J452" s="1"/>
      <c r="K452" s="1"/>
    </row>
    <row r="453" spans="1:11" ht="16.5" customHeight="1">
      <c r="A453" s="1"/>
      <c r="B453" s="140"/>
      <c r="C453" s="1"/>
      <c r="D453" s="261">
        <v>448</v>
      </c>
      <c r="E453" s="44" t="str">
        <f t="shared" si="24"/>
        <v/>
      </c>
      <c r="F453" s="45">
        <f t="shared" si="25"/>
        <v>0</v>
      </c>
      <c r="G453" s="46" t="str">
        <f t="shared" si="26"/>
        <v/>
      </c>
      <c r="H453" s="267">
        <f t="shared" si="27"/>
        <v>0</v>
      </c>
      <c r="I453" s="47"/>
      <c r="J453" s="1"/>
      <c r="K453" s="1"/>
    </row>
    <row r="454" spans="1:11" ht="16.5" customHeight="1">
      <c r="A454" s="1"/>
      <c r="B454" s="140"/>
      <c r="C454" s="1"/>
      <c r="D454" s="261">
        <v>449</v>
      </c>
      <c r="E454" s="44" t="str">
        <f t="shared" si="24"/>
        <v/>
      </c>
      <c r="F454" s="45">
        <f t="shared" si="25"/>
        <v>0</v>
      </c>
      <c r="G454" s="46" t="str">
        <f t="shared" si="26"/>
        <v/>
      </c>
      <c r="H454" s="267">
        <f t="shared" si="27"/>
        <v>0</v>
      </c>
      <c r="I454" s="47"/>
      <c r="J454" s="1"/>
      <c r="K454" s="1"/>
    </row>
    <row r="455" spans="1:11" ht="16.5" customHeight="1">
      <c r="A455" s="1"/>
      <c r="B455" s="140"/>
      <c r="C455" s="1"/>
      <c r="D455" s="261">
        <v>450</v>
      </c>
      <c r="E455" s="44" t="str">
        <f t="shared" si="24"/>
        <v/>
      </c>
      <c r="F455" s="45">
        <f t="shared" si="25"/>
        <v>0</v>
      </c>
      <c r="G455" s="46" t="str">
        <f t="shared" si="26"/>
        <v/>
      </c>
      <c r="H455" s="267">
        <f t="shared" si="27"/>
        <v>0</v>
      </c>
      <c r="I455" s="47"/>
      <c r="J455" s="1"/>
      <c r="K455" s="1"/>
    </row>
    <row r="456" spans="1:11" ht="16.5" customHeight="1">
      <c r="A456" s="1"/>
      <c r="B456" s="140"/>
      <c r="C456" s="1"/>
      <c r="D456" s="261">
        <v>451</v>
      </c>
      <c r="E456" s="44" t="str">
        <f t="shared" ref="E456:E505" si="28">IF(ISERROR(VLOOKUP($D456,$B$674:$E$1173,4,FALSE)),"",VLOOKUP($D456,$B$674:$E$1173,4,FALSE))</f>
        <v/>
      </c>
      <c r="F456" s="45">
        <f t="shared" ref="F456:F505" si="29">F455</f>
        <v>0</v>
      </c>
      <c r="G456" s="46" t="str">
        <f t="shared" ref="G456:G505" si="30">IF(ISERROR(VLOOKUP($D456,$B$674:$G$1173,6,FALSE)),"",T(VLOOKUP($D456,$B$674:$G$1173,6,FALSE)))</f>
        <v/>
      </c>
      <c r="H456" s="267">
        <f t="shared" ref="H456:H505" si="31">IF(ISERROR(VLOOKUP($D456,$B$674:$H$1173,7,FALSE)),0,VLOOKUP($D456,$B$674:$H$1173,7,FALSE))</f>
        <v>0</v>
      </c>
      <c r="I456" s="47"/>
      <c r="J456" s="1"/>
      <c r="K456" s="1"/>
    </row>
    <row r="457" spans="1:11" ht="16.5" customHeight="1">
      <c r="A457" s="1"/>
      <c r="B457" s="140"/>
      <c r="C457" s="1"/>
      <c r="D457" s="261">
        <v>452</v>
      </c>
      <c r="E457" s="44" t="str">
        <f t="shared" si="28"/>
        <v/>
      </c>
      <c r="F457" s="45">
        <f t="shared" si="29"/>
        <v>0</v>
      </c>
      <c r="G457" s="46" t="str">
        <f t="shared" si="30"/>
        <v/>
      </c>
      <c r="H457" s="267">
        <f t="shared" si="31"/>
        <v>0</v>
      </c>
      <c r="I457" s="47"/>
      <c r="J457" s="1"/>
      <c r="K457" s="1"/>
    </row>
    <row r="458" spans="1:11" ht="16.5" customHeight="1">
      <c r="A458" s="1"/>
      <c r="B458" s="140"/>
      <c r="C458" s="1"/>
      <c r="D458" s="261">
        <v>453</v>
      </c>
      <c r="E458" s="44" t="str">
        <f t="shared" si="28"/>
        <v/>
      </c>
      <c r="F458" s="45">
        <f t="shared" si="29"/>
        <v>0</v>
      </c>
      <c r="G458" s="46" t="str">
        <f t="shared" si="30"/>
        <v/>
      </c>
      <c r="H458" s="267">
        <f t="shared" si="31"/>
        <v>0</v>
      </c>
      <c r="I458" s="47"/>
      <c r="J458" s="1"/>
      <c r="K458" s="1"/>
    </row>
    <row r="459" spans="1:11" ht="16.5" customHeight="1">
      <c r="A459" s="1"/>
      <c r="B459" s="140"/>
      <c r="C459" s="1"/>
      <c r="D459" s="261">
        <v>454</v>
      </c>
      <c r="E459" s="44" t="str">
        <f t="shared" si="28"/>
        <v/>
      </c>
      <c r="F459" s="45">
        <f t="shared" si="29"/>
        <v>0</v>
      </c>
      <c r="G459" s="46" t="str">
        <f t="shared" si="30"/>
        <v/>
      </c>
      <c r="H459" s="267">
        <f t="shared" si="31"/>
        <v>0</v>
      </c>
      <c r="I459" s="47"/>
      <c r="J459" s="1"/>
      <c r="K459" s="1"/>
    </row>
    <row r="460" spans="1:11" ht="16.5" customHeight="1">
      <c r="A460" s="1"/>
      <c r="B460" s="140"/>
      <c r="C460" s="1"/>
      <c r="D460" s="261">
        <v>455</v>
      </c>
      <c r="E460" s="44" t="str">
        <f t="shared" si="28"/>
        <v/>
      </c>
      <c r="F460" s="45">
        <f t="shared" si="29"/>
        <v>0</v>
      </c>
      <c r="G460" s="46" t="str">
        <f t="shared" si="30"/>
        <v/>
      </c>
      <c r="H460" s="267">
        <f t="shared" si="31"/>
        <v>0</v>
      </c>
      <c r="I460" s="47"/>
      <c r="J460" s="1"/>
      <c r="K460" s="1"/>
    </row>
    <row r="461" spans="1:11" ht="16.5" customHeight="1">
      <c r="A461" s="1"/>
      <c r="B461" s="140"/>
      <c r="C461" s="1"/>
      <c r="D461" s="261">
        <v>456</v>
      </c>
      <c r="E461" s="44" t="str">
        <f t="shared" si="28"/>
        <v/>
      </c>
      <c r="F461" s="45">
        <f t="shared" si="29"/>
        <v>0</v>
      </c>
      <c r="G461" s="46" t="str">
        <f t="shared" si="30"/>
        <v/>
      </c>
      <c r="H461" s="267">
        <f t="shared" si="31"/>
        <v>0</v>
      </c>
      <c r="I461" s="47"/>
      <c r="J461" s="1"/>
      <c r="K461" s="1"/>
    </row>
    <row r="462" spans="1:11" ht="16.5" customHeight="1">
      <c r="A462" s="1"/>
      <c r="B462" s="140"/>
      <c r="C462" s="1"/>
      <c r="D462" s="261">
        <v>457</v>
      </c>
      <c r="E462" s="44" t="str">
        <f t="shared" si="28"/>
        <v/>
      </c>
      <c r="F462" s="45">
        <f t="shared" si="29"/>
        <v>0</v>
      </c>
      <c r="G462" s="46" t="str">
        <f t="shared" si="30"/>
        <v/>
      </c>
      <c r="H462" s="267">
        <f t="shared" si="31"/>
        <v>0</v>
      </c>
      <c r="I462" s="47"/>
      <c r="J462" s="1"/>
      <c r="K462" s="1"/>
    </row>
    <row r="463" spans="1:11" ht="16.5" customHeight="1">
      <c r="A463" s="1"/>
      <c r="B463" s="140"/>
      <c r="C463" s="1"/>
      <c r="D463" s="261">
        <v>458</v>
      </c>
      <c r="E463" s="44" t="str">
        <f t="shared" si="28"/>
        <v/>
      </c>
      <c r="F463" s="45">
        <f t="shared" si="29"/>
        <v>0</v>
      </c>
      <c r="G463" s="46" t="str">
        <f t="shared" si="30"/>
        <v/>
      </c>
      <c r="H463" s="267">
        <f t="shared" si="31"/>
        <v>0</v>
      </c>
      <c r="I463" s="47"/>
      <c r="J463" s="1"/>
      <c r="K463" s="1"/>
    </row>
    <row r="464" spans="1:11" ht="16.5" customHeight="1">
      <c r="A464" s="1"/>
      <c r="B464" s="140"/>
      <c r="C464" s="1"/>
      <c r="D464" s="261">
        <v>459</v>
      </c>
      <c r="E464" s="44" t="str">
        <f t="shared" si="28"/>
        <v/>
      </c>
      <c r="F464" s="45">
        <f t="shared" si="29"/>
        <v>0</v>
      </c>
      <c r="G464" s="46" t="str">
        <f t="shared" si="30"/>
        <v/>
      </c>
      <c r="H464" s="267">
        <f t="shared" si="31"/>
        <v>0</v>
      </c>
      <c r="I464" s="47"/>
      <c r="J464" s="1"/>
      <c r="K464" s="1"/>
    </row>
    <row r="465" spans="1:11" ht="16.5" customHeight="1">
      <c r="A465" s="1"/>
      <c r="B465" s="140"/>
      <c r="C465" s="1"/>
      <c r="D465" s="261">
        <v>460</v>
      </c>
      <c r="E465" s="44" t="str">
        <f t="shared" si="28"/>
        <v/>
      </c>
      <c r="F465" s="45">
        <f t="shared" si="29"/>
        <v>0</v>
      </c>
      <c r="G465" s="46" t="str">
        <f t="shared" si="30"/>
        <v/>
      </c>
      <c r="H465" s="267">
        <f t="shared" si="31"/>
        <v>0</v>
      </c>
      <c r="I465" s="47"/>
      <c r="J465" s="1"/>
      <c r="K465" s="1"/>
    </row>
    <row r="466" spans="1:11" ht="16.5" customHeight="1">
      <c r="A466" s="1"/>
      <c r="B466" s="140"/>
      <c r="C466" s="1"/>
      <c r="D466" s="261">
        <v>461</v>
      </c>
      <c r="E466" s="44" t="str">
        <f t="shared" si="28"/>
        <v/>
      </c>
      <c r="F466" s="45">
        <f t="shared" si="29"/>
        <v>0</v>
      </c>
      <c r="G466" s="46" t="str">
        <f t="shared" si="30"/>
        <v/>
      </c>
      <c r="H466" s="267">
        <f t="shared" si="31"/>
        <v>0</v>
      </c>
      <c r="I466" s="47"/>
      <c r="J466" s="1"/>
      <c r="K466" s="1"/>
    </row>
    <row r="467" spans="1:11" ht="16.5" customHeight="1">
      <c r="A467" s="1"/>
      <c r="B467" s="140"/>
      <c r="C467" s="1"/>
      <c r="D467" s="261">
        <v>462</v>
      </c>
      <c r="E467" s="44" t="str">
        <f t="shared" si="28"/>
        <v/>
      </c>
      <c r="F467" s="45">
        <f t="shared" si="29"/>
        <v>0</v>
      </c>
      <c r="G467" s="46" t="str">
        <f t="shared" si="30"/>
        <v/>
      </c>
      <c r="H467" s="267">
        <f t="shared" si="31"/>
        <v>0</v>
      </c>
      <c r="I467" s="47"/>
      <c r="J467" s="1"/>
      <c r="K467" s="1"/>
    </row>
    <row r="468" spans="1:11" ht="16.5" customHeight="1">
      <c r="A468" s="1"/>
      <c r="B468" s="140"/>
      <c r="C468" s="1"/>
      <c r="D468" s="261">
        <v>463</v>
      </c>
      <c r="E468" s="44" t="str">
        <f t="shared" si="28"/>
        <v/>
      </c>
      <c r="F468" s="45">
        <f t="shared" si="29"/>
        <v>0</v>
      </c>
      <c r="G468" s="46" t="str">
        <f t="shared" si="30"/>
        <v/>
      </c>
      <c r="H468" s="267">
        <f t="shared" si="31"/>
        <v>0</v>
      </c>
      <c r="I468" s="47"/>
      <c r="J468" s="1"/>
      <c r="K468" s="1"/>
    </row>
    <row r="469" spans="1:11" ht="16.5" customHeight="1">
      <c r="A469" s="1"/>
      <c r="B469" s="140"/>
      <c r="C469" s="1"/>
      <c r="D469" s="261">
        <v>464</v>
      </c>
      <c r="E469" s="44" t="str">
        <f t="shared" si="28"/>
        <v/>
      </c>
      <c r="F469" s="45">
        <f t="shared" si="29"/>
        <v>0</v>
      </c>
      <c r="G469" s="46" t="str">
        <f t="shared" si="30"/>
        <v/>
      </c>
      <c r="H469" s="267">
        <f t="shared" si="31"/>
        <v>0</v>
      </c>
      <c r="I469" s="47"/>
      <c r="J469" s="1"/>
      <c r="K469" s="1"/>
    </row>
    <row r="470" spans="1:11" ht="16.5" customHeight="1">
      <c r="A470" s="1"/>
      <c r="B470" s="140"/>
      <c r="C470" s="1"/>
      <c r="D470" s="261">
        <v>465</v>
      </c>
      <c r="E470" s="44" t="str">
        <f t="shared" si="28"/>
        <v/>
      </c>
      <c r="F470" s="45">
        <f t="shared" si="29"/>
        <v>0</v>
      </c>
      <c r="G470" s="46" t="str">
        <f t="shared" si="30"/>
        <v/>
      </c>
      <c r="H470" s="267">
        <f t="shared" si="31"/>
        <v>0</v>
      </c>
      <c r="I470" s="47"/>
      <c r="J470" s="1"/>
      <c r="K470" s="1"/>
    </row>
    <row r="471" spans="1:11" ht="16.5" customHeight="1">
      <c r="A471" s="1"/>
      <c r="B471" s="140"/>
      <c r="C471" s="1"/>
      <c r="D471" s="261">
        <v>466</v>
      </c>
      <c r="E471" s="44" t="str">
        <f t="shared" si="28"/>
        <v/>
      </c>
      <c r="F471" s="45">
        <f t="shared" si="29"/>
        <v>0</v>
      </c>
      <c r="G471" s="46" t="str">
        <f t="shared" si="30"/>
        <v/>
      </c>
      <c r="H471" s="267">
        <f t="shared" si="31"/>
        <v>0</v>
      </c>
      <c r="I471" s="47"/>
      <c r="J471" s="1"/>
      <c r="K471" s="1"/>
    </row>
    <row r="472" spans="1:11" ht="16.5" customHeight="1">
      <c r="A472" s="1"/>
      <c r="B472" s="140"/>
      <c r="C472" s="1"/>
      <c r="D472" s="261">
        <v>467</v>
      </c>
      <c r="E472" s="44" t="str">
        <f t="shared" si="28"/>
        <v/>
      </c>
      <c r="F472" s="45">
        <f t="shared" si="29"/>
        <v>0</v>
      </c>
      <c r="G472" s="46" t="str">
        <f t="shared" si="30"/>
        <v/>
      </c>
      <c r="H472" s="267">
        <f t="shared" si="31"/>
        <v>0</v>
      </c>
      <c r="I472" s="47"/>
      <c r="J472" s="1"/>
      <c r="K472" s="1"/>
    </row>
    <row r="473" spans="1:11" ht="16.5" customHeight="1">
      <c r="A473" s="1"/>
      <c r="B473" s="140"/>
      <c r="C473" s="1"/>
      <c r="D473" s="261">
        <v>468</v>
      </c>
      <c r="E473" s="44" t="str">
        <f t="shared" si="28"/>
        <v/>
      </c>
      <c r="F473" s="45">
        <f t="shared" si="29"/>
        <v>0</v>
      </c>
      <c r="G473" s="46" t="str">
        <f t="shared" si="30"/>
        <v/>
      </c>
      <c r="H473" s="267">
        <f t="shared" si="31"/>
        <v>0</v>
      </c>
      <c r="I473" s="47"/>
      <c r="J473" s="1"/>
      <c r="K473" s="1"/>
    </row>
    <row r="474" spans="1:11" ht="16.5" customHeight="1">
      <c r="A474" s="1"/>
      <c r="B474" s="140"/>
      <c r="C474" s="1"/>
      <c r="D474" s="261">
        <v>469</v>
      </c>
      <c r="E474" s="44" t="str">
        <f t="shared" si="28"/>
        <v/>
      </c>
      <c r="F474" s="45">
        <f t="shared" si="29"/>
        <v>0</v>
      </c>
      <c r="G474" s="46" t="str">
        <f t="shared" si="30"/>
        <v/>
      </c>
      <c r="H474" s="267">
        <f t="shared" si="31"/>
        <v>0</v>
      </c>
      <c r="I474" s="47"/>
      <c r="J474" s="1"/>
      <c r="K474" s="1"/>
    </row>
    <row r="475" spans="1:11" ht="16.5" customHeight="1">
      <c r="A475" s="1"/>
      <c r="B475" s="140"/>
      <c r="C475" s="1"/>
      <c r="D475" s="261">
        <v>470</v>
      </c>
      <c r="E475" s="44" t="str">
        <f t="shared" si="28"/>
        <v/>
      </c>
      <c r="F475" s="45">
        <f t="shared" si="29"/>
        <v>0</v>
      </c>
      <c r="G475" s="46" t="str">
        <f t="shared" si="30"/>
        <v/>
      </c>
      <c r="H475" s="267">
        <f t="shared" si="31"/>
        <v>0</v>
      </c>
      <c r="I475" s="47"/>
      <c r="J475" s="1"/>
      <c r="K475" s="1"/>
    </row>
    <row r="476" spans="1:11" ht="16.5" customHeight="1">
      <c r="A476" s="1"/>
      <c r="B476" s="140"/>
      <c r="C476" s="1"/>
      <c r="D476" s="261">
        <v>471</v>
      </c>
      <c r="E476" s="44" t="str">
        <f t="shared" si="28"/>
        <v/>
      </c>
      <c r="F476" s="45">
        <f t="shared" si="29"/>
        <v>0</v>
      </c>
      <c r="G476" s="46" t="str">
        <f t="shared" si="30"/>
        <v/>
      </c>
      <c r="H476" s="267">
        <f t="shared" si="31"/>
        <v>0</v>
      </c>
      <c r="I476" s="47"/>
      <c r="J476" s="1"/>
      <c r="K476" s="1"/>
    </row>
    <row r="477" spans="1:11" ht="16.5" customHeight="1">
      <c r="A477" s="1"/>
      <c r="B477" s="140"/>
      <c r="C477" s="1"/>
      <c r="D477" s="261">
        <v>472</v>
      </c>
      <c r="E477" s="44" t="str">
        <f t="shared" si="28"/>
        <v/>
      </c>
      <c r="F477" s="45">
        <f t="shared" si="29"/>
        <v>0</v>
      </c>
      <c r="G477" s="46" t="str">
        <f t="shared" si="30"/>
        <v/>
      </c>
      <c r="H477" s="267">
        <f t="shared" si="31"/>
        <v>0</v>
      </c>
      <c r="I477" s="47"/>
      <c r="J477" s="1"/>
      <c r="K477" s="1"/>
    </row>
    <row r="478" spans="1:11" ht="16.5" customHeight="1">
      <c r="A478" s="1"/>
      <c r="B478" s="140"/>
      <c r="C478" s="1"/>
      <c r="D478" s="261">
        <v>473</v>
      </c>
      <c r="E478" s="44" t="str">
        <f t="shared" si="28"/>
        <v/>
      </c>
      <c r="F478" s="45">
        <f t="shared" si="29"/>
        <v>0</v>
      </c>
      <c r="G478" s="46" t="str">
        <f t="shared" si="30"/>
        <v/>
      </c>
      <c r="H478" s="267">
        <f t="shared" si="31"/>
        <v>0</v>
      </c>
      <c r="I478" s="47"/>
      <c r="J478" s="1"/>
      <c r="K478" s="1"/>
    </row>
    <row r="479" spans="1:11" ht="16.5" customHeight="1">
      <c r="A479" s="1"/>
      <c r="B479" s="140"/>
      <c r="C479" s="1"/>
      <c r="D479" s="261">
        <v>474</v>
      </c>
      <c r="E479" s="44" t="str">
        <f t="shared" si="28"/>
        <v/>
      </c>
      <c r="F479" s="45">
        <f t="shared" si="29"/>
        <v>0</v>
      </c>
      <c r="G479" s="46" t="str">
        <f t="shared" si="30"/>
        <v/>
      </c>
      <c r="H479" s="267">
        <f t="shared" si="31"/>
        <v>0</v>
      </c>
      <c r="I479" s="47"/>
      <c r="J479" s="1"/>
      <c r="K479" s="1"/>
    </row>
    <row r="480" spans="1:11" ht="16.5" customHeight="1">
      <c r="A480" s="1"/>
      <c r="B480" s="140"/>
      <c r="C480" s="1"/>
      <c r="D480" s="261">
        <v>475</v>
      </c>
      <c r="E480" s="44" t="str">
        <f t="shared" si="28"/>
        <v/>
      </c>
      <c r="F480" s="45">
        <f t="shared" si="29"/>
        <v>0</v>
      </c>
      <c r="G480" s="46" t="str">
        <f t="shared" si="30"/>
        <v/>
      </c>
      <c r="H480" s="267">
        <f t="shared" si="31"/>
        <v>0</v>
      </c>
      <c r="I480" s="47"/>
      <c r="J480" s="1"/>
      <c r="K480" s="1"/>
    </row>
    <row r="481" spans="1:11" ht="16.5" customHeight="1">
      <c r="A481" s="1"/>
      <c r="B481" s="140"/>
      <c r="C481" s="1"/>
      <c r="D481" s="261">
        <v>476</v>
      </c>
      <c r="E481" s="44" t="str">
        <f t="shared" si="28"/>
        <v/>
      </c>
      <c r="F481" s="45">
        <f t="shared" si="29"/>
        <v>0</v>
      </c>
      <c r="G481" s="46" t="str">
        <f t="shared" si="30"/>
        <v/>
      </c>
      <c r="H481" s="267">
        <f t="shared" si="31"/>
        <v>0</v>
      </c>
      <c r="I481" s="47"/>
      <c r="J481" s="1"/>
      <c r="K481" s="1"/>
    </row>
    <row r="482" spans="1:11" ht="16.5" customHeight="1">
      <c r="A482" s="1"/>
      <c r="B482" s="140"/>
      <c r="C482" s="1"/>
      <c r="D482" s="261">
        <v>477</v>
      </c>
      <c r="E482" s="44" t="str">
        <f t="shared" si="28"/>
        <v/>
      </c>
      <c r="F482" s="45">
        <f t="shared" si="29"/>
        <v>0</v>
      </c>
      <c r="G482" s="46" t="str">
        <f t="shared" si="30"/>
        <v/>
      </c>
      <c r="H482" s="267">
        <f t="shared" si="31"/>
        <v>0</v>
      </c>
      <c r="I482" s="47"/>
      <c r="J482" s="1"/>
      <c r="K482" s="1"/>
    </row>
    <row r="483" spans="1:11" ht="16.5" customHeight="1">
      <c r="A483" s="1"/>
      <c r="B483" s="140"/>
      <c r="C483" s="1"/>
      <c r="D483" s="261">
        <v>478</v>
      </c>
      <c r="E483" s="44" t="str">
        <f t="shared" si="28"/>
        <v/>
      </c>
      <c r="F483" s="45">
        <f t="shared" si="29"/>
        <v>0</v>
      </c>
      <c r="G483" s="46" t="str">
        <f t="shared" si="30"/>
        <v/>
      </c>
      <c r="H483" s="267">
        <f t="shared" si="31"/>
        <v>0</v>
      </c>
      <c r="I483" s="47"/>
      <c r="J483" s="1"/>
      <c r="K483" s="1"/>
    </row>
    <row r="484" spans="1:11" ht="16.5" customHeight="1">
      <c r="A484" s="1"/>
      <c r="B484" s="140"/>
      <c r="C484" s="1"/>
      <c r="D484" s="261">
        <v>479</v>
      </c>
      <c r="E484" s="44" t="str">
        <f t="shared" si="28"/>
        <v/>
      </c>
      <c r="F484" s="45">
        <f t="shared" si="29"/>
        <v>0</v>
      </c>
      <c r="G484" s="46" t="str">
        <f t="shared" si="30"/>
        <v/>
      </c>
      <c r="H484" s="267">
        <f t="shared" si="31"/>
        <v>0</v>
      </c>
      <c r="I484" s="47"/>
      <c r="J484" s="1"/>
      <c r="K484" s="1"/>
    </row>
    <row r="485" spans="1:11" ht="16.5" customHeight="1">
      <c r="A485" s="1"/>
      <c r="B485" s="140"/>
      <c r="C485" s="1"/>
      <c r="D485" s="261">
        <v>480</v>
      </c>
      <c r="E485" s="44" t="str">
        <f t="shared" si="28"/>
        <v/>
      </c>
      <c r="F485" s="45">
        <f t="shared" si="29"/>
        <v>0</v>
      </c>
      <c r="G485" s="46" t="str">
        <f t="shared" si="30"/>
        <v/>
      </c>
      <c r="H485" s="267">
        <f t="shared" si="31"/>
        <v>0</v>
      </c>
      <c r="I485" s="47"/>
      <c r="J485" s="1"/>
      <c r="K485" s="1"/>
    </row>
    <row r="486" spans="1:11" ht="16.5" customHeight="1">
      <c r="A486" s="1"/>
      <c r="B486" s="140"/>
      <c r="C486" s="1"/>
      <c r="D486" s="261">
        <v>481</v>
      </c>
      <c r="E486" s="44" t="str">
        <f t="shared" si="28"/>
        <v/>
      </c>
      <c r="F486" s="45">
        <f t="shared" si="29"/>
        <v>0</v>
      </c>
      <c r="G486" s="46" t="str">
        <f t="shared" si="30"/>
        <v/>
      </c>
      <c r="H486" s="267">
        <f t="shared" si="31"/>
        <v>0</v>
      </c>
      <c r="I486" s="47"/>
      <c r="J486" s="1"/>
      <c r="K486" s="1"/>
    </row>
    <row r="487" spans="1:11" ht="16.5" customHeight="1">
      <c r="A487" s="1"/>
      <c r="B487" s="140"/>
      <c r="C487" s="1"/>
      <c r="D487" s="261">
        <v>482</v>
      </c>
      <c r="E487" s="44" t="str">
        <f t="shared" si="28"/>
        <v/>
      </c>
      <c r="F487" s="45">
        <f t="shared" si="29"/>
        <v>0</v>
      </c>
      <c r="G487" s="46" t="str">
        <f t="shared" si="30"/>
        <v/>
      </c>
      <c r="H487" s="267">
        <f t="shared" si="31"/>
        <v>0</v>
      </c>
      <c r="I487" s="47"/>
      <c r="J487" s="1"/>
      <c r="K487" s="1"/>
    </row>
    <row r="488" spans="1:11" ht="16.5" customHeight="1">
      <c r="A488" s="1"/>
      <c r="B488" s="140"/>
      <c r="C488" s="1"/>
      <c r="D488" s="261">
        <v>483</v>
      </c>
      <c r="E488" s="44" t="str">
        <f t="shared" si="28"/>
        <v/>
      </c>
      <c r="F488" s="45">
        <f t="shared" si="29"/>
        <v>0</v>
      </c>
      <c r="G488" s="46" t="str">
        <f t="shared" si="30"/>
        <v/>
      </c>
      <c r="H488" s="267">
        <f t="shared" si="31"/>
        <v>0</v>
      </c>
      <c r="I488" s="47"/>
      <c r="J488" s="1"/>
      <c r="K488" s="1"/>
    </row>
    <row r="489" spans="1:11" ht="16.5" customHeight="1">
      <c r="A489" s="1"/>
      <c r="B489" s="140"/>
      <c r="C489" s="1"/>
      <c r="D489" s="261">
        <v>484</v>
      </c>
      <c r="E489" s="44" t="str">
        <f t="shared" si="28"/>
        <v/>
      </c>
      <c r="F489" s="45">
        <f t="shared" si="29"/>
        <v>0</v>
      </c>
      <c r="G489" s="46" t="str">
        <f t="shared" si="30"/>
        <v/>
      </c>
      <c r="H489" s="267">
        <f t="shared" si="31"/>
        <v>0</v>
      </c>
      <c r="I489" s="47"/>
      <c r="J489" s="1"/>
      <c r="K489" s="1"/>
    </row>
    <row r="490" spans="1:11" ht="16.5" customHeight="1">
      <c r="A490" s="1"/>
      <c r="B490" s="140"/>
      <c r="C490" s="1"/>
      <c r="D490" s="261">
        <v>485</v>
      </c>
      <c r="E490" s="44" t="str">
        <f t="shared" si="28"/>
        <v/>
      </c>
      <c r="F490" s="45">
        <f t="shared" si="29"/>
        <v>0</v>
      </c>
      <c r="G490" s="46" t="str">
        <f t="shared" si="30"/>
        <v/>
      </c>
      <c r="H490" s="267">
        <f t="shared" si="31"/>
        <v>0</v>
      </c>
      <c r="I490" s="47"/>
      <c r="J490" s="1"/>
      <c r="K490" s="1"/>
    </row>
    <row r="491" spans="1:11" ht="16.5" customHeight="1">
      <c r="A491" s="1"/>
      <c r="B491" s="140"/>
      <c r="C491" s="1"/>
      <c r="D491" s="261">
        <v>486</v>
      </c>
      <c r="E491" s="44" t="str">
        <f t="shared" si="28"/>
        <v/>
      </c>
      <c r="F491" s="45">
        <f t="shared" si="29"/>
        <v>0</v>
      </c>
      <c r="G491" s="46" t="str">
        <f t="shared" si="30"/>
        <v/>
      </c>
      <c r="H491" s="267">
        <f t="shared" si="31"/>
        <v>0</v>
      </c>
      <c r="I491" s="47"/>
      <c r="J491" s="1"/>
      <c r="K491" s="1"/>
    </row>
    <row r="492" spans="1:11" ht="16.5" customHeight="1">
      <c r="A492" s="1"/>
      <c r="B492" s="140"/>
      <c r="C492" s="1"/>
      <c r="D492" s="261">
        <v>487</v>
      </c>
      <c r="E492" s="44" t="str">
        <f t="shared" si="28"/>
        <v/>
      </c>
      <c r="F492" s="45">
        <f t="shared" si="29"/>
        <v>0</v>
      </c>
      <c r="G492" s="46" t="str">
        <f t="shared" si="30"/>
        <v/>
      </c>
      <c r="H492" s="267">
        <f t="shared" si="31"/>
        <v>0</v>
      </c>
      <c r="I492" s="47"/>
      <c r="J492" s="1"/>
      <c r="K492" s="1"/>
    </row>
    <row r="493" spans="1:11" ht="16.5" customHeight="1">
      <c r="A493" s="1"/>
      <c r="B493" s="140"/>
      <c r="C493" s="1"/>
      <c r="D493" s="261">
        <v>488</v>
      </c>
      <c r="E493" s="44" t="str">
        <f t="shared" si="28"/>
        <v/>
      </c>
      <c r="F493" s="45">
        <f t="shared" si="29"/>
        <v>0</v>
      </c>
      <c r="G493" s="46" t="str">
        <f t="shared" si="30"/>
        <v/>
      </c>
      <c r="H493" s="267">
        <f t="shared" si="31"/>
        <v>0</v>
      </c>
      <c r="I493" s="47"/>
      <c r="J493" s="1"/>
      <c r="K493" s="1"/>
    </row>
    <row r="494" spans="1:11" ht="16.5" customHeight="1">
      <c r="A494" s="1"/>
      <c r="B494" s="140"/>
      <c r="C494" s="1"/>
      <c r="D494" s="261">
        <v>489</v>
      </c>
      <c r="E494" s="44" t="str">
        <f t="shared" si="28"/>
        <v/>
      </c>
      <c r="F494" s="45">
        <f t="shared" si="29"/>
        <v>0</v>
      </c>
      <c r="G494" s="46" t="str">
        <f t="shared" si="30"/>
        <v/>
      </c>
      <c r="H494" s="267">
        <f t="shared" si="31"/>
        <v>0</v>
      </c>
      <c r="I494" s="47"/>
      <c r="J494" s="1"/>
      <c r="K494" s="1"/>
    </row>
    <row r="495" spans="1:11" ht="16.5" customHeight="1">
      <c r="A495" s="1"/>
      <c r="B495" s="140"/>
      <c r="C495" s="1"/>
      <c r="D495" s="261">
        <v>490</v>
      </c>
      <c r="E495" s="44" t="str">
        <f t="shared" si="28"/>
        <v/>
      </c>
      <c r="F495" s="45">
        <f t="shared" si="29"/>
        <v>0</v>
      </c>
      <c r="G495" s="46" t="str">
        <f t="shared" si="30"/>
        <v/>
      </c>
      <c r="H495" s="267">
        <f t="shared" si="31"/>
        <v>0</v>
      </c>
      <c r="I495" s="47"/>
      <c r="J495" s="1"/>
      <c r="K495" s="1"/>
    </row>
    <row r="496" spans="1:11" ht="16.5" customHeight="1">
      <c r="A496" s="1"/>
      <c r="B496" s="140"/>
      <c r="C496" s="1"/>
      <c r="D496" s="261">
        <v>491</v>
      </c>
      <c r="E496" s="44" t="str">
        <f t="shared" si="28"/>
        <v/>
      </c>
      <c r="F496" s="45">
        <f t="shared" si="29"/>
        <v>0</v>
      </c>
      <c r="G496" s="46" t="str">
        <f t="shared" si="30"/>
        <v/>
      </c>
      <c r="H496" s="267">
        <f t="shared" si="31"/>
        <v>0</v>
      </c>
      <c r="I496" s="47"/>
      <c r="J496" s="1"/>
      <c r="K496" s="1"/>
    </row>
    <row r="497" spans="1:11" ht="16.5" customHeight="1">
      <c r="A497" s="1"/>
      <c r="B497" s="140"/>
      <c r="C497" s="1"/>
      <c r="D497" s="261">
        <v>492</v>
      </c>
      <c r="E497" s="44" t="str">
        <f t="shared" si="28"/>
        <v/>
      </c>
      <c r="F497" s="45">
        <f t="shared" si="29"/>
        <v>0</v>
      </c>
      <c r="G497" s="46" t="str">
        <f t="shared" si="30"/>
        <v/>
      </c>
      <c r="H497" s="267">
        <f t="shared" si="31"/>
        <v>0</v>
      </c>
      <c r="I497" s="47"/>
      <c r="J497" s="1"/>
      <c r="K497" s="1"/>
    </row>
    <row r="498" spans="1:11" ht="16.5" customHeight="1">
      <c r="A498" s="1"/>
      <c r="B498" s="140"/>
      <c r="C498" s="1"/>
      <c r="D498" s="261">
        <v>493</v>
      </c>
      <c r="E498" s="44" t="str">
        <f t="shared" si="28"/>
        <v/>
      </c>
      <c r="F498" s="45">
        <f t="shared" si="29"/>
        <v>0</v>
      </c>
      <c r="G498" s="46" t="str">
        <f t="shared" si="30"/>
        <v/>
      </c>
      <c r="H498" s="267">
        <f t="shared" si="31"/>
        <v>0</v>
      </c>
      <c r="I498" s="47"/>
      <c r="J498" s="1"/>
      <c r="K498" s="1"/>
    </row>
    <row r="499" spans="1:11" ht="16.5" customHeight="1">
      <c r="A499" s="1"/>
      <c r="B499" s="140"/>
      <c r="C499" s="1"/>
      <c r="D499" s="261">
        <v>494</v>
      </c>
      <c r="E499" s="44" t="str">
        <f t="shared" si="28"/>
        <v/>
      </c>
      <c r="F499" s="45">
        <f t="shared" si="29"/>
        <v>0</v>
      </c>
      <c r="G499" s="46" t="str">
        <f t="shared" si="30"/>
        <v/>
      </c>
      <c r="H499" s="267">
        <f t="shared" si="31"/>
        <v>0</v>
      </c>
      <c r="I499" s="47"/>
      <c r="J499" s="1"/>
      <c r="K499" s="1"/>
    </row>
    <row r="500" spans="1:11" ht="16.5" customHeight="1">
      <c r="A500" s="1"/>
      <c r="B500" s="140"/>
      <c r="C500" s="1"/>
      <c r="D500" s="261">
        <v>495</v>
      </c>
      <c r="E500" s="44" t="str">
        <f t="shared" si="28"/>
        <v/>
      </c>
      <c r="F500" s="45">
        <f t="shared" si="29"/>
        <v>0</v>
      </c>
      <c r="G500" s="46" t="str">
        <f t="shared" si="30"/>
        <v/>
      </c>
      <c r="H500" s="267">
        <f t="shared" si="31"/>
        <v>0</v>
      </c>
      <c r="I500" s="47"/>
      <c r="J500" s="1"/>
      <c r="K500" s="1"/>
    </row>
    <row r="501" spans="1:11" ht="16.5" customHeight="1">
      <c r="A501" s="1"/>
      <c r="B501" s="140"/>
      <c r="C501" s="1"/>
      <c r="D501" s="261">
        <v>496</v>
      </c>
      <c r="E501" s="44" t="str">
        <f t="shared" si="28"/>
        <v/>
      </c>
      <c r="F501" s="45">
        <f t="shared" si="29"/>
        <v>0</v>
      </c>
      <c r="G501" s="46" t="str">
        <f t="shared" si="30"/>
        <v/>
      </c>
      <c r="H501" s="267">
        <f t="shared" si="31"/>
        <v>0</v>
      </c>
      <c r="I501" s="47"/>
      <c r="J501" s="1"/>
      <c r="K501" s="1"/>
    </row>
    <row r="502" spans="1:11" ht="16.5" customHeight="1">
      <c r="A502" s="1"/>
      <c r="B502" s="140"/>
      <c r="C502" s="1"/>
      <c r="D502" s="261">
        <v>497</v>
      </c>
      <c r="E502" s="44" t="str">
        <f t="shared" si="28"/>
        <v/>
      </c>
      <c r="F502" s="45">
        <f t="shared" si="29"/>
        <v>0</v>
      </c>
      <c r="G502" s="46" t="str">
        <f t="shared" si="30"/>
        <v/>
      </c>
      <c r="H502" s="267">
        <f t="shared" si="31"/>
        <v>0</v>
      </c>
      <c r="I502" s="47"/>
      <c r="J502" s="1"/>
      <c r="K502" s="1"/>
    </row>
    <row r="503" spans="1:11" ht="16.5" customHeight="1">
      <c r="A503" s="1"/>
      <c r="B503" s="140"/>
      <c r="C503" s="1"/>
      <c r="D503" s="261">
        <v>498</v>
      </c>
      <c r="E503" s="44" t="str">
        <f t="shared" si="28"/>
        <v/>
      </c>
      <c r="F503" s="45">
        <f t="shared" si="29"/>
        <v>0</v>
      </c>
      <c r="G503" s="46" t="str">
        <f t="shared" si="30"/>
        <v/>
      </c>
      <c r="H503" s="267">
        <f t="shared" si="31"/>
        <v>0</v>
      </c>
      <c r="I503" s="47"/>
      <c r="J503" s="1"/>
      <c r="K503" s="1"/>
    </row>
    <row r="504" spans="1:11" ht="16.5" customHeight="1">
      <c r="A504" s="1"/>
      <c r="B504" s="140"/>
      <c r="C504" s="1"/>
      <c r="D504" s="261">
        <v>499</v>
      </c>
      <c r="E504" s="44" t="str">
        <f t="shared" si="28"/>
        <v/>
      </c>
      <c r="F504" s="45">
        <f t="shared" si="29"/>
        <v>0</v>
      </c>
      <c r="G504" s="46" t="str">
        <f t="shared" si="30"/>
        <v/>
      </c>
      <c r="H504" s="267">
        <f t="shared" si="31"/>
        <v>0</v>
      </c>
      <c r="I504" s="47"/>
      <c r="J504" s="1"/>
      <c r="K504" s="1"/>
    </row>
    <row r="505" spans="1:11" ht="16.5" customHeight="1">
      <c r="A505" s="1"/>
      <c r="B505" s="140"/>
      <c r="C505" s="1"/>
      <c r="D505" s="261">
        <v>500</v>
      </c>
      <c r="E505" s="44" t="str">
        <f t="shared" si="28"/>
        <v/>
      </c>
      <c r="F505" s="45">
        <f t="shared" si="29"/>
        <v>0</v>
      </c>
      <c r="G505" s="46" t="str">
        <f t="shared" si="30"/>
        <v/>
      </c>
      <c r="H505" s="267">
        <f t="shared" si="31"/>
        <v>0</v>
      </c>
      <c r="I505" s="47"/>
      <c r="J505" s="1"/>
      <c r="K505" s="1"/>
    </row>
    <row r="506" spans="1:11" ht="3" customHeight="1">
      <c r="A506" s="1"/>
      <c r="B506" s="1"/>
      <c r="C506" s="1"/>
      <c r="D506" s="49"/>
      <c r="E506" s="50"/>
      <c r="F506" s="51"/>
      <c r="G506" s="51"/>
      <c r="H506" s="207"/>
      <c r="I506" s="47"/>
      <c r="J506" s="1"/>
      <c r="K506" s="1"/>
    </row>
    <row r="507" spans="1:11" ht="4.5" customHeight="1">
      <c r="A507" s="1"/>
      <c r="B507" s="1"/>
      <c r="C507" s="1"/>
      <c r="D507" s="3"/>
      <c r="E507" s="3"/>
      <c r="F507" s="3"/>
      <c r="G507" s="3"/>
      <c r="H507" s="3"/>
      <c r="I507" s="3"/>
      <c r="J507" s="1"/>
      <c r="K507" s="1"/>
    </row>
    <row r="508" spans="1:11" ht="16.5" customHeight="1">
      <c r="A508" s="1"/>
      <c r="B508" s="1"/>
      <c r="C508" s="1"/>
      <c r="D508" s="52"/>
      <c r="E508" s="53" t="s">
        <v>75</v>
      </c>
      <c r="F508" s="54" t="s">
        <v>74</v>
      </c>
      <c r="G508" s="55" t="s">
        <v>5219</v>
      </c>
      <c r="H508" s="269">
        <f>SUBTOTAL(9,$H$6:$H$505)</f>
        <v>0</v>
      </c>
      <c r="I508" s="3"/>
      <c r="J508" s="1"/>
      <c r="K508" s="1"/>
    </row>
    <row r="509" spans="1:11" ht="16.5" customHeight="1">
      <c r="A509" s="1"/>
      <c r="B509" s="1"/>
      <c r="C509" s="1"/>
      <c r="D509" s="1"/>
      <c r="E509" s="268">
        <f>SUBTOTAL(2,$E$6:$E$505)</f>
        <v>0</v>
      </c>
      <c r="F509" s="56" t="s">
        <v>73</v>
      </c>
      <c r="G509" s="55" t="s">
        <v>77</v>
      </c>
      <c r="H509" s="270" t="e">
        <f>H508/E509</f>
        <v>#DIV/0!</v>
      </c>
      <c r="I509" s="3"/>
      <c r="J509" s="1"/>
      <c r="K509" s="1"/>
    </row>
    <row r="510" spans="1:11" ht="6.75" customHeight="1">
      <c r="A510" s="1"/>
      <c r="B510" s="1"/>
      <c r="C510" s="1"/>
      <c r="D510" s="1"/>
      <c r="E510" s="1"/>
      <c r="F510" s="1"/>
      <c r="G510" s="1"/>
      <c r="H510" s="1"/>
      <c r="I510" s="57"/>
      <c r="J510" s="1"/>
      <c r="K510" s="1"/>
    </row>
    <row r="511" spans="1:11" ht="16.5" customHeight="1">
      <c r="A511" s="1"/>
      <c r="B511" s="1"/>
      <c r="C511" s="1"/>
      <c r="D511" s="1"/>
      <c r="E511" s="393" t="s">
        <v>76</v>
      </c>
      <c r="F511" s="393"/>
      <c r="G511" s="393"/>
      <c r="H511" s="393"/>
      <c r="I511" s="57"/>
      <c r="J511" s="1"/>
      <c r="K511" s="1"/>
    </row>
    <row r="512" spans="1:11" ht="16.5" customHeight="1">
      <c r="A512" s="1"/>
      <c r="B512" s="1"/>
      <c r="C512" s="1"/>
      <c r="D512" s="1"/>
      <c r="E512" s="391" t="str">
        <f>CONCATENATE("Il conto selezionato è presente in ",SUM(C669:C672)," registrazioni.")</f>
        <v>Il conto selezionato è presente in 0 registrazioni.</v>
      </c>
      <c r="F512" s="391"/>
      <c r="G512" s="391"/>
      <c r="H512" s="391"/>
      <c r="I512" s="57"/>
      <c r="J512" s="1"/>
      <c r="K512" s="1"/>
    </row>
    <row r="513" spans="1:11" ht="14.25">
      <c r="A513" s="1"/>
      <c r="B513" s="1"/>
      <c r="C513" s="1"/>
      <c r="D513" s="1"/>
      <c r="E513" s="392" t="s">
        <v>5217</v>
      </c>
      <c r="F513" s="392"/>
      <c r="G513" s="392"/>
      <c r="H513" s="392"/>
      <c r="I513" s="57"/>
      <c r="J513" s="1"/>
      <c r="K513" s="1"/>
    </row>
    <row r="514" spans="1:11" ht="19.5" customHeight="1">
      <c r="A514" s="1"/>
      <c r="B514" s="1"/>
      <c r="C514" s="1"/>
      <c r="D514" s="1"/>
      <c r="E514" s="387" t="s">
        <v>176</v>
      </c>
      <c r="F514" s="387"/>
      <c r="G514" s="387"/>
      <c r="H514" s="387"/>
      <c r="I514" s="57"/>
      <c r="J514" s="1"/>
      <c r="K514" s="1"/>
    </row>
    <row r="515" spans="1:11" ht="16.5" customHeight="1">
      <c r="A515" s="1"/>
      <c r="B515" s="1"/>
      <c r="C515" s="1"/>
      <c r="D515" s="319"/>
      <c r="E515" s="319"/>
      <c r="F515" s="319"/>
      <c r="G515" s="58" t="s">
        <v>39</v>
      </c>
      <c r="H515" s="59"/>
      <c r="I515" s="1"/>
      <c r="J515" s="1"/>
      <c r="K515" s="1"/>
    </row>
    <row r="516" spans="1:11" ht="16.5" customHeight="1">
      <c r="A516" s="1"/>
      <c r="B516" s="140"/>
      <c r="C516" s="60"/>
      <c r="D516" s="388" t="str">
        <f>CONCATENATE("www.marcopiccoli.it   -   ",Presentazione!$C$1)</f>
        <v>www.marcopiccoli.it   -   Bilancio Domestico 2.0</v>
      </c>
      <c r="E516" s="388"/>
      <c r="F516" s="388"/>
      <c r="G516" s="160" t="str">
        <f>Presentazione!F27</f>
        <v>Nome della persona o del nucleo</v>
      </c>
      <c r="H516" s="161"/>
      <c r="I516" s="1"/>
      <c r="J516" s="1"/>
      <c r="K516" s="1"/>
    </row>
    <row r="517" spans="1:11" ht="16.5" customHeight="1">
      <c r="A517" s="1"/>
      <c r="B517" s="1"/>
      <c r="C517" s="1"/>
      <c r="D517" s="1"/>
      <c r="E517" s="1"/>
      <c r="F517" s="1"/>
      <c r="G517" s="1"/>
      <c r="H517" s="1"/>
      <c r="I517" s="3"/>
      <c r="J517" s="1"/>
      <c r="K517" s="140"/>
    </row>
    <row r="518" spans="1:11" ht="16.5" hidden="1" customHeight="1">
      <c r="A518" s="1"/>
      <c r="B518" s="1"/>
      <c r="C518" s="1"/>
      <c r="D518" s="1"/>
      <c r="E518" s="1"/>
      <c r="F518" s="62" t="s">
        <v>72</v>
      </c>
      <c r="G518" s="62"/>
      <c r="H518" s="1"/>
      <c r="I518" s="3"/>
      <c r="J518" s="1"/>
      <c r="K518" s="1"/>
    </row>
    <row r="519" spans="1:11" ht="15" hidden="1" customHeight="1">
      <c r="A519" s="1"/>
      <c r="B519" s="1"/>
      <c r="C519" s="1"/>
      <c r="D519" s="49"/>
      <c r="E519" s="260">
        <v>1</v>
      </c>
      <c r="F519" s="154" t="str">
        <f>CONCATENATE("--------------------------- ",SPESA!C4)</f>
        <v>--------------------------- Lista della spesa</v>
      </c>
      <c r="G519" s="159" t="str">
        <f>F519</f>
        <v>--------------------------- Lista della spesa</v>
      </c>
      <c r="H519" s="1"/>
      <c r="I519" s="3"/>
      <c r="J519" s="1"/>
      <c r="K519" s="1"/>
    </row>
    <row r="520" spans="1:11" ht="15" hidden="1" customHeight="1">
      <c r="A520" s="1"/>
      <c r="B520" s="1"/>
      <c r="C520" s="1"/>
      <c r="D520" s="261">
        <v>2</v>
      </c>
      <c r="E520" s="261">
        <f>IF(F520&lt;&gt;" ",MAX(E$519:E519)+1,0)</f>
        <v>2</v>
      </c>
      <c r="F520" s="156" t="str">
        <f>IF(SPESA!S8&gt;0,SPESA!B8," ")</f>
        <v>Prodotti alimentari</v>
      </c>
      <c r="G520" s="156" t="str">
        <f>IF(D520&lt;($H$672+1),VLOOKUP(D520,$E$519:$F$672,2,FALSE)," ")</f>
        <v>Prodotti alimentari</v>
      </c>
      <c r="H520" s="1"/>
      <c r="I520" s="3"/>
      <c r="J520" s="1"/>
      <c r="K520" s="1"/>
    </row>
    <row r="521" spans="1:11" ht="15" hidden="1" customHeight="1">
      <c r="A521" s="1"/>
      <c r="B521" s="1"/>
      <c r="C521" s="1"/>
      <c r="D521" s="261">
        <v>3</v>
      </c>
      <c r="E521" s="261">
        <f>IF(F521&lt;&gt;" ",MAX(E$519:E520)+1,0)</f>
        <v>3</v>
      </c>
      <c r="F521" s="156" t="str">
        <f>IF(SPESA!S9&gt;0,SPESA!B9," ")</f>
        <v>Prodotti alimentari freschi</v>
      </c>
      <c r="G521" s="156" t="str">
        <f t="shared" ref="G521:G566" si="32">IF(D521&lt;($H$672+1),VLOOKUP(D521,$E$519:$F$672,2,FALSE)," ")</f>
        <v>Prodotti alimentari freschi</v>
      </c>
      <c r="H521" s="1"/>
      <c r="I521" s="3"/>
      <c r="J521" s="1"/>
      <c r="K521" s="1"/>
    </row>
    <row r="522" spans="1:11" ht="15" hidden="1" customHeight="1">
      <c r="A522" s="1"/>
      <c r="B522" s="1"/>
      <c r="C522" s="1"/>
      <c r="D522" s="261">
        <v>4</v>
      </c>
      <c r="E522" s="261">
        <f>IF(F522&lt;&gt;" ",MAX(E$519:E521)+1,0)</f>
        <v>4</v>
      </c>
      <c r="F522" s="156" t="str">
        <f>IF(SPESA!S10&gt;0,SPESA!B10," ")</f>
        <v>Prodotti alimentari conservati</v>
      </c>
      <c r="G522" s="156" t="str">
        <f t="shared" si="32"/>
        <v>Prodotti alimentari conservati</v>
      </c>
      <c r="H522" s="1"/>
      <c r="I522" s="3"/>
      <c r="J522" s="1"/>
      <c r="K522" s="1"/>
    </row>
    <row r="523" spans="1:11" ht="15" hidden="1" customHeight="1">
      <c r="A523" s="1"/>
      <c r="B523" s="1"/>
      <c r="C523" s="1"/>
      <c r="D523" s="261">
        <v>5</v>
      </c>
      <c r="E523" s="261">
        <f>IF(F523&lt;&gt;" ",MAX(E$519:E522)+1,0)</f>
        <v>5</v>
      </c>
      <c r="F523" s="156" t="str">
        <f>IF(SPESA!S11&gt;0,SPESA!B11," ")</f>
        <v>Bevande analcooliche</v>
      </c>
      <c r="G523" s="156" t="str">
        <f t="shared" si="32"/>
        <v>Bevande analcooliche</v>
      </c>
      <c r="H523" s="1"/>
      <c r="I523" s="3"/>
      <c r="J523" s="1"/>
      <c r="K523" s="1"/>
    </row>
    <row r="524" spans="1:11" ht="15" hidden="1" customHeight="1">
      <c r="A524" s="1"/>
      <c r="B524" s="1"/>
      <c r="C524" s="1"/>
      <c r="D524" s="261">
        <v>6</v>
      </c>
      <c r="E524" s="261">
        <f>IF(F524&lt;&gt;" ",MAX(E$519:E523)+1,0)</f>
        <v>6</v>
      </c>
      <c r="F524" s="156" t="str">
        <f>IF(SPESA!S12&gt;0,SPESA!B12," ")</f>
        <v>Bevande alcooliche</v>
      </c>
      <c r="G524" s="156" t="str">
        <f t="shared" si="32"/>
        <v>Bevande alcooliche</v>
      </c>
      <c r="H524" s="1"/>
      <c r="I524" s="3"/>
      <c r="J524" s="1"/>
      <c r="K524" s="1"/>
    </row>
    <row r="525" spans="1:11" ht="15" hidden="1" customHeight="1">
      <c r="A525" s="1"/>
      <c r="B525" s="1"/>
      <c r="C525" s="1"/>
      <c r="D525" s="261">
        <v>7</v>
      </c>
      <c r="E525" s="261">
        <f>IF(F525&lt;&gt;" ",MAX(E$519:E524)+1,0)</f>
        <v>7</v>
      </c>
      <c r="F525" s="156" t="str">
        <f>IF(SPESA!S13&gt;0,SPESA!B13," ")</f>
        <v>Frutta</v>
      </c>
      <c r="G525" s="156" t="str">
        <f t="shared" si="32"/>
        <v>Frutta</v>
      </c>
      <c r="H525" s="1"/>
      <c r="I525" s="3"/>
      <c r="J525" s="1"/>
      <c r="K525" s="1"/>
    </row>
    <row r="526" spans="1:11" ht="15" hidden="1" customHeight="1">
      <c r="A526" s="1"/>
      <c r="B526" s="1"/>
      <c r="C526" s="1"/>
      <c r="D526" s="261">
        <v>8</v>
      </c>
      <c r="E526" s="261">
        <f>IF(F526&lt;&gt;" ",MAX(E$519:E525)+1,0)</f>
        <v>8</v>
      </c>
      <c r="F526" s="156" t="str">
        <f>IF(SPESA!S14&gt;0,SPESA!B14," ")</f>
        <v>Verdura</v>
      </c>
      <c r="G526" s="156" t="str">
        <f t="shared" si="32"/>
        <v>Verdura</v>
      </c>
      <c r="H526" s="1"/>
      <c r="I526" s="3"/>
      <c r="J526" s="1"/>
      <c r="K526" s="1"/>
    </row>
    <row r="527" spans="1:11" ht="15" hidden="1" customHeight="1">
      <c r="A527" s="1"/>
      <c r="B527" s="1"/>
      <c r="C527" s="1"/>
      <c r="D527" s="261">
        <v>9</v>
      </c>
      <c r="E527" s="261">
        <f>IF(F527&lt;&gt;" ",MAX(E$519:E526)+1,0)</f>
        <v>9</v>
      </c>
      <c r="F527" s="156" t="str">
        <f>IF(SPESA!S15&gt;0,SPESA!B15," ")</f>
        <v>Carni</v>
      </c>
      <c r="G527" s="156" t="str">
        <f t="shared" si="32"/>
        <v>Carni</v>
      </c>
      <c r="H527" s="1"/>
      <c r="I527" s="3"/>
      <c r="J527" s="1"/>
      <c r="K527" s="1"/>
    </row>
    <row r="528" spans="1:11" ht="15" hidden="1" customHeight="1">
      <c r="A528" s="1"/>
      <c r="B528" s="1"/>
      <c r="C528" s="1"/>
      <c r="D528" s="261">
        <v>10</v>
      </c>
      <c r="E528" s="261">
        <f>IF(F528&lt;&gt;" ",MAX(E$519:E527)+1,0)</f>
        <v>10</v>
      </c>
      <c r="F528" s="156" t="str">
        <f>IF(SPESA!S16&gt;0,SPESA!B16," ")</f>
        <v>Pesce</v>
      </c>
      <c r="G528" s="156" t="str">
        <f t="shared" si="32"/>
        <v>Pesce</v>
      </c>
      <c r="H528" s="1"/>
      <c r="I528" s="3"/>
      <c r="J528" s="1"/>
      <c r="K528" s="1"/>
    </row>
    <row r="529" spans="1:11" ht="15" hidden="1" customHeight="1">
      <c r="A529" s="1"/>
      <c r="B529" s="1"/>
      <c r="C529" s="1"/>
      <c r="D529" s="261">
        <v>11</v>
      </c>
      <c r="E529" s="261">
        <f>IF(F529&lt;&gt;" ",MAX(E$519:E528)+1,0)</f>
        <v>11</v>
      </c>
      <c r="F529" s="156" t="str">
        <f>IF(SPESA!S17&gt;0,SPESA!B17," ")</f>
        <v>Dolci</v>
      </c>
      <c r="G529" s="156" t="str">
        <f t="shared" si="32"/>
        <v>Dolci</v>
      </c>
      <c r="H529" s="1"/>
      <c r="I529" s="3"/>
      <c r="J529" s="1"/>
      <c r="K529" s="1"/>
    </row>
    <row r="530" spans="1:11" ht="15" hidden="1" customHeight="1">
      <c r="A530" s="1"/>
      <c r="B530" s="1"/>
      <c r="C530" s="1"/>
      <c r="D530" s="261">
        <v>12</v>
      </c>
      <c r="E530" s="261">
        <f>IF(F530&lt;&gt;" ",MAX(E$519:E529)+1,0)</f>
        <v>0</v>
      </c>
      <c r="F530" s="156" t="str">
        <f>IF(SPESA!S18&gt;0,SPESA!B18," ")</f>
        <v xml:space="preserve"> </v>
      </c>
      <c r="G530" s="156" t="str">
        <f t="shared" si="32"/>
        <v>Prodotti generici igene personale</v>
      </c>
      <c r="H530" s="1"/>
      <c r="I530" s="3"/>
      <c r="J530" s="1"/>
      <c r="K530" s="1"/>
    </row>
    <row r="531" spans="1:11" ht="15" hidden="1" customHeight="1">
      <c r="A531" s="1"/>
      <c r="B531" s="1"/>
      <c r="C531" s="1"/>
      <c r="D531" s="261">
        <v>13</v>
      </c>
      <c r="E531" s="261">
        <f>IF(F531&lt;&gt;" ",MAX(E$519:E530)+1,0)</f>
        <v>0</v>
      </c>
      <c r="F531" s="156" t="str">
        <f>IF(SPESA!S19&gt;0,SPESA!B19," ")</f>
        <v xml:space="preserve"> </v>
      </c>
      <c r="G531" s="156" t="str">
        <f t="shared" si="32"/>
        <v>Attrezzatura da cucina</v>
      </c>
      <c r="H531" s="1"/>
      <c r="I531" s="3"/>
      <c r="J531" s="1"/>
      <c r="K531" s="1"/>
    </row>
    <row r="532" spans="1:11" ht="15" hidden="1" customHeight="1">
      <c r="A532" s="1"/>
      <c r="B532" s="1"/>
      <c r="C532" s="1"/>
      <c r="D532" s="261">
        <v>14</v>
      </c>
      <c r="E532" s="261">
        <f>IF(F532&lt;&gt;" ",MAX(E$519:E531)+1,0)</f>
        <v>0</v>
      </c>
      <c r="F532" s="156" t="str">
        <f>IF(SPESA!S20&gt;0,SPESA!B20," ")</f>
        <v xml:space="preserve"> </v>
      </c>
      <c r="G532" s="156" t="str">
        <f t="shared" si="32"/>
        <v>Spese diverse carrello spesa</v>
      </c>
      <c r="H532" s="1"/>
      <c r="I532" s="3"/>
      <c r="J532" s="1"/>
      <c r="K532" s="1"/>
    </row>
    <row r="533" spans="1:11" ht="15" hidden="1" customHeight="1">
      <c r="A533" s="1"/>
      <c r="B533" s="1"/>
      <c r="C533" s="1"/>
      <c r="D533" s="261">
        <v>15</v>
      </c>
      <c r="E533" s="261">
        <f>IF(F533&lt;&gt;" ",MAX(E$519:E532)+1,0)</f>
        <v>12</v>
      </c>
      <c r="F533" s="156" t="str">
        <f>IF(SPESA!S21&gt;0,SPESA!B21," ")</f>
        <v>Prodotti generici igene personale</v>
      </c>
      <c r="G533" s="156" t="str">
        <f t="shared" si="32"/>
        <v>--------------------------- Costi della CASA</v>
      </c>
      <c r="H533" s="1"/>
      <c r="I533" s="3"/>
      <c r="J533" s="1"/>
      <c r="K533" s="1"/>
    </row>
    <row r="534" spans="1:11" ht="15" hidden="1" customHeight="1">
      <c r="A534" s="1"/>
      <c r="B534" s="1"/>
      <c r="C534" s="1"/>
      <c r="D534" s="261">
        <v>16</v>
      </c>
      <c r="E534" s="261">
        <f>IF(F534&lt;&gt;" ",MAX(E$519:E533)+1,0)</f>
        <v>13</v>
      </c>
      <c r="F534" s="156" t="str">
        <f>IF(SPESA!S22&gt;0,SPESA!B22," ")</f>
        <v>Attrezzatura da cucina</v>
      </c>
      <c r="G534" s="156" t="str">
        <f t="shared" si="32"/>
        <v>Affitto</v>
      </c>
      <c r="H534" s="1"/>
      <c r="I534" s="3"/>
      <c r="J534" s="1"/>
      <c r="K534" s="1"/>
    </row>
    <row r="535" spans="1:11" ht="15" hidden="1" customHeight="1">
      <c r="A535" s="1"/>
      <c r="B535" s="1"/>
      <c r="C535" s="1"/>
      <c r="D535" s="261">
        <v>17</v>
      </c>
      <c r="E535" s="261">
        <f>IF(F535&lt;&gt;" ",MAX(E$519:E534)+1,0)</f>
        <v>0</v>
      </c>
      <c r="F535" s="156" t="str">
        <f>IF(SPESA!S23&gt;0,SPESA!B23," ")</f>
        <v xml:space="preserve"> </v>
      </c>
      <c r="G535" s="156" t="str">
        <f t="shared" si="32"/>
        <v>Spese condominiali</v>
      </c>
      <c r="H535" s="1"/>
      <c r="I535" s="3"/>
      <c r="J535" s="1"/>
      <c r="K535" s="1"/>
    </row>
    <row r="536" spans="1:11" ht="15" hidden="1" customHeight="1">
      <c r="A536" s="1"/>
      <c r="B536" s="1"/>
      <c r="C536" s="1"/>
      <c r="D536" s="261">
        <v>18</v>
      </c>
      <c r="E536" s="261">
        <f>IF(F536&lt;&gt;" ",MAX(E$519:E535)+1,0)</f>
        <v>0</v>
      </c>
      <c r="F536" s="156" t="str">
        <f>IF(SPESA!S24&gt;0,SPESA!B24," ")</f>
        <v xml:space="preserve"> </v>
      </c>
      <c r="G536" s="156" t="str">
        <f t="shared" si="32"/>
        <v>Acqua e fognatura</v>
      </c>
      <c r="H536" s="1"/>
      <c r="I536" s="3"/>
      <c r="J536" s="1"/>
      <c r="K536" s="1"/>
    </row>
    <row r="537" spans="1:11" ht="15" hidden="1" customHeight="1">
      <c r="A537" s="1"/>
      <c r="B537" s="1"/>
      <c r="C537" s="1"/>
      <c r="D537" s="261">
        <v>19</v>
      </c>
      <c r="E537" s="261">
        <f>IF(F537&lt;&gt;" ",MAX(E$519:E536)+1,0)</f>
        <v>0</v>
      </c>
      <c r="F537" s="156" t="str">
        <f>IF(SPESA!S25&gt;0,SPESA!B25," ")</f>
        <v xml:space="preserve"> </v>
      </c>
      <c r="G537" s="156" t="str">
        <f t="shared" si="32"/>
        <v>Elettricità</v>
      </c>
      <c r="H537" s="1"/>
      <c r="I537" s="3"/>
      <c r="J537" s="1"/>
      <c r="K537" s="1"/>
    </row>
    <row r="538" spans="1:11" ht="15" hidden="1" customHeight="1">
      <c r="A538" s="1"/>
      <c r="B538" s="1"/>
      <c r="C538" s="1"/>
      <c r="D538" s="261">
        <v>20</v>
      </c>
      <c r="E538" s="261">
        <f>IF(F538&lt;&gt;" ",MAX(E$519:E537)+1,0)</f>
        <v>0</v>
      </c>
      <c r="F538" s="156" t="str">
        <f>IF(SPESA!S26&gt;0,SPESA!B26," ")</f>
        <v xml:space="preserve"> </v>
      </c>
      <c r="G538" s="156" t="str">
        <f t="shared" si="32"/>
        <v>Rifiuti</v>
      </c>
      <c r="H538" s="1"/>
      <c r="I538" s="3"/>
      <c r="J538" s="1"/>
      <c r="K538" s="1"/>
    </row>
    <row r="539" spans="1:11" ht="15" hidden="1" customHeight="1">
      <c r="A539" s="1"/>
      <c r="B539" s="1"/>
      <c r="C539" s="1"/>
      <c r="D539" s="261">
        <v>21</v>
      </c>
      <c r="E539" s="261">
        <f>IF(F539&lt;&gt;" ",MAX(E$519:E538)+1,0)</f>
        <v>0</v>
      </c>
      <c r="F539" s="156" t="str">
        <f>IF(SPESA!S27&gt;0,SPESA!B27," ")</f>
        <v xml:space="preserve"> </v>
      </c>
      <c r="G539" s="156" t="str">
        <f t="shared" si="32"/>
        <v>Riscaldamento</v>
      </c>
      <c r="H539" s="1"/>
      <c r="I539" s="3"/>
      <c r="J539" s="1"/>
      <c r="K539" s="1"/>
    </row>
    <row r="540" spans="1:11" ht="15" hidden="1" customHeight="1">
      <c r="A540" s="1"/>
      <c r="B540" s="1"/>
      <c r="C540" s="1"/>
      <c r="D540" s="261">
        <v>22</v>
      </c>
      <c r="E540" s="261">
        <f>IF(F540&lt;&gt;" ",MAX(E$519:E539)+1,0)</f>
        <v>0</v>
      </c>
      <c r="F540" s="156" t="str">
        <f>IF(SPESA!S28&gt;0,SPESA!B28," ")</f>
        <v xml:space="preserve"> </v>
      </c>
      <c r="G540" s="156" t="str">
        <f t="shared" si="32"/>
        <v>Giardino</v>
      </c>
      <c r="H540" s="1"/>
      <c r="I540" s="3"/>
      <c r="J540" s="1"/>
      <c r="K540" s="1"/>
    </row>
    <row r="541" spans="1:11" ht="15" hidden="1" customHeight="1">
      <c r="A541" s="1"/>
      <c r="B541" s="1"/>
      <c r="C541" s="1"/>
      <c r="D541" s="261">
        <v>23</v>
      </c>
      <c r="E541" s="261">
        <f>IF(F541&lt;&gt;" ",MAX(E$519:E540)+1,0)</f>
        <v>0</v>
      </c>
      <c r="F541" s="156" t="str">
        <f>IF(SPESA!S29&gt;0,SPESA!B29," ")</f>
        <v xml:space="preserve"> </v>
      </c>
      <c r="G541" s="156" t="str">
        <f t="shared" si="32"/>
        <v>Manutenzioni ordinarie</v>
      </c>
      <c r="H541" s="1"/>
      <c r="I541" s="3"/>
      <c r="J541" s="1"/>
      <c r="K541" s="1"/>
    </row>
    <row r="542" spans="1:11" ht="15" hidden="1" customHeight="1">
      <c r="A542" s="1"/>
      <c r="B542" s="1"/>
      <c r="C542" s="1"/>
      <c r="D542" s="261">
        <v>24</v>
      </c>
      <c r="E542" s="261">
        <f>IF(F542&lt;&gt;" ",MAX(E$519:E541)+1,0)</f>
        <v>0</v>
      </c>
      <c r="F542" s="156" t="str">
        <f>IF(SPESA!S30&gt;0,SPESA!B30," ")</f>
        <v xml:space="preserve"> </v>
      </c>
      <c r="G542" s="156" t="str">
        <f t="shared" si="32"/>
        <v>Manutenzioni straordinarie</v>
      </c>
      <c r="H542" s="1"/>
      <c r="I542" s="3"/>
      <c r="J542" s="1"/>
      <c r="K542" s="1"/>
    </row>
    <row r="543" spans="1:11" ht="15" hidden="1" customHeight="1">
      <c r="A543" s="1"/>
      <c r="B543" s="1"/>
      <c r="C543" s="1"/>
      <c r="D543" s="261">
        <v>25</v>
      </c>
      <c r="E543" s="261">
        <f>IF(F543&lt;&gt;" ",MAX(E$519:E542)+1,0)</f>
        <v>0</v>
      </c>
      <c r="F543" s="156" t="str">
        <f>IF(SPESA!S31&gt;0,SPESA!B31," ")</f>
        <v xml:space="preserve"> </v>
      </c>
      <c r="G543" s="156" t="str">
        <f t="shared" si="32"/>
        <v>--------------------------- Costi PERSONALI</v>
      </c>
      <c r="H543" s="1"/>
      <c r="I543" s="3"/>
      <c r="J543" s="1"/>
      <c r="K543" s="1"/>
    </row>
    <row r="544" spans="1:11" ht="15" hidden="1" customHeight="1">
      <c r="A544" s="1"/>
      <c r="B544" s="1"/>
      <c r="C544" s="1"/>
      <c r="D544" s="261">
        <v>26</v>
      </c>
      <c r="E544" s="261">
        <f>IF(F544&lt;&gt;" ",MAX(E$519:E543)+1,0)</f>
        <v>0</v>
      </c>
      <c r="F544" s="156" t="str">
        <f>IF(SPESA!S32&gt;0,SPESA!B32," ")</f>
        <v xml:space="preserve"> </v>
      </c>
      <c r="G544" s="156" t="str">
        <f t="shared" si="32"/>
        <v>Vestiario</v>
      </c>
      <c r="H544" s="1"/>
      <c r="I544" s="3"/>
      <c r="J544" s="1"/>
      <c r="K544" s="1"/>
    </row>
    <row r="545" spans="1:11" ht="15" hidden="1" customHeight="1">
      <c r="A545" s="1"/>
      <c r="B545" s="1"/>
      <c r="C545" s="1"/>
      <c r="D545" s="261">
        <v>27</v>
      </c>
      <c r="E545" s="261">
        <f>IF(F545&lt;&gt;" ",MAX(E$519:E544)+1,0)</f>
        <v>0</v>
      </c>
      <c r="F545" s="156" t="str">
        <f>IF(SPESA!S33&gt;0,SPESA!B33," ")</f>
        <v xml:space="preserve"> </v>
      </c>
      <c r="G545" s="156" t="str">
        <f t="shared" si="32"/>
        <v>Prodotti di profumeria</v>
      </c>
      <c r="H545" s="1"/>
      <c r="I545" s="3"/>
      <c r="J545" s="1"/>
      <c r="K545" s="1"/>
    </row>
    <row r="546" spans="1:11" ht="15" hidden="1" customHeight="1">
      <c r="A546" s="1"/>
      <c r="B546" s="1"/>
      <c r="C546" s="1"/>
      <c r="D546" s="261">
        <v>28</v>
      </c>
      <c r="E546" s="261">
        <f>IF(F546&lt;&gt;" ",MAX(E$519:E545)+1,0)</f>
        <v>0</v>
      </c>
      <c r="F546" s="156" t="str">
        <f>IF(SPESA!S34&gt;0,SPESA!B34," ")</f>
        <v xml:space="preserve"> </v>
      </c>
      <c r="G546" s="156" t="str">
        <f t="shared" si="32"/>
        <v>Hobby</v>
      </c>
      <c r="H546" s="1"/>
      <c r="I546" s="3"/>
      <c r="J546" s="1"/>
      <c r="K546" s="1"/>
    </row>
    <row r="547" spans="1:11" ht="15" hidden="1" customHeight="1">
      <c r="A547" s="1"/>
      <c r="B547" s="1"/>
      <c r="C547" s="1"/>
      <c r="D547" s="261">
        <v>29</v>
      </c>
      <c r="E547" s="261">
        <f>IF(F547&lt;&gt;" ",MAX(E$519:E546)+1,0)</f>
        <v>0</v>
      </c>
      <c r="F547" s="156" t="str">
        <f>IF(SPESA!S35&gt;0,SPESA!B35," ")</f>
        <v xml:space="preserve"> </v>
      </c>
      <c r="G547" s="156" t="str">
        <f t="shared" si="32"/>
        <v>Benzina o trasporti</v>
      </c>
      <c r="H547" s="1"/>
      <c r="I547" s="3"/>
      <c r="J547" s="1"/>
      <c r="K547" s="1"/>
    </row>
    <row r="548" spans="1:11" ht="15" hidden="1" customHeight="1">
      <c r="A548" s="1"/>
      <c r="B548" s="1"/>
      <c r="C548" s="1"/>
      <c r="D548" s="261">
        <v>30</v>
      </c>
      <c r="E548" s="261">
        <f>IF(F548&lt;&gt;" ",MAX(E$519:E547)+1,0)</f>
        <v>0</v>
      </c>
      <c r="F548" s="156" t="str">
        <f>IF(SPESA!S36&gt;0,SPESA!B36," ")</f>
        <v xml:space="preserve"> </v>
      </c>
      <c r="G548" s="156" t="str">
        <f t="shared" si="32"/>
        <v>Computer</v>
      </c>
      <c r="H548" s="1"/>
      <c r="I548" s="3"/>
      <c r="J548" s="1"/>
      <c r="K548" s="1"/>
    </row>
    <row r="549" spans="1:11" ht="15" hidden="1" customHeight="1">
      <c r="A549" s="1"/>
      <c r="B549" s="1"/>
      <c r="C549" s="1"/>
      <c r="D549" s="261">
        <v>31</v>
      </c>
      <c r="E549" s="261">
        <f>IF(F549&lt;&gt;" ",MAX(E$519:E548)+1,0)</f>
        <v>0</v>
      </c>
      <c r="F549" s="156" t="str">
        <f>IF(SPESA!S37&gt;0,SPESA!B37," ")</f>
        <v xml:space="preserve"> </v>
      </c>
      <c r="G549" s="156" t="str">
        <f t="shared" si="32"/>
        <v>Regali e ricevimenti</v>
      </c>
      <c r="H549" s="1"/>
      <c r="I549" s="3"/>
      <c r="J549" s="1"/>
      <c r="K549" s="1"/>
    </row>
    <row r="550" spans="1:11" ht="15" hidden="1" customHeight="1">
      <c r="A550" s="1"/>
      <c r="B550" s="1"/>
      <c r="C550" s="1"/>
      <c r="D550" s="261">
        <v>32</v>
      </c>
      <c r="E550" s="261">
        <f>IF(F550&lt;&gt;" ",MAX(E$519:E549)+1,0)</f>
        <v>0</v>
      </c>
      <c r="F550" s="156" t="str">
        <f>IF(SPESA!S38&gt;0,SPESA!B38," ")</f>
        <v xml:space="preserve"> </v>
      </c>
      <c r="G550" s="156" t="str">
        <f t="shared" si="32"/>
        <v>Spese per animali domestici</v>
      </c>
      <c r="H550" s="1"/>
      <c r="I550" s="3"/>
      <c r="J550" s="1"/>
      <c r="K550" s="1"/>
    </row>
    <row r="551" spans="1:11" ht="15" hidden="1" customHeight="1">
      <c r="A551" s="1"/>
      <c r="B551" s="1"/>
      <c r="C551" s="1"/>
      <c r="D551" s="261">
        <v>33</v>
      </c>
      <c r="E551" s="261">
        <f>IF(F551&lt;&gt;" ",MAX(E$519:E550)+1,0)</f>
        <v>0</v>
      </c>
      <c r="F551" s="156" t="str">
        <f>IF(SPESA!S39&gt;0,SPESA!B39," ")</f>
        <v xml:space="preserve"> </v>
      </c>
      <c r="G551" s="156" t="str">
        <f t="shared" si="32"/>
        <v>Viaggi</v>
      </c>
      <c r="H551" s="1"/>
      <c r="I551" s="3"/>
      <c r="J551" s="1"/>
      <c r="K551" s="1"/>
    </row>
    <row r="552" spans="1:11" ht="15" hidden="1" customHeight="1">
      <c r="A552" s="1"/>
      <c r="B552" s="1"/>
      <c r="C552" s="1"/>
      <c r="D552" s="261">
        <v>34</v>
      </c>
      <c r="E552" s="261">
        <f>IF(F552&lt;&gt;" ",MAX(E$519:E551)+1,0)</f>
        <v>0</v>
      </c>
      <c r="F552" s="156" t="str">
        <f>IF(SPESA!S40&gt;0,SPESA!B40," ")</f>
        <v xml:space="preserve"> </v>
      </c>
      <c r="G552" s="156" t="str">
        <f t="shared" si="32"/>
        <v>--------------------------- ENTRATE</v>
      </c>
      <c r="H552" s="1"/>
      <c r="I552" s="3"/>
      <c r="J552" s="1"/>
      <c r="K552" s="1"/>
    </row>
    <row r="553" spans="1:11" ht="15" hidden="1" customHeight="1">
      <c r="A553" s="1"/>
      <c r="B553" s="1"/>
      <c r="C553" s="1"/>
      <c r="D553" s="261">
        <v>35</v>
      </c>
      <c r="E553" s="261">
        <f>IF(F553&lt;&gt;" ",MAX(E$519:E552)+1,0)</f>
        <v>0</v>
      </c>
      <c r="F553" s="156" t="str">
        <f>IF(SPESA!S41&gt;0,SPESA!B41," ")</f>
        <v xml:space="preserve"> </v>
      </c>
      <c r="G553" s="156" t="str">
        <f t="shared" si="32"/>
        <v>Reddito ordinario</v>
      </c>
      <c r="H553" s="1"/>
      <c r="I553" s="3"/>
      <c r="J553" s="1"/>
      <c r="K553" s="1"/>
    </row>
    <row r="554" spans="1:11" ht="15" hidden="1" customHeight="1">
      <c r="A554" s="1"/>
      <c r="B554" s="1"/>
      <c r="C554" s="1"/>
      <c r="D554" s="261">
        <v>36</v>
      </c>
      <c r="E554" s="261">
        <f>IF(F554&lt;&gt;" ",MAX(E$519:E553)+1,0)</f>
        <v>0</v>
      </c>
      <c r="F554" s="156" t="str">
        <f>IF(SPESA!S42&gt;0,SPESA!B42," ")</f>
        <v xml:space="preserve"> </v>
      </c>
      <c r="G554" s="156" t="str">
        <f t="shared" si="32"/>
        <v>Reddito straordinario</v>
      </c>
      <c r="H554" s="1"/>
      <c r="I554" s="3"/>
      <c r="J554" s="1"/>
      <c r="K554" s="1"/>
    </row>
    <row r="555" spans="1:11" ht="15" hidden="1" customHeight="1">
      <c r="A555" s="1"/>
      <c r="B555" s="1"/>
      <c r="C555" s="1"/>
      <c r="D555" s="261">
        <v>37</v>
      </c>
      <c r="E555" s="261">
        <f>IF(F555&lt;&gt;" ",MAX(E$519:E554)+1,0)</f>
        <v>0</v>
      </c>
      <c r="F555" s="156" t="str">
        <f>IF(SPESA!S43&gt;0,SPESA!B43," ")</f>
        <v xml:space="preserve"> </v>
      </c>
      <c r="G555" s="156" t="str">
        <f t="shared" si="32"/>
        <v>Reddito finanziario</v>
      </c>
      <c r="H555" s="1"/>
      <c r="I555" s="3"/>
      <c r="J555" s="1"/>
      <c r="K555" s="1"/>
    </row>
    <row r="556" spans="1:11" ht="15" hidden="1" customHeight="1">
      <c r="A556" s="1"/>
      <c r="B556" s="1"/>
      <c r="C556" s="1"/>
      <c r="D556" s="261">
        <v>38</v>
      </c>
      <c r="E556" s="261">
        <f>IF(F556&lt;&gt;" ",MAX(E$519:E555)+1,0)</f>
        <v>0</v>
      </c>
      <c r="F556" s="156" t="str">
        <f>IF(SPESA!S44&gt;0,SPESA!B44," ")</f>
        <v xml:space="preserve"> </v>
      </c>
      <c r="G556" s="156" t="str">
        <f t="shared" si="32"/>
        <v>Vincite</v>
      </c>
      <c r="H556" s="1"/>
      <c r="I556" s="3"/>
      <c r="J556" s="1"/>
      <c r="K556" s="1"/>
    </row>
    <row r="557" spans="1:11" ht="15" hidden="1" customHeight="1">
      <c r="A557" s="1"/>
      <c r="B557" s="1"/>
      <c r="C557" s="1"/>
      <c r="D557" s="261">
        <v>39</v>
      </c>
      <c r="E557" s="261">
        <f>IF(F557&lt;&gt;" ",MAX(E$519:E556)+1,0)</f>
        <v>0</v>
      </c>
      <c r="F557" s="156" t="str">
        <f>IF(SPESA!S45&gt;0,SPESA!B45," ")</f>
        <v xml:space="preserve"> </v>
      </c>
      <c r="G557" s="156" t="str">
        <f t="shared" si="32"/>
        <v>Donazioni</v>
      </c>
      <c r="H557" s="1"/>
      <c r="I557" s="3"/>
      <c r="J557" s="1"/>
      <c r="K557" s="1"/>
    </row>
    <row r="558" spans="1:11" ht="15" hidden="1" customHeight="1">
      <c r="A558" s="1"/>
      <c r="B558" s="1"/>
      <c r="C558" s="1"/>
      <c r="D558" s="261">
        <v>40</v>
      </c>
      <c r="E558" s="261">
        <f>IF(F558&lt;&gt;" ",MAX(E$519:E557)+1,0)</f>
        <v>0</v>
      </c>
      <c r="F558" s="156" t="str">
        <f>IF(SPESA!S46&gt;0,SPESA!B46," ")</f>
        <v xml:space="preserve"> </v>
      </c>
      <c r="G558" s="156" t="str">
        <f t="shared" si="32"/>
        <v>ENTRATE DIVERSE</v>
      </c>
      <c r="H558" s="1"/>
      <c r="I558" s="3"/>
      <c r="J558" s="1"/>
      <c r="K558" s="1"/>
    </row>
    <row r="559" spans="1:11" ht="15" hidden="1" customHeight="1">
      <c r="A559" s="1"/>
      <c r="B559" s="1"/>
      <c r="C559" s="1"/>
      <c r="D559" s="261">
        <v>41</v>
      </c>
      <c r="E559" s="261">
        <f>IF(F559&lt;&gt;" ",MAX(E$519:E558)+1,0)</f>
        <v>0</v>
      </c>
      <c r="F559" s="156" t="str">
        <f>IF(SPESA!S47&gt;0,SPESA!B47," ")</f>
        <v xml:space="preserve"> </v>
      </c>
      <c r="G559" s="156" t="str">
        <f t="shared" si="32"/>
        <v xml:space="preserve"> </v>
      </c>
      <c r="H559" s="1"/>
      <c r="I559" s="3"/>
      <c r="J559" s="1"/>
      <c r="K559" s="1"/>
    </row>
    <row r="560" spans="1:11" ht="15" hidden="1" customHeight="1">
      <c r="A560" s="1"/>
      <c r="B560" s="1"/>
      <c r="C560" s="1"/>
      <c r="D560" s="261">
        <v>42</v>
      </c>
      <c r="E560" s="261">
        <f>IF(F560&lt;&gt;" ",MAX(E$519:E559)+1,0)</f>
        <v>0</v>
      </c>
      <c r="F560" s="156" t="str">
        <f>IF(SPESA!S48&gt;0,SPESA!B48," ")</f>
        <v xml:space="preserve"> </v>
      </c>
      <c r="G560" s="156" t="str">
        <f t="shared" si="32"/>
        <v xml:space="preserve"> </v>
      </c>
      <c r="H560" s="1"/>
      <c r="I560" s="3"/>
      <c r="J560" s="1"/>
      <c r="K560" s="1"/>
    </row>
    <row r="561" spans="1:11" ht="15" hidden="1" customHeight="1">
      <c r="A561" s="1"/>
      <c r="B561" s="1"/>
      <c r="C561" s="1"/>
      <c r="D561" s="261">
        <v>43</v>
      </c>
      <c r="E561" s="261">
        <f>IF(F561&lt;&gt;" ",MAX(E$519:E560)+1,0)</f>
        <v>0</v>
      </c>
      <c r="F561" s="156" t="str">
        <f>IF(SPESA!S49&gt;0,SPESA!B49," ")</f>
        <v xml:space="preserve"> </v>
      </c>
      <c r="G561" s="156" t="str">
        <f t="shared" si="32"/>
        <v xml:space="preserve"> </v>
      </c>
      <c r="H561" s="1"/>
      <c r="I561" s="3"/>
      <c r="J561" s="1"/>
      <c r="K561" s="1"/>
    </row>
    <row r="562" spans="1:11" ht="15" hidden="1" customHeight="1">
      <c r="A562" s="1"/>
      <c r="B562" s="1"/>
      <c r="C562" s="1"/>
      <c r="D562" s="261">
        <v>44</v>
      </c>
      <c r="E562" s="261">
        <f>IF(F562&lt;&gt;" ",MAX(E$519:E561)+1,0)</f>
        <v>0</v>
      </c>
      <c r="F562" s="156" t="str">
        <f>IF(SPESA!S50&gt;0,SPESA!B50," ")</f>
        <v xml:space="preserve"> </v>
      </c>
      <c r="G562" s="156" t="str">
        <f t="shared" si="32"/>
        <v xml:space="preserve"> </v>
      </c>
      <c r="H562" s="1"/>
      <c r="I562" s="3"/>
      <c r="J562" s="1"/>
      <c r="K562" s="1"/>
    </row>
    <row r="563" spans="1:11" ht="15" hidden="1" customHeight="1">
      <c r="A563" s="1"/>
      <c r="B563" s="1"/>
      <c r="C563" s="1"/>
      <c r="D563" s="261">
        <v>45</v>
      </c>
      <c r="E563" s="261">
        <f>IF(F563&lt;&gt;" ",MAX(E$519:E562)+1,0)</f>
        <v>0</v>
      </c>
      <c r="F563" s="156" t="str">
        <f>IF(SPESA!S51&gt;0,SPESA!B51," ")</f>
        <v xml:space="preserve"> </v>
      </c>
      <c r="G563" s="156" t="str">
        <f t="shared" si="32"/>
        <v xml:space="preserve"> </v>
      </c>
      <c r="H563" s="1"/>
      <c r="I563" s="3"/>
      <c r="J563" s="1"/>
      <c r="K563" s="1"/>
    </row>
    <row r="564" spans="1:11" ht="15" hidden="1" customHeight="1">
      <c r="A564" s="1"/>
      <c r="B564" s="1"/>
      <c r="C564" s="1"/>
      <c r="D564" s="261">
        <v>46</v>
      </c>
      <c r="E564" s="261">
        <f>IF(F564&lt;&gt;" ",MAX(E$519:E563)+1,0)</f>
        <v>0</v>
      </c>
      <c r="F564" s="156" t="str">
        <f>IF(SPESA!S52&gt;0,SPESA!B52," ")</f>
        <v xml:space="preserve"> </v>
      </c>
      <c r="G564" s="156" t="str">
        <f t="shared" si="32"/>
        <v xml:space="preserve"> </v>
      </c>
      <c r="H564" s="1"/>
      <c r="I564" s="3"/>
      <c r="J564" s="1"/>
      <c r="K564" s="1"/>
    </row>
    <row r="565" spans="1:11" ht="15" hidden="1" customHeight="1">
      <c r="A565" s="1"/>
      <c r="B565" s="1"/>
      <c r="C565" s="1"/>
      <c r="D565" s="261">
        <v>47</v>
      </c>
      <c r="E565" s="261">
        <f>IF(F565&lt;&gt;" ",MAX(E$519:E564)+1,0)</f>
        <v>0</v>
      </c>
      <c r="F565" s="156" t="str">
        <f>IF(SPESA!S53&gt;0,SPESA!B53," ")</f>
        <v xml:space="preserve"> </v>
      </c>
      <c r="G565" s="156" t="str">
        <f t="shared" si="32"/>
        <v xml:space="preserve"> </v>
      </c>
      <c r="H565" s="1"/>
      <c r="I565" s="3"/>
      <c r="J565" s="1"/>
      <c r="K565" s="1"/>
    </row>
    <row r="566" spans="1:11" ht="15" hidden="1" customHeight="1">
      <c r="A566" s="1"/>
      <c r="B566" s="1"/>
      <c r="C566" s="1"/>
      <c r="D566" s="261">
        <v>48</v>
      </c>
      <c r="E566" s="261">
        <f>IF(F566&lt;&gt;" ",MAX(E$519:E565)+1,0)</f>
        <v>0</v>
      </c>
      <c r="F566" s="156" t="str">
        <f>IF(SPESA!S54&gt;0,SPESA!B54," ")</f>
        <v xml:space="preserve"> </v>
      </c>
      <c r="G566" s="156" t="str">
        <f t="shared" si="32"/>
        <v xml:space="preserve"> </v>
      </c>
      <c r="H566" s="1"/>
      <c r="I566" s="3"/>
      <c r="J566" s="1"/>
      <c r="K566" s="1"/>
    </row>
    <row r="567" spans="1:11" ht="15" hidden="1" customHeight="1">
      <c r="A567" s="1"/>
      <c r="B567" s="1"/>
      <c r="C567" s="1"/>
      <c r="D567" s="261">
        <v>49</v>
      </c>
      <c r="E567" s="261">
        <f>IF(F567&lt;&gt;" ",MAX(E$519:E566)+1,0)</f>
        <v>0</v>
      </c>
      <c r="F567" s="156" t="str">
        <f>IF(SPESA!S55&gt;0,SPESA!B55," ")</f>
        <v xml:space="preserve"> </v>
      </c>
      <c r="G567" s="156" t="str">
        <f t="shared" ref="G567:G630" si="33">IF(D567&lt;($H$672+1),VLOOKUP(D567,$E$519:$F$672,2,FALSE)," ")</f>
        <v xml:space="preserve"> </v>
      </c>
      <c r="H567" s="1"/>
      <c r="I567" s="3"/>
      <c r="J567" s="1"/>
      <c r="K567" s="1"/>
    </row>
    <row r="568" spans="1:11" ht="15" hidden="1" customHeight="1">
      <c r="A568" s="1"/>
      <c r="B568" s="1"/>
      <c r="C568" s="1"/>
      <c r="D568" s="261">
        <v>50</v>
      </c>
      <c r="E568" s="261">
        <f>IF(F568&lt;&gt;" ",MAX(E$519:E567)+1,0)</f>
        <v>0</v>
      </c>
      <c r="F568" s="156" t="str">
        <f>IF(SPESA!S56&gt;0,SPESA!B56," ")</f>
        <v xml:space="preserve"> </v>
      </c>
      <c r="G568" s="156" t="str">
        <f t="shared" si="33"/>
        <v xml:space="preserve"> </v>
      </c>
      <c r="H568" s="1"/>
      <c r="I568" s="3"/>
      <c r="J568" s="1"/>
      <c r="K568" s="1"/>
    </row>
    <row r="569" spans="1:11" ht="15" hidden="1" customHeight="1">
      <c r="A569" s="1"/>
      <c r="B569" s="1"/>
      <c r="C569" s="1"/>
      <c r="D569" s="261">
        <v>51</v>
      </c>
      <c r="E569" s="261">
        <f>IF(F569&lt;&gt;" ",MAX(E$519:E568)+1,0)</f>
        <v>14</v>
      </c>
      <c r="F569" s="156" t="str">
        <f>IF(SPESA!S57&gt;0,SPESA!B57," ")</f>
        <v>Spese diverse carrello spesa</v>
      </c>
      <c r="G569" s="156" t="str">
        <f t="shared" si="33"/>
        <v xml:space="preserve"> </v>
      </c>
      <c r="H569" s="1"/>
      <c r="I569" s="3"/>
      <c r="J569" s="1"/>
      <c r="K569" s="1"/>
    </row>
    <row r="570" spans="1:11" ht="15" hidden="1" customHeight="1">
      <c r="A570" s="1"/>
      <c r="B570" s="1"/>
      <c r="C570" s="1"/>
      <c r="D570" s="261">
        <v>52</v>
      </c>
      <c r="E570" s="261">
        <f>IF(F570&lt;&gt;" ",MAX(E$519:E569)+1,0)</f>
        <v>15</v>
      </c>
      <c r="F570" s="154" t="str">
        <f>CONCATENATE("--------------------------- ",CASA!C4)</f>
        <v>--------------------------- Costi della CASA</v>
      </c>
      <c r="G570" s="156" t="str">
        <f t="shared" si="33"/>
        <v xml:space="preserve"> </v>
      </c>
      <c r="H570" s="1"/>
      <c r="I570" s="3"/>
      <c r="J570" s="1"/>
      <c r="K570" s="1"/>
    </row>
    <row r="571" spans="1:11" ht="15" hidden="1" customHeight="1">
      <c r="A571" s="1"/>
      <c r="B571" s="1"/>
      <c r="C571" s="1"/>
      <c r="D571" s="261">
        <v>53</v>
      </c>
      <c r="E571" s="261">
        <f>IF(F571&lt;&gt;" ",MAX(E$519:E570)+1,0)</f>
        <v>16</v>
      </c>
      <c r="F571" s="156" t="str">
        <f>IF(CASA!S8&gt;0,CASA!B8," ")</f>
        <v>Affitto</v>
      </c>
      <c r="G571" s="156" t="str">
        <f t="shared" si="33"/>
        <v xml:space="preserve"> </v>
      </c>
      <c r="H571" s="1"/>
      <c r="I571" s="3"/>
      <c r="J571" s="1"/>
      <c r="K571" s="1"/>
    </row>
    <row r="572" spans="1:11" ht="15" hidden="1" customHeight="1">
      <c r="A572" s="1"/>
      <c r="B572" s="1"/>
      <c r="C572" s="1"/>
      <c r="D572" s="261">
        <v>54</v>
      </c>
      <c r="E572" s="261">
        <f>IF(F572&lt;&gt;" ",MAX(E$519:E571)+1,0)</f>
        <v>17</v>
      </c>
      <c r="F572" s="156" t="str">
        <f>IF(CASA!S9&gt;0,CASA!B9," ")</f>
        <v>Spese condominiali</v>
      </c>
      <c r="G572" s="156" t="str">
        <f t="shared" si="33"/>
        <v xml:space="preserve"> </v>
      </c>
      <c r="H572" s="1"/>
      <c r="I572" s="3"/>
      <c r="J572" s="1"/>
      <c r="K572" s="1"/>
    </row>
    <row r="573" spans="1:11" ht="15" hidden="1" customHeight="1">
      <c r="A573" s="1"/>
      <c r="B573" s="1"/>
      <c r="C573" s="1"/>
      <c r="D573" s="261">
        <v>55</v>
      </c>
      <c r="E573" s="261">
        <f>IF(F573&lt;&gt;" ",MAX(E$519:E572)+1,0)</f>
        <v>18</v>
      </c>
      <c r="F573" s="156" t="str">
        <f>IF(CASA!S10&gt;0,CASA!B10," ")</f>
        <v>Acqua e fognatura</v>
      </c>
      <c r="G573" s="156" t="str">
        <f t="shared" si="33"/>
        <v xml:space="preserve"> </v>
      </c>
      <c r="H573" s="1"/>
      <c r="I573" s="3"/>
      <c r="J573" s="1"/>
      <c r="K573" s="1"/>
    </row>
    <row r="574" spans="1:11" ht="15" hidden="1" customHeight="1">
      <c r="A574" s="1"/>
      <c r="B574" s="1"/>
      <c r="C574" s="1"/>
      <c r="D574" s="261">
        <v>56</v>
      </c>
      <c r="E574" s="261">
        <f>IF(F574&lt;&gt;" ",MAX(E$519:E573)+1,0)</f>
        <v>19</v>
      </c>
      <c r="F574" s="156" t="str">
        <f>IF(CASA!S11&gt;0,CASA!B11," ")</f>
        <v>Elettricità</v>
      </c>
      <c r="G574" s="156" t="str">
        <f t="shared" si="33"/>
        <v xml:space="preserve"> </v>
      </c>
      <c r="H574" s="1"/>
      <c r="I574" s="3"/>
      <c r="J574" s="1"/>
      <c r="K574" s="1"/>
    </row>
    <row r="575" spans="1:11" ht="15" hidden="1" customHeight="1">
      <c r="A575" s="1"/>
      <c r="B575" s="1"/>
      <c r="C575" s="1"/>
      <c r="D575" s="261">
        <v>57</v>
      </c>
      <c r="E575" s="261">
        <f>IF(F575&lt;&gt;" ",MAX(E$519:E574)+1,0)</f>
        <v>20</v>
      </c>
      <c r="F575" s="156" t="str">
        <f>IF(CASA!S12&gt;0,CASA!B12," ")</f>
        <v>Rifiuti</v>
      </c>
      <c r="G575" s="156" t="str">
        <f t="shared" si="33"/>
        <v xml:space="preserve"> </v>
      </c>
      <c r="H575" s="1"/>
      <c r="I575" s="3"/>
      <c r="J575" s="1"/>
      <c r="K575" s="1"/>
    </row>
    <row r="576" spans="1:11" ht="15" hidden="1" customHeight="1">
      <c r="A576" s="1"/>
      <c r="B576" s="1"/>
      <c r="C576" s="1"/>
      <c r="D576" s="261">
        <v>58</v>
      </c>
      <c r="E576" s="261">
        <f>IF(F576&lt;&gt;" ",MAX(E$519:E575)+1,0)</f>
        <v>21</v>
      </c>
      <c r="F576" s="156" t="str">
        <f>IF(CASA!S13&gt;0,CASA!B13," ")</f>
        <v>Riscaldamento</v>
      </c>
      <c r="G576" s="156" t="str">
        <f t="shared" si="33"/>
        <v xml:space="preserve"> </v>
      </c>
      <c r="H576" s="1"/>
      <c r="I576" s="3"/>
      <c r="J576" s="1"/>
      <c r="K576" s="1"/>
    </row>
    <row r="577" spans="1:11" ht="15" hidden="1" customHeight="1">
      <c r="A577" s="1"/>
      <c r="B577" s="1"/>
      <c r="C577" s="1"/>
      <c r="D577" s="261">
        <v>59</v>
      </c>
      <c r="E577" s="261">
        <f>IF(F577&lt;&gt;" ",MAX(E$519:E576)+1,0)</f>
        <v>0</v>
      </c>
      <c r="F577" s="156" t="str">
        <f>IF(CASA!S14&gt;0,CASA!B14," ")</f>
        <v xml:space="preserve"> </v>
      </c>
      <c r="G577" s="156" t="str">
        <f t="shared" si="33"/>
        <v xml:space="preserve"> </v>
      </c>
      <c r="H577" s="1"/>
      <c r="I577" s="3"/>
      <c r="J577" s="1"/>
      <c r="K577" s="1"/>
    </row>
    <row r="578" spans="1:11" ht="15" hidden="1" customHeight="1">
      <c r="A578" s="1"/>
      <c r="B578" s="1"/>
      <c r="C578" s="1"/>
      <c r="D578" s="261">
        <v>60</v>
      </c>
      <c r="E578" s="261">
        <f>IF(F578&lt;&gt;" ",MAX(E$519:E577)+1,0)</f>
        <v>22</v>
      </c>
      <c r="F578" s="156" t="str">
        <f>IF(CASA!S15&gt;0,CASA!B15," ")</f>
        <v>Giardino</v>
      </c>
      <c r="G578" s="156" t="str">
        <f t="shared" si="33"/>
        <v xml:space="preserve"> </v>
      </c>
      <c r="H578" s="1"/>
      <c r="I578" s="3"/>
      <c r="J578" s="1"/>
      <c r="K578" s="1"/>
    </row>
    <row r="579" spans="1:11" ht="15" hidden="1" customHeight="1">
      <c r="A579" s="1"/>
      <c r="B579" s="1"/>
      <c r="C579" s="1"/>
      <c r="D579" s="261">
        <v>61</v>
      </c>
      <c r="E579" s="261">
        <f>IF(F579&lt;&gt;" ",MAX(E$519:E578)+1,0)</f>
        <v>0</v>
      </c>
      <c r="F579" s="156" t="str">
        <f>IF(CASA!S16&gt;0,CASA!B16," ")</f>
        <v xml:space="preserve"> </v>
      </c>
      <c r="G579" s="156" t="str">
        <f t="shared" si="33"/>
        <v xml:space="preserve"> </v>
      </c>
      <c r="H579" s="1"/>
      <c r="I579" s="3"/>
      <c r="J579" s="1"/>
      <c r="K579" s="1"/>
    </row>
    <row r="580" spans="1:11" ht="15" hidden="1" customHeight="1">
      <c r="A580" s="1"/>
      <c r="B580" s="1"/>
      <c r="C580" s="1"/>
      <c r="D580" s="261">
        <v>62</v>
      </c>
      <c r="E580" s="261">
        <f>IF(F580&lt;&gt;" ",MAX(E$519:E579)+1,0)</f>
        <v>23</v>
      </c>
      <c r="F580" s="156" t="str">
        <f>IF(CASA!S17&gt;0,CASA!B17," ")</f>
        <v>Manutenzioni ordinarie</v>
      </c>
      <c r="G580" s="156" t="str">
        <f t="shared" si="33"/>
        <v xml:space="preserve"> </v>
      </c>
      <c r="H580" s="1"/>
      <c r="I580" s="3"/>
      <c r="J580" s="1"/>
      <c r="K580" s="1"/>
    </row>
    <row r="581" spans="1:11" ht="15" hidden="1" customHeight="1">
      <c r="A581" s="1"/>
      <c r="B581" s="1"/>
      <c r="C581" s="1"/>
      <c r="D581" s="261">
        <v>63</v>
      </c>
      <c r="E581" s="261">
        <f>IF(F581&lt;&gt;" ",MAX(E$519:E580)+1,0)</f>
        <v>24</v>
      </c>
      <c r="F581" s="156" t="str">
        <f>IF(CASA!S18&gt;0,CASA!B18," ")</f>
        <v>Manutenzioni straordinarie</v>
      </c>
      <c r="G581" s="156" t="str">
        <f t="shared" si="33"/>
        <v xml:space="preserve"> </v>
      </c>
      <c r="H581" s="1"/>
      <c r="I581" s="3"/>
      <c r="J581" s="1"/>
      <c r="K581" s="1"/>
    </row>
    <row r="582" spans="1:11" ht="15" hidden="1" customHeight="1">
      <c r="A582" s="1"/>
      <c r="B582" s="1"/>
      <c r="C582" s="1"/>
      <c r="D582" s="261">
        <v>64</v>
      </c>
      <c r="E582" s="261">
        <f>IF(F582&lt;&gt;" ",MAX(E$519:E581)+1,0)</f>
        <v>0</v>
      </c>
      <c r="F582" s="156" t="str">
        <f>IF(CASA!S19&gt;0,CASA!B19," ")</f>
        <v xml:space="preserve"> </v>
      </c>
      <c r="G582" s="156" t="str">
        <f t="shared" si="33"/>
        <v xml:space="preserve"> </v>
      </c>
      <c r="H582" s="1"/>
      <c r="I582" s="3"/>
      <c r="J582" s="1"/>
      <c r="K582" s="1"/>
    </row>
    <row r="583" spans="1:11" ht="15" hidden="1" customHeight="1">
      <c r="A583" s="1"/>
      <c r="B583" s="1"/>
      <c r="C583" s="1"/>
      <c r="D583" s="261">
        <v>65</v>
      </c>
      <c r="E583" s="261">
        <f>IF(F583&lt;&gt;" ",MAX(E$519:E582)+1,0)</f>
        <v>0</v>
      </c>
      <c r="F583" s="156" t="str">
        <f>IF(CASA!S20&gt;0,CASA!B20," ")</f>
        <v xml:space="preserve"> </v>
      </c>
      <c r="G583" s="156" t="str">
        <f t="shared" si="33"/>
        <v xml:space="preserve"> </v>
      </c>
      <c r="H583" s="1"/>
      <c r="I583" s="3"/>
      <c r="J583" s="1"/>
      <c r="K583" s="1"/>
    </row>
    <row r="584" spans="1:11" ht="15" hidden="1" customHeight="1">
      <c r="A584" s="1"/>
      <c r="B584" s="1"/>
      <c r="C584" s="1"/>
      <c r="D584" s="261">
        <v>66</v>
      </c>
      <c r="E584" s="261">
        <f>IF(F584&lt;&gt;" ",MAX(E$519:E583)+1,0)</f>
        <v>0</v>
      </c>
      <c r="F584" s="156" t="str">
        <f>IF(CASA!S21&gt;0,CASA!B21," ")</f>
        <v xml:space="preserve"> </v>
      </c>
      <c r="G584" s="156" t="str">
        <f t="shared" si="33"/>
        <v xml:space="preserve"> </v>
      </c>
      <c r="H584" s="1"/>
      <c r="I584" s="3"/>
      <c r="J584" s="1"/>
      <c r="K584" s="1"/>
    </row>
    <row r="585" spans="1:11" ht="15" hidden="1" customHeight="1">
      <c r="A585" s="1"/>
      <c r="B585" s="1"/>
      <c r="C585" s="1"/>
      <c r="D585" s="261">
        <v>67</v>
      </c>
      <c r="E585" s="261">
        <f>IF(F585&lt;&gt;" ",MAX(E$519:E584)+1,0)</f>
        <v>0</v>
      </c>
      <c r="F585" s="156" t="str">
        <f>IF(CASA!S22&gt;0,CASA!B22," ")</f>
        <v xml:space="preserve"> </v>
      </c>
      <c r="G585" s="156" t="str">
        <f t="shared" si="33"/>
        <v xml:space="preserve"> </v>
      </c>
      <c r="H585" s="1"/>
      <c r="I585" s="3"/>
      <c r="J585" s="1"/>
      <c r="K585" s="1"/>
    </row>
    <row r="586" spans="1:11" ht="15" hidden="1" customHeight="1">
      <c r="A586" s="1"/>
      <c r="B586" s="1"/>
      <c r="C586" s="1"/>
      <c r="D586" s="261">
        <v>68</v>
      </c>
      <c r="E586" s="261">
        <f>IF(F586&lt;&gt;" ",MAX(E$519:E585)+1,0)</f>
        <v>0</v>
      </c>
      <c r="F586" s="156" t="str">
        <f>IF(CASA!S23&gt;0,CASA!B23," ")</f>
        <v xml:space="preserve"> </v>
      </c>
      <c r="G586" s="156" t="str">
        <f t="shared" si="33"/>
        <v xml:space="preserve"> </v>
      </c>
      <c r="H586" s="1"/>
      <c r="I586" s="3"/>
      <c r="J586" s="1"/>
      <c r="K586" s="1"/>
    </row>
    <row r="587" spans="1:11" ht="15" hidden="1" customHeight="1">
      <c r="A587" s="1"/>
      <c r="B587" s="1"/>
      <c r="C587" s="1"/>
      <c r="D587" s="261">
        <v>69</v>
      </c>
      <c r="E587" s="261">
        <f>IF(F587&lt;&gt;" ",MAX(E$519:E586)+1,0)</f>
        <v>0</v>
      </c>
      <c r="F587" s="156" t="str">
        <f>IF(CASA!S24&gt;0,CASA!B24," ")</f>
        <v xml:space="preserve"> </v>
      </c>
      <c r="G587" s="156" t="str">
        <f t="shared" si="33"/>
        <v xml:space="preserve"> </v>
      </c>
      <c r="H587" s="1"/>
      <c r="I587" s="3"/>
      <c r="J587" s="1"/>
      <c r="K587" s="1"/>
    </row>
    <row r="588" spans="1:11" ht="15" hidden="1" customHeight="1">
      <c r="A588" s="1"/>
      <c r="B588" s="1"/>
      <c r="C588" s="1"/>
      <c r="D588" s="261">
        <v>70</v>
      </c>
      <c r="E588" s="261">
        <f>IF(F588&lt;&gt;" ",MAX(E$519:E587)+1,0)</f>
        <v>0</v>
      </c>
      <c r="F588" s="156" t="str">
        <f>IF(CASA!S25&gt;0,CASA!B25," ")</f>
        <v xml:space="preserve"> </v>
      </c>
      <c r="G588" s="156" t="str">
        <f t="shared" si="33"/>
        <v xml:space="preserve"> </v>
      </c>
      <c r="H588" s="1"/>
      <c r="I588" s="3"/>
      <c r="J588" s="1"/>
      <c r="K588" s="1"/>
    </row>
    <row r="589" spans="1:11" ht="15" hidden="1" customHeight="1">
      <c r="A589" s="1"/>
      <c r="B589" s="1"/>
      <c r="C589" s="1"/>
      <c r="D589" s="261">
        <v>71</v>
      </c>
      <c r="E589" s="261">
        <f>IF(F589&lt;&gt;" ",MAX(E$519:E588)+1,0)</f>
        <v>0</v>
      </c>
      <c r="F589" s="156" t="str">
        <f>IF(CASA!S26&gt;0,CASA!B26," ")</f>
        <v xml:space="preserve"> </v>
      </c>
      <c r="G589" s="156" t="str">
        <f t="shared" si="33"/>
        <v xml:space="preserve"> </v>
      </c>
      <c r="H589" s="1"/>
      <c r="I589" s="3"/>
      <c r="J589" s="1"/>
      <c r="K589" s="1"/>
    </row>
    <row r="590" spans="1:11" ht="15" hidden="1" customHeight="1">
      <c r="A590" s="1"/>
      <c r="B590" s="1"/>
      <c r="C590" s="1"/>
      <c r="D590" s="261">
        <v>72</v>
      </c>
      <c r="E590" s="261">
        <f>IF(F590&lt;&gt;" ",MAX(E$519:E589)+1,0)</f>
        <v>0</v>
      </c>
      <c r="F590" s="156" t="str">
        <f>IF(CASA!S27&gt;0,CASA!B27," ")</f>
        <v xml:space="preserve"> </v>
      </c>
      <c r="G590" s="156" t="str">
        <f t="shared" si="33"/>
        <v xml:space="preserve"> </v>
      </c>
      <c r="H590" s="1"/>
      <c r="I590" s="3"/>
      <c r="J590" s="1"/>
      <c r="K590" s="1"/>
    </row>
    <row r="591" spans="1:11" ht="15" hidden="1" customHeight="1">
      <c r="A591" s="1"/>
      <c r="B591" s="1"/>
      <c r="C591" s="1"/>
      <c r="D591" s="261">
        <v>73</v>
      </c>
      <c r="E591" s="261">
        <f>IF(F591&lt;&gt;" ",MAX(E$519:E590)+1,0)</f>
        <v>0</v>
      </c>
      <c r="F591" s="156" t="str">
        <f>IF(CASA!S28&gt;0,CASA!B28," ")</f>
        <v xml:space="preserve"> </v>
      </c>
      <c r="G591" s="156" t="str">
        <f t="shared" si="33"/>
        <v xml:space="preserve"> </v>
      </c>
      <c r="H591" s="1"/>
      <c r="I591" s="3"/>
      <c r="J591" s="1"/>
      <c r="K591" s="1"/>
    </row>
    <row r="592" spans="1:11" ht="15" hidden="1" customHeight="1">
      <c r="A592" s="1"/>
      <c r="B592" s="1"/>
      <c r="C592" s="1"/>
      <c r="D592" s="261">
        <v>74</v>
      </c>
      <c r="E592" s="261">
        <f>IF(F592&lt;&gt;" ",MAX(E$519:E591)+1,0)</f>
        <v>0</v>
      </c>
      <c r="F592" s="156" t="str">
        <f>IF(CASA!S29&gt;0,CASA!B29," ")</f>
        <v xml:space="preserve"> </v>
      </c>
      <c r="G592" s="156" t="str">
        <f t="shared" si="33"/>
        <v xml:space="preserve"> </v>
      </c>
      <c r="H592" s="1"/>
      <c r="I592" s="3"/>
      <c r="J592" s="1"/>
      <c r="K592" s="1"/>
    </row>
    <row r="593" spans="1:11" ht="15" hidden="1" customHeight="1">
      <c r="A593" s="1"/>
      <c r="B593" s="1"/>
      <c r="C593" s="1"/>
      <c r="D593" s="261">
        <v>75</v>
      </c>
      <c r="E593" s="261">
        <f>IF(F593&lt;&gt;" ",MAX(E$519:E592)+1,0)</f>
        <v>0</v>
      </c>
      <c r="F593" s="156" t="str">
        <f>IF(CASA!S30&gt;0,CASA!B30," ")</f>
        <v xml:space="preserve"> </v>
      </c>
      <c r="G593" s="156" t="str">
        <f t="shared" si="33"/>
        <v xml:space="preserve"> </v>
      </c>
      <c r="H593" s="1"/>
      <c r="I593" s="3"/>
      <c r="J593" s="1"/>
      <c r="K593" s="1"/>
    </row>
    <row r="594" spans="1:11" ht="15" hidden="1" customHeight="1">
      <c r="A594" s="1"/>
      <c r="B594" s="1"/>
      <c r="C594" s="1"/>
      <c r="D594" s="261">
        <v>76</v>
      </c>
      <c r="E594" s="261">
        <f>IF(F594&lt;&gt;" ",MAX(E$519:E593)+1,0)</f>
        <v>0</v>
      </c>
      <c r="F594" s="156" t="str">
        <f>IF(CASA!S31&gt;0,CASA!B31," ")</f>
        <v xml:space="preserve"> </v>
      </c>
      <c r="G594" s="156" t="str">
        <f t="shared" si="33"/>
        <v xml:space="preserve"> </v>
      </c>
      <c r="H594" s="1"/>
      <c r="I594" s="3"/>
      <c r="J594" s="1"/>
      <c r="K594" s="1"/>
    </row>
    <row r="595" spans="1:11" ht="15" hidden="1" customHeight="1">
      <c r="A595" s="1"/>
      <c r="B595" s="1"/>
      <c r="C595" s="1"/>
      <c r="D595" s="261">
        <v>77</v>
      </c>
      <c r="E595" s="261">
        <f>IF(F595&lt;&gt;" ",MAX(E$519:E594)+1,0)</f>
        <v>0</v>
      </c>
      <c r="F595" s="156" t="str">
        <f>IF(CASA!S32&gt;0,CASA!B32," ")</f>
        <v xml:space="preserve"> </v>
      </c>
      <c r="G595" s="156" t="str">
        <f t="shared" si="33"/>
        <v xml:space="preserve"> </v>
      </c>
      <c r="H595" s="1"/>
      <c r="I595" s="3"/>
      <c r="J595" s="1"/>
      <c r="K595" s="1"/>
    </row>
    <row r="596" spans="1:11" ht="15" hidden="1" customHeight="1">
      <c r="A596" s="1"/>
      <c r="B596" s="1"/>
      <c r="C596" s="1"/>
      <c r="D596" s="261">
        <v>78</v>
      </c>
      <c r="E596" s="261">
        <f>IF(F596&lt;&gt;" ",MAX(E$519:E595)+1,0)</f>
        <v>0</v>
      </c>
      <c r="F596" s="156" t="str">
        <f>IF(CASA!S33&gt;0,CASA!B33," ")</f>
        <v xml:space="preserve"> </v>
      </c>
      <c r="G596" s="156" t="str">
        <f t="shared" si="33"/>
        <v xml:space="preserve"> </v>
      </c>
      <c r="H596" s="1"/>
      <c r="I596" s="3"/>
      <c r="J596" s="1"/>
      <c r="K596" s="1"/>
    </row>
    <row r="597" spans="1:11" ht="15" hidden="1" customHeight="1">
      <c r="A597" s="1"/>
      <c r="B597" s="1"/>
      <c r="C597" s="1"/>
      <c r="D597" s="261">
        <v>79</v>
      </c>
      <c r="E597" s="261">
        <f>IF(F597&lt;&gt;" ",MAX(E$519:E596)+1,0)</f>
        <v>0</v>
      </c>
      <c r="F597" s="156" t="str">
        <f>IF(CASA!S34&gt;0,CASA!B34," ")</f>
        <v xml:space="preserve"> </v>
      </c>
      <c r="G597" s="156" t="str">
        <f t="shared" si="33"/>
        <v xml:space="preserve"> </v>
      </c>
      <c r="H597" s="1"/>
      <c r="I597" s="3"/>
      <c r="J597" s="1"/>
      <c r="K597" s="1"/>
    </row>
    <row r="598" spans="1:11" ht="15" hidden="1" customHeight="1">
      <c r="A598" s="1"/>
      <c r="B598" s="1"/>
      <c r="C598" s="1"/>
      <c r="D598" s="261">
        <v>80</v>
      </c>
      <c r="E598" s="261">
        <f>IF(F598&lt;&gt;" ",MAX(E$519:E597)+1,0)</f>
        <v>0</v>
      </c>
      <c r="F598" s="156" t="str">
        <f>IF(CASA!S35&gt;0,CASA!B35," ")</f>
        <v xml:space="preserve"> </v>
      </c>
      <c r="G598" s="156" t="str">
        <f t="shared" si="33"/>
        <v xml:space="preserve"> </v>
      </c>
      <c r="H598" s="1"/>
      <c r="I598" s="3"/>
      <c r="J598" s="1"/>
      <c r="K598" s="1"/>
    </row>
    <row r="599" spans="1:11" ht="15" hidden="1" customHeight="1">
      <c r="A599" s="1"/>
      <c r="B599" s="1"/>
      <c r="C599" s="1"/>
      <c r="D599" s="261">
        <v>81</v>
      </c>
      <c r="E599" s="261">
        <f>IF(F599&lt;&gt;" ",MAX(E$519:E598)+1,0)</f>
        <v>0</v>
      </c>
      <c r="F599" s="156" t="str">
        <f>IF(CASA!S36&gt;0,CASA!B36," ")</f>
        <v xml:space="preserve"> </v>
      </c>
      <c r="G599" s="156" t="str">
        <f t="shared" si="33"/>
        <v xml:space="preserve"> </v>
      </c>
      <c r="H599" s="1"/>
      <c r="I599" s="3"/>
      <c r="J599" s="1"/>
      <c r="K599" s="1"/>
    </row>
    <row r="600" spans="1:11" ht="15" hidden="1" customHeight="1">
      <c r="A600" s="1"/>
      <c r="B600" s="1"/>
      <c r="C600" s="1"/>
      <c r="D600" s="261">
        <v>82</v>
      </c>
      <c r="E600" s="261">
        <f>IF(F600&lt;&gt;" ",MAX(E$519:E599)+1,0)</f>
        <v>0</v>
      </c>
      <c r="F600" s="156" t="str">
        <f>IF(CASA!S37&gt;0,CASA!B37," ")</f>
        <v xml:space="preserve"> </v>
      </c>
      <c r="G600" s="156" t="str">
        <f t="shared" si="33"/>
        <v xml:space="preserve"> </v>
      </c>
      <c r="H600" s="1"/>
      <c r="I600" s="3"/>
      <c r="J600" s="1"/>
      <c r="K600" s="1"/>
    </row>
    <row r="601" spans="1:11" ht="15" hidden="1" customHeight="1">
      <c r="A601" s="1"/>
      <c r="B601" s="1"/>
      <c r="C601" s="1"/>
      <c r="D601" s="261">
        <v>83</v>
      </c>
      <c r="E601" s="261">
        <f>IF(F601&lt;&gt;" ",MAX(E$519:E600)+1,0)</f>
        <v>0</v>
      </c>
      <c r="F601" s="156" t="str">
        <f>IF(CASA!S38&gt;0,CASA!B38," ")</f>
        <v xml:space="preserve"> </v>
      </c>
      <c r="G601" s="156" t="str">
        <f t="shared" si="33"/>
        <v xml:space="preserve"> </v>
      </c>
      <c r="H601" s="1"/>
      <c r="I601" s="3"/>
      <c r="J601" s="1"/>
      <c r="K601" s="1"/>
    </row>
    <row r="602" spans="1:11" ht="15" hidden="1" customHeight="1">
      <c r="A602" s="1"/>
      <c r="B602" s="1"/>
      <c r="C602" s="1"/>
      <c r="D602" s="261">
        <v>84</v>
      </c>
      <c r="E602" s="261">
        <f>IF(F602&lt;&gt;" ",MAX(E$519:E601)+1,0)</f>
        <v>0</v>
      </c>
      <c r="F602" s="156" t="str">
        <f>IF(CASA!S39&gt;0,CASA!B39," ")</f>
        <v xml:space="preserve"> </v>
      </c>
      <c r="G602" s="156" t="str">
        <f t="shared" si="33"/>
        <v xml:space="preserve"> </v>
      </c>
      <c r="H602" s="1"/>
      <c r="I602" s="3"/>
      <c r="J602" s="1"/>
      <c r="K602" s="1"/>
    </row>
    <row r="603" spans="1:11" ht="15" hidden="1" customHeight="1">
      <c r="A603" s="1"/>
      <c r="B603" s="1"/>
      <c r="C603" s="1"/>
      <c r="D603" s="261">
        <v>85</v>
      </c>
      <c r="E603" s="261">
        <f>IF(F603&lt;&gt;" ",MAX(E$519:E602)+1,0)</f>
        <v>0</v>
      </c>
      <c r="F603" s="156" t="str">
        <f>IF(CASA!S40&gt;0,CASA!B40," ")</f>
        <v xml:space="preserve"> </v>
      </c>
      <c r="G603" s="156" t="str">
        <f t="shared" si="33"/>
        <v xml:space="preserve"> </v>
      </c>
      <c r="H603" s="1"/>
      <c r="I603" s="3"/>
      <c r="J603" s="1"/>
      <c r="K603" s="1"/>
    </row>
    <row r="604" spans="1:11" ht="15" hidden="1" customHeight="1">
      <c r="A604" s="1"/>
      <c r="B604" s="1"/>
      <c r="C604" s="1"/>
      <c r="D604" s="261">
        <v>86</v>
      </c>
      <c r="E604" s="261">
        <f>IF(F604&lt;&gt;" ",MAX(E$519:E603)+1,0)</f>
        <v>0</v>
      </c>
      <c r="F604" s="156" t="str">
        <f>IF(CASA!S41&gt;0,CASA!B41," ")</f>
        <v xml:space="preserve"> </v>
      </c>
      <c r="G604" s="156" t="str">
        <f t="shared" si="33"/>
        <v xml:space="preserve"> </v>
      </c>
      <c r="H604" s="1"/>
      <c r="I604" s="3"/>
      <c r="J604" s="1"/>
      <c r="K604" s="1"/>
    </row>
    <row r="605" spans="1:11" ht="15" hidden="1" customHeight="1">
      <c r="A605" s="1"/>
      <c r="B605" s="1"/>
      <c r="C605" s="1"/>
      <c r="D605" s="261">
        <v>87</v>
      </c>
      <c r="E605" s="261">
        <f>IF(F605&lt;&gt;" ",MAX(E$519:E604)+1,0)</f>
        <v>0</v>
      </c>
      <c r="F605" s="156" t="str">
        <f>IF(CASA!S42&gt;0,CASA!B42," ")</f>
        <v xml:space="preserve"> </v>
      </c>
      <c r="G605" s="156" t="str">
        <f t="shared" si="33"/>
        <v xml:space="preserve"> </v>
      </c>
      <c r="H605" s="1"/>
      <c r="I605" s="3"/>
      <c r="J605" s="1"/>
      <c r="K605" s="1"/>
    </row>
    <row r="606" spans="1:11" ht="15" hidden="1" customHeight="1">
      <c r="A606" s="1"/>
      <c r="B606" s="1"/>
      <c r="C606" s="1"/>
      <c r="D606" s="261">
        <v>88</v>
      </c>
      <c r="E606" s="261">
        <f>IF(F606&lt;&gt;" ",MAX(E$519:E605)+1,0)</f>
        <v>0</v>
      </c>
      <c r="F606" s="156" t="str">
        <f>IF(CASA!S43&gt;0,CASA!B43," ")</f>
        <v xml:space="preserve"> </v>
      </c>
      <c r="G606" s="156" t="str">
        <f t="shared" si="33"/>
        <v xml:space="preserve"> </v>
      </c>
      <c r="H606" s="1"/>
      <c r="I606" s="3"/>
      <c r="J606" s="1"/>
      <c r="K606" s="1"/>
    </row>
    <row r="607" spans="1:11" ht="15" hidden="1" customHeight="1">
      <c r="A607" s="1"/>
      <c r="B607" s="1"/>
      <c r="C607" s="1"/>
      <c r="D607" s="261">
        <v>89</v>
      </c>
      <c r="E607" s="261">
        <f>IF(F607&lt;&gt;" ",MAX(E$519:E606)+1,0)</f>
        <v>0</v>
      </c>
      <c r="F607" s="156" t="str">
        <f>IF(CASA!S44&gt;0,CASA!B44," ")</f>
        <v xml:space="preserve"> </v>
      </c>
      <c r="G607" s="156" t="str">
        <f t="shared" si="33"/>
        <v xml:space="preserve"> </v>
      </c>
      <c r="H607" s="1"/>
      <c r="I607" s="3"/>
      <c r="J607" s="1"/>
      <c r="K607" s="1"/>
    </row>
    <row r="608" spans="1:11" ht="15" hidden="1" customHeight="1">
      <c r="A608" s="1"/>
      <c r="B608" s="1"/>
      <c r="C608" s="1"/>
      <c r="D608" s="261">
        <v>90</v>
      </c>
      <c r="E608" s="261">
        <f>IF(F608&lt;&gt;" ",MAX(E$519:E607)+1,0)</f>
        <v>0</v>
      </c>
      <c r="F608" s="156" t="str">
        <f>IF(CASA!S45&gt;0,CASA!B45," ")</f>
        <v xml:space="preserve"> </v>
      </c>
      <c r="G608" s="156" t="str">
        <f t="shared" si="33"/>
        <v xml:space="preserve"> </v>
      </c>
      <c r="H608" s="1"/>
      <c r="I608" s="3"/>
      <c r="J608" s="1"/>
      <c r="K608" s="1"/>
    </row>
    <row r="609" spans="1:11" ht="15" hidden="1" customHeight="1">
      <c r="A609" s="1"/>
      <c r="B609" s="1"/>
      <c r="C609" s="1"/>
      <c r="D609" s="261">
        <v>91</v>
      </c>
      <c r="E609" s="261">
        <f>IF(F609&lt;&gt;" ",MAX(E$519:E608)+1,0)</f>
        <v>0</v>
      </c>
      <c r="F609" s="156" t="str">
        <f>IF(CASA!S46&gt;0,CASA!B46," ")</f>
        <v xml:space="preserve"> </v>
      </c>
      <c r="G609" s="156" t="str">
        <f t="shared" si="33"/>
        <v xml:space="preserve"> </v>
      </c>
      <c r="H609" s="1"/>
      <c r="I609" s="3"/>
      <c r="J609" s="1"/>
      <c r="K609" s="1"/>
    </row>
    <row r="610" spans="1:11" ht="15" hidden="1" customHeight="1">
      <c r="A610" s="1"/>
      <c r="B610" s="1"/>
      <c r="C610" s="1"/>
      <c r="D610" s="261">
        <v>92</v>
      </c>
      <c r="E610" s="261">
        <f>IF(F610&lt;&gt;" ",MAX(E$519:E609)+1,0)</f>
        <v>0</v>
      </c>
      <c r="F610" s="156" t="str">
        <f>IF(CASA!S47&gt;0,CASA!B47," ")</f>
        <v xml:space="preserve"> </v>
      </c>
      <c r="G610" s="156" t="str">
        <f t="shared" si="33"/>
        <v xml:space="preserve"> </v>
      </c>
      <c r="H610" s="1"/>
      <c r="I610" s="3"/>
      <c r="J610" s="1"/>
      <c r="K610" s="1"/>
    </row>
    <row r="611" spans="1:11" ht="15" hidden="1" customHeight="1">
      <c r="A611" s="1"/>
      <c r="B611" s="1"/>
      <c r="C611" s="1"/>
      <c r="D611" s="261">
        <v>93</v>
      </c>
      <c r="E611" s="261">
        <f>IF(F611&lt;&gt;" ",MAX(E$519:E610)+1,0)</f>
        <v>0</v>
      </c>
      <c r="F611" s="156" t="str">
        <f>IF(CASA!S48&gt;0,CASA!B48," ")</f>
        <v xml:space="preserve"> </v>
      </c>
      <c r="G611" s="156" t="str">
        <f t="shared" si="33"/>
        <v xml:space="preserve"> </v>
      </c>
      <c r="H611" s="1"/>
      <c r="I611" s="3"/>
      <c r="J611" s="1"/>
      <c r="K611" s="1"/>
    </row>
    <row r="612" spans="1:11" ht="15" hidden="1" customHeight="1">
      <c r="A612" s="1"/>
      <c r="B612" s="1"/>
      <c r="C612" s="1"/>
      <c r="D612" s="261">
        <v>94</v>
      </c>
      <c r="E612" s="261">
        <f>IF(F612&lt;&gt;" ",MAX(E$519:E611)+1,0)</f>
        <v>0</v>
      </c>
      <c r="F612" s="156" t="str">
        <f>IF(CASA!S49&gt;0,CASA!B49," ")</f>
        <v xml:space="preserve"> </v>
      </c>
      <c r="G612" s="156" t="str">
        <f t="shared" si="33"/>
        <v xml:space="preserve"> </v>
      </c>
      <c r="H612" s="1"/>
      <c r="I612" s="3"/>
      <c r="J612" s="1"/>
      <c r="K612" s="1"/>
    </row>
    <row r="613" spans="1:11" ht="15" hidden="1" customHeight="1">
      <c r="A613" s="1"/>
      <c r="B613" s="1"/>
      <c r="C613" s="1"/>
      <c r="D613" s="261">
        <v>95</v>
      </c>
      <c r="E613" s="261">
        <f>IF(F613&lt;&gt;" ",MAX(E$519:E612)+1,0)</f>
        <v>0</v>
      </c>
      <c r="F613" s="156" t="str">
        <f>IF(CASA!S50&gt;0,CASA!B50," ")</f>
        <v xml:space="preserve"> </v>
      </c>
      <c r="G613" s="156" t="str">
        <f t="shared" si="33"/>
        <v xml:space="preserve"> </v>
      </c>
      <c r="H613" s="1"/>
      <c r="I613" s="3"/>
      <c r="J613" s="1"/>
      <c r="K613" s="1"/>
    </row>
    <row r="614" spans="1:11" ht="15" hidden="1" customHeight="1">
      <c r="A614" s="1"/>
      <c r="B614" s="1"/>
      <c r="C614" s="1"/>
      <c r="D614" s="261">
        <v>96</v>
      </c>
      <c r="E614" s="261">
        <f>IF(F614&lt;&gt;" ",MAX(E$519:E613)+1,0)</f>
        <v>0</v>
      </c>
      <c r="F614" s="156" t="str">
        <f>IF(CASA!S51&gt;0,CASA!B51," ")</f>
        <v xml:space="preserve"> </v>
      </c>
      <c r="G614" s="156" t="str">
        <f t="shared" si="33"/>
        <v xml:space="preserve"> </v>
      </c>
      <c r="H614" s="1"/>
      <c r="I614" s="3"/>
      <c r="J614" s="1"/>
      <c r="K614" s="1"/>
    </row>
    <row r="615" spans="1:11" ht="15" hidden="1" customHeight="1">
      <c r="A615" s="1"/>
      <c r="B615" s="1"/>
      <c r="C615" s="1"/>
      <c r="D615" s="261">
        <v>97</v>
      </c>
      <c r="E615" s="261">
        <f>IF(F615&lt;&gt;" ",MAX(E$519:E614)+1,0)</f>
        <v>0</v>
      </c>
      <c r="F615" s="156" t="str">
        <f>IF(CASA!S52&gt;0,CASA!B52," ")</f>
        <v xml:space="preserve"> </v>
      </c>
      <c r="G615" s="156" t="str">
        <f t="shared" si="33"/>
        <v xml:space="preserve"> </v>
      </c>
      <c r="H615" s="1"/>
      <c r="I615" s="3"/>
      <c r="J615" s="1"/>
      <c r="K615" s="1"/>
    </row>
    <row r="616" spans="1:11" ht="15" hidden="1" customHeight="1">
      <c r="A616" s="1"/>
      <c r="B616" s="1"/>
      <c r="C616" s="1"/>
      <c r="D616" s="261">
        <v>98</v>
      </c>
      <c r="E616" s="261">
        <f>IF(F616&lt;&gt;" ",MAX(E$519:E615)+1,0)</f>
        <v>0</v>
      </c>
      <c r="F616" s="156" t="str">
        <f>IF(CASA!S53&gt;0,CASA!B53," ")</f>
        <v xml:space="preserve"> </v>
      </c>
      <c r="G616" s="156" t="str">
        <f t="shared" si="33"/>
        <v xml:space="preserve"> </v>
      </c>
      <c r="H616" s="1"/>
      <c r="I616" s="3"/>
      <c r="J616" s="1"/>
      <c r="K616" s="1"/>
    </row>
    <row r="617" spans="1:11" ht="15" hidden="1" customHeight="1">
      <c r="A617" s="1"/>
      <c r="B617" s="1"/>
      <c r="C617" s="1"/>
      <c r="D617" s="261">
        <v>99</v>
      </c>
      <c r="E617" s="261">
        <f>IF(F617&lt;&gt;" ",MAX(E$519:E616)+1,0)</f>
        <v>0</v>
      </c>
      <c r="F617" s="156" t="str">
        <f>IF(CASA!S54&gt;0,CASA!B54," ")</f>
        <v xml:space="preserve"> </v>
      </c>
      <c r="G617" s="156" t="str">
        <f t="shared" si="33"/>
        <v xml:space="preserve"> </v>
      </c>
      <c r="H617" s="1"/>
      <c r="I617" s="3"/>
      <c r="J617" s="1"/>
      <c r="K617" s="1"/>
    </row>
    <row r="618" spans="1:11" ht="15" hidden="1" customHeight="1">
      <c r="A618" s="1"/>
      <c r="B618" s="1"/>
      <c r="C618" s="1"/>
      <c r="D618" s="261">
        <v>100</v>
      </c>
      <c r="E618" s="261">
        <f>IF(F618&lt;&gt;" ",MAX(E$519:E617)+1,0)</f>
        <v>0</v>
      </c>
      <c r="F618" s="156" t="str">
        <f>IF(CASA!S55&gt;0,CASA!B55," ")</f>
        <v xml:space="preserve"> </v>
      </c>
      <c r="G618" s="156" t="str">
        <f t="shared" si="33"/>
        <v xml:space="preserve"> </v>
      </c>
      <c r="H618" s="1"/>
      <c r="I618" s="3"/>
      <c r="J618" s="1"/>
      <c r="K618" s="1"/>
    </row>
    <row r="619" spans="1:11" ht="15" hidden="1" customHeight="1">
      <c r="A619" s="1"/>
      <c r="B619" s="1"/>
      <c r="C619" s="1"/>
      <c r="D619" s="261">
        <v>101</v>
      </c>
      <c r="E619" s="261">
        <f>IF(F619&lt;&gt;" ",MAX(E$519:E618)+1,0)</f>
        <v>0</v>
      </c>
      <c r="F619" s="156" t="str">
        <f>IF(CASA!S56&gt;0,CASA!B56," ")</f>
        <v xml:space="preserve"> </v>
      </c>
      <c r="G619" s="156" t="str">
        <f t="shared" si="33"/>
        <v xml:space="preserve"> </v>
      </c>
      <c r="H619" s="1"/>
      <c r="I619" s="3"/>
      <c r="J619" s="1"/>
      <c r="K619" s="1"/>
    </row>
    <row r="620" spans="1:11" ht="15" hidden="1" customHeight="1">
      <c r="A620" s="1"/>
      <c r="B620" s="1"/>
      <c r="C620" s="1"/>
      <c r="D620" s="261">
        <v>102</v>
      </c>
      <c r="E620" s="261">
        <f>IF(F620&lt;&gt;" ",MAX(E$519:E619)+1,0)</f>
        <v>0</v>
      </c>
      <c r="F620" s="156" t="str">
        <f>IF(CASA!S57&gt;0,CASA!B57," ")</f>
        <v xml:space="preserve"> </v>
      </c>
      <c r="G620" s="156" t="str">
        <f t="shared" si="33"/>
        <v xml:space="preserve"> </v>
      </c>
      <c r="H620" s="1"/>
      <c r="I620" s="3"/>
      <c r="J620" s="1"/>
      <c r="K620" s="1"/>
    </row>
    <row r="621" spans="1:11" ht="15" hidden="1" customHeight="1">
      <c r="A621" s="1"/>
      <c r="B621" s="1"/>
      <c r="C621" s="1"/>
      <c r="D621" s="261">
        <v>103</v>
      </c>
      <c r="E621" s="261">
        <f>IF(F621&lt;&gt;" ",MAX(E$519:E620)+1,0)</f>
        <v>25</v>
      </c>
      <c r="F621" s="154" t="str">
        <f>CONCATENATE("--------------------------- ",PERSONALE!C4)</f>
        <v>--------------------------- Costi PERSONALI</v>
      </c>
      <c r="G621" s="156" t="str">
        <f t="shared" si="33"/>
        <v xml:space="preserve"> </v>
      </c>
      <c r="H621" s="1"/>
      <c r="I621" s="3"/>
      <c r="J621" s="1"/>
      <c r="K621" s="1"/>
    </row>
    <row r="622" spans="1:11" ht="15" hidden="1" customHeight="1">
      <c r="A622" s="1"/>
      <c r="B622" s="1"/>
      <c r="C622" s="1"/>
      <c r="D622" s="261">
        <v>104</v>
      </c>
      <c r="E622" s="261">
        <f>IF(F622&lt;&gt;" ",MAX(E$519:E621)+1,0)</f>
        <v>26</v>
      </c>
      <c r="F622" s="156" t="str">
        <f>IF(PERSONALE!S8&gt;0,PERSONALE!B8," ")</f>
        <v>Vestiario</v>
      </c>
      <c r="G622" s="156" t="str">
        <f t="shared" si="33"/>
        <v xml:space="preserve"> </v>
      </c>
      <c r="H622" s="1"/>
      <c r="I622" s="3"/>
      <c r="J622" s="1"/>
      <c r="K622" s="1"/>
    </row>
    <row r="623" spans="1:11" ht="15" hidden="1" customHeight="1">
      <c r="A623" s="1"/>
      <c r="B623" s="1"/>
      <c r="C623" s="1"/>
      <c r="D623" s="261">
        <v>105</v>
      </c>
      <c r="E623" s="261">
        <f>IF(F623&lt;&gt;" ",MAX(E$519:E622)+1,0)</f>
        <v>27</v>
      </c>
      <c r="F623" s="156" t="str">
        <f>IF(PERSONALE!S9&gt;0,PERSONALE!B9," ")</f>
        <v>Prodotti di profumeria</v>
      </c>
      <c r="G623" s="156" t="str">
        <f t="shared" si="33"/>
        <v xml:space="preserve"> </v>
      </c>
      <c r="H623" s="1"/>
      <c r="I623" s="3"/>
      <c r="J623" s="1"/>
      <c r="K623" s="1"/>
    </row>
    <row r="624" spans="1:11" ht="15" hidden="1" customHeight="1">
      <c r="A624" s="1"/>
      <c r="B624" s="1"/>
      <c r="C624" s="1"/>
      <c r="D624" s="261">
        <v>106</v>
      </c>
      <c r="E624" s="261">
        <f>IF(F624&lt;&gt;" ",MAX(E$519:E623)+1,0)</f>
        <v>28</v>
      </c>
      <c r="F624" s="156" t="str">
        <f>IF(PERSONALE!S10&gt;0,PERSONALE!B10," ")</f>
        <v>Hobby</v>
      </c>
      <c r="G624" s="156" t="str">
        <f t="shared" si="33"/>
        <v xml:space="preserve"> </v>
      </c>
      <c r="H624" s="1"/>
      <c r="I624" s="3"/>
      <c r="J624" s="1"/>
      <c r="K624" s="1"/>
    </row>
    <row r="625" spans="1:11" ht="15" hidden="1" customHeight="1">
      <c r="A625" s="1"/>
      <c r="B625" s="1"/>
      <c r="C625" s="1"/>
      <c r="D625" s="261">
        <v>107</v>
      </c>
      <c r="E625" s="261">
        <f>IF(F625&lt;&gt;" ",MAX(E$519:E624)+1,0)</f>
        <v>0</v>
      </c>
      <c r="F625" s="156" t="str">
        <f>IF(PERSONALE!S11&gt;0,PERSONALE!B11," ")</f>
        <v xml:space="preserve"> </v>
      </c>
      <c r="G625" s="156" t="str">
        <f t="shared" si="33"/>
        <v xml:space="preserve"> </v>
      </c>
      <c r="H625" s="1"/>
      <c r="I625" s="3"/>
      <c r="J625" s="1"/>
      <c r="K625" s="1"/>
    </row>
    <row r="626" spans="1:11" ht="15" hidden="1" customHeight="1">
      <c r="A626" s="1"/>
      <c r="B626" s="1"/>
      <c r="C626" s="1"/>
      <c r="D626" s="261">
        <v>108</v>
      </c>
      <c r="E626" s="261">
        <f>IF(F626&lt;&gt;" ",MAX(E$519:E625)+1,0)</f>
        <v>29</v>
      </c>
      <c r="F626" s="156" t="str">
        <f>IF(PERSONALE!S12&gt;0,PERSONALE!B12," ")</f>
        <v>Benzina o trasporti</v>
      </c>
      <c r="G626" s="156" t="str">
        <f t="shared" si="33"/>
        <v xml:space="preserve"> </v>
      </c>
      <c r="H626" s="1"/>
      <c r="I626" s="3"/>
      <c r="J626" s="1"/>
      <c r="K626" s="1"/>
    </row>
    <row r="627" spans="1:11" ht="15" hidden="1" customHeight="1">
      <c r="A627" s="1"/>
      <c r="B627" s="1"/>
      <c r="C627" s="1"/>
      <c r="D627" s="261">
        <v>109</v>
      </c>
      <c r="E627" s="261">
        <f>IF(F627&lt;&gt;" ",MAX(E$519:E626)+1,0)</f>
        <v>30</v>
      </c>
      <c r="F627" s="156" t="str">
        <f>IF(PERSONALE!S13&gt;0,PERSONALE!B13," ")</f>
        <v>Computer</v>
      </c>
      <c r="G627" s="156" t="str">
        <f t="shared" si="33"/>
        <v xml:space="preserve"> </v>
      </c>
      <c r="H627" s="1"/>
      <c r="I627" s="3"/>
      <c r="J627" s="1"/>
      <c r="K627" s="1"/>
    </row>
    <row r="628" spans="1:11" ht="15" hidden="1" customHeight="1">
      <c r="A628" s="1"/>
      <c r="B628" s="1"/>
      <c r="C628" s="1"/>
      <c r="D628" s="261">
        <v>110</v>
      </c>
      <c r="E628" s="261">
        <f>IF(F628&lt;&gt;" ",MAX(E$519:E627)+1,0)</f>
        <v>0</v>
      </c>
      <c r="F628" s="156" t="str">
        <f>IF(PERSONALE!S14&gt;0,PERSONALE!B14," ")</f>
        <v xml:space="preserve"> </v>
      </c>
      <c r="G628" s="156" t="str">
        <f t="shared" si="33"/>
        <v xml:space="preserve"> </v>
      </c>
      <c r="H628" s="1"/>
      <c r="I628" s="3"/>
      <c r="J628" s="1"/>
      <c r="K628" s="1"/>
    </row>
    <row r="629" spans="1:11" ht="15" hidden="1" customHeight="1">
      <c r="A629" s="1"/>
      <c r="B629" s="1"/>
      <c r="C629" s="1"/>
      <c r="D629" s="261">
        <v>111</v>
      </c>
      <c r="E629" s="261">
        <f>IF(F629&lt;&gt;" ",MAX(E$519:E628)+1,0)</f>
        <v>0</v>
      </c>
      <c r="F629" s="156" t="str">
        <f>IF(PERSONALE!S15&gt;0,PERSONALE!B15," ")</f>
        <v xml:space="preserve"> </v>
      </c>
      <c r="G629" s="156" t="str">
        <f t="shared" si="33"/>
        <v xml:space="preserve"> </v>
      </c>
      <c r="H629" s="1"/>
      <c r="I629" s="3"/>
      <c r="J629" s="1"/>
      <c r="K629" s="1"/>
    </row>
    <row r="630" spans="1:11" ht="15" hidden="1" customHeight="1">
      <c r="A630" s="1"/>
      <c r="B630" s="1"/>
      <c r="C630" s="1"/>
      <c r="D630" s="261">
        <v>112</v>
      </c>
      <c r="E630" s="261">
        <f>IF(F630&lt;&gt;" ",MAX(E$519:E629)+1,0)</f>
        <v>31</v>
      </c>
      <c r="F630" s="156" t="str">
        <f>IF(PERSONALE!S16&gt;0,PERSONALE!B16," ")</f>
        <v>Regali e ricevimenti</v>
      </c>
      <c r="G630" s="156" t="str">
        <f t="shared" si="33"/>
        <v xml:space="preserve"> </v>
      </c>
      <c r="H630" s="1"/>
      <c r="I630" s="3"/>
      <c r="J630" s="1"/>
      <c r="K630" s="1"/>
    </row>
    <row r="631" spans="1:11" ht="15" hidden="1" customHeight="1">
      <c r="A631" s="1"/>
      <c r="B631" s="1"/>
      <c r="C631" s="1"/>
      <c r="D631" s="261">
        <v>113</v>
      </c>
      <c r="E631" s="261">
        <f>IF(F631&lt;&gt;" ",MAX(E$519:E630)+1,0)</f>
        <v>0</v>
      </c>
      <c r="F631" s="156" t="str">
        <f>IF(PERSONALE!S17&gt;0,PERSONALE!B17," ")</f>
        <v xml:space="preserve"> </v>
      </c>
      <c r="G631" s="156" t="str">
        <f t="shared" ref="G631:G672" si="34">IF(D631&lt;($H$672+1),VLOOKUP(D631,$E$519:$F$672,2,FALSE)," ")</f>
        <v xml:space="preserve"> </v>
      </c>
      <c r="H631" s="1"/>
      <c r="I631" s="3"/>
      <c r="J631" s="1"/>
      <c r="K631" s="1"/>
    </row>
    <row r="632" spans="1:11" ht="15" hidden="1" customHeight="1">
      <c r="A632" s="1"/>
      <c r="B632" s="1"/>
      <c r="C632" s="1"/>
      <c r="D632" s="261">
        <v>114</v>
      </c>
      <c r="E632" s="261">
        <f>IF(F632&lt;&gt;" ",MAX(E$519:E631)+1,0)</f>
        <v>0</v>
      </c>
      <c r="F632" s="156" t="str">
        <f>IF(PERSONALE!S18&gt;0,PERSONALE!B18," ")</f>
        <v xml:space="preserve"> </v>
      </c>
      <c r="G632" s="156" t="str">
        <f t="shared" si="34"/>
        <v xml:space="preserve"> </v>
      </c>
      <c r="H632" s="1"/>
      <c r="I632" s="3"/>
      <c r="J632" s="1"/>
      <c r="K632" s="1"/>
    </row>
    <row r="633" spans="1:11" ht="15" hidden="1" customHeight="1">
      <c r="A633" s="1"/>
      <c r="B633" s="1"/>
      <c r="C633" s="1"/>
      <c r="D633" s="261">
        <v>115</v>
      </c>
      <c r="E633" s="261">
        <f>IF(F633&lt;&gt;" ",MAX(E$519:E632)+1,0)</f>
        <v>0</v>
      </c>
      <c r="F633" s="156" t="str">
        <f>IF(PERSONALE!S19&gt;0,PERSONALE!B19," ")</f>
        <v xml:space="preserve"> </v>
      </c>
      <c r="G633" s="156" t="str">
        <f t="shared" si="34"/>
        <v xml:space="preserve"> </v>
      </c>
      <c r="H633" s="1"/>
      <c r="I633" s="3"/>
      <c r="J633" s="1"/>
      <c r="K633" s="1"/>
    </row>
    <row r="634" spans="1:11" ht="15" hidden="1" customHeight="1">
      <c r="A634" s="1"/>
      <c r="B634" s="1"/>
      <c r="C634" s="1"/>
      <c r="D634" s="261">
        <v>116</v>
      </c>
      <c r="E634" s="261">
        <f>IF(F634&lt;&gt;" ",MAX(E$519:E633)+1,0)</f>
        <v>32</v>
      </c>
      <c r="F634" s="156" t="str">
        <f>IF(PERSONALE!S20&gt;0,PERSONALE!B20," ")</f>
        <v>Spese per animali domestici</v>
      </c>
      <c r="G634" s="156" t="str">
        <f t="shared" si="34"/>
        <v xml:space="preserve"> </v>
      </c>
      <c r="H634" s="1"/>
      <c r="I634" s="3"/>
      <c r="J634" s="1"/>
      <c r="K634" s="1"/>
    </row>
    <row r="635" spans="1:11" ht="15" hidden="1" customHeight="1">
      <c r="A635" s="1"/>
      <c r="B635" s="1"/>
      <c r="C635" s="1"/>
      <c r="D635" s="261">
        <v>117</v>
      </c>
      <c r="E635" s="261">
        <f>IF(F635&lt;&gt;" ",MAX(E$519:E634)+1,0)</f>
        <v>33</v>
      </c>
      <c r="F635" s="156" t="str">
        <f>IF(PERSONALE!S21&gt;0,PERSONALE!B21," ")</f>
        <v>Viaggi</v>
      </c>
      <c r="G635" s="156" t="str">
        <f t="shared" si="34"/>
        <v xml:space="preserve"> </v>
      </c>
      <c r="H635" s="1"/>
      <c r="I635" s="3"/>
      <c r="J635" s="1"/>
      <c r="K635" s="1"/>
    </row>
    <row r="636" spans="1:11" ht="15" hidden="1" customHeight="1">
      <c r="A636" s="1"/>
      <c r="B636" s="1"/>
      <c r="C636" s="1"/>
      <c r="D636" s="261">
        <v>118</v>
      </c>
      <c r="E636" s="261">
        <f>IF(F636&lt;&gt;" ",MAX(E$519:E635)+1,0)</f>
        <v>0</v>
      </c>
      <c r="F636" s="156" t="str">
        <f>IF(PERSONALE!S22&gt;0,PERSONALE!B22," ")</f>
        <v xml:space="preserve"> </v>
      </c>
      <c r="G636" s="156" t="str">
        <f t="shared" si="34"/>
        <v xml:space="preserve"> </v>
      </c>
      <c r="H636" s="1"/>
      <c r="I636" s="3"/>
      <c r="J636" s="1"/>
      <c r="K636" s="1"/>
    </row>
    <row r="637" spans="1:11" ht="15" hidden="1" customHeight="1">
      <c r="A637" s="1"/>
      <c r="B637" s="1"/>
      <c r="C637" s="1"/>
      <c r="D637" s="261">
        <v>119</v>
      </c>
      <c r="E637" s="261">
        <f>IF(F637&lt;&gt;" ",MAX(E$519:E636)+1,0)</f>
        <v>0</v>
      </c>
      <c r="F637" s="156" t="str">
        <f>IF(PERSONALE!S23&gt;0,PERSONALE!B23," ")</f>
        <v xml:space="preserve"> </v>
      </c>
      <c r="G637" s="156" t="str">
        <f t="shared" si="34"/>
        <v xml:space="preserve"> </v>
      </c>
      <c r="H637" s="1"/>
      <c r="I637" s="3"/>
      <c r="J637" s="1"/>
      <c r="K637" s="1"/>
    </row>
    <row r="638" spans="1:11" ht="15" hidden="1" customHeight="1">
      <c r="A638" s="1"/>
      <c r="B638" s="1"/>
      <c r="C638" s="1"/>
      <c r="D638" s="261">
        <v>120</v>
      </c>
      <c r="E638" s="261">
        <f>IF(F638&lt;&gt;" ",MAX(E$519:E637)+1,0)</f>
        <v>0</v>
      </c>
      <c r="F638" s="156" t="str">
        <f>IF(PERSONALE!S24&gt;0,PERSONALE!B24," ")</f>
        <v xml:space="preserve"> </v>
      </c>
      <c r="G638" s="156" t="str">
        <f t="shared" si="34"/>
        <v xml:space="preserve"> </v>
      </c>
      <c r="H638" s="1"/>
      <c r="I638" s="3"/>
      <c r="J638" s="1"/>
      <c r="K638" s="1"/>
    </row>
    <row r="639" spans="1:11" ht="15" hidden="1" customHeight="1">
      <c r="A639" s="1"/>
      <c r="B639" s="1"/>
      <c r="C639" s="1"/>
      <c r="D639" s="261">
        <v>121</v>
      </c>
      <c r="E639" s="261">
        <f>IF(F639&lt;&gt;" ",MAX(E$519:E638)+1,0)</f>
        <v>0</v>
      </c>
      <c r="F639" s="156" t="str">
        <f>IF(PERSONALE!S25&gt;0,PERSONALE!B25," ")</f>
        <v xml:space="preserve"> </v>
      </c>
      <c r="G639" s="156" t="str">
        <f t="shared" si="34"/>
        <v xml:space="preserve"> </v>
      </c>
      <c r="H639" s="1"/>
      <c r="I639" s="3"/>
      <c r="J639" s="1"/>
      <c r="K639" s="1"/>
    </row>
    <row r="640" spans="1:11" ht="15" hidden="1" customHeight="1">
      <c r="A640" s="1"/>
      <c r="B640" s="1"/>
      <c r="C640" s="1"/>
      <c r="D640" s="261">
        <v>122</v>
      </c>
      <c r="E640" s="261">
        <f>IF(F640&lt;&gt;" ",MAX(E$519:E639)+1,0)</f>
        <v>0</v>
      </c>
      <c r="F640" s="156" t="str">
        <f>IF(PERSONALE!S26&gt;0,PERSONALE!B26," ")</f>
        <v xml:space="preserve"> </v>
      </c>
      <c r="G640" s="156" t="str">
        <f t="shared" si="34"/>
        <v xml:space="preserve"> </v>
      </c>
      <c r="H640" s="1"/>
      <c r="I640" s="3"/>
      <c r="J640" s="1"/>
      <c r="K640" s="1"/>
    </row>
    <row r="641" spans="1:11" ht="15" hidden="1" customHeight="1">
      <c r="A641" s="1"/>
      <c r="B641" s="1"/>
      <c r="C641" s="1"/>
      <c r="D641" s="261">
        <v>123</v>
      </c>
      <c r="E641" s="261">
        <f>IF(F641&lt;&gt;" ",MAX(E$519:E640)+1,0)</f>
        <v>0</v>
      </c>
      <c r="F641" s="156" t="str">
        <f>IF(PERSONALE!S27&gt;0,PERSONALE!B27," ")</f>
        <v xml:space="preserve"> </v>
      </c>
      <c r="G641" s="156" t="str">
        <f t="shared" si="34"/>
        <v xml:space="preserve"> </v>
      </c>
      <c r="H641" s="1"/>
      <c r="I641" s="3"/>
      <c r="J641" s="1"/>
      <c r="K641" s="1"/>
    </row>
    <row r="642" spans="1:11" ht="15" hidden="1" customHeight="1">
      <c r="A642" s="1"/>
      <c r="B642" s="1"/>
      <c r="C642" s="1"/>
      <c r="D642" s="261">
        <v>124</v>
      </c>
      <c r="E642" s="261">
        <f>IF(F642&lt;&gt;" ",MAX(E$519:E641)+1,0)</f>
        <v>0</v>
      </c>
      <c r="F642" s="156" t="str">
        <f>IF(PERSONALE!S28&gt;0,PERSONALE!B28," ")</f>
        <v xml:space="preserve"> </v>
      </c>
      <c r="G642" s="156" t="str">
        <f t="shared" si="34"/>
        <v xml:space="preserve"> </v>
      </c>
      <c r="H642" s="1"/>
      <c r="I642" s="3"/>
      <c r="J642" s="1"/>
      <c r="K642" s="1"/>
    </row>
    <row r="643" spans="1:11" ht="15" hidden="1" customHeight="1">
      <c r="A643" s="1"/>
      <c r="B643" s="1"/>
      <c r="C643" s="1"/>
      <c r="D643" s="261">
        <v>125</v>
      </c>
      <c r="E643" s="261">
        <f>IF(F643&lt;&gt;" ",MAX(E$519:E642)+1,0)</f>
        <v>0</v>
      </c>
      <c r="F643" s="156" t="str">
        <f>IF(PERSONALE!S29&gt;0,PERSONALE!B29," ")</f>
        <v xml:space="preserve"> </v>
      </c>
      <c r="G643" s="156" t="str">
        <f t="shared" si="34"/>
        <v xml:space="preserve"> </v>
      </c>
      <c r="H643" s="1"/>
      <c r="I643" s="3"/>
      <c r="J643" s="1"/>
      <c r="K643" s="1"/>
    </row>
    <row r="644" spans="1:11" ht="15" hidden="1" customHeight="1">
      <c r="A644" s="1"/>
      <c r="B644" s="1"/>
      <c r="C644" s="1"/>
      <c r="D644" s="261">
        <v>126</v>
      </c>
      <c r="E644" s="261">
        <f>IF(F644&lt;&gt;" ",MAX(E$519:E643)+1,0)</f>
        <v>0</v>
      </c>
      <c r="F644" s="156" t="str">
        <f>IF(PERSONALE!S30&gt;0,PERSONALE!B30," ")</f>
        <v xml:space="preserve"> </v>
      </c>
      <c r="G644" s="156" t="str">
        <f t="shared" si="34"/>
        <v xml:space="preserve"> </v>
      </c>
      <c r="H644" s="1"/>
      <c r="I644" s="3"/>
      <c r="J644" s="1"/>
      <c r="K644" s="1"/>
    </row>
    <row r="645" spans="1:11" ht="15" hidden="1" customHeight="1">
      <c r="A645" s="1"/>
      <c r="B645" s="1"/>
      <c r="C645" s="1"/>
      <c r="D645" s="261">
        <v>127</v>
      </c>
      <c r="E645" s="261">
        <f>IF(F645&lt;&gt;" ",MAX(E$519:E644)+1,0)</f>
        <v>0</v>
      </c>
      <c r="F645" s="156" t="str">
        <f>IF(PERSONALE!S31&gt;0,PERSONALE!B31," ")</f>
        <v xml:space="preserve"> </v>
      </c>
      <c r="G645" s="156" t="str">
        <f t="shared" si="34"/>
        <v xml:space="preserve"> </v>
      </c>
      <c r="H645" s="1"/>
      <c r="I645" s="3"/>
      <c r="J645" s="1"/>
      <c r="K645" s="1"/>
    </row>
    <row r="646" spans="1:11" ht="15" hidden="1" customHeight="1">
      <c r="A646" s="1"/>
      <c r="B646" s="1"/>
      <c r="C646" s="1"/>
      <c r="D646" s="261">
        <v>128</v>
      </c>
      <c r="E646" s="261">
        <f>IF(F646&lt;&gt;" ",MAX(E$519:E645)+1,0)</f>
        <v>0</v>
      </c>
      <c r="F646" s="156" t="str">
        <f>IF(PERSONALE!S32&gt;0,PERSONALE!B32," ")</f>
        <v xml:space="preserve"> </v>
      </c>
      <c r="G646" s="156" t="str">
        <f t="shared" si="34"/>
        <v xml:space="preserve"> </v>
      </c>
      <c r="H646" s="1"/>
      <c r="I646" s="3"/>
      <c r="J646" s="1"/>
      <c r="K646" s="1"/>
    </row>
    <row r="647" spans="1:11" ht="15" hidden="1" customHeight="1">
      <c r="A647" s="1"/>
      <c r="B647" s="1"/>
      <c r="C647" s="1"/>
      <c r="D647" s="261">
        <v>129</v>
      </c>
      <c r="E647" s="261">
        <f>IF(F647&lt;&gt;" ",MAX(E$519:E646)+1,0)</f>
        <v>0</v>
      </c>
      <c r="F647" s="156" t="str">
        <f>IF(PERSONALE!S33&gt;0,PERSONALE!B33," ")</f>
        <v xml:space="preserve"> </v>
      </c>
      <c r="G647" s="156" t="str">
        <f t="shared" si="34"/>
        <v xml:space="preserve"> </v>
      </c>
      <c r="H647" s="1"/>
      <c r="I647" s="3"/>
      <c r="J647" s="1"/>
      <c r="K647" s="1"/>
    </row>
    <row r="648" spans="1:11" ht="15" hidden="1" customHeight="1">
      <c r="A648" s="1"/>
      <c r="B648" s="1"/>
      <c r="C648" s="1"/>
      <c r="D648" s="261">
        <v>130</v>
      </c>
      <c r="E648" s="261">
        <f>IF(F648&lt;&gt;" ",MAX(E$519:E647)+1,0)</f>
        <v>0</v>
      </c>
      <c r="F648" s="156" t="str">
        <f>IF(PERSONALE!S34&gt;0,PERSONALE!B34," ")</f>
        <v xml:space="preserve"> </v>
      </c>
      <c r="G648" s="156" t="str">
        <f t="shared" si="34"/>
        <v xml:space="preserve"> </v>
      </c>
      <c r="H648" s="1"/>
      <c r="I648" s="3"/>
      <c r="J648" s="1"/>
      <c r="K648" s="1"/>
    </row>
    <row r="649" spans="1:11" ht="15" hidden="1" customHeight="1">
      <c r="A649" s="1"/>
      <c r="B649" s="1"/>
      <c r="C649" s="1"/>
      <c r="D649" s="261">
        <v>131</v>
      </c>
      <c r="E649" s="261">
        <f>IF(F649&lt;&gt;" ",MAX(E$519:E648)+1,0)</f>
        <v>0</v>
      </c>
      <c r="F649" s="156" t="str">
        <f>IF(PERSONALE!S35&gt;0,PERSONALE!B35," ")</f>
        <v xml:space="preserve"> </v>
      </c>
      <c r="G649" s="156" t="str">
        <f t="shared" si="34"/>
        <v xml:space="preserve"> </v>
      </c>
      <c r="H649" s="1"/>
      <c r="I649" s="3"/>
      <c r="J649" s="1"/>
      <c r="K649" s="1"/>
    </row>
    <row r="650" spans="1:11" ht="15" hidden="1" customHeight="1">
      <c r="A650" s="1"/>
      <c r="B650" s="1"/>
      <c r="C650" s="1"/>
      <c r="D650" s="261">
        <v>132</v>
      </c>
      <c r="E650" s="261">
        <f>IF(F650&lt;&gt;" ",MAX(E$519:E649)+1,0)</f>
        <v>0</v>
      </c>
      <c r="F650" s="156" t="str">
        <f>IF(PERSONALE!S36&gt;0,PERSONALE!B36," ")</f>
        <v xml:space="preserve"> </v>
      </c>
      <c r="G650" s="156" t="str">
        <f t="shared" si="34"/>
        <v xml:space="preserve"> </v>
      </c>
      <c r="H650" s="1"/>
      <c r="I650" s="3"/>
      <c r="J650" s="1"/>
      <c r="K650" s="1"/>
    </row>
    <row r="651" spans="1:11" ht="15" hidden="1" customHeight="1">
      <c r="A651" s="1"/>
      <c r="B651" s="1"/>
      <c r="C651" s="1"/>
      <c r="D651" s="261">
        <v>133</v>
      </c>
      <c r="E651" s="261">
        <f>IF(F651&lt;&gt;" ",MAX(E$519:E650)+1,0)</f>
        <v>0</v>
      </c>
      <c r="F651" s="156" t="str">
        <f>IF(PERSONALE!S37&gt;0,PERSONALE!B37," ")</f>
        <v xml:space="preserve"> </v>
      </c>
      <c r="G651" s="156" t="str">
        <f t="shared" si="34"/>
        <v xml:space="preserve"> </v>
      </c>
      <c r="H651" s="1"/>
      <c r="I651" s="3"/>
      <c r="J651" s="1"/>
      <c r="K651" s="1"/>
    </row>
    <row r="652" spans="1:11" ht="15" hidden="1" customHeight="1">
      <c r="A652" s="1"/>
      <c r="B652" s="1"/>
      <c r="C652" s="1"/>
      <c r="D652" s="261">
        <v>134</v>
      </c>
      <c r="E652" s="261">
        <f>IF(F652&lt;&gt;" ",MAX(E$519:E651)+1,0)</f>
        <v>0</v>
      </c>
      <c r="F652" s="156" t="str">
        <f>IF(PERSONALE!S38&gt;0,PERSONALE!B38," ")</f>
        <v xml:space="preserve"> </v>
      </c>
      <c r="G652" s="156" t="str">
        <f t="shared" si="34"/>
        <v xml:space="preserve"> </v>
      </c>
      <c r="H652" s="1"/>
      <c r="I652" s="3"/>
      <c r="J652" s="1"/>
      <c r="K652" s="1"/>
    </row>
    <row r="653" spans="1:11" ht="15" hidden="1" customHeight="1">
      <c r="A653" s="1"/>
      <c r="B653" s="1"/>
      <c r="C653" s="1"/>
      <c r="D653" s="261">
        <v>135</v>
      </c>
      <c r="E653" s="261">
        <f>IF(F653&lt;&gt;" ",MAX(E$519:E652)+1,0)</f>
        <v>0</v>
      </c>
      <c r="F653" s="156" t="str">
        <f>IF(PERSONALE!S39&gt;0,PERSONALE!B39," ")</f>
        <v xml:space="preserve"> </v>
      </c>
      <c r="G653" s="156" t="str">
        <f t="shared" si="34"/>
        <v xml:space="preserve"> </v>
      </c>
      <c r="H653" s="1"/>
      <c r="I653" s="3"/>
      <c r="J653" s="1"/>
      <c r="K653" s="1"/>
    </row>
    <row r="654" spans="1:11" ht="15" hidden="1" customHeight="1">
      <c r="A654" s="1"/>
      <c r="B654" s="1"/>
      <c r="C654" s="1"/>
      <c r="D654" s="261">
        <v>136</v>
      </c>
      <c r="E654" s="261">
        <f>IF(F654&lt;&gt;" ",MAX(E$519:E653)+1,0)</f>
        <v>0</v>
      </c>
      <c r="F654" s="156" t="str">
        <f>IF(PERSONALE!S40&gt;0,PERSONALE!B40," ")</f>
        <v xml:space="preserve"> </v>
      </c>
      <c r="G654" s="156" t="str">
        <f t="shared" si="34"/>
        <v xml:space="preserve"> </v>
      </c>
      <c r="H654" s="1"/>
      <c r="I654" s="3"/>
      <c r="J654" s="1"/>
      <c r="K654" s="1"/>
    </row>
    <row r="655" spans="1:11" ht="15" hidden="1" customHeight="1">
      <c r="A655" s="1"/>
      <c r="B655" s="1"/>
      <c r="C655" s="1"/>
      <c r="D655" s="261">
        <v>137</v>
      </c>
      <c r="E655" s="261">
        <f>IF(F655&lt;&gt;" ",MAX(E$519:E654)+1,0)</f>
        <v>0</v>
      </c>
      <c r="F655" s="156" t="str">
        <f>IF(PERSONALE!S41&gt;0,PERSONALE!B41," ")</f>
        <v xml:space="preserve"> </v>
      </c>
      <c r="G655" s="156" t="str">
        <f t="shared" si="34"/>
        <v xml:space="preserve"> </v>
      </c>
      <c r="H655" s="1"/>
      <c r="I655" s="3"/>
      <c r="J655" s="1"/>
      <c r="K655" s="1"/>
    </row>
    <row r="656" spans="1:11" ht="15" hidden="1" customHeight="1">
      <c r="A656" s="1"/>
      <c r="B656" s="1"/>
      <c r="C656" s="1"/>
      <c r="D656" s="261">
        <v>138</v>
      </c>
      <c r="E656" s="261">
        <f>IF(F656&lt;&gt;" ",MAX(E$519:E655)+1,0)</f>
        <v>0</v>
      </c>
      <c r="F656" s="156" t="str">
        <f>IF(PERSONALE!S42&gt;0,PERSONALE!B42," ")</f>
        <v xml:space="preserve"> </v>
      </c>
      <c r="G656" s="156" t="str">
        <f t="shared" si="34"/>
        <v xml:space="preserve"> </v>
      </c>
      <c r="H656" s="1"/>
      <c r="I656" s="3"/>
      <c r="J656" s="1"/>
      <c r="K656" s="1"/>
    </row>
    <row r="657" spans="1:11" ht="15" hidden="1" customHeight="1">
      <c r="A657" s="1"/>
      <c r="B657" s="1"/>
      <c r="C657" s="1"/>
      <c r="D657" s="261">
        <v>139</v>
      </c>
      <c r="E657" s="261">
        <f>IF(F657&lt;&gt;" ",MAX(E$519:E656)+1,0)</f>
        <v>34</v>
      </c>
      <c r="F657" s="159" t="str">
        <f>CONCATENATE("--------------------------- ",ENTRATE!C4)</f>
        <v>--------------------------- ENTRATE</v>
      </c>
      <c r="G657" s="156" t="str">
        <f t="shared" si="34"/>
        <v xml:space="preserve"> </v>
      </c>
      <c r="H657" s="1"/>
      <c r="I657" s="3"/>
      <c r="J657" s="1"/>
      <c r="K657" s="1"/>
    </row>
    <row r="658" spans="1:11" ht="15" hidden="1" customHeight="1">
      <c r="A658" s="1"/>
      <c r="B658" s="1"/>
      <c r="C658" s="1"/>
      <c r="D658" s="261">
        <v>140</v>
      </c>
      <c r="E658" s="261">
        <f>IF(F658&lt;&gt;" ",MAX(E$519:E657)+1,0)</f>
        <v>35</v>
      </c>
      <c r="F658" s="157" t="str">
        <f>IF(ENTRATE!S8&gt;0,ENTRATE!B8," ")</f>
        <v>Reddito ordinario</v>
      </c>
      <c r="G658" s="156" t="str">
        <f t="shared" si="34"/>
        <v xml:space="preserve"> </v>
      </c>
      <c r="H658" s="1"/>
      <c r="I658" s="3"/>
      <c r="J658" s="1"/>
      <c r="K658" s="1"/>
    </row>
    <row r="659" spans="1:11" ht="15" hidden="1" customHeight="1">
      <c r="A659" s="1"/>
      <c r="B659" s="1"/>
      <c r="C659" s="1"/>
      <c r="D659" s="261">
        <v>141</v>
      </c>
      <c r="E659" s="261">
        <f>IF(F659&lt;&gt;" ",MAX(E$519:E658)+1,0)</f>
        <v>36</v>
      </c>
      <c r="F659" s="157" t="str">
        <f>IF(ENTRATE!S9&gt;0,ENTRATE!B9," ")</f>
        <v>Reddito straordinario</v>
      </c>
      <c r="G659" s="156" t="str">
        <f t="shared" si="34"/>
        <v xml:space="preserve"> </v>
      </c>
      <c r="H659" s="1"/>
      <c r="I659" s="3"/>
      <c r="J659" s="1"/>
      <c r="K659" s="1"/>
    </row>
    <row r="660" spans="1:11" ht="15" hidden="1" customHeight="1">
      <c r="A660" s="1"/>
      <c r="B660" s="1"/>
      <c r="C660" s="1"/>
      <c r="D660" s="261">
        <v>142</v>
      </c>
      <c r="E660" s="261">
        <f>IF(F660&lt;&gt;" ",MAX(E$519:E659)+1,0)</f>
        <v>37</v>
      </c>
      <c r="F660" s="157" t="str">
        <f>IF(ENTRATE!S10&gt;0,ENTRATE!B10," ")</f>
        <v>Reddito finanziario</v>
      </c>
      <c r="G660" s="156" t="str">
        <f t="shared" si="34"/>
        <v xml:space="preserve"> </v>
      </c>
      <c r="H660" s="1"/>
      <c r="I660" s="3"/>
      <c r="J660" s="1"/>
      <c r="K660" s="1"/>
    </row>
    <row r="661" spans="1:11" ht="15" hidden="1" customHeight="1">
      <c r="A661" s="1"/>
      <c r="B661" s="1"/>
      <c r="C661" s="1"/>
      <c r="D661" s="261">
        <v>143</v>
      </c>
      <c r="E661" s="261">
        <f>IF(F661&lt;&gt;" ",MAX(E$519:E660)+1,0)</f>
        <v>38</v>
      </c>
      <c r="F661" s="157" t="str">
        <f>IF(ENTRATE!S11&gt;0,ENTRATE!B11," ")</f>
        <v>Vincite</v>
      </c>
      <c r="G661" s="156" t="str">
        <f t="shared" si="34"/>
        <v xml:space="preserve"> </v>
      </c>
      <c r="H661" s="1"/>
      <c r="I661" s="3"/>
      <c r="J661" s="1"/>
      <c r="K661" s="1"/>
    </row>
    <row r="662" spans="1:11" ht="15" hidden="1" customHeight="1">
      <c r="A662" s="1"/>
      <c r="B662" s="1"/>
      <c r="C662" s="222"/>
      <c r="D662" s="261">
        <v>144</v>
      </c>
      <c r="E662" s="261">
        <f>IF(F662&lt;&gt;" ",MAX(E$519:E661)+1,0)</f>
        <v>39</v>
      </c>
      <c r="F662" s="157" t="str">
        <f>IF(ENTRATE!S12&gt;0,ENTRATE!B12," ")</f>
        <v>Donazioni</v>
      </c>
      <c r="G662" s="156" t="str">
        <f t="shared" si="34"/>
        <v xml:space="preserve"> </v>
      </c>
      <c r="H662" s="1"/>
      <c r="I662" s="3"/>
      <c r="J662" s="1"/>
      <c r="K662" s="1"/>
    </row>
    <row r="663" spans="1:11" ht="15" hidden="1" customHeight="1">
      <c r="A663" s="1"/>
      <c r="B663" s="1"/>
      <c r="C663" s="222"/>
      <c r="D663" s="261">
        <v>145</v>
      </c>
      <c r="E663" s="261">
        <f>IF(F663&lt;&gt;" ",MAX(E$519:E662)+1,0)</f>
        <v>0</v>
      </c>
      <c r="F663" s="157" t="str">
        <f>IF(ENTRATE!S13&gt;0,ENTRATE!B13," ")</f>
        <v xml:space="preserve"> </v>
      </c>
      <c r="G663" s="156" t="str">
        <f t="shared" si="34"/>
        <v xml:space="preserve"> </v>
      </c>
      <c r="H663" s="1"/>
      <c r="I663" s="3"/>
      <c r="J663" s="1"/>
      <c r="K663" s="1"/>
    </row>
    <row r="664" spans="1:11" ht="15" hidden="1" customHeight="1">
      <c r="A664" s="1"/>
      <c r="B664" s="1"/>
      <c r="C664" s="222"/>
      <c r="D664" s="261">
        <v>146</v>
      </c>
      <c r="E664" s="261">
        <f>IF(F664&lt;&gt;" ",MAX(E$519:E663)+1,0)</f>
        <v>0</v>
      </c>
      <c r="F664" s="157" t="str">
        <f>IF(ENTRATE!S14&gt;0,ENTRATE!B14," ")</f>
        <v xml:space="preserve"> </v>
      </c>
      <c r="G664" s="156" t="str">
        <f t="shared" si="34"/>
        <v xml:space="preserve"> </v>
      </c>
      <c r="H664" s="1"/>
      <c r="I664" s="3"/>
      <c r="J664" s="1"/>
      <c r="K664" s="1"/>
    </row>
    <row r="665" spans="1:11" ht="15" hidden="1" customHeight="1">
      <c r="A665" s="1"/>
      <c r="B665" s="1"/>
      <c r="C665" s="222"/>
      <c r="D665" s="261">
        <v>147</v>
      </c>
      <c r="E665" s="261">
        <f>IF(F665&lt;&gt;" ",MAX(E$519:E664)+1,0)</f>
        <v>0</v>
      </c>
      <c r="F665" s="157" t="str">
        <f>IF(ENTRATE!S15&gt;0,ENTRATE!B15," ")</f>
        <v xml:space="preserve"> </v>
      </c>
      <c r="G665" s="156" t="str">
        <f t="shared" si="34"/>
        <v xml:space="preserve"> </v>
      </c>
      <c r="H665" s="1"/>
      <c r="I665" s="3"/>
      <c r="J665" s="1"/>
      <c r="K665" s="1"/>
    </row>
    <row r="666" spans="1:11" ht="15" hidden="1" customHeight="1">
      <c r="A666" s="1"/>
      <c r="B666" s="1"/>
      <c r="C666" s="222"/>
      <c r="D666" s="261">
        <v>148</v>
      </c>
      <c r="E666" s="261">
        <f>IF(F666&lt;&gt;" ",MAX(E$519:E665)+1,0)</f>
        <v>0</v>
      </c>
      <c r="F666" s="157" t="str">
        <f>IF(ENTRATE!S16&gt;0,ENTRATE!B16," ")</f>
        <v xml:space="preserve"> </v>
      </c>
      <c r="G666" s="156" t="str">
        <f t="shared" si="34"/>
        <v xml:space="preserve"> </v>
      </c>
      <c r="H666" s="1"/>
      <c r="I666" s="3"/>
      <c r="J666" s="1"/>
      <c r="K666" s="1"/>
    </row>
    <row r="667" spans="1:11" ht="15" hidden="1" customHeight="1">
      <c r="A667" s="1"/>
      <c r="B667" s="1"/>
      <c r="C667" s="262"/>
      <c r="D667" s="261">
        <v>149</v>
      </c>
      <c r="E667" s="261">
        <f>IF(F667&lt;&gt;" ",MAX(E$519:E666)+1,0)</f>
        <v>0</v>
      </c>
      <c r="F667" s="157" t="str">
        <f>IF(ENTRATE!S17&gt;0,ENTRATE!B17," ")</f>
        <v xml:space="preserve"> </v>
      </c>
      <c r="G667" s="156" t="str">
        <f t="shared" si="34"/>
        <v xml:space="preserve"> </v>
      </c>
      <c r="H667" s="1"/>
      <c r="I667" s="3"/>
      <c r="J667" s="1"/>
      <c r="K667" s="1"/>
    </row>
    <row r="668" spans="1:11" ht="15" hidden="1" customHeight="1">
      <c r="A668" s="1"/>
      <c r="B668" s="1"/>
      <c r="C668" s="262"/>
      <c r="D668" s="261">
        <v>150</v>
      </c>
      <c r="E668" s="261">
        <f>IF(F668&lt;&gt;" ",MAX(E$519:E667)+1,0)</f>
        <v>0</v>
      </c>
      <c r="F668" s="157" t="str">
        <f>IF(ENTRATE!S18&gt;0,ENTRATE!B18," ")</f>
        <v xml:space="preserve"> </v>
      </c>
      <c r="G668" s="156" t="str">
        <f t="shared" si="34"/>
        <v xml:space="preserve"> </v>
      </c>
      <c r="H668" s="1"/>
      <c r="I668" s="3"/>
      <c r="J668" s="1"/>
      <c r="K668" s="1"/>
    </row>
    <row r="669" spans="1:11" ht="15" hidden="1" customHeight="1">
      <c r="A669" s="1"/>
      <c r="B669" s="1"/>
      <c r="C669" s="263">
        <f>SPESA!U5012</f>
        <v>0</v>
      </c>
      <c r="D669" s="261">
        <v>151</v>
      </c>
      <c r="E669" s="261">
        <f>IF(F669&lt;&gt;" ",MAX(E$519:E668)+1,0)</f>
        <v>0</v>
      </c>
      <c r="F669" s="157" t="str">
        <f>IF(ENTRATE!S19&gt;0,ENTRATE!B19," ")</f>
        <v xml:space="preserve"> </v>
      </c>
      <c r="G669" s="156" t="str">
        <f t="shared" si="34"/>
        <v xml:space="preserve"> </v>
      </c>
      <c r="H669" s="1"/>
      <c r="I669" s="3"/>
      <c r="J669" s="1"/>
      <c r="K669" s="1"/>
    </row>
    <row r="670" spans="1:11" ht="15" hidden="1" customHeight="1">
      <c r="A670" s="1"/>
      <c r="B670" s="1"/>
      <c r="C670" s="263">
        <f>CASA!U3512</f>
        <v>0</v>
      </c>
      <c r="D670" s="261">
        <v>152</v>
      </c>
      <c r="E670" s="261">
        <f>IF(F670&lt;&gt;" ",MAX(E$519:E669)+1,0)</f>
        <v>0</v>
      </c>
      <c r="F670" s="157" t="str">
        <f>IF(ENTRATE!S20&gt;0,ENTRATE!B20," ")</f>
        <v xml:space="preserve"> </v>
      </c>
      <c r="G670" s="156" t="str">
        <f t="shared" si="34"/>
        <v xml:space="preserve"> </v>
      </c>
      <c r="H670" s="1"/>
      <c r="I670" s="3"/>
      <c r="J670" s="1"/>
      <c r="K670" s="1"/>
    </row>
    <row r="671" spans="1:11" ht="15" hidden="1" customHeight="1">
      <c r="A671" s="1"/>
      <c r="B671" s="1"/>
      <c r="C671" s="263">
        <f>PERSONALE!U3512</f>
        <v>0</v>
      </c>
      <c r="D671" s="261">
        <v>153</v>
      </c>
      <c r="E671" s="261">
        <f>IF(F671&lt;&gt;" ",MAX(E$519:E670)+1,0)</f>
        <v>0</v>
      </c>
      <c r="F671" s="157" t="str">
        <f>IF(ENTRATE!S21&gt;0,ENTRATE!B21," ")</f>
        <v xml:space="preserve"> </v>
      </c>
      <c r="G671" s="156" t="str">
        <f t="shared" si="34"/>
        <v xml:space="preserve"> </v>
      </c>
      <c r="H671" s="1"/>
      <c r="I671" s="3"/>
      <c r="J671" s="1"/>
      <c r="K671" s="1"/>
    </row>
    <row r="672" spans="1:11" ht="15" hidden="1" customHeight="1">
      <c r="A672" s="1"/>
      <c r="B672" s="1"/>
      <c r="C672" s="263">
        <f>ENTRATE!U1012</f>
        <v>0</v>
      </c>
      <c r="D672" s="261">
        <v>154</v>
      </c>
      <c r="E672" s="261">
        <f>IF(F672&lt;&gt;" ",MAX(E$519:E671)+1,0)</f>
        <v>40</v>
      </c>
      <c r="F672" s="158" t="str">
        <f>IF(ENTRATE!S22&gt;0,ENTRATE!B22," ")</f>
        <v>ENTRATE DIVERSE</v>
      </c>
      <c r="G672" s="278" t="str">
        <f t="shared" si="34"/>
        <v xml:space="preserve"> </v>
      </c>
      <c r="H672" s="263">
        <f>MAX(E519:E672)</f>
        <v>40</v>
      </c>
      <c r="I672" s="3"/>
      <c r="J672" s="1"/>
      <c r="K672" s="1"/>
    </row>
    <row r="673" spans="1:11" hidden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</row>
    <row r="674" spans="1:11" hidden="1">
      <c r="A674" s="1"/>
      <c r="B674" s="265" t="e">
        <f>VLOOKUP(E674,$F$674:$I$1173,4,FALSE)</f>
        <v>#N/A</v>
      </c>
      <c r="C674" s="264">
        <v>1</v>
      </c>
      <c r="D674" s="64" t="str">
        <f>IF($C$669&gt;0,VLOOKUP($C674,SPESA!$U$7:$Z$5006,3,FALSE),IF($C$670&gt;0,VLOOKUP($C674,CASA!$U$7:$Z$3506,3,FALSE),IF($C$671&gt;0,VLOOKUP($C674,PERSONALE!$U$7:$Z$3506,3,FALSE),IF($C$672&gt;0,VLOOKUP($C674,ENTRATE!$U$7:$Z$1006,3,FALSE),""))))</f>
        <v/>
      </c>
      <c r="E674" s="64" t="str">
        <f>IF(ISERROR(D674),"",D674)</f>
        <v/>
      </c>
      <c r="F674" s="64" t="e">
        <f>SMALL(E$674:E$1173,C674)</f>
        <v>#NUM!</v>
      </c>
      <c r="G674" s="63" t="str">
        <f>IF($C$669&gt;0,VLOOKUP($C674,SPESA!$U$7:$Z$5006,5,FALSE),IF($C$670&gt;0,VLOOKUP($C674,CASA!$U$7:$Z$3506,5,FALSE),IF($C$671&gt;0,VLOOKUP($C674,PERSONALE!$U$7:$Z$3506,5,FALSE),IF($C$672&gt;0,VLOOKUP($C674,ENTRATE!$U$7:$Z$1006,5,FALSE),""))))</f>
        <v/>
      </c>
      <c r="H674" s="65" t="str">
        <f>IF($C$669&gt;0,VLOOKUP($C674,SPESA!$U$7:$Z$5006,6,FALSE),IF($C$670&gt;0,VLOOKUP($C674,CASA!$U$7:$Z$3506,6,FALSE),IF($C$671&gt;0,VLOOKUP($C674,PERSONALE!$U$7:$Z$3506,6,FALSE),IF($C$672&gt;0,VLOOKUP($C674,ENTRATE!$U$7:$Z$1006,6,FALSE),""))))</f>
        <v/>
      </c>
      <c r="I674" s="264">
        <v>1</v>
      </c>
      <c r="J674" s="66" t="e">
        <f>VLOOKUP(D674,$F$674:$I$1173,4,FALSE)</f>
        <v>#N/A</v>
      </c>
      <c r="K674" s="1"/>
    </row>
    <row r="675" spans="1:11" hidden="1">
      <c r="A675" s="1"/>
      <c r="B675" s="265" t="e">
        <f>VLOOKUP(E675,$F$674:$I$1173,4,FALSE)+COUNTIF(J$674:J674,J675)</f>
        <v>#N/A</v>
      </c>
      <c r="C675" s="264">
        <v>2</v>
      </c>
      <c r="D675" s="64" t="str">
        <f>IF($C$669&gt;0,VLOOKUP($C675,SPESA!$U$7:$Z$5006,3,FALSE),IF($C$670&gt;0,VLOOKUP($C675,CASA!$U$7:$Z$3506,3,FALSE),IF($C$671&gt;0,VLOOKUP($C675,PERSONALE!$U$7:$Z$3506,3,FALSE),IF($C$672&gt;0,VLOOKUP($C675,ENTRATE!$U$7:$Z$1006,3,FALSE),""))))</f>
        <v/>
      </c>
      <c r="E675" s="64" t="str">
        <f t="shared" ref="E675:E738" si="35">IF(ISERROR(D675),"",D675)</f>
        <v/>
      </c>
      <c r="F675" s="64" t="e">
        <f t="shared" ref="F675:F738" si="36">SMALL(E$674:E$1173,C675)</f>
        <v>#NUM!</v>
      </c>
      <c r="G675" s="63" t="str">
        <f>IF($C$669&gt;0,VLOOKUP($C675,SPESA!$U$7:$Z$5006,5,FALSE),IF($C$670&gt;0,VLOOKUP($C675,CASA!$U$7:$Z$3506,5,FALSE),IF($C$671&gt;0,VLOOKUP($C675,PERSONALE!$U$7:$Z$3506,5,FALSE),IF($C$672&gt;0,VLOOKUP($C675,ENTRATE!$U$7:$Z$1006,5,FALSE),""))))</f>
        <v/>
      </c>
      <c r="H675" s="65" t="str">
        <f>IF($C$669&gt;0,VLOOKUP($C675,SPESA!$U$7:$Z$5006,6,FALSE),IF($C$670&gt;0,VLOOKUP($C675,CASA!$U$7:$Z$3506,6,FALSE),IF($C$671&gt;0,VLOOKUP($C675,PERSONALE!$U$7:$Z$3506,6,FALSE),IF($C$672&gt;0,VLOOKUP($C675,ENTRATE!$U$7:$Z$1006,6,FALSE),""))))</f>
        <v/>
      </c>
      <c r="I675" s="264">
        <v>2</v>
      </c>
      <c r="J675" s="66" t="e">
        <f t="shared" ref="J675:J738" si="37">VLOOKUP(D675,$F$674:$I$1173,4,FALSE)</f>
        <v>#N/A</v>
      </c>
      <c r="K675" s="1"/>
    </row>
    <row r="676" spans="1:11" hidden="1">
      <c r="A676" s="1"/>
      <c r="B676" s="265" t="e">
        <f>VLOOKUP(E676,$F$674:$I$1173,4,FALSE)+COUNTIF(J$674:J675,J676)</f>
        <v>#N/A</v>
      </c>
      <c r="C676" s="264">
        <v>3</v>
      </c>
      <c r="D676" s="64" t="str">
        <f>IF($C$669&gt;0,VLOOKUP($C676,SPESA!$U$7:$Z$5006,3,FALSE),IF($C$670&gt;0,VLOOKUP($C676,CASA!$U$7:$Z$3506,3,FALSE),IF($C$671&gt;0,VLOOKUP($C676,PERSONALE!$U$7:$Z$3506,3,FALSE),IF($C$672&gt;0,VLOOKUP($C676,ENTRATE!$U$7:$Z$1006,3,FALSE),""))))</f>
        <v/>
      </c>
      <c r="E676" s="64" t="str">
        <f t="shared" si="35"/>
        <v/>
      </c>
      <c r="F676" s="64" t="e">
        <f t="shared" si="36"/>
        <v>#NUM!</v>
      </c>
      <c r="G676" s="63" t="str">
        <f>IF($C$669&gt;0,VLOOKUP($C676,SPESA!$U$7:$Z$5006,5,FALSE),IF($C$670&gt;0,VLOOKUP($C676,CASA!$U$7:$Z$3506,5,FALSE),IF($C$671&gt;0,VLOOKUP($C676,PERSONALE!$U$7:$Z$3506,5,FALSE),IF($C$672&gt;0,VLOOKUP($C676,ENTRATE!$U$7:$Z$1006,5,FALSE),""))))</f>
        <v/>
      </c>
      <c r="H676" s="65" t="str">
        <f>IF($C$669&gt;0,VLOOKUP($C676,SPESA!$U$7:$Z$5006,6,FALSE),IF($C$670&gt;0,VLOOKUP($C676,CASA!$U$7:$Z$3506,6,FALSE),IF($C$671&gt;0,VLOOKUP($C676,PERSONALE!$U$7:$Z$3506,6,FALSE),IF($C$672&gt;0,VLOOKUP($C676,ENTRATE!$U$7:$Z$1006,6,FALSE),""))))</f>
        <v/>
      </c>
      <c r="I676" s="264">
        <v>3</v>
      </c>
      <c r="J676" s="66" t="e">
        <f t="shared" si="37"/>
        <v>#N/A</v>
      </c>
      <c r="K676" s="1"/>
    </row>
    <row r="677" spans="1:11" hidden="1">
      <c r="A677" s="1"/>
      <c r="B677" s="265" t="e">
        <f>VLOOKUP(E677,$F$674:$I$1173,4,FALSE)+COUNTIF(J$674:J676,J677)</f>
        <v>#N/A</v>
      </c>
      <c r="C677" s="264">
        <v>4</v>
      </c>
      <c r="D677" s="64" t="str">
        <f>IF($C$669&gt;0,VLOOKUP($C677,SPESA!$U$7:$Z$5006,3,FALSE),IF($C$670&gt;0,VLOOKUP($C677,CASA!$U$7:$Z$3506,3,FALSE),IF($C$671&gt;0,VLOOKUP($C677,PERSONALE!$U$7:$Z$3506,3,FALSE),IF($C$672&gt;0,VLOOKUP($C677,ENTRATE!$U$7:$Z$1006,3,FALSE),""))))</f>
        <v/>
      </c>
      <c r="E677" s="64" t="str">
        <f t="shared" si="35"/>
        <v/>
      </c>
      <c r="F677" s="64" t="e">
        <f t="shared" si="36"/>
        <v>#NUM!</v>
      </c>
      <c r="G677" s="63" t="str">
        <f>IF($C$669&gt;0,VLOOKUP($C677,SPESA!$U$7:$Z$5006,5,FALSE),IF($C$670&gt;0,VLOOKUP($C677,CASA!$U$7:$Z$3506,5,FALSE),IF($C$671&gt;0,VLOOKUP($C677,PERSONALE!$U$7:$Z$3506,5,FALSE),IF($C$672&gt;0,VLOOKUP($C677,ENTRATE!$U$7:$Z$1006,5,FALSE),""))))</f>
        <v/>
      </c>
      <c r="H677" s="65" t="str">
        <f>IF($C$669&gt;0,VLOOKUP($C677,SPESA!$U$7:$Z$5006,6,FALSE),IF($C$670&gt;0,VLOOKUP($C677,CASA!$U$7:$Z$3506,6,FALSE),IF($C$671&gt;0,VLOOKUP($C677,PERSONALE!$U$7:$Z$3506,6,FALSE),IF($C$672&gt;0,VLOOKUP($C677,ENTRATE!$U$7:$Z$1006,6,FALSE),""))))</f>
        <v/>
      </c>
      <c r="I677" s="264">
        <v>4</v>
      </c>
      <c r="J677" s="66" t="e">
        <f t="shared" si="37"/>
        <v>#N/A</v>
      </c>
      <c r="K677" s="1"/>
    </row>
    <row r="678" spans="1:11" hidden="1">
      <c r="A678" s="1"/>
      <c r="B678" s="265" t="e">
        <f>VLOOKUP(E678,$F$674:$I$1173,4,FALSE)+COUNTIF(J$674:J677,J678)</f>
        <v>#N/A</v>
      </c>
      <c r="C678" s="264">
        <v>5</v>
      </c>
      <c r="D678" s="64" t="str">
        <f>IF($C$669&gt;0,VLOOKUP($C678,SPESA!$U$7:$Z$5006,3,FALSE),IF($C$670&gt;0,VLOOKUP($C678,CASA!$U$7:$Z$3506,3,FALSE),IF($C$671&gt;0,VLOOKUP($C678,PERSONALE!$U$7:$Z$3506,3,FALSE),IF($C$672&gt;0,VLOOKUP($C678,ENTRATE!$U$7:$Z$1006,3,FALSE),""))))</f>
        <v/>
      </c>
      <c r="E678" s="64" t="str">
        <f t="shared" si="35"/>
        <v/>
      </c>
      <c r="F678" s="64" t="e">
        <f t="shared" si="36"/>
        <v>#NUM!</v>
      </c>
      <c r="G678" s="63" t="str">
        <f>IF($C$669&gt;0,VLOOKUP($C678,SPESA!$U$7:$Z$5006,5,FALSE),IF($C$670&gt;0,VLOOKUP($C678,CASA!$U$7:$Z$3506,5,FALSE),IF($C$671&gt;0,VLOOKUP($C678,PERSONALE!$U$7:$Z$3506,5,FALSE),IF($C$672&gt;0,VLOOKUP($C678,ENTRATE!$U$7:$Z$1006,5,FALSE),""))))</f>
        <v/>
      </c>
      <c r="H678" s="65" t="str">
        <f>IF($C$669&gt;0,VLOOKUP($C678,SPESA!$U$7:$Z$5006,6,FALSE),IF($C$670&gt;0,VLOOKUP($C678,CASA!$U$7:$Z$3506,6,FALSE),IF($C$671&gt;0,VLOOKUP($C678,PERSONALE!$U$7:$Z$3506,6,FALSE),IF($C$672&gt;0,VLOOKUP($C678,ENTRATE!$U$7:$Z$1006,6,FALSE),""))))</f>
        <v/>
      </c>
      <c r="I678" s="264">
        <v>5</v>
      </c>
      <c r="J678" s="66" t="e">
        <f t="shared" si="37"/>
        <v>#N/A</v>
      </c>
      <c r="K678" s="1"/>
    </row>
    <row r="679" spans="1:11" hidden="1">
      <c r="A679" s="1"/>
      <c r="B679" s="265" t="e">
        <f>VLOOKUP(E679,$F$674:$I$1173,4,FALSE)+COUNTIF(J$674:J678,J679)</f>
        <v>#N/A</v>
      </c>
      <c r="C679" s="264">
        <v>6</v>
      </c>
      <c r="D679" s="64" t="str">
        <f>IF($C$669&gt;0,VLOOKUP($C679,SPESA!$U$7:$Z$5006,3,FALSE),IF($C$670&gt;0,VLOOKUP($C679,CASA!$U$7:$Z$3506,3,FALSE),IF($C$671&gt;0,VLOOKUP($C679,PERSONALE!$U$7:$Z$3506,3,FALSE),IF($C$672&gt;0,VLOOKUP($C679,ENTRATE!$U$7:$Z$1006,3,FALSE),""))))</f>
        <v/>
      </c>
      <c r="E679" s="64" t="str">
        <f t="shared" si="35"/>
        <v/>
      </c>
      <c r="F679" s="64" t="e">
        <f t="shared" si="36"/>
        <v>#NUM!</v>
      </c>
      <c r="G679" s="63" t="str">
        <f>IF($C$669&gt;0,VLOOKUP($C679,SPESA!$U$7:$Z$5006,5,FALSE),IF($C$670&gt;0,VLOOKUP($C679,CASA!$U$7:$Z$3506,5,FALSE),IF($C$671&gt;0,VLOOKUP($C679,PERSONALE!$U$7:$Z$3506,5,FALSE),IF($C$672&gt;0,VLOOKUP($C679,ENTRATE!$U$7:$Z$1006,5,FALSE),""))))</f>
        <v/>
      </c>
      <c r="H679" s="65" t="str">
        <f>IF($C$669&gt;0,VLOOKUP($C679,SPESA!$U$7:$Z$5006,6,FALSE),IF($C$670&gt;0,VLOOKUP($C679,CASA!$U$7:$Z$3506,6,FALSE),IF($C$671&gt;0,VLOOKUP($C679,PERSONALE!$U$7:$Z$3506,6,FALSE),IF($C$672&gt;0,VLOOKUP($C679,ENTRATE!$U$7:$Z$1006,6,FALSE),""))))</f>
        <v/>
      </c>
      <c r="I679" s="264">
        <v>6</v>
      </c>
      <c r="J679" s="66" t="e">
        <f t="shared" si="37"/>
        <v>#N/A</v>
      </c>
      <c r="K679" s="1"/>
    </row>
    <row r="680" spans="1:11" hidden="1">
      <c r="A680" s="1"/>
      <c r="B680" s="265" t="e">
        <f>VLOOKUP(E680,$F$674:$I$1173,4,FALSE)+COUNTIF(J$674:J679,J680)</f>
        <v>#N/A</v>
      </c>
      <c r="C680" s="264">
        <v>7</v>
      </c>
      <c r="D680" s="64" t="str">
        <f>IF($C$669&gt;0,VLOOKUP($C680,SPESA!$U$7:$Z$5006,3,FALSE),IF($C$670&gt;0,VLOOKUP($C680,CASA!$U$7:$Z$3506,3,FALSE),IF($C$671&gt;0,VLOOKUP($C680,PERSONALE!$U$7:$Z$3506,3,FALSE),IF($C$672&gt;0,VLOOKUP($C680,ENTRATE!$U$7:$Z$1006,3,FALSE),""))))</f>
        <v/>
      </c>
      <c r="E680" s="64" t="str">
        <f t="shared" si="35"/>
        <v/>
      </c>
      <c r="F680" s="64" t="e">
        <f t="shared" si="36"/>
        <v>#NUM!</v>
      </c>
      <c r="G680" s="63" t="str">
        <f>IF($C$669&gt;0,VLOOKUP($C680,SPESA!$U$7:$Z$5006,5,FALSE),IF($C$670&gt;0,VLOOKUP($C680,CASA!$U$7:$Z$3506,5,FALSE),IF($C$671&gt;0,VLOOKUP($C680,PERSONALE!$U$7:$Z$3506,5,FALSE),IF($C$672&gt;0,VLOOKUP($C680,ENTRATE!$U$7:$Z$1006,5,FALSE),""))))</f>
        <v/>
      </c>
      <c r="H680" s="65" t="str">
        <f>IF($C$669&gt;0,VLOOKUP($C680,SPESA!$U$7:$Z$5006,6,FALSE),IF($C$670&gt;0,VLOOKUP($C680,CASA!$U$7:$Z$3506,6,FALSE),IF($C$671&gt;0,VLOOKUP($C680,PERSONALE!$U$7:$Z$3506,6,FALSE),IF($C$672&gt;0,VLOOKUP($C680,ENTRATE!$U$7:$Z$1006,6,FALSE),""))))</f>
        <v/>
      </c>
      <c r="I680" s="264">
        <v>7</v>
      </c>
      <c r="J680" s="66" t="e">
        <f t="shared" si="37"/>
        <v>#N/A</v>
      </c>
      <c r="K680" s="1"/>
    </row>
    <row r="681" spans="1:11" hidden="1">
      <c r="A681" s="1"/>
      <c r="B681" s="265" t="e">
        <f>VLOOKUP(E681,$F$674:$I$1173,4,FALSE)+COUNTIF(J$674:J680,J681)</f>
        <v>#N/A</v>
      </c>
      <c r="C681" s="264">
        <v>8</v>
      </c>
      <c r="D681" s="64" t="str">
        <f>IF($C$669&gt;0,VLOOKUP($C681,SPESA!$U$7:$Z$5006,3,FALSE),IF($C$670&gt;0,VLOOKUP($C681,CASA!$U$7:$Z$3506,3,FALSE),IF($C$671&gt;0,VLOOKUP($C681,PERSONALE!$U$7:$Z$3506,3,FALSE),IF($C$672&gt;0,VLOOKUP($C681,ENTRATE!$U$7:$Z$1006,3,FALSE),""))))</f>
        <v/>
      </c>
      <c r="E681" s="64" t="str">
        <f t="shared" si="35"/>
        <v/>
      </c>
      <c r="F681" s="64" t="e">
        <f t="shared" si="36"/>
        <v>#NUM!</v>
      </c>
      <c r="G681" s="63" t="str">
        <f>IF($C$669&gt;0,VLOOKUP($C681,SPESA!$U$7:$Z$5006,5,FALSE),IF($C$670&gt;0,VLOOKUP($C681,CASA!$U$7:$Z$3506,5,FALSE),IF($C$671&gt;0,VLOOKUP($C681,PERSONALE!$U$7:$Z$3506,5,FALSE),IF($C$672&gt;0,VLOOKUP($C681,ENTRATE!$U$7:$Z$1006,5,FALSE),""))))</f>
        <v/>
      </c>
      <c r="H681" s="65" t="str">
        <f>IF($C$669&gt;0,VLOOKUP($C681,SPESA!$U$7:$Z$5006,6,FALSE),IF($C$670&gt;0,VLOOKUP($C681,CASA!$U$7:$Z$3506,6,FALSE),IF($C$671&gt;0,VLOOKUP($C681,PERSONALE!$U$7:$Z$3506,6,FALSE),IF($C$672&gt;0,VLOOKUP($C681,ENTRATE!$U$7:$Z$1006,6,FALSE),""))))</f>
        <v/>
      </c>
      <c r="I681" s="264">
        <v>8</v>
      </c>
      <c r="J681" s="66" t="e">
        <f t="shared" si="37"/>
        <v>#N/A</v>
      </c>
      <c r="K681" s="1"/>
    </row>
    <row r="682" spans="1:11" hidden="1">
      <c r="A682" s="1"/>
      <c r="B682" s="265" t="e">
        <f>VLOOKUP(E682,$F$674:$I$1173,4,FALSE)+COUNTIF(J$674:J681,J682)</f>
        <v>#N/A</v>
      </c>
      <c r="C682" s="264">
        <v>9</v>
      </c>
      <c r="D682" s="64" t="str">
        <f>IF($C$669&gt;0,VLOOKUP($C682,SPESA!$U$7:$Z$5006,3,FALSE),IF($C$670&gt;0,VLOOKUP($C682,CASA!$U$7:$Z$3506,3,FALSE),IF($C$671&gt;0,VLOOKUP($C682,PERSONALE!$U$7:$Z$3506,3,FALSE),IF($C$672&gt;0,VLOOKUP($C682,ENTRATE!$U$7:$Z$1006,3,FALSE),""))))</f>
        <v/>
      </c>
      <c r="E682" s="64" t="str">
        <f t="shared" si="35"/>
        <v/>
      </c>
      <c r="F682" s="64" t="e">
        <f t="shared" si="36"/>
        <v>#NUM!</v>
      </c>
      <c r="G682" s="63" t="str">
        <f>IF($C$669&gt;0,VLOOKUP($C682,SPESA!$U$7:$Z$5006,5,FALSE),IF($C$670&gt;0,VLOOKUP($C682,CASA!$U$7:$Z$3506,5,FALSE),IF($C$671&gt;0,VLOOKUP($C682,PERSONALE!$U$7:$Z$3506,5,FALSE),IF($C$672&gt;0,VLOOKUP($C682,ENTRATE!$U$7:$Z$1006,5,FALSE),""))))</f>
        <v/>
      </c>
      <c r="H682" s="65" t="str">
        <f>IF($C$669&gt;0,VLOOKUP($C682,SPESA!$U$7:$Z$5006,6,FALSE),IF($C$670&gt;0,VLOOKUP($C682,CASA!$U$7:$Z$3506,6,FALSE),IF($C$671&gt;0,VLOOKUP($C682,PERSONALE!$U$7:$Z$3506,6,FALSE),IF($C$672&gt;0,VLOOKUP($C682,ENTRATE!$U$7:$Z$1006,6,FALSE),""))))</f>
        <v/>
      </c>
      <c r="I682" s="264">
        <v>9</v>
      </c>
      <c r="J682" s="66" t="e">
        <f t="shared" si="37"/>
        <v>#N/A</v>
      </c>
      <c r="K682" s="1"/>
    </row>
    <row r="683" spans="1:11" hidden="1">
      <c r="A683" s="1"/>
      <c r="B683" s="265" t="e">
        <f>VLOOKUP(E683,$F$674:$I$1173,4,FALSE)+COUNTIF(J$674:J682,J683)</f>
        <v>#N/A</v>
      </c>
      <c r="C683" s="264">
        <v>10</v>
      </c>
      <c r="D683" s="64" t="str">
        <f>IF($C$669&gt;0,VLOOKUP($C683,SPESA!$U$7:$Z$5006,3,FALSE),IF($C$670&gt;0,VLOOKUP($C683,CASA!$U$7:$Z$3506,3,FALSE),IF($C$671&gt;0,VLOOKUP($C683,PERSONALE!$U$7:$Z$3506,3,FALSE),IF($C$672&gt;0,VLOOKUP($C683,ENTRATE!$U$7:$Z$1006,3,FALSE),""))))</f>
        <v/>
      </c>
      <c r="E683" s="64" t="str">
        <f t="shared" si="35"/>
        <v/>
      </c>
      <c r="F683" s="64" t="e">
        <f t="shared" si="36"/>
        <v>#NUM!</v>
      </c>
      <c r="G683" s="63" t="str">
        <f>IF($C$669&gt;0,VLOOKUP($C683,SPESA!$U$7:$Z$5006,5,FALSE),IF($C$670&gt;0,VLOOKUP($C683,CASA!$U$7:$Z$3506,5,FALSE),IF($C$671&gt;0,VLOOKUP($C683,PERSONALE!$U$7:$Z$3506,5,FALSE),IF($C$672&gt;0,VLOOKUP($C683,ENTRATE!$U$7:$Z$1006,5,FALSE),""))))</f>
        <v/>
      </c>
      <c r="H683" s="65" t="str">
        <f>IF($C$669&gt;0,VLOOKUP($C683,SPESA!$U$7:$Z$5006,6,FALSE),IF($C$670&gt;0,VLOOKUP($C683,CASA!$U$7:$Z$3506,6,FALSE),IF($C$671&gt;0,VLOOKUP($C683,PERSONALE!$U$7:$Z$3506,6,FALSE),IF($C$672&gt;0,VLOOKUP($C683,ENTRATE!$U$7:$Z$1006,6,FALSE),""))))</f>
        <v/>
      </c>
      <c r="I683" s="264">
        <v>10</v>
      </c>
      <c r="J683" s="66" t="e">
        <f t="shared" si="37"/>
        <v>#N/A</v>
      </c>
      <c r="K683" s="1"/>
    </row>
    <row r="684" spans="1:11" hidden="1">
      <c r="A684" s="1"/>
      <c r="B684" s="265" t="e">
        <f>VLOOKUP(E684,$F$674:$I$1173,4,FALSE)+COUNTIF(J$674:J683,J684)</f>
        <v>#N/A</v>
      </c>
      <c r="C684" s="264">
        <v>11</v>
      </c>
      <c r="D684" s="64" t="str">
        <f>IF($C$669&gt;0,VLOOKUP($C684,SPESA!$U$7:$Z$5006,3,FALSE),IF($C$670&gt;0,VLOOKUP($C684,CASA!$U$7:$Z$3506,3,FALSE),IF($C$671&gt;0,VLOOKUP($C684,PERSONALE!$U$7:$Z$3506,3,FALSE),IF($C$672&gt;0,VLOOKUP($C684,ENTRATE!$U$7:$Z$1006,3,FALSE),""))))</f>
        <v/>
      </c>
      <c r="E684" s="64" t="str">
        <f t="shared" si="35"/>
        <v/>
      </c>
      <c r="F684" s="64" t="e">
        <f t="shared" si="36"/>
        <v>#NUM!</v>
      </c>
      <c r="G684" s="63" t="str">
        <f>IF($C$669&gt;0,VLOOKUP($C684,SPESA!$U$7:$Z$5006,5,FALSE),IF($C$670&gt;0,VLOOKUP($C684,CASA!$U$7:$Z$3506,5,FALSE),IF($C$671&gt;0,VLOOKUP($C684,PERSONALE!$U$7:$Z$3506,5,FALSE),IF($C$672&gt;0,VLOOKUP($C684,ENTRATE!$U$7:$Z$1006,5,FALSE),""))))</f>
        <v/>
      </c>
      <c r="H684" s="65" t="str">
        <f>IF($C$669&gt;0,VLOOKUP($C684,SPESA!$U$7:$Z$5006,6,FALSE),IF($C$670&gt;0,VLOOKUP($C684,CASA!$U$7:$Z$3506,6,FALSE),IF($C$671&gt;0,VLOOKUP($C684,PERSONALE!$U$7:$Z$3506,6,FALSE),IF($C$672&gt;0,VLOOKUP($C684,ENTRATE!$U$7:$Z$1006,6,FALSE),""))))</f>
        <v/>
      </c>
      <c r="I684" s="264">
        <v>11</v>
      </c>
      <c r="J684" s="66" t="e">
        <f t="shared" si="37"/>
        <v>#N/A</v>
      </c>
      <c r="K684" s="1"/>
    </row>
    <row r="685" spans="1:11" hidden="1">
      <c r="A685" s="1"/>
      <c r="B685" s="265" t="e">
        <f>VLOOKUP(E685,$F$674:$I$1173,4,FALSE)+COUNTIF(J$674:J684,J685)</f>
        <v>#N/A</v>
      </c>
      <c r="C685" s="264">
        <v>12</v>
      </c>
      <c r="D685" s="64" t="str">
        <f>IF($C$669&gt;0,VLOOKUP($C685,SPESA!$U$7:$Z$5006,3,FALSE),IF($C$670&gt;0,VLOOKUP($C685,CASA!$U$7:$Z$3506,3,FALSE),IF($C$671&gt;0,VLOOKUP($C685,PERSONALE!$U$7:$Z$3506,3,FALSE),IF($C$672&gt;0,VLOOKUP($C685,ENTRATE!$U$7:$Z$1006,3,FALSE),""))))</f>
        <v/>
      </c>
      <c r="E685" s="64" t="str">
        <f t="shared" si="35"/>
        <v/>
      </c>
      <c r="F685" s="64" t="e">
        <f t="shared" si="36"/>
        <v>#NUM!</v>
      </c>
      <c r="G685" s="63" t="str">
        <f>IF($C$669&gt;0,VLOOKUP($C685,SPESA!$U$7:$Z$5006,5,FALSE),IF($C$670&gt;0,VLOOKUP($C685,CASA!$U$7:$Z$3506,5,FALSE),IF($C$671&gt;0,VLOOKUP($C685,PERSONALE!$U$7:$Z$3506,5,FALSE),IF($C$672&gt;0,VLOOKUP($C685,ENTRATE!$U$7:$Z$1006,5,FALSE),""))))</f>
        <v/>
      </c>
      <c r="H685" s="65" t="str">
        <f>IF($C$669&gt;0,VLOOKUP($C685,SPESA!$U$7:$Z$5006,6,FALSE),IF($C$670&gt;0,VLOOKUP($C685,CASA!$U$7:$Z$3506,6,FALSE),IF($C$671&gt;0,VLOOKUP($C685,PERSONALE!$U$7:$Z$3506,6,FALSE),IF($C$672&gt;0,VLOOKUP($C685,ENTRATE!$U$7:$Z$1006,6,FALSE),""))))</f>
        <v/>
      </c>
      <c r="I685" s="264">
        <v>12</v>
      </c>
      <c r="J685" s="66" t="e">
        <f t="shared" si="37"/>
        <v>#N/A</v>
      </c>
      <c r="K685" s="1"/>
    </row>
    <row r="686" spans="1:11" hidden="1">
      <c r="A686" s="1"/>
      <c r="B686" s="265" t="e">
        <f>VLOOKUP(E686,$F$674:$I$1173,4,FALSE)+COUNTIF(J$674:J685,J686)</f>
        <v>#N/A</v>
      </c>
      <c r="C686" s="264">
        <v>13</v>
      </c>
      <c r="D686" s="64" t="str">
        <f>IF($C$669&gt;0,VLOOKUP($C686,SPESA!$U$7:$Z$5006,3,FALSE),IF($C$670&gt;0,VLOOKUP($C686,CASA!$U$7:$Z$3506,3,FALSE),IF($C$671&gt;0,VLOOKUP($C686,PERSONALE!$U$7:$Z$3506,3,FALSE),IF($C$672&gt;0,VLOOKUP($C686,ENTRATE!$U$7:$Z$1006,3,FALSE),""))))</f>
        <v/>
      </c>
      <c r="E686" s="64" t="str">
        <f t="shared" si="35"/>
        <v/>
      </c>
      <c r="F686" s="64" t="e">
        <f t="shared" si="36"/>
        <v>#NUM!</v>
      </c>
      <c r="G686" s="63" t="str">
        <f>IF($C$669&gt;0,VLOOKUP($C686,SPESA!$U$7:$Z$5006,5,FALSE),IF($C$670&gt;0,VLOOKUP($C686,CASA!$U$7:$Z$3506,5,FALSE),IF($C$671&gt;0,VLOOKUP($C686,PERSONALE!$U$7:$Z$3506,5,FALSE),IF($C$672&gt;0,VLOOKUP($C686,ENTRATE!$U$7:$Z$1006,5,FALSE),""))))</f>
        <v/>
      </c>
      <c r="H686" s="65" t="str">
        <f>IF($C$669&gt;0,VLOOKUP($C686,SPESA!$U$7:$Z$5006,6,FALSE),IF($C$670&gt;0,VLOOKUP($C686,CASA!$U$7:$Z$3506,6,FALSE),IF($C$671&gt;0,VLOOKUP($C686,PERSONALE!$U$7:$Z$3506,6,FALSE),IF($C$672&gt;0,VLOOKUP($C686,ENTRATE!$U$7:$Z$1006,6,FALSE),""))))</f>
        <v/>
      </c>
      <c r="I686" s="264">
        <v>13</v>
      </c>
      <c r="J686" s="66" t="e">
        <f t="shared" si="37"/>
        <v>#N/A</v>
      </c>
      <c r="K686" s="1"/>
    </row>
    <row r="687" spans="1:11" hidden="1">
      <c r="A687" s="1"/>
      <c r="B687" s="265" t="e">
        <f>VLOOKUP(E687,$F$674:$I$1173,4,FALSE)+COUNTIF(J$674:J686,J687)</f>
        <v>#N/A</v>
      </c>
      <c r="C687" s="264">
        <v>14</v>
      </c>
      <c r="D687" s="64" t="str">
        <f>IF($C$669&gt;0,VLOOKUP($C687,SPESA!$U$7:$Z$5006,3,FALSE),IF($C$670&gt;0,VLOOKUP($C687,CASA!$U$7:$Z$3506,3,FALSE),IF($C$671&gt;0,VLOOKUP($C687,PERSONALE!$U$7:$Z$3506,3,FALSE),IF($C$672&gt;0,VLOOKUP($C687,ENTRATE!$U$7:$Z$1006,3,FALSE),""))))</f>
        <v/>
      </c>
      <c r="E687" s="64" t="str">
        <f t="shared" si="35"/>
        <v/>
      </c>
      <c r="F687" s="64" t="e">
        <f t="shared" si="36"/>
        <v>#NUM!</v>
      </c>
      <c r="G687" s="63" t="str">
        <f>IF($C$669&gt;0,VLOOKUP($C687,SPESA!$U$7:$Z$5006,5,FALSE),IF($C$670&gt;0,VLOOKUP($C687,CASA!$U$7:$Z$3506,5,FALSE),IF($C$671&gt;0,VLOOKUP($C687,PERSONALE!$U$7:$Z$3506,5,FALSE),IF($C$672&gt;0,VLOOKUP($C687,ENTRATE!$U$7:$Z$1006,5,FALSE),""))))</f>
        <v/>
      </c>
      <c r="H687" s="65" t="str">
        <f>IF($C$669&gt;0,VLOOKUP($C687,SPESA!$U$7:$Z$5006,6,FALSE),IF($C$670&gt;0,VLOOKUP($C687,CASA!$U$7:$Z$3506,6,FALSE),IF($C$671&gt;0,VLOOKUP($C687,PERSONALE!$U$7:$Z$3506,6,FALSE),IF($C$672&gt;0,VLOOKUP($C687,ENTRATE!$U$7:$Z$1006,6,FALSE),""))))</f>
        <v/>
      </c>
      <c r="I687" s="264">
        <v>14</v>
      </c>
      <c r="J687" s="66" t="e">
        <f t="shared" si="37"/>
        <v>#N/A</v>
      </c>
      <c r="K687" s="1"/>
    </row>
    <row r="688" spans="1:11" hidden="1">
      <c r="A688" s="1"/>
      <c r="B688" s="265" t="e">
        <f>VLOOKUP(E688,$F$674:$I$1173,4,FALSE)+COUNTIF(J$674:J687,J688)</f>
        <v>#N/A</v>
      </c>
      <c r="C688" s="264">
        <v>15</v>
      </c>
      <c r="D688" s="64" t="str">
        <f>IF($C$669&gt;0,VLOOKUP($C688,SPESA!$U$7:$Z$5006,3,FALSE),IF($C$670&gt;0,VLOOKUP($C688,CASA!$U$7:$Z$3506,3,FALSE),IF($C$671&gt;0,VLOOKUP($C688,PERSONALE!$U$7:$Z$3506,3,FALSE),IF($C$672&gt;0,VLOOKUP($C688,ENTRATE!$U$7:$Z$1006,3,FALSE),""))))</f>
        <v/>
      </c>
      <c r="E688" s="64" t="str">
        <f t="shared" si="35"/>
        <v/>
      </c>
      <c r="F688" s="64" t="e">
        <f t="shared" si="36"/>
        <v>#NUM!</v>
      </c>
      <c r="G688" s="63" t="str">
        <f>IF($C$669&gt;0,VLOOKUP($C688,SPESA!$U$7:$Z$5006,5,FALSE),IF($C$670&gt;0,VLOOKUP($C688,CASA!$U$7:$Z$3506,5,FALSE),IF($C$671&gt;0,VLOOKUP($C688,PERSONALE!$U$7:$Z$3506,5,FALSE),IF($C$672&gt;0,VLOOKUP($C688,ENTRATE!$U$7:$Z$1006,5,FALSE),""))))</f>
        <v/>
      </c>
      <c r="H688" s="65" t="str">
        <f>IF($C$669&gt;0,VLOOKUP($C688,SPESA!$U$7:$Z$5006,6,FALSE),IF($C$670&gt;0,VLOOKUP($C688,CASA!$U$7:$Z$3506,6,FALSE),IF($C$671&gt;0,VLOOKUP($C688,PERSONALE!$U$7:$Z$3506,6,FALSE),IF($C$672&gt;0,VLOOKUP($C688,ENTRATE!$U$7:$Z$1006,6,FALSE),""))))</f>
        <v/>
      </c>
      <c r="I688" s="264">
        <v>15</v>
      </c>
      <c r="J688" s="66" t="e">
        <f t="shared" si="37"/>
        <v>#N/A</v>
      </c>
      <c r="K688" s="1"/>
    </row>
    <row r="689" spans="1:11" hidden="1">
      <c r="A689" s="1"/>
      <c r="B689" s="265" t="e">
        <f>VLOOKUP(E689,$F$674:$I$1173,4,FALSE)+COUNTIF(J$674:J688,J689)</f>
        <v>#N/A</v>
      </c>
      <c r="C689" s="264">
        <v>16</v>
      </c>
      <c r="D689" s="64" t="str">
        <f>IF($C$669&gt;0,VLOOKUP($C689,SPESA!$U$7:$Z$5006,3,FALSE),IF($C$670&gt;0,VLOOKUP($C689,CASA!$U$7:$Z$3506,3,FALSE),IF($C$671&gt;0,VLOOKUP($C689,PERSONALE!$U$7:$Z$3506,3,FALSE),IF($C$672&gt;0,VLOOKUP($C689,ENTRATE!$U$7:$Z$1006,3,FALSE),""))))</f>
        <v/>
      </c>
      <c r="E689" s="64" t="str">
        <f t="shared" si="35"/>
        <v/>
      </c>
      <c r="F689" s="64" t="e">
        <f t="shared" si="36"/>
        <v>#NUM!</v>
      </c>
      <c r="G689" s="63" t="str">
        <f>IF($C$669&gt;0,VLOOKUP($C689,SPESA!$U$7:$Z$5006,5,FALSE),IF($C$670&gt;0,VLOOKUP($C689,CASA!$U$7:$Z$3506,5,FALSE),IF($C$671&gt;0,VLOOKUP($C689,PERSONALE!$U$7:$Z$3506,5,FALSE),IF($C$672&gt;0,VLOOKUP($C689,ENTRATE!$U$7:$Z$1006,5,FALSE),""))))</f>
        <v/>
      </c>
      <c r="H689" s="65" t="str">
        <f>IF($C$669&gt;0,VLOOKUP($C689,SPESA!$U$7:$Z$5006,6,FALSE),IF($C$670&gt;0,VLOOKUP($C689,CASA!$U$7:$Z$3506,6,FALSE),IF($C$671&gt;0,VLOOKUP($C689,PERSONALE!$U$7:$Z$3506,6,FALSE),IF($C$672&gt;0,VLOOKUP($C689,ENTRATE!$U$7:$Z$1006,6,FALSE),""))))</f>
        <v/>
      </c>
      <c r="I689" s="264">
        <v>16</v>
      </c>
      <c r="J689" s="66" t="e">
        <f t="shared" si="37"/>
        <v>#N/A</v>
      </c>
      <c r="K689" s="1"/>
    </row>
    <row r="690" spans="1:11" hidden="1">
      <c r="A690" s="1"/>
      <c r="B690" s="265" t="e">
        <f>VLOOKUP(E690,$F$674:$I$1173,4,FALSE)+COUNTIF(J$674:J689,J690)</f>
        <v>#N/A</v>
      </c>
      <c r="C690" s="264">
        <v>17</v>
      </c>
      <c r="D690" s="64" t="str">
        <f>IF($C$669&gt;0,VLOOKUP($C690,SPESA!$U$7:$Z$5006,3,FALSE),IF($C$670&gt;0,VLOOKUP($C690,CASA!$U$7:$Z$3506,3,FALSE),IF($C$671&gt;0,VLOOKUP($C690,PERSONALE!$U$7:$Z$3506,3,FALSE),IF($C$672&gt;0,VLOOKUP($C690,ENTRATE!$U$7:$Z$1006,3,FALSE),""))))</f>
        <v/>
      </c>
      <c r="E690" s="64" t="str">
        <f t="shared" si="35"/>
        <v/>
      </c>
      <c r="F690" s="64" t="e">
        <f t="shared" si="36"/>
        <v>#NUM!</v>
      </c>
      <c r="G690" s="63" t="str">
        <f>IF($C$669&gt;0,VLOOKUP($C690,SPESA!$U$7:$Z$5006,5,FALSE),IF($C$670&gt;0,VLOOKUP($C690,CASA!$U$7:$Z$3506,5,FALSE),IF($C$671&gt;0,VLOOKUP($C690,PERSONALE!$U$7:$Z$3506,5,FALSE),IF($C$672&gt;0,VLOOKUP($C690,ENTRATE!$U$7:$Z$1006,5,FALSE),""))))</f>
        <v/>
      </c>
      <c r="H690" s="65" t="str">
        <f>IF($C$669&gt;0,VLOOKUP($C690,SPESA!$U$7:$Z$5006,6,FALSE),IF($C$670&gt;0,VLOOKUP($C690,CASA!$U$7:$Z$3506,6,FALSE),IF($C$671&gt;0,VLOOKUP($C690,PERSONALE!$U$7:$Z$3506,6,FALSE),IF($C$672&gt;0,VLOOKUP($C690,ENTRATE!$U$7:$Z$1006,6,FALSE),""))))</f>
        <v/>
      </c>
      <c r="I690" s="264">
        <v>17</v>
      </c>
      <c r="J690" s="66" t="e">
        <f t="shared" si="37"/>
        <v>#N/A</v>
      </c>
      <c r="K690" s="1"/>
    </row>
    <row r="691" spans="1:11" hidden="1">
      <c r="A691" s="1"/>
      <c r="B691" s="265" t="e">
        <f>VLOOKUP(E691,$F$674:$I$1173,4,FALSE)+COUNTIF(J$674:J690,J691)</f>
        <v>#N/A</v>
      </c>
      <c r="C691" s="264">
        <v>18</v>
      </c>
      <c r="D691" s="64" t="str">
        <f>IF($C$669&gt;0,VLOOKUP($C691,SPESA!$U$7:$Z$5006,3,FALSE),IF($C$670&gt;0,VLOOKUP($C691,CASA!$U$7:$Z$3506,3,FALSE),IF($C$671&gt;0,VLOOKUP($C691,PERSONALE!$U$7:$Z$3506,3,FALSE),IF($C$672&gt;0,VLOOKUP($C691,ENTRATE!$U$7:$Z$1006,3,FALSE),""))))</f>
        <v/>
      </c>
      <c r="E691" s="64" t="str">
        <f t="shared" si="35"/>
        <v/>
      </c>
      <c r="F691" s="64" t="e">
        <f t="shared" si="36"/>
        <v>#NUM!</v>
      </c>
      <c r="G691" s="63" t="str">
        <f>IF($C$669&gt;0,VLOOKUP($C691,SPESA!$U$7:$Z$5006,5,FALSE),IF($C$670&gt;0,VLOOKUP($C691,CASA!$U$7:$Z$3506,5,FALSE),IF($C$671&gt;0,VLOOKUP($C691,PERSONALE!$U$7:$Z$3506,5,FALSE),IF($C$672&gt;0,VLOOKUP($C691,ENTRATE!$U$7:$Z$1006,5,FALSE),""))))</f>
        <v/>
      </c>
      <c r="H691" s="65" t="str">
        <f>IF($C$669&gt;0,VLOOKUP($C691,SPESA!$U$7:$Z$5006,6,FALSE),IF($C$670&gt;0,VLOOKUP($C691,CASA!$U$7:$Z$3506,6,FALSE),IF($C$671&gt;0,VLOOKUP($C691,PERSONALE!$U$7:$Z$3506,6,FALSE),IF($C$672&gt;0,VLOOKUP($C691,ENTRATE!$U$7:$Z$1006,6,FALSE),""))))</f>
        <v/>
      </c>
      <c r="I691" s="264">
        <v>18</v>
      </c>
      <c r="J691" s="66" t="e">
        <f t="shared" si="37"/>
        <v>#N/A</v>
      </c>
      <c r="K691" s="1"/>
    </row>
    <row r="692" spans="1:11" hidden="1">
      <c r="A692" s="1"/>
      <c r="B692" s="265" t="e">
        <f>VLOOKUP(E692,$F$674:$I$1173,4,FALSE)+COUNTIF(J$674:J691,J692)</f>
        <v>#N/A</v>
      </c>
      <c r="C692" s="264">
        <v>19</v>
      </c>
      <c r="D692" s="64" t="str">
        <f>IF($C$669&gt;0,VLOOKUP($C692,SPESA!$U$7:$Z$5006,3,FALSE),IF($C$670&gt;0,VLOOKUP($C692,CASA!$U$7:$Z$3506,3,FALSE),IF($C$671&gt;0,VLOOKUP($C692,PERSONALE!$U$7:$Z$3506,3,FALSE),IF($C$672&gt;0,VLOOKUP($C692,ENTRATE!$U$7:$Z$1006,3,FALSE),""))))</f>
        <v/>
      </c>
      <c r="E692" s="64" t="str">
        <f t="shared" si="35"/>
        <v/>
      </c>
      <c r="F692" s="64" t="e">
        <f t="shared" si="36"/>
        <v>#NUM!</v>
      </c>
      <c r="G692" s="63" t="str">
        <f>IF($C$669&gt;0,VLOOKUP($C692,SPESA!$U$7:$Z$5006,5,FALSE),IF($C$670&gt;0,VLOOKUP($C692,CASA!$U$7:$Z$3506,5,FALSE),IF($C$671&gt;0,VLOOKUP($C692,PERSONALE!$U$7:$Z$3506,5,FALSE),IF($C$672&gt;0,VLOOKUP($C692,ENTRATE!$U$7:$Z$1006,5,FALSE),""))))</f>
        <v/>
      </c>
      <c r="H692" s="65" t="str">
        <f>IF($C$669&gt;0,VLOOKUP($C692,SPESA!$U$7:$Z$5006,6,FALSE),IF($C$670&gt;0,VLOOKUP($C692,CASA!$U$7:$Z$3506,6,FALSE),IF($C$671&gt;0,VLOOKUP($C692,PERSONALE!$U$7:$Z$3506,6,FALSE),IF($C$672&gt;0,VLOOKUP($C692,ENTRATE!$U$7:$Z$1006,6,FALSE),""))))</f>
        <v/>
      </c>
      <c r="I692" s="264">
        <v>19</v>
      </c>
      <c r="J692" s="66" t="e">
        <f t="shared" si="37"/>
        <v>#N/A</v>
      </c>
      <c r="K692" s="1"/>
    </row>
    <row r="693" spans="1:11" hidden="1">
      <c r="A693" s="1"/>
      <c r="B693" s="265" t="e">
        <f>VLOOKUP(E693,$F$674:$I$1173,4,FALSE)+COUNTIF(J$674:J692,J693)</f>
        <v>#N/A</v>
      </c>
      <c r="C693" s="264">
        <v>20</v>
      </c>
      <c r="D693" s="64" t="str">
        <f>IF($C$669&gt;0,VLOOKUP($C693,SPESA!$U$7:$Z$5006,3,FALSE),IF($C$670&gt;0,VLOOKUP($C693,CASA!$U$7:$Z$3506,3,FALSE),IF($C$671&gt;0,VLOOKUP($C693,PERSONALE!$U$7:$Z$3506,3,FALSE),IF($C$672&gt;0,VLOOKUP($C693,ENTRATE!$U$7:$Z$1006,3,FALSE),""))))</f>
        <v/>
      </c>
      <c r="E693" s="64" t="str">
        <f t="shared" si="35"/>
        <v/>
      </c>
      <c r="F693" s="64" t="e">
        <f t="shared" si="36"/>
        <v>#NUM!</v>
      </c>
      <c r="G693" s="63" t="str">
        <f>IF($C$669&gt;0,VLOOKUP($C693,SPESA!$U$7:$Z$5006,5,FALSE),IF($C$670&gt;0,VLOOKUP($C693,CASA!$U$7:$Z$3506,5,FALSE),IF($C$671&gt;0,VLOOKUP($C693,PERSONALE!$U$7:$Z$3506,5,FALSE),IF($C$672&gt;0,VLOOKUP($C693,ENTRATE!$U$7:$Z$1006,5,FALSE),""))))</f>
        <v/>
      </c>
      <c r="H693" s="65" t="str">
        <f>IF($C$669&gt;0,VLOOKUP($C693,SPESA!$U$7:$Z$5006,6,FALSE),IF($C$670&gt;0,VLOOKUP($C693,CASA!$U$7:$Z$3506,6,FALSE),IF($C$671&gt;0,VLOOKUP($C693,PERSONALE!$U$7:$Z$3506,6,FALSE),IF($C$672&gt;0,VLOOKUP($C693,ENTRATE!$U$7:$Z$1006,6,FALSE),""))))</f>
        <v/>
      </c>
      <c r="I693" s="264">
        <v>20</v>
      </c>
      <c r="J693" s="66" t="e">
        <f t="shared" si="37"/>
        <v>#N/A</v>
      </c>
      <c r="K693" s="1"/>
    </row>
    <row r="694" spans="1:11" hidden="1">
      <c r="A694" s="1"/>
      <c r="B694" s="265" t="e">
        <f>VLOOKUP(E694,$F$674:$I$1173,4,FALSE)+COUNTIF(J$674:J693,J694)</f>
        <v>#N/A</v>
      </c>
      <c r="C694" s="264">
        <v>21</v>
      </c>
      <c r="D694" s="64" t="str">
        <f>IF($C$669&gt;0,VLOOKUP($C694,SPESA!$U$7:$Z$5006,3,FALSE),IF($C$670&gt;0,VLOOKUP($C694,CASA!$U$7:$Z$3506,3,FALSE),IF($C$671&gt;0,VLOOKUP($C694,PERSONALE!$U$7:$Z$3506,3,FALSE),IF($C$672&gt;0,VLOOKUP($C694,ENTRATE!$U$7:$Z$1006,3,FALSE),""))))</f>
        <v/>
      </c>
      <c r="E694" s="64" t="str">
        <f t="shared" si="35"/>
        <v/>
      </c>
      <c r="F694" s="64" t="e">
        <f t="shared" si="36"/>
        <v>#NUM!</v>
      </c>
      <c r="G694" s="63" t="str">
        <f>IF($C$669&gt;0,VLOOKUP($C694,SPESA!$U$7:$Z$5006,5,FALSE),IF($C$670&gt;0,VLOOKUP($C694,CASA!$U$7:$Z$3506,5,FALSE),IF($C$671&gt;0,VLOOKUP($C694,PERSONALE!$U$7:$Z$3506,5,FALSE),IF($C$672&gt;0,VLOOKUP($C694,ENTRATE!$U$7:$Z$1006,5,FALSE),""))))</f>
        <v/>
      </c>
      <c r="H694" s="65" t="str">
        <f>IF($C$669&gt;0,VLOOKUP($C694,SPESA!$U$7:$Z$5006,6,FALSE),IF($C$670&gt;0,VLOOKUP($C694,CASA!$U$7:$Z$3506,6,FALSE),IF($C$671&gt;0,VLOOKUP($C694,PERSONALE!$U$7:$Z$3506,6,FALSE),IF($C$672&gt;0,VLOOKUP($C694,ENTRATE!$U$7:$Z$1006,6,FALSE),""))))</f>
        <v/>
      </c>
      <c r="I694" s="264">
        <v>21</v>
      </c>
      <c r="J694" s="66" t="e">
        <f t="shared" si="37"/>
        <v>#N/A</v>
      </c>
      <c r="K694" s="1"/>
    </row>
    <row r="695" spans="1:11" hidden="1">
      <c r="A695" s="1"/>
      <c r="B695" s="265" t="e">
        <f>VLOOKUP(E695,$F$674:$I$1173,4,FALSE)+COUNTIF(J$674:J694,J695)</f>
        <v>#N/A</v>
      </c>
      <c r="C695" s="264">
        <v>22</v>
      </c>
      <c r="D695" s="64" t="str">
        <f>IF($C$669&gt;0,VLOOKUP($C695,SPESA!$U$7:$Z$5006,3,FALSE),IF($C$670&gt;0,VLOOKUP($C695,CASA!$U$7:$Z$3506,3,FALSE),IF($C$671&gt;0,VLOOKUP($C695,PERSONALE!$U$7:$Z$3506,3,FALSE),IF($C$672&gt;0,VLOOKUP($C695,ENTRATE!$U$7:$Z$1006,3,FALSE),""))))</f>
        <v/>
      </c>
      <c r="E695" s="64" t="str">
        <f t="shared" si="35"/>
        <v/>
      </c>
      <c r="F695" s="64" t="e">
        <f t="shared" si="36"/>
        <v>#NUM!</v>
      </c>
      <c r="G695" s="63" t="str">
        <f>IF($C$669&gt;0,VLOOKUP($C695,SPESA!$U$7:$Z$5006,5,FALSE),IF($C$670&gt;0,VLOOKUP($C695,CASA!$U$7:$Z$3506,5,FALSE),IF($C$671&gt;0,VLOOKUP($C695,PERSONALE!$U$7:$Z$3506,5,FALSE),IF($C$672&gt;0,VLOOKUP($C695,ENTRATE!$U$7:$Z$1006,5,FALSE),""))))</f>
        <v/>
      </c>
      <c r="H695" s="65" t="str">
        <f>IF($C$669&gt;0,VLOOKUP($C695,SPESA!$U$7:$Z$5006,6,FALSE),IF($C$670&gt;0,VLOOKUP($C695,CASA!$U$7:$Z$3506,6,FALSE),IF($C$671&gt;0,VLOOKUP($C695,PERSONALE!$U$7:$Z$3506,6,FALSE),IF($C$672&gt;0,VLOOKUP($C695,ENTRATE!$U$7:$Z$1006,6,FALSE),""))))</f>
        <v/>
      </c>
      <c r="I695" s="264">
        <v>22</v>
      </c>
      <c r="J695" s="66" t="e">
        <f t="shared" si="37"/>
        <v>#N/A</v>
      </c>
      <c r="K695" s="1"/>
    </row>
    <row r="696" spans="1:11" hidden="1">
      <c r="A696" s="1"/>
      <c r="B696" s="265" t="e">
        <f>VLOOKUP(E696,$F$674:$I$1173,4,FALSE)+COUNTIF(J$674:J695,J696)</f>
        <v>#N/A</v>
      </c>
      <c r="C696" s="264">
        <v>23</v>
      </c>
      <c r="D696" s="64" t="str">
        <f>IF($C$669&gt;0,VLOOKUP($C696,SPESA!$U$7:$Z$5006,3,FALSE),IF($C$670&gt;0,VLOOKUP($C696,CASA!$U$7:$Z$3506,3,FALSE),IF($C$671&gt;0,VLOOKUP($C696,PERSONALE!$U$7:$Z$3506,3,FALSE),IF($C$672&gt;0,VLOOKUP($C696,ENTRATE!$U$7:$Z$1006,3,FALSE),""))))</f>
        <v/>
      </c>
      <c r="E696" s="64" t="str">
        <f t="shared" si="35"/>
        <v/>
      </c>
      <c r="F696" s="64" t="e">
        <f t="shared" si="36"/>
        <v>#NUM!</v>
      </c>
      <c r="G696" s="63" t="str">
        <f>IF($C$669&gt;0,VLOOKUP($C696,SPESA!$U$7:$Z$5006,5,FALSE),IF($C$670&gt;0,VLOOKUP($C696,CASA!$U$7:$Z$3506,5,FALSE),IF($C$671&gt;0,VLOOKUP($C696,PERSONALE!$U$7:$Z$3506,5,FALSE),IF($C$672&gt;0,VLOOKUP($C696,ENTRATE!$U$7:$Z$1006,5,FALSE),""))))</f>
        <v/>
      </c>
      <c r="H696" s="65" t="str">
        <f>IF($C$669&gt;0,VLOOKUP($C696,SPESA!$U$7:$Z$5006,6,FALSE),IF($C$670&gt;0,VLOOKUP($C696,CASA!$U$7:$Z$3506,6,FALSE),IF($C$671&gt;0,VLOOKUP($C696,PERSONALE!$U$7:$Z$3506,6,FALSE),IF($C$672&gt;0,VLOOKUP($C696,ENTRATE!$U$7:$Z$1006,6,FALSE),""))))</f>
        <v/>
      </c>
      <c r="I696" s="264">
        <v>23</v>
      </c>
      <c r="J696" s="66" t="e">
        <f t="shared" si="37"/>
        <v>#N/A</v>
      </c>
      <c r="K696" s="1"/>
    </row>
    <row r="697" spans="1:11" hidden="1">
      <c r="A697" s="1"/>
      <c r="B697" s="265" t="e">
        <f>VLOOKUP(E697,$F$674:$I$1173,4,FALSE)+COUNTIF(J$674:J696,J697)</f>
        <v>#N/A</v>
      </c>
      <c r="C697" s="264">
        <v>24</v>
      </c>
      <c r="D697" s="64" t="str">
        <f>IF($C$669&gt;0,VLOOKUP($C697,SPESA!$U$7:$Z$5006,3,FALSE),IF($C$670&gt;0,VLOOKUP($C697,CASA!$U$7:$Z$3506,3,FALSE),IF($C$671&gt;0,VLOOKUP($C697,PERSONALE!$U$7:$Z$3506,3,FALSE),IF($C$672&gt;0,VLOOKUP($C697,ENTRATE!$U$7:$Z$1006,3,FALSE),""))))</f>
        <v/>
      </c>
      <c r="E697" s="64" t="str">
        <f t="shared" si="35"/>
        <v/>
      </c>
      <c r="F697" s="64" t="e">
        <f t="shared" si="36"/>
        <v>#NUM!</v>
      </c>
      <c r="G697" s="63" t="str">
        <f>IF($C$669&gt;0,VLOOKUP($C697,SPESA!$U$7:$Z$5006,5,FALSE),IF($C$670&gt;0,VLOOKUP($C697,CASA!$U$7:$Z$3506,5,FALSE),IF($C$671&gt;0,VLOOKUP($C697,PERSONALE!$U$7:$Z$3506,5,FALSE),IF($C$672&gt;0,VLOOKUP($C697,ENTRATE!$U$7:$Z$1006,5,FALSE),""))))</f>
        <v/>
      </c>
      <c r="H697" s="65" t="str">
        <f>IF($C$669&gt;0,VLOOKUP($C697,SPESA!$U$7:$Z$5006,6,FALSE),IF($C$670&gt;0,VLOOKUP($C697,CASA!$U$7:$Z$3506,6,FALSE),IF($C$671&gt;0,VLOOKUP($C697,PERSONALE!$U$7:$Z$3506,6,FALSE),IF($C$672&gt;0,VLOOKUP($C697,ENTRATE!$U$7:$Z$1006,6,FALSE),""))))</f>
        <v/>
      </c>
      <c r="I697" s="264">
        <v>24</v>
      </c>
      <c r="J697" s="66" t="e">
        <f t="shared" si="37"/>
        <v>#N/A</v>
      </c>
      <c r="K697" s="1"/>
    </row>
    <row r="698" spans="1:11" hidden="1">
      <c r="A698" s="1"/>
      <c r="B698" s="265" t="e">
        <f>VLOOKUP(E698,$F$674:$I$1173,4,FALSE)+COUNTIF(J$674:J697,J698)</f>
        <v>#N/A</v>
      </c>
      <c r="C698" s="264">
        <v>25</v>
      </c>
      <c r="D698" s="64" t="str">
        <f>IF($C$669&gt;0,VLOOKUP($C698,SPESA!$U$7:$Z$5006,3,FALSE),IF($C$670&gt;0,VLOOKUP($C698,CASA!$U$7:$Z$3506,3,FALSE),IF($C$671&gt;0,VLOOKUP($C698,PERSONALE!$U$7:$Z$3506,3,FALSE),IF($C$672&gt;0,VLOOKUP($C698,ENTRATE!$U$7:$Z$1006,3,FALSE),""))))</f>
        <v/>
      </c>
      <c r="E698" s="64" t="str">
        <f t="shared" si="35"/>
        <v/>
      </c>
      <c r="F698" s="64" t="e">
        <f t="shared" si="36"/>
        <v>#NUM!</v>
      </c>
      <c r="G698" s="63" t="str">
        <f>IF($C$669&gt;0,VLOOKUP($C698,SPESA!$U$7:$Z$5006,5,FALSE),IF($C$670&gt;0,VLOOKUP($C698,CASA!$U$7:$Z$3506,5,FALSE),IF($C$671&gt;0,VLOOKUP($C698,PERSONALE!$U$7:$Z$3506,5,FALSE),IF($C$672&gt;0,VLOOKUP($C698,ENTRATE!$U$7:$Z$1006,5,FALSE),""))))</f>
        <v/>
      </c>
      <c r="H698" s="65" t="str">
        <f>IF($C$669&gt;0,VLOOKUP($C698,SPESA!$U$7:$Z$5006,6,FALSE),IF($C$670&gt;0,VLOOKUP($C698,CASA!$U$7:$Z$3506,6,FALSE),IF($C$671&gt;0,VLOOKUP($C698,PERSONALE!$U$7:$Z$3506,6,FALSE),IF($C$672&gt;0,VLOOKUP($C698,ENTRATE!$U$7:$Z$1006,6,FALSE),""))))</f>
        <v/>
      </c>
      <c r="I698" s="264">
        <v>25</v>
      </c>
      <c r="J698" s="66" t="e">
        <f t="shared" si="37"/>
        <v>#N/A</v>
      </c>
      <c r="K698" s="1"/>
    </row>
    <row r="699" spans="1:11" hidden="1">
      <c r="A699" s="1"/>
      <c r="B699" s="265" t="e">
        <f>VLOOKUP(E699,$F$674:$I$1173,4,FALSE)+COUNTIF(J$674:J698,J699)</f>
        <v>#N/A</v>
      </c>
      <c r="C699" s="264">
        <v>26</v>
      </c>
      <c r="D699" s="64" t="str">
        <f>IF($C$669&gt;0,VLOOKUP($C699,SPESA!$U$7:$Z$5006,3,FALSE),IF($C$670&gt;0,VLOOKUP($C699,CASA!$U$7:$Z$3506,3,FALSE),IF($C$671&gt;0,VLOOKUP($C699,PERSONALE!$U$7:$Z$3506,3,FALSE),IF($C$672&gt;0,VLOOKUP($C699,ENTRATE!$U$7:$Z$1006,3,FALSE),""))))</f>
        <v/>
      </c>
      <c r="E699" s="64" t="str">
        <f t="shared" si="35"/>
        <v/>
      </c>
      <c r="F699" s="64" t="e">
        <f t="shared" si="36"/>
        <v>#NUM!</v>
      </c>
      <c r="G699" s="63" t="str">
        <f>IF($C$669&gt;0,VLOOKUP($C699,SPESA!$U$7:$Z$5006,5,FALSE),IF($C$670&gt;0,VLOOKUP($C699,CASA!$U$7:$Z$3506,5,FALSE),IF($C$671&gt;0,VLOOKUP($C699,PERSONALE!$U$7:$Z$3506,5,FALSE),IF($C$672&gt;0,VLOOKUP($C699,ENTRATE!$U$7:$Z$1006,5,FALSE),""))))</f>
        <v/>
      </c>
      <c r="H699" s="65" t="str">
        <f>IF($C$669&gt;0,VLOOKUP($C699,SPESA!$U$7:$Z$5006,6,FALSE),IF($C$670&gt;0,VLOOKUP($C699,CASA!$U$7:$Z$3506,6,FALSE),IF($C$671&gt;0,VLOOKUP($C699,PERSONALE!$U$7:$Z$3506,6,FALSE),IF($C$672&gt;0,VLOOKUP($C699,ENTRATE!$U$7:$Z$1006,6,FALSE),""))))</f>
        <v/>
      </c>
      <c r="I699" s="264">
        <v>26</v>
      </c>
      <c r="J699" s="66" t="e">
        <f t="shared" si="37"/>
        <v>#N/A</v>
      </c>
      <c r="K699" s="1"/>
    </row>
    <row r="700" spans="1:11" hidden="1">
      <c r="A700" s="1"/>
      <c r="B700" s="265" t="e">
        <f>VLOOKUP(E700,$F$674:$I$1173,4,FALSE)+COUNTIF(J$674:J699,J700)</f>
        <v>#N/A</v>
      </c>
      <c r="C700" s="264">
        <v>27</v>
      </c>
      <c r="D700" s="64" t="str">
        <f>IF($C$669&gt;0,VLOOKUP($C700,SPESA!$U$7:$Z$5006,3,FALSE),IF($C$670&gt;0,VLOOKUP($C700,CASA!$U$7:$Z$3506,3,FALSE),IF($C$671&gt;0,VLOOKUP($C700,PERSONALE!$U$7:$Z$3506,3,FALSE),IF($C$672&gt;0,VLOOKUP($C700,ENTRATE!$U$7:$Z$1006,3,FALSE),""))))</f>
        <v/>
      </c>
      <c r="E700" s="64" t="str">
        <f t="shared" si="35"/>
        <v/>
      </c>
      <c r="F700" s="64" t="e">
        <f t="shared" si="36"/>
        <v>#NUM!</v>
      </c>
      <c r="G700" s="63" t="str">
        <f>IF($C$669&gt;0,VLOOKUP($C700,SPESA!$U$7:$Z$5006,5,FALSE),IF($C$670&gt;0,VLOOKUP($C700,CASA!$U$7:$Z$3506,5,FALSE),IF($C$671&gt;0,VLOOKUP($C700,PERSONALE!$U$7:$Z$3506,5,FALSE),IF($C$672&gt;0,VLOOKUP($C700,ENTRATE!$U$7:$Z$1006,5,FALSE),""))))</f>
        <v/>
      </c>
      <c r="H700" s="65" t="str">
        <f>IF($C$669&gt;0,VLOOKUP($C700,SPESA!$U$7:$Z$5006,6,FALSE),IF($C$670&gt;0,VLOOKUP($C700,CASA!$U$7:$Z$3506,6,FALSE),IF($C$671&gt;0,VLOOKUP($C700,PERSONALE!$U$7:$Z$3506,6,FALSE),IF($C$672&gt;0,VLOOKUP($C700,ENTRATE!$U$7:$Z$1006,6,FALSE),""))))</f>
        <v/>
      </c>
      <c r="I700" s="264">
        <v>27</v>
      </c>
      <c r="J700" s="66" t="e">
        <f t="shared" si="37"/>
        <v>#N/A</v>
      </c>
      <c r="K700" s="1"/>
    </row>
    <row r="701" spans="1:11" hidden="1">
      <c r="A701" s="1"/>
      <c r="B701" s="265" t="e">
        <f>VLOOKUP(E701,$F$674:$I$1173,4,FALSE)+COUNTIF(J$674:J700,J701)</f>
        <v>#N/A</v>
      </c>
      <c r="C701" s="264">
        <v>28</v>
      </c>
      <c r="D701" s="64" t="str">
        <f>IF($C$669&gt;0,VLOOKUP($C701,SPESA!$U$7:$Z$5006,3,FALSE),IF($C$670&gt;0,VLOOKUP($C701,CASA!$U$7:$Z$3506,3,FALSE),IF($C$671&gt;0,VLOOKUP($C701,PERSONALE!$U$7:$Z$3506,3,FALSE),IF($C$672&gt;0,VLOOKUP($C701,ENTRATE!$U$7:$Z$1006,3,FALSE),""))))</f>
        <v/>
      </c>
      <c r="E701" s="64" t="str">
        <f t="shared" si="35"/>
        <v/>
      </c>
      <c r="F701" s="64" t="e">
        <f t="shared" si="36"/>
        <v>#NUM!</v>
      </c>
      <c r="G701" s="63" t="str">
        <f>IF($C$669&gt;0,VLOOKUP($C701,SPESA!$U$7:$Z$5006,5,FALSE),IF($C$670&gt;0,VLOOKUP($C701,CASA!$U$7:$Z$3506,5,FALSE),IF($C$671&gt;0,VLOOKUP($C701,PERSONALE!$U$7:$Z$3506,5,FALSE),IF($C$672&gt;0,VLOOKUP($C701,ENTRATE!$U$7:$Z$1006,5,FALSE),""))))</f>
        <v/>
      </c>
      <c r="H701" s="65" t="str">
        <f>IF($C$669&gt;0,VLOOKUP($C701,SPESA!$U$7:$Z$5006,6,FALSE),IF($C$670&gt;0,VLOOKUP($C701,CASA!$U$7:$Z$3506,6,FALSE),IF($C$671&gt;0,VLOOKUP($C701,PERSONALE!$U$7:$Z$3506,6,FALSE),IF($C$672&gt;0,VLOOKUP($C701,ENTRATE!$U$7:$Z$1006,6,FALSE),""))))</f>
        <v/>
      </c>
      <c r="I701" s="264">
        <v>28</v>
      </c>
      <c r="J701" s="66" t="e">
        <f t="shared" si="37"/>
        <v>#N/A</v>
      </c>
      <c r="K701" s="1"/>
    </row>
    <row r="702" spans="1:11" hidden="1">
      <c r="A702" s="1"/>
      <c r="B702" s="265" t="e">
        <f>VLOOKUP(E702,$F$674:$I$1173,4,FALSE)+COUNTIF(J$674:J701,J702)</f>
        <v>#N/A</v>
      </c>
      <c r="C702" s="264">
        <v>29</v>
      </c>
      <c r="D702" s="64" t="str">
        <f>IF($C$669&gt;0,VLOOKUP($C702,SPESA!$U$7:$Z$5006,3,FALSE),IF($C$670&gt;0,VLOOKUP($C702,CASA!$U$7:$Z$3506,3,FALSE),IF($C$671&gt;0,VLOOKUP($C702,PERSONALE!$U$7:$Z$3506,3,FALSE),IF($C$672&gt;0,VLOOKUP($C702,ENTRATE!$U$7:$Z$1006,3,FALSE),""))))</f>
        <v/>
      </c>
      <c r="E702" s="64" t="str">
        <f t="shared" si="35"/>
        <v/>
      </c>
      <c r="F702" s="64" t="e">
        <f t="shared" si="36"/>
        <v>#NUM!</v>
      </c>
      <c r="G702" s="63" t="str">
        <f>IF($C$669&gt;0,VLOOKUP($C702,SPESA!$U$7:$Z$5006,5,FALSE),IF($C$670&gt;0,VLOOKUP($C702,CASA!$U$7:$Z$3506,5,FALSE),IF($C$671&gt;0,VLOOKUP($C702,PERSONALE!$U$7:$Z$3506,5,FALSE),IF($C$672&gt;0,VLOOKUP($C702,ENTRATE!$U$7:$Z$1006,5,FALSE),""))))</f>
        <v/>
      </c>
      <c r="H702" s="65" t="str">
        <f>IF($C$669&gt;0,VLOOKUP($C702,SPESA!$U$7:$Z$5006,6,FALSE),IF($C$670&gt;0,VLOOKUP($C702,CASA!$U$7:$Z$3506,6,FALSE),IF($C$671&gt;0,VLOOKUP($C702,PERSONALE!$U$7:$Z$3506,6,FALSE),IF($C$672&gt;0,VLOOKUP($C702,ENTRATE!$U$7:$Z$1006,6,FALSE),""))))</f>
        <v/>
      </c>
      <c r="I702" s="264">
        <v>29</v>
      </c>
      <c r="J702" s="66" t="e">
        <f t="shared" si="37"/>
        <v>#N/A</v>
      </c>
      <c r="K702" s="1"/>
    </row>
    <row r="703" spans="1:11" hidden="1">
      <c r="A703" s="1"/>
      <c r="B703" s="265" t="e">
        <f>VLOOKUP(E703,$F$674:$I$1173,4,FALSE)+COUNTIF(J$674:J702,J703)</f>
        <v>#N/A</v>
      </c>
      <c r="C703" s="264">
        <v>30</v>
      </c>
      <c r="D703" s="64" t="str">
        <f>IF($C$669&gt;0,VLOOKUP($C703,SPESA!$U$7:$Z$5006,3,FALSE),IF($C$670&gt;0,VLOOKUP($C703,CASA!$U$7:$Z$3506,3,FALSE),IF($C$671&gt;0,VLOOKUP($C703,PERSONALE!$U$7:$Z$3506,3,FALSE),IF($C$672&gt;0,VLOOKUP($C703,ENTRATE!$U$7:$Z$1006,3,FALSE),""))))</f>
        <v/>
      </c>
      <c r="E703" s="64" t="str">
        <f t="shared" si="35"/>
        <v/>
      </c>
      <c r="F703" s="64" t="e">
        <f t="shared" si="36"/>
        <v>#NUM!</v>
      </c>
      <c r="G703" s="63" t="str">
        <f>IF($C$669&gt;0,VLOOKUP($C703,SPESA!$U$7:$Z$5006,5,FALSE),IF($C$670&gt;0,VLOOKUP($C703,CASA!$U$7:$Z$3506,5,FALSE),IF($C$671&gt;0,VLOOKUP($C703,PERSONALE!$U$7:$Z$3506,5,FALSE),IF($C$672&gt;0,VLOOKUP($C703,ENTRATE!$U$7:$Z$1006,5,FALSE),""))))</f>
        <v/>
      </c>
      <c r="H703" s="65" t="str">
        <f>IF($C$669&gt;0,VLOOKUP($C703,SPESA!$U$7:$Z$5006,6,FALSE),IF($C$670&gt;0,VLOOKUP($C703,CASA!$U$7:$Z$3506,6,FALSE),IF($C$671&gt;0,VLOOKUP($C703,PERSONALE!$U$7:$Z$3506,6,FALSE),IF($C$672&gt;0,VLOOKUP($C703,ENTRATE!$U$7:$Z$1006,6,FALSE),""))))</f>
        <v/>
      </c>
      <c r="I703" s="264">
        <v>30</v>
      </c>
      <c r="J703" s="66" t="e">
        <f t="shared" si="37"/>
        <v>#N/A</v>
      </c>
      <c r="K703" s="1"/>
    </row>
    <row r="704" spans="1:11" hidden="1">
      <c r="A704" s="1"/>
      <c r="B704" s="265" t="e">
        <f>VLOOKUP(E704,$F$674:$I$1173,4,FALSE)+COUNTIF(J$674:J703,J704)</f>
        <v>#N/A</v>
      </c>
      <c r="C704" s="264">
        <v>31</v>
      </c>
      <c r="D704" s="64" t="str">
        <f>IF($C$669&gt;0,VLOOKUP($C704,SPESA!$U$7:$Z$5006,3,FALSE),IF($C$670&gt;0,VLOOKUP($C704,CASA!$U$7:$Z$3506,3,FALSE),IF($C$671&gt;0,VLOOKUP($C704,PERSONALE!$U$7:$Z$3506,3,FALSE),IF($C$672&gt;0,VLOOKUP($C704,ENTRATE!$U$7:$Z$1006,3,FALSE),""))))</f>
        <v/>
      </c>
      <c r="E704" s="64" t="str">
        <f t="shared" si="35"/>
        <v/>
      </c>
      <c r="F704" s="64" t="e">
        <f t="shared" si="36"/>
        <v>#NUM!</v>
      </c>
      <c r="G704" s="63" t="str">
        <f>IF($C$669&gt;0,VLOOKUP($C704,SPESA!$U$7:$Z$5006,5,FALSE),IF($C$670&gt;0,VLOOKUP($C704,CASA!$U$7:$Z$3506,5,FALSE),IF($C$671&gt;0,VLOOKUP($C704,PERSONALE!$U$7:$Z$3506,5,FALSE),IF($C$672&gt;0,VLOOKUP($C704,ENTRATE!$U$7:$Z$1006,5,FALSE),""))))</f>
        <v/>
      </c>
      <c r="H704" s="65" t="str">
        <f>IF($C$669&gt;0,VLOOKUP($C704,SPESA!$U$7:$Z$5006,6,FALSE),IF($C$670&gt;0,VLOOKUP($C704,CASA!$U$7:$Z$3506,6,FALSE),IF($C$671&gt;0,VLOOKUP($C704,PERSONALE!$U$7:$Z$3506,6,FALSE),IF($C$672&gt;0,VLOOKUP($C704,ENTRATE!$U$7:$Z$1006,6,FALSE),""))))</f>
        <v/>
      </c>
      <c r="I704" s="264">
        <v>31</v>
      </c>
      <c r="J704" s="66" t="e">
        <f t="shared" si="37"/>
        <v>#N/A</v>
      </c>
      <c r="K704" s="1"/>
    </row>
    <row r="705" spans="1:11" hidden="1">
      <c r="A705" s="1"/>
      <c r="B705" s="265" t="e">
        <f>VLOOKUP(E705,$F$674:$I$1173,4,FALSE)+COUNTIF(J$674:J704,J705)</f>
        <v>#N/A</v>
      </c>
      <c r="C705" s="264">
        <v>32</v>
      </c>
      <c r="D705" s="64" t="str">
        <f>IF($C$669&gt;0,VLOOKUP($C705,SPESA!$U$7:$Z$5006,3,FALSE),IF($C$670&gt;0,VLOOKUP($C705,CASA!$U$7:$Z$3506,3,FALSE),IF($C$671&gt;0,VLOOKUP($C705,PERSONALE!$U$7:$Z$3506,3,FALSE),IF($C$672&gt;0,VLOOKUP($C705,ENTRATE!$U$7:$Z$1006,3,FALSE),""))))</f>
        <v/>
      </c>
      <c r="E705" s="64" t="str">
        <f t="shared" si="35"/>
        <v/>
      </c>
      <c r="F705" s="64" t="e">
        <f t="shared" si="36"/>
        <v>#NUM!</v>
      </c>
      <c r="G705" s="63" t="str">
        <f>IF($C$669&gt;0,VLOOKUP($C705,SPESA!$U$7:$Z$5006,5,FALSE),IF($C$670&gt;0,VLOOKUP($C705,CASA!$U$7:$Z$3506,5,FALSE),IF($C$671&gt;0,VLOOKUP($C705,PERSONALE!$U$7:$Z$3506,5,FALSE),IF($C$672&gt;0,VLOOKUP($C705,ENTRATE!$U$7:$Z$1006,5,FALSE),""))))</f>
        <v/>
      </c>
      <c r="H705" s="65" t="str">
        <f>IF($C$669&gt;0,VLOOKUP($C705,SPESA!$U$7:$Z$5006,6,FALSE),IF($C$670&gt;0,VLOOKUP($C705,CASA!$U$7:$Z$3506,6,FALSE),IF($C$671&gt;0,VLOOKUP($C705,PERSONALE!$U$7:$Z$3506,6,FALSE),IF($C$672&gt;0,VLOOKUP($C705,ENTRATE!$U$7:$Z$1006,6,FALSE),""))))</f>
        <v/>
      </c>
      <c r="I705" s="264">
        <v>32</v>
      </c>
      <c r="J705" s="66" t="e">
        <f t="shared" si="37"/>
        <v>#N/A</v>
      </c>
      <c r="K705" s="1"/>
    </row>
    <row r="706" spans="1:11" hidden="1">
      <c r="A706" s="1"/>
      <c r="B706" s="265" t="e">
        <f>VLOOKUP(E706,$F$674:$I$1173,4,FALSE)+COUNTIF(J$674:J705,J706)</f>
        <v>#N/A</v>
      </c>
      <c r="C706" s="264">
        <v>33</v>
      </c>
      <c r="D706" s="64" t="str">
        <f>IF($C$669&gt;0,VLOOKUP($C706,SPESA!$U$7:$Z$5006,3,FALSE),IF($C$670&gt;0,VLOOKUP($C706,CASA!$U$7:$Z$3506,3,FALSE),IF($C$671&gt;0,VLOOKUP($C706,PERSONALE!$U$7:$Z$3506,3,FALSE),IF($C$672&gt;0,VLOOKUP($C706,ENTRATE!$U$7:$Z$1006,3,FALSE),""))))</f>
        <v/>
      </c>
      <c r="E706" s="64" t="str">
        <f t="shared" si="35"/>
        <v/>
      </c>
      <c r="F706" s="64" t="e">
        <f t="shared" si="36"/>
        <v>#NUM!</v>
      </c>
      <c r="G706" s="63" t="str">
        <f>IF($C$669&gt;0,VLOOKUP($C706,SPESA!$U$7:$Z$5006,5,FALSE),IF($C$670&gt;0,VLOOKUP($C706,CASA!$U$7:$Z$3506,5,FALSE),IF($C$671&gt;0,VLOOKUP($C706,PERSONALE!$U$7:$Z$3506,5,FALSE),IF($C$672&gt;0,VLOOKUP($C706,ENTRATE!$U$7:$Z$1006,5,FALSE),""))))</f>
        <v/>
      </c>
      <c r="H706" s="65" t="str">
        <f>IF($C$669&gt;0,VLOOKUP($C706,SPESA!$U$7:$Z$5006,6,FALSE),IF($C$670&gt;0,VLOOKUP($C706,CASA!$U$7:$Z$3506,6,FALSE),IF($C$671&gt;0,VLOOKUP($C706,PERSONALE!$U$7:$Z$3506,6,FALSE),IF($C$672&gt;0,VLOOKUP($C706,ENTRATE!$U$7:$Z$1006,6,FALSE),""))))</f>
        <v/>
      </c>
      <c r="I706" s="264">
        <v>33</v>
      </c>
      <c r="J706" s="66" t="e">
        <f t="shared" si="37"/>
        <v>#N/A</v>
      </c>
      <c r="K706" s="1"/>
    </row>
    <row r="707" spans="1:11" hidden="1">
      <c r="A707" s="1"/>
      <c r="B707" s="265" t="e">
        <f>VLOOKUP(E707,$F$674:$I$1173,4,FALSE)+COUNTIF(J$674:J706,J707)</f>
        <v>#N/A</v>
      </c>
      <c r="C707" s="264">
        <v>34</v>
      </c>
      <c r="D707" s="64" t="str">
        <f>IF($C$669&gt;0,VLOOKUP($C707,SPESA!$U$7:$Z$5006,3,FALSE),IF($C$670&gt;0,VLOOKUP($C707,CASA!$U$7:$Z$3506,3,FALSE),IF($C$671&gt;0,VLOOKUP($C707,PERSONALE!$U$7:$Z$3506,3,FALSE),IF($C$672&gt;0,VLOOKUP($C707,ENTRATE!$U$7:$Z$1006,3,FALSE),""))))</f>
        <v/>
      </c>
      <c r="E707" s="64" t="str">
        <f t="shared" si="35"/>
        <v/>
      </c>
      <c r="F707" s="64" t="e">
        <f t="shared" si="36"/>
        <v>#NUM!</v>
      </c>
      <c r="G707" s="63" t="str">
        <f>IF($C$669&gt;0,VLOOKUP($C707,SPESA!$U$7:$Z$5006,5,FALSE),IF($C$670&gt;0,VLOOKUP($C707,CASA!$U$7:$Z$3506,5,FALSE),IF($C$671&gt;0,VLOOKUP($C707,PERSONALE!$U$7:$Z$3506,5,FALSE),IF($C$672&gt;0,VLOOKUP($C707,ENTRATE!$U$7:$Z$1006,5,FALSE),""))))</f>
        <v/>
      </c>
      <c r="H707" s="65" t="str">
        <f>IF($C$669&gt;0,VLOOKUP($C707,SPESA!$U$7:$Z$5006,6,FALSE),IF($C$670&gt;0,VLOOKUP($C707,CASA!$U$7:$Z$3506,6,FALSE),IF($C$671&gt;0,VLOOKUP($C707,PERSONALE!$U$7:$Z$3506,6,FALSE),IF($C$672&gt;0,VLOOKUP($C707,ENTRATE!$U$7:$Z$1006,6,FALSE),""))))</f>
        <v/>
      </c>
      <c r="I707" s="264">
        <v>34</v>
      </c>
      <c r="J707" s="66" t="e">
        <f t="shared" si="37"/>
        <v>#N/A</v>
      </c>
      <c r="K707" s="1"/>
    </row>
    <row r="708" spans="1:11" hidden="1">
      <c r="A708" s="1"/>
      <c r="B708" s="265" t="e">
        <f>VLOOKUP(E708,$F$674:$I$1173,4,FALSE)+COUNTIF(J$674:J707,J708)</f>
        <v>#N/A</v>
      </c>
      <c r="C708" s="264">
        <v>35</v>
      </c>
      <c r="D708" s="64" t="str">
        <f>IF($C$669&gt;0,VLOOKUP($C708,SPESA!$U$7:$Z$5006,3,FALSE),IF($C$670&gt;0,VLOOKUP($C708,CASA!$U$7:$Z$3506,3,FALSE),IF($C$671&gt;0,VLOOKUP($C708,PERSONALE!$U$7:$Z$3506,3,FALSE),IF($C$672&gt;0,VLOOKUP($C708,ENTRATE!$U$7:$Z$1006,3,FALSE),""))))</f>
        <v/>
      </c>
      <c r="E708" s="64" t="str">
        <f t="shared" si="35"/>
        <v/>
      </c>
      <c r="F708" s="64" t="e">
        <f t="shared" si="36"/>
        <v>#NUM!</v>
      </c>
      <c r="G708" s="63" t="str">
        <f>IF($C$669&gt;0,VLOOKUP($C708,SPESA!$U$7:$Z$5006,5,FALSE),IF($C$670&gt;0,VLOOKUP($C708,CASA!$U$7:$Z$3506,5,FALSE),IF($C$671&gt;0,VLOOKUP($C708,PERSONALE!$U$7:$Z$3506,5,FALSE),IF($C$672&gt;0,VLOOKUP($C708,ENTRATE!$U$7:$Z$1006,5,FALSE),""))))</f>
        <v/>
      </c>
      <c r="H708" s="65" t="str">
        <f>IF($C$669&gt;0,VLOOKUP($C708,SPESA!$U$7:$Z$5006,6,FALSE),IF($C$670&gt;0,VLOOKUP($C708,CASA!$U$7:$Z$3506,6,FALSE),IF($C$671&gt;0,VLOOKUP($C708,PERSONALE!$U$7:$Z$3506,6,FALSE),IF($C$672&gt;0,VLOOKUP($C708,ENTRATE!$U$7:$Z$1006,6,FALSE),""))))</f>
        <v/>
      </c>
      <c r="I708" s="264">
        <v>35</v>
      </c>
      <c r="J708" s="66" t="e">
        <f t="shared" si="37"/>
        <v>#N/A</v>
      </c>
      <c r="K708" s="1"/>
    </row>
    <row r="709" spans="1:11" hidden="1">
      <c r="A709" s="1"/>
      <c r="B709" s="265" t="e">
        <f>VLOOKUP(E709,$F$674:$I$1173,4,FALSE)+COUNTIF(J$674:J708,J709)</f>
        <v>#N/A</v>
      </c>
      <c r="C709" s="264">
        <v>36</v>
      </c>
      <c r="D709" s="64" t="str">
        <f>IF($C$669&gt;0,VLOOKUP($C709,SPESA!$U$7:$Z$5006,3,FALSE),IF($C$670&gt;0,VLOOKUP($C709,CASA!$U$7:$Z$3506,3,FALSE),IF($C$671&gt;0,VLOOKUP($C709,PERSONALE!$U$7:$Z$3506,3,FALSE),IF($C$672&gt;0,VLOOKUP($C709,ENTRATE!$U$7:$Z$1006,3,FALSE),""))))</f>
        <v/>
      </c>
      <c r="E709" s="64" t="str">
        <f t="shared" si="35"/>
        <v/>
      </c>
      <c r="F709" s="64" t="e">
        <f t="shared" si="36"/>
        <v>#NUM!</v>
      </c>
      <c r="G709" s="63" t="str">
        <f>IF($C$669&gt;0,VLOOKUP($C709,SPESA!$U$7:$Z$5006,5,FALSE),IF($C$670&gt;0,VLOOKUP($C709,CASA!$U$7:$Z$3506,5,FALSE),IF($C$671&gt;0,VLOOKUP($C709,PERSONALE!$U$7:$Z$3506,5,FALSE),IF($C$672&gt;0,VLOOKUP($C709,ENTRATE!$U$7:$Z$1006,5,FALSE),""))))</f>
        <v/>
      </c>
      <c r="H709" s="65" t="str">
        <f>IF($C$669&gt;0,VLOOKUP($C709,SPESA!$U$7:$Z$5006,6,FALSE),IF($C$670&gt;0,VLOOKUP($C709,CASA!$U$7:$Z$3506,6,FALSE),IF($C$671&gt;0,VLOOKUP($C709,PERSONALE!$U$7:$Z$3506,6,FALSE),IF($C$672&gt;0,VLOOKUP($C709,ENTRATE!$U$7:$Z$1006,6,FALSE),""))))</f>
        <v/>
      </c>
      <c r="I709" s="264">
        <v>36</v>
      </c>
      <c r="J709" s="66" t="e">
        <f t="shared" si="37"/>
        <v>#N/A</v>
      </c>
      <c r="K709" s="1"/>
    </row>
    <row r="710" spans="1:11" hidden="1">
      <c r="A710" s="1"/>
      <c r="B710" s="265" t="e">
        <f>VLOOKUP(E710,$F$674:$I$1173,4,FALSE)+COUNTIF(J$674:J709,J710)</f>
        <v>#N/A</v>
      </c>
      <c r="C710" s="264">
        <v>37</v>
      </c>
      <c r="D710" s="64" t="str">
        <f>IF($C$669&gt;0,VLOOKUP($C710,SPESA!$U$7:$Z$5006,3,FALSE),IF($C$670&gt;0,VLOOKUP($C710,CASA!$U$7:$Z$3506,3,FALSE),IF($C$671&gt;0,VLOOKUP($C710,PERSONALE!$U$7:$Z$3506,3,FALSE),IF($C$672&gt;0,VLOOKUP($C710,ENTRATE!$U$7:$Z$1006,3,FALSE),""))))</f>
        <v/>
      </c>
      <c r="E710" s="64" t="str">
        <f t="shared" si="35"/>
        <v/>
      </c>
      <c r="F710" s="64" t="e">
        <f t="shared" si="36"/>
        <v>#NUM!</v>
      </c>
      <c r="G710" s="63" t="str">
        <f>IF($C$669&gt;0,VLOOKUP($C710,SPESA!$U$7:$Z$5006,5,FALSE),IF($C$670&gt;0,VLOOKUP($C710,CASA!$U$7:$Z$3506,5,FALSE),IF($C$671&gt;0,VLOOKUP($C710,PERSONALE!$U$7:$Z$3506,5,FALSE),IF($C$672&gt;0,VLOOKUP($C710,ENTRATE!$U$7:$Z$1006,5,FALSE),""))))</f>
        <v/>
      </c>
      <c r="H710" s="65" t="str">
        <f>IF($C$669&gt;0,VLOOKUP($C710,SPESA!$U$7:$Z$5006,6,FALSE),IF($C$670&gt;0,VLOOKUP($C710,CASA!$U$7:$Z$3506,6,FALSE),IF($C$671&gt;0,VLOOKUP($C710,PERSONALE!$U$7:$Z$3506,6,FALSE),IF($C$672&gt;0,VLOOKUP($C710,ENTRATE!$U$7:$Z$1006,6,FALSE),""))))</f>
        <v/>
      </c>
      <c r="I710" s="264">
        <v>37</v>
      </c>
      <c r="J710" s="66" t="e">
        <f t="shared" si="37"/>
        <v>#N/A</v>
      </c>
      <c r="K710" s="1"/>
    </row>
    <row r="711" spans="1:11" hidden="1">
      <c r="A711" s="1"/>
      <c r="B711" s="265" t="e">
        <f>VLOOKUP(E711,$F$674:$I$1173,4,FALSE)+COUNTIF(J$674:J710,J711)</f>
        <v>#N/A</v>
      </c>
      <c r="C711" s="264">
        <v>38</v>
      </c>
      <c r="D711" s="64" t="str">
        <f>IF($C$669&gt;0,VLOOKUP($C711,SPESA!$U$7:$Z$5006,3,FALSE),IF($C$670&gt;0,VLOOKUP($C711,CASA!$U$7:$Z$3506,3,FALSE),IF($C$671&gt;0,VLOOKUP($C711,PERSONALE!$U$7:$Z$3506,3,FALSE),IF($C$672&gt;0,VLOOKUP($C711,ENTRATE!$U$7:$Z$1006,3,FALSE),""))))</f>
        <v/>
      </c>
      <c r="E711" s="64" t="str">
        <f t="shared" si="35"/>
        <v/>
      </c>
      <c r="F711" s="64" t="e">
        <f t="shared" si="36"/>
        <v>#NUM!</v>
      </c>
      <c r="G711" s="63" t="str">
        <f>IF($C$669&gt;0,VLOOKUP($C711,SPESA!$U$7:$Z$5006,5,FALSE),IF($C$670&gt;0,VLOOKUP($C711,CASA!$U$7:$Z$3506,5,FALSE),IF($C$671&gt;0,VLOOKUP($C711,PERSONALE!$U$7:$Z$3506,5,FALSE),IF($C$672&gt;0,VLOOKUP($C711,ENTRATE!$U$7:$Z$1006,5,FALSE),""))))</f>
        <v/>
      </c>
      <c r="H711" s="65" t="str">
        <f>IF($C$669&gt;0,VLOOKUP($C711,SPESA!$U$7:$Z$5006,6,FALSE),IF($C$670&gt;0,VLOOKUP($C711,CASA!$U$7:$Z$3506,6,FALSE),IF($C$671&gt;0,VLOOKUP($C711,PERSONALE!$U$7:$Z$3506,6,FALSE),IF($C$672&gt;0,VLOOKUP($C711,ENTRATE!$U$7:$Z$1006,6,FALSE),""))))</f>
        <v/>
      </c>
      <c r="I711" s="264">
        <v>38</v>
      </c>
      <c r="J711" s="66" t="e">
        <f t="shared" si="37"/>
        <v>#N/A</v>
      </c>
      <c r="K711" s="1"/>
    </row>
    <row r="712" spans="1:11" hidden="1">
      <c r="A712" s="1"/>
      <c r="B712" s="265" t="e">
        <f>VLOOKUP(E712,$F$674:$I$1173,4,FALSE)+COUNTIF(J$674:J711,J712)</f>
        <v>#N/A</v>
      </c>
      <c r="C712" s="264">
        <v>39</v>
      </c>
      <c r="D712" s="64" t="str">
        <f>IF($C$669&gt;0,VLOOKUP($C712,SPESA!$U$7:$Z$5006,3,FALSE),IF($C$670&gt;0,VLOOKUP($C712,CASA!$U$7:$Z$3506,3,FALSE),IF($C$671&gt;0,VLOOKUP($C712,PERSONALE!$U$7:$Z$3506,3,FALSE),IF($C$672&gt;0,VLOOKUP($C712,ENTRATE!$U$7:$Z$1006,3,FALSE),""))))</f>
        <v/>
      </c>
      <c r="E712" s="64" t="str">
        <f t="shared" si="35"/>
        <v/>
      </c>
      <c r="F712" s="64" t="e">
        <f t="shared" si="36"/>
        <v>#NUM!</v>
      </c>
      <c r="G712" s="63" t="str">
        <f>IF($C$669&gt;0,VLOOKUP($C712,SPESA!$U$7:$Z$5006,5,FALSE),IF($C$670&gt;0,VLOOKUP($C712,CASA!$U$7:$Z$3506,5,FALSE),IF($C$671&gt;0,VLOOKUP($C712,PERSONALE!$U$7:$Z$3506,5,FALSE),IF($C$672&gt;0,VLOOKUP($C712,ENTRATE!$U$7:$Z$1006,5,FALSE),""))))</f>
        <v/>
      </c>
      <c r="H712" s="65" t="str">
        <f>IF($C$669&gt;0,VLOOKUP($C712,SPESA!$U$7:$Z$5006,6,FALSE),IF($C$670&gt;0,VLOOKUP($C712,CASA!$U$7:$Z$3506,6,FALSE),IF($C$671&gt;0,VLOOKUP($C712,PERSONALE!$U$7:$Z$3506,6,FALSE),IF($C$672&gt;0,VLOOKUP($C712,ENTRATE!$U$7:$Z$1006,6,FALSE),""))))</f>
        <v/>
      </c>
      <c r="I712" s="264">
        <v>39</v>
      </c>
      <c r="J712" s="66" t="e">
        <f t="shared" si="37"/>
        <v>#N/A</v>
      </c>
      <c r="K712" s="1"/>
    </row>
    <row r="713" spans="1:11" hidden="1">
      <c r="A713" s="1"/>
      <c r="B713" s="265" t="e">
        <f>VLOOKUP(E713,$F$674:$I$1173,4,FALSE)+COUNTIF(J$674:J712,J713)</f>
        <v>#N/A</v>
      </c>
      <c r="C713" s="264">
        <v>40</v>
      </c>
      <c r="D713" s="64" t="str">
        <f>IF($C$669&gt;0,VLOOKUP($C713,SPESA!$U$7:$Z$5006,3,FALSE),IF($C$670&gt;0,VLOOKUP($C713,CASA!$U$7:$Z$3506,3,FALSE),IF($C$671&gt;0,VLOOKUP($C713,PERSONALE!$U$7:$Z$3506,3,FALSE),IF($C$672&gt;0,VLOOKUP($C713,ENTRATE!$U$7:$Z$1006,3,FALSE),""))))</f>
        <v/>
      </c>
      <c r="E713" s="64" t="str">
        <f t="shared" si="35"/>
        <v/>
      </c>
      <c r="F713" s="64" t="e">
        <f t="shared" si="36"/>
        <v>#NUM!</v>
      </c>
      <c r="G713" s="63" t="str">
        <f>IF($C$669&gt;0,VLOOKUP($C713,SPESA!$U$7:$Z$5006,5,FALSE),IF($C$670&gt;0,VLOOKUP($C713,CASA!$U$7:$Z$3506,5,FALSE),IF($C$671&gt;0,VLOOKUP($C713,PERSONALE!$U$7:$Z$3506,5,FALSE),IF($C$672&gt;0,VLOOKUP($C713,ENTRATE!$U$7:$Z$1006,5,FALSE),""))))</f>
        <v/>
      </c>
      <c r="H713" s="65" t="str">
        <f>IF($C$669&gt;0,VLOOKUP($C713,SPESA!$U$7:$Z$5006,6,FALSE),IF($C$670&gt;0,VLOOKUP($C713,CASA!$U$7:$Z$3506,6,FALSE),IF($C$671&gt;0,VLOOKUP($C713,PERSONALE!$U$7:$Z$3506,6,FALSE),IF($C$672&gt;0,VLOOKUP($C713,ENTRATE!$U$7:$Z$1006,6,FALSE),""))))</f>
        <v/>
      </c>
      <c r="I713" s="264">
        <v>40</v>
      </c>
      <c r="J713" s="66" t="e">
        <f t="shared" si="37"/>
        <v>#N/A</v>
      </c>
      <c r="K713" s="1"/>
    </row>
    <row r="714" spans="1:11" hidden="1">
      <c r="A714" s="1"/>
      <c r="B714" s="265" t="e">
        <f>VLOOKUP(E714,$F$674:$I$1173,4,FALSE)+COUNTIF(J$674:J713,J714)</f>
        <v>#N/A</v>
      </c>
      <c r="C714" s="264">
        <v>41</v>
      </c>
      <c r="D714" s="64" t="str">
        <f>IF($C$669&gt;0,VLOOKUP($C714,SPESA!$U$7:$Z$5006,3,FALSE),IF($C$670&gt;0,VLOOKUP($C714,CASA!$U$7:$Z$3506,3,FALSE),IF($C$671&gt;0,VLOOKUP($C714,PERSONALE!$U$7:$Z$3506,3,FALSE),IF($C$672&gt;0,VLOOKUP($C714,ENTRATE!$U$7:$Z$1006,3,FALSE),""))))</f>
        <v/>
      </c>
      <c r="E714" s="64" t="str">
        <f t="shared" si="35"/>
        <v/>
      </c>
      <c r="F714" s="64" t="e">
        <f t="shared" si="36"/>
        <v>#NUM!</v>
      </c>
      <c r="G714" s="63" t="str">
        <f>IF($C$669&gt;0,VLOOKUP($C714,SPESA!$U$7:$Z$5006,5,FALSE),IF($C$670&gt;0,VLOOKUP($C714,CASA!$U$7:$Z$3506,5,FALSE),IF($C$671&gt;0,VLOOKUP($C714,PERSONALE!$U$7:$Z$3506,5,FALSE),IF($C$672&gt;0,VLOOKUP($C714,ENTRATE!$U$7:$Z$1006,5,FALSE),""))))</f>
        <v/>
      </c>
      <c r="H714" s="65" t="str">
        <f>IF($C$669&gt;0,VLOOKUP($C714,SPESA!$U$7:$Z$5006,6,FALSE),IF($C$670&gt;0,VLOOKUP($C714,CASA!$U$7:$Z$3506,6,FALSE),IF($C$671&gt;0,VLOOKUP($C714,PERSONALE!$U$7:$Z$3506,6,FALSE),IF($C$672&gt;0,VLOOKUP($C714,ENTRATE!$U$7:$Z$1006,6,FALSE),""))))</f>
        <v/>
      </c>
      <c r="I714" s="264">
        <v>41</v>
      </c>
      <c r="J714" s="66" t="e">
        <f t="shared" si="37"/>
        <v>#N/A</v>
      </c>
      <c r="K714" s="1"/>
    </row>
    <row r="715" spans="1:11" hidden="1">
      <c r="A715" s="1"/>
      <c r="B715" s="265" t="e">
        <f>VLOOKUP(E715,$F$674:$I$1173,4,FALSE)+COUNTIF(J$674:J714,J715)</f>
        <v>#N/A</v>
      </c>
      <c r="C715" s="264">
        <v>42</v>
      </c>
      <c r="D715" s="64" t="str">
        <f>IF($C$669&gt;0,VLOOKUP($C715,SPESA!$U$7:$Z$5006,3,FALSE),IF($C$670&gt;0,VLOOKUP($C715,CASA!$U$7:$Z$3506,3,FALSE),IF($C$671&gt;0,VLOOKUP($C715,PERSONALE!$U$7:$Z$3506,3,FALSE),IF($C$672&gt;0,VLOOKUP($C715,ENTRATE!$U$7:$Z$1006,3,FALSE),""))))</f>
        <v/>
      </c>
      <c r="E715" s="64" t="str">
        <f t="shared" si="35"/>
        <v/>
      </c>
      <c r="F715" s="64" t="e">
        <f t="shared" si="36"/>
        <v>#NUM!</v>
      </c>
      <c r="G715" s="63" t="str">
        <f>IF($C$669&gt;0,VLOOKUP($C715,SPESA!$U$7:$Z$5006,5,FALSE),IF($C$670&gt;0,VLOOKUP($C715,CASA!$U$7:$Z$3506,5,FALSE),IF($C$671&gt;0,VLOOKUP($C715,PERSONALE!$U$7:$Z$3506,5,FALSE),IF($C$672&gt;0,VLOOKUP($C715,ENTRATE!$U$7:$Z$1006,5,FALSE),""))))</f>
        <v/>
      </c>
      <c r="H715" s="65" t="str">
        <f>IF($C$669&gt;0,VLOOKUP($C715,SPESA!$U$7:$Z$5006,6,FALSE),IF($C$670&gt;0,VLOOKUP($C715,CASA!$U$7:$Z$3506,6,FALSE),IF($C$671&gt;0,VLOOKUP($C715,PERSONALE!$U$7:$Z$3506,6,FALSE),IF($C$672&gt;0,VLOOKUP($C715,ENTRATE!$U$7:$Z$1006,6,FALSE),""))))</f>
        <v/>
      </c>
      <c r="I715" s="264">
        <v>42</v>
      </c>
      <c r="J715" s="66" t="e">
        <f t="shared" si="37"/>
        <v>#N/A</v>
      </c>
      <c r="K715" s="1"/>
    </row>
    <row r="716" spans="1:11" hidden="1">
      <c r="A716" s="1"/>
      <c r="B716" s="265" t="e">
        <f>VLOOKUP(E716,$F$674:$I$1173,4,FALSE)+COUNTIF(J$674:J715,J716)</f>
        <v>#N/A</v>
      </c>
      <c r="C716" s="264">
        <v>43</v>
      </c>
      <c r="D716" s="64" t="str">
        <f>IF($C$669&gt;0,VLOOKUP($C716,SPESA!$U$7:$Z$5006,3,FALSE),IF($C$670&gt;0,VLOOKUP($C716,CASA!$U$7:$Z$3506,3,FALSE),IF($C$671&gt;0,VLOOKUP($C716,PERSONALE!$U$7:$Z$3506,3,FALSE),IF($C$672&gt;0,VLOOKUP($C716,ENTRATE!$U$7:$Z$1006,3,FALSE),""))))</f>
        <v/>
      </c>
      <c r="E716" s="64" t="str">
        <f t="shared" si="35"/>
        <v/>
      </c>
      <c r="F716" s="64" t="e">
        <f t="shared" si="36"/>
        <v>#NUM!</v>
      </c>
      <c r="G716" s="63" t="str">
        <f>IF($C$669&gt;0,VLOOKUP($C716,SPESA!$U$7:$Z$5006,5,FALSE),IF($C$670&gt;0,VLOOKUP($C716,CASA!$U$7:$Z$3506,5,FALSE),IF($C$671&gt;0,VLOOKUP($C716,PERSONALE!$U$7:$Z$3506,5,FALSE),IF($C$672&gt;0,VLOOKUP($C716,ENTRATE!$U$7:$Z$1006,5,FALSE),""))))</f>
        <v/>
      </c>
      <c r="H716" s="65" t="str">
        <f>IF($C$669&gt;0,VLOOKUP($C716,SPESA!$U$7:$Z$5006,6,FALSE),IF($C$670&gt;0,VLOOKUP($C716,CASA!$U$7:$Z$3506,6,FALSE),IF($C$671&gt;0,VLOOKUP($C716,PERSONALE!$U$7:$Z$3506,6,FALSE),IF($C$672&gt;0,VLOOKUP($C716,ENTRATE!$U$7:$Z$1006,6,FALSE),""))))</f>
        <v/>
      </c>
      <c r="I716" s="264">
        <v>43</v>
      </c>
      <c r="J716" s="66" t="e">
        <f t="shared" si="37"/>
        <v>#N/A</v>
      </c>
      <c r="K716" s="1"/>
    </row>
    <row r="717" spans="1:11" hidden="1">
      <c r="A717" s="1"/>
      <c r="B717" s="265" t="e">
        <f>VLOOKUP(E717,$F$674:$I$1173,4,FALSE)+COUNTIF(J$674:J716,J717)</f>
        <v>#N/A</v>
      </c>
      <c r="C717" s="264">
        <v>44</v>
      </c>
      <c r="D717" s="64" t="str">
        <f>IF($C$669&gt;0,VLOOKUP($C717,SPESA!$U$7:$Z$5006,3,FALSE),IF($C$670&gt;0,VLOOKUP($C717,CASA!$U$7:$Z$3506,3,FALSE),IF($C$671&gt;0,VLOOKUP($C717,PERSONALE!$U$7:$Z$3506,3,FALSE),IF($C$672&gt;0,VLOOKUP($C717,ENTRATE!$U$7:$Z$1006,3,FALSE),""))))</f>
        <v/>
      </c>
      <c r="E717" s="64" t="str">
        <f t="shared" si="35"/>
        <v/>
      </c>
      <c r="F717" s="64" t="e">
        <f t="shared" si="36"/>
        <v>#NUM!</v>
      </c>
      <c r="G717" s="63" t="str">
        <f>IF($C$669&gt;0,VLOOKUP($C717,SPESA!$U$7:$Z$5006,5,FALSE),IF($C$670&gt;0,VLOOKUP($C717,CASA!$U$7:$Z$3506,5,FALSE),IF($C$671&gt;0,VLOOKUP($C717,PERSONALE!$U$7:$Z$3506,5,FALSE),IF($C$672&gt;0,VLOOKUP($C717,ENTRATE!$U$7:$Z$1006,5,FALSE),""))))</f>
        <v/>
      </c>
      <c r="H717" s="65" t="str">
        <f>IF($C$669&gt;0,VLOOKUP($C717,SPESA!$U$7:$Z$5006,6,FALSE),IF($C$670&gt;0,VLOOKUP($C717,CASA!$U$7:$Z$3506,6,FALSE),IF($C$671&gt;0,VLOOKUP($C717,PERSONALE!$U$7:$Z$3506,6,FALSE),IF($C$672&gt;0,VLOOKUP($C717,ENTRATE!$U$7:$Z$1006,6,FALSE),""))))</f>
        <v/>
      </c>
      <c r="I717" s="264">
        <v>44</v>
      </c>
      <c r="J717" s="66" t="e">
        <f t="shared" si="37"/>
        <v>#N/A</v>
      </c>
      <c r="K717" s="1"/>
    </row>
    <row r="718" spans="1:11" hidden="1">
      <c r="A718" s="1"/>
      <c r="B718" s="265" t="e">
        <f>VLOOKUP(E718,$F$674:$I$1173,4,FALSE)+COUNTIF(J$674:J717,J718)</f>
        <v>#N/A</v>
      </c>
      <c r="C718" s="264">
        <v>45</v>
      </c>
      <c r="D718" s="64" t="str">
        <f>IF($C$669&gt;0,VLOOKUP($C718,SPESA!$U$7:$Z$5006,3,FALSE),IF($C$670&gt;0,VLOOKUP($C718,CASA!$U$7:$Z$3506,3,FALSE),IF($C$671&gt;0,VLOOKUP($C718,PERSONALE!$U$7:$Z$3506,3,FALSE),IF($C$672&gt;0,VLOOKUP($C718,ENTRATE!$U$7:$Z$1006,3,FALSE),""))))</f>
        <v/>
      </c>
      <c r="E718" s="64" t="str">
        <f t="shared" si="35"/>
        <v/>
      </c>
      <c r="F718" s="64" t="e">
        <f t="shared" si="36"/>
        <v>#NUM!</v>
      </c>
      <c r="G718" s="63" t="str">
        <f>IF($C$669&gt;0,VLOOKUP($C718,SPESA!$U$7:$Z$5006,5,FALSE),IF($C$670&gt;0,VLOOKUP($C718,CASA!$U$7:$Z$3506,5,FALSE),IF($C$671&gt;0,VLOOKUP($C718,PERSONALE!$U$7:$Z$3506,5,FALSE),IF($C$672&gt;0,VLOOKUP($C718,ENTRATE!$U$7:$Z$1006,5,FALSE),""))))</f>
        <v/>
      </c>
      <c r="H718" s="65" t="str">
        <f>IF($C$669&gt;0,VLOOKUP($C718,SPESA!$U$7:$Z$5006,6,FALSE),IF($C$670&gt;0,VLOOKUP($C718,CASA!$U$7:$Z$3506,6,FALSE),IF($C$671&gt;0,VLOOKUP($C718,PERSONALE!$U$7:$Z$3506,6,FALSE),IF($C$672&gt;0,VLOOKUP($C718,ENTRATE!$U$7:$Z$1006,6,FALSE),""))))</f>
        <v/>
      </c>
      <c r="I718" s="264">
        <v>45</v>
      </c>
      <c r="J718" s="66" t="e">
        <f t="shared" si="37"/>
        <v>#N/A</v>
      </c>
      <c r="K718" s="1"/>
    </row>
    <row r="719" spans="1:11" hidden="1">
      <c r="A719" s="1"/>
      <c r="B719" s="265" t="e">
        <f>VLOOKUP(E719,$F$674:$I$1173,4,FALSE)+COUNTIF(J$674:J718,J719)</f>
        <v>#N/A</v>
      </c>
      <c r="C719" s="264">
        <v>46</v>
      </c>
      <c r="D719" s="64" t="str">
        <f>IF($C$669&gt;0,VLOOKUP($C719,SPESA!$U$7:$Z$5006,3,FALSE),IF($C$670&gt;0,VLOOKUP($C719,CASA!$U$7:$Z$3506,3,FALSE),IF($C$671&gt;0,VLOOKUP($C719,PERSONALE!$U$7:$Z$3506,3,FALSE),IF($C$672&gt;0,VLOOKUP($C719,ENTRATE!$U$7:$Z$1006,3,FALSE),""))))</f>
        <v/>
      </c>
      <c r="E719" s="64" t="str">
        <f t="shared" si="35"/>
        <v/>
      </c>
      <c r="F719" s="64" t="e">
        <f t="shared" si="36"/>
        <v>#NUM!</v>
      </c>
      <c r="G719" s="63" t="str">
        <f>IF($C$669&gt;0,VLOOKUP($C719,SPESA!$U$7:$Z$5006,5,FALSE),IF($C$670&gt;0,VLOOKUP($C719,CASA!$U$7:$Z$3506,5,FALSE),IF($C$671&gt;0,VLOOKUP($C719,PERSONALE!$U$7:$Z$3506,5,FALSE),IF($C$672&gt;0,VLOOKUP($C719,ENTRATE!$U$7:$Z$1006,5,FALSE),""))))</f>
        <v/>
      </c>
      <c r="H719" s="65" t="str">
        <f>IF($C$669&gt;0,VLOOKUP($C719,SPESA!$U$7:$Z$5006,6,FALSE),IF($C$670&gt;0,VLOOKUP($C719,CASA!$U$7:$Z$3506,6,FALSE),IF($C$671&gt;0,VLOOKUP($C719,PERSONALE!$U$7:$Z$3506,6,FALSE),IF($C$672&gt;0,VLOOKUP($C719,ENTRATE!$U$7:$Z$1006,6,FALSE),""))))</f>
        <v/>
      </c>
      <c r="I719" s="264">
        <v>46</v>
      </c>
      <c r="J719" s="66" t="e">
        <f t="shared" si="37"/>
        <v>#N/A</v>
      </c>
      <c r="K719" s="1"/>
    </row>
    <row r="720" spans="1:11" hidden="1">
      <c r="A720" s="1"/>
      <c r="B720" s="265" t="e">
        <f>VLOOKUP(E720,$F$674:$I$1173,4,FALSE)+COUNTIF(J$674:J719,J720)</f>
        <v>#N/A</v>
      </c>
      <c r="C720" s="264">
        <v>47</v>
      </c>
      <c r="D720" s="64" t="str">
        <f>IF($C$669&gt;0,VLOOKUP($C720,SPESA!$U$7:$Z$5006,3,FALSE),IF($C$670&gt;0,VLOOKUP($C720,CASA!$U$7:$Z$3506,3,FALSE),IF($C$671&gt;0,VLOOKUP($C720,PERSONALE!$U$7:$Z$3506,3,FALSE),IF($C$672&gt;0,VLOOKUP($C720,ENTRATE!$U$7:$Z$1006,3,FALSE),""))))</f>
        <v/>
      </c>
      <c r="E720" s="64" t="str">
        <f t="shared" si="35"/>
        <v/>
      </c>
      <c r="F720" s="64" t="e">
        <f t="shared" si="36"/>
        <v>#NUM!</v>
      </c>
      <c r="G720" s="63" t="str">
        <f>IF($C$669&gt;0,VLOOKUP($C720,SPESA!$U$7:$Z$5006,5,FALSE),IF($C$670&gt;0,VLOOKUP($C720,CASA!$U$7:$Z$3506,5,FALSE),IF($C$671&gt;0,VLOOKUP($C720,PERSONALE!$U$7:$Z$3506,5,FALSE),IF($C$672&gt;0,VLOOKUP($C720,ENTRATE!$U$7:$Z$1006,5,FALSE),""))))</f>
        <v/>
      </c>
      <c r="H720" s="65" t="str">
        <f>IF($C$669&gt;0,VLOOKUP($C720,SPESA!$U$7:$Z$5006,6,FALSE),IF($C$670&gt;0,VLOOKUP($C720,CASA!$U$7:$Z$3506,6,FALSE),IF($C$671&gt;0,VLOOKUP($C720,PERSONALE!$U$7:$Z$3506,6,FALSE),IF($C$672&gt;0,VLOOKUP($C720,ENTRATE!$U$7:$Z$1006,6,FALSE),""))))</f>
        <v/>
      </c>
      <c r="I720" s="264">
        <v>47</v>
      </c>
      <c r="J720" s="66" t="e">
        <f t="shared" si="37"/>
        <v>#N/A</v>
      </c>
      <c r="K720" s="1"/>
    </row>
    <row r="721" spans="1:11" hidden="1">
      <c r="A721" s="1"/>
      <c r="B721" s="265" t="e">
        <f>VLOOKUP(E721,$F$674:$I$1173,4,FALSE)+COUNTIF(J$674:J720,J721)</f>
        <v>#N/A</v>
      </c>
      <c r="C721" s="264">
        <v>48</v>
      </c>
      <c r="D721" s="64" t="str">
        <f>IF($C$669&gt;0,VLOOKUP($C721,SPESA!$U$7:$Z$5006,3,FALSE),IF($C$670&gt;0,VLOOKUP($C721,CASA!$U$7:$Z$3506,3,FALSE),IF($C$671&gt;0,VLOOKUP($C721,PERSONALE!$U$7:$Z$3506,3,FALSE),IF($C$672&gt;0,VLOOKUP($C721,ENTRATE!$U$7:$Z$1006,3,FALSE),""))))</f>
        <v/>
      </c>
      <c r="E721" s="64" t="str">
        <f t="shared" si="35"/>
        <v/>
      </c>
      <c r="F721" s="64" t="e">
        <f t="shared" si="36"/>
        <v>#NUM!</v>
      </c>
      <c r="G721" s="63" t="str">
        <f>IF($C$669&gt;0,VLOOKUP($C721,SPESA!$U$7:$Z$5006,5,FALSE),IF($C$670&gt;0,VLOOKUP($C721,CASA!$U$7:$Z$3506,5,FALSE),IF($C$671&gt;0,VLOOKUP($C721,PERSONALE!$U$7:$Z$3506,5,FALSE),IF($C$672&gt;0,VLOOKUP($C721,ENTRATE!$U$7:$Z$1006,5,FALSE),""))))</f>
        <v/>
      </c>
      <c r="H721" s="65" t="str">
        <f>IF($C$669&gt;0,VLOOKUP($C721,SPESA!$U$7:$Z$5006,6,FALSE),IF($C$670&gt;0,VLOOKUP($C721,CASA!$U$7:$Z$3506,6,FALSE),IF($C$671&gt;0,VLOOKUP($C721,PERSONALE!$U$7:$Z$3506,6,FALSE),IF($C$672&gt;0,VLOOKUP($C721,ENTRATE!$U$7:$Z$1006,6,FALSE),""))))</f>
        <v/>
      </c>
      <c r="I721" s="264">
        <v>48</v>
      </c>
      <c r="J721" s="66" t="e">
        <f t="shared" si="37"/>
        <v>#N/A</v>
      </c>
      <c r="K721" s="1"/>
    </row>
    <row r="722" spans="1:11" hidden="1">
      <c r="A722" s="1"/>
      <c r="B722" s="265" t="e">
        <f>VLOOKUP(E722,$F$674:$I$1173,4,FALSE)+COUNTIF(J$674:J721,J722)</f>
        <v>#N/A</v>
      </c>
      <c r="C722" s="264">
        <v>49</v>
      </c>
      <c r="D722" s="64" t="str">
        <f>IF($C$669&gt;0,VLOOKUP($C722,SPESA!$U$7:$Z$5006,3,FALSE),IF($C$670&gt;0,VLOOKUP($C722,CASA!$U$7:$Z$3506,3,FALSE),IF($C$671&gt;0,VLOOKUP($C722,PERSONALE!$U$7:$Z$3506,3,FALSE),IF($C$672&gt;0,VLOOKUP($C722,ENTRATE!$U$7:$Z$1006,3,FALSE),""))))</f>
        <v/>
      </c>
      <c r="E722" s="64" t="str">
        <f t="shared" si="35"/>
        <v/>
      </c>
      <c r="F722" s="64" t="e">
        <f t="shared" si="36"/>
        <v>#NUM!</v>
      </c>
      <c r="G722" s="63" t="str">
        <f>IF($C$669&gt;0,VLOOKUP($C722,SPESA!$U$7:$Z$5006,5,FALSE),IF($C$670&gt;0,VLOOKUP($C722,CASA!$U$7:$Z$3506,5,FALSE),IF($C$671&gt;0,VLOOKUP($C722,PERSONALE!$U$7:$Z$3506,5,FALSE),IF($C$672&gt;0,VLOOKUP($C722,ENTRATE!$U$7:$Z$1006,5,FALSE),""))))</f>
        <v/>
      </c>
      <c r="H722" s="65" t="str">
        <f>IF($C$669&gt;0,VLOOKUP($C722,SPESA!$U$7:$Z$5006,6,FALSE),IF($C$670&gt;0,VLOOKUP($C722,CASA!$U$7:$Z$3506,6,FALSE),IF($C$671&gt;0,VLOOKUP($C722,PERSONALE!$U$7:$Z$3506,6,FALSE),IF($C$672&gt;0,VLOOKUP($C722,ENTRATE!$U$7:$Z$1006,6,FALSE),""))))</f>
        <v/>
      </c>
      <c r="I722" s="264">
        <v>49</v>
      </c>
      <c r="J722" s="66" t="e">
        <f t="shared" si="37"/>
        <v>#N/A</v>
      </c>
      <c r="K722" s="1"/>
    </row>
    <row r="723" spans="1:11" hidden="1">
      <c r="A723" s="1"/>
      <c r="B723" s="265" t="e">
        <f>VLOOKUP(E723,$F$674:$I$1173,4,FALSE)+COUNTIF(J$674:J722,J723)</f>
        <v>#N/A</v>
      </c>
      <c r="C723" s="264">
        <v>50</v>
      </c>
      <c r="D723" s="64" t="str">
        <f>IF($C$669&gt;0,VLOOKUP($C723,SPESA!$U$7:$Z$5006,3,FALSE),IF($C$670&gt;0,VLOOKUP($C723,CASA!$U$7:$Z$3506,3,FALSE),IF($C$671&gt;0,VLOOKUP($C723,PERSONALE!$U$7:$Z$3506,3,FALSE),IF($C$672&gt;0,VLOOKUP($C723,ENTRATE!$U$7:$Z$1006,3,FALSE),""))))</f>
        <v/>
      </c>
      <c r="E723" s="64" t="str">
        <f t="shared" si="35"/>
        <v/>
      </c>
      <c r="F723" s="64" t="e">
        <f t="shared" si="36"/>
        <v>#NUM!</v>
      </c>
      <c r="G723" s="63" t="str">
        <f>IF($C$669&gt;0,VLOOKUP($C723,SPESA!$U$7:$Z$5006,5,FALSE),IF($C$670&gt;0,VLOOKUP($C723,CASA!$U$7:$Z$3506,5,FALSE),IF($C$671&gt;0,VLOOKUP($C723,PERSONALE!$U$7:$Z$3506,5,FALSE),IF($C$672&gt;0,VLOOKUP($C723,ENTRATE!$U$7:$Z$1006,5,FALSE),""))))</f>
        <v/>
      </c>
      <c r="H723" s="65" t="str">
        <f>IF($C$669&gt;0,VLOOKUP($C723,SPESA!$U$7:$Z$5006,6,FALSE),IF($C$670&gt;0,VLOOKUP($C723,CASA!$U$7:$Z$3506,6,FALSE),IF($C$671&gt;0,VLOOKUP($C723,PERSONALE!$U$7:$Z$3506,6,FALSE),IF($C$672&gt;0,VLOOKUP($C723,ENTRATE!$U$7:$Z$1006,6,FALSE),""))))</f>
        <v/>
      </c>
      <c r="I723" s="264">
        <v>50</v>
      </c>
      <c r="J723" s="66" t="e">
        <f t="shared" si="37"/>
        <v>#N/A</v>
      </c>
      <c r="K723" s="1"/>
    </row>
    <row r="724" spans="1:11" hidden="1">
      <c r="A724" s="1"/>
      <c r="B724" s="265" t="e">
        <f>VLOOKUP(E724,$F$674:$I$1173,4,FALSE)+COUNTIF(J$674:J723,J724)</f>
        <v>#N/A</v>
      </c>
      <c r="C724" s="264">
        <v>51</v>
      </c>
      <c r="D724" s="64" t="str">
        <f>IF($C$669&gt;0,VLOOKUP($C724,SPESA!$U$7:$Z$5006,3,FALSE),IF($C$670&gt;0,VLOOKUP($C724,CASA!$U$7:$Z$3506,3,FALSE),IF($C$671&gt;0,VLOOKUP($C724,PERSONALE!$U$7:$Z$3506,3,FALSE),IF($C$672&gt;0,VLOOKUP($C724,ENTRATE!$U$7:$Z$1006,3,FALSE),""))))</f>
        <v/>
      </c>
      <c r="E724" s="64" t="str">
        <f t="shared" si="35"/>
        <v/>
      </c>
      <c r="F724" s="64" t="e">
        <f t="shared" si="36"/>
        <v>#NUM!</v>
      </c>
      <c r="G724" s="63" t="str">
        <f>IF($C$669&gt;0,VLOOKUP($C724,SPESA!$U$7:$Z$5006,5,FALSE),IF($C$670&gt;0,VLOOKUP($C724,CASA!$U$7:$Z$3506,5,FALSE),IF($C$671&gt;0,VLOOKUP($C724,PERSONALE!$U$7:$Z$3506,5,FALSE),IF($C$672&gt;0,VLOOKUP($C724,ENTRATE!$U$7:$Z$1006,5,FALSE),""))))</f>
        <v/>
      </c>
      <c r="H724" s="65" t="str">
        <f>IF($C$669&gt;0,VLOOKUP($C724,SPESA!$U$7:$Z$5006,6,FALSE),IF($C$670&gt;0,VLOOKUP($C724,CASA!$U$7:$Z$3506,6,FALSE),IF($C$671&gt;0,VLOOKUP($C724,PERSONALE!$U$7:$Z$3506,6,FALSE),IF($C$672&gt;0,VLOOKUP($C724,ENTRATE!$U$7:$Z$1006,6,FALSE),""))))</f>
        <v/>
      </c>
      <c r="I724" s="264">
        <v>51</v>
      </c>
      <c r="J724" s="66" t="e">
        <f t="shared" si="37"/>
        <v>#N/A</v>
      </c>
      <c r="K724" s="1"/>
    </row>
    <row r="725" spans="1:11" hidden="1">
      <c r="A725" s="1"/>
      <c r="B725" s="265" t="e">
        <f>VLOOKUP(E725,$F$674:$I$1173,4,FALSE)+COUNTIF(J$674:J724,J725)</f>
        <v>#N/A</v>
      </c>
      <c r="C725" s="264">
        <v>52</v>
      </c>
      <c r="D725" s="64" t="str">
        <f>IF($C$669&gt;0,VLOOKUP($C725,SPESA!$U$7:$Z$5006,3,FALSE),IF($C$670&gt;0,VLOOKUP($C725,CASA!$U$7:$Z$3506,3,FALSE),IF($C$671&gt;0,VLOOKUP($C725,PERSONALE!$U$7:$Z$3506,3,FALSE),IF($C$672&gt;0,VLOOKUP($C725,ENTRATE!$U$7:$Z$1006,3,FALSE),""))))</f>
        <v/>
      </c>
      <c r="E725" s="64" t="str">
        <f t="shared" si="35"/>
        <v/>
      </c>
      <c r="F725" s="64" t="e">
        <f t="shared" si="36"/>
        <v>#NUM!</v>
      </c>
      <c r="G725" s="63" t="str">
        <f>IF($C$669&gt;0,VLOOKUP($C725,SPESA!$U$7:$Z$5006,5,FALSE),IF($C$670&gt;0,VLOOKUP($C725,CASA!$U$7:$Z$3506,5,FALSE),IF($C$671&gt;0,VLOOKUP($C725,PERSONALE!$U$7:$Z$3506,5,FALSE),IF($C$672&gt;0,VLOOKUP($C725,ENTRATE!$U$7:$Z$1006,5,FALSE),""))))</f>
        <v/>
      </c>
      <c r="H725" s="65" t="str">
        <f>IF($C$669&gt;0,VLOOKUP($C725,SPESA!$U$7:$Z$5006,6,FALSE),IF($C$670&gt;0,VLOOKUP($C725,CASA!$U$7:$Z$3506,6,FALSE),IF($C$671&gt;0,VLOOKUP($C725,PERSONALE!$U$7:$Z$3506,6,FALSE),IF($C$672&gt;0,VLOOKUP($C725,ENTRATE!$U$7:$Z$1006,6,FALSE),""))))</f>
        <v/>
      </c>
      <c r="I725" s="264">
        <v>52</v>
      </c>
      <c r="J725" s="66" t="e">
        <f t="shared" si="37"/>
        <v>#N/A</v>
      </c>
      <c r="K725" s="1"/>
    </row>
    <row r="726" spans="1:11" hidden="1">
      <c r="A726" s="1"/>
      <c r="B726" s="265" t="e">
        <f>VLOOKUP(E726,$F$674:$I$1173,4,FALSE)+COUNTIF(J$674:J725,J726)</f>
        <v>#N/A</v>
      </c>
      <c r="C726" s="264">
        <v>53</v>
      </c>
      <c r="D726" s="64" t="str">
        <f>IF($C$669&gt;0,VLOOKUP($C726,SPESA!$U$7:$Z$5006,3,FALSE),IF($C$670&gt;0,VLOOKUP($C726,CASA!$U$7:$Z$3506,3,FALSE),IF($C$671&gt;0,VLOOKUP($C726,PERSONALE!$U$7:$Z$3506,3,FALSE),IF($C$672&gt;0,VLOOKUP($C726,ENTRATE!$U$7:$Z$1006,3,FALSE),""))))</f>
        <v/>
      </c>
      <c r="E726" s="64" t="str">
        <f t="shared" si="35"/>
        <v/>
      </c>
      <c r="F726" s="64" t="e">
        <f t="shared" si="36"/>
        <v>#NUM!</v>
      </c>
      <c r="G726" s="63" t="str">
        <f>IF($C$669&gt;0,VLOOKUP($C726,SPESA!$U$7:$Z$5006,5,FALSE),IF($C$670&gt;0,VLOOKUP($C726,CASA!$U$7:$Z$3506,5,FALSE),IF($C$671&gt;0,VLOOKUP($C726,PERSONALE!$U$7:$Z$3506,5,FALSE),IF($C$672&gt;0,VLOOKUP($C726,ENTRATE!$U$7:$Z$1006,5,FALSE),""))))</f>
        <v/>
      </c>
      <c r="H726" s="65" t="str">
        <f>IF($C$669&gt;0,VLOOKUP($C726,SPESA!$U$7:$Z$5006,6,FALSE),IF($C$670&gt;0,VLOOKUP($C726,CASA!$U$7:$Z$3506,6,FALSE),IF($C$671&gt;0,VLOOKUP($C726,PERSONALE!$U$7:$Z$3506,6,FALSE),IF($C$672&gt;0,VLOOKUP($C726,ENTRATE!$U$7:$Z$1006,6,FALSE),""))))</f>
        <v/>
      </c>
      <c r="I726" s="264">
        <v>53</v>
      </c>
      <c r="J726" s="66" t="e">
        <f t="shared" si="37"/>
        <v>#N/A</v>
      </c>
      <c r="K726" s="1"/>
    </row>
    <row r="727" spans="1:11" hidden="1">
      <c r="A727" s="1"/>
      <c r="B727" s="265" t="e">
        <f>VLOOKUP(E727,$F$674:$I$1173,4,FALSE)+COUNTIF(J$674:J726,J727)</f>
        <v>#N/A</v>
      </c>
      <c r="C727" s="264">
        <v>54</v>
      </c>
      <c r="D727" s="64" t="str">
        <f>IF($C$669&gt;0,VLOOKUP($C727,SPESA!$U$7:$Z$5006,3,FALSE),IF($C$670&gt;0,VLOOKUP($C727,CASA!$U$7:$Z$3506,3,FALSE),IF($C$671&gt;0,VLOOKUP($C727,PERSONALE!$U$7:$Z$3506,3,FALSE),IF($C$672&gt;0,VLOOKUP($C727,ENTRATE!$U$7:$Z$1006,3,FALSE),""))))</f>
        <v/>
      </c>
      <c r="E727" s="64" t="str">
        <f t="shared" si="35"/>
        <v/>
      </c>
      <c r="F727" s="64" t="e">
        <f t="shared" si="36"/>
        <v>#NUM!</v>
      </c>
      <c r="G727" s="63" t="str">
        <f>IF($C$669&gt;0,VLOOKUP($C727,SPESA!$U$7:$Z$5006,5,FALSE),IF($C$670&gt;0,VLOOKUP($C727,CASA!$U$7:$Z$3506,5,FALSE),IF($C$671&gt;0,VLOOKUP($C727,PERSONALE!$U$7:$Z$3506,5,FALSE),IF($C$672&gt;0,VLOOKUP($C727,ENTRATE!$U$7:$Z$1006,5,FALSE),""))))</f>
        <v/>
      </c>
      <c r="H727" s="65" t="str">
        <f>IF($C$669&gt;0,VLOOKUP($C727,SPESA!$U$7:$Z$5006,6,FALSE),IF($C$670&gt;0,VLOOKUP($C727,CASA!$U$7:$Z$3506,6,FALSE),IF($C$671&gt;0,VLOOKUP($C727,PERSONALE!$U$7:$Z$3506,6,FALSE),IF($C$672&gt;0,VLOOKUP($C727,ENTRATE!$U$7:$Z$1006,6,FALSE),""))))</f>
        <v/>
      </c>
      <c r="I727" s="264">
        <v>54</v>
      </c>
      <c r="J727" s="66" t="e">
        <f t="shared" si="37"/>
        <v>#N/A</v>
      </c>
      <c r="K727" s="1"/>
    </row>
    <row r="728" spans="1:11" hidden="1">
      <c r="A728" s="1"/>
      <c r="B728" s="265" t="e">
        <f>VLOOKUP(E728,$F$674:$I$1173,4,FALSE)+COUNTIF(J$674:J727,J728)</f>
        <v>#N/A</v>
      </c>
      <c r="C728" s="264">
        <v>55</v>
      </c>
      <c r="D728" s="64" t="str">
        <f>IF($C$669&gt;0,VLOOKUP($C728,SPESA!$U$7:$Z$5006,3,FALSE),IF($C$670&gt;0,VLOOKUP($C728,CASA!$U$7:$Z$3506,3,FALSE),IF($C$671&gt;0,VLOOKUP($C728,PERSONALE!$U$7:$Z$3506,3,FALSE),IF($C$672&gt;0,VLOOKUP($C728,ENTRATE!$U$7:$Z$1006,3,FALSE),""))))</f>
        <v/>
      </c>
      <c r="E728" s="64" t="str">
        <f t="shared" si="35"/>
        <v/>
      </c>
      <c r="F728" s="64" t="e">
        <f t="shared" si="36"/>
        <v>#NUM!</v>
      </c>
      <c r="G728" s="63" t="str">
        <f>IF($C$669&gt;0,VLOOKUP($C728,SPESA!$U$7:$Z$5006,5,FALSE),IF($C$670&gt;0,VLOOKUP($C728,CASA!$U$7:$Z$3506,5,FALSE),IF($C$671&gt;0,VLOOKUP($C728,PERSONALE!$U$7:$Z$3506,5,FALSE),IF($C$672&gt;0,VLOOKUP($C728,ENTRATE!$U$7:$Z$1006,5,FALSE),""))))</f>
        <v/>
      </c>
      <c r="H728" s="65" t="str">
        <f>IF($C$669&gt;0,VLOOKUP($C728,SPESA!$U$7:$Z$5006,6,FALSE),IF($C$670&gt;0,VLOOKUP($C728,CASA!$U$7:$Z$3506,6,FALSE),IF($C$671&gt;0,VLOOKUP($C728,PERSONALE!$U$7:$Z$3506,6,FALSE),IF($C$672&gt;0,VLOOKUP($C728,ENTRATE!$U$7:$Z$1006,6,FALSE),""))))</f>
        <v/>
      </c>
      <c r="I728" s="264">
        <v>55</v>
      </c>
      <c r="J728" s="66" t="e">
        <f t="shared" si="37"/>
        <v>#N/A</v>
      </c>
      <c r="K728" s="1"/>
    </row>
    <row r="729" spans="1:11" hidden="1">
      <c r="A729" s="1"/>
      <c r="B729" s="265" t="e">
        <f>VLOOKUP(E729,$F$674:$I$1173,4,FALSE)+COUNTIF(J$674:J728,J729)</f>
        <v>#N/A</v>
      </c>
      <c r="C729" s="264">
        <v>56</v>
      </c>
      <c r="D729" s="64" t="str">
        <f>IF($C$669&gt;0,VLOOKUP($C729,SPESA!$U$7:$Z$5006,3,FALSE),IF($C$670&gt;0,VLOOKUP($C729,CASA!$U$7:$Z$3506,3,FALSE),IF($C$671&gt;0,VLOOKUP($C729,PERSONALE!$U$7:$Z$3506,3,FALSE),IF($C$672&gt;0,VLOOKUP($C729,ENTRATE!$U$7:$Z$1006,3,FALSE),""))))</f>
        <v/>
      </c>
      <c r="E729" s="64" t="str">
        <f t="shared" si="35"/>
        <v/>
      </c>
      <c r="F729" s="64" t="e">
        <f t="shared" si="36"/>
        <v>#NUM!</v>
      </c>
      <c r="G729" s="63" t="str">
        <f>IF($C$669&gt;0,VLOOKUP($C729,SPESA!$U$7:$Z$5006,5,FALSE),IF($C$670&gt;0,VLOOKUP($C729,CASA!$U$7:$Z$3506,5,FALSE),IF($C$671&gt;0,VLOOKUP($C729,PERSONALE!$U$7:$Z$3506,5,FALSE),IF($C$672&gt;0,VLOOKUP($C729,ENTRATE!$U$7:$Z$1006,5,FALSE),""))))</f>
        <v/>
      </c>
      <c r="H729" s="65" t="str">
        <f>IF($C$669&gt;0,VLOOKUP($C729,SPESA!$U$7:$Z$5006,6,FALSE),IF($C$670&gt;0,VLOOKUP($C729,CASA!$U$7:$Z$3506,6,FALSE),IF($C$671&gt;0,VLOOKUP($C729,PERSONALE!$U$7:$Z$3506,6,FALSE),IF($C$672&gt;0,VLOOKUP($C729,ENTRATE!$U$7:$Z$1006,6,FALSE),""))))</f>
        <v/>
      </c>
      <c r="I729" s="264">
        <v>56</v>
      </c>
      <c r="J729" s="66" t="e">
        <f t="shared" si="37"/>
        <v>#N/A</v>
      </c>
      <c r="K729" s="1"/>
    </row>
    <row r="730" spans="1:11" hidden="1">
      <c r="A730" s="1"/>
      <c r="B730" s="265" t="e">
        <f>VLOOKUP(E730,$F$674:$I$1173,4,FALSE)+COUNTIF(J$674:J729,J730)</f>
        <v>#N/A</v>
      </c>
      <c r="C730" s="264">
        <v>57</v>
      </c>
      <c r="D730" s="64" t="str">
        <f>IF($C$669&gt;0,VLOOKUP($C730,SPESA!$U$7:$Z$5006,3,FALSE),IF($C$670&gt;0,VLOOKUP($C730,CASA!$U$7:$Z$3506,3,FALSE),IF($C$671&gt;0,VLOOKUP($C730,PERSONALE!$U$7:$Z$3506,3,FALSE),IF($C$672&gt;0,VLOOKUP($C730,ENTRATE!$U$7:$Z$1006,3,FALSE),""))))</f>
        <v/>
      </c>
      <c r="E730" s="64" t="str">
        <f t="shared" si="35"/>
        <v/>
      </c>
      <c r="F730" s="64" t="e">
        <f t="shared" si="36"/>
        <v>#NUM!</v>
      </c>
      <c r="G730" s="63" t="str">
        <f>IF($C$669&gt;0,VLOOKUP($C730,SPESA!$U$7:$Z$5006,5,FALSE),IF($C$670&gt;0,VLOOKUP($C730,CASA!$U$7:$Z$3506,5,FALSE),IF($C$671&gt;0,VLOOKUP($C730,PERSONALE!$U$7:$Z$3506,5,FALSE),IF($C$672&gt;0,VLOOKUP($C730,ENTRATE!$U$7:$Z$1006,5,FALSE),""))))</f>
        <v/>
      </c>
      <c r="H730" s="65" t="str">
        <f>IF($C$669&gt;0,VLOOKUP($C730,SPESA!$U$7:$Z$5006,6,FALSE),IF($C$670&gt;0,VLOOKUP($C730,CASA!$U$7:$Z$3506,6,FALSE),IF($C$671&gt;0,VLOOKUP($C730,PERSONALE!$U$7:$Z$3506,6,FALSE),IF($C$672&gt;0,VLOOKUP($C730,ENTRATE!$U$7:$Z$1006,6,FALSE),""))))</f>
        <v/>
      </c>
      <c r="I730" s="264">
        <v>57</v>
      </c>
      <c r="J730" s="66" t="e">
        <f t="shared" si="37"/>
        <v>#N/A</v>
      </c>
      <c r="K730" s="1"/>
    </row>
    <row r="731" spans="1:11" hidden="1">
      <c r="A731" s="1"/>
      <c r="B731" s="265" t="e">
        <f>VLOOKUP(E731,$F$674:$I$1173,4,FALSE)+COUNTIF(J$674:J730,J731)</f>
        <v>#N/A</v>
      </c>
      <c r="C731" s="264">
        <v>58</v>
      </c>
      <c r="D731" s="64" t="str">
        <f>IF($C$669&gt;0,VLOOKUP($C731,SPESA!$U$7:$Z$5006,3,FALSE),IF($C$670&gt;0,VLOOKUP($C731,CASA!$U$7:$Z$3506,3,FALSE),IF($C$671&gt;0,VLOOKUP($C731,PERSONALE!$U$7:$Z$3506,3,FALSE),IF($C$672&gt;0,VLOOKUP($C731,ENTRATE!$U$7:$Z$1006,3,FALSE),""))))</f>
        <v/>
      </c>
      <c r="E731" s="64" t="str">
        <f t="shared" si="35"/>
        <v/>
      </c>
      <c r="F731" s="64" t="e">
        <f t="shared" si="36"/>
        <v>#NUM!</v>
      </c>
      <c r="G731" s="63" t="str">
        <f>IF($C$669&gt;0,VLOOKUP($C731,SPESA!$U$7:$Z$5006,5,FALSE),IF($C$670&gt;0,VLOOKUP($C731,CASA!$U$7:$Z$3506,5,FALSE),IF($C$671&gt;0,VLOOKUP($C731,PERSONALE!$U$7:$Z$3506,5,FALSE),IF($C$672&gt;0,VLOOKUP($C731,ENTRATE!$U$7:$Z$1006,5,FALSE),""))))</f>
        <v/>
      </c>
      <c r="H731" s="65" t="str">
        <f>IF($C$669&gt;0,VLOOKUP($C731,SPESA!$U$7:$Z$5006,6,FALSE),IF($C$670&gt;0,VLOOKUP($C731,CASA!$U$7:$Z$3506,6,FALSE),IF($C$671&gt;0,VLOOKUP($C731,PERSONALE!$U$7:$Z$3506,6,FALSE),IF($C$672&gt;0,VLOOKUP($C731,ENTRATE!$U$7:$Z$1006,6,FALSE),""))))</f>
        <v/>
      </c>
      <c r="I731" s="264">
        <v>58</v>
      </c>
      <c r="J731" s="66" t="e">
        <f t="shared" si="37"/>
        <v>#N/A</v>
      </c>
      <c r="K731" s="1"/>
    </row>
    <row r="732" spans="1:11" hidden="1">
      <c r="A732" s="1"/>
      <c r="B732" s="265" t="e">
        <f>VLOOKUP(E732,$F$674:$I$1173,4,FALSE)+COUNTIF(J$674:J731,J732)</f>
        <v>#N/A</v>
      </c>
      <c r="C732" s="264">
        <v>59</v>
      </c>
      <c r="D732" s="64" t="str">
        <f>IF($C$669&gt;0,VLOOKUP($C732,SPESA!$U$7:$Z$5006,3,FALSE),IF($C$670&gt;0,VLOOKUP($C732,CASA!$U$7:$Z$3506,3,FALSE),IF($C$671&gt;0,VLOOKUP($C732,PERSONALE!$U$7:$Z$3506,3,FALSE),IF($C$672&gt;0,VLOOKUP($C732,ENTRATE!$U$7:$Z$1006,3,FALSE),""))))</f>
        <v/>
      </c>
      <c r="E732" s="64" t="str">
        <f t="shared" si="35"/>
        <v/>
      </c>
      <c r="F732" s="64" t="e">
        <f t="shared" si="36"/>
        <v>#NUM!</v>
      </c>
      <c r="G732" s="63" t="str">
        <f>IF($C$669&gt;0,VLOOKUP($C732,SPESA!$U$7:$Z$5006,5,FALSE),IF($C$670&gt;0,VLOOKUP($C732,CASA!$U$7:$Z$3506,5,FALSE),IF($C$671&gt;0,VLOOKUP($C732,PERSONALE!$U$7:$Z$3506,5,FALSE),IF($C$672&gt;0,VLOOKUP($C732,ENTRATE!$U$7:$Z$1006,5,FALSE),""))))</f>
        <v/>
      </c>
      <c r="H732" s="65" t="str">
        <f>IF($C$669&gt;0,VLOOKUP($C732,SPESA!$U$7:$Z$5006,6,FALSE),IF($C$670&gt;0,VLOOKUP($C732,CASA!$U$7:$Z$3506,6,FALSE),IF($C$671&gt;0,VLOOKUP($C732,PERSONALE!$U$7:$Z$3506,6,FALSE),IF($C$672&gt;0,VLOOKUP($C732,ENTRATE!$U$7:$Z$1006,6,FALSE),""))))</f>
        <v/>
      </c>
      <c r="I732" s="264">
        <v>59</v>
      </c>
      <c r="J732" s="66" t="e">
        <f t="shared" si="37"/>
        <v>#N/A</v>
      </c>
      <c r="K732" s="1"/>
    </row>
    <row r="733" spans="1:11" hidden="1">
      <c r="A733" s="1"/>
      <c r="B733" s="265" t="e">
        <f>VLOOKUP(E733,$F$674:$I$1173,4,FALSE)+COUNTIF(J$674:J732,J733)</f>
        <v>#N/A</v>
      </c>
      <c r="C733" s="264">
        <v>60</v>
      </c>
      <c r="D733" s="64" t="str">
        <f>IF($C$669&gt;0,VLOOKUP($C733,SPESA!$U$7:$Z$5006,3,FALSE),IF($C$670&gt;0,VLOOKUP($C733,CASA!$U$7:$Z$3506,3,FALSE),IF($C$671&gt;0,VLOOKUP($C733,PERSONALE!$U$7:$Z$3506,3,FALSE),IF($C$672&gt;0,VLOOKUP($C733,ENTRATE!$U$7:$Z$1006,3,FALSE),""))))</f>
        <v/>
      </c>
      <c r="E733" s="64" t="str">
        <f t="shared" si="35"/>
        <v/>
      </c>
      <c r="F733" s="64" t="e">
        <f t="shared" si="36"/>
        <v>#NUM!</v>
      </c>
      <c r="G733" s="63" t="str">
        <f>IF($C$669&gt;0,VLOOKUP($C733,SPESA!$U$7:$Z$5006,5,FALSE),IF($C$670&gt;0,VLOOKUP($C733,CASA!$U$7:$Z$3506,5,FALSE),IF($C$671&gt;0,VLOOKUP($C733,PERSONALE!$U$7:$Z$3506,5,FALSE),IF($C$672&gt;0,VLOOKUP($C733,ENTRATE!$U$7:$Z$1006,5,FALSE),""))))</f>
        <v/>
      </c>
      <c r="H733" s="65" t="str">
        <f>IF($C$669&gt;0,VLOOKUP($C733,SPESA!$U$7:$Z$5006,6,FALSE),IF($C$670&gt;0,VLOOKUP($C733,CASA!$U$7:$Z$3506,6,FALSE),IF($C$671&gt;0,VLOOKUP($C733,PERSONALE!$U$7:$Z$3506,6,FALSE),IF($C$672&gt;0,VLOOKUP($C733,ENTRATE!$U$7:$Z$1006,6,FALSE),""))))</f>
        <v/>
      </c>
      <c r="I733" s="264">
        <v>60</v>
      </c>
      <c r="J733" s="66" t="e">
        <f t="shared" si="37"/>
        <v>#N/A</v>
      </c>
      <c r="K733" s="1"/>
    </row>
    <row r="734" spans="1:11" hidden="1">
      <c r="A734" s="1"/>
      <c r="B734" s="265" t="e">
        <f>VLOOKUP(E734,$F$674:$I$1173,4,FALSE)+COUNTIF(J$674:J733,J734)</f>
        <v>#N/A</v>
      </c>
      <c r="C734" s="264">
        <v>61</v>
      </c>
      <c r="D734" s="64" t="str">
        <f>IF($C$669&gt;0,VLOOKUP($C734,SPESA!$U$7:$Z$5006,3,FALSE),IF($C$670&gt;0,VLOOKUP($C734,CASA!$U$7:$Z$3506,3,FALSE),IF($C$671&gt;0,VLOOKUP($C734,PERSONALE!$U$7:$Z$3506,3,FALSE),IF($C$672&gt;0,VLOOKUP($C734,ENTRATE!$U$7:$Z$1006,3,FALSE),""))))</f>
        <v/>
      </c>
      <c r="E734" s="64" t="str">
        <f t="shared" si="35"/>
        <v/>
      </c>
      <c r="F734" s="64" t="e">
        <f t="shared" si="36"/>
        <v>#NUM!</v>
      </c>
      <c r="G734" s="63" t="str">
        <f>IF($C$669&gt;0,VLOOKUP($C734,SPESA!$U$7:$Z$5006,5,FALSE),IF($C$670&gt;0,VLOOKUP($C734,CASA!$U$7:$Z$3506,5,FALSE),IF($C$671&gt;0,VLOOKUP($C734,PERSONALE!$U$7:$Z$3506,5,FALSE),IF($C$672&gt;0,VLOOKUP($C734,ENTRATE!$U$7:$Z$1006,5,FALSE),""))))</f>
        <v/>
      </c>
      <c r="H734" s="65" t="str">
        <f>IF($C$669&gt;0,VLOOKUP($C734,SPESA!$U$7:$Z$5006,6,FALSE),IF($C$670&gt;0,VLOOKUP($C734,CASA!$U$7:$Z$3506,6,FALSE),IF($C$671&gt;0,VLOOKUP($C734,PERSONALE!$U$7:$Z$3506,6,FALSE),IF($C$672&gt;0,VLOOKUP($C734,ENTRATE!$U$7:$Z$1006,6,FALSE),""))))</f>
        <v/>
      </c>
      <c r="I734" s="264">
        <v>61</v>
      </c>
      <c r="J734" s="66" t="e">
        <f t="shared" si="37"/>
        <v>#N/A</v>
      </c>
      <c r="K734" s="1"/>
    </row>
    <row r="735" spans="1:11" hidden="1">
      <c r="A735" s="1"/>
      <c r="B735" s="265" t="e">
        <f>VLOOKUP(E735,$F$674:$I$1173,4,FALSE)+COUNTIF(J$674:J734,J735)</f>
        <v>#N/A</v>
      </c>
      <c r="C735" s="264">
        <v>62</v>
      </c>
      <c r="D735" s="64" t="str">
        <f>IF($C$669&gt;0,VLOOKUP($C735,SPESA!$U$7:$Z$5006,3,FALSE),IF($C$670&gt;0,VLOOKUP($C735,CASA!$U$7:$Z$3506,3,FALSE),IF($C$671&gt;0,VLOOKUP($C735,PERSONALE!$U$7:$Z$3506,3,FALSE),IF($C$672&gt;0,VLOOKUP($C735,ENTRATE!$U$7:$Z$1006,3,FALSE),""))))</f>
        <v/>
      </c>
      <c r="E735" s="64" t="str">
        <f t="shared" si="35"/>
        <v/>
      </c>
      <c r="F735" s="64" t="e">
        <f t="shared" si="36"/>
        <v>#NUM!</v>
      </c>
      <c r="G735" s="63" t="str">
        <f>IF($C$669&gt;0,VLOOKUP($C735,SPESA!$U$7:$Z$5006,5,FALSE),IF($C$670&gt;0,VLOOKUP($C735,CASA!$U$7:$Z$3506,5,FALSE),IF($C$671&gt;0,VLOOKUP($C735,PERSONALE!$U$7:$Z$3506,5,FALSE),IF($C$672&gt;0,VLOOKUP($C735,ENTRATE!$U$7:$Z$1006,5,FALSE),""))))</f>
        <v/>
      </c>
      <c r="H735" s="65" t="str">
        <f>IF($C$669&gt;0,VLOOKUP($C735,SPESA!$U$7:$Z$5006,6,FALSE),IF($C$670&gt;0,VLOOKUP($C735,CASA!$U$7:$Z$3506,6,FALSE),IF($C$671&gt;0,VLOOKUP($C735,PERSONALE!$U$7:$Z$3506,6,FALSE),IF($C$672&gt;0,VLOOKUP($C735,ENTRATE!$U$7:$Z$1006,6,FALSE),""))))</f>
        <v/>
      </c>
      <c r="I735" s="264">
        <v>62</v>
      </c>
      <c r="J735" s="66" t="e">
        <f t="shared" si="37"/>
        <v>#N/A</v>
      </c>
      <c r="K735" s="1"/>
    </row>
    <row r="736" spans="1:11" hidden="1">
      <c r="A736" s="1"/>
      <c r="B736" s="265" t="e">
        <f>VLOOKUP(E736,$F$674:$I$1173,4,FALSE)+COUNTIF(J$674:J735,J736)</f>
        <v>#N/A</v>
      </c>
      <c r="C736" s="264">
        <v>63</v>
      </c>
      <c r="D736" s="64" t="str">
        <f>IF($C$669&gt;0,VLOOKUP($C736,SPESA!$U$7:$Z$5006,3,FALSE),IF($C$670&gt;0,VLOOKUP($C736,CASA!$U$7:$Z$3506,3,FALSE),IF($C$671&gt;0,VLOOKUP($C736,PERSONALE!$U$7:$Z$3506,3,FALSE),IF($C$672&gt;0,VLOOKUP($C736,ENTRATE!$U$7:$Z$1006,3,FALSE),""))))</f>
        <v/>
      </c>
      <c r="E736" s="64" t="str">
        <f t="shared" si="35"/>
        <v/>
      </c>
      <c r="F736" s="64" t="e">
        <f t="shared" si="36"/>
        <v>#NUM!</v>
      </c>
      <c r="G736" s="63" t="str">
        <f>IF($C$669&gt;0,VLOOKUP($C736,SPESA!$U$7:$Z$5006,5,FALSE),IF($C$670&gt;0,VLOOKUP($C736,CASA!$U$7:$Z$3506,5,FALSE),IF($C$671&gt;0,VLOOKUP($C736,PERSONALE!$U$7:$Z$3506,5,FALSE),IF($C$672&gt;0,VLOOKUP($C736,ENTRATE!$U$7:$Z$1006,5,FALSE),""))))</f>
        <v/>
      </c>
      <c r="H736" s="65" t="str">
        <f>IF($C$669&gt;0,VLOOKUP($C736,SPESA!$U$7:$Z$5006,6,FALSE),IF($C$670&gt;0,VLOOKUP($C736,CASA!$U$7:$Z$3506,6,FALSE),IF($C$671&gt;0,VLOOKUP($C736,PERSONALE!$U$7:$Z$3506,6,FALSE),IF($C$672&gt;0,VLOOKUP($C736,ENTRATE!$U$7:$Z$1006,6,FALSE),""))))</f>
        <v/>
      </c>
      <c r="I736" s="264">
        <v>63</v>
      </c>
      <c r="J736" s="66" t="e">
        <f t="shared" si="37"/>
        <v>#N/A</v>
      </c>
      <c r="K736" s="1"/>
    </row>
    <row r="737" spans="1:11" hidden="1">
      <c r="A737" s="1"/>
      <c r="B737" s="265" t="e">
        <f>VLOOKUP(E737,$F$674:$I$1173,4,FALSE)+COUNTIF(J$674:J736,J737)</f>
        <v>#N/A</v>
      </c>
      <c r="C737" s="264">
        <v>64</v>
      </c>
      <c r="D737" s="64" t="str">
        <f>IF($C$669&gt;0,VLOOKUP($C737,SPESA!$U$7:$Z$5006,3,FALSE),IF($C$670&gt;0,VLOOKUP($C737,CASA!$U$7:$Z$3506,3,FALSE),IF($C$671&gt;0,VLOOKUP($C737,PERSONALE!$U$7:$Z$3506,3,FALSE),IF($C$672&gt;0,VLOOKUP($C737,ENTRATE!$U$7:$Z$1006,3,FALSE),""))))</f>
        <v/>
      </c>
      <c r="E737" s="64" t="str">
        <f t="shared" si="35"/>
        <v/>
      </c>
      <c r="F737" s="64" t="e">
        <f t="shared" si="36"/>
        <v>#NUM!</v>
      </c>
      <c r="G737" s="63" t="str">
        <f>IF($C$669&gt;0,VLOOKUP($C737,SPESA!$U$7:$Z$5006,5,FALSE),IF($C$670&gt;0,VLOOKUP($C737,CASA!$U$7:$Z$3506,5,FALSE),IF($C$671&gt;0,VLOOKUP($C737,PERSONALE!$U$7:$Z$3506,5,FALSE),IF($C$672&gt;0,VLOOKUP($C737,ENTRATE!$U$7:$Z$1006,5,FALSE),""))))</f>
        <v/>
      </c>
      <c r="H737" s="65" t="str">
        <f>IF($C$669&gt;0,VLOOKUP($C737,SPESA!$U$7:$Z$5006,6,FALSE),IF($C$670&gt;0,VLOOKUP($C737,CASA!$U$7:$Z$3506,6,FALSE),IF($C$671&gt;0,VLOOKUP($C737,PERSONALE!$U$7:$Z$3506,6,FALSE),IF($C$672&gt;0,VLOOKUP($C737,ENTRATE!$U$7:$Z$1006,6,FALSE),""))))</f>
        <v/>
      </c>
      <c r="I737" s="264">
        <v>64</v>
      </c>
      <c r="J737" s="66" t="e">
        <f t="shared" si="37"/>
        <v>#N/A</v>
      </c>
      <c r="K737" s="1"/>
    </row>
    <row r="738" spans="1:11" hidden="1">
      <c r="A738" s="1"/>
      <c r="B738" s="265" t="e">
        <f>VLOOKUP(E738,$F$674:$I$1173,4,FALSE)+COUNTIF(J$674:J737,J738)</f>
        <v>#N/A</v>
      </c>
      <c r="C738" s="264">
        <v>65</v>
      </c>
      <c r="D738" s="64" t="str">
        <f>IF($C$669&gt;0,VLOOKUP($C738,SPESA!$U$7:$Z$5006,3,FALSE),IF($C$670&gt;0,VLOOKUP($C738,CASA!$U$7:$Z$3506,3,FALSE),IF($C$671&gt;0,VLOOKUP($C738,PERSONALE!$U$7:$Z$3506,3,FALSE),IF($C$672&gt;0,VLOOKUP($C738,ENTRATE!$U$7:$Z$1006,3,FALSE),""))))</f>
        <v/>
      </c>
      <c r="E738" s="64" t="str">
        <f t="shared" si="35"/>
        <v/>
      </c>
      <c r="F738" s="64" t="e">
        <f t="shared" si="36"/>
        <v>#NUM!</v>
      </c>
      <c r="G738" s="63" t="str">
        <f>IF($C$669&gt;0,VLOOKUP($C738,SPESA!$U$7:$Z$5006,5,FALSE),IF($C$670&gt;0,VLOOKUP($C738,CASA!$U$7:$Z$3506,5,FALSE),IF($C$671&gt;0,VLOOKUP($C738,PERSONALE!$U$7:$Z$3506,5,FALSE),IF($C$672&gt;0,VLOOKUP($C738,ENTRATE!$U$7:$Z$1006,5,FALSE),""))))</f>
        <v/>
      </c>
      <c r="H738" s="65" t="str">
        <f>IF($C$669&gt;0,VLOOKUP($C738,SPESA!$U$7:$Z$5006,6,FALSE),IF($C$670&gt;0,VLOOKUP($C738,CASA!$U$7:$Z$3506,6,FALSE),IF($C$671&gt;0,VLOOKUP($C738,PERSONALE!$U$7:$Z$3506,6,FALSE),IF($C$672&gt;0,VLOOKUP($C738,ENTRATE!$U$7:$Z$1006,6,FALSE),""))))</f>
        <v/>
      </c>
      <c r="I738" s="264">
        <v>65</v>
      </c>
      <c r="J738" s="66" t="e">
        <f t="shared" si="37"/>
        <v>#N/A</v>
      </c>
      <c r="K738" s="1"/>
    </row>
    <row r="739" spans="1:11" hidden="1">
      <c r="A739" s="1"/>
      <c r="B739" s="265" t="e">
        <f>VLOOKUP(E739,$F$674:$I$1173,4,FALSE)+COUNTIF(J$674:J738,J739)</f>
        <v>#N/A</v>
      </c>
      <c r="C739" s="264">
        <v>66</v>
      </c>
      <c r="D739" s="64" t="str">
        <f>IF($C$669&gt;0,VLOOKUP($C739,SPESA!$U$7:$Z$5006,3,FALSE),IF($C$670&gt;0,VLOOKUP($C739,CASA!$U$7:$Z$3506,3,FALSE),IF($C$671&gt;0,VLOOKUP($C739,PERSONALE!$U$7:$Z$3506,3,FALSE),IF($C$672&gt;0,VLOOKUP($C739,ENTRATE!$U$7:$Z$1006,3,FALSE),""))))</f>
        <v/>
      </c>
      <c r="E739" s="64" t="str">
        <f t="shared" ref="E739:E802" si="38">IF(ISERROR(D739),"",D739)</f>
        <v/>
      </c>
      <c r="F739" s="64" t="e">
        <f t="shared" ref="F739:F802" si="39">SMALL(E$674:E$1173,C739)</f>
        <v>#NUM!</v>
      </c>
      <c r="G739" s="63" t="str">
        <f>IF($C$669&gt;0,VLOOKUP($C739,SPESA!$U$7:$Z$5006,5,FALSE),IF($C$670&gt;0,VLOOKUP($C739,CASA!$U$7:$Z$3506,5,FALSE),IF($C$671&gt;0,VLOOKUP($C739,PERSONALE!$U$7:$Z$3506,5,FALSE),IF($C$672&gt;0,VLOOKUP($C739,ENTRATE!$U$7:$Z$1006,5,FALSE),""))))</f>
        <v/>
      </c>
      <c r="H739" s="65" t="str">
        <f>IF($C$669&gt;0,VLOOKUP($C739,SPESA!$U$7:$Z$5006,6,FALSE),IF($C$670&gt;0,VLOOKUP($C739,CASA!$U$7:$Z$3506,6,FALSE),IF($C$671&gt;0,VLOOKUP($C739,PERSONALE!$U$7:$Z$3506,6,FALSE),IF($C$672&gt;0,VLOOKUP($C739,ENTRATE!$U$7:$Z$1006,6,FALSE),""))))</f>
        <v/>
      </c>
      <c r="I739" s="264">
        <v>66</v>
      </c>
      <c r="J739" s="66" t="e">
        <f t="shared" ref="J739:J802" si="40">VLOOKUP(D739,$F$674:$I$1173,4,FALSE)</f>
        <v>#N/A</v>
      </c>
      <c r="K739" s="1"/>
    </row>
    <row r="740" spans="1:11" hidden="1">
      <c r="A740" s="1"/>
      <c r="B740" s="265" t="e">
        <f>VLOOKUP(E740,$F$674:$I$1173,4,FALSE)+COUNTIF(J$674:J739,J740)</f>
        <v>#N/A</v>
      </c>
      <c r="C740" s="264">
        <v>67</v>
      </c>
      <c r="D740" s="64" t="str">
        <f>IF($C$669&gt;0,VLOOKUP($C740,SPESA!$U$7:$Z$5006,3,FALSE),IF($C$670&gt;0,VLOOKUP($C740,CASA!$U$7:$Z$3506,3,FALSE),IF($C$671&gt;0,VLOOKUP($C740,PERSONALE!$U$7:$Z$3506,3,FALSE),IF($C$672&gt;0,VLOOKUP($C740,ENTRATE!$U$7:$Z$1006,3,FALSE),""))))</f>
        <v/>
      </c>
      <c r="E740" s="64" t="str">
        <f t="shared" si="38"/>
        <v/>
      </c>
      <c r="F740" s="64" t="e">
        <f t="shared" si="39"/>
        <v>#NUM!</v>
      </c>
      <c r="G740" s="63" t="str">
        <f>IF($C$669&gt;0,VLOOKUP($C740,SPESA!$U$7:$Z$5006,5,FALSE),IF($C$670&gt;0,VLOOKUP($C740,CASA!$U$7:$Z$3506,5,FALSE),IF($C$671&gt;0,VLOOKUP($C740,PERSONALE!$U$7:$Z$3506,5,FALSE),IF($C$672&gt;0,VLOOKUP($C740,ENTRATE!$U$7:$Z$1006,5,FALSE),""))))</f>
        <v/>
      </c>
      <c r="H740" s="65" t="str">
        <f>IF($C$669&gt;0,VLOOKUP($C740,SPESA!$U$7:$Z$5006,6,FALSE),IF($C$670&gt;0,VLOOKUP($C740,CASA!$U$7:$Z$3506,6,FALSE),IF($C$671&gt;0,VLOOKUP($C740,PERSONALE!$U$7:$Z$3506,6,FALSE),IF($C$672&gt;0,VLOOKUP($C740,ENTRATE!$U$7:$Z$1006,6,FALSE),""))))</f>
        <v/>
      </c>
      <c r="I740" s="264">
        <v>67</v>
      </c>
      <c r="J740" s="66" t="e">
        <f t="shared" si="40"/>
        <v>#N/A</v>
      </c>
      <c r="K740" s="1"/>
    </row>
    <row r="741" spans="1:11" hidden="1">
      <c r="A741" s="1"/>
      <c r="B741" s="265" t="e">
        <f>VLOOKUP(E741,$F$674:$I$1173,4,FALSE)+COUNTIF(J$674:J740,J741)</f>
        <v>#N/A</v>
      </c>
      <c r="C741" s="264">
        <v>68</v>
      </c>
      <c r="D741" s="64" t="str">
        <f>IF($C$669&gt;0,VLOOKUP($C741,SPESA!$U$7:$Z$5006,3,FALSE),IF($C$670&gt;0,VLOOKUP($C741,CASA!$U$7:$Z$3506,3,FALSE),IF($C$671&gt;0,VLOOKUP($C741,PERSONALE!$U$7:$Z$3506,3,FALSE),IF($C$672&gt;0,VLOOKUP($C741,ENTRATE!$U$7:$Z$1006,3,FALSE),""))))</f>
        <v/>
      </c>
      <c r="E741" s="64" t="str">
        <f t="shared" si="38"/>
        <v/>
      </c>
      <c r="F741" s="64" t="e">
        <f t="shared" si="39"/>
        <v>#NUM!</v>
      </c>
      <c r="G741" s="63" t="str">
        <f>IF($C$669&gt;0,VLOOKUP($C741,SPESA!$U$7:$Z$5006,5,FALSE),IF($C$670&gt;0,VLOOKUP($C741,CASA!$U$7:$Z$3506,5,FALSE),IF($C$671&gt;0,VLOOKUP($C741,PERSONALE!$U$7:$Z$3506,5,FALSE),IF($C$672&gt;0,VLOOKUP($C741,ENTRATE!$U$7:$Z$1006,5,FALSE),""))))</f>
        <v/>
      </c>
      <c r="H741" s="65" t="str">
        <f>IF($C$669&gt;0,VLOOKUP($C741,SPESA!$U$7:$Z$5006,6,FALSE),IF($C$670&gt;0,VLOOKUP($C741,CASA!$U$7:$Z$3506,6,FALSE),IF($C$671&gt;0,VLOOKUP($C741,PERSONALE!$U$7:$Z$3506,6,FALSE),IF($C$672&gt;0,VLOOKUP($C741,ENTRATE!$U$7:$Z$1006,6,FALSE),""))))</f>
        <v/>
      </c>
      <c r="I741" s="264">
        <v>68</v>
      </c>
      <c r="J741" s="66" t="e">
        <f t="shared" si="40"/>
        <v>#N/A</v>
      </c>
      <c r="K741" s="1"/>
    </row>
    <row r="742" spans="1:11" hidden="1">
      <c r="A742" s="1"/>
      <c r="B742" s="265" t="e">
        <f>VLOOKUP(E742,$F$674:$I$1173,4,FALSE)+COUNTIF(J$674:J741,J742)</f>
        <v>#N/A</v>
      </c>
      <c r="C742" s="264">
        <v>69</v>
      </c>
      <c r="D742" s="64" t="str">
        <f>IF($C$669&gt;0,VLOOKUP($C742,SPESA!$U$7:$Z$5006,3,FALSE),IF($C$670&gt;0,VLOOKUP($C742,CASA!$U$7:$Z$3506,3,FALSE),IF($C$671&gt;0,VLOOKUP($C742,PERSONALE!$U$7:$Z$3506,3,FALSE),IF($C$672&gt;0,VLOOKUP($C742,ENTRATE!$U$7:$Z$1006,3,FALSE),""))))</f>
        <v/>
      </c>
      <c r="E742" s="64" t="str">
        <f t="shared" si="38"/>
        <v/>
      </c>
      <c r="F742" s="64" t="e">
        <f t="shared" si="39"/>
        <v>#NUM!</v>
      </c>
      <c r="G742" s="63" t="str">
        <f>IF($C$669&gt;0,VLOOKUP($C742,SPESA!$U$7:$Z$5006,5,FALSE),IF($C$670&gt;0,VLOOKUP($C742,CASA!$U$7:$Z$3506,5,FALSE),IF($C$671&gt;0,VLOOKUP($C742,PERSONALE!$U$7:$Z$3506,5,FALSE),IF($C$672&gt;0,VLOOKUP($C742,ENTRATE!$U$7:$Z$1006,5,FALSE),""))))</f>
        <v/>
      </c>
      <c r="H742" s="65" t="str">
        <f>IF($C$669&gt;0,VLOOKUP($C742,SPESA!$U$7:$Z$5006,6,FALSE),IF($C$670&gt;0,VLOOKUP($C742,CASA!$U$7:$Z$3506,6,FALSE),IF($C$671&gt;0,VLOOKUP($C742,PERSONALE!$U$7:$Z$3506,6,FALSE),IF($C$672&gt;0,VLOOKUP($C742,ENTRATE!$U$7:$Z$1006,6,FALSE),""))))</f>
        <v/>
      </c>
      <c r="I742" s="264">
        <v>69</v>
      </c>
      <c r="J742" s="66" t="e">
        <f t="shared" si="40"/>
        <v>#N/A</v>
      </c>
      <c r="K742" s="1"/>
    </row>
    <row r="743" spans="1:11" hidden="1">
      <c r="A743" s="1"/>
      <c r="B743" s="265" t="e">
        <f>VLOOKUP(E743,$F$674:$I$1173,4,FALSE)+COUNTIF(J$674:J742,J743)</f>
        <v>#N/A</v>
      </c>
      <c r="C743" s="264">
        <v>70</v>
      </c>
      <c r="D743" s="64" t="str">
        <f>IF($C$669&gt;0,VLOOKUP($C743,SPESA!$U$7:$Z$5006,3,FALSE),IF($C$670&gt;0,VLOOKUP($C743,CASA!$U$7:$Z$3506,3,FALSE),IF($C$671&gt;0,VLOOKUP($C743,PERSONALE!$U$7:$Z$3506,3,FALSE),IF($C$672&gt;0,VLOOKUP($C743,ENTRATE!$U$7:$Z$1006,3,FALSE),""))))</f>
        <v/>
      </c>
      <c r="E743" s="64" t="str">
        <f t="shared" si="38"/>
        <v/>
      </c>
      <c r="F743" s="64" t="e">
        <f t="shared" si="39"/>
        <v>#NUM!</v>
      </c>
      <c r="G743" s="63" t="str">
        <f>IF($C$669&gt;0,VLOOKUP($C743,SPESA!$U$7:$Z$5006,5,FALSE),IF($C$670&gt;0,VLOOKUP($C743,CASA!$U$7:$Z$3506,5,FALSE),IF($C$671&gt;0,VLOOKUP($C743,PERSONALE!$U$7:$Z$3506,5,FALSE),IF($C$672&gt;0,VLOOKUP($C743,ENTRATE!$U$7:$Z$1006,5,FALSE),""))))</f>
        <v/>
      </c>
      <c r="H743" s="65" t="str">
        <f>IF($C$669&gt;0,VLOOKUP($C743,SPESA!$U$7:$Z$5006,6,FALSE),IF($C$670&gt;0,VLOOKUP($C743,CASA!$U$7:$Z$3506,6,FALSE),IF($C$671&gt;0,VLOOKUP($C743,PERSONALE!$U$7:$Z$3506,6,FALSE),IF($C$672&gt;0,VLOOKUP($C743,ENTRATE!$U$7:$Z$1006,6,FALSE),""))))</f>
        <v/>
      </c>
      <c r="I743" s="264">
        <v>70</v>
      </c>
      <c r="J743" s="66" t="e">
        <f t="shared" si="40"/>
        <v>#N/A</v>
      </c>
      <c r="K743" s="1"/>
    </row>
    <row r="744" spans="1:11" hidden="1">
      <c r="A744" s="1"/>
      <c r="B744" s="265" t="e">
        <f>VLOOKUP(E744,$F$674:$I$1173,4,FALSE)+COUNTIF(J$674:J743,J744)</f>
        <v>#N/A</v>
      </c>
      <c r="C744" s="264">
        <v>71</v>
      </c>
      <c r="D744" s="64" t="str">
        <f>IF($C$669&gt;0,VLOOKUP($C744,SPESA!$U$7:$Z$5006,3,FALSE),IF($C$670&gt;0,VLOOKUP($C744,CASA!$U$7:$Z$3506,3,FALSE),IF($C$671&gt;0,VLOOKUP($C744,PERSONALE!$U$7:$Z$3506,3,FALSE),IF($C$672&gt;0,VLOOKUP($C744,ENTRATE!$U$7:$Z$1006,3,FALSE),""))))</f>
        <v/>
      </c>
      <c r="E744" s="64" t="str">
        <f t="shared" si="38"/>
        <v/>
      </c>
      <c r="F744" s="64" t="e">
        <f t="shared" si="39"/>
        <v>#NUM!</v>
      </c>
      <c r="G744" s="63" t="str">
        <f>IF($C$669&gt;0,VLOOKUP($C744,SPESA!$U$7:$Z$5006,5,FALSE),IF($C$670&gt;0,VLOOKUP($C744,CASA!$U$7:$Z$3506,5,FALSE),IF($C$671&gt;0,VLOOKUP($C744,PERSONALE!$U$7:$Z$3506,5,FALSE),IF($C$672&gt;0,VLOOKUP($C744,ENTRATE!$U$7:$Z$1006,5,FALSE),""))))</f>
        <v/>
      </c>
      <c r="H744" s="65" t="str">
        <f>IF($C$669&gt;0,VLOOKUP($C744,SPESA!$U$7:$Z$5006,6,FALSE),IF($C$670&gt;0,VLOOKUP($C744,CASA!$U$7:$Z$3506,6,FALSE),IF($C$671&gt;0,VLOOKUP($C744,PERSONALE!$U$7:$Z$3506,6,FALSE),IF($C$672&gt;0,VLOOKUP($C744,ENTRATE!$U$7:$Z$1006,6,FALSE),""))))</f>
        <v/>
      </c>
      <c r="I744" s="264">
        <v>71</v>
      </c>
      <c r="J744" s="66" t="e">
        <f t="shared" si="40"/>
        <v>#N/A</v>
      </c>
      <c r="K744" s="1"/>
    </row>
    <row r="745" spans="1:11" hidden="1">
      <c r="A745" s="1"/>
      <c r="B745" s="265" t="e">
        <f>VLOOKUP(E745,$F$674:$I$1173,4,FALSE)+COUNTIF(J$674:J744,J745)</f>
        <v>#N/A</v>
      </c>
      <c r="C745" s="264">
        <v>72</v>
      </c>
      <c r="D745" s="64" t="str">
        <f>IF($C$669&gt;0,VLOOKUP($C745,SPESA!$U$7:$Z$5006,3,FALSE),IF($C$670&gt;0,VLOOKUP($C745,CASA!$U$7:$Z$3506,3,FALSE),IF($C$671&gt;0,VLOOKUP($C745,PERSONALE!$U$7:$Z$3506,3,FALSE),IF($C$672&gt;0,VLOOKUP($C745,ENTRATE!$U$7:$Z$1006,3,FALSE),""))))</f>
        <v/>
      </c>
      <c r="E745" s="64" t="str">
        <f t="shared" si="38"/>
        <v/>
      </c>
      <c r="F745" s="64" t="e">
        <f t="shared" si="39"/>
        <v>#NUM!</v>
      </c>
      <c r="G745" s="63" t="str">
        <f>IF($C$669&gt;0,VLOOKUP($C745,SPESA!$U$7:$Z$5006,5,FALSE),IF($C$670&gt;0,VLOOKUP($C745,CASA!$U$7:$Z$3506,5,FALSE),IF($C$671&gt;0,VLOOKUP($C745,PERSONALE!$U$7:$Z$3506,5,FALSE),IF($C$672&gt;0,VLOOKUP($C745,ENTRATE!$U$7:$Z$1006,5,FALSE),""))))</f>
        <v/>
      </c>
      <c r="H745" s="65" t="str">
        <f>IF($C$669&gt;0,VLOOKUP($C745,SPESA!$U$7:$Z$5006,6,FALSE),IF($C$670&gt;0,VLOOKUP($C745,CASA!$U$7:$Z$3506,6,FALSE),IF($C$671&gt;0,VLOOKUP($C745,PERSONALE!$U$7:$Z$3506,6,FALSE),IF($C$672&gt;0,VLOOKUP($C745,ENTRATE!$U$7:$Z$1006,6,FALSE),""))))</f>
        <v/>
      </c>
      <c r="I745" s="264">
        <v>72</v>
      </c>
      <c r="J745" s="66" t="e">
        <f t="shared" si="40"/>
        <v>#N/A</v>
      </c>
      <c r="K745" s="1"/>
    </row>
    <row r="746" spans="1:11" hidden="1">
      <c r="A746" s="1"/>
      <c r="B746" s="265" t="e">
        <f>VLOOKUP(E746,$F$674:$I$1173,4,FALSE)+COUNTIF(J$674:J745,J746)</f>
        <v>#N/A</v>
      </c>
      <c r="C746" s="264">
        <v>73</v>
      </c>
      <c r="D746" s="64" t="str">
        <f>IF($C$669&gt;0,VLOOKUP($C746,SPESA!$U$7:$Z$5006,3,FALSE),IF($C$670&gt;0,VLOOKUP($C746,CASA!$U$7:$Z$3506,3,FALSE),IF($C$671&gt;0,VLOOKUP($C746,PERSONALE!$U$7:$Z$3506,3,FALSE),IF($C$672&gt;0,VLOOKUP($C746,ENTRATE!$U$7:$Z$1006,3,FALSE),""))))</f>
        <v/>
      </c>
      <c r="E746" s="64" t="str">
        <f t="shared" si="38"/>
        <v/>
      </c>
      <c r="F746" s="64" t="e">
        <f t="shared" si="39"/>
        <v>#NUM!</v>
      </c>
      <c r="G746" s="63" t="str">
        <f>IF($C$669&gt;0,VLOOKUP($C746,SPESA!$U$7:$Z$5006,5,FALSE),IF($C$670&gt;0,VLOOKUP($C746,CASA!$U$7:$Z$3506,5,FALSE),IF($C$671&gt;0,VLOOKUP($C746,PERSONALE!$U$7:$Z$3506,5,FALSE),IF($C$672&gt;0,VLOOKUP($C746,ENTRATE!$U$7:$Z$1006,5,FALSE),""))))</f>
        <v/>
      </c>
      <c r="H746" s="65" t="str">
        <f>IF($C$669&gt;0,VLOOKUP($C746,SPESA!$U$7:$Z$5006,6,FALSE),IF($C$670&gt;0,VLOOKUP($C746,CASA!$U$7:$Z$3506,6,FALSE),IF($C$671&gt;0,VLOOKUP($C746,PERSONALE!$U$7:$Z$3506,6,FALSE),IF($C$672&gt;0,VLOOKUP($C746,ENTRATE!$U$7:$Z$1006,6,FALSE),""))))</f>
        <v/>
      </c>
      <c r="I746" s="264">
        <v>73</v>
      </c>
      <c r="J746" s="66" t="e">
        <f t="shared" si="40"/>
        <v>#N/A</v>
      </c>
      <c r="K746" s="1"/>
    </row>
    <row r="747" spans="1:11" hidden="1">
      <c r="A747" s="1"/>
      <c r="B747" s="265" t="e">
        <f>VLOOKUP(E747,$F$674:$I$1173,4,FALSE)+COUNTIF(J$674:J746,J747)</f>
        <v>#N/A</v>
      </c>
      <c r="C747" s="264">
        <v>74</v>
      </c>
      <c r="D747" s="64" t="str">
        <f>IF($C$669&gt;0,VLOOKUP($C747,SPESA!$U$7:$Z$5006,3,FALSE),IF($C$670&gt;0,VLOOKUP($C747,CASA!$U$7:$Z$3506,3,FALSE),IF($C$671&gt;0,VLOOKUP($C747,PERSONALE!$U$7:$Z$3506,3,FALSE),IF($C$672&gt;0,VLOOKUP($C747,ENTRATE!$U$7:$Z$1006,3,FALSE),""))))</f>
        <v/>
      </c>
      <c r="E747" s="64" t="str">
        <f t="shared" si="38"/>
        <v/>
      </c>
      <c r="F747" s="64" t="e">
        <f t="shared" si="39"/>
        <v>#NUM!</v>
      </c>
      <c r="G747" s="63" t="str">
        <f>IF($C$669&gt;0,VLOOKUP($C747,SPESA!$U$7:$Z$5006,5,FALSE),IF($C$670&gt;0,VLOOKUP($C747,CASA!$U$7:$Z$3506,5,FALSE),IF($C$671&gt;0,VLOOKUP($C747,PERSONALE!$U$7:$Z$3506,5,FALSE),IF($C$672&gt;0,VLOOKUP($C747,ENTRATE!$U$7:$Z$1006,5,FALSE),""))))</f>
        <v/>
      </c>
      <c r="H747" s="65" t="str">
        <f>IF($C$669&gt;0,VLOOKUP($C747,SPESA!$U$7:$Z$5006,6,FALSE),IF($C$670&gt;0,VLOOKUP($C747,CASA!$U$7:$Z$3506,6,FALSE),IF($C$671&gt;0,VLOOKUP($C747,PERSONALE!$U$7:$Z$3506,6,FALSE),IF($C$672&gt;0,VLOOKUP($C747,ENTRATE!$U$7:$Z$1006,6,FALSE),""))))</f>
        <v/>
      </c>
      <c r="I747" s="264">
        <v>74</v>
      </c>
      <c r="J747" s="66" t="e">
        <f t="shared" si="40"/>
        <v>#N/A</v>
      </c>
      <c r="K747" s="1"/>
    </row>
    <row r="748" spans="1:11" hidden="1">
      <c r="A748" s="1"/>
      <c r="B748" s="265" t="e">
        <f>VLOOKUP(E748,$F$674:$I$1173,4,FALSE)+COUNTIF(J$674:J747,J748)</f>
        <v>#N/A</v>
      </c>
      <c r="C748" s="264">
        <v>75</v>
      </c>
      <c r="D748" s="64" t="str">
        <f>IF($C$669&gt;0,VLOOKUP($C748,SPESA!$U$7:$Z$5006,3,FALSE),IF($C$670&gt;0,VLOOKUP($C748,CASA!$U$7:$Z$3506,3,FALSE),IF($C$671&gt;0,VLOOKUP($C748,PERSONALE!$U$7:$Z$3506,3,FALSE),IF($C$672&gt;0,VLOOKUP($C748,ENTRATE!$U$7:$Z$1006,3,FALSE),""))))</f>
        <v/>
      </c>
      <c r="E748" s="64" t="str">
        <f t="shared" si="38"/>
        <v/>
      </c>
      <c r="F748" s="64" t="e">
        <f t="shared" si="39"/>
        <v>#NUM!</v>
      </c>
      <c r="G748" s="63" t="str">
        <f>IF($C$669&gt;0,VLOOKUP($C748,SPESA!$U$7:$Z$5006,5,FALSE),IF($C$670&gt;0,VLOOKUP($C748,CASA!$U$7:$Z$3506,5,FALSE),IF($C$671&gt;0,VLOOKUP($C748,PERSONALE!$U$7:$Z$3506,5,FALSE),IF($C$672&gt;0,VLOOKUP($C748,ENTRATE!$U$7:$Z$1006,5,FALSE),""))))</f>
        <v/>
      </c>
      <c r="H748" s="65" t="str">
        <f>IF($C$669&gt;0,VLOOKUP($C748,SPESA!$U$7:$Z$5006,6,FALSE),IF($C$670&gt;0,VLOOKUP($C748,CASA!$U$7:$Z$3506,6,FALSE),IF($C$671&gt;0,VLOOKUP($C748,PERSONALE!$U$7:$Z$3506,6,FALSE),IF($C$672&gt;0,VLOOKUP($C748,ENTRATE!$U$7:$Z$1006,6,FALSE),""))))</f>
        <v/>
      </c>
      <c r="I748" s="264">
        <v>75</v>
      </c>
      <c r="J748" s="66" t="e">
        <f t="shared" si="40"/>
        <v>#N/A</v>
      </c>
      <c r="K748" s="1"/>
    </row>
    <row r="749" spans="1:11" hidden="1">
      <c r="A749" s="1"/>
      <c r="B749" s="265" t="e">
        <f>VLOOKUP(E749,$F$674:$I$1173,4,FALSE)+COUNTIF(J$674:J748,J749)</f>
        <v>#N/A</v>
      </c>
      <c r="C749" s="264">
        <v>76</v>
      </c>
      <c r="D749" s="64" t="str">
        <f>IF($C$669&gt;0,VLOOKUP($C749,SPESA!$U$7:$Z$5006,3,FALSE),IF($C$670&gt;0,VLOOKUP($C749,CASA!$U$7:$Z$3506,3,FALSE),IF($C$671&gt;0,VLOOKUP($C749,PERSONALE!$U$7:$Z$3506,3,FALSE),IF($C$672&gt;0,VLOOKUP($C749,ENTRATE!$U$7:$Z$1006,3,FALSE),""))))</f>
        <v/>
      </c>
      <c r="E749" s="64" t="str">
        <f t="shared" si="38"/>
        <v/>
      </c>
      <c r="F749" s="64" t="e">
        <f t="shared" si="39"/>
        <v>#NUM!</v>
      </c>
      <c r="G749" s="63" t="str">
        <f>IF($C$669&gt;0,VLOOKUP($C749,SPESA!$U$7:$Z$5006,5,FALSE),IF($C$670&gt;0,VLOOKUP($C749,CASA!$U$7:$Z$3506,5,FALSE),IF($C$671&gt;0,VLOOKUP($C749,PERSONALE!$U$7:$Z$3506,5,FALSE),IF($C$672&gt;0,VLOOKUP($C749,ENTRATE!$U$7:$Z$1006,5,FALSE),""))))</f>
        <v/>
      </c>
      <c r="H749" s="65" t="str">
        <f>IF($C$669&gt;0,VLOOKUP($C749,SPESA!$U$7:$Z$5006,6,FALSE),IF($C$670&gt;0,VLOOKUP($C749,CASA!$U$7:$Z$3506,6,FALSE),IF($C$671&gt;0,VLOOKUP($C749,PERSONALE!$U$7:$Z$3506,6,FALSE),IF($C$672&gt;0,VLOOKUP($C749,ENTRATE!$U$7:$Z$1006,6,FALSE),""))))</f>
        <v/>
      </c>
      <c r="I749" s="264">
        <v>76</v>
      </c>
      <c r="J749" s="66" t="e">
        <f t="shared" si="40"/>
        <v>#N/A</v>
      </c>
      <c r="K749" s="1"/>
    </row>
    <row r="750" spans="1:11" hidden="1">
      <c r="A750" s="1"/>
      <c r="B750" s="265" t="e">
        <f>VLOOKUP(E750,$F$674:$I$1173,4,FALSE)+COUNTIF(J$674:J749,J750)</f>
        <v>#N/A</v>
      </c>
      <c r="C750" s="264">
        <v>77</v>
      </c>
      <c r="D750" s="64" t="str">
        <f>IF($C$669&gt;0,VLOOKUP($C750,SPESA!$U$7:$Z$5006,3,FALSE),IF($C$670&gt;0,VLOOKUP($C750,CASA!$U$7:$Z$3506,3,FALSE),IF($C$671&gt;0,VLOOKUP($C750,PERSONALE!$U$7:$Z$3506,3,FALSE),IF($C$672&gt;0,VLOOKUP($C750,ENTRATE!$U$7:$Z$1006,3,FALSE),""))))</f>
        <v/>
      </c>
      <c r="E750" s="64" t="str">
        <f t="shared" si="38"/>
        <v/>
      </c>
      <c r="F750" s="64" t="e">
        <f t="shared" si="39"/>
        <v>#NUM!</v>
      </c>
      <c r="G750" s="63" t="str">
        <f>IF($C$669&gt;0,VLOOKUP($C750,SPESA!$U$7:$Z$5006,5,FALSE),IF($C$670&gt;0,VLOOKUP($C750,CASA!$U$7:$Z$3506,5,FALSE),IF($C$671&gt;0,VLOOKUP($C750,PERSONALE!$U$7:$Z$3506,5,FALSE),IF($C$672&gt;0,VLOOKUP($C750,ENTRATE!$U$7:$Z$1006,5,FALSE),""))))</f>
        <v/>
      </c>
      <c r="H750" s="65" t="str">
        <f>IF($C$669&gt;0,VLOOKUP($C750,SPESA!$U$7:$Z$5006,6,FALSE),IF($C$670&gt;0,VLOOKUP($C750,CASA!$U$7:$Z$3506,6,FALSE),IF($C$671&gt;0,VLOOKUP($C750,PERSONALE!$U$7:$Z$3506,6,FALSE),IF($C$672&gt;0,VLOOKUP($C750,ENTRATE!$U$7:$Z$1006,6,FALSE),""))))</f>
        <v/>
      </c>
      <c r="I750" s="264">
        <v>77</v>
      </c>
      <c r="J750" s="66" t="e">
        <f t="shared" si="40"/>
        <v>#N/A</v>
      </c>
      <c r="K750" s="1"/>
    </row>
    <row r="751" spans="1:11" hidden="1">
      <c r="A751" s="1"/>
      <c r="B751" s="265" t="e">
        <f>VLOOKUP(E751,$F$674:$I$1173,4,FALSE)+COUNTIF(J$674:J750,J751)</f>
        <v>#N/A</v>
      </c>
      <c r="C751" s="264">
        <v>78</v>
      </c>
      <c r="D751" s="64" t="str">
        <f>IF($C$669&gt;0,VLOOKUP($C751,SPESA!$U$7:$Z$5006,3,FALSE),IF($C$670&gt;0,VLOOKUP($C751,CASA!$U$7:$Z$3506,3,FALSE),IF($C$671&gt;0,VLOOKUP($C751,PERSONALE!$U$7:$Z$3506,3,FALSE),IF($C$672&gt;0,VLOOKUP($C751,ENTRATE!$U$7:$Z$1006,3,FALSE),""))))</f>
        <v/>
      </c>
      <c r="E751" s="64" t="str">
        <f t="shared" si="38"/>
        <v/>
      </c>
      <c r="F751" s="64" t="e">
        <f t="shared" si="39"/>
        <v>#NUM!</v>
      </c>
      <c r="G751" s="63" t="str">
        <f>IF($C$669&gt;0,VLOOKUP($C751,SPESA!$U$7:$Z$5006,5,FALSE),IF($C$670&gt;0,VLOOKUP($C751,CASA!$U$7:$Z$3506,5,FALSE),IF($C$671&gt;0,VLOOKUP($C751,PERSONALE!$U$7:$Z$3506,5,FALSE),IF($C$672&gt;0,VLOOKUP($C751,ENTRATE!$U$7:$Z$1006,5,FALSE),""))))</f>
        <v/>
      </c>
      <c r="H751" s="65" t="str">
        <f>IF($C$669&gt;0,VLOOKUP($C751,SPESA!$U$7:$Z$5006,6,FALSE),IF($C$670&gt;0,VLOOKUP($C751,CASA!$U$7:$Z$3506,6,FALSE),IF($C$671&gt;0,VLOOKUP($C751,PERSONALE!$U$7:$Z$3506,6,FALSE),IF($C$672&gt;0,VLOOKUP($C751,ENTRATE!$U$7:$Z$1006,6,FALSE),""))))</f>
        <v/>
      </c>
      <c r="I751" s="264">
        <v>78</v>
      </c>
      <c r="J751" s="66" t="e">
        <f t="shared" si="40"/>
        <v>#N/A</v>
      </c>
      <c r="K751" s="1"/>
    </row>
    <row r="752" spans="1:11" hidden="1">
      <c r="A752" s="1"/>
      <c r="B752" s="265" t="e">
        <f>VLOOKUP(E752,$F$674:$I$1173,4,FALSE)+COUNTIF(J$674:J751,J752)</f>
        <v>#N/A</v>
      </c>
      <c r="C752" s="264">
        <v>79</v>
      </c>
      <c r="D752" s="64" t="str">
        <f>IF($C$669&gt;0,VLOOKUP($C752,SPESA!$U$7:$Z$5006,3,FALSE),IF($C$670&gt;0,VLOOKUP($C752,CASA!$U$7:$Z$3506,3,FALSE),IF($C$671&gt;0,VLOOKUP($C752,PERSONALE!$U$7:$Z$3506,3,FALSE),IF($C$672&gt;0,VLOOKUP($C752,ENTRATE!$U$7:$Z$1006,3,FALSE),""))))</f>
        <v/>
      </c>
      <c r="E752" s="64" t="str">
        <f t="shared" si="38"/>
        <v/>
      </c>
      <c r="F752" s="64" t="e">
        <f t="shared" si="39"/>
        <v>#NUM!</v>
      </c>
      <c r="G752" s="63" t="str">
        <f>IF($C$669&gt;0,VLOOKUP($C752,SPESA!$U$7:$Z$5006,5,FALSE),IF($C$670&gt;0,VLOOKUP($C752,CASA!$U$7:$Z$3506,5,FALSE),IF($C$671&gt;0,VLOOKUP($C752,PERSONALE!$U$7:$Z$3506,5,FALSE),IF($C$672&gt;0,VLOOKUP($C752,ENTRATE!$U$7:$Z$1006,5,FALSE),""))))</f>
        <v/>
      </c>
      <c r="H752" s="65" t="str">
        <f>IF($C$669&gt;0,VLOOKUP($C752,SPESA!$U$7:$Z$5006,6,FALSE),IF($C$670&gt;0,VLOOKUP($C752,CASA!$U$7:$Z$3506,6,FALSE),IF($C$671&gt;0,VLOOKUP($C752,PERSONALE!$U$7:$Z$3506,6,FALSE),IF($C$672&gt;0,VLOOKUP($C752,ENTRATE!$U$7:$Z$1006,6,FALSE),""))))</f>
        <v/>
      </c>
      <c r="I752" s="264">
        <v>79</v>
      </c>
      <c r="J752" s="66" t="e">
        <f t="shared" si="40"/>
        <v>#N/A</v>
      </c>
      <c r="K752" s="1"/>
    </row>
    <row r="753" spans="1:11" hidden="1">
      <c r="A753" s="1"/>
      <c r="B753" s="265" t="e">
        <f>VLOOKUP(E753,$F$674:$I$1173,4,FALSE)+COUNTIF(J$674:J752,J753)</f>
        <v>#N/A</v>
      </c>
      <c r="C753" s="264">
        <v>80</v>
      </c>
      <c r="D753" s="64" t="str">
        <f>IF($C$669&gt;0,VLOOKUP($C753,SPESA!$U$7:$Z$5006,3,FALSE),IF($C$670&gt;0,VLOOKUP($C753,CASA!$U$7:$Z$3506,3,FALSE),IF($C$671&gt;0,VLOOKUP($C753,PERSONALE!$U$7:$Z$3506,3,FALSE),IF($C$672&gt;0,VLOOKUP($C753,ENTRATE!$U$7:$Z$1006,3,FALSE),""))))</f>
        <v/>
      </c>
      <c r="E753" s="64" t="str">
        <f t="shared" si="38"/>
        <v/>
      </c>
      <c r="F753" s="64" t="e">
        <f t="shared" si="39"/>
        <v>#NUM!</v>
      </c>
      <c r="G753" s="63" t="str">
        <f>IF($C$669&gt;0,VLOOKUP($C753,SPESA!$U$7:$Z$5006,5,FALSE),IF($C$670&gt;0,VLOOKUP($C753,CASA!$U$7:$Z$3506,5,FALSE),IF($C$671&gt;0,VLOOKUP($C753,PERSONALE!$U$7:$Z$3506,5,FALSE),IF($C$672&gt;0,VLOOKUP($C753,ENTRATE!$U$7:$Z$1006,5,FALSE),""))))</f>
        <v/>
      </c>
      <c r="H753" s="65" t="str">
        <f>IF($C$669&gt;0,VLOOKUP($C753,SPESA!$U$7:$Z$5006,6,FALSE),IF($C$670&gt;0,VLOOKUP($C753,CASA!$U$7:$Z$3506,6,FALSE),IF($C$671&gt;0,VLOOKUP($C753,PERSONALE!$U$7:$Z$3506,6,FALSE),IF($C$672&gt;0,VLOOKUP($C753,ENTRATE!$U$7:$Z$1006,6,FALSE),""))))</f>
        <v/>
      </c>
      <c r="I753" s="264">
        <v>80</v>
      </c>
      <c r="J753" s="66" t="e">
        <f t="shared" si="40"/>
        <v>#N/A</v>
      </c>
      <c r="K753" s="1"/>
    </row>
    <row r="754" spans="1:11" hidden="1">
      <c r="A754" s="1"/>
      <c r="B754" s="265" t="e">
        <f>VLOOKUP(E754,$F$674:$I$1173,4,FALSE)+COUNTIF(J$674:J753,J754)</f>
        <v>#N/A</v>
      </c>
      <c r="C754" s="264">
        <v>81</v>
      </c>
      <c r="D754" s="64" t="str">
        <f>IF($C$669&gt;0,VLOOKUP($C754,SPESA!$U$7:$Z$5006,3,FALSE),IF($C$670&gt;0,VLOOKUP($C754,CASA!$U$7:$Z$3506,3,FALSE),IF($C$671&gt;0,VLOOKUP($C754,PERSONALE!$U$7:$Z$3506,3,FALSE),IF($C$672&gt;0,VLOOKUP($C754,ENTRATE!$U$7:$Z$1006,3,FALSE),""))))</f>
        <v/>
      </c>
      <c r="E754" s="64" t="str">
        <f t="shared" si="38"/>
        <v/>
      </c>
      <c r="F754" s="64" t="e">
        <f t="shared" si="39"/>
        <v>#NUM!</v>
      </c>
      <c r="G754" s="63" t="str">
        <f>IF($C$669&gt;0,VLOOKUP($C754,SPESA!$U$7:$Z$5006,5,FALSE),IF($C$670&gt;0,VLOOKUP($C754,CASA!$U$7:$Z$3506,5,FALSE),IF($C$671&gt;0,VLOOKUP($C754,PERSONALE!$U$7:$Z$3506,5,FALSE),IF($C$672&gt;0,VLOOKUP($C754,ENTRATE!$U$7:$Z$1006,5,FALSE),""))))</f>
        <v/>
      </c>
      <c r="H754" s="65" t="str">
        <f>IF($C$669&gt;0,VLOOKUP($C754,SPESA!$U$7:$Z$5006,6,FALSE),IF($C$670&gt;0,VLOOKUP($C754,CASA!$U$7:$Z$3506,6,FALSE),IF($C$671&gt;0,VLOOKUP($C754,PERSONALE!$U$7:$Z$3506,6,FALSE),IF($C$672&gt;0,VLOOKUP($C754,ENTRATE!$U$7:$Z$1006,6,FALSE),""))))</f>
        <v/>
      </c>
      <c r="I754" s="264">
        <v>81</v>
      </c>
      <c r="J754" s="66" t="e">
        <f t="shared" si="40"/>
        <v>#N/A</v>
      </c>
      <c r="K754" s="1"/>
    </row>
    <row r="755" spans="1:11" hidden="1">
      <c r="A755" s="1"/>
      <c r="B755" s="265" t="e">
        <f>VLOOKUP(E755,$F$674:$I$1173,4,FALSE)+COUNTIF(J$674:J754,J755)</f>
        <v>#N/A</v>
      </c>
      <c r="C755" s="264">
        <v>82</v>
      </c>
      <c r="D755" s="64" t="str">
        <f>IF($C$669&gt;0,VLOOKUP($C755,SPESA!$U$7:$Z$5006,3,FALSE),IF($C$670&gt;0,VLOOKUP($C755,CASA!$U$7:$Z$3506,3,FALSE),IF($C$671&gt;0,VLOOKUP($C755,PERSONALE!$U$7:$Z$3506,3,FALSE),IF($C$672&gt;0,VLOOKUP($C755,ENTRATE!$U$7:$Z$1006,3,FALSE),""))))</f>
        <v/>
      </c>
      <c r="E755" s="64" t="str">
        <f t="shared" si="38"/>
        <v/>
      </c>
      <c r="F755" s="64" t="e">
        <f t="shared" si="39"/>
        <v>#NUM!</v>
      </c>
      <c r="G755" s="63" t="str">
        <f>IF($C$669&gt;0,VLOOKUP($C755,SPESA!$U$7:$Z$5006,5,FALSE),IF($C$670&gt;0,VLOOKUP($C755,CASA!$U$7:$Z$3506,5,FALSE),IF($C$671&gt;0,VLOOKUP($C755,PERSONALE!$U$7:$Z$3506,5,FALSE),IF($C$672&gt;0,VLOOKUP($C755,ENTRATE!$U$7:$Z$1006,5,FALSE),""))))</f>
        <v/>
      </c>
      <c r="H755" s="65" t="str">
        <f>IF($C$669&gt;0,VLOOKUP($C755,SPESA!$U$7:$Z$5006,6,FALSE),IF($C$670&gt;0,VLOOKUP($C755,CASA!$U$7:$Z$3506,6,FALSE),IF($C$671&gt;0,VLOOKUP($C755,PERSONALE!$U$7:$Z$3506,6,FALSE),IF($C$672&gt;0,VLOOKUP($C755,ENTRATE!$U$7:$Z$1006,6,FALSE),""))))</f>
        <v/>
      </c>
      <c r="I755" s="264">
        <v>82</v>
      </c>
      <c r="J755" s="66" t="e">
        <f t="shared" si="40"/>
        <v>#N/A</v>
      </c>
      <c r="K755" s="1"/>
    </row>
    <row r="756" spans="1:11" hidden="1">
      <c r="A756" s="1"/>
      <c r="B756" s="265" t="e">
        <f>VLOOKUP(E756,$F$674:$I$1173,4,FALSE)+COUNTIF(J$674:J755,J756)</f>
        <v>#N/A</v>
      </c>
      <c r="C756" s="264">
        <v>83</v>
      </c>
      <c r="D756" s="64" t="str">
        <f>IF($C$669&gt;0,VLOOKUP($C756,SPESA!$U$7:$Z$5006,3,FALSE),IF($C$670&gt;0,VLOOKUP($C756,CASA!$U$7:$Z$3506,3,FALSE),IF($C$671&gt;0,VLOOKUP($C756,PERSONALE!$U$7:$Z$3506,3,FALSE),IF($C$672&gt;0,VLOOKUP($C756,ENTRATE!$U$7:$Z$1006,3,FALSE),""))))</f>
        <v/>
      </c>
      <c r="E756" s="64" t="str">
        <f t="shared" si="38"/>
        <v/>
      </c>
      <c r="F756" s="64" t="e">
        <f t="shared" si="39"/>
        <v>#NUM!</v>
      </c>
      <c r="G756" s="63" t="str">
        <f>IF($C$669&gt;0,VLOOKUP($C756,SPESA!$U$7:$Z$5006,5,FALSE),IF($C$670&gt;0,VLOOKUP($C756,CASA!$U$7:$Z$3506,5,FALSE),IF($C$671&gt;0,VLOOKUP($C756,PERSONALE!$U$7:$Z$3506,5,FALSE),IF($C$672&gt;0,VLOOKUP($C756,ENTRATE!$U$7:$Z$1006,5,FALSE),""))))</f>
        <v/>
      </c>
      <c r="H756" s="65" t="str">
        <f>IF($C$669&gt;0,VLOOKUP($C756,SPESA!$U$7:$Z$5006,6,FALSE),IF($C$670&gt;0,VLOOKUP($C756,CASA!$U$7:$Z$3506,6,FALSE),IF($C$671&gt;0,VLOOKUP($C756,PERSONALE!$U$7:$Z$3506,6,FALSE),IF($C$672&gt;0,VLOOKUP($C756,ENTRATE!$U$7:$Z$1006,6,FALSE),""))))</f>
        <v/>
      </c>
      <c r="I756" s="264">
        <v>83</v>
      </c>
      <c r="J756" s="66" t="e">
        <f t="shared" si="40"/>
        <v>#N/A</v>
      </c>
      <c r="K756" s="1"/>
    </row>
    <row r="757" spans="1:11" hidden="1">
      <c r="A757" s="1"/>
      <c r="B757" s="265" t="e">
        <f>VLOOKUP(E757,$F$674:$I$1173,4,FALSE)+COUNTIF(J$674:J756,J757)</f>
        <v>#N/A</v>
      </c>
      <c r="C757" s="264">
        <v>84</v>
      </c>
      <c r="D757" s="64" t="str">
        <f>IF($C$669&gt;0,VLOOKUP($C757,SPESA!$U$7:$Z$5006,3,FALSE),IF($C$670&gt;0,VLOOKUP($C757,CASA!$U$7:$Z$3506,3,FALSE),IF($C$671&gt;0,VLOOKUP($C757,PERSONALE!$U$7:$Z$3506,3,FALSE),IF($C$672&gt;0,VLOOKUP($C757,ENTRATE!$U$7:$Z$1006,3,FALSE),""))))</f>
        <v/>
      </c>
      <c r="E757" s="64" t="str">
        <f t="shared" si="38"/>
        <v/>
      </c>
      <c r="F757" s="64" t="e">
        <f t="shared" si="39"/>
        <v>#NUM!</v>
      </c>
      <c r="G757" s="63" t="str">
        <f>IF($C$669&gt;0,VLOOKUP($C757,SPESA!$U$7:$Z$5006,5,FALSE),IF($C$670&gt;0,VLOOKUP($C757,CASA!$U$7:$Z$3506,5,FALSE),IF($C$671&gt;0,VLOOKUP($C757,PERSONALE!$U$7:$Z$3506,5,FALSE),IF($C$672&gt;0,VLOOKUP($C757,ENTRATE!$U$7:$Z$1006,5,FALSE),""))))</f>
        <v/>
      </c>
      <c r="H757" s="65" t="str">
        <f>IF($C$669&gt;0,VLOOKUP($C757,SPESA!$U$7:$Z$5006,6,FALSE),IF($C$670&gt;0,VLOOKUP($C757,CASA!$U$7:$Z$3506,6,FALSE),IF($C$671&gt;0,VLOOKUP($C757,PERSONALE!$U$7:$Z$3506,6,FALSE),IF($C$672&gt;0,VLOOKUP($C757,ENTRATE!$U$7:$Z$1006,6,FALSE),""))))</f>
        <v/>
      </c>
      <c r="I757" s="264">
        <v>84</v>
      </c>
      <c r="J757" s="66" t="e">
        <f t="shared" si="40"/>
        <v>#N/A</v>
      </c>
      <c r="K757" s="1"/>
    </row>
    <row r="758" spans="1:11" hidden="1">
      <c r="A758" s="1"/>
      <c r="B758" s="265" t="e">
        <f>VLOOKUP(E758,$F$674:$I$1173,4,FALSE)+COUNTIF(J$674:J757,J758)</f>
        <v>#N/A</v>
      </c>
      <c r="C758" s="264">
        <v>85</v>
      </c>
      <c r="D758" s="64" t="str">
        <f>IF($C$669&gt;0,VLOOKUP($C758,SPESA!$U$7:$Z$5006,3,FALSE),IF($C$670&gt;0,VLOOKUP($C758,CASA!$U$7:$Z$3506,3,FALSE),IF($C$671&gt;0,VLOOKUP($C758,PERSONALE!$U$7:$Z$3506,3,FALSE),IF($C$672&gt;0,VLOOKUP($C758,ENTRATE!$U$7:$Z$1006,3,FALSE),""))))</f>
        <v/>
      </c>
      <c r="E758" s="64" t="str">
        <f t="shared" si="38"/>
        <v/>
      </c>
      <c r="F758" s="64" t="e">
        <f t="shared" si="39"/>
        <v>#NUM!</v>
      </c>
      <c r="G758" s="63" t="str">
        <f>IF($C$669&gt;0,VLOOKUP($C758,SPESA!$U$7:$Z$5006,5,FALSE),IF($C$670&gt;0,VLOOKUP($C758,CASA!$U$7:$Z$3506,5,FALSE),IF($C$671&gt;0,VLOOKUP($C758,PERSONALE!$U$7:$Z$3506,5,FALSE),IF($C$672&gt;0,VLOOKUP($C758,ENTRATE!$U$7:$Z$1006,5,FALSE),""))))</f>
        <v/>
      </c>
      <c r="H758" s="65" t="str">
        <f>IF($C$669&gt;0,VLOOKUP($C758,SPESA!$U$7:$Z$5006,6,FALSE),IF($C$670&gt;0,VLOOKUP($C758,CASA!$U$7:$Z$3506,6,FALSE),IF($C$671&gt;0,VLOOKUP($C758,PERSONALE!$U$7:$Z$3506,6,FALSE),IF($C$672&gt;0,VLOOKUP($C758,ENTRATE!$U$7:$Z$1006,6,FALSE),""))))</f>
        <v/>
      </c>
      <c r="I758" s="264">
        <v>85</v>
      </c>
      <c r="J758" s="66" t="e">
        <f t="shared" si="40"/>
        <v>#N/A</v>
      </c>
      <c r="K758" s="1"/>
    </row>
    <row r="759" spans="1:11" hidden="1">
      <c r="A759" s="1"/>
      <c r="B759" s="265" t="e">
        <f>VLOOKUP(E759,$F$674:$I$1173,4,FALSE)+COUNTIF(J$674:J758,J759)</f>
        <v>#N/A</v>
      </c>
      <c r="C759" s="264">
        <v>86</v>
      </c>
      <c r="D759" s="64" t="str">
        <f>IF($C$669&gt;0,VLOOKUP($C759,SPESA!$U$7:$Z$5006,3,FALSE),IF($C$670&gt;0,VLOOKUP($C759,CASA!$U$7:$Z$3506,3,FALSE),IF($C$671&gt;0,VLOOKUP($C759,PERSONALE!$U$7:$Z$3506,3,FALSE),IF($C$672&gt;0,VLOOKUP($C759,ENTRATE!$U$7:$Z$1006,3,FALSE),""))))</f>
        <v/>
      </c>
      <c r="E759" s="64" t="str">
        <f t="shared" si="38"/>
        <v/>
      </c>
      <c r="F759" s="64" t="e">
        <f t="shared" si="39"/>
        <v>#NUM!</v>
      </c>
      <c r="G759" s="63" t="str">
        <f>IF($C$669&gt;0,VLOOKUP($C759,SPESA!$U$7:$Z$5006,5,FALSE),IF($C$670&gt;0,VLOOKUP($C759,CASA!$U$7:$Z$3506,5,FALSE),IF($C$671&gt;0,VLOOKUP($C759,PERSONALE!$U$7:$Z$3506,5,FALSE),IF($C$672&gt;0,VLOOKUP($C759,ENTRATE!$U$7:$Z$1006,5,FALSE),""))))</f>
        <v/>
      </c>
      <c r="H759" s="65" t="str">
        <f>IF($C$669&gt;0,VLOOKUP($C759,SPESA!$U$7:$Z$5006,6,FALSE),IF($C$670&gt;0,VLOOKUP($C759,CASA!$U$7:$Z$3506,6,FALSE),IF($C$671&gt;0,VLOOKUP($C759,PERSONALE!$U$7:$Z$3506,6,FALSE),IF($C$672&gt;0,VLOOKUP($C759,ENTRATE!$U$7:$Z$1006,6,FALSE),""))))</f>
        <v/>
      </c>
      <c r="I759" s="264">
        <v>86</v>
      </c>
      <c r="J759" s="66" t="e">
        <f t="shared" si="40"/>
        <v>#N/A</v>
      </c>
      <c r="K759" s="1"/>
    </row>
    <row r="760" spans="1:11" hidden="1">
      <c r="A760" s="1"/>
      <c r="B760" s="265" t="e">
        <f>VLOOKUP(E760,$F$674:$I$1173,4,FALSE)+COUNTIF(J$674:J759,J760)</f>
        <v>#N/A</v>
      </c>
      <c r="C760" s="264">
        <v>87</v>
      </c>
      <c r="D760" s="64" t="str">
        <f>IF($C$669&gt;0,VLOOKUP($C760,SPESA!$U$7:$Z$5006,3,FALSE),IF($C$670&gt;0,VLOOKUP($C760,CASA!$U$7:$Z$3506,3,FALSE),IF($C$671&gt;0,VLOOKUP($C760,PERSONALE!$U$7:$Z$3506,3,FALSE),IF($C$672&gt;0,VLOOKUP($C760,ENTRATE!$U$7:$Z$1006,3,FALSE),""))))</f>
        <v/>
      </c>
      <c r="E760" s="64" t="str">
        <f t="shared" si="38"/>
        <v/>
      </c>
      <c r="F760" s="64" t="e">
        <f t="shared" si="39"/>
        <v>#NUM!</v>
      </c>
      <c r="G760" s="63" t="str">
        <f>IF($C$669&gt;0,VLOOKUP($C760,SPESA!$U$7:$Z$5006,5,FALSE),IF($C$670&gt;0,VLOOKUP($C760,CASA!$U$7:$Z$3506,5,FALSE),IF($C$671&gt;0,VLOOKUP($C760,PERSONALE!$U$7:$Z$3506,5,FALSE),IF($C$672&gt;0,VLOOKUP($C760,ENTRATE!$U$7:$Z$1006,5,FALSE),""))))</f>
        <v/>
      </c>
      <c r="H760" s="65" t="str">
        <f>IF($C$669&gt;0,VLOOKUP($C760,SPESA!$U$7:$Z$5006,6,FALSE),IF($C$670&gt;0,VLOOKUP($C760,CASA!$U$7:$Z$3506,6,FALSE),IF($C$671&gt;0,VLOOKUP($C760,PERSONALE!$U$7:$Z$3506,6,FALSE),IF($C$672&gt;0,VLOOKUP($C760,ENTRATE!$U$7:$Z$1006,6,FALSE),""))))</f>
        <v/>
      </c>
      <c r="I760" s="264">
        <v>87</v>
      </c>
      <c r="J760" s="66" t="e">
        <f t="shared" si="40"/>
        <v>#N/A</v>
      </c>
      <c r="K760" s="1"/>
    </row>
    <row r="761" spans="1:11" hidden="1">
      <c r="A761" s="1"/>
      <c r="B761" s="265" t="e">
        <f>VLOOKUP(E761,$F$674:$I$1173,4,FALSE)+COUNTIF(J$674:J760,J761)</f>
        <v>#N/A</v>
      </c>
      <c r="C761" s="264">
        <v>88</v>
      </c>
      <c r="D761" s="64" t="str">
        <f>IF($C$669&gt;0,VLOOKUP($C761,SPESA!$U$7:$Z$5006,3,FALSE),IF($C$670&gt;0,VLOOKUP($C761,CASA!$U$7:$Z$3506,3,FALSE),IF($C$671&gt;0,VLOOKUP($C761,PERSONALE!$U$7:$Z$3506,3,FALSE),IF($C$672&gt;0,VLOOKUP($C761,ENTRATE!$U$7:$Z$1006,3,FALSE),""))))</f>
        <v/>
      </c>
      <c r="E761" s="64" t="str">
        <f t="shared" si="38"/>
        <v/>
      </c>
      <c r="F761" s="64" t="e">
        <f t="shared" si="39"/>
        <v>#NUM!</v>
      </c>
      <c r="G761" s="63" t="str">
        <f>IF($C$669&gt;0,VLOOKUP($C761,SPESA!$U$7:$Z$5006,5,FALSE),IF($C$670&gt;0,VLOOKUP($C761,CASA!$U$7:$Z$3506,5,FALSE),IF($C$671&gt;0,VLOOKUP($C761,PERSONALE!$U$7:$Z$3506,5,FALSE),IF($C$672&gt;0,VLOOKUP($C761,ENTRATE!$U$7:$Z$1006,5,FALSE),""))))</f>
        <v/>
      </c>
      <c r="H761" s="65" t="str">
        <f>IF($C$669&gt;0,VLOOKUP($C761,SPESA!$U$7:$Z$5006,6,FALSE),IF($C$670&gt;0,VLOOKUP($C761,CASA!$U$7:$Z$3506,6,FALSE),IF($C$671&gt;0,VLOOKUP($C761,PERSONALE!$U$7:$Z$3506,6,FALSE),IF($C$672&gt;0,VLOOKUP($C761,ENTRATE!$U$7:$Z$1006,6,FALSE),""))))</f>
        <v/>
      </c>
      <c r="I761" s="264">
        <v>88</v>
      </c>
      <c r="J761" s="66" t="e">
        <f t="shared" si="40"/>
        <v>#N/A</v>
      </c>
      <c r="K761" s="1"/>
    </row>
    <row r="762" spans="1:11" hidden="1">
      <c r="A762" s="1"/>
      <c r="B762" s="265" t="e">
        <f>VLOOKUP(E762,$F$674:$I$1173,4,FALSE)+COUNTIF(J$674:J761,J762)</f>
        <v>#N/A</v>
      </c>
      <c r="C762" s="264">
        <v>89</v>
      </c>
      <c r="D762" s="64" t="str">
        <f>IF($C$669&gt;0,VLOOKUP($C762,SPESA!$U$7:$Z$5006,3,FALSE),IF($C$670&gt;0,VLOOKUP($C762,CASA!$U$7:$Z$3506,3,FALSE),IF($C$671&gt;0,VLOOKUP($C762,PERSONALE!$U$7:$Z$3506,3,FALSE),IF($C$672&gt;0,VLOOKUP($C762,ENTRATE!$U$7:$Z$1006,3,FALSE),""))))</f>
        <v/>
      </c>
      <c r="E762" s="64" t="str">
        <f t="shared" si="38"/>
        <v/>
      </c>
      <c r="F762" s="64" t="e">
        <f t="shared" si="39"/>
        <v>#NUM!</v>
      </c>
      <c r="G762" s="63" t="str">
        <f>IF($C$669&gt;0,VLOOKUP($C762,SPESA!$U$7:$Z$5006,5,FALSE),IF($C$670&gt;0,VLOOKUP($C762,CASA!$U$7:$Z$3506,5,FALSE),IF($C$671&gt;0,VLOOKUP($C762,PERSONALE!$U$7:$Z$3506,5,FALSE),IF($C$672&gt;0,VLOOKUP($C762,ENTRATE!$U$7:$Z$1006,5,FALSE),""))))</f>
        <v/>
      </c>
      <c r="H762" s="65" t="str">
        <f>IF($C$669&gt;0,VLOOKUP($C762,SPESA!$U$7:$Z$5006,6,FALSE),IF($C$670&gt;0,VLOOKUP($C762,CASA!$U$7:$Z$3506,6,FALSE),IF($C$671&gt;0,VLOOKUP($C762,PERSONALE!$U$7:$Z$3506,6,FALSE),IF($C$672&gt;0,VLOOKUP($C762,ENTRATE!$U$7:$Z$1006,6,FALSE),""))))</f>
        <v/>
      </c>
      <c r="I762" s="264">
        <v>89</v>
      </c>
      <c r="J762" s="66" t="e">
        <f t="shared" si="40"/>
        <v>#N/A</v>
      </c>
      <c r="K762" s="1"/>
    </row>
    <row r="763" spans="1:11" hidden="1">
      <c r="A763" s="1"/>
      <c r="B763" s="265" t="e">
        <f>VLOOKUP(E763,$F$674:$I$1173,4,FALSE)+COUNTIF(J$674:J762,J763)</f>
        <v>#N/A</v>
      </c>
      <c r="C763" s="264">
        <v>90</v>
      </c>
      <c r="D763" s="64" t="str">
        <f>IF($C$669&gt;0,VLOOKUP($C763,SPESA!$U$7:$Z$5006,3,FALSE),IF($C$670&gt;0,VLOOKUP($C763,CASA!$U$7:$Z$3506,3,FALSE),IF($C$671&gt;0,VLOOKUP($C763,PERSONALE!$U$7:$Z$3506,3,FALSE),IF($C$672&gt;0,VLOOKUP($C763,ENTRATE!$U$7:$Z$1006,3,FALSE),""))))</f>
        <v/>
      </c>
      <c r="E763" s="64" t="str">
        <f t="shared" si="38"/>
        <v/>
      </c>
      <c r="F763" s="64" t="e">
        <f t="shared" si="39"/>
        <v>#NUM!</v>
      </c>
      <c r="G763" s="63" t="str">
        <f>IF($C$669&gt;0,VLOOKUP($C763,SPESA!$U$7:$Z$5006,5,FALSE),IF($C$670&gt;0,VLOOKUP($C763,CASA!$U$7:$Z$3506,5,FALSE),IF($C$671&gt;0,VLOOKUP($C763,PERSONALE!$U$7:$Z$3506,5,FALSE),IF($C$672&gt;0,VLOOKUP($C763,ENTRATE!$U$7:$Z$1006,5,FALSE),""))))</f>
        <v/>
      </c>
      <c r="H763" s="65" t="str">
        <f>IF($C$669&gt;0,VLOOKUP($C763,SPESA!$U$7:$Z$5006,6,FALSE),IF($C$670&gt;0,VLOOKUP($C763,CASA!$U$7:$Z$3506,6,FALSE),IF($C$671&gt;0,VLOOKUP($C763,PERSONALE!$U$7:$Z$3506,6,FALSE),IF($C$672&gt;0,VLOOKUP($C763,ENTRATE!$U$7:$Z$1006,6,FALSE),""))))</f>
        <v/>
      </c>
      <c r="I763" s="264">
        <v>90</v>
      </c>
      <c r="J763" s="66" t="e">
        <f t="shared" si="40"/>
        <v>#N/A</v>
      </c>
      <c r="K763" s="1"/>
    </row>
    <row r="764" spans="1:11" hidden="1">
      <c r="A764" s="1"/>
      <c r="B764" s="265" t="e">
        <f>VLOOKUP(E764,$F$674:$I$1173,4,FALSE)+COUNTIF(J$674:J763,J764)</f>
        <v>#N/A</v>
      </c>
      <c r="C764" s="264">
        <v>91</v>
      </c>
      <c r="D764" s="64" t="str">
        <f>IF($C$669&gt;0,VLOOKUP($C764,SPESA!$U$7:$Z$5006,3,FALSE),IF($C$670&gt;0,VLOOKUP($C764,CASA!$U$7:$Z$3506,3,FALSE),IF($C$671&gt;0,VLOOKUP($C764,PERSONALE!$U$7:$Z$3506,3,FALSE),IF($C$672&gt;0,VLOOKUP($C764,ENTRATE!$U$7:$Z$1006,3,FALSE),""))))</f>
        <v/>
      </c>
      <c r="E764" s="64" t="str">
        <f t="shared" si="38"/>
        <v/>
      </c>
      <c r="F764" s="64" t="e">
        <f t="shared" si="39"/>
        <v>#NUM!</v>
      </c>
      <c r="G764" s="63" t="str">
        <f>IF($C$669&gt;0,VLOOKUP($C764,SPESA!$U$7:$Z$5006,5,FALSE),IF($C$670&gt;0,VLOOKUP($C764,CASA!$U$7:$Z$3506,5,FALSE),IF($C$671&gt;0,VLOOKUP($C764,PERSONALE!$U$7:$Z$3506,5,FALSE),IF($C$672&gt;0,VLOOKUP($C764,ENTRATE!$U$7:$Z$1006,5,FALSE),""))))</f>
        <v/>
      </c>
      <c r="H764" s="65" t="str">
        <f>IF($C$669&gt;0,VLOOKUP($C764,SPESA!$U$7:$Z$5006,6,FALSE),IF($C$670&gt;0,VLOOKUP($C764,CASA!$U$7:$Z$3506,6,FALSE),IF($C$671&gt;0,VLOOKUP($C764,PERSONALE!$U$7:$Z$3506,6,FALSE),IF($C$672&gt;0,VLOOKUP($C764,ENTRATE!$U$7:$Z$1006,6,FALSE),""))))</f>
        <v/>
      </c>
      <c r="I764" s="264">
        <v>91</v>
      </c>
      <c r="J764" s="66" t="e">
        <f t="shared" si="40"/>
        <v>#N/A</v>
      </c>
      <c r="K764" s="1"/>
    </row>
    <row r="765" spans="1:11" hidden="1">
      <c r="A765" s="1"/>
      <c r="B765" s="265" t="e">
        <f>VLOOKUP(E765,$F$674:$I$1173,4,FALSE)+COUNTIF(J$674:J764,J765)</f>
        <v>#N/A</v>
      </c>
      <c r="C765" s="264">
        <v>92</v>
      </c>
      <c r="D765" s="64" t="str">
        <f>IF($C$669&gt;0,VLOOKUP($C765,SPESA!$U$7:$Z$5006,3,FALSE),IF($C$670&gt;0,VLOOKUP($C765,CASA!$U$7:$Z$3506,3,FALSE),IF($C$671&gt;0,VLOOKUP($C765,PERSONALE!$U$7:$Z$3506,3,FALSE),IF($C$672&gt;0,VLOOKUP($C765,ENTRATE!$U$7:$Z$1006,3,FALSE),""))))</f>
        <v/>
      </c>
      <c r="E765" s="64" t="str">
        <f t="shared" si="38"/>
        <v/>
      </c>
      <c r="F765" s="64" t="e">
        <f t="shared" si="39"/>
        <v>#NUM!</v>
      </c>
      <c r="G765" s="63" t="str">
        <f>IF($C$669&gt;0,VLOOKUP($C765,SPESA!$U$7:$Z$5006,5,FALSE),IF($C$670&gt;0,VLOOKUP($C765,CASA!$U$7:$Z$3506,5,FALSE),IF($C$671&gt;0,VLOOKUP($C765,PERSONALE!$U$7:$Z$3506,5,FALSE),IF($C$672&gt;0,VLOOKUP($C765,ENTRATE!$U$7:$Z$1006,5,FALSE),""))))</f>
        <v/>
      </c>
      <c r="H765" s="65" t="str">
        <f>IF($C$669&gt;0,VLOOKUP($C765,SPESA!$U$7:$Z$5006,6,FALSE),IF($C$670&gt;0,VLOOKUP($C765,CASA!$U$7:$Z$3506,6,FALSE),IF($C$671&gt;0,VLOOKUP($C765,PERSONALE!$U$7:$Z$3506,6,FALSE),IF($C$672&gt;0,VLOOKUP($C765,ENTRATE!$U$7:$Z$1006,6,FALSE),""))))</f>
        <v/>
      </c>
      <c r="I765" s="264">
        <v>92</v>
      </c>
      <c r="J765" s="66" t="e">
        <f t="shared" si="40"/>
        <v>#N/A</v>
      </c>
      <c r="K765" s="1"/>
    </row>
    <row r="766" spans="1:11" hidden="1">
      <c r="A766" s="1"/>
      <c r="B766" s="265" t="e">
        <f>VLOOKUP(E766,$F$674:$I$1173,4,FALSE)+COUNTIF(J$674:J765,J766)</f>
        <v>#N/A</v>
      </c>
      <c r="C766" s="264">
        <v>93</v>
      </c>
      <c r="D766" s="64" t="str">
        <f>IF($C$669&gt;0,VLOOKUP($C766,SPESA!$U$7:$Z$5006,3,FALSE),IF($C$670&gt;0,VLOOKUP($C766,CASA!$U$7:$Z$3506,3,FALSE),IF($C$671&gt;0,VLOOKUP($C766,PERSONALE!$U$7:$Z$3506,3,FALSE),IF($C$672&gt;0,VLOOKUP($C766,ENTRATE!$U$7:$Z$1006,3,FALSE),""))))</f>
        <v/>
      </c>
      <c r="E766" s="64" t="str">
        <f t="shared" si="38"/>
        <v/>
      </c>
      <c r="F766" s="64" t="e">
        <f t="shared" si="39"/>
        <v>#NUM!</v>
      </c>
      <c r="G766" s="63" t="str">
        <f>IF($C$669&gt;0,VLOOKUP($C766,SPESA!$U$7:$Z$5006,5,FALSE),IF($C$670&gt;0,VLOOKUP($C766,CASA!$U$7:$Z$3506,5,FALSE),IF($C$671&gt;0,VLOOKUP($C766,PERSONALE!$U$7:$Z$3506,5,FALSE),IF($C$672&gt;0,VLOOKUP($C766,ENTRATE!$U$7:$Z$1006,5,FALSE),""))))</f>
        <v/>
      </c>
      <c r="H766" s="65" t="str">
        <f>IF($C$669&gt;0,VLOOKUP($C766,SPESA!$U$7:$Z$5006,6,FALSE),IF($C$670&gt;0,VLOOKUP($C766,CASA!$U$7:$Z$3506,6,FALSE),IF($C$671&gt;0,VLOOKUP($C766,PERSONALE!$U$7:$Z$3506,6,FALSE),IF($C$672&gt;0,VLOOKUP($C766,ENTRATE!$U$7:$Z$1006,6,FALSE),""))))</f>
        <v/>
      </c>
      <c r="I766" s="264">
        <v>93</v>
      </c>
      <c r="J766" s="66" t="e">
        <f t="shared" si="40"/>
        <v>#N/A</v>
      </c>
      <c r="K766" s="1"/>
    </row>
    <row r="767" spans="1:11" hidden="1">
      <c r="A767" s="1"/>
      <c r="B767" s="265" t="e">
        <f>VLOOKUP(E767,$F$674:$I$1173,4,FALSE)+COUNTIF(J$674:J766,J767)</f>
        <v>#N/A</v>
      </c>
      <c r="C767" s="264">
        <v>94</v>
      </c>
      <c r="D767" s="64" t="str">
        <f>IF($C$669&gt;0,VLOOKUP($C767,SPESA!$U$7:$Z$5006,3,FALSE),IF($C$670&gt;0,VLOOKUP($C767,CASA!$U$7:$Z$3506,3,FALSE),IF($C$671&gt;0,VLOOKUP($C767,PERSONALE!$U$7:$Z$3506,3,FALSE),IF($C$672&gt;0,VLOOKUP($C767,ENTRATE!$U$7:$Z$1006,3,FALSE),""))))</f>
        <v/>
      </c>
      <c r="E767" s="64" t="str">
        <f t="shared" si="38"/>
        <v/>
      </c>
      <c r="F767" s="64" t="e">
        <f t="shared" si="39"/>
        <v>#NUM!</v>
      </c>
      <c r="G767" s="63" t="str">
        <f>IF($C$669&gt;0,VLOOKUP($C767,SPESA!$U$7:$Z$5006,5,FALSE),IF($C$670&gt;0,VLOOKUP($C767,CASA!$U$7:$Z$3506,5,FALSE),IF($C$671&gt;0,VLOOKUP($C767,PERSONALE!$U$7:$Z$3506,5,FALSE),IF($C$672&gt;0,VLOOKUP($C767,ENTRATE!$U$7:$Z$1006,5,FALSE),""))))</f>
        <v/>
      </c>
      <c r="H767" s="65" t="str">
        <f>IF($C$669&gt;0,VLOOKUP($C767,SPESA!$U$7:$Z$5006,6,FALSE),IF($C$670&gt;0,VLOOKUP($C767,CASA!$U$7:$Z$3506,6,FALSE),IF($C$671&gt;0,VLOOKUP($C767,PERSONALE!$U$7:$Z$3506,6,FALSE),IF($C$672&gt;0,VLOOKUP($C767,ENTRATE!$U$7:$Z$1006,6,FALSE),""))))</f>
        <v/>
      </c>
      <c r="I767" s="264">
        <v>94</v>
      </c>
      <c r="J767" s="66" t="e">
        <f t="shared" si="40"/>
        <v>#N/A</v>
      </c>
      <c r="K767" s="1"/>
    </row>
    <row r="768" spans="1:11" hidden="1">
      <c r="A768" s="1"/>
      <c r="B768" s="265" t="e">
        <f>VLOOKUP(E768,$F$674:$I$1173,4,FALSE)+COUNTIF(J$674:J767,J768)</f>
        <v>#N/A</v>
      </c>
      <c r="C768" s="264">
        <v>95</v>
      </c>
      <c r="D768" s="64" t="str">
        <f>IF($C$669&gt;0,VLOOKUP($C768,SPESA!$U$7:$Z$5006,3,FALSE),IF($C$670&gt;0,VLOOKUP($C768,CASA!$U$7:$Z$3506,3,FALSE),IF($C$671&gt;0,VLOOKUP($C768,PERSONALE!$U$7:$Z$3506,3,FALSE),IF($C$672&gt;0,VLOOKUP($C768,ENTRATE!$U$7:$Z$1006,3,FALSE),""))))</f>
        <v/>
      </c>
      <c r="E768" s="64" t="str">
        <f t="shared" si="38"/>
        <v/>
      </c>
      <c r="F768" s="64" t="e">
        <f t="shared" si="39"/>
        <v>#NUM!</v>
      </c>
      <c r="G768" s="63" t="str">
        <f>IF($C$669&gt;0,VLOOKUP($C768,SPESA!$U$7:$Z$5006,5,FALSE),IF($C$670&gt;0,VLOOKUP($C768,CASA!$U$7:$Z$3506,5,FALSE),IF($C$671&gt;0,VLOOKUP($C768,PERSONALE!$U$7:$Z$3506,5,FALSE),IF($C$672&gt;0,VLOOKUP($C768,ENTRATE!$U$7:$Z$1006,5,FALSE),""))))</f>
        <v/>
      </c>
      <c r="H768" s="65" t="str">
        <f>IF($C$669&gt;0,VLOOKUP($C768,SPESA!$U$7:$Z$5006,6,FALSE),IF($C$670&gt;0,VLOOKUP($C768,CASA!$U$7:$Z$3506,6,FALSE),IF($C$671&gt;0,VLOOKUP($C768,PERSONALE!$U$7:$Z$3506,6,FALSE),IF($C$672&gt;0,VLOOKUP($C768,ENTRATE!$U$7:$Z$1006,6,FALSE),""))))</f>
        <v/>
      </c>
      <c r="I768" s="264">
        <v>95</v>
      </c>
      <c r="J768" s="66" t="e">
        <f t="shared" si="40"/>
        <v>#N/A</v>
      </c>
      <c r="K768" s="1"/>
    </row>
    <row r="769" spans="1:11" hidden="1">
      <c r="A769" s="1"/>
      <c r="B769" s="265" t="e">
        <f>VLOOKUP(E769,$F$674:$I$1173,4,FALSE)+COUNTIF(J$674:J768,J769)</f>
        <v>#N/A</v>
      </c>
      <c r="C769" s="264">
        <v>96</v>
      </c>
      <c r="D769" s="64" t="str">
        <f>IF($C$669&gt;0,VLOOKUP($C769,SPESA!$U$7:$Z$5006,3,FALSE),IF($C$670&gt;0,VLOOKUP($C769,CASA!$U$7:$Z$3506,3,FALSE),IF($C$671&gt;0,VLOOKUP($C769,PERSONALE!$U$7:$Z$3506,3,FALSE),IF($C$672&gt;0,VLOOKUP($C769,ENTRATE!$U$7:$Z$1006,3,FALSE),""))))</f>
        <v/>
      </c>
      <c r="E769" s="64" t="str">
        <f t="shared" si="38"/>
        <v/>
      </c>
      <c r="F769" s="64" t="e">
        <f t="shared" si="39"/>
        <v>#NUM!</v>
      </c>
      <c r="G769" s="63" t="str">
        <f>IF($C$669&gt;0,VLOOKUP($C769,SPESA!$U$7:$Z$5006,5,FALSE),IF($C$670&gt;0,VLOOKUP($C769,CASA!$U$7:$Z$3506,5,FALSE),IF($C$671&gt;0,VLOOKUP($C769,PERSONALE!$U$7:$Z$3506,5,FALSE),IF($C$672&gt;0,VLOOKUP($C769,ENTRATE!$U$7:$Z$1006,5,FALSE),""))))</f>
        <v/>
      </c>
      <c r="H769" s="65" t="str">
        <f>IF($C$669&gt;0,VLOOKUP($C769,SPESA!$U$7:$Z$5006,6,FALSE),IF($C$670&gt;0,VLOOKUP($C769,CASA!$U$7:$Z$3506,6,FALSE),IF($C$671&gt;0,VLOOKUP($C769,PERSONALE!$U$7:$Z$3506,6,FALSE),IF($C$672&gt;0,VLOOKUP($C769,ENTRATE!$U$7:$Z$1006,6,FALSE),""))))</f>
        <v/>
      </c>
      <c r="I769" s="264">
        <v>96</v>
      </c>
      <c r="J769" s="66" t="e">
        <f t="shared" si="40"/>
        <v>#N/A</v>
      </c>
      <c r="K769" s="1"/>
    </row>
    <row r="770" spans="1:11" hidden="1">
      <c r="A770" s="1"/>
      <c r="B770" s="265" t="e">
        <f>VLOOKUP(E770,$F$674:$I$1173,4,FALSE)+COUNTIF(J$674:J769,J770)</f>
        <v>#N/A</v>
      </c>
      <c r="C770" s="264">
        <v>97</v>
      </c>
      <c r="D770" s="64" t="str">
        <f>IF($C$669&gt;0,VLOOKUP($C770,SPESA!$U$7:$Z$5006,3,FALSE),IF($C$670&gt;0,VLOOKUP($C770,CASA!$U$7:$Z$3506,3,FALSE),IF($C$671&gt;0,VLOOKUP($C770,PERSONALE!$U$7:$Z$3506,3,FALSE),IF($C$672&gt;0,VLOOKUP($C770,ENTRATE!$U$7:$Z$1006,3,FALSE),""))))</f>
        <v/>
      </c>
      <c r="E770" s="64" t="str">
        <f t="shared" si="38"/>
        <v/>
      </c>
      <c r="F770" s="64" t="e">
        <f t="shared" si="39"/>
        <v>#NUM!</v>
      </c>
      <c r="G770" s="63" t="str">
        <f>IF($C$669&gt;0,VLOOKUP($C770,SPESA!$U$7:$Z$5006,5,FALSE),IF($C$670&gt;0,VLOOKUP($C770,CASA!$U$7:$Z$3506,5,FALSE),IF($C$671&gt;0,VLOOKUP($C770,PERSONALE!$U$7:$Z$3506,5,FALSE),IF($C$672&gt;0,VLOOKUP($C770,ENTRATE!$U$7:$Z$1006,5,FALSE),""))))</f>
        <v/>
      </c>
      <c r="H770" s="65" t="str">
        <f>IF($C$669&gt;0,VLOOKUP($C770,SPESA!$U$7:$Z$5006,6,FALSE),IF($C$670&gt;0,VLOOKUP($C770,CASA!$U$7:$Z$3506,6,FALSE),IF($C$671&gt;0,VLOOKUP($C770,PERSONALE!$U$7:$Z$3506,6,FALSE),IF($C$672&gt;0,VLOOKUP($C770,ENTRATE!$U$7:$Z$1006,6,FALSE),""))))</f>
        <v/>
      </c>
      <c r="I770" s="264">
        <v>97</v>
      </c>
      <c r="J770" s="66" t="e">
        <f t="shared" si="40"/>
        <v>#N/A</v>
      </c>
      <c r="K770" s="1"/>
    </row>
    <row r="771" spans="1:11" hidden="1">
      <c r="A771" s="1"/>
      <c r="B771" s="265" t="e">
        <f>VLOOKUP(E771,$F$674:$I$1173,4,FALSE)+COUNTIF(J$674:J770,J771)</f>
        <v>#N/A</v>
      </c>
      <c r="C771" s="264">
        <v>98</v>
      </c>
      <c r="D771" s="64" t="str">
        <f>IF($C$669&gt;0,VLOOKUP($C771,SPESA!$U$7:$Z$5006,3,FALSE),IF($C$670&gt;0,VLOOKUP($C771,CASA!$U$7:$Z$3506,3,FALSE),IF($C$671&gt;0,VLOOKUP($C771,PERSONALE!$U$7:$Z$3506,3,FALSE),IF($C$672&gt;0,VLOOKUP($C771,ENTRATE!$U$7:$Z$1006,3,FALSE),""))))</f>
        <v/>
      </c>
      <c r="E771" s="64" t="str">
        <f t="shared" si="38"/>
        <v/>
      </c>
      <c r="F771" s="64" t="e">
        <f t="shared" si="39"/>
        <v>#NUM!</v>
      </c>
      <c r="G771" s="63" t="str">
        <f>IF($C$669&gt;0,VLOOKUP($C771,SPESA!$U$7:$Z$5006,5,FALSE),IF($C$670&gt;0,VLOOKUP($C771,CASA!$U$7:$Z$3506,5,FALSE),IF($C$671&gt;0,VLOOKUP($C771,PERSONALE!$U$7:$Z$3506,5,FALSE),IF($C$672&gt;0,VLOOKUP($C771,ENTRATE!$U$7:$Z$1006,5,FALSE),""))))</f>
        <v/>
      </c>
      <c r="H771" s="65" t="str">
        <f>IF($C$669&gt;0,VLOOKUP($C771,SPESA!$U$7:$Z$5006,6,FALSE),IF($C$670&gt;0,VLOOKUP($C771,CASA!$U$7:$Z$3506,6,FALSE),IF($C$671&gt;0,VLOOKUP($C771,PERSONALE!$U$7:$Z$3506,6,FALSE),IF($C$672&gt;0,VLOOKUP($C771,ENTRATE!$U$7:$Z$1006,6,FALSE),""))))</f>
        <v/>
      </c>
      <c r="I771" s="264">
        <v>98</v>
      </c>
      <c r="J771" s="66" t="e">
        <f t="shared" si="40"/>
        <v>#N/A</v>
      </c>
      <c r="K771" s="1"/>
    </row>
    <row r="772" spans="1:11" hidden="1">
      <c r="A772" s="1"/>
      <c r="B772" s="265" t="e">
        <f>VLOOKUP(E772,$F$674:$I$1173,4,FALSE)+COUNTIF(J$674:J771,J772)</f>
        <v>#N/A</v>
      </c>
      <c r="C772" s="264">
        <v>99</v>
      </c>
      <c r="D772" s="64" t="str">
        <f>IF($C$669&gt;0,VLOOKUP($C772,SPESA!$U$7:$Z$5006,3,FALSE),IF($C$670&gt;0,VLOOKUP($C772,CASA!$U$7:$Z$3506,3,FALSE),IF($C$671&gt;0,VLOOKUP($C772,PERSONALE!$U$7:$Z$3506,3,FALSE),IF($C$672&gt;0,VLOOKUP($C772,ENTRATE!$U$7:$Z$1006,3,FALSE),""))))</f>
        <v/>
      </c>
      <c r="E772" s="64" t="str">
        <f t="shared" si="38"/>
        <v/>
      </c>
      <c r="F772" s="64" t="e">
        <f t="shared" si="39"/>
        <v>#NUM!</v>
      </c>
      <c r="G772" s="63" t="str">
        <f>IF($C$669&gt;0,VLOOKUP($C772,SPESA!$U$7:$Z$5006,5,FALSE),IF($C$670&gt;0,VLOOKUP($C772,CASA!$U$7:$Z$3506,5,FALSE),IF($C$671&gt;0,VLOOKUP($C772,PERSONALE!$U$7:$Z$3506,5,FALSE),IF($C$672&gt;0,VLOOKUP($C772,ENTRATE!$U$7:$Z$1006,5,FALSE),""))))</f>
        <v/>
      </c>
      <c r="H772" s="65" t="str">
        <f>IF($C$669&gt;0,VLOOKUP($C772,SPESA!$U$7:$Z$5006,6,FALSE),IF($C$670&gt;0,VLOOKUP($C772,CASA!$U$7:$Z$3506,6,FALSE),IF($C$671&gt;0,VLOOKUP($C772,PERSONALE!$U$7:$Z$3506,6,FALSE),IF($C$672&gt;0,VLOOKUP($C772,ENTRATE!$U$7:$Z$1006,6,FALSE),""))))</f>
        <v/>
      </c>
      <c r="I772" s="264">
        <v>99</v>
      </c>
      <c r="J772" s="66" t="e">
        <f t="shared" si="40"/>
        <v>#N/A</v>
      </c>
      <c r="K772" s="1"/>
    </row>
    <row r="773" spans="1:11" hidden="1">
      <c r="A773" s="1"/>
      <c r="B773" s="265" t="e">
        <f>VLOOKUP(E773,$F$674:$I$1173,4,FALSE)+COUNTIF(J$674:J772,J773)</f>
        <v>#N/A</v>
      </c>
      <c r="C773" s="264">
        <v>100</v>
      </c>
      <c r="D773" s="64" t="str">
        <f>IF($C$669&gt;0,VLOOKUP($C773,SPESA!$U$7:$Z$5006,3,FALSE),IF($C$670&gt;0,VLOOKUP($C773,CASA!$U$7:$Z$3506,3,FALSE),IF($C$671&gt;0,VLOOKUP($C773,PERSONALE!$U$7:$Z$3506,3,FALSE),IF($C$672&gt;0,VLOOKUP($C773,ENTRATE!$U$7:$Z$1006,3,FALSE),""))))</f>
        <v/>
      </c>
      <c r="E773" s="64" t="str">
        <f t="shared" si="38"/>
        <v/>
      </c>
      <c r="F773" s="64" t="e">
        <f t="shared" si="39"/>
        <v>#NUM!</v>
      </c>
      <c r="G773" s="63" t="str">
        <f>IF($C$669&gt;0,VLOOKUP($C773,SPESA!$U$7:$Z$5006,5,FALSE),IF($C$670&gt;0,VLOOKUP($C773,CASA!$U$7:$Z$3506,5,FALSE),IF($C$671&gt;0,VLOOKUP($C773,PERSONALE!$U$7:$Z$3506,5,FALSE),IF($C$672&gt;0,VLOOKUP($C773,ENTRATE!$U$7:$Z$1006,5,FALSE),""))))</f>
        <v/>
      </c>
      <c r="H773" s="65" t="str">
        <f>IF($C$669&gt;0,VLOOKUP($C773,SPESA!$U$7:$Z$5006,6,FALSE),IF($C$670&gt;0,VLOOKUP($C773,CASA!$U$7:$Z$3506,6,FALSE),IF($C$671&gt;0,VLOOKUP($C773,PERSONALE!$U$7:$Z$3506,6,FALSE),IF($C$672&gt;0,VLOOKUP($C773,ENTRATE!$U$7:$Z$1006,6,FALSE),""))))</f>
        <v/>
      </c>
      <c r="I773" s="264">
        <v>100</v>
      </c>
      <c r="J773" s="66" t="e">
        <f t="shared" si="40"/>
        <v>#N/A</v>
      </c>
      <c r="K773" s="1"/>
    </row>
    <row r="774" spans="1:11" hidden="1">
      <c r="A774" s="1"/>
      <c r="B774" s="265" t="e">
        <f>VLOOKUP(E774,$F$674:$I$1173,4,FALSE)+COUNTIF(J$674:J773,J774)</f>
        <v>#N/A</v>
      </c>
      <c r="C774" s="264">
        <v>101</v>
      </c>
      <c r="D774" s="64" t="str">
        <f>IF($C$669&gt;0,VLOOKUP($C774,SPESA!$U$7:$Z$5006,3,FALSE),IF($C$670&gt;0,VLOOKUP($C774,CASA!$U$7:$Z$3506,3,FALSE),IF($C$671&gt;0,VLOOKUP($C774,PERSONALE!$U$7:$Z$3506,3,FALSE),IF($C$672&gt;0,VLOOKUP($C774,ENTRATE!$U$7:$Z$1006,3,FALSE),""))))</f>
        <v/>
      </c>
      <c r="E774" s="64" t="str">
        <f t="shared" si="38"/>
        <v/>
      </c>
      <c r="F774" s="64" t="e">
        <f t="shared" si="39"/>
        <v>#NUM!</v>
      </c>
      <c r="G774" s="63" t="str">
        <f>IF($C$669&gt;0,VLOOKUP($C774,SPESA!$U$7:$Z$5006,5,FALSE),IF($C$670&gt;0,VLOOKUP($C774,CASA!$U$7:$Z$3506,5,FALSE),IF($C$671&gt;0,VLOOKUP($C774,PERSONALE!$U$7:$Z$3506,5,FALSE),IF($C$672&gt;0,VLOOKUP($C774,ENTRATE!$U$7:$Z$1006,5,FALSE),""))))</f>
        <v/>
      </c>
      <c r="H774" s="65" t="str">
        <f>IF($C$669&gt;0,VLOOKUP($C774,SPESA!$U$7:$Z$5006,6,FALSE),IF($C$670&gt;0,VLOOKUP($C774,CASA!$U$7:$Z$3506,6,FALSE),IF($C$671&gt;0,VLOOKUP($C774,PERSONALE!$U$7:$Z$3506,6,FALSE),IF($C$672&gt;0,VLOOKUP($C774,ENTRATE!$U$7:$Z$1006,6,FALSE),""))))</f>
        <v/>
      </c>
      <c r="I774" s="264">
        <v>101</v>
      </c>
      <c r="J774" s="66" t="e">
        <f t="shared" si="40"/>
        <v>#N/A</v>
      </c>
      <c r="K774" s="1"/>
    </row>
    <row r="775" spans="1:11" hidden="1">
      <c r="A775" s="1"/>
      <c r="B775" s="265" t="e">
        <f>VLOOKUP(E775,$F$674:$I$1173,4,FALSE)+COUNTIF(J$674:J774,J775)</f>
        <v>#N/A</v>
      </c>
      <c r="C775" s="264">
        <v>102</v>
      </c>
      <c r="D775" s="64" t="str">
        <f>IF($C$669&gt;0,VLOOKUP($C775,SPESA!$U$7:$Z$5006,3,FALSE),IF($C$670&gt;0,VLOOKUP($C775,CASA!$U$7:$Z$3506,3,FALSE),IF($C$671&gt;0,VLOOKUP($C775,PERSONALE!$U$7:$Z$3506,3,FALSE),IF($C$672&gt;0,VLOOKUP($C775,ENTRATE!$U$7:$Z$1006,3,FALSE),""))))</f>
        <v/>
      </c>
      <c r="E775" s="64" t="str">
        <f t="shared" si="38"/>
        <v/>
      </c>
      <c r="F775" s="64" t="e">
        <f t="shared" si="39"/>
        <v>#NUM!</v>
      </c>
      <c r="G775" s="63" t="str">
        <f>IF($C$669&gt;0,VLOOKUP($C775,SPESA!$U$7:$Z$5006,5,FALSE),IF($C$670&gt;0,VLOOKUP($C775,CASA!$U$7:$Z$3506,5,FALSE),IF($C$671&gt;0,VLOOKUP($C775,PERSONALE!$U$7:$Z$3506,5,FALSE),IF($C$672&gt;0,VLOOKUP($C775,ENTRATE!$U$7:$Z$1006,5,FALSE),""))))</f>
        <v/>
      </c>
      <c r="H775" s="65" t="str">
        <f>IF($C$669&gt;0,VLOOKUP($C775,SPESA!$U$7:$Z$5006,6,FALSE),IF($C$670&gt;0,VLOOKUP($C775,CASA!$U$7:$Z$3506,6,FALSE),IF($C$671&gt;0,VLOOKUP($C775,PERSONALE!$U$7:$Z$3506,6,FALSE),IF($C$672&gt;0,VLOOKUP($C775,ENTRATE!$U$7:$Z$1006,6,FALSE),""))))</f>
        <v/>
      </c>
      <c r="I775" s="264">
        <v>102</v>
      </c>
      <c r="J775" s="66" t="e">
        <f t="shared" si="40"/>
        <v>#N/A</v>
      </c>
      <c r="K775" s="1"/>
    </row>
    <row r="776" spans="1:11" hidden="1">
      <c r="A776" s="1"/>
      <c r="B776" s="265" t="e">
        <f>VLOOKUP(E776,$F$674:$I$1173,4,FALSE)+COUNTIF(J$674:J775,J776)</f>
        <v>#N/A</v>
      </c>
      <c r="C776" s="264">
        <v>103</v>
      </c>
      <c r="D776" s="64" t="str">
        <f>IF($C$669&gt;0,VLOOKUP($C776,SPESA!$U$7:$Z$5006,3,FALSE),IF($C$670&gt;0,VLOOKUP($C776,CASA!$U$7:$Z$3506,3,FALSE),IF($C$671&gt;0,VLOOKUP($C776,PERSONALE!$U$7:$Z$3506,3,FALSE),IF($C$672&gt;0,VLOOKUP($C776,ENTRATE!$U$7:$Z$1006,3,FALSE),""))))</f>
        <v/>
      </c>
      <c r="E776" s="64" t="str">
        <f t="shared" si="38"/>
        <v/>
      </c>
      <c r="F776" s="64" t="e">
        <f t="shared" si="39"/>
        <v>#NUM!</v>
      </c>
      <c r="G776" s="63" t="str">
        <f>IF($C$669&gt;0,VLOOKUP($C776,SPESA!$U$7:$Z$5006,5,FALSE),IF($C$670&gt;0,VLOOKUP($C776,CASA!$U$7:$Z$3506,5,FALSE),IF($C$671&gt;0,VLOOKUP($C776,PERSONALE!$U$7:$Z$3506,5,FALSE),IF($C$672&gt;0,VLOOKUP($C776,ENTRATE!$U$7:$Z$1006,5,FALSE),""))))</f>
        <v/>
      </c>
      <c r="H776" s="65" t="str">
        <f>IF($C$669&gt;0,VLOOKUP($C776,SPESA!$U$7:$Z$5006,6,FALSE),IF($C$670&gt;0,VLOOKUP($C776,CASA!$U$7:$Z$3506,6,FALSE),IF($C$671&gt;0,VLOOKUP($C776,PERSONALE!$U$7:$Z$3506,6,FALSE),IF($C$672&gt;0,VLOOKUP($C776,ENTRATE!$U$7:$Z$1006,6,FALSE),""))))</f>
        <v/>
      </c>
      <c r="I776" s="264">
        <v>103</v>
      </c>
      <c r="J776" s="66" t="e">
        <f t="shared" si="40"/>
        <v>#N/A</v>
      </c>
      <c r="K776" s="1"/>
    </row>
    <row r="777" spans="1:11" hidden="1">
      <c r="A777" s="1"/>
      <c r="B777" s="265" t="e">
        <f>VLOOKUP(E777,$F$674:$I$1173,4,FALSE)+COUNTIF(J$674:J776,J777)</f>
        <v>#N/A</v>
      </c>
      <c r="C777" s="264">
        <v>104</v>
      </c>
      <c r="D777" s="64" t="str">
        <f>IF($C$669&gt;0,VLOOKUP($C777,SPESA!$U$7:$Z$5006,3,FALSE),IF($C$670&gt;0,VLOOKUP($C777,CASA!$U$7:$Z$3506,3,FALSE),IF($C$671&gt;0,VLOOKUP($C777,PERSONALE!$U$7:$Z$3506,3,FALSE),IF($C$672&gt;0,VLOOKUP($C777,ENTRATE!$U$7:$Z$1006,3,FALSE),""))))</f>
        <v/>
      </c>
      <c r="E777" s="64" t="str">
        <f t="shared" si="38"/>
        <v/>
      </c>
      <c r="F777" s="64" t="e">
        <f t="shared" si="39"/>
        <v>#NUM!</v>
      </c>
      <c r="G777" s="63" t="str">
        <f>IF($C$669&gt;0,VLOOKUP($C777,SPESA!$U$7:$Z$5006,5,FALSE),IF($C$670&gt;0,VLOOKUP($C777,CASA!$U$7:$Z$3506,5,FALSE),IF($C$671&gt;0,VLOOKUP($C777,PERSONALE!$U$7:$Z$3506,5,FALSE),IF($C$672&gt;0,VLOOKUP($C777,ENTRATE!$U$7:$Z$1006,5,FALSE),""))))</f>
        <v/>
      </c>
      <c r="H777" s="65" t="str">
        <f>IF($C$669&gt;0,VLOOKUP($C777,SPESA!$U$7:$Z$5006,6,FALSE),IF($C$670&gt;0,VLOOKUP($C777,CASA!$U$7:$Z$3506,6,FALSE),IF($C$671&gt;0,VLOOKUP($C777,PERSONALE!$U$7:$Z$3506,6,FALSE),IF($C$672&gt;0,VLOOKUP($C777,ENTRATE!$U$7:$Z$1006,6,FALSE),""))))</f>
        <v/>
      </c>
      <c r="I777" s="264">
        <v>104</v>
      </c>
      <c r="J777" s="66" t="e">
        <f t="shared" si="40"/>
        <v>#N/A</v>
      </c>
      <c r="K777" s="1"/>
    </row>
    <row r="778" spans="1:11" hidden="1">
      <c r="A778" s="1"/>
      <c r="B778" s="265" t="e">
        <f>VLOOKUP(E778,$F$674:$I$1173,4,FALSE)+COUNTIF(J$674:J777,J778)</f>
        <v>#N/A</v>
      </c>
      <c r="C778" s="264">
        <v>105</v>
      </c>
      <c r="D778" s="64" t="str">
        <f>IF($C$669&gt;0,VLOOKUP($C778,SPESA!$U$7:$Z$5006,3,FALSE),IF($C$670&gt;0,VLOOKUP($C778,CASA!$U$7:$Z$3506,3,FALSE),IF($C$671&gt;0,VLOOKUP($C778,PERSONALE!$U$7:$Z$3506,3,FALSE),IF($C$672&gt;0,VLOOKUP($C778,ENTRATE!$U$7:$Z$1006,3,FALSE),""))))</f>
        <v/>
      </c>
      <c r="E778" s="64" t="str">
        <f t="shared" si="38"/>
        <v/>
      </c>
      <c r="F778" s="64" t="e">
        <f t="shared" si="39"/>
        <v>#NUM!</v>
      </c>
      <c r="G778" s="63" t="str">
        <f>IF($C$669&gt;0,VLOOKUP($C778,SPESA!$U$7:$Z$5006,5,FALSE),IF($C$670&gt;0,VLOOKUP($C778,CASA!$U$7:$Z$3506,5,FALSE),IF($C$671&gt;0,VLOOKUP($C778,PERSONALE!$U$7:$Z$3506,5,FALSE),IF($C$672&gt;0,VLOOKUP($C778,ENTRATE!$U$7:$Z$1006,5,FALSE),""))))</f>
        <v/>
      </c>
      <c r="H778" s="65" t="str">
        <f>IF($C$669&gt;0,VLOOKUP($C778,SPESA!$U$7:$Z$5006,6,FALSE),IF($C$670&gt;0,VLOOKUP($C778,CASA!$U$7:$Z$3506,6,FALSE),IF($C$671&gt;0,VLOOKUP($C778,PERSONALE!$U$7:$Z$3506,6,FALSE),IF($C$672&gt;0,VLOOKUP($C778,ENTRATE!$U$7:$Z$1006,6,FALSE),""))))</f>
        <v/>
      </c>
      <c r="I778" s="264">
        <v>105</v>
      </c>
      <c r="J778" s="66" t="e">
        <f t="shared" si="40"/>
        <v>#N/A</v>
      </c>
      <c r="K778" s="1"/>
    </row>
    <row r="779" spans="1:11" hidden="1">
      <c r="A779" s="1"/>
      <c r="B779" s="265" t="e">
        <f>VLOOKUP(E779,$F$674:$I$1173,4,FALSE)+COUNTIF(J$674:J778,J779)</f>
        <v>#N/A</v>
      </c>
      <c r="C779" s="264">
        <v>106</v>
      </c>
      <c r="D779" s="64" t="str">
        <f>IF($C$669&gt;0,VLOOKUP($C779,SPESA!$U$7:$Z$5006,3,FALSE),IF($C$670&gt;0,VLOOKUP($C779,CASA!$U$7:$Z$3506,3,FALSE),IF($C$671&gt;0,VLOOKUP($C779,PERSONALE!$U$7:$Z$3506,3,FALSE),IF($C$672&gt;0,VLOOKUP($C779,ENTRATE!$U$7:$Z$1006,3,FALSE),""))))</f>
        <v/>
      </c>
      <c r="E779" s="64" t="str">
        <f t="shared" si="38"/>
        <v/>
      </c>
      <c r="F779" s="64" t="e">
        <f t="shared" si="39"/>
        <v>#NUM!</v>
      </c>
      <c r="G779" s="63" t="str">
        <f>IF($C$669&gt;0,VLOOKUP($C779,SPESA!$U$7:$Z$5006,5,FALSE),IF($C$670&gt;0,VLOOKUP($C779,CASA!$U$7:$Z$3506,5,FALSE),IF($C$671&gt;0,VLOOKUP($C779,PERSONALE!$U$7:$Z$3506,5,FALSE),IF($C$672&gt;0,VLOOKUP($C779,ENTRATE!$U$7:$Z$1006,5,FALSE),""))))</f>
        <v/>
      </c>
      <c r="H779" s="65" t="str">
        <f>IF($C$669&gt;0,VLOOKUP($C779,SPESA!$U$7:$Z$5006,6,FALSE),IF($C$670&gt;0,VLOOKUP($C779,CASA!$U$7:$Z$3506,6,FALSE),IF($C$671&gt;0,VLOOKUP($C779,PERSONALE!$U$7:$Z$3506,6,FALSE),IF($C$672&gt;0,VLOOKUP($C779,ENTRATE!$U$7:$Z$1006,6,FALSE),""))))</f>
        <v/>
      </c>
      <c r="I779" s="264">
        <v>106</v>
      </c>
      <c r="J779" s="66" t="e">
        <f t="shared" si="40"/>
        <v>#N/A</v>
      </c>
      <c r="K779" s="1"/>
    </row>
    <row r="780" spans="1:11" hidden="1">
      <c r="A780" s="1"/>
      <c r="B780" s="265" t="e">
        <f>VLOOKUP(E780,$F$674:$I$1173,4,FALSE)+COUNTIF(J$674:J779,J780)</f>
        <v>#N/A</v>
      </c>
      <c r="C780" s="264">
        <v>107</v>
      </c>
      <c r="D780" s="64" t="str">
        <f>IF($C$669&gt;0,VLOOKUP($C780,SPESA!$U$7:$Z$5006,3,FALSE),IF($C$670&gt;0,VLOOKUP($C780,CASA!$U$7:$Z$3506,3,FALSE),IF($C$671&gt;0,VLOOKUP($C780,PERSONALE!$U$7:$Z$3506,3,FALSE),IF($C$672&gt;0,VLOOKUP($C780,ENTRATE!$U$7:$Z$1006,3,FALSE),""))))</f>
        <v/>
      </c>
      <c r="E780" s="64" t="str">
        <f t="shared" si="38"/>
        <v/>
      </c>
      <c r="F780" s="64" t="e">
        <f t="shared" si="39"/>
        <v>#NUM!</v>
      </c>
      <c r="G780" s="63" t="str">
        <f>IF($C$669&gt;0,VLOOKUP($C780,SPESA!$U$7:$Z$5006,5,FALSE),IF($C$670&gt;0,VLOOKUP($C780,CASA!$U$7:$Z$3506,5,FALSE),IF($C$671&gt;0,VLOOKUP($C780,PERSONALE!$U$7:$Z$3506,5,FALSE),IF($C$672&gt;0,VLOOKUP($C780,ENTRATE!$U$7:$Z$1006,5,FALSE),""))))</f>
        <v/>
      </c>
      <c r="H780" s="65" t="str">
        <f>IF($C$669&gt;0,VLOOKUP($C780,SPESA!$U$7:$Z$5006,6,FALSE),IF($C$670&gt;0,VLOOKUP($C780,CASA!$U$7:$Z$3506,6,FALSE),IF($C$671&gt;0,VLOOKUP($C780,PERSONALE!$U$7:$Z$3506,6,FALSE),IF($C$672&gt;0,VLOOKUP($C780,ENTRATE!$U$7:$Z$1006,6,FALSE),""))))</f>
        <v/>
      </c>
      <c r="I780" s="264">
        <v>107</v>
      </c>
      <c r="J780" s="66" t="e">
        <f t="shared" si="40"/>
        <v>#N/A</v>
      </c>
      <c r="K780" s="1"/>
    </row>
    <row r="781" spans="1:11" hidden="1">
      <c r="A781" s="1"/>
      <c r="B781" s="265" t="e">
        <f>VLOOKUP(E781,$F$674:$I$1173,4,FALSE)+COUNTIF(J$674:J780,J781)</f>
        <v>#N/A</v>
      </c>
      <c r="C781" s="264">
        <v>108</v>
      </c>
      <c r="D781" s="64" t="str">
        <f>IF($C$669&gt;0,VLOOKUP($C781,SPESA!$U$7:$Z$5006,3,FALSE),IF($C$670&gt;0,VLOOKUP($C781,CASA!$U$7:$Z$3506,3,FALSE),IF($C$671&gt;0,VLOOKUP($C781,PERSONALE!$U$7:$Z$3506,3,FALSE),IF($C$672&gt;0,VLOOKUP($C781,ENTRATE!$U$7:$Z$1006,3,FALSE),""))))</f>
        <v/>
      </c>
      <c r="E781" s="64" t="str">
        <f t="shared" si="38"/>
        <v/>
      </c>
      <c r="F781" s="64" t="e">
        <f t="shared" si="39"/>
        <v>#NUM!</v>
      </c>
      <c r="G781" s="63" t="str">
        <f>IF($C$669&gt;0,VLOOKUP($C781,SPESA!$U$7:$Z$5006,5,FALSE),IF($C$670&gt;0,VLOOKUP($C781,CASA!$U$7:$Z$3506,5,FALSE),IF($C$671&gt;0,VLOOKUP($C781,PERSONALE!$U$7:$Z$3506,5,FALSE),IF($C$672&gt;0,VLOOKUP($C781,ENTRATE!$U$7:$Z$1006,5,FALSE),""))))</f>
        <v/>
      </c>
      <c r="H781" s="65" t="str">
        <f>IF($C$669&gt;0,VLOOKUP($C781,SPESA!$U$7:$Z$5006,6,FALSE),IF($C$670&gt;0,VLOOKUP($C781,CASA!$U$7:$Z$3506,6,FALSE),IF($C$671&gt;0,VLOOKUP($C781,PERSONALE!$U$7:$Z$3506,6,FALSE),IF($C$672&gt;0,VLOOKUP($C781,ENTRATE!$U$7:$Z$1006,6,FALSE),""))))</f>
        <v/>
      </c>
      <c r="I781" s="264">
        <v>108</v>
      </c>
      <c r="J781" s="66" t="e">
        <f t="shared" si="40"/>
        <v>#N/A</v>
      </c>
      <c r="K781" s="1"/>
    </row>
    <row r="782" spans="1:11" hidden="1">
      <c r="A782" s="1"/>
      <c r="B782" s="265" t="e">
        <f>VLOOKUP(E782,$F$674:$I$1173,4,FALSE)+COUNTIF(J$674:J781,J782)</f>
        <v>#N/A</v>
      </c>
      <c r="C782" s="264">
        <v>109</v>
      </c>
      <c r="D782" s="64" t="str">
        <f>IF($C$669&gt;0,VLOOKUP($C782,SPESA!$U$7:$Z$5006,3,FALSE),IF($C$670&gt;0,VLOOKUP($C782,CASA!$U$7:$Z$3506,3,FALSE),IF($C$671&gt;0,VLOOKUP($C782,PERSONALE!$U$7:$Z$3506,3,FALSE),IF($C$672&gt;0,VLOOKUP($C782,ENTRATE!$U$7:$Z$1006,3,FALSE),""))))</f>
        <v/>
      </c>
      <c r="E782" s="64" t="str">
        <f t="shared" si="38"/>
        <v/>
      </c>
      <c r="F782" s="64" t="e">
        <f t="shared" si="39"/>
        <v>#NUM!</v>
      </c>
      <c r="G782" s="63" t="str">
        <f>IF($C$669&gt;0,VLOOKUP($C782,SPESA!$U$7:$Z$5006,5,FALSE),IF($C$670&gt;0,VLOOKUP($C782,CASA!$U$7:$Z$3506,5,FALSE),IF($C$671&gt;0,VLOOKUP($C782,PERSONALE!$U$7:$Z$3506,5,FALSE),IF($C$672&gt;0,VLOOKUP($C782,ENTRATE!$U$7:$Z$1006,5,FALSE),""))))</f>
        <v/>
      </c>
      <c r="H782" s="65" t="str">
        <f>IF($C$669&gt;0,VLOOKUP($C782,SPESA!$U$7:$Z$5006,6,FALSE),IF($C$670&gt;0,VLOOKUP($C782,CASA!$U$7:$Z$3506,6,FALSE),IF($C$671&gt;0,VLOOKUP($C782,PERSONALE!$U$7:$Z$3506,6,FALSE),IF($C$672&gt;0,VLOOKUP($C782,ENTRATE!$U$7:$Z$1006,6,FALSE),""))))</f>
        <v/>
      </c>
      <c r="I782" s="264">
        <v>109</v>
      </c>
      <c r="J782" s="66" t="e">
        <f t="shared" si="40"/>
        <v>#N/A</v>
      </c>
      <c r="K782" s="1"/>
    </row>
    <row r="783" spans="1:11" hidden="1">
      <c r="A783" s="1"/>
      <c r="B783" s="265" t="e">
        <f>VLOOKUP(E783,$F$674:$I$1173,4,FALSE)+COUNTIF(J$674:J782,J783)</f>
        <v>#N/A</v>
      </c>
      <c r="C783" s="264">
        <v>110</v>
      </c>
      <c r="D783" s="64" t="str">
        <f>IF($C$669&gt;0,VLOOKUP($C783,SPESA!$U$7:$Z$5006,3,FALSE),IF($C$670&gt;0,VLOOKUP($C783,CASA!$U$7:$Z$3506,3,FALSE),IF($C$671&gt;0,VLOOKUP($C783,PERSONALE!$U$7:$Z$3506,3,FALSE),IF($C$672&gt;0,VLOOKUP($C783,ENTRATE!$U$7:$Z$1006,3,FALSE),""))))</f>
        <v/>
      </c>
      <c r="E783" s="64" t="str">
        <f t="shared" si="38"/>
        <v/>
      </c>
      <c r="F783" s="64" t="e">
        <f t="shared" si="39"/>
        <v>#NUM!</v>
      </c>
      <c r="G783" s="63" t="str">
        <f>IF($C$669&gt;0,VLOOKUP($C783,SPESA!$U$7:$Z$5006,5,FALSE),IF($C$670&gt;0,VLOOKUP($C783,CASA!$U$7:$Z$3506,5,FALSE),IF($C$671&gt;0,VLOOKUP($C783,PERSONALE!$U$7:$Z$3506,5,FALSE),IF($C$672&gt;0,VLOOKUP($C783,ENTRATE!$U$7:$Z$1006,5,FALSE),""))))</f>
        <v/>
      </c>
      <c r="H783" s="65" t="str">
        <f>IF($C$669&gt;0,VLOOKUP($C783,SPESA!$U$7:$Z$5006,6,FALSE),IF($C$670&gt;0,VLOOKUP($C783,CASA!$U$7:$Z$3506,6,FALSE),IF($C$671&gt;0,VLOOKUP($C783,PERSONALE!$U$7:$Z$3506,6,FALSE),IF($C$672&gt;0,VLOOKUP($C783,ENTRATE!$U$7:$Z$1006,6,FALSE),""))))</f>
        <v/>
      </c>
      <c r="I783" s="264">
        <v>110</v>
      </c>
      <c r="J783" s="66" t="e">
        <f t="shared" si="40"/>
        <v>#N/A</v>
      </c>
      <c r="K783" s="1"/>
    </row>
    <row r="784" spans="1:11" hidden="1">
      <c r="A784" s="1"/>
      <c r="B784" s="265" t="e">
        <f>VLOOKUP(E784,$F$674:$I$1173,4,FALSE)+COUNTIF(J$674:J783,J784)</f>
        <v>#N/A</v>
      </c>
      <c r="C784" s="264">
        <v>111</v>
      </c>
      <c r="D784" s="64" t="str">
        <f>IF($C$669&gt;0,VLOOKUP($C784,SPESA!$U$7:$Z$5006,3,FALSE),IF($C$670&gt;0,VLOOKUP($C784,CASA!$U$7:$Z$3506,3,FALSE),IF($C$671&gt;0,VLOOKUP($C784,PERSONALE!$U$7:$Z$3506,3,FALSE),IF($C$672&gt;0,VLOOKUP($C784,ENTRATE!$U$7:$Z$1006,3,FALSE),""))))</f>
        <v/>
      </c>
      <c r="E784" s="64" t="str">
        <f t="shared" si="38"/>
        <v/>
      </c>
      <c r="F784" s="64" t="e">
        <f t="shared" si="39"/>
        <v>#NUM!</v>
      </c>
      <c r="G784" s="63" t="str">
        <f>IF($C$669&gt;0,VLOOKUP($C784,SPESA!$U$7:$Z$5006,5,FALSE),IF($C$670&gt;0,VLOOKUP($C784,CASA!$U$7:$Z$3506,5,FALSE),IF($C$671&gt;0,VLOOKUP($C784,PERSONALE!$U$7:$Z$3506,5,FALSE),IF($C$672&gt;0,VLOOKUP($C784,ENTRATE!$U$7:$Z$1006,5,FALSE),""))))</f>
        <v/>
      </c>
      <c r="H784" s="65" t="str">
        <f>IF($C$669&gt;0,VLOOKUP($C784,SPESA!$U$7:$Z$5006,6,FALSE),IF($C$670&gt;0,VLOOKUP($C784,CASA!$U$7:$Z$3506,6,FALSE),IF($C$671&gt;0,VLOOKUP($C784,PERSONALE!$U$7:$Z$3506,6,FALSE),IF($C$672&gt;0,VLOOKUP($C784,ENTRATE!$U$7:$Z$1006,6,FALSE),""))))</f>
        <v/>
      </c>
      <c r="I784" s="264">
        <v>111</v>
      </c>
      <c r="J784" s="66" t="e">
        <f t="shared" si="40"/>
        <v>#N/A</v>
      </c>
      <c r="K784" s="1"/>
    </row>
    <row r="785" spans="1:11" hidden="1">
      <c r="A785" s="1"/>
      <c r="B785" s="265" t="e">
        <f>VLOOKUP(E785,$F$674:$I$1173,4,FALSE)+COUNTIF(J$674:J784,J785)</f>
        <v>#N/A</v>
      </c>
      <c r="C785" s="264">
        <v>112</v>
      </c>
      <c r="D785" s="64" t="str">
        <f>IF($C$669&gt;0,VLOOKUP($C785,SPESA!$U$7:$Z$5006,3,FALSE),IF($C$670&gt;0,VLOOKUP($C785,CASA!$U$7:$Z$3506,3,FALSE),IF($C$671&gt;0,VLOOKUP($C785,PERSONALE!$U$7:$Z$3506,3,FALSE),IF($C$672&gt;0,VLOOKUP($C785,ENTRATE!$U$7:$Z$1006,3,FALSE),""))))</f>
        <v/>
      </c>
      <c r="E785" s="64" t="str">
        <f t="shared" si="38"/>
        <v/>
      </c>
      <c r="F785" s="64" t="e">
        <f t="shared" si="39"/>
        <v>#NUM!</v>
      </c>
      <c r="G785" s="63" t="str">
        <f>IF($C$669&gt;0,VLOOKUP($C785,SPESA!$U$7:$Z$5006,5,FALSE),IF($C$670&gt;0,VLOOKUP($C785,CASA!$U$7:$Z$3506,5,FALSE),IF($C$671&gt;0,VLOOKUP($C785,PERSONALE!$U$7:$Z$3506,5,FALSE),IF($C$672&gt;0,VLOOKUP($C785,ENTRATE!$U$7:$Z$1006,5,FALSE),""))))</f>
        <v/>
      </c>
      <c r="H785" s="65" t="str">
        <f>IF($C$669&gt;0,VLOOKUP($C785,SPESA!$U$7:$Z$5006,6,FALSE),IF($C$670&gt;0,VLOOKUP($C785,CASA!$U$7:$Z$3506,6,FALSE),IF($C$671&gt;0,VLOOKUP($C785,PERSONALE!$U$7:$Z$3506,6,FALSE),IF($C$672&gt;0,VLOOKUP($C785,ENTRATE!$U$7:$Z$1006,6,FALSE),""))))</f>
        <v/>
      </c>
      <c r="I785" s="264">
        <v>112</v>
      </c>
      <c r="J785" s="66" t="e">
        <f t="shared" si="40"/>
        <v>#N/A</v>
      </c>
      <c r="K785" s="1"/>
    </row>
    <row r="786" spans="1:11" hidden="1">
      <c r="A786" s="1"/>
      <c r="B786" s="265" t="e">
        <f>VLOOKUP(E786,$F$674:$I$1173,4,FALSE)+COUNTIF(J$674:J785,J786)</f>
        <v>#N/A</v>
      </c>
      <c r="C786" s="264">
        <v>113</v>
      </c>
      <c r="D786" s="64" t="str">
        <f>IF($C$669&gt;0,VLOOKUP($C786,SPESA!$U$7:$Z$5006,3,FALSE),IF($C$670&gt;0,VLOOKUP($C786,CASA!$U$7:$Z$3506,3,FALSE),IF($C$671&gt;0,VLOOKUP($C786,PERSONALE!$U$7:$Z$3506,3,FALSE),IF($C$672&gt;0,VLOOKUP($C786,ENTRATE!$U$7:$Z$1006,3,FALSE),""))))</f>
        <v/>
      </c>
      <c r="E786" s="64" t="str">
        <f t="shared" si="38"/>
        <v/>
      </c>
      <c r="F786" s="64" t="e">
        <f t="shared" si="39"/>
        <v>#NUM!</v>
      </c>
      <c r="G786" s="63" t="str">
        <f>IF($C$669&gt;0,VLOOKUP($C786,SPESA!$U$7:$Z$5006,5,FALSE),IF($C$670&gt;0,VLOOKUP($C786,CASA!$U$7:$Z$3506,5,FALSE),IF($C$671&gt;0,VLOOKUP($C786,PERSONALE!$U$7:$Z$3506,5,FALSE),IF($C$672&gt;0,VLOOKUP($C786,ENTRATE!$U$7:$Z$1006,5,FALSE),""))))</f>
        <v/>
      </c>
      <c r="H786" s="65" t="str">
        <f>IF($C$669&gt;0,VLOOKUP($C786,SPESA!$U$7:$Z$5006,6,FALSE),IF($C$670&gt;0,VLOOKUP($C786,CASA!$U$7:$Z$3506,6,FALSE),IF($C$671&gt;0,VLOOKUP($C786,PERSONALE!$U$7:$Z$3506,6,FALSE),IF($C$672&gt;0,VLOOKUP($C786,ENTRATE!$U$7:$Z$1006,6,FALSE),""))))</f>
        <v/>
      </c>
      <c r="I786" s="264">
        <v>113</v>
      </c>
      <c r="J786" s="66" t="e">
        <f t="shared" si="40"/>
        <v>#N/A</v>
      </c>
      <c r="K786" s="1"/>
    </row>
    <row r="787" spans="1:11" hidden="1">
      <c r="A787" s="1"/>
      <c r="B787" s="265" t="e">
        <f>VLOOKUP(E787,$F$674:$I$1173,4,FALSE)+COUNTIF(J$674:J786,J787)</f>
        <v>#N/A</v>
      </c>
      <c r="C787" s="264">
        <v>114</v>
      </c>
      <c r="D787" s="64" t="str">
        <f>IF($C$669&gt;0,VLOOKUP($C787,SPESA!$U$7:$Z$5006,3,FALSE),IF($C$670&gt;0,VLOOKUP($C787,CASA!$U$7:$Z$3506,3,FALSE),IF($C$671&gt;0,VLOOKUP($C787,PERSONALE!$U$7:$Z$3506,3,FALSE),IF($C$672&gt;0,VLOOKUP($C787,ENTRATE!$U$7:$Z$1006,3,FALSE),""))))</f>
        <v/>
      </c>
      <c r="E787" s="64" t="str">
        <f t="shared" si="38"/>
        <v/>
      </c>
      <c r="F787" s="64" t="e">
        <f t="shared" si="39"/>
        <v>#NUM!</v>
      </c>
      <c r="G787" s="63" t="str">
        <f>IF($C$669&gt;0,VLOOKUP($C787,SPESA!$U$7:$Z$5006,5,FALSE),IF($C$670&gt;0,VLOOKUP($C787,CASA!$U$7:$Z$3506,5,FALSE),IF($C$671&gt;0,VLOOKUP($C787,PERSONALE!$U$7:$Z$3506,5,FALSE),IF($C$672&gt;0,VLOOKUP($C787,ENTRATE!$U$7:$Z$1006,5,FALSE),""))))</f>
        <v/>
      </c>
      <c r="H787" s="65" t="str">
        <f>IF($C$669&gt;0,VLOOKUP($C787,SPESA!$U$7:$Z$5006,6,FALSE),IF($C$670&gt;0,VLOOKUP($C787,CASA!$U$7:$Z$3506,6,FALSE),IF($C$671&gt;0,VLOOKUP($C787,PERSONALE!$U$7:$Z$3506,6,FALSE),IF($C$672&gt;0,VLOOKUP($C787,ENTRATE!$U$7:$Z$1006,6,FALSE),""))))</f>
        <v/>
      </c>
      <c r="I787" s="264">
        <v>114</v>
      </c>
      <c r="J787" s="66" t="e">
        <f t="shared" si="40"/>
        <v>#N/A</v>
      </c>
      <c r="K787" s="1"/>
    </row>
    <row r="788" spans="1:11" hidden="1">
      <c r="A788" s="1"/>
      <c r="B788" s="265" t="e">
        <f>VLOOKUP(E788,$F$674:$I$1173,4,FALSE)+COUNTIF(J$674:J787,J788)</f>
        <v>#N/A</v>
      </c>
      <c r="C788" s="264">
        <v>115</v>
      </c>
      <c r="D788" s="64" t="str">
        <f>IF($C$669&gt;0,VLOOKUP($C788,SPESA!$U$7:$Z$5006,3,FALSE),IF($C$670&gt;0,VLOOKUP($C788,CASA!$U$7:$Z$3506,3,FALSE),IF($C$671&gt;0,VLOOKUP($C788,PERSONALE!$U$7:$Z$3506,3,FALSE),IF($C$672&gt;0,VLOOKUP($C788,ENTRATE!$U$7:$Z$1006,3,FALSE),""))))</f>
        <v/>
      </c>
      <c r="E788" s="64" t="str">
        <f t="shared" si="38"/>
        <v/>
      </c>
      <c r="F788" s="64" t="e">
        <f t="shared" si="39"/>
        <v>#NUM!</v>
      </c>
      <c r="G788" s="63" t="str">
        <f>IF($C$669&gt;0,VLOOKUP($C788,SPESA!$U$7:$Z$5006,5,FALSE),IF($C$670&gt;0,VLOOKUP($C788,CASA!$U$7:$Z$3506,5,FALSE),IF($C$671&gt;0,VLOOKUP($C788,PERSONALE!$U$7:$Z$3506,5,FALSE),IF($C$672&gt;0,VLOOKUP($C788,ENTRATE!$U$7:$Z$1006,5,FALSE),""))))</f>
        <v/>
      </c>
      <c r="H788" s="65" t="str">
        <f>IF($C$669&gt;0,VLOOKUP($C788,SPESA!$U$7:$Z$5006,6,FALSE),IF($C$670&gt;0,VLOOKUP($C788,CASA!$U$7:$Z$3506,6,FALSE),IF($C$671&gt;0,VLOOKUP($C788,PERSONALE!$U$7:$Z$3506,6,FALSE),IF($C$672&gt;0,VLOOKUP($C788,ENTRATE!$U$7:$Z$1006,6,FALSE),""))))</f>
        <v/>
      </c>
      <c r="I788" s="264">
        <v>115</v>
      </c>
      <c r="J788" s="66" t="e">
        <f t="shared" si="40"/>
        <v>#N/A</v>
      </c>
      <c r="K788" s="1"/>
    </row>
    <row r="789" spans="1:11" hidden="1">
      <c r="A789" s="1"/>
      <c r="B789" s="265" t="e">
        <f>VLOOKUP(E789,$F$674:$I$1173,4,FALSE)+COUNTIF(J$674:J788,J789)</f>
        <v>#N/A</v>
      </c>
      <c r="C789" s="264">
        <v>116</v>
      </c>
      <c r="D789" s="64" t="str">
        <f>IF($C$669&gt;0,VLOOKUP($C789,SPESA!$U$7:$Z$5006,3,FALSE),IF($C$670&gt;0,VLOOKUP($C789,CASA!$U$7:$Z$3506,3,FALSE),IF($C$671&gt;0,VLOOKUP($C789,PERSONALE!$U$7:$Z$3506,3,FALSE),IF($C$672&gt;0,VLOOKUP($C789,ENTRATE!$U$7:$Z$1006,3,FALSE),""))))</f>
        <v/>
      </c>
      <c r="E789" s="64" t="str">
        <f t="shared" si="38"/>
        <v/>
      </c>
      <c r="F789" s="64" t="e">
        <f t="shared" si="39"/>
        <v>#NUM!</v>
      </c>
      <c r="G789" s="63" t="str">
        <f>IF($C$669&gt;0,VLOOKUP($C789,SPESA!$U$7:$Z$5006,5,FALSE),IF($C$670&gt;0,VLOOKUP($C789,CASA!$U$7:$Z$3506,5,FALSE),IF($C$671&gt;0,VLOOKUP($C789,PERSONALE!$U$7:$Z$3506,5,FALSE),IF($C$672&gt;0,VLOOKUP($C789,ENTRATE!$U$7:$Z$1006,5,FALSE),""))))</f>
        <v/>
      </c>
      <c r="H789" s="65" t="str">
        <f>IF($C$669&gt;0,VLOOKUP($C789,SPESA!$U$7:$Z$5006,6,FALSE),IF($C$670&gt;0,VLOOKUP($C789,CASA!$U$7:$Z$3506,6,FALSE),IF($C$671&gt;0,VLOOKUP($C789,PERSONALE!$U$7:$Z$3506,6,FALSE),IF($C$672&gt;0,VLOOKUP($C789,ENTRATE!$U$7:$Z$1006,6,FALSE),""))))</f>
        <v/>
      </c>
      <c r="I789" s="264">
        <v>116</v>
      </c>
      <c r="J789" s="66" t="e">
        <f t="shared" si="40"/>
        <v>#N/A</v>
      </c>
      <c r="K789" s="1"/>
    </row>
    <row r="790" spans="1:11" hidden="1">
      <c r="A790" s="1"/>
      <c r="B790" s="265" t="e">
        <f>VLOOKUP(E790,$F$674:$I$1173,4,FALSE)+COUNTIF(J$674:J789,J790)</f>
        <v>#N/A</v>
      </c>
      <c r="C790" s="264">
        <v>117</v>
      </c>
      <c r="D790" s="64" t="str">
        <f>IF($C$669&gt;0,VLOOKUP($C790,SPESA!$U$7:$Z$5006,3,FALSE),IF($C$670&gt;0,VLOOKUP($C790,CASA!$U$7:$Z$3506,3,FALSE),IF($C$671&gt;0,VLOOKUP($C790,PERSONALE!$U$7:$Z$3506,3,FALSE),IF($C$672&gt;0,VLOOKUP($C790,ENTRATE!$U$7:$Z$1006,3,FALSE),""))))</f>
        <v/>
      </c>
      <c r="E790" s="64" t="str">
        <f t="shared" si="38"/>
        <v/>
      </c>
      <c r="F790" s="64" t="e">
        <f t="shared" si="39"/>
        <v>#NUM!</v>
      </c>
      <c r="G790" s="63" t="str">
        <f>IF($C$669&gt;0,VLOOKUP($C790,SPESA!$U$7:$Z$5006,5,FALSE),IF($C$670&gt;0,VLOOKUP($C790,CASA!$U$7:$Z$3506,5,FALSE),IF($C$671&gt;0,VLOOKUP($C790,PERSONALE!$U$7:$Z$3506,5,FALSE),IF($C$672&gt;0,VLOOKUP($C790,ENTRATE!$U$7:$Z$1006,5,FALSE),""))))</f>
        <v/>
      </c>
      <c r="H790" s="65" t="str">
        <f>IF($C$669&gt;0,VLOOKUP($C790,SPESA!$U$7:$Z$5006,6,FALSE),IF($C$670&gt;0,VLOOKUP($C790,CASA!$U$7:$Z$3506,6,FALSE),IF($C$671&gt;0,VLOOKUP($C790,PERSONALE!$U$7:$Z$3506,6,FALSE),IF($C$672&gt;0,VLOOKUP($C790,ENTRATE!$U$7:$Z$1006,6,FALSE),""))))</f>
        <v/>
      </c>
      <c r="I790" s="264">
        <v>117</v>
      </c>
      <c r="J790" s="66" t="e">
        <f t="shared" si="40"/>
        <v>#N/A</v>
      </c>
      <c r="K790" s="1"/>
    </row>
    <row r="791" spans="1:11" hidden="1">
      <c r="A791" s="1"/>
      <c r="B791" s="265" t="e">
        <f>VLOOKUP(E791,$F$674:$I$1173,4,FALSE)+COUNTIF(J$674:J790,J791)</f>
        <v>#N/A</v>
      </c>
      <c r="C791" s="264">
        <v>118</v>
      </c>
      <c r="D791" s="64" t="str">
        <f>IF($C$669&gt;0,VLOOKUP($C791,SPESA!$U$7:$Z$5006,3,FALSE),IF($C$670&gt;0,VLOOKUP($C791,CASA!$U$7:$Z$3506,3,FALSE),IF($C$671&gt;0,VLOOKUP($C791,PERSONALE!$U$7:$Z$3506,3,FALSE),IF($C$672&gt;0,VLOOKUP($C791,ENTRATE!$U$7:$Z$1006,3,FALSE),""))))</f>
        <v/>
      </c>
      <c r="E791" s="64" t="str">
        <f t="shared" si="38"/>
        <v/>
      </c>
      <c r="F791" s="64" t="e">
        <f t="shared" si="39"/>
        <v>#NUM!</v>
      </c>
      <c r="G791" s="63" t="str">
        <f>IF($C$669&gt;0,VLOOKUP($C791,SPESA!$U$7:$Z$5006,5,FALSE),IF($C$670&gt;0,VLOOKUP($C791,CASA!$U$7:$Z$3506,5,FALSE),IF($C$671&gt;0,VLOOKUP($C791,PERSONALE!$U$7:$Z$3506,5,FALSE),IF($C$672&gt;0,VLOOKUP($C791,ENTRATE!$U$7:$Z$1006,5,FALSE),""))))</f>
        <v/>
      </c>
      <c r="H791" s="65" t="str">
        <f>IF($C$669&gt;0,VLOOKUP($C791,SPESA!$U$7:$Z$5006,6,FALSE),IF($C$670&gt;0,VLOOKUP($C791,CASA!$U$7:$Z$3506,6,FALSE),IF($C$671&gt;0,VLOOKUP($C791,PERSONALE!$U$7:$Z$3506,6,FALSE),IF($C$672&gt;0,VLOOKUP($C791,ENTRATE!$U$7:$Z$1006,6,FALSE),""))))</f>
        <v/>
      </c>
      <c r="I791" s="264">
        <v>118</v>
      </c>
      <c r="J791" s="66" t="e">
        <f t="shared" si="40"/>
        <v>#N/A</v>
      </c>
      <c r="K791" s="1"/>
    </row>
    <row r="792" spans="1:11" hidden="1">
      <c r="A792" s="1"/>
      <c r="B792" s="265" t="e">
        <f>VLOOKUP(E792,$F$674:$I$1173,4,FALSE)+COUNTIF(J$674:J791,J792)</f>
        <v>#N/A</v>
      </c>
      <c r="C792" s="264">
        <v>119</v>
      </c>
      <c r="D792" s="64" t="str">
        <f>IF($C$669&gt;0,VLOOKUP($C792,SPESA!$U$7:$Z$5006,3,FALSE),IF($C$670&gt;0,VLOOKUP($C792,CASA!$U$7:$Z$3506,3,FALSE),IF($C$671&gt;0,VLOOKUP($C792,PERSONALE!$U$7:$Z$3506,3,FALSE),IF($C$672&gt;0,VLOOKUP($C792,ENTRATE!$U$7:$Z$1006,3,FALSE),""))))</f>
        <v/>
      </c>
      <c r="E792" s="64" t="str">
        <f t="shared" si="38"/>
        <v/>
      </c>
      <c r="F792" s="64" t="e">
        <f t="shared" si="39"/>
        <v>#NUM!</v>
      </c>
      <c r="G792" s="63" t="str">
        <f>IF($C$669&gt;0,VLOOKUP($C792,SPESA!$U$7:$Z$5006,5,FALSE),IF($C$670&gt;0,VLOOKUP($C792,CASA!$U$7:$Z$3506,5,FALSE),IF($C$671&gt;0,VLOOKUP($C792,PERSONALE!$U$7:$Z$3506,5,FALSE),IF($C$672&gt;0,VLOOKUP($C792,ENTRATE!$U$7:$Z$1006,5,FALSE),""))))</f>
        <v/>
      </c>
      <c r="H792" s="65" t="str">
        <f>IF($C$669&gt;0,VLOOKUP($C792,SPESA!$U$7:$Z$5006,6,FALSE),IF($C$670&gt;0,VLOOKUP($C792,CASA!$U$7:$Z$3506,6,FALSE),IF($C$671&gt;0,VLOOKUP($C792,PERSONALE!$U$7:$Z$3506,6,FALSE),IF($C$672&gt;0,VLOOKUP($C792,ENTRATE!$U$7:$Z$1006,6,FALSE),""))))</f>
        <v/>
      </c>
      <c r="I792" s="264">
        <v>119</v>
      </c>
      <c r="J792" s="66" t="e">
        <f t="shared" si="40"/>
        <v>#N/A</v>
      </c>
      <c r="K792" s="1"/>
    </row>
    <row r="793" spans="1:11" hidden="1">
      <c r="A793" s="1"/>
      <c r="B793" s="265" t="e">
        <f>VLOOKUP(E793,$F$674:$I$1173,4,FALSE)+COUNTIF(J$674:J792,J793)</f>
        <v>#N/A</v>
      </c>
      <c r="C793" s="264">
        <v>120</v>
      </c>
      <c r="D793" s="64" t="str">
        <f>IF($C$669&gt;0,VLOOKUP($C793,SPESA!$U$7:$Z$5006,3,FALSE),IF($C$670&gt;0,VLOOKUP($C793,CASA!$U$7:$Z$3506,3,FALSE),IF($C$671&gt;0,VLOOKUP($C793,PERSONALE!$U$7:$Z$3506,3,FALSE),IF($C$672&gt;0,VLOOKUP($C793,ENTRATE!$U$7:$Z$1006,3,FALSE),""))))</f>
        <v/>
      </c>
      <c r="E793" s="64" t="str">
        <f t="shared" si="38"/>
        <v/>
      </c>
      <c r="F793" s="64" t="e">
        <f t="shared" si="39"/>
        <v>#NUM!</v>
      </c>
      <c r="G793" s="63" t="str">
        <f>IF($C$669&gt;0,VLOOKUP($C793,SPESA!$U$7:$Z$5006,5,FALSE),IF($C$670&gt;0,VLOOKUP($C793,CASA!$U$7:$Z$3506,5,FALSE),IF($C$671&gt;0,VLOOKUP($C793,PERSONALE!$U$7:$Z$3506,5,FALSE),IF($C$672&gt;0,VLOOKUP($C793,ENTRATE!$U$7:$Z$1006,5,FALSE),""))))</f>
        <v/>
      </c>
      <c r="H793" s="65" t="str">
        <f>IF($C$669&gt;0,VLOOKUP($C793,SPESA!$U$7:$Z$5006,6,FALSE),IF($C$670&gt;0,VLOOKUP($C793,CASA!$U$7:$Z$3506,6,FALSE),IF($C$671&gt;0,VLOOKUP($C793,PERSONALE!$U$7:$Z$3506,6,FALSE),IF($C$672&gt;0,VLOOKUP($C793,ENTRATE!$U$7:$Z$1006,6,FALSE),""))))</f>
        <v/>
      </c>
      <c r="I793" s="264">
        <v>120</v>
      </c>
      <c r="J793" s="66" t="e">
        <f t="shared" si="40"/>
        <v>#N/A</v>
      </c>
      <c r="K793" s="1"/>
    </row>
    <row r="794" spans="1:11" hidden="1">
      <c r="A794" s="1"/>
      <c r="B794" s="265" t="e">
        <f>VLOOKUP(E794,$F$674:$I$1173,4,FALSE)+COUNTIF(J$674:J793,J794)</f>
        <v>#N/A</v>
      </c>
      <c r="C794" s="264">
        <v>121</v>
      </c>
      <c r="D794" s="64" t="str">
        <f>IF($C$669&gt;0,VLOOKUP($C794,SPESA!$U$7:$Z$5006,3,FALSE),IF($C$670&gt;0,VLOOKUP($C794,CASA!$U$7:$Z$3506,3,FALSE),IF($C$671&gt;0,VLOOKUP($C794,PERSONALE!$U$7:$Z$3506,3,FALSE),IF($C$672&gt;0,VLOOKUP($C794,ENTRATE!$U$7:$Z$1006,3,FALSE),""))))</f>
        <v/>
      </c>
      <c r="E794" s="64" t="str">
        <f t="shared" si="38"/>
        <v/>
      </c>
      <c r="F794" s="64" t="e">
        <f t="shared" si="39"/>
        <v>#NUM!</v>
      </c>
      <c r="G794" s="63" t="str">
        <f>IF($C$669&gt;0,VLOOKUP($C794,SPESA!$U$7:$Z$5006,5,FALSE),IF($C$670&gt;0,VLOOKUP($C794,CASA!$U$7:$Z$3506,5,FALSE),IF($C$671&gt;0,VLOOKUP($C794,PERSONALE!$U$7:$Z$3506,5,FALSE),IF($C$672&gt;0,VLOOKUP($C794,ENTRATE!$U$7:$Z$1006,5,FALSE),""))))</f>
        <v/>
      </c>
      <c r="H794" s="65" t="str">
        <f>IF($C$669&gt;0,VLOOKUP($C794,SPESA!$U$7:$Z$5006,6,FALSE),IF($C$670&gt;0,VLOOKUP($C794,CASA!$U$7:$Z$3506,6,FALSE),IF($C$671&gt;0,VLOOKUP($C794,PERSONALE!$U$7:$Z$3506,6,FALSE),IF($C$672&gt;0,VLOOKUP($C794,ENTRATE!$U$7:$Z$1006,6,FALSE),""))))</f>
        <v/>
      </c>
      <c r="I794" s="264">
        <v>121</v>
      </c>
      <c r="J794" s="66" t="e">
        <f t="shared" si="40"/>
        <v>#N/A</v>
      </c>
      <c r="K794" s="1"/>
    </row>
    <row r="795" spans="1:11" hidden="1">
      <c r="A795" s="1"/>
      <c r="B795" s="265" t="e">
        <f>VLOOKUP(E795,$F$674:$I$1173,4,FALSE)+COUNTIF(J$674:J794,J795)</f>
        <v>#N/A</v>
      </c>
      <c r="C795" s="264">
        <v>122</v>
      </c>
      <c r="D795" s="64" t="str">
        <f>IF($C$669&gt;0,VLOOKUP($C795,SPESA!$U$7:$Z$5006,3,FALSE),IF($C$670&gt;0,VLOOKUP($C795,CASA!$U$7:$Z$3506,3,FALSE),IF($C$671&gt;0,VLOOKUP($C795,PERSONALE!$U$7:$Z$3506,3,FALSE),IF($C$672&gt;0,VLOOKUP($C795,ENTRATE!$U$7:$Z$1006,3,FALSE),""))))</f>
        <v/>
      </c>
      <c r="E795" s="64" t="str">
        <f t="shared" si="38"/>
        <v/>
      </c>
      <c r="F795" s="64" t="e">
        <f t="shared" si="39"/>
        <v>#NUM!</v>
      </c>
      <c r="G795" s="63" t="str">
        <f>IF($C$669&gt;0,VLOOKUP($C795,SPESA!$U$7:$Z$5006,5,FALSE),IF($C$670&gt;0,VLOOKUP($C795,CASA!$U$7:$Z$3506,5,FALSE),IF($C$671&gt;0,VLOOKUP($C795,PERSONALE!$U$7:$Z$3506,5,FALSE),IF($C$672&gt;0,VLOOKUP($C795,ENTRATE!$U$7:$Z$1006,5,FALSE),""))))</f>
        <v/>
      </c>
      <c r="H795" s="65" t="str">
        <f>IF($C$669&gt;0,VLOOKUP($C795,SPESA!$U$7:$Z$5006,6,FALSE),IF($C$670&gt;0,VLOOKUP($C795,CASA!$U$7:$Z$3506,6,FALSE),IF($C$671&gt;0,VLOOKUP($C795,PERSONALE!$U$7:$Z$3506,6,FALSE),IF($C$672&gt;0,VLOOKUP($C795,ENTRATE!$U$7:$Z$1006,6,FALSE),""))))</f>
        <v/>
      </c>
      <c r="I795" s="264">
        <v>122</v>
      </c>
      <c r="J795" s="66" t="e">
        <f t="shared" si="40"/>
        <v>#N/A</v>
      </c>
      <c r="K795" s="1"/>
    </row>
    <row r="796" spans="1:11" hidden="1">
      <c r="A796" s="1"/>
      <c r="B796" s="265" t="e">
        <f>VLOOKUP(E796,$F$674:$I$1173,4,FALSE)+COUNTIF(J$674:J795,J796)</f>
        <v>#N/A</v>
      </c>
      <c r="C796" s="264">
        <v>123</v>
      </c>
      <c r="D796" s="64" t="str">
        <f>IF($C$669&gt;0,VLOOKUP($C796,SPESA!$U$7:$Z$5006,3,FALSE),IF($C$670&gt;0,VLOOKUP($C796,CASA!$U$7:$Z$3506,3,FALSE),IF($C$671&gt;0,VLOOKUP($C796,PERSONALE!$U$7:$Z$3506,3,FALSE),IF($C$672&gt;0,VLOOKUP($C796,ENTRATE!$U$7:$Z$1006,3,FALSE),""))))</f>
        <v/>
      </c>
      <c r="E796" s="64" t="str">
        <f t="shared" si="38"/>
        <v/>
      </c>
      <c r="F796" s="64" t="e">
        <f t="shared" si="39"/>
        <v>#NUM!</v>
      </c>
      <c r="G796" s="63" t="str">
        <f>IF($C$669&gt;0,VLOOKUP($C796,SPESA!$U$7:$Z$5006,5,FALSE),IF($C$670&gt;0,VLOOKUP($C796,CASA!$U$7:$Z$3506,5,FALSE),IF($C$671&gt;0,VLOOKUP($C796,PERSONALE!$U$7:$Z$3506,5,FALSE),IF($C$672&gt;0,VLOOKUP($C796,ENTRATE!$U$7:$Z$1006,5,FALSE),""))))</f>
        <v/>
      </c>
      <c r="H796" s="65" t="str">
        <f>IF($C$669&gt;0,VLOOKUP($C796,SPESA!$U$7:$Z$5006,6,FALSE),IF($C$670&gt;0,VLOOKUP($C796,CASA!$U$7:$Z$3506,6,FALSE),IF($C$671&gt;0,VLOOKUP($C796,PERSONALE!$U$7:$Z$3506,6,FALSE),IF($C$672&gt;0,VLOOKUP($C796,ENTRATE!$U$7:$Z$1006,6,FALSE),""))))</f>
        <v/>
      </c>
      <c r="I796" s="264">
        <v>123</v>
      </c>
      <c r="J796" s="66" t="e">
        <f t="shared" si="40"/>
        <v>#N/A</v>
      </c>
      <c r="K796" s="1"/>
    </row>
    <row r="797" spans="1:11" hidden="1">
      <c r="A797" s="1"/>
      <c r="B797" s="265" t="e">
        <f>VLOOKUP(E797,$F$674:$I$1173,4,FALSE)+COUNTIF(J$674:J796,J797)</f>
        <v>#N/A</v>
      </c>
      <c r="C797" s="264">
        <v>124</v>
      </c>
      <c r="D797" s="64" t="str">
        <f>IF($C$669&gt;0,VLOOKUP($C797,SPESA!$U$7:$Z$5006,3,FALSE),IF($C$670&gt;0,VLOOKUP($C797,CASA!$U$7:$Z$3506,3,FALSE),IF($C$671&gt;0,VLOOKUP($C797,PERSONALE!$U$7:$Z$3506,3,FALSE),IF($C$672&gt;0,VLOOKUP($C797,ENTRATE!$U$7:$Z$1006,3,FALSE),""))))</f>
        <v/>
      </c>
      <c r="E797" s="64" t="str">
        <f t="shared" si="38"/>
        <v/>
      </c>
      <c r="F797" s="64" t="e">
        <f t="shared" si="39"/>
        <v>#NUM!</v>
      </c>
      <c r="G797" s="63" t="str">
        <f>IF($C$669&gt;0,VLOOKUP($C797,SPESA!$U$7:$Z$5006,5,FALSE),IF($C$670&gt;0,VLOOKUP($C797,CASA!$U$7:$Z$3506,5,FALSE),IF($C$671&gt;0,VLOOKUP($C797,PERSONALE!$U$7:$Z$3506,5,FALSE),IF($C$672&gt;0,VLOOKUP($C797,ENTRATE!$U$7:$Z$1006,5,FALSE),""))))</f>
        <v/>
      </c>
      <c r="H797" s="65" t="str">
        <f>IF($C$669&gt;0,VLOOKUP($C797,SPESA!$U$7:$Z$5006,6,FALSE),IF($C$670&gt;0,VLOOKUP($C797,CASA!$U$7:$Z$3506,6,FALSE),IF($C$671&gt;0,VLOOKUP($C797,PERSONALE!$U$7:$Z$3506,6,FALSE),IF($C$672&gt;0,VLOOKUP($C797,ENTRATE!$U$7:$Z$1006,6,FALSE),""))))</f>
        <v/>
      </c>
      <c r="I797" s="264">
        <v>124</v>
      </c>
      <c r="J797" s="66" t="e">
        <f t="shared" si="40"/>
        <v>#N/A</v>
      </c>
      <c r="K797" s="1"/>
    </row>
    <row r="798" spans="1:11" hidden="1">
      <c r="A798" s="1"/>
      <c r="B798" s="265" t="e">
        <f>VLOOKUP(E798,$F$674:$I$1173,4,FALSE)+COUNTIF(J$674:J797,J798)</f>
        <v>#N/A</v>
      </c>
      <c r="C798" s="264">
        <v>125</v>
      </c>
      <c r="D798" s="64" t="str">
        <f>IF($C$669&gt;0,VLOOKUP($C798,SPESA!$U$7:$Z$5006,3,FALSE),IF($C$670&gt;0,VLOOKUP($C798,CASA!$U$7:$Z$3506,3,FALSE),IF($C$671&gt;0,VLOOKUP($C798,PERSONALE!$U$7:$Z$3506,3,FALSE),IF($C$672&gt;0,VLOOKUP($C798,ENTRATE!$U$7:$Z$1006,3,FALSE),""))))</f>
        <v/>
      </c>
      <c r="E798" s="64" t="str">
        <f t="shared" si="38"/>
        <v/>
      </c>
      <c r="F798" s="64" t="e">
        <f t="shared" si="39"/>
        <v>#NUM!</v>
      </c>
      <c r="G798" s="63" t="str">
        <f>IF($C$669&gt;0,VLOOKUP($C798,SPESA!$U$7:$Z$5006,5,FALSE),IF($C$670&gt;0,VLOOKUP($C798,CASA!$U$7:$Z$3506,5,FALSE),IF($C$671&gt;0,VLOOKUP($C798,PERSONALE!$U$7:$Z$3506,5,FALSE),IF($C$672&gt;0,VLOOKUP($C798,ENTRATE!$U$7:$Z$1006,5,FALSE),""))))</f>
        <v/>
      </c>
      <c r="H798" s="65" t="str">
        <f>IF($C$669&gt;0,VLOOKUP($C798,SPESA!$U$7:$Z$5006,6,FALSE),IF($C$670&gt;0,VLOOKUP($C798,CASA!$U$7:$Z$3506,6,FALSE),IF($C$671&gt;0,VLOOKUP($C798,PERSONALE!$U$7:$Z$3506,6,FALSE),IF($C$672&gt;0,VLOOKUP($C798,ENTRATE!$U$7:$Z$1006,6,FALSE),""))))</f>
        <v/>
      </c>
      <c r="I798" s="264">
        <v>125</v>
      </c>
      <c r="J798" s="66" t="e">
        <f t="shared" si="40"/>
        <v>#N/A</v>
      </c>
      <c r="K798" s="1"/>
    </row>
    <row r="799" spans="1:11" hidden="1">
      <c r="A799" s="1"/>
      <c r="B799" s="265" t="e">
        <f>VLOOKUP(E799,$F$674:$I$1173,4,FALSE)+COUNTIF(J$674:J798,J799)</f>
        <v>#N/A</v>
      </c>
      <c r="C799" s="264">
        <v>126</v>
      </c>
      <c r="D799" s="64" t="str">
        <f>IF($C$669&gt;0,VLOOKUP($C799,SPESA!$U$7:$Z$5006,3,FALSE),IF($C$670&gt;0,VLOOKUP($C799,CASA!$U$7:$Z$3506,3,FALSE),IF($C$671&gt;0,VLOOKUP($C799,PERSONALE!$U$7:$Z$3506,3,FALSE),IF($C$672&gt;0,VLOOKUP($C799,ENTRATE!$U$7:$Z$1006,3,FALSE),""))))</f>
        <v/>
      </c>
      <c r="E799" s="64" t="str">
        <f t="shared" si="38"/>
        <v/>
      </c>
      <c r="F799" s="64" t="e">
        <f t="shared" si="39"/>
        <v>#NUM!</v>
      </c>
      <c r="G799" s="63" t="str">
        <f>IF($C$669&gt;0,VLOOKUP($C799,SPESA!$U$7:$Z$5006,5,FALSE),IF($C$670&gt;0,VLOOKUP($C799,CASA!$U$7:$Z$3506,5,FALSE),IF($C$671&gt;0,VLOOKUP($C799,PERSONALE!$U$7:$Z$3506,5,FALSE),IF($C$672&gt;0,VLOOKUP($C799,ENTRATE!$U$7:$Z$1006,5,FALSE),""))))</f>
        <v/>
      </c>
      <c r="H799" s="65" t="str">
        <f>IF($C$669&gt;0,VLOOKUP($C799,SPESA!$U$7:$Z$5006,6,FALSE),IF($C$670&gt;0,VLOOKUP($C799,CASA!$U$7:$Z$3506,6,FALSE),IF($C$671&gt;0,VLOOKUP($C799,PERSONALE!$U$7:$Z$3506,6,FALSE),IF($C$672&gt;0,VLOOKUP($C799,ENTRATE!$U$7:$Z$1006,6,FALSE),""))))</f>
        <v/>
      </c>
      <c r="I799" s="264">
        <v>126</v>
      </c>
      <c r="J799" s="66" t="e">
        <f t="shared" si="40"/>
        <v>#N/A</v>
      </c>
      <c r="K799" s="1"/>
    </row>
    <row r="800" spans="1:11" hidden="1">
      <c r="A800" s="1"/>
      <c r="B800" s="265" t="e">
        <f>VLOOKUP(E800,$F$674:$I$1173,4,FALSE)+COUNTIF(J$674:J799,J800)</f>
        <v>#N/A</v>
      </c>
      <c r="C800" s="264">
        <v>127</v>
      </c>
      <c r="D800" s="64" t="str">
        <f>IF($C$669&gt;0,VLOOKUP($C800,SPESA!$U$7:$Z$5006,3,FALSE),IF($C$670&gt;0,VLOOKUP($C800,CASA!$U$7:$Z$3506,3,FALSE),IF($C$671&gt;0,VLOOKUP($C800,PERSONALE!$U$7:$Z$3506,3,FALSE),IF($C$672&gt;0,VLOOKUP($C800,ENTRATE!$U$7:$Z$1006,3,FALSE),""))))</f>
        <v/>
      </c>
      <c r="E800" s="64" t="str">
        <f t="shared" si="38"/>
        <v/>
      </c>
      <c r="F800" s="64" t="e">
        <f t="shared" si="39"/>
        <v>#NUM!</v>
      </c>
      <c r="G800" s="63" t="str">
        <f>IF($C$669&gt;0,VLOOKUP($C800,SPESA!$U$7:$Z$5006,5,FALSE),IF($C$670&gt;0,VLOOKUP($C800,CASA!$U$7:$Z$3506,5,FALSE),IF($C$671&gt;0,VLOOKUP($C800,PERSONALE!$U$7:$Z$3506,5,FALSE),IF($C$672&gt;0,VLOOKUP($C800,ENTRATE!$U$7:$Z$1006,5,FALSE),""))))</f>
        <v/>
      </c>
      <c r="H800" s="65" t="str">
        <f>IF($C$669&gt;0,VLOOKUP($C800,SPESA!$U$7:$Z$5006,6,FALSE),IF($C$670&gt;0,VLOOKUP($C800,CASA!$U$7:$Z$3506,6,FALSE),IF($C$671&gt;0,VLOOKUP($C800,PERSONALE!$U$7:$Z$3506,6,FALSE),IF($C$672&gt;0,VLOOKUP($C800,ENTRATE!$U$7:$Z$1006,6,FALSE),""))))</f>
        <v/>
      </c>
      <c r="I800" s="264">
        <v>127</v>
      </c>
      <c r="J800" s="66" t="e">
        <f t="shared" si="40"/>
        <v>#N/A</v>
      </c>
      <c r="K800" s="1"/>
    </row>
    <row r="801" spans="1:11" hidden="1">
      <c r="A801" s="1"/>
      <c r="B801" s="265" t="e">
        <f>VLOOKUP(E801,$F$674:$I$1173,4,FALSE)+COUNTIF(J$674:J800,J801)</f>
        <v>#N/A</v>
      </c>
      <c r="C801" s="264">
        <v>128</v>
      </c>
      <c r="D801" s="64" t="str">
        <f>IF($C$669&gt;0,VLOOKUP($C801,SPESA!$U$7:$Z$5006,3,FALSE),IF($C$670&gt;0,VLOOKUP($C801,CASA!$U$7:$Z$3506,3,FALSE),IF($C$671&gt;0,VLOOKUP($C801,PERSONALE!$U$7:$Z$3506,3,FALSE),IF($C$672&gt;0,VLOOKUP($C801,ENTRATE!$U$7:$Z$1006,3,FALSE),""))))</f>
        <v/>
      </c>
      <c r="E801" s="64" t="str">
        <f t="shared" si="38"/>
        <v/>
      </c>
      <c r="F801" s="64" t="e">
        <f t="shared" si="39"/>
        <v>#NUM!</v>
      </c>
      <c r="G801" s="63" t="str">
        <f>IF($C$669&gt;0,VLOOKUP($C801,SPESA!$U$7:$Z$5006,5,FALSE),IF($C$670&gt;0,VLOOKUP($C801,CASA!$U$7:$Z$3506,5,FALSE),IF($C$671&gt;0,VLOOKUP($C801,PERSONALE!$U$7:$Z$3506,5,FALSE),IF($C$672&gt;0,VLOOKUP($C801,ENTRATE!$U$7:$Z$1006,5,FALSE),""))))</f>
        <v/>
      </c>
      <c r="H801" s="65" t="str">
        <f>IF($C$669&gt;0,VLOOKUP($C801,SPESA!$U$7:$Z$5006,6,FALSE),IF($C$670&gt;0,VLOOKUP($C801,CASA!$U$7:$Z$3506,6,FALSE),IF($C$671&gt;0,VLOOKUP($C801,PERSONALE!$U$7:$Z$3506,6,FALSE),IF($C$672&gt;0,VLOOKUP($C801,ENTRATE!$U$7:$Z$1006,6,FALSE),""))))</f>
        <v/>
      </c>
      <c r="I801" s="264">
        <v>128</v>
      </c>
      <c r="J801" s="66" t="e">
        <f t="shared" si="40"/>
        <v>#N/A</v>
      </c>
      <c r="K801" s="1"/>
    </row>
    <row r="802" spans="1:11" hidden="1">
      <c r="A802" s="1"/>
      <c r="B802" s="265" t="e">
        <f>VLOOKUP(E802,$F$674:$I$1173,4,FALSE)+COUNTIF(J$674:J801,J802)</f>
        <v>#N/A</v>
      </c>
      <c r="C802" s="264">
        <v>129</v>
      </c>
      <c r="D802" s="64" t="str">
        <f>IF($C$669&gt;0,VLOOKUP($C802,SPESA!$U$7:$Z$5006,3,FALSE),IF($C$670&gt;0,VLOOKUP($C802,CASA!$U$7:$Z$3506,3,FALSE),IF($C$671&gt;0,VLOOKUP($C802,PERSONALE!$U$7:$Z$3506,3,FALSE),IF($C$672&gt;0,VLOOKUP($C802,ENTRATE!$U$7:$Z$1006,3,FALSE),""))))</f>
        <v/>
      </c>
      <c r="E802" s="64" t="str">
        <f t="shared" si="38"/>
        <v/>
      </c>
      <c r="F802" s="64" t="e">
        <f t="shared" si="39"/>
        <v>#NUM!</v>
      </c>
      <c r="G802" s="63" t="str">
        <f>IF($C$669&gt;0,VLOOKUP($C802,SPESA!$U$7:$Z$5006,5,FALSE),IF($C$670&gt;0,VLOOKUP($C802,CASA!$U$7:$Z$3506,5,FALSE),IF($C$671&gt;0,VLOOKUP($C802,PERSONALE!$U$7:$Z$3506,5,FALSE),IF($C$672&gt;0,VLOOKUP($C802,ENTRATE!$U$7:$Z$1006,5,FALSE),""))))</f>
        <v/>
      </c>
      <c r="H802" s="65" t="str">
        <f>IF($C$669&gt;0,VLOOKUP($C802,SPESA!$U$7:$Z$5006,6,FALSE),IF($C$670&gt;0,VLOOKUP($C802,CASA!$U$7:$Z$3506,6,FALSE),IF($C$671&gt;0,VLOOKUP($C802,PERSONALE!$U$7:$Z$3506,6,FALSE),IF($C$672&gt;0,VLOOKUP($C802,ENTRATE!$U$7:$Z$1006,6,FALSE),""))))</f>
        <v/>
      </c>
      <c r="I802" s="264">
        <v>129</v>
      </c>
      <c r="J802" s="66" t="e">
        <f t="shared" si="40"/>
        <v>#N/A</v>
      </c>
      <c r="K802" s="1"/>
    </row>
    <row r="803" spans="1:11" hidden="1">
      <c r="A803" s="1"/>
      <c r="B803" s="265" t="e">
        <f>VLOOKUP(E803,$F$674:$I$1173,4,FALSE)+COUNTIF(J$674:J802,J803)</f>
        <v>#N/A</v>
      </c>
      <c r="C803" s="264">
        <v>130</v>
      </c>
      <c r="D803" s="64" t="str">
        <f>IF($C$669&gt;0,VLOOKUP($C803,SPESA!$U$7:$Z$5006,3,FALSE),IF($C$670&gt;0,VLOOKUP($C803,CASA!$U$7:$Z$3506,3,FALSE),IF($C$671&gt;0,VLOOKUP($C803,PERSONALE!$U$7:$Z$3506,3,FALSE),IF($C$672&gt;0,VLOOKUP($C803,ENTRATE!$U$7:$Z$1006,3,FALSE),""))))</f>
        <v/>
      </c>
      <c r="E803" s="64" t="str">
        <f t="shared" ref="E803:E866" si="41">IF(ISERROR(D803),"",D803)</f>
        <v/>
      </c>
      <c r="F803" s="64" t="e">
        <f t="shared" ref="F803:F866" si="42">SMALL(E$674:E$1173,C803)</f>
        <v>#NUM!</v>
      </c>
      <c r="G803" s="63" t="str">
        <f>IF($C$669&gt;0,VLOOKUP($C803,SPESA!$U$7:$Z$5006,5,FALSE),IF($C$670&gt;0,VLOOKUP($C803,CASA!$U$7:$Z$3506,5,FALSE),IF($C$671&gt;0,VLOOKUP($C803,PERSONALE!$U$7:$Z$3506,5,FALSE),IF($C$672&gt;0,VLOOKUP($C803,ENTRATE!$U$7:$Z$1006,5,FALSE),""))))</f>
        <v/>
      </c>
      <c r="H803" s="65" t="str">
        <f>IF($C$669&gt;0,VLOOKUP($C803,SPESA!$U$7:$Z$5006,6,FALSE),IF($C$670&gt;0,VLOOKUP($C803,CASA!$U$7:$Z$3506,6,FALSE),IF($C$671&gt;0,VLOOKUP($C803,PERSONALE!$U$7:$Z$3506,6,FALSE),IF($C$672&gt;0,VLOOKUP($C803,ENTRATE!$U$7:$Z$1006,6,FALSE),""))))</f>
        <v/>
      </c>
      <c r="I803" s="264">
        <v>130</v>
      </c>
      <c r="J803" s="66" t="e">
        <f t="shared" ref="J803:J866" si="43">VLOOKUP(D803,$F$674:$I$1173,4,FALSE)</f>
        <v>#N/A</v>
      </c>
      <c r="K803" s="1"/>
    </row>
    <row r="804" spans="1:11" hidden="1">
      <c r="A804" s="1"/>
      <c r="B804" s="265" t="e">
        <f>VLOOKUP(E804,$F$674:$I$1173,4,FALSE)+COUNTIF(J$674:J803,J804)</f>
        <v>#N/A</v>
      </c>
      <c r="C804" s="264">
        <v>131</v>
      </c>
      <c r="D804" s="64" t="str">
        <f>IF($C$669&gt;0,VLOOKUP($C804,SPESA!$U$7:$Z$5006,3,FALSE),IF($C$670&gt;0,VLOOKUP($C804,CASA!$U$7:$Z$3506,3,FALSE),IF($C$671&gt;0,VLOOKUP($C804,PERSONALE!$U$7:$Z$3506,3,FALSE),IF($C$672&gt;0,VLOOKUP($C804,ENTRATE!$U$7:$Z$1006,3,FALSE),""))))</f>
        <v/>
      </c>
      <c r="E804" s="64" t="str">
        <f t="shared" si="41"/>
        <v/>
      </c>
      <c r="F804" s="64" t="e">
        <f t="shared" si="42"/>
        <v>#NUM!</v>
      </c>
      <c r="G804" s="63" t="str">
        <f>IF($C$669&gt;0,VLOOKUP($C804,SPESA!$U$7:$Z$5006,5,FALSE),IF($C$670&gt;0,VLOOKUP($C804,CASA!$U$7:$Z$3506,5,FALSE),IF($C$671&gt;0,VLOOKUP($C804,PERSONALE!$U$7:$Z$3506,5,FALSE),IF($C$672&gt;0,VLOOKUP($C804,ENTRATE!$U$7:$Z$1006,5,FALSE),""))))</f>
        <v/>
      </c>
      <c r="H804" s="65" t="str">
        <f>IF($C$669&gt;0,VLOOKUP($C804,SPESA!$U$7:$Z$5006,6,FALSE),IF($C$670&gt;0,VLOOKUP($C804,CASA!$U$7:$Z$3506,6,FALSE),IF($C$671&gt;0,VLOOKUP($C804,PERSONALE!$U$7:$Z$3506,6,FALSE),IF($C$672&gt;0,VLOOKUP($C804,ENTRATE!$U$7:$Z$1006,6,FALSE),""))))</f>
        <v/>
      </c>
      <c r="I804" s="264">
        <v>131</v>
      </c>
      <c r="J804" s="66" t="e">
        <f t="shared" si="43"/>
        <v>#N/A</v>
      </c>
      <c r="K804" s="1"/>
    </row>
    <row r="805" spans="1:11" hidden="1">
      <c r="A805" s="1"/>
      <c r="B805" s="265" t="e">
        <f>VLOOKUP(E805,$F$674:$I$1173,4,FALSE)+COUNTIF(J$674:J804,J805)</f>
        <v>#N/A</v>
      </c>
      <c r="C805" s="264">
        <v>132</v>
      </c>
      <c r="D805" s="64" t="str">
        <f>IF($C$669&gt;0,VLOOKUP($C805,SPESA!$U$7:$Z$5006,3,FALSE),IF($C$670&gt;0,VLOOKUP($C805,CASA!$U$7:$Z$3506,3,FALSE),IF($C$671&gt;0,VLOOKUP($C805,PERSONALE!$U$7:$Z$3506,3,FALSE),IF($C$672&gt;0,VLOOKUP($C805,ENTRATE!$U$7:$Z$1006,3,FALSE),""))))</f>
        <v/>
      </c>
      <c r="E805" s="64" t="str">
        <f t="shared" si="41"/>
        <v/>
      </c>
      <c r="F805" s="64" t="e">
        <f t="shared" si="42"/>
        <v>#NUM!</v>
      </c>
      <c r="G805" s="63" t="str">
        <f>IF($C$669&gt;0,VLOOKUP($C805,SPESA!$U$7:$Z$5006,5,FALSE),IF($C$670&gt;0,VLOOKUP($C805,CASA!$U$7:$Z$3506,5,FALSE),IF($C$671&gt;0,VLOOKUP($C805,PERSONALE!$U$7:$Z$3506,5,FALSE),IF($C$672&gt;0,VLOOKUP($C805,ENTRATE!$U$7:$Z$1006,5,FALSE),""))))</f>
        <v/>
      </c>
      <c r="H805" s="65" t="str">
        <f>IF($C$669&gt;0,VLOOKUP($C805,SPESA!$U$7:$Z$5006,6,FALSE),IF($C$670&gt;0,VLOOKUP($C805,CASA!$U$7:$Z$3506,6,FALSE),IF($C$671&gt;0,VLOOKUP($C805,PERSONALE!$U$7:$Z$3506,6,FALSE),IF($C$672&gt;0,VLOOKUP($C805,ENTRATE!$U$7:$Z$1006,6,FALSE),""))))</f>
        <v/>
      </c>
      <c r="I805" s="264">
        <v>132</v>
      </c>
      <c r="J805" s="66" t="e">
        <f t="shared" si="43"/>
        <v>#N/A</v>
      </c>
      <c r="K805" s="1"/>
    </row>
    <row r="806" spans="1:11" hidden="1">
      <c r="A806" s="1"/>
      <c r="B806" s="265" t="e">
        <f>VLOOKUP(E806,$F$674:$I$1173,4,FALSE)+COUNTIF(J$674:J805,J806)</f>
        <v>#N/A</v>
      </c>
      <c r="C806" s="264">
        <v>133</v>
      </c>
      <c r="D806" s="64" t="str">
        <f>IF($C$669&gt;0,VLOOKUP($C806,SPESA!$U$7:$Z$5006,3,FALSE),IF($C$670&gt;0,VLOOKUP($C806,CASA!$U$7:$Z$3506,3,FALSE),IF($C$671&gt;0,VLOOKUP($C806,PERSONALE!$U$7:$Z$3506,3,FALSE),IF($C$672&gt;0,VLOOKUP($C806,ENTRATE!$U$7:$Z$1006,3,FALSE),""))))</f>
        <v/>
      </c>
      <c r="E806" s="64" t="str">
        <f t="shared" si="41"/>
        <v/>
      </c>
      <c r="F806" s="64" t="e">
        <f t="shared" si="42"/>
        <v>#NUM!</v>
      </c>
      <c r="G806" s="63" t="str">
        <f>IF($C$669&gt;0,VLOOKUP($C806,SPESA!$U$7:$Z$5006,5,FALSE),IF($C$670&gt;0,VLOOKUP($C806,CASA!$U$7:$Z$3506,5,FALSE),IF($C$671&gt;0,VLOOKUP($C806,PERSONALE!$U$7:$Z$3506,5,FALSE),IF($C$672&gt;0,VLOOKUP($C806,ENTRATE!$U$7:$Z$1006,5,FALSE),""))))</f>
        <v/>
      </c>
      <c r="H806" s="65" t="str">
        <f>IF($C$669&gt;0,VLOOKUP($C806,SPESA!$U$7:$Z$5006,6,FALSE),IF($C$670&gt;0,VLOOKUP($C806,CASA!$U$7:$Z$3506,6,FALSE),IF($C$671&gt;0,VLOOKUP($C806,PERSONALE!$U$7:$Z$3506,6,FALSE),IF($C$672&gt;0,VLOOKUP($C806,ENTRATE!$U$7:$Z$1006,6,FALSE),""))))</f>
        <v/>
      </c>
      <c r="I806" s="264">
        <v>133</v>
      </c>
      <c r="J806" s="66" t="e">
        <f t="shared" si="43"/>
        <v>#N/A</v>
      </c>
      <c r="K806" s="1"/>
    </row>
    <row r="807" spans="1:11" hidden="1">
      <c r="A807" s="1"/>
      <c r="B807" s="265" t="e">
        <f>VLOOKUP(E807,$F$674:$I$1173,4,FALSE)+COUNTIF(J$674:J806,J807)</f>
        <v>#N/A</v>
      </c>
      <c r="C807" s="264">
        <v>134</v>
      </c>
      <c r="D807" s="64" t="str">
        <f>IF($C$669&gt;0,VLOOKUP($C807,SPESA!$U$7:$Z$5006,3,FALSE),IF($C$670&gt;0,VLOOKUP($C807,CASA!$U$7:$Z$3506,3,FALSE),IF($C$671&gt;0,VLOOKUP($C807,PERSONALE!$U$7:$Z$3506,3,FALSE),IF($C$672&gt;0,VLOOKUP($C807,ENTRATE!$U$7:$Z$1006,3,FALSE),""))))</f>
        <v/>
      </c>
      <c r="E807" s="64" t="str">
        <f t="shared" si="41"/>
        <v/>
      </c>
      <c r="F807" s="64" t="e">
        <f t="shared" si="42"/>
        <v>#NUM!</v>
      </c>
      <c r="G807" s="63" t="str">
        <f>IF($C$669&gt;0,VLOOKUP($C807,SPESA!$U$7:$Z$5006,5,FALSE),IF($C$670&gt;0,VLOOKUP($C807,CASA!$U$7:$Z$3506,5,FALSE),IF($C$671&gt;0,VLOOKUP($C807,PERSONALE!$U$7:$Z$3506,5,FALSE),IF($C$672&gt;0,VLOOKUP($C807,ENTRATE!$U$7:$Z$1006,5,FALSE),""))))</f>
        <v/>
      </c>
      <c r="H807" s="65" t="str">
        <f>IF($C$669&gt;0,VLOOKUP($C807,SPESA!$U$7:$Z$5006,6,FALSE),IF($C$670&gt;0,VLOOKUP($C807,CASA!$U$7:$Z$3506,6,FALSE),IF($C$671&gt;0,VLOOKUP($C807,PERSONALE!$U$7:$Z$3506,6,FALSE),IF($C$672&gt;0,VLOOKUP($C807,ENTRATE!$U$7:$Z$1006,6,FALSE),""))))</f>
        <v/>
      </c>
      <c r="I807" s="264">
        <v>134</v>
      </c>
      <c r="J807" s="66" t="e">
        <f t="shared" si="43"/>
        <v>#N/A</v>
      </c>
      <c r="K807" s="1"/>
    </row>
    <row r="808" spans="1:11" hidden="1">
      <c r="A808" s="1"/>
      <c r="B808" s="265" t="e">
        <f>VLOOKUP(E808,$F$674:$I$1173,4,FALSE)+COUNTIF(J$674:J807,J808)</f>
        <v>#N/A</v>
      </c>
      <c r="C808" s="264">
        <v>135</v>
      </c>
      <c r="D808" s="64" t="str">
        <f>IF($C$669&gt;0,VLOOKUP($C808,SPESA!$U$7:$Z$5006,3,FALSE),IF($C$670&gt;0,VLOOKUP($C808,CASA!$U$7:$Z$3506,3,FALSE),IF($C$671&gt;0,VLOOKUP($C808,PERSONALE!$U$7:$Z$3506,3,FALSE),IF($C$672&gt;0,VLOOKUP($C808,ENTRATE!$U$7:$Z$1006,3,FALSE),""))))</f>
        <v/>
      </c>
      <c r="E808" s="64" t="str">
        <f t="shared" si="41"/>
        <v/>
      </c>
      <c r="F808" s="64" t="e">
        <f t="shared" si="42"/>
        <v>#NUM!</v>
      </c>
      <c r="G808" s="63" t="str">
        <f>IF($C$669&gt;0,VLOOKUP($C808,SPESA!$U$7:$Z$5006,5,FALSE),IF($C$670&gt;0,VLOOKUP($C808,CASA!$U$7:$Z$3506,5,FALSE),IF($C$671&gt;0,VLOOKUP($C808,PERSONALE!$U$7:$Z$3506,5,FALSE),IF($C$672&gt;0,VLOOKUP($C808,ENTRATE!$U$7:$Z$1006,5,FALSE),""))))</f>
        <v/>
      </c>
      <c r="H808" s="65" t="str">
        <f>IF($C$669&gt;0,VLOOKUP($C808,SPESA!$U$7:$Z$5006,6,FALSE),IF($C$670&gt;0,VLOOKUP($C808,CASA!$U$7:$Z$3506,6,FALSE),IF($C$671&gt;0,VLOOKUP($C808,PERSONALE!$U$7:$Z$3506,6,FALSE),IF($C$672&gt;0,VLOOKUP($C808,ENTRATE!$U$7:$Z$1006,6,FALSE),""))))</f>
        <v/>
      </c>
      <c r="I808" s="264">
        <v>135</v>
      </c>
      <c r="J808" s="66" t="e">
        <f t="shared" si="43"/>
        <v>#N/A</v>
      </c>
      <c r="K808" s="1"/>
    </row>
    <row r="809" spans="1:11" hidden="1">
      <c r="A809" s="1"/>
      <c r="B809" s="265" t="e">
        <f>VLOOKUP(E809,$F$674:$I$1173,4,FALSE)+COUNTIF(J$674:J808,J809)</f>
        <v>#N/A</v>
      </c>
      <c r="C809" s="264">
        <v>136</v>
      </c>
      <c r="D809" s="64" t="str">
        <f>IF($C$669&gt;0,VLOOKUP($C809,SPESA!$U$7:$Z$5006,3,FALSE),IF($C$670&gt;0,VLOOKUP($C809,CASA!$U$7:$Z$3506,3,FALSE),IF($C$671&gt;0,VLOOKUP($C809,PERSONALE!$U$7:$Z$3506,3,FALSE),IF($C$672&gt;0,VLOOKUP($C809,ENTRATE!$U$7:$Z$1006,3,FALSE),""))))</f>
        <v/>
      </c>
      <c r="E809" s="64" t="str">
        <f t="shared" si="41"/>
        <v/>
      </c>
      <c r="F809" s="64" t="e">
        <f t="shared" si="42"/>
        <v>#NUM!</v>
      </c>
      <c r="G809" s="63" t="str">
        <f>IF($C$669&gt;0,VLOOKUP($C809,SPESA!$U$7:$Z$5006,5,FALSE),IF($C$670&gt;0,VLOOKUP($C809,CASA!$U$7:$Z$3506,5,FALSE),IF($C$671&gt;0,VLOOKUP($C809,PERSONALE!$U$7:$Z$3506,5,FALSE),IF($C$672&gt;0,VLOOKUP($C809,ENTRATE!$U$7:$Z$1006,5,FALSE),""))))</f>
        <v/>
      </c>
      <c r="H809" s="65" t="str">
        <f>IF($C$669&gt;0,VLOOKUP($C809,SPESA!$U$7:$Z$5006,6,FALSE),IF($C$670&gt;0,VLOOKUP($C809,CASA!$U$7:$Z$3506,6,FALSE),IF($C$671&gt;0,VLOOKUP($C809,PERSONALE!$U$7:$Z$3506,6,FALSE),IF($C$672&gt;0,VLOOKUP($C809,ENTRATE!$U$7:$Z$1006,6,FALSE),""))))</f>
        <v/>
      </c>
      <c r="I809" s="264">
        <v>136</v>
      </c>
      <c r="J809" s="66" t="e">
        <f t="shared" si="43"/>
        <v>#N/A</v>
      </c>
      <c r="K809" s="1"/>
    </row>
    <row r="810" spans="1:11" hidden="1">
      <c r="A810" s="1"/>
      <c r="B810" s="265" t="e">
        <f>VLOOKUP(E810,$F$674:$I$1173,4,FALSE)+COUNTIF(J$674:J809,J810)</f>
        <v>#N/A</v>
      </c>
      <c r="C810" s="264">
        <v>137</v>
      </c>
      <c r="D810" s="64" t="str">
        <f>IF($C$669&gt;0,VLOOKUP($C810,SPESA!$U$7:$Z$5006,3,FALSE),IF($C$670&gt;0,VLOOKUP($C810,CASA!$U$7:$Z$3506,3,FALSE),IF($C$671&gt;0,VLOOKUP($C810,PERSONALE!$U$7:$Z$3506,3,FALSE),IF($C$672&gt;0,VLOOKUP($C810,ENTRATE!$U$7:$Z$1006,3,FALSE),""))))</f>
        <v/>
      </c>
      <c r="E810" s="64" t="str">
        <f t="shared" si="41"/>
        <v/>
      </c>
      <c r="F810" s="64" t="e">
        <f t="shared" si="42"/>
        <v>#NUM!</v>
      </c>
      <c r="G810" s="63" t="str">
        <f>IF($C$669&gt;0,VLOOKUP($C810,SPESA!$U$7:$Z$5006,5,FALSE),IF($C$670&gt;0,VLOOKUP($C810,CASA!$U$7:$Z$3506,5,FALSE),IF($C$671&gt;0,VLOOKUP($C810,PERSONALE!$U$7:$Z$3506,5,FALSE),IF($C$672&gt;0,VLOOKUP($C810,ENTRATE!$U$7:$Z$1006,5,FALSE),""))))</f>
        <v/>
      </c>
      <c r="H810" s="65" t="str">
        <f>IF($C$669&gt;0,VLOOKUP($C810,SPESA!$U$7:$Z$5006,6,FALSE),IF($C$670&gt;0,VLOOKUP($C810,CASA!$U$7:$Z$3506,6,FALSE),IF($C$671&gt;0,VLOOKUP($C810,PERSONALE!$U$7:$Z$3506,6,FALSE),IF($C$672&gt;0,VLOOKUP($C810,ENTRATE!$U$7:$Z$1006,6,FALSE),""))))</f>
        <v/>
      </c>
      <c r="I810" s="264">
        <v>137</v>
      </c>
      <c r="J810" s="66" t="e">
        <f t="shared" si="43"/>
        <v>#N/A</v>
      </c>
      <c r="K810" s="1"/>
    </row>
    <row r="811" spans="1:11" hidden="1">
      <c r="A811" s="1"/>
      <c r="B811" s="265" t="e">
        <f>VLOOKUP(E811,$F$674:$I$1173,4,FALSE)+COUNTIF(J$674:J810,J811)</f>
        <v>#N/A</v>
      </c>
      <c r="C811" s="264">
        <v>138</v>
      </c>
      <c r="D811" s="64" t="str">
        <f>IF($C$669&gt;0,VLOOKUP($C811,SPESA!$U$7:$Z$5006,3,FALSE),IF($C$670&gt;0,VLOOKUP($C811,CASA!$U$7:$Z$3506,3,FALSE),IF($C$671&gt;0,VLOOKUP($C811,PERSONALE!$U$7:$Z$3506,3,FALSE),IF($C$672&gt;0,VLOOKUP($C811,ENTRATE!$U$7:$Z$1006,3,FALSE),""))))</f>
        <v/>
      </c>
      <c r="E811" s="64" t="str">
        <f t="shared" si="41"/>
        <v/>
      </c>
      <c r="F811" s="64" t="e">
        <f t="shared" si="42"/>
        <v>#NUM!</v>
      </c>
      <c r="G811" s="63" t="str">
        <f>IF($C$669&gt;0,VLOOKUP($C811,SPESA!$U$7:$Z$5006,5,FALSE),IF($C$670&gt;0,VLOOKUP($C811,CASA!$U$7:$Z$3506,5,FALSE),IF($C$671&gt;0,VLOOKUP($C811,PERSONALE!$U$7:$Z$3506,5,FALSE),IF($C$672&gt;0,VLOOKUP($C811,ENTRATE!$U$7:$Z$1006,5,FALSE),""))))</f>
        <v/>
      </c>
      <c r="H811" s="65" t="str">
        <f>IF($C$669&gt;0,VLOOKUP($C811,SPESA!$U$7:$Z$5006,6,FALSE),IF($C$670&gt;0,VLOOKUP($C811,CASA!$U$7:$Z$3506,6,FALSE),IF($C$671&gt;0,VLOOKUP($C811,PERSONALE!$U$7:$Z$3506,6,FALSE),IF($C$672&gt;0,VLOOKUP($C811,ENTRATE!$U$7:$Z$1006,6,FALSE),""))))</f>
        <v/>
      </c>
      <c r="I811" s="264">
        <v>138</v>
      </c>
      <c r="J811" s="66" t="e">
        <f t="shared" si="43"/>
        <v>#N/A</v>
      </c>
      <c r="K811" s="1"/>
    </row>
    <row r="812" spans="1:11" hidden="1">
      <c r="A812" s="1"/>
      <c r="B812" s="265" t="e">
        <f>VLOOKUP(E812,$F$674:$I$1173,4,FALSE)+COUNTIF(J$674:J811,J812)</f>
        <v>#N/A</v>
      </c>
      <c r="C812" s="264">
        <v>139</v>
      </c>
      <c r="D812" s="64" t="str">
        <f>IF($C$669&gt;0,VLOOKUP($C812,SPESA!$U$7:$Z$5006,3,FALSE),IF($C$670&gt;0,VLOOKUP($C812,CASA!$U$7:$Z$3506,3,FALSE),IF($C$671&gt;0,VLOOKUP($C812,PERSONALE!$U$7:$Z$3506,3,FALSE),IF($C$672&gt;0,VLOOKUP($C812,ENTRATE!$U$7:$Z$1006,3,FALSE),""))))</f>
        <v/>
      </c>
      <c r="E812" s="64" t="str">
        <f t="shared" si="41"/>
        <v/>
      </c>
      <c r="F812" s="64" t="e">
        <f t="shared" si="42"/>
        <v>#NUM!</v>
      </c>
      <c r="G812" s="63" t="str">
        <f>IF($C$669&gt;0,VLOOKUP($C812,SPESA!$U$7:$Z$5006,5,FALSE),IF($C$670&gt;0,VLOOKUP($C812,CASA!$U$7:$Z$3506,5,FALSE),IF($C$671&gt;0,VLOOKUP($C812,PERSONALE!$U$7:$Z$3506,5,FALSE),IF($C$672&gt;0,VLOOKUP($C812,ENTRATE!$U$7:$Z$1006,5,FALSE),""))))</f>
        <v/>
      </c>
      <c r="H812" s="65" t="str">
        <f>IF($C$669&gt;0,VLOOKUP($C812,SPESA!$U$7:$Z$5006,6,FALSE),IF($C$670&gt;0,VLOOKUP($C812,CASA!$U$7:$Z$3506,6,FALSE),IF($C$671&gt;0,VLOOKUP($C812,PERSONALE!$U$7:$Z$3506,6,FALSE),IF($C$672&gt;0,VLOOKUP($C812,ENTRATE!$U$7:$Z$1006,6,FALSE),""))))</f>
        <v/>
      </c>
      <c r="I812" s="264">
        <v>139</v>
      </c>
      <c r="J812" s="66" t="e">
        <f t="shared" si="43"/>
        <v>#N/A</v>
      </c>
      <c r="K812" s="1"/>
    </row>
    <row r="813" spans="1:11" hidden="1">
      <c r="A813" s="1"/>
      <c r="B813" s="265" t="e">
        <f>VLOOKUP(E813,$F$674:$I$1173,4,FALSE)+COUNTIF(J$674:J812,J813)</f>
        <v>#N/A</v>
      </c>
      <c r="C813" s="264">
        <v>140</v>
      </c>
      <c r="D813" s="64" t="str">
        <f>IF($C$669&gt;0,VLOOKUP($C813,SPESA!$U$7:$Z$5006,3,FALSE),IF($C$670&gt;0,VLOOKUP($C813,CASA!$U$7:$Z$3506,3,FALSE),IF($C$671&gt;0,VLOOKUP($C813,PERSONALE!$U$7:$Z$3506,3,FALSE),IF($C$672&gt;0,VLOOKUP($C813,ENTRATE!$U$7:$Z$1006,3,FALSE),""))))</f>
        <v/>
      </c>
      <c r="E813" s="64" t="str">
        <f t="shared" si="41"/>
        <v/>
      </c>
      <c r="F813" s="64" t="e">
        <f t="shared" si="42"/>
        <v>#NUM!</v>
      </c>
      <c r="G813" s="63" t="str">
        <f>IF($C$669&gt;0,VLOOKUP($C813,SPESA!$U$7:$Z$5006,5,FALSE),IF($C$670&gt;0,VLOOKUP($C813,CASA!$U$7:$Z$3506,5,FALSE),IF($C$671&gt;0,VLOOKUP($C813,PERSONALE!$U$7:$Z$3506,5,FALSE),IF($C$672&gt;0,VLOOKUP($C813,ENTRATE!$U$7:$Z$1006,5,FALSE),""))))</f>
        <v/>
      </c>
      <c r="H813" s="65" t="str">
        <f>IF($C$669&gt;0,VLOOKUP($C813,SPESA!$U$7:$Z$5006,6,FALSE),IF($C$670&gt;0,VLOOKUP($C813,CASA!$U$7:$Z$3506,6,FALSE),IF($C$671&gt;0,VLOOKUP($C813,PERSONALE!$U$7:$Z$3506,6,FALSE),IF($C$672&gt;0,VLOOKUP($C813,ENTRATE!$U$7:$Z$1006,6,FALSE),""))))</f>
        <v/>
      </c>
      <c r="I813" s="264">
        <v>140</v>
      </c>
      <c r="J813" s="66" t="e">
        <f t="shared" si="43"/>
        <v>#N/A</v>
      </c>
      <c r="K813" s="1"/>
    </row>
    <row r="814" spans="1:11" hidden="1">
      <c r="A814" s="1"/>
      <c r="B814" s="265" t="e">
        <f>VLOOKUP(E814,$F$674:$I$1173,4,FALSE)+COUNTIF(J$674:J813,J814)</f>
        <v>#N/A</v>
      </c>
      <c r="C814" s="264">
        <v>141</v>
      </c>
      <c r="D814" s="64" t="str">
        <f>IF($C$669&gt;0,VLOOKUP($C814,SPESA!$U$7:$Z$5006,3,FALSE),IF($C$670&gt;0,VLOOKUP($C814,CASA!$U$7:$Z$3506,3,FALSE),IF($C$671&gt;0,VLOOKUP($C814,PERSONALE!$U$7:$Z$3506,3,FALSE),IF($C$672&gt;0,VLOOKUP($C814,ENTRATE!$U$7:$Z$1006,3,FALSE),""))))</f>
        <v/>
      </c>
      <c r="E814" s="64" t="str">
        <f t="shared" si="41"/>
        <v/>
      </c>
      <c r="F814" s="64" t="e">
        <f t="shared" si="42"/>
        <v>#NUM!</v>
      </c>
      <c r="G814" s="63" t="str">
        <f>IF($C$669&gt;0,VLOOKUP($C814,SPESA!$U$7:$Z$5006,5,FALSE),IF($C$670&gt;0,VLOOKUP($C814,CASA!$U$7:$Z$3506,5,FALSE),IF($C$671&gt;0,VLOOKUP($C814,PERSONALE!$U$7:$Z$3506,5,FALSE),IF($C$672&gt;0,VLOOKUP($C814,ENTRATE!$U$7:$Z$1006,5,FALSE),""))))</f>
        <v/>
      </c>
      <c r="H814" s="65" t="str">
        <f>IF($C$669&gt;0,VLOOKUP($C814,SPESA!$U$7:$Z$5006,6,FALSE),IF($C$670&gt;0,VLOOKUP($C814,CASA!$U$7:$Z$3506,6,FALSE),IF($C$671&gt;0,VLOOKUP($C814,PERSONALE!$U$7:$Z$3506,6,FALSE),IF($C$672&gt;0,VLOOKUP($C814,ENTRATE!$U$7:$Z$1006,6,FALSE),""))))</f>
        <v/>
      </c>
      <c r="I814" s="264">
        <v>141</v>
      </c>
      <c r="J814" s="66" t="e">
        <f t="shared" si="43"/>
        <v>#N/A</v>
      </c>
      <c r="K814" s="1"/>
    </row>
    <row r="815" spans="1:11" hidden="1">
      <c r="A815" s="1"/>
      <c r="B815" s="265" t="e">
        <f>VLOOKUP(E815,$F$674:$I$1173,4,FALSE)+COUNTIF(J$674:J814,J815)</f>
        <v>#N/A</v>
      </c>
      <c r="C815" s="264">
        <v>142</v>
      </c>
      <c r="D815" s="64" t="str">
        <f>IF($C$669&gt;0,VLOOKUP($C815,SPESA!$U$7:$Z$5006,3,FALSE),IF($C$670&gt;0,VLOOKUP($C815,CASA!$U$7:$Z$3506,3,FALSE),IF($C$671&gt;0,VLOOKUP($C815,PERSONALE!$U$7:$Z$3506,3,FALSE),IF($C$672&gt;0,VLOOKUP($C815,ENTRATE!$U$7:$Z$1006,3,FALSE),""))))</f>
        <v/>
      </c>
      <c r="E815" s="64" t="str">
        <f t="shared" si="41"/>
        <v/>
      </c>
      <c r="F815" s="64" t="e">
        <f t="shared" si="42"/>
        <v>#NUM!</v>
      </c>
      <c r="G815" s="63" t="str">
        <f>IF($C$669&gt;0,VLOOKUP($C815,SPESA!$U$7:$Z$5006,5,FALSE),IF($C$670&gt;0,VLOOKUP($C815,CASA!$U$7:$Z$3506,5,FALSE),IF($C$671&gt;0,VLOOKUP($C815,PERSONALE!$U$7:$Z$3506,5,FALSE),IF($C$672&gt;0,VLOOKUP($C815,ENTRATE!$U$7:$Z$1006,5,FALSE),""))))</f>
        <v/>
      </c>
      <c r="H815" s="65" t="str">
        <f>IF($C$669&gt;0,VLOOKUP($C815,SPESA!$U$7:$Z$5006,6,FALSE),IF($C$670&gt;0,VLOOKUP($C815,CASA!$U$7:$Z$3506,6,FALSE),IF($C$671&gt;0,VLOOKUP($C815,PERSONALE!$U$7:$Z$3506,6,FALSE),IF($C$672&gt;0,VLOOKUP($C815,ENTRATE!$U$7:$Z$1006,6,FALSE),""))))</f>
        <v/>
      </c>
      <c r="I815" s="264">
        <v>142</v>
      </c>
      <c r="J815" s="66" t="e">
        <f t="shared" si="43"/>
        <v>#N/A</v>
      </c>
      <c r="K815" s="1"/>
    </row>
    <row r="816" spans="1:11" hidden="1">
      <c r="A816" s="1"/>
      <c r="B816" s="265" t="e">
        <f>VLOOKUP(E816,$F$674:$I$1173,4,FALSE)+COUNTIF(J$674:J815,J816)</f>
        <v>#N/A</v>
      </c>
      <c r="C816" s="264">
        <v>143</v>
      </c>
      <c r="D816" s="64" t="str">
        <f>IF($C$669&gt;0,VLOOKUP($C816,SPESA!$U$7:$Z$5006,3,FALSE),IF($C$670&gt;0,VLOOKUP($C816,CASA!$U$7:$Z$3506,3,FALSE),IF($C$671&gt;0,VLOOKUP($C816,PERSONALE!$U$7:$Z$3506,3,FALSE),IF($C$672&gt;0,VLOOKUP($C816,ENTRATE!$U$7:$Z$1006,3,FALSE),""))))</f>
        <v/>
      </c>
      <c r="E816" s="64" t="str">
        <f t="shared" si="41"/>
        <v/>
      </c>
      <c r="F816" s="64" t="e">
        <f t="shared" si="42"/>
        <v>#NUM!</v>
      </c>
      <c r="G816" s="63" t="str">
        <f>IF($C$669&gt;0,VLOOKUP($C816,SPESA!$U$7:$Z$5006,5,FALSE),IF($C$670&gt;0,VLOOKUP($C816,CASA!$U$7:$Z$3506,5,FALSE),IF($C$671&gt;0,VLOOKUP($C816,PERSONALE!$U$7:$Z$3506,5,FALSE),IF($C$672&gt;0,VLOOKUP($C816,ENTRATE!$U$7:$Z$1006,5,FALSE),""))))</f>
        <v/>
      </c>
      <c r="H816" s="65" t="str">
        <f>IF($C$669&gt;0,VLOOKUP($C816,SPESA!$U$7:$Z$5006,6,FALSE),IF($C$670&gt;0,VLOOKUP($C816,CASA!$U$7:$Z$3506,6,FALSE),IF($C$671&gt;0,VLOOKUP($C816,PERSONALE!$U$7:$Z$3506,6,FALSE),IF($C$672&gt;0,VLOOKUP($C816,ENTRATE!$U$7:$Z$1006,6,FALSE),""))))</f>
        <v/>
      </c>
      <c r="I816" s="264">
        <v>143</v>
      </c>
      <c r="J816" s="66" t="e">
        <f t="shared" si="43"/>
        <v>#N/A</v>
      </c>
      <c r="K816" s="1"/>
    </row>
    <row r="817" spans="1:11" hidden="1">
      <c r="A817" s="1"/>
      <c r="B817" s="265" t="e">
        <f>VLOOKUP(E817,$F$674:$I$1173,4,FALSE)+COUNTIF(J$674:J816,J817)</f>
        <v>#N/A</v>
      </c>
      <c r="C817" s="264">
        <v>144</v>
      </c>
      <c r="D817" s="64" t="str">
        <f>IF($C$669&gt;0,VLOOKUP($C817,SPESA!$U$7:$Z$5006,3,FALSE),IF($C$670&gt;0,VLOOKUP($C817,CASA!$U$7:$Z$3506,3,FALSE),IF($C$671&gt;0,VLOOKUP($C817,PERSONALE!$U$7:$Z$3506,3,FALSE),IF($C$672&gt;0,VLOOKUP($C817,ENTRATE!$U$7:$Z$1006,3,FALSE),""))))</f>
        <v/>
      </c>
      <c r="E817" s="64" t="str">
        <f t="shared" si="41"/>
        <v/>
      </c>
      <c r="F817" s="64" t="e">
        <f t="shared" si="42"/>
        <v>#NUM!</v>
      </c>
      <c r="G817" s="63" t="str">
        <f>IF($C$669&gt;0,VLOOKUP($C817,SPESA!$U$7:$Z$5006,5,FALSE),IF($C$670&gt;0,VLOOKUP($C817,CASA!$U$7:$Z$3506,5,FALSE),IF($C$671&gt;0,VLOOKUP($C817,PERSONALE!$U$7:$Z$3506,5,FALSE),IF($C$672&gt;0,VLOOKUP($C817,ENTRATE!$U$7:$Z$1006,5,FALSE),""))))</f>
        <v/>
      </c>
      <c r="H817" s="65" t="str">
        <f>IF($C$669&gt;0,VLOOKUP($C817,SPESA!$U$7:$Z$5006,6,FALSE),IF($C$670&gt;0,VLOOKUP($C817,CASA!$U$7:$Z$3506,6,FALSE),IF($C$671&gt;0,VLOOKUP($C817,PERSONALE!$U$7:$Z$3506,6,FALSE),IF($C$672&gt;0,VLOOKUP($C817,ENTRATE!$U$7:$Z$1006,6,FALSE),""))))</f>
        <v/>
      </c>
      <c r="I817" s="264">
        <v>144</v>
      </c>
      <c r="J817" s="66" t="e">
        <f t="shared" si="43"/>
        <v>#N/A</v>
      </c>
      <c r="K817" s="1"/>
    </row>
    <row r="818" spans="1:11" hidden="1">
      <c r="A818" s="1"/>
      <c r="B818" s="265" t="e">
        <f>VLOOKUP(E818,$F$674:$I$1173,4,FALSE)+COUNTIF(J$674:J817,J818)</f>
        <v>#N/A</v>
      </c>
      <c r="C818" s="264">
        <v>145</v>
      </c>
      <c r="D818" s="64" t="str">
        <f>IF($C$669&gt;0,VLOOKUP($C818,SPESA!$U$7:$Z$5006,3,FALSE),IF($C$670&gt;0,VLOOKUP($C818,CASA!$U$7:$Z$3506,3,FALSE),IF($C$671&gt;0,VLOOKUP($C818,PERSONALE!$U$7:$Z$3506,3,FALSE),IF($C$672&gt;0,VLOOKUP($C818,ENTRATE!$U$7:$Z$1006,3,FALSE),""))))</f>
        <v/>
      </c>
      <c r="E818" s="64" t="str">
        <f t="shared" si="41"/>
        <v/>
      </c>
      <c r="F818" s="64" t="e">
        <f t="shared" si="42"/>
        <v>#NUM!</v>
      </c>
      <c r="G818" s="63" t="str">
        <f>IF($C$669&gt;0,VLOOKUP($C818,SPESA!$U$7:$Z$5006,5,FALSE),IF($C$670&gt;0,VLOOKUP($C818,CASA!$U$7:$Z$3506,5,FALSE),IF($C$671&gt;0,VLOOKUP($C818,PERSONALE!$U$7:$Z$3506,5,FALSE),IF($C$672&gt;0,VLOOKUP($C818,ENTRATE!$U$7:$Z$1006,5,FALSE),""))))</f>
        <v/>
      </c>
      <c r="H818" s="65" t="str">
        <f>IF($C$669&gt;0,VLOOKUP($C818,SPESA!$U$7:$Z$5006,6,FALSE),IF($C$670&gt;0,VLOOKUP($C818,CASA!$U$7:$Z$3506,6,FALSE),IF($C$671&gt;0,VLOOKUP($C818,PERSONALE!$U$7:$Z$3506,6,FALSE),IF($C$672&gt;0,VLOOKUP($C818,ENTRATE!$U$7:$Z$1006,6,FALSE),""))))</f>
        <v/>
      </c>
      <c r="I818" s="264">
        <v>145</v>
      </c>
      <c r="J818" s="66" t="e">
        <f t="shared" si="43"/>
        <v>#N/A</v>
      </c>
      <c r="K818" s="1"/>
    </row>
    <row r="819" spans="1:11" hidden="1">
      <c r="A819" s="1"/>
      <c r="B819" s="265" t="e">
        <f>VLOOKUP(E819,$F$674:$I$1173,4,FALSE)+COUNTIF(J$674:J818,J819)</f>
        <v>#N/A</v>
      </c>
      <c r="C819" s="264">
        <v>146</v>
      </c>
      <c r="D819" s="64" t="str">
        <f>IF($C$669&gt;0,VLOOKUP($C819,SPESA!$U$7:$Z$5006,3,FALSE),IF($C$670&gt;0,VLOOKUP($C819,CASA!$U$7:$Z$3506,3,FALSE),IF($C$671&gt;0,VLOOKUP($C819,PERSONALE!$U$7:$Z$3506,3,FALSE),IF($C$672&gt;0,VLOOKUP($C819,ENTRATE!$U$7:$Z$1006,3,FALSE),""))))</f>
        <v/>
      </c>
      <c r="E819" s="64" t="str">
        <f t="shared" si="41"/>
        <v/>
      </c>
      <c r="F819" s="64" t="e">
        <f t="shared" si="42"/>
        <v>#NUM!</v>
      </c>
      <c r="G819" s="63" t="str">
        <f>IF($C$669&gt;0,VLOOKUP($C819,SPESA!$U$7:$Z$5006,5,FALSE),IF($C$670&gt;0,VLOOKUP($C819,CASA!$U$7:$Z$3506,5,FALSE),IF($C$671&gt;0,VLOOKUP($C819,PERSONALE!$U$7:$Z$3506,5,FALSE),IF($C$672&gt;0,VLOOKUP($C819,ENTRATE!$U$7:$Z$1006,5,FALSE),""))))</f>
        <v/>
      </c>
      <c r="H819" s="65" t="str">
        <f>IF($C$669&gt;0,VLOOKUP($C819,SPESA!$U$7:$Z$5006,6,FALSE),IF($C$670&gt;0,VLOOKUP($C819,CASA!$U$7:$Z$3506,6,FALSE),IF($C$671&gt;0,VLOOKUP($C819,PERSONALE!$U$7:$Z$3506,6,FALSE),IF($C$672&gt;0,VLOOKUP($C819,ENTRATE!$U$7:$Z$1006,6,FALSE),""))))</f>
        <v/>
      </c>
      <c r="I819" s="264">
        <v>146</v>
      </c>
      <c r="J819" s="66" t="e">
        <f t="shared" si="43"/>
        <v>#N/A</v>
      </c>
      <c r="K819" s="1"/>
    </row>
    <row r="820" spans="1:11" hidden="1">
      <c r="A820" s="1"/>
      <c r="B820" s="265" t="e">
        <f>VLOOKUP(E820,$F$674:$I$1173,4,FALSE)+COUNTIF(J$674:J819,J820)</f>
        <v>#N/A</v>
      </c>
      <c r="C820" s="264">
        <v>147</v>
      </c>
      <c r="D820" s="64" t="str">
        <f>IF($C$669&gt;0,VLOOKUP($C820,SPESA!$U$7:$Z$5006,3,FALSE),IF($C$670&gt;0,VLOOKUP($C820,CASA!$U$7:$Z$3506,3,FALSE),IF($C$671&gt;0,VLOOKUP($C820,PERSONALE!$U$7:$Z$3506,3,FALSE),IF($C$672&gt;0,VLOOKUP($C820,ENTRATE!$U$7:$Z$1006,3,FALSE),""))))</f>
        <v/>
      </c>
      <c r="E820" s="64" t="str">
        <f t="shared" si="41"/>
        <v/>
      </c>
      <c r="F820" s="64" t="e">
        <f t="shared" si="42"/>
        <v>#NUM!</v>
      </c>
      <c r="G820" s="63" t="str">
        <f>IF($C$669&gt;0,VLOOKUP($C820,SPESA!$U$7:$Z$5006,5,FALSE),IF($C$670&gt;0,VLOOKUP($C820,CASA!$U$7:$Z$3506,5,FALSE),IF($C$671&gt;0,VLOOKUP($C820,PERSONALE!$U$7:$Z$3506,5,FALSE),IF($C$672&gt;0,VLOOKUP($C820,ENTRATE!$U$7:$Z$1006,5,FALSE),""))))</f>
        <v/>
      </c>
      <c r="H820" s="65" t="str">
        <f>IF($C$669&gt;0,VLOOKUP($C820,SPESA!$U$7:$Z$5006,6,FALSE),IF($C$670&gt;0,VLOOKUP($C820,CASA!$U$7:$Z$3506,6,FALSE),IF($C$671&gt;0,VLOOKUP($C820,PERSONALE!$U$7:$Z$3506,6,FALSE),IF($C$672&gt;0,VLOOKUP($C820,ENTRATE!$U$7:$Z$1006,6,FALSE),""))))</f>
        <v/>
      </c>
      <c r="I820" s="264">
        <v>147</v>
      </c>
      <c r="J820" s="66" t="e">
        <f t="shared" si="43"/>
        <v>#N/A</v>
      </c>
      <c r="K820" s="1"/>
    </row>
    <row r="821" spans="1:11" hidden="1">
      <c r="A821" s="1"/>
      <c r="B821" s="265" t="e">
        <f>VLOOKUP(E821,$F$674:$I$1173,4,FALSE)+COUNTIF(J$674:J820,J821)</f>
        <v>#N/A</v>
      </c>
      <c r="C821" s="264">
        <v>148</v>
      </c>
      <c r="D821" s="64" t="str">
        <f>IF($C$669&gt;0,VLOOKUP($C821,SPESA!$U$7:$Z$5006,3,FALSE),IF($C$670&gt;0,VLOOKUP($C821,CASA!$U$7:$Z$3506,3,FALSE),IF($C$671&gt;0,VLOOKUP($C821,PERSONALE!$U$7:$Z$3506,3,FALSE),IF($C$672&gt;0,VLOOKUP($C821,ENTRATE!$U$7:$Z$1006,3,FALSE),""))))</f>
        <v/>
      </c>
      <c r="E821" s="64" t="str">
        <f t="shared" si="41"/>
        <v/>
      </c>
      <c r="F821" s="64" t="e">
        <f t="shared" si="42"/>
        <v>#NUM!</v>
      </c>
      <c r="G821" s="63" t="str">
        <f>IF($C$669&gt;0,VLOOKUP($C821,SPESA!$U$7:$Z$5006,5,FALSE),IF($C$670&gt;0,VLOOKUP($C821,CASA!$U$7:$Z$3506,5,FALSE),IF($C$671&gt;0,VLOOKUP($C821,PERSONALE!$U$7:$Z$3506,5,FALSE),IF($C$672&gt;0,VLOOKUP($C821,ENTRATE!$U$7:$Z$1006,5,FALSE),""))))</f>
        <v/>
      </c>
      <c r="H821" s="65" t="str">
        <f>IF($C$669&gt;0,VLOOKUP($C821,SPESA!$U$7:$Z$5006,6,FALSE),IF($C$670&gt;0,VLOOKUP($C821,CASA!$U$7:$Z$3506,6,FALSE),IF($C$671&gt;0,VLOOKUP($C821,PERSONALE!$U$7:$Z$3506,6,FALSE),IF($C$672&gt;0,VLOOKUP($C821,ENTRATE!$U$7:$Z$1006,6,FALSE),""))))</f>
        <v/>
      </c>
      <c r="I821" s="264">
        <v>148</v>
      </c>
      <c r="J821" s="66" t="e">
        <f t="shared" si="43"/>
        <v>#N/A</v>
      </c>
      <c r="K821" s="1"/>
    </row>
    <row r="822" spans="1:11" hidden="1">
      <c r="A822" s="1"/>
      <c r="B822" s="265" t="e">
        <f>VLOOKUP(E822,$F$674:$I$1173,4,FALSE)+COUNTIF(J$674:J821,J822)</f>
        <v>#N/A</v>
      </c>
      <c r="C822" s="264">
        <v>149</v>
      </c>
      <c r="D822" s="64" t="str">
        <f>IF($C$669&gt;0,VLOOKUP($C822,SPESA!$U$7:$Z$5006,3,FALSE),IF($C$670&gt;0,VLOOKUP($C822,CASA!$U$7:$Z$3506,3,FALSE),IF($C$671&gt;0,VLOOKUP($C822,PERSONALE!$U$7:$Z$3506,3,FALSE),IF($C$672&gt;0,VLOOKUP($C822,ENTRATE!$U$7:$Z$1006,3,FALSE),""))))</f>
        <v/>
      </c>
      <c r="E822" s="64" t="str">
        <f t="shared" si="41"/>
        <v/>
      </c>
      <c r="F822" s="64" t="e">
        <f t="shared" si="42"/>
        <v>#NUM!</v>
      </c>
      <c r="G822" s="63" t="str">
        <f>IF($C$669&gt;0,VLOOKUP($C822,SPESA!$U$7:$Z$5006,5,FALSE),IF($C$670&gt;0,VLOOKUP($C822,CASA!$U$7:$Z$3506,5,FALSE),IF($C$671&gt;0,VLOOKUP($C822,PERSONALE!$U$7:$Z$3506,5,FALSE),IF($C$672&gt;0,VLOOKUP($C822,ENTRATE!$U$7:$Z$1006,5,FALSE),""))))</f>
        <v/>
      </c>
      <c r="H822" s="65" t="str">
        <f>IF($C$669&gt;0,VLOOKUP($C822,SPESA!$U$7:$Z$5006,6,FALSE),IF($C$670&gt;0,VLOOKUP($C822,CASA!$U$7:$Z$3506,6,FALSE),IF($C$671&gt;0,VLOOKUP($C822,PERSONALE!$U$7:$Z$3506,6,FALSE),IF($C$672&gt;0,VLOOKUP($C822,ENTRATE!$U$7:$Z$1006,6,FALSE),""))))</f>
        <v/>
      </c>
      <c r="I822" s="264">
        <v>149</v>
      </c>
      <c r="J822" s="66" t="e">
        <f t="shared" si="43"/>
        <v>#N/A</v>
      </c>
      <c r="K822" s="1"/>
    </row>
    <row r="823" spans="1:11" hidden="1">
      <c r="A823" s="1"/>
      <c r="B823" s="265" t="e">
        <f>VLOOKUP(E823,$F$674:$I$1173,4,FALSE)+COUNTIF(J$674:J822,J823)</f>
        <v>#N/A</v>
      </c>
      <c r="C823" s="264">
        <v>150</v>
      </c>
      <c r="D823" s="64" t="str">
        <f>IF($C$669&gt;0,VLOOKUP($C823,SPESA!$U$7:$Z$5006,3,FALSE),IF($C$670&gt;0,VLOOKUP($C823,CASA!$U$7:$Z$3506,3,FALSE),IF($C$671&gt;0,VLOOKUP($C823,PERSONALE!$U$7:$Z$3506,3,FALSE),IF($C$672&gt;0,VLOOKUP($C823,ENTRATE!$U$7:$Z$1006,3,FALSE),""))))</f>
        <v/>
      </c>
      <c r="E823" s="64" t="str">
        <f t="shared" si="41"/>
        <v/>
      </c>
      <c r="F823" s="64" t="e">
        <f t="shared" si="42"/>
        <v>#NUM!</v>
      </c>
      <c r="G823" s="63" t="str">
        <f>IF($C$669&gt;0,VLOOKUP($C823,SPESA!$U$7:$Z$5006,5,FALSE),IF($C$670&gt;0,VLOOKUP($C823,CASA!$U$7:$Z$3506,5,FALSE),IF($C$671&gt;0,VLOOKUP($C823,PERSONALE!$U$7:$Z$3506,5,FALSE),IF($C$672&gt;0,VLOOKUP($C823,ENTRATE!$U$7:$Z$1006,5,FALSE),""))))</f>
        <v/>
      </c>
      <c r="H823" s="65" t="str">
        <f>IF($C$669&gt;0,VLOOKUP($C823,SPESA!$U$7:$Z$5006,6,FALSE),IF($C$670&gt;0,VLOOKUP($C823,CASA!$U$7:$Z$3506,6,FALSE),IF($C$671&gt;0,VLOOKUP($C823,PERSONALE!$U$7:$Z$3506,6,FALSE),IF($C$672&gt;0,VLOOKUP($C823,ENTRATE!$U$7:$Z$1006,6,FALSE),""))))</f>
        <v/>
      </c>
      <c r="I823" s="264">
        <v>150</v>
      </c>
      <c r="J823" s="66" t="e">
        <f t="shared" si="43"/>
        <v>#N/A</v>
      </c>
      <c r="K823" s="1"/>
    </row>
    <row r="824" spans="1:11" hidden="1">
      <c r="A824" s="1"/>
      <c r="B824" s="265" t="e">
        <f>VLOOKUP(E824,$F$674:$I$1173,4,FALSE)+COUNTIF(J$674:J823,J824)</f>
        <v>#N/A</v>
      </c>
      <c r="C824" s="264">
        <v>151</v>
      </c>
      <c r="D824" s="64" t="str">
        <f>IF($C$669&gt;0,VLOOKUP($C824,SPESA!$U$7:$Z$5006,3,FALSE),IF($C$670&gt;0,VLOOKUP($C824,CASA!$U$7:$Z$3506,3,FALSE),IF($C$671&gt;0,VLOOKUP($C824,PERSONALE!$U$7:$Z$3506,3,FALSE),IF($C$672&gt;0,VLOOKUP($C824,ENTRATE!$U$7:$Z$1006,3,FALSE),""))))</f>
        <v/>
      </c>
      <c r="E824" s="64" t="str">
        <f t="shared" si="41"/>
        <v/>
      </c>
      <c r="F824" s="64" t="e">
        <f t="shared" si="42"/>
        <v>#NUM!</v>
      </c>
      <c r="G824" s="63" t="str">
        <f>IF($C$669&gt;0,VLOOKUP($C824,SPESA!$U$7:$Z$5006,5,FALSE),IF($C$670&gt;0,VLOOKUP($C824,CASA!$U$7:$Z$3506,5,FALSE),IF($C$671&gt;0,VLOOKUP($C824,PERSONALE!$U$7:$Z$3506,5,FALSE),IF($C$672&gt;0,VLOOKUP($C824,ENTRATE!$U$7:$Z$1006,5,FALSE),""))))</f>
        <v/>
      </c>
      <c r="H824" s="65" t="str">
        <f>IF($C$669&gt;0,VLOOKUP($C824,SPESA!$U$7:$Z$5006,6,FALSE),IF($C$670&gt;0,VLOOKUP($C824,CASA!$U$7:$Z$3506,6,FALSE),IF($C$671&gt;0,VLOOKUP($C824,PERSONALE!$U$7:$Z$3506,6,FALSE),IF($C$672&gt;0,VLOOKUP($C824,ENTRATE!$U$7:$Z$1006,6,FALSE),""))))</f>
        <v/>
      </c>
      <c r="I824" s="264">
        <v>151</v>
      </c>
      <c r="J824" s="66" t="e">
        <f t="shared" si="43"/>
        <v>#N/A</v>
      </c>
      <c r="K824" s="1"/>
    </row>
    <row r="825" spans="1:11" hidden="1">
      <c r="A825" s="1"/>
      <c r="B825" s="265" t="e">
        <f>VLOOKUP(E825,$F$674:$I$1173,4,FALSE)+COUNTIF(J$674:J824,J825)</f>
        <v>#N/A</v>
      </c>
      <c r="C825" s="264">
        <v>152</v>
      </c>
      <c r="D825" s="64" t="str">
        <f>IF($C$669&gt;0,VLOOKUP($C825,SPESA!$U$7:$Z$5006,3,FALSE),IF($C$670&gt;0,VLOOKUP($C825,CASA!$U$7:$Z$3506,3,FALSE),IF($C$671&gt;0,VLOOKUP($C825,PERSONALE!$U$7:$Z$3506,3,FALSE),IF($C$672&gt;0,VLOOKUP($C825,ENTRATE!$U$7:$Z$1006,3,FALSE),""))))</f>
        <v/>
      </c>
      <c r="E825" s="64" t="str">
        <f t="shared" si="41"/>
        <v/>
      </c>
      <c r="F825" s="64" t="e">
        <f t="shared" si="42"/>
        <v>#NUM!</v>
      </c>
      <c r="G825" s="63" t="str">
        <f>IF($C$669&gt;0,VLOOKUP($C825,SPESA!$U$7:$Z$5006,5,FALSE),IF($C$670&gt;0,VLOOKUP($C825,CASA!$U$7:$Z$3506,5,FALSE),IF($C$671&gt;0,VLOOKUP($C825,PERSONALE!$U$7:$Z$3506,5,FALSE),IF($C$672&gt;0,VLOOKUP($C825,ENTRATE!$U$7:$Z$1006,5,FALSE),""))))</f>
        <v/>
      </c>
      <c r="H825" s="65" t="str">
        <f>IF($C$669&gt;0,VLOOKUP($C825,SPESA!$U$7:$Z$5006,6,FALSE),IF($C$670&gt;0,VLOOKUP($C825,CASA!$U$7:$Z$3506,6,FALSE),IF($C$671&gt;0,VLOOKUP($C825,PERSONALE!$U$7:$Z$3506,6,FALSE),IF($C$672&gt;0,VLOOKUP($C825,ENTRATE!$U$7:$Z$1006,6,FALSE),""))))</f>
        <v/>
      </c>
      <c r="I825" s="264">
        <v>152</v>
      </c>
      <c r="J825" s="66" t="e">
        <f t="shared" si="43"/>
        <v>#N/A</v>
      </c>
      <c r="K825" s="1"/>
    </row>
    <row r="826" spans="1:11" hidden="1">
      <c r="A826" s="1"/>
      <c r="B826" s="265" t="e">
        <f>VLOOKUP(E826,$F$674:$I$1173,4,FALSE)+COUNTIF(J$674:J825,J826)</f>
        <v>#N/A</v>
      </c>
      <c r="C826" s="264">
        <v>153</v>
      </c>
      <c r="D826" s="64" t="str">
        <f>IF($C$669&gt;0,VLOOKUP($C826,SPESA!$U$7:$Z$5006,3,FALSE),IF($C$670&gt;0,VLOOKUP($C826,CASA!$U$7:$Z$3506,3,FALSE),IF($C$671&gt;0,VLOOKUP($C826,PERSONALE!$U$7:$Z$3506,3,FALSE),IF($C$672&gt;0,VLOOKUP($C826,ENTRATE!$U$7:$Z$1006,3,FALSE),""))))</f>
        <v/>
      </c>
      <c r="E826" s="64" t="str">
        <f t="shared" si="41"/>
        <v/>
      </c>
      <c r="F826" s="64" t="e">
        <f t="shared" si="42"/>
        <v>#NUM!</v>
      </c>
      <c r="G826" s="63" t="str">
        <f>IF($C$669&gt;0,VLOOKUP($C826,SPESA!$U$7:$Z$5006,5,FALSE),IF($C$670&gt;0,VLOOKUP($C826,CASA!$U$7:$Z$3506,5,FALSE),IF($C$671&gt;0,VLOOKUP($C826,PERSONALE!$U$7:$Z$3506,5,FALSE),IF($C$672&gt;0,VLOOKUP($C826,ENTRATE!$U$7:$Z$1006,5,FALSE),""))))</f>
        <v/>
      </c>
      <c r="H826" s="65" t="str">
        <f>IF($C$669&gt;0,VLOOKUP($C826,SPESA!$U$7:$Z$5006,6,FALSE),IF($C$670&gt;0,VLOOKUP($C826,CASA!$U$7:$Z$3506,6,FALSE),IF($C$671&gt;0,VLOOKUP($C826,PERSONALE!$U$7:$Z$3506,6,FALSE),IF($C$672&gt;0,VLOOKUP($C826,ENTRATE!$U$7:$Z$1006,6,FALSE),""))))</f>
        <v/>
      </c>
      <c r="I826" s="264">
        <v>153</v>
      </c>
      <c r="J826" s="66" t="e">
        <f t="shared" si="43"/>
        <v>#N/A</v>
      </c>
      <c r="K826" s="1"/>
    </row>
    <row r="827" spans="1:11" hidden="1">
      <c r="A827" s="1"/>
      <c r="B827" s="265" t="e">
        <f>VLOOKUP(E827,$F$674:$I$1173,4,FALSE)+COUNTIF(J$674:J826,J827)</f>
        <v>#N/A</v>
      </c>
      <c r="C827" s="264">
        <v>154</v>
      </c>
      <c r="D827" s="64" t="str">
        <f>IF($C$669&gt;0,VLOOKUP($C827,SPESA!$U$7:$Z$5006,3,FALSE),IF($C$670&gt;0,VLOOKUP($C827,CASA!$U$7:$Z$3506,3,FALSE),IF($C$671&gt;0,VLOOKUP($C827,PERSONALE!$U$7:$Z$3506,3,FALSE),IF($C$672&gt;0,VLOOKUP($C827,ENTRATE!$U$7:$Z$1006,3,FALSE),""))))</f>
        <v/>
      </c>
      <c r="E827" s="64" t="str">
        <f t="shared" si="41"/>
        <v/>
      </c>
      <c r="F827" s="64" t="e">
        <f t="shared" si="42"/>
        <v>#NUM!</v>
      </c>
      <c r="G827" s="63" t="str">
        <f>IF($C$669&gt;0,VLOOKUP($C827,SPESA!$U$7:$Z$5006,5,FALSE),IF($C$670&gt;0,VLOOKUP($C827,CASA!$U$7:$Z$3506,5,FALSE),IF($C$671&gt;0,VLOOKUP($C827,PERSONALE!$U$7:$Z$3506,5,FALSE),IF($C$672&gt;0,VLOOKUP($C827,ENTRATE!$U$7:$Z$1006,5,FALSE),""))))</f>
        <v/>
      </c>
      <c r="H827" s="65" t="str">
        <f>IF($C$669&gt;0,VLOOKUP($C827,SPESA!$U$7:$Z$5006,6,FALSE),IF($C$670&gt;0,VLOOKUP($C827,CASA!$U$7:$Z$3506,6,FALSE),IF($C$671&gt;0,VLOOKUP($C827,PERSONALE!$U$7:$Z$3506,6,FALSE),IF($C$672&gt;0,VLOOKUP($C827,ENTRATE!$U$7:$Z$1006,6,FALSE),""))))</f>
        <v/>
      </c>
      <c r="I827" s="264">
        <v>154</v>
      </c>
      <c r="J827" s="66" t="e">
        <f t="shared" si="43"/>
        <v>#N/A</v>
      </c>
      <c r="K827" s="1"/>
    </row>
    <row r="828" spans="1:11" hidden="1">
      <c r="A828" s="1"/>
      <c r="B828" s="265" t="e">
        <f>VLOOKUP(E828,$F$674:$I$1173,4,FALSE)+COUNTIF(J$674:J827,J828)</f>
        <v>#N/A</v>
      </c>
      <c r="C828" s="264">
        <v>155</v>
      </c>
      <c r="D828" s="64" t="str">
        <f>IF($C$669&gt;0,VLOOKUP($C828,SPESA!$U$7:$Z$5006,3,FALSE),IF($C$670&gt;0,VLOOKUP($C828,CASA!$U$7:$Z$3506,3,FALSE),IF($C$671&gt;0,VLOOKUP($C828,PERSONALE!$U$7:$Z$3506,3,FALSE),IF($C$672&gt;0,VLOOKUP($C828,ENTRATE!$U$7:$Z$1006,3,FALSE),""))))</f>
        <v/>
      </c>
      <c r="E828" s="64" t="str">
        <f t="shared" si="41"/>
        <v/>
      </c>
      <c r="F828" s="64" t="e">
        <f t="shared" si="42"/>
        <v>#NUM!</v>
      </c>
      <c r="G828" s="63" t="str">
        <f>IF($C$669&gt;0,VLOOKUP($C828,SPESA!$U$7:$Z$5006,5,FALSE),IF($C$670&gt;0,VLOOKUP($C828,CASA!$U$7:$Z$3506,5,FALSE),IF($C$671&gt;0,VLOOKUP($C828,PERSONALE!$U$7:$Z$3506,5,FALSE),IF($C$672&gt;0,VLOOKUP($C828,ENTRATE!$U$7:$Z$1006,5,FALSE),""))))</f>
        <v/>
      </c>
      <c r="H828" s="65" t="str">
        <f>IF($C$669&gt;0,VLOOKUP($C828,SPESA!$U$7:$Z$5006,6,FALSE),IF($C$670&gt;0,VLOOKUP($C828,CASA!$U$7:$Z$3506,6,FALSE),IF($C$671&gt;0,VLOOKUP($C828,PERSONALE!$U$7:$Z$3506,6,FALSE),IF($C$672&gt;0,VLOOKUP($C828,ENTRATE!$U$7:$Z$1006,6,FALSE),""))))</f>
        <v/>
      </c>
      <c r="I828" s="264">
        <v>155</v>
      </c>
      <c r="J828" s="66" t="e">
        <f t="shared" si="43"/>
        <v>#N/A</v>
      </c>
      <c r="K828" s="1"/>
    </row>
    <row r="829" spans="1:11" hidden="1">
      <c r="A829" s="1"/>
      <c r="B829" s="265" t="e">
        <f>VLOOKUP(E829,$F$674:$I$1173,4,FALSE)+COUNTIF(J$674:J828,J829)</f>
        <v>#N/A</v>
      </c>
      <c r="C829" s="264">
        <v>156</v>
      </c>
      <c r="D829" s="64" t="str">
        <f>IF($C$669&gt;0,VLOOKUP($C829,SPESA!$U$7:$Z$5006,3,FALSE),IF($C$670&gt;0,VLOOKUP($C829,CASA!$U$7:$Z$3506,3,FALSE),IF($C$671&gt;0,VLOOKUP($C829,PERSONALE!$U$7:$Z$3506,3,FALSE),IF($C$672&gt;0,VLOOKUP($C829,ENTRATE!$U$7:$Z$1006,3,FALSE),""))))</f>
        <v/>
      </c>
      <c r="E829" s="64" t="str">
        <f t="shared" si="41"/>
        <v/>
      </c>
      <c r="F829" s="64" t="e">
        <f t="shared" si="42"/>
        <v>#NUM!</v>
      </c>
      <c r="G829" s="63" t="str">
        <f>IF($C$669&gt;0,VLOOKUP($C829,SPESA!$U$7:$Z$5006,5,FALSE),IF($C$670&gt;0,VLOOKUP($C829,CASA!$U$7:$Z$3506,5,FALSE),IF($C$671&gt;0,VLOOKUP($C829,PERSONALE!$U$7:$Z$3506,5,FALSE),IF($C$672&gt;0,VLOOKUP($C829,ENTRATE!$U$7:$Z$1006,5,FALSE),""))))</f>
        <v/>
      </c>
      <c r="H829" s="65" t="str">
        <f>IF($C$669&gt;0,VLOOKUP($C829,SPESA!$U$7:$Z$5006,6,FALSE),IF($C$670&gt;0,VLOOKUP($C829,CASA!$U$7:$Z$3506,6,FALSE),IF($C$671&gt;0,VLOOKUP($C829,PERSONALE!$U$7:$Z$3506,6,FALSE),IF($C$672&gt;0,VLOOKUP($C829,ENTRATE!$U$7:$Z$1006,6,FALSE),""))))</f>
        <v/>
      </c>
      <c r="I829" s="264">
        <v>156</v>
      </c>
      <c r="J829" s="66" t="e">
        <f t="shared" si="43"/>
        <v>#N/A</v>
      </c>
      <c r="K829" s="1"/>
    </row>
    <row r="830" spans="1:11" hidden="1">
      <c r="A830" s="1"/>
      <c r="B830" s="265" t="e">
        <f>VLOOKUP(E830,$F$674:$I$1173,4,FALSE)+COUNTIF(J$674:J829,J830)</f>
        <v>#N/A</v>
      </c>
      <c r="C830" s="264">
        <v>157</v>
      </c>
      <c r="D830" s="64" t="str">
        <f>IF($C$669&gt;0,VLOOKUP($C830,SPESA!$U$7:$Z$5006,3,FALSE),IF($C$670&gt;0,VLOOKUP($C830,CASA!$U$7:$Z$3506,3,FALSE),IF($C$671&gt;0,VLOOKUP($C830,PERSONALE!$U$7:$Z$3506,3,FALSE),IF($C$672&gt;0,VLOOKUP($C830,ENTRATE!$U$7:$Z$1006,3,FALSE),""))))</f>
        <v/>
      </c>
      <c r="E830" s="64" t="str">
        <f t="shared" si="41"/>
        <v/>
      </c>
      <c r="F830" s="64" t="e">
        <f t="shared" si="42"/>
        <v>#NUM!</v>
      </c>
      <c r="G830" s="63" t="str">
        <f>IF($C$669&gt;0,VLOOKUP($C830,SPESA!$U$7:$Z$5006,5,FALSE),IF($C$670&gt;0,VLOOKUP($C830,CASA!$U$7:$Z$3506,5,FALSE),IF($C$671&gt;0,VLOOKUP($C830,PERSONALE!$U$7:$Z$3506,5,FALSE),IF($C$672&gt;0,VLOOKUP($C830,ENTRATE!$U$7:$Z$1006,5,FALSE),""))))</f>
        <v/>
      </c>
      <c r="H830" s="65" t="str">
        <f>IF($C$669&gt;0,VLOOKUP($C830,SPESA!$U$7:$Z$5006,6,FALSE),IF($C$670&gt;0,VLOOKUP($C830,CASA!$U$7:$Z$3506,6,FALSE),IF($C$671&gt;0,VLOOKUP($C830,PERSONALE!$U$7:$Z$3506,6,FALSE),IF($C$672&gt;0,VLOOKUP($C830,ENTRATE!$U$7:$Z$1006,6,FALSE),""))))</f>
        <v/>
      </c>
      <c r="I830" s="264">
        <v>157</v>
      </c>
      <c r="J830" s="66" t="e">
        <f t="shared" si="43"/>
        <v>#N/A</v>
      </c>
      <c r="K830" s="1"/>
    </row>
    <row r="831" spans="1:11" hidden="1">
      <c r="A831" s="1"/>
      <c r="B831" s="265" t="e">
        <f>VLOOKUP(E831,$F$674:$I$1173,4,FALSE)+COUNTIF(J$674:J830,J831)</f>
        <v>#N/A</v>
      </c>
      <c r="C831" s="264">
        <v>158</v>
      </c>
      <c r="D831" s="64" t="str">
        <f>IF($C$669&gt;0,VLOOKUP($C831,SPESA!$U$7:$Z$5006,3,FALSE),IF($C$670&gt;0,VLOOKUP($C831,CASA!$U$7:$Z$3506,3,FALSE),IF($C$671&gt;0,VLOOKUP($C831,PERSONALE!$U$7:$Z$3506,3,FALSE),IF($C$672&gt;0,VLOOKUP($C831,ENTRATE!$U$7:$Z$1006,3,FALSE),""))))</f>
        <v/>
      </c>
      <c r="E831" s="64" t="str">
        <f t="shared" si="41"/>
        <v/>
      </c>
      <c r="F831" s="64" t="e">
        <f t="shared" si="42"/>
        <v>#NUM!</v>
      </c>
      <c r="G831" s="63" t="str">
        <f>IF($C$669&gt;0,VLOOKUP($C831,SPESA!$U$7:$Z$5006,5,FALSE),IF($C$670&gt;0,VLOOKUP($C831,CASA!$U$7:$Z$3506,5,FALSE),IF($C$671&gt;0,VLOOKUP($C831,PERSONALE!$U$7:$Z$3506,5,FALSE),IF($C$672&gt;0,VLOOKUP($C831,ENTRATE!$U$7:$Z$1006,5,FALSE),""))))</f>
        <v/>
      </c>
      <c r="H831" s="65" t="str">
        <f>IF($C$669&gt;0,VLOOKUP($C831,SPESA!$U$7:$Z$5006,6,FALSE),IF($C$670&gt;0,VLOOKUP($C831,CASA!$U$7:$Z$3506,6,FALSE),IF($C$671&gt;0,VLOOKUP($C831,PERSONALE!$U$7:$Z$3506,6,FALSE),IF($C$672&gt;0,VLOOKUP($C831,ENTRATE!$U$7:$Z$1006,6,FALSE),""))))</f>
        <v/>
      </c>
      <c r="I831" s="264">
        <v>158</v>
      </c>
      <c r="J831" s="66" t="e">
        <f t="shared" si="43"/>
        <v>#N/A</v>
      </c>
      <c r="K831" s="1"/>
    </row>
    <row r="832" spans="1:11" hidden="1">
      <c r="A832" s="1"/>
      <c r="B832" s="265" t="e">
        <f>VLOOKUP(E832,$F$674:$I$1173,4,FALSE)+COUNTIF(J$674:J831,J832)</f>
        <v>#N/A</v>
      </c>
      <c r="C832" s="264">
        <v>159</v>
      </c>
      <c r="D832" s="64" t="str">
        <f>IF($C$669&gt;0,VLOOKUP($C832,SPESA!$U$7:$Z$5006,3,FALSE),IF($C$670&gt;0,VLOOKUP($C832,CASA!$U$7:$Z$3506,3,FALSE),IF($C$671&gt;0,VLOOKUP($C832,PERSONALE!$U$7:$Z$3506,3,FALSE),IF($C$672&gt;0,VLOOKUP($C832,ENTRATE!$U$7:$Z$1006,3,FALSE),""))))</f>
        <v/>
      </c>
      <c r="E832" s="64" t="str">
        <f t="shared" si="41"/>
        <v/>
      </c>
      <c r="F832" s="64" t="e">
        <f t="shared" si="42"/>
        <v>#NUM!</v>
      </c>
      <c r="G832" s="63" t="str">
        <f>IF($C$669&gt;0,VLOOKUP($C832,SPESA!$U$7:$Z$5006,5,FALSE),IF($C$670&gt;0,VLOOKUP($C832,CASA!$U$7:$Z$3506,5,FALSE),IF($C$671&gt;0,VLOOKUP($C832,PERSONALE!$U$7:$Z$3506,5,FALSE),IF($C$672&gt;0,VLOOKUP($C832,ENTRATE!$U$7:$Z$1006,5,FALSE),""))))</f>
        <v/>
      </c>
      <c r="H832" s="65" t="str">
        <f>IF($C$669&gt;0,VLOOKUP($C832,SPESA!$U$7:$Z$5006,6,FALSE),IF($C$670&gt;0,VLOOKUP($C832,CASA!$U$7:$Z$3506,6,FALSE),IF($C$671&gt;0,VLOOKUP($C832,PERSONALE!$U$7:$Z$3506,6,FALSE),IF($C$672&gt;0,VLOOKUP($C832,ENTRATE!$U$7:$Z$1006,6,FALSE),""))))</f>
        <v/>
      </c>
      <c r="I832" s="264">
        <v>159</v>
      </c>
      <c r="J832" s="66" t="e">
        <f t="shared" si="43"/>
        <v>#N/A</v>
      </c>
      <c r="K832" s="1"/>
    </row>
    <row r="833" spans="1:11" hidden="1">
      <c r="A833" s="1"/>
      <c r="B833" s="265" t="e">
        <f>VLOOKUP(E833,$F$674:$I$1173,4,FALSE)+COUNTIF(J$674:J832,J833)</f>
        <v>#N/A</v>
      </c>
      <c r="C833" s="264">
        <v>160</v>
      </c>
      <c r="D833" s="64" t="str">
        <f>IF($C$669&gt;0,VLOOKUP($C833,SPESA!$U$7:$Z$5006,3,FALSE),IF($C$670&gt;0,VLOOKUP($C833,CASA!$U$7:$Z$3506,3,FALSE),IF($C$671&gt;0,VLOOKUP($C833,PERSONALE!$U$7:$Z$3506,3,FALSE),IF($C$672&gt;0,VLOOKUP($C833,ENTRATE!$U$7:$Z$1006,3,FALSE),""))))</f>
        <v/>
      </c>
      <c r="E833" s="64" t="str">
        <f t="shared" si="41"/>
        <v/>
      </c>
      <c r="F833" s="64" t="e">
        <f t="shared" si="42"/>
        <v>#NUM!</v>
      </c>
      <c r="G833" s="63" t="str">
        <f>IF($C$669&gt;0,VLOOKUP($C833,SPESA!$U$7:$Z$5006,5,FALSE),IF($C$670&gt;0,VLOOKUP($C833,CASA!$U$7:$Z$3506,5,FALSE),IF($C$671&gt;0,VLOOKUP($C833,PERSONALE!$U$7:$Z$3506,5,FALSE),IF($C$672&gt;0,VLOOKUP($C833,ENTRATE!$U$7:$Z$1006,5,FALSE),""))))</f>
        <v/>
      </c>
      <c r="H833" s="65" t="str">
        <f>IF($C$669&gt;0,VLOOKUP($C833,SPESA!$U$7:$Z$5006,6,FALSE),IF($C$670&gt;0,VLOOKUP($C833,CASA!$U$7:$Z$3506,6,FALSE),IF($C$671&gt;0,VLOOKUP($C833,PERSONALE!$U$7:$Z$3506,6,FALSE),IF($C$672&gt;0,VLOOKUP($C833,ENTRATE!$U$7:$Z$1006,6,FALSE),""))))</f>
        <v/>
      </c>
      <c r="I833" s="264">
        <v>160</v>
      </c>
      <c r="J833" s="66" t="e">
        <f t="shared" si="43"/>
        <v>#N/A</v>
      </c>
      <c r="K833" s="1"/>
    </row>
    <row r="834" spans="1:11" hidden="1">
      <c r="A834" s="1"/>
      <c r="B834" s="265" t="e">
        <f>VLOOKUP(E834,$F$674:$I$1173,4,FALSE)+COUNTIF(J$674:J833,J834)</f>
        <v>#N/A</v>
      </c>
      <c r="C834" s="264">
        <v>161</v>
      </c>
      <c r="D834" s="64" t="str">
        <f>IF($C$669&gt;0,VLOOKUP($C834,SPESA!$U$7:$Z$5006,3,FALSE),IF($C$670&gt;0,VLOOKUP($C834,CASA!$U$7:$Z$3506,3,FALSE),IF($C$671&gt;0,VLOOKUP($C834,PERSONALE!$U$7:$Z$3506,3,FALSE),IF($C$672&gt;0,VLOOKUP($C834,ENTRATE!$U$7:$Z$1006,3,FALSE),""))))</f>
        <v/>
      </c>
      <c r="E834" s="64" t="str">
        <f t="shared" si="41"/>
        <v/>
      </c>
      <c r="F834" s="64" t="e">
        <f t="shared" si="42"/>
        <v>#NUM!</v>
      </c>
      <c r="G834" s="63" t="str">
        <f>IF($C$669&gt;0,VLOOKUP($C834,SPESA!$U$7:$Z$5006,5,FALSE),IF($C$670&gt;0,VLOOKUP($C834,CASA!$U$7:$Z$3506,5,FALSE),IF($C$671&gt;0,VLOOKUP($C834,PERSONALE!$U$7:$Z$3506,5,FALSE),IF($C$672&gt;0,VLOOKUP($C834,ENTRATE!$U$7:$Z$1006,5,FALSE),""))))</f>
        <v/>
      </c>
      <c r="H834" s="65" t="str">
        <f>IF($C$669&gt;0,VLOOKUP($C834,SPESA!$U$7:$Z$5006,6,FALSE),IF($C$670&gt;0,VLOOKUP($C834,CASA!$U$7:$Z$3506,6,FALSE),IF($C$671&gt;0,VLOOKUP($C834,PERSONALE!$U$7:$Z$3506,6,FALSE),IF($C$672&gt;0,VLOOKUP($C834,ENTRATE!$U$7:$Z$1006,6,FALSE),""))))</f>
        <v/>
      </c>
      <c r="I834" s="264">
        <v>161</v>
      </c>
      <c r="J834" s="66" t="e">
        <f t="shared" si="43"/>
        <v>#N/A</v>
      </c>
      <c r="K834" s="1"/>
    </row>
    <row r="835" spans="1:11" hidden="1">
      <c r="A835" s="1"/>
      <c r="B835" s="265" t="e">
        <f>VLOOKUP(E835,$F$674:$I$1173,4,FALSE)+COUNTIF(J$674:J834,J835)</f>
        <v>#N/A</v>
      </c>
      <c r="C835" s="264">
        <v>162</v>
      </c>
      <c r="D835" s="64" t="str">
        <f>IF($C$669&gt;0,VLOOKUP($C835,SPESA!$U$7:$Z$5006,3,FALSE),IF($C$670&gt;0,VLOOKUP($C835,CASA!$U$7:$Z$3506,3,FALSE),IF($C$671&gt;0,VLOOKUP($C835,PERSONALE!$U$7:$Z$3506,3,FALSE),IF($C$672&gt;0,VLOOKUP($C835,ENTRATE!$U$7:$Z$1006,3,FALSE),""))))</f>
        <v/>
      </c>
      <c r="E835" s="64" t="str">
        <f t="shared" si="41"/>
        <v/>
      </c>
      <c r="F835" s="64" t="e">
        <f t="shared" si="42"/>
        <v>#NUM!</v>
      </c>
      <c r="G835" s="63" t="str">
        <f>IF($C$669&gt;0,VLOOKUP($C835,SPESA!$U$7:$Z$5006,5,FALSE),IF($C$670&gt;0,VLOOKUP($C835,CASA!$U$7:$Z$3506,5,FALSE),IF($C$671&gt;0,VLOOKUP($C835,PERSONALE!$U$7:$Z$3506,5,FALSE),IF($C$672&gt;0,VLOOKUP($C835,ENTRATE!$U$7:$Z$1006,5,FALSE),""))))</f>
        <v/>
      </c>
      <c r="H835" s="65" t="str">
        <f>IF($C$669&gt;0,VLOOKUP($C835,SPESA!$U$7:$Z$5006,6,FALSE),IF($C$670&gt;0,VLOOKUP($C835,CASA!$U$7:$Z$3506,6,FALSE),IF($C$671&gt;0,VLOOKUP($C835,PERSONALE!$U$7:$Z$3506,6,FALSE),IF($C$672&gt;0,VLOOKUP($C835,ENTRATE!$U$7:$Z$1006,6,FALSE),""))))</f>
        <v/>
      </c>
      <c r="I835" s="264">
        <v>162</v>
      </c>
      <c r="J835" s="66" t="e">
        <f t="shared" si="43"/>
        <v>#N/A</v>
      </c>
      <c r="K835" s="1"/>
    </row>
    <row r="836" spans="1:11" hidden="1">
      <c r="A836" s="1"/>
      <c r="B836" s="265" t="e">
        <f>VLOOKUP(E836,$F$674:$I$1173,4,FALSE)+COUNTIF(J$674:J835,J836)</f>
        <v>#N/A</v>
      </c>
      <c r="C836" s="264">
        <v>163</v>
      </c>
      <c r="D836" s="64" t="str">
        <f>IF($C$669&gt;0,VLOOKUP($C836,SPESA!$U$7:$Z$5006,3,FALSE),IF($C$670&gt;0,VLOOKUP($C836,CASA!$U$7:$Z$3506,3,FALSE),IF($C$671&gt;0,VLOOKUP($C836,PERSONALE!$U$7:$Z$3506,3,FALSE),IF($C$672&gt;0,VLOOKUP($C836,ENTRATE!$U$7:$Z$1006,3,FALSE),""))))</f>
        <v/>
      </c>
      <c r="E836" s="64" t="str">
        <f t="shared" si="41"/>
        <v/>
      </c>
      <c r="F836" s="64" t="e">
        <f t="shared" si="42"/>
        <v>#NUM!</v>
      </c>
      <c r="G836" s="63" t="str">
        <f>IF($C$669&gt;0,VLOOKUP($C836,SPESA!$U$7:$Z$5006,5,FALSE),IF($C$670&gt;0,VLOOKUP($C836,CASA!$U$7:$Z$3506,5,FALSE),IF($C$671&gt;0,VLOOKUP($C836,PERSONALE!$U$7:$Z$3506,5,FALSE),IF($C$672&gt;0,VLOOKUP($C836,ENTRATE!$U$7:$Z$1006,5,FALSE),""))))</f>
        <v/>
      </c>
      <c r="H836" s="65" t="str">
        <f>IF($C$669&gt;0,VLOOKUP($C836,SPESA!$U$7:$Z$5006,6,FALSE),IF($C$670&gt;0,VLOOKUP($C836,CASA!$U$7:$Z$3506,6,FALSE),IF($C$671&gt;0,VLOOKUP($C836,PERSONALE!$U$7:$Z$3506,6,FALSE),IF($C$672&gt;0,VLOOKUP($C836,ENTRATE!$U$7:$Z$1006,6,FALSE),""))))</f>
        <v/>
      </c>
      <c r="I836" s="264">
        <v>163</v>
      </c>
      <c r="J836" s="66" t="e">
        <f t="shared" si="43"/>
        <v>#N/A</v>
      </c>
      <c r="K836" s="1"/>
    </row>
    <row r="837" spans="1:11" hidden="1">
      <c r="A837" s="1"/>
      <c r="B837" s="265" t="e">
        <f>VLOOKUP(E837,$F$674:$I$1173,4,FALSE)+COUNTIF(J$674:J836,J837)</f>
        <v>#N/A</v>
      </c>
      <c r="C837" s="264">
        <v>164</v>
      </c>
      <c r="D837" s="64" t="str">
        <f>IF($C$669&gt;0,VLOOKUP($C837,SPESA!$U$7:$Z$5006,3,FALSE),IF($C$670&gt;0,VLOOKUP($C837,CASA!$U$7:$Z$3506,3,FALSE),IF($C$671&gt;0,VLOOKUP($C837,PERSONALE!$U$7:$Z$3506,3,FALSE),IF($C$672&gt;0,VLOOKUP($C837,ENTRATE!$U$7:$Z$1006,3,FALSE),""))))</f>
        <v/>
      </c>
      <c r="E837" s="64" t="str">
        <f t="shared" si="41"/>
        <v/>
      </c>
      <c r="F837" s="64" t="e">
        <f t="shared" si="42"/>
        <v>#NUM!</v>
      </c>
      <c r="G837" s="63" t="str">
        <f>IF($C$669&gt;0,VLOOKUP($C837,SPESA!$U$7:$Z$5006,5,FALSE),IF($C$670&gt;0,VLOOKUP($C837,CASA!$U$7:$Z$3506,5,FALSE),IF($C$671&gt;0,VLOOKUP($C837,PERSONALE!$U$7:$Z$3506,5,FALSE),IF($C$672&gt;0,VLOOKUP($C837,ENTRATE!$U$7:$Z$1006,5,FALSE),""))))</f>
        <v/>
      </c>
      <c r="H837" s="65" t="str">
        <f>IF($C$669&gt;0,VLOOKUP($C837,SPESA!$U$7:$Z$5006,6,FALSE),IF($C$670&gt;0,VLOOKUP($C837,CASA!$U$7:$Z$3506,6,FALSE),IF($C$671&gt;0,VLOOKUP($C837,PERSONALE!$U$7:$Z$3506,6,FALSE),IF($C$672&gt;0,VLOOKUP($C837,ENTRATE!$U$7:$Z$1006,6,FALSE),""))))</f>
        <v/>
      </c>
      <c r="I837" s="264">
        <v>164</v>
      </c>
      <c r="J837" s="66" t="e">
        <f t="shared" si="43"/>
        <v>#N/A</v>
      </c>
      <c r="K837" s="1"/>
    </row>
    <row r="838" spans="1:11" hidden="1">
      <c r="A838" s="1"/>
      <c r="B838" s="265" t="e">
        <f>VLOOKUP(E838,$F$674:$I$1173,4,FALSE)+COUNTIF(J$674:J837,J838)</f>
        <v>#N/A</v>
      </c>
      <c r="C838" s="264">
        <v>165</v>
      </c>
      <c r="D838" s="64" t="str">
        <f>IF($C$669&gt;0,VLOOKUP($C838,SPESA!$U$7:$Z$5006,3,FALSE),IF($C$670&gt;0,VLOOKUP($C838,CASA!$U$7:$Z$3506,3,FALSE),IF($C$671&gt;0,VLOOKUP($C838,PERSONALE!$U$7:$Z$3506,3,FALSE),IF($C$672&gt;0,VLOOKUP($C838,ENTRATE!$U$7:$Z$1006,3,FALSE),""))))</f>
        <v/>
      </c>
      <c r="E838" s="64" t="str">
        <f t="shared" si="41"/>
        <v/>
      </c>
      <c r="F838" s="64" t="e">
        <f t="shared" si="42"/>
        <v>#NUM!</v>
      </c>
      <c r="G838" s="63" t="str">
        <f>IF($C$669&gt;0,VLOOKUP($C838,SPESA!$U$7:$Z$5006,5,FALSE),IF($C$670&gt;0,VLOOKUP($C838,CASA!$U$7:$Z$3506,5,FALSE),IF($C$671&gt;0,VLOOKUP($C838,PERSONALE!$U$7:$Z$3506,5,FALSE),IF($C$672&gt;0,VLOOKUP($C838,ENTRATE!$U$7:$Z$1006,5,FALSE),""))))</f>
        <v/>
      </c>
      <c r="H838" s="65" t="str">
        <f>IF($C$669&gt;0,VLOOKUP($C838,SPESA!$U$7:$Z$5006,6,FALSE),IF($C$670&gt;0,VLOOKUP($C838,CASA!$U$7:$Z$3506,6,FALSE),IF($C$671&gt;0,VLOOKUP($C838,PERSONALE!$U$7:$Z$3506,6,FALSE),IF($C$672&gt;0,VLOOKUP($C838,ENTRATE!$U$7:$Z$1006,6,FALSE),""))))</f>
        <v/>
      </c>
      <c r="I838" s="264">
        <v>165</v>
      </c>
      <c r="J838" s="66" t="e">
        <f t="shared" si="43"/>
        <v>#N/A</v>
      </c>
      <c r="K838" s="1"/>
    </row>
    <row r="839" spans="1:11" hidden="1">
      <c r="A839" s="1"/>
      <c r="B839" s="265" t="e">
        <f>VLOOKUP(E839,$F$674:$I$1173,4,FALSE)+COUNTIF(J$674:J838,J839)</f>
        <v>#N/A</v>
      </c>
      <c r="C839" s="264">
        <v>166</v>
      </c>
      <c r="D839" s="64" t="str">
        <f>IF($C$669&gt;0,VLOOKUP($C839,SPESA!$U$7:$Z$5006,3,FALSE),IF($C$670&gt;0,VLOOKUP($C839,CASA!$U$7:$Z$3506,3,FALSE),IF($C$671&gt;0,VLOOKUP($C839,PERSONALE!$U$7:$Z$3506,3,FALSE),IF($C$672&gt;0,VLOOKUP($C839,ENTRATE!$U$7:$Z$1006,3,FALSE),""))))</f>
        <v/>
      </c>
      <c r="E839" s="64" t="str">
        <f t="shared" si="41"/>
        <v/>
      </c>
      <c r="F839" s="64" t="e">
        <f t="shared" si="42"/>
        <v>#NUM!</v>
      </c>
      <c r="G839" s="63" t="str">
        <f>IF($C$669&gt;0,VLOOKUP($C839,SPESA!$U$7:$Z$5006,5,FALSE),IF($C$670&gt;0,VLOOKUP($C839,CASA!$U$7:$Z$3506,5,FALSE),IF($C$671&gt;0,VLOOKUP($C839,PERSONALE!$U$7:$Z$3506,5,FALSE),IF($C$672&gt;0,VLOOKUP($C839,ENTRATE!$U$7:$Z$1006,5,FALSE),""))))</f>
        <v/>
      </c>
      <c r="H839" s="65" t="str">
        <f>IF($C$669&gt;0,VLOOKUP($C839,SPESA!$U$7:$Z$5006,6,FALSE),IF($C$670&gt;0,VLOOKUP($C839,CASA!$U$7:$Z$3506,6,FALSE),IF($C$671&gt;0,VLOOKUP($C839,PERSONALE!$U$7:$Z$3506,6,FALSE),IF($C$672&gt;0,VLOOKUP($C839,ENTRATE!$U$7:$Z$1006,6,FALSE),""))))</f>
        <v/>
      </c>
      <c r="I839" s="264">
        <v>166</v>
      </c>
      <c r="J839" s="66" t="e">
        <f t="shared" si="43"/>
        <v>#N/A</v>
      </c>
      <c r="K839" s="1"/>
    </row>
    <row r="840" spans="1:11" hidden="1">
      <c r="A840" s="1"/>
      <c r="B840" s="265" t="e">
        <f>VLOOKUP(E840,$F$674:$I$1173,4,FALSE)+COUNTIF(J$674:J839,J840)</f>
        <v>#N/A</v>
      </c>
      <c r="C840" s="264">
        <v>167</v>
      </c>
      <c r="D840" s="64" t="str">
        <f>IF($C$669&gt;0,VLOOKUP($C840,SPESA!$U$7:$Z$5006,3,FALSE),IF($C$670&gt;0,VLOOKUP($C840,CASA!$U$7:$Z$3506,3,FALSE),IF($C$671&gt;0,VLOOKUP($C840,PERSONALE!$U$7:$Z$3506,3,FALSE),IF($C$672&gt;0,VLOOKUP($C840,ENTRATE!$U$7:$Z$1006,3,FALSE),""))))</f>
        <v/>
      </c>
      <c r="E840" s="64" t="str">
        <f t="shared" si="41"/>
        <v/>
      </c>
      <c r="F840" s="64" t="e">
        <f t="shared" si="42"/>
        <v>#NUM!</v>
      </c>
      <c r="G840" s="63" t="str">
        <f>IF($C$669&gt;0,VLOOKUP($C840,SPESA!$U$7:$Z$5006,5,FALSE),IF($C$670&gt;0,VLOOKUP($C840,CASA!$U$7:$Z$3506,5,FALSE),IF($C$671&gt;0,VLOOKUP($C840,PERSONALE!$U$7:$Z$3506,5,FALSE),IF($C$672&gt;0,VLOOKUP($C840,ENTRATE!$U$7:$Z$1006,5,FALSE),""))))</f>
        <v/>
      </c>
      <c r="H840" s="65" t="str">
        <f>IF($C$669&gt;0,VLOOKUP($C840,SPESA!$U$7:$Z$5006,6,FALSE),IF($C$670&gt;0,VLOOKUP($C840,CASA!$U$7:$Z$3506,6,FALSE),IF($C$671&gt;0,VLOOKUP($C840,PERSONALE!$U$7:$Z$3506,6,FALSE),IF($C$672&gt;0,VLOOKUP($C840,ENTRATE!$U$7:$Z$1006,6,FALSE),""))))</f>
        <v/>
      </c>
      <c r="I840" s="264">
        <v>167</v>
      </c>
      <c r="J840" s="66" t="e">
        <f t="shared" si="43"/>
        <v>#N/A</v>
      </c>
      <c r="K840" s="1"/>
    </row>
    <row r="841" spans="1:11" hidden="1">
      <c r="A841" s="1"/>
      <c r="B841" s="265" t="e">
        <f>VLOOKUP(E841,$F$674:$I$1173,4,FALSE)+COUNTIF(J$674:J840,J841)</f>
        <v>#N/A</v>
      </c>
      <c r="C841" s="264">
        <v>168</v>
      </c>
      <c r="D841" s="64" t="str">
        <f>IF($C$669&gt;0,VLOOKUP($C841,SPESA!$U$7:$Z$5006,3,FALSE),IF($C$670&gt;0,VLOOKUP($C841,CASA!$U$7:$Z$3506,3,FALSE),IF($C$671&gt;0,VLOOKUP($C841,PERSONALE!$U$7:$Z$3506,3,FALSE),IF($C$672&gt;0,VLOOKUP($C841,ENTRATE!$U$7:$Z$1006,3,FALSE),""))))</f>
        <v/>
      </c>
      <c r="E841" s="64" t="str">
        <f t="shared" si="41"/>
        <v/>
      </c>
      <c r="F841" s="64" t="e">
        <f t="shared" si="42"/>
        <v>#NUM!</v>
      </c>
      <c r="G841" s="63" t="str">
        <f>IF($C$669&gt;0,VLOOKUP($C841,SPESA!$U$7:$Z$5006,5,FALSE),IF($C$670&gt;0,VLOOKUP($C841,CASA!$U$7:$Z$3506,5,FALSE),IF($C$671&gt;0,VLOOKUP($C841,PERSONALE!$U$7:$Z$3506,5,FALSE),IF($C$672&gt;0,VLOOKUP($C841,ENTRATE!$U$7:$Z$1006,5,FALSE),""))))</f>
        <v/>
      </c>
      <c r="H841" s="65" t="str">
        <f>IF($C$669&gt;0,VLOOKUP($C841,SPESA!$U$7:$Z$5006,6,FALSE),IF($C$670&gt;0,VLOOKUP($C841,CASA!$U$7:$Z$3506,6,FALSE),IF($C$671&gt;0,VLOOKUP($C841,PERSONALE!$U$7:$Z$3506,6,FALSE),IF($C$672&gt;0,VLOOKUP($C841,ENTRATE!$U$7:$Z$1006,6,FALSE),""))))</f>
        <v/>
      </c>
      <c r="I841" s="264">
        <v>168</v>
      </c>
      <c r="J841" s="66" t="e">
        <f t="shared" si="43"/>
        <v>#N/A</v>
      </c>
      <c r="K841" s="1"/>
    </row>
    <row r="842" spans="1:11" hidden="1">
      <c r="A842" s="1"/>
      <c r="B842" s="265" t="e">
        <f>VLOOKUP(E842,$F$674:$I$1173,4,FALSE)+COUNTIF(J$674:J841,J842)</f>
        <v>#N/A</v>
      </c>
      <c r="C842" s="264">
        <v>169</v>
      </c>
      <c r="D842" s="64" t="str">
        <f>IF($C$669&gt;0,VLOOKUP($C842,SPESA!$U$7:$Z$5006,3,FALSE),IF($C$670&gt;0,VLOOKUP($C842,CASA!$U$7:$Z$3506,3,FALSE),IF($C$671&gt;0,VLOOKUP($C842,PERSONALE!$U$7:$Z$3506,3,FALSE),IF($C$672&gt;0,VLOOKUP($C842,ENTRATE!$U$7:$Z$1006,3,FALSE),""))))</f>
        <v/>
      </c>
      <c r="E842" s="64" t="str">
        <f t="shared" si="41"/>
        <v/>
      </c>
      <c r="F842" s="64" t="e">
        <f t="shared" si="42"/>
        <v>#NUM!</v>
      </c>
      <c r="G842" s="63" t="str">
        <f>IF($C$669&gt;0,VLOOKUP($C842,SPESA!$U$7:$Z$5006,5,FALSE),IF($C$670&gt;0,VLOOKUP($C842,CASA!$U$7:$Z$3506,5,FALSE),IF($C$671&gt;0,VLOOKUP($C842,PERSONALE!$U$7:$Z$3506,5,FALSE),IF($C$672&gt;0,VLOOKUP($C842,ENTRATE!$U$7:$Z$1006,5,FALSE),""))))</f>
        <v/>
      </c>
      <c r="H842" s="65" t="str">
        <f>IF($C$669&gt;0,VLOOKUP($C842,SPESA!$U$7:$Z$5006,6,FALSE),IF($C$670&gt;0,VLOOKUP($C842,CASA!$U$7:$Z$3506,6,FALSE),IF($C$671&gt;0,VLOOKUP($C842,PERSONALE!$U$7:$Z$3506,6,FALSE),IF($C$672&gt;0,VLOOKUP($C842,ENTRATE!$U$7:$Z$1006,6,FALSE),""))))</f>
        <v/>
      </c>
      <c r="I842" s="264">
        <v>169</v>
      </c>
      <c r="J842" s="66" t="e">
        <f t="shared" si="43"/>
        <v>#N/A</v>
      </c>
      <c r="K842" s="1"/>
    </row>
    <row r="843" spans="1:11" hidden="1">
      <c r="A843" s="1"/>
      <c r="B843" s="265" t="e">
        <f>VLOOKUP(E843,$F$674:$I$1173,4,FALSE)+COUNTIF(J$674:J842,J843)</f>
        <v>#N/A</v>
      </c>
      <c r="C843" s="264">
        <v>170</v>
      </c>
      <c r="D843" s="64" t="str">
        <f>IF($C$669&gt;0,VLOOKUP($C843,SPESA!$U$7:$Z$5006,3,FALSE),IF($C$670&gt;0,VLOOKUP($C843,CASA!$U$7:$Z$3506,3,FALSE),IF($C$671&gt;0,VLOOKUP($C843,PERSONALE!$U$7:$Z$3506,3,FALSE),IF($C$672&gt;0,VLOOKUP($C843,ENTRATE!$U$7:$Z$1006,3,FALSE),""))))</f>
        <v/>
      </c>
      <c r="E843" s="64" t="str">
        <f t="shared" si="41"/>
        <v/>
      </c>
      <c r="F843" s="64" t="e">
        <f t="shared" si="42"/>
        <v>#NUM!</v>
      </c>
      <c r="G843" s="63" t="str">
        <f>IF($C$669&gt;0,VLOOKUP($C843,SPESA!$U$7:$Z$5006,5,FALSE),IF($C$670&gt;0,VLOOKUP($C843,CASA!$U$7:$Z$3506,5,FALSE),IF($C$671&gt;0,VLOOKUP($C843,PERSONALE!$U$7:$Z$3506,5,FALSE),IF($C$672&gt;0,VLOOKUP($C843,ENTRATE!$U$7:$Z$1006,5,FALSE),""))))</f>
        <v/>
      </c>
      <c r="H843" s="65" t="str">
        <f>IF($C$669&gt;0,VLOOKUP($C843,SPESA!$U$7:$Z$5006,6,FALSE),IF($C$670&gt;0,VLOOKUP($C843,CASA!$U$7:$Z$3506,6,FALSE),IF($C$671&gt;0,VLOOKUP($C843,PERSONALE!$U$7:$Z$3506,6,FALSE),IF($C$672&gt;0,VLOOKUP($C843,ENTRATE!$U$7:$Z$1006,6,FALSE),""))))</f>
        <v/>
      </c>
      <c r="I843" s="264">
        <v>170</v>
      </c>
      <c r="J843" s="66" t="e">
        <f t="shared" si="43"/>
        <v>#N/A</v>
      </c>
      <c r="K843" s="1"/>
    </row>
    <row r="844" spans="1:11" hidden="1">
      <c r="A844" s="1"/>
      <c r="B844" s="265" t="e">
        <f>VLOOKUP(E844,$F$674:$I$1173,4,FALSE)+COUNTIF(J$674:J843,J844)</f>
        <v>#N/A</v>
      </c>
      <c r="C844" s="264">
        <v>171</v>
      </c>
      <c r="D844" s="64" t="str">
        <f>IF($C$669&gt;0,VLOOKUP($C844,SPESA!$U$7:$Z$5006,3,FALSE),IF($C$670&gt;0,VLOOKUP($C844,CASA!$U$7:$Z$3506,3,FALSE),IF($C$671&gt;0,VLOOKUP($C844,PERSONALE!$U$7:$Z$3506,3,FALSE),IF($C$672&gt;0,VLOOKUP($C844,ENTRATE!$U$7:$Z$1006,3,FALSE),""))))</f>
        <v/>
      </c>
      <c r="E844" s="64" t="str">
        <f t="shared" si="41"/>
        <v/>
      </c>
      <c r="F844" s="64" t="e">
        <f t="shared" si="42"/>
        <v>#NUM!</v>
      </c>
      <c r="G844" s="63" t="str">
        <f>IF($C$669&gt;0,VLOOKUP($C844,SPESA!$U$7:$Z$5006,5,FALSE),IF($C$670&gt;0,VLOOKUP($C844,CASA!$U$7:$Z$3506,5,FALSE),IF($C$671&gt;0,VLOOKUP($C844,PERSONALE!$U$7:$Z$3506,5,FALSE),IF($C$672&gt;0,VLOOKUP($C844,ENTRATE!$U$7:$Z$1006,5,FALSE),""))))</f>
        <v/>
      </c>
      <c r="H844" s="65" t="str">
        <f>IF($C$669&gt;0,VLOOKUP($C844,SPESA!$U$7:$Z$5006,6,FALSE),IF($C$670&gt;0,VLOOKUP($C844,CASA!$U$7:$Z$3506,6,FALSE),IF($C$671&gt;0,VLOOKUP($C844,PERSONALE!$U$7:$Z$3506,6,FALSE),IF($C$672&gt;0,VLOOKUP($C844,ENTRATE!$U$7:$Z$1006,6,FALSE),""))))</f>
        <v/>
      </c>
      <c r="I844" s="264">
        <v>171</v>
      </c>
      <c r="J844" s="66" t="e">
        <f t="shared" si="43"/>
        <v>#N/A</v>
      </c>
      <c r="K844" s="1"/>
    </row>
    <row r="845" spans="1:11" hidden="1">
      <c r="A845" s="1"/>
      <c r="B845" s="265" t="e">
        <f>VLOOKUP(E845,$F$674:$I$1173,4,FALSE)+COUNTIF(J$674:J844,J845)</f>
        <v>#N/A</v>
      </c>
      <c r="C845" s="264">
        <v>172</v>
      </c>
      <c r="D845" s="64" t="str">
        <f>IF($C$669&gt;0,VLOOKUP($C845,SPESA!$U$7:$Z$5006,3,FALSE),IF($C$670&gt;0,VLOOKUP($C845,CASA!$U$7:$Z$3506,3,FALSE),IF($C$671&gt;0,VLOOKUP($C845,PERSONALE!$U$7:$Z$3506,3,FALSE),IF($C$672&gt;0,VLOOKUP($C845,ENTRATE!$U$7:$Z$1006,3,FALSE),""))))</f>
        <v/>
      </c>
      <c r="E845" s="64" t="str">
        <f t="shared" si="41"/>
        <v/>
      </c>
      <c r="F845" s="64" t="e">
        <f t="shared" si="42"/>
        <v>#NUM!</v>
      </c>
      <c r="G845" s="63" t="str">
        <f>IF($C$669&gt;0,VLOOKUP($C845,SPESA!$U$7:$Z$5006,5,FALSE),IF($C$670&gt;0,VLOOKUP($C845,CASA!$U$7:$Z$3506,5,FALSE),IF($C$671&gt;0,VLOOKUP($C845,PERSONALE!$U$7:$Z$3506,5,FALSE),IF($C$672&gt;0,VLOOKUP($C845,ENTRATE!$U$7:$Z$1006,5,FALSE),""))))</f>
        <v/>
      </c>
      <c r="H845" s="65" t="str">
        <f>IF($C$669&gt;0,VLOOKUP($C845,SPESA!$U$7:$Z$5006,6,FALSE),IF($C$670&gt;0,VLOOKUP($C845,CASA!$U$7:$Z$3506,6,FALSE),IF($C$671&gt;0,VLOOKUP($C845,PERSONALE!$U$7:$Z$3506,6,FALSE),IF($C$672&gt;0,VLOOKUP($C845,ENTRATE!$U$7:$Z$1006,6,FALSE),""))))</f>
        <v/>
      </c>
      <c r="I845" s="264">
        <v>172</v>
      </c>
      <c r="J845" s="66" t="e">
        <f t="shared" si="43"/>
        <v>#N/A</v>
      </c>
      <c r="K845" s="1"/>
    </row>
    <row r="846" spans="1:11" hidden="1">
      <c r="A846" s="1"/>
      <c r="B846" s="265" t="e">
        <f>VLOOKUP(E846,$F$674:$I$1173,4,FALSE)+COUNTIF(J$674:J845,J846)</f>
        <v>#N/A</v>
      </c>
      <c r="C846" s="264">
        <v>173</v>
      </c>
      <c r="D846" s="64" t="str">
        <f>IF($C$669&gt;0,VLOOKUP($C846,SPESA!$U$7:$Z$5006,3,FALSE),IF($C$670&gt;0,VLOOKUP($C846,CASA!$U$7:$Z$3506,3,FALSE),IF($C$671&gt;0,VLOOKUP($C846,PERSONALE!$U$7:$Z$3506,3,FALSE),IF($C$672&gt;0,VLOOKUP($C846,ENTRATE!$U$7:$Z$1006,3,FALSE),""))))</f>
        <v/>
      </c>
      <c r="E846" s="64" t="str">
        <f t="shared" si="41"/>
        <v/>
      </c>
      <c r="F846" s="64" t="e">
        <f t="shared" si="42"/>
        <v>#NUM!</v>
      </c>
      <c r="G846" s="63" t="str">
        <f>IF($C$669&gt;0,VLOOKUP($C846,SPESA!$U$7:$Z$5006,5,FALSE),IF($C$670&gt;0,VLOOKUP($C846,CASA!$U$7:$Z$3506,5,FALSE),IF($C$671&gt;0,VLOOKUP($C846,PERSONALE!$U$7:$Z$3506,5,FALSE),IF($C$672&gt;0,VLOOKUP($C846,ENTRATE!$U$7:$Z$1006,5,FALSE),""))))</f>
        <v/>
      </c>
      <c r="H846" s="65" t="str">
        <f>IF($C$669&gt;0,VLOOKUP($C846,SPESA!$U$7:$Z$5006,6,FALSE),IF($C$670&gt;0,VLOOKUP($C846,CASA!$U$7:$Z$3506,6,FALSE),IF($C$671&gt;0,VLOOKUP($C846,PERSONALE!$U$7:$Z$3506,6,FALSE),IF($C$672&gt;0,VLOOKUP($C846,ENTRATE!$U$7:$Z$1006,6,FALSE),""))))</f>
        <v/>
      </c>
      <c r="I846" s="264">
        <v>173</v>
      </c>
      <c r="J846" s="66" t="e">
        <f t="shared" si="43"/>
        <v>#N/A</v>
      </c>
      <c r="K846" s="1"/>
    </row>
    <row r="847" spans="1:11" hidden="1">
      <c r="A847" s="1"/>
      <c r="B847" s="265" t="e">
        <f>VLOOKUP(E847,$F$674:$I$1173,4,FALSE)+COUNTIF(J$674:J846,J847)</f>
        <v>#N/A</v>
      </c>
      <c r="C847" s="264">
        <v>174</v>
      </c>
      <c r="D847" s="64" t="str">
        <f>IF($C$669&gt;0,VLOOKUP($C847,SPESA!$U$7:$Z$5006,3,FALSE),IF($C$670&gt;0,VLOOKUP($C847,CASA!$U$7:$Z$3506,3,FALSE),IF($C$671&gt;0,VLOOKUP($C847,PERSONALE!$U$7:$Z$3506,3,FALSE),IF($C$672&gt;0,VLOOKUP($C847,ENTRATE!$U$7:$Z$1006,3,FALSE),""))))</f>
        <v/>
      </c>
      <c r="E847" s="64" t="str">
        <f t="shared" si="41"/>
        <v/>
      </c>
      <c r="F847" s="64" t="e">
        <f t="shared" si="42"/>
        <v>#NUM!</v>
      </c>
      <c r="G847" s="63" t="str">
        <f>IF($C$669&gt;0,VLOOKUP($C847,SPESA!$U$7:$Z$5006,5,FALSE),IF($C$670&gt;0,VLOOKUP($C847,CASA!$U$7:$Z$3506,5,FALSE),IF($C$671&gt;0,VLOOKUP($C847,PERSONALE!$U$7:$Z$3506,5,FALSE),IF($C$672&gt;0,VLOOKUP($C847,ENTRATE!$U$7:$Z$1006,5,FALSE),""))))</f>
        <v/>
      </c>
      <c r="H847" s="65" t="str">
        <f>IF($C$669&gt;0,VLOOKUP($C847,SPESA!$U$7:$Z$5006,6,FALSE),IF($C$670&gt;0,VLOOKUP($C847,CASA!$U$7:$Z$3506,6,FALSE),IF($C$671&gt;0,VLOOKUP($C847,PERSONALE!$U$7:$Z$3506,6,FALSE),IF($C$672&gt;0,VLOOKUP($C847,ENTRATE!$U$7:$Z$1006,6,FALSE),""))))</f>
        <v/>
      </c>
      <c r="I847" s="264">
        <v>174</v>
      </c>
      <c r="J847" s="66" t="e">
        <f t="shared" si="43"/>
        <v>#N/A</v>
      </c>
      <c r="K847" s="1"/>
    </row>
    <row r="848" spans="1:11" hidden="1">
      <c r="A848" s="1"/>
      <c r="B848" s="265" t="e">
        <f>VLOOKUP(E848,$F$674:$I$1173,4,FALSE)+COUNTIF(J$674:J847,J848)</f>
        <v>#N/A</v>
      </c>
      <c r="C848" s="264">
        <v>175</v>
      </c>
      <c r="D848" s="64" t="str">
        <f>IF($C$669&gt;0,VLOOKUP($C848,SPESA!$U$7:$Z$5006,3,FALSE),IF($C$670&gt;0,VLOOKUP($C848,CASA!$U$7:$Z$3506,3,FALSE),IF($C$671&gt;0,VLOOKUP($C848,PERSONALE!$U$7:$Z$3506,3,FALSE),IF($C$672&gt;0,VLOOKUP($C848,ENTRATE!$U$7:$Z$1006,3,FALSE),""))))</f>
        <v/>
      </c>
      <c r="E848" s="64" t="str">
        <f t="shared" si="41"/>
        <v/>
      </c>
      <c r="F848" s="64" t="e">
        <f t="shared" si="42"/>
        <v>#NUM!</v>
      </c>
      <c r="G848" s="63" t="str">
        <f>IF($C$669&gt;0,VLOOKUP($C848,SPESA!$U$7:$Z$5006,5,FALSE),IF($C$670&gt;0,VLOOKUP($C848,CASA!$U$7:$Z$3506,5,FALSE),IF($C$671&gt;0,VLOOKUP($C848,PERSONALE!$U$7:$Z$3506,5,FALSE),IF($C$672&gt;0,VLOOKUP($C848,ENTRATE!$U$7:$Z$1006,5,FALSE),""))))</f>
        <v/>
      </c>
      <c r="H848" s="65" t="str">
        <f>IF($C$669&gt;0,VLOOKUP($C848,SPESA!$U$7:$Z$5006,6,FALSE),IF($C$670&gt;0,VLOOKUP($C848,CASA!$U$7:$Z$3506,6,FALSE),IF($C$671&gt;0,VLOOKUP($C848,PERSONALE!$U$7:$Z$3506,6,FALSE),IF($C$672&gt;0,VLOOKUP($C848,ENTRATE!$U$7:$Z$1006,6,FALSE),""))))</f>
        <v/>
      </c>
      <c r="I848" s="264">
        <v>175</v>
      </c>
      <c r="J848" s="66" t="e">
        <f t="shared" si="43"/>
        <v>#N/A</v>
      </c>
      <c r="K848" s="1"/>
    </row>
    <row r="849" spans="1:11" hidden="1">
      <c r="A849" s="1"/>
      <c r="B849" s="265" t="e">
        <f>VLOOKUP(E849,$F$674:$I$1173,4,FALSE)+COUNTIF(J$674:J848,J849)</f>
        <v>#N/A</v>
      </c>
      <c r="C849" s="264">
        <v>176</v>
      </c>
      <c r="D849" s="64" t="str">
        <f>IF($C$669&gt;0,VLOOKUP($C849,SPESA!$U$7:$Z$5006,3,FALSE),IF($C$670&gt;0,VLOOKUP($C849,CASA!$U$7:$Z$3506,3,FALSE),IF($C$671&gt;0,VLOOKUP($C849,PERSONALE!$U$7:$Z$3506,3,FALSE),IF($C$672&gt;0,VLOOKUP($C849,ENTRATE!$U$7:$Z$1006,3,FALSE),""))))</f>
        <v/>
      </c>
      <c r="E849" s="64" t="str">
        <f t="shared" si="41"/>
        <v/>
      </c>
      <c r="F849" s="64" t="e">
        <f t="shared" si="42"/>
        <v>#NUM!</v>
      </c>
      <c r="G849" s="63" t="str">
        <f>IF($C$669&gt;0,VLOOKUP($C849,SPESA!$U$7:$Z$5006,5,FALSE),IF($C$670&gt;0,VLOOKUP($C849,CASA!$U$7:$Z$3506,5,FALSE),IF($C$671&gt;0,VLOOKUP($C849,PERSONALE!$U$7:$Z$3506,5,FALSE),IF($C$672&gt;0,VLOOKUP($C849,ENTRATE!$U$7:$Z$1006,5,FALSE),""))))</f>
        <v/>
      </c>
      <c r="H849" s="65" t="str">
        <f>IF($C$669&gt;0,VLOOKUP($C849,SPESA!$U$7:$Z$5006,6,FALSE),IF($C$670&gt;0,VLOOKUP($C849,CASA!$U$7:$Z$3506,6,FALSE),IF($C$671&gt;0,VLOOKUP($C849,PERSONALE!$U$7:$Z$3506,6,FALSE),IF($C$672&gt;0,VLOOKUP($C849,ENTRATE!$U$7:$Z$1006,6,FALSE),""))))</f>
        <v/>
      </c>
      <c r="I849" s="264">
        <v>176</v>
      </c>
      <c r="J849" s="66" t="e">
        <f t="shared" si="43"/>
        <v>#N/A</v>
      </c>
      <c r="K849" s="1"/>
    </row>
    <row r="850" spans="1:11" hidden="1">
      <c r="A850" s="1"/>
      <c r="B850" s="265" t="e">
        <f>VLOOKUP(E850,$F$674:$I$1173,4,FALSE)+COUNTIF(J$674:J849,J850)</f>
        <v>#N/A</v>
      </c>
      <c r="C850" s="264">
        <v>177</v>
      </c>
      <c r="D850" s="64" t="str">
        <f>IF($C$669&gt;0,VLOOKUP($C850,SPESA!$U$7:$Z$5006,3,FALSE),IF($C$670&gt;0,VLOOKUP($C850,CASA!$U$7:$Z$3506,3,FALSE),IF($C$671&gt;0,VLOOKUP($C850,PERSONALE!$U$7:$Z$3506,3,FALSE),IF($C$672&gt;0,VLOOKUP($C850,ENTRATE!$U$7:$Z$1006,3,FALSE),""))))</f>
        <v/>
      </c>
      <c r="E850" s="64" t="str">
        <f t="shared" si="41"/>
        <v/>
      </c>
      <c r="F850" s="64" t="e">
        <f t="shared" si="42"/>
        <v>#NUM!</v>
      </c>
      <c r="G850" s="63" t="str">
        <f>IF($C$669&gt;0,VLOOKUP($C850,SPESA!$U$7:$Z$5006,5,FALSE),IF($C$670&gt;0,VLOOKUP($C850,CASA!$U$7:$Z$3506,5,FALSE),IF($C$671&gt;0,VLOOKUP($C850,PERSONALE!$U$7:$Z$3506,5,FALSE),IF($C$672&gt;0,VLOOKUP($C850,ENTRATE!$U$7:$Z$1006,5,FALSE),""))))</f>
        <v/>
      </c>
      <c r="H850" s="65" t="str">
        <f>IF($C$669&gt;0,VLOOKUP($C850,SPESA!$U$7:$Z$5006,6,FALSE),IF($C$670&gt;0,VLOOKUP($C850,CASA!$U$7:$Z$3506,6,FALSE),IF($C$671&gt;0,VLOOKUP($C850,PERSONALE!$U$7:$Z$3506,6,FALSE),IF($C$672&gt;0,VLOOKUP($C850,ENTRATE!$U$7:$Z$1006,6,FALSE),""))))</f>
        <v/>
      </c>
      <c r="I850" s="264">
        <v>177</v>
      </c>
      <c r="J850" s="66" t="e">
        <f t="shared" si="43"/>
        <v>#N/A</v>
      </c>
      <c r="K850" s="1"/>
    </row>
    <row r="851" spans="1:11" hidden="1">
      <c r="A851" s="1"/>
      <c r="B851" s="265" t="e">
        <f>VLOOKUP(E851,$F$674:$I$1173,4,FALSE)+COUNTIF(J$674:J850,J851)</f>
        <v>#N/A</v>
      </c>
      <c r="C851" s="264">
        <v>178</v>
      </c>
      <c r="D851" s="64" t="str">
        <f>IF($C$669&gt;0,VLOOKUP($C851,SPESA!$U$7:$Z$5006,3,FALSE),IF($C$670&gt;0,VLOOKUP($C851,CASA!$U$7:$Z$3506,3,FALSE),IF($C$671&gt;0,VLOOKUP($C851,PERSONALE!$U$7:$Z$3506,3,FALSE),IF($C$672&gt;0,VLOOKUP($C851,ENTRATE!$U$7:$Z$1006,3,FALSE),""))))</f>
        <v/>
      </c>
      <c r="E851" s="64" t="str">
        <f t="shared" si="41"/>
        <v/>
      </c>
      <c r="F851" s="64" t="e">
        <f t="shared" si="42"/>
        <v>#NUM!</v>
      </c>
      <c r="G851" s="63" t="str">
        <f>IF($C$669&gt;0,VLOOKUP($C851,SPESA!$U$7:$Z$5006,5,FALSE),IF($C$670&gt;0,VLOOKUP($C851,CASA!$U$7:$Z$3506,5,FALSE),IF($C$671&gt;0,VLOOKUP($C851,PERSONALE!$U$7:$Z$3506,5,FALSE),IF($C$672&gt;0,VLOOKUP($C851,ENTRATE!$U$7:$Z$1006,5,FALSE),""))))</f>
        <v/>
      </c>
      <c r="H851" s="65" t="str">
        <f>IF($C$669&gt;0,VLOOKUP($C851,SPESA!$U$7:$Z$5006,6,FALSE),IF($C$670&gt;0,VLOOKUP($C851,CASA!$U$7:$Z$3506,6,FALSE),IF($C$671&gt;0,VLOOKUP($C851,PERSONALE!$U$7:$Z$3506,6,FALSE),IF($C$672&gt;0,VLOOKUP($C851,ENTRATE!$U$7:$Z$1006,6,FALSE),""))))</f>
        <v/>
      </c>
      <c r="I851" s="264">
        <v>178</v>
      </c>
      <c r="J851" s="66" t="e">
        <f t="shared" si="43"/>
        <v>#N/A</v>
      </c>
      <c r="K851" s="1"/>
    </row>
    <row r="852" spans="1:11" hidden="1">
      <c r="A852" s="1"/>
      <c r="B852" s="265" t="e">
        <f>VLOOKUP(E852,$F$674:$I$1173,4,FALSE)+COUNTIF(J$674:J851,J852)</f>
        <v>#N/A</v>
      </c>
      <c r="C852" s="264">
        <v>179</v>
      </c>
      <c r="D852" s="64" t="str">
        <f>IF($C$669&gt;0,VLOOKUP($C852,SPESA!$U$7:$Z$5006,3,FALSE),IF($C$670&gt;0,VLOOKUP($C852,CASA!$U$7:$Z$3506,3,FALSE),IF($C$671&gt;0,VLOOKUP($C852,PERSONALE!$U$7:$Z$3506,3,FALSE),IF($C$672&gt;0,VLOOKUP($C852,ENTRATE!$U$7:$Z$1006,3,FALSE),""))))</f>
        <v/>
      </c>
      <c r="E852" s="64" t="str">
        <f t="shared" si="41"/>
        <v/>
      </c>
      <c r="F852" s="64" t="e">
        <f t="shared" si="42"/>
        <v>#NUM!</v>
      </c>
      <c r="G852" s="63" t="str">
        <f>IF($C$669&gt;0,VLOOKUP($C852,SPESA!$U$7:$Z$5006,5,FALSE),IF($C$670&gt;0,VLOOKUP($C852,CASA!$U$7:$Z$3506,5,FALSE),IF($C$671&gt;0,VLOOKUP($C852,PERSONALE!$U$7:$Z$3506,5,FALSE),IF($C$672&gt;0,VLOOKUP($C852,ENTRATE!$U$7:$Z$1006,5,FALSE),""))))</f>
        <v/>
      </c>
      <c r="H852" s="65" t="str">
        <f>IF($C$669&gt;0,VLOOKUP($C852,SPESA!$U$7:$Z$5006,6,FALSE),IF($C$670&gt;0,VLOOKUP($C852,CASA!$U$7:$Z$3506,6,FALSE),IF($C$671&gt;0,VLOOKUP($C852,PERSONALE!$U$7:$Z$3506,6,FALSE),IF($C$672&gt;0,VLOOKUP($C852,ENTRATE!$U$7:$Z$1006,6,FALSE),""))))</f>
        <v/>
      </c>
      <c r="I852" s="264">
        <v>179</v>
      </c>
      <c r="J852" s="66" t="e">
        <f t="shared" si="43"/>
        <v>#N/A</v>
      </c>
      <c r="K852" s="1"/>
    </row>
    <row r="853" spans="1:11" hidden="1">
      <c r="A853" s="1"/>
      <c r="B853" s="265" t="e">
        <f>VLOOKUP(E853,$F$674:$I$1173,4,FALSE)+COUNTIF(J$674:J852,J853)</f>
        <v>#N/A</v>
      </c>
      <c r="C853" s="264">
        <v>180</v>
      </c>
      <c r="D853" s="64" t="str">
        <f>IF($C$669&gt;0,VLOOKUP($C853,SPESA!$U$7:$Z$5006,3,FALSE),IF($C$670&gt;0,VLOOKUP($C853,CASA!$U$7:$Z$3506,3,FALSE),IF($C$671&gt;0,VLOOKUP($C853,PERSONALE!$U$7:$Z$3506,3,FALSE),IF($C$672&gt;0,VLOOKUP($C853,ENTRATE!$U$7:$Z$1006,3,FALSE),""))))</f>
        <v/>
      </c>
      <c r="E853" s="64" t="str">
        <f t="shared" si="41"/>
        <v/>
      </c>
      <c r="F853" s="64" t="e">
        <f t="shared" si="42"/>
        <v>#NUM!</v>
      </c>
      <c r="G853" s="63" t="str">
        <f>IF($C$669&gt;0,VLOOKUP($C853,SPESA!$U$7:$Z$5006,5,FALSE),IF($C$670&gt;0,VLOOKUP($C853,CASA!$U$7:$Z$3506,5,FALSE),IF($C$671&gt;0,VLOOKUP($C853,PERSONALE!$U$7:$Z$3506,5,FALSE),IF($C$672&gt;0,VLOOKUP($C853,ENTRATE!$U$7:$Z$1006,5,FALSE),""))))</f>
        <v/>
      </c>
      <c r="H853" s="65" t="str">
        <f>IF($C$669&gt;0,VLOOKUP($C853,SPESA!$U$7:$Z$5006,6,FALSE),IF($C$670&gt;0,VLOOKUP($C853,CASA!$U$7:$Z$3506,6,FALSE),IF($C$671&gt;0,VLOOKUP($C853,PERSONALE!$U$7:$Z$3506,6,FALSE),IF($C$672&gt;0,VLOOKUP($C853,ENTRATE!$U$7:$Z$1006,6,FALSE),""))))</f>
        <v/>
      </c>
      <c r="I853" s="264">
        <v>180</v>
      </c>
      <c r="J853" s="66" t="e">
        <f t="shared" si="43"/>
        <v>#N/A</v>
      </c>
      <c r="K853" s="1"/>
    </row>
    <row r="854" spans="1:11" hidden="1">
      <c r="A854" s="1"/>
      <c r="B854" s="265" t="e">
        <f>VLOOKUP(E854,$F$674:$I$1173,4,FALSE)+COUNTIF(J$674:J853,J854)</f>
        <v>#N/A</v>
      </c>
      <c r="C854" s="264">
        <v>181</v>
      </c>
      <c r="D854" s="64" t="str">
        <f>IF($C$669&gt;0,VLOOKUP($C854,SPESA!$U$7:$Z$5006,3,FALSE),IF($C$670&gt;0,VLOOKUP($C854,CASA!$U$7:$Z$3506,3,FALSE),IF($C$671&gt;0,VLOOKUP($C854,PERSONALE!$U$7:$Z$3506,3,FALSE),IF($C$672&gt;0,VLOOKUP($C854,ENTRATE!$U$7:$Z$1006,3,FALSE),""))))</f>
        <v/>
      </c>
      <c r="E854" s="64" t="str">
        <f t="shared" si="41"/>
        <v/>
      </c>
      <c r="F854" s="64" t="e">
        <f t="shared" si="42"/>
        <v>#NUM!</v>
      </c>
      <c r="G854" s="63" t="str">
        <f>IF($C$669&gt;0,VLOOKUP($C854,SPESA!$U$7:$Z$5006,5,FALSE),IF($C$670&gt;0,VLOOKUP($C854,CASA!$U$7:$Z$3506,5,FALSE),IF($C$671&gt;0,VLOOKUP($C854,PERSONALE!$U$7:$Z$3506,5,FALSE),IF($C$672&gt;0,VLOOKUP($C854,ENTRATE!$U$7:$Z$1006,5,FALSE),""))))</f>
        <v/>
      </c>
      <c r="H854" s="65" t="str">
        <f>IF($C$669&gt;0,VLOOKUP($C854,SPESA!$U$7:$Z$5006,6,FALSE),IF($C$670&gt;0,VLOOKUP($C854,CASA!$U$7:$Z$3506,6,FALSE),IF($C$671&gt;0,VLOOKUP($C854,PERSONALE!$U$7:$Z$3506,6,FALSE),IF($C$672&gt;0,VLOOKUP($C854,ENTRATE!$U$7:$Z$1006,6,FALSE),""))))</f>
        <v/>
      </c>
      <c r="I854" s="264">
        <v>181</v>
      </c>
      <c r="J854" s="66" t="e">
        <f t="shared" si="43"/>
        <v>#N/A</v>
      </c>
      <c r="K854" s="1"/>
    </row>
    <row r="855" spans="1:11" hidden="1">
      <c r="A855" s="1"/>
      <c r="B855" s="265" t="e">
        <f>VLOOKUP(E855,$F$674:$I$1173,4,FALSE)+COUNTIF(J$674:J854,J855)</f>
        <v>#N/A</v>
      </c>
      <c r="C855" s="264">
        <v>182</v>
      </c>
      <c r="D855" s="64" t="str">
        <f>IF($C$669&gt;0,VLOOKUP($C855,SPESA!$U$7:$Z$5006,3,FALSE),IF($C$670&gt;0,VLOOKUP($C855,CASA!$U$7:$Z$3506,3,FALSE),IF($C$671&gt;0,VLOOKUP($C855,PERSONALE!$U$7:$Z$3506,3,FALSE),IF($C$672&gt;0,VLOOKUP($C855,ENTRATE!$U$7:$Z$1006,3,FALSE),""))))</f>
        <v/>
      </c>
      <c r="E855" s="64" t="str">
        <f t="shared" si="41"/>
        <v/>
      </c>
      <c r="F855" s="64" t="e">
        <f t="shared" si="42"/>
        <v>#NUM!</v>
      </c>
      <c r="G855" s="63" t="str">
        <f>IF($C$669&gt;0,VLOOKUP($C855,SPESA!$U$7:$Z$5006,5,FALSE),IF($C$670&gt;0,VLOOKUP($C855,CASA!$U$7:$Z$3506,5,FALSE),IF($C$671&gt;0,VLOOKUP($C855,PERSONALE!$U$7:$Z$3506,5,FALSE),IF($C$672&gt;0,VLOOKUP($C855,ENTRATE!$U$7:$Z$1006,5,FALSE),""))))</f>
        <v/>
      </c>
      <c r="H855" s="65" t="str">
        <f>IF($C$669&gt;0,VLOOKUP($C855,SPESA!$U$7:$Z$5006,6,FALSE),IF($C$670&gt;0,VLOOKUP($C855,CASA!$U$7:$Z$3506,6,FALSE),IF($C$671&gt;0,VLOOKUP($C855,PERSONALE!$U$7:$Z$3506,6,FALSE),IF($C$672&gt;0,VLOOKUP($C855,ENTRATE!$U$7:$Z$1006,6,FALSE),""))))</f>
        <v/>
      </c>
      <c r="I855" s="264">
        <v>182</v>
      </c>
      <c r="J855" s="66" t="e">
        <f t="shared" si="43"/>
        <v>#N/A</v>
      </c>
      <c r="K855" s="1"/>
    </row>
    <row r="856" spans="1:11" hidden="1">
      <c r="A856" s="1"/>
      <c r="B856" s="265" t="e">
        <f>VLOOKUP(E856,$F$674:$I$1173,4,FALSE)+COUNTIF(J$674:J855,J856)</f>
        <v>#N/A</v>
      </c>
      <c r="C856" s="264">
        <v>183</v>
      </c>
      <c r="D856" s="64" t="str">
        <f>IF($C$669&gt;0,VLOOKUP($C856,SPESA!$U$7:$Z$5006,3,FALSE),IF($C$670&gt;0,VLOOKUP($C856,CASA!$U$7:$Z$3506,3,FALSE),IF($C$671&gt;0,VLOOKUP($C856,PERSONALE!$U$7:$Z$3506,3,FALSE),IF($C$672&gt;0,VLOOKUP($C856,ENTRATE!$U$7:$Z$1006,3,FALSE),""))))</f>
        <v/>
      </c>
      <c r="E856" s="64" t="str">
        <f t="shared" si="41"/>
        <v/>
      </c>
      <c r="F856" s="64" t="e">
        <f t="shared" si="42"/>
        <v>#NUM!</v>
      </c>
      <c r="G856" s="63" t="str">
        <f>IF($C$669&gt;0,VLOOKUP($C856,SPESA!$U$7:$Z$5006,5,FALSE),IF($C$670&gt;0,VLOOKUP($C856,CASA!$U$7:$Z$3506,5,FALSE),IF($C$671&gt;0,VLOOKUP($C856,PERSONALE!$U$7:$Z$3506,5,FALSE),IF($C$672&gt;0,VLOOKUP($C856,ENTRATE!$U$7:$Z$1006,5,FALSE),""))))</f>
        <v/>
      </c>
      <c r="H856" s="65" t="str">
        <f>IF($C$669&gt;0,VLOOKUP($C856,SPESA!$U$7:$Z$5006,6,FALSE),IF($C$670&gt;0,VLOOKUP($C856,CASA!$U$7:$Z$3506,6,FALSE),IF($C$671&gt;0,VLOOKUP($C856,PERSONALE!$U$7:$Z$3506,6,FALSE),IF($C$672&gt;0,VLOOKUP($C856,ENTRATE!$U$7:$Z$1006,6,FALSE),""))))</f>
        <v/>
      </c>
      <c r="I856" s="264">
        <v>183</v>
      </c>
      <c r="J856" s="66" t="e">
        <f t="shared" si="43"/>
        <v>#N/A</v>
      </c>
      <c r="K856" s="1"/>
    </row>
    <row r="857" spans="1:11" hidden="1">
      <c r="A857" s="1"/>
      <c r="B857" s="265" t="e">
        <f>VLOOKUP(E857,$F$674:$I$1173,4,FALSE)+COUNTIF(J$674:J856,J857)</f>
        <v>#N/A</v>
      </c>
      <c r="C857" s="264">
        <v>184</v>
      </c>
      <c r="D857" s="64" t="str">
        <f>IF($C$669&gt;0,VLOOKUP($C857,SPESA!$U$7:$Z$5006,3,FALSE),IF($C$670&gt;0,VLOOKUP($C857,CASA!$U$7:$Z$3506,3,FALSE),IF($C$671&gt;0,VLOOKUP($C857,PERSONALE!$U$7:$Z$3506,3,FALSE),IF($C$672&gt;0,VLOOKUP($C857,ENTRATE!$U$7:$Z$1006,3,FALSE),""))))</f>
        <v/>
      </c>
      <c r="E857" s="64" t="str">
        <f t="shared" si="41"/>
        <v/>
      </c>
      <c r="F857" s="64" t="e">
        <f t="shared" si="42"/>
        <v>#NUM!</v>
      </c>
      <c r="G857" s="63" t="str">
        <f>IF($C$669&gt;0,VLOOKUP($C857,SPESA!$U$7:$Z$5006,5,FALSE),IF($C$670&gt;0,VLOOKUP($C857,CASA!$U$7:$Z$3506,5,FALSE),IF($C$671&gt;0,VLOOKUP($C857,PERSONALE!$U$7:$Z$3506,5,FALSE),IF($C$672&gt;0,VLOOKUP($C857,ENTRATE!$U$7:$Z$1006,5,FALSE),""))))</f>
        <v/>
      </c>
      <c r="H857" s="65" t="str">
        <f>IF($C$669&gt;0,VLOOKUP($C857,SPESA!$U$7:$Z$5006,6,FALSE),IF($C$670&gt;0,VLOOKUP($C857,CASA!$U$7:$Z$3506,6,FALSE),IF($C$671&gt;0,VLOOKUP($C857,PERSONALE!$U$7:$Z$3506,6,FALSE),IF($C$672&gt;0,VLOOKUP($C857,ENTRATE!$U$7:$Z$1006,6,FALSE),""))))</f>
        <v/>
      </c>
      <c r="I857" s="264">
        <v>184</v>
      </c>
      <c r="J857" s="66" t="e">
        <f t="shared" si="43"/>
        <v>#N/A</v>
      </c>
      <c r="K857" s="1"/>
    </row>
    <row r="858" spans="1:11" hidden="1">
      <c r="A858" s="1"/>
      <c r="B858" s="265" t="e">
        <f>VLOOKUP(E858,$F$674:$I$1173,4,FALSE)+COUNTIF(J$674:J857,J858)</f>
        <v>#N/A</v>
      </c>
      <c r="C858" s="264">
        <v>185</v>
      </c>
      <c r="D858" s="64" t="str">
        <f>IF($C$669&gt;0,VLOOKUP($C858,SPESA!$U$7:$Z$5006,3,FALSE),IF($C$670&gt;0,VLOOKUP($C858,CASA!$U$7:$Z$3506,3,FALSE),IF($C$671&gt;0,VLOOKUP($C858,PERSONALE!$U$7:$Z$3506,3,FALSE),IF($C$672&gt;0,VLOOKUP($C858,ENTRATE!$U$7:$Z$1006,3,FALSE),""))))</f>
        <v/>
      </c>
      <c r="E858" s="64" t="str">
        <f t="shared" si="41"/>
        <v/>
      </c>
      <c r="F858" s="64" t="e">
        <f t="shared" si="42"/>
        <v>#NUM!</v>
      </c>
      <c r="G858" s="63" t="str">
        <f>IF($C$669&gt;0,VLOOKUP($C858,SPESA!$U$7:$Z$5006,5,FALSE),IF($C$670&gt;0,VLOOKUP($C858,CASA!$U$7:$Z$3506,5,FALSE),IF($C$671&gt;0,VLOOKUP($C858,PERSONALE!$U$7:$Z$3506,5,FALSE),IF($C$672&gt;0,VLOOKUP($C858,ENTRATE!$U$7:$Z$1006,5,FALSE),""))))</f>
        <v/>
      </c>
      <c r="H858" s="65" t="str">
        <f>IF($C$669&gt;0,VLOOKUP($C858,SPESA!$U$7:$Z$5006,6,FALSE),IF($C$670&gt;0,VLOOKUP($C858,CASA!$U$7:$Z$3506,6,FALSE),IF($C$671&gt;0,VLOOKUP($C858,PERSONALE!$U$7:$Z$3506,6,FALSE),IF($C$672&gt;0,VLOOKUP($C858,ENTRATE!$U$7:$Z$1006,6,FALSE),""))))</f>
        <v/>
      </c>
      <c r="I858" s="264">
        <v>185</v>
      </c>
      <c r="J858" s="66" t="e">
        <f t="shared" si="43"/>
        <v>#N/A</v>
      </c>
      <c r="K858" s="1"/>
    </row>
    <row r="859" spans="1:11" hidden="1">
      <c r="A859" s="1"/>
      <c r="B859" s="265" t="e">
        <f>VLOOKUP(E859,$F$674:$I$1173,4,FALSE)+COUNTIF(J$674:J858,J859)</f>
        <v>#N/A</v>
      </c>
      <c r="C859" s="264">
        <v>186</v>
      </c>
      <c r="D859" s="64" t="str">
        <f>IF($C$669&gt;0,VLOOKUP($C859,SPESA!$U$7:$Z$5006,3,FALSE),IF($C$670&gt;0,VLOOKUP($C859,CASA!$U$7:$Z$3506,3,FALSE),IF($C$671&gt;0,VLOOKUP($C859,PERSONALE!$U$7:$Z$3506,3,FALSE),IF($C$672&gt;0,VLOOKUP($C859,ENTRATE!$U$7:$Z$1006,3,FALSE),""))))</f>
        <v/>
      </c>
      <c r="E859" s="64" t="str">
        <f t="shared" si="41"/>
        <v/>
      </c>
      <c r="F859" s="64" t="e">
        <f t="shared" si="42"/>
        <v>#NUM!</v>
      </c>
      <c r="G859" s="63" t="str">
        <f>IF($C$669&gt;0,VLOOKUP($C859,SPESA!$U$7:$Z$5006,5,FALSE),IF($C$670&gt;0,VLOOKUP($C859,CASA!$U$7:$Z$3506,5,FALSE),IF($C$671&gt;0,VLOOKUP($C859,PERSONALE!$U$7:$Z$3506,5,FALSE),IF($C$672&gt;0,VLOOKUP($C859,ENTRATE!$U$7:$Z$1006,5,FALSE),""))))</f>
        <v/>
      </c>
      <c r="H859" s="65" t="str">
        <f>IF($C$669&gt;0,VLOOKUP($C859,SPESA!$U$7:$Z$5006,6,FALSE),IF($C$670&gt;0,VLOOKUP($C859,CASA!$U$7:$Z$3506,6,FALSE),IF($C$671&gt;0,VLOOKUP($C859,PERSONALE!$U$7:$Z$3506,6,FALSE),IF($C$672&gt;0,VLOOKUP($C859,ENTRATE!$U$7:$Z$1006,6,FALSE),""))))</f>
        <v/>
      </c>
      <c r="I859" s="264">
        <v>186</v>
      </c>
      <c r="J859" s="66" t="e">
        <f t="shared" si="43"/>
        <v>#N/A</v>
      </c>
      <c r="K859" s="1"/>
    </row>
    <row r="860" spans="1:11" hidden="1">
      <c r="A860" s="1"/>
      <c r="B860" s="265" t="e">
        <f>VLOOKUP(E860,$F$674:$I$1173,4,FALSE)+COUNTIF(J$674:J859,J860)</f>
        <v>#N/A</v>
      </c>
      <c r="C860" s="264">
        <v>187</v>
      </c>
      <c r="D860" s="64" t="str">
        <f>IF($C$669&gt;0,VLOOKUP($C860,SPESA!$U$7:$Z$5006,3,FALSE),IF($C$670&gt;0,VLOOKUP($C860,CASA!$U$7:$Z$3506,3,FALSE),IF($C$671&gt;0,VLOOKUP($C860,PERSONALE!$U$7:$Z$3506,3,FALSE),IF($C$672&gt;0,VLOOKUP($C860,ENTRATE!$U$7:$Z$1006,3,FALSE),""))))</f>
        <v/>
      </c>
      <c r="E860" s="64" t="str">
        <f t="shared" si="41"/>
        <v/>
      </c>
      <c r="F860" s="64" t="e">
        <f t="shared" si="42"/>
        <v>#NUM!</v>
      </c>
      <c r="G860" s="63" t="str">
        <f>IF($C$669&gt;0,VLOOKUP($C860,SPESA!$U$7:$Z$5006,5,FALSE),IF($C$670&gt;0,VLOOKUP($C860,CASA!$U$7:$Z$3506,5,FALSE),IF($C$671&gt;0,VLOOKUP($C860,PERSONALE!$U$7:$Z$3506,5,FALSE),IF($C$672&gt;0,VLOOKUP($C860,ENTRATE!$U$7:$Z$1006,5,FALSE),""))))</f>
        <v/>
      </c>
      <c r="H860" s="65" t="str">
        <f>IF($C$669&gt;0,VLOOKUP($C860,SPESA!$U$7:$Z$5006,6,FALSE),IF($C$670&gt;0,VLOOKUP($C860,CASA!$U$7:$Z$3506,6,FALSE),IF($C$671&gt;0,VLOOKUP($C860,PERSONALE!$U$7:$Z$3506,6,FALSE),IF($C$672&gt;0,VLOOKUP($C860,ENTRATE!$U$7:$Z$1006,6,FALSE),""))))</f>
        <v/>
      </c>
      <c r="I860" s="264">
        <v>187</v>
      </c>
      <c r="J860" s="66" t="e">
        <f t="shared" si="43"/>
        <v>#N/A</v>
      </c>
      <c r="K860" s="1"/>
    </row>
    <row r="861" spans="1:11" hidden="1">
      <c r="A861" s="1"/>
      <c r="B861" s="265" t="e">
        <f>VLOOKUP(E861,$F$674:$I$1173,4,FALSE)+COUNTIF(J$674:J860,J861)</f>
        <v>#N/A</v>
      </c>
      <c r="C861" s="264">
        <v>188</v>
      </c>
      <c r="D861" s="64" t="str">
        <f>IF($C$669&gt;0,VLOOKUP($C861,SPESA!$U$7:$Z$5006,3,FALSE),IF($C$670&gt;0,VLOOKUP($C861,CASA!$U$7:$Z$3506,3,FALSE),IF($C$671&gt;0,VLOOKUP($C861,PERSONALE!$U$7:$Z$3506,3,FALSE),IF($C$672&gt;0,VLOOKUP($C861,ENTRATE!$U$7:$Z$1006,3,FALSE),""))))</f>
        <v/>
      </c>
      <c r="E861" s="64" t="str">
        <f t="shared" si="41"/>
        <v/>
      </c>
      <c r="F861" s="64" t="e">
        <f t="shared" si="42"/>
        <v>#NUM!</v>
      </c>
      <c r="G861" s="63" t="str">
        <f>IF($C$669&gt;0,VLOOKUP($C861,SPESA!$U$7:$Z$5006,5,FALSE),IF($C$670&gt;0,VLOOKUP($C861,CASA!$U$7:$Z$3506,5,FALSE),IF($C$671&gt;0,VLOOKUP($C861,PERSONALE!$U$7:$Z$3506,5,FALSE),IF($C$672&gt;0,VLOOKUP($C861,ENTRATE!$U$7:$Z$1006,5,FALSE),""))))</f>
        <v/>
      </c>
      <c r="H861" s="65" t="str">
        <f>IF($C$669&gt;0,VLOOKUP($C861,SPESA!$U$7:$Z$5006,6,FALSE),IF($C$670&gt;0,VLOOKUP($C861,CASA!$U$7:$Z$3506,6,FALSE),IF($C$671&gt;0,VLOOKUP($C861,PERSONALE!$U$7:$Z$3506,6,FALSE),IF($C$672&gt;0,VLOOKUP($C861,ENTRATE!$U$7:$Z$1006,6,FALSE),""))))</f>
        <v/>
      </c>
      <c r="I861" s="264">
        <v>188</v>
      </c>
      <c r="J861" s="66" t="e">
        <f t="shared" si="43"/>
        <v>#N/A</v>
      </c>
      <c r="K861" s="1"/>
    </row>
    <row r="862" spans="1:11" hidden="1">
      <c r="A862" s="1"/>
      <c r="B862" s="265" t="e">
        <f>VLOOKUP(E862,$F$674:$I$1173,4,FALSE)+COUNTIF(J$674:J861,J862)</f>
        <v>#N/A</v>
      </c>
      <c r="C862" s="264">
        <v>189</v>
      </c>
      <c r="D862" s="64" t="str">
        <f>IF($C$669&gt;0,VLOOKUP($C862,SPESA!$U$7:$Z$5006,3,FALSE),IF($C$670&gt;0,VLOOKUP($C862,CASA!$U$7:$Z$3506,3,FALSE),IF($C$671&gt;0,VLOOKUP($C862,PERSONALE!$U$7:$Z$3506,3,FALSE),IF($C$672&gt;0,VLOOKUP($C862,ENTRATE!$U$7:$Z$1006,3,FALSE),""))))</f>
        <v/>
      </c>
      <c r="E862" s="64" t="str">
        <f t="shared" si="41"/>
        <v/>
      </c>
      <c r="F862" s="64" t="e">
        <f t="shared" si="42"/>
        <v>#NUM!</v>
      </c>
      <c r="G862" s="63" t="str">
        <f>IF($C$669&gt;0,VLOOKUP($C862,SPESA!$U$7:$Z$5006,5,FALSE),IF($C$670&gt;0,VLOOKUP($C862,CASA!$U$7:$Z$3506,5,FALSE),IF($C$671&gt;0,VLOOKUP($C862,PERSONALE!$U$7:$Z$3506,5,FALSE),IF($C$672&gt;0,VLOOKUP($C862,ENTRATE!$U$7:$Z$1006,5,FALSE),""))))</f>
        <v/>
      </c>
      <c r="H862" s="65" t="str">
        <f>IF($C$669&gt;0,VLOOKUP($C862,SPESA!$U$7:$Z$5006,6,FALSE),IF($C$670&gt;0,VLOOKUP($C862,CASA!$U$7:$Z$3506,6,FALSE),IF($C$671&gt;0,VLOOKUP($C862,PERSONALE!$U$7:$Z$3506,6,FALSE),IF($C$672&gt;0,VLOOKUP($C862,ENTRATE!$U$7:$Z$1006,6,FALSE),""))))</f>
        <v/>
      </c>
      <c r="I862" s="264">
        <v>189</v>
      </c>
      <c r="J862" s="66" t="e">
        <f t="shared" si="43"/>
        <v>#N/A</v>
      </c>
      <c r="K862" s="1"/>
    </row>
    <row r="863" spans="1:11" hidden="1">
      <c r="A863" s="1"/>
      <c r="B863" s="265" t="e">
        <f>VLOOKUP(E863,$F$674:$I$1173,4,FALSE)+COUNTIF(J$674:J862,J863)</f>
        <v>#N/A</v>
      </c>
      <c r="C863" s="264">
        <v>190</v>
      </c>
      <c r="D863" s="64" t="str">
        <f>IF($C$669&gt;0,VLOOKUP($C863,SPESA!$U$7:$Z$5006,3,FALSE),IF($C$670&gt;0,VLOOKUP($C863,CASA!$U$7:$Z$3506,3,FALSE),IF($C$671&gt;0,VLOOKUP($C863,PERSONALE!$U$7:$Z$3506,3,FALSE),IF($C$672&gt;0,VLOOKUP($C863,ENTRATE!$U$7:$Z$1006,3,FALSE),""))))</f>
        <v/>
      </c>
      <c r="E863" s="64" t="str">
        <f t="shared" si="41"/>
        <v/>
      </c>
      <c r="F863" s="64" t="e">
        <f t="shared" si="42"/>
        <v>#NUM!</v>
      </c>
      <c r="G863" s="63" t="str">
        <f>IF($C$669&gt;0,VLOOKUP($C863,SPESA!$U$7:$Z$5006,5,FALSE),IF($C$670&gt;0,VLOOKUP($C863,CASA!$U$7:$Z$3506,5,FALSE),IF($C$671&gt;0,VLOOKUP($C863,PERSONALE!$U$7:$Z$3506,5,FALSE),IF($C$672&gt;0,VLOOKUP($C863,ENTRATE!$U$7:$Z$1006,5,FALSE),""))))</f>
        <v/>
      </c>
      <c r="H863" s="65" t="str">
        <f>IF($C$669&gt;0,VLOOKUP($C863,SPESA!$U$7:$Z$5006,6,FALSE),IF($C$670&gt;0,VLOOKUP($C863,CASA!$U$7:$Z$3506,6,FALSE),IF($C$671&gt;0,VLOOKUP($C863,PERSONALE!$U$7:$Z$3506,6,FALSE),IF($C$672&gt;0,VLOOKUP($C863,ENTRATE!$U$7:$Z$1006,6,FALSE),""))))</f>
        <v/>
      </c>
      <c r="I863" s="264">
        <v>190</v>
      </c>
      <c r="J863" s="66" t="e">
        <f t="shared" si="43"/>
        <v>#N/A</v>
      </c>
      <c r="K863" s="1"/>
    </row>
    <row r="864" spans="1:11" hidden="1">
      <c r="A864" s="1"/>
      <c r="B864" s="265" t="e">
        <f>VLOOKUP(E864,$F$674:$I$1173,4,FALSE)+COUNTIF(J$674:J863,J864)</f>
        <v>#N/A</v>
      </c>
      <c r="C864" s="264">
        <v>191</v>
      </c>
      <c r="D864" s="64" t="str">
        <f>IF($C$669&gt;0,VLOOKUP($C864,SPESA!$U$7:$Z$5006,3,FALSE),IF($C$670&gt;0,VLOOKUP($C864,CASA!$U$7:$Z$3506,3,FALSE),IF($C$671&gt;0,VLOOKUP($C864,PERSONALE!$U$7:$Z$3506,3,FALSE),IF($C$672&gt;0,VLOOKUP($C864,ENTRATE!$U$7:$Z$1006,3,FALSE),""))))</f>
        <v/>
      </c>
      <c r="E864" s="64" t="str">
        <f t="shared" si="41"/>
        <v/>
      </c>
      <c r="F864" s="64" t="e">
        <f t="shared" si="42"/>
        <v>#NUM!</v>
      </c>
      <c r="G864" s="63" t="str">
        <f>IF($C$669&gt;0,VLOOKUP($C864,SPESA!$U$7:$Z$5006,5,FALSE),IF($C$670&gt;0,VLOOKUP($C864,CASA!$U$7:$Z$3506,5,FALSE),IF($C$671&gt;0,VLOOKUP($C864,PERSONALE!$U$7:$Z$3506,5,FALSE),IF($C$672&gt;0,VLOOKUP($C864,ENTRATE!$U$7:$Z$1006,5,FALSE),""))))</f>
        <v/>
      </c>
      <c r="H864" s="65" t="str">
        <f>IF($C$669&gt;0,VLOOKUP($C864,SPESA!$U$7:$Z$5006,6,FALSE),IF($C$670&gt;0,VLOOKUP($C864,CASA!$U$7:$Z$3506,6,FALSE),IF($C$671&gt;0,VLOOKUP($C864,PERSONALE!$U$7:$Z$3506,6,FALSE),IF($C$672&gt;0,VLOOKUP($C864,ENTRATE!$U$7:$Z$1006,6,FALSE),""))))</f>
        <v/>
      </c>
      <c r="I864" s="264">
        <v>191</v>
      </c>
      <c r="J864" s="66" t="e">
        <f t="shared" si="43"/>
        <v>#N/A</v>
      </c>
      <c r="K864" s="1"/>
    </row>
    <row r="865" spans="1:11" hidden="1">
      <c r="A865" s="1"/>
      <c r="B865" s="265" t="e">
        <f>VLOOKUP(E865,$F$674:$I$1173,4,FALSE)+COUNTIF(J$674:J864,J865)</f>
        <v>#N/A</v>
      </c>
      <c r="C865" s="264">
        <v>192</v>
      </c>
      <c r="D865" s="64" t="str">
        <f>IF($C$669&gt;0,VLOOKUP($C865,SPESA!$U$7:$Z$5006,3,FALSE),IF($C$670&gt;0,VLOOKUP($C865,CASA!$U$7:$Z$3506,3,FALSE),IF($C$671&gt;0,VLOOKUP($C865,PERSONALE!$U$7:$Z$3506,3,FALSE),IF($C$672&gt;0,VLOOKUP($C865,ENTRATE!$U$7:$Z$1006,3,FALSE),""))))</f>
        <v/>
      </c>
      <c r="E865" s="64" t="str">
        <f t="shared" si="41"/>
        <v/>
      </c>
      <c r="F865" s="64" t="e">
        <f t="shared" si="42"/>
        <v>#NUM!</v>
      </c>
      <c r="G865" s="63" t="str">
        <f>IF($C$669&gt;0,VLOOKUP($C865,SPESA!$U$7:$Z$5006,5,FALSE),IF($C$670&gt;0,VLOOKUP($C865,CASA!$U$7:$Z$3506,5,FALSE),IF($C$671&gt;0,VLOOKUP($C865,PERSONALE!$U$7:$Z$3506,5,FALSE),IF($C$672&gt;0,VLOOKUP($C865,ENTRATE!$U$7:$Z$1006,5,FALSE),""))))</f>
        <v/>
      </c>
      <c r="H865" s="65" t="str">
        <f>IF($C$669&gt;0,VLOOKUP($C865,SPESA!$U$7:$Z$5006,6,FALSE),IF($C$670&gt;0,VLOOKUP($C865,CASA!$U$7:$Z$3506,6,FALSE),IF($C$671&gt;0,VLOOKUP($C865,PERSONALE!$U$7:$Z$3506,6,FALSE),IF($C$672&gt;0,VLOOKUP($C865,ENTRATE!$U$7:$Z$1006,6,FALSE),""))))</f>
        <v/>
      </c>
      <c r="I865" s="264">
        <v>192</v>
      </c>
      <c r="J865" s="66" t="e">
        <f t="shared" si="43"/>
        <v>#N/A</v>
      </c>
      <c r="K865" s="1"/>
    </row>
    <row r="866" spans="1:11" hidden="1">
      <c r="A866" s="1"/>
      <c r="B866" s="265" t="e">
        <f>VLOOKUP(E866,$F$674:$I$1173,4,FALSE)+COUNTIF(J$674:J865,J866)</f>
        <v>#N/A</v>
      </c>
      <c r="C866" s="264">
        <v>193</v>
      </c>
      <c r="D866" s="64" t="str">
        <f>IF($C$669&gt;0,VLOOKUP($C866,SPESA!$U$7:$Z$5006,3,FALSE),IF($C$670&gt;0,VLOOKUP($C866,CASA!$U$7:$Z$3506,3,FALSE),IF($C$671&gt;0,VLOOKUP($C866,PERSONALE!$U$7:$Z$3506,3,FALSE),IF($C$672&gt;0,VLOOKUP($C866,ENTRATE!$U$7:$Z$1006,3,FALSE),""))))</f>
        <v/>
      </c>
      <c r="E866" s="64" t="str">
        <f t="shared" si="41"/>
        <v/>
      </c>
      <c r="F866" s="64" t="e">
        <f t="shared" si="42"/>
        <v>#NUM!</v>
      </c>
      <c r="G866" s="63" t="str">
        <f>IF($C$669&gt;0,VLOOKUP($C866,SPESA!$U$7:$Z$5006,5,FALSE),IF($C$670&gt;0,VLOOKUP($C866,CASA!$U$7:$Z$3506,5,FALSE),IF($C$671&gt;0,VLOOKUP($C866,PERSONALE!$U$7:$Z$3506,5,FALSE),IF($C$672&gt;0,VLOOKUP($C866,ENTRATE!$U$7:$Z$1006,5,FALSE),""))))</f>
        <v/>
      </c>
      <c r="H866" s="65" t="str">
        <f>IF($C$669&gt;0,VLOOKUP($C866,SPESA!$U$7:$Z$5006,6,FALSE),IF($C$670&gt;0,VLOOKUP($C866,CASA!$U$7:$Z$3506,6,FALSE),IF($C$671&gt;0,VLOOKUP($C866,PERSONALE!$U$7:$Z$3506,6,FALSE),IF($C$672&gt;0,VLOOKUP($C866,ENTRATE!$U$7:$Z$1006,6,FALSE),""))))</f>
        <v/>
      </c>
      <c r="I866" s="264">
        <v>193</v>
      </c>
      <c r="J866" s="66" t="e">
        <f t="shared" si="43"/>
        <v>#N/A</v>
      </c>
      <c r="K866" s="1"/>
    </row>
    <row r="867" spans="1:11" hidden="1">
      <c r="A867" s="1"/>
      <c r="B867" s="265" t="e">
        <f>VLOOKUP(E867,$F$674:$I$1173,4,FALSE)+COUNTIF(J$674:J866,J867)</f>
        <v>#N/A</v>
      </c>
      <c r="C867" s="264">
        <v>194</v>
      </c>
      <c r="D867" s="64" t="str">
        <f>IF($C$669&gt;0,VLOOKUP($C867,SPESA!$U$7:$Z$5006,3,FALSE),IF($C$670&gt;0,VLOOKUP($C867,CASA!$U$7:$Z$3506,3,FALSE),IF($C$671&gt;0,VLOOKUP($C867,PERSONALE!$U$7:$Z$3506,3,FALSE),IF($C$672&gt;0,VLOOKUP($C867,ENTRATE!$U$7:$Z$1006,3,FALSE),""))))</f>
        <v/>
      </c>
      <c r="E867" s="64" t="str">
        <f t="shared" ref="E867:E930" si="44">IF(ISERROR(D867),"",D867)</f>
        <v/>
      </c>
      <c r="F867" s="64" t="e">
        <f t="shared" ref="F867:F930" si="45">SMALL(E$674:E$1173,C867)</f>
        <v>#NUM!</v>
      </c>
      <c r="G867" s="63" t="str">
        <f>IF($C$669&gt;0,VLOOKUP($C867,SPESA!$U$7:$Z$5006,5,FALSE),IF($C$670&gt;0,VLOOKUP($C867,CASA!$U$7:$Z$3506,5,FALSE),IF($C$671&gt;0,VLOOKUP($C867,PERSONALE!$U$7:$Z$3506,5,FALSE),IF($C$672&gt;0,VLOOKUP($C867,ENTRATE!$U$7:$Z$1006,5,FALSE),""))))</f>
        <v/>
      </c>
      <c r="H867" s="65" t="str">
        <f>IF($C$669&gt;0,VLOOKUP($C867,SPESA!$U$7:$Z$5006,6,FALSE),IF($C$670&gt;0,VLOOKUP($C867,CASA!$U$7:$Z$3506,6,FALSE),IF($C$671&gt;0,VLOOKUP($C867,PERSONALE!$U$7:$Z$3506,6,FALSE),IF($C$672&gt;0,VLOOKUP($C867,ENTRATE!$U$7:$Z$1006,6,FALSE),""))))</f>
        <v/>
      </c>
      <c r="I867" s="264">
        <v>194</v>
      </c>
      <c r="J867" s="66" t="e">
        <f t="shared" ref="J867:J930" si="46">VLOOKUP(D867,$F$674:$I$1173,4,FALSE)</f>
        <v>#N/A</v>
      </c>
      <c r="K867" s="1"/>
    </row>
    <row r="868" spans="1:11" hidden="1">
      <c r="A868" s="1"/>
      <c r="B868" s="265" t="e">
        <f>VLOOKUP(E868,$F$674:$I$1173,4,FALSE)+COUNTIF(J$674:J867,J868)</f>
        <v>#N/A</v>
      </c>
      <c r="C868" s="264">
        <v>195</v>
      </c>
      <c r="D868" s="64" t="str">
        <f>IF($C$669&gt;0,VLOOKUP($C868,SPESA!$U$7:$Z$5006,3,FALSE),IF($C$670&gt;0,VLOOKUP($C868,CASA!$U$7:$Z$3506,3,FALSE),IF($C$671&gt;0,VLOOKUP($C868,PERSONALE!$U$7:$Z$3506,3,FALSE),IF($C$672&gt;0,VLOOKUP($C868,ENTRATE!$U$7:$Z$1006,3,FALSE),""))))</f>
        <v/>
      </c>
      <c r="E868" s="64" t="str">
        <f t="shared" si="44"/>
        <v/>
      </c>
      <c r="F868" s="64" t="e">
        <f t="shared" si="45"/>
        <v>#NUM!</v>
      </c>
      <c r="G868" s="63" t="str">
        <f>IF($C$669&gt;0,VLOOKUP($C868,SPESA!$U$7:$Z$5006,5,FALSE),IF($C$670&gt;0,VLOOKUP($C868,CASA!$U$7:$Z$3506,5,FALSE),IF($C$671&gt;0,VLOOKUP($C868,PERSONALE!$U$7:$Z$3506,5,FALSE),IF($C$672&gt;0,VLOOKUP($C868,ENTRATE!$U$7:$Z$1006,5,FALSE),""))))</f>
        <v/>
      </c>
      <c r="H868" s="65" t="str">
        <f>IF($C$669&gt;0,VLOOKUP($C868,SPESA!$U$7:$Z$5006,6,FALSE),IF($C$670&gt;0,VLOOKUP($C868,CASA!$U$7:$Z$3506,6,FALSE),IF($C$671&gt;0,VLOOKUP($C868,PERSONALE!$U$7:$Z$3506,6,FALSE),IF($C$672&gt;0,VLOOKUP($C868,ENTRATE!$U$7:$Z$1006,6,FALSE),""))))</f>
        <v/>
      </c>
      <c r="I868" s="264">
        <v>195</v>
      </c>
      <c r="J868" s="66" t="e">
        <f t="shared" si="46"/>
        <v>#N/A</v>
      </c>
      <c r="K868" s="1"/>
    </row>
    <row r="869" spans="1:11" hidden="1">
      <c r="A869" s="1"/>
      <c r="B869" s="265" t="e">
        <f>VLOOKUP(E869,$F$674:$I$1173,4,FALSE)+COUNTIF(J$674:J868,J869)</f>
        <v>#N/A</v>
      </c>
      <c r="C869" s="264">
        <v>196</v>
      </c>
      <c r="D869" s="64" t="str">
        <f>IF($C$669&gt;0,VLOOKUP($C869,SPESA!$U$7:$Z$5006,3,FALSE),IF($C$670&gt;0,VLOOKUP($C869,CASA!$U$7:$Z$3506,3,FALSE),IF($C$671&gt;0,VLOOKUP($C869,PERSONALE!$U$7:$Z$3506,3,FALSE),IF($C$672&gt;0,VLOOKUP($C869,ENTRATE!$U$7:$Z$1006,3,FALSE),""))))</f>
        <v/>
      </c>
      <c r="E869" s="64" t="str">
        <f t="shared" si="44"/>
        <v/>
      </c>
      <c r="F869" s="64" t="e">
        <f t="shared" si="45"/>
        <v>#NUM!</v>
      </c>
      <c r="G869" s="63" t="str">
        <f>IF($C$669&gt;0,VLOOKUP($C869,SPESA!$U$7:$Z$5006,5,FALSE),IF($C$670&gt;0,VLOOKUP($C869,CASA!$U$7:$Z$3506,5,FALSE),IF($C$671&gt;0,VLOOKUP($C869,PERSONALE!$U$7:$Z$3506,5,FALSE),IF($C$672&gt;0,VLOOKUP($C869,ENTRATE!$U$7:$Z$1006,5,FALSE),""))))</f>
        <v/>
      </c>
      <c r="H869" s="65" t="str">
        <f>IF($C$669&gt;0,VLOOKUP($C869,SPESA!$U$7:$Z$5006,6,FALSE),IF($C$670&gt;0,VLOOKUP($C869,CASA!$U$7:$Z$3506,6,FALSE),IF($C$671&gt;0,VLOOKUP($C869,PERSONALE!$U$7:$Z$3506,6,FALSE),IF($C$672&gt;0,VLOOKUP($C869,ENTRATE!$U$7:$Z$1006,6,FALSE),""))))</f>
        <v/>
      </c>
      <c r="I869" s="264">
        <v>196</v>
      </c>
      <c r="J869" s="66" t="e">
        <f t="shared" si="46"/>
        <v>#N/A</v>
      </c>
      <c r="K869" s="1"/>
    </row>
    <row r="870" spans="1:11" hidden="1">
      <c r="A870" s="1"/>
      <c r="B870" s="265" t="e">
        <f>VLOOKUP(E870,$F$674:$I$1173,4,FALSE)+COUNTIF(J$674:J869,J870)</f>
        <v>#N/A</v>
      </c>
      <c r="C870" s="264">
        <v>197</v>
      </c>
      <c r="D870" s="64" t="str">
        <f>IF($C$669&gt;0,VLOOKUP($C870,SPESA!$U$7:$Z$5006,3,FALSE),IF($C$670&gt;0,VLOOKUP($C870,CASA!$U$7:$Z$3506,3,FALSE),IF($C$671&gt;0,VLOOKUP($C870,PERSONALE!$U$7:$Z$3506,3,FALSE),IF($C$672&gt;0,VLOOKUP($C870,ENTRATE!$U$7:$Z$1006,3,FALSE),""))))</f>
        <v/>
      </c>
      <c r="E870" s="64" t="str">
        <f t="shared" si="44"/>
        <v/>
      </c>
      <c r="F870" s="64" t="e">
        <f t="shared" si="45"/>
        <v>#NUM!</v>
      </c>
      <c r="G870" s="63" t="str">
        <f>IF($C$669&gt;0,VLOOKUP($C870,SPESA!$U$7:$Z$5006,5,FALSE),IF($C$670&gt;0,VLOOKUP($C870,CASA!$U$7:$Z$3506,5,FALSE),IF($C$671&gt;0,VLOOKUP($C870,PERSONALE!$U$7:$Z$3506,5,FALSE),IF($C$672&gt;0,VLOOKUP($C870,ENTRATE!$U$7:$Z$1006,5,FALSE),""))))</f>
        <v/>
      </c>
      <c r="H870" s="65" t="str">
        <f>IF($C$669&gt;0,VLOOKUP($C870,SPESA!$U$7:$Z$5006,6,FALSE),IF($C$670&gt;0,VLOOKUP($C870,CASA!$U$7:$Z$3506,6,FALSE),IF($C$671&gt;0,VLOOKUP($C870,PERSONALE!$U$7:$Z$3506,6,FALSE),IF($C$672&gt;0,VLOOKUP($C870,ENTRATE!$U$7:$Z$1006,6,FALSE),""))))</f>
        <v/>
      </c>
      <c r="I870" s="264">
        <v>197</v>
      </c>
      <c r="J870" s="66" t="e">
        <f t="shared" si="46"/>
        <v>#N/A</v>
      </c>
      <c r="K870" s="1"/>
    </row>
    <row r="871" spans="1:11" hidden="1">
      <c r="A871" s="1"/>
      <c r="B871" s="265" t="e">
        <f>VLOOKUP(E871,$F$674:$I$1173,4,FALSE)+COUNTIF(J$674:J870,J871)</f>
        <v>#N/A</v>
      </c>
      <c r="C871" s="264">
        <v>198</v>
      </c>
      <c r="D871" s="64" t="str">
        <f>IF($C$669&gt;0,VLOOKUP($C871,SPESA!$U$7:$Z$5006,3,FALSE),IF($C$670&gt;0,VLOOKUP($C871,CASA!$U$7:$Z$3506,3,FALSE),IF($C$671&gt;0,VLOOKUP($C871,PERSONALE!$U$7:$Z$3506,3,FALSE),IF($C$672&gt;0,VLOOKUP($C871,ENTRATE!$U$7:$Z$1006,3,FALSE),""))))</f>
        <v/>
      </c>
      <c r="E871" s="64" t="str">
        <f t="shared" si="44"/>
        <v/>
      </c>
      <c r="F871" s="64" t="e">
        <f t="shared" si="45"/>
        <v>#NUM!</v>
      </c>
      <c r="G871" s="63" t="str">
        <f>IF($C$669&gt;0,VLOOKUP($C871,SPESA!$U$7:$Z$5006,5,FALSE),IF($C$670&gt;0,VLOOKUP($C871,CASA!$U$7:$Z$3506,5,FALSE),IF($C$671&gt;0,VLOOKUP($C871,PERSONALE!$U$7:$Z$3506,5,FALSE),IF($C$672&gt;0,VLOOKUP($C871,ENTRATE!$U$7:$Z$1006,5,FALSE),""))))</f>
        <v/>
      </c>
      <c r="H871" s="65" t="str">
        <f>IF($C$669&gt;0,VLOOKUP($C871,SPESA!$U$7:$Z$5006,6,FALSE),IF($C$670&gt;0,VLOOKUP($C871,CASA!$U$7:$Z$3506,6,FALSE),IF($C$671&gt;0,VLOOKUP($C871,PERSONALE!$U$7:$Z$3506,6,FALSE),IF($C$672&gt;0,VLOOKUP($C871,ENTRATE!$U$7:$Z$1006,6,FALSE),""))))</f>
        <v/>
      </c>
      <c r="I871" s="264">
        <v>198</v>
      </c>
      <c r="J871" s="66" t="e">
        <f t="shared" si="46"/>
        <v>#N/A</v>
      </c>
      <c r="K871" s="1"/>
    </row>
    <row r="872" spans="1:11" hidden="1">
      <c r="A872" s="1"/>
      <c r="B872" s="265" t="e">
        <f>VLOOKUP(E872,$F$674:$I$1173,4,FALSE)+COUNTIF(J$674:J871,J872)</f>
        <v>#N/A</v>
      </c>
      <c r="C872" s="264">
        <v>199</v>
      </c>
      <c r="D872" s="64" t="str">
        <f>IF($C$669&gt;0,VLOOKUP($C872,SPESA!$U$7:$Z$5006,3,FALSE),IF($C$670&gt;0,VLOOKUP($C872,CASA!$U$7:$Z$3506,3,FALSE),IF($C$671&gt;0,VLOOKUP($C872,PERSONALE!$U$7:$Z$3506,3,FALSE),IF($C$672&gt;0,VLOOKUP($C872,ENTRATE!$U$7:$Z$1006,3,FALSE),""))))</f>
        <v/>
      </c>
      <c r="E872" s="64" t="str">
        <f t="shared" si="44"/>
        <v/>
      </c>
      <c r="F872" s="64" t="e">
        <f t="shared" si="45"/>
        <v>#NUM!</v>
      </c>
      <c r="G872" s="63" t="str">
        <f>IF($C$669&gt;0,VLOOKUP($C872,SPESA!$U$7:$Z$5006,5,FALSE),IF($C$670&gt;0,VLOOKUP($C872,CASA!$U$7:$Z$3506,5,FALSE),IF($C$671&gt;0,VLOOKUP($C872,PERSONALE!$U$7:$Z$3506,5,FALSE),IF($C$672&gt;0,VLOOKUP($C872,ENTRATE!$U$7:$Z$1006,5,FALSE),""))))</f>
        <v/>
      </c>
      <c r="H872" s="65" t="str">
        <f>IF($C$669&gt;0,VLOOKUP($C872,SPESA!$U$7:$Z$5006,6,FALSE),IF($C$670&gt;0,VLOOKUP($C872,CASA!$U$7:$Z$3506,6,FALSE),IF($C$671&gt;0,VLOOKUP($C872,PERSONALE!$U$7:$Z$3506,6,FALSE),IF($C$672&gt;0,VLOOKUP($C872,ENTRATE!$U$7:$Z$1006,6,FALSE),""))))</f>
        <v/>
      </c>
      <c r="I872" s="264">
        <v>199</v>
      </c>
      <c r="J872" s="66" t="e">
        <f t="shared" si="46"/>
        <v>#N/A</v>
      </c>
      <c r="K872" s="1"/>
    </row>
    <row r="873" spans="1:11" hidden="1">
      <c r="A873" s="1"/>
      <c r="B873" s="265" t="e">
        <f>VLOOKUP(E873,$F$674:$I$1173,4,FALSE)+COUNTIF(J$674:J872,J873)</f>
        <v>#N/A</v>
      </c>
      <c r="C873" s="264">
        <v>200</v>
      </c>
      <c r="D873" s="64" t="str">
        <f>IF($C$669&gt;0,VLOOKUP($C873,SPESA!$U$7:$Z$5006,3,FALSE),IF($C$670&gt;0,VLOOKUP($C873,CASA!$U$7:$Z$3506,3,FALSE),IF($C$671&gt;0,VLOOKUP($C873,PERSONALE!$U$7:$Z$3506,3,FALSE),IF($C$672&gt;0,VLOOKUP($C873,ENTRATE!$U$7:$Z$1006,3,FALSE),""))))</f>
        <v/>
      </c>
      <c r="E873" s="64" t="str">
        <f t="shared" si="44"/>
        <v/>
      </c>
      <c r="F873" s="64" t="e">
        <f t="shared" si="45"/>
        <v>#NUM!</v>
      </c>
      <c r="G873" s="63" t="str">
        <f>IF($C$669&gt;0,VLOOKUP($C873,SPESA!$U$7:$Z$5006,5,FALSE),IF($C$670&gt;0,VLOOKUP($C873,CASA!$U$7:$Z$3506,5,FALSE),IF($C$671&gt;0,VLOOKUP($C873,PERSONALE!$U$7:$Z$3506,5,FALSE),IF($C$672&gt;0,VLOOKUP($C873,ENTRATE!$U$7:$Z$1006,5,FALSE),""))))</f>
        <v/>
      </c>
      <c r="H873" s="65" t="str">
        <f>IF($C$669&gt;0,VLOOKUP($C873,SPESA!$U$7:$Z$5006,6,FALSE),IF($C$670&gt;0,VLOOKUP($C873,CASA!$U$7:$Z$3506,6,FALSE),IF($C$671&gt;0,VLOOKUP($C873,PERSONALE!$U$7:$Z$3506,6,FALSE),IF($C$672&gt;0,VLOOKUP($C873,ENTRATE!$U$7:$Z$1006,6,FALSE),""))))</f>
        <v/>
      </c>
      <c r="I873" s="264">
        <v>200</v>
      </c>
      <c r="J873" s="66" t="e">
        <f t="shared" si="46"/>
        <v>#N/A</v>
      </c>
      <c r="K873" s="1"/>
    </row>
    <row r="874" spans="1:11" hidden="1">
      <c r="A874" s="1"/>
      <c r="B874" s="265" t="e">
        <f>VLOOKUP(E874,$F$674:$I$1173,4,FALSE)+COUNTIF(J$674:J873,J874)</f>
        <v>#N/A</v>
      </c>
      <c r="C874" s="264">
        <v>201</v>
      </c>
      <c r="D874" s="64" t="str">
        <f>IF($C$669&gt;0,VLOOKUP($C874,SPESA!$U$7:$Z$5006,3,FALSE),IF($C$670&gt;0,VLOOKUP($C874,CASA!$U$7:$Z$3506,3,FALSE),IF($C$671&gt;0,VLOOKUP($C874,PERSONALE!$U$7:$Z$3506,3,FALSE),IF($C$672&gt;0,VLOOKUP($C874,ENTRATE!$U$7:$Z$1006,3,FALSE),""))))</f>
        <v/>
      </c>
      <c r="E874" s="64" t="str">
        <f t="shared" si="44"/>
        <v/>
      </c>
      <c r="F874" s="64" t="e">
        <f t="shared" si="45"/>
        <v>#NUM!</v>
      </c>
      <c r="G874" s="63" t="str">
        <f>IF($C$669&gt;0,VLOOKUP($C874,SPESA!$U$7:$Z$5006,5,FALSE),IF($C$670&gt;0,VLOOKUP($C874,CASA!$U$7:$Z$3506,5,FALSE),IF($C$671&gt;0,VLOOKUP($C874,PERSONALE!$U$7:$Z$3506,5,FALSE),IF($C$672&gt;0,VLOOKUP($C874,ENTRATE!$U$7:$Z$1006,5,FALSE),""))))</f>
        <v/>
      </c>
      <c r="H874" s="65" t="str">
        <f>IF($C$669&gt;0,VLOOKUP($C874,SPESA!$U$7:$Z$5006,6,FALSE),IF($C$670&gt;0,VLOOKUP($C874,CASA!$U$7:$Z$3506,6,FALSE),IF($C$671&gt;0,VLOOKUP($C874,PERSONALE!$U$7:$Z$3506,6,FALSE),IF($C$672&gt;0,VLOOKUP($C874,ENTRATE!$U$7:$Z$1006,6,FALSE),""))))</f>
        <v/>
      </c>
      <c r="I874" s="264">
        <v>201</v>
      </c>
      <c r="J874" s="66" t="e">
        <f t="shared" si="46"/>
        <v>#N/A</v>
      </c>
      <c r="K874" s="1"/>
    </row>
    <row r="875" spans="1:11" hidden="1">
      <c r="A875" s="1"/>
      <c r="B875" s="265" t="e">
        <f>VLOOKUP(E875,$F$674:$I$1173,4,FALSE)+COUNTIF(J$674:J874,J875)</f>
        <v>#N/A</v>
      </c>
      <c r="C875" s="264">
        <v>202</v>
      </c>
      <c r="D875" s="64" t="str">
        <f>IF($C$669&gt;0,VLOOKUP($C875,SPESA!$U$7:$Z$5006,3,FALSE),IF($C$670&gt;0,VLOOKUP($C875,CASA!$U$7:$Z$3506,3,FALSE),IF($C$671&gt;0,VLOOKUP($C875,PERSONALE!$U$7:$Z$3506,3,FALSE),IF($C$672&gt;0,VLOOKUP($C875,ENTRATE!$U$7:$Z$1006,3,FALSE),""))))</f>
        <v/>
      </c>
      <c r="E875" s="64" t="str">
        <f t="shared" si="44"/>
        <v/>
      </c>
      <c r="F875" s="64" t="e">
        <f t="shared" si="45"/>
        <v>#NUM!</v>
      </c>
      <c r="G875" s="63" t="str">
        <f>IF($C$669&gt;0,VLOOKUP($C875,SPESA!$U$7:$Z$5006,5,FALSE),IF($C$670&gt;0,VLOOKUP($C875,CASA!$U$7:$Z$3506,5,FALSE),IF($C$671&gt;0,VLOOKUP($C875,PERSONALE!$U$7:$Z$3506,5,FALSE),IF($C$672&gt;0,VLOOKUP($C875,ENTRATE!$U$7:$Z$1006,5,FALSE),""))))</f>
        <v/>
      </c>
      <c r="H875" s="65" t="str">
        <f>IF($C$669&gt;0,VLOOKUP($C875,SPESA!$U$7:$Z$5006,6,FALSE),IF($C$670&gt;0,VLOOKUP($C875,CASA!$U$7:$Z$3506,6,FALSE),IF($C$671&gt;0,VLOOKUP($C875,PERSONALE!$U$7:$Z$3506,6,FALSE),IF($C$672&gt;0,VLOOKUP($C875,ENTRATE!$U$7:$Z$1006,6,FALSE),""))))</f>
        <v/>
      </c>
      <c r="I875" s="264">
        <v>202</v>
      </c>
      <c r="J875" s="66" t="e">
        <f t="shared" si="46"/>
        <v>#N/A</v>
      </c>
      <c r="K875" s="1"/>
    </row>
    <row r="876" spans="1:11" hidden="1">
      <c r="A876" s="1"/>
      <c r="B876" s="265" t="e">
        <f>VLOOKUP(E876,$F$674:$I$1173,4,FALSE)+COUNTIF(J$674:J875,J876)</f>
        <v>#N/A</v>
      </c>
      <c r="C876" s="264">
        <v>203</v>
      </c>
      <c r="D876" s="64" t="str">
        <f>IF($C$669&gt;0,VLOOKUP($C876,SPESA!$U$7:$Z$5006,3,FALSE),IF($C$670&gt;0,VLOOKUP($C876,CASA!$U$7:$Z$3506,3,FALSE),IF($C$671&gt;0,VLOOKUP($C876,PERSONALE!$U$7:$Z$3506,3,FALSE),IF($C$672&gt;0,VLOOKUP($C876,ENTRATE!$U$7:$Z$1006,3,FALSE),""))))</f>
        <v/>
      </c>
      <c r="E876" s="64" t="str">
        <f t="shared" si="44"/>
        <v/>
      </c>
      <c r="F876" s="64" t="e">
        <f t="shared" si="45"/>
        <v>#NUM!</v>
      </c>
      <c r="G876" s="63" t="str">
        <f>IF($C$669&gt;0,VLOOKUP($C876,SPESA!$U$7:$Z$5006,5,FALSE),IF($C$670&gt;0,VLOOKUP($C876,CASA!$U$7:$Z$3506,5,FALSE),IF($C$671&gt;0,VLOOKUP($C876,PERSONALE!$U$7:$Z$3506,5,FALSE),IF($C$672&gt;0,VLOOKUP($C876,ENTRATE!$U$7:$Z$1006,5,FALSE),""))))</f>
        <v/>
      </c>
      <c r="H876" s="65" t="str">
        <f>IF($C$669&gt;0,VLOOKUP($C876,SPESA!$U$7:$Z$5006,6,FALSE),IF($C$670&gt;0,VLOOKUP($C876,CASA!$U$7:$Z$3506,6,FALSE),IF($C$671&gt;0,VLOOKUP($C876,PERSONALE!$U$7:$Z$3506,6,FALSE),IF($C$672&gt;0,VLOOKUP($C876,ENTRATE!$U$7:$Z$1006,6,FALSE),""))))</f>
        <v/>
      </c>
      <c r="I876" s="264">
        <v>203</v>
      </c>
      <c r="J876" s="66" t="e">
        <f t="shared" si="46"/>
        <v>#N/A</v>
      </c>
      <c r="K876" s="1"/>
    </row>
    <row r="877" spans="1:11" hidden="1">
      <c r="A877" s="1"/>
      <c r="B877" s="265" t="e">
        <f>VLOOKUP(E877,$F$674:$I$1173,4,FALSE)+COUNTIF(J$674:J876,J877)</f>
        <v>#N/A</v>
      </c>
      <c r="C877" s="264">
        <v>204</v>
      </c>
      <c r="D877" s="64" t="str">
        <f>IF($C$669&gt;0,VLOOKUP($C877,SPESA!$U$7:$Z$5006,3,FALSE),IF($C$670&gt;0,VLOOKUP($C877,CASA!$U$7:$Z$3506,3,FALSE),IF($C$671&gt;0,VLOOKUP($C877,PERSONALE!$U$7:$Z$3506,3,FALSE),IF($C$672&gt;0,VLOOKUP($C877,ENTRATE!$U$7:$Z$1006,3,FALSE),""))))</f>
        <v/>
      </c>
      <c r="E877" s="64" t="str">
        <f t="shared" si="44"/>
        <v/>
      </c>
      <c r="F877" s="64" t="e">
        <f t="shared" si="45"/>
        <v>#NUM!</v>
      </c>
      <c r="G877" s="63" t="str">
        <f>IF($C$669&gt;0,VLOOKUP($C877,SPESA!$U$7:$Z$5006,5,FALSE),IF($C$670&gt;0,VLOOKUP($C877,CASA!$U$7:$Z$3506,5,FALSE),IF($C$671&gt;0,VLOOKUP($C877,PERSONALE!$U$7:$Z$3506,5,FALSE),IF($C$672&gt;0,VLOOKUP($C877,ENTRATE!$U$7:$Z$1006,5,FALSE),""))))</f>
        <v/>
      </c>
      <c r="H877" s="65" t="str">
        <f>IF($C$669&gt;0,VLOOKUP($C877,SPESA!$U$7:$Z$5006,6,FALSE),IF($C$670&gt;0,VLOOKUP($C877,CASA!$U$7:$Z$3506,6,FALSE),IF($C$671&gt;0,VLOOKUP($C877,PERSONALE!$U$7:$Z$3506,6,FALSE),IF($C$672&gt;0,VLOOKUP($C877,ENTRATE!$U$7:$Z$1006,6,FALSE),""))))</f>
        <v/>
      </c>
      <c r="I877" s="264">
        <v>204</v>
      </c>
      <c r="J877" s="66" t="e">
        <f t="shared" si="46"/>
        <v>#N/A</v>
      </c>
      <c r="K877" s="1"/>
    </row>
    <row r="878" spans="1:11" hidden="1">
      <c r="A878" s="1"/>
      <c r="B878" s="265" t="e">
        <f>VLOOKUP(E878,$F$674:$I$1173,4,FALSE)+COUNTIF(J$674:J877,J878)</f>
        <v>#N/A</v>
      </c>
      <c r="C878" s="264">
        <v>205</v>
      </c>
      <c r="D878" s="64" t="str">
        <f>IF($C$669&gt;0,VLOOKUP($C878,SPESA!$U$7:$Z$5006,3,FALSE),IF($C$670&gt;0,VLOOKUP($C878,CASA!$U$7:$Z$3506,3,FALSE),IF($C$671&gt;0,VLOOKUP($C878,PERSONALE!$U$7:$Z$3506,3,FALSE),IF($C$672&gt;0,VLOOKUP($C878,ENTRATE!$U$7:$Z$1006,3,FALSE),""))))</f>
        <v/>
      </c>
      <c r="E878" s="64" t="str">
        <f t="shared" si="44"/>
        <v/>
      </c>
      <c r="F878" s="64" t="e">
        <f t="shared" si="45"/>
        <v>#NUM!</v>
      </c>
      <c r="G878" s="63" t="str">
        <f>IF($C$669&gt;0,VLOOKUP($C878,SPESA!$U$7:$Z$5006,5,FALSE),IF($C$670&gt;0,VLOOKUP($C878,CASA!$U$7:$Z$3506,5,FALSE),IF($C$671&gt;0,VLOOKUP($C878,PERSONALE!$U$7:$Z$3506,5,FALSE),IF($C$672&gt;0,VLOOKUP($C878,ENTRATE!$U$7:$Z$1006,5,FALSE),""))))</f>
        <v/>
      </c>
      <c r="H878" s="65" t="str">
        <f>IF($C$669&gt;0,VLOOKUP($C878,SPESA!$U$7:$Z$5006,6,FALSE),IF($C$670&gt;0,VLOOKUP($C878,CASA!$U$7:$Z$3506,6,FALSE),IF($C$671&gt;0,VLOOKUP($C878,PERSONALE!$U$7:$Z$3506,6,FALSE),IF($C$672&gt;0,VLOOKUP($C878,ENTRATE!$U$7:$Z$1006,6,FALSE),""))))</f>
        <v/>
      </c>
      <c r="I878" s="264">
        <v>205</v>
      </c>
      <c r="J878" s="66" t="e">
        <f t="shared" si="46"/>
        <v>#N/A</v>
      </c>
      <c r="K878" s="1"/>
    </row>
    <row r="879" spans="1:11" hidden="1">
      <c r="A879" s="1"/>
      <c r="B879" s="265" t="e">
        <f>VLOOKUP(E879,$F$674:$I$1173,4,FALSE)+COUNTIF(J$674:J878,J879)</f>
        <v>#N/A</v>
      </c>
      <c r="C879" s="264">
        <v>206</v>
      </c>
      <c r="D879" s="64" t="str">
        <f>IF($C$669&gt;0,VLOOKUP($C879,SPESA!$U$7:$Z$5006,3,FALSE),IF($C$670&gt;0,VLOOKUP($C879,CASA!$U$7:$Z$3506,3,FALSE),IF($C$671&gt;0,VLOOKUP($C879,PERSONALE!$U$7:$Z$3506,3,FALSE),IF($C$672&gt;0,VLOOKUP($C879,ENTRATE!$U$7:$Z$1006,3,FALSE),""))))</f>
        <v/>
      </c>
      <c r="E879" s="64" t="str">
        <f t="shared" si="44"/>
        <v/>
      </c>
      <c r="F879" s="64" t="e">
        <f t="shared" si="45"/>
        <v>#NUM!</v>
      </c>
      <c r="G879" s="63" t="str">
        <f>IF($C$669&gt;0,VLOOKUP($C879,SPESA!$U$7:$Z$5006,5,FALSE),IF($C$670&gt;0,VLOOKUP($C879,CASA!$U$7:$Z$3506,5,FALSE),IF($C$671&gt;0,VLOOKUP($C879,PERSONALE!$U$7:$Z$3506,5,FALSE),IF($C$672&gt;0,VLOOKUP($C879,ENTRATE!$U$7:$Z$1006,5,FALSE),""))))</f>
        <v/>
      </c>
      <c r="H879" s="65" t="str">
        <f>IF($C$669&gt;0,VLOOKUP($C879,SPESA!$U$7:$Z$5006,6,FALSE),IF($C$670&gt;0,VLOOKUP($C879,CASA!$U$7:$Z$3506,6,FALSE),IF($C$671&gt;0,VLOOKUP($C879,PERSONALE!$U$7:$Z$3506,6,FALSE),IF($C$672&gt;0,VLOOKUP($C879,ENTRATE!$U$7:$Z$1006,6,FALSE),""))))</f>
        <v/>
      </c>
      <c r="I879" s="264">
        <v>206</v>
      </c>
      <c r="J879" s="66" t="e">
        <f t="shared" si="46"/>
        <v>#N/A</v>
      </c>
      <c r="K879" s="1"/>
    </row>
    <row r="880" spans="1:11" hidden="1">
      <c r="A880" s="1"/>
      <c r="B880" s="265" t="e">
        <f>VLOOKUP(E880,$F$674:$I$1173,4,FALSE)+COUNTIF(J$674:J879,J880)</f>
        <v>#N/A</v>
      </c>
      <c r="C880" s="264">
        <v>207</v>
      </c>
      <c r="D880" s="64" t="str">
        <f>IF($C$669&gt;0,VLOOKUP($C880,SPESA!$U$7:$Z$5006,3,FALSE),IF($C$670&gt;0,VLOOKUP($C880,CASA!$U$7:$Z$3506,3,FALSE),IF($C$671&gt;0,VLOOKUP($C880,PERSONALE!$U$7:$Z$3506,3,FALSE),IF($C$672&gt;0,VLOOKUP($C880,ENTRATE!$U$7:$Z$1006,3,FALSE),""))))</f>
        <v/>
      </c>
      <c r="E880" s="64" t="str">
        <f t="shared" si="44"/>
        <v/>
      </c>
      <c r="F880" s="64" t="e">
        <f t="shared" si="45"/>
        <v>#NUM!</v>
      </c>
      <c r="G880" s="63" t="str">
        <f>IF($C$669&gt;0,VLOOKUP($C880,SPESA!$U$7:$Z$5006,5,FALSE),IF($C$670&gt;0,VLOOKUP($C880,CASA!$U$7:$Z$3506,5,FALSE),IF($C$671&gt;0,VLOOKUP($C880,PERSONALE!$U$7:$Z$3506,5,FALSE),IF($C$672&gt;0,VLOOKUP($C880,ENTRATE!$U$7:$Z$1006,5,FALSE),""))))</f>
        <v/>
      </c>
      <c r="H880" s="65" t="str">
        <f>IF($C$669&gt;0,VLOOKUP($C880,SPESA!$U$7:$Z$5006,6,FALSE),IF($C$670&gt;0,VLOOKUP($C880,CASA!$U$7:$Z$3506,6,FALSE),IF($C$671&gt;0,VLOOKUP($C880,PERSONALE!$U$7:$Z$3506,6,FALSE),IF($C$672&gt;0,VLOOKUP($C880,ENTRATE!$U$7:$Z$1006,6,FALSE),""))))</f>
        <v/>
      </c>
      <c r="I880" s="264">
        <v>207</v>
      </c>
      <c r="J880" s="66" t="e">
        <f t="shared" si="46"/>
        <v>#N/A</v>
      </c>
      <c r="K880" s="1"/>
    </row>
    <row r="881" spans="1:11" hidden="1">
      <c r="A881" s="1"/>
      <c r="B881" s="265" t="e">
        <f>VLOOKUP(E881,$F$674:$I$1173,4,FALSE)+COUNTIF(J$674:J880,J881)</f>
        <v>#N/A</v>
      </c>
      <c r="C881" s="264">
        <v>208</v>
      </c>
      <c r="D881" s="64" t="str">
        <f>IF($C$669&gt;0,VLOOKUP($C881,SPESA!$U$7:$Z$5006,3,FALSE),IF($C$670&gt;0,VLOOKUP($C881,CASA!$U$7:$Z$3506,3,FALSE),IF($C$671&gt;0,VLOOKUP($C881,PERSONALE!$U$7:$Z$3506,3,FALSE),IF($C$672&gt;0,VLOOKUP($C881,ENTRATE!$U$7:$Z$1006,3,FALSE),""))))</f>
        <v/>
      </c>
      <c r="E881" s="64" t="str">
        <f t="shared" si="44"/>
        <v/>
      </c>
      <c r="F881" s="64" t="e">
        <f t="shared" si="45"/>
        <v>#NUM!</v>
      </c>
      <c r="G881" s="63" t="str">
        <f>IF($C$669&gt;0,VLOOKUP($C881,SPESA!$U$7:$Z$5006,5,FALSE),IF($C$670&gt;0,VLOOKUP($C881,CASA!$U$7:$Z$3506,5,FALSE),IF($C$671&gt;0,VLOOKUP($C881,PERSONALE!$U$7:$Z$3506,5,FALSE),IF($C$672&gt;0,VLOOKUP($C881,ENTRATE!$U$7:$Z$1006,5,FALSE),""))))</f>
        <v/>
      </c>
      <c r="H881" s="65" t="str">
        <f>IF($C$669&gt;0,VLOOKUP($C881,SPESA!$U$7:$Z$5006,6,FALSE),IF($C$670&gt;0,VLOOKUP($C881,CASA!$U$7:$Z$3506,6,FALSE),IF($C$671&gt;0,VLOOKUP($C881,PERSONALE!$U$7:$Z$3506,6,FALSE),IF($C$672&gt;0,VLOOKUP($C881,ENTRATE!$U$7:$Z$1006,6,FALSE),""))))</f>
        <v/>
      </c>
      <c r="I881" s="264">
        <v>208</v>
      </c>
      <c r="J881" s="66" t="e">
        <f t="shared" si="46"/>
        <v>#N/A</v>
      </c>
      <c r="K881" s="1"/>
    </row>
    <row r="882" spans="1:11" hidden="1">
      <c r="A882" s="1"/>
      <c r="B882" s="265" t="e">
        <f>VLOOKUP(E882,$F$674:$I$1173,4,FALSE)+COUNTIF(J$674:J881,J882)</f>
        <v>#N/A</v>
      </c>
      <c r="C882" s="264">
        <v>209</v>
      </c>
      <c r="D882" s="64" t="str">
        <f>IF($C$669&gt;0,VLOOKUP($C882,SPESA!$U$7:$Z$5006,3,FALSE),IF($C$670&gt;0,VLOOKUP($C882,CASA!$U$7:$Z$3506,3,FALSE),IF($C$671&gt;0,VLOOKUP($C882,PERSONALE!$U$7:$Z$3506,3,FALSE),IF($C$672&gt;0,VLOOKUP($C882,ENTRATE!$U$7:$Z$1006,3,FALSE),""))))</f>
        <v/>
      </c>
      <c r="E882" s="64" t="str">
        <f t="shared" si="44"/>
        <v/>
      </c>
      <c r="F882" s="64" t="e">
        <f t="shared" si="45"/>
        <v>#NUM!</v>
      </c>
      <c r="G882" s="63" t="str">
        <f>IF($C$669&gt;0,VLOOKUP($C882,SPESA!$U$7:$Z$5006,5,FALSE),IF($C$670&gt;0,VLOOKUP($C882,CASA!$U$7:$Z$3506,5,FALSE),IF($C$671&gt;0,VLOOKUP($C882,PERSONALE!$U$7:$Z$3506,5,FALSE),IF($C$672&gt;0,VLOOKUP($C882,ENTRATE!$U$7:$Z$1006,5,FALSE),""))))</f>
        <v/>
      </c>
      <c r="H882" s="65" t="str">
        <f>IF($C$669&gt;0,VLOOKUP($C882,SPESA!$U$7:$Z$5006,6,FALSE),IF($C$670&gt;0,VLOOKUP($C882,CASA!$U$7:$Z$3506,6,FALSE),IF($C$671&gt;0,VLOOKUP($C882,PERSONALE!$U$7:$Z$3506,6,FALSE),IF($C$672&gt;0,VLOOKUP($C882,ENTRATE!$U$7:$Z$1006,6,FALSE),""))))</f>
        <v/>
      </c>
      <c r="I882" s="264">
        <v>209</v>
      </c>
      <c r="J882" s="66" t="e">
        <f t="shared" si="46"/>
        <v>#N/A</v>
      </c>
      <c r="K882" s="1"/>
    </row>
    <row r="883" spans="1:11" hidden="1">
      <c r="A883" s="1"/>
      <c r="B883" s="265" t="e">
        <f>VLOOKUP(E883,$F$674:$I$1173,4,FALSE)+COUNTIF(J$674:J882,J883)</f>
        <v>#N/A</v>
      </c>
      <c r="C883" s="264">
        <v>210</v>
      </c>
      <c r="D883" s="64" t="str">
        <f>IF($C$669&gt;0,VLOOKUP($C883,SPESA!$U$7:$Z$5006,3,FALSE),IF($C$670&gt;0,VLOOKUP($C883,CASA!$U$7:$Z$3506,3,FALSE),IF($C$671&gt;0,VLOOKUP($C883,PERSONALE!$U$7:$Z$3506,3,FALSE),IF($C$672&gt;0,VLOOKUP($C883,ENTRATE!$U$7:$Z$1006,3,FALSE),""))))</f>
        <v/>
      </c>
      <c r="E883" s="64" t="str">
        <f t="shared" si="44"/>
        <v/>
      </c>
      <c r="F883" s="64" t="e">
        <f t="shared" si="45"/>
        <v>#NUM!</v>
      </c>
      <c r="G883" s="63" t="str">
        <f>IF($C$669&gt;0,VLOOKUP($C883,SPESA!$U$7:$Z$5006,5,FALSE),IF($C$670&gt;0,VLOOKUP($C883,CASA!$U$7:$Z$3506,5,FALSE),IF($C$671&gt;0,VLOOKUP($C883,PERSONALE!$U$7:$Z$3506,5,FALSE),IF($C$672&gt;0,VLOOKUP($C883,ENTRATE!$U$7:$Z$1006,5,FALSE),""))))</f>
        <v/>
      </c>
      <c r="H883" s="65" t="str">
        <f>IF($C$669&gt;0,VLOOKUP($C883,SPESA!$U$7:$Z$5006,6,FALSE),IF($C$670&gt;0,VLOOKUP($C883,CASA!$U$7:$Z$3506,6,FALSE),IF($C$671&gt;0,VLOOKUP($C883,PERSONALE!$U$7:$Z$3506,6,FALSE),IF($C$672&gt;0,VLOOKUP($C883,ENTRATE!$U$7:$Z$1006,6,FALSE),""))))</f>
        <v/>
      </c>
      <c r="I883" s="264">
        <v>210</v>
      </c>
      <c r="J883" s="66" t="e">
        <f t="shared" si="46"/>
        <v>#N/A</v>
      </c>
      <c r="K883" s="1"/>
    </row>
    <row r="884" spans="1:11" hidden="1">
      <c r="A884" s="1"/>
      <c r="B884" s="265" t="e">
        <f>VLOOKUP(E884,$F$674:$I$1173,4,FALSE)+COUNTIF(J$674:J883,J884)</f>
        <v>#N/A</v>
      </c>
      <c r="C884" s="264">
        <v>211</v>
      </c>
      <c r="D884" s="64" t="str">
        <f>IF($C$669&gt;0,VLOOKUP($C884,SPESA!$U$7:$Z$5006,3,FALSE),IF($C$670&gt;0,VLOOKUP($C884,CASA!$U$7:$Z$3506,3,FALSE),IF($C$671&gt;0,VLOOKUP($C884,PERSONALE!$U$7:$Z$3506,3,FALSE),IF($C$672&gt;0,VLOOKUP($C884,ENTRATE!$U$7:$Z$1006,3,FALSE),""))))</f>
        <v/>
      </c>
      <c r="E884" s="64" t="str">
        <f t="shared" si="44"/>
        <v/>
      </c>
      <c r="F884" s="64" t="e">
        <f t="shared" si="45"/>
        <v>#NUM!</v>
      </c>
      <c r="G884" s="63" t="str">
        <f>IF($C$669&gt;0,VLOOKUP($C884,SPESA!$U$7:$Z$5006,5,FALSE),IF($C$670&gt;0,VLOOKUP($C884,CASA!$U$7:$Z$3506,5,FALSE),IF($C$671&gt;0,VLOOKUP($C884,PERSONALE!$U$7:$Z$3506,5,FALSE),IF($C$672&gt;0,VLOOKUP($C884,ENTRATE!$U$7:$Z$1006,5,FALSE),""))))</f>
        <v/>
      </c>
      <c r="H884" s="65" t="str">
        <f>IF($C$669&gt;0,VLOOKUP($C884,SPESA!$U$7:$Z$5006,6,FALSE),IF($C$670&gt;0,VLOOKUP($C884,CASA!$U$7:$Z$3506,6,FALSE),IF($C$671&gt;0,VLOOKUP($C884,PERSONALE!$U$7:$Z$3506,6,FALSE),IF($C$672&gt;0,VLOOKUP($C884,ENTRATE!$U$7:$Z$1006,6,FALSE),""))))</f>
        <v/>
      </c>
      <c r="I884" s="264">
        <v>211</v>
      </c>
      <c r="J884" s="66" t="e">
        <f t="shared" si="46"/>
        <v>#N/A</v>
      </c>
      <c r="K884" s="1"/>
    </row>
    <row r="885" spans="1:11" hidden="1">
      <c r="A885" s="1"/>
      <c r="B885" s="265" t="e">
        <f>VLOOKUP(E885,$F$674:$I$1173,4,FALSE)+COUNTIF(J$674:J884,J885)</f>
        <v>#N/A</v>
      </c>
      <c r="C885" s="264">
        <v>212</v>
      </c>
      <c r="D885" s="64" t="str">
        <f>IF($C$669&gt;0,VLOOKUP($C885,SPESA!$U$7:$Z$5006,3,FALSE),IF($C$670&gt;0,VLOOKUP($C885,CASA!$U$7:$Z$3506,3,FALSE),IF($C$671&gt;0,VLOOKUP($C885,PERSONALE!$U$7:$Z$3506,3,FALSE),IF($C$672&gt;0,VLOOKUP($C885,ENTRATE!$U$7:$Z$1006,3,FALSE),""))))</f>
        <v/>
      </c>
      <c r="E885" s="64" t="str">
        <f t="shared" si="44"/>
        <v/>
      </c>
      <c r="F885" s="64" t="e">
        <f t="shared" si="45"/>
        <v>#NUM!</v>
      </c>
      <c r="G885" s="63" t="str">
        <f>IF($C$669&gt;0,VLOOKUP($C885,SPESA!$U$7:$Z$5006,5,FALSE),IF($C$670&gt;0,VLOOKUP($C885,CASA!$U$7:$Z$3506,5,FALSE),IF($C$671&gt;0,VLOOKUP($C885,PERSONALE!$U$7:$Z$3506,5,FALSE),IF($C$672&gt;0,VLOOKUP($C885,ENTRATE!$U$7:$Z$1006,5,FALSE),""))))</f>
        <v/>
      </c>
      <c r="H885" s="65" t="str">
        <f>IF($C$669&gt;0,VLOOKUP($C885,SPESA!$U$7:$Z$5006,6,FALSE),IF($C$670&gt;0,VLOOKUP($C885,CASA!$U$7:$Z$3506,6,FALSE),IF($C$671&gt;0,VLOOKUP($C885,PERSONALE!$U$7:$Z$3506,6,FALSE),IF($C$672&gt;0,VLOOKUP($C885,ENTRATE!$U$7:$Z$1006,6,FALSE),""))))</f>
        <v/>
      </c>
      <c r="I885" s="264">
        <v>212</v>
      </c>
      <c r="J885" s="66" t="e">
        <f t="shared" si="46"/>
        <v>#N/A</v>
      </c>
      <c r="K885" s="1"/>
    </row>
    <row r="886" spans="1:11" hidden="1">
      <c r="A886" s="1"/>
      <c r="B886" s="265" t="e">
        <f>VLOOKUP(E886,$F$674:$I$1173,4,FALSE)+COUNTIF(J$674:J885,J886)</f>
        <v>#N/A</v>
      </c>
      <c r="C886" s="264">
        <v>213</v>
      </c>
      <c r="D886" s="64" t="str">
        <f>IF($C$669&gt;0,VLOOKUP($C886,SPESA!$U$7:$Z$5006,3,FALSE),IF($C$670&gt;0,VLOOKUP($C886,CASA!$U$7:$Z$3506,3,FALSE),IF($C$671&gt;0,VLOOKUP($C886,PERSONALE!$U$7:$Z$3506,3,FALSE),IF($C$672&gt;0,VLOOKUP($C886,ENTRATE!$U$7:$Z$1006,3,FALSE),""))))</f>
        <v/>
      </c>
      <c r="E886" s="64" t="str">
        <f t="shared" si="44"/>
        <v/>
      </c>
      <c r="F886" s="64" t="e">
        <f t="shared" si="45"/>
        <v>#NUM!</v>
      </c>
      <c r="G886" s="63" t="str">
        <f>IF($C$669&gt;0,VLOOKUP($C886,SPESA!$U$7:$Z$5006,5,FALSE),IF($C$670&gt;0,VLOOKUP($C886,CASA!$U$7:$Z$3506,5,FALSE),IF($C$671&gt;0,VLOOKUP($C886,PERSONALE!$U$7:$Z$3506,5,FALSE),IF($C$672&gt;0,VLOOKUP($C886,ENTRATE!$U$7:$Z$1006,5,FALSE),""))))</f>
        <v/>
      </c>
      <c r="H886" s="65" t="str">
        <f>IF($C$669&gt;0,VLOOKUP($C886,SPESA!$U$7:$Z$5006,6,FALSE),IF($C$670&gt;0,VLOOKUP($C886,CASA!$U$7:$Z$3506,6,FALSE),IF($C$671&gt;0,VLOOKUP($C886,PERSONALE!$U$7:$Z$3506,6,FALSE),IF($C$672&gt;0,VLOOKUP($C886,ENTRATE!$U$7:$Z$1006,6,FALSE),""))))</f>
        <v/>
      </c>
      <c r="I886" s="264">
        <v>213</v>
      </c>
      <c r="J886" s="66" t="e">
        <f t="shared" si="46"/>
        <v>#N/A</v>
      </c>
      <c r="K886" s="1"/>
    </row>
    <row r="887" spans="1:11" hidden="1">
      <c r="A887" s="1"/>
      <c r="B887" s="265" t="e">
        <f>VLOOKUP(E887,$F$674:$I$1173,4,FALSE)+COUNTIF(J$674:J886,J887)</f>
        <v>#N/A</v>
      </c>
      <c r="C887" s="264">
        <v>214</v>
      </c>
      <c r="D887" s="64" t="str">
        <f>IF($C$669&gt;0,VLOOKUP($C887,SPESA!$U$7:$Z$5006,3,FALSE),IF($C$670&gt;0,VLOOKUP($C887,CASA!$U$7:$Z$3506,3,FALSE),IF($C$671&gt;0,VLOOKUP($C887,PERSONALE!$U$7:$Z$3506,3,FALSE),IF($C$672&gt;0,VLOOKUP($C887,ENTRATE!$U$7:$Z$1006,3,FALSE),""))))</f>
        <v/>
      </c>
      <c r="E887" s="64" t="str">
        <f t="shared" si="44"/>
        <v/>
      </c>
      <c r="F887" s="64" t="e">
        <f t="shared" si="45"/>
        <v>#NUM!</v>
      </c>
      <c r="G887" s="63" t="str">
        <f>IF($C$669&gt;0,VLOOKUP($C887,SPESA!$U$7:$Z$5006,5,FALSE),IF($C$670&gt;0,VLOOKUP($C887,CASA!$U$7:$Z$3506,5,FALSE),IF($C$671&gt;0,VLOOKUP($C887,PERSONALE!$U$7:$Z$3506,5,FALSE),IF($C$672&gt;0,VLOOKUP($C887,ENTRATE!$U$7:$Z$1006,5,FALSE),""))))</f>
        <v/>
      </c>
      <c r="H887" s="65" t="str">
        <f>IF($C$669&gt;0,VLOOKUP($C887,SPESA!$U$7:$Z$5006,6,FALSE),IF($C$670&gt;0,VLOOKUP($C887,CASA!$U$7:$Z$3506,6,FALSE),IF($C$671&gt;0,VLOOKUP($C887,PERSONALE!$U$7:$Z$3506,6,FALSE),IF($C$672&gt;0,VLOOKUP($C887,ENTRATE!$U$7:$Z$1006,6,FALSE),""))))</f>
        <v/>
      </c>
      <c r="I887" s="264">
        <v>214</v>
      </c>
      <c r="J887" s="66" t="e">
        <f t="shared" si="46"/>
        <v>#N/A</v>
      </c>
      <c r="K887" s="1"/>
    </row>
    <row r="888" spans="1:11" hidden="1">
      <c r="A888" s="1"/>
      <c r="B888" s="265" t="e">
        <f>VLOOKUP(E888,$F$674:$I$1173,4,FALSE)+COUNTIF(J$674:J887,J888)</f>
        <v>#N/A</v>
      </c>
      <c r="C888" s="264">
        <v>215</v>
      </c>
      <c r="D888" s="64" t="str">
        <f>IF($C$669&gt;0,VLOOKUP($C888,SPESA!$U$7:$Z$5006,3,FALSE),IF($C$670&gt;0,VLOOKUP($C888,CASA!$U$7:$Z$3506,3,FALSE),IF($C$671&gt;0,VLOOKUP($C888,PERSONALE!$U$7:$Z$3506,3,FALSE),IF($C$672&gt;0,VLOOKUP($C888,ENTRATE!$U$7:$Z$1006,3,FALSE),""))))</f>
        <v/>
      </c>
      <c r="E888" s="64" t="str">
        <f t="shared" si="44"/>
        <v/>
      </c>
      <c r="F888" s="64" t="e">
        <f t="shared" si="45"/>
        <v>#NUM!</v>
      </c>
      <c r="G888" s="63" t="str">
        <f>IF($C$669&gt;0,VLOOKUP($C888,SPESA!$U$7:$Z$5006,5,FALSE),IF($C$670&gt;0,VLOOKUP($C888,CASA!$U$7:$Z$3506,5,FALSE),IF($C$671&gt;0,VLOOKUP($C888,PERSONALE!$U$7:$Z$3506,5,FALSE),IF($C$672&gt;0,VLOOKUP($C888,ENTRATE!$U$7:$Z$1006,5,FALSE),""))))</f>
        <v/>
      </c>
      <c r="H888" s="65" t="str">
        <f>IF($C$669&gt;0,VLOOKUP($C888,SPESA!$U$7:$Z$5006,6,FALSE),IF($C$670&gt;0,VLOOKUP($C888,CASA!$U$7:$Z$3506,6,FALSE),IF($C$671&gt;0,VLOOKUP($C888,PERSONALE!$U$7:$Z$3506,6,FALSE),IF($C$672&gt;0,VLOOKUP($C888,ENTRATE!$U$7:$Z$1006,6,FALSE),""))))</f>
        <v/>
      </c>
      <c r="I888" s="264">
        <v>215</v>
      </c>
      <c r="J888" s="66" t="e">
        <f t="shared" si="46"/>
        <v>#N/A</v>
      </c>
      <c r="K888" s="1"/>
    </row>
    <row r="889" spans="1:11" hidden="1">
      <c r="A889" s="1"/>
      <c r="B889" s="265" t="e">
        <f>VLOOKUP(E889,$F$674:$I$1173,4,FALSE)+COUNTIF(J$674:J888,J889)</f>
        <v>#N/A</v>
      </c>
      <c r="C889" s="264">
        <v>216</v>
      </c>
      <c r="D889" s="64" t="str">
        <f>IF($C$669&gt;0,VLOOKUP($C889,SPESA!$U$7:$Z$5006,3,FALSE),IF($C$670&gt;0,VLOOKUP($C889,CASA!$U$7:$Z$3506,3,FALSE),IF($C$671&gt;0,VLOOKUP($C889,PERSONALE!$U$7:$Z$3506,3,FALSE),IF($C$672&gt;0,VLOOKUP($C889,ENTRATE!$U$7:$Z$1006,3,FALSE),""))))</f>
        <v/>
      </c>
      <c r="E889" s="64" t="str">
        <f t="shared" si="44"/>
        <v/>
      </c>
      <c r="F889" s="64" t="e">
        <f t="shared" si="45"/>
        <v>#NUM!</v>
      </c>
      <c r="G889" s="63" t="str">
        <f>IF($C$669&gt;0,VLOOKUP($C889,SPESA!$U$7:$Z$5006,5,FALSE),IF($C$670&gt;0,VLOOKUP($C889,CASA!$U$7:$Z$3506,5,FALSE),IF($C$671&gt;0,VLOOKUP($C889,PERSONALE!$U$7:$Z$3506,5,FALSE),IF($C$672&gt;0,VLOOKUP($C889,ENTRATE!$U$7:$Z$1006,5,FALSE),""))))</f>
        <v/>
      </c>
      <c r="H889" s="65" t="str">
        <f>IF($C$669&gt;0,VLOOKUP($C889,SPESA!$U$7:$Z$5006,6,FALSE),IF($C$670&gt;0,VLOOKUP($C889,CASA!$U$7:$Z$3506,6,FALSE),IF($C$671&gt;0,VLOOKUP($C889,PERSONALE!$U$7:$Z$3506,6,FALSE),IF($C$672&gt;0,VLOOKUP($C889,ENTRATE!$U$7:$Z$1006,6,FALSE),""))))</f>
        <v/>
      </c>
      <c r="I889" s="264">
        <v>216</v>
      </c>
      <c r="J889" s="66" t="e">
        <f t="shared" si="46"/>
        <v>#N/A</v>
      </c>
      <c r="K889" s="1"/>
    </row>
    <row r="890" spans="1:11" hidden="1">
      <c r="A890" s="1"/>
      <c r="B890" s="265" t="e">
        <f>VLOOKUP(E890,$F$674:$I$1173,4,FALSE)+COUNTIF(J$674:J889,J890)</f>
        <v>#N/A</v>
      </c>
      <c r="C890" s="264">
        <v>217</v>
      </c>
      <c r="D890" s="64" t="str">
        <f>IF($C$669&gt;0,VLOOKUP($C890,SPESA!$U$7:$Z$5006,3,FALSE),IF($C$670&gt;0,VLOOKUP($C890,CASA!$U$7:$Z$3506,3,FALSE),IF($C$671&gt;0,VLOOKUP($C890,PERSONALE!$U$7:$Z$3506,3,FALSE),IF($C$672&gt;0,VLOOKUP($C890,ENTRATE!$U$7:$Z$1006,3,FALSE),""))))</f>
        <v/>
      </c>
      <c r="E890" s="64" t="str">
        <f t="shared" si="44"/>
        <v/>
      </c>
      <c r="F890" s="64" t="e">
        <f t="shared" si="45"/>
        <v>#NUM!</v>
      </c>
      <c r="G890" s="63" t="str">
        <f>IF($C$669&gt;0,VLOOKUP($C890,SPESA!$U$7:$Z$5006,5,FALSE),IF($C$670&gt;0,VLOOKUP($C890,CASA!$U$7:$Z$3506,5,FALSE),IF($C$671&gt;0,VLOOKUP($C890,PERSONALE!$U$7:$Z$3506,5,FALSE),IF($C$672&gt;0,VLOOKUP($C890,ENTRATE!$U$7:$Z$1006,5,FALSE),""))))</f>
        <v/>
      </c>
      <c r="H890" s="65" t="str">
        <f>IF($C$669&gt;0,VLOOKUP($C890,SPESA!$U$7:$Z$5006,6,FALSE),IF($C$670&gt;0,VLOOKUP($C890,CASA!$U$7:$Z$3506,6,FALSE),IF($C$671&gt;0,VLOOKUP($C890,PERSONALE!$U$7:$Z$3506,6,FALSE),IF($C$672&gt;0,VLOOKUP($C890,ENTRATE!$U$7:$Z$1006,6,FALSE),""))))</f>
        <v/>
      </c>
      <c r="I890" s="264">
        <v>217</v>
      </c>
      <c r="J890" s="66" t="e">
        <f t="shared" si="46"/>
        <v>#N/A</v>
      </c>
      <c r="K890" s="1"/>
    </row>
    <row r="891" spans="1:11" hidden="1">
      <c r="A891" s="1"/>
      <c r="B891" s="265" t="e">
        <f>VLOOKUP(E891,$F$674:$I$1173,4,FALSE)+COUNTIF(J$674:J890,J891)</f>
        <v>#N/A</v>
      </c>
      <c r="C891" s="264">
        <v>218</v>
      </c>
      <c r="D891" s="64" t="str">
        <f>IF($C$669&gt;0,VLOOKUP($C891,SPESA!$U$7:$Z$5006,3,FALSE),IF($C$670&gt;0,VLOOKUP($C891,CASA!$U$7:$Z$3506,3,FALSE),IF($C$671&gt;0,VLOOKUP($C891,PERSONALE!$U$7:$Z$3506,3,FALSE),IF($C$672&gt;0,VLOOKUP($C891,ENTRATE!$U$7:$Z$1006,3,FALSE),""))))</f>
        <v/>
      </c>
      <c r="E891" s="64" t="str">
        <f t="shared" si="44"/>
        <v/>
      </c>
      <c r="F891" s="64" t="e">
        <f t="shared" si="45"/>
        <v>#NUM!</v>
      </c>
      <c r="G891" s="63" t="str">
        <f>IF($C$669&gt;0,VLOOKUP($C891,SPESA!$U$7:$Z$5006,5,FALSE),IF($C$670&gt;0,VLOOKUP($C891,CASA!$U$7:$Z$3506,5,FALSE),IF($C$671&gt;0,VLOOKUP($C891,PERSONALE!$U$7:$Z$3506,5,FALSE),IF($C$672&gt;0,VLOOKUP($C891,ENTRATE!$U$7:$Z$1006,5,FALSE),""))))</f>
        <v/>
      </c>
      <c r="H891" s="65" t="str">
        <f>IF($C$669&gt;0,VLOOKUP($C891,SPESA!$U$7:$Z$5006,6,FALSE),IF($C$670&gt;0,VLOOKUP($C891,CASA!$U$7:$Z$3506,6,FALSE),IF($C$671&gt;0,VLOOKUP($C891,PERSONALE!$U$7:$Z$3506,6,FALSE),IF($C$672&gt;0,VLOOKUP($C891,ENTRATE!$U$7:$Z$1006,6,FALSE),""))))</f>
        <v/>
      </c>
      <c r="I891" s="264">
        <v>218</v>
      </c>
      <c r="J891" s="66" t="e">
        <f t="shared" si="46"/>
        <v>#N/A</v>
      </c>
      <c r="K891" s="1"/>
    </row>
    <row r="892" spans="1:11" hidden="1">
      <c r="A892" s="1"/>
      <c r="B892" s="265" t="e">
        <f>VLOOKUP(E892,$F$674:$I$1173,4,FALSE)+COUNTIF(J$674:J891,J892)</f>
        <v>#N/A</v>
      </c>
      <c r="C892" s="264">
        <v>219</v>
      </c>
      <c r="D892" s="64" t="str">
        <f>IF($C$669&gt;0,VLOOKUP($C892,SPESA!$U$7:$Z$5006,3,FALSE),IF($C$670&gt;0,VLOOKUP($C892,CASA!$U$7:$Z$3506,3,FALSE),IF($C$671&gt;0,VLOOKUP($C892,PERSONALE!$U$7:$Z$3506,3,FALSE),IF($C$672&gt;0,VLOOKUP($C892,ENTRATE!$U$7:$Z$1006,3,FALSE),""))))</f>
        <v/>
      </c>
      <c r="E892" s="64" t="str">
        <f t="shared" si="44"/>
        <v/>
      </c>
      <c r="F892" s="64" t="e">
        <f t="shared" si="45"/>
        <v>#NUM!</v>
      </c>
      <c r="G892" s="63" t="str">
        <f>IF($C$669&gt;0,VLOOKUP($C892,SPESA!$U$7:$Z$5006,5,FALSE),IF($C$670&gt;0,VLOOKUP($C892,CASA!$U$7:$Z$3506,5,FALSE),IF($C$671&gt;0,VLOOKUP($C892,PERSONALE!$U$7:$Z$3506,5,FALSE),IF($C$672&gt;0,VLOOKUP($C892,ENTRATE!$U$7:$Z$1006,5,FALSE),""))))</f>
        <v/>
      </c>
      <c r="H892" s="65" t="str">
        <f>IF($C$669&gt;0,VLOOKUP($C892,SPESA!$U$7:$Z$5006,6,FALSE),IF($C$670&gt;0,VLOOKUP($C892,CASA!$U$7:$Z$3506,6,FALSE),IF($C$671&gt;0,VLOOKUP($C892,PERSONALE!$U$7:$Z$3506,6,FALSE),IF($C$672&gt;0,VLOOKUP($C892,ENTRATE!$U$7:$Z$1006,6,FALSE),""))))</f>
        <v/>
      </c>
      <c r="I892" s="264">
        <v>219</v>
      </c>
      <c r="J892" s="66" t="e">
        <f t="shared" si="46"/>
        <v>#N/A</v>
      </c>
      <c r="K892" s="1"/>
    </row>
    <row r="893" spans="1:11" hidden="1">
      <c r="A893" s="1"/>
      <c r="B893" s="265" t="e">
        <f>VLOOKUP(E893,$F$674:$I$1173,4,FALSE)+COUNTIF(J$674:J892,J893)</f>
        <v>#N/A</v>
      </c>
      <c r="C893" s="264">
        <v>220</v>
      </c>
      <c r="D893" s="64" t="str">
        <f>IF($C$669&gt;0,VLOOKUP($C893,SPESA!$U$7:$Z$5006,3,FALSE),IF($C$670&gt;0,VLOOKUP($C893,CASA!$U$7:$Z$3506,3,FALSE),IF($C$671&gt;0,VLOOKUP($C893,PERSONALE!$U$7:$Z$3506,3,FALSE),IF($C$672&gt;0,VLOOKUP($C893,ENTRATE!$U$7:$Z$1006,3,FALSE),""))))</f>
        <v/>
      </c>
      <c r="E893" s="64" t="str">
        <f t="shared" si="44"/>
        <v/>
      </c>
      <c r="F893" s="64" t="e">
        <f t="shared" si="45"/>
        <v>#NUM!</v>
      </c>
      <c r="G893" s="63" t="str">
        <f>IF($C$669&gt;0,VLOOKUP($C893,SPESA!$U$7:$Z$5006,5,FALSE),IF($C$670&gt;0,VLOOKUP($C893,CASA!$U$7:$Z$3506,5,FALSE),IF($C$671&gt;0,VLOOKUP($C893,PERSONALE!$U$7:$Z$3506,5,FALSE),IF($C$672&gt;0,VLOOKUP($C893,ENTRATE!$U$7:$Z$1006,5,FALSE),""))))</f>
        <v/>
      </c>
      <c r="H893" s="65" t="str">
        <f>IF($C$669&gt;0,VLOOKUP($C893,SPESA!$U$7:$Z$5006,6,FALSE),IF($C$670&gt;0,VLOOKUP($C893,CASA!$U$7:$Z$3506,6,FALSE),IF($C$671&gt;0,VLOOKUP($C893,PERSONALE!$U$7:$Z$3506,6,FALSE),IF($C$672&gt;0,VLOOKUP($C893,ENTRATE!$U$7:$Z$1006,6,FALSE),""))))</f>
        <v/>
      </c>
      <c r="I893" s="264">
        <v>220</v>
      </c>
      <c r="J893" s="66" t="e">
        <f t="shared" si="46"/>
        <v>#N/A</v>
      </c>
      <c r="K893" s="1"/>
    </row>
    <row r="894" spans="1:11" hidden="1">
      <c r="A894" s="1"/>
      <c r="B894" s="265" t="e">
        <f>VLOOKUP(E894,$F$674:$I$1173,4,FALSE)+COUNTIF(J$674:J893,J894)</f>
        <v>#N/A</v>
      </c>
      <c r="C894" s="264">
        <v>221</v>
      </c>
      <c r="D894" s="64" t="str">
        <f>IF($C$669&gt;0,VLOOKUP($C894,SPESA!$U$7:$Z$5006,3,FALSE),IF($C$670&gt;0,VLOOKUP($C894,CASA!$U$7:$Z$3506,3,FALSE),IF($C$671&gt;0,VLOOKUP($C894,PERSONALE!$U$7:$Z$3506,3,FALSE),IF($C$672&gt;0,VLOOKUP($C894,ENTRATE!$U$7:$Z$1006,3,FALSE),""))))</f>
        <v/>
      </c>
      <c r="E894" s="64" t="str">
        <f t="shared" si="44"/>
        <v/>
      </c>
      <c r="F894" s="64" t="e">
        <f t="shared" si="45"/>
        <v>#NUM!</v>
      </c>
      <c r="G894" s="63" t="str">
        <f>IF($C$669&gt;0,VLOOKUP($C894,SPESA!$U$7:$Z$5006,5,FALSE),IF($C$670&gt;0,VLOOKUP($C894,CASA!$U$7:$Z$3506,5,FALSE),IF($C$671&gt;0,VLOOKUP($C894,PERSONALE!$U$7:$Z$3506,5,FALSE),IF($C$672&gt;0,VLOOKUP($C894,ENTRATE!$U$7:$Z$1006,5,FALSE),""))))</f>
        <v/>
      </c>
      <c r="H894" s="65" t="str">
        <f>IF($C$669&gt;0,VLOOKUP($C894,SPESA!$U$7:$Z$5006,6,FALSE),IF($C$670&gt;0,VLOOKUP($C894,CASA!$U$7:$Z$3506,6,FALSE),IF($C$671&gt;0,VLOOKUP($C894,PERSONALE!$U$7:$Z$3506,6,FALSE),IF($C$672&gt;0,VLOOKUP($C894,ENTRATE!$U$7:$Z$1006,6,FALSE),""))))</f>
        <v/>
      </c>
      <c r="I894" s="264">
        <v>221</v>
      </c>
      <c r="J894" s="66" t="e">
        <f t="shared" si="46"/>
        <v>#N/A</v>
      </c>
      <c r="K894" s="1"/>
    </row>
    <row r="895" spans="1:11" hidden="1">
      <c r="A895" s="1"/>
      <c r="B895" s="265" t="e">
        <f>VLOOKUP(E895,$F$674:$I$1173,4,FALSE)+COUNTIF(J$674:J894,J895)</f>
        <v>#N/A</v>
      </c>
      <c r="C895" s="264">
        <v>222</v>
      </c>
      <c r="D895" s="64" t="str">
        <f>IF($C$669&gt;0,VLOOKUP($C895,SPESA!$U$7:$Z$5006,3,FALSE),IF($C$670&gt;0,VLOOKUP($C895,CASA!$U$7:$Z$3506,3,FALSE),IF($C$671&gt;0,VLOOKUP($C895,PERSONALE!$U$7:$Z$3506,3,FALSE),IF($C$672&gt;0,VLOOKUP($C895,ENTRATE!$U$7:$Z$1006,3,FALSE),""))))</f>
        <v/>
      </c>
      <c r="E895" s="64" t="str">
        <f t="shared" si="44"/>
        <v/>
      </c>
      <c r="F895" s="64" t="e">
        <f t="shared" si="45"/>
        <v>#NUM!</v>
      </c>
      <c r="G895" s="63" t="str">
        <f>IF($C$669&gt;0,VLOOKUP($C895,SPESA!$U$7:$Z$5006,5,FALSE),IF($C$670&gt;0,VLOOKUP($C895,CASA!$U$7:$Z$3506,5,FALSE),IF($C$671&gt;0,VLOOKUP($C895,PERSONALE!$U$7:$Z$3506,5,FALSE),IF($C$672&gt;0,VLOOKUP($C895,ENTRATE!$U$7:$Z$1006,5,FALSE),""))))</f>
        <v/>
      </c>
      <c r="H895" s="65" t="str">
        <f>IF($C$669&gt;0,VLOOKUP($C895,SPESA!$U$7:$Z$5006,6,FALSE),IF($C$670&gt;0,VLOOKUP($C895,CASA!$U$7:$Z$3506,6,FALSE),IF($C$671&gt;0,VLOOKUP($C895,PERSONALE!$U$7:$Z$3506,6,FALSE),IF($C$672&gt;0,VLOOKUP($C895,ENTRATE!$U$7:$Z$1006,6,FALSE),""))))</f>
        <v/>
      </c>
      <c r="I895" s="264">
        <v>222</v>
      </c>
      <c r="J895" s="66" t="e">
        <f t="shared" si="46"/>
        <v>#N/A</v>
      </c>
      <c r="K895" s="1"/>
    </row>
    <row r="896" spans="1:11" hidden="1">
      <c r="A896" s="1"/>
      <c r="B896" s="265" t="e">
        <f>VLOOKUP(E896,$F$674:$I$1173,4,FALSE)+COUNTIF(J$674:J895,J896)</f>
        <v>#N/A</v>
      </c>
      <c r="C896" s="264">
        <v>223</v>
      </c>
      <c r="D896" s="64" t="str">
        <f>IF($C$669&gt;0,VLOOKUP($C896,SPESA!$U$7:$Z$5006,3,FALSE),IF($C$670&gt;0,VLOOKUP($C896,CASA!$U$7:$Z$3506,3,FALSE),IF($C$671&gt;0,VLOOKUP($C896,PERSONALE!$U$7:$Z$3506,3,FALSE),IF($C$672&gt;0,VLOOKUP($C896,ENTRATE!$U$7:$Z$1006,3,FALSE),""))))</f>
        <v/>
      </c>
      <c r="E896" s="64" t="str">
        <f t="shared" si="44"/>
        <v/>
      </c>
      <c r="F896" s="64" t="e">
        <f t="shared" si="45"/>
        <v>#NUM!</v>
      </c>
      <c r="G896" s="63" t="str">
        <f>IF($C$669&gt;0,VLOOKUP($C896,SPESA!$U$7:$Z$5006,5,FALSE),IF($C$670&gt;0,VLOOKUP($C896,CASA!$U$7:$Z$3506,5,FALSE),IF($C$671&gt;0,VLOOKUP($C896,PERSONALE!$U$7:$Z$3506,5,FALSE),IF($C$672&gt;0,VLOOKUP($C896,ENTRATE!$U$7:$Z$1006,5,FALSE),""))))</f>
        <v/>
      </c>
      <c r="H896" s="65" t="str">
        <f>IF($C$669&gt;0,VLOOKUP($C896,SPESA!$U$7:$Z$5006,6,FALSE),IF($C$670&gt;0,VLOOKUP($C896,CASA!$U$7:$Z$3506,6,FALSE),IF($C$671&gt;0,VLOOKUP($C896,PERSONALE!$U$7:$Z$3506,6,FALSE),IF($C$672&gt;0,VLOOKUP($C896,ENTRATE!$U$7:$Z$1006,6,FALSE),""))))</f>
        <v/>
      </c>
      <c r="I896" s="264">
        <v>223</v>
      </c>
      <c r="J896" s="66" t="e">
        <f t="shared" si="46"/>
        <v>#N/A</v>
      </c>
      <c r="K896" s="1"/>
    </row>
    <row r="897" spans="1:11" hidden="1">
      <c r="A897" s="1"/>
      <c r="B897" s="265" t="e">
        <f>VLOOKUP(E897,$F$674:$I$1173,4,FALSE)+COUNTIF(J$674:J896,J897)</f>
        <v>#N/A</v>
      </c>
      <c r="C897" s="264">
        <v>224</v>
      </c>
      <c r="D897" s="64" t="str">
        <f>IF($C$669&gt;0,VLOOKUP($C897,SPESA!$U$7:$Z$5006,3,FALSE),IF($C$670&gt;0,VLOOKUP($C897,CASA!$U$7:$Z$3506,3,FALSE),IF($C$671&gt;0,VLOOKUP($C897,PERSONALE!$U$7:$Z$3506,3,FALSE),IF($C$672&gt;0,VLOOKUP($C897,ENTRATE!$U$7:$Z$1006,3,FALSE),""))))</f>
        <v/>
      </c>
      <c r="E897" s="64" t="str">
        <f t="shared" si="44"/>
        <v/>
      </c>
      <c r="F897" s="64" t="e">
        <f t="shared" si="45"/>
        <v>#NUM!</v>
      </c>
      <c r="G897" s="63" t="str">
        <f>IF($C$669&gt;0,VLOOKUP($C897,SPESA!$U$7:$Z$5006,5,FALSE),IF($C$670&gt;0,VLOOKUP($C897,CASA!$U$7:$Z$3506,5,FALSE),IF($C$671&gt;0,VLOOKUP($C897,PERSONALE!$U$7:$Z$3506,5,FALSE),IF($C$672&gt;0,VLOOKUP($C897,ENTRATE!$U$7:$Z$1006,5,FALSE),""))))</f>
        <v/>
      </c>
      <c r="H897" s="65" t="str">
        <f>IF($C$669&gt;0,VLOOKUP($C897,SPESA!$U$7:$Z$5006,6,FALSE),IF($C$670&gt;0,VLOOKUP($C897,CASA!$U$7:$Z$3506,6,FALSE),IF($C$671&gt;0,VLOOKUP($C897,PERSONALE!$U$7:$Z$3506,6,FALSE),IF($C$672&gt;0,VLOOKUP($C897,ENTRATE!$U$7:$Z$1006,6,FALSE),""))))</f>
        <v/>
      </c>
      <c r="I897" s="264">
        <v>224</v>
      </c>
      <c r="J897" s="66" t="e">
        <f t="shared" si="46"/>
        <v>#N/A</v>
      </c>
      <c r="K897" s="1"/>
    </row>
    <row r="898" spans="1:11" hidden="1">
      <c r="A898" s="1"/>
      <c r="B898" s="265" t="e">
        <f>VLOOKUP(E898,$F$674:$I$1173,4,FALSE)+COUNTIF(J$674:J897,J898)</f>
        <v>#N/A</v>
      </c>
      <c r="C898" s="264">
        <v>225</v>
      </c>
      <c r="D898" s="64" t="str">
        <f>IF($C$669&gt;0,VLOOKUP($C898,SPESA!$U$7:$Z$5006,3,FALSE),IF($C$670&gt;0,VLOOKUP($C898,CASA!$U$7:$Z$3506,3,FALSE),IF($C$671&gt;0,VLOOKUP($C898,PERSONALE!$U$7:$Z$3506,3,FALSE),IF($C$672&gt;0,VLOOKUP($C898,ENTRATE!$U$7:$Z$1006,3,FALSE),""))))</f>
        <v/>
      </c>
      <c r="E898" s="64" t="str">
        <f t="shared" si="44"/>
        <v/>
      </c>
      <c r="F898" s="64" t="e">
        <f t="shared" si="45"/>
        <v>#NUM!</v>
      </c>
      <c r="G898" s="63" t="str">
        <f>IF($C$669&gt;0,VLOOKUP($C898,SPESA!$U$7:$Z$5006,5,FALSE),IF($C$670&gt;0,VLOOKUP($C898,CASA!$U$7:$Z$3506,5,FALSE),IF($C$671&gt;0,VLOOKUP($C898,PERSONALE!$U$7:$Z$3506,5,FALSE),IF($C$672&gt;0,VLOOKUP($C898,ENTRATE!$U$7:$Z$1006,5,FALSE),""))))</f>
        <v/>
      </c>
      <c r="H898" s="65" t="str">
        <f>IF($C$669&gt;0,VLOOKUP($C898,SPESA!$U$7:$Z$5006,6,FALSE),IF($C$670&gt;0,VLOOKUP($C898,CASA!$U$7:$Z$3506,6,FALSE),IF($C$671&gt;0,VLOOKUP($C898,PERSONALE!$U$7:$Z$3506,6,FALSE),IF($C$672&gt;0,VLOOKUP($C898,ENTRATE!$U$7:$Z$1006,6,FALSE),""))))</f>
        <v/>
      </c>
      <c r="I898" s="264">
        <v>225</v>
      </c>
      <c r="J898" s="66" t="e">
        <f t="shared" si="46"/>
        <v>#N/A</v>
      </c>
      <c r="K898" s="1"/>
    </row>
    <row r="899" spans="1:11" hidden="1">
      <c r="A899" s="1"/>
      <c r="B899" s="265" t="e">
        <f>VLOOKUP(E899,$F$674:$I$1173,4,FALSE)+COUNTIF(J$674:J898,J899)</f>
        <v>#N/A</v>
      </c>
      <c r="C899" s="264">
        <v>226</v>
      </c>
      <c r="D899" s="64" t="str">
        <f>IF($C$669&gt;0,VLOOKUP($C899,SPESA!$U$7:$Z$5006,3,FALSE),IF($C$670&gt;0,VLOOKUP($C899,CASA!$U$7:$Z$3506,3,FALSE),IF($C$671&gt;0,VLOOKUP($C899,PERSONALE!$U$7:$Z$3506,3,FALSE),IF($C$672&gt;0,VLOOKUP($C899,ENTRATE!$U$7:$Z$1006,3,FALSE),""))))</f>
        <v/>
      </c>
      <c r="E899" s="64" t="str">
        <f t="shared" si="44"/>
        <v/>
      </c>
      <c r="F899" s="64" t="e">
        <f t="shared" si="45"/>
        <v>#NUM!</v>
      </c>
      <c r="G899" s="63" t="str">
        <f>IF($C$669&gt;0,VLOOKUP($C899,SPESA!$U$7:$Z$5006,5,FALSE),IF($C$670&gt;0,VLOOKUP($C899,CASA!$U$7:$Z$3506,5,FALSE),IF($C$671&gt;0,VLOOKUP($C899,PERSONALE!$U$7:$Z$3506,5,FALSE),IF($C$672&gt;0,VLOOKUP($C899,ENTRATE!$U$7:$Z$1006,5,FALSE),""))))</f>
        <v/>
      </c>
      <c r="H899" s="65" t="str">
        <f>IF($C$669&gt;0,VLOOKUP($C899,SPESA!$U$7:$Z$5006,6,FALSE),IF($C$670&gt;0,VLOOKUP($C899,CASA!$U$7:$Z$3506,6,FALSE),IF($C$671&gt;0,VLOOKUP($C899,PERSONALE!$U$7:$Z$3506,6,FALSE),IF($C$672&gt;0,VLOOKUP($C899,ENTRATE!$U$7:$Z$1006,6,FALSE),""))))</f>
        <v/>
      </c>
      <c r="I899" s="264">
        <v>226</v>
      </c>
      <c r="J899" s="66" t="e">
        <f t="shared" si="46"/>
        <v>#N/A</v>
      </c>
      <c r="K899" s="1"/>
    </row>
    <row r="900" spans="1:11" hidden="1">
      <c r="A900" s="1"/>
      <c r="B900" s="265" t="e">
        <f>VLOOKUP(E900,$F$674:$I$1173,4,FALSE)+COUNTIF(J$674:J899,J900)</f>
        <v>#N/A</v>
      </c>
      <c r="C900" s="264">
        <v>227</v>
      </c>
      <c r="D900" s="64" t="str">
        <f>IF($C$669&gt;0,VLOOKUP($C900,SPESA!$U$7:$Z$5006,3,FALSE),IF($C$670&gt;0,VLOOKUP($C900,CASA!$U$7:$Z$3506,3,FALSE),IF($C$671&gt;0,VLOOKUP($C900,PERSONALE!$U$7:$Z$3506,3,FALSE),IF($C$672&gt;0,VLOOKUP($C900,ENTRATE!$U$7:$Z$1006,3,FALSE),""))))</f>
        <v/>
      </c>
      <c r="E900" s="64" t="str">
        <f t="shared" si="44"/>
        <v/>
      </c>
      <c r="F900" s="64" t="e">
        <f t="shared" si="45"/>
        <v>#NUM!</v>
      </c>
      <c r="G900" s="63" t="str">
        <f>IF($C$669&gt;0,VLOOKUP($C900,SPESA!$U$7:$Z$5006,5,FALSE),IF($C$670&gt;0,VLOOKUP($C900,CASA!$U$7:$Z$3506,5,FALSE),IF($C$671&gt;0,VLOOKUP($C900,PERSONALE!$U$7:$Z$3506,5,FALSE),IF($C$672&gt;0,VLOOKUP($C900,ENTRATE!$U$7:$Z$1006,5,FALSE),""))))</f>
        <v/>
      </c>
      <c r="H900" s="65" t="str">
        <f>IF($C$669&gt;0,VLOOKUP($C900,SPESA!$U$7:$Z$5006,6,FALSE),IF($C$670&gt;0,VLOOKUP($C900,CASA!$U$7:$Z$3506,6,FALSE),IF($C$671&gt;0,VLOOKUP($C900,PERSONALE!$U$7:$Z$3506,6,FALSE),IF($C$672&gt;0,VLOOKUP($C900,ENTRATE!$U$7:$Z$1006,6,FALSE),""))))</f>
        <v/>
      </c>
      <c r="I900" s="264">
        <v>227</v>
      </c>
      <c r="J900" s="66" t="e">
        <f t="shared" si="46"/>
        <v>#N/A</v>
      </c>
      <c r="K900" s="1"/>
    </row>
    <row r="901" spans="1:11" hidden="1">
      <c r="A901" s="1"/>
      <c r="B901" s="265" t="e">
        <f>VLOOKUP(E901,$F$674:$I$1173,4,FALSE)+COUNTIF(J$674:J900,J901)</f>
        <v>#N/A</v>
      </c>
      <c r="C901" s="264">
        <v>228</v>
      </c>
      <c r="D901" s="64" t="str">
        <f>IF($C$669&gt;0,VLOOKUP($C901,SPESA!$U$7:$Z$5006,3,FALSE),IF($C$670&gt;0,VLOOKUP($C901,CASA!$U$7:$Z$3506,3,FALSE),IF($C$671&gt;0,VLOOKUP($C901,PERSONALE!$U$7:$Z$3506,3,FALSE),IF($C$672&gt;0,VLOOKUP($C901,ENTRATE!$U$7:$Z$1006,3,FALSE),""))))</f>
        <v/>
      </c>
      <c r="E901" s="64" t="str">
        <f t="shared" si="44"/>
        <v/>
      </c>
      <c r="F901" s="64" t="e">
        <f t="shared" si="45"/>
        <v>#NUM!</v>
      </c>
      <c r="G901" s="63" t="str">
        <f>IF($C$669&gt;0,VLOOKUP($C901,SPESA!$U$7:$Z$5006,5,FALSE),IF($C$670&gt;0,VLOOKUP($C901,CASA!$U$7:$Z$3506,5,FALSE),IF($C$671&gt;0,VLOOKUP($C901,PERSONALE!$U$7:$Z$3506,5,FALSE),IF($C$672&gt;0,VLOOKUP($C901,ENTRATE!$U$7:$Z$1006,5,FALSE),""))))</f>
        <v/>
      </c>
      <c r="H901" s="65" t="str">
        <f>IF($C$669&gt;0,VLOOKUP($C901,SPESA!$U$7:$Z$5006,6,FALSE),IF($C$670&gt;0,VLOOKUP($C901,CASA!$U$7:$Z$3506,6,FALSE),IF($C$671&gt;0,VLOOKUP($C901,PERSONALE!$U$7:$Z$3506,6,FALSE),IF($C$672&gt;0,VLOOKUP($C901,ENTRATE!$U$7:$Z$1006,6,FALSE),""))))</f>
        <v/>
      </c>
      <c r="I901" s="264">
        <v>228</v>
      </c>
      <c r="J901" s="66" t="e">
        <f t="shared" si="46"/>
        <v>#N/A</v>
      </c>
      <c r="K901" s="1"/>
    </row>
    <row r="902" spans="1:11" hidden="1">
      <c r="A902" s="1"/>
      <c r="B902" s="265" t="e">
        <f>VLOOKUP(E902,$F$674:$I$1173,4,FALSE)+COUNTIF(J$674:J901,J902)</f>
        <v>#N/A</v>
      </c>
      <c r="C902" s="264">
        <v>229</v>
      </c>
      <c r="D902" s="64" t="str">
        <f>IF($C$669&gt;0,VLOOKUP($C902,SPESA!$U$7:$Z$5006,3,FALSE),IF($C$670&gt;0,VLOOKUP($C902,CASA!$U$7:$Z$3506,3,FALSE),IF($C$671&gt;0,VLOOKUP($C902,PERSONALE!$U$7:$Z$3506,3,FALSE),IF($C$672&gt;0,VLOOKUP($C902,ENTRATE!$U$7:$Z$1006,3,FALSE),""))))</f>
        <v/>
      </c>
      <c r="E902" s="64" t="str">
        <f t="shared" si="44"/>
        <v/>
      </c>
      <c r="F902" s="64" t="e">
        <f t="shared" si="45"/>
        <v>#NUM!</v>
      </c>
      <c r="G902" s="63" t="str">
        <f>IF($C$669&gt;0,VLOOKUP($C902,SPESA!$U$7:$Z$5006,5,FALSE),IF($C$670&gt;0,VLOOKUP($C902,CASA!$U$7:$Z$3506,5,FALSE),IF($C$671&gt;0,VLOOKUP($C902,PERSONALE!$U$7:$Z$3506,5,FALSE),IF($C$672&gt;0,VLOOKUP($C902,ENTRATE!$U$7:$Z$1006,5,FALSE),""))))</f>
        <v/>
      </c>
      <c r="H902" s="65" t="str">
        <f>IF($C$669&gt;0,VLOOKUP($C902,SPESA!$U$7:$Z$5006,6,FALSE),IF($C$670&gt;0,VLOOKUP($C902,CASA!$U$7:$Z$3506,6,FALSE),IF($C$671&gt;0,VLOOKUP($C902,PERSONALE!$U$7:$Z$3506,6,FALSE),IF($C$672&gt;0,VLOOKUP($C902,ENTRATE!$U$7:$Z$1006,6,FALSE),""))))</f>
        <v/>
      </c>
      <c r="I902" s="264">
        <v>229</v>
      </c>
      <c r="J902" s="66" t="e">
        <f t="shared" si="46"/>
        <v>#N/A</v>
      </c>
      <c r="K902" s="1"/>
    </row>
    <row r="903" spans="1:11" hidden="1">
      <c r="A903" s="1"/>
      <c r="B903" s="265" t="e">
        <f>VLOOKUP(E903,$F$674:$I$1173,4,FALSE)+COUNTIF(J$674:J902,J903)</f>
        <v>#N/A</v>
      </c>
      <c r="C903" s="264">
        <v>230</v>
      </c>
      <c r="D903" s="64" t="str">
        <f>IF($C$669&gt;0,VLOOKUP($C903,SPESA!$U$7:$Z$5006,3,FALSE),IF($C$670&gt;0,VLOOKUP($C903,CASA!$U$7:$Z$3506,3,FALSE),IF($C$671&gt;0,VLOOKUP($C903,PERSONALE!$U$7:$Z$3506,3,FALSE),IF($C$672&gt;0,VLOOKUP($C903,ENTRATE!$U$7:$Z$1006,3,FALSE),""))))</f>
        <v/>
      </c>
      <c r="E903" s="64" t="str">
        <f t="shared" si="44"/>
        <v/>
      </c>
      <c r="F903" s="64" t="e">
        <f t="shared" si="45"/>
        <v>#NUM!</v>
      </c>
      <c r="G903" s="63" t="str">
        <f>IF($C$669&gt;0,VLOOKUP($C903,SPESA!$U$7:$Z$5006,5,FALSE),IF($C$670&gt;0,VLOOKUP($C903,CASA!$U$7:$Z$3506,5,FALSE),IF($C$671&gt;0,VLOOKUP($C903,PERSONALE!$U$7:$Z$3506,5,FALSE),IF($C$672&gt;0,VLOOKUP($C903,ENTRATE!$U$7:$Z$1006,5,FALSE),""))))</f>
        <v/>
      </c>
      <c r="H903" s="65" t="str">
        <f>IF($C$669&gt;0,VLOOKUP($C903,SPESA!$U$7:$Z$5006,6,FALSE),IF($C$670&gt;0,VLOOKUP($C903,CASA!$U$7:$Z$3506,6,FALSE),IF($C$671&gt;0,VLOOKUP($C903,PERSONALE!$U$7:$Z$3506,6,FALSE),IF($C$672&gt;0,VLOOKUP($C903,ENTRATE!$U$7:$Z$1006,6,FALSE),""))))</f>
        <v/>
      </c>
      <c r="I903" s="264">
        <v>230</v>
      </c>
      <c r="J903" s="66" t="e">
        <f t="shared" si="46"/>
        <v>#N/A</v>
      </c>
      <c r="K903" s="1"/>
    </row>
    <row r="904" spans="1:11" hidden="1">
      <c r="A904" s="1"/>
      <c r="B904" s="265" t="e">
        <f>VLOOKUP(E904,$F$674:$I$1173,4,FALSE)+COUNTIF(J$674:J903,J904)</f>
        <v>#N/A</v>
      </c>
      <c r="C904" s="264">
        <v>231</v>
      </c>
      <c r="D904" s="64" t="str">
        <f>IF($C$669&gt;0,VLOOKUP($C904,SPESA!$U$7:$Z$5006,3,FALSE),IF($C$670&gt;0,VLOOKUP($C904,CASA!$U$7:$Z$3506,3,FALSE),IF($C$671&gt;0,VLOOKUP($C904,PERSONALE!$U$7:$Z$3506,3,FALSE),IF($C$672&gt;0,VLOOKUP($C904,ENTRATE!$U$7:$Z$1006,3,FALSE),""))))</f>
        <v/>
      </c>
      <c r="E904" s="64" t="str">
        <f t="shared" si="44"/>
        <v/>
      </c>
      <c r="F904" s="64" t="e">
        <f t="shared" si="45"/>
        <v>#NUM!</v>
      </c>
      <c r="G904" s="63" t="str">
        <f>IF($C$669&gt;0,VLOOKUP($C904,SPESA!$U$7:$Z$5006,5,FALSE),IF($C$670&gt;0,VLOOKUP($C904,CASA!$U$7:$Z$3506,5,FALSE),IF($C$671&gt;0,VLOOKUP($C904,PERSONALE!$U$7:$Z$3506,5,FALSE),IF($C$672&gt;0,VLOOKUP($C904,ENTRATE!$U$7:$Z$1006,5,FALSE),""))))</f>
        <v/>
      </c>
      <c r="H904" s="65" t="str">
        <f>IF($C$669&gt;0,VLOOKUP($C904,SPESA!$U$7:$Z$5006,6,FALSE),IF($C$670&gt;0,VLOOKUP($C904,CASA!$U$7:$Z$3506,6,FALSE),IF($C$671&gt;0,VLOOKUP($C904,PERSONALE!$U$7:$Z$3506,6,FALSE),IF($C$672&gt;0,VLOOKUP($C904,ENTRATE!$U$7:$Z$1006,6,FALSE),""))))</f>
        <v/>
      </c>
      <c r="I904" s="264">
        <v>231</v>
      </c>
      <c r="J904" s="66" t="e">
        <f t="shared" si="46"/>
        <v>#N/A</v>
      </c>
      <c r="K904" s="1"/>
    </row>
    <row r="905" spans="1:11" hidden="1">
      <c r="A905" s="1"/>
      <c r="B905" s="265" t="e">
        <f>VLOOKUP(E905,$F$674:$I$1173,4,FALSE)+COUNTIF(J$674:J904,J905)</f>
        <v>#N/A</v>
      </c>
      <c r="C905" s="264">
        <v>232</v>
      </c>
      <c r="D905" s="64" t="str">
        <f>IF($C$669&gt;0,VLOOKUP($C905,SPESA!$U$7:$Z$5006,3,FALSE),IF($C$670&gt;0,VLOOKUP($C905,CASA!$U$7:$Z$3506,3,FALSE),IF($C$671&gt;0,VLOOKUP($C905,PERSONALE!$U$7:$Z$3506,3,FALSE),IF($C$672&gt;0,VLOOKUP($C905,ENTRATE!$U$7:$Z$1006,3,FALSE),""))))</f>
        <v/>
      </c>
      <c r="E905" s="64" t="str">
        <f t="shared" si="44"/>
        <v/>
      </c>
      <c r="F905" s="64" t="e">
        <f t="shared" si="45"/>
        <v>#NUM!</v>
      </c>
      <c r="G905" s="63" t="str">
        <f>IF($C$669&gt;0,VLOOKUP($C905,SPESA!$U$7:$Z$5006,5,FALSE),IF($C$670&gt;0,VLOOKUP($C905,CASA!$U$7:$Z$3506,5,FALSE),IF($C$671&gt;0,VLOOKUP($C905,PERSONALE!$U$7:$Z$3506,5,FALSE),IF($C$672&gt;0,VLOOKUP($C905,ENTRATE!$U$7:$Z$1006,5,FALSE),""))))</f>
        <v/>
      </c>
      <c r="H905" s="65" t="str">
        <f>IF($C$669&gt;0,VLOOKUP($C905,SPESA!$U$7:$Z$5006,6,FALSE),IF($C$670&gt;0,VLOOKUP($C905,CASA!$U$7:$Z$3506,6,FALSE),IF($C$671&gt;0,VLOOKUP($C905,PERSONALE!$U$7:$Z$3506,6,FALSE),IF($C$672&gt;0,VLOOKUP($C905,ENTRATE!$U$7:$Z$1006,6,FALSE),""))))</f>
        <v/>
      </c>
      <c r="I905" s="264">
        <v>232</v>
      </c>
      <c r="J905" s="66" t="e">
        <f t="shared" si="46"/>
        <v>#N/A</v>
      </c>
      <c r="K905" s="1"/>
    </row>
    <row r="906" spans="1:11" hidden="1">
      <c r="A906" s="1"/>
      <c r="B906" s="265" t="e">
        <f>VLOOKUP(E906,$F$674:$I$1173,4,FALSE)+COUNTIF(J$674:J905,J906)</f>
        <v>#N/A</v>
      </c>
      <c r="C906" s="264">
        <v>233</v>
      </c>
      <c r="D906" s="64" t="str">
        <f>IF($C$669&gt;0,VLOOKUP($C906,SPESA!$U$7:$Z$5006,3,FALSE),IF($C$670&gt;0,VLOOKUP($C906,CASA!$U$7:$Z$3506,3,FALSE),IF($C$671&gt;0,VLOOKUP($C906,PERSONALE!$U$7:$Z$3506,3,FALSE),IF($C$672&gt;0,VLOOKUP($C906,ENTRATE!$U$7:$Z$1006,3,FALSE),""))))</f>
        <v/>
      </c>
      <c r="E906" s="64" t="str">
        <f t="shared" si="44"/>
        <v/>
      </c>
      <c r="F906" s="64" t="e">
        <f t="shared" si="45"/>
        <v>#NUM!</v>
      </c>
      <c r="G906" s="63" t="str">
        <f>IF($C$669&gt;0,VLOOKUP($C906,SPESA!$U$7:$Z$5006,5,FALSE),IF($C$670&gt;0,VLOOKUP($C906,CASA!$U$7:$Z$3506,5,FALSE),IF($C$671&gt;0,VLOOKUP($C906,PERSONALE!$U$7:$Z$3506,5,FALSE),IF($C$672&gt;0,VLOOKUP($C906,ENTRATE!$U$7:$Z$1006,5,FALSE),""))))</f>
        <v/>
      </c>
      <c r="H906" s="65" t="str">
        <f>IF($C$669&gt;0,VLOOKUP($C906,SPESA!$U$7:$Z$5006,6,FALSE),IF($C$670&gt;0,VLOOKUP($C906,CASA!$U$7:$Z$3506,6,FALSE),IF($C$671&gt;0,VLOOKUP($C906,PERSONALE!$U$7:$Z$3506,6,FALSE),IF($C$672&gt;0,VLOOKUP($C906,ENTRATE!$U$7:$Z$1006,6,FALSE),""))))</f>
        <v/>
      </c>
      <c r="I906" s="264">
        <v>233</v>
      </c>
      <c r="J906" s="66" t="e">
        <f t="shared" si="46"/>
        <v>#N/A</v>
      </c>
      <c r="K906" s="1"/>
    </row>
    <row r="907" spans="1:11" hidden="1">
      <c r="A907" s="1"/>
      <c r="B907" s="265" t="e">
        <f>VLOOKUP(E907,$F$674:$I$1173,4,FALSE)+COUNTIF(J$674:J906,J907)</f>
        <v>#N/A</v>
      </c>
      <c r="C907" s="264">
        <v>234</v>
      </c>
      <c r="D907" s="64" t="str">
        <f>IF($C$669&gt;0,VLOOKUP($C907,SPESA!$U$7:$Z$5006,3,FALSE),IF($C$670&gt;0,VLOOKUP($C907,CASA!$U$7:$Z$3506,3,FALSE),IF($C$671&gt;0,VLOOKUP($C907,PERSONALE!$U$7:$Z$3506,3,FALSE),IF($C$672&gt;0,VLOOKUP($C907,ENTRATE!$U$7:$Z$1006,3,FALSE),""))))</f>
        <v/>
      </c>
      <c r="E907" s="64" t="str">
        <f t="shared" si="44"/>
        <v/>
      </c>
      <c r="F907" s="64" t="e">
        <f t="shared" si="45"/>
        <v>#NUM!</v>
      </c>
      <c r="G907" s="63" t="str">
        <f>IF($C$669&gt;0,VLOOKUP($C907,SPESA!$U$7:$Z$5006,5,FALSE),IF($C$670&gt;0,VLOOKUP($C907,CASA!$U$7:$Z$3506,5,FALSE),IF($C$671&gt;0,VLOOKUP($C907,PERSONALE!$U$7:$Z$3506,5,FALSE),IF($C$672&gt;0,VLOOKUP($C907,ENTRATE!$U$7:$Z$1006,5,FALSE),""))))</f>
        <v/>
      </c>
      <c r="H907" s="65" t="str">
        <f>IF($C$669&gt;0,VLOOKUP($C907,SPESA!$U$7:$Z$5006,6,FALSE),IF($C$670&gt;0,VLOOKUP($C907,CASA!$U$7:$Z$3506,6,FALSE),IF($C$671&gt;0,VLOOKUP($C907,PERSONALE!$U$7:$Z$3506,6,FALSE),IF($C$672&gt;0,VLOOKUP($C907,ENTRATE!$U$7:$Z$1006,6,FALSE),""))))</f>
        <v/>
      </c>
      <c r="I907" s="264">
        <v>234</v>
      </c>
      <c r="J907" s="66" t="e">
        <f t="shared" si="46"/>
        <v>#N/A</v>
      </c>
      <c r="K907" s="1"/>
    </row>
    <row r="908" spans="1:11" hidden="1">
      <c r="A908" s="1"/>
      <c r="B908" s="265" t="e">
        <f>VLOOKUP(E908,$F$674:$I$1173,4,FALSE)+COUNTIF(J$674:J907,J908)</f>
        <v>#N/A</v>
      </c>
      <c r="C908" s="264">
        <v>235</v>
      </c>
      <c r="D908" s="64" t="str">
        <f>IF($C$669&gt;0,VLOOKUP($C908,SPESA!$U$7:$Z$5006,3,FALSE),IF($C$670&gt;0,VLOOKUP($C908,CASA!$U$7:$Z$3506,3,FALSE),IF($C$671&gt;0,VLOOKUP($C908,PERSONALE!$U$7:$Z$3506,3,FALSE),IF($C$672&gt;0,VLOOKUP($C908,ENTRATE!$U$7:$Z$1006,3,FALSE),""))))</f>
        <v/>
      </c>
      <c r="E908" s="64" t="str">
        <f t="shared" si="44"/>
        <v/>
      </c>
      <c r="F908" s="64" t="e">
        <f t="shared" si="45"/>
        <v>#NUM!</v>
      </c>
      <c r="G908" s="63" t="str">
        <f>IF($C$669&gt;0,VLOOKUP($C908,SPESA!$U$7:$Z$5006,5,FALSE),IF($C$670&gt;0,VLOOKUP($C908,CASA!$U$7:$Z$3506,5,FALSE),IF($C$671&gt;0,VLOOKUP($C908,PERSONALE!$U$7:$Z$3506,5,FALSE),IF($C$672&gt;0,VLOOKUP($C908,ENTRATE!$U$7:$Z$1006,5,FALSE),""))))</f>
        <v/>
      </c>
      <c r="H908" s="65" t="str">
        <f>IF($C$669&gt;0,VLOOKUP($C908,SPESA!$U$7:$Z$5006,6,FALSE),IF($C$670&gt;0,VLOOKUP($C908,CASA!$U$7:$Z$3506,6,FALSE),IF($C$671&gt;0,VLOOKUP($C908,PERSONALE!$U$7:$Z$3506,6,FALSE),IF($C$672&gt;0,VLOOKUP($C908,ENTRATE!$U$7:$Z$1006,6,FALSE),""))))</f>
        <v/>
      </c>
      <c r="I908" s="264">
        <v>235</v>
      </c>
      <c r="J908" s="66" t="e">
        <f t="shared" si="46"/>
        <v>#N/A</v>
      </c>
      <c r="K908" s="1"/>
    </row>
    <row r="909" spans="1:11" hidden="1">
      <c r="A909" s="1"/>
      <c r="B909" s="265" t="e">
        <f>VLOOKUP(E909,$F$674:$I$1173,4,FALSE)+COUNTIF(J$674:J908,J909)</f>
        <v>#N/A</v>
      </c>
      <c r="C909" s="264">
        <v>236</v>
      </c>
      <c r="D909" s="64" t="str">
        <f>IF($C$669&gt;0,VLOOKUP($C909,SPESA!$U$7:$Z$5006,3,FALSE),IF($C$670&gt;0,VLOOKUP($C909,CASA!$U$7:$Z$3506,3,FALSE),IF($C$671&gt;0,VLOOKUP($C909,PERSONALE!$U$7:$Z$3506,3,FALSE),IF($C$672&gt;0,VLOOKUP($C909,ENTRATE!$U$7:$Z$1006,3,FALSE),""))))</f>
        <v/>
      </c>
      <c r="E909" s="64" t="str">
        <f t="shared" si="44"/>
        <v/>
      </c>
      <c r="F909" s="64" t="e">
        <f t="shared" si="45"/>
        <v>#NUM!</v>
      </c>
      <c r="G909" s="63" t="str">
        <f>IF($C$669&gt;0,VLOOKUP($C909,SPESA!$U$7:$Z$5006,5,FALSE),IF($C$670&gt;0,VLOOKUP($C909,CASA!$U$7:$Z$3506,5,FALSE),IF($C$671&gt;0,VLOOKUP($C909,PERSONALE!$U$7:$Z$3506,5,FALSE),IF($C$672&gt;0,VLOOKUP($C909,ENTRATE!$U$7:$Z$1006,5,FALSE),""))))</f>
        <v/>
      </c>
      <c r="H909" s="65" t="str">
        <f>IF($C$669&gt;0,VLOOKUP($C909,SPESA!$U$7:$Z$5006,6,FALSE),IF($C$670&gt;0,VLOOKUP($C909,CASA!$U$7:$Z$3506,6,FALSE),IF($C$671&gt;0,VLOOKUP($C909,PERSONALE!$U$7:$Z$3506,6,FALSE),IF($C$672&gt;0,VLOOKUP($C909,ENTRATE!$U$7:$Z$1006,6,FALSE),""))))</f>
        <v/>
      </c>
      <c r="I909" s="264">
        <v>236</v>
      </c>
      <c r="J909" s="66" t="e">
        <f t="shared" si="46"/>
        <v>#N/A</v>
      </c>
      <c r="K909" s="1"/>
    </row>
    <row r="910" spans="1:11" hidden="1">
      <c r="A910" s="1"/>
      <c r="B910" s="265" t="e">
        <f>VLOOKUP(E910,$F$674:$I$1173,4,FALSE)+COUNTIF(J$674:J909,J910)</f>
        <v>#N/A</v>
      </c>
      <c r="C910" s="264">
        <v>237</v>
      </c>
      <c r="D910" s="64" t="str">
        <f>IF($C$669&gt;0,VLOOKUP($C910,SPESA!$U$7:$Z$5006,3,FALSE),IF($C$670&gt;0,VLOOKUP($C910,CASA!$U$7:$Z$3506,3,FALSE),IF($C$671&gt;0,VLOOKUP($C910,PERSONALE!$U$7:$Z$3506,3,FALSE),IF($C$672&gt;0,VLOOKUP($C910,ENTRATE!$U$7:$Z$1006,3,FALSE),""))))</f>
        <v/>
      </c>
      <c r="E910" s="64" t="str">
        <f t="shared" si="44"/>
        <v/>
      </c>
      <c r="F910" s="64" t="e">
        <f t="shared" si="45"/>
        <v>#NUM!</v>
      </c>
      <c r="G910" s="63" t="str">
        <f>IF($C$669&gt;0,VLOOKUP($C910,SPESA!$U$7:$Z$5006,5,FALSE),IF($C$670&gt;0,VLOOKUP($C910,CASA!$U$7:$Z$3506,5,FALSE),IF($C$671&gt;0,VLOOKUP($C910,PERSONALE!$U$7:$Z$3506,5,FALSE),IF($C$672&gt;0,VLOOKUP($C910,ENTRATE!$U$7:$Z$1006,5,FALSE),""))))</f>
        <v/>
      </c>
      <c r="H910" s="65" t="str">
        <f>IF($C$669&gt;0,VLOOKUP($C910,SPESA!$U$7:$Z$5006,6,FALSE),IF($C$670&gt;0,VLOOKUP($C910,CASA!$U$7:$Z$3506,6,FALSE),IF($C$671&gt;0,VLOOKUP($C910,PERSONALE!$U$7:$Z$3506,6,FALSE),IF($C$672&gt;0,VLOOKUP($C910,ENTRATE!$U$7:$Z$1006,6,FALSE),""))))</f>
        <v/>
      </c>
      <c r="I910" s="264">
        <v>237</v>
      </c>
      <c r="J910" s="66" t="e">
        <f t="shared" si="46"/>
        <v>#N/A</v>
      </c>
      <c r="K910" s="1"/>
    </row>
    <row r="911" spans="1:11" hidden="1">
      <c r="A911" s="1"/>
      <c r="B911" s="265" t="e">
        <f>VLOOKUP(E911,$F$674:$I$1173,4,FALSE)+COUNTIF(J$674:J910,J911)</f>
        <v>#N/A</v>
      </c>
      <c r="C911" s="264">
        <v>238</v>
      </c>
      <c r="D911" s="64" t="str">
        <f>IF($C$669&gt;0,VLOOKUP($C911,SPESA!$U$7:$Z$5006,3,FALSE),IF($C$670&gt;0,VLOOKUP($C911,CASA!$U$7:$Z$3506,3,FALSE),IF($C$671&gt;0,VLOOKUP($C911,PERSONALE!$U$7:$Z$3506,3,FALSE),IF($C$672&gt;0,VLOOKUP($C911,ENTRATE!$U$7:$Z$1006,3,FALSE),""))))</f>
        <v/>
      </c>
      <c r="E911" s="64" t="str">
        <f t="shared" si="44"/>
        <v/>
      </c>
      <c r="F911" s="64" t="e">
        <f t="shared" si="45"/>
        <v>#NUM!</v>
      </c>
      <c r="G911" s="63" t="str">
        <f>IF($C$669&gt;0,VLOOKUP($C911,SPESA!$U$7:$Z$5006,5,FALSE),IF($C$670&gt;0,VLOOKUP($C911,CASA!$U$7:$Z$3506,5,FALSE),IF($C$671&gt;0,VLOOKUP($C911,PERSONALE!$U$7:$Z$3506,5,FALSE),IF($C$672&gt;0,VLOOKUP($C911,ENTRATE!$U$7:$Z$1006,5,FALSE),""))))</f>
        <v/>
      </c>
      <c r="H911" s="65" t="str">
        <f>IF($C$669&gt;0,VLOOKUP($C911,SPESA!$U$7:$Z$5006,6,FALSE),IF($C$670&gt;0,VLOOKUP($C911,CASA!$U$7:$Z$3506,6,FALSE),IF($C$671&gt;0,VLOOKUP($C911,PERSONALE!$U$7:$Z$3506,6,FALSE),IF($C$672&gt;0,VLOOKUP($C911,ENTRATE!$U$7:$Z$1006,6,FALSE),""))))</f>
        <v/>
      </c>
      <c r="I911" s="264">
        <v>238</v>
      </c>
      <c r="J911" s="66" t="e">
        <f t="shared" si="46"/>
        <v>#N/A</v>
      </c>
      <c r="K911" s="1"/>
    </row>
    <row r="912" spans="1:11" hidden="1">
      <c r="A912" s="1"/>
      <c r="B912" s="265" t="e">
        <f>VLOOKUP(E912,$F$674:$I$1173,4,FALSE)+COUNTIF(J$674:J911,J912)</f>
        <v>#N/A</v>
      </c>
      <c r="C912" s="264">
        <v>239</v>
      </c>
      <c r="D912" s="64" t="str">
        <f>IF($C$669&gt;0,VLOOKUP($C912,SPESA!$U$7:$Z$5006,3,FALSE),IF($C$670&gt;0,VLOOKUP($C912,CASA!$U$7:$Z$3506,3,FALSE),IF($C$671&gt;0,VLOOKUP($C912,PERSONALE!$U$7:$Z$3506,3,FALSE),IF($C$672&gt;0,VLOOKUP($C912,ENTRATE!$U$7:$Z$1006,3,FALSE),""))))</f>
        <v/>
      </c>
      <c r="E912" s="64" t="str">
        <f t="shared" si="44"/>
        <v/>
      </c>
      <c r="F912" s="64" t="e">
        <f t="shared" si="45"/>
        <v>#NUM!</v>
      </c>
      <c r="G912" s="63" t="str">
        <f>IF($C$669&gt;0,VLOOKUP($C912,SPESA!$U$7:$Z$5006,5,FALSE),IF($C$670&gt;0,VLOOKUP($C912,CASA!$U$7:$Z$3506,5,FALSE),IF($C$671&gt;0,VLOOKUP($C912,PERSONALE!$U$7:$Z$3506,5,FALSE),IF($C$672&gt;0,VLOOKUP($C912,ENTRATE!$U$7:$Z$1006,5,FALSE),""))))</f>
        <v/>
      </c>
      <c r="H912" s="65" t="str">
        <f>IF($C$669&gt;0,VLOOKUP($C912,SPESA!$U$7:$Z$5006,6,FALSE),IF($C$670&gt;0,VLOOKUP($C912,CASA!$U$7:$Z$3506,6,FALSE),IF($C$671&gt;0,VLOOKUP($C912,PERSONALE!$U$7:$Z$3506,6,FALSE),IF($C$672&gt;0,VLOOKUP($C912,ENTRATE!$U$7:$Z$1006,6,FALSE),""))))</f>
        <v/>
      </c>
      <c r="I912" s="264">
        <v>239</v>
      </c>
      <c r="J912" s="66" t="e">
        <f t="shared" si="46"/>
        <v>#N/A</v>
      </c>
      <c r="K912" s="1"/>
    </row>
    <row r="913" spans="1:11" hidden="1">
      <c r="A913" s="1"/>
      <c r="B913" s="265" t="e">
        <f>VLOOKUP(E913,$F$674:$I$1173,4,FALSE)+COUNTIF(J$674:J912,J913)</f>
        <v>#N/A</v>
      </c>
      <c r="C913" s="264">
        <v>240</v>
      </c>
      <c r="D913" s="64" t="str">
        <f>IF($C$669&gt;0,VLOOKUP($C913,SPESA!$U$7:$Z$5006,3,FALSE),IF($C$670&gt;0,VLOOKUP($C913,CASA!$U$7:$Z$3506,3,FALSE),IF($C$671&gt;0,VLOOKUP($C913,PERSONALE!$U$7:$Z$3506,3,FALSE),IF($C$672&gt;0,VLOOKUP($C913,ENTRATE!$U$7:$Z$1006,3,FALSE),""))))</f>
        <v/>
      </c>
      <c r="E913" s="64" t="str">
        <f t="shared" si="44"/>
        <v/>
      </c>
      <c r="F913" s="64" t="e">
        <f t="shared" si="45"/>
        <v>#NUM!</v>
      </c>
      <c r="G913" s="63" t="str">
        <f>IF($C$669&gt;0,VLOOKUP($C913,SPESA!$U$7:$Z$5006,5,FALSE),IF($C$670&gt;0,VLOOKUP($C913,CASA!$U$7:$Z$3506,5,FALSE),IF($C$671&gt;0,VLOOKUP($C913,PERSONALE!$U$7:$Z$3506,5,FALSE),IF($C$672&gt;0,VLOOKUP($C913,ENTRATE!$U$7:$Z$1006,5,FALSE),""))))</f>
        <v/>
      </c>
      <c r="H913" s="65" t="str">
        <f>IF($C$669&gt;0,VLOOKUP($C913,SPESA!$U$7:$Z$5006,6,FALSE),IF($C$670&gt;0,VLOOKUP($C913,CASA!$U$7:$Z$3506,6,FALSE),IF($C$671&gt;0,VLOOKUP($C913,PERSONALE!$U$7:$Z$3506,6,FALSE),IF($C$672&gt;0,VLOOKUP($C913,ENTRATE!$U$7:$Z$1006,6,FALSE),""))))</f>
        <v/>
      </c>
      <c r="I913" s="264">
        <v>240</v>
      </c>
      <c r="J913" s="66" t="e">
        <f t="shared" si="46"/>
        <v>#N/A</v>
      </c>
      <c r="K913" s="1"/>
    </row>
    <row r="914" spans="1:11" hidden="1">
      <c r="A914" s="1"/>
      <c r="B914" s="265" t="e">
        <f>VLOOKUP(E914,$F$674:$I$1173,4,FALSE)+COUNTIF(J$674:J913,J914)</f>
        <v>#N/A</v>
      </c>
      <c r="C914" s="264">
        <v>241</v>
      </c>
      <c r="D914" s="64" t="str">
        <f>IF($C$669&gt;0,VLOOKUP($C914,SPESA!$U$7:$Z$5006,3,FALSE),IF($C$670&gt;0,VLOOKUP($C914,CASA!$U$7:$Z$3506,3,FALSE),IF($C$671&gt;0,VLOOKUP($C914,PERSONALE!$U$7:$Z$3506,3,FALSE),IF($C$672&gt;0,VLOOKUP($C914,ENTRATE!$U$7:$Z$1006,3,FALSE),""))))</f>
        <v/>
      </c>
      <c r="E914" s="64" t="str">
        <f t="shared" si="44"/>
        <v/>
      </c>
      <c r="F914" s="64" t="e">
        <f t="shared" si="45"/>
        <v>#NUM!</v>
      </c>
      <c r="G914" s="63" t="str">
        <f>IF($C$669&gt;0,VLOOKUP($C914,SPESA!$U$7:$Z$5006,5,FALSE),IF($C$670&gt;0,VLOOKUP($C914,CASA!$U$7:$Z$3506,5,FALSE),IF($C$671&gt;0,VLOOKUP($C914,PERSONALE!$U$7:$Z$3506,5,FALSE),IF($C$672&gt;0,VLOOKUP($C914,ENTRATE!$U$7:$Z$1006,5,FALSE),""))))</f>
        <v/>
      </c>
      <c r="H914" s="65" t="str">
        <f>IF($C$669&gt;0,VLOOKUP($C914,SPESA!$U$7:$Z$5006,6,FALSE),IF($C$670&gt;0,VLOOKUP($C914,CASA!$U$7:$Z$3506,6,FALSE),IF($C$671&gt;0,VLOOKUP($C914,PERSONALE!$U$7:$Z$3506,6,FALSE),IF($C$672&gt;0,VLOOKUP($C914,ENTRATE!$U$7:$Z$1006,6,FALSE),""))))</f>
        <v/>
      </c>
      <c r="I914" s="264">
        <v>241</v>
      </c>
      <c r="J914" s="66" t="e">
        <f t="shared" si="46"/>
        <v>#N/A</v>
      </c>
      <c r="K914" s="1"/>
    </row>
    <row r="915" spans="1:11" hidden="1">
      <c r="A915" s="1"/>
      <c r="B915" s="265" t="e">
        <f>VLOOKUP(E915,$F$674:$I$1173,4,FALSE)+COUNTIF(J$674:J914,J915)</f>
        <v>#N/A</v>
      </c>
      <c r="C915" s="264">
        <v>242</v>
      </c>
      <c r="D915" s="64" t="str">
        <f>IF($C$669&gt;0,VLOOKUP($C915,SPESA!$U$7:$Z$5006,3,FALSE),IF($C$670&gt;0,VLOOKUP($C915,CASA!$U$7:$Z$3506,3,FALSE),IF($C$671&gt;0,VLOOKUP($C915,PERSONALE!$U$7:$Z$3506,3,FALSE),IF($C$672&gt;0,VLOOKUP($C915,ENTRATE!$U$7:$Z$1006,3,FALSE),""))))</f>
        <v/>
      </c>
      <c r="E915" s="64" t="str">
        <f t="shared" si="44"/>
        <v/>
      </c>
      <c r="F915" s="64" t="e">
        <f t="shared" si="45"/>
        <v>#NUM!</v>
      </c>
      <c r="G915" s="63" t="str">
        <f>IF($C$669&gt;0,VLOOKUP($C915,SPESA!$U$7:$Z$5006,5,FALSE),IF($C$670&gt;0,VLOOKUP($C915,CASA!$U$7:$Z$3506,5,FALSE),IF($C$671&gt;0,VLOOKUP($C915,PERSONALE!$U$7:$Z$3506,5,FALSE),IF($C$672&gt;0,VLOOKUP($C915,ENTRATE!$U$7:$Z$1006,5,FALSE),""))))</f>
        <v/>
      </c>
      <c r="H915" s="65" t="str">
        <f>IF($C$669&gt;0,VLOOKUP($C915,SPESA!$U$7:$Z$5006,6,FALSE),IF($C$670&gt;0,VLOOKUP($C915,CASA!$U$7:$Z$3506,6,FALSE),IF($C$671&gt;0,VLOOKUP($C915,PERSONALE!$U$7:$Z$3506,6,FALSE),IF($C$672&gt;0,VLOOKUP($C915,ENTRATE!$U$7:$Z$1006,6,FALSE),""))))</f>
        <v/>
      </c>
      <c r="I915" s="264">
        <v>242</v>
      </c>
      <c r="J915" s="66" t="e">
        <f t="shared" si="46"/>
        <v>#N/A</v>
      </c>
      <c r="K915" s="1"/>
    </row>
    <row r="916" spans="1:11" hidden="1">
      <c r="A916" s="1"/>
      <c r="B916" s="265" t="e">
        <f>VLOOKUP(E916,$F$674:$I$1173,4,FALSE)+COUNTIF(J$674:J915,J916)</f>
        <v>#N/A</v>
      </c>
      <c r="C916" s="264">
        <v>243</v>
      </c>
      <c r="D916" s="64" t="str">
        <f>IF($C$669&gt;0,VLOOKUP($C916,SPESA!$U$7:$Z$5006,3,FALSE),IF($C$670&gt;0,VLOOKUP($C916,CASA!$U$7:$Z$3506,3,FALSE),IF($C$671&gt;0,VLOOKUP($C916,PERSONALE!$U$7:$Z$3506,3,FALSE),IF($C$672&gt;0,VLOOKUP($C916,ENTRATE!$U$7:$Z$1006,3,FALSE),""))))</f>
        <v/>
      </c>
      <c r="E916" s="64" t="str">
        <f t="shared" si="44"/>
        <v/>
      </c>
      <c r="F916" s="64" t="e">
        <f t="shared" si="45"/>
        <v>#NUM!</v>
      </c>
      <c r="G916" s="63" t="str">
        <f>IF($C$669&gt;0,VLOOKUP($C916,SPESA!$U$7:$Z$5006,5,FALSE),IF($C$670&gt;0,VLOOKUP($C916,CASA!$U$7:$Z$3506,5,FALSE),IF($C$671&gt;0,VLOOKUP($C916,PERSONALE!$U$7:$Z$3506,5,FALSE),IF($C$672&gt;0,VLOOKUP($C916,ENTRATE!$U$7:$Z$1006,5,FALSE),""))))</f>
        <v/>
      </c>
      <c r="H916" s="65" t="str">
        <f>IF($C$669&gt;0,VLOOKUP($C916,SPESA!$U$7:$Z$5006,6,FALSE),IF($C$670&gt;0,VLOOKUP($C916,CASA!$U$7:$Z$3506,6,FALSE),IF($C$671&gt;0,VLOOKUP($C916,PERSONALE!$U$7:$Z$3506,6,FALSE),IF($C$672&gt;0,VLOOKUP($C916,ENTRATE!$U$7:$Z$1006,6,FALSE),""))))</f>
        <v/>
      </c>
      <c r="I916" s="264">
        <v>243</v>
      </c>
      <c r="J916" s="66" t="e">
        <f t="shared" si="46"/>
        <v>#N/A</v>
      </c>
      <c r="K916" s="1"/>
    </row>
    <row r="917" spans="1:11" hidden="1">
      <c r="A917" s="1"/>
      <c r="B917" s="265" t="e">
        <f>VLOOKUP(E917,$F$674:$I$1173,4,FALSE)+COUNTIF(J$674:J916,J917)</f>
        <v>#N/A</v>
      </c>
      <c r="C917" s="264">
        <v>244</v>
      </c>
      <c r="D917" s="64" t="str">
        <f>IF($C$669&gt;0,VLOOKUP($C917,SPESA!$U$7:$Z$5006,3,FALSE),IF($C$670&gt;0,VLOOKUP($C917,CASA!$U$7:$Z$3506,3,FALSE),IF($C$671&gt;0,VLOOKUP($C917,PERSONALE!$U$7:$Z$3506,3,FALSE),IF($C$672&gt;0,VLOOKUP($C917,ENTRATE!$U$7:$Z$1006,3,FALSE),""))))</f>
        <v/>
      </c>
      <c r="E917" s="64" t="str">
        <f t="shared" si="44"/>
        <v/>
      </c>
      <c r="F917" s="64" t="e">
        <f t="shared" si="45"/>
        <v>#NUM!</v>
      </c>
      <c r="G917" s="63" t="str">
        <f>IF($C$669&gt;0,VLOOKUP($C917,SPESA!$U$7:$Z$5006,5,FALSE),IF($C$670&gt;0,VLOOKUP($C917,CASA!$U$7:$Z$3506,5,FALSE),IF($C$671&gt;0,VLOOKUP($C917,PERSONALE!$U$7:$Z$3506,5,FALSE),IF($C$672&gt;0,VLOOKUP($C917,ENTRATE!$U$7:$Z$1006,5,FALSE),""))))</f>
        <v/>
      </c>
      <c r="H917" s="65" t="str">
        <f>IF($C$669&gt;0,VLOOKUP($C917,SPESA!$U$7:$Z$5006,6,FALSE),IF($C$670&gt;0,VLOOKUP($C917,CASA!$U$7:$Z$3506,6,FALSE),IF($C$671&gt;0,VLOOKUP($C917,PERSONALE!$U$7:$Z$3506,6,FALSE),IF($C$672&gt;0,VLOOKUP($C917,ENTRATE!$U$7:$Z$1006,6,FALSE),""))))</f>
        <v/>
      </c>
      <c r="I917" s="264">
        <v>244</v>
      </c>
      <c r="J917" s="66" t="e">
        <f t="shared" si="46"/>
        <v>#N/A</v>
      </c>
      <c r="K917" s="1"/>
    </row>
    <row r="918" spans="1:11" hidden="1">
      <c r="A918" s="1"/>
      <c r="B918" s="265" t="e">
        <f>VLOOKUP(E918,$F$674:$I$1173,4,FALSE)+COUNTIF(J$674:J917,J918)</f>
        <v>#N/A</v>
      </c>
      <c r="C918" s="264">
        <v>245</v>
      </c>
      <c r="D918" s="64" t="str">
        <f>IF($C$669&gt;0,VLOOKUP($C918,SPESA!$U$7:$Z$5006,3,FALSE),IF($C$670&gt;0,VLOOKUP($C918,CASA!$U$7:$Z$3506,3,FALSE),IF($C$671&gt;0,VLOOKUP($C918,PERSONALE!$U$7:$Z$3506,3,FALSE),IF($C$672&gt;0,VLOOKUP($C918,ENTRATE!$U$7:$Z$1006,3,FALSE),""))))</f>
        <v/>
      </c>
      <c r="E918" s="64" t="str">
        <f t="shared" si="44"/>
        <v/>
      </c>
      <c r="F918" s="64" t="e">
        <f t="shared" si="45"/>
        <v>#NUM!</v>
      </c>
      <c r="G918" s="63" t="str">
        <f>IF($C$669&gt;0,VLOOKUP($C918,SPESA!$U$7:$Z$5006,5,FALSE),IF($C$670&gt;0,VLOOKUP($C918,CASA!$U$7:$Z$3506,5,FALSE),IF($C$671&gt;0,VLOOKUP($C918,PERSONALE!$U$7:$Z$3506,5,FALSE),IF($C$672&gt;0,VLOOKUP($C918,ENTRATE!$U$7:$Z$1006,5,FALSE),""))))</f>
        <v/>
      </c>
      <c r="H918" s="65" t="str">
        <f>IF($C$669&gt;0,VLOOKUP($C918,SPESA!$U$7:$Z$5006,6,FALSE),IF($C$670&gt;0,VLOOKUP($C918,CASA!$U$7:$Z$3506,6,FALSE),IF($C$671&gt;0,VLOOKUP($C918,PERSONALE!$U$7:$Z$3506,6,FALSE),IF($C$672&gt;0,VLOOKUP($C918,ENTRATE!$U$7:$Z$1006,6,FALSE),""))))</f>
        <v/>
      </c>
      <c r="I918" s="264">
        <v>245</v>
      </c>
      <c r="J918" s="66" t="e">
        <f t="shared" si="46"/>
        <v>#N/A</v>
      </c>
      <c r="K918" s="1"/>
    </row>
    <row r="919" spans="1:11" hidden="1">
      <c r="A919" s="1"/>
      <c r="B919" s="265" t="e">
        <f>VLOOKUP(E919,$F$674:$I$1173,4,FALSE)+COUNTIF(J$674:J918,J919)</f>
        <v>#N/A</v>
      </c>
      <c r="C919" s="264">
        <v>246</v>
      </c>
      <c r="D919" s="64" t="str">
        <f>IF($C$669&gt;0,VLOOKUP($C919,SPESA!$U$7:$Z$5006,3,FALSE),IF($C$670&gt;0,VLOOKUP($C919,CASA!$U$7:$Z$3506,3,FALSE),IF($C$671&gt;0,VLOOKUP($C919,PERSONALE!$U$7:$Z$3506,3,FALSE),IF($C$672&gt;0,VLOOKUP($C919,ENTRATE!$U$7:$Z$1006,3,FALSE),""))))</f>
        <v/>
      </c>
      <c r="E919" s="64" t="str">
        <f t="shared" si="44"/>
        <v/>
      </c>
      <c r="F919" s="64" t="e">
        <f t="shared" si="45"/>
        <v>#NUM!</v>
      </c>
      <c r="G919" s="63" t="str">
        <f>IF($C$669&gt;0,VLOOKUP($C919,SPESA!$U$7:$Z$5006,5,FALSE),IF($C$670&gt;0,VLOOKUP($C919,CASA!$U$7:$Z$3506,5,FALSE),IF($C$671&gt;0,VLOOKUP($C919,PERSONALE!$U$7:$Z$3506,5,FALSE),IF($C$672&gt;0,VLOOKUP($C919,ENTRATE!$U$7:$Z$1006,5,FALSE),""))))</f>
        <v/>
      </c>
      <c r="H919" s="65" t="str">
        <f>IF($C$669&gt;0,VLOOKUP($C919,SPESA!$U$7:$Z$5006,6,FALSE),IF($C$670&gt;0,VLOOKUP($C919,CASA!$U$7:$Z$3506,6,FALSE),IF($C$671&gt;0,VLOOKUP($C919,PERSONALE!$U$7:$Z$3506,6,FALSE),IF($C$672&gt;0,VLOOKUP($C919,ENTRATE!$U$7:$Z$1006,6,FALSE),""))))</f>
        <v/>
      </c>
      <c r="I919" s="264">
        <v>246</v>
      </c>
      <c r="J919" s="66" t="e">
        <f t="shared" si="46"/>
        <v>#N/A</v>
      </c>
      <c r="K919" s="1"/>
    </row>
    <row r="920" spans="1:11" hidden="1">
      <c r="A920" s="1"/>
      <c r="B920" s="265" t="e">
        <f>VLOOKUP(E920,$F$674:$I$1173,4,FALSE)+COUNTIF(J$674:J919,J920)</f>
        <v>#N/A</v>
      </c>
      <c r="C920" s="264">
        <v>247</v>
      </c>
      <c r="D920" s="64" t="str">
        <f>IF($C$669&gt;0,VLOOKUP($C920,SPESA!$U$7:$Z$5006,3,FALSE),IF($C$670&gt;0,VLOOKUP($C920,CASA!$U$7:$Z$3506,3,FALSE),IF($C$671&gt;0,VLOOKUP($C920,PERSONALE!$U$7:$Z$3506,3,FALSE),IF($C$672&gt;0,VLOOKUP($C920,ENTRATE!$U$7:$Z$1006,3,FALSE),""))))</f>
        <v/>
      </c>
      <c r="E920" s="64" t="str">
        <f t="shared" si="44"/>
        <v/>
      </c>
      <c r="F920" s="64" t="e">
        <f t="shared" si="45"/>
        <v>#NUM!</v>
      </c>
      <c r="G920" s="63" t="str">
        <f>IF($C$669&gt;0,VLOOKUP($C920,SPESA!$U$7:$Z$5006,5,FALSE),IF($C$670&gt;0,VLOOKUP($C920,CASA!$U$7:$Z$3506,5,FALSE),IF($C$671&gt;0,VLOOKUP($C920,PERSONALE!$U$7:$Z$3506,5,FALSE),IF($C$672&gt;0,VLOOKUP($C920,ENTRATE!$U$7:$Z$1006,5,FALSE),""))))</f>
        <v/>
      </c>
      <c r="H920" s="65" t="str">
        <f>IF($C$669&gt;0,VLOOKUP($C920,SPESA!$U$7:$Z$5006,6,FALSE),IF($C$670&gt;0,VLOOKUP($C920,CASA!$U$7:$Z$3506,6,FALSE),IF($C$671&gt;0,VLOOKUP($C920,PERSONALE!$U$7:$Z$3506,6,FALSE),IF($C$672&gt;0,VLOOKUP($C920,ENTRATE!$U$7:$Z$1006,6,FALSE),""))))</f>
        <v/>
      </c>
      <c r="I920" s="264">
        <v>247</v>
      </c>
      <c r="J920" s="66" t="e">
        <f t="shared" si="46"/>
        <v>#N/A</v>
      </c>
      <c r="K920" s="1"/>
    </row>
    <row r="921" spans="1:11" hidden="1">
      <c r="A921" s="1"/>
      <c r="B921" s="265" t="e">
        <f>VLOOKUP(E921,$F$674:$I$1173,4,FALSE)+COUNTIF(J$674:J920,J921)</f>
        <v>#N/A</v>
      </c>
      <c r="C921" s="264">
        <v>248</v>
      </c>
      <c r="D921" s="64" t="str">
        <f>IF($C$669&gt;0,VLOOKUP($C921,SPESA!$U$7:$Z$5006,3,FALSE),IF($C$670&gt;0,VLOOKUP($C921,CASA!$U$7:$Z$3506,3,FALSE),IF($C$671&gt;0,VLOOKUP($C921,PERSONALE!$U$7:$Z$3506,3,FALSE),IF($C$672&gt;0,VLOOKUP($C921,ENTRATE!$U$7:$Z$1006,3,FALSE),""))))</f>
        <v/>
      </c>
      <c r="E921" s="64" t="str">
        <f t="shared" si="44"/>
        <v/>
      </c>
      <c r="F921" s="64" t="e">
        <f t="shared" si="45"/>
        <v>#NUM!</v>
      </c>
      <c r="G921" s="63" t="str">
        <f>IF($C$669&gt;0,VLOOKUP($C921,SPESA!$U$7:$Z$5006,5,FALSE),IF($C$670&gt;0,VLOOKUP($C921,CASA!$U$7:$Z$3506,5,FALSE),IF($C$671&gt;0,VLOOKUP($C921,PERSONALE!$U$7:$Z$3506,5,FALSE),IF($C$672&gt;0,VLOOKUP($C921,ENTRATE!$U$7:$Z$1006,5,FALSE),""))))</f>
        <v/>
      </c>
      <c r="H921" s="65" t="str">
        <f>IF($C$669&gt;0,VLOOKUP($C921,SPESA!$U$7:$Z$5006,6,FALSE),IF($C$670&gt;0,VLOOKUP($C921,CASA!$U$7:$Z$3506,6,FALSE),IF($C$671&gt;0,VLOOKUP($C921,PERSONALE!$U$7:$Z$3506,6,FALSE),IF($C$672&gt;0,VLOOKUP($C921,ENTRATE!$U$7:$Z$1006,6,FALSE),""))))</f>
        <v/>
      </c>
      <c r="I921" s="264">
        <v>248</v>
      </c>
      <c r="J921" s="66" t="e">
        <f t="shared" si="46"/>
        <v>#N/A</v>
      </c>
      <c r="K921" s="1"/>
    </row>
    <row r="922" spans="1:11" hidden="1">
      <c r="A922" s="1"/>
      <c r="B922" s="265" t="e">
        <f>VLOOKUP(E922,$F$674:$I$1173,4,FALSE)+COUNTIF(J$674:J921,J922)</f>
        <v>#N/A</v>
      </c>
      <c r="C922" s="264">
        <v>249</v>
      </c>
      <c r="D922" s="64" t="str">
        <f>IF($C$669&gt;0,VLOOKUP($C922,SPESA!$U$7:$Z$5006,3,FALSE),IF($C$670&gt;0,VLOOKUP($C922,CASA!$U$7:$Z$3506,3,FALSE),IF($C$671&gt;0,VLOOKUP($C922,PERSONALE!$U$7:$Z$3506,3,FALSE),IF($C$672&gt;0,VLOOKUP($C922,ENTRATE!$U$7:$Z$1006,3,FALSE),""))))</f>
        <v/>
      </c>
      <c r="E922" s="64" t="str">
        <f t="shared" si="44"/>
        <v/>
      </c>
      <c r="F922" s="64" t="e">
        <f t="shared" si="45"/>
        <v>#NUM!</v>
      </c>
      <c r="G922" s="63" t="str">
        <f>IF($C$669&gt;0,VLOOKUP($C922,SPESA!$U$7:$Z$5006,5,FALSE),IF($C$670&gt;0,VLOOKUP($C922,CASA!$U$7:$Z$3506,5,FALSE),IF($C$671&gt;0,VLOOKUP($C922,PERSONALE!$U$7:$Z$3506,5,FALSE),IF($C$672&gt;0,VLOOKUP($C922,ENTRATE!$U$7:$Z$1006,5,FALSE),""))))</f>
        <v/>
      </c>
      <c r="H922" s="65" t="str">
        <f>IF($C$669&gt;0,VLOOKUP($C922,SPESA!$U$7:$Z$5006,6,FALSE),IF($C$670&gt;0,VLOOKUP($C922,CASA!$U$7:$Z$3506,6,FALSE),IF($C$671&gt;0,VLOOKUP($C922,PERSONALE!$U$7:$Z$3506,6,FALSE),IF($C$672&gt;0,VLOOKUP($C922,ENTRATE!$U$7:$Z$1006,6,FALSE),""))))</f>
        <v/>
      </c>
      <c r="I922" s="264">
        <v>249</v>
      </c>
      <c r="J922" s="66" t="e">
        <f t="shared" si="46"/>
        <v>#N/A</v>
      </c>
      <c r="K922" s="1"/>
    </row>
    <row r="923" spans="1:11" hidden="1">
      <c r="A923" s="1"/>
      <c r="B923" s="265" t="e">
        <f>VLOOKUP(E923,$F$674:$I$1173,4,FALSE)+COUNTIF(J$674:J922,J923)</f>
        <v>#N/A</v>
      </c>
      <c r="C923" s="264">
        <v>250</v>
      </c>
      <c r="D923" s="64" t="str">
        <f>IF($C$669&gt;0,VLOOKUP($C923,SPESA!$U$7:$Z$5006,3,FALSE),IF($C$670&gt;0,VLOOKUP($C923,CASA!$U$7:$Z$3506,3,FALSE),IF($C$671&gt;0,VLOOKUP($C923,PERSONALE!$U$7:$Z$3506,3,FALSE),IF($C$672&gt;0,VLOOKUP($C923,ENTRATE!$U$7:$Z$1006,3,FALSE),""))))</f>
        <v/>
      </c>
      <c r="E923" s="64" t="str">
        <f t="shared" si="44"/>
        <v/>
      </c>
      <c r="F923" s="64" t="e">
        <f t="shared" si="45"/>
        <v>#NUM!</v>
      </c>
      <c r="G923" s="63" t="str">
        <f>IF($C$669&gt;0,VLOOKUP($C923,SPESA!$U$7:$Z$5006,5,FALSE),IF($C$670&gt;0,VLOOKUP($C923,CASA!$U$7:$Z$3506,5,FALSE),IF($C$671&gt;0,VLOOKUP($C923,PERSONALE!$U$7:$Z$3506,5,FALSE),IF($C$672&gt;0,VLOOKUP($C923,ENTRATE!$U$7:$Z$1006,5,FALSE),""))))</f>
        <v/>
      </c>
      <c r="H923" s="65" t="str">
        <f>IF($C$669&gt;0,VLOOKUP($C923,SPESA!$U$7:$Z$5006,6,FALSE),IF($C$670&gt;0,VLOOKUP($C923,CASA!$U$7:$Z$3506,6,FALSE),IF($C$671&gt;0,VLOOKUP($C923,PERSONALE!$U$7:$Z$3506,6,FALSE),IF($C$672&gt;0,VLOOKUP($C923,ENTRATE!$U$7:$Z$1006,6,FALSE),""))))</f>
        <v/>
      </c>
      <c r="I923" s="264">
        <v>250</v>
      </c>
      <c r="J923" s="66" t="e">
        <f t="shared" si="46"/>
        <v>#N/A</v>
      </c>
      <c r="K923" s="1"/>
    </row>
    <row r="924" spans="1:11" hidden="1">
      <c r="A924" s="1"/>
      <c r="B924" s="265" t="e">
        <f>VLOOKUP(E924,$F$674:$I$1173,4,FALSE)+COUNTIF(J$674:J923,J924)</f>
        <v>#N/A</v>
      </c>
      <c r="C924" s="264">
        <v>251</v>
      </c>
      <c r="D924" s="64" t="str">
        <f>IF($C$669&gt;0,VLOOKUP($C924,SPESA!$U$7:$Z$5006,3,FALSE),IF($C$670&gt;0,VLOOKUP($C924,CASA!$U$7:$Z$3506,3,FALSE),IF($C$671&gt;0,VLOOKUP($C924,PERSONALE!$U$7:$Z$3506,3,FALSE),IF($C$672&gt;0,VLOOKUP($C924,ENTRATE!$U$7:$Z$1006,3,FALSE),""))))</f>
        <v/>
      </c>
      <c r="E924" s="64" t="str">
        <f t="shared" si="44"/>
        <v/>
      </c>
      <c r="F924" s="64" t="e">
        <f t="shared" si="45"/>
        <v>#NUM!</v>
      </c>
      <c r="G924" s="63" t="str">
        <f>IF($C$669&gt;0,VLOOKUP($C924,SPESA!$U$7:$Z$5006,5,FALSE),IF($C$670&gt;0,VLOOKUP($C924,CASA!$U$7:$Z$3506,5,FALSE),IF($C$671&gt;0,VLOOKUP($C924,PERSONALE!$U$7:$Z$3506,5,FALSE),IF($C$672&gt;0,VLOOKUP($C924,ENTRATE!$U$7:$Z$1006,5,FALSE),""))))</f>
        <v/>
      </c>
      <c r="H924" s="65" t="str">
        <f>IF($C$669&gt;0,VLOOKUP($C924,SPESA!$U$7:$Z$5006,6,FALSE),IF($C$670&gt;0,VLOOKUP($C924,CASA!$U$7:$Z$3506,6,FALSE),IF($C$671&gt;0,VLOOKUP($C924,PERSONALE!$U$7:$Z$3506,6,FALSE),IF($C$672&gt;0,VLOOKUP($C924,ENTRATE!$U$7:$Z$1006,6,FALSE),""))))</f>
        <v/>
      </c>
      <c r="I924" s="264">
        <v>251</v>
      </c>
      <c r="J924" s="66" t="e">
        <f t="shared" si="46"/>
        <v>#N/A</v>
      </c>
      <c r="K924" s="1"/>
    </row>
    <row r="925" spans="1:11" hidden="1">
      <c r="A925" s="1"/>
      <c r="B925" s="265" t="e">
        <f>VLOOKUP(E925,$F$674:$I$1173,4,FALSE)+COUNTIF(J$674:J924,J925)</f>
        <v>#N/A</v>
      </c>
      <c r="C925" s="264">
        <v>252</v>
      </c>
      <c r="D925" s="64" t="str">
        <f>IF($C$669&gt;0,VLOOKUP($C925,SPESA!$U$7:$Z$5006,3,FALSE),IF($C$670&gt;0,VLOOKUP($C925,CASA!$U$7:$Z$3506,3,FALSE),IF($C$671&gt;0,VLOOKUP($C925,PERSONALE!$U$7:$Z$3506,3,FALSE),IF($C$672&gt;0,VLOOKUP($C925,ENTRATE!$U$7:$Z$1006,3,FALSE),""))))</f>
        <v/>
      </c>
      <c r="E925" s="64" t="str">
        <f t="shared" si="44"/>
        <v/>
      </c>
      <c r="F925" s="64" t="e">
        <f t="shared" si="45"/>
        <v>#NUM!</v>
      </c>
      <c r="G925" s="63" t="str">
        <f>IF($C$669&gt;0,VLOOKUP($C925,SPESA!$U$7:$Z$5006,5,FALSE),IF($C$670&gt;0,VLOOKUP($C925,CASA!$U$7:$Z$3506,5,FALSE),IF($C$671&gt;0,VLOOKUP($C925,PERSONALE!$U$7:$Z$3506,5,FALSE),IF($C$672&gt;0,VLOOKUP($C925,ENTRATE!$U$7:$Z$1006,5,FALSE),""))))</f>
        <v/>
      </c>
      <c r="H925" s="65" t="str">
        <f>IF($C$669&gt;0,VLOOKUP($C925,SPESA!$U$7:$Z$5006,6,FALSE),IF($C$670&gt;0,VLOOKUP($C925,CASA!$U$7:$Z$3506,6,FALSE),IF($C$671&gt;0,VLOOKUP($C925,PERSONALE!$U$7:$Z$3506,6,FALSE),IF($C$672&gt;0,VLOOKUP($C925,ENTRATE!$U$7:$Z$1006,6,FALSE),""))))</f>
        <v/>
      </c>
      <c r="I925" s="264">
        <v>252</v>
      </c>
      <c r="J925" s="66" t="e">
        <f t="shared" si="46"/>
        <v>#N/A</v>
      </c>
      <c r="K925" s="1"/>
    </row>
    <row r="926" spans="1:11" hidden="1">
      <c r="A926" s="1"/>
      <c r="B926" s="265" t="e">
        <f>VLOOKUP(E926,$F$674:$I$1173,4,FALSE)+COUNTIF(J$674:J925,J926)</f>
        <v>#N/A</v>
      </c>
      <c r="C926" s="264">
        <v>253</v>
      </c>
      <c r="D926" s="64" t="str">
        <f>IF($C$669&gt;0,VLOOKUP($C926,SPESA!$U$7:$Z$5006,3,FALSE),IF($C$670&gt;0,VLOOKUP($C926,CASA!$U$7:$Z$3506,3,FALSE),IF($C$671&gt;0,VLOOKUP($C926,PERSONALE!$U$7:$Z$3506,3,FALSE),IF($C$672&gt;0,VLOOKUP($C926,ENTRATE!$U$7:$Z$1006,3,FALSE),""))))</f>
        <v/>
      </c>
      <c r="E926" s="64" t="str">
        <f t="shared" si="44"/>
        <v/>
      </c>
      <c r="F926" s="64" t="e">
        <f t="shared" si="45"/>
        <v>#NUM!</v>
      </c>
      <c r="G926" s="63" t="str">
        <f>IF($C$669&gt;0,VLOOKUP($C926,SPESA!$U$7:$Z$5006,5,FALSE),IF($C$670&gt;0,VLOOKUP($C926,CASA!$U$7:$Z$3506,5,FALSE),IF($C$671&gt;0,VLOOKUP($C926,PERSONALE!$U$7:$Z$3506,5,FALSE),IF($C$672&gt;0,VLOOKUP($C926,ENTRATE!$U$7:$Z$1006,5,FALSE),""))))</f>
        <v/>
      </c>
      <c r="H926" s="65" t="str">
        <f>IF($C$669&gt;0,VLOOKUP($C926,SPESA!$U$7:$Z$5006,6,FALSE),IF($C$670&gt;0,VLOOKUP($C926,CASA!$U$7:$Z$3506,6,FALSE),IF($C$671&gt;0,VLOOKUP($C926,PERSONALE!$U$7:$Z$3506,6,FALSE),IF($C$672&gt;0,VLOOKUP($C926,ENTRATE!$U$7:$Z$1006,6,FALSE),""))))</f>
        <v/>
      </c>
      <c r="I926" s="264">
        <v>253</v>
      </c>
      <c r="J926" s="66" t="e">
        <f t="shared" si="46"/>
        <v>#N/A</v>
      </c>
      <c r="K926" s="1"/>
    </row>
    <row r="927" spans="1:11" hidden="1">
      <c r="A927" s="1"/>
      <c r="B927" s="265" t="e">
        <f>VLOOKUP(E927,$F$674:$I$1173,4,FALSE)+COUNTIF(J$674:J926,J927)</f>
        <v>#N/A</v>
      </c>
      <c r="C927" s="264">
        <v>254</v>
      </c>
      <c r="D927" s="64" t="str">
        <f>IF($C$669&gt;0,VLOOKUP($C927,SPESA!$U$7:$Z$5006,3,FALSE),IF($C$670&gt;0,VLOOKUP($C927,CASA!$U$7:$Z$3506,3,FALSE),IF($C$671&gt;0,VLOOKUP($C927,PERSONALE!$U$7:$Z$3506,3,FALSE),IF($C$672&gt;0,VLOOKUP($C927,ENTRATE!$U$7:$Z$1006,3,FALSE),""))))</f>
        <v/>
      </c>
      <c r="E927" s="64" t="str">
        <f t="shared" si="44"/>
        <v/>
      </c>
      <c r="F927" s="64" t="e">
        <f t="shared" si="45"/>
        <v>#NUM!</v>
      </c>
      <c r="G927" s="63" t="str">
        <f>IF($C$669&gt;0,VLOOKUP($C927,SPESA!$U$7:$Z$5006,5,FALSE),IF($C$670&gt;0,VLOOKUP($C927,CASA!$U$7:$Z$3506,5,FALSE),IF($C$671&gt;0,VLOOKUP($C927,PERSONALE!$U$7:$Z$3506,5,FALSE),IF($C$672&gt;0,VLOOKUP($C927,ENTRATE!$U$7:$Z$1006,5,FALSE),""))))</f>
        <v/>
      </c>
      <c r="H927" s="65" t="str">
        <f>IF($C$669&gt;0,VLOOKUP($C927,SPESA!$U$7:$Z$5006,6,FALSE),IF($C$670&gt;0,VLOOKUP($C927,CASA!$U$7:$Z$3506,6,FALSE),IF($C$671&gt;0,VLOOKUP($C927,PERSONALE!$U$7:$Z$3506,6,FALSE),IF($C$672&gt;0,VLOOKUP($C927,ENTRATE!$U$7:$Z$1006,6,FALSE),""))))</f>
        <v/>
      </c>
      <c r="I927" s="264">
        <v>254</v>
      </c>
      <c r="J927" s="66" t="e">
        <f t="shared" si="46"/>
        <v>#N/A</v>
      </c>
      <c r="K927" s="1"/>
    </row>
    <row r="928" spans="1:11" hidden="1">
      <c r="A928" s="1"/>
      <c r="B928" s="265" t="e">
        <f>VLOOKUP(E928,$F$674:$I$1173,4,FALSE)+COUNTIF(J$674:J927,J928)</f>
        <v>#N/A</v>
      </c>
      <c r="C928" s="264">
        <v>255</v>
      </c>
      <c r="D928" s="64" t="str">
        <f>IF($C$669&gt;0,VLOOKUP($C928,SPESA!$U$7:$Z$5006,3,FALSE),IF($C$670&gt;0,VLOOKUP($C928,CASA!$U$7:$Z$3506,3,FALSE),IF($C$671&gt;0,VLOOKUP($C928,PERSONALE!$U$7:$Z$3506,3,FALSE),IF($C$672&gt;0,VLOOKUP($C928,ENTRATE!$U$7:$Z$1006,3,FALSE),""))))</f>
        <v/>
      </c>
      <c r="E928" s="64" t="str">
        <f t="shared" si="44"/>
        <v/>
      </c>
      <c r="F928" s="64" t="e">
        <f t="shared" si="45"/>
        <v>#NUM!</v>
      </c>
      <c r="G928" s="63" t="str">
        <f>IF($C$669&gt;0,VLOOKUP($C928,SPESA!$U$7:$Z$5006,5,FALSE),IF($C$670&gt;0,VLOOKUP($C928,CASA!$U$7:$Z$3506,5,FALSE),IF($C$671&gt;0,VLOOKUP($C928,PERSONALE!$U$7:$Z$3506,5,FALSE),IF($C$672&gt;0,VLOOKUP($C928,ENTRATE!$U$7:$Z$1006,5,FALSE),""))))</f>
        <v/>
      </c>
      <c r="H928" s="65" t="str">
        <f>IF($C$669&gt;0,VLOOKUP($C928,SPESA!$U$7:$Z$5006,6,FALSE),IF($C$670&gt;0,VLOOKUP($C928,CASA!$U$7:$Z$3506,6,FALSE),IF($C$671&gt;0,VLOOKUP($C928,PERSONALE!$U$7:$Z$3506,6,FALSE),IF($C$672&gt;0,VLOOKUP($C928,ENTRATE!$U$7:$Z$1006,6,FALSE),""))))</f>
        <v/>
      </c>
      <c r="I928" s="264">
        <v>255</v>
      </c>
      <c r="J928" s="66" t="e">
        <f t="shared" si="46"/>
        <v>#N/A</v>
      </c>
      <c r="K928" s="1"/>
    </row>
    <row r="929" spans="1:11" hidden="1">
      <c r="A929" s="1"/>
      <c r="B929" s="265" t="e">
        <f>VLOOKUP(E929,$F$674:$I$1173,4,FALSE)+COUNTIF(J$674:J928,J929)</f>
        <v>#N/A</v>
      </c>
      <c r="C929" s="264">
        <v>256</v>
      </c>
      <c r="D929" s="64" t="str">
        <f>IF($C$669&gt;0,VLOOKUP($C929,SPESA!$U$7:$Z$5006,3,FALSE),IF($C$670&gt;0,VLOOKUP($C929,CASA!$U$7:$Z$3506,3,FALSE),IF($C$671&gt;0,VLOOKUP($C929,PERSONALE!$U$7:$Z$3506,3,FALSE),IF($C$672&gt;0,VLOOKUP($C929,ENTRATE!$U$7:$Z$1006,3,FALSE),""))))</f>
        <v/>
      </c>
      <c r="E929" s="64" t="str">
        <f t="shared" si="44"/>
        <v/>
      </c>
      <c r="F929" s="64" t="e">
        <f t="shared" si="45"/>
        <v>#NUM!</v>
      </c>
      <c r="G929" s="63" t="str">
        <f>IF($C$669&gt;0,VLOOKUP($C929,SPESA!$U$7:$Z$5006,5,FALSE),IF($C$670&gt;0,VLOOKUP($C929,CASA!$U$7:$Z$3506,5,FALSE),IF($C$671&gt;0,VLOOKUP($C929,PERSONALE!$U$7:$Z$3506,5,FALSE),IF($C$672&gt;0,VLOOKUP($C929,ENTRATE!$U$7:$Z$1006,5,FALSE),""))))</f>
        <v/>
      </c>
      <c r="H929" s="65" t="str">
        <f>IF($C$669&gt;0,VLOOKUP($C929,SPESA!$U$7:$Z$5006,6,FALSE),IF($C$670&gt;0,VLOOKUP($C929,CASA!$U$7:$Z$3506,6,FALSE),IF($C$671&gt;0,VLOOKUP($C929,PERSONALE!$U$7:$Z$3506,6,FALSE),IF($C$672&gt;0,VLOOKUP($C929,ENTRATE!$U$7:$Z$1006,6,FALSE),""))))</f>
        <v/>
      </c>
      <c r="I929" s="264">
        <v>256</v>
      </c>
      <c r="J929" s="66" t="e">
        <f t="shared" si="46"/>
        <v>#N/A</v>
      </c>
      <c r="K929" s="1"/>
    </row>
    <row r="930" spans="1:11" hidden="1">
      <c r="A930" s="1"/>
      <c r="B930" s="265" t="e">
        <f>VLOOKUP(E930,$F$674:$I$1173,4,FALSE)+COUNTIF(J$674:J929,J930)</f>
        <v>#N/A</v>
      </c>
      <c r="C930" s="264">
        <v>257</v>
      </c>
      <c r="D930" s="64" t="str">
        <f>IF($C$669&gt;0,VLOOKUP($C930,SPESA!$U$7:$Z$5006,3,FALSE),IF($C$670&gt;0,VLOOKUP($C930,CASA!$U$7:$Z$3506,3,FALSE),IF($C$671&gt;0,VLOOKUP($C930,PERSONALE!$U$7:$Z$3506,3,FALSE),IF($C$672&gt;0,VLOOKUP($C930,ENTRATE!$U$7:$Z$1006,3,FALSE),""))))</f>
        <v/>
      </c>
      <c r="E930" s="64" t="str">
        <f t="shared" si="44"/>
        <v/>
      </c>
      <c r="F930" s="64" t="e">
        <f t="shared" si="45"/>
        <v>#NUM!</v>
      </c>
      <c r="G930" s="63" t="str">
        <f>IF($C$669&gt;0,VLOOKUP($C930,SPESA!$U$7:$Z$5006,5,FALSE),IF($C$670&gt;0,VLOOKUP($C930,CASA!$U$7:$Z$3506,5,FALSE),IF($C$671&gt;0,VLOOKUP($C930,PERSONALE!$U$7:$Z$3506,5,FALSE),IF($C$672&gt;0,VLOOKUP($C930,ENTRATE!$U$7:$Z$1006,5,FALSE),""))))</f>
        <v/>
      </c>
      <c r="H930" s="65" t="str">
        <f>IF($C$669&gt;0,VLOOKUP($C930,SPESA!$U$7:$Z$5006,6,FALSE),IF($C$670&gt;0,VLOOKUP($C930,CASA!$U$7:$Z$3506,6,FALSE),IF($C$671&gt;0,VLOOKUP($C930,PERSONALE!$U$7:$Z$3506,6,FALSE),IF($C$672&gt;0,VLOOKUP($C930,ENTRATE!$U$7:$Z$1006,6,FALSE),""))))</f>
        <v/>
      </c>
      <c r="I930" s="264">
        <v>257</v>
      </c>
      <c r="J930" s="66" t="e">
        <f t="shared" si="46"/>
        <v>#N/A</v>
      </c>
      <c r="K930" s="1"/>
    </row>
    <row r="931" spans="1:11" hidden="1">
      <c r="A931" s="1"/>
      <c r="B931" s="265" t="e">
        <f>VLOOKUP(E931,$F$674:$I$1173,4,FALSE)+COUNTIF(J$674:J930,J931)</f>
        <v>#N/A</v>
      </c>
      <c r="C931" s="264">
        <v>258</v>
      </c>
      <c r="D931" s="64" t="str">
        <f>IF($C$669&gt;0,VLOOKUP($C931,SPESA!$U$7:$Z$5006,3,FALSE),IF($C$670&gt;0,VLOOKUP($C931,CASA!$U$7:$Z$3506,3,FALSE),IF($C$671&gt;0,VLOOKUP($C931,PERSONALE!$U$7:$Z$3506,3,FALSE),IF($C$672&gt;0,VLOOKUP($C931,ENTRATE!$U$7:$Z$1006,3,FALSE),""))))</f>
        <v/>
      </c>
      <c r="E931" s="64" t="str">
        <f t="shared" ref="E931:E994" si="47">IF(ISERROR(D931),"",D931)</f>
        <v/>
      </c>
      <c r="F931" s="64" t="e">
        <f t="shared" ref="F931:F994" si="48">SMALL(E$674:E$1173,C931)</f>
        <v>#NUM!</v>
      </c>
      <c r="G931" s="63" t="str">
        <f>IF($C$669&gt;0,VLOOKUP($C931,SPESA!$U$7:$Z$5006,5,FALSE),IF($C$670&gt;0,VLOOKUP($C931,CASA!$U$7:$Z$3506,5,FALSE),IF($C$671&gt;0,VLOOKUP($C931,PERSONALE!$U$7:$Z$3506,5,FALSE),IF($C$672&gt;0,VLOOKUP($C931,ENTRATE!$U$7:$Z$1006,5,FALSE),""))))</f>
        <v/>
      </c>
      <c r="H931" s="65" t="str">
        <f>IF($C$669&gt;0,VLOOKUP($C931,SPESA!$U$7:$Z$5006,6,FALSE),IF($C$670&gt;0,VLOOKUP($C931,CASA!$U$7:$Z$3506,6,FALSE),IF($C$671&gt;0,VLOOKUP($C931,PERSONALE!$U$7:$Z$3506,6,FALSE),IF($C$672&gt;0,VLOOKUP($C931,ENTRATE!$U$7:$Z$1006,6,FALSE),""))))</f>
        <v/>
      </c>
      <c r="I931" s="264">
        <v>258</v>
      </c>
      <c r="J931" s="66" t="e">
        <f t="shared" ref="J931:J994" si="49">VLOOKUP(D931,$F$674:$I$1173,4,FALSE)</f>
        <v>#N/A</v>
      </c>
      <c r="K931" s="1"/>
    </row>
    <row r="932" spans="1:11" hidden="1">
      <c r="A932" s="1"/>
      <c r="B932" s="265" t="e">
        <f>VLOOKUP(E932,$F$674:$I$1173,4,FALSE)+COUNTIF(J$674:J931,J932)</f>
        <v>#N/A</v>
      </c>
      <c r="C932" s="264">
        <v>259</v>
      </c>
      <c r="D932" s="64" t="str">
        <f>IF($C$669&gt;0,VLOOKUP($C932,SPESA!$U$7:$Z$5006,3,FALSE),IF($C$670&gt;0,VLOOKUP($C932,CASA!$U$7:$Z$3506,3,FALSE),IF($C$671&gt;0,VLOOKUP($C932,PERSONALE!$U$7:$Z$3506,3,FALSE),IF($C$672&gt;0,VLOOKUP($C932,ENTRATE!$U$7:$Z$1006,3,FALSE),""))))</f>
        <v/>
      </c>
      <c r="E932" s="64" t="str">
        <f t="shared" si="47"/>
        <v/>
      </c>
      <c r="F932" s="64" t="e">
        <f t="shared" si="48"/>
        <v>#NUM!</v>
      </c>
      <c r="G932" s="63" t="str">
        <f>IF($C$669&gt;0,VLOOKUP($C932,SPESA!$U$7:$Z$5006,5,FALSE),IF($C$670&gt;0,VLOOKUP($C932,CASA!$U$7:$Z$3506,5,FALSE),IF($C$671&gt;0,VLOOKUP($C932,PERSONALE!$U$7:$Z$3506,5,FALSE),IF($C$672&gt;0,VLOOKUP($C932,ENTRATE!$U$7:$Z$1006,5,FALSE),""))))</f>
        <v/>
      </c>
      <c r="H932" s="65" t="str">
        <f>IF($C$669&gt;0,VLOOKUP($C932,SPESA!$U$7:$Z$5006,6,FALSE),IF($C$670&gt;0,VLOOKUP($C932,CASA!$U$7:$Z$3506,6,FALSE),IF($C$671&gt;0,VLOOKUP($C932,PERSONALE!$U$7:$Z$3506,6,FALSE),IF($C$672&gt;0,VLOOKUP($C932,ENTRATE!$U$7:$Z$1006,6,FALSE),""))))</f>
        <v/>
      </c>
      <c r="I932" s="264">
        <v>259</v>
      </c>
      <c r="J932" s="66" t="e">
        <f t="shared" si="49"/>
        <v>#N/A</v>
      </c>
      <c r="K932" s="1"/>
    </row>
    <row r="933" spans="1:11" hidden="1">
      <c r="A933" s="1"/>
      <c r="B933" s="265" t="e">
        <f>VLOOKUP(E933,$F$674:$I$1173,4,FALSE)+COUNTIF(J$674:J932,J933)</f>
        <v>#N/A</v>
      </c>
      <c r="C933" s="264">
        <v>260</v>
      </c>
      <c r="D933" s="64" t="str">
        <f>IF($C$669&gt;0,VLOOKUP($C933,SPESA!$U$7:$Z$5006,3,FALSE),IF($C$670&gt;0,VLOOKUP($C933,CASA!$U$7:$Z$3506,3,FALSE),IF($C$671&gt;0,VLOOKUP($C933,PERSONALE!$U$7:$Z$3506,3,FALSE),IF($C$672&gt;0,VLOOKUP($C933,ENTRATE!$U$7:$Z$1006,3,FALSE),""))))</f>
        <v/>
      </c>
      <c r="E933" s="64" t="str">
        <f t="shared" si="47"/>
        <v/>
      </c>
      <c r="F933" s="64" t="e">
        <f t="shared" si="48"/>
        <v>#NUM!</v>
      </c>
      <c r="G933" s="63" t="str">
        <f>IF($C$669&gt;0,VLOOKUP($C933,SPESA!$U$7:$Z$5006,5,FALSE),IF($C$670&gt;0,VLOOKUP($C933,CASA!$U$7:$Z$3506,5,FALSE),IF($C$671&gt;0,VLOOKUP($C933,PERSONALE!$U$7:$Z$3506,5,FALSE),IF($C$672&gt;0,VLOOKUP($C933,ENTRATE!$U$7:$Z$1006,5,FALSE),""))))</f>
        <v/>
      </c>
      <c r="H933" s="65" t="str">
        <f>IF($C$669&gt;0,VLOOKUP($C933,SPESA!$U$7:$Z$5006,6,FALSE),IF($C$670&gt;0,VLOOKUP($C933,CASA!$U$7:$Z$3506,6,FALSE),IF($C$671&gt;0,VLOOKUP($C933,PERSONALE!$U$7:$Z$3506,6,FALSE),IF($C$672&gt;0,VLOOKUP($C933,ENTRATE!$U$7:$Z$1006,6,FALSE),""))))</f>
        <v/>
      </c>
      <c r="I933" s="264">
        <v>260</v>
      </c>
      <c r="J933" s="66" t="e">
        <f t="shared" si="49"/>
        <v>#N/A</v>
      </c>
      <c r="K933" s="1"/>
    </row>
    <row r="934" spans="1:11" hidden="1">
      <c r="A934" s="1"/>
      <c r="B934" s="265" t="e">
        <f>VLOOKUP(E934,$F$674:$I$1173,4,FALSE)+COUNTIF(J$674:J933,J934)</f>
        <v>#N/A</v>
      </c>
      <c r="C934" s="264">
        <v>261</v>
      </c>
      <c r="D934" s="64" t="str">
        <f>IF($C$669&gt;0,VLOOKUP($C934,SPESA!$U$7:$Z$5006,3,FALSE),IF($C$670&gt;0,VLOOKUP($C934,CASA!$U$7:$Z$3506,3,FALSE),IF($C$671&gt;0,VLOOKUP($C934,PERSONALE!$U$7:$Z$3506,3,FALSE),IF($C$672&gt;0,VLOOKUP($C934,ENTRATE!$U$7:$Z$1006,3,FALSE),""))))</f>
        <v/>
      </c>
      <c r="E934" s="64" t="str">
        <f t="shared" si="47"/>
        <v/>
      </c>
      <c r="F934" s="64" t="e">
        <f t="shared" si="48"/>
        <v>#NUM!</v>
      </c>
      <c r="G934" s="63" t="str">
        <f>IF($C$669&gt;0,VLOOKUP($C934,SPESA!$U$7:$Z$5006,5,FALSE),IF($C$670&gt;0,VLOOKUP($C934,CASA!$U$7:$Z$3506,5,FALSE),IF($C$671&gt;0,VLOOKUP($C934,PERSONALE!$U$7:$Z$3506,5,FALSE),IF($C$672&gt;0,VLOOKUP($C934,ENTRATE!$U$7:$Z$1006,5,FALSE),""))))</f>
        <v/>
      </c>
      <c r="H934" s="65" t="str">
        <f>IF($C$669&gt;0,VLOOKUP($C934,SPESA!$U$7:$Z$5006,6,FALSE),IF($C$670&gt;0,VLOOKUP($C934,CASA!$U$7:$Z$3506,6,FALSE),IF($C$671&gt;0,VLOOKUP($C934,PERSONALE!$U$7:$Z$3506,6,FALSE),IF($C$672&gt;0,VLOOKUP($C934,ENTRATE!$U$7:$Z$1006,6,FALSE),""))))</f>
        <v/>
      </c>
      <c r="I934" s="264">
        <v>261</v>
      </c>
      <c r="J934" s="66" t="e">
        <f t="shared" si="49"/>
        <v>#N/A</v>
      </c>
      <c r="K934" s="1"/>
    </row>
    <row r="935" spans="1:11" hidden="1">
      <c r="A935" s="1"/>
      <c r="B935" s="265" t="e">
        <f>VLOOKUP(E935,$F$674:$I$1173,4,FALSE)+COUNTIF(J$674:J934,J935)</f>
        <v>#N/A</v>
      </c>
      <c r="C935" s="264">
        <v>262</v>
      </c>
      <c r="D935" s="64" t="str">
        <f>IF($C$669&gt;0,VLOOKUP($C935,SPESA!$U$7:$Z$5006,3,FALSE),IF($C$670&gt;0,VLOOKUP($C935,CASA!$U$7:$Z$3506,3,FALSE),IF($C$671&gt;0,VLOOKUP($C935,PERSONALE!$U$7:$Z$3506,3,FALSE),IF($C$672&gt;0,VLOOKUP($C935,ENTRATE!$U$7:$Z$1006,3,FALSE),""))))</f>
        <v/>
      </c>
      <c r="E935" s="64" t="str">
        <f t="shared" si="47"/>
        <v/>
      </c>
      <c r="F935" s="64" t="e">
        <f t="shared" si="48"/>
        <v>#NUM!</v>
      </c>
      <c r="G935" s="63" t="str">
        <f>IF($C$669&gt;0,VLOOKUP($C935,SPESA!$U$7:$Z$5006,5,FALSE),IF($C$670&gt;0,VLOOKUP($C935,CASA!$U$7:$Z$3506,5,FALSE),IF($C$671&gt;0,VLOOKUP($C935,PERSONALE!$U$7:$Z$3506,5,FALSE),IF($C$672&gt;0,VLOOKUP($C935,ENTRATE!$U$7:$Z$1006,5,FALSE),""))))</f>
        <v/>
      </c>
      <c r="H935" s="65" t="str">
        <f>IF($C$669&gt;0,VLOOKUP($C935,SPESA!$U$7:$Z$5006,6,FALSE),IF($C$670&gt;0,VLOOKUP($C935,CASA!$U$7:$Z$3506,6,FALSE),IF($C$671&gt;0,VLOOKUP($C935,PERSONALE!$U$7:$Z$3506,6,FALSE),IF($C$672&gt;0,VLOOKUP($C935,ENTRATE!$U$7:$Z$1006,6,FALSE),""))))</f>
        <v/>
      </c>
      <c r="I935" s="264">
        <v>262</v>
      </c>
      <c r="J935" s="66" t="e">
        <f t="shared" si="49"/>
        <v>#N/A</v>
      </c>
      <c r="K935" s="1"/>
    </row>
    <row r="936" spans="1:11" hidden="1">
      <c r="A936" s="1"/>
      <c r="B936" s="265" t="e">
        <f>VLOOKUP(E936,$F$674:$I$1173,4,FALSE)+COUNTIF(J$674:J935,J936)</f>
        <v>#N/A</v>
      </c>
      <c r="C936" s="264">
        <v>263</v>
      </c>
      <c r="D936" s="64" t="str">
        <f>IF($C$669&gt;0,VLOOKUP($C936,SPESA!$U$7:$Z$5006,3,FALSE),IF($C$670&gt;0,VLOOKUP($C936,CASA!$U$7:$Z$3506,3,FALSE),IF($C$671&gt;0,VLOOKUP($C936,PERSONALE!$U$7:$Z$3506,3,FALSE),IF($C$672&gt;0,VLOOKUP($C936,ENTRATE!$U$7:$Z$1006,3,FALSE),""))))</f>
        <v/>
      </c>
      <c r="E936" s="64" t="str">
        <f t="shared" si="47"/>
        <v/>
      </c>
      <c r="F936" s="64" t="e">
        <f t="shared" si="48"/>
        <v>#NUM!</v>
      </c>
      <c r="G936" s="63" t="str">
        <f>IF($C$669&gt;0,VLOOKUP($C936,SPESA!$U$7:$Z$5006,5,FALSE),IF($C$670&gt;0,VLOOKUP($C936,CASA!$U$7:$Z$3506,5,FALSE),IF($C$671&gt;0,VLOOKUP($C936,PERSONALE!$U$7:$Z$3506,5,FALSE),IF($C$672&gt;0,VLOOKUP($C936,ENTRATE!$U$7:$Z$1006,5,FALSE),""))))</f>
        <v/>
      </c>
      <c r="H936" s="65" t="str">
        <f>IF($C$669&gt;0,VLOOKUP($C936,SPESA!$U$7:$Z$5006,6,FALSE),IF($C$670&gt;0,VLOOKUP($C936,CASA!$U$7:$Z$3506,6,FALSE),IF($C$671&gt;0,VLOOKUP($C936,PERSONALE!$U$7:$Z$3506,6,FALSE),IF($C$672&gt;0,VLOOKUP($C936,ENTRATE!$U$7:$Z$1006,6,FALSE),""))))</f>
        <v/>
      </c>
      <c r="I936" s="264">
        <v>263</v>
      </c>
      <c r="J936" s="66" t="e">
        <f t="shared" si="49"/>
        <v>#N/A</v>
      </c>
      <c r="K936" s="1"/>
    </row>
    <row r="937" spans="1:11" hidden="1">
      <c r="A937" s="1"/>
      <c r="B937" s="265" t="e">
        <f>VLOOKUP(E937,$F$674:$I$1173,4,FALSE)+COUNTIF(J$674:J936,J937)</f>
        <v>#N/A</v>
      </c>
      <c r="C937" s="264">
        <v>264</v>
      </c>
      <c r="D937" s="64" t="str">
        <f>IF($C$669&gt;0,VLOOKUP($C937,SPESA!$U$7:$Z$5006,3,FALSE),IF($C$670&gt;0,VLOOKUP($C937,CASA!$U$7:$Z$3506,3,FALSE),IF($C$671&gt;0,VLOOKUP($C937,PERSONALE!$U$7:$Z$3506,3,FALSE),IF($C$672&gt;0,VLOOKUP($C937,ENTRATE!$U$7:$Z$1006,3,FALSE),""))))</f>
        <v/>
      </c>
      <c r="E937" s="64" t="str">
        <f t="shared" si="47"/>
        <v/>
      </c>
      <c r="F937" s="64" t="e">
        <f t="shared" si="48"/>
        <v>#NUM!</v>
      </c>
      <c r="G937" s="63" t="str">
        <f>IF($C$669&gt;0,VLOOKUP($C937,SPESA!$U$7:$Z$5006,5,FALSE),IF($C$670&gt;0,VLOOKUP($C937,CASA!$U$7:$Z$3506,5,FALSE),IF($C$671&gt;0,VLOOKUP($C937,PERSONALE!$U$7:$Z$3506,5,FALSE),IF($C$672&gt;0,VLOOKUP($C937,ENTRATE!$U$7:$Z$1006,5,FALSE),""))))</f>
        <v/>
      </c>
      <c r="H937" s="65" t="str">
        <f>IF($C$669&gt;0,VLOOKUP($C937,SPESA!$U$7:$Z$5006,6,FALSE),IF($C$670&gt;0,VLOOKUP($C937,CASA!$U$7:$Z$3506,6,FALSE),IF($C$671&gt;0,VLOOKUP($C937,PERSONALE!$U$7:$Z$3506,6,FALSE),IF($C$672&gt;0,VLOOKUP($C937,ENTRATE!$U$7:$Z$1006,6,FALSE),""))))</f>
        <v/>
      </c>
      <c r="I937" s="264">
        <v>264</v>
      </c>
      <c r="J937" s="66" t="e">
        <f t="shared" si="49"/>
        <v>#N/A</v>
      </c>
      <c r="K937" s="1"/>
    </row>
    <row r="938" spans="1:11" hidden="1">
      <c r="A938" s="1"/>
      <c r="B938" s="265" t="e">
        <f>VLOOKUP(E938,$F$674:$I$1173,4,FALSE)+COUNTIF(J$674:J937,J938)</f>
        <v>#N/A</v>
      </c>
      <c r="C938" s="264">
        <v>265</v>
      </c>
      <c r="D938" s="64" t="str">
        <f>IF($C$669&gt;0,VLOOKUP($C938,SPESA!$U$7:$Z$5006,3,FALSE),IF($C$670&gt;0,VLOOKUP($C938,CASA!$U$7:$Z$3506,3,FALSE),IF($C$671&gt;0,VLOOKUP($C938,PERSONALE!$U$7:$Z$3506,3,FALSE),IF($C$672&gt;0,VLOOKUP($C938,ENTRATE!$U$7:$Z$1006,3,FALSE),""))))</f>
        <v/>
      </c>
      <c r="E938" s="64" t="str">
        <f t="shared" si="47"/>
        <v/>
      </c>
      <c r="F938" s="64" t="e">
        <f t="shared" si="48"/>
        <v>#NUM!</v>
      </c>
      <c r="G938" s="63" t="str">
        <f>IF($C$669&gt;0,VLOOKUP($C938,SPESA!$U$7:$Z$5006,5,FALSE),IF($C$670&gt;0,VLOOKUP($C938,CASA!$U$7:$Z$3506,5,FALSE),IF($C$671&gt;0,VLOOKUP($C938,PERSONALE!$U$7:$Z$3506,5,FALSE),IF($C$672&gt;0,VLOOKUP($C938,ENTRATE!$U$7:$Z$1006,5,FALSE),""))))</f>
        <v/>
      </c>
      <c r="H938" s="65" t="str">
        <f>IF($C$669&gt;0,VLOOKUP($C938,SPESA!$U$7:$Z$5006,6,FALSE),IF($C$670&gt;0,VLOOKUP($C938,CASA!$U$7:$Z$3506,6,FALSE),IF($C$671&gt;0,VLOOKUP($C938,PERSONALE!$U$7:$Z$3506,6,FALSE),IF($C$672&gt;0,VLOOKUP($C938,ENTRATE!$U$7:$Z$1006,6,FALSE),""))))</f>
        <v/>
      </c>
      <c r="I938" s="264">
        <v>265</v>
      </c>
      <c r="J938" s="66" t="e">
        <f t="shared" si="49"/>
        <v>#N/A</v>
      </c>
      <c r="K938" s="1"/>
    </row>
    <row r="939" spans="1:11" hidden="1">
      <c r="A939" s="1"/>
      <c r="B939" s="265" t="e">
        <f>VLOOKUP(E939,$F$674:$I$1173,4,FALSE)+COUNTIF(J$674:J938,J939)</f>
        <v>#N/A</v>
      </c>
      <c r="C939" s="264">
        <v>266</v>
      </c>
      <c r="D939" s="64" t="str">
        <f>IF($C$669&gt;0,VLOOKUP($C939,SPESA!$U$7:$Z$5006,3,FALSE),IF($C$670&gt;0,VLOOKUP($C939,CASA!$U$7:$Z$3506,3,FALSE),IF($C$671&gt;0,VLOOKUP($C939,PERSONALE!$U$7:$Z$3506,3,FALSE),IF($C$672&gt;0,VLOOKUP($C939,ENTRATE!$U$7:$Z$1006,3,FALSE),""))))</f>
        <v/>
      </c>
      <c r="E939" s="64" t="str">
        <f t="shared" si="47"/>
        <v/>
      </c>
      <c r="F939" s="64" t="e">
        <f t="shared" si="48"/>
        <v>#NUM!</v>
      </c>
      <c r="G939" s="63" t="str">
        <f>IF($C$669&gt;0,VLOOKUP($C939,SPESA!$U$7:$Z$5006,5,FALSE),IF($C$670&gt;0,VLOOKUP($C939,CASA!$U$7:$Z$3506,5,FALSE),IF($C$671&gt;0,VLOOKUP($C939,PERSONALE!$U$7:$Z$3506,5,FALSE),IF($C$672&gt;0,VLOOKUP($C939,ENTRATE!$U$7:$Z$1006,5,FALSE),""))))</f>
        <v/>
      </c>
      <c r="H939" s="65" t="str">
        <f>IF($C$669&gt;0,VLOOKUP($C939,SPESA!$U$7:$Z$5006,6,FALSE),IF($C$670&gt;0,VLOOKUP($C939,CASA!$U$7:$Z$3506,6,FALSE),IF($C$671&gt;0,VLOOKUP($C939,PERSONALE!$U$7:$Z$3506,6,FALSE),IF($C$672&gt;0,VLOOKUP($C939,ENTRATE!$U$7:$Z$1006,6,FALSE),""))))</f>
        <v/>
      </c>
      <c r="I939" s="264">
        <v>266</v>
      </c>
      <c r="J939" s="66" t="e">
        <f t="shared" si="49"/>
        <v>#N/A</v>
      </c>
      <c r="K939" s="1"/>
    </row>
    <row r="940" spans="1:11" hidden="1">
      <c r="A940" s="1"/>
      <c r="B940" s="265" t="e">
        <f>VLOOKUP(E940,$F$674:$I$1173,4,FALSE)+COUNTIF(J$674:J939,J940)</f>
        <v>#N/A</v>
      </c>
      <c r="C940" s="264">
        <v>267</v>
      </c>
      <c r="D940" s="64" t="str">
        <f>IF($C$669&gt;0,VLOOKUP($C940,SPESA!$U$7:$Z$5006,3,FALSE),IF($C$670&gt;0,VLOOKUP($C940,CASA!$U$7:$Z$3506,3,FALSE),IF($C$671&gt;0,VLOOKUP($C940,PERSONALE!$U$7:$Z$3506,3,FALSE),IF($C$672&gt;0,VLOOKUP($C940,ENTRATE!$U$7:$Z$1006,3,FALSE),""))))</f>
        <v/>
      </c>
      <c r="E940" s="64" t="str">
        <f t="shared" si="47"/>
        <v/>
      </c>
      <c r="F940" s="64" t="e">
        <f t="shared" si="48"/>
        <v>#NUM!</v>
      </c>
      <c r="G940" s="63" t="str">
        <f>IF($C$669&gt;0,VLOOKUP($C940,SPESA!$U$7:$Z$5006,5,FALSE),IF($C$670&gt;0,VLOOKUP($C940,CASA!$U$7:$Z$3506,5,FALSE),IF($C$671&gt;0,VLOOKUP($C940,PERSONALE!$U$7:$Z$3506,5,FALSE),IF($C$672&gt;0,VLOOKUP($C940,ENTRATE!$U$7:$Z$1006,5,FALSE),""))))</f>
        <v/>
      </c>
      <c r="H940" s="65" t="str">
        <f>IF($C$669&gt;0,VLOOKUP($C940,SPESA!$U$7:$Z$5006,6,FALSE),IF($C$670&gt;0,VLOOKUP($C940,CASA!$U$7:$Z$3506,6,FALSE),IF($C$671&gt;0,VLOOKUP($C940,PERSONALE!$U$7:$Z$3506,6,FALSE),IF($C$672&gt;0,VLOOKUP($C940,ENTRATE!$U$7:$Z$1006,6,FALSE),""))))</f>
        <v/>
      </c>
      <c r="I940" s="264">
        <v>267</v>
      </c>
      <c r="J940" s="66" t="e">
        <f t="shared" si="49"/>
        <v>#N/A</v>
      </c>
      <c r="K940" s="1"/>
    </row>
    <row r="941" spans="1:11" hidden="1">
      <c r="A941" s="1"/>
      <c r="B941" s="265" t="e">
        <f>VLOOKUP(E941,$F$674:$I$1173,4,FALSE)+COUNTIF(J$674:J940,J941)</f>
        <v>#N/A</v>
      </c>
      <c r="C941" s="264">
        <v>268</v>
      </c>
      <c r="D941" s="64" t="str">
        <f>IF($C$669&gt;0,VLOOKUP($C941,SPESA!$U$7:$Z$5006,3,FALSE),IF($C$670&gt;0,VLOOKUP($C941,CASA!$U$7:$Z$3506,3,FALSE),IF($C$671&gt;0,VLOOKUP($C941,PERSONALE!$U$7:$Z$3506,3,FALSE),IF($C$672&gt;0,VLOOKUP($C941,ENTRATE!$U$7:$Z$1006,3,FALSE),""))))</f>
        <v/>
      </c>
      <c r="E941" s="64" t="str">
        <f t="shared" si="47"/>
        <v/>
      </c>
      <c r="F941" s="64" t="e">
        <f t="shared" si="48"/>
        <v>#NUM!</v>
      </c>
      <c r="G941" s="63" t="str">
        <f>IF($C$669&gt;0,VLOOKUP($C941,SPESA!$U$7:$Z$5006,5,FALSE),IF($C$670&gt;0,VLOOKUP($C941,CASA!$U$7:$Z$3506,5,FALSE),IF($C$671&gt;0,VLOOKUP($C941,PERSONALE!$U$7:$Z$3506,5,FALSE),IF($C$672&gt;0,VLOOKUP($C941,ENTRATE!$U$7:$Z$1006,5,FALSE),""))))</f>
        <v/>
      </c>
      <c r="H941" s="65" t="str">
        <f>IF($C$669&gt;0,VLOOKUP($C941,SPESA!$U$7:$Z$5006,6,FALSE),IF($C$670&gt;0,VLOOKUP($C941,CASA!$U$7:$Z$3506,6,FALSE),IF($C$671&gt;0,VLOOKUP($C941,PERSONALE!$U$7:$Z$3506,6,FALSE),IF($C$672&gt;0,VLOOKUP($C941,ENTRATE!$U$7:$Z$1006,6,FALSE),""))))</f>
        <v/>
      </c>
      <c r="I941" s="264">
        <v>268</v>
      </c>
      <c r="J941" s="66" t="e">
        <f t="shared" si="49"/>
        <v>#N/A</v>
      </c>
      <c r="K941" s="1"/>
    </row>
    <row r="942" spans="1:11" hidden="1">
      <c r="A942" s="1"/>
      <c r="B942" s="265" t="e">
        <f>VLOOKUP(E942,$F$674:$I$1173,4,FALSE)+COUNTIF(J$674:J941,J942)</f>
        <v>#N/A</v>
      </c>
      <c r="C942" s="264">
        <v>269</v>
      </c>
      <c r="D942" s="64" t="str">
        <f>IF($C$669&gt;0,VLOOKUP($C942,SPESA!$U$7:$Z$5006,3,FALSE),IF($C$670&gt;0,VLOOKUP($C942,CASA!$U$7:$Z$3506,3,FALSE),IF($C$671&gt;0,VLOOKUP($C942,PERSONALE!$U$7:$Z$3506,3,FALSE),IF($C$672&gt;0,VLOOKUP($C942,ENTRATE!$U$7:$Z$1006,3,FALSE),""))))</f>
        <v/>
      </c>
      <c r="E942" s="64" t="str">
        <f t="shared" si="47"/>
        <v/>
      </c>
      <c r="F942" s="64" t="e">
        <f t="shared" si="48"/>
        <v>#NUM!</v>
      </c>
      <c r="G942" s="63" t="str">
        <f>IF($C$669&gt;0,VLOOKUP($C942,SPESA!$U$7:$Z$5006,5,FALSE),IF($C$670&gt;0,VLOOKUP($C942,CASA!$U$7:$Z$3506,5,FALSE),IF($C$671&gt;0,VLOOKUP($C942,PERSONALE!$U$7:$Z$3506,5,FALSE),IF($C$672&gt;0,VLOOKUP($C942,ENTRATE!$U$7:$Z$1006,5,FALSE),""))))</f>
        <v/>
      </c>
      <c r="H942" s="65" t="str">
        <f>IF($C$669&gt;0,VLOOKUP($C942,SPESA!$U$7:$Z$5006,6,FALSE),IF($C$670&gt;0,VLOOKUP($C942,CASA!$U$7:$Z$3506,6,FALSE),IF($C$671&gt;0,VLOOKUP($C942,PERSONALE!$U$7:$Z$3506,6,FALSE),IF($C$672&gt;0,VLOOKUP($C942,ENTRATE!$U$7:$Z$1006,6,FALSE),""))))</f>
        <v/>
      </c>
      <c r="I942" s="264">
        <v>269</v>
      </c>
      <c r="J942" s="66" t="e">
        <f t="shared" si="49"/>
        <v>#N/A</v>
      </c>
      <c r="K942" s="1"/>
    </row>
    <row r="943" spans="1:11" hidden="1">
      <c r="A943" s="1"/>
      <c r="B943" s="265" t="e">
        <f>VLOOKUP(E943,$F$674:$I$1173,4,FALSE)+COUNTIF(J$674:J942,J943)</f>
        <v>#N/A</v>
      </c>
      <c r="C943" s="264">
        <v>270</v>
      </c>
      <c r="D943" s="64" t="str">
        <f>IF($C$669&gt;0,VLOOKUP($C943,SPESA!$U$7:$Z$5006,3,FALSE),IF($C$670&gt;0,VLOOKUP($C943,CASA!$U$7:$Z$3506,3,FALSE),IF($C$671&gt;0,VLOOKUP($C943,PERSONALE!$U$7:$Z$3506,3,FALSE),IF($C$672&gt;0,VLOOKUP($C943,ENTRATE!$U$7:$Z$1006,3,FALSE),""))))</f>
        <v/>
      </c>
      <c r="E943" s="64" t="str">
        <f t="shared" si="47"/>
        <v/>
      </c>
      <c r="F943" s="64" t="e">
        <f t="shared" si="48"/>
        <v>#NUM!</v>
      </c>
      <c r="G943" s="63" t="str">
        <f>IF($C$669&gt;0,VLOOKUP($C943,SPESA!$U$7:$Z$5006,5,FALSE),IF($C$670&gt;0,VLOOKUP($C943,CASA!$U$7:$Z$3506,5,FALSE),IF($C$671&gt;0,VLOOKUP($C943,PERSONALE!$U$7:$Z$3506,5,FALSE),IF($C$672&gt;0,VLOOKUP($C943,ENTRATE!$U$7:$Z$1006,5,FALSE),""))))</f>
        <v/>
      </c>
      <c r="H943" s="65" t="str">
        <f>IF($C$669&gt;0,VLOOKUP($C943,SPESA!$U$7:$Z$5006,6,FALSE),IF($C$670&gt;0,VLOOKUP($C943,CASA!$U$7:$Z$3506,6,FALSE),IF($C$671&gt;0,VLOOKUP($C943,PERSONALE!$U$7:$Z$3506,6,FALSE),IF($C$672&gt;0,VLOOKUP($C943,ENTRATE!$U$7:$Z$1006,6,FALSE),""))))</f>
        <v/>
      </c>
      <c r="I943" s="264">
        <v>270</v>
      </c>
      <c r="J943" s="66" t="e">
        <f t="shared" si="49"/>
        <v>#N/A</v>
      </c>
      <c r="K943" s="1"/>
    </row>
    <row r="944" spans="1:11" hidden="1">
      <c r="A944" s="1"/>
      <c r="B944" s="265" t="e">
        <f>VLOOKUP(E944,$F$674:$I$1173,4,FALSE)+COUNTIF(J$674:J943,J944)</f>
        <v>#N/A</v>
      </c>
      <c r="C944" s="264">
        <v>271</v>
      </c>
      <c r="D944" s="64" t="str">
        <f>IF($C$669&gt;0,VLOOKUP($C944,SPESA!$U$7:$Z$5006,3,FALSE),IF($C$670&gt;0,VLOOKUP($C944,CASA!$U$7:$Z$3506,3,FALSE),IF($C$671&gt;0,VLOOKUP($C944,PERSONALE!$U$7:$Z$3506,3,FALSE),IF($C$672&gt;0,VLOOKUP($C944,ENTRATE!$U$7:$Z$1006,3,FALSE),""))))</f>
        <v/>
      </c>
      <c r="E944" s="64" t="str">
        <f t="shared" si="47"/>
        <v/>
      </c>
      <c r="F944" s="64" t="e">
        <f t="shared" si="48"/>
        <v>#NUM!</v>
      </c>
      <c r="G944" s="63" t="str">
        <f>IF($C$669&gt;0,VLOOKUP($C944,SPESA!$U$7:$Z$5006,5,FALSE),IF($C$670&gt;0,VLOOKUP($C944,CASA!$U$7:$Z$3506,5,FALSE),IF($C$671&gt;0,VLOOKUP($C944,PERSONALE!$U$7:$Z$3506,5,FALSE),IF($C$672&gt;0,VLOOKUP($C944,ENTRATE!$U$7:$Z$1006,5,FALSE),""))))</f>
        <v/>
      </c>
      <c r="H944" s="65" t="str">
        <f>IF($C$669&gt;0,VLOOKUP($C944,SPESA!$U$7:$Z$5006,6,FALSE),IF($C$670&gt;0,VLOOKUP($C944,CASA!$U$7:$Z$3506,6,FALSE),IF($C$671&gt;0,VLOOKUP($C944,PERSONALE!$U$7:$Z$3506,6,FALSE),IF($C$672&gt;0,VLOOKUP($C944,ENTRATE!$U$7:$Z$1006,6,FALSE),""))))</f>
        <v/>
      </c>
      <c r="I944" s="264">
        <v>271</v>
      </c>
      <c r="J944" s="66" t="e">
        <f t="shared" si="49"/>
        <v>#N/A</v>
      </c>
      <c r="K944" s="1"/>
    </row>
    <row r="945" spans="1:11" hidden="1">
      <c r="A945" s="1"/>
      <c r="B945" s="265" t="e">
        <f>VLOOKUP(E945,$F$674:$I$1173,4,FALSE)+COUNTIF(J$674:J944,J945)</f>
        <v>#N/A</v>
      </c>
      <c r="C945" s="264">
        <v>272</v>
      </c>
      <c r="D945" s="64" t="str">
        <f>IF($C$669&gt;0,VLOOKUP($C945,SPESA!$U$7:$Z$5006,3,FALSE),IF($C$670&gt;0,VLOOKUP($C945,CASA!$U$7:$Z$3506,3,FALSE),IF($C$671&gt;0,VLOOKUP($C945,PERSONALE!$U$7:$Z$3506,3,FALSE),IF($C$672&gt;0,VLOOKUP($C945,ENTRATE!$U$7:$Z$1006,3,FALSE),""))))</f>
        <v/>
      </c>
      <c r="E945" s="64" t="str">
        <f t="shared" si="47"/>
        <v/>
      </c>
      <c r="F945" s="64" t="e">
        <f t="shared" si="48"/>
        <v>#NUM!</v>
      </c>
      <c r="G945" s="63" t="str">
        <f>IF($C$669&gt;0,VLOOKUP($C945,SPESA!$U$7:$Z$5006,5,FALSE),IF($C$670&gt;0,VLOOKUP($C945,CASA!$U$7:$Z$3506,5,FALSE),IF($C$671&gt;0,VLOOKUP($C945,PERSONALE!$U$7:$Z$3506,5,FALSE),IF($C$672&gt;0,VLOOKUP($C945,ENTRATE!$U$7:$Z$1006,5,FALSE),""))))</f>
        <v/>
      </c>
      <c r="H945" s="65" t="str">
        <f>IF($C$669&gt;0,VLOOKUP($C945,SPESA!$U$7:$Z$5006,6,FALSE),IF($C$670&gt;0,VLOOKUP($C945,CASA!$U$7:$Z$3506,6,FALSE),IF($C$671&gt;0,VLOOKUP($C945,PERSONALE!$U$7:$Z$3506,6,FALSE),IF($C$672&gt;0,VLOOKUP($C945,ENTRATE!$U$7:$Z$1006,6,FALSE),""))))</f>
        <v/>
      </c>
      <c r="I945" s="264">
        <v>272</v>
      </c>
      <c r="J945" s="66" t="e">
        <f t="shared" si="49"/>
        <v>#N/A</v>
      </c>
      <c r="K945" s="1"/>
    </row>
    <row r="946" spans="1:11" hidden="1">
      <c r="A946" s="1"/>
      <c r="B946" s="265" t="e">
        <f>VLOOKUP(E946,$F$674:$I$1173,4,FALSE)+COUNTIF(J$674:J945,J946)</f>
        <v>#N/A</v>
      </c>
      <c r="C946" s="264">
        <v>273</v>
      </c>
      <c r="D946" s="64" t="str">
        <f>IF($C$669&gt;0,VLOOKUP($C946,SPESA!$U$7:$Z$5006,3,FALSE),IF($C$670&gt;0,VLOOKUP($C946,CASA!$U$7:$Z$3506,3,FALSE),IF($C$671&gt;0,VLOOKUP($C946,PERSONALE!$U$7:$Z$3506,3,FALSE),IF($C$672&gt;0,VLOOKUP($C946,ENTRATE!$U$7:$Z$1006,3,FALSE),""))))</f>
        <v/>
      </c>
      <c r="E946" s="64" t="str">
        <f t="shared" si="47"/>
        <v/>
      </c>
      <c r="F946" s="64" t="e">
        <f t="shared" si="48"/>
        <v>#NUM!</v>
      </c>
      <c r="G946" s="63" t="str">
        <f>IF($C$669&gt;0,VLOOKUP($C946,SPESA!$U$7:$Z$5006,5,FALSE),IF($C$670&gt;0,VLOOKUP($C946,CASA!$U$7:$Z$3506,5,FALSE),IF($C$671&gt;0,VLOOKUP($C946,PERSONALE!$U$7:$Z$3506,5,FALSE),IF($C$672&gt;0,VLOOKUP($C946,ENTRATE!$U$7:$Z$1006,5,FALSE),""))))</f>
        <v/>
      </c>
      <c r="H946" s="65" t="str">
        <f>IF($C$669&gt;0,VLOOKUP($C946,SPESA!$U$7:$Z$5006,6,FALSE),IF($C$670&gt;0,VLOOKUP($C946,CASA!$U$7:$Z$3506,6,FALSE),IF($C$671&gt;0,VLOOKUP($C946,PERSONALE!$U$7:$Z$3506,6,FALSE),IF($C$672&gt;0,VLOOKUP($C946,ENTRATE!$U$7:$Z$1006,6,FALSE),""))))</f>
        <v/>
      </c>
      <c r="I946" s="264">
        <v>273</v>
      </c>
      <c r="J946" s="66" t="e">
        <f t="shared" si="49"/>
        <v>#N/A</v>
      </c>
      <c r="K946" s="1"/>
    </row>
    <row r="947" spans="1:11" hidden="1">
      <c r="A947" s="1"/>
      <c r="B947" s="265" t="e">
        <f>VLOOKUP(E947,$F$674:$I$1173,4,FALSE)+COUNTIF(J$674:J946,J947)</f>
        <v>#N/A</v>
      </c>
      <c r="C947" s="264">
        <v>274</v>
      </c>
      <c r="D947" s="64" t="str">
        <f>IF($C$669&gt;0,VLOOKUP($C947,SPESA!$U$7:$Z$5006,3,FALSE),IF($C$670&gt;0,VLOOKUP($C947,CASA!$U$7:$Z$3506,3,FALSE),IF($C$671&gt;0,VLOOKUP($C947,PERSONALE!$U$7:$Z$3506,3,FALSE),IF($C$672&gt;0,VLOOKUP($C947,ENTRATE!$U$7:$Z$1006,3,FALSE),""))))</f>
        <v/>
      </c>
      <c r="E947" s="64" t="str">
        <f t="shared" si="47"/>
        <v/>
      </c>
      <c r="F947" s="64" t="e">
        <f t="shared" si="48"/>
        <v>#NUM!</v>
      </c>
      <c r="G947" s="63" t="str">
        <f>IF($C$669&gt;0,VLOOKUP($C947,SPESA!$U$7:$Z$5006,5,FALSE),IF($C$670&gt;0,VLOOKUP($C947,CASA!$U$7:$Z$3506,5,FALSE),IF($C$671&gt;0,VLOOKUP($C947,PERSONALE!$U$7:$Z$3506,5,FALSE),IF($C$672&gt;0,VLOOKUP($C947,ENTRATE!$U$7:$Z$1006,5,FALSE),""))))</f>
        <v/>
      </c>
      <c r="H947" s="65" t="str">
        <f>IF($C$669&gt;0,VLOOKUP($C947,SPESA!$U$7:$Z$5006,6,FALSE),IF($C$670&gt;0,VLOOKUP($C947,CASA!$U$7:$Z$3506,6,FALSE),IF($C$671&gt;0,VLOOKUP($C947,PERSONALE!$U$7:$Z$3506,6,FALSE),IF($C$672&gt;0,VLOOKUP($C947,ENTRATE!$U$7:$Z$1006,6,FALSE),""))))</f>
        <v/>
      </c>
      <c r="I947" s="264">
        <v>274</v>
      </c>
      <c r="J947" s="66" t="e">
        <f t="shared" si="49"/>
        <v>#N/A</v>
      </c>
      <c r="K947" s="1"/>
    </row>
    <row r="948" spans="1:11" hidden="1">
      <c r="A948" s="1"/>
      <c r="B948" s="265" t="e">
        <f>VLOOKUP(E948,$F$674:$I$1173,4,FALSE)+COUNTIF(J$674:J947,J948)</f>
        <v>#N/A</v>
      </c>
      <c r="C948" s="264">
        <v>275</v>
      </c>
      <c r="D948" s="64" t="str">
        <f>IF($C$669&gt;0,VLOOKUP($C948,SPESA!$U$7:$Z$5006,3,FALSE),IF($C$670&gt;0,VLOOKUP($C948,CASA!$U$7:$Z$3506,3,FALSE),IF($C$671&gt;0,VLOOKUP($C948,PERSONALE!$U$7:$Z$3506,3,FALSE),IF($C$672&gt;0,VLOOKUP($C948,ENTRATE!$U$7:$Z$1006,3,FALSE),""))))</f>
        <v/>
      </c>
      <c r="E948" s="64" t="str">
        <f t="shared" si="47"/>
        <v/>
      </c>
      <c r="F948" s="64" t="e">
        <f t="shared" si="48"/>
        <v>#NUM!</v>
      </c>
      <c r="G948" s="63" t="str">
        <f>IF($C$669&gt;0,VLOOKUP($C948,SPESA!$U$7:$Z$5006,5,FALSE),IF($C$670&gt;0,VLOOKUP($C948,CASA!$U$7:$Z$3506,5,FALSE),IF($C$671&gt;0,VLOOKUP($C948,PERSONALE!$U$7:$Z$3506,5,FALSE),IF($C$672&gt;0,VLOOKUP($C948,ENTRATE!$U$7:$Z$1006,5,FALSE),""))))</f>
        <v/>
      </c>
      <c r="H948" s="65" t="str">
        <f>IF($C$669&gt;0,VLOOKUP($C948,SPESA!$U$7:$Z$5006,6,FALSE),IF($C$670&gt;0,VLOOKUP($C948,CASA!$U$7:$Z$3506,6,FALSE),IF($C$671&gt;0,VLOOKUP($C948,PERSONALE!$U$7:$Z$3506,6,FALSE),IF($C$672&gt;0,VLOOKUP($C948,ENTRATE!$U$7:$Z$1006,6,FALSE),""))))</f>
        <v/>
      </c>
      <c r="I948" s="264">
        <v>275</v>
      </c>
      <c r="J948" s="66" t="e">
        <f t="shared" si="49"/>
        <v>#N/A</v>
      </c>
      <c r="K948" s="1"/>
    </row>
    <row r="949" spans="1:11" hidden="1">
      <c r="A949" s="1"/>
      <c r="B949" s="265" t="e">
        <f>VLOOKUP(E949,$F$674:$I$1173,4,FALSE)+COUNTIF(J$674:J948,J949)</f>
        <v>#N/A</v>
      </c>
      <c r="C949" s="264">
        <v>276</v>
      </c>
      <c r="D949" s="64" t="str">
        <f>IF($C$669&gt;0,VLOOKUP($C949,SPESA!$U$7:$Z$5006,3,FALSE),IF($C$670&gt;0,VLOOKUP($C949,CASA!$U$7:$Z$3506,3,FALSE),IF($C$671&gt;0,VLOOKUP($C949,PERSONALE!$U$7:$Z$3506,3,FALSE),IF($C$672&gt;0,VLOOKUP($C949,ENTRATE!$U$7:$Z$1006,3,FALSE),""))))</f>
        <v/>
      </c>
      <c r="E949" s="64" t="str">
        <f t="shared" si="47"/>
        <v/>
      </c>
      <c r="F949" s="64" t="e">
        <f t="shared" si="48"/>
        <v>#NUM!</v>
      </c>
      <c r="G949" s="63" t="str">
        <f>IF($C$669&gt;0,VLOOKUP($C949,SPESA!$U$7:$Z$5006,5,FALSE),IF($C$670&gt;0,VLOOKUP($C949,CASA!$U$7:$Z$3506,5,FALSE),IF($C$671&gt;0,VLOOKUP($C949,PERSONALE!$U$7:$Z$3506,5,FALSE),IF($C$672&gt;0,VLOOKUP($C949,ENTRATE!$U$7:$Z$1006,5,FALSE),""))))</f>
        <v/>
      </c>
      <c r="H949" s="65" t="str">
        <f>IF($C$669&gt;0,VLOOKUP($C949,SPESA!$U$7:$Z$5006,6,FALSE),IF($C$670&gt;0,VLOOKUP($C949,CASA!$U$7:$Z$3506,6,FALSE),IF($C$671&gt;0,VLOOKUP($C949,PERSONALE!$U$7:$Z$3506,6,FALSE),IF($C$672&gt;0,VLOOKUP($C949,ENTRATE!$U$7:$Z$1006,6,FALSE),""))))</f>
        <v/>
      </c>
      <c r="I949" s="264">
        <v>276</v>
      </c>
      <c r="J949" s="66" t="e">
        <f t="shared" si="49"/>
        <v>#N/A</v>
      </c>
      <c r="K949" s="1"/>
    </row>
    <row r="950" spans="1:11" hidden="1">
      <c r="A950" s="1"/>
      <c r="B950" s="265" t="e">
        <f>VLOOKUP(E950,$F$674:$I$1173,4,FALSE)+COUNTIF(J$674:J949,J950)</f>
        <v>#N/A</v>
      </c>
      <c r="C950" s="264">
        <v>277</v>
      </c>
      <c r="D950" s="64" t="str">
        <f>IF($C$669&gt;0,VLOOKUP($C950,SPESA!$U$7:$Z$5006,3,FALSE),IF($C$670&gt;0,VLOOKUP($C950,CASA!$U$7:$Z$3506,3,FALSE),IF($C$671&gt;0,VLOOKUP($C950,PERSONALE!$U$7:$Z$3506,3,FALSE),IF($C$672&gt;0,VLOOKUP($C950,ENTRATE!$U$7:$Z$1006,3,FALSE),""))))</f>
        <v/>
      </c>
      <c r="E950" s="64" t="str">
        <f t="shared" si="47"/>
        <v/>
      </c>
      <c r="F950" s="64" t="e">
        <f t="shared" si="48"/>
        <v>#NUM!</v>
      </c>
      <c r="G950" s="63" t="str">
        <f>IF($C$669&gt;0,VLOOKUP($C950,SPESA!$U$7:$Z$5006,5,FALSE),IF($C$670&gt;0,VLOOKUP($C950,CASA!$U$7:$Z$3506,5,FALSE),IF($C$671&gt;0,VLOOKUP($C950,PERSONALE!$U$7:$Z$3506,5,FALSE),IF($C$672&gt;0,VLOOKUP($C950,ENTRATE!$U$7:$Z$1006,5,FALSE),""))))</f>
        <v/>
      </c>
      <c r="H950" s="65" t="str">
        <f>IF($C$669&gt;0,VLOOKUP($C950,SPESA!$U$7:$Z$5006,6,FALSE),IF($C$670&gt;0,VLOOKUP($C950,CASA!$U$7:$Z$3506,6,FALSE),IF($C$671&gt;0,VLOOKUP($C950,PERSONALE!$U$7:$Z$3506,6,FALSE),IF($C$672&gt;0,VLOOKUP($C950,ENTRATE!$U$7:$Z$1006,6,FALSE),""))))</f>
        <v/>
      </c>
      <c r="I950" s="264">
        <v>277</v>
      </c>
      <c r="J950" s="66" t="e">
        <f t="shared" si="49"/>
        <v>#N/A</v>
      </c>
      <c r="K950" s="1"/>
    </row>
    <row r="951" spans="1:11" hidden="1">
      <c r="A951" s="1"/>
      <c r="B951" s="265" t="e">
        <f>VLOOKUP(E951,$F$674:$I$1173,4,FALSE)+COUNTIF(J$674:J950,J951)</f>
        <v>#N/A</v>
      </c>
      <c r="C951" s="264">
        <v>278</v>
      </c>
      <c r="D951" s="64" t="str">
        <f>IF($C$669&gt;0,VLOOKUP($C951,SPESA!$U$7:$Z$5006,3,FALSE),IF($C$670&gt;0,VLOOKUP($C951,CASA!$U$7:$Z$3506,3,FALSE),IF($C$671&gt;0,VLOOKUP($C951,PERSONALE!$U$7:$Z$3506,3,FALSE),IF($C$672&gt;0,VLOOKUP($C951,ENTRATE!$U$7:$Z$1006,3,FALSE),""))))</f>
        <v/>
      </c>
      <c r="E951" s="64" t="str">
        <f t="shared" si="47"/>
        <v/>
      </c>
      <c r="F951" s="64" t="e">
        <f t="shared" si="48"/>
        <v>#NUM!</v>
      </c>
      <c r="G951" s="63" t="str">
        <f>IF($C$669&gt;0,VLOOKUP($C951,SPESA!$U$7:$Z$5006,5,FALSE),IF($C$670&gt;0,VLOOKUP($C951,CASA!$U$7:$Z$3506,5,FALSE),IF($C$671&gt;0,VLOOKUP($C951,PERSONALE!$U$7:$Z$3506,5,FALSE),IF($C$672&gt;0,VLOOKUP($C951,ENTRATE!$U$7:$Z$1006,5,FALSE),""))))</f>
        <v/>
      </c>
      <c r="H951" s="65" t="str">
        <f>IF($C$669&gt;0,VLOOKUP($C951,SPESA!$U$7:$Z$5006,6,FALSE),IF($C$670&gt;0,VLOOKUP($C951,CASA!$U$7:$Z$3506,6,FALSE),IF($C$671&gt;0,VLOOKUP($C951,PERSONALE!$U$7:$Z$3506,6,FALSE),IF($C$672&gt;0,VLOOKUP($C951,ENTRATE!$U$7:$Z$1006,6,FALSE),""))))</f>
        <v/>
      </c>
      <c r="I951" s="264">
        <v>278</v>
      </c>
      <c r="J951" s="66" t="e">
        <f t="shared" si="49"/>
        <v>#N/A</v>
      </c>
      <c r="K951" s="1"/>
    </row>
    <row r="952" spans="1:11" hidden="1">
      <c r="A952" s="1"/>
      <c r="B952" s="265" t="e">
        <f>VLOOKUP(E952,$F$674:$I$1173,4,FALSE)+COUNTIF(J$674:J951,J952)</f>
        <v>#N/A</v>
      </c>
      <c r="C952" s="264">
        <v>279</v>
      </c>
      <c r="D952" s="64" t="str">
        <f>IF($C$669&gt;0,VLOOKUP($C952,SPESA!$U$7:$Z$5006,3,FALSE),IF($C$670&gt;0,VLOOKUP($C952,CASA!$U$7:$Z$3506,3,FALSE),IF($C$671&gt;0,VLOOKUP($C952,PERSONALE!$U$7:$Z$3506,3,FALSE),IF($C$672&gt;0,VLOOKUP($C952,ENTRATE!$U$7:$Z$1006,3,FALSE),""))))</f>
        <v/>
      </c>
      <c r="E952" s="64" t="str">
        <f t="shared" si="47"/>
        <v/>
      </c>
      <c r="F952" s="64" t="e">
        <f t="shared" si="48"/>
        <v>#NUM!</v>
      </c>
      <c r="G952" s="63" t="str">
        <f>IF($C$669&gt;0,VLOOKUP($C952,SPESA!$U$7:$Z$5006,5,FALSE),IF($C$670&gt;0,VLOOKUP($C952,CASA!$U$7:$Z$3506,5,FALSE),IF($C$671&gt;0,VLOOKUP($C952,PERSONALE!$U$7:$Z$3506,5,FALSE),IF($C$672&gt;0,VLOOKUP($C952,ENTRATE!$U$7:$Z$1006,5,FALSE),""))))</f>
        <v/>
      </c>
      <c r="H952" s="65" t="str">
        <f>IF($C$669&gt;0,VLOOKUP($C952,SPESA!$U$7:$Z$5006,6,FALSE),IF($C$670&gt;0,VLOOKUP($C952,CASA!$U$7:$Z$3506,6,FALSE),IF($C$671&gt;0,VLOOKUP($C952,PERSONALE!$U$7:$Z$3506,6,FALSE),IF($C$672&gt;0,VLOOKUP($C952,ENTRATE!$U$7:$Z$1006,6,FALSE),""))))</f>
        <v/>
      </c>
      <c r="I952" s="264">
        <v>279</v>
      </c>
      <c r="J952" s="66" t="e">
        <f t="shared" si="49"/>
        <v>#N/A</v>
      </c>
      <c r="K952" s="1"/>
    </row>
    <row r="953" spans="1:11" hidden="1">
      <c r="A953" s="1"/>
      <c r="B953" s="265" t="e">
        <f>VLOOKUP(E953,$F$674:$I$1173,4,FALSE)+COUNTIF(J$674:J952,J953)</f>
        <v>#N/A</v>
      </c>
      <c r="C953" s="264">
        <v>280</v>
      </c>
      <c r="D953" s="64" t="str">
        <f>IF($C$669&gt;0,VLOOKUP($C953,SPESA!$U$7:$Z$5006,3,FALSE),IF($C$670&gt;0,VLOOKUP($C953,CASA!$U$7:$Z$3506,3,FALSE),IF($C$671&gt;0,VLOOKUP($C953,PERSONALE!$U$7:$Z$3506,3,FALSE),IF($C$672&gt;0,VLOOKUP($C953,ENTRATE!$U$7:$Z$1006,3,FALSE),""))))</f>
        <v/>
      </c>
      <c r="E953" s="64" t="str">
        <f t="shared" si="47"/>
        <v/>
      </c>
      <c r="F953" s="64" t="e">
        <f t="shared" si="48"/>
        <v>#NUM!</v>
      </c>
      <c r="G953" s="63" t="str">
        <f>IF($C$669&gt;0,VLOOKUP($C953,SPESA!$U$7:$Z$5006,5,FALSE),IF($C$670&gt;0,VLOOKUP($C953,CASA!$U$7:$Z$3506,5,FALSE),IF($C$671&gt;0,VLOOKUP($C953,PERSONALE!$U$7:$Z$3506,5,FALSE),IF($C$672&gt;0,VLOOKUP($C953,ENTRATE!$U$7:$Z$1006,5,FALSE),""))))</f>
        <v/>
      </c>
      <c r="H953" s="65" t="str">
        <f>IF($C$669&gt;0,VLOOKUP($C953,SPESA!$U$7:$Z$5006,6,FALSE),IF($C$670&gt;0,VLOOKUP($C953,CASA!$U$7:$Z$3506,6,FALSE),IF($C$671&gt;0,VLOOKUP($C953,PERSONALE!$U$7:$Z$3506,6,FALSE),IF($C$672&gt;0,VLOOKUP($C953,ENTRATE!$U$7:$Z$1006,6,FALSE),""))))</f>
        <v/>
      </c>
      <c r="I953" s="264">
        <v>280</v>
      </c>
      <c r="J953" s="66" t="e">
        <f t="shared" si="49"/>
        <v>#N/A</v>
      </c>
      <c r="K953" s="1"/>
    </row>
    <row r="954" spans="1:11" hidden="1">
      <c r="A954" s="1"/>
      <c r="B954" s="265" t="e">
        <f>VLOOKUP(E954,$F$674:$I$1173,4,FALSE)+COUNTIF(J$674:J953,J954)</f>
        <v>#N/A</v>
      </c>
      <c r="C954" s="264">
        <v>281</v>
      </c>
      <c r="D954" s="64" t="str">
        <f>IF($C$669&gt;0,VLOOKUP($C954,SPESA!$U$7:$Z$5006,3,FALSE),IF($C$670&gt;0,VLOOKUP($C954,CASA!$U$7:$Z$3506,3,FALSE),IF($C$671&gt;0,VLOOKUP($C954,PERSONALE!$U$7:$Z$3506,3,FALSE),IF($C$672&gt;0,VLOOKUP($C954,ENTRATE!$U$7:$Z$1006,3,FALSE),""))))</f>
        <v/>
      </c>
      <c r="E954" s="64" t="str">
        <f t="shared" si="47"/>
        <v/>
      </c>
      <c r="F954" s="64" t="e">
        <f t="shared" si="48"/>
        <v>#NUM!</v>
      </c>
      <c r="G954" s="63" t="str">
        <f>IF($C$669&gt;0,VLOOKUP($C954,SPESA!$U$7:$Z$5006,5,FALSE),IF($C$670&gt;0,VLOOKUP($C954,CASA!$U$7:$Z$3506,5,FALSE),IF($C$671&gt;0,VLOOKUP($C954,PERSONALE!$U$7:$Z$3506,5,FALSE),IF($C$672&gt;0,VLOOKUP($C954,ENTRATE!$U$7:$Z$1006,5,FALSE),""))))</f>
        <v/>
      </c>
      <c r="H954" s="65" t="str">
        <f>IF($C$669&gt;0,VLOOKUP($C954,SPESA!$U$7:$Z$5006,6,FALSE),IF($C$670&gt;0,VLOOKUP($C954,CASA!$U$7:$Z$3506,6,FALSE),IF($C$671&gt;0,VLOOKUP($C954,PERSONALE!$U$7:$Z$3506,6,FALSE),IF($C$672&gt;0,VLOOKUP($C954,ENTRATE!$U$7:$Z$1006,6,FALSE),""))))</f>
        <v/>
      </c>
      <c r="I954" s="264">
        <v>281</v>
      </c>
      <c r="J954" s="66" t="e">
        <f t="shared" si="49"/>
        <v>#N/A</v>
      </c>
      <c r="K954" s="1"/>
    </row>
    <row r="955" spans="1:11" hidden="1">
      <c r="A955" s="1"/>
      <c r="B955" s="265" t="e">
        <f>VLOOKUP(E955,$F$674:$I$1173,4,FALSE)+COUNTIF(J$674:J954,J955)</f>
        <v>#N/A</v>
      </c>
      <c r="C955" s="264">
        <v>282</v>
      </c>
      <c r="D955" s="64" t="str">
        <f>IF($C$669&gt;0,VLOOKUP($C955,SPESA!$U$7:$Z$5006,3,FALSE),IF($C$670&gt;0,VLOOKUP($C955,CASA!$U$7:$Z$3506,3,FALSE),IF($C$671&gt;0,VLOOKUP($C955,PERSONALE!$U$7:$Z$3506,3,FALSE),IF($C$672&gt;0,VLOOKUP($C955,ENTRATE!$U$7:$Z$1006,3,FALSE),""))))</f>
        <v/>
      </c>
      <c r="E955" s="64" t="str">
        <f t="shared" si="47"/>
        <v/>
      </c>
      <c r="F955" s="64" t="e">
        <f t="shared" si="48"/>
        <v>#NUM!</v>
      </c>
      <c r="G955" s="63" t="str">
        <f>IF($C$669&gt;0,VLOOKUP($C955,SPESA!$U$7:$Z$5006,5,FALSE),IF($C$670&gt;0,VLOOKUP($C955,CASA!$U$7:$Z$3506,5,FALSE),IF($C$671&gt;0,VLOOKUP($C955,PERSONALE!$U$7:$Z$3506,5,FALSE),IF($C$672&gt;0,VLOOKUP($C955,ENTRATE!$U$7:$Z$1006,5,FALSE),""))))</f>
        <v/>
      </c>
      <c r="H955" s="65" t="str">
        <f>IF($C$669&gt;0,VLOOKUP($C955,SPESA!$U$7:$Z$5006,6,FALSE),IF($C$670&gt;0,VLOOKUP($C955,CASA!$U$7:$Z$3506,6,FALSE),IF($C$671&gt;0,VLOOKUP($C955,PERSONALE!$U$7:$Z$3506,6,FALSE),IF($C$672&gt;0,VLOOKUP($C955,ENTRATE!$U$7:$Z$1006,6,FALSE),""))))</f>
        <v/>
      </c>
      <c r="I955" s="264">
        <v>282</v>
      </c>
      <c r="J955" s="66" t="e">
        <f t="shared" si="49"/>
        <v>#N/A</v>
      </c>
      <c r="K955" s="1"/>
    </row>
    <row r="956" spans="1:11" hidden="1">
      <c r="A956" s="1"/>
      <c r="B956" s="265" t="e">
        <f>VLOOKUP(E956,$F$674:$I$1173,4,FALSE)+COUNTIF(J$674:J955,J956)</f>
        <v>#N/A</v>
      </c>
      <c r="C956" s="264">
        <v>283</v>
      </c>
      <c r="D956" s="64" t="str">
        <f>IF($C$669&gt;0,VLOOKUP($C956,SPESA!$U$7:$Z$5006,3,FALSE),IF($C$670&gt;0,VLOOKUP($C956,CASA!$U$7:$Z$3506,3,FALSE),IF($C$671&gt;0,VLOOKUP($C956,PERSONALE!$U$7:$Z$3506,3,FALSE),IF($C$672&gt;0,VLOOKUP($C956,ENTRATE!$U$7:$Z$1006,3,FALSE),""))))</f>
        <v/>
      </c>
      <c r="E956" s="64" t="str">
        <f t="shared" si="47"/>
        <v/>
      </c>
      <c r="F956" s="64" t="e">
        <f t="shared" si="48"/>
        <v>#NUM!</v>
      </c>
      <c r="G956" s="63" t="str">
        <f>IF($C$669&gt;0,VLOOKUP($C956,SPESA!$U$7:$Z$5006,5,FALSE),IF($C$670&gt;0,VLOOKUP($C956,CASA!$U$7:$Z$3506,5,FALSE),IF($C$671&gt;0,VLOOKUP($C956,PERSONALE!$U$7:$Z$3506,5,FALSE),IF($C$672&gt;0,VLOOKUP($C956,ENTRATE!$U$7:$Z$1006,5,FALSE),""))))</f>
        <v/>
      </c>
      <c r="H956" s="65" t="str">
        <f>IF($C$669&gt;0,VLOOKUP($C956,SPESA!$U$7:$Z$5006,6,FALSE),IF($C$670&gt;0,VLOOKUP($C956,CASA!$U$7:$Z$3506,6,FALSE),IF($C$671&gt;0,VLOOKUP($C956,PERSONALE!$U$7:$Z$3506,6,FALSE),IF($C$672&gt;0,VLOOKUP($C956,ENTRATE!$U$7:$Z$1006,6,FALSE),""))))</f>
        <v/>
      </c>
      <c r="I956" s="264">
        <v>283</v>
      </c>
      <c r="J956" s="66" t="e">
        <f t="shared" si="49"/>
        <v>#N/A</v>
      </c>
      <c r="K956" s="1"/>
    </row>
    <row r="957" spans="1:11" hidden="1">
      <c r="A957" s="1"/>
      <c r="B957" s="265" t="e">
        <f>VLOOKUP(E957,$F$674:$I$1173,4,FALSE)+COUNTIF(J$674:J956,J957)</f>
        <v>#N/A</v>
      </c>
      <c r="C957" s="264">
        <v>284</v>
      </c>
      <c r="D957" s="64" t="str">
        <f>IF($C$669&gt;0,VLOOKUP($C957,SPESA!$U$7:$Z$5006,3,FALSE),IF($C$670&gt;0,VLOOKUP($C957,CASA!$U$7:$Z$3506,3,FALSE),IF($C$671&gt;0,VLOOKUP($C957,PERSONALE!$U$7:$Z$3506,3,FALSE),IF($C$672&gt;0,VLOOKUP($C957,ENTRATE!$U$7:$Z$1006,3,FALSE),""))))</f>
        <v/>
      </c>
      <c r="E957" s="64" t="str">
        <f t="shared" si="47"/>
        <v/>
      </c>
      <c r="F957" s="64" t="e">
        <f t="shared" si="48"/>
        <v>#NUM!</v>
      </c>
      <c r="G957" s="63" t="str">
        <f>IF($C$669&gt;0,VLOOKUP($C957,SPESA!$U$7:$Z$5006,5,FALSE),IF($C$670&gt;0,VLOOKUP($C957,CASA!$U$7:$Z$3506,5,FALSE),IF($C$671&gt;0,VLOOKUP($C957,PERSONALE!$U$7:$Z$3506,5,FALSE),IF($C$672&gt;0,VLOOKUP($C957,ENTRATE!$U$7:$Z$1006,5,FALSE),""))))</f>
        <v/>
      </c>
      <c r="H957" s="65" t="str">
        <f>IF($C$669&gt;0,VLOOKUP($C957,SPESA!$U$7:$Z$5006,6,FALSE),IF($C$670&gt;0,VLOOKUP($C957,CASA!$U$7:$Z$3506,6,FALSE),IF($C$671&gt;0,VLOOKUP($C957,PERSONALE!$U$7:$Z$3506,6,FALSE),IF($C$672&gt;0,VLOOKUP($C957,ENTRATE!$U$7:$Z$1006,6,FALSE),""))))</f>
        <v/>
      </c>
      <c r="I957" s="264">
        <v>284</v>
      </c>
      <c r="J957" s="66" t="e">
        <f t="shared" si="49"/>
        <v>#N/A</v>
      </c>
      <c r="K957" s="1"/>
    </row>
    <row r="958" spans="1:11" hidden="1">
      <c r="A958" s="1"/>
      <c r="B958" s="265" t="e">
        <f>VLOOKUP(E958,$F$674:$I$1173,4,FALSE)+COUNTIF(J$674:J957,J958)</f>
        <v>#N/A</v>
      </c>
      <c r="C958" s="264">
        <v>285</v>
      </c>
      <c r="D958" s="64" t="str">
        <f>IF($C$669&gt;0,VLOOKUP($C958,SPESA!$U$7:$Z$5006,3,FALSE),IF($C$670&gt;0,VLOOKUP($C958,CASA!$U$7:$Z$3506,3,FALSE),IF($C$671&gt;0,VLOOKUP($C958,PERSONALE!$U$7:$Z$3506,3,FALSE),IF($C$672&gt;0,VLOOKUP($C958,ENTRATE!$U$7:$Z$1006,3,FALSE),""))))</f>
        <v/>
      </c>
      <c r="E958" s="64" t="str">
        <f t="shared" si="47"/>
        <v/>
      </c>
      <c r="F958" s="64" t="e">
        <f t="shared" si="48"/>
        <v>#NUM!</v>
      </c>
      <c r="G958" s="63" t="str">
        <f>IF($C$669&gt;0,VLOOKUP($C958,SPESA!$U$7:$Z$5006,5,FALSE),IF($C$670&gt;0,VLOOKUP($C958,CASA!$U$7:$Z$3506,5,FALSE),IF($C$671&gt;0,VLOOKUP($C958,PERSONALE!$U$7:$Z$3506,5,FALSE),IF($C$672&gt;0,VLOOKUP($C958,ENTRATE!$U$7:$Z$1006,5,FALSE),""))))</f>
        <v/>
      </c>
      <c r="H958" s="65" t="str">
        <f>IF($C$669&gt;0,VLOOKUP($C958,SPESA!$U$7:$Z$5006,6,FALSE),IF($C$670&gt;0,VLOOKUP($C958,CASA!$U$7:$Z$3506,6,FALSE),IF($C$671&gt;0,VLOOKUP($C958,PERSONALE!$U$7:$Z$3506,6,FALSE),IF($C$672&gt;0,VLOOKUP($C958,ENTRATE!$U$7:$Z$1006,6,FALSE),""))))</f>
        <v/>
      </c>
      <c r="I958" s="264">
        <v>285</v>
      </c>
      <c r="J958" s="66" t="e">
        <f t="shared" si="49"/>
        <v>#N/A</v>
      </c>
      <c r="K958" s="1"/>
    </row>
    <row r="959" spans="1:11" hidden="1">
      <c r="A959" s="1"/>
      <c r="B959" s="265" t="e">
        <f>VLOOKUP(E959,$F$674:$I$1173,4,FALSE)+COUNTIF(J$674:J958,J959)</f>
        <v>#N/A</v>
      </c>
      <c r="C959" s="264">
        <v>286</v>
      </c>
      <c r="D959" s="64" t="str">
        <f>IF($C$669&gt;0,VLOOKUP($C959,SPESA!$U$7:$Z$5006,3,FALSE),IF($C$670&gt;0,VLOOKUP($C959,CASA!$U$7:$Z$3506,3,FALSE),IF($C$671&gt;0,VLOOKUP($C959,PERSONALE!$U$7:$Z$3506,3,FALSE),IF($C$672&gt;0,VLOOKUP($C959,ENTRATE!$U$7:$Z$1006,3,FALSE),""))))</f>
        <v/>
      </c>
      <c r="E959" s="64" t="str">
        <f t="shared" si="47"/>
        <v/>
      </c>
      <c r="F959" s="64" t="e">
        <f t="shared" si="48"/>
        <v>#NUM!</v>
      </c>
      <c r="G959" s="63" t="str">
        <f>IF($C$669&gt;0,VLOOKUP($C959,SPESA!$U$7:$Z$5006,5,FALSE),IF($C$670&gt;0,VLOOKUP($C959,CASA!$U$7:$Z$3506,5,FALSE),IF($C$671&gt;0,VLOOKUP($C959,PERSONALE!$U$7:$Z$3506,5,FALSE),IF($C$672&gt;0,VLOOKUP($C959,ENTRATE!$U$7:$Z$1006,5,FALSE),""))))</f>
        <v/>
      </c>
      <c r="H959" s="65" t="str">
        <f>IF($C$669&gt;0,VLOOKUP($C959,SPESA!$U$7:$Z$5006,6,FALSE),IF($C$670&gt;0,VLOOKUP($C959,CASA!$U$7:$Z$3506,6,FALSE),IF($C$671&gt;0,VLOOKUP($C959,PERSONALE!$U$7:$Z$3506,6,FALSE),IF($C$672&gt;0,VLOOKUP($C959,ENTRATE!$U$7:$Z$1006,6,FALSE),""))))</f>
        <v/>
      </c>
      <c r="I959" s="264">
        <v>286</v>
      </c>
      <c r="J959" s="66" t="e">
        <f t="shared" si="49"/>
        <v>#N/A</v>
      </c>
      <c r="K959" s="1"/>
    </row>
    <row r="960" spans="1:11" hidden="1">
      <c r="A960" s="1"/>
      <c r="B960" s="265" t="e">
        <f>VLOOKUP(E960,$F$674:$I$1173,4,FALSE)+COUNTIF(J$674:J959,J960)</f>
        <v>#N/A</v>
      </c>
      <c r="C960" s="264">
        <v>287</v>
      </c>
      <c r="D960" s="64" t="str">
        <f>IF($C$669&gt;0,VLOOKUP($C960,SPESA!$U$7:$Z$5006,3,FALSE),IF($C$670&gt;0,VLOOKUP($C960,CASA!$U$7:$Z$3506,3,FALSE),IF($C$671&gt;0,VLOOKUP($C960,PERSONALE!$U$7:$Z$3506,3,FALSE),IF($C$672&gt;0,VLOOKUP($C960,ENTRATE!$U$7:$Z$1006,3,FALSE),""))))</f>
        <v/>
      </c>
      <c r="E960" s="64" t="str">
        <f t="shared" si="47"/>
        <v/>
      </c>
      <c r="F960" s="64" t="e">
        <f t="shared" si="48"/>
        <v>#NUM!</v>
      </c>
      <c r="G960" s="63" t="str">
        <f>IF($C$669&gt;0,VLOOKUP($C960,SPESA!$U$7:$Z$5006,5,FALSE),IF($C$670&gt;0,VLOOKUP($C960,CASA!$U$7:$Z$3506,5,FALSE),IF($C$671&gt;0,VLOOKUP($C960,PERSONALE!$U$7:$Z$3506,5,FALSE),IF($C$672&gt;0,VLOOKUP($C960,ENTRATE!$U$7:$Z$1006,5,FALSE),""))))</f>
        <v/>
      </c>
      <c r="H960" s="65" t="str">
        <f>IF($C$669&gt;0,VLOOKUP($C960,SPESA!$U$7:$Z$5006,6,FALSE),IF($C$670&gt;0,VLOOKUP($C960,CASA!$U$7:$Z$3506,6,FALSE),IF($C$671&gt;0,VLOOKUP($C960,PERSONALE!$U$7:$Z$3506,6,FALSE),IF($C$672&gt;0,VLOOKUP($C960,ENTRATE!$U$7:$Z$1006,6,FALSE),""))))</f>
        <v/>
      </c>
      <c r="I960" s="264">
        <v>287</v>
      </c>
      <c r="J960" s="66" t="e">
        <f t="shared" si="49"/>
        <v>#N/A</v>
      </c>
      <c r="K960" s="1"/>
    </row>
    <row r="961" spans="1:11" hidden="1">
      <c r="A961" s="1"/>
      <c r="B961" s="265" t="e">
        <f>VLOOKUP(E961,$F$674:$I$1173,4,FALSE)+COUNTIF(J$674:J960,J961)</f>
        <v>#N/A</v>
      </c>
      <c r="C961" s="264">
        <v>288</v>
      </c>
      <c r="D961" s="64" t="str">
        <f>IF($C$669&gt;0,VLOOKUP($C961,SPESA!$U$7:$Z$5006,3,FALSE),IF($C$670&gt;0,VLOOKUP($C961,CASA!$U$7:$Z$3506,3,FALSE),IF($C$671&gt;0,VLOOKUP($C961,PERSONALE!$U$7:$Z$3506,3,FALSE),IF($C$672&gt;0,VLOOKUP($C961,ENTRATE!$U$7:$Z$1006,3,FALSE),""))))</f>
        <v/>
      </c>
      <c r="E961" s="64" t="str">
        <f t="shared" si="47"/>
        <v/>
      </c>
      <c r="F961" s="64" t="e">
        <f t="shared" si="48"/>
        <v>#NUM!</v>
      </c>
      <c r="G961" s="63" t="str">
        <f>IF($C$669&gt;0,VLOOKUP($C961,SPESA!$U$7:$Z$5006,5,FALSE),IF($C$670&gt;0,VLOOKUP($C961,CASA!$U$7:$Z$3506,5,FALSE),IF($C$671&gt;0,VLOOKUP($C961,PERSONALE!$U$7:$Z$3506,5,FALSE),IF($C$672&gt;0,VLOOKUP($C961,ENTRATE!$U$7:$Z$1006,5,FALSE),""))))</f>
        <v/>
      </c>
      <c r="H961" s="65" t="str">
        <f>IF($C$669&gt;0,VLOOKUP($C961,SPESA!$U$7:$Z$5006,6,FALSE),IF($C$670&gt;0,VLOOKUP($C961,CASA!$U$7:$Z$3506,6,FALSE),IF($C$671&gt;0,VLOOKUP($C961,PERSONALE!$U$7:$Z$3506,6,FALSE),IF($C$672&gt;0,VLOOKUP($C961,ENTRATE!$U$7:$Z$1006,6,FALSE),""))))</f>
        <v/>
      </c>
      <c r="I961" s="264">
        <v>288</v>
      </c>
      <c r="J961" s="66" t="e">
        <f t="shared" si="49"/>
        <v>#N/A</v>
      </c>
      <c r="K961" s="1"/>
    </row>
    <row r="962" spans="1:11" hidden="1">
      <c r="A962" s="1"/>
      <c r="B962" s="265" t="e">
        <f>VLOOKUP(E962,$F$674:$I$1173,4,FALSE)+COUNTIF(J$674:J961,J962)</f>
        <v>#N/A</v>
      </c>
      <c r="C962" s="264">
        <v>289</v>
      </c>
      <c r="D962" s="64" t="str">
        <f>IF($C$669&gt;0,VLOOKUP($C962,SPESA!$U$7:$Z$5006,3,FALSE),IF($C$670&gt;0,VLOOKUP($C962,CASA!$U$7:$Z$3506,3,FALSE),IF($C$671&gt;0,VLOOKUP($C962,PERSONALE!$U$7:$Z$3506,3,FALSE),IF($C$672&gt;0,VLOOKUP($C962,ENTRATE!$U$7:$Z$1006,3,FALSE),""))))</f>
        <v/>
      </c>
      <c r="E962" s="64" t="str">
        <f t="shared" si="47"/>
        <v/>
      </c>
      <c r="F962" s="64" t="e">
        <f t="shared" si="48"/>
        <v>#NUM!</v>
      </c>
      <c r="G962" s="63" t="str">
        <f>IF($C$669&gt;0,VLOOKUP($C962,SPESA!$U$7:$Z$5006,5,FALSE),IF($C$670&gt;0,VLOOKUP($C962,CASA!$U$7:$Z$3506,5,FALSE),IF($C$671&gt;0,VLOOKUP($C962,PERSONALE!$U$7:$Z$3506,5,FALSE),IF($C$672&gt;0,VLOOKUP($C962,ENTRATE!$U$7:$Z$1006,5,FALSE),""))))</f>
        <v/>
      </c>
      <c r="H962" s="65" t="str">
        <f>IF($C$669&gt;0,VLOOKUP($C962,SPESA!$U$7:$Z$5006,6,FALSE),IF($C$670&gt;0,VLOOKUP($C962,CASA!$U$7:$Z$3506,6,FALSE),IF($C$671&gt;0,VLOOKUP($C962,PERSONALE!$U$7:$Z$3506,6,FALSE),IF($C$672&gt;0,VLOOKUP($C962,ENTRATE!$U$7:$Z$1006,6,FALSE),""))))</f>
        <v/>
      </c>
      <c r="I962" s="264">
        <v>289</v>
      </c>
      <c r="J962" s="66" t="e">
        <f t="shared" si="49"/>
        <v>#N/A</v>
      </c>
      <c r="K962" s="1"/>
    </row>
    <row r="963" spans="1:11" hidden="1">
      <c r="A963" s="1"/>
      <c r="B963" s="265" t="e">
        <f>VLOOKUP(E963,$F$674:$I$1173,4,FALSE)+COUNTIF(J$674:J962,J963)</f>
        <v>#N/A</v>
      </c>
      <c r="C963" s="264">
        <v>290</v>
      </c>
      <c r="D963" s="64" t="str">
        <f>IF($C$669&gt;0,VLOOKUP($C963,SPESA!$U$7:$Z$5006,3,FALSE),IF($C$670&gt;0,VLOOKUP($C963,CASA!$U$7:$Z$3506,3,FALSE),IF($C$671&gt;0,VLOOKUP($C963,PERSONALE!$U$7:$Z$3506,3,FALSE),IF($C$672&gt;0,VLOOKUP($C963,ENTRATE!$U$7:$Z$1006,3,FALSE),""))))</f>
        <v/>
      </c>
      <c r="E963" s="64" t="str">
        <f t="shared" si="47"/>
        <v/>
      </c>
      <c r="F963" s="64" t="e">
        <f t="shared" si="48"/>
        <v>#NUM!</v>
      </c>
      <c r="G963" s="63" t="str">
        <f>IF($C$669&gt;0,VLOOKUP($C963,SPESA!$U$7:$Z$5006,5,FALSE),IF($C$670&gt;0,VLOOKUP($C963,CASA!$U$7:$Z$3506,5,FALSE),IF($C$671&gt;0,VLOOKUP($C963,PERSONALE!$U$7:$Z$3506,5,FALSE),IF($C$672&gt;0,VLOOKUP($C963,ENTRATE!$U$7:$Z$1006,5,FALSE),""))))</f>
        <v/>
      </c>
      <c r="H963" s="65" t="str">
        <f>IF($C$669&gt;0,VLOOKUP($C963,SPESA!$U$7:$Z$5006,6,FALSE),IF($C$670&gt;0,VLOOKUP($C963,CASA!$U$7:$Z$3506,6,FALSE),IF($C$671&gt;0,VLOOKUP($C963,PERSONALE!$U$7:$Z$3506,6,FALSE),IF($C$672&gt;0,VLOOKUP($C963,ENTRATE!$U$7:$Z$1006,6,FALSE),""))))</f>
        <v/>
      </c>
      <c r="I963" s="264">
        <v>290</v>
      </c>
      <c r="J963" s="66" t="e">
        <f t="shared" si="49"/>
        <v>#N/A</v>
      </c>
      <c r="K963" s="1"/>
    </row>
    <row r="964" spans="1:11" hidden="1">
      <c r="A964" s="1"/>
      <c r="B964" s="265" t="e">
        <f>VLOOKUP(E964,$F$674:$I$1173,4,FALSE)+COUNTIF(J$674:J963,J964)</f>
        <v>#N/A</v>
      </c>
      <c r="C964" s="264">
        <v>291</v>
      </c>
      <c r="D964" s="64" t="str">
        <f>IF($C$669&gt;0,VLOOKUP($C964,SPESA!$U$7:$Z$5006,3,FALSE),IF($C$670&gt;0,VLOOKUP($C964,CASA!$U$7:$Z$3506,3,FALSE),IF($C$671&gt;0,VLOOKUP($C964,PERSONALE!$U$7:$Z$3506,3,FALSE),IF($C$672&gt;0,VLOOKUP($C964,ENTRATE!$U$7:$Z$1006,3,FALSE),""))))</f>
        <v/>
      </c>
      <c r="E964" s="64" t="str">
        <f t="shared" si="47"/>
        <v/>
      </c>
      <c r="F964" s="64" t="e">
        <f t="shared" si="48"/>
        <v>#NUM!</v>
      </c>
      <c r="G964" s="63" t="str">
        <f>IF($C$669&gt;0,VLOOKUP($C964,SPESA!$U$7:$Z$5006,5,FALSE),IF($C$670&gt;0,VLOOKUP($C964,CASA!$U$7:$Z$3506,5,FALSE),IF($C$671&gt;0,VLOOKUP($C964,PERSONALE!$U$7:$Z$3506,5,FALSE),IF($C$672&gt;0,VLOOKUP($C964,ENTRATE!$U$7:$Z$1006,5,FALSE),""))))</f>
        <v/>
      </c>
      <c r="H964" s="65" t="str">
        <f>IF($C$669&gt;0,VLOOKUP($C964,SPESA!$U$7:$Z$5006,6,FALSE),IF($C$670&gt;0,VLOOKUP($C964,CASA!$U$7:$Z$3506,6,FALSE),IF($C$671&gt;0,VLOOKUP($C964,PERSONALE!$U$7:$Z$3506,6,FALSE),IF($C$672&gt;0,VLOOKUP($C964,ENTRATE!$U$7:$Z$1006,6,FALSE),""))))</f>
        <v/>
      </c>
      <c r="I964" s="264">
        <v>291</v>
      </c>
      <c r="J964" s="66" t="e">
        <f t="shared" si="49"/>
        <v>#N/A</v>
      </c>
      <c r="K964" s="1"/>
    </row>
    <row r="965" spans="1:11" hidden="1">
      <c r="A965" s="1"/>
      <c r="B965" s="265" t="e">
        <f>VLOOKUP(E965,$F$674:$I$1173,4,FALSE)+COUNTIF(J$674:J964,J965)</f>
        <v>#N/A</v>
      </c>
      <c r="C965" s="264">
        <v>292</v>
      </c>
      <c r="D965" s="64" t="str">
        <f>IF($C$669&gt;0,VLOOKUP($C965,SPESA!$U$7:$Z$5006,3,FALSE),IF($C$670&gt;0,VLOOKUP($C965,CASA!$U$7:$Z$3506,3,FALSE),IF($C$671&gt;0,VLOOKUP($C965,PERSONALE!$U$7:$Z$3506,3,FALSE),IF($C$672&gt;0,VLOOKUP($C965,ENTRATE!$U$7:$Z$1006,3,FALSE),""))))</f>
        <v/>
      </c>
      <c r="E965" s="64" t="str">
        <f t="shared" si="47"/>
        <v/>
      </c>
      <c r="F965" s="64" t="e">
        <f t="shared" si="48"/>
        <v>#NUM!</v>
      </c>
      <c r="G965" s="63" t="str">
        <f>IF($C$669&gt;0,VLOOKUP($C965,SPESA!$U$7:$Z$5006,5,FALSE),IF($C$670&gt;0,VLOOKUP($C965,CASA!$U$7:$Z$3506,5,FALSE),IF($C$671&gt;0,VLOOKUP($C965,PERSONALE!$U$7:$Z$3506,5,FALSE),IF($C$672&gt;0,VLOOKUP($C965,ENTRATE!$U$7:$Z$1006,5,FALSE),""))))</f>
        <v/>
      </c>
      <c r="H965" s="65" t="str">
        <f>IF($C$669&gt;0,VLOOKUP($C965,SPESA!$U$7:$Z$5006,6,FALSE),IF($C$670&gt;0,VLOOKUP($C965,CASA!$U$7:$Z$3506,6,FALSE),IF($C$671&gt;0,VLOOKUP($C965,PERSONALE!$U$7:$Z$3506,6,FALSE),IF($C$672&gt;0,VLOOKUP($C965,ENTRATE!$U$7:$Z$1006,6,FALSE),""))))</f>
        <v/>
      </c>
      <c r="I965" s="264">
        <v>292</v>
      </c>
      <c r="J965" s="66" t="e">
        <f t="shared" si="49"/>
        <v>#N/A</v>
      </c>
      <c r="K965" s="1"/>
    </row>
    <row r="966" spans="1:11" hidden="1">
      <c r="A966" s="1"/>
      <c r="B966" s="265" t="e">
        <f>VLOOKUP(E966,$F$674:$I$1173,4,FALSE)+COUNTIF(J$674:J965,J966)</f>
        <v>#N/A</v>
      </c>
      <c r="C966" s="264">
        <v>293</v>
      </c>
      <c r="D966" s="64" t="str">
        <f>IF($C$669&gt;0,VLOOKUP($C966,SPESA!$U$7:$Z$5006,3,FALSE),IF($C$670&gt;0,VLOOKUP($C966,CASA!$U$7:$Z$3506,3,FALSE),IF($C$671&gt;0,VLOOKUP($C966,PERSONALE!$U$7:$Z$3506,3,FALSE),IF($C$672&gt;0,VLOOKUP($C966,ENTRATE!$U$7:$Z$1006,3,FALSE),""))))</f>
        <v/>
      </c>
      <c r="E966" s="64" t="str">
        <f t="shared" si="47"/>
        <v/>
      </c>
      <c r="F966" s="64" t="e">
        <f t="shared" si="48"/>
        <v>#NUM!</v>
      </c>
      <c r="G966" s="63" t="str">
        <f>IF($C$669&gt;0,VLOOKUP($C966,SPESA!$U$7:$Z$5006,5,FALSE),IF($C$670&gt;0,VLOOKUP($C966,CASA!$U$7:$Z$3506,5,FALSE),IF($C$671&gt;0,VLOOKUP($C966,PERSONALE!$U$7:$Z$3506,5,FALSE),IF($C$672&gt;0,VLOOKUP($C966,ENTRATE!$U$7:$Z$1006,5,FALSE),""))))</f>
        <v/>
      </c>
      <c r="H966" s="65" t="str">
        <f>IF($C$669&gt;0,VLOOKUP($C966,SPESA!$U$7:$Z$5006,6,FALSE),IF($C$670&gt;0,VLOOKUP($C966,CASA!$U$7:$Z$3506,6,FALSE),IF($C$671&gt;0,VLOOKUP($C966,PERSONALE!$U$7:$Z$3506,6,FALSE),IF($C$672&gt;0,VLOOKUP($C966,ENTRATE!$U$7:$Z$1006,6,FALSE),""))))</f>
        <v/>
      </c>
      <c r="I966" s="264">
        <v>293</v>
      </c>
      <c r="J966" s="66" t="e">
        <f t="shared" si="49"/>
        <v>#N/A</v>
      </c>
      <c r="K966" s="1"/>
    </row>
    <row r="967" spans="1:11" hidden="1">
      <c r="A967" s="1"/>
      <c r="B967" s="265" t="e">
        <f>VLOOKUP(E967,$F$674:$I$1173,4,FALSE)+COUNTIF(J$674:J966,J967)</f>
        <v>#N/A</v>
      </c>
      <c r="C967" s="264">
        <v>294</v>
      </c>
      <c r="D967" s="64" t="str">
        <f>IF($C$669&gt;0,VLOOKUP($C967,SPESA!$U$7:$Z$5006,3,FALSE),IF($C$670&gt;0,VLOOKUP($C967,CASA!$U$7:$Z$3506,3,FALSE),IF($C$671&gt;0,VLOOKUP($C967,PERSONALE!$U$7:$Z$3506,3,FALSE),IF($C$672&gt;0,VLOOKUP($C967,ENTRATE!$U$7:$Z$1006,3,FALSE),""))))</f>
        <v/>
      </c>
      <c r="E967" s="64" t="str">
        <f t="shared" si="47"/>
        <v/>
      </c>
      <c r="F967" s="64" t="e">
        <f t="shared" si="48"/>
        <v>#NUM!</v>
      </c>
      <c r="G967" s="63" t="str">
        <f>IF($C$669&gt;0,VLOOKUP($C967,SPESA!$U$7:$Z$5006,5,FALSE),IF($C$670&gt;0,VLOOKUP($C967,CASA!$U$7:$Z$3506,5,FALSE),IF($C$671&gt;0,VLOOKUP($C967,PERSONALE!$U$7:$Z$3506,5,FALSE),IF($C$672&gt;0,VLOOKUP($C967,ENTRATE!$U$7:$Z$1006,5,FALSE),""))))</f>
        <v/>
      </c>
      <c r="H967" s="65" t="str">
        <f>IF($C$669&gt;0,VLOOKUP($C967,SPESA!$U$7:$Z$5006,6,FALSE),IF($C$670&gt;0,VLOOKUP($C967,CASA!$U$7:$Z$3506,6,FALSE),IF($C$671&gt;0,VLOOKUP($C967,PERSONALE!$U$7:$Z$3506,6,FALSE),IF($C$672&gt;0,VLOOKUP($C967,ENTRATE!$U$7:$Z$1006,6,FALSE),""))))</f>
        <v/>
      </c>
      <c r="I967" s="264">
        <v>294</v>
      </c>
      <c r="J967" s="66" t="e">
        <f t="shared" si="49"/>
        <v>#N/A</v>
      </c>
      <c r="K967" s="1"/>
    </row>
    <row r="968" spans="1:11" hidden="1">
      <c r="A968" s="1"/>
      <c r="B968" s="265" t="e">
        <f>VLOOKUP(E968,$F$674:$I$1173,4,FALSE)+COUNTIF(J$674:J967,J968)</f>
        <v>#N/A</v>
      </c>
      <c r="C968" s="264">
        <v>295</v>
      </c>
      <c r="D968" s="64" t="str">
        <f>IF($C$669&gt;0,VLOOKUP($C968,SPESA!$U$7:$Z$5006,3,FALSE),IF($C$670&gt;0,VLOOKUP($C968,CASA!$U$7:$Z$3506,3,FALSE),IF($C$671&gt;0,VLOOKUP($C968,PERSONALE!$U$7:$Z$3506,3,FALSE),IF($C$672&gt;0,VLOOKUP($C968,ENTRATE!$U$7:$Z$1006,3,FALSE),""))))</f>
        <v/>
      </c>
      <c r="E968" s="64" t="str">
        <f t="shared" si="47"/>
        <v/>
      </c>
      <c r="F968" s="64" t="e">
        <f t="shared" si="48"/>
        <v>#NUM!</v>
      </c>
      <c r="G968" s="63" t="str">
        <f>IF($C$669&gt;0,VLOOKUP($C968,SPESA!$U$7:$Z$5006,5,FALSE),IF($C$670&gt;0,VLOOKUP($C968,CASA!$U$7:$Z$3506,5,FALSE),IF($C$671&gt;0,VLOOKUP($C968,PERSONALE!$U$7:$Z$3506,5,FALSE),IF($C$672&gt;0,VLOOKUP($C968,ENTRATE!$U$7:$Z$1006,5,FALSE),""))))</f>
        <v/>
      </c>
      <c r="H968" s="65" t="str">
        <f>IF($C$669&gt;0,VLOOKUP($C968,SPESA!$U$7:$Z$5006,6,FALSE),IF($C$670&gt;0,VLOOKUP($C968,CASA!$U$7:$Z$3506,6,FALSE),IF($C$671&gt;0,VLOOKUP($C968,PERSONALE!$U$7:$Z$3506,6,FALSE),IF($C$672&gt;0,VLOOKUP($C968,ENTRATE!$U$7:$Z$1006,6,FALSE),""))))</f>
        <v/>
      </c>
      <c r="I968" s="264">
        <v>295</v>
      </c>
      <c r="J968" s="66" t="e">
        <f t="shared" si="49"/>
        <v>#N/A</v>
      </c>
      <c r="K968" s="1"/>
    </row>
    <row r="969" spans="1:11" hidden="1">
      <c r="A969" s="1"/>
      <c r="B969" s="265" t="e">
        <f>VLOOKUP(E969,$F$674:$I$1173,4,FALSE)+COUNTIF(J$674:J968,J969)</f>
        <v>#N/A</v>
      </c>
      <c r="C969" s="264">
        <v>296</v>
      </c>
      <c r="D969" s="64" t="str">
        <f>IF($C$669&gt;0,VLOOKUP($C969,SPESA!$U$7:$Z$5006,3,FALSE),IF($C$670&gt;0,VLOOKUP($C969,CASA!$U$7:$Z$3506,3,FALSE),IF($C$671&gt;0,VLOOKUP($C969,PERSONALE!$U$7:$Z$3506,3,FALSE),IF($C$672&gt;0,VLOOKUP($C969,ENTRATE!$U$7:$Z$1006,3,FALSE),""))))</f>
        <v/>
      </c>
      <c r="E969" s="64" t="str">
        <f t="shared" si="47"/>
        <v/>
      </c>
      <c r="F969" s="64" t="e">
        <f t="shared" si="48"/>
        <v>#NUM!</v>
      </c>
      <c r="G969" s="63" t="str">
        <f>IF($C$669&gt;0,VLOOKUP($C969,SPESA!$U$7:$Z$5006,5,FALSE),IF($C$670&gt;0,VLOOKUP($C969,CASA!$U$7:$Z$3506,5,FALSE),IF($C$671&gt;0,VLOOKUP($C969,PERSONALE!$U$7:$Z$3506,5,FALSE),IF($C$672&gt;0,VLOOKUP($C969,ENTRATE!$U$7:$Z$1006,5,FALSE),""))))</f>
        <v/>
      </c>
      <c r="H969" s="65" t="str">
        <f>IF($C$669&gt;0,VLOOKUP($C969,SPESA!$U$7:$Z$5006,6,FALSE),IF($C$670&gt;0,VLOOKUP($C969,CASA!$U$7:$Z$3506,6,FALSE),IF($C$671&gt;0,VLOOKUP($C969,PERSONALE!$U$7:$Z$3506,6,FALSE),IF($C$672&gt;0,VLOOKUP($C969,ENTRATE!$U$7:$Z$1006,6,FALSE),""))))</f>
        <v/>
      </c>
      <c r="I969" s="264">
        <v>296</v>
      </c>
      <c r="J969" s="66" t="e">
        <f t="shared" si="49"/>
        <v>#N/A</v>
      </c>
      <c r="K969" s="1"/>
    </row>
    <row r="970" spans="1:11" hidden="1">
      <c r="A970" s="1"/>
      <c r="B970" s="265" t="e">
        <f>VLOOKUP(E970,$F$674:$I$1173,4,FALSE)+COUNTIF(J$674:J969,J970)</f>
        <v>#N/A</v>
      </c>
      <c r="C970" s="264">
        <v>297</v>
      </c>
      <c r="D970" s="64" t="str">
        <f>IF($C$669&gt;0,VLOOKUP($C970,SPESA!$U$7:$Z$5006,3,FALSE),IF($C$670&gt;0,VLOOKUP($C970,CASA!$U$7:$Z$3506,3,FALSE),IF($C$671&gt;0,VLOOKUP($C970,PERSONALE!$U$7:$Z$3506,3,FALSE),IF($C$672&gt;0,VLOOKUP($C970,ENTRATE!$U$7:$Z$1006,3,FALSE),""))))</f>
        <v/>
      </c>
      <c r="E970" s="64" t="str">
        <f t="shared" si="47"/>
        <v/>
      </c>
      <c r="F970" s="64" t="e">
        <f t="shared" si="48"/>
        <v>#NUM!</v>
      </c>
      <c r="G970" s="63" t="str">
        <f>IF($C$669&gt;0,VLOOKUP($C970,SPESA!$U$7:$Z$5006,5,FALSE),IF($C$670&gt;0,VLOOKUP($C970,CASA!$U$7:$Z$3506,5,FALSE),IF($C$671&gt;0,VLOOKUP($C970,PERSONALE!$U$7:$Z$3506,5,FALSE),IF($C$672&gt;0,VLOOKUP($C970,ENTRATE!$U$7:$Z$1006,5,FALSE),""))))</f>
        <v/>
      </c>
      <c r="H970" s="65" t="str">
        <f>IF($C$669&gt;0,VLOOKUP($C970,SPESA!$U$7:$Z$5006,6,FALSE),IF($C$670&gt;0,VLOOKUP($C970,CASA!$U$7:$Z$3506,6,FALSE),IF($C$671&gt;0,VLOOKUP($C970,PERSONALE!$U$7:$Z$3506,6,FALSE),IF($C$672&gt;0,VLOOKUP($C970,ENTRATE!$U$7:$Z$1006,6,FALSE),""))))</f>
        <v/>
      </c>
      <c r="I970" s="264">
        <v>297</v>
      </c>
      <c r="J970" s="66" t="e">
        <f t="shared" si="49"/>
        <v>#N/A</v>
      </c>
      <c r="K970" s="1"/>
    </row>
    <row r="971" spans="1:11" hidden="1">
      <c r="A971" s="1"/>
      <c r="B971" s="265" t="e">
        <f>VLOOKUP(E971,$F$674:$I$1173,4,FALSE)+COUNTIF(J$674:J970,J971)</f>
        <v>#N/A</v>
      </c>
      <c r="C971" s="264">
        <v>298</v>
      </c>
      <c r="D971" s="64" t="str">
        <f>IF($C$669&gt;0,VLOOKUP($C971,SPESA!$U$7:$Z$5006,3,FALSE),IF($C$670&gt;0,VLOOKUP($C971,CASA!$U$7:$Z$3506,3,FALSE),IF($C$671&gt;0,VLOOKUP($C971,PERSONALE!$U$7:$Z$3506,3,FALSE),IF($C$672&gt;0,VLOOKUP($C971,ENTRATE!$U$7:$Z$1006,3,FALSE),""))))</f>
        <v/>
      </c>
      <c r="E971" s="64" t="str">
        <f t="shared" si="47"/>
        <v/>
      </c>
      <c r="F971" s="64" t="e">
        <f t="shared" si="48"/>
        <v>#NUM!</v>
      </c>
      <c r="G971" s="63" t="str">
        <f>IF($C$669&gt;0,VLOOKUP($C971,SPESA!$U$7:$Z$5006,5,FALSE),IF($C$670&gt;0,VLOOKUP($C971,CASA!$U$7:$Z$3506,5,FALSE),IF($C$671&gt;0,VLOOKUP($C971,PERSONALE!$U$7:$Z$3506,5,FALSE),IF($C$672&gt;0,VLOOKUP($C971,ENTRATE!$U$7:$Z$1006,5,FALSE),""))))</f>
        <v/>
      </c>
      <c r="H971" s="65" t="str">
        <f>IF($C$669&gt;0,VLOOKUP($C971,SPESA!$U$7:$Z$5006,6,FALSE),IF($C$670&gt;0,VLOOKUP($C971,CASA!$U$7:$Z$3506,6,FALSE),IF($C$671&gt;0,VLOOKUP($C971,PERSONALE!$U$7:$Z$3506,6,FALSE),IF($C$672&gt;0,VLOOKUP($C971,ENTRATE!$U$7:$Z$1006,6,FALSE),""))))</f>
        <v/>
      </c>
      <c r="I971" s="264">
        <v>298</v>
      </c>
      <c r="J971" s="66" t="e">
        <f t="shared" si="49"/>
        <v>#N/A</v>
      </c>
      <c r="K971" s="1"/>
    </row>
    <row r="972" spans="1:11" hidden="1">
      <c r="A972" s="1"/>
      <c r="B972" s="265" t="e">
        <f>VLOOKUP(E972,$F$674:$I$1173,4,FALSE)+COUNTIF(J$674:J971,J972)</f>
        <v>#N/A</v>
      </c>
      <c r="C972" s="264">
        <v>299</v>
      </c>
      <c r="D972" s="64" t="str">
        <f>IF($C$669&gt;0,VLOOKUP($C972,SPESA!$U$7:$Z$5006,3,FALSE),IF($C$670&gt;0,VLOOKUP($C972,CASA!$U$7:$Z$3506,3,FALSE),IF($C$671&gt;0,VLOOKUP($C972,PERSONALE!$U$7:$Z$3506,3,FALSE),IF($C$672&gt;0,VLOOKUP($C972,ENTRATE!$U$7:$Z$1006,3,FALSE),""))))</f>
        <v/>
      </c>
      <c r="E972" s="64" t="str">
        <f t="shared" si="47"/>
        <v/>
      </c>
      <c r="F972" s="64" t="e">
        <f t="shared" si="48"/>
        <v>#NUM!</v>
      </c>
      <c r="G972" s="63" t="str">
        <f>IF($C$669&gt;0,VLOOKUP($C972,SPESA!$U$7:$Z$5006,5,FALSE),IF($C$670&gt;0,VLOOKUP($C972,CASA!$U$7:$Z$3506,5,FALSE),IF($C$671&gt;0,VLOOKUP($C972,PERSONALE!$U$7:$Z$3506,5,FALSE),IF($C$672&gt;0,VLOOKUP($C972,ENTRATE!$U$7:$Z$1006,5,FALSE),""))))</f>
        <v/>
      </c>
      <c r="H972" s="65" t="str">
        <f>IF($C$669&gt;0,VLOOKUP($C972,SPESA!$U$7:$Z$5006,6,FALSE),IF($C$670&gt;0,VLOOKUP($C972,CASA!$U$7:$Z$3506,6,FALSE),IF($C$671&gt;0,VLOOKUP($C972,PERSONALE!$U$7:$Z$3506,6,FALSE),IF($C$672&gt;0,VLOOKUP($C972,ENTRATE!$U$7:$Z$1006,6,FALSE),""))))</f>
        <v/>
      </c>
      <c r="I972" s="264">
        <v>299</v>
      </c>
      <c r="J972" s="66" t="e">
        <f t="shared" si="49"/>
        <v>#N/A</v>
      </c>
      <c r="K972" s="1"/>
    </row>
    <row r="973" spans="1:11" hidden="1">
      <c r="A973" s="1"/>
      <c r="B973" s="265" t="e">
        <f>VLOOKUP(E973,$F$674:$I$1173,4,FALSE)+COUNTIF(J$674:J972,J973)</f>
        <v>#N/A</v>
      </c>
      <c r="C973" s="264">
        <v>300</v>
      </c>
      <c r="D973" s="64" t="str">
        <f>IF($C$669&gt;0,VLOOKUP($C973,SPESA!$U$7:$Z$5006,3,FALSE),IF($C$670&gt;0,VLOOKUP($C973,CASA!$U$7:$Z$3506,3,FALSE),IF($C$671&gt;0,VLOOKUP($C973,PERSONALE!$U$7:$Z$3506,3,FALSE),IF($C$672&gt;0,VLOOKUP($C973,ENTRATE!$U$7:$Z$1006,3,FALSE),""))))</f>
        <v/>
      </c>
      <c r="E973" s="64" t="str">
        <f t="shared" si="47"/>
        <v/>
      </c>
      <c r="F973" s="64" t="e">
        <f t="shared" si="48"/>
        <v>#NUM!</v>
      </c>
      <c r="G973" s="63" t="str">
        <f>IF($C$669&gt;0,VLOOKUP($C973,SPESA!$U$7:$Z$5006,5,FALSE),IF($C$670&gt;0,VLOOKUP($C973,CASA!$U$7:$Z$3506,5,FALSE),IF($C$671&gt;0,VLOOKUP($C973,PERSONALE!$U$7:$Z$3506,5,FALSE),IF($C$672&gt;0,VLOOKUP($C973,ENTRATE!$U$7:$Z$1006,5,FALSE),""))))</f>
        <v/>
      </c>
      <c r="H973" s="65" t="str">
        <f>IF($C$669&gt;0,VLOOKUP($C973,SPESA!$U$7:$Z$5006,6,FALSE),IF($C$670&gt;0,VLOOKUP($C973,CASA!$U$7:$Z$3506,6,FALSE),IF($C$671&gt;0,VLOOKUP($C973,PERSONALE!$U$7:$Z$3506,6,FALSE),IF($C$672&gt;0,VLOOKUP($C973,ENTRATE!$U$7:$Z$1006,6,FALSE),""))))</f>
        <v/>
      </c>
      <c r="I973" s="264">
        <v>300</v>
      </c>
      <c r="J973" s="66" t="e">
        <f t="shared" si="49"/>
        <v>#N/A</v>
      </c>
      <c r="K973" s="1"/>
    </row>
    <row r="974" spans="1:11" hidden="1">
      <c r="A974" s="1"/>
      <c r="B974" s="265" t="e">
        <f>VLOOKUP(E974,$F$674:$I$1173,4,FALSE)+COUNTIF(J$674:J973,J974)</f>
        <v>#N/A</v>
      </c>
      <c r="C974" s="264">
        <v>301</v>
      </c>
      <c r="D974" s="64" t="str">
        <f>IF($C$669&gt;0,VLOOKUP($C974,SPESA!$U$7:$Z$5006,3,FALSE),IF($C$670&gt;0,VLOOKUP($C974,CASA!$U$7:$Z$3506,3,FALSE),IF($C$671&gt;0,VLOOKUP($C974,PERSONALE!$U$7:$Z$3506,3,FALSE),IF($C$672&gt;0,VLOOKUP($C974,ENTRATE!$U$7:$Z$1006,3,FALSE),""))))</f>
        <v/>
      </c>
      <c r="E974" s="64" t="str">
        <f t="shared" si="47"/>
        <v/>
      </c>
      <c r="F974" s="64" t="e">
        <f t="shared" si="48"/>
        <v>#NUM!</v>
      </c>
      <c r="G974" s="63" t="str">
        <f>IF($C$669&gt;0,VLOOKUP($C974,SPESA!$U$7:$Z$5006,5,FALSE),IF($C$670&gt;0,VLOOKUP($C974,CASA!$U$7:$Z$3506,5,FALSE),IF($C$671&gt;0,VLOOKUP($C974,PERSONALE!$U$7:$Z$3506,5,FALSE),IF($C$672&gt;0,VLOOKUP($C974,ENTRATE!$U$7:$Z$1006,5,FALSE),""))))</f>
        <v/>
      </c>
      <c r="H974" s="65" t="str">
        <f>IF($C$669&gt;0,VLOOKUP($C974,SPESA!$U$7:$Z$5006,6,FALSE),IF($C$670&gt;0,VLOOKUP($C974,CASA!$U$7:$Z$3506,6,FALSE),IF($C$671&gt;0,VLOOKUP($C974,PERSONALE!$U$7:$Z$3506,6,FALSE),IF($C$672&gt;0,VLOOKUP($C974,ENTRATE!$U$7:$Z$1006,6,FALSE),""))))</f>
        <v/>
      </c>
      <c r="I974" s="264">
        <v>301</v>
      </c>
      <c r="J974" s="66" t="e">
        <f t="shared" si="49"/>
        <v>#N/A</v>
      </c>
      <c r="K974" s="1"/>
    </row>
    <row r="975" spans="1:11" hidden="1">
      <c r="A975" s="1"/>
      <c r="B975" s="265" t="e">
        <f>VLOOKUP(E975,$F$674:$I$1173,4,FALSE)+COUNTIF(J$674:J974,J975)</f>
        <v>#N/A</v>
      </c>
      <c r="C975" s="264">
        <v>302</v>
      </c>
      <c r="D975" s="64" t="str">
        <f>IF($C$669&gt;0,VLOOKUP($C975,SPESA!$U$7:$Z$5006,3,FALSE),IF($C$670&gt;0,VLOOKUP($C975,CASA!$U$7:$Z$3506,3,FALSE),IF($C$671&gt;0,VLOOKUP($C975,PERSONALE!$U$7:$Z$3506,3,FALSE),IF($C$672&gt;0,VLOOKUP($C975,ENTRATE!$U$7:$Z$1006,3,FALSE),""))))</f>
        <v/>
      </c>
      <c r="E975" s="64" t="str">
        <f t="shared" si="47"/>
        <v/>
      </c>
      <c r="F975" s="64" t="e">
        <f t="shared" si="48"/>
        <v>#NUM!</v>
      </c>
      <c r="G975" s="63" t="str">
        <f>IF($C$669&gt;0,VLOOKUP($C975,SPESA!$U$7:$Z$5006,5,FALSE),IF($C$670&gt;0,VLOOKUP($C975,CASA!$U$7:$Z$3506,5,FALSE),IF($C$671&gt;0,VLOOKUP($C975,PERSONALE!$U$7:$Z$3506,5,FALSE),IF($C$672&gt;0,VLOOKUP($C975,ENTRATE!$U$7:$Z$1006,5,FALSE),""))))</f>
        <v/>
      </c>
      <c r="H975" s="65" t="str">
        <f>IF($C$669&gt;0,VLOOKUP($C975,SPESA!$U$7:$Z$5006,6,FALSE),IF($C$670&gt;0,VLOOKUP($C975,CASA!$U$7:$Z$3506,6,FALSE),IF($C$671&gt;0,VLOOKUP($C975,PERSONALE!$U$7:$Z$3506,6,FALSE),IF($C$672&gt;0,VLOOKUP($C975,ENTRATE!$U$7:$Z$1006,6,FALSE),""))))</f>
        <v/>
      </c>
      <c r="I975" s="264">
        <v>302</v>
      </c>
      <c r="J975" s="66" t="e">
        <f t="shared" si="49"/>
        <v>#N/A</v>
      </c>
      <c r="K975" s="1"/>
    </row>
    <row r="976" spans="1:11" hidden="1">
      <c r="A976" s="1"/>
      <c r="B976" s="265" t="e">
        <f>VLOOKUP(E976,$F$674:$I$1173,4,FALSE)+COUNTIF(J$674:J975,J976)</f>
        <v>#N/A</v>
      </c>
      <c r="C976" s="264">
        <v>303</v>
      </c>
      <c r="D976" s="64" t="str">
        <f>IF($C$669&gt;0,VLOOKUP($C976,SPESA!$U$7:$Z$5006,3,FALSE),IF($C$670&gt;0,VLOOKUP($C976,CASA!$U$7:$Z$3506,3,FALSE),IF($C$671&gt;0,VLOOKUP($C976,PERSONALE!$U$7:$Z$3506,3,FALSE),IF($C$672&gt;0,VLOOKUP($C976,ENTRATE!$U$7:$Z$1006,3,FALSE),""))))</f>
        <v/>
      </c>
      <c r="E976" s="64" t="str">
        <f t="shared" si="47"/>
        <v/>
      </c>
      <c r="F976" s="64" t="e">
        <f t="shared" si="48"/>
        <v>#NUM!</v>
      </c>
      <c r="G976" s="63" t="str">
        <f>IF($C$669&gt;0,VLOOKUP($C976,SPESA!$U$7:$Z$5006,5,FALSE),IF($C$670&gt;0,VLOOKUP($C976,CASA!$U$7:$Z$3506,5,FALSE),IF($C$671&gt;0,VLOOKUP($C976,PERSONALE!$U$7:$Z$3506,5,FALSE),IF($C$672&gt;0,VLOOKUP($C976,ENTRATE!$U$7:$Z$1006,5,FALSE),""))))</f>
        <v/>
      </c>
      <c r="H976" s="65" t="str">
        <f>IF($C$669&gt;0,VLOOKUP($C976,SPESA!$U$7:$Z$5006,6,FALSE),IF($C$670&gt;0,VLOOKUP($C976,CASA!$U$7:$Z$3506,6,FALSE),IF($C$671&gt;0,VLOOKUP($C976,PERSONALE!$U$7:$Z$3506,6,FALSE),IF($C$672&gt;0,VLOOKUP($C976,ENTRATE!$U$7:$Z$1006,6,FALSE),""))))</f>
        <v/>
      </c>
      <c r="I976" s="264">
        <v>303</v>
      </c>
      <c r="J976" s="66" t="e">
        <f t="shared" si="49"/>
        <v>#N/A</v>
      </c>
      <c r="K976" s="1"/>
    </row>
    <row r="977" spans="1:11" hidden="1">
      <c r="A977" s="1"/>
      <c r="B977" s="265" t="e">
        <f>VLOOKUP(E977,$F$674:$I$1173,4,FALSE)+COUNTIF(J$674:J976,J977)</f>
        <v>#N/A</v>
      </c>
      <c r="C977" s="264">
        <v>304</v>
      </c>
      <c r="D977" s="64" t="str">
        <f>IF($C$669&gt;0,VLOOKUP($C977,SPESA!$U$7:$Z$5006,3,FALSE),IF($C$670&gt;0,VLOOKUP($C977,CASA!$U$7:$Z$3506,3,FALSE),IF($C$671&gt;0,VLOOKUP($C977,PERSONALE!$U$7:$Z$3506,3,FALSE),IF($C$672&gt;0,VLOOKUP($C977,ENTRATE!$U$7:$Z$1006,3,FALSE),""))))</f>
        <v/>
      </c>
      <c r="E977" s="64" t="str">
        <f t="shared" si="47"/>
        <v/>
      </c>
      <c r="F977" s="64" t="e">
        <f t="shared" si="48"/>
        <v>#NUM!</v>
      </c>
      <c r="G977" s="63" t="str">
        <f>IF($C$669&gt;0,VLOOKUP($C977,SPESA!$U$7:$Z$5006,5,FALSE),IF($C$670&gt;0,VLOOKUP($C977,CASA!$U$7:$Z$3506,5,FALSE),IF($C$671&gt;0,VLOOKUP($C977,PERSONALE!$U$7:$Z$3506,5,FALSE),IF($C$672&gt;0,VLOOKUP($C977,ENTRATE!$U$7:$Z$1006,5,FALSE),""))))</f>
        <v/>
      </c>
      <c r="H977" s="65" t="str">
        <f>IF($C$669&gt;0,VLOOKUP($C977,SPESA!$U$7:$Z$5006,6,FALSE),IF($C$670&gt;0,VLOOKUP($C977,CASA!$U$7:$Z$3506,6,FALSE),IF($C$671&gt;0,VLOOKUP($C977,PERSONALE!$U$7:$Z$3506,6,FALSE),IF($C$672&gt;0,VLOOKUP($C977,ENTRATE!$U$7:$Z$1006,6,FALSE),""))))</f>
        <v/>
      </c>
      <c r="I977" s="264">
        <v>304</v>
      </c>
      <c r="J977" s="66" t="e">
        <f t="shared" si="49"/>
        <v>#N/A</v>
      </c>
      <c r="K977" s="1"/>
    </row>
    <row r="978" spans="1:11" hidden="1">
      <c r="A978" s="1"/>
      <c r="B978" s="265" t="e">
        <f>VLOOKUP(E978,$F$674:$I$1173,4,FALSE)+COUNTIF(J$674:J977,J978)</f>
        <v>#N/A</v>
      </c>
      <c r="C978" s="264">
        <v>305</v>
      </c>
      <c r="D978" s="64" t="str">
        <f>IF($C$669&gt;0,VLOOKUP($C978,SPESA!$U$7:$Z$5006,3,FALSE),IF($C$670&gt;0,VLOOKUP($C978,CASA!$U$7:$Z$3506,3,FALSE),IF($C$671&gt;0,VLOOKUP($C978,PERSONALE!$U$7:$Z$3506,3,FALSE),IF($C$672&gt;0,VLOOKUP($C978,ENTRATE!$U$7:$Z$1006,3,FALSE),""))))</f>
        <v/>
      </c>
      <c r="E978" s="64" t="str">
        <f t="shared" si="47"/>
        <v/>
      </c>
      <c r="F978" s="64" t="e">
        <f t="shared" si="48"/>
        <v>#NUM!</v>
      </c>
      <c r="G978" s="63" t="str">
        <f>IF($C$669&gt;0,VLOOKUP($C978,SPESA!$U$7:$Z$5006,5,FALSE),IF($C$670&gt;0,VLOOKUP($C978,CASA!$U$7:$Z$3506,5,FALSE),IF($C$671&gt;0,VLOOKUP($C978,PERSONALE!$U$7:$Z$3506,5,FALSE),IF($C$672&gt;0,VLOOKUP($C978,ENTRATE!$U$7:$Z$1006,5,FALSE),""))))</f>
        <v/>
      </c>
      <c r="H978" s="65" t="str">
        <f>IF($C$669&gt;0,VLOOKUP($C978,SPESA!$U$7:$Z$5006,6,FALSE),IF($C$670&gt;0,VLOOKUP($C978,CASA!$U$7:$Z$3506,6,FALSE),IF($C$671&gt;0,VLOOKUP($C978,PERSONALE!$U$7:$Z$3506,6,FALSE),IF($C$672&gt;0,VLOOKUP($C978,ENTRATE!$U$7:$Z$1006,6,FALSE),""))))</f>
        <v/>
      </c>
      <c r="I978" s="264">
        <v>305</v>
      </c>
      <c r="J978" s="66" t="e">
        <f t="shared" si="49"/>
        <v>#N/A</v>
      </c>
      <c r="K978" s="1"/>
    </row>
    <row r="979" spans="1:11" hidden="1">
      <c r="A979" s="1"/>
      <c r="B979" s="265" t="e">
        <f>VLOOKUP(E979,$F$674:$I$1173,4,FALSE)+COUNTIF(J$674:J978,J979)</f>
        <v>#N/A</v>
      </c>
      <c r="C979" s="264">
        <v>306</v>
      </c>
      <c r="D979" s="64" t="str">
        <f>IF($C$669&gt;0,VLOOKUP($C979,SPESA!$U$7:$Z$5006,3,FALSE),IF($C$670&gt;0,VLOOKUP($C979,CASA!$U$7:$Z$3506,3,FALSE),IF($C$671&gt;0,VLOOKUP($C979,PERSONALE!$U$7:$Z$3506,3,FALSE),IF($C$672&gt;0,VLOOKUP($C979,ENTRATE!$U$7:$Z$1006,3,FALSE),""))))</f>
        <v/>
      </c>
      <c r="E979" s="64" t="str">
        <f t="shared" si="47"/>
        <v/>
      </c>
      <c r="F979" s="64" t="e">
        <f t="shared" si="48"/>
        <v>#NUM!</v>
      </c>
      <c r="G979" s="63" t="str">
        <f>IF($C$669&gt;0,VLOOKUP($C979,SPESA!$U$7:$Z$5006,5,FALSE),IF($C$670&gt;0,VLOOKUP($C979,CASA!$U$7:$Z$3506,5,FALSE),IF($C$671&gt;0,VLOOKUP($C979,PERSONALE!$U$7:$Z$3506,5,FALSE),IF($C$672&gt;0,VLOOKUP($C979,ENTRATE!$U$7:$Z$1006,5,FALSE),""))))</f>
        <v/>
      </c>
      <c r="H979" s="65" t="str">
        <f>IF($C$669&gt;0,VLOOKUP($C979,SPESA!$U$7:$Z$5006,6,FALSE),IF($C$670&gt;0,VLOOKUP($C979,CASA!$U$7:$Z$3506,6,FALSE),IF($C$671&gt;0,VLOOKUP($C979,PERSONALE!$U$7:$Z$3506,6,FALSE),IF($C$672&gt;0,VLOOKUP($C979,ENTRATE!$U$7:$Z$1006,6,FALSE),""))))</f>
        <v/>
      </c>
      <c r="I979" s="264">
        <v>306</v>
      </c>
      <c r="J979" s="66" t="e">
        <f t="shared" si="49"/>
        <v>#N/A</v>
      </c>
      <c r="K979" s="1"/>
    </row>
    <row r="980" spans="1:11" hidden="1">
      <c r="A980" s="1"/>
      <c r="B980" s="265" t="e">
        <f>VLOOKUP(E980,$F$674:$I$1173,4,FALSE)+COUNTIF(J$674:J979,J980)</f>
        <v>#N/A</v>
      </c>
      <c r="C980" s="264">
        <v>307</v>
      </c>
      <c r="D980" s="64" t="str">
        <f>IF($C$669&gt;0,VLOOKUP($C980,SPESA!$U$7:$Z$5006,3,FALSE),IF($C$670&gt;0,VLOOKUP($C980,CASA!$U$7:$Z$3506,3,FALSE),IF($C$671&gt;0,VLOOKUP($C980,PERSONALE!$U$7:$Z$3506,3,FALSE),IF($C$672&gt;0,VLOOKUP($C980,ENTRATE!$U$7:$Z$1006,3,FALSE),""))))</f>
        <v/>
      </c>
      <c r="E980" s="64" t="str">
        <f t="shared" si="47"/>
        <v/>
      </c>
      <c r="F980" s="64" t="e">
        <f t="shared" si="48"/>
        <v>#NUM!</v>
      </c>
      <c r="G980" s="63" t="str">
        <f>IF($C$669&gt;0,VLOOKUP($C980,SPESA!$U$7:$Z$5006,5,FALSE),IF($C$670&gt;0,VLOOKUP($C980,CASA!$U$7:$Z$3506,5,FALSE),IF($C$671&gt;0,VLOOKUP($C980,PERSONALE!$U$7:$Z$3506,5,FALSE),IF($C$672&gt;0,VLOOKUP($C980,ENTRATE!$U$7:$Z$1006,5,FALSE),""))))</f>
        <v/>
      </c>
      <c r="H980" s="65" t="str">
        <f>IF($C$669&gt;0,VLOOKUP($C980,SPESA!$U$7:$Z$5006,6,FALSE),IF($C$670&gt;0,VLOOKUP($C980,CASA!$U$7:$Z$3506,6,FALSE),IF($C$671&gt;0,VLOOKUP($C980,PERSONALE!$U$7:$Z$3506,6,FALSE),IF($C$672&gt;0,VLOOKUP($C980,ENTRATE!$U$7:$Z$1006,6,FALSE),""))))</f>
        <v/>
      </c>
      <c r="I980" s="264">
        <v>307</v>
      </c>
      <c r="J980" s="66" t="e">
        <f t="shared" si="49"/>
        <v>#N/A</v>
      </c>
      <c r="K980" s="1"/>
    </row>
    <row r="981" spans="1:11" hidden="1">
      <c r="A981" s="1"/>
      <c r="B981" s="265" t="e">
        <f>VLOOKUP(E981,$F$674:$I$1173,4,FALSE)+COUNTIF(J$674:J980,J981)</f>
        <v>#N/A</v>
      </c>
      <c r="C981" s="264">
        <v>308</v>
      </c>
      <c r="D981" s="64" t="str">
        <f>IF($C$669&gt;0,VLOOKUP($C981,SPESA!$U$7:$Z$5006,3,FALSE),IF($C$670&gt;0,VLOOKUP($C981,CASA!$U$7:$Z$3506,3,FALSE),IF($C$671&gt;0,VLOOKUP($C981,PERSONALE!$U$7:$Z$3506,3,FALSE),IF($C$672&gt;0,VLOOKUP($C981,ENTRATE!$U$7:$Z$1006,3,FALSE),""))))</f>
        <v/>
      </c>
      <c r="E981" s="64" t="str">
        <f t="shared" si="47"/>
        <v/>
      </c>
      <c r="F981" s="64" t="e">
        <f t="shared" si="48"/>
        <v>#NUM!</v>
      </c>
      <c r="G981" s="63" t="str">
        <f>IF($C$669&gt;0,VLOOKUP($C981,SPESA!$U$7:$Z$5006,5,FALSE),IF($C$670&gt;0,VLOOKUP($C981,CASA!$U$7:$Z$3506,5,FALSE),IF($C$671&gt;0,VLOOKUP($C981,PERSONALE!$U$7:$Z$3506,5,FALSE),IF($C$672&gt;0,VLOOKUP($C981,ENTRATE!$U$7:$Z$1006,5,FALSE),""))))</f>
        <v/>
      </c>
      <c r="H981" s="65" t="str">
        <f>IF($C$669&gt;0,VLOOKUP($C981,SPESA!$U$7:$Z$5006,6,FALSE),IF($C$670&gt;0,VLOOKUP($C981,CASA!$U$7:$Z$3506,6,FALSE),IF($C$671&gt;0,VLOOKUP($C981,PERSONALE!$U$7:$Z$3506,6,FALSE),IF($C$672&gt;0,VLOOKUP($C981,ENTRATE!$U$7:$Z$1006,6,FALSE),""))))</f>
        <v/>
      </c>
      <c r="I981" s="264">
        <v>308</v>
      </c>
      <c r="J981" s="66" t="e">
        <f t="shared" si="49"/>
        <v>#N/A</v>
      </c>
      <c r="K981" s="1"/>
    </row>
    <row r="982" spans="1:11" hidden="1">
      <c r="A982" s="1"/>
      <c r="B982" s="265" t="e">
        <f>VLOOKUP(E982,$F$674:$I$1173,4,FALSE)+COUNTIF(J$674:J981,J982)</f>
        <v>#N/A</v>
      </c>
      <c r="C982" s="264">
        <v>309</v>
      </c>
      <c r="D982" s="64" t="str">
        <f>IF($C$669&gt;0,VLOOKUP($C982,SPESA!$U$7:$Z$5006,3,FALSE),IF($C$670&gt;0,VLOOKUP($C982,CASA!$U$7:$Z$3506,3,FALSE),IF($C$671&gt;0,VLOOKUP($C982,PERSONALE!$U$7:$Z$3506,3,FALSE),IF($C$672&gt;0,VLOOKUP($C982,ENTRATE!$U$7:$Z$1006,3,FALSE),""))))</f>
        <v/>
      </c>
      <c r="E982" s="64" t="str">
        <f t="shared" si="47"/>
        <v/>
      </c>
      <c r="F982" s="64" t="e">
        <f t="shared" si="48"/>
        <v>#NUM!</v>
      </c>
      <c r="G982" s="63" t="str">
        <f>IF($C$669&gt;0,VLOOKUP($C982,SPESA!$U$7:$Z$5006,5,FALSE),IF($C$670&gt;0,VLOOKUP($C982,CASA!$U$7:$Z$3506,5,FALSE),IF($C$671&gt;0,VLOOKUP($C982,PERSONALE!$U$7:$Z$3506,5,FALSE),IF($C$672&gt;0,VLOOKUP($C982,ENTRATE!$U$7:$Z$1006,5,FALSE),""))))</f>
        <v/>
      </c>
      <c r="H982" s="65" t="str">
        <f>IF($C$669&gt;0,VLOOKUP($C982,SPESA!$U$7:$Z$5006,6,FALSE),IF($C$670&gt;0,VLOOKUP($C982,CASA!$U$7:$Z$3506,6,FALSE),IF($C$671&gt;0,VLOOKUP($C982,PERSONALE!$U$7:$Z$3506,6,FALSE),IF($C$672&gt;0,VLOOKUP($C982,ENTRATE!$U$7:$Z$1006,6,FALSE),""))))</f>
        <v/>
      </c>
      <c r="I982" s="264">
        <v>309</v>
      </c>
      <c r="J982" s="66" t="e">
        <f t="shared" si="49"/>
        <v>#N/A</v>
      </c>
      <c r="K982" s="1"/>
    </row>
    <row r="983" spans="1:11" hidden="1">
      <c r="A983" s="1"/>
      <c r="B983" s="265" t="e">
        <f>VLOOKUP(E983,$F$674:$I$1173,4,FALSE)+COUNTIF(J$674:J982,J983)</f>
        <v>#N/A</v>
      </c>
      <c r="C983" s="264">
        <v>310</v>
      </c>
      <c r="D983" s="64" t="str">
        <f>IF($C$669&gt;0,VLOOKUP($C983,SPESA!$U$7:$Z$5006,3,FALSE),IF($C$670&gt;0,VLOOKUP($C983,CASA!$U$7:$Z$3506,3,FALSE),IF($C$671&gt;0,VLOOKUP($C983,PERSONALE!$U$7:$Z$3506,3,FALSE),IF($C$672&gt;0,VLOOKUP($C983,ENTRATE!$U$7:$Z$1006,3,FALSE),""))))</f>
        <v/>
      </c>
      <c r="E983" s="64" t="str">
        <f t="shared" si="47"/>
        <v/>
      </c>
      <c r="F983" s="64" t="e">
        <f t="shared" si="48"/>
        <v>#NUM!</v>
      </c>
      <c r="G983" s="63" t="str">
        <f>IF($C$669&gt;0,VLOOKUP($C983,SPESA!$U$7:$Z$5006,5,FALSE),IF($C$670&gt;0,VLOOKUP($C983,CASA!$U$7:$Z$3506,5,FALSE),IF($C$671&gt;0,VLOOKUP($C983,PERSONALE!$U$7:$Z$3506,5,FALSE),IF($C$672&gt;0,VLOOKUP($C983,ENTRATE!$U$7:$Z$1006,5,FALSE),""))))</f>
        <v/>
      </c>
      <c r="H983" s="65" t="str">
        <f>IF($C$669&gt;0,VLOOKUP($C983,SPESA!$U$7:$Z$5006,6,FALSE),IF($C$670&gt;0,VLOOKUP($C983,CASA!$U$7:$Z$3506,6,FALSE),IF($C$671&gt;0,VLOOKUP($C983,PERSONALE!$U$7:$Z$3506,6,FALSE),IF($C$672&gt;0,VLOOKUP($C983,ENTRATE!$U$7:$Z$1006,6,FALSE),""))))</f>
        <v/>
      </c>
      <c r="I983" s="264">
        <v>310</v>
      </c>
      <c r="J983" s="66" t="e">
        <f t="shared" si="49"/>
        <v>#N/A</v>
      </c>
      <c r="K983" s="1"/>
    </row>
    <row r="984" spans="1:11" hidden="1">
      <c r="A984" s="1"/>
      <c r="B984" s="265" t="e">
        <f>VLOOKUP(E984,$F$674:$I$1173,4,FALSE)+COUNTIF(J$674:J983,J984)</f>
        <v>#N/A</v>
      </c>
      <c r="C984" s="264">
        <v>311</v>
      </c>
      <c r="D984" s="64" t="str">
        <f>IF($C$669&gt;0,VLOOKUP($C984,SPESA!$U$7:$Z$5006,3,FALSE),IF($C$670&gt;0,VLOOKUP($C984,CASA!$U$7:$Z$3506,3,FALSE),IF($C$671&gt;0,VLOOKUP($C984,PERSONALE!$U$7:$Z$3506,3,FALSE),IF($C$672&gt;0,VLOOKUP($C984,ENTRATE!$U$7:$Z$1006,3,FALSE),""))))</f>
        <v/>
      </c>
      <c r="E984" s="64" t="str">
        <f t="shared" si="47"/>
        <v/>
      </c>
      <c r="F984" s="64" t="e">
        <f t="shared" si="48"/>
        <v>#NUM!</v>
      </c>
      <c r="G984" s="63" t="str">
        <f>IF($C$669&gt;0,VLOOKUP($C984,SPESA!$U$7:$Z$5006,5,FALSE),IF($C$670&gt;0,VLOOKUP($C984,CASA!$U$7:$Z$3506,5,FALSE),IF($C$671&gt;0,VLOOKUP($C984,PERSONALE!$U$7:$Z$3506,5,FALSE),IF($C$672&gt;0,VLOOKUP($C984,ENTRATE!$U$7:$Z$1006,5,FALSE),""))))</f>
        <v/>
      </c>
      <c r="H984" s="65" t="str">
        <f>IF($C$669&gt;0,VLOOKUP($C984,SPESA!$U$7:$Z$5006,6,FALSE),IF($C$670&gt;0,VLOOKUP($C984,CASA!$U$7:$Z$3506,6,FALSE),IF($C$671&gt;0,VLOOKUP($C984,PERSONALE!$U$7:$Z$3506,6,FALSE),IF($C$672&gt;0,VLOOKUP($C984,ENTRATE!$U$7:$Z$1006,6,FALSE),""))))</f>
        <v/>
      </c>
      <c r="I984" s="264">
        <v>311</v>
      </c>
      <c r="J984" s="66" t="e">
        <f t="shared" si="49"/>
        <v>#N/A</v>
      </c>
      <c r="K984" s="1"/>
    </row>
    <row r="985" spans="1:11" hidden="1">
      <c r="A985" s="1"/>
      <c r="B985" s="265" t="e">
        <f>VLOOKUP(E985,$F$674:$I$1173,4,FALSE)+COUNTIF(J$674:J984,J985)</f>
        <v>#N/A</v>
      </c>
      <c r="C985" s="264">
        <v>312</v>
      </c>
      <c r="D985" s="64" t="str">
        <f>IF($C$669&gt;0,VLOOKUP($C985,SPESA!$U$7:$Z$5006,3,FALSE),IF($C$670&gt;0,VLOOKUP($C985,CASA!$U$7:$Z$3506,3,FALSE),IF($C$671&gt;0,VLOOKUP($C985,PERSONALE!$U$7:$Z$3506,3,FALSE),IF($C$672&gt;0,VLOOKUP($C985,ENTRATE!$U$7:$Z$1006,3,FALSE),""))))</f>
        <v/>
      </c>
      <c r="E985" s="64" t="str">
        <f t="shared" si="47"/>
        <v/>
      </c>
      <c r="F985" s="64" t="e">
        <f t="shared" si="48"/>
        <v>#NUM!</v>
      </c>
      <c r="G985" s="63" t="str">
        <f>IF($C$669&gt;0,VLOOKUP($C985,SPESA!$U$7:$Z$5006,5,FALSE),IF($C$670&gt;0,VLOOKUP($C985,CASA!$U$7:$Z$3506,5,FALSE),IF($C$671&gt;0,VLOOKUP($C985,PERSONALE!$U$7:$Z$3506,5,FALSE),IF($C$672&gt;0,VLOOKUP($C985,ENTRATE!$U$7:$Z$1006,5,FALSE),""))))</f>
        <v/>
      </c>
      <c r="H985" s="65" t="str">
        <f>IF($C$669&gt;0,VLOOKUP($C985,SPESA!$U$7:$Z$5006,6,FALSE),IF($C$670&gt;0,VLOOKUP($C985,CASA!$U$7:$Z$3506,6,FALSE),IF($C$671&gt;0,VLOOKUP($C985,PERSONALE!$U$7:$Z$3506,6,FALSE),IF($C$672&gt;0,VLOOKUP($C985,ENTRATE!$U$7:$Z$1006,6,FALSE),""))))</f>
        <v/>
      </c>
      <c r="I985" s="264">
        <v>312</v>
      </c>
      <c r="J985" s="66" t="e">
        <f t="shared" si="49"/>
        <v>#N/A</v>
      </c>
      <c r="K985" s="1"/>
    </row>
    <row r="986" spans="1:11" hidden="1">
      <c r="A986" s="1"/>
      <c r="B986" s="265" t="e">
        <f>VLOOKUP(E986,$F$674:$I$1173,4,FALSE)+COUNTIF(J$674:J985,J986)</f>
        <v>#N/A</v>
      </c>
      <c r="C986" s="264">
        <v>313</v>
      </c>
      <c r="D986" s="64" t="str">
        <f>IF($C$669&gt;0,VLOOKUP($C986,SPESA!$U$7:$Z$5006,3,FALSE),IF($C$670&gt;0,VLOOKUP($C986,CASA!$U$7:$Z$3506,3,FALSE),IF($C$671&gt;0,VLOOKUP($C986,PERSONALE!$U$7:$Z$3506,3,FALSE),IF($C$672&gt;0,VLOOKUP($C986,ENTRATE!$U$7:$Z$1006,3,FALSE),""))))</f>
        <v/>
      </c>
      <c r="E986" s="64" t="str">
        <f t="shared" si="47"/>
        <v/>
      </c>
      <c r="F986" s="64" t="e">
        <f t="shared" si="48"/>
        <v>#NUM!</v>
      </c>
      <c r="G986" s="63" t="str">
        <f>IF($C$669&gt;0,VLOOKUP($C986,SPESA!$U$7:$Z$5006,5,FALSE),IF($C$670&gt;0,VLOOKUP($C986,CASA!$U$7:$Z$3506,5,FALSE),IF($C$671&gt;0,VLOOKUP($C986,PERSONALE!$U$7:$Z$3506,5,FALSE),IF($C$672&gt;0,VLOOKUP($C986,ENTRATE!$U$7:$Z$1006,5,FALSE),""))))</f>
        <v/>
      </c>
      <c r="H986" s="65" t="str">
        <f>IF($C$669&gt;0,VLOOKUP($C986,SPESA!$U$7:$Z$5006,6,FALSE),IF($C$670&gt;0,VLOOKUP($C986,CASA!$U$7:$Z$3506,6,FALSE),IF($C$671&gt;0,VLOOKUP($C986,PERSONALE!$U$7:$Z$3506,6,FALSE),IF($C$672&gt;0,VLOOKUP($C986,ENTRATE!$U$7:$Z$1006,6,FALSE),""))))</f>
        <v/>
      </c>
      <c r="I986" s="264">
        <v>313</v>
      </c>
      <c r="J986" s="66" t="e">
        <f t="shared" si="49"/>
        <v>#N/A</v>
      </c>
      <c r="K986" s="1"/>
    </row>
    <row r="987" spans="1:11" hidden="1">
      <c r="A987" s="1"/>
      <c r="B987" s="265" t="e">
        <f>VLOOKUP(E987,$F$674:$I$1173,4,FALSE)+COUNTIF(J$674:J986,J987)</f>
        <v>#N/A</v>
      </c>
      <c r="C987" s="264">
        <v>314</v>
      </c>
      <c r="D987" s="64" t="str">
        <f>IF($C$669&gt;0,VLOOKUP($C987,SPESA!$U$7:$Z$5006,3,FALSE),IF($C$670&gt;0,VLOOKUP($C987,CASA!$U$7:$Z$3506,3,FALSE),IF($C$671&gt;0,VLOOKUP($C987,PERSONALE!$U$7:$Z$3506,3,FALSE),IF($C$672&gt;0,VLOOKUP($C987,ENTRATE!$U$7:$Z$1006,3,FALSE),""))))</f>
        <v/>
      </c>
      <c r="E987" s="64" t="str">
        <f t="shared" si="47"/>
        <v/>
      </c>
      <c r="F987" s="64" t="e">
        <f t="shared" si="48"/>
        <v>#NUM!</v>
      </c>
      <c r="G987" s="63" t="str">
        <f>IF($C$669&gt;0,VLOOKUP($C987,SPESA!$U$7:$Z$5006,5,FALSE),IF($C$670&gt;0,VLOOKUP($C987,CASA!$U$7:$Z$3506,5,FALSE),IF($C$671&gt;0,VLOOKUP($C987,PERSONALE!$U$7:$Z$3506,5,FALSE),IF($C$672&gt;0,VLOOKUP($C987,ENTRATE!$U$7:$Z$1006,5,FALSE),""))))</f>
        <v/>
      </c>
      <c r="H987" s="65" t="str">
        <f>IF($C$669&gt;0,VLOOKUP($C987,SPESA!$U$7:$Z$5006,6,FALSE),IF($C$670&gt;0,VLOOKUP($C987,CASA!$U$7:$Z$3506,6,FALSE),IF($C$671&gt;0,VLOOKUP($C987,PERSONALE!$U$7:$Z$3506,6,FALSE),IF($C$672&gt;0,VLOOKUP($C987,ENTRATE!$U$7:$Z$1006,6,FALSE),""))))</f>
        <v/>
      </c>
      <c r="I987" s="264">
        <v>314</v>
      </c>
      <c r="J987" s="66" t="e">
        <f t="shared" si="49"/>
        <v>#N/A</v>
      </c>
      <c r="K987" s="1"/>
    </row>
    <row r="988" spans="1:11" hidden="1">
      <c r="A988" s="1"/>
      <c r="B988" s="265" t="e">
        <f>VLOOKUP(E988,$F$674:$I$1173,4,FALSE)+COUNTIF(J$674:J987,J988)</f>
        <v>#N/A</v>
      </c>
      <c r="C988" s="264">
        <v>315</v>
      </c>
      <c r="D988" s="64" t="str">
        <f>IF($C$669&gt;0,VLOOKUP($C988,SPESA!$U$7:$Z$5006,3,FALSE),IF($C$670&gt;0,VLOOKUP($C988,CASA!$U$7:$Z$3506,3,FALSE),IF($C$671&gt;0,VLOOKUP($C988,PERSONALE!$U$7:$Z$3506,3,FALSE),IF($C$672&gt;0,VLOOKUP($C988,ENTRATE!$U$7:$Z$1006,3,FALSE),""))))</f>
        <v/>
      </c>
      <c r="E988" s="64" t="str">
        <f t="shared" si="47"/>
        <v/>
      </c>
      <c r="F988" s="64" t="e">
        <f t="shared" si="48"/>
        <v>#NUM!</v>
      </c>
      <c r="G988" s="63" t="str">
        <f>IF($C$669&gt;0,VLOOKUP($C988,SPESA!$U$7:$Z$5006,5,FALSE),IF($C$670&gt;0,VLOOKUP($C988,CASA!$U$7:$Z$3506,5,FALSE),IF($C$671&gt;0,VLOOKUP($C988,PERSONALE!$U$7:$Z$3506,5,FALSE),IF($C$672&gt;0,VLOOKUP($C988,ENTRATE!$U$7:$Z$1006,5,FALSE),""))))</f>
        <v/>
      </c>
      <c r="H988" s="65" t="str">
        <f>IF($C$669&gt;0,VLOOKUP($C988,SPESA!$U$7:$Z$5006,6,FALSE),IF($C$670&gt;0,VLOOKUP($C988,CASA!$U$7:$Z$3506,6,FALSE),IF($C$671&gt;0,VLOOKUP($C988,PERSONALE!$U$7:$Z$3506,6,FALSE),IF($C$672&gt;0,VLOOKUP($C988,ENTRATE!$U$7:$Z$1006,6,FALSE),""))))</f>
        <v/>
      </c>
      <c r="I988" s="264">
        <v>315</v>
      </c>
      <c r="J988" s="66" t="e">
        <f t="shared" si="49"/>
        <v>#N/A</v>
      </c>
      <c r="K988" s="1"/>
    </row>
    <row r="989" spans="1:11" hidden="1">
      <c r="A989" s="1"/>
      <c r="B989" s="265" t="e">
        <f>VLOOKUP(E989,$F$674:$I$1173,4,FALSE)+COUNTIF(J$674:J988,J989)</f>
        <v>#N/A</v>
      </c>
      <c r="C989" s="264">
        <v>316</v>
      </c>
      <c r="D989" s="64" t="str">
        <f>IF($C$669&gt;0,VLOOKUP($C989,SPESA!$U$7:$Z$5006,3,FALSE),IF($C$670&gt;0,VLOOKUP($C989,CASA!$U$7:$Z$3506,3,FALSE),IF($C$671&gt;0,VLOOKUP($C989,PERSONALE!$U$7:$Z$3506,3,FALSE),IF($C$672&gt;0,VLOOKUP($C989,ENTRATE!$U$7:$Z$1006,3,FALSE),""))))</f>
        <v/>
      </c>
      <c r="E989" s="64" t="str">
        <f t="shared" si="47"/>
        <v/>
      </c>
      <c r="F989" s="64" t="e">
        <f t="shared" si="48"/>
        <v>#NUM!</v>
      </c>
      <c r="G989" s="63" t="str">
        <f>IF($C$669&gt;0,VLOOKUP($C989,SPESA!$U$7:$Z$5006,5,FALSE),IF($C$670&gt;0,VLOOKUP($C989,CASA!$U$7:$Z$3506,5,FALSE),IF($C$671&gt;0,VLOOKUP($C989,PERSONALE!$U$7:$Z$3506,5,FALSE),IF($C$672&gt;0,VLOOKUP($C989,ENTRATE!$U$7:$Z$1006,5,FALSE),""))))</f>
        <v/>
      </c>
      <c r="H989" s="65" t="str">
        <f>IF($C$669&gt;0,VLOOKUP($C989,SPESA!$U$7:$Z$5006,6,FALSE),IF($C$670&gt;0,VLOOKUP($C989,CASA!$U$7:$Z$3506,6,FALSE),IF($C$671&gt;0,VLOOKUP($C989,PERSONALE!$U$7:$Z$3506,6,FALSE),IF($C$672&gt;0,VLOOKUP($C989,ENTRATE!$U$7:$Z$1006,6,FALSE),""))))</f>
        <v/>
      </c>
      <c r="I989" s="264">
        <v>316</v>
      </c>
      <c r="J989" s="66" t="e">
        <f t="shared" si="49"/>
        <v>#N/A</v>
      </c>
      <c r="K989" s="1"/>
    </row>
    <row r="990" spans="1:11" hidden="1">
      <c r="A990" s="1"/>
      <c r="B990" s="265" t="e">
        <f>VLOOKUP(E990,$F$674:$I$1173,4,FALSE)+COUNTIF(J$674:J989,J990)</f>
        <v>#N/A</v>
      </c>
      <c r="C990" s="264">
        <v>317</v>
      </c>
      <c r="D990" s="64" t="str">
        <f>IF($C$669&gt;0,VLOOKUP($C990,SPESA!$U$7:$Z$5006,3,FALSE),IF($C$670&gt;0,VLOOKUP($C990,CASA!$U$7:$Z$3506,3,FALSE),IF($C$671&gt;0,VLOOKUP($C990,PERSONALE!$U$7:$Z$3506,3,FALSE),IF($C$672&gt;0,VLOOKUP($C990,ENTRATE!$U$7:$Z$1006,3,FALSE),""))))</f>
        <v/>
      </c>
      <c r="E990" s="64" t="str">
        <f t="shared" si="47"/>
        <v/>
      </c>
      <c r="F990" s="64" t="e">
        <f t="shared" si="48"/>
        <v>#NUM!</v>
      </c>
      <c r="G990" s="63" t="str">
        <f>IF($C$669&gt;0,VLOOKUP($C990,SPESA!$U$7:$Z$5006,5,FALSE),IF($C$670&gt;0,VLOOKUP($C990,CASA!$U$7:$Z$3506,5,FALSE),IF($C$671&gt;0,VLOOKUP($C990,PERSONALE!$U$7:$Z$3506,5,FALSE),IF($C$672&gt;0,VLOOKUP($C990,ENTRATE!$U$7:$Z$1006,5,FALSE),""))))</f>
        <v/>
      </c>
      <c r="H990" s="65" t="str">
        <f>IF($C$669&gt;0,VLOOKUP($C990,SPESA!$U$7:$Z$5006,6,FALSE),IF($C$670&gt;0,VLOOKUP($C990,CASA!$U$7:$Z$3506,6,FALSE),IF($C$671&gt;0,VLOOKUP($C990,PERSONALE!$U$7:$Z$3506,6,FALSE),IF($C$672&gt;0,VLOOKUP($C990,ENTRATE!$U$7:$Z$1006,6,FALSE),""))))</f>
        <v/>
      </c>
      <c r="I990" s="264">
        <v>317</v>
      </c>
      <c r="J990" s="66" t="e">
        <f t="shared" si="49"/>
        <v>#N/A</v>
      </c>
      <c r="K990" s="1"/>
    </row>
    <row r="991" spans="1:11" hidden="1">
      <c r="A991" s="1"/>
      <c r="B991" s="265" t="e">
        <f>VLOOKUP(E991,$F$674:$I$1173,4,FALSE)+COUNTIF(J$674:J990,J991)</f>
        <v>#N/A</v>
      </c>
      <c r="C991" s="264">
        <v>318</v>
      </c>
      <c r="D991" s="64" t="str">
        <f>IF($C$669&gt;0,VLOOKUP($C991,SPESA!$U$7:$Z$5006,3,FALSE),IF($C$670&gt;0,VLOOKUP($C991,CASA!$U$7:$Z$3506,3,FALSE),IF($C$671&gt;0,VLOOKUP($C991,PERSONALE!$U$7:$Z$3506,3,FALSE),IF($C$672&gt;0,VLOOKUP($C991,ENTRATE!$U$7:$Z$1006,3,FALSE),""))))</f>
        <v/>
      </c>
      <c r="E991" s="64" t="str">
        <f t="shared" si="47"/>
        <v/>
      </c>
      <c r="F991" s="64" t="e">
        <f t="shared" si="48"/>
        <v>#NUM!</v>
      </c>
      <c r="G991" s="63" t="str">
        <f>IF($C$669&gt;0,VLOOKUP($C991,SPESA!$U$7:$Z$5006,5,FALSE),IF($C$670&gt;0,VLOOKUP($C991,CASA!$U$7:$Z$3506,5,FALSE),IF($C$671&gt;0,VLOOKUP($C991,PERSONALE!$U$7:$Z$3506,5,FALSE),IF($C$672&gt;0,VLOOKUP($C991,ENTRATE!$U$7:$Z$1006,5,FALSE),""))))</f>
        <v/>
      </c>
      <c r="H991" s="65" t="str">
        <f>IF($C$669&gt;0,VLOOKUP($C991,SPESA!$U$7:$Z$5006,6,FALSE),IF($C$670&gt;0,VLOOKUP($C991,CASA!$U$7:$Z$3506,6,FALSE),IF($C$671&gt;0,VLOOKUP($C991,PERSONALE!$U$7:$Z$3506,6,FALSE),IF($C$672&gt;0,VLOOKUP($C991,ENTRATE!$U$7:$Z$1006,6,FALSE),""))))</f>
        <v/>
      </c>
      <c r="I991" s="264">
        <v>318</v>
      </c>
      <c r="J991" s="66" t="e">
        <f t="shared" si="49"/>
        <v>#N/A</v>
      </c>
      <c r="K991" s="1"/>
    </row>
    <row r="992" spans="1:11" hidden="1">
      <c r="A992" s="1"/>
      <c r="B992" s="265" t="e">
        <f>VLOOKUP(E992,$F$674:$I$1173,4,FALSE)+COUNTIF(J$674:J991,J992)</f>
        <v>#N/A</v>
      </c>
      <c r="C992" s="264">
        <v>319</v>
      </c>
      <c r="D992" s="64" t="str">
        <f>IF($C$669&gt;0,VLOOKUP($C992,SPESA!$U$7:$Z$5006,3,FALSE),IF($C$670&gt;0,VLOOKUP($C992,CASA!$U$7:$Z$3506,3,FALSE),IF($C$671&gt;0,VLOOKUP($C992,PERSONALE!$U$7:$Z$3506,3,FALSE),IF($C$672&gt;0,VLOOKUP($C992,ENTRATE!$U$7:$Z$1006,3,FALSE),""))))</f>
        <v/>
      </c>
      <c r="E992" s="64" t="str">
        <f t="shared" si="47"/>
        <v/>
      </c>
      <c r="F992" s="64" t="e">
        <f t="shared" si="48"/>
        <v>#NUM!</v>
      </c>
      <c r="G992" s="63" t="str">
        <f>IF($C$669&gt;0,VLOOKUP($C992,SPESA!$U$7:$Z$5006,5,FALSE),IF($C$670&gt;0,VLOOKUP($C992,CASA!$U$7:$Z$3506,5,FALSE),IF($C$671&gt;0,VLOOKUP($C992,PERSONALE!$U$7:$Z$3506,5,FALSE),IF($C$672&gt;0,VLOOKUP($C992,ENTRATE!$U$7:$Z$1006,5,FALSE),""))))</f>
        <v/>
      </c>
      <c r="H992" s="65" t="str">
        <f>IF($C$669&gt;0,VLOOKUP($C992,SPESA!$U$7:$Z$5006,6,FALSE),IF($C$670&gt;0,VLOOKUP($C992,CASA!$U$7:$Z$3506,6,FALSE),IF($C$671&gt;0,VLOOKUP($C992,PERSONALE!$U$7:$Z$3506,6,FALSE),IF($C$672&gt;0,VLOOKUP($C992,ENTRATE!$U$7:$Z$1006,6,FALSE),""))))</f>
        <v/>
      </c>
      <c r="I992" s="264">
        <v>319</v>
      </c>
      <c r="J992" s="66" t="e">
        <f t="shared" si="49"/>
        <v>#N/A</v>
      </c>
      <c r="K992" s="1"/>
    </row>
    <row r="993" spans="1:11" hidden="1">
      <c r="A993" s="1"/>
      <c r="B993" s="265" t="e">
        <f>VLOOKUP(E993,$F$674:$I$1173,4,FALSE)+COUNTIF(J$674:J992,J993)</f>
        <v>#N/A</v>
      </c>
      <c r="C993" s="264">
        <v>320</v>
      </c>
      <c r="D993" s="64" t="str">
        <f>IF($C$669&gt;0,VLOOKUP($C993,SPESA!$U$7:$Z$5006,3,FALSE),IF($C$670&gt;0,VLOOKUP($C993,CASA!$U$7:$Z$3506,3,FALSE),IF($C$671&gt;0,VLOOKUP($C993,PERSONALE!$U$7:$Z$3506,3,FALSE),IF($C$672&gt;0,VLOOKUP($C993,ENTRATE!$U$7:$Z$1006,3,FALSE),""))))</f>
        <v/>
      </c>
      <c r="E993" s="64" t="str">
        <f t="shared" si="47"/>
        <v/>
      </c>
      <c r="F993" s="64" t="e">
        <f t="shared" si="48"/>
        <v>#NUM!</v>
      </c>
      <c r="G993" s="63" t="str">
        <f>IF($C$669&gt;0,VLOOKUP($C993,SPESA!$U$7:$Z$5006,5,FALSE),IF($C$670&gt;0,VLOOKUP($C993,CASA!$U$7:$Z$3506,5,FALSE),IF($C$671&gt;0,VLOOKUP($C993,PERSONALE!$U$7:$Z$3506,5,FALSE),IF($C$672&gt;0,VLOOKUP($C993,ENTRATE!$U$7:$Z$1006,5,FALSE),""))))</f>
        <v/>
      </c>
      <c r="H993" s="65" t="str">
        <f>IF($C$669&gt;0,VLOOKUP($C993,SPESA!$U$7:$Z$5006,6,FALSE),IF($C$670&gt;0,VLOOKUP($C993,CASA!$U$7:$Z$3506,6,FALSE),IF($C$671&gt;0,VLOOKUP($C993,PERSONALE!$U$7:$Z$3506,6,FALSE),IF($C$672&gt;0,VLOOKUP($C993,ENTRATE!$U$7:$Z$1006,6,FALSE),""))))</f>
        <v/>
      </c>
      <c r="I993" s="264">
        <v>320</v>
      </c>
      <c r="J993" s="66" t="e">
        <f t="shared" si="49"/>
        <v>#N/A</v>
      </c>
      <c r="K993" s="1"/>
    </row>
    <row r="994" spans="1:11" hidden="1">
      <c r="A994" s="1"/>
      <c r="B994" s="265" t="e">
        <f>VLOOKUP(E994,$F$674:$I$1173,4,FALSE)+COUNTIF(J$674:J993,J994)</f>
        <v>#N/A</v>
      </c>
      <c r="C994" s="264">
        <v>321</v>
      </c>
      <c r="D994" s="64" t="str">
        <f>IF($C$669&gt;0,VLOOKUP($C994,SPESA!$U$7:$Z$5006,3,FALSE),IF($C$670&gt;0,VLOOKUP($C994,CASA!$U$7:$Z$3506,3,FALSE),IF($C$671&gt;0,VLOOKUP($C994,PERSONALE!$U$7:$Z$3506,3,FALSE),IF($C$672&gt;0,VLOOKUP($C994,ENTRATE!$U$7:$Z$1006,3,FALSE),""))))</f>
        <v/>
      </c>
      <c r="E994" s="64" t="str">
        <f t="shared" si="47"/>
        <v/>
      </c>
      <c r="F994" s="64" t="e">
        <f t="shared" si="48"/>
        <v>#NUM!</v>
      </c>
      <c r="G994" s="63" t="str">
        <f>IF($C$669&gt;0,VLOOKUP($C994,SPESA!$U$7:$Z$5006,5,FALSE),IF($C$670&gt;0,VLOOKUP($C994,CASA!$U$7:$Z$3506,5,FALSE),IF($C$671&gt;0,VLOOKUP($C994,PERSONALE!$U$7:$Z$3506,5,FALSE),IF($C$672&gt;0,VLOOKUP($C994,ENTRATE!$U$7:$Z$1006,5,FALSE),""))))</f>
        <v/>
      </c>
      <c r="H994" s="65" t="str">
        <f>IF($C$669&gt;0,VLOOKUP($C994,SPESA!$U$7:$Z$5006,6,FALSE),IF($C$670&gt;0,VLOOKUP($C994,CASA!$U$7:$Z$3506,6,FALSE),IF($C$671&gt;0,VLOOKUP($C994,PERSONALE!$U$7:$Z$3506,6,FALSE),IF($C$672&gt;0,VLOOKUP($C994,ENTRATE!$U$7:$Z$1006,6,FALSE),""))))</f>
        <v/>
      </c>
      <c r="I994" s="264">
        <v>321</v>
      </c>
      <c r="J994" s="66" t="e">
        <f t="shared" si="49"/>
        <v>#N/A</v>
      </c>
      <c r="K994" s="1"/>
    </row>
    <row r="995" spans="1:11" hidden="1">
      <c r="A995" s="1"/>
      <c r="B995" s="265" t="e">
        <f>VLOOKUP(E995,$F$674:$I$1173,4,FALSE)+COUNTIF(J$674:J994,J995)</f>
        <v>#N/A</v>
      </c>
      <c r="C995" s="264">
        <v>322</v>
      </c>
      <c r="D995" s="64" t="str">
        <f>IF($C$669&gt;0,VLOOKUP($C995,SPESA!$U$7:$Z$5006,3,FALSE),IF($C$670&gt;0,VLOOKUP($C995,CASA!$U$7:$Z$3506,3,FALSE),IF($C$671&gt;0,VLOOKUP($C995,PERSONALE!$U$7:$Z$3506,3,FALSE),IF($C$672&gt;0,VLOOKUP($C995,ENTRATE!$U$7:$Z$1006,3,FALSE),""))))</f>
        <v/>
      </c>
      <c r="E995" s="64" t="str">
        <f t="shared" ref="E995:E1058" si="50">IF(ISERROR(D995),"",D995)</f>
        <v/>
      </c>
      <c r="F995" s="64" t="e">
        <f t="shared" ref="F995:F1058" si="51">SMALL(E$674:E$1173,C995)</f>
        <v>#NUM!</v>
      </c>
      <c r="G995" s="63" t="str">
        <f>IF($C$669&gt;0,VLOOKUP($C995,SPESA!$U$7:$Z$5006,5,FALSE),IF($C$670&gt;0,VLOOKUP($C995,CASA!$U$7:$Z$3506,5,FALSE),IF($C$671&gt;0,VLOOKUP($C995,PERSONALE!$U$7:$Z$3506,5,FALSE),IF($C$672&gt;0,VLOOKUP($C995,ENTRATE!$U$7:$Z$1006,5,FALSE),""))))</f>
        <v/>
      </c>
      <c r="H995" s="65" t="str">
        <f>IF($C$669&gt;0,VLOOKUP($C995,SPESA!$U$7:$Z$5006,6,FALSE),IF($C$670&gt;0,VLOOKUP($C995,CASA!$U$7:$Z$3506,6,FALSE),IF($C$671&gt;0,VLOOKUP($C995,PERSONALE!$U$7:$Z$3506,6,FALSE),IF($C$672&gt;0,VLOOKUP($C995,ENTRATE!$U$7:$Z$1006,6,FALSE),""))))</f>
        <v/>
      </c>
      <c r="I995" s="264">
        <v>322</v>
      </c>
      <c r="J995" s="66" t="e">
        <f t="shared" ref="J995:J1058" si="52">VLOOKUP(D995,$F$674:$I$1173,4,FALSE)</f>
        <v>#N/A</v>
      </c>
      <c r="K995" s="1"/>
    </row>
    <row r="996" spans="1:11" hidden="1">
      <c r="A996" s="1"/>
      <c r="B996" s="265" t="e">
        <f>VLOOKUP(E996,$F$674:$I$1173,4,FALSE)+COUNTIF(J$674:J995,J996)</f>
        <v>#N/A</v>
      </c>
      <c r="C996" s="264">
        <v>323</v>
      </c>
      <c r="D996" s="64" t="str">
        <f>IF($C$669&gt;0,VLOOKUP($C996,SPESA!$U$7:$Z$5006,3,FALSE),IF($C$670&gt;0,VLOOKUP($C996,CASA!$U$7:$Z$3506,3,FALSE),IF($C$671&gt;0,VLOOKUP($C996,PERSONALE!$U$7:$Z$3506,3,FALSE),IF($C$672&gt;0,VLOOKUP($C996,ENTRATE!$U$7:$Z$1006,3,FALSE),""))))</f>
        <v/>
      </c>
      <c r="E996" s="64" t="str">
        <f t="shared" si="50"/>
        <v/>
      </c>
      <c r="F996" s="64" t="e">
        <f t="shared" si="51"/>
        <v>#NUM!</v>
      </c>
      <c r="G996" s="63" t="str">
        <f>IF($C$669&gt;0,VLOOKUP($C996,SPESA!$U$7:$Z$5006,5,FALSE),IF($C$670&gt;0,VLOOKUP($C996,CASA!$U$7:$Z$3506,5,FALSE),IF($C$671&gt;0,VLOOKUP($C996,PERSONALE!$U$7:$Z$3506,5,FALSE),IF($C$672&gt;0,VLOOKUP($C996,ENTRATE!$U$7:$Z$1006,5,FALSE),""))))</f>
        <v/>
      </c>
      <c r="H996" s="65" t="str">
        <f>IF($C$669&gt;0,VLOOKUP($C996,SPESA!$U$7:$Z$5006,6,FALSE),IF($C$670&gt;0,VLOOKUP($C996,CASA!$U$7:$Z$3506,6,FALSE),IF($C$671&gt;0,VLOOKUP($C996,PERSONALE!$U$7:$Z$3506,6,FALSE),IF($C$672&gt;0,VLOOKUP($C996,ENTRATE!$U$7:$Z$1006,6,FALSE),""))))</f>
        <v/>
      </c>
      <c r="I996" s="264">
        <v>323</v>
      </c>
      <c r="J996" s="66" t="e">
        <f t="shared" si="52"/>
        <v>#N/A</v>
      </c>
      <c r="K996" s="1"/>
    </row>
    <row r="997" spans="1:11" hidden="1">
      <c r="A997" s="1"/>
      <c r="B997" s="265" t="e">
        <f>VLOOKUP(E997,$F$674:$I$1173,4,FALSE)+COUNTIF(J$674:J996,J997)</f>
        <v>#N/A</v>
      </c>
      <c r="C997" s="264">
        <v>324</v>
      </c>
      <c r="D997" s="64" t="str">
        <f>IF($C$669&gt;0,VLOOKUP($C997,SPESA!$U$7:$Z$5006,3,FALSE),IF($C$670&gt;0,VLOOKUP($C997,CASA!$U$7:$Z$3506,3,FALSE),IF($C$671&gt;0,VLOOKUP($C997,PERSONALE!$U$7:$Z$3506,3,FALSE),IF($C$672&gt;0,VLOOKUP($C997,ENTRATE!$U$7:$Z$1006,3,FALSE),""))))</f>
        <v/>
      </c>
      <c r="E997" s="64" t="str">
        <f t="shared" si="50"/>
        <v/>
      </c>
      <c r="F997" s="64" t="e">
        <f t="shared" si="51"/>
        <v>#NUM!</v>
      </c>
      <c r="G997" s="63" t="str">
        <f>IF($C$669&gt;0,VLOOKUP($C997,SPESA!$U$7:$Z$5006,5,FALSE),IF($C$670&gt;0,VLOOKUP($C997,CASA!$U$7:$Z$3506,5,FALSE),IF($C$671&gt;0,VLOOKUP($C997,PERSONALE!$U$7:$Z$3506,5,FALSE),IF($C$672&gt;0,VLOOKUP($C997,ENTRATE!$U$7:$Z$1006,5,FALSE),""))))</f>
        <v/>
      </c>
      <c r="H997" s="65" t="str">
        <f>IF($C$669&gt;0,VLOOKUP($C997,SPESA!$U$7:$Z$5006,6,FALSE),IF($C$670&gt;0,VLOOKUP($C997,CASA!$U$7:$Z$3506,6,FALSE),IF($C$671&gt;0,VLOOKUP($C997,PERSONALE!$U$7:$Z$3506,6,FALSE),IF($C$672&gt;0,VLOOKUP($C997,ENTRATE!$U$7:$Z$1006,6,FALSE),""))))</f>
        <v/>
      </c>
      <c r="I997" s="264">
        <v>324</v>
      </c>
      <c r="J997" s="66" t="e">
        <f t="shared" si="52"/>
        <v>#N/A</v>
      </c>
      <c r="K997" s="1"/>
    </row>
    <row r="998" spans="1:11" hidden="1">
      <c r="A998" s="1"/>
      <c r="B998" s="265" t="e">
        <f>VLOOKUP(E998,$F$674:$I$1173,4,FALSE)+COUNTIF(J$674:J997,J998)</f>
        <v>#N/A</v>
      </c>
      <c r="C998" s="264">
        <v>325</v>
      </c>
      <c r="D998" s="64" t="str">
        <f>IF($C$669&gt;0,VLOOKUP($C998,SPESA!$U$7:$Z$5006,3,FALSE),IF($C$670&gt;0,VLOOKUP($C998,CASA!$U$7:$Z$3506,3,FALSE),IF($C$671&gt;0,VLOOKUP($C998,PERSONALE!$U$7:$Z$3506,3,FALSE),IF($C$672&gt;0,VLOOKUP($C998,ENTRATE!$U$7:$Z$1006,3,FALSE),""))))</f>
        <v/>
      </c>
      <c r="E998" s="64" t="str">
        <f t="shared" si="50"/>
        <v/>
      </c>
      <c r="F998" s="64" t="e">
        <f t="shared" si="51"/>
        <v>#NUM!</v>
      </c>
      <c r="G998" s="63" t="str">
        <f>IF($C$669&gt;0,VLOOKUP($C998,SPESA!$U$7:$Z$5006,5,FALSE),IF($C$670&gt;0,VLOOKUP($C998,CASA!$U$7:$Z$3506,5,FALSE),IF($C$671&gt;0,VLOOKUP($C998,PERSONALE!$U$7:$Z$3506,5,FALSE),IF($C$672&gt;0,VLOOKUP($C998,ENTRATE!$U$7:$Z$1006,5,FALSE),""))))</f>
        <v/>
      </c>
      <c r="H998" s="65" t="str">
        <f>IF($C$669&gt;0,VLOOKUP($C998,SPESA!$U$7:$Z$5006,6,FALSE),IF($C$670&gt;0,VLOOKUP($C998,CASA!$U$7:$Z$3506,6,FALSE),IF($C$671&gt;0,VLOOKUP($C998,PERSONALE!$U$7:$Z$3506,6,FALSE),IF($C$672&gt;0,VLOOKUP($C998,ENTRATE!$U$7:$Z$1006,6,FALSE),""))))</f>
        <v/>
      </c>
      <c r="I998" s="264">
        <v>325</v>
      </c>
      <c r="J998" s="66" t="e">
        <f t="shared" si="52"/>
        <v>#N/A</v>
      </c>
      <c r="K998" s="1"/>
    </row>
    <row r="999" spans="1:11" hidden="1">
      <c r="A999" s="1"/>
      <c r="B999" s="265" t="e">
        <f>VLOOKUP(E999,$F$674:$I$1173,4,FALSE)+COUNTIF(J$674:J998,J999)</f>
        <v>#N/A</v>
      </c>
      <c r="C999" s="264">
        <v>326</v>
      </c>
      <c r="D999" s="64" t="str">
        <f>IF($C$669&gt;0,VLOOKUP($C999,SPESA!$U$7:$Z$5006,3,FALSE),IF($C$670&gt;0,VLOOKUP($C999,CASA!$U$7:$Z$3506,3,FALSE),IF($C$671&gt;0,VLOOKUP($C999,PERSONALE!$U$7:$Z$3506,3,FALSE),IF($C$672&gt;0,VLOOKUP($C999,ENTRATE!$U$7:$Z$1006,3,FALSE),""))))</f>
        <v/>
      </c>
      <c r="E999" s="64" t="str">
        <f t="shared" si="50"/>
        <v/>
      </c>
      <c r="F999" s="64" t="e">
        <f t="shared" si="51"/>
        <v>#NUM!</v>
      </c>
      <c r="G999" s="63" t="str">
        <f>IF($C$669&gt;0,VLOOKUP($C999,SPESA!$U$7:$Z$5006,5,FALSE),IF($C$670&gt;0,VLOOKUP($C999,CASA!$U$7:$Z$3506,5,FALSE),IF($C$671&gt;0,VLOOKUP($C999,PERSONALE!$U$7:$Z$3506,5,FALSE),IF($C$672&gt;0,VLOOKUP($C999,ENTRATE!$U$7:$Z$1006,5,FALSE),""))))</f>
        <v/>
      </c>
      <c r="H999" s="65" t="str">
        <f>IF($C$669&gt;0,VLOOKUP($C999,SPESA!$U$7:$Z$5006,6,FALSE),IF($C$670&gt;0,VLOOKUP($C999,CASA!$U$7:$Z$3506,6,FALSE),IF($C$671&gt;0,VLOOKUP($C999,PERSONALE!$U$7:$Z$3506,6,FALSE),IF($C$672&gt;0,VLOOKUP($C999,ENTRATE!$U$7:$Z$1006,6,FALSE),""))))</f>
        <v/>
      </c>
      <c r="I999" s="264">
        <v>326</v>
      </c>
      <c r="J999" s="66" t="e">
        <f t="shared" si="52"/>
        <v>#N/A</v>
      </c>
      <c r="K999" s="1"/>
    </row>
    <row r="1000" spans="1:11" hidden="1">
      <c r="A1000" s="1"/>
      <c r="B1000" s="265" t="e">
        <f>VLOOKUP(E1000,$F$674:$I$1173,4,FALSE)+COUNTIF(J$674:J999,J1000)</f>
        <v>#N/A</v>
      </c>
      <c r="C1000" s="264">
        <v>327</v>
      </c>
      <c r="D1000" s="64" t="str">
        <f>IF($C$669&gt;0,VLOOKUP($C1000,SPESA!$U$7:$Z$5006,3,FALSE),IF($C$670&gt;0,VLOOKUP($C1000,CASA!$U$7:$Z$3506,3,FALSE),IF($C$671&gt;0,VLOOKUP($C1000,PERSONALE!$U$7:$Z$3506,3,FALSE),IF($C$672&gt;0,VLOOKUP($C1000,ENTRATE!$U$7:$Z$1006,3,FALSE),""))))</f>
        <v/>
      </c>
      <c r="E1000" s="64" t="str">
        <f t="shared" si="50"/>
        <v/>
      </c>
      <c r="F1000" s="64" t="e">
        <f t="shared" si="51"/>
        <v>#NUM!</v>
      </c>
      <c r="G1000" s="63" t="str">
        <f>IF($C$669&gt;0,VLOOKUP($C1000,SPESA!$U$7:$Z$5006,5,FALSE),IF($C$670&gt;0,VLOOKUP($C1000,CASA!$U$7:$Z$3506,5,FALSE),IF($C$671&gt;0,VLOOKUP($C1000,PERSONALE!$U$7:$Z$3506,5,FALSE),IF($C$672&gt;0,VLOOKUP($C1000,ENTRATE!$U$7:$Z$1006,5,FALSE),""))))</f>
        <v/>
      </c>
      <c r="H1000" s="65" t="str">
        <f>IF($C$669&gt;0,VLOOKUP($C1000,SPESA!$U$7:$Z$5006,6,FALSE),IF($C$670&gt;0,VLOOKUP($C1000,CASA!$U$7:$Z$3506,6,FALSE),IF($C$671&gt;0,VLOOKUP($C1000,PERSONALE!$U$7:$Z$3506,6,FALSE),IF($C$672&gt;0,VLOOKUP($C1000,ENTRATE!$U$7:$Z$1006,6,FALSE),""))))</f>
        <v/>
      </c>
      <c r="I1000" s="264">
        <v>327</v>
      </c>
      <c r="J1000" s="66" t="e">
        <f t="shared" si="52"/>
        <v>#N/A</v>
      </c>
      <c r="K1000" s="1"/>
    </row>
    <row r="1001" spans="1:11" hidden="1">
      <c r="A1001" s="1"/>
      <c r="B1001" s="265" t="e">
        <f>VLOOKUP(E1001,$F$674:$I$1173,4,FALSE)+COUNTIF(J$674:J1000,J1001)</f>
        <v>#N/A</v>
      </c>
      <c r="C1001" s="264">
        <v>328</v>
      </c>
      <c r="D1001" s="64" t="str">
        <f>IF($C$669&gt;0,VLOOKUP($C1001,SPESA!$U$7:$Z$5006,3,FALSE),IF($C$670&gt;0,VLOOKUP($C1001,CASA!$U$7:$Z$3506,3,FALSE),IF($C$671&gt;0,VLOOKUP($C1001,PERSONALE!$U$7:$Z$3506,3,FALSE),IF($C$672&gt;0,VLOOKUP($C1001,ENTRATE!$U$7:$Z$1006,3,FALSE),""))))</f>
        <v/>
      </c>
      <c r="E1001" s="64" t="str">
        <f t="shared" si="50"/>
        <v/>
      </c>
      <c r="F1001" s="64" t="e">
        <f t="shared" si="51"/>
        <v>#NUM!</v>
      </c>
      <c r="G1001" s="63" t="str">
        <f>IF($C$669&gt;0,VLOOKUP($C1001,SPESA!$U$7:$Z$5006,5,FALSE),IF($C$670&gt;0,VLOOKUP($C1001,CASA!$U$7:$Z$3506,5,FALSE),IF($C$671&gt;0,VLOOKUP($C1001,PERSONALE!$U$7:$Z$3506,5,FALSE),IF($C$672&gt;0,VLOOKUP($C1001,ENTRATE!$U$7:$Z$1006,5,FALSE),""))))</f>
        <v/>
      </c>
      <c r="H1001" s="65" t="str">
        <f>IF($C$669&gt;0,VLOOKUP($C1001,SPESA!$U$7:$Z$5006,6,FALSE),IF($C$670&gt;0,VLOOKUP($C1001,CASA!$U$7:$Z$3506,6,FALSE),IF($C$671&gt;0,VLOOKUP($C1001,PERSONALE!$U$7:$Z$3506,6,FALSE),IF($C$672&gt;0,VLOOKUP($C1001,ENTRATE!$U$7:$Z$1006,6,FALSE),""))))</f>
        <v/>
      </c>
      <c r="I1001" s="264">
        <v>328</v>
      </c>
      <c r="J1001" s="66" t="e">
        <f t="shared" si="52"/>
        <v>#N/A</v>
      </c>
      <c r="K1001" s="1"/>
    </row>
    <row r="1002" spans="1:11" hidden="1">
      <c r="A1002" s="1"/>
      <c r="B1002" s="265" t="e">
        <f>VLOOKUP(E1002,$F$674:$I$1173,4,FALSE)+COUNTIF(J$674:J1001,J1002)</f>
        <v>#N/A</v>
      </c>
      <c r="C1002" s="264">
        <v>329</v>
      </c>
      <c r="D1002" s="64" t="str">
        <f>IF($C$669&gt;0,VLOOKUP($C1002,SPESA!$U$7:$Z$5006,3,FALSE),IF($C$670&gt;0,VLOOKUP($C1002,CASA!$U$7:$Z$3506,3,FALSE),IF($C$671&gt;0,VLOOKUP($C1002,PERSONALE!$U$7:$Z$3506,3,FALSE),IF($C$672&gt;0,VLOOKUP($C1002,ENTRATE!$U$7:$Z$1006,3,FALSE),""))))</f>
        <v/>
      </c>
      <c r="E1002" s="64" t="str">
        <f t="shared" si="50"/>
        <v/>
      </c>
      <c r="F1002" s="64" t="e">
        <f t="shared" si="51"/>
        <v>#NUM!</v>
      </c>
      <c r="G1002" s="63" t="str">
        <f>IF($C$669&gt;0,VLOOKUP($C1002,SPESA!$U$7:$Z$5006,5,FALSE),IF($C$670&gt;0,VLOOKUP($C1002,CASA!$U$7:$Z$3506,5,FALSE),IF($C$671&gt;0,VLOOKUP($C1002,PERSONALE!$U$7:$Z$3506,5,FALSE),IF($C$672&gt;0,VLOOKUP($C1002,ENTRATE!$U$7:$Z$1006,5,FALSE),""))))</f>
        <v/>
      </c>
      <c r="H1002" s="65" t="str">
        <f>IF($C$669&gt;0,VLOOKUP($C1002,SPESA!$U$7:$Z$5006,6,FALSE),IF($C$670&gt;0,VLOOKUP($C1002,CASA!$U$7:$Z$3506,6,FALSE),IF($C$671&gt;0,VLOOKUP($C1002,PERSONALE!$U$7:$Z$3506,6,FALSE),IF($C$672&gt;0,VLOOKUP($C1002,ENTRATE!$U$7:$Z$1006,6,FALSE),""))))</f>
        <v/>
      </c>
      <c r="I1002" s="264">
        <v>329</v>
      </c>
      <c r="J1002" s="66" t="e">
        <f t="shared" si="52"/>
        <v>#N/A</v>
      </c>
      <c r="K1002" s="1"/>
    </row>
    <row r="1003" spans="1:11" hidden="1">
      <c r="A1003" s="1"/>
      <c r="B1003" s="265" t="e">
        <f>VLOOKUP(E1003,$F$674:$I$1173,4,FALSE)+COUNTIF(J$674:J1002,J1003)</f>
        <v>#N/A</v>
      </c>
      <c r="C1003" s="264">
        <v>330</v>
      </c>
      <c r="D1003" s="64" t="str">
        <f>IF($C$669&gt;0,VLOOKUP($C1003,SPESA!$U$7:$Z$5006,3,FALSE),IF($C$670&gt;0,VLOOKUP($C1003,CASA!$U$7:$Z$3506,3,FALSE),IF($C$671&gt;0,VLOOKUP($C1003,PERSONALE!$U$7:$Z$3506,3,FALSE),IF($C$672&gt;0,VLOOKUP($C1003,ENTRATE!$U$7:$Z$1006,3,FALSE),""))))</f>
        <v/>
      </c>
      <c r="E1003" s="64" t="str">
        <f t="shared" si="50"/>
        <v/>
      </c>
      <c r="F1003" s="64" t="e">
        <f t="shared" si="51"/>
        <v>#NUM!</v>
      </c>
      <c r="G1003" s="63" t="str">
        <f>IF($C$669&gt;0,VLOOKUP($C1003,SPESA!$U$7:$Z$5006,5,FALSE),IF($C$670&gt;0,VLOOKUP($C1003,CASA!$U$7:$Z$3506,5,FALSE),IF($C$671&gt;0,VLOOKUP($C1003,PERSONALE!$U$7:$Z$3506,5,FALSE),IF($C$672&gt;0,VLOOKUP($C1003,ENTRATE!$U$7:$Z$1006,5,FALSE),""))))</f>
        <v/>
      </c>
      <c r="H1003" s="65" t="str">
        <f>IF($C$669&gt;0,VLOOKUP($C1003,SPESA!$U$7:$Z$5006,6,FALSE),IF($C$670&gt;0,VLOOKUP($C1003,CASA!$U$7:$Z$3506,6,FALSE),IF($C$671&gt;0,VLOOKUP($C1003,PERSONALE!$U$7:$Z$3506,6,FALSE),IF($C$672&gt;0,VLOOKUP($C1003,ENTRATE!$U$7:$Z$1006,6,FALSE),""))))</f>
        <v/>
      </c>
      <c r="I1003" s="264">
        <v>330</v>
      </c>
      <c r="J1003" s="66" t="e">
        <f t="shared" si="52"/>
        <v>#N/A</v>
      </c>
      <c r="K1003" s="1"/>
    </row>
    <row r="1004" spans="1:11" hidden="1">
      <c r="A1004" s="1"/>
      <c r="B1004" s="265" t="e">
        <f>VLOOKUP(E1004,$F$674:$I$1173,4,FALSE)+COUNTIF(J$674:J1003,J1004)</f>
        <v>#N/A</v>
      </c>
      <c r="C1004" s="264">
        <v>331</v>
      </c>
      <c r="D1004" s="64" t="str">
        <f>IF($C$669&gt;0,VLOOKUP($C1004,SPESA!$U$7:$Z$5006,3,FALSE),IF($C$670&gt;0,VLOOKUP($C1004,CASA!$U$7:$Z$3506,3,FALSE),IF($C$671&gt;0,VLOOKUP($C1004,PERSONALE!$U$7:$Z$3506,3,FALSE),IF($C$672&gt;0,VLOOKUP($C1004,ENTRATE!$U$7:$Z$1006,3,FALSE),""))))</f>
        <v/>
      </c>
      <c r="E1004" s="64" t="str">
        <f t="shared" si="50"/>
        <v/>
      </c>
      <c r="F1004" s="64" t="e">
        <f t="shared" si="51"/>
        <v>#NUM!</v>
      </c>
      <c r="G1004" s="63" t="str">
        <f>IF($C$669&gt;0,VLOOKUP($C1004,SPESA!$U$7:$Z$5006,5,FALSE),IF($C$670&gt;0,VLOOKUP($C1004,CASA!$U$7:$Z$3506,5,FALSE),IF($C$671&gt;0,VLOOKUP($C1004,PERSONALE!$U$7:$Z$3506,5,FALSE),IF($C$672&gt;0,VLOOKUP($C1004,ENTRATE!$U$7:$Z$1006,5,FALSE),""))))</f>
        <v/>
      </c>
      <c r="H1004" s="65" t="str">
        <f>IF($C$669&gt;0,VLOOKUP($C1004,SPESA!$U$7:$Z$5006,6,FALSE),IF($C$670&gt;0,VLOOKUP($C1004,CASA!$U$7:$Z$3506,6,FALSE),IF($C$671&gt;0,VLOOKUP($C1004,PERSONALE!$U$7:$Z$3506,6,FALSE),IF($C$672&gt;0,VLOOKUP($C1004,ENTRATE!$U$7:$Z$1006,6,FALSE),""))))</f>
        <v/>
      </c>
      <c r="I1004" s="264">
        <v>331</v>
      </c>
      <c r="J1004" s="66" t="e">
        <f t="shared" si="52"/>
        <v>#N/A</v>
      </c>
      <c r="K1004" s="1"/>
    </row>
    <row r="1005" spans="1:11" hidden="1">
      <c r="A1005" s="1"/>
      <c r="B1005" s="265" t="e">
        <f>VLOOKUP(E1005,$F$674:$I$1173,4,FALSE)+COUNTIF(J$674:J1004,J1005)</f>
        <v>#N/A</v>
      </c>
      <c r="C1005" s="264">
        <v>332</v>
      </c>
      <c r="D1005" s="64" t="str">
        <f>IF($C$669&gt;0,VLOOKUP($C1005,SPESA!$U$7:$Z$5006,3,FALSE),IF($C$670&gt;0,VLOOKUP($C1005,CASA!$U$7:$Z$3506,3,FALSE),IF($C$671&gt;0,VLOOKUP($C1005,PERSONALE!$U$7:$Z$3506,3,FALSE),IF($C$672&gt;0,VLOOKUP($C1005,ENTRATE!$U$7:$Z$1006,3,FALSE),""))))</f>
        <v/>
      </c>
      <c r="E1005" s="64" t="str">
        <f t="shared" si="50"/>
        <v/>
      </c>
      <c r="F1005" s="64" t="e">
        <f t="shared" si="51"/>
        <v>#NUM!</v>
      </c>
      <c r="G1005" s="63" t="str">
        <f>IF($C$669&gt;0,VLOOKUP($C1005,SPESA!$U$7:$Z$5006,5,FALSE),IF($C$670&gt;0,VLOOKUP($C1005,CASA!$U$7:$Z$3506,5,FALSE),IF($C$671&gt;0,VLOOKUP($C1005,PERSONALE!$U$7:$Z$3506,5,FALSE),IF($C$672&gt;0,VLOOKUP($C1005,ENTRATE!$U$7:$Z$1006,5,FALSE),""))))</f>
        <v/>
      </c>
      <c r="H1005" s="65" t="str">
        <f>IF($C$669&gt;0,VLOOKUP($C1005,SPESA!$U$7:$Z$5006,6,FALSE),IF($C$670&gt;0,VLOOKUP($C1005,CASA!$U$7:$Z$3506,6,FALSE),IF($C$671&gt;0,VLOOKUP($C1005,PERSONALE!$U$7:$Z$3506,6,FALSE),IF($C$672&gt;0,VLOOKUP($C1005,ENTRATE!$U$7:$Z$1006,6,FALSE),""))))</f>
        <v/>
      </c>
      <c r="I1005" s="264">
        <v>332</v>
      </c>
      <c r="J1005" s="66" t="e">
        <f t="shared" si="52"/>
        <v>#N/A</v>
      </c>
      <c r="K1005" s="1"/>
    </row>
    <row r="1006" spans="1:11" hidden="1">
      <c r="A1006" s="1"/>
      <c r="B1006" s="265" t="e">
        <f>VLOOKUP(E1006,$F$674:$I$1173,4,FALSE)+COUNTIF(J$674:J1005,J1006)</f>
        <v>#N/A</v>
      </c>
      <c r="C1006" s="264">
        <v>333</v>
      </c>
      <c r="D1006" s="64" t="str">
        <f>IF($C$669&gt;0,VLOOKUP($C1006,SPESA!$U$7:$Z$5006,3,FALSE),IF($C$670&gt;0,VLOOKUP($C1006,CASA!$U$7:$Z$3506,3,FALSE),IF($C$671&gt;0,VLOOKUP($C1006,PERSONALE!$U$7:$Z$3506,3,FALSE),IF($C$672&gt;0,VLOOKUP($C1006,ENTRATE!$U$7:$Z$1006,3,FALSE),""))))</f>
        <v/>
      </c>
      <c r="E1006" s="64" t="str">
        <f t="shared" si="50"/>
        <v/>
      </c>
      <c r="F1006" s="64" t="e">
        <f t="shared" si="51"/>
        <v>#NUM!</v>
      </c>
      <c r="G1006" s="63" t="str">
        <f>IF($C$669&gt;0,VLOOKUP($C1006,SPESA!$U$7:$Z$5006,5,FALSE),IF($C$670&gt;0,VLOOKUP($C1006,CASA!$U$7:$Z$3506,5,FALSE),IF($C$671&gt;0,VLOOKUP($C1006,PERSONALE!$U$7:$Z$3506,5,FALSE),IF($C$672&gt;0,VLOOKUP($C1006,ENTRATE!$U$7:$Z$1006,5,FALSE),""))))</f>
        <v/>
      </c>
      <c r="H1006" s="65" t="str">
        <f>IF($C$669&gt;0,VLOOKUP($C1006,SPESA!$U$7:$Z$5006,6,FALSE),IF($C$670&gt;0,VLOOKUP($C1006,CASA!$U$7:$Z$3506,6,FALSE),IF($C$671&gt;0,VLOOKUP($C1006,PERSONALE!$U$7:$Z$3506,6,FALSE),IF($C$672&gt;0,VLOOKUP($C1006,ENTRATE!$U$7:$Z$1006,6,FALSE),""))))</f>
        <v/>
      </c>
      <c r="I1006" s="264">
        <v>333</v>
      </c>
      <c r="J1006" s="66" t="e">
        <f t="shared" si="52"/>
        <v>#N/A</v>
      </c>
      <c r="K1006" s="1"/>
    </row>
    <row r="1007" spans="1:11" hidden="1">
      <c r="A1007" s="1"/>
      <c r="B1007" s="265" t="e">
        <f>VLOOKUP(E1007,$F$674:$I$1173,4,FALSE)+COUNTIF(J$674:J1006,J1007)</f>
        <v>#N/A</v>
      </c>
      <c r="C1007" s="264">
        <v>334</v>
      </c>
      <c r="D1007" s="64" t="str">
        <f>IF($C$669&gt;0,VLOOKUP($C1007,SPESA!$U$7:$Z$5006,3,FALSE),IF($C$670&gt;0,VLOOKUP($C1007,CASA!$U$7:$Z$3506,3,FALSE),IF($C$671&gt;0,VLOOKUP($C1007,PERSONALE!$U$7:$Z$3506,3,FALSE),IF($C$672&gt;0,VLOOKUP($C1007,ENTRATE!$U$7:$Z$1006,3,FALSE),""))))</f>
        <v/>
      </c>
      <c r="E1007" s="64" t="str">
        <f t="shared" si="50"/>
        <v/>
      </c>
      <c r="F1007" s="64" t="e">
        <f t="shared" si="51"/>
        <v>#NUM!</v>
      </c>
      <c r="G1007" s="63" t="str">
        <f>IF($C$669&gt;0,VLOOKUP($C1007,SPESA!$U$7:$Z$5006,5,FALSE),IF($C$670&gt;0,VLOOKUP($C1007,CASA!$U$7:$Z$3506,5,FALSE),IF($C$671&gt;0,VLOOKUP($C1007,PERSONALE!$U$7:$Z$3506,5,FALSE),IF($C$672&gt;0,VLOOKUP($C1007,ENTRATE!$U$7:$Z$1006,5,FALSE),""))))</f>
        <v/>
      </c>
      <c r="H1007" s="65" t="str">
        <f>IF($C$669&gt;0,VLOOKUP($C1007,SPESA!$U$7:$Z$5006,6,FALSE),IF($C$670&gt;0,VLOOKUP($C1007,CASA!$U$7:$Z$3506,6,FALSE),IF($C$671&gt;0,VLOOKUP($C1007,PERSONALE!$U$7:$Z$3506,6,FALSE),IF($C$672&gt;0,VLOOKUP($C1007,ENTRATE!$U$7:$Z$1006,6,FALSE),""))))</f>
        <v/>
      </c>
      <c r="I1007" s="264">
        <v>334</v>
      </c>
      <c r="J1007" s="66" t="e">
        <f t="shared" si="52"/>
        <v>#N/A</v>
      </c>
      <c r="K1007" s="1"/>
    </row>
    <row r="1008" spans="1:11" hidden="1">
      <c r="A1008" s="1"/>
      <c r="B1008" s="265" t="e">
        <f>VLOOKUP(E1008,$F$674:$I$1173,4,FALSE)+COUNTIF(J$674:J1007,J1008)</f>
        <v>#N/A</v>
      </c>
      <c r="C1008" s="264">
        <v>335</v>
      </c>
      <c r="D1008" s="64" t="str">
        <f>IF($C$669&gt;0,VLOOKUP($C1008,SPESA!$U$7:$Z$5006,3,FALSE),IF($C$670&gt;0,VLOOKUP($C1008,CASA!$U$7:$Z$3506,3,FALSE),IF($C$671&gt;0,VLOOKUP($C1008,PERSONALE!$U$7:$Z$3506,3,FALSE),IF($C$672&gt;0,VLOOKUP($C1008,ENTRATE!$U$7:$Z$1006,3,FALSE),""))))</f>
        <v/>
      </c>
      <c r="E1008" s="64" t="str">
        <f t="shared" si="50"/>
        <v/>
      </c>
      <c r="F1008" s="64" t="e">
        <f t="shared" si="51"/>
        <v>#NUM!</v>
      </c>
      <c r="G1008" s="63" t="str">
        <f>IF($C$669&gt;0,VLOOKUP($C1008,SPESA!$U$7:$Z$5006,5,FALSE),IF($C$670&gt;0,VLOOKUP($C1008,CASA!$U$7:$Z$3506,5,FALSE),IF($C$671&gt;0,VLOOKUP($C1008,PERSONALE!$U$7:$Z$3506,5,FALSE),IF($C$672&gt;0,VLOOKUP($C1008,ENTRATE!$U$7:$Z$1006,5,FALSE),""))))</f>
        <v/>
      </c>
      <c r="H1008" s="65" t="str">
        <f>IF($C$669&gt;0,VLOOKUP($C1008,SPESA!$U$7:$Z$5006,6,FALSE),IF($C$670&gt;0,VLOOKUP($C1008,CASA!$U$7:$Z$3506,6,FALSE),IF($C$671&gt;0,VLOOKUP($C1008,PERSONALE!$U$7:$Z$3506,6,FALSE),IF($C$672&gt;0,VLOOKUP($C1008,ENTRATE!$U$7:$Z$1006,6,FALSE),""))))</f>
        <v/>
      </c>
      <c r="I1008" s="264">
        <v>335</v>
      </c>
      <c r="J1008" s="66" t="e">
        <f t="shared" si="52"/>
        <v>#N/A</v>
      </c>
      <c r="K1008" s="1"/>
    </row>
    <row r="1009" spans="1:11" hidden="1">
      <c r="A1009" s="1"/>
      <c r="B1009" s="265" t="e">
        <f>VLOOKUP(E1009,$F$674:$I$1173,4,FALSE)+COUNTIF(J$674:J1008,J1009)</f>
        <v>#N/A</v>
      </c>
      <c r="C1009" s="264">
        <v>336</v>
      </c>
      <c r="D1009" s="64" t="str">
        <f>IF($C$669&gt;0,VLOOKUP($C1009,SPESA!$U$7:$Z$5006,3,FALSE),IF($C$670&gt;0,VLOOKUP($C1009,CASA!$U$7:$Z$3506,3,FALSE),IF($C$671&gt;0,VLOOKUP($C1009,PERSONALE!$U$7:$Z$3506,3,FALSE),IF($C$672&gt;0,VLOOKUP($C1009,ENTRATE!$U$7:$Z$1006,3,FALSE),""))))</f>
        <v/>
      </c>
      <c r="E1009" s="64" t="str">
        <f t="shared" si="50"/>
        <v/>
      </c>
      <c r="F1009" s="64" t="e">
        <f t="shared" si="51"/>
        <v>#NUM!</v>
      </c>
      <c r="G1009" s="63" t="str">
        <f>IF($C$669&gt;0,VLOOKUP($C1009,SPESA!$U$7:$Z$5006,5,FALSE),IF($C$670&gt;0,VLOOKUP($C1009,CASA!$U$7:$Z$3506,5,FALSE),IF($C$671&gt;0,VLOOKUP($C1009,PERSONALE!$U$7:$Z$3506,5,FALSE),IF($C$672&gt;0,VLOOKUP($C1009,ENTRATE!$U$7:$Z$1006,5,FALSE),""))))</f>
        <v/>
      </c>
      <c r="H1009" s="65" t="str">
        <f>IF($C$669&gt;0,VLOOKUP($C1009,SPESA!$U$7:$Z$5006,6,FALSE),IF($C$670&gt;0,VLOOKUP($C1009,CASA!$U$7:$Z$3506,6,FALSE),IF($C$671&gt;0,VLOOKUP($C1009,PERSONALE!$U$7:$Z$3506,6,FALSE),IF($C$672&gt;0,VLOOKUP($C1009,ENTRATE!$U$7:$Z$1006,6,FALSE),""))))</f>
        <v/>
      </c>
      <c r="I1009" s="264">
        <v>336</v>
      </c>
      <c r="J1009" s="66" t="e">
        <f t="shared" si="52"/>
        <v>#N/A</v>
      </c>
      <c r="K1009" s="1"/>
    </row>
    <row r="1010" spans="1:11" hidden="1">
      <c r="A1010" s="1"/>
      <c r="B1010" s="265" t="e">
        <f>VLOOKUP(E1010,$F$674:$I$1173,4,FALSE)+COUNTIF(J$674:J1009,J1010)</f>
        <v>#N/A</v>
      </c>
      <c r="C1010" s="264">
        <v>337</v>
      </c>
      <c r="D1010" s="64" t="str">
        <f>IF($C$669&gt;0,VLOOKUP($C1010,SPESA!$U$7:$Z$5006,3,FALSE),IF($C$670&gt;0,VLOOKUP($C1010,CASA!$U$7:$Z$3506,3,FALSE),IF($C$671&gt;0,VLOOKUP($C1010,PERSONALE!$U$7:$Z$3506,3,FALSE),IF($C$672&gt;0,VLOOKUP($C1010,ENTRATE!$U$7:$Z$1006,3,FALSE),""))))</f>
        <v/>
      </c>
      <c r="E1010" s="64" t="str">
        <f t="shared" si="50"/>
        <v/>
      </c>
      <c r="F1010" s="64" t="e">
        <f t="shared" si="51"/>
        <v>#NUM!</v>
      </c>
      <c r="G1010" s="63" t="str">
        <f>IF($C$669&gt;0,VLOOKUP($C1010,SPESA!$U$7:$Z$5006,5,FALSE),IF($C$670&gt;0,VLOOKUP($C1010,CASA!$U$7:$Z$3506,5,FALSE),IF($C$671&gt;0,VLOOKUP($C1010,PERSONALE!$U$7:$Z$3506,5,FALSE),IF($C$672&gt;0,VLOOKUP($C1010,ENTRATE!$U$7:$Z$1006,5,FALSE),""))))</f>
        <v/>
      </c>
      <c r="H1010" s="65" t="str">
        <f>IF($C$669&gt;0,VLOOKUP($C1010,SPESA!$U$7:$Z$5006,6,FALSE),IF($C$670&gt;0,VLOOKUP($C1010,CASA!$U$7:$Z$3506,6,FALSE),IF($C$671&gt;0,VLOOKUP($C1010,PERSONALE!$U$7:$Z$3506,6,FALSE),IF($C$672&gt;0,VLOOKUP($C1010,ENTRATE!$U$7:$Z$1006,6,FALSE),""))))</f>
        <v/>
      </c>
      <c r="I1010" s="264">
        <v>337</v>
      </c>
      <c r="J1010" s="66" t="e">
        <f t="shared" si="52"/>
        <v>#N/A</v>
      </c>
      <c r="K1010" s="1"/>
    </row>
    <row r="1011" spans="1:11" hidden="1">
      <c r="A1011" s="1"/>
      <c r="B1011" s="265" t="e">
        <f>VLOOKUP(E1011,$F$674:$I$1173,4,FALSE)+COUNTIF(J$674:J1010,J1011)</f>
        <v>#N/A</v>
      </c>
      <c r="C1011" s="264">
        <v>338</v>
      </c>
      <c r="D1011" s="64" t="str">
        <f>IF($C$669&gt;0,VLOOKUP($C1011,SPESA!$U$7:$Z$5006,3,FALSE),IF($C$670&gt;0,VLOOKUP($C1011,CASA!$U$7:$Z$3506,3,FALSE),IF($C$671&gt;0,VLOOKUP($C1011,PERSONALE!$U$7:$Z$3506,3,FALSE),IF($C$672&gt;0,VLOOKUP($C1011,ENTRATE!$U$7:$Z$1006,3,FALSE),""))))</f>
        <v/>
      </c>
      <c r="E1011" s="64" t="str">
        <f t="shared" si="50"/>
        <v/>
      </c>
      <c r="F1011" s="64" t="e">
        <f t="shared" si="51"/>
        <v>#NUM!</v>
      </c>
      <c r="G1011" s="63" t="str">
        <f>IF($C$669&gt;0,VLOOKUP($C1011,SPESA!$U$7:$Z$5006,5,FALSE),IF($C$670&gt;0,VLOOKUP($C1011,CASA!$U$7:$Z$3506,5,FALSE),IF($C$671&gt;0,VLOOKUP($C1011,PERSONALE!$U$7:$Z$3506,5,FALSE),IF($C$672&gt;0,VLOOKUP($C1011,ENTRATE!$U$7:$Z$1006,5,FALSE),""))))</f>
        <v/>
      </c>
      <c r="H1011" s="65" t="str">
        <f>IF($C$669&gt;0,VLOOKUP($C1011,SPESA!$U$7:$Z$5006,6,FALSE),IF($C$670&gt;0,VLOOKUP($C1011,CASA!$U$7:$Z$3506,6,FALSE),IF($C$671&gt;0,VLOOKUP($C1011,PERSONALE!$U$7:$Z$3506,6,FALSE),IF($C$672&gt;0,VLOOKUP($C1011,ENTRATE!$U$7:$Z$1006,6,FALSE),""))))</f>
        <v/>
      </c>
      <c r="I1011" s="264">
        <v>338</v>
      </c>
      <c r="J1011" s="66" t="e">
        <f t="shared" si="52"/>
        <v>#N/A</v>
      </c>
      <c r="K1011" s="1"/>
    </row>
    <row r="1012" spans="1:11" hidden="1">
      <c r="A1012" s="1"/>
      <c r="B1012" s="265" t="e">
        <f>VLOOKUP(E1012,$F$674:$I$1173,4,FALSE)+COUNTIF(J$674:J1011,J1012)</f>
        <v>#N/A</v>
      </c>
      <c r="C1012" s="264">
        <v>339</v>
      </c>
      <c r="D1012" s="64" t="str">
        <f>IF($C$669&gt;0,VLOOKUP($C1012,SPESA!$U$7:$Z$5006,3,FALSE),IF($C$670&gt;0,VLOOKUP($C1012,CASA!$U$7:$Z$3506,3,FALSE),IF($C$671&gt;0,VLOOKUP($C1012,PERSONALE!$U$7:$Z$3506,3,FALSE),IF($C$672&gt;0,VLOOKUP($C1012,ENTRATE!$U$7:$Z$1006,3,FALSE),""))))</f>
        <v/>
      </c>
      <c r="E1012" s="64" t="str">
        <f t="shared" si="50"/>
        <v/>
      </c>
      <c r="F1012" s="64" t="e">
        <f t="shared" si="51"/>
        <v>#NUM!</v>
      </c>
      <c r="G1012" s="63" t="str">
        <f>IF($C$669&gt;0,VLOOKUP($C1012,SPESA!$U$7:$Z$5006,5,FALSE),IF($C$670&gt;0,VLOOKUP($C1012,CASA!$U$7:$Z$3506,5,FALSE),IF($C$671&gt;0,VLOOKUP($C1012,PERSONALE!$U$7:$Z$3506,5,FALSE),IF($C$672&gt;0,VLOOKUP($C1012,ENTRATE!$U$7:$Z$1006,5,FALSE),""))))</f>
        <v/>
      </c>
      <c r="H1012" s="65" t="str">
        <f>IF($C$669&gt;0,VLOOKUP($C1012,SPESA!$U$7:$Z$5006,6,FALSE),IF($C$670&gt;0,VLOOKUP($C1012,CASA!$U$7:$Z$3506,6,FALSE),IF($C$671&gt;0,VLOOKUP($C1012,PERSONALE!$U$7:$Z$3506,6,FALSE),IF($C$672&gt;0,VLOOKUP($C1012,ENTRATE!$U$7:$Z$1006,6,FALSE),""))))</f>
        <v/>
      </c>
      <c r="I1012" s="264">
        <v>339</v>
      </c>
      <c r="J1012" s="66" t="e">
        <f t="shared" si="52"/>
        <v>#N/A</v>
      </c>
      <c r="K1012" s="1"/>
    </row>
    <row r="1013" spans="1:11" hidden="1">
      <c r="A1013" s="1"/>
      <c r="B1013" s="265" t="e">
        <f>VLOOKUP(E1013,$F$674:$I$1173,4,FALSE)+COUNTIF(J$674:J1012,J1013)</f>
        <v>#N/A</v>
      </c>
      <c r="C1013" s="264">
        <v>340</v>
      </c>
      <c r="D1013" s="64" t="str">
        <f>IF($C$669&gt;0,VLOOKUP($C1013,SPESA!$U$7:$Z$5006,3,FALSE),IF($C$670&gt;0,VLOOKUP($C1013,CASA!$U$7:$Z$3506,3,FALSE),IF($C$671&gt;0,VLOOKUP($C1013,PERSONALE!$U$7:$Z$3506,3,FALSE),IF($C$672&gt;0,VLOOKUP($C1013,ENTRATE!$U$7:$Z$1006,3,FALSE),""))))</f>
        <v/>
      </c>
      <c r="E1013" s="64" t="str">
        <f t="shared" si="50"/>
        <v/>
      </c>
      <c r="F1013" s="64" t="e">
        <f t="shared" si="51"/>
        <v>#NUM!</v>
      </c>
      <c r="G1013" s="63" t="str">
        <f>IF($C$669&gt;0,VLOOKUP($C1013,SPESA!$U$7:$Z$5006,5,FALSE),IF($C$670&gt;0,VLOOKUP($C1013,CASA!$U$7:$Z$3506,5,FALSE),IF($C$671&gt;0,VLOOKUP($C1013,PERSONALE!$U$7:$Z$3506,5,FALSE),IF($C$672&gt;0,VLOOKUP($C1013,ENTRATE!$U$7:$Z$1006,5,FALSE),""))))</f>
        <v/>
      </c>
      <c r="H1013" s="65" t="str">
        <f>IF($C$669&gt;0,VLOOKUP($C1013,SPESA!$U$7:$Z$5006,6,FALSE),IF($C$670&gt;0,VLOOKUP($C1013,CASA!$U$7:$Z$3506,6,FALSE),IF($C$671&gt;0,VLOOKUP($C1013,PERSONALE!$U$7:$Z$3506,6,FALSE),IF($C$672&gt;0,VLOOKUP($C1013,ENTRATE!$U$7:$Z$1006,6,FALSE),""))))</f>
        <v/>
      </c>
      <c r="I1013" s="264">
        <v>340</v>
      </c>
      <c r="J1013" s="66" t="e">
        <f t="shared" si="52"/>
        <v>#N/A</v>
      </c>
      <c r="K1013" s="1"/>
    </row>
    <row r="1014" spans="1:11" hidden="1">
      <c r="A1014" s="1"/>
      <c r="B1014" s="265" t="e">
        <f>VLOOKUP(E1014,$F$674:$I$1173,4,FALSE)+COUNTIF(J$674:J1013,J1014)</f>
        <v>#N/A</v>
      </c>
      <c r="C1014" s="264">
        <v>341</v>
      </c>
      <c r="D1014" s="64" t="str">
        <f>IF($C$669&gt;0,VLOOKUP($C1014,SPESA!$U$7:$Z$5006,3,FALSE),IF($C$670&gt;0,VLOOKUP($C1014,CASA!$U$7:$Z$3506,3,FALSE),IF($C$671&gt;0,VLOOKUP($C1014,PERSONALE!$U$7:$Z$3506,3,FALSE),IF($C$672&gt;0,VLOOKUP($C1014,ENTRATE!$U$7:$Z$1006,3,FALSE),""))))</f>
        <v/>
      </c>
      <c r="E1014" s="64" t="str">
        <f t="shared" si="50"/>
        <v/>
      </c>
      <c r="F1014" s="64" t="e">
        <f t="shared" si="51"/>
        <v>#NUM!</v>
      </c>
      <c r="G1014" s="63" t="str">
        <f>IF($C$669&gt;0,VLOOKUP($C1014,SPESA!$U$7:$Z$5006,5,FALSE),IF($C$670&gt;0,VLOOKUP($C1014,CASA!$U$7:$Z$3506,5,FALSE),IF($C$671&gt;0,VLOOKUP($C1014,PERSONALE!$U$7:$Z$3506,5,FALSE),IF($C$672&gt;0,VLOOKUP($C1014,ENTRATE!$U$7:$Z$1006,5,FALSE),""))))</f>
        <v/>
      </c>
      <c r="H1014" s="65" t="str">
        <f>IF($C$669&gt;0,VLOOKUP($C1014,SPESA!$U$7:$Z$5006,6,FALSE),IF($C$670&gt;0,VLOOKUP($C1014,CASA!$U$7:$Z$3506,6,FALSE),IF($C$671&gt;0,VLOOKUP($C1014,PERSONALE!$U$7:$Z$3506,6,FALSE),IF($C$672&gt;0,VLOOKUP($C1014,ENTRATE!$U$7:$Z$1006,6,FALSE),""))))</f>
        <v/>
      </c>
      <c r="I1014" s="264">
        <v>341</v>
      </c>
      <c r="J1014" s="66" t="e">
        <f t="shared" si="52"/>
        <v>#N/A</v>
      </c>
      <c r="K1014" s="1"/>
    </row>
    <row r="1015" spans="1:11" hidden="1">
      <c r="A1015" s="1"/>
      <c r="B1015" s="265" t="e">
        <f>VLOOKUP(E1015,$F$674:$I$1173,4,FALSE)+COUNTIF(J$674:J1014,J1015)</f>
        <v>#N/A</v>
      </c>
      <c r="C1015" s="264">
        <v>342</v>
      </c>
      <c r="D1015" s="64" t="str">
        <f>IF($C$669&gt;0,VLOOKUP($C1015,SPESA!$U$7:$Z$5006,3,FALSE),IF($C$670&gt;0,VLOOKUP($C1015,CASA!$U$7:$Z$3506,3,FALSE),IF($C$671&gt;0,VLOOKUP($C1015,PERSONALE!$U$7:$Z$3506,3,FALSE),IF($C$672&gt;0,VLOOKUP($C1015,ENTRATE!$U$7:$Z$1006,3,FALSE),""))))</f>
        <v/>
      </c>
      <c r="E1015" s="64" t="str">
        <f t="shared" si="50"/>
        <v/>
      </c>
      <c r="F1015" s="64" t="e">
        <f t="shared" si="51"/>
        <v>#NUM!</v>
      </c>
      <c r="G1015" s="63" t="str">
        <f>IF($C$669&gt;0,VLOOKUP($C1015,SPESA!$U$7:$Z$5006,5,FALSE),IF($C$670&gt;0,VLOOKUP($C1015,CASA!$U$7:$Z$3506,5,FALSE),IF($C$671&gt;0,VLOOKUP($C1015,PERSONALE!$U$7:$Z$3506,5,FALSE),IF($C$672&gt;0,VLOOKUP($C1015,ENTRATE!$U$7:$Z$1006,5,FALSE),""))))</f>
        <v/>
      </c>
      <c r="H1015" s="65" t="str">
        <f>IF($C$669&gt;0,VLOOKUP($C1015,SPESA!$U$7:$Z$5006,6,FALSE),IF($C$670&gt;0,VLOOKUP($C1015,CASA!$U$7:$Z$3506,6,FALSE),IF($C$671&gt;0,VLOOKUP($C1015,PERSONALE!$U$7:$Z$3506,6,FALSE),IF($C$672&gt;0,VLOOKUP($C1015,ENTRATE!$U$7:$Z$1006,6,FALSE),""))))</f>
        <v/>
      </c>
      <c r="I1015" s="264">
        <v>342</v>
      </c>
      <c r="J1015" s="66" t="e">
        <f t="shared" si="52"/>
        <v>#N/A</v>
      </c>
      <c r="K1015" s="1"/>
    </row>
    <row r="1016" spans="1:11" hidden="1">
      <c r="A1016" s="1"/>
      <c r="B1016" s="265" t="e">
        <f>VLOOKUP(E1016,$F$674:$I$1173,4,FALSE)+COUNTIF(J$674:J1015,J1016)</f>
        <v>#N/A</v>
      </c>
      <c r="C1016" s="264">
        <v>343</v>
      </c>
      <c r="D1016" s="64" t="str">
        <f>IF($C$669&gt;0,VLOOKUP($C1016,SPESA!$U$7:$Z$5006,3,FALSE),IF($C$670&gt;0,VLOOKUP($C1016,CASA!$U$7:$Z$3506,3,FALSE),IF($C$671&gt;0,VLOOKUP($C1016,PERSONALE!$U$7:$Z$3506,3,FALSE),IF($C$672&gt;0,VLOOKUP($C1016,ENTRATE!$U$7:$Z$1006,3,FALSE),""))))</f>
        <v/>
      </c>
      <c r="E1016" s="64" t="str">
        <f t="shared" si="50"/>
        <v/>
      </c>
      <c r="F1016" s="64" t="e">
        <f t="shared" si="51"/>
        <v>#NUM!</v>
      </c>
      <c r="G1016" s="63" t="str">
        <f>IF($C$669&gt;0,VLOOKUP($C1016,SPESA!$U$7:$Z$5006,5,FALSE),IF($C$670&gt;0,VLOOKUP($C1016,CASA!$U$7:$Z$3506,5,FALSE),IF($C$671&gt;0,VLOOKUP($C1016,PERSONALE!$U$7:$Z$3506,5,FALSE),IF($C$672&gt;0,VLOOKUP($C1016,ENTRATE!$U$7:$Z$1006,5,FALSE),""))))</f>
        <v/>
      </c>
      <c r="H1016" s="65" t="str">
        <f>IF($C$669&gt;0,VLOOKUP($C1016,SPESA!$U$7:$Z$5006,6,FALSE),IF($C$670&gt;0,VLOOKUP($C1016,CASA!$U$7:$Z$3506,6,FALSE),IF($C$671&gt;0,VLOOKUP($C1016,PERSONALE!$U$7:$Z$3506,6,FALSE),IF($C$672&gt;0,VLOOKUP($C1016,ENTRATE!$U$7:$Z$1006,6,FALSE),""))))</f>
        <v/>
      </c>
      <c r="I1016" s="264">
        <v>343</v>
      </c>
      <c r="J1016" s="66" t="e">
        <f t="shared" si="52"/>
        <v>#N/A</v>
      </c>
      <c r="K1016" s="1"/>
    </row>
    <row r="1017" spans="1:11" hidden="1">
      <c r="A1017" s="1"/>
      <c r="B1017" s="265" t="e">
        <f>VLOOKUP(E1017,$F$674:$I$1173,4,FALSE)+COUNTIF(J$674:J1016,J1017)</f>
        <v>#N/A</v>
      </c>
      <c r="C1017" s="264">
        <v>344</v>
      </c>
      <c r="D1017" s="64" t="str">
        <f>IF($C$669&gt;0,VLOOKUP($C1017,SPESA!$U$7:$Z$5006,3,FALSE),IF($C$670&gt;0,VLOOKUP($C1017,CASA!$U$7:$Z$3506,3,FALSE),IF($C$671&gt;0,VLOOKUP($C1017,PERSONALE!$U$7:$Z$3506,3,FALSE),IF($C$672&gt;0,VLOOKUP($C1017,ENTRATE!$U$7:$Z$1006,3,FALSE),""))))</f>
        <v/>
      </c>
      <c r="E1017" s="64" t="str">
        <f t="shared" si="50"/>
        <v/>
      </c>
      <c r="F1017" s="64" t="e">
        <f t="shared" si="51"/>
        <v>#NUM!</v>
      </c>
      <c r="G1017" s="63" t="str">
        <f>IF($C$669&gt;0,VLOOKUP($C1017,SPESA!$U$7:$Z$5006,5,FALSE),IF($C$670&gt;0,VLOOKUP($C1017,CASA!$U$7:$Z$3506,5,FALSE),IF($C$671&gt;0,VLOOKUP($C1017,PERSONALE!$U$7:$Z$3506,5,FALSE),IF($C$672&gt;0,VLOOKUP($C1017,ENTRATE!$U$7:$Z$1006,5,FALSE),""))))</f>
        <v/>
      </c>
      <c r="H1017" s="65" t="str">
        <f>IF($C$669&gt;0,VLOOKUP($C1017,SPESA!$U$7:$Z$5006,6,FALSE),IF($C$670&gt;0,VLOOKUP($C1017,CASA!$U$7:$Z$3506,6,FALSE),IF($C$671&gt;0,VLOOKUP($C1017,PERSONALE!$U$7:$Z$3506,6,FALSE),IF($C$672&gt;0,VLOOKUP($C1017,ENTRATE!$U$7:$Z$1006,6,FALSE),""))))</f>
        <v/>
      </c>
      <c r="I1017" s="264">
        <v>344</v>
      </c>
      <c r="J1017" s="66" t="e">
        <f t="shared" si="52"/>
        <v>#N/A</v>
      </c>
      <c r="K1017" s="1"/>
    </row>
    <row r="1018" spans="1:11" hidden="1">
      <c r="A1018" s="1"/>
      <c r="B1018" s="265" t="e">
        <f>VLOOKUP(E1018,$F$674:$I$1173,4,FALSE)+COUNTIF(J$674:J1017,J1018)</f>
        <v>#N/A</v>
      </c>
      <c r="C1018" s="264">
        <v>345</v>
      </c>
      <c r="D1018" s="64" t="str">
        <f>IF($C$669&gt;0,VLOOKUP($C1018,SPESA!$U$7:$Z$5006,3,FALSE),IF($C$670&gt;0,VLOOKUP($C1018,CASA!$U$7:$Z$3506,3,FALSE),IF($C$671&gt;0,VLOOKUP($C1018,PERSONALE!$U$7:$Z$3506,3,FALSE),IF($C$672&gt;0,VLOOKUP($C1018,ENTRATE!$U$7:$Z$1006,3,FALSE),""))))</f>
        <v/>
      </c>
      <c r="E1018" s="64" t="str">
        <f t="shared" si="50"/>
        <v/>
      </c>
      <c r="F1018" s="64" t="e">
        <f t="shared" si="51"/>
        <v>#NUM!</v>
      </c>
      <c r="G1018" s="63" t="str">
        <f>IF($C$669&gt;0,VLOOKUP($C1018,SPESA!$U$7:$Z$5006,5,FALSE),IF($C$670&gt;0,VLOOKUP($C1018,CASA!$U$7:$Z$3506,5,FALSE),IF($C$671&gt;0,VLOOKUP($C1018,PERSONALE!$U$7:$Z$3506,5,FALSE),IF($C$672&gt;0,VLOOKUP($C1018,ENTRATE!$U$7:$Z$1006,5,FALSE),""))))</f>
        <v/>
      </c>
      <c r="H1018" s="65" t="str">
        <f>IF($C$669&gt;0,VLOOKUP($C1018,SPESA!$U$7:$Z$5006,6,FALSE),IF($C$670&gt;0,VLOOKUP($C1018,CASA!$U$7:$Z$3506,6,FALSE),IF($C$671&gt;0,VLOOKUP($C1018,PERSONALE!$U$7:$Z$3506,6,FALSE),IF($C$672&gt;0,VLOOKUP($C1018,ENTRATE!$U$7:$Z$1006,6,FALSE),""))))</f>
        <v/>
      </c>
      <c r="I1018" s="264">
        <v>345</v>
      </c>
      <c r="J1018" s="66" t="e">
        <f t="shared" si="52"/>
        <v>#N/A</v>
      </c>
      <c r="K1018" s="1"/>
    </row>
    <row r="1019" spans="1:11" hidden="1">
      <c r="A1019" s="1"/>
      <c r="B1019" s="265" t="e">
        <f>VLOOKUP(E1019,$F$674:$I$1173,4,FALSE)+COUNTIF(J$674:J1018,J1019)</f>
        <v>#N/A</v>
      </c>
      <c r="C1019" s="264">
        <v>346</v>
      </c>
      <c r="D1019" s="64" t="str">
        <f>IF($C$669&gt;0,VLOOKUP($C1019,SPESA!$U$7:$Z$5006,3,FALSE),IF($C$670&gt;0,VLOOKUP($C1019,CASA!$U$7:$Z$3506,3,FALSE),IF($C$671&gt;0,VLOOKUP($C1019,PERSONALE!$U$7:$Z$3506,3,FALSE),IF($C$672&gt;0,VLOOKUP($C1019,ENTRATE!$U$7:$Z$1006,3,FALSE),""))))</f>
        <v/>
      </c>
      <c r="E1019" s="64" t="str">
        <f t="shared" si="50"/>
        <v/>
      </c>
      <c r="F1019" s="64" t="e">
        <f t="shared" si="51"/>
        <v>#NUM!</v>
      </c>
      <c r="G1019" s="63" t="str">
        <f>IF($C$669&gt;0,VLOOKUP($C1019,SPESA!$U$7:$Z$5006,5,FALSE),IF($C$670&gt;0,VLOOKUP($C1019,CASA!$U$7:$Z$3506,5,FALSE),IF($C$671&gt;0,VLOOKUP($C1019,PERSONALE!$U$7:$Z$3506,5,FALSE),IF($C$672&gt;0,VLOOKUP($C1019,ENTRATE!$U$7:$Z$1006,5,FALSE),""))))</f>
        <v/>
      </c>
      <c r="H1019" s="65" t="str">
        <f>IF($C$669&gt;0,VLOOKUP($C1019,SPESA!$U$7:$Z$5006,6,FALSE),IF($C$670&gt;0,VLOOKUP($C1019,CASA!$U$7:$Z$3506,6,FALSE),IF($C$671&gt;0,VLOOKUP($C1019,PERSONALE!$U$7:$Z$3506,6,FALSE),IF($C$672&gt;0,VLOOKUP($C1019,ENTRATE!$U$7:$Z$1006,6,FALSE),""))))</f>
        <v/>
      </c>
      <c r="I1019" s="264">
        <v>346</v>
      </c>
      <c r="J1019" s="66" t="e">
        <f t="shared" si="52"/>
        <v>#N/A</v>
      </c>
      <c r="K1019" s="1"/>
    </row>
    <row r="1020" spans="1:11" hidden="1">
      <c r="A1020" s="1"/>
      <c r="B1020" s="265" t="e">
        <f>VLOOKUP(E1020,$F$674:$I$1173,4,FALSE)+COUNTIF(J$674:J1019,J1020)</f>
        <v>#N/A</v>
      </c>
      <c r="C1020" s="264">
        <v>347</v>
      </c>
      <c r="D1020" s="64" t="str">
        <f>IF($C$669&gt;0,VLOOKUP($C1020,SPESA!$U$7:$Z$5006,3,FALSE),IF($C$670&gt;0,VLOOKUP($C1020,CASA!$U$7:$Z$3506,3,FALSE),IF($C$671&gt;0,VLOOKUP($C1020,PERSONALE!$U$7:$Z$3506,3,FALSE),IF($C$672&gt;0,VLOOKUP($C1020,ENTRATE!$U$7:$Z$1006,3,FALSE),""))))</f>
        <v/>
      </c>
      <c r="E1020" s="64" t="str">
        <f t="shared" si="50"/>
        <v/>
      </c>
      <c r="F1020" s="64" t="e">
        <f t="shared" si="51"/>
        <v>#NUM!</v>
      </c>
      <c r="G1020" s="63" t="str">
        <f>IF($C$669&gt;0,VLOOKUP($C1020,SPESA!$U$7:$Z$5006,5,FALSE),IF($C$670&gt;0,VLOOKUP($C1020,CASA!$U$7:$Z$3506,5,FALSE),IF($C$671&gt;0,VLOOKUP($C1020,PERSONALE!$U$7:$Z$3506,5,FALSE),IF($C$672&gt;0,VLOOKUP($C1020,ENTRATE!$U$7:$Z$1006,5,FALSE),""))))</f>
        <v/>
      </c>
      <c r="H1020" s="65" t="str">
        <f>IF($C$669&gt;0,VLOOKUP($C1020,SPESA!$U$7:$Z$5006,6,FALSE),IF($C$670&gt;0,VLOOKUP($C1020,CASA!$U$7:$Z$3506,6,FALSE),IF($C$671&gt;0,VLOOKUP($C1020,PERSONALE!$U$7:$Z$3506,6,FALSE),IF($C$672&gt;0,VLOOKUP($C1020,ENTRATE!$U$7:$Z$1006,6,FALSE),""))))</f>
        <v/>
      </c>
      <c r="I1020" s="264">
        <v>347</v>
      </c>
      <c r="J1020" s="66" t="e">
        <f t="shared" si="52"/>
        <v>#N/A</v>
      </c>
      <c r="K1020" s="1"/>
    </row>
    <row r="1021" spans="1:11" hidden="1">
      <c r="A1021" s="1"/>
      <c r="B1021" s="265" t="e">
        <f>VLOOKUP(E1021,$F$674:$I$1173,4,FALSE)+COUNTIF(J$674:J1020,J1021)</f>
        <v>#N/A</v>
      </c>
      <c r="C1021" s="264">
        <v>348</v>
      </c>
      <c r="D1021" s="64" t="str">
        <f>IF($C$669&gt;0,VLOOKUP($C1021,SPESA!$U$7:$Z$5006,3,FALSE),IF($C$670&gt;0,VLOOKUP($C1021,CASA!$U$7:$Z$3506,3,FALSE),IF($C$671&gt;0,VLOOKUP($C1021,PERSONALE!$U$7:$Z$3506,3,FALSE),IF($C$672&gt;0,VLOOKUP($C1021,ENTRATE!$U$7:$Z$1006,3,FALSE),""))))</f>
        <v/>
      </c>
      <c r="E1021" s="64" t="str">
        <f t="shared" si="50"/>
        <v/>
      </c>
      <c r="F1021" s="64" t="e">
        <f t="shared" si="51"/>
        <v>#NUM!</v>
      </c>
      <c r="G1021" s="63" t="str">
        <f>IF($C$669&gt;0,VLOOKUP($C1021,SPESA!$U$7:$Z$5006,5,FALSE),IF($C$670&gt;0,VLOOKUP($C1021,CASA!$U$7:$Z$3506,5,FALSE),IF($C$671&gt;0,VLOOKUP($C1021,PERSONALE!$U$7:$Z$3506,5,FALSE),IF($C$672&gt;0,VLOOKUP($C1021,ENTRATE!$U$7:$Z$1006,5,FALSE),""))))</f>
        <v/>
      </c>
      <c r="H1021" s="65" t="str">
        <f>IF($C$669&gt;0,VLOOKUP($C1021,SPESA!$U$7:$Z$5006,6,FALSE),IF($C$670&gt;0,VLOOKUP($C1021,CASA!$U$7:$Z$3506,6,FALSE),IF($C$671&gt;0,VLOOKUP($C1021,PERSONALE!$U$7:$Z$3506,6,FALSE),IF($C$672&gt;0,VLOOKUP($C1021,ENTRATE!$U$7:$Z$1006,6,FALSE),""))))</f>
        <v/>
      </c>
      <c r="I1021" s="264">
        <v>348</v>
      </c>
      <c r="J1021" s="66" t="e">
        <f t="shared" si="52"/>
        <v>#N/A</v>
      </c>
      <c r="K1021" s="1"/>
    </row>
    <row r="1022" spans="1:11" hidden="1">
      <c r="A1022" s="1"/>
      <c r="B1022" s="265" t="e">
        <f>VLOOKUP(E1022,$F$674:$I$1173,4,FALSE)+COUNTIF(J$674:J1021,J1022)</f>
        <v>#N/A</v>
      </c>
      <c r="C1022" s="264">
        <v>349</v>
      </c>
      <c r="D1022" s="64" t="str">
        <f>IF($C$669&gt;0,VLOOKUP($C1022,SPESA!$U$7:$Z$5006,3,FALSE),IF($C$670&gt;0,VLOOKUP($C1022,CASA!$U$7:$Z$3506,3,FALSE),IF($C$671&gt;0,VLOOKUP($C1022,PERSONALE!$U$7:$Z$3506,3,FALSE),IF($C$672&gt;0,VLOOKUP($C1022,ENTRATE!$U$7:$Z$1006,3,FALSE),""))))</f>
        <v/>
      </c>
      <c r="E1022" s="64" t="str">
        <f t="shared" si="50"/>
        <v/>
      </c>
      <c r="F1022" s="64" t="e">
        <f t="shared" si="51"/>
        <v>#NUM!</v>
      </c>
      <c r="G1022" s="63" t="str">
        <f>IF($C$669&gt;0,VLOOKUP($C1022,SPESA!$U$7:$Z$5006,5,FALSE),IF($C$670&gt;0,VLOOKUP($C1022,CASA!$U$7:$Z$3506,5,FALSE),IF($C$671&gt;0,VLOOKUP($C1022,PERSONALE!$U$7:$Z$3506,5,FALSE),IF($C$672&gt;0,VLOOKUP($C1022,ENTRATE!$U$7:$Z$1006,5,FALSE),""))))</f>
        <v/>
      </c>
      <c r="H1022" s="65" t="str">
        <f>IF($C$669&gt;0,VLOOKUP($C1022,SPESA!$U$7:$Z$5006,6,FALSE),IF($C$670&gt;0,VLOOKUP($C1022,CASA!$U$7:$Z$3506,6,FALSE),IF($C$671&gt;0,VLOOKUP($C1022,PERSONALE!$U$7:$Z$3506,6,FALSE),IF($C$672&gt;0,VLOOKUP($C1022,ENTRATE!$U$7:$Z$1006,6,FALSE),""))))</f>
        <v/>
      </c>
      <c r="I1022" s="264">
        <v>349</v>
      </c>
      <c r="J1022" s="66" t="e">
        <f t="shared" si="52"/>
        <v>#N/A</v>
      </c>
      <c r="K1022" s="1"/>
    </row>
    <row r="1023" spans="1:11" hidden="1">
      <c r="A1023" s="1"/>
      <c r="B1023" s="265" t="e">
        <f>VLOOKUP(E1023,$F$674:$I$1173,4,FALSE)+COUNTIF(J$674:J1022,J1023)</f>
        <v>#N/A</v>
      </c>
      <c r="C1023" s="264">
        <v>350</v>
      </c>
      <c r="D1023" s="64" t="str">
        <f>IF($C$669&gt;0,VLOOKUP($C1023,SPESA!$U$7:$Z$5006,3,FALSE),IF($C$670&gt;0,VLOOKUP($C1023,CASA!$U$7:$Z$3506,3,FALSE),IF($C$671&gt;0,VLOOKUP($C1023,PERSONALE!$U$7:$Z$3506,3,FALSE),IF($C$672&gt;0,VLOOKUP($C1023,ENTRATE!$U$7:$Z$1006,3,FALSE),""))))</f>
        <v/>
      </c>
      <c r="E1023" s="64" t="str">
        <f t="shared" si="50"/>
        <v/>
      </c>
      <c r="F1023" s="64" t="e">
        <f t="shared" si="51"/>
        <v>#NUM!</v>
      </c>
      <c r="G1023" s="63" t="str">
        <f>IF($C$669&gt;0,VLOOKUP($C1023,SPESA!$U$7:$Z$5006,5,FALSE),IF($C$670&gt;0,VLOOKUP($C1023,CASA!$U$7:$Z$3506,5,FALSE),IF($C$671&gt;0,VLOOKUP($C1023,PERSONALE!$U$7:$Z$3506,5,FALSE),IF($C$672&gt;0,VLOOKUP($C1023,ENTRATE!$U$7:$Z$1006,5,FALSE),""))))</f>
        <v/>
      </c>
      <c r="H1023" s="65" t="str">
        <f>IF($C$669&gt;0,VLOOKUP($C1023,SPESA!$U$7:$Z$5006,6,FALSE),IF($C$670&gt;0,VLOOKUP($C1023,CASA!$U$7:$Z$3506,6,FALSE),IF($C$671&gt;0,VLOOKUP($C1023,PERSONALE!$U$7:$Z$3506,6,FALSE),IF($C$672&gt;0,VLOOKUP($C1023,ENTRATE!$U$7:$Z$1006,6,FALSE),""))))</f>
        <v/>
      </c>
      <c r="I1023" s="264">
        <v>350</v>
      </c>
      <c r="J1023" s="66" t="e">
        <f t="shared" si="52"/>
        <v>#N/A</v>
      </c>
      <c r="K1023" s="1"/>
    </row>
    <row r="1024" spans="1:11" hidden="1">
      <c r="A1024" s="1"/>
      <c r="B1024" s="265" t="e">
        <f>VLOOKUP(E1024,$F$674:$I$1173,4,FALSE)+COUNTIF(J$674:J1023,J1024)</f>
        <v>#N/A</v>
      </c>
      <c r="C1024" s="264">
        <v>351</v>
      </c>
      <c r="D1024" s="64" t="str">
        <f>IF($C$669&gt;0,VLOOKUP($C1024,SPESA!$U$7:$Z$5006,3,FALSE),IF($C$670&gt;0,VLOOKUP($C1024,CASA!$U$7:$Z$3506,3,FALSE),IF($C$671&gt;0,VLOOKUP($C1024,PERSONALE!$U$7:$Z$3506,3,FALSE),IF($C$672&gt;0,VLOOKUP($C1024,ENTRATE!$U$7:$Z$1006,3,FALSE),""))))</f>
        <v/>
      </c>
      <c r="E1024" s="64" t="str">
        <f t="shared" si="50"/>
        <v/>
      </c>
      <c r="F1024" s="64" t="e">
        <f t="shared" si="51"/>
        <v>#NUM!</v>
      </c>
      <c r="G1024" s="63" t="str">
        <f>IF($C$669&gt;0,VLOOKUP($C1024,SPESA!$U$7:$Z$5006,5,FALSE),IF($C$670&gt;0,VLOOKUP($C1024,CASA!$U$7:$Z$3506,5,FALSE),IF($C$671&gt;0,VLOOKUP($C1024,PERSONALE!$U$7:$Z$3506,5,FALSE),IF($C$672&gt;0,VLOOKUP($C1024,ENTRATE!$U$7:$Z$1006,5,FALSE),""))))</f>
        <v/>
      </c>
      <c r="H1024" s="65" t="str">
        <f>IF($C$669&gt;0,VLOOKUP($C1024,SPESA!$U$7:$Z$5006,6,FALSE),IF($C$670&gt;0,VLOOKUP($C1024,CASA!$U$7:$Z$3506,6,FALSE),IF($C$671&gt;0,VLOOKUP($C1024,PERSONALE!$U$7:$Z$3506,6,FALSE),IF($C$672&gt;0,VLOOKUP($C1024,ENTRATE!$U$7:$Z$1006,6,FALSE),""))))</f>
        <v/>
      </c>
      <c r="I1024" s="264">
        <v>351</v>
      </c>
      <c r="J1024" s="66" t="e">
        <f t="shared" si="52"/>
        <v>#N/A</v>
      </c>
      <c r="K1024" s="1"/>
    </row>
    <row r="1025" spans="1:11" hidden="1">
      <c r="A1025" s="1"/>
      <c r="B1025" s="265" t="e">
        <f>VLOOKUP(E1025,$F$674:$I$1173,4,FALSE)+COUNTIF(J$674:J1024,J1025)</f>
        <v>#N/A</v>
      </c>
      <c r="C1025" s="264">
        <v>352</v>
      </c>
      <c r="D1025" s="64" t="str">
        <f>IF($C$669&gt;0,VLOOKUP($C1025,SPESA!$U$7:$Z$5006,3,FALSE),IF($C$670&gt;0,VLOOKUP($C1025,CASA!$U$7:$Z$3506,3,FALSE),IF($C$671&gt;0,VLOOKUP($C1025,PERSONALE!$U$7:$Z$3506,3,FALSE),IF($C$672&gt;0,VLOOKUP($C1025,ENTRATE!$U$7:$Z$1006,3,FALSE),""))))</f>
        <v/>
      </c>
      <c r="E1025" s="64" t="str">
        <f t="shared" si="50"/>
        <v/>
      </c>
      <c r="F1025" s="64" t="e">
        <f t="shared" si="51"/>
        <v>#NUM!</v>
      </c>
      <c r="G1025" s="63" t="str">
        <f>IF($C$669&gt;0,VLOOKUP($C1025,SPESA!$U$7:$Z$5006,5,FALSE),IF($C$670&gt;0,VLOOKUP($C1025,CASA!$U$7:$Z$3506,5,FALSE),IF($C$671&gt;0,VLOOKUP($C1025,PERSONALE!$U$7:$Z$3506,5,FALSE),IF($C$672&gt;0,VLOOKUP($C1025,ENTRATE!$U$7:$Z$1006,5,FALSE),""))))</f>
        <v/>
      </c>
      <c r="H1025" s="65" t="str">
        <f>IF($C$669&gt;0,VLOOKUP($C1025,SPESA!$U$7:$Z$5006,6,FALSE),IF($C$670&gt;0,VLOOKUP($C1025,CASA!$U$7:$Z$3506,6,FALSE),IF($C$671&gt;0,VLOOKUP($C1025,PERSONALE!$U$7:$Z$3506,6,FALSE),IF($C$672&gt;0,VLOOKUP($C1025,ENTRATE!$U$7:$Z$1006,6,FALSE),""))))</f>
        <v/>
      </c>
      <c r="I1025" s="264">
        <v>352</v>
      </c>
      <c r="J1025" s="66" t="e">
        <f t="shared" si="52"/>
        <v>#N/A</v>
      </c>
      <c r="K1025" s="1"/>
    </row>
    <row r="1026" spans="1:11" hidden="1">
      <c r="A1026" s="1"/>
      <c r="B1026" s="265" t="e">
        <f>VLOOKUP(E1026,$F$674:$I$1173,4,FALSE)+COUNTIF(J$674:J1025,J1026)</f>
        <v>#N/A</v>
      </c>
      <c r="C1026" s="264">
        <v>353</v>
      </c>
      <c r="D1026" s="64" t="str">
        <f>IF($C$669&gt;0,VLOOKUP($C1026,SPESA!$U$7:$Z$5006,3,FALSE),IF($C$670&gt;0,VLOOKUP($C1026,CASA!$U$7:$Z$3506,3,FALSE),IF($C$671&gt;0,VLOOKUP($C1026,PERSONALE!$U$7:$Z$3506,3,FALSE),IF($C$672&gt;0,VLOOKUP($C1026,ENTRATE!$U$7:$Z$1006,3,FALSE),""))))</f>
        <v/>
      </c>
      <c r="E1026" s="64" t="str">
        <f t="shared" si="50"/>
        <v/>
      </c>
      <c r="F1026" s="64" t="e">
        <f t="shared" si="51"/>
        <v>#NUM!</v>
      </c>
      <c r="G1026" s="63" t="str">
        <f>IF($C$669&gt;0,VLOOKUP($C1026,SPESA!$U$7:$Z$5006,5,FALSE),IF($C$670&gt;0,VLOOKUP($C1026,CASA!$U$7:$Z$3506,5,FALSE),IF($C$671&gt;0,VLOOKUP($C1026,PERSONALE!$U$7:$Z$3506,5,FALSE),IF($C$672&gt;0,VLOOKUP($C1026,ENTRATE!$U$7:$Z$1006,5,FALSE),""))))</f>
        <v/>
      </c>
      <c r="H1026" s="65" t="str">
        <f>IF($C$669&gt;0,VLOOKUP($C1026,SPESA!$U$7:$Z$5006,6,FALSE),IF($C$670&gt;0,VLOOKUP($C1026,CASA!$U$7:$Z$3506,6,FALSE),IF($C$671&gt;0,VLOOKUP($C1026,PERSONALE!$U$7:$Z$3506,6,FALSE),IF($C$672&gt;0,VLOOKUP($C1026,ENTRATE!$U$7:$Z$1006,6,FALSE),""))))</f>
        <v/>
      </c>
      <c r="I1026" s="264">
        <v>353</v>
      </c>
      <c r="J1026" s="66" t="e">
        <f t="shared" si="52"/>
        <v>#N/A</v>
      </c>
      <c r="K1026" s="1"/>
    </row>
    <row r="1027" spans="1:11" hidden="1">
      <c r="A1027" s="1"/>
      <c r="B1027" s="265" t="e">
        <f>VLOOKUP(E1027,$F$674:$I$1173,4,FALSE)+COUNTIF(J$674:J1026,J1027)</f>
        <v>#N/A</v>
      </c>
      <c r="C1027" s="264">
        <v>354</v>
      </c>
      <c r="D1027" s="64" t="str">
        <f>IF($C$669&gt;0,VLOOKUP($C1027,SPESA!$U$7:$Z$5006,3,FALSE),IF($C$670&gt;0,VLOOKUP($C1027,CASA!$U$7:$Z$3506,3,FALSE),IF($C$671&gt;0,VLOOKUP($C1027,PERSONALE!$U$7:$Z$3506,3,FALSE),IF($C$672&gt;0,VLOOKUP($C1027,ENTRATE!$U$7:$Z$1006,3,FALSE),""))))</f>
        <v/>
      </c>
      <c r="E1027" s="64" t="str">
        <f t="shared" si="50"/>
        <v/>
      </c>
      <c r="F1027" s="64" t="e">
        <f t="shared" si="51"/>
        <v>#NUM!</v>
      </c>
      <c r="G1027" s="63" t="str">
        <f>IF($C$669&gt;0,VLOOKUP($C1027,SPESA!$U$7:$Z$5006,5,FALSE),IF($C$670&gt;0,VLOOKUP($C1027,CASA!$U$7:$Z$3506,5,FALSE),IF($C$671&gt;0,VLOOKUP($C1027,PERSONALE!$U$7:$Z$3506,5,FALSE),IF($C$672&gt;0,VLOOKUP($C1027,ENTRATE!$U$7:$Z$1006,5,FALSE),""))))</f>
        <v/>
      </c>
      <c r="H1027" s="65" t="str">
        <f>IF($C$669&gt;0,VLOOKUP($C1027,SPESA!$U$7:$Z$5006,6,FALSE),IF($C$670&gt;0,VLOOKUP($C1027,CASA!$U$7:$Z$3506,6,FALSE),IF($C$671&gt;0,VLOOKUP($C1027,PERSONALE!$U$7:$Z$3506,6,FALSE),IF($C$672&gt;0,VLOOKUP($C1027,ENTRATE!$U$7:$Z$1006,6,FALSE),""))))</f>
        <v/>
      </c>
      <c r="I1027" s="264">
        <v>354</v>
      </c>
      <c r="J1027" s="66" t="e">
        <f t="shared" si="52"/>
        <v>#N/A</v>
      </c>
      <c r="K1027" s="1"/>
    </row>
    <row r="1028" spans="1:11" hidden="1">
      <c r="A1028" s="1"/>
      <c r="B1028" s="265" t="e">
        <f>VLOOKUP(E1028,$F$674:$I$1173,4,FALSE)+COUNTIF(J$674:J1027,J1028)</f>
        <v>#N/A</v>
      </c>
      <c r="C1028" s="264">
        <v>355</v>
      </c>
      <c r="D1028" s="64" t="str">
        <f>IF($C$669&gt;0,VLOOKUP($C1028,SPESA!$U$7:$Z$5006,3,FALSE),IF($C$670&gt;0,VLOOKUP($C1028,CASA!$U$7:$Z$3506,3,FALSE),IF($C$671&gt;0,VLOOKUP($C1028,PERSONALE!$U$7:$Z$3506,3,FALSE),IF($C$672&gt;0,VLOOKUP($C1028,ENTRATE!$U$7:$Z$1006,3,FALSE),""))))</f>
        <v/>
      </c>
      <c r="E1028" s="64" t="str">
        <f t="shared" si="50"/>
        <v/>
      </c>
      <c r="F1028" s="64" t="e">
        <f t="shared" si="51"/>
        <v>#NUM!</v>
      </c>
      <c r="G1028" s="63" t="str">
        <f>IF($C$669&gt;0,VLOOKUP($C1028,SPESA!$U$7:$Z$5006,5,FALSE),IF($C$670&gt;0,VLOOKUP($C1028,CASA!$U$7:$Z$3506,5,FALSE),IF($C$671&gt;0,VLOOKUP($C1028,PERSONALE!$U$7:$Z$3506,5,FALSE),IF($C$672&gt;0,VLOOKUP($C1028,ENTRATE!$U$7:$Z$1006,5,FALSE),""))))</f>
        <v/>
      </c>
      <c r="H1028" s="65" t="str">
        <f>IF($C$669&gt;0,VLOOKUP($C1028,SPESA!$U$7:$Z$5006,6,FALSE),IF($C$670&gt;0,VLOOKUP($C1028,CASA!$U$7:$Z$3506,6,FALSE),IF($C$671&gt;0,VLOOKUP($C1028,PERSONALE!$U$7:$Z$3506,6,FALSE),IF($C$672&gt;0,VLOOKUP($C1028,ENTRATE!$U$7:$Z$1006,6,FALSE),""))))</f>
        <v/>
      </c>
      <c r="I1028" s="264">
        <v>355</v>
      </c>
      <c r="J1028" s="66" t="e">
        <f t="shared" si="52"/>
        <v>#N/A</v>
      </c>
      <c r="K1028" s="1"/>
    </row>
    <row r="1029" spans="1:11" hidden="1">
      <c r="A1029" s="1"/>
      <c r="B1029" s="265" t="e">
        <f>VLOOKUP(E1029,$F$674:$I$1173,4,FALSE)+COUNTIF(J$674:J1028,J1029)</f>
        <v>#N/A</v>
      </c>
      <c r="C1029" s="264">
        <v>356</v>
      </c>
      <c r="D1029" s="64" t="str">
        <f>IF($C$669&gt;0,VLOOKUP($C1029,SPESA!$U$7:$Z$5006,3,FALSE),IF($C$670&gt;0,VLOOKUP($C1029,CASA!$U$7:$Z$3506,3,FALSE),IF($C$671&gt;0,VLOOKUP($C1029,PERSONALE!$U$7:$Z$3506,3,FALSE),IF($C$672&gt;0,VLOOKUP($C1029,ENTRATE!$U$7:$Z$1006,3,FALSE),""))))</f>
        <v/>
      </c>
      <c r="E1029" s="64" t="str">
        <f t="shared" si="50"/>
        <v/>
      </c>
      <c r="F1029" s="64" t="e">
        <f t="shared" si="51"/>
        <v>#NUM!</v>
      </c>
      <c r="G1029" s="63" t="str">
        <f>IF($C$669&gt;0,VLOOKUP($C1029,SPESA!$U$7:$Z$5006,5,FALSE),IF($C$670&gt;0,VLOOKUP($C1029,CASA!$U$7:$Z$3506,5,FALSE),IF($C$671&gt;0,VLOOKUP($C1029,PERSONALE!$U$7:$Z$3506,5,FALSE),IF($C$672&gt;0,VLOOKUP($C1029,ENTRATE!$U$7:$Z$1006,5,FALSE),""))))</f>
        <v/>
      </c>
      <c r="H1029" s="65" t="str">
        <f>IF($C$669&gt;0,VLOOKUP($C1029,SPESA!$U$7:$Z$5006,6,FALSE),IF($C$670&gt;0,VLOOKUP($C1029,CASA!$U$7:$Z$3506,6,FALSE),IF($C$671&gt;0,VLOOKUP($C1029,PERSONALE!$U$7:$Z$3506,6,FALSE),IF($C$672&gt;0,VLOOKUP($C1029,ENTRATE!$U$7:$Z$1006,6,FALSE),""))))</f>
        <v/>
      </c>
      <c r="I1029" s="264">
        <v>356</v>
      </c>
      <c r="J1029" s="66" t="e">
        <f t="shared" si="52"/>
        <v>#N/A</v>
      </c>
      <c r="K1029" s="1"/>
    </row>
    <row r="1030" spans="1:11" hidden="1">
      <c r="A1030" s="1"/>
      <c r="B1030" s="265" t="e">
        <f>VLOOKUP(E1030,$F$674:$I$1173,4,FALSE)+COUNTIF(J$674:J1029,J1030)</f>
        <v>#N/A</v>
      </c>
      <c r="C1030" s="264">
        <v>357</v>
      </c>
      <c r="D1030" s="64" t="str">
        <f>IF($C$669&gt;0,VLOOKUP($C1030,SPESA!$U$7:$Z$5006,3,FALSE),IF($C$670&gt;0,VLOOKUP($C1030,CASA!$U$7:$Z$3506,3,FALSE),IF($C$671&gt;0,VLOOKUP($C1030,PERSONALE!$U$7:$Z$3506,3,FALSE),IF($C$672&gt;0,VLOOKUP($C1030,ENTRATE!$U$7:$Z$1006,3,FALSE),""))))</f>
        <v/>
      </c>
      <c r="E1030" s="64" t="str">
        <f t="shared" si="50"/>
        <v/>
      </c>
      <c r="F1030" s="64" t="e">
        <f t="shared" si="51"/>
        <v>#NUM!</v>
      </c>
      <c r="G1030" s="63" t="str">
        <f>IF($C$669&gt;0,VLOOKUP($C1030,SPESA!$U$7:$Z$5006,5,FALSE),IF($C$670&gt;0,VLOOKUP($C1030,CASA!$U$7:$Z$3506,5,FALSE),IF($C$671&gt;0,VLOOKUP($C1030,PERSONALE!$U$7:$Z$3506,5,FALSE),IF($C$672&gt;0,VLOOKUP($C1030,ENTRATE!$U$7:$Z$1006,5,FALSE),""))))</f>
        <v/>
      </c>
      <c r="H1030" s="65" t="str">
        <f>IF($C$669&gt;0,VLOOKUP($C1030,SPESA!$U$7:$Z$5006,6,FALSE),IF($C$670&gt;0,VLOOKUP($C1030,CASA!$U$7:$Z$3506,6,FALSE),IF($C$671&gt;0,VLOOKUP($C1030,PERSONALE!$U$7:$Z$3506,6,FALSE),IF($C$672&gt;0,VLOOKUP($C1030,ENTRATE!$U$7:$Z$1006,6,FALSE),""))))</f>
        <v/>
      </c>
      <c r="I1030" s="264">
        <v>357</v>
      </c>
      <c r="J1030" s="66" t="e">
        <f t="shared" si="52"/>
        <v>#N/A</v>
      </c>
      <c r="K1030" s="1"/>
    </row>
    <row r="1031" spans="1:11" hidden="1">
      <c r="A1031" s="1"/>
      <c r="B1031" s="265" t="e">
        <f>VLOOKUP(E1031,$F$674:$I$1173,4,FALSE)+COUNTIF(J$674:J1030,J1031)</f>
        <v>#N/A</v>
      </c>
      <c r="C1031" s="264">
        <v>358</v>
      </c>
      <c r="D1031" s="64" t="str">
        <f>IF($C$669&gt;0,VLOOKUP($C1031,SPESA!$U$7:$Z$5006,3,FALSE),IF($C$670&gt;0,VLOOKUP($C1031,CASA!$U$7:$Z$3506,3,FALSE),IF($C$671&gt;0,VLOOKUP($C1031,PERSONALE!$U$7:$Z$3506,3,FALSE),IF($C$672&gt;0,VLOOKUP($C1031,ENTRATE!$U$7:$Z$1006,3,FALSE),""))))</f>
        <v/>
      </c>
      <c r="E1031" s="64" t="str">
        <f t="shared" si="50"/>
        <v/>
      </c>
      <c r="F1031" s="64" t="e">
        <f t="shared" si="51"/>
        <v>#NUM!</v>
      </c>
      <c r="G1031" s="63" t="str">
        <f>IF($C$669&gt;0,VLOOKUP($C1031,SPESA!$U$7:$Z$5006,5,FALSE),IF($C$670&gt;0,VLOOKUP($C1031,CASA!$U$7:$Z$3506,5,FALSE),IF($C$671&gt;0,VLOOKUP($C1031,PERSONALE!$U$7:$Z$3506,5,FALSE),IF($C$672&gt;0,VLOOKUP($C1031,ENTRATE!$U$7:$Z$1006,5,FALSE),""))))</f>
        <v/>
      </c>
      <c r="H1031" s="65" t="str">
        <f>IF($C$669&gt;0,VLOOKUP($C1031,SPESA!$U$7:$Z$5006,6,FALSE),IF($C$670&gt;0,VLOOKUP($C1031,CASA!$U$7:$Z$3506,6,FALSE),IF($C$671&gt;0,VLOOKUP($C1031,PERSONALE!$U$7:$Z$3506,6,FALSE),IF($C$672&gt;0,VLOOKUP($C1031,ENTRATE!$U$7:$Z$1006,6,FALSE),""))))</f>
        <v/>
      </c>
      <c r="I1031" s="264">
        <v>358</v>
      </c>
      <c r="J1031" s="66" t="e">
        <f t="shared" si="52"/>
        <v>#N/A</v>
      </c>
      <c r="K1031" s="1"/>
    </row>
    <row r="1032" spans="1:11" hidden="1">
      <c r="A1032" s="1"/>
      <c r="B1032" s="265" t="e">
        <f>VLOOKUP(E1032,$F$674:$I$1173,4,FALSE)+COUNTIF(J$674:J1031,J1032)</f>
        <v>#N/A</v>
      </c>
      <c r="C1032" s="264">
        <v>359</v>
      </c>
      <c r="D1032" s="64" t="str">
        <f>IF($C$669&gt;0,VLOOKUP($C1032,SPESA!$U$7:$Z$5006,3,FALSE),IF($C$670&gt;0,VLOOKUP($C1032,CASA!$U$7:$Z$3506,3,FALSE),IF($C$671&gt;0,VLOOKUP($C1032,PERSONALE!$U$7:$Z$3506,3,FALSE),IF($C$672&gt;0,VLOOKUP($C1032,ENTRATE!$U$7:$Z$1006,3,FALSE),""))))</f>
        <v/>
      </c>
      <c r="E1032" s="64" t="str">
        <f t="shared" si="50"/>
        <v/>
      </c>
      <c r="F1032" s="64" t="e">
        <f t="shared" si="51"/>
        <v>#NUM!</v>
      </c>
      <c r="G1032" s="63" t="str">
        <f>IF($C$669&gt;0,VLOOKUP($C1032,SPESA!$U$7:$Z$5006,5,FALSE),IF($C$670&gt;0,VLOOKUP($C1032,CASA!$U$7:$Z$3506,5,FALSE),IF($C$671&gt;0,VLOOKUP($C1032,PERSONALE!$U$7:$Z$3506,5,FALSE),IF($C$672&gt;0,VLOOKUP($C1032,ENTRATE!$U$7:$Z$1006,5,FALSE),""))))</f>
        <v/>
      </c>
      <c r="H1032" s="65" t="str">
        <f>IF($C$669&gt;0,VLOOKUP($C1032,SPESA!$U$7:$Z$5006,6,FALSE),IF($C$670&gt;0,VLOOKUP($C1032,CASA!$U$7:$Z$3506,6,FALSE),IF($C$671&gt;0,VLOOKUP($C1032,PERSONALE!$U$7:$Z$3506,6,FALSE),IF($C$672&gt;0,VLOOKUP($C1032,ENTRATE!$U$7:$Z$1006,6,FALSE),""))))</f>
        <v/>
      </c>
      <c r="I1032" s="264">
        <v>359</v>
      </c>
      <c r="J1032" s="66" t="e">
        <f t="shared" si="52"/>
        <v>#N/A</v>
      </c>
      <c r="K1032" s="1"/>
    </row>
    <row r="1033" spans="1:11" hidden="1">
      <c r="A1033" s="1"/>
      <c r="B1033" s="265" t="e">
        <f>VLOOKUP(E1033,$F$674:$I$1173,4,FALSE)+COUNTIF(J$674:J1032,J1033)</f>
        <v>#N/A</v>
      </c>
      <c r="C1033" s="264">
        <v>360</v>
      </c>
      <c r="D1033" s="64" t="str">
        <f>IF($C$669&gt;0,VLOOKUP($C1033,SPESA!$U$7:$Z$5006,3,FALSE),IF($C$670&gt;0,VLOOKUP($C1033,CASA!$U$7:$Z$3506,3,FALSE),IF($C$671&gt;0,VLOOKUP($C1033,PERSONALE!$U$7:$Z$3506,3,FALSE),IF($C$672&gt;0,VLOOKUP($C1033,ENTRATE!$U$7:$Z$1006,3,FALSE),""))))</f>
        <v/>
      </c>
      <c r="E1033" s="64" t="str">
        <f t="shared" si="50"/>
        <v/>
      </c>
      <c r="F1033" s="64" t="e">
        <f t="shared" si="51"/>
        <v>#NUM!</v>
      </c>
      <c r="G1033" s="63" t="str">
        <f>IF($C$669&gt;0,VLOOKUP($C1033,SPESA!$U$7:$Z$5006,5,FALSE),IF($C$670&gt;0,VLOOKUP($C1033,CASA!$U$7:$Z$3506,5,FALSE),IF($C$671&gt;0,VLOOKUP($C1033,PERSONALE!$U$7:$Z$3506,5,FALSE),IF($C$672&gt;0,VLOOKUP($C1033,ENTRATE!$U$7:$Z$1006,5,FALSE),""))))</f>
        <v/>
      </c>
      <c r="H1033" s="65" t="str">
        <f>IF($C$669&gt;0,VLOOKUP($C1033,SPESA!$U$7:$Z$5006,6,FALSE),IF($C$670&gt;0,VLOOKUP($C1033,CASA!$U$7:$Z$3506,6,FALSE),IF($C$671&gt;0,VLOOKUP($C1033,PERSONALE!$U$7:$Z$3506,6,FALSE),IF($C$672&gt;0,VLOOKUP($C1033,ENTRATE!$U$7:$Z$1006,6,FALSE),""))))</f>
        <v/>
      </c>
      <c r="I1033" s="264">
        <v>360</v>
      </c>
      <c r="J1033" s="66" t="e">
        <f t="shared" si="52"/>
        <v>#N/A</v>
      </c>
      <c r="K1033" s="1"/>
    </row>
    <row r="1034" spans="1:11" hidden="1">
      <c r="A1034" s="1"/>
      <c r="B1034" s="265" t="e">
        <f>VLOOKUP(E1034,$F$674:$I$1173,4,FALSE)+COUNTIF(J$674:J1033,J1034)</f>
        <v>#N/A</v>
      </c>
      <c r="C1034" s="264">
        <v>361</v>
      </c>
      <c r="D1034" s="64" t="str">
        <f>IF($C$669&gt;0,VLOOKUP($C1034,SPESA!$U$7:$Z$5006,3,FALSE),IF($C$670&gt;0,VLOOKUP($C1034,CASA!$U$7:$Z$3506,3,FALSE),IF($C$671&gt;0,VLOOKUP($C1034,PERSONALE!$U$7:$Z$3506,3,FALSE),IF($C$672&gt;0,VLOOKUP($C1034,ENTRATE!$U$7:$Z$1006,3,FALSE),""))))</f>
        <v/>
      </c>
      <c r="E1034" s="64" t="str">
        <f t="shared" si="50"/>
        <v/>
      </c>
      <c r="F1034" s="64" t="e">
        <f t="shared" si="51"/>
        <v>#NUM!</v>
      </c>
      <c r="G1034" s="63" t="str">
        <f>IF($C$669&gt;0,VLOOKUP($C1034,SPESA!$U$7:$Z$5006,5,FALSE),IF($C$670&gt;0,VLOOKUP($C1034,CASA!$U$7:$Z$3506,5,FALSE),IF($C$671&gt;0,VLOOKUP($C1034,PERSONALE!$U$7:$Z$3506,5,FALSE),IF($C$672&gt;0,VLOOKUP($C1034,ENTRATE!$U$7:$Z$1006,5,FALSE),""))))</f>
        <v/>
      </c>
      <c r="H1034" s="65" t="str">
        <f>IF($C$669&gt;0,VLOOKUP($C1034,SPESA!$U$7:$Z$5006,6,FALSE),IF($C$670&gt;0,VLOOKUP($C1034,CASA!$U$7:$Z$3506,6,FALSE),IF($C$671&gt;0,VLOOKUP($C1034,PERSONALE!$U$7:$Z$3506,6,FALSE),IF($C$672&gt;0,VLOOKUP($C1034,ENTRATE!$U$7:$Z$1006,6,FALSE),""))))</f>
        <v/>
      </c>
      <c r="I1034" s="264">
        <v>361</v>
      </c>
      <c r="J1034" s="66" t="e">
        <f t="shared" si="52"/>
        <v>#N/A</v>
      </c>
      <c r="K1034" s="1"/>
    </row>
    <row r="1035" spans="1:11" hidden="1">
      <c r="A1035" s="1"/>
      <c r="B1035" s="265" t="e">
        <f>VLOOKUP(E1035,$F$674:$I$1173,4,FALSE)+COUNTIF(J$674:J1034,J1035)</f>
        <v>#N/A</v>
      </c>
      <c r="C1035" s="264">
        <v>362</v>
      </c>
      <c r="D1035" s="64" t="str">
        <f>IF($C$669&gt;0,VLOOKUP($C1035,SPESA!$U$7:$Z$5006,3,FALSE),IF($C$670&gt;0,VLOOKUP($C1035,CASA!$U$7:$Z$3506,3,FALSE),IF($C$671&gt;0,VLOOKUP($C1035,PERSONALE!$U$7:$Z$3506,3,FALSE),IF($C$672&gt;0,VLOOKUP($C1035,ENTRATE!$U$7:$Z$1006,3,FALSE),""))))</f>
        <v/>
      </c>
      <c r="E1035" s="64" t="str">
        <f t="shared" si="50"/>
        <v/>
      </c>
      <c r="F1035" s="64" t="e">
        <f t="shared" si="51"/>
        <v>#NUM!</v>
      </c>
      <c r="G1035" s="63" t="str">
        <f>IF($C$669&gt;0,VLOOKUP($C1035,SPESA!$U$7:$Z$5006,5,FALSE),IF($C$670&gt;0,VLOOKUP($C1035,CASA!$U$7:$Z$3506,5,FALSE),IF($C$671&gt;0,VLOOKUP($C1035,PERSONALE!$U$7:$Z$3506,5,FALSE),IF($C$672&gt;0,VLOOKUP($C1035,ENTRATE!$U$7:$Z$1006,5,FALSE),""))))</f>
        <v/>
      </c>
      <c r="H1035" s="65" t="str">
        <f>IF($C$669&gt;0,VLOOKUP($C1035,SPESA!$U$7:$Z$5006,6,FALSE),IF($C$670&gt;0,VLOOKUP($C1035,CASA!$U$7:$Z$3506,6,FALSE),IF($C$671&gt;0,VLOOKUP($C1035,PERSONALE!$U$7:$Z$3506,6,FALSE),IF($C$672&gt;0,VLOOKUP($C1035,ENTRATE!$U$7:$Z$1006,6,FALSE),""))))</f>
        <v/>
      </c>
      <c r="I1035" s="264">
        <v>362</v>
      </c>
      <c r="J1035" s="66" t="e">
        <f t="shared" si="52"/>
        <v>#N/A</v>
      </c>
      <c r="K1035" s="1"/>
    </row>
    <row r="1036" spans="1:11" hidden="1">
      <c r="A1036" s="1"/>
      <c r="B1036" s="265" t="e">
        <f>VLOOKUP(E1036,$F$674:$I$1173,4,FALSE)+COUNTIF(J$674:J1035,J1036)</f>
        <v>#N/A</v>
      </c>
      <c r="C1036" s="264">
        <v>363</v>
      </c>
      <c r="D1036" s="64" t="str">
        <f>IF($C$669&gt;0,VLOOKUP($C1036,SPESA!$U$7:$Z$5006,3,FALSE),IF($C$670&gt;0,VLOOKUP($C1036,CASA!$U$7:$Z$3506,3,FALSE),IF($C$671&gt;0,VLOOKUP($C1036,PERSONALE!$U$7:$Z$3506,3,FALSE),IF($C$672&gt;0,VLOOKUP($C1036,ENTRATE!$U$7:$Z$1006,3,FALSE),""))))</f>
        <v/>
      </c>
      <c r="E1036" s="64" t="str">
        <f t="shared" si="50"/>
        <v/>
      </c>
      <c r="F1036" s="64" t="e">
        <f t="shared" si="51"/>
        <v>#NUM!</v>
      </c>
      <c r="G1036" s="63" t="str">
        <f>IF($C$669&gt;0,VLOOKUP($C1036,SPESA!$U$7:$Z$5006,5,FALSE),IF($C$670&gt;0,VLOOKUP($C1036,CASA!$U$7:$Z$3506,5,FALSE),IF($C$671&gt;0,VLOOKUP($C1036,PERSONALE!$U$7:$Z$3506,5,FALSE),IF($C$672&gt;0,VLOOKUP($C1036,ENTRATE!$U$7:$Z$1006,5,FALSE),""))))</f>
        <v/>
      </c>
      <c r="H1036" s="65" t="str">
        <f>IF($C$669&gt;0,VLOOKUP($C1036,SPESA!$U$7:$Z$5006,6,FALSE),IF($C$670&gt;0,VLOOKUP($C1036,CASA!$U$7:$Z$3506,6,FALSE),IF($C$671&gt;0,VLOOKUP($C1036,PERSONALE!$U$7:$Z$3506,6,FALSE),IF($C$672&gt;0,VLOOKUP($C1036,ENTRATE!$U$7:$Z$1006,6,FALSE),""))))</f>
        <v/>
      </c>
      <c r="I1036" s="264">
        <v>363</v>
      </c>
      <c r="J1036" s="66" t="e">
        <f t="shared" si="52"/>
        <v>#N/A</v>
      </c>
      <c r="K1036" s="1"/>
    </row>
    <row r="1037" spans="1:11" hidden="1">
      <c r="A1037" s="1"/>
      <c r="B1037" s="265" t="e">
        <f>VLOOKUP(E1037,$F$674:$I$1173,4,FALSE)+COUNTIF(J$674:J1036,J1037)</f>
        <v>#N/A</v>
      </c>
      <c r="C1037" s="264">
        <v>364</v>
      </c>
      <c r="D1037" s="64" t="str">
        <f>IF($C$669&gt;0,VLOOKUP($C1037,SPESA!$U$7:$Z$5006,3,FALSE),IF($C$670&gt;0,VLOOKUP($C1037,CASA!$U$7:$Z$3506,3,FALSE),IF($C$671&gt;0,VLOOKUP($C1037,PERSONALE!$U$7:$Z$3506,3,FALSE),IF($C$672&gt;0,VLOOKUP($C1037,ENTRATE!$U$7:$Z$1006,3,FALSE),""))))</f>
        <v/>
      </c>
      <c r="E1037" s="64" t="str">
        <f t="shared" si="50"/>
        <v/>
      </c>
      <c r="F1037" s="64" t="e">
        <f t="shared" si="51"/>
        <v>#NUM!</v>
      </c>
      <c r="G1037" s="63" t="str">
        <f>IF($C$669&gt;0,VLOOKUP($C1037,SPESA!$U$7:$Z$5006,5,FALSE),IF($C$670&gt;0,VLOOKUP($C1037,CASA!$U$7:$Z$3506,5,FALSE),IF($C$671&gt;0,VLOOKUP($C1037,PERSONALE!$U$7:$Z$3506,5,FALSE),IF($C$672&gt;0,VLOOKUP($C1037,ENTRATE!$U$7:$Z$1006,5,FALSE),""))))</f>
        <v/>
      </c>
      <c r="H1037" s="65" t="str">
        <f>IF($C$669&gt;0,VLOOKUP($C1037,SPESA!$U$7:$Z$5006,6,FALSE),IF($C$670&gt;0,VLOOKUP($C1037,CASA!$U$7:$Z$3506,6,FALSE),IF($C$671&gt;0,VLOOKUP($C1037,PERSONALE!$U$7:$Z$3506,6,FALSE),IF($C$672&gt;0,VLOOKUP($C1037,ENTRATE!$U$7:$Z$1006,6,FALSE),""))))</f>
        <v/>
      </c>
      <c r="I1037" s="264">
        <v>364</v>
      </c>
      <c r="J1037" s="66" t="e">
        <f t="shared" si="52"/>
        <v>#N/A</v>
      </c>
      <c r="K1037" s="1"/>
    </row>
    <row r="1038" spans="1:11" hidden="1">
      <c r="A1038" s="1"/>
      <c r="B1038" s="265" t="e">
        <f>VLOOKUP(E1038,$F$674:$I$1173,4,FALSE)+COUNTIF(J$674:J1037,J1038)</f>
        <v>#N/A</v>
      </c>
      <c r="C1038" s="264">
        <v>365</v>
      </c>
      <c r="D1038" s="64" t="str">
        <f>IF($C$669&gt;0,VLOOKUP($C1038,SPESA!$U$7:$Z$5006,3,FALSE),IF($C$670&gt;0,VLOOKUP($C1038,CASA!$U$7:$Z$3506,3,FALSE),IF($C$671&gt;0,VLOOKUP($C1038,PERSONALE!$U$7:$Z$3506,3,FALSE),IF($C$672&gt;0,VLOOKUP($C1038,ENTRATE!$U$7:$Z$1006,3,FALSE),""))))</f>
        <v/>
      </c>
      <c r="E1038" s="64" t="str">
        <f t="shared" si="50"/>
        <v/>
      </c>
      <c r="F1038" s="64" t="e">
        <f t="shared" si="51"/>
        <v>#NUM!</v>
      </c>
      <c r="G1038" s="63" t="str">
        <f>IF($C$669&gt;0,VLOOKUP($C1038,SPESA!$U$7:$Z$5006,5,FALSE),IF($C$670&gt;0,VLOOKUP($C1038,CASA!$U$7:$Z$3506,5,FALSE),IF($C$671&gt;0,VLOOKUP($C1038,PERSONALE!$U$7:$Z$3506,5,FALSE),IF($C$672&gt;0,VLOOKUP($C1038,ENTRATE!$U$7:$Z$1006,5,FALSE),""))))</f>
        <v/>
      </c>
      <c r="H1038" s="65" t="str">
        <f>IF($C$669&gt;0,VLOOKUP($C1038,SPESA!$U$7:$Z$5006,6,FALSE),IF($C$670&gt;0,VLOOKUP($C1038,CASA!$U$7:$Z$3506,6,FALSE),IF($C$671&gt;0,VLOOKUP($C1038,PERSONALE!$U$7:$Z$3506,6,FALSE),IF($C$672&gt;0,VLOOKUP($C1038,ENTRATE!$U$7:$Z$1006,6,FALSE),""))))</f>
        <v/>
      </c>
      <c r="I1038" s="264">
        <v>365</v>
      </c>
      <c r="J1038" s="66" t="e">
        <f t="shared" si="52"/>
        <v>#N/A</v>
      </c>
      <c r="K1038" s="1"/>
    </row>
    <row r="1039" spans="1:11" hidden="1">
      <c r="A1039" s="1"/>
      <c r="B1039" s="265" t="e">
        <f>VLOOKUP(E1039,$F$674:$I$1173,4,FALSE)+COUNTIF(J$674:J1038,J1039)</f>
        <v>#N/A</v>
      </c>
      <c r="C1039" s="264">
        <v>366</v>
      </c>
      <c r="D1039" s="64" t="str">
        <f>IF($C$669&gt;0,VLOOKUP($C1039,SPESA!$U$7:$Z$5006,3,FALSE),IF($C$670&gt;0,VLOOKUP($C1039,CASA!$U$7:$Z$3506,3,FALSE),IF($C$671&gt;0,VLOOKUP($C1039,PERSONALE!$U$7:$Z$3506,3,FALSE),IF($C$672&gt;0,VLOOKUP($C1039,ENTRATE!$U$7:$Z$1006,3,FALSE),""))))</f>
        <v/>
      </c>
      <c r="E1039" s="64" t="str">
        <f t="shared" si="50"/>
        <v/>
      </c>
      <c r="F1039" s="64" t="e">
        <f t="shared" si="51"/>
        <v>#NUM!</v>
      </c>
      <c r="G1039" s="63" t="str">
        <f>IF($C$669&gt;0,VLOOKUP($C1039,SPESA!$U$7:$Z$5006,5,FALSE),IF($C$670&gt;0,VLOOKUP($C1039,CASA!$U$7:$Z$3506,5,FALSE),IF($C$671&gt;0,VLOOKUP($C1039,PERSONALE!$U$7:$Z$3506,5,FALSE),IF($C$672&gt;0,VLOOKUP($C1039,ENTRATE!$U$7:$Z$1006,5,FALSE),""))))</f>
        <v/>
      </c>
      <c r="H1039" s="65" t="str">
        <f>IF($C$669&gt;0,VLOOKUP($C1039,SPESA!$U$7:$Z$5006,6,FALSE),IF($C$670&gt;0,VLOOKUP($C1039,CASA!$U$7:$Z$3506,6,FALSE),IF($C$671&gt;0,VLOOKUP($C1039,PERSONALE!$U$7:$Z$3506,6,FALSE),IF($C$672&gt;0,VLOOKUP($C1039,ENTRATE!$U$7:$Z$1006,6,FALSE),""))))</f>
        <v/>
      </c>
      <c r="I1039" s="264">
        <v>366</v>
      </c>
      <c r="J1039" s="66" t="e">
        <f t="shared" si="52"/>
        <v>#N/A</v>
      </c>
      <c r="K1039" s="1"/>
    </row>
    <row r="1040" spans="1:11" hidden="1">
      <c r="A1040" s="1"/>
      <c r="B1040" s="265" t="e">
        <f>VLOOKUP(E1040,$F$674:$I$1173,4,FALSE)+COUNTIF(J$674:J1039,J1040)</f>
        <v>#N/A</v>
      </c>
      <c r="C1040" s="264">
        <v>367</v>
      </c>
      <c r="D1040" s="64" t="str">
        <f>IF($C$669&gt;0,VLOOKUP($C1040,SPESA!$U$7:$Z$5006,3,FALSE),IF($C$670&gt;0,VLOOKUP($C1040,CASA!$U$7:$Z$3506,3,FALSE),IF($C$671&gt;0,VLOOKUP($C1040,PERSONALE!$U$7:$Z$3506,3,FALSE),IF($C$672&gt;0,VLOOKUP($C1040,ENTRATE!$U$7:$Z$1006,3,FALSE),""))))</f>
        <v/>
      </c>
      <c r="E1040" s="64" t="str">
        <f t="shared" si="50"/>
        <v/>
      </c>
      <c r="F1040" s="64" t="e">
        <f t="shared" si="51"/>
        <v>#NUM!</v>
      </c>
      <c r="G1040" s="63" t="str">
        <f>IF($C$669&gt;0,VLOOKUP($C1040,SPESA!$U$7:$Z$5006,5,FALSE),IF($C$670&gt;0,VLOOKUP($C1040,CASA!$U$7:$Z$3506,5,FALSE),IF($C$671&gt;0,VLOOKUP($C1040,PERSONALE!$U$7:$Z$3506,5,FALSE),IF($C$672&gt;0,VLOOKUP($C1040,ENTRATE!$U$7:$Z$1006,5,FALSE),""))))</f>
        <v/>
      </c>
      <c r="H1040" s="65" t="str">
        <f>IF($C$669&gt;0,VLOOKUP($C1040,SPESA!$U$7:$Z$5006,6,FALSE),IF($C$670&gt;0,VLOOKUP($C1040,CASA!$U$7:$Z$3506,6,FALSE),IF($C$671&gt;0,VLOOKUP($C1040,PERSONALE!$U$7:$Z$3506,6,FALSE),IF($C$672&gt;0,VLOOKUP($C1040,ENTRATE!$U$7:$Z$1006,6,FALSE),""))))</f>
        <v/>
      </c>
      <c r="I1040" s="264">
        <v>367</v>
      </c>
      <c r="J1040" s="66" t="e">
        <f t="shared" si="52"/>
        <v>#N/A</v>
      </c>
      <c r="K1040" s="1"/>
    </row>
    <row r="1041" spans="1:11" hidden="1">
      <c r="A1041" s="1"/>
      <c r="B1041" s="265" t="e">
        <f>VLOOKUP(E1041,$F$674:$I$1173,4,FALSE)+COUNTIF(J$674:J1040,J1041)</f>
        <v>#N/A</v>
      </c>
      <c r="C1041" s="264">
        <v>368</v>
      </c>
      <c r="D1041" s="64" t="str">
        <f>IF($C$669&gt;0,VLOOKUP($C1041,SPESA!$U$7:$Z$5006,3,FALSE),IF($C$670&gt;0,VLOOKUP($C1041,CASA!$U$7:$Z$3506,3,FALSE),IF($C$671&gt;0,VLOOKUP($C1041,PERSONALE!$U$7:$Z$3506,3,FALSE),IF($C$672&gt;0,VLOOKUP($C1041,ENTRATE!$U$7:$Z$1006,3,FALSE),""))))</f>
        <v/>
      </c>
      <c r="E1041" s="64" t="str">
        <f t="shared" si="50"/>
        <v/>
      </c>
      <c r="F1041" s="64" t="e">
        <f t="shared" si="51"/>
        <v>#NUM!</v>
      </c>
      <c r="G1041" s="63" t="str">
        <f>IF($C$669&gt;0,VLOOKUP($C1041,SPESA!$U$7:$Z$5006,5,FALSE),IF($C$670&gt;0,VLOOKUP($C1041,CASA!$U$7:$Z$3506,5,FALSE),IF($C$671&gt;0,VLOOKUP($C1041,PERSONALE!$U$7:$Z$3506,5,FALSE),IF($C$672&gt;0,VLOOKUP($C1041,ENTRATE!$U$7:$Z$1006,5,FALSE),""))))</f>
        <v/>
      </c>
      <c r="H1041" s="65" t="str">
        <f>IF($C$669&gt;0,VLOOKUP($C1041,SPESA!$U$7:$Z$5006,6,FALSE),IF($C$670&gt;0,VLOOKUP($C1041,CASA!$U$7:$Z$3506,6,FALSE),IF($C$671&gt;0,VLOOKUP($C1041,PERSONALE!$U$7:$Z$3506,6,FALSE),IF($C$672&gt;0,VLOOKUP($C1041,ENTRATE!$U$7:$Z$1006,6,FALSE),""))))</f>
        <v/>
      </c>
      <c r="I1041" s="264">
        <v>368</v>
      </c>
      <c r="J1041" s="66" t="e">
        <f t="shared" si="52"/>
        <v>#N/A</v>
      </c>
      <c r="K1041" s="1"/>
    </row>
    <row r="1042" spans="1:11" hidden="1">
      <c r="A1042" s="1"/>
      <c r="B1042" s="265" t="e">
        <f>VLOOKUP(E1042,$F$674:$I$1173,4,FALSE)+COUNTIF(J$674:J1041,J1042)</f>
        <v>#N/A</v>
      </c>
      <c r="C1042" s="264">
        <v>369</v>
      </c>
      <c r="D1042" s="64" t="str">
        <f>IF($C$669&gt;0,VLOOKUP($C1042,SPESA!$U$7:$Z$5006,3,FALSE),IF($C$670&gt;0,VLOOKUP($C1042,CASA!$U$7:$Z$3506,3,FALSE),IF($C$671&gt;0,VLOOKUP($C1042,PERSONALE!$U$7:$Z$3506,3,FALSE),IF($C$672&gt;0,VLOOKUP($C1042,ENTRATE!$U$7:$Z$1006,3,FALSE),""))))</f>
        <v/>
      </c>
      <c r="E1042" s="64" t="str">
        <f t="shared" si="50"/>
        <v/>
      </c>
      <c r="F1042" s="64" t="e">
        <f t="shared" si="51"/>
        <v>#NUM!</v>
      </c>
      <c r="G1042" s="63" t="str">
        <f>IF($C$669&gt;0,VLOOKUP($C1042,SPESA!$U$7:$Z$5006,5,FALSE),IF($C$670&gt;0,VLOOKUP($C1042,CASA!$U$7:$Z$3506,5,FALSE),IF($C$671&gt;0,VLOOKUP($C1042,PERSONALE!$U$7:$Z$3506,5,FALSE),IF($C$672&gt;0,VLOOKUP($C1042,ENTRATE!$U$7:$Z$1006,5,FALSE),""))))</f>
        <v/>
      </c>
      <c r="H1042" s="65" t="str">
        <f>IF($C$669&gt;0,VLOOKUP($C1042,SPESA!$U$7:$Z$5006,6,FALSE),IF($C$670&gt;0,VLOOKUP($C1042,CASA!$U$7:$Z$3506,6,FALSE),IF($C$671&gt;0,VLOOKUP($C1042,PERSONALE!$U$7:$Z$3506,6,FALSE),IF($C$672&gt;0,VLOOKUP($C1042,ENTRATE!$U$7:$Z$1006,6,FALSE),""))))</f>
        <v/>
      </c>
      <c r="I1042" s="264">
        <v>369</v>
      </c>
      <c r="J1042" s="66" t="e">
        <f t="shared" si="52"/>
        <v>#N/A</v>
      </c>
      <c r="K1042" s="1"/>
    </row>
    <row r="1043" spans="1:11" hidden="1">
      <c r="A1043" s="1"/>
      <c r="B1043" s="265" t="e">
        <f>VLOOKUP(E1043,$F$674:$I$1173,4,FALSE)+COUNTIF(J$674:J1042,J1043)</f>
        <v>#N/A</v>
      </c>
      <c r="C1043" s="264">
        <v>370</v>
      </c>
      <c r="D1043" s="64" t="str">
        <f>IF($C$669&gt;0,VLOOKUP($C1043,SPESA!$U$7:$Z$5006,3,FALSE),IF($C$670&gt;0,VLOOKUP($C1043,CASA!$U$7:$Z$3506,3,FALSE),IF($C$671&gt;0,VLOOKUP($C1043,PERSONALE!$U$7:$Z$3506,3,FALSE),IF($C$672&gt;0,VLOOKUP($C1043,ENTRATE!$U$7:$Z$1006,3,FALSE),""))))</f>
        <v/>
      </c>
      <c r="E1043" s="64" t="str">
        <f t="shared" si="50"/>
        <v/>
      </c>
      <c r="F1043" s="64" t="e">
        <f t="shared" si="51"/>
        <v>#NUM!</v>
      </c>
      <c r="G1043" s="63" t="str">
        <f>IF($C$669&gt;0,VLOOKUP($C1043,SPESA!$U$7:$Z$5006,5,FALSE),IF($C$670&gt;0,VLOOKUP($C1043,CASA!$U$7:$Z$3506,5,FALSE),IF($C$671&gt;0,VLOOKUP($C1043,PERSONALE!$U$7:$Z$3506,5,FALSE),IF($C$672&gt;0,VLOOKUP($C1043,ENTRATE!$U$7:$Z$1006,5,FALSE),""))))</f>
        <v/>
      </c>
      <c r="H1043" s="65" t="str">
        <f>IF($C$669&gt;0,VLOOKUP($C1043,SPESA!$U$7:$Z$5006,6,FALSE),IF($C$670&gt;0,VLOOKUP($C1043,CASA!$U$7:$Z$3506,6,FALSE),IF($C$671&gt;0,VLOOKUP($C1043,PERSONALE!$U$7:$Z$3506,6,FALSE),IF($C$672&gt;0,VLOOKUP($C1043,ENTRATE!$U$7:$Z$1006,6,FALSE),""))))</f>
        <v/>
      </c>
      <c r="I1043" s="264">
        <v>370</v>
      </c>
      <c r="J1043" s="66" t="e">
        <f t="shared" si="52"/>
        <v>#N/A</v>
      </c>
      <c r="K1043" s="1"/>
    </row>
    <row r="1044" spans="1:11" hidden="1">
      <c r="A1044" s="1"/>
      <c r="B1044" s="265" t="e">
        <f>VLOOKUP(E1044,$F$674:$I$1173,4,FALSE)+COUNTIF(J$674:J1043,J1044)</f>
        <v>#N/A</v>
      </c>
      <c r="C1044" s="264">
        <v>371</v>
      </c>
      <c r="D1044" s="64" t="str">
        <f>IF($C$669&gt;0,VLOOKUP($C1044,SPESA!$U$7:$Z$5006,3,FALSE),IF($C$670&gt;0,VLOOKUP($C1044,CASA!$U$7:$Z$3506,3,FALSE),IF($C$671&gt;0,VLOOKUP($C1044,PERSONALE!$U$7:$Z$3506,3,FALSE),IF($C$672&gt;0,VLOOKUP($C1044,ENTRATE!$U$7:$Z$1006,3,FALSE),""))))</f>
        <v/>
      </c>
      <c r="E1044" s="64" t="str">
        <f t="shared" si="50"/>
        <v/>
      </c>
      <c r="F1044" s="64" t="e">
        <f t="shared" si="51"/>
        <v>#NUM!</v>
      </c>
      <c r="G1044" s="63" t="str">
        <f>IF($C$669&gt;0,VLOOKUP($C1044,SPESA!$U$7:$Z$5006,5,FALSE),IF($C$670&gt;0,VLOOKUP($C1044,CASA!$U$7:$Z$3506,5,FALSE),IF($C$671&gt;0,VLOOKUP($C1044,PERSONALE!$U$7:$Z$3506,5,FALSE),IF($C$672&gt;0,VLOOKUP($C1044,ENTRATE!$U$7:$Z$1006,5,FALSE),""))))</f>
        <v/>
      </c>
      <c r="H1044" s="65" t="str">
        <f>IF($C$669&gt;0,VLOOKUP($C1044,SPESA!$U$7:$Z$5006,6,FALSE),IF($C$670&gt;0,VLOOKUP($C1044,CASA!$U$7:$Z$3506,6,FALSE),IF($C$671&gt;0,VLOOKUP($C1044,PERSONALE!$U$7:$Z$3506,6,FALSE),IF($C$672&gt;0,VLOOKUP($C1044,ENTRATE!$U$7:$Z$1006,6,FALSE),""))))</f>
        <v/>
      </c>
      <c r="I1044" s="264">
        <v>371</v>
      </c>
      <c r="J1044" s="66" t="e">
        <f t="shared" si="52"/>
        <v>#N/A</v>
      </c>
      <c r="K1044" s="1"/>
    </row>
    <row r="1045" spans="1:11" hidden="1">
      <c r="A1045" s="1"/>
      <c r="B1045" s="265" t="e">
        <f>VLOOKUP(E1045,$F$674:$I$1173,4,FALSE)+COUNTIF(J$674:J1044,J1045)</f>
        <v>#N/A</v>
      </c>
      <c r="C1045" s="264">
        <v>372</v>
      </c>
      <c r="D1045" s="64" t="str">
        <f>IF($C$669&gt;0,VLOOKUP($C1045,SPESA!$U$7:$Z$5006,3,FALSE),IF($C$670&gt;0,VLOOKUP($C1045,CASA!$U$7:$Z$3506,3,FALSE),IF($C$671&gt;0,VLOOKUP($C1045,PERSONALE!$U$7:$Z$3506,3,FALSE),IF($C$672&gt;0,VLOOKUP($C1045,ENTRATE!$U$7:$Z$1006,3,FALSE),""))))</f>
        <v/>
      </c>
      <c r="E1045" s="64" t="str">
        <f t="shared" si="50"/>
        <v/>
      </c>
      <c r="F1045" s="64" t="e">
        <f t="shared" si="51"/>
        <v>#NUM!</v>
      </c>
      <c r="G1045" s="63" t="str">
        <f>IF($C$669&gt;0,VLOOKUP($C1045,SPESA!$U$7:$Z$5006,5,FALSE),IF($C$670&gt;0,VLOOKUP($C1045,CASA!$U$7:$Z$3506,5,FALSE),IF($C$671&gt;0,VLOOKUP($C1045,PERSONALE!$U$7:$Z$3506,5,FALSE),IF($C$672&gt;0,VLOOKUP($C1045,ENTRATE!$U$7:$Z$1006,5,FALSE),""))))</f>
        <v/>
      </c>
      <c r="H1045" s="65" t="str">
        <f>IF($C$669&gt;0,VLOOKUP($C1045,SPESA!$U$7:$Z$5006,6,FALSE),IF($C$670&gt;0,VLOOKUP($C1045,CASA!$U$7:$Z$3506,6,FALSE),IF($C$671&gt;0,VLOOKUP($C1045,PERSONALE!$U$7:$Z$3506,6,FALSE),IF($C$672&gt;0,VLOOKUP($C1045,ENTRATE!$U$7:$Z$1006,6,FALSE),""))))</f>
        <v/>
      </c>
      <c r="I1045" s="264">
        <v>372</v>
      </c>
      <c r="J1045" s="66" t="e">
        <f t="shared" si="52"/>
        <v>#N/A</v>
      </c>
      <c r="K1045" s="1"/>
    </row>
    <row r="1046" spans="1:11" hidden="1">
      <c r="A1046" s="1"/>
      <c r="B1046" s="265" t="e">
        <f>VLOOKUP(E1046,$F$674:$I$1173,4,FALSE)+COUNTIF(J$674:J1045,J1046)</f>
        <v>#N/A</v>
      </c>
      <c r="C1046" s="264">
        <v>373</v>
      </c>
      <c r="D1046" s="64" t="str">
        <f>IF($C$669&gt;0,VLOOKUP($C1046,SPESA!$U$7:$Z$5006,3,FALSE),IF($C$670&gt;0,VLOOKUP($C1046,CASA!$U$7:$Z$3506,3,FALSE),IF($C$671&gt;0,VLOOKUP($C1046,PERSONALE!$U$7:$Z$3506,3,FALSE),IF($C$672&gt;0,VLOOKUP($C1046,ENTRATE!$U$7:$Z$1006,3,FALSE),""))))</f>
        <v/>
      </c>
      <c r="E1046" s="64" t="str">
        <f t="shared" si="50"/>
        <v/>
      </c>
      <c r="F1046" s="64" t="e">
        <f t="shared" si="51"/>
        <v>#NUM!</v>
      </c>
      <c r="G1046" s="63" t="str">
        <f>IF($C$669&gt;0,VLOOKUP($C1046,SPESA!$U$7:$Z$5006,5,FALSE),IF($C$670&gt;0,VLOOKUP($C1046,CASA!$U$7:$Z$3506,5,FALSE),IF($C$671&gt;0,VLOOKUP($C1046,PERSONALE!$U$7:$Z$3506,5,FALSE),IF($C$672&gt;0,VLOOKUP($C1046,ENTRATE!$U$7:$Z$1006,5,FALSE),""))))</f>
        <v/>
      </c>
      <c r="H1046" s="65" t="str">
        <f>IF($C$669&gt;0,VLOOKUP($C1046,SPESA!$U$7:$Z$5006,6,FALSE),IF($C$670&gt;0,VLOOKUP($C1046,CASA!$U$7:$Z$3506,6,FALSE),IF($C$671&gt;0,VLOOKUP($C1046,PERSONALE!$U$7:$Z$3506,6,FALSE),IF($C$672&gt;0,VLOOKUP($C1046,ENTRATE!$U$7:$Z$1006,6,FALSE),""))))</f>
        <v/>
      </c>
      <c r="I1046" s="264">
        <v>373</v>
      </c>
      <c r="J1046" s="66" t="e">
        <f t="shared" si="52"/>
        <v>#N/A</v>
      </c>
      <c r="K1046" s="1"/>
    </row>
    <row r="1047" spans="1:11" hidden="1">
      <c r="A1047" s="1"/>
      <c r="B1047" s="265" t="e">
        <f>VLOOKUP(E1047,$F$674:$I$1173,4,FALSE)+COUNTIF(J$674:J1046,J1047)</f>
        <v>#N/A</v>
      </c>
      <c r="C1047" s="264">
        <v>374</v>
      </c>
      <c r="D1047" s="64" t="str">
        <f>IF($C$669&gt;0,VLOOKUP($C1047,SPESA!$U$7:$Z$5006,3,FALSE),IF($C$670&gt;0,VLOOKUP($C1047,CASA!$U$7:$Z$3506,3,FALSE),IF($C$671&gt;0,VLOOKUP($C1047,PERSONALE!$U$7:$Z$3506,3,FALSE),IF($C$672&gt;0,VLOOKUP($C1047,ENTRATE!$U$7:$Z$1006,3,FALSE),""))))</f>
        <v/>
      </c>
      <c r="E1047" s="64" t="str">
        <f t="shared" si="50"/>
        <v/>
      </c>
      <c r="F1047" s="64" t="e">
        <f t="shared" si="51"/>
        <v>#NUM!</v>
      </c>
      <c r="G1047" s="63" t="str">
        <f>IF($C$669&gt;0,VLOOKUP($C1047,SPESA!$U$7:$Z$5006,5,FALSE),IF($C$670&gt;0,VLOOKUP($C1047,CASA!$U$7:$Z$3506,5,FALSE),IF($C$671&gt;0,VLOOKUP($C1047,PERSONALE!$U$7:$Z$3506,5,FALSE),IF($C$672&gt;0,VLOOKUP($C1047,ENTRATE!$U$7:$Z$1006,5,FALSE),""))))</f>
        <v/>
      </c>
      <c r="H1047" s="65" t="str">
        <f>IF($C$669&gt;0,VLOOKUP($C1047,SPESA!$U$7:$Z$5006,6,FALSE),IF($C$670&gt;0,VLOOKUP($C1047,CASA!$U$7:$Z$3506,6,FALSE),IF($C$671&gt;0,VLOOKUP($C1047,PERSONALE!$U$7:$Z$3506,6,FALSE),IF($C$672&gt;0,VLOOKUP($C1047,ENTRATE!$U$7:$Z$1006,6,FALSE),""))))</f>
        <v/>
      </c>
      <c r="I1047" s="264">
        <v>374</v>
      </c>
      <c r="J1047" s="66" t="e">
        <f t="shared" si="52"/>
        <v>#N/A</v>
      </c>
      <c r="K1047" s="1"/>
    </row>
    <row r="1048" spans="1:11" hidden="1">
      <c r="A1048" s="1"/>
      <c r="B1048" s="265" t="e">
        <f>VLOOKUP(E1048,$F$674:$I$1173,4,FALSE)+COUNTIF(J$674:J1047,J1048)</f>
        <v>#N/A</v>
      </c>
      <c r="C1048" s="264">
        <v>375</v>
      </c>
      <c r="D1048" s="64" t="str">
        <f>IF($C$669&gt;0,VLOOKUP($C1048,SPESA!$U$7:$Z$5006,3,FALSE),IF($C$670&gt;0,VLOOKUP($C1048,CASA!$U$7:$Z$3506,3,FALSE),IF($C$671&gt;0,VLOOKUP($C1048,PERSONALE!$U$7:$Z$3506,3,FALSE),IF($C$672&gt;0,VLOOKUP($C1048,ENTRATE!$U$7:$Z$1006,3,FALSE),""))))</f>
        <v/>
      </c>
      <c r="E1048" s="64" t="str">
        <f t="shared" si="50"/>
        <v/>
      </c>
      <c r="F1048" s="64" t="e">
        <f t="shared" si="51"/>
        <v>#NUM!</v>
      </c>
      <c r="G1048" s="63" t="str">
        <f>IF($C$669&gt;0,VLOOKUP($C1048,SPESA!$U$7:$Z$5006,5,FALSE),IF($C$670&gt;0,VLOOKUP($C1048,CASA!$U$7:$Z$3506,5,FALSE),IF($C$671&gt;0,VLOOKUP($C1048,PERSONALE!$U$7:$Z$3506,5,FALSE),IF($C$672&gt;0,VLOOKUP($C1048,ENTRATE!$U$7:$Z$1006,5,FALSE),""))))</f>
        <v/>
      </c>
      <c r="H1048" s="65" t="str">
        <f>IF($C$669&gt;0,VLOOKUP($C1048,SPESA!$U$7:$Z$5006,6,FALSE),IF($C$670&gt;0,VLOOKUP($C1048,CASA!$U$7:$Z$3506,6,FALSE),IF($C$671&gt;0,VLOOKUP($C1048,PERSONALE!$U$7:$Z$3506,6,FALSE),IF($C$672&gt;0,VLOOKUP($C1048,ENTRATE!$U$7:$Z$1006,6,FALSE),""))))</f>
        <v/>
      </c>
      <c r="I1048" s="264">
        <v>375</v>
      </c>
      <c r="J1048" s="66" t="e">
        <f t="shared" si="52"/>
        <v>#N/A</v>
      </c>
      <c r="K1048" s="1"/>
    </row>
    <row r="1049" spans="1:11" hidden="1">
      <c r="A1049" s="1"/>
      <c r="B1049" s="265" t="e">
        <f>VLOOKUP(E1049,$F$674:$I$1173,4,FALSE)+COUNTIF(J$674:J1048,J1049)</f>
        <v>#N/A</v>
      </c>
      <c r="C1049" s="264">
        <v>376</v>
      </c>
      <c r="D1049" s="64" t="str">
        <f>IF($C$669&gt;0,VLOOKUP($C1049,SPESA!$U$7:$Z$5006,3,FALSE),IF($C$670&gt;0,VLOOKUP($C1049,CASA!$U$7:$Z$3506,3,FALSE),IF($C$671&gt;0,VLOOKUP($C1049,PERSONALE!$U$7:$Z$3506,3,FALSE),IF($C$672&gt;0,VLOOKUP($C1049,ENTRATE!$U$7:$Z$1006,3,FALSE),""))))</f>
        <v/>
      </c>
      <c r="E1049" s="64" t="str">
        <f t="shared" si="50"/>
        <v/>
      </c>
      <c r="F1049" s="64" t="e">
        <f t="shared" si="51"/>
        <v>#NUM!</v>
      </c>
      <c r="G1049" s="63" t="str">
        <f>IF($C$669&gt;0,VLOOKUP($C1049,SPESA!$U$7:$Z$5006,5,FALSE),IF($C$670&gt;0,VLOOKUP($C1049,CASA!$U$7:$Z$3506,5,FALSE),IF($C$671&gt;0,VLOOKUP($C1049,PERSONALE!$U$7:$Z$3506,5,FALSE),IF($C$672&gt;0,VLOOKUP($C1049,ENTRATE!$U$7:$Z$1006,5,FALSE),""))))</f>
        <v/>
      </c>
      <c r="H1049" s="65" t="str">
        <f>IF($C$669&gt;0,VLOOKUP($C1049,SPESA!$U$7:$Z$5006,6,FALSE),IF($C$670&gt;0,VLOOKUP($C1049,CASA!$U$7:$Z$3506,6,FALSE),IF($C$671&gt;0,VLOOKUP($C1049,PERSONALE!$U$7:$Z$3506,6,FALSE),IF($C$672&gt;0,VLOOKUP($C1049,ENTRATE!$U$7:$Z$1006,6,FALSE),""))))</f>
        <v/>
      </c>
      <c r="I1049" s="264">
        <v>376</v>
      </c>
      <c r="J1049" s="66" t="e">
        <f t="shared" si="52"/>
        <v>#N/A</v>
      </c>
      <c r="K1049" s="1"/>
    </row>
    <row r="1050" spans="1:11" hidden="1">
      <c r="A1050" s="1"/>
      <c r="B1050" s="265" t="e">
        <f>VLOOKUP(E1050,$F$674:$I$1173,4,FALSE)+COUNTIF(J$674:J1049,J1050)</f>
        <v>#N/A</v>
      </c>
      <c r="C1050" s="264">
        <v>377</v>
      </c>
      <c r="D1050" s="64" t="str">
        <f>IF($C$669&gt;0,VLOOKUP($C1050,SPESA!$U$7:$Z$5006,3,FALSE),IF($C$670&gt;0,VLOOKUP($C1050,CASA!$U$7:$Z$3506,3,FALSE),IF($C$671&gt;0,VLOOKUP($C1050,PERSONALE!$U$7:$Z$3506,3,FALSE),IF($C$672&gt;0,VLOOKUP($C1050,ENTRATE!$U$7:$Z$1006,3,FALSE),""))))</f>
        <v/>
      </c>
      <c r="E1050" s="64" t="str">
        <f t="shared" si="50"/>
        <v/>
      </c>
      <c r="F1050" s="64" t="e">
        <f t="shared" si="51"/>
        <v>#NUM!</v>
      </c>
      <c r="G1050" s="63" t="str">
        <f>IF($C$669&gt;0,VLOOKUP($C1050,SPESA!$U$7:$Z$5006,5,FALSE),IF($C$670&gt;0,VLOOKUP($C1050,CASA!$U$7:$Z$3506,5,FALSE),IF($C$671&gt;0,VLOOKUP($C1050,PERSONALE!$U$7:$Z$3506,5,FALSE),IF($C$672&gt;0,VLOOKUP($C1050,ENTRATE!$U$7:$Z$1006,5,FALSE),""))))</f>
        <v/>
      </c>
      <c r="H1050" s="65" t="str">
        <f>IF($C$669&gt;0,VLOOKUP($C1050,SPESA!$U$7:$Z$5006,6,FALSE),IF($C$670&gt;0,VLOOKUP($C1050,CASA!$U$7:$Z$3506,6,FALSE),IF($C$671&gt;0,VLOOKUP($C1050,PERSONALE!$U$7:$Z$3506,6,FALSE),IF($C$672&gt;0,VLOOKUP($C1050,ENTRATE!$U$7:$Z$1006,6,FALSE),""))))</f>
        <v/>
      </c>
      <c r="I1050" s="264">
        <v>377</v>
      </c>
      <c r="J1050" s="66" t="e">
        <f t="shared" si="52"/>
        <v>#N/A</v>
      </c>
      <c r="K1050" s="1"/>
    </row>
    <row r="1051" spans="1:11" hidden="1">
      <c r="A1051" s="1"/>
      <c r="B1051" s="265" t="e">
        <f>VLOOKUP(E1051,$F$674:$I$1173,4,FALSE)+COUNTIF(J$674:J1050,J1051)</f>
        <v>#N/A</v>
      </c>
      <c r="C1051" s="264">
        <v>378</v>
      </c>
      <c r="D1051" s="64" t="str">
        <f>IF($C$669&gt;0,VLOOKUP($C1051,SPESA!$U$7:$Z$5006,3,FALSE),IF($C$670&gt;0,VLOOKUP($C1051,CASA!$U$7:$Z$3506,3,FALSE),IF($C$671&gt;0,VLOOKUP($C1051,PERSONALE!$U$7:$Z$3506,3,FALSE),IF($C$672&gt;0,VLOOKUP($C1051,ENTRATE!$U$7:$Z$1006,3,FALSE),""))))</f>
        <v/>
      </c>
      <c r="E1051" s="64" t="str">
        <f t="shared" si="50"/>
        <v/>
      </c>
      <c r="F1051" s="64" t="e">
        <f t="shared" si="51"/>
        <v>#NUM!</v>
      </c>
      <c r="G1051" s="63" t="str">
        <f>IF($C$669&gt;0,VLOOKUP($C1051,SPESA!$U$7:$Z$5006,5,FALSE),IF($C$670&gt;0,VLOOKUP($C1051,CASA!$U$7:$Z$3506,5,FALSE),IF($C$671&gt;0,VLOOKUP($C1051,PERSONALE!$U$7:$Z$3506,5,FALSE),IF($C$672&gt;0,VLOOKUP($C1051,ENTRATE!$U$7:$Z$1006,5,FALSE),""))))</f>
        <v/>
      </c>
      <c r="H1051" s="65" t="str">
        <f>IF($C$669&gt;0,VLOOKUP($C1051,SPESA!$U$7:$Z$5006,6,FALSE),IF($C$670&gt;0,VLOOKUP($C1051,CASA!$U$7:$Z$3506,6,FALSE),IF($C$671&gt;0,VLOOKUP($C1051,PERSONALE!$U$7:$Z$3506,6,FALSE),IF($C$672&gt;0,VLOOKUP($C1051,ENTRATE!$U$7:$Z$1006,6,FALSE),""))))</f>
        <v/>
      </c>
      <c r="I1051" s="264">
        <v>378</v>
      </c>
      <c r="J1051" s="66" t="e">
        <f t="shared" si="52"/>
        <v>#N/A</v>
      </c>
      <c r="K1051" s="1"/>
    </row>
    <row r="1052" spans="1:11" hidden="1">
      <c r="A1052" s="1"/>
      <c r="B1052" s="265" t="e">
        <f>VLOOKUP(E1052,$F$674:$I$1173,4,FALSE)+COUNTIF(J$674:J1051,J1052)</f>
        <v>#N/A</v>
      </c>
      <c r="C1052" s="264">
        <v>379</v>
      </c>
      <c r="D1052" s="64" t="str">
        <f>IF($C$669&gt;0,VLOOKUP($C1052,SPESA!$U$7:$Z$5006,3,FALSE),IF($C$670&gt;0,VLOOKUP($C1052,CASA!$U$7:$Z$3506,3,FALSE),IF($C$671&gt;0,VLOOKUP($C1052,PERSONALE!$U$7:$Z$3506,3,FALSE),IF($C$672&gt;0,VLOOKUP($C1052,ENTRATE!$U$7:$Z$1006,3,FALSE),""))))</f>
        <v/>
      </c>
      <c r="E1052" s="64" t="str">
        <f t="shared" si="50"/>
        <v/>
      </c>
      <c r="F1052" s="64" t="e">
        <f t="shared" si="51"/>
        <v>#NUM!</v>
      </c>
      <c r="G1052" s="63" t="str">
        <f>IF($C$669&gt;0,VLOOKUP($C1052,SPESA!$U$7:$Z$5006,5,FALSE),IF($C$670&gt;0,VLOOKUP($C1052,CASA!$U$7:$Z$3506,5,FALSE),IF($C$671&gt;0,VLOOKUP($C1052,PERSONALE!$U$7:$Z$3506,5,FALSE),IF($C$672&gt;0,VLOOKUP($C1052,ENTRATE!$U$7:$Z$1006,5,FALSE),""))))</f>
        <v/>
      </c>
      <c r="H1052" s="65" t="str">
        <f>IF($C$669&gt;0,VLOOKUP($C1052,SPESA!$U$7:$Z$5006,6,FALSE),IF($C$670&gt;0,VLOOKUP($C1052,CASA!$U$7:$Z$3506,6,FALSE),IF($C$671&gt;0,VLOOKUP($C1052,PERSONALE!$U$7:$Z$3506,6,FALSE),IF($C$672&gt;0,VLOOKUP($C1052,ENTRATE!$U$7:$Z$1006,6,FALSE),""))))</f>
        <v/>
      </c>
      <c r="I1052" s="264">
        <v>379</v>
      </c>
      <c r="J1052" s="66" t="e">
        <f t="shared" si="52"/>
        <v>#N/A</v>
      </c>
      <c r="K1052" s="1"/>
    </row>
    <row r="1053" spans="1:11" hidden="1">
      <c r="A1053" s="1"/>
      <c r="B1053" s="265" t="e">
        <f>VLOOKUP(E1053,$F$674:$I$1173,4,FALSE)+COUNTIF(J$674:J1052,J1053)</f>
        <v>#N/A</v>
      </c>
      <c r="C1053" s="264">
        <v>380</v>
      </c>
      <c r="D1053" s="64" t="str">
        <f>IF($C$669&gt;0,VLOOKUP($C1053,SPESA!$U$7:$Z$5006,3,FALSE),IF($C$670&gt;0,VLOOKUP($C1053,CASA!$U$7:$Z$3506,3,FALSE),IF($C$671&gt;0,VLOOKUP($C1053,PERSONALE!$U$7:$Z$3506,3,FALSE),IF($C$672&gt;0,VLOOKUP($C1053,ENTRATE!$U$7:$Z$1006,3,FALSE),""))))</f>
        <v/>
      </c>
      <c r="E1053" s="64" t="str">
        <f t="shared" si="50"/>
        <v/>
      </c>
      <c r="F1053" s="64" t="e">
        <f t="shared" si="51"/>
        <v>#NUM!</v>
      </c>
      <c r="G1053" s="63" t="str">
        <f>IF($C$669&gt;0,VLOOKUP($C1053,SPESA!$U$7:$Z$5006,5,FALSE),IF($C$670&gt;0,VLOOKUP($C1053,CASA!$U$7:$Z$3506,5,FALSE),IF($C$671&gt;0,VLOOKUP($C1053,PERSONALE!$U$7:$Z$3506,5,FALSE),IF($C$672&gt;0,VLOOKUP($C1053,ENTRATE!$U$7:$Z$1006,5,FALSE),""))))</f>
        <v/>
      </c>
      <c r="H1053" s="65" t="str">
        <f>IF($C$669&gt;0,VLOOKUP($C1053,SPESA!$U$7:$Z$5006,6,FALSE),IF($C$670&gt;0,VLOOKUP($C1053,CASA!$U$7:$Z$3506,6,FALSE),IF($C$671&gt;0,VLOOKUP($C1053,PERSONALE!$U$7:$Z$3506,6,FALSE),IF($C$672&gt;0,VLOOKUP($C1053,ENTRATE!$U$7:$Z$1006,6,FALSE),""))))</f>
        <v/>
      </c>
      <c r="I1053" s="264">
        <v>380</v>
      </c>
      <c r="J1053" s="66" t="e">
        <f t="shared" si="52"/>
        <v>#N/A</v>
      </c>
      <c r="K1053" s="1"/>
    </row>
    <row r="1054" spans="1:11" hidden="1">
      <c r="A1054" s="1"/>
      <c r="B1054" s="265" t="e">
        <f>VLOOKUP(E1054,$F$674:$I$1173,4,FALSE)+COUNTIF(J$674:J1053,J1054)</f>
        <v>#N/A</v>
      </c>
      <c r="C1054" s="264">
        <v>381</v>
      </c>
      <c r="D1054" s="64" t="str">
        <f>IF($C$669&gt;0,VLOOKUP($C1054,SPESA!$U$7:$Z$5006,3,FALSE),IF($C$670&gt;0,VLOOKUP($C1054,CASA!$U$7:$Z$3506,3,FALSE),IF($C$671&gt;0,VLOOKUP($C1054,PERSONALE!$U$7:$Z$3506,3,FALSE),IF($C$672&gt;0,VLOOKUP($C1054,ENTRATE!$U$7:$Z$1006,3,FALSE),""))))</f>
        <v/>
      </c>
      <c r="E1054" s="64" t="str">
        <f t="shared" si="50"/>
        <v/>
      </c>
      <c r="F1054" s="64" t="e">
        <f t="shared" si="51"/>
        <v>#NUM!</v>
      </c>
      <c r="G1054" s="63" t="str">
        <f>IF($C$669&gt;0,VLOOKUP($C1054,SPESA!$U$7:$Z$5006,5,FALSE),IF($C$670&gt;0,VLOOKUP($C1054,CASA!$U$7:$Z$3506,5,FALSE),IF($C$671&gt;0,VLOOKUP($C1054,PERSONALE!$U$7:$Z$3506,5,FALSE),IF($C$672&gt;0,VLOOKUP($C1054,ENTRATE!$U$7:$Z$1006,5,FALSE),""))))</f>
        <v/>
      </c>
      <c r="H1054" s="65" t="str">
        <f>IF($C$669&gt;0,VLOOKUP($C1054,SPESA!$U$7:$Z$5006,6,FALSE),IF($C$670&gt;0,VLOOKUP($C1054,CASA!$U$7:$Z$3506,6,FALSE),IF($C$671&gt;0,VLOOKUP($C1054,PERSONALE!$U$7:$Z$3506,6,FALSE),IF($C$672&gt;0,VLOOKUP($C1054,ENTRATE!$U$7:$Z$1006,6,FALSE),""))))</f>
        <v/>
      </c>
      <c r="I1054" s="264">
        <v>381</v>
      </c>
      <c r="J1054" s="66" t="e">
        <f t="shared" si="52"/>
        <v>#N/A</v>
      </c>
      <c r="K1054" s="1"/>
    </row>
    <row r="1055" spans="1:11" hidden="1">
      <c r="A1055" s="1"/>
      <c r="B1055" s="265" t="e">
        <f>VLOOKUP(E1055,$F$674:$I$1173,4,FALSE)+COUNTIF(J$674:J1054,J1055)</f>
        <v>#N/A</v>
      </c>
      <c r="C1055" s="264">
        <v>382</v>
      </c>
      <c r="D1055" s="64" t="str">
        <f>IF($C$669&gt;0,VLOOKUP($C1055,SPESA!$U$7:$Z$5006,3,FALSE),IF($C$670&gt;0,VLOOKUP($C1055,CASA!$U$7:$Z$3506,3,FALSE),IF($C$671&gt;0,VLOOKUP($C1055,PERSONALE!$U$7:$Z$3506,3,FALSE),IF($C$672&gt;0,VLOOKUP($C1055,ENTRATE!$U$7:$Z$1006,3,FALSE),""))))</f>
        <v/>
      </c>
      <c r="E1055" s="64" t="str">
        <f t="shared" si="50"/>
        <v/>
      </c>
      <c r="F1055" s="64" t="e">
        <f t="shared" si="51"/>
        <v>#NUM!</v>
      </c>
      <c r="G1055" s="63" t="str">
        <f>IF($C$669&gt;0,VLOOKUP($C1055,SPESA!$U$7:$Z$5006,5,FALSE),IF($C$670&gt;0,VLOOKUP($C1055,CASA!$U$7:$Z$3506,5,FALSE),IF($C$671&gt;0,VLOOKUP($C1055,PERSONALE!$U$7:$Z$3506,5,FALSE),IF($C$672&gt;0,VLOOKUP($C1055,ENTRATE!$U$7:$Z$1006,5,FALSE),""))))</f>
        <v/>
      </c>
      <c r="H1055" s="65" t="str">
        <f>IF($C$669&gt;0,VLOOKUP($C1055,SPESA!$U$7:$Z$5006,6,FALSE),IF($C$670&gt;0,VLOOKUP($C1055,CASA!$U$7:$Z$3506,6,FALSE),IF($C$671&gt;0,VLOOKUP($C1055,PERSONALE!$U$7:$Z$3506,6,FALSE),IF($C$672&gt;0,VLOOKUP($C1055,ENTRATE!$U$7:$Z$1006,6,FALSE),""))))</f>
        <v/>
      </c>
      <c r="I1055" s="264">
        <v>382</v>
      </c>
      <c r="J1055" s="66" t="e">
        <f t="shared" si="52"/>
        <v>#N/A</v>
      </c>
      <c r="K1055" s="1"/>
    </row>
    <row r="1056" spans="1:11" hidden="1">
      <c r="A1056" s="1"/>
      <c r="B1056" s="265" t="e">
        <f>VLOOKUP(E1056,$F$674:$I$1173,4,FALSE)+COUNTIF(J$674:J1055,J1056)</f>
        <v>#N/A</v>
      </c>
      <c r="C1056" s="264">
        <v>383</v>
      </c>
      <c r="D1056" s="64" t="str">
        <f>IF($C$669&gt;0,VLOOKUP($C1056,SPESA!$U$7:$Z$5006,3,FALSE),IF($C$670&gt;0,VLOOKUP($C1056,CASA!$U$7:$Z$3506,3,FALSE),IF($C$671&gt;0,VLOOKUP($C1056,PERSONALE!$U$7:$Z$3506,3,FALSE),IF($C$672&gt;0,VLOOKUP($C1056,ENTRATE!$U$7:$Z$1006,3,FALSE),""))))</f>
        <v/>
      </c>
      <c r="E1056" s="64" t="str">
        <f t="shared" si="50"/>
        <v/>
      </c>
      <c r="F1056" s="64" t="e">
        <f t="shared" si="51"/>
        <v>#NUM!</v>
      </c>
      <c r="G1056" s="63" t="str">
        <f>IF($C$669&gt;0,VLOOKUP($C1056,SPESA!$U$7:$Z$5006,5,FALSE),IF($C$670&gt;0,VLOOKUP($C1056,CASA!$U$7:$Z$3506,5,FALSE),IF($C$671&gt;0,VLOOKUP($C1056,PERSONALE!$U$7:$Z$3506,5,FALSE),IF($C$672&gt;0,VLOOKUP($C1056,ENTRATE!$U$7:$Z$1006,5,FALSE),""))))</f>
        <v/>
      </c>
      <c r="H1056" s="65" t="str">
        <f>IF($C$669&gt;0,VLOOKUP($C1056,SPESA!$U$7:$Z$5006,6,FALSE),IF($C$670&gt;0,VLOOKUP($C1056,CASA!$U$7:$Z$3506,6,FALSE),IF($C$671&gt;0,VLOOKUP($C1056,PERSONALE!$U$7:$Z$3506,6,FALSE),IF($C$672&gt;0,VLOOKUP($C1056,ENTRATE!$U$7:$Z$1006,6,FALSE),""))))</f>
        <v/>
      </c>
      <c r="I1056" s="264">
        <v>383</v>
      </c>
      <c r="J1056" s="66" t="e">
        <f t="shared" si="52"/>
        <v>#N/A</v>
      </c>
      <c r="K1056" s="1"/>
    </row>
    <row r="1057" spans="1:11" hidden="1">
      <c r="A1057" s="1"/>
      <c r="B1057" s="265" t="e">
        <f>VLOOKUP(E1057,$F$674:$I$1173,4,FALSE)+COUNTIF(J$674:J1056,J1057)</f>
        <v>#N/A</v>
      </c>
      <c r="C1057" s="264">
        <v>384</v>
      </c>
      <c r="D1057" s="64" t="str">
        <f>IF($C$669&gt;0,VLOOKUP($C1057,SPESA!$U$7:$Z$5006,3,FALSE),IF($C$670&gt;0,VLOOKUP($C1057,CASA!$U$7:$Z$3506,3,FALSE),IF($C$671&gt;0,VLOOKUP($C1057,PERSONALE!$U$7:$Z$3506,3,FALSE),IF($C$672&gt;0,VLOOKUP($C1057,ENTRATE!$U$7:$Z$1006,3,FALSE),""))))</f>
        <v/>
      </c>
      <c r="E1057" s="64" t="str">
        <f t="shared" si="50"/>
        <v/>
      </c>
      <c r="F1057" s="64" t="e">
        <f t="shared" si="51"/>
        <v>#NUM!</v>
      </c>
      <c r="G1057" s="63" t="str">
        <f>IF($C$669&gt;0,VLOOKUP($C1057,SPESA!$U$7:$Z$5006,5,FALSE),IF($C$670&gt;0,VLOOKUP($C1057,CASA!$U$7:$Z$3506,5,FALSE),IF($C$671&gt;0,VLOOKUP($C1057,PERSONALE!$U$7:$Z$3506,5,FALSE),IF($C$672&gt;0,VLOOKUP($C1057,ENTRATE!$U$7:$Z$1006,5,FALSE),""))))</f>
        <v/>
      </c>
      <c r="H1057" s="65" t="str">
        <f>IF($C$669&gt;0,VLOOKUP($C1057,SPESA!$U$7:$Z$5006,6,FALSE),IF($C$670&gt;0,VLOOKUP($C1057,CASA!$U$7:$Z$3506,6,FALSE),IF($C$671&gt;0,VLOOKUP($C1057,PERSONALE!$U$7:$Z$3506,6,FALSE),IF($C$672&gt;0,VLOOKUP($C1057,ENTRATE!$U$7:$Z$1006,6,FALSE),""))))</f>
        <v/>
      </c>
      <c r="I1057" s="264">
        <v>384</v>
      </c>
      <c r="J1057" s="66" t="e">
        <f t="shared" si="52"/>
        <v>#N/A</v>
      </c>
      <c r="K1057" s="1"/>
    </row>
    <row r="1058" spans="1:11" hidden="1">
      <c r="A1058" s="1"/>
      <c r="B1058" s="265" t="e">
        <f>VLOOKUP(E1058,$F$674:$I$1173,4,FALSE)+COUNTIF(J$674:J1057,J1058)</f>
        <v>#N/A</v>
      </c>
      <c r="C1058" s="264">
        <v>385</v>
      </c>
      <c r="D1058" s="64" t="str">
        <f>IF($C$669&gt;0,VLOOKUP($C1058,SPESA!$U$7:$Z$5006,3,FALSE),IF($C$670&gt;0,VLOOKUP($C1058,CASA!$U$7:$Z$3506,3,FALSE),IF($C$671&gt;0,VLOOKUP($C1058,PERSONALE!$U$7:$Z$3506,3,FALSE),IF($C$672&gt;0,VLOOKUP($C1058,ENTRATE!$U$7:$Z$1006,3,FALSE),""))))</f>
        <v/>
      </c>
      <c r="E1058" s="64" t="str">
        <f t="shared" si="50"/>
        <v/>
      </c>
      <c r="F1058" s="64" t="e">
        <f t="shared" si="51"/>
        <v>#NUM!</v>
      </c>
      <c r="G1058" s="63" t="str">
        <f>IF($C$669&gt;0,VLOOKUP($C1058,SPESA!$U$7:$Z$5006,5,FALSE),IF($C$670&gt;0,VLOOKUP($C1058,CASA!$U$7:$Z$3506,5,FALSE),IF($C$671&gt;0,VLOOKUP($C1058,PERSONALE!$U$7:$Z$3506,5,FALSE),IF($C$672&gt;0,VLOOKUP($C1058,ENTRATE!$U$7:$Z$1006,5,FALSE),""))))</f>
        <v/>
      </c>
      <c r="H1058" s="65" t="str">
        <f>IF($C$669&gt;0,VLOOKUP($C1058,SPESA!$U$7:$Z$5006,6,FALSE),IF($C$670&gt;0,VLOOKUP($C1058,CASA!$U$7:$Z$3506,6,FALSE),IF($C$671&gt;0,VLOOKUP($C1058,PERSONALE!$U$7:$Z$3506,6,FALSE),IF($C$672&gt;0,VLOOKUP($C1058,ENTRATE!$U$7:$Z$1006,6,FALSE),""))))</f>
        <v/>
      </c>
      <c r="I1058" s="264">
        <v>385</v>
      </c>
      <c r="J1058" s="66" t="e">
        <f t="shared" si="52"/>
        <v>#N/A</v>
      </c>
      <c r="K1058" s="1"/>
    </row>
    <row r="1059" spans="1:11" hidden="1">
      <c r="A1059" s="1"/>
      <c r="B1059" s="265" t="e">
        <f>VLOOKUP(E1059,$F$674:$I$1173,4,FALSE)+COUNTIF(J$674:J1058,J1059)</f>
        <v>#N/A</v>
      </c>
      <c r="C1059" s="264">
        <v>386</v>
      </c>
      <c r="D1059" s="64" t="str">
        <f>IF($C$669&gt;0,VLOOKUP($C1059,SPESA!$U$7:$Z$5006,3,FALSE),IF($C$670&gt;0,VLOOKUP($C1059,CASA!$U$7:$Z$3506,3,FALSE),IF($C$671&gt;0,VLOOKUP($C1059,PERSONALE!$U$7:$Z$3506,3,FALSE),IF($C$672&gt;0,VLOOKUP($C1059,ENTRATE!$U$7:$Z$1006,3,FALSE),""))))</f>
        <v/>
      </c>
      <c r="E1059" s="64" t="str">
        <f t="shared" ref="E1059:E1122" si="53">IF(ISERROR(D1059),"",D1059)</f>
        <v/>
      </c>
      <c r="F1059" s="64" t="e">
        <f t="shared" ref="F1059:F1122" si="54">SMALL(E$674:E$1173,C1059)</f>
        <v>#NUM!</v>
      </c>
      <c r="G1059" s="63" t="str">
        <f>IF($C$669&gt;0,VLOOKUP($C1059,SPESA!$U$7:$Z$5006,5,FALSE),IF($C$670&gt;0,VLOOKUP($C1059,CASA!$U$7:$Z$3506,5,FALSE),IF($C$671&gt;0,VLOOKUP($C1059,PERSONALE!$U$7:$Z$3506,5,FALSE),IF($C$672&gt;0,VLOOKUP($C1059,ENTRATE!$U$7:$Z$1006,5,FALSE),""))))</f>
        <v/>
      </c>
      <c r="H1059" s="65" t="str">
        <f>IF($C$669&gt;0,VLOOKUP($C1059,SPESA!$U$7:$Z$5006,6,FALSE),IF($C$670&gt;0,VLOOKUP($C1059,CASA!$U$7:$Z$3506,6,FALSE),IF($C$671&gt;0,VLOOKUP($C1059,PERSONALE!$U$7:$Z$3506,6,FALSE),IF($C$672&gt;0,VLOOKUP($C1059,ENTRATE!$U$7:$Z$1006,6,FALSE),""))))</f>
        <v/>
      </c>
      <c r="I1059" s="264">
        <v>386</v>
      </c>
      <c r="J1059" s="66" t="e">
        <f t="shared" ref="J1059:J1122" si="55">VLOOKUP(D1059,$F$674:$I$1173,4,FALSE)</f>
        <v>#N/A</v>
      </c>
      <c r="K1059" s="1"/>
    </row>
    <row r="1060" spans="1:11" hidden="1">
      <c r="A1060" s="1"/>
      <c r="B1060" s="265" t="e">
        <f>VLOOKUP(E1060,$F$674:$I$1173,4,FALSE)+COUNTIF(J$674:J1059,J1060)</f>
        <v>#N/A</v>
      </c>
      <c r="C1060" s="264">
        <v>387</v>
      </c>
      <c r="D1060" s="64" t="str">
        <f>IF($C$669&gt;0,VLOOKUP($C1060,SPESA!$U$7:$Z$5006,3,FALSE),IF($C$670&gt;0,VLOOKUP($C1060,CASA!$U$7:$Z$3506,3,FALSE),IF($C$671&gt;0,VLOOKUP($C1060,PERSONALE!$U$7:$Z$3506,3,FALSE),IF($C$672&gt;0,VLOOKUP($C1060,ENTRATE!$U$7:$Z$1006,3,FALSE),""))))</f>
        <v/>
      </c>
      <c r="E1060" s="64" t="str">
        <f t="shared" si="53"/>
        <v/>
      </c>
      <c r="F1060" s="64" t="e">
        <f t="shared" si="54"/>
        <v>#NUM!</v>
      </c>
      <c r="G1060" s="63" t="str">
        <f>IF($C$669&gt;0,VLOOKUP($C1060,SPESA!$U$7:$Z$5006,5,FALSE),IF($C$670&gt;0,VLOOKUP($C1060,CASA!$U$7:$Z$3506,5,FALSE),IF($C$671&gt;0,VLOOKUP($C1060,PERSONALE!$U$7:$Z$3506,5,FALSE),IF($C$672&gt;0,VLOOKUP($C1060,ENTRATE!$U$7:$Z$1006,5,FALSE),""))))</f>
        <v/>
      </c>
      <c r="H1060" s="65" t="str">
        <f>IF($C$669&gt;0,VLOOKUP($C1060,SPESA!$U$7:$Z$5006,6,FALSE),IF($C$670&gt;0,VLOOKUP($C1060,CASA!$U$7:$Z$3506,6,FALSE),IF($C$671&gt;0,VLOOKUP($C1060,PERSONALE!$U$7:$Z$3506,6,FALSE),IF($C$672&gt;0,VLOOKUP($C1060,ENTRATE!$U$7:$Z$1006,6,FALSE),""))))</f>
        <v/>
      </c>
      <c r="I1060" s="264">
        <v>387</v>
      </c>
      <c r="J1060" s="66" t="e">
        <f t="shared" si="55"/>
        <v>#N/A</v>
      </c>
      <c r="K1060" s="1"/>
    </row>
    <row r="1061" spans="1:11" hidden="1">
      <c r="A1061" s="1"/>
      <c r="B1061" s="265" t="e">
        <f>VLOOKUP(E1061,$F$674:$I$1173,4,FALSE)+COUNTIF(J$674:J1060,J1061)</f>
        <v>#N/A</v>
      </c>
      <c r="C1061" s="264">
        <v>388</v>
      </c>
      <c r="D1061" s="64" t="str">
        <f>IF($C$669&gt;0,VLOOKUP($C1061,SPESA!$U$7:$Z$5006,3,FALSE),IF($C$670&gt;0,VLOOKUP($C1061,CASA!$U$7:$Z$3506,3,FALSE),IF($C$671&gt;0,VLOOKUP($C1061,PERSONALE!$U$7:$Z$3506,3,FALSE),IF($C$672&gt;0,VLOOKUP($C1061,ENTRATE!$U$7:$Z$1006,3,FALSE),""))))</f>
        <v/>
      </c>
      <c r="E1061" s="64" t="str">
        <f t="shared" si="53"/>
        <v/>
      </c>
      <c r="F1061" s="64" t="e">
        <f t="shared" si="54"/>
        <v>#NUM!</v>
      </c>
      <c r="G1061" s="63" t="str">
        <f>IF($C$669&gt;0,VLOOKUP($C1061,SPESA!$U$7:$Z$5006,5,FALSE),IF($C$670&gt;0,VLOOKUP($C1061,CASA!$U$7:$Z$3506,5,FALSE),IF($C$671&gt;0,VLOOKUP($C1061,PERSONALE!$U$7:$Z$3506,5,FALSE),IF($C$672&gt;0,VLOOKUP($C1061,ENTRATE!$U$7:$Z$1006,5,FALSE),""))))</f>
        <v/>
      </c>
      <c r="H1061" s="65" t="str">
        <f>IF($C$669&gt;0,VLOOKUP($C1061,SPESA!$U$7:$Z$5006,6,FALSE),IF($C$670&gt;0,VLOOKUP($C1061,CASA!$U$7:$Z$3506,6,FALSE),IF($C$671&gt;0,VLOOKUP($C1061,PERSONALE!$U$7:$Z$3506,6,FALSE),IF($C$672&gt;0,VLOOKUP($C1061,ENTRATE!$U$7:$Z$1006,6,FALSE),""))))</f>
        <v/>
      </c>
      <c r="I1061" s="264">
        <v>388</v>
      </c>
      <c r="J1061" s="66" t="e">
        <f t="shared" si="55"/>
        <v>#N/A</v>
      </c>
      <c r="K1061" s="1"/>
    </row>
    <row r="1062" spans="1:11" hidden="1">
      <c r="A1062" s="1"/>
      <c r="B1062" s="265" t="e">
        <f>VLOOKUP(E1062,$F$674:$I$1173,4,FALSE)+COUNTIF(J$674:J1061,J1062)</f>
        <v>#N/A</v>
      </c>
      <c r="C1062" s="264">
        <v>389</v>
      </c>
      <c r="D1062" s="64" t="str">
        <f>IF($C$669&gt;0,VLOOKUP($C1062,SPESA!$U$7:$Z$5006,3,FALSE),IF($C$670&gt;0,VLOOKUP($C1062,CASA!$U$7:$Z$3506,3,FALSE),IF($C$671&gt;0,VLOOKUP($C1062,PERSONALE!$U$7:$Z$3506,3,FALSE),IF($C$672&gt;0,VLOOKUP($C1062,ENTRATE!$U$7:$Z$1006,3,FALSE),""))))</f>
        <v/>
      </c>
      <c r="E1062" s="64" t="str">
        <f t="shared" si="53"/>
        <v/>
      </c>
      <c r="F1062" s="64" t="e">
        <f t="shared" si="54"/>
        <v>#NUM!</v>
      </c>
      <c r="G1062" s="63" t="str">
        <f>IF($C$669&gt;0,VLOOKUP($C1062,SPESA!$U$7:$Z$5006,5,FALSE),IF($C$670&gt;0,VLOOKUP($C1062,CASA!$U$7:$Z$3506,5,FALSE),IF($C$671&gt;0,VLOOKUP($C1062,PERSONALE!$U$7:$Z$3506,5,FALSE),IF($C$672&gt;0,VLOOKUP($C1062,ENTRATE!$U$7:$Z$1006,5,FALSE),""))))</f>
        <v/>
      </c>
      <c r="H1062" s="65" t="str">
        <f>IF($C$669&gt;0,VLOOKUP($C1062,SPESA!$U$7:$Z$5006,6,FALSE),IF($C$670&gt;0,VLOOKUP($C1062,CASA!$U$7:$Z$3506,6,FALSE),IF($C$671&gt;0,VLOOKUP($C1062,PERSONALE!$U$7:$Z$3506,6,FALSE),IF($C$672&gt;0,VLOOKUP($C1062,ENTRATE!$U$7:$Z$1006,6,FALSE),""))))</f>
        <v/>
      </c>
      <c r="I1062" s="264">
        <v>389</v>
      </c>
      <c r="J1062" s="66" t="e">
        <f t="shared" si="55"/>
        <v>#N/A</v>
      </c>
      <c r="K1062" s="1"/>
    </row>
    <row r="1063" spans="1:11" hidden="1">
      <c r="A1063" s="1"/>
      <c r="B1063" s="265" t="e">
        <f>VLOOKUP(E1063,$F$674:$I$1173,4,FALSE)+COUNTIF(J$674:J1062,J1063)</f>
        <v>#N/A</v>
      </c>
      <c r="C1063" s="264">
        <v>390</v>
      </c>
      <c r="D1063" s="64" t="str">
        <f>IF($C$669&gt;0,VLOOKUP($C1063,SPESA!$U$7:$Z$5006,3,FALSE),IF($C$670&gt;0,VLOOKUP($C1063,CASA!$U$7:$Z$3506,3,FALSE),IF($C$671&gt;0,VLOOKUP($C1063,PERSONALE!$U$7:$Z$3506,3,FALSE),IF($C$672&gt;0,VLOOKUP($C1063,ENTRATE!$U$7:$Z$1006,3,FALSE),""))))</f>
        <v/>
      </c>
      <c r="E1063" s="64" t="str">
        <f t="shared" si="53"/>
        <v/>
      </c>
      <c r="F1063" s="64" t="e">
        <f t="shared" si="54"/>
        <v>#NUM!</v>
      </c>
      <c r="G1063" s="63" t="str">
        <f>IF($C$669&gt;0,VLOOKUP($C1063,SPESA!$U$7:$Z$5006,5,FALSE),IF($C$670&gt;0,VLOOKUP($C1063,CASA!$U$7:$Z$3506,5,FALSE),IF($C$671&gt;0,VLOOKUP($C1063,PERSONALE!$U$7:$Z$3506,5,FALSE),IF($C$672&gt;0,VLOOKUP($C1063,ENTRATE!$U$7:$Z$1006,5,FALSE),""))))</f>
        <v/>
      </c>
      <c r="H1063" s="65" t="str">
        <f>IF($C$669&gt;0,VLOOKUP($C1063,SPESA!$U$7:$Z$5006,6,FALSE),IF($C$670&gt;0,VLOOKUP($C1063,CASA!$U$7:$Z$3506,6,FALSE),IF($C$671&gt;0,VLOOKUP($C1063,PERSONALE!$U$7:$Z$3506,6,FALSE),IF($C$672&gt;0,VLOOKUP($C1063,ENTRATE!$U$7:$Z$1006,6,FALSE),""))))</f>
        <v/>
      </c>
      <c r="I1063" s="264">
        <v>390</v>
      </c>
      <c r="J1063" s="66" t="e">
        <f t="shared" si="55"/>
        <v>#N/A</v>
      </c>
      <c r="K1063" s="1"/>
    </row>
    <row r="1064" spans="1:11" hidden="1">
      <c r="A1064" s="1"/>
      <c r="B1064" s="265" t="e">
        <f>VLOOKUP(E1064,$F$674:$I$1173,4,FALSE)+COUNTIF(J$674:J1063,J1064)</f>
        <v>#N/A</v>
      </c>
      <c r="C1064" s="264">
        <v>391</v>
      </c>
      <c r="D1064" s="64" t="str">
        <f>IF($C$669&gt;0,VLOOKUP($C1064,SPESA!$U$7:$Z$5006,3,FALSE),IF($C$670&gt;0,VLOOKUP($C1064,CASA!$U$7:$Z$3506,3,FALSE),IF($C$671&gt;0,VLOOKUP($C1064,PERSONALE!$U$7:$Z$3506,3,FALSE),IF($C$672&gt;0,VLOOKUP($C1064,ENTRATE!$U$7:$Z$1006,3,FALSE),""))))</f>
        <v/>
      </c>
      <c r="E1064" s="64" t="str">
        <f t="shared" si="53"/>
        <v/>
      </c>
      <c r="F1064" s="64" t="e">
        <f t="shared" si="54"/>
        <v>#NUM!</v>
      </c>
      <c r="G1064" s="63" t="str">
        <f>IF($C$669&gt;0,VLOOKUP($C1064,SPESA!$U$7:$Z$5006,5,FALSE),IF($C$670&gt;0,VLOOKUP($C1064,CASA!$U$7:$Z$3506,5,FALSE),IF($C$671&gt;0,VLOOKUP($C1064,PERSONALE!$U$7:$Z$3506,5,FALSE),IF($C$672&gt;0,VLOOKUP($C1064,ENTRATE!$U$7:$Z$1006,5,FALSE),""))))</f>
        <v/>
      </c>
      <c r="H1064" s="65" t="str">
        <f>IF($C$669&gt;0,VLOOKUP($C1064,SPESA!$U$7:$Z$5006,6,FALSE),IF($C$670&gt;0,VLOOKUP($C1064,CASA!$U$7:$Z$3506,6,FALSE),IF($C$671&gt;0,VLOOKUP($C1064,PERSONALE!$U$7:$Z$3506,6,FALSE),IF($C$672&gt;0,VLOOKUP($C1064,ENTRATE!$U$7:$Z$1006,6,FALSE),""))))</f>
        <v/>
      </c>
      <c r="I1064" s="264">
        <v>391</v>
      </c>
      <c r="J1064" s="66" t="e">
        <f t="shared" si="55"/>
        <v>#N/A</v>
      </c>
      <c r="K1064" s="1"/>
    </row>
    <row r="1065" spans="1:11" hidden="1">
      <c r="A1065" s="1"/>
      <c r="B1065" s="265" t="e">
        <f>VLOOKUP(E1065,$F$674:$I$1173,4,FALSE)+COUNTIF(J$674:J1064,J1065)</f>
        <v>#N/A</v>
      </c>
      <c r="C1065" s="264">
        <v>392</v>
      </c>
      <c r="D1065" s="64" t="str">
        <f>IF($C$669&gt;0,VLOOKUP($C1065,SPESA!$U$7:$Z$5006,3,FALSE),IF($C$670&gt;0,VLOOKUP($C1065,CASA!$U$7:$Z$3506,3,FALSE),IF($C$671&gt;0,VLOOKUP($C1065,PERSONALE!$U$7:$Z$3506,3,FALSE),IF($C$672&gt;0,VLOOKUP($C1065,ENTRATE!$U$7:$Z$1006,3,FALSE),""))))</f>
        <v/>
      </c>
      <c r="E1065" s="64" t="str">
        <f t="shared" si="53"/>
        <v/>
      </c>
      <c r="F1065" s="64" t="e">
        <f t="shared" si="54"/>
        <v>#NUM!</v>
      </c>
      <c r="G1065" s="63" t="str">
        <f>IF($C$669&gt;0,VLOOKUP($C1065,SPESA!$U$7:$Z$5006,5,FALSE),IF($C$670&gt;0,VLOOKUP($C1065,CASA!$U$7:$Z$3506,5,FALSE),IF($C$671&gt;0,VLOOKUP($C1065,PERSONALE!$U$7:$Z$3506,5,FALSE),IF($C$672&gt;0,VLOOKUP($C1065,ENTRATE!$U$7:$Z$1006,5,FALSE),""))))</f>
        <v/>
      </c>
      <c r="H1065" s="65" t="str">
        <f>IF($C$669&gt;0,VLOOKUP($C1065,SPESA!$U$7:$Z$5006,6,FALSE),IF($C$670&gt;0,VLOOKUP($C1065,CASA!$U$7:$Z$3506,6,FALSE),IF($C$671&gt;0,VLOOKUP($C1065,PERSONALE!$U$7:$Z$3506,6,FALSE),IF($C$672&gt;0,VLOOKUP($C1065,ENTRATE!$U$7:$Z$1006,6,FALSE),""))))</f>
        <v/>
      </c>
      <c r="I1065" s="264">
        <v>392</v>
      </c>
      <c r="J1065" s="66" t="e">
        <f t="shared" si="55"/>
        <v>#N/A</v>
      </c>
      <c r="K1065" s="1"/>
    </row>
    <row r="1066" spans="1:11" hidden="1">
      <c r="A1066" s="1"/>
      <c r="B1066" s="265" t="e">
        <f>VLOOKUP(E1066,$F$674:$I$1173,4,FALSE)+COUNTIF(J$674:J1065,J1066)</f>
        <v>#N/A</v>
      </c>
      <c r="C1066" s="264">
        <v>393</v>
      </c>
      <c r="D1066" s="64" t="str">
        <f>IF($C$669&gt;0,VLOOKUP($C1066,SPESA!$U$7:$Z$5006,3,FALSE),IF($C$670&gt;0,VLOOKUP($C1066,CASA!$U$7:$Z$3506,3,FALSE),IF($C$671&gt;0,VLOOKUP($C1066,PERSONALE!$U$7:$Z$3506,3,FALSE),IF($C$672&gt;0,VLOOKUP($C1066,ENTRATE!$U$7:$Z$1006,3,FALSE),""))))</f>
        <v/>
      </c>
      <c r="E1066" s="64" t="str">
        <f t="shared" si="53"/>
        <v/>
      </c>
      <c r="F1066" s="64" t="e">
        <f t="shared" si="54"/>
        <v>#NUM!</v>
      </c>
      <c r="G1066" s="63" t="str">
        <f>IF($C$669&gt;0,VLOOKUP($C1066,SPESA!$U$7:$Z$5006,5,FALSE),IF($C$670&gt;0,VLOOKUP($C1066,CASA!$U$7:$Z$3506,5,FALSE),IF($C$671&gt;0,VLOOKUP($C1066,PERSONALE!$U$7:$Z$3506,5,FALSE),IF($C$672&gt;0,VLOOKUP($C1066,ENTRATE!$U$7:$Z$1006,5,FALSE),""))))</f>
        <v/>
      </c>
      <c r="H1066" s="65" t="str">
        <f>IF($C$669&gt;0,VLOOKUP($C1066,SPESA!$U$7:$Z$5006,6,FALSE),IF($C$670&gt;0,VLOOKUP($C1066,CASA!$U$7:$Z$3506,6,FALSE),IF($C$671&gt;0,VLOOKUP($C1066,PERSONALE!$U$7:$Z$3506,6,FALSE),IF($C$672&gt;0,VLOOKUP($C1066,ENTRATE!$U$7:$Z$1006,6,FALSE),""))))</f>
        <v/>
      </c>
      <c r="I1066" s="264">
        <v>393</v>
      </c>
      <c r="J1066" s="66" t="e">
        <f t="shared" si="55"/>
        <v>#N/A</v>
      </c>
      <c r="K1066" s="1"/>
    </row>
    <row r="1067" spans="1:11" hidden="1">
      <c r="A1067" s="1"/>
      <c r="B1067" s="265" t="e">
        <f>VLOOKUP(E1067,$F$674:$I$1173,4,FALSE)+COUNTIF(J$674:J1066,J1067)</f>
        <v>#N/A</v>
      </c>
      <c r="C1067" s="264">
        <v>394</v>
      </c>
      <c r="D1067" s="64" t="str">
        <f>IF($C$669&gt;0,VLOOKUP($C1067,SPESA!$U$7:$Z$5006,3,FALSE),IF($C$670&gt;0,VLOOKUP($C1067,CASA!$U$7:$Z$3506,3,FALSE),IF($C$671&gt;0,VLOOKUP($C1067,PERSONALE!$U$7:$Z$3506,3,FALSE),IF($C$672&gt;0,VLOOKUP($C1067,ENTRATE!$U$7:$Z$1006,3,FALSE),""))))</f>
        <v/>
      </c>
      <c r="E1067" s="64" t="str">
        <f t="shared" si="53"/>
        <v/>
      </c>
      <c r="F1067" s="64" t="e">
        <f t="shared" si="54"/>
        <v>#NUM!</v>
      </c>
      <c r="G1067" s="63" t="str">
        <f>IF($C$669&gt;0,VLOOKUP($C1067,SPESA!$U$7:$Z$5006,5,FALSE),IF($C$670&gt;0,VLOOKUP($C1067,CASA!$U$7:$Z$3506,5,FALSE),IF($C$671&gt;0,VLOOKUP($C1067,PERSONALE!$U$7:$Z$3506,5,FALSE),IF($C$672&gt;0,VLOOKUP($C1067,ENTRATE!$U$7:$Z$1006,5,FALSE),""))))</f>
        <v/>
      </c>
      <c r="H1067" s="65" t="str">
        <f>IF($C$669&gt;0,VLOOKUP($C1067,SPESA!$U$7:$Z$5006,6,FALSE),IF($C$670&gt;0,VLOOKUP($C1067,CASA!$U$7:$Z$3506,6,FALSE),IF($C$671&gt;0,VLOOKUP($C1067,PERSONALE!$U$7:$Z$3506,6,FALSE),IF($C$672&gt;0,VLOOKUP($C1067,ENTRATE!$U$7:$Z$1006,6,FALSE),""))))</f>
        <v/>
      </c>
      <c r="I1067" s="264">
        <v>394</v>
      </c>
      <c r="J1067" s="66" t="e">
        <f t="shared" si="55"/>
        <v>#N/A</v>
      </c>
      <c r="K1067" s="1"/>
    </row>
    <row r="1068" spans="1:11" hidden="1">
      <c r="A1068" s="1"/>
      <c r="B1068" s="265" t="e">
        <f>VLOOKUP(E1068,$F$674:$I$1173,4,FALSE)+COUNTIF(J$674:J1067,J1068)</f>
        <v>#N/A</v>
      </c>
      <c r="C1068" s="264">
        <v>395</v>
      </c>
      <c r="D1068" s="64" t="str">
        <f>IF($C$669&gt;0,VLOOKUP($C1068,SPESA!$U$7:$Z$5006,3,FALSE),IF($C$670&gt;0,VLOOKUP($C1068,CASA!$U$7:$Z$3506,3,FALSE),IF($C$671&gt;0,VLOOKUP($C1068,PERSONALE!$U$7:$Z$3506,3,FALSE),IF($C$672&gt;0,VLOOKUP($C1068,ENTRATE!$U$7:$Z$1006,3,FALSE),""))))</f>
        <v/>
      </c>
      <c r="E1068" s="64" t="str">
        <f t="shared" si="53"/>
        <v/>
      </c>
      <c r="F1068" s="64" t="e">
        <f t="shared" si="54"/>
        <v>#NUM!</v>
      </c>
      <c r="G1068" s="63" t="str">
        <f>IF($C$669&gt;0,VLOOKUP($C1068,SPESA!$U$7:$Z$5006,5,FALSE),IF($C$670&gt;0,VLOOKUP($C1068,CASA!$U$7:$Z$3506,5,FALSE),IF($C$671&gt;0,VLOOKUP($C1068,PERSONALE!$U$7:$Z$3506,5,FALSE),IF($C$672&gt;0,VLOOKUP($C1068,ENTRATE!$U$7:$Z$1006,5,FALSE),""))))</f>
        <v/>
      </c>
      <c r="H1068" s="65" t="str">
        <f>IF($C$669&gt;0,VLOOKUP($C1068,SPESA!$U$7:$Z$5006,6,FALSE),IF($C$670&gt;0,VLOOKUP($C1068,CASA!$U$7:$Z$3506,6,FALSE),IF($C$671&gt;0,VLOOKUP($C1068,PERSONALE!$U$7:$Z$3506,6,FALSE),IF($C$672&gt;0,VLOOKUP($C1068,ENTRATE!$U$7:$Z$1006,6,FALSE),""))))</f>
        <v/>
      </c>
      <c r="I1068" s="264">
        <v>395</v>
      </c>
      <c r="J1068" s="66" t="e">
        <f t="shared" si="55"/>
        <v>#N/A</v>
      </c>
      <c r="K1068" s="1"/>
    </row>
    <row r="1069" spans="1:11" hidden="1">
      <c r="A1069" s="1"/>
      <c r="B1069" s="265" t="e">
        <f>VLOOKUP(E1069,$F$674:$I$1173,4,FALSE)+COUNTIF(J$674:J1068,J1069)</f>
        <v>#N/A</v>
      </c>
      <c r="C1069" s="264">
        <v>396</v>
      </c>
      <c r="D1069" s="64" t="str">
        <f>IF($C$669&gt;0,VLOOKUP($C1069,SPESA!$U$7:$Z$5006,3,FALSE),IF($C$670&gt;0,VLOOKUP($C1069,CASA!$U$7:$Z$3506,3,FALSE),IF($C$671&gt;0,VLOOKUP($C1069,PERSONALE!$U$7:$Z$3506,3,FALSE),IF($C$672&gt;0,VLOOKUP($C1069,ENTRATE!$U$7:$Z$1006,3,FALSE),""))))</f>
        <v/>
      </c>
      <c r="E1069" s="64" t="str">
        <f t="shared" si="53"/>
        <v/>
      </c>
      <c r="F1069" s="64" t="e">
        <f t="shared" si="54"/>
        <v>#NUM!</v>
      </c>
      <c r="G1069" s="63" t="str">
        <f>IF($C$669&gt;0,VLOOKUP($C1069,SPESA!$U$7:$Z$5006,5,FALSE),IF($C$670&gt;0,VLOOKUP($C1069,CASA!$U$7:$Z$3506,5,FALSE),IF($C$671&gt;0,VLOOKUP($C1069,PERSONALE!$U$7:$Z$3506,5,FALSE),IF($C$672&gt;0,VLOOKUP($C1069,ENTRATE!$U$7:$Z$1006,5,FALSE),""))))</f>
        <v/>
      </c>
      <c r="H1069" s="65" t="str">
        <f>IF($C$669&gt;0,VLOOKUP($C1069,SPESA!$U$7:$Z$5006,6,FALSE),IF($C$670&gt;0,VLOOKUP($C1069,CASA!$U$7:$Z$3506,6,FALSE),IF($C$671&gt;0,VLOOKUP($C1069,PERSONALE!$U$7:$Z$3506,6,FALSE),IF($C$672&gt;0,VLOOKUP($C1069,ENTRATE!$U$7:$Z$1006,6,FALSE),""))))</f>
        <v/>
      </c>
      <c r="I1069" s="264">
        <v>396</v>
      </c>
      <c r="J1069" s="66" t="e">
        <f t="shared" si="55"/>
        <v>#N/A</v>
      </c>
      <c r="K1069" s="1"/>
    </row>
    <row r="1070" spans="1:11" hidden="1">
      <c r="A1070" s="1"/>
      <c r="B1070" s="265" t="e">
        <f>VLOOKUP(E1070,$F$674:$I$1173,4,FALSE)+COUNTIF(J$674:J1069,J1070)</f>
        <v>#N/A</v>
      </c>
      <c r="C1070" s="264">
        <v>397</v>
      </c>
      <c r="D1070" s="64" t="str">
        <f>IF($C$669&gt;0,VLOOKUP($C1070,SPESA!$U$7:$Z$5006,3,FALSE),IF($C$670&gt;0,VLOOKUP($C1070,CASA!$U$7:$Z$3506,3,FALSE),IF($C$671&gt;0,VLOOKUP($C1070,PERSONALE!$U$7:$Z$3506,3,FALSE),IF($C$672&gt;0,VLOOKUP($C1070,ENTRATE!$U$7:$Z$1006,3,FALSE),""))))</f>
        <v/>
      </c>
      <c r="E1070" s="64" t="str">
        <f t="shared" si="53"/>
        <v/>
      </c>
      <c r="F1070" s="64" t="e">
        <f t="shared" si="54"/>
        <v>#NUM!</v>
      </c>
      <c r="G1070" s="63" t="str">
        <f>IF($C$669&gt;0,VLOOKUP($C1070,SPESA!$U$7:$Z$5006,5,FALSE),IF($C$670&gt;0,VLOOKUP($C1070,CASA!$U$7:$Z$3506,5,FALSE),IF($C$671&gt;0,VLOOKUP($C1070,PERSONALE!$U$7:$Z$3506,5,FALSE),IF($C$672&gt;0,VLOOKUP($C1070,ENTRATE!$U$7:$Z$1006,5,FALSE),""))))</f>
        <v/>
      </c>
      <c r="H1070" s="65" t="str">
        <f>IF($C$669&gt;0,VLOOKUP($C1070,SPESA!$U$7:$Z$5006,6,FALSE),IF($C$670&gt;0,VLOOKUP($C1070,CASA!$U$7:$Z$3506,6,FALSE),IF($C$671&gt;0,VLOOKUP($C1070,PERSONALE!$U$7:$Z$3506,6,FALSE),IF($C$672&gt;0,VLOOKUP($C1070,ENTRATE!$U$7:$Z$1006,6,FALSE),""))))</f>
        <v/>
      </c>
      <c r="I1070" s="264">
        <v>397</v>
      </c>
      <c r="J1070" s="66" t="e">
        <f t="shared" si="55"/>
        <v>#N/A</v>
      </c>
      <c r="K1070" s="1"/>
    </row>
    <row r="1071" spans="1:11" hidden="1">
      <c r="A1071" s="1"/>
      <c r="B1071" s="265" t="e">
        <f>VLOOKUP(E1071,$F$674:$I$1173,4,FALSE)+COUNTIF(J$674:J1070,J1071)</f>
        <v>#N/A</v>
      </c>
      <c r="C1071" s="264">
        <v>398</v>
      </c>
      <c r="D1071" s="64" t="str">
        <f>IF($C$669&gt;0,VLOOKUP($C1071,SPESA!$U$7:$Z$5006,3,FALSE),IF($C$670&gt;0,VLOOKUP($C1071,CASA!$U$7:$Z$3506,3,FALSE),IF($C$671&gt;0,VLOOKUP($C1071,PERSONALE!$U$7:$Z$3506,3,FALSE),IF($C$672&gt;0,VLOOKUP($C1071,ENTRATE!$U$7:$Z$1006,3,FALSE),""))))</f>
        <v/>
      </c>
      <c r="E1071" s="64" t="str">
        <f t="shared" si="53"/>
        <v/>
      </c>
      <c r="F1071" s="64" t="e">
        <f t="shared" si="54"/>
        <v>#NUM!</v>
      </c>
      <c r="G1071" s="63" t="str">
        <f>IF($C$669&gt;0,VLOOKUP($C1071,SPESA!$U$7:$Z$5006,5,FALSE),IF($C$670&gt;0,VLOOKUP($C1071,CASA!$U$7:$Z$3506,5,FALSE),IF($C$671&gt;0,VLOOKUP($C1071,PERSONALE!$U$7:$Z$3506,5,FALSE),IF($C$672&gt;0,VLOOKUP($C1071,ENTRATE!$U$7:$Z$1006,5,FALSE),""))))</f>
        <v/>
      </c>
      <c r="H1071" s="65" t="str">
        <f>IF($C$669&gt;0,VLOOKUP($C1071,SPESA!$U$7:$Z$5006,6,FALSE),IF($C$670&gt;0,VLOOKUP($C1071,CASA!$U$7:$Z$3506,6,FALSE),IF($C$671&gt;0,VLOOKUP($C1071,PERSONALE!$U$7:$Z$3506,6,FALSE),IF($C$672&gt;0,VLOOKUP($C1071,ENTRATE!$U$7:$Z$1006,6,FALSE),""))))</f>
        <v/>
      </c>
      <c r="I1071" s="264">
        <v>398</v>
      </c>
      <c r="J1071" s="66" t="e">
        <f t="shared" si="55"/>
        <v>#N/A</v>
      </c>
      <c r="K1071" s="1"/>
    </row>
    <row r="1072" spans="1:11" hidden="1">
      <c r="A1072" s="1"/>
      <c r="B1072" s="265" t="e">
        <f>VLOOKUP(E1072,$F$674:$I$1173,4,FALSE)+COUNTIF(J$674:J1071,J1072)</f>
        <v>#N/A</v>
      </c>
      <c r="C1072" s="264">
        <v>399</v>
      </c>
      <c r="D1072" s="64" t="str">
        <f>IF($C$669&gt;0,VLOOKUP($C1072,SPESA!$U$7:$Z$5006,3,FALSE),IF($C$670&gt;0,VLOOKUP($C1072,CASA!$U$7:$Z$3506,3,FALSE),IF($C$671&gt;0,VLOOKUP($C1072,PERSONALE!$U$7:$Z$3506,3,FALSE),IF($C$672&gt;0,VLOOKUP($C1072,ENTRATE!$U$7:$Z$1006,3,FALSE),""))))</f>
        <v/>
      </c>
      <c r="E1072" s="64" t="str">
        <f t="shared" si="53"/>
        <v/>
      </c>
      <c r="F1072" s="64" t="e">
        <f t="shared" si="54"/>
        <v>#NUM!</v>
      </c>
      <c r="G1072" s="63" t="str">
        <f>IF($C$669&gt;0,VLOOKUP($C1072,SPESA!$U$7:$Z$5006,5,FALSE),IF($C$670&gt;0,VLOOKUP($C1072,CASA!$U$7:$Z$3506,5,FALSE),IF($C$671&gt;0,VLOOKUP($C1072,PERSONALE!$U$7:$Z$3506,5,FALSE),IF($C$672&gt;0,VLOOKUP($C1072,ENTRATE!$U$7:$Z$1006,5,FALSE),""))))</f>
        <v/>
      </c>
      <c r="H1072" s="65" t="str">
        <f>IF($C$669&gt;0,VLOOKUP($C1072,SPESA!$U$7:$Z$5006,6,FALSE),IF($C$670&gt;0,VLOOKUP($C1072,CASA!$U$7:$Z$3506,6,FALSE),IF($C$671&gt;0,VLOOKUP($C1072,PERSONALE!$U$7:$Z$3506,6,FALSE),IF($C$672&gt;0,VLOOKUP($C1072,ENTRATE!$U$7:$Z$1006,6,FALSE),""))))</f>
        <v/>
      </c>
      <c r="I1072" s="264">
        <v>399</v>
      </c>
      <c r="J1072" s="66" t="e">
        <f t="shared" si="55"/>
        <v>#N/A</v>
      </c>
      <c r="K1072" s="1"/>
    </row>
    <row r="1073" spans="1:11" hidden="1">
      <c r="A1073" s="1"/>
      <c r="B1073" s="265" t="e">
        <f>VLOOKUP(E1073,$F$674:$I$1173,4,FALSE)+COUNTIF(J$674:J1072,J1073)</f>
        <v>#N/A</v>
      </c>
      <c r="C1073" s="264">
        <v>400</v>
      </c>
      <c r="D1073" s="64" t="str">
        <f>IF($C$669&gt;0,VLOOKUP($C1073,SPESA!$U$7:$Z$5006,3,FALSE),IF($C$670&gt;0,VLOOKUP($C1073,CASA!$U$7:$Z$3506,3,FALSE),IF($C$671&gt;0,VLOOKUP($C1073,PERSONALE!$U$7:$Z$3506,3,FALSE),IF($C$672&gt;0,VLOOKUP($C1073,ENTRATE!$U$7:$Z$1006,3,FALSE),""))))</f>
        <v/>
      </c>
      <c r="E1073" s="64" t="str">
        <f t="shared" si="53"/>
        <v/>
      </c>
      <c r="F1073" s="64" t="e">
        <f t="shared" si="54"/>
        <v>#NUM!</v>
      </c>
      <c r="G1073" s="63" t="str">
        <f>IF($C$669&gt;0,VLOOKUP($C1073,SPESA!$U$7:$Z$5006,5,FALSE),IF($C$670&gt;0,VLOOKUP($C1073,CASA!$U$7:$Z$3506,5,FALSE),IF($C$671&gt;0,VLOOKUP($C1073,PERSONALE!$U$7:$Z$3506,5,FALSE),IF($C$672&gt;0,VLOOKUP($C1073,ENTRATE!$U$7:$Z$1006,5,FALSE),""))))</f>
        <v/>
      </c>
      <c r="H1073" s="65" t="str">
        <f>IF($C$669&gt;0,VLOOKUP($C1073,SPESA!$U$7:$Z$5006,6,FALSE),IF($C$670&gt;0,VLOOKUP($C1073,CASA!$U$7:$Z$3506,6,FALSE),IF($C$671&gt;0,VLOOKUP($C1073,PERSONALE!$U$7:$Z$3506,6,FALSE),IF($C$672&gt;0,VLOOKUP($C1073,ENTRATE!$U$7:$Z$1006,6,FALSE),""))))</f>
        <v/>
      </c>
      <c r="I1073" s="264">
        <v>400</v>
      </c>
      <c r="J1073" s="66" t="e">
        <f t="shared" si="55"/>
        <v>#N/A</v>
      </c>
      <c r="K1073" s="1"/>
    </row>
    <row r="1074" spans="1:11" hidden="1">
      <c r="A1074" s="1"/>
      <c r="B1074" s="265" t="e">
        <f>VLOOKUP(E1074,$F$674:$I$1173,4,FALSE)+COUNTIF(J$674:J1073,J1074)</f>
        <v>#N/A</v>
      </c>
      <c r="C1074" s="264">
        <v>401</v>
      </c>
      <c r="D1074" s="64" t="str">
        <f>IF($C$669&gt;0,VLOOKUP($C1074,SPESA!$U$7:$Z$5006,3,FALSE),IF($C$670&gt;0,VLOOKUP($C1074,CASA!$U$7:$Z$3506,3,FALSE),IF($C$671&gt;0,VLOOKUP($C1074,PERSONALE!$U$7:$Z$3506,3,FALSE),IF($C$672&gt;0,VLOOKUP($C1074,ENTRATE!$U$7:$Z$1006,3,FALSE),""))))</f>
        <v/>
      </c>
      <c r="E1074" s="64" t="str">
        <f t="shared" si="53"/>
        <v/>
      </c>
      <c r="F1074" s="64" t="e">
        <f t="shared" si="54"/>
        <v>#NUM!</v>
      </c>
      <c r="G1074" s="63" t="str">
        <f>IF($C$669&gt;0,VLOOKUP($C1074,SPESA!$U$7:$Z$5006,5,FALSE),IF($C$670&gt;0,VLOOKUP($C1074,CASA!$U$7:$Z$3506,5,FALSE),IF($C$671&gt;0,VLOOKUP($C1074,PERSONALE!$U$7:$Z$3506,5,FALSE),IF($C$672&gt;0,VLOOKUP($C1074,ENTRATE!$U$7:$Z$1006,5,FALSE),""))))</f>
        <v/>
      </c>
      <c r="H1074" s="65" t="str">
        <f>IF($C$669&gt;0,VLOOKUP($C1074,SPESA!$U$7:$Z$5006,6,FALSE),IF($C$670&gt;0,VLOOKUP($C1074,CASA!$U$7:$Z$3506,6,FALSE),IF($C$671&gt;0,VLOOKUP($C1074,PERSONALE!$U$7:$Z$3506,6,FALSE),IF($C$672&gt;0,VLOOKUP($C1074,ENTRATE!$U$7:$Z$1006,6,FALSE),""))))</f>
        <v/>
      </c>
      <c r="I1074" s="264">
        <v>401</v>
      </c>
      <c r="J1074" s="66" t="e">
        <f t="shared" si="55"/>
        <v>#N/A</v>
      </c>
      <c r="K1074" s="1"/>
    </row>
    <row r="1075" spans="1:11" hidden="1">
      <c r="A1075" s="1"/>
      <c r="B1075" s="265" t="e">
        <f>VLOOKUP(E1075,$F$674:$I$1173,4,FALSE)+COUNTIF(J$674:J1074,J1075)</f>
        <v>#N/A</v>
      </c>
      <c r="C1075" s="264">
        <v>402</v>
      </c>
      <c r="D1075" s="64" t="str">
        <f>IF($C$669&gt;0,VLOOKUP($C1075,SPESA!$U$7:$Z$5006,3,FALSE),IF($C$670&gt;0,VLOOKUP($C1075,CASA!$U$7:$Z$3506,3,FALSE),IF($C$671&gt;0,VLOOKUP($C1075,PERSONALE!$U$7:$Z$3506,3,FALSE),IF($C$672&gt;0,VLOOKUP($C1075,ENTRATE!$U$7:$Z$1006,3,FALSE),""))))</f>
        <v/>
      </c>
      <c r="E1075" s="64" t="str">
        <f t="shared" si="53"/>
        <v/>
      </c>
      <c r="F1075" s="64" t="e">
        <f t="shared" si="54"/>
        <v>#NUM!</v>
      </c>
      <c r="G1075" s="63" t="str">
        <f>IF($C$669&gt;0,VLOOKUP($C1075,SPESA!$U$7:$Z$5006,5,FALSE),IF($C$670&gt;0,VLOOKUP($C1075,CASA!$U$7:$Z$3506,5,FALSE),IF($C$671&gt;0,VLOOKUP($C1075,PERSONALE!$U$7:$Z$3506,5,FALSE),IF($C$672&gt;0,VLOOKUP($C1075,ENTRATE!$U$7:$Z$1006,5,FALSE),""))))</f>
        <v/>
      </c>
      <c r="H1075" s="65" t="str">
        <f>IF($C$669&gt;0,VLOOKUP($C1075,SPESA!$U$7:$Z$5006,6,FALSE),IF($C$670&gt;0,VLOOKUP($C1075,CASA!$U$7:$Z$3506,6,FALSE),IF($C$671&gt;0,VLOOKUP($C1075,PERSONALE!$U$7:$Z$3506,6,FALSE),IF($C$672&gt;0,VLOOKUP($C1075,ENTRATE!$U$7:$Z$1006,6,FALSE),""))))</f>
        <v/>
      </c>
      <c r="I1075" s="264">
        <v>402</v>
      </c>
      <c r="J1075" s="66" t="e">
        <f t="shared" si="55"/>
        <v>#N/A</v>
      </c>
      <c r="K1075" s="1"/>
    </row>
    <row r="1076" spans="1:11" hidden="1">
      <c r="A1076" s="1"/>
      <c r="B1076" s="265" t="e">
        <f>VLOOKUP(E1076,$F$674:$I$1173,4,FALSE)+COUNTIF(J$674:J1075,J1076)</f>
        <v>#N/A</v>
      </c>
      <c r="C1076" s="264">
        <v>403</v>
      </c>
      <c r="D1076" s="64" t="str">
        <f>IF($C$669&gt;0,VLOOKUP($C1076,SPESA!$U$7:$Z$5006,3,FALSE),IF($C$670&gt;0,VLOOKUP($C1076,CASA!$U$7:$Z$3506,3,FALSE),IF($C$671&gt;0,VLOOKUP($C1076,PERSONALE!$U$7:$Z$3506,3,FALSE),IF($C$672&gt;0,VLOOKUP($C1076,ENTRATE!$U$7:$Z$1006,3,FALSE),""))))</f>
        <v/>
      </c>
      <c r="E1076" s="64" t="str">
        <f t="shared" si="53"/>
        <v/>
      </c>
      <c r="F1076" s="64" t="e">
        <f t="shared" si="54"/>
        <v>#NUM!</v>
      </c>
      <c r="G1076" s="63" t="str">
        <f>IF($C$669&gt;0,VLOOKUP($C1076,SPESA!$U$7:$Z$5006,5,FALSE),IF($C$670&gt;0,VLOOKUP($C1076,CASA!$U$7:$Z$3506,5,FALSE),IF($C$671&gt;0,VLOOKUP($C1076,PERSONALE!$U$7:$Z$3506,5,FALSE),IF($C$672&gt;0,VLOOKUP($C1076,ENTRATE!$U$7:$Z$1006,5,FALSE),""))))</f>
        <v/>
      </c>
      <c r="H1076" s="65" t="str">
        <f>IF($C$669&gt;0,VLOOKUP($C1076,SPESA!$U$7:$Z$5006,6,FALSE),IF($C$670&gt;0,VLOOKUP($C1076,CASA!$U$7:$Z$3506,6,FALSE),IF($C$671&gt;0,VLOOKUP($C1076,PERSONALE!$U$7:$Z$3506,6,FALSE),IF($C$672&gt;0,VLOOKUP($C1076,ENTRATE!$U$7:$Z$1006,6,FALSE),""))))</f>
        <v/>
      </c>
      <c r="I1076" s="264">
        <v>403</v>
      </c>
      <c r="J1076" s="66" t="e">
        <f t="shared" si="55"/>
        <v>#N/A</v>
      </c>
      <c r="K1076" s="1"/>
    </row>
    <row r="1077" spans="1:11" hidden="1">
      <c r="A1077" s="1"/>
      <c r="B1077" s="265" t="e">
        <f>VLOOKUP(E1077,$F$674:$I$1173,4,FALSE)+COUNTIF(J$674:J1076,J1077)</f>
        <v>#N/A</v>
      </c>
      <c r="C1077" s="264">
        <v>404</v>
      </c>
      <c r="D1077" s="64" t="str">
        <f>IF($C$669&gt;0,VLOOKUP($C1077,SPESA!$U$7:$Z$5006,3,FALSE),IF($C$670&gt;0,VLOOKUP($C1077,CASA!$U$7:$Z$3506,3,FALSE),IF($C$671&gt;0,VLOOKUP($C1077,PERSONALE!$U$7:$Z$3506,3,FALSE),IF($C$672&gt;0,VLOOKUP($C1077,ENTRATE!$U$7:$Z$1006,3,FALSE),""))))</f>
        <v/>
      </c>
      <c r="E1077" s="64" t="str">
        <f t="shared" si="53"/>
        <v/>
      </c>
      <c r="F1077" s="64" t="e">
        <f t="shared" si="54"/>
        <v>#NUM!</v>
      </c>
      <c r="G1077" s="63" t="str">
        <f>IF($C$669&gt;0,VLOOKUP($C1077,SPESA!$U$7:$Z$5006,5,FALSE),IF($C$670&gt;0,VLOOKUP($C1077,CASA!$U$7:$Z$3506,5,FALSE),IF($C$671&gt;0,VLOOKUP($C1077,PERSONALE!$U$7:$Z$3506,5,FALSE),IF($C$672&gt;0,VLOOKUP($C1077,ENTRATE!$U$7:$Z$1006,5,FALSE),""))))</f>
        <v/>
      </c>
      <c r="H1077" s="65" t="str">
        <f>IF($C$669&gt;0,VLOOKUP($C1077,SPESA!$U$7:$Z$5006,6,FALSE),IF($C$670&gt;0,VLOOKUP($C1077,CASA!$U$7:$Z$3506,6,FALSE),IF($C$671&gt;0,VLOOKUP($C1077,PERSONALE!$U$7:$Z$3506,6,FALSE),IF($C$672&gt;0,VLOOKUP($C1077,ENTRATE!$U$7:$Z$1006,6,FALSE),""))))</f>
        <v/>
      </c>
      <c r="I1077" s="264">
        <v>404</v>
      </c>
      <c r="J1077" s="66" t="e">
        <f t="shared" si="55"/>
        <v>#N/A</v>
      </c>
      <c r="K1077" s="1"/>
    </row>
    <row r="1078" spans="1:11" hidden="1">
      <c r="A1078" s="1"/>
      <c r="B1078" s="265" t="e">
        <f>VLOOKUP(E1078,$F$674:$I$1173,4,FALSE)+COUNTIF(J$674:J1077,J1078)</f>
        <v>#N/A</v>
      </c>
      <c r="C1078" s="264">
        <v>405</v>
      </c>
      <c r="D1078" s="64" t="str">
        <f>IF($C$669&gt;0,VLOOKUP($C1078,SPESA!$U$7:$Z$5006,3,FALSE),IF($C$670&gt;0,VLOOKUP($C1078,CASA!$U$7:$Z$3506,3,FALSE),IF($C$671&gt;0,VLOOKUP($C1078,PERSONALE!$U$7:$Z$3506,3,FALSE),IF($C$672&gt;0,VLOOKUP($C1078,ENTRATE!$U$7:$Z$1006,3,FALSE),""))))</f>
        <v/>
      </c>
      <c r="E1078" s="64" t="str">
        <f t="shared" si="53"/>
        <v/>
      </c>
      <c r="F1078" s="64" t="e">
        <f t="shared" si="54"/>
        <v>#NUM!</v>
      </c>
      <c r="G1078" s="63" t="str">
        <f>IF($C$669&gt;0,VLOOKUP($C1078,SPESA!$U$7:$Z$5006,5,FALSE),IF($C$670&gt;0,VLOOKUP($C1078,CASA!$U$7:$Z$3506,5,FALSE),IF($C$671&gt;0,VLOOKUP($C1078,PERSONALE!$U$7:$Z$3506,5,FALSE),IF($C$672&gt;0,VLOOKUP($C1078,ENTRATE!$U$7:$Z$1006,5,FALSE),""))))</f>
        <v/>
      </c>
      <c r="H1078" s="65" t="str">
        <f>IF($C$669&gt;0,VLOOKUP($C1078,SPESA!$U$7:$Z$5006,6,FALSE),IF($C$670&gt;0,VLOOKUP($C1078,CASA!$U$7:$Z$3506,6,FALSE),IF($C$671&gt;0,VLOOKUP($C1078,PERSONALE!$U$7:$Z$3506,6,FALSE),IF($C$672&gt;0,VLOOKUP($C1078,ENTRATE!$U$7:$Z$1006,6,FALSE),""))))</f>
        <v/>
      </c>
      <c r="I1078" s="264">
        <v>405</v>
      </c>
      <c r="J1078" s="66" t="e">
        <f t="shared" si="55"/>
        <v>#N/A</v>
      </c>
      <c r="K1078" s="1"/>
    </row>
    <row r="1079" spans="1:11" hidden="1">
      <c r="A1079" s="1"/>
      <c r="B1079" s="265" t="e">
        <f>VLOOKUP(E1079,$F$674:$I$1173,4,FALSE)+COUNTIF(J$674:J1078,J1079)</f>
        <v>#N/A</v>
      </c>
      <c r="C1079" s="264">
        <v>406</v>
      </c>
      <c r="D1079" s="64" t="str">
        <f>IF($C$669&gt;0,VLOOKUP($C1079,SPESA!$U$7:$Z$5006,3,FALSE),IF($C$670&gt;0,VLOOKUP($C1079,CASA!$U$7:$Z$3506,3,FALSE),IF($C$671&gt;0,VLOOKUP($C1079,PERSONALE!$U$7:$Z$3506,3,FALSE),IF($C$672&gt;0,VLOOKUP($C1079,ENTRATE!$U$7:$Z$1006,3,FALSE),""))))</f>
        <v/>
      </c>
      <c r="E1079" s="64" t="str">
        <f t="shared" si="53"/>
        <v/>
      </c>
      <c r="F1079" s="64" t="e">
        <f t="shared" si="54"/>
        <v>#NUM!</v>
      </c>
      <c r="G1079" s="63" t="str">
        <f>IF($C$669&gt;0,VLOOKUP($C1079,SPESA!$U$7:$Z$5006,5,FALSE),IF($C$670&gt;0,VLOOKUP($C1079,CASA!$U$7:$Z$3506,5,FALSE),IF($C$671&gt;0,VLOOKUP($C1079,PERSONALE!$U$7:$Z$3506,5,FALSE),IF($C$672&gt;0,VLOOKUP($C1079,ENTRATE!$U$7:$Z$1006,5,FALSE),""))))</f>
        <v/>
      </c>
      <c r="H1079" s="65" t="str">
        <f>IF($C$669&gt;0,VLOOKUP($C1079,SPESA!$U$7:$Z$5006,6,FALSE),IF($C$670&gt;0,VLOOKUP($C1079,CASA!$U$7:$Z$3506,6,FALSE),IF($C$671&gt;0,VLOOKUP($C1079,PERSONALE!$U$7:$Z$3506,6,FALSE),IF($C$672&gt;0,VLOOKUP($C1079,ENTRATE!$U$7:$Z$1006,6,FALSE),""))))</f>
        <v/>
      </c>
      <c r="I1079" s="264">
        <v>406</v>
      </c>
      <c r="J1079" s="66" t="e">
        <f t="shared" si="55"/>
        <v>#N/A</v>
      </c>
      <c r="K1079" s="1"/>
    </row>
    <row r="1080" spans="1:11" hidden="1">
      <c r="A1080" s="1"/>
      <c r="B1080" s="265" t="e">
        <f>VLOOKUP(E1080,$F$674:$I$1173,4,FALSE)+COUNTIF(J$674:J1079,J1080)</f>
        <v>#N/A</v>
      </c>
      <c r="C1080" s="264">
        <v>407</v>
      </c>
      <c r="D1080" s="64" t="str">
        <f>IF($C$669&gt;0,VLOOKUP($C1080,SPESA!$U$7:$Z$5006,3,FALSE),IF($C$670&gt;0,VLOOKUP($C1080,CASA!$U$7:$Z$3506,3,FALSE),IF($C$671&gt;0,VLOOKUP($C1080,PERSONALE!$U$7:$Z$3506,3,FALSE),IF($C$672&gt;0,VLOOKUP($C1080,ENTRATE!$U$7:$Z$1006,3,FALSE),""))))</f>
        <v/>
      </c>
      <c r="E1080" s="64" t="str">
        <f t="shared" si="53"/>
        <v/>
      </c>
      <c r="F1080" s="64" t="e">
        <f t="shared" si="54"/>
        <v>#NUM!</v>
      </c>
      <c r="G1080" s="63" t="str">
        <f>IF($C$669&gt;0,VLOOKUP($C1080,SPESA!$U$7:$Z$5006,5,FALSE),IF($C$670&gt;0,VLOOKUP($C1080,CASA!$U$7:$Z$3506,5,FALSE),IF($C$671&gt;0,VLOOKUP($C1080,PERSONALE!$U$7:$Z$3506,5,FALSE),IF($C$672&gt;0,VLOOKUP($C1080,ENTRATE!$U$7:$Z$1006,5,FALSE),""))))</f>
        <v/>
      </c>
      <c r="H1080" s="65" t="str">
        <f>IF($C$669&gt;0,VLOOKUP($C1080,SPESA!$U$7:$Z$5006,6,FALSE),IF($C$670&gt;0,VLOOKUP($C1080,CASA!$U$7:$Z$3506,6,FALSE),IF($C$671&gt;0,VLOOKUP($C1080,PERSONALE!$U$7:$Z$3506,6,FALSE),IF($C$672&gt;0,VLOOKUP($C1080,ENTRATE!$U$7:$Z$1006,6,FALSE),""))))</f>
        <v/>
      </c>
      <c r="I1080" s="264">
        <v>407</v>
      </c>
      <c r="J1080" s="66" t="e">
        <f t="shared" si="55"/>
        <v>#N/A</v>
      </c>
      <c r="K1080" s="1"/>
    </row>
    <row r="1081" spans="1:11" hidden="1">
      <c r="A1081" s="1"/>
      <c r="B1081" s="265" t="e">
        <f>VLOOKUP(E1081,$F$674:$I$1173,4,FALSE)+COUNTIF(J$674:J1080,J1081)</f>
        <v>#N/A</v>
      </c>
      <c r="C1081" s="264">
        <v>408</v>
      </c>
      <c r="D1081" s="64" t="str">
        <f>IF($C$669&gt;0,VLOOKUP($C1081,SPESA!$U$7:$Z$5006,3,FALSE),IF($C$670&gt;0,VLOOKUP($C1081,CASA!$U$7:$Z$3506,3,FALSE),IF($C$671&gt;0,VLOOKUP($C1081,PERSONALE!$U$7:$Z$3506,3,FALSE),IF($C$672&gt;0,VLOOKUP($C1081,ENTRATE!$U$7:$Z$1006,3,FALSE),""))))</f>
        <v/>
      </c>
      <c r="E1081" s="64" t="str">
        <f t="shared" si="53"/>
        <v/>
      </c>
      <c r="F1081" s="64" t="e">
        <f t="shared" si="54"/>
        <v>#NUM!</v>
      </c>
      <c r="G1081" s="63" t="str">
        <f>IF($C$669&gt;0,VLOOKUP($C1081,SPESA!$U$7:$Z$5006,5,FALSE),IF($C$670&gt;0,VLOOKUP($C1081,CASA!$U$7:$Z$3506,5,FALSE),IF($C$671&gt;0,VLOOKUP($C1081,PERSONALE!$U$7:$Z$3506,5,FALSE),IF($C$672&gt;0,VLOOKUP($C1081,ENTRATE!$U$7:$Z$1006,5,FALSE),""))))</f>
        <v/>
      </c>
      <c r="H1081" s="65" t="str">
        <f>IF($C$669&gt;0,VLOOKUP($C1081,SPESA!$U$7:$Z$5006,6,FALSE),IF($C$670&gt;0,VLOOKUP($C1081,CASA!$U$7:$Z$3506,6,FALSE),IF($C$671&gt;0,VLOOKUP($C1081,PERSONALE!$U$7:$Z$3506,6,FALSE),IF($C$672&gt;0,VLOOKUP($C1081,ENTRATE!$U$7:$Z$1006,6,FALSE),""))))</f>
        <v/>
      </c>
      <c r="I1081" s="264">
        <v>408</v>
      </c>
      <c r="J1081" s="66" t="e">
        <f t="shared" si="55"/>
        <v>#N/A</v>
      </c>
      <c r="K1081" s="1"/>
    </row>
    <row r="1082" spans="1:11" hidden="1">
      <c r="A1082" s="1"/>
      <c r="B1082" s="265" t="e">
        <f>VLOOKUP(E1082,$F$674:$I$1173,4,FALSE)+COUNTIF(J$674:J1081,J1082)</f>
        <v>#N/A</v>
      </c>
      <c r="C1082" s="264">
        <v>409</v>
      </c>
      <c r="D1082" s="64" t="str">
        <f>IF($C$669&gt;0,VLOOKUP($C1082,SPESA!$U$7:$Z$5006,3,FALSE),IF($C$670&gt;0,VLOOKUP($C1082,CASA!$U$7:$Z$3506,3,FALSE),IF($C$671&gt;0,VLOOKUP($C1082,PERSONALE!$U$7:$Z$3506,3,FALSE),IF($C$672&gt;0,VLOOKUP($C1082,ENTRATE!$U$7:$Z$1006,3,FALSE),""))))</f>
        <v/>
      </c>
      <c r="E1082" s="64" t="str">
        <f t="shared" si="53"/>
        <v/>
      </c>
      <c r="F1082" s="64" t="e">
        <f t="shared" si="54"/>
        <v>#NUM!</v>
      </c>
      <c r="G1082" s="63" t="str">
        <f>IF($C$669&gt;0,VLOOKUP($C1082,SPESA!$U$7:$Z$5006,5,FALSE),IF($C$670&gt;0,VLOOKUP($C1082,CASA!$U$7:$Z$3506,5,FALSE),IF($C$671&gt;0,VLOOKUP($C1082,PERSONALE!$U$7:$Z$3506,5,FALSE),IF($C$672&gt;0,VLOOKUP($C1082,ENTRATE!$U$7:$Z$1006,5,FALSE),""))))</f>
        <v/>
      </c>
      <c r="H1082" s="65" t="str">
        <f>IF($C$669&gt;0,VLOOKUP($C1082,SPESA!$U$7:$Z$5006,6,FALSE),IF($C$670&gt;0,VLOOKUP($C1082,CASA!$U$7:$Z$3506,6,FALSE),IF($C$671&gt;0,VLOOKUP($C1082,PERSONALE!$U$7:$Z$3506,6,FALSE),IF($C$672&gt;0,VLOOKUP($C1082,ENTRATE!$U$7:$Z$1006,6,FALSE),""))))</f>
        <v/>
      </c>
      <c r="I1082" s="264">
        <v>409</v>
      </c>
      <c r="J1082" s="66" t="e">
        <f t="shared" si="55"/>
        <v>#N/A</v>
      </c>
      <c r="K1082" s="1"/>
    </row>
    <row r="1083" spans="1:11" hidden="1">
      <c r="A1083" s="1"/>
      <c r="B1083" s="265" t="e">
        <f>VLOOKUP(E1083,$F$674:$I$1173,4,FALSE)+COUNTIF(J$674:J1082,J1083)</f>
        <v>#N/A</v>
      </c>
      <c r="C1083" s="264">
        <v>410</v>
      </c>
      <c r="D1083" s="64" t="str">
        <f>IF($C$669&gt;0,VLOOKUP($C1083,SPESA!$U$7:$Z$5006,3,FALSE),IF($C$670&gt;0,VLOOKUP($C1083,CASA!$U$7:$Z$3506,3,FALSE),IF($C$671&gt;0,VLOOKUP($C1083,PERSONALE!$U$7:$Z$3506,3,FALSE),IF($C$672&gt;0,VLOOKUP($C1083,ENTRATE!$U$7:$Z$1006,3,FALSE),""))))</f>
        <v/>
      </c>
      <c r="E1083" s="64" t="str">
        <f t="shared" si="53"/>
        <v/>
      </c>
      <c r="F1083" s="64" t="e">
        <f t="shared" si="54"/>
        <v>#NUM!</v>
      </c>
      <c r="G1083" s="63" t="str">
        <f>IF($C$669&gt;0,VLOOKUP($C1083,SPESA!$U$7:$Z$5006,5,FALSE),IF($C$670&gt;0,VLOOKUP($C1083,CASA!$U$7:$Z$3506,5,FALSE),IF($C$671&gt;0,VLOOKUP($C1083,PERSONALE!$U$7:$Z$3506,5,FALSE),IF($C$672&gt;0,VLOOKUP($C1083,ENTRATE!$U$7:$Z$1006,5,FALSE),""))))</f>
        <v/>
      </c>
      <c r="H1083" s="65" t="str">
        <f>IF($C$669&gt;0,VLOOKUP($C1083,SPESA!$U$7:$Z$5006,6,FALSE),IF($C$670&gt;0,VLOOKUP($C1083,CASA!$U$7:$Z$3506,6,FALSE),IF($C$671&gt;0,VLOOKUP($C1083,PERSONALE!$U$7:$Z$3506,6,FALSE),IF($C$672&gt;0,VLOOKUP($C1083,ENTRATE!$U$7:$Z$1006,6,FALSE),""))))</f>
        <v/>
      </c>
      <c r="I1083" s="264">
        <v>410</v>
      </c>
      <c r="J1083" s="66" t="e">
        <f t="shared" si="55"/>
        <v>#N/A</v>
      </c>
      <c r="K1083" s="1"/>
    </row>
    <row r="1084" spans="1:11" hidden="1">
      <c r="A1084" s="1"/>
      <c r="B1084" s="265" t="e">
        <f>VLOOKUP(E1084,$F$674:$I$1173,4,FALSE)+COUNTIF(J$674:J1083,J1084)</f>
        <v>#N/A</v>
      </c>
      <c r="C1084" s="264">
        <v>411</v>
      </c>
      <c r="D1084" s="64" t="str">
        <f>IF($C$669&gt;0,VLOOKUP($C1084,SPESA!$U$7:$Z$5006,3,FALSE),IF($C$670&gt;0,VLOOKUP($C1084,CASA!$U$7:$Z$3506,3,FALSE),IF($C$671&gt;0,VLOOKUP($C1084,PERSONALE!$U$7:$Z$3506,3,FALSE),IF($C$672&gt;0,VLOOKUP($C1084,ENTRATE!$U$7:$Z$1006,3,FALSE),""))))</f>
        <v/>
      </c>
      <c r="E1084" s="64" t="str">
        <f t="shared" si="53"/>
        <v/>
      </c>
      <c r="F1084" s="64" t="e">
        <f t="shared" si="54"/>
        <v>#NUM!</v>
      </c>
      <c r="G1084" s="63" t="str">
        <f>IF($C$669&gt;0,VLOOKUP($C1084,SPESA!$U$7:$Z$5006,5,FALSE),IF($C$670&gt;0,VLOOKUP($C1084,CASA!$U$7:$Z$3506,5,FALSE),IF($C$671&gt;0,VLOOKUP($C1084,PERSONALE!$U$7:$Z$3506,5,FALSE),IF($C$672&gt;0,VLOOKUP($C1084,ENTRATE!$U$7:$Z$1006,5,FALSE),""))))</f>
        <v/>
      </c>
      <c r="H1084" s="65" t="str">
        <f>IF($C$669&gt;0,VLOOKUP($C1084,SPESA!$U$7:$Z$5006,6,FALSE),IF($C$670&gt;0,VLOOKUP($C1084,CASA!$U$7:$Z$3506,6,FALSE),IF($C$671&gt;0,VLOOKUP($C1084,PERSONALE!$U$7:$Z$3506,6,FALSE),IF($C$672&gt;0,VLOOKUP($C1084,ENTRATE!$U$7:$Z$1006,6,FALSE),""))))</f>
        <v/>
      </c>
      <c r="I1084" s="264">
        <v>411</v>
      </c>
      <c r="J1084" s="66" t="e">
        <f t="shared" si="55"/>
        <v>#N/A</v>
      </c>
      <c r="K1084" s="1"/>
    </row>
    <row r="1085" spans="1:11" hidden="1">
      <c r="A1085" s="1"/>
      <c r="B1085" s="265" t="e">
        <f>VLOOKUP(E1085,$F$674:$I$1173,4,FALSE)+COUNTIF(J$674:J1084,J1085)</f>
        <v>#N/A</v>
      </c>
      <c r="C1085" s="264">
        <v>412</v>
      </c>
      <c r="D1085" s="64" t="str">
        <f>IF($C$669&gt;0,VLOOKUP($C1085,SPESA!$U$7:$Z$5006,3,FALSE),IF($C$670&gt;0,VLOOKUP($C1085,CASA!$U$7:$Z$3506,3,FALSE),IF($C$671&gt;0,VLOOKUP($C1085,PERSONALE!$U$7:$Z$3506,3,FALSE),IF($C$672&gt;0,VLOOKUP($C1085,ENTRATE!$U$7:$Z$1006,3,FALSE),""))))</f>
        <v/>
      </c>
      <c r="E1085" s="64" t="str">
        <f t="shared" si="53"/>
        <v/>
      </c>
      <c r="F1085" s="64" t="e">
        <f t="shared" si="54"/>
        <v>#NUM!</v>
      </c>
      <c r="G1085" s="63" t="str">
        <f>IF($C$669&gt;0,VLOOKUP($C1085,SPESA!$U$7:$Z$5006,5,FALSE),IF($C$670&gt;0,VLOOKUP($C1085,CASA!$U$7:$Z$3506,5,FALSE),IF($C$671&gt;0,VLOOKUP($C1085,PERSONALE!$U$7:$Z$3506,5,FALSE),IF($C$672&gt;0,VLOOKUP($C1085,ENTRATE!$U$7:$Z$1006,5,FALSE),""))))</f>
        <v/>
      </c>
      <c r="H1085" s="65" t="str">
        <f>IF($C$669&gt;0,VLOOKUP($C1085,SPESA!$U$7:$Z$5006,6,FALSE),IF($C$670&gt;0,VLOOKUP($C1085,CASA!$U$7:$Z$3506,6,FALSE),IF($C$671&gt;0,VLOOKUP($C1085,PERSONALE!$U$7:$Z$3506,6,FALSE),IF($C$672&gt;0,VLOOKUP($C1085,ENTRATE!$U$7:$Z$1006,6,FALSE),""))))</f>
        <v/>
      </c>
      <c r="I1085" s="264">
        <v>412</v>
      </c>
      <c r="J1085" s="66" t="e">
        <f t="shared" si="55"/>
        <v>#N/A</v>
      </c>
      <c r="K1085" s="1"/>
    </row>
    <row r="1086" spans="1:11" hidden="1">
      <c r="A1086" s="1"/>
      <c r="B1086" s="265" t="e">
        <f>VLOOKUP(E1086,$F$674:$I$1173,4,FALSE)+COUNTIF(J$674:J1085,J1086)</f>
        <v>#N/A</v>
      </c>
      <c r="C1086" s="264">
        <v>413</v>
      </c>
      <c r="D1086" s="64" t="str">
        <f>IF($C$669&gt;0,VLOOKUP($C1086,SPESA!$U$7:$Z$5006,3,FALSE),IF($C$670&gt;0,VLOOKUP($C1086,CASA!$U$7:$Z$3506,3,FALSE),IF($C$671&gt;0,VLOOKUP($C1086,PERSONALE!$U$7:$Z$3506,3,FALSE),IF($C$672&gt;0,VLOOKUP($C1086,ENTRATE!$U$7:$Z$1006,3,FALSE),""))))</f>
        <v/>
      </c>
      <c r="E1086" s="64" t="str">
        <f t="shared" si="53"/>
        <v/>
      </c>
      <c r="F1086" s="64" t="e">
        <f t="shared" si="54"/>
        <v>#NUM!</v>
      </c>
      <c r="G1086" s="63" t="str">
        <f>IF($C$669&gt;0,VLOOKUP($C1086,SPESA!$U$7:$Z$5006,5,FALSE),IF($C$670&gt;0,VLOOKUP($C1086,CASA!$U$7:$Z$3506,5,FALSE),IF($C$671&gt;0,VLOOKUP($C1086,PERSONALE!$U$7:$Z$3506,5,FALSE),IF($C$672&gt;0,VLOOKUP($C1086,ENTRATE!$U$7:$Z$1006,5,FALSE),""))))</f>
        <v/>
      </c>
      <c r="H1086" s="65" t="str">
        <f>IF($C$669&gt;0,VLOOKUP($C1086,SPESA!$U$7:$Z$5006,6,FALSE),IF($C$670&gt;0,VLOOKUP($C1086,CASA!$U$7:$Z$3506,6,FALSE),IF($C$671&gt;0,VLOOKUP($C1086,PERSONALE!$U$7:$Z$3506,6,FALSE),IF($C$672&gt;0,VLOOKUP($C1086,ENTRATE!$U$7:$Z$1006,6,FALSE),""))))</f>
        <v/>
      </c>
      <c r="I1086" s="264">
        <v>413</v>
      </c>
      <c r="J1086" s="66" t="e">
        <f t="shared" si="55"/>
        <v>#N/A</v>
      </c>
      <c r="K1086" s="1"/>
    </row>
    <row r="1087" spans="1:11" hidden="1">
      <c r="A1087" s="1"/>
      <c r="B1087" s="265" t="e">
        <f>VLOOKUP(E1087,$F$674:$I$1173,4,FALSE)+COUNTIF(J$674:J1086,J1087)</f>
        <v>#N/A</v>
      </c>
      <c r="C1087" s="264">
        <v>414</v>
      </c>
      <c r="D1087" s="64" t="str">
        <f>IF($C$669&gt;0,VLOOKUP($C1087,SPESA!$U$7:$Z$5006,3,FALSE),IF($C$670&gt;0,VLOOKUP($C1087,CASA!$U$7:$Z$3506,3,FALSE),IF($C$671&gt;0,VLOOKUP($C1087,PERSONALE!$U$7:$Z$3506,3,FALSE),IF($C$672&gt;0,VLOOKUP($C1087,ENTRATE!$U$7:$Z$1006,3,FALSE),""))))</f>
        <v/>
      </c>
      <c r="E1087" s="64" t="str">
        <f t="shared" si="53"/>
        <v/>
      </c>
      <c r="F1087" s="64" t="e">
        <f t="shared" si="54"/>
        <v>#NUM!</v>
      </c>
      <c r="G1087" s="63" t="str">
        <f>IF($C$669&gt;0,VLOOKUP($C1087,SPESA!$U$7:$Z$5006,5,FALSE),IF($C$670&gt;0,VLOOKUP($C1087,CASA!$U$7:$Z$3506,5,FALSE),IF($C$671&gt;0,VLOOKUP($C1087,PERSONALE!$U$7:$Z$3506,5,FALSE),IF($C$672&gt;0,VLOOKUP($C1087,ENTRATE!$U$7:$Z$1006,5,FALSE),""))))</f>
        <v/>
      </c>
      <c r="H1087" s="65" t="str">
        <f>IF($C$669&gt;0,VLOOKUP($C1087,SPESA!$U$7:$Z$5006,6,FALSE),IF($C$670&gt;0,VLOOKUP($C1087,CASA!$U$7:$Z$3506,6,FALSE),IF($C$671&gt;0,VLOOKUP($C1087,PERSONALE!$U$7:$Z$3506,6,FALSE),IF($C$672&gt;0,VLOOKUP($C1087,ENTRATE!$U$7:$Z$1006,6,FALSE),""))))</f>
        <v/>
      </c>
      <c r="I1087" s="264">
        <v>414</v>
      </c>
      <c r="J1087" s="66" t="e">
        <f t="shared" si="55"/>
        <v>#N/A</v>
      </c>
      <c r="K1087" s="1"/>
    </row>
    <row r="1088" spans="1:11" hidden="1">
      <c r="A1088" s="1"/>
      <c r="B1088" s="265" t="e">
        <f>VLOOKUP(E1088,$F$674:$I$1173,4,FALSE)+COUNTIF(J$674:J1087,J1088)</f>
        <v>#N/A</v>
      </c>
      <c r="C1088" s="264">
        <v>415</v>
      </c>
      <c r="D1088" s="64" t="str">
        <f>IF($C$669&gt;0,VLOOKUP($C1088,SPESA!$U$7:$Z$5006,3,FALSE),IF($C$670&gt;0,VLOOKUP($C1088,CASA!$U$7:$Z$3506,3,FALSE),IF($C$671&gt;0,VLOOKUP($C1088,PERSONALE!$U$7:$Z$3506,3,FALSE),IF($C$672&gt;0,VLOOKUP($C1088,ENTRATE!$U$7:$Z$1006,3,FALSE),""))))</f>
        <v/>
      </c>
      <c r="E1088" s="64" t="str">
        <f t="shared" si="53"/>
        <v/>
      </c>
      <c r="F1088" s="64" t="e">
        <f t="shared" si="54"/>
        <v>#NUM!</v>
      </c>
      <c r="G1088" s="63" t="str">
        <f>IF($C$669&gt;0,VLOOKUP($C1088,SPESA!$U$7:$Z$5006,5,FALSE),IF($C$670&gt;0,VLOOKUP($C1088,CASA!$U$7:$Z$3506,5,FALSE),IF($C$671&gt;0,VLOOKUP($C1088,PERSONALE!$U$7:$Z$3506,5,FALSE),IF($C$672&gt;0,VLOOKUP($C1088,ENTRATE!$U$7:$Z$1006,5,FALSE),""))))</f>
        <v/>
      </c>
      <c r="H1088" s="65" t="str">
        <f>IF($C$669&gt;0,VLOOKUP($C1088,SPESA!$U$7:$Z$5006,6,FALSE),IF($C$670&gt;0,VLOOKUP($C1088,CASA!$U$7:$Z$3506,6,FALSE),IF($C$671&gt;0,VLOOKUP($C1088,PERSONALE!$U$7:$Z$3506,6,FALSE),IF($C$672&gt;0,VLOOKUP($C1088,ENTRATE!$U$7:$Z$1006,6,FALSE),""))))</f>
        <v/>
      </c>
      <c r="I1088" s="264">
        <v>415</v>
      </c>
      <c r="J1088" s="66" t="e">
        <f t="shared" si="55"/>
        <v>#N/A</v>
      </c>
      <c r="K1088" s="1"/>
    </row>
    <row r="1089" spans="1:11" hidden="1">
      <c r="A1089" s="1"/>
      <c r="B1089" s="265" t="e">
        <f>VLOOKUP(E1089,$F$674:$I$1173,4,FALSE)+COUNTIF(J$674:J1088,J1089)</f>
        <v>#N/A</v>
      </c>
      <c r="C1089" s="264">
        <v>416</v>
      </c>
      <c r="D1089" s="64" t="str">
        <f>IF($C$669&gt;0,VLOOKUP($C1089,SPESA!$U$7:$Z$5006,3,FALSE),IF($C$670&gt;0,VLOOKUP($C1089,CASA!$U$7:$Z$3506,3,FALSE),IF($C$671&gt;0,VLOOKUP($C1089,PERSONALE!$U$7:$Z$3506,3,FALSE),IF($C$672&gt;0,VLOOKUP($C1089,ENTRATE!$U$7:$Z$1006,3,FALSE),""))))</f>
        <v/>
      </c>
      <c r="E1089" s="64" t="str">
        <f t="shared" si="53"/>
        <v/>
      </c>
      <c r="F1089" s="64" t="e">
        <f t="shared" si="54"/>
        <v>#NUM!</v>
      </c>
      <c r="G1089" s="63" t="str">
        <f>IF($C$669&gt;0,VLOOKUP($C1089,SPESA!$U$7:$Z$5006,5,FALSE),IF($C$670&gt;0,VLOOKUP($C1089,CASA!$U$7:$Z$3506,5,FALSE),IF($C$671&gt;0,VLOOKUP($C1089,PERSONALE!$U$7:$Z$3506,5,FALSE),IF($C$672&gt;0,VLOOKUP($C1089,ENTRATE!$U$7:$Z$1006,5,FALSE),""))))</f>
        <v/>
      </c>
      <c r="H1089" s="65" t="str">
        <f>IF($C$669&gt;0,VLOOKUP($C1089,SPESA!$U$7:$Z$5006,6,FALSE),IF($C$670&gt;0,VLOOKUP($C1089,CASA!$U$7:$Z$3506,6,FALSE),IF($C$671&gt;0,VLOOKUP($C1089,PERSONALE!$U$7:$Z$3506,6,FALSE),IF($C$672&gt;0,VLOOKUP($C1089,ENTRATE!$U$7:$Z$1006,6,FALSE),""))))</f>
        <v/>
      </c>
      <c r="I1089" s="264">
        <v>416</v>
      </c>
      <c r="J1089" s="66" t="e">
        <f t="shared" si="55"/>
        <v>#N/A</v>
      </c>
      <c r="K1089" s="1"/>
    </row>
    <row r="1090" spans="1:11" hidden="1">
      <c r="A1090" s="1"/>
      <c r="B1090" s="265" t="e">
        <f>VLOOKUP(E1090,$F$674:$I$1173,4,FALSE)+COUNTIF(J$674:J1089,J1090)</f>
        <v>#N/A</v>
      </c>
      <c r="C1090" s="264">
        <v>417</v>
      </c>
      <c r="D1090" s="64" t="str">
        <f>IF($C$669&gt;0,VLOOKUP($C1090,SPESA!$U$7:$Z$5006,3,FALSE),IF($C$670&gt;0,VLOOKUP($C1090,CASA!$U$7:$Z$3506,3,FALSE),IF($C$671&gt;0,VLOOKUP($C1090,PERSONALE!$U$7:$Z$3506,3,FALSE),IF($C$672&gt;0,VLOOKUP($C1090,ENTRATE!$U$7:$Z$1006,3,FALSE),""))))</f>
        <v/>
      </c>
      <c r="E1090" s="64" t="str">
        <f t="shared" si="53"/>
        <v/>
      </c>
      <c r="F1090" s="64" t="e">
        <f t="shared" si="54"/>
        <v>#NUM!</v>
      </c>
      <c r="G1090" s="63" t="str">
        <f>IF($C$669&gt;0,VLOOKUP($C1090,SPESA!$U$7:$Z$5006,5,FALSE),IF($C$670&gt;0,VLOOKUP($C1090,CASA!$U$7:$Z$3506,5,FALSE),IF($C$671&gt;0,VLOOKUP($C1090,PERSONALE!$U$7:$Z$3506,5,FALSE),IF($C$672&gt;0,VLOOKUP($C1090,ENTRATE!$U$7:$Z$1006,5,FALSE),""))))</f>
        <v/>
      </c>
      <c r="H1090" s="65" t="str">
        <f>IF($C$669&gt;0,VLOOKUP($C1090,SPESA!$U$7:$Z$5006,6,FALSE),IF($C$670&gt;0,VLOOKUP($C1090,CASA!$U$7:$Z$3506,6,FALSE),IF($C$671&gt;0,VLOOKUP($C1090,PERSONALE!$U$7:$Z$3506,6,FALSE),IF($C$672&gt;0,VLOOKUP($C1090,ENTRATE!$U$7:$Z$1006,6,FALSE),""))))</f>
        <v/>
      </c>
      <c r="I1090" s="264">
        <v>417</v>
      </c>
      <c r="J1090" s="66" t="e">
        <f t="shared" si="55"/>
        <v>#N/A</v>
      </c>
      <c r="K1090" s="1"/>
    </row>
    <row r="1091" spans="1:11" hidden="1">
      <c r="A1091" s="1"/>
      <c r="B1091" s="265" t="e">
        <f>VLOOKUP(E1091,$F$674:$I$1173,4,FALSE)+COUNTIF(J$674:J1090,J1091)</f>
        <v>#N/A</v>
      </c>
      <c r="C1091" s="264">
        <v>418</v>
      </c>
      <c r="D1091" s="64" t="str">
        <f>IF($C$669&gt;0,VLOOKUP($C1091,SPESA!$U$7:$Z$5006,3,FALSE),IF($C$670&gt;0,VLOOKUP($C1091,CASA!$U$7:$Z$3506,3,FALSE),IF($C$671&gt;0,VLOOKUP($C1091,PERSONALE!$U$7:$Z$3506,3,FALSE),IF($C$672&gt;0,VLOOKUP($C1091,ENTRATE!$U$7:$Z$1006,3,FALSE),""))))</f>
        <v/>
      </c>
      <c r="E1091" s="64" t="str">
        <f t="shared" si="53"/>
        <v/>
      </c>
      <c r="F1091" s="64" t="e">
        <f t="shared" si="54"/>
        <v>#NUM!</v>
      </c>
      <c r="G1091" s="63" t="str">
        <f>IF($C$669&gt;0,VLOOKUP($C1091,SPESA!$U$7:$Z$5006,5,FALSE),IF($C$670&gt;0,VLOOKUP($C1091,CASA!$U$7:$Z$3506,5,FALSE),IF($C$671&gt;0,VLOOKUP($C1091,PERSONALE!$U$7:$Z$3506,5,FALSE),IF($C$672&gt;0,VLOOKUP($C1091,ENTRATE!$U$7:$Z$1006,5,FALSE),""))))</f>
        <v/>
      </c>
      <c r="H1091" s="65" t="str">
        <f>IF($C$669&gt;0,VLOOKUP($C1091,SPESA!$U$7:$Z$5006,6,FALSE),IF($C$670&gt;0,VLOOKUP($C1091,CASA!$U$7:$Z$3506,6,FALSE),IF($C$671&gt;0,VLOOKUP($C1091,PERSONALE!$U$7:$Z$3506,6,FALSE),IF($C$672&gt;0,VLOOKUP($C1091,ENTRATE!$U$7:$Z$1006,6,FALSE),""))))</f>
        <v/>
      </c>
      <c r="I1091" s="264">
        <v>418</v>
      </c>
      <c r="J1091" s="66" t="e">
        <f t="shared" si="55"/>
        <v>#N/A</v>
      </c>
      <c r="K1091" s="1"/>
    </row>
    <row r="1092" spans="1:11" hidden="1">
      <c r="A1092" s="1"/>
      <c r="B1092" s="265" t="e">
        <f>VLOOKUP(E1092,$F$674:$I$1173,4,FALSE)+COUNTIF(J$674:J1091,J1092)</f>
        <v>#N/A</v>
      </c>
      <c r="C1092" s="264">
        <v>419</v>
      </c>
      <c r="D1092" s="64" t="str">
        <f>IF($C$669&gt;0,VLOOKUP($C1092,SPESA!$U$7:$Z$5006,3,FALSE),IF($C$670&gt;0,VLOOKUP($C1092,CASA!$U$7:$Z$3506,3,FALSE),IF($C$671&gt;0,VLOOKUP($C1092,PERSONALE!$U$7:$Z$3506,3,FALSE),IF($C$672&gt;0,VLOOKUP($C1092,ENTRATE!$U$7:$Z$1006,3,FALSE),""))))</f>
        <v/>
      </c>
      <c r="E1092" s="64" t="str">
        <f t="shared" si="53"/>
        <v/>
      </c>
      <c r="F1092" s="64" t="e">
        <f t="shared" si="54"/>
        <v>#NUM!</v>
      </c>
      <c r="G1092" s="63" t="str">
        <f>IF($C$669&gt;0,VLOOKUP($C1092,SPESA!$U$7:$Z$5006,5,FALSE),IF($C$670&gt;0,VLOOKUP($C1092,CASA!$U$7:$Z$3506,5,FALSE),IF($C$671&gt;0,VLOOKUP($C1092,PERSONALE!$U$7:$Z$3506,5,FALSE),IF($C$672&gt;0,VLOOKUP($C1092,ENTRATE!$U$7:$Z$1006,5,FALSE),""))))</f>
        <v/>
      </c>
      <c r="H1092" s="65" t="str">
        <f>IF($C$669&gt;0,VLOOKUP($C1092,SPESA!$U$7:$Z$5006,6,FALSE),IF($C$670&gt;0,VLOOKUP($C1092,CASA!$U$7:$Z$3506,6,FALSE),IF($C$671&gt;0,VLOOKUP($C1092,PERSONALE!$U$7:$Z$3506,6,FALSE),IF($C$672&gt;0,VLOOKUP($C1092,ENTRATE!$U$7:$Z$1006,6,FALSE),""))))</f>
        <v/>
      </c>
      <c r="I1092" s="264">
        <v>419</v>
      </c>
      <c r="J1092" s="66" t="e">
        <f t="shared" si="55"/>
        <v>#N/A</v>
      </c>
      <c r="K1092" s="1"/>
    </row>
    <row r="1093" spans="1:11" hidden="1">
      <c r="A1093" s="1"/>
      <c r="B1093" s="265" t="e">
        <f>VLOOKUP(E1093,$F$674:$I$1173,4,FALSE)+COUNTIF(J$674:J1092,J1093)</f>
        <v>#N/A</v>
      </c>
      <c r="C1093" s="264">
        <v>420</v>
      </c>
      <c r="D1093" s="64" t="str">
        <f>IF($C$669&gt;0,VLOOKUP($C1093,SPESA!$U$7:$Z$5006,3,FALSE),IF($C$670&gt;0,VLOOKUP($C1093,CASA!$U$7:$Z$3506,3,FALSE),IF($C$671&gt;0,VLOOKUP($C1093,PERSONALE!$U$7:$Z$3506,3,FALSE),IF($C$672&gt;0,VLOOKUP($C1093,ENTRATE!$U$7:$Z$1006,3,FALSE),""))))</f>
        <v/>
      </c>
      <c r="E1093" s="64" t="str">
        <f t="shared" si="53"/>
        <v/>
      </c>
      <c r="F1093" s="64" t="e">
        <f t="shared" si="54"/>
        <v>#NUM!</v>
      </c>
      <c r="G1093" s="63" t="str">
        <f>IF($C$669&gt;0,VLOOKUP($C1093,SPESA!$U$7:$Z$5006,5,FALSE),IF($C$670&gt;0,VLOOKUP($C1093,CASA!$U$7:$Z$3506,5,FALSE),IF($C$671&gt;0,VLOOKUP($C1093,PERSONALE!$U$7:$Z$3506,5,FALSE),IF($C$672&gt;0,VLOOKUP($C1093,ENTRATE!$U$7:$Z$1006,5,FALSE),""))))</f>
        <v/>
      </c>
      <c r="H1093" s="65" t="str">
        <f>IF($C$669&gt;0,VLOOKUP($C1093,SPESA!$U$7:$Z$5006,6,FALSE),IF($C$670&gt;0,VLOOKUP($C1093,CASA!$U$7:$Z$3506,6,FALSE),IF($C$671&gt;0,VLOOKUP($C1093,PERSONALE!$U$7:$Z$3506,6,FALSE),IF($C$672&gt;0,VLOOKUP($C1093,ENTRATE!$U$7:$Z$1006,6,FALSE),""))))</f>
        <v/>
      </c>
      <c r="I1093" s="264">
        <v>420</v>
      </c>
      <c r="J1093" s="66" t="e">
        <f t="shared" si="55"/>
        <v>#N/A</v>
      </c>
      <c r="K1093" s="1"/>
    </row>
    <row r="1094" spans="1:11" hidden="1">
      <c r="A1094" s="1"/>
      <c r="B1094" s="265" t="e">
        <f>VLOOKUP(E1094,$F$674:$I$1173,4,FALSE)+COUNTIF(J$674:J1093,J1094)</f>
        <v>#N/A</v>
      </c>
      <c r="C1094" s="264">
        <v>421</v>
      </c>
      <c r="D1094" s="64" t="str">
        <f>IF($C$669&gt;0,VLOOKUP($C1094,SPESA!$U$7:$Z$5006,3,FALSE),IF($C$670&gt;0,VLOOKUP($C1094,CASA!$U$7:$Z$3506,3,FALSE),IF($C$671&gt;0,VLOOKUP($C1094,PERSONALE!$U$7:$Z$3506,3,FALSE),IF($C$672&gt;0,VLOOKUP($C1094,ENTRATE!$U$7:$Z$1006,3,FALSE),""))))</f>
        <v/>
      </c>
      <c r="E1094" s="64" t="str">
        <f t="shared" si="53"/>
        <v/>
      </c>
      <c r="F1094" s="64" t="e">
        <f t="shared" si="54"/>
        <v>#NUM!</v>
      </c>
      <c r="G1094" s="63" t="str">
        <f>IF($C$669&gt;0,VLOOKUP($C1094,SPESA!$U$7:$Z$5006,5,FALSE),IF($C$670&gt;0,VLOOKUP($C1094,CASA!$U$7:$Z$3506,5,FALSE),IF($C$671&gt;0,VLOOKUP($C1094,PERSONALE!$U$7:$Z$3506,5,FALSE),IF($C$672&gt;0,VLOOKUP($C1094,ENTRATE!$U$7:$Z$1006,5,FALSE),""))))</f>
        <v/>
      </c>
      <c r="H1094" s="65" t="str">
        <f>IF($C$669&gt;0,VLOOKUP($C1094,SPESA!$U$7:$Z$5006,6,FALSE),IF($C$670&gt;0,VLOOKUP($C1094,CASA!$U$7:$Z$3506,6,FALSE),IF($C$671&gt;0,VLOOKUP($C1094,PERSONALE!$U$7:$Z$3506,6,FALSE),IF($C$672&gt;0,VLOOKUP($C1094,ENTRATE!$U$7:$Z$1006,6,FALSE),""))))</f>
        <v/>
      </c>
      <c r="I1094" s="264">
        <v>421</v>
      </c>
      <c r="J1094" s="66" t="e">
        <f t="shared" si="55"/>
        <v>#N/A</v>
      </c>
      <c r="K1094" s="1"/>
    </row>
    <row r="1095" spans="1:11" hidden="1">
      <c r="A1095" s="1"/>
      <c r="B1095" s="265" t="e">
        <f>VLOOKUP(E1095,$F$674:$I$1173,4,FALSE)+COUNTIF(J$674:J1094,J1095)</f>
        <v>#N/A</v>
      </c>
      <c r="C1095" s="264">
        <v>422</v>
      </c>
      <c r="D1095" s="64" t="str">
        <f>IF($C$669&gt;0,VLOOKUP($C1095,SPESA!$U$7:$Z$5006,3,FALSE),IF($C$670&gt;0,VLOOKUP($C1095,CASA!$U$7:$Z$3506,3,FALSE),IF($C$671&gt;0,VLOOKUP($C1095,PERSONALE!$U$7:$Z$3506,3,FALSE),IF($C$672&gt;0,VLOOKUP($C1095,ENTRATE!$U$7:$Z$1006,3,FALSE),""))))</f>
        <v/>
      </c>
      <c r="E1095" s="64" t="str">
        <f t="shared" si="53"/>
        <v/>
      </c>
      <c r="F1095" s="64" t="e">
        <f t="shared" si="54"/>
        <v>#NUM!</v>
      </c>
      <c r="G1095" s="63" t="str">
        <f>IF($C$669&gt;0,VLOOKUP($C1095,SPESA!$U$7:$Z$5006,5,FALSE),IF($C$670&gt;0,VLOOKUP($C1095,CASA!$U$7:$Z$3506,5,FALSE),IF($C$671&gt;0,VLOOKUP($C1095,PERSONALE!$U$7:$Z$3506,5,FALSE),IF($C$672&gt;0,VLOOKUP($C1095,ENTRATE!$U$7:$Z$1006,5,FALSE),""))))</f>
        <v/>
      </c>
      <c r="H1095" s="65" t="str">
        <f>IF($C$669&gt;0,VLOOKUP($C1095,SPESA!$U$7:$Z$5006,6,FALSE),IF($C$670&gt;0,VLOOKUP($C1095,CASA!$U$7:$Z$3506,6,FALSE),IF($C$671&gt;0,VLOOKUP($C1095,PERSONALE!$U$7:$Z$3506,6,FALSE),IF($C$672&gt;0,VLOOKUP($C1095,ENTRATE!$U$7:$Z$1006,6,FALSE),""))))</f>
        <v/>
      </c>
      <c r="I1095" s="264">
        <v>422</v>
      </c>
      <c r="J1095" s="66" t="e">
        <f t="shared" si="55"/>
        <v>#N/A</v>
      </c>
      <c r="K1095" s="1"/>
    </row>
    <row r="1096" spans="1:11" hidden="1">
      <c r="A1096" s="1"/>
      <c r="B1096" s="265" t="e">
        <f>VLOOKUP(E1096,$F$674:$I$1173,4,FALSE)+COUNTIF(J$674:J1095,J1096)</f>
        <v>#N/A</v>
      </c>
      <c r="C1096" s="264">
        <v>423</v>
      </c>
      <c r="D1096" s="64" t="str">
        <f>IF($C$669&gt;0,VLOOKUP($C1096,SPESA!$U$7:$Z$5006,3,FALSE),IF($C$670&gt;0,VLOOKUP($C1096,CASA!$U$7:$Z$3506,3,FALSE),IF($C$671&gt;0,VLOOKUP($C1096,PERSONALE!$U$7:$Z$3506,3,FALSE),IF($C$672&gt;0,VLOOKUP($C1096,ENTRATE!$U$7:$Z$1006,3,FALSE),""))))</f>
        <v/>
      </c>
      <c r="E1096" s="64" t="str">
        <f t="shared" si="53"/>
        <v/>
      </c>
      <c r="F1096" s="64" t="e">
        <f t="shared" si="54"/>
        <v>#NUM!</v>
      </c>
      <c r="G1096" s="63" t="str">
        <f>IF($C$669&gt;0,VLOOKUP($C1096,SPESA!$U$7:$Z$5006,5,FALSE),IF($C$670&gt;0,VLOOKUP($C1096,CASA!$U$7:$Z$3506,5,FALSE),IF($C$671&gt;0,VLOOKUP($C1096,PERSONALE!$U$7:$Z$3506,5,FALSE),IF($C$672&gt;0,VLOOKUP($C1096,ENTRATE!$U$7:$Z$1006,5,FALSE),""))))</f>
        <v/>
      </c>
      <c r="H1096" s="65" t="str">
        <f>IF($C$669&gt;0,VLOOKUP($C1096,SPESA!$U$7:$Z$5006,6,FALSE),IF($C$670&gt;0,VLOOKUP($C1096,CASA!$U$7:$Z$3506,6,FALSE),IF($C$671&gt;0,VLOOKUP($C1096,PERSONALE!$U$7:$Z$3506,6,FALSE),IF($C$672&gt;0,VLOOKUP($C1096,ENTRATE!$U$7:$Z$1006,6,FALSE),""))))</f>
        <v/>
      </c>
      <c r="I1096" s="264">
        <v>423</v>
      </c>
      <c r="J1096" s="66" t="e">
        <f t="shared" si="55"/>
        <v>#N/A</v>
      </c>
      <c r="K1096" s="1"/>
    </row>
    <row r="1097" spans="1:11" hidden="1">
      <c r="A1097" s="1"/>
      <c r="B1097" s="265" t="e">
        <f>VLOOKUP(E1097,$F$674:$I$1173,4,FALSE)+COUNTIF(J$674:J1096,J1097)</f>
        <v>#N/A</v>
      </c>
      <c r="C1097" s="264">
        <v>424</v>
      </c>
      <c r="D1097" s="64" t="str">
        <f>IF($C$669&gt;0,VLOOKUP($C1097,SPESA!$U$7:$Z$5006,3,FALSE),IF($C$670&gt;0,VLOOKUP($C1097,CASA!$U$7:$Z$3506,3,FALSE),IF($C$671&gt;0,VLOOKUP($C1097,PERSONALE!$U$7:$Z$3506,3,FALSE),IF($C$672&gt;0,VLOOKUP($C1097,ENTRATE!$U$7:$Z$1006,3,FALSE),""))))</f>
        <v/>
      </c>
      <c r="E1097" s="64" t="str">
        <f t="shared" si="53"/>
        <v/>
      </c>
      <c r="F1097" s="64" t="e">
        <f t="shared" si="54"/>
        <v>#NUM!</v>
      </c>
      <c r="G1097" s="63" t="str">
        <f>IF($C$669&gt;0,VLOOKUP($C1097,SPESA!$U$7:$Z$5006,5,FALSE),IF($C$670&gt;0,VLOOKUP($C1097,CASA!$U$7:$Z$3506,5,FALSE),IF($C$671&gt;0,VLOOKUP($C1097,PERSONALE!$U$7:$Z$3506,5,FALSE),IF($C$672&gt;0,VLOOKUP($C1097,ENTRATE!$U$7:$Z$1006,5,FALSE),""))))</f>
        <v/>
      </c>
      <c r="H1097" s="65" t="str">
        <f>IF($C$669&gt;0,VLOOKUP($C1097,SPESA!$U$7:$Z$5006,6,FALSE),IF($C$670&gt;0,VLOOKUP($C1097,CASA!$U$7:$Z$3506,6,FALSE),IF($C$671&gt;0,VLOOKUP($C1097,PERSONALE!$U$7:$Z$3506,6,FALSE),IF($C$672&gt;0,VLOOKUP($C1097,ENTRATE!$U$7:$Z$1006,6,FALSE),""))))</f>
        <v/>
      </c>
      <c r="I1097" s="264">
        <v>424</v>
      </c>
      <c r="J1097" s="66" t="e">
        <f t="shared" si="55"/>
        <v>#N/A</v>
      </c>
      <c r="K1097" s="1"/>
    </row>
    <row r="1098" spans="1:11" hidden="1">
      <c r="A1098" s="1"/>
      <c r="B1098" s="265" t="e">
        <f>VLOOKUP(E1098,$F$674:$I$1173,4,FALSE)+COUNTIF(J$674:J1097,J1098)</f>
        <v>#N/A</v>
      </c>
      <c r="C1098" s="264">
        <v>425</v>
      </c>
      <c r="D1098" s="64" t="str">
        <f>IF($C$669&gt;0,VLOOKUP($C1098,SPESA!$U$7:$Z$5006,3,FALSE),IF($C$670&gt;0,VLOOKUP($C1098,CASA!$U$7:$Z$3506,3,FALSE),IF($C$671&gt;0,VLOOKUP($C1098,PERSONALE!$U$7:$Z$3506,3,FALSE),IF($C$672&gt;0,VLOOKUP($C1098,ENTRATE!$U$7:$Z$1006,3,FALSE),""))))</f>
        <v/>
      </c>
      <c r="E1098" s="64" t="str">
        <f t="shared" si="53"/>
        <v/>
      </c>
      <c r="F1098" s="64" t="e">
        <f t="shared" si="54"/>
        <v>#NUM!</v>
      </c>
      <c r="G1098" s="63" t="str">
        <f>IF($C$669&gt;0,VLOOKUP($C1098,SPESA!$U$7:$Z$5006,5,FALSE),IF($C$670&gt;0,VLOOKUP($C1098,CASA!$U$7:$Z$3506,5,FALSE),IF($C$671&gt;0,VLOOKUP($C1098,PERSONALE!$U$7:$Z$3506,5,FALSE),IF($C$672&gt;0,VLOOKUP($C1098,ENTRATE!$U$7:$Z$1006,5,FALSE),""))))</f>
        <v/>
      </c>
      <c r="H1098" s="65" t="str">
        <f>IF($C$669&gt;0,VLOOKUP($C1098,SPESA!$U$7:$Z$5006,6,FALSE),IF($C$670&gt;0,VLOOKUP($C1098,CASA!$U$7:$Z$3506,6,FALSE),IF($C$671&gt;0,VLOOKUP($C1098,PERSONALE!$U$7:$Z$3506,6,FALSE),IF($C$672&gt;0,VLOOKUP($C1098,ENTRATE!$U$7:$Z$1006,6,FALSE),""))))</f>
        <v/>
      </c>
      <c r="I1098" s="264">
        <v>425</v>
      </c>
      <c r="J1098" s="66" t="e">
        <f t="shared" si="55"/>
        <v>#N/A</v>
      </c>
      <c r="K1098" s="1"/>
    </row>
    <row r="1099" spans="1:11" hidden="1">
      <c r="A1099" s="1"/>
      <c r="B1099" s="265" t="e">
        <f>VLOOKUP(E1099,$F$674:$I$1173,4,FALSE)+COUNTIF(J$674:J1098,J1099)</f>
        <v>#N/A</v>
      </c>
      <c r="C1099" s="264">
        <v>426</v>
      </c>
      <c r="D1099" s="64" t="str">
        <f>IF($C$669&gt;0,VLOOKUP($C1099,SPESA!$U$7:$Z$5006,3,FALSE),IF($C$670&gt;0,VLOOKUP($C1099,CASA!$U$7:$Z$3506,3,FALSE),IF($C$671&gt;0,VLOOKUP($C1099,PERSONALE!$U$7:$Z$3506,3,FALSE),IF($C$672&gt;0,VLOOKUP($C1099,ENTRATE!$U$7:$Z$1006,3,FALSE),""))))</f>
        <v/>
      </c>
      <c r="E1099" s="64" t="str">
        <f t="shared" si="53"/>
        <v/>
      </c>
      <c r="F1099" s="64" t="e">
        <f t="shared" si="54"/>
        <v>#NUM!</v>
      </c>
      <c r="G1099" s="63" t="str">
        <f>IF($C$669&gt;0,VLOOKUP($C1099,SPESA!$U$7:$Z$5006,5,FALSE),IF($C$670&gt;0,VLOOKUP($C1099,CASA!$U$7:$Z$3506,5,FALSE),IF($C$671&gt;0,VLOOKUP($C1099,PERSONALE!$U$7:$Z$3506,5,FALSE),IF($C$672&gt;0,VLOOKUP($C1099,ENTRATE!$U$7:$Z$1006,5,FALSE),""))))</f>
        <v/>
      </c>
      <c r="H1099" s="65" t="str">
        <f>IF($C$669&gt;0,VLOOKUP($C1099,SPESA!$U$7:$Z$5006,6,FALSE),IF($C$670&gt;0,VLOOKUP($C1099,CASA!$U$7:$Z$3506,6,FALSE),IF($C$671&gt;0,VLOOKUP($C1099,PERSONALE!$U$7:$Z$3506,6,FALSE),IF($C$672&gt;0,VLOOKUP($C1099,ENTRATE!$U$7:$Z$1006,6,FALSE),""))))</f>
        <v/>
      </c>
      <c r="I1099" s="264">
        <v>426</v>
      </c>
      <c r="J1099" s="66" t="e">
        <f t="shared" si="55"/>
        <v>#N/A</v>
      </c>
      <c r="K1099" s="1"/>
    </row>
    <row r="1100" spans="1:11" hidden="1">
      <c r="A1100" s="1"/>
      <c r="B1100" s="265" t="e">
        <f>VLOOKUP(E1100,$F$674:$I$1173,4,FALSE)+COUNTIF(J$674:J1099,J1100)</f>
        <v>#N/A</v>
      </c>
      <c r="C1100" s="264">
        <v>427</v>
      </c>
      <c r="D1100" s="64" t="str">
        <f>IF($C$669&gt;0,VLOOKUP($C1100,SPESA!$U$7:$Z$5006,3,FALSE),IF($C$670&gt;0,VLOOKUP($C1100,CASA!$U$7:$Z$3506,3,FALSE),IF($C$671&gt;0,VLOOKUP($C1100,PERSONALE!$U$7:$Z$3506,3,FALSE),IF($C$672&gt;0,VLOOKUP($C1100,ENTRATE!$U$7:$Z$1006,3,FALSE),""))))</f>
        <v/>
      </c>
      <c r="E1100" s="64" t="str">
        <f t="shared" si="53"/>
        <v/>
      </c>
      <c r="F1100" s="64" t="e">
        <f t="shared" si="54"/>
        <v>#NUM!</v>
      </c>
      <c r="G1100" s="63" t="str">
        <f>IF($C$669&gt;0,VLOOKUP($C1100,SPESA!$U$7:$Z$5006,5,FALSE),IF($C$670&gt;0,VLOOKUP($C1100,CASA!$U$7:$Z$3506,5,FALSE),IF($C$671&gt;0,VLOOKUP($C1100,PERSONALE!$U$7:$Z$3506,5,FALSE),IF($C$672&gt;0,VLOOKUP($C1100,ENTRATE!$U$7:$Z$1006,5,FALSE),""))))</f>
        <v/>
      </c>
      <c r="H1100" s="65" t="str">
        <f>IF($C$669&gt;0,VLOOKUP($C1100,SPESA!$U$7:$Z$5006,6,FALSE),IF($C$670&gt;0,VLOOKUP($C1100,CASA!$U$7:$Z$3506,6,FALSE),IF($C$671&gt;0,VLOOKUP($C1100,PERSONALE!$U$7:$Z$3506,6,FALSE),IF($C$672&gt;0,VLOOKUP($C1100,ENTRATE!$U$7:$Z$1006,6,FALSE),""))))</f>
        <v/>
      </c>
      <c r="I1100" s="264">
        <v>427</v>
      </c>
      <c r="J1100" s="66" t="e">
        <f t="shared" si="55"/>
        <v>#N/A</v>
      </c>
      <c r="K1100" s="1"/>
    </row>
    <row r="1101" spans="1:11" hidden="1">
      <c r="A1101" s="1"/>
      <c r="B1101" s="265" t="e">
        <f>VLOOKUP(E1101,$F$674:$I$1173,4,FALSE)+COUNTIF(J$674:J1100,J1101)</f>
        <v>#N/A</v>
      </c>
      <c r="C1101" s="264">
        <v>428</v>
      </c>
      <c r="D1101" s="64" t="str">
        <f>IF($C$669&gt;0,VLOOKUP($C1101,SPESA!$U$7:$Z$5006,3,FALSE),IF($C$670&gt;0,VLOOKUP($C1101,CASA!$U$7:$Z$3506,3,FALSE),IF($C$671&gt;0,VLOOKUP($C1101,PERSONALE!$U$7:$Z$3506,3,FALSE),IF($C$672&gt;0,VLOOKUP($C1101,ENTRATE!$U$7:$Z$1006,3,FALSE),""))))</f>
        <v/>
      </c>
      <c r="E1101" s="64" t="str">
        <f t="shared" si="53"/>
        <v/>
      </c>
      <c r="F1101" s="64" t="e">
        <f t="shared" si="54"/>
        <v>#NUM!</v>
      </c>
      <c r="G1101" s="63" t="str">
        <f>IF($C$669&gt;0,VLOOKUP($C1101,SPESA!$U$7:$Z$5006,5,FALSE),IF($C$670&gt;0,VLOOKUP($C1101,CASA!$U$7:$Z$3506,5,FALSE),IF($C$671&gt;0,VLOOKUP($C1101,PERSONALE!$U$7:$Z$3506,5,FALSE),IF($C$672&gt;0,VLOOKUP($C1101,ENTRATE!$U$7:$Z$1006,5,FALSE),""))))</f>
        <v/>
      </c>
      <c r="H1101" s="65" t="str">
        <f>IF($C$669&gt;0,VLOOKUP($C1101,SPESA!$U$7:$Z$5006,6,FALSE),IF($C$670&gt;0,VLOOKUP($C1101,CASA!$U$7:$Z$3506,6,FALSE),IF($C$671&gt;0,VLOOKUP($C1101,PERSONALE!$U$7:$Z$3506,6,FALSE),IF($C$672&gt;0,VLOOKUP($C1101,ENTRATE!$U$7:$Z$1006,6,FALSE),""))))</f>
        <v/>
      </c>
      <c r="I1101" s="264">
        <v>428</v>
      </c>
      <c r="J1101" s="66" t="e">
        <f t="shared" si="55"/>
        <v>#N/A</v>
      </c>
      <c r="K1101" s="1"/>
    </row>
    <row r="1102" spans="1:11" hidden="1">
      <c r="A1102" s="1"/>
      <c r="B1102" s="265" t="e">
        <f>VLOOKUP(E1102,$F$674:$I$1173,4,FALSE)+COUNTIF(J$674:J1101,J1102)</f>
        <v>#N/A</v>
      </c>
      <c r="C1102" s="264">
        <v>429</v>
      </c>
      <c r="D1102" s="64" t="str">
        <f>IF($C$669&gt;0,VLOOKUP($C1102,SPESA!$U$7:$Z$5006,3,FALSE),IF($C$670&gt;0,VLOOKUP($C1102,CASA!$U$7:$Z$3506,3,FALSE),IF($C$671&gt;0,VLOOKUP($C1102,PERSONALE!$U$7:$Z$3506,3,FALSE),IF($C$672&gt;0,VLOOKUP($C1102,ENTRATE!$U$7:$Z$1006,3,FALSE),""))))</f>
        <v/>
      </c>
      <c r="E1102" s="64" t="str">
        <f t="shared" si="53"/>
        <v/>
      </c>
      <c r="F1102" s="64" t="e">
        <f t="shared" si="54"/>
        <v>#NUM!</v>
      </c>
      <c r="G1102" s="63" t="str">
        <f>IF($C$669&gt;0,VLOOKUP($C1102,SPESA!$U$7:$Z$5006,5,FALSE),IF($C$670&gt;0,VLOOKUP($C1102,CASA!$U$7:$Z$3506,5,FALSE),IF($C$671&gt;0,VLOOKUP($C1102,PERSONALE!$U$7:$Z$3506,5,FALSE),IF($C$672&gt;0,VLOOKUP($C1102,ENTRATE!$U$7:$Z$1006,5,FALSE),""))))</f>
        <v/>
      </c>
      <c r="H1102" s="65" t="str">
        <f>IF($C$669&gt;0,VLOOKUP($C1102,SPESA!$U$7:$Z$5006,6,FALSE),IF($C$670&gt;0,VLOOKUP($C1102,CASA!$U$7:$Z$3506,6,FALSE),IF($C$671&gt;0,VLOOKUP($C1102,PERSONALE!$U$7:$Z$3506,6,FALSE),IF($C$672&gt;0,VLOOKUP($C1102,ENTRATE!$U$7:$Z$1006,6,FALSE),""))))</f>
        <v/>
      </c>
      <c r="I1102" s="264">
        <v>429</v>
      </c>
      <c r="J1102" s="66" t="e">
        <f t="shared" si="55"/>
        <v>#N/A</v>
      </c>
      <c r="K1102" s="1"/>
    </row>
    <row r="1103" spans="1:11" hidden="1">
      <c r="A1103" s="1"/>
      <c r="B1103" s="265" t="e">
        <f>VLOOKUP(E1103,$F$674:$I$1173,4,FALSE)+COUNTIF(J$674:J1102,J1103)</f>
        <v>#N/A</v>
      </c>
      <c r="C1103" s="264">
        <v>430</v>
      </c>
      <c r="D1103" s="64" t="str">
        <f>IF($C$669&gt;0,VLOOKUP($C1103,SPESA!$U$7:$Z$5006,3,FALSE),IF($C$670&gt;0,VLOOKUP($C1103,CASA!$U$7:$Z$3506,3,FALSE),IF($C$671&gt;0,VLOOKUP($C1103,PERSONALE!$U$7:$Z$3506,3,FALSE),IF($C$672&gt;0,VLOOKUP($C1103,ENTRATE!$U$7:$Z$1006,3,FALSE),""))))</f>
        <v/>
      </c>
      <c r="E1103" s="64" t="str">
        <f t="shared" si="53"/>
        <v/>
      </c>
      <c r="F1103" s="64" t="e">
        <f t="shared" si="54"/>
        <v>#NUM!</v>
      </c>
      <c r="G1103" s="63" t="str">
        <f>IF($C$669&gt;0,VLOOKUP($C1103,SPESA!$U$7:$Z$5006,5,FALSE),IF($C$670&gt;0,VLOOKUP($C1103,CASA!$U$7:$Z$3506,5,FALSE),IF($C$671&gt;0,VLOOKUP($C1103,PERSONALE!$U$7:$Z$3506,5,FALSE),IF($C$672&gt;0,VLOOKUP($C1103,ENTRATE!$U$7:$Z$1006,5,FALSE),""))))</f>
        <v/>
      </c>
      <c r="H1103" s="65" t="str">
        <f>IF($C$669&gt;0,VLOOKUP($C1103,SPESA!$U$7:$Z$5006,6,FALSE),IF($C$670&gt;0,VLOOKUP($C1103,CASA!$U$7:$Z$3506,6,FALSE),IF($C$671&gt;0,VLOOKUP($C1103,PERSONALE!$U$7:$Z$3506,6,FALSE),IF($C$672&gt;0,VLOOKUP($C1103,ENTRATE!$U$7:$Z$1006,6,FALSE),""))))</f>
        <v/>
      </c>
      <c r="I1103" s="264">
        <v>430</v>
      </c>
      <c r="J1103" s="66" t="e">
        <f t="shared" si="55"/>
        <v>#N/A</v>
      </c>
      <c r="K1103" s="1"/>
    </row>
    <row r="1104" spans="1:11" hidden="1">
      <c r="A1104" s="1"/>
      <c r="B1104" s="265" t="e">
        <f>VLOOKUP(E1104,$F$674:$I$1173,4,FALSE)+COUNTIF(J$674:J1103,J1104)</f>
        <v>#N/A</v>
      </c>
      <c r="C1104" s="264">
        <v>431</v>
      </c>
      <c r="D1104" s="64" t="str">
        <f>IF($C$669&gt;0,VLOOKUP($C1104,SPESA!$U$7:$Z$5006,3,FALSE),IF($C$670&gt;0,VLOOKUP($C1104,CASA!$U$7:$Z$3506,3,FALSE),IF($C$671&gt;0,VLOOKUP($C1104,PERSONALE!$U$7:$Z$3506,3,FALSE),IF($C$672&gt;0,VLOOKUP($C1104,ENTRATE!$U$7:$Z$1006,3,FALSE),""))))</f>
        <v/>
      </c>
      <c r="E1104" s="64" t="str">
        <f t="shared" si="53"/>
        <v/>
      </c>
      <c r="F1104" s="64" t="e">
        <f t="shared" si="54"/>
        <v>#NUM!</v>
      </c>
      <c r="G1104" s="63" t="str">
        <f>IF($C$669&gt;0,VLOOKUP($C1104,SPESA!$U$7:$Z$5006,5,FALSE),IF($C$670&gt;0,VLOOKUP($C1104,CASA!$U$7:$Z$3506,5,FALSE),IF($C$671&gt;0,VLOOKUP($C1104,PERSONALE!$U$7:$Z$3506,5,FALSE),IF($C$672&gt;0,VLOOKUP($C1104,ENTRATE!$U$7:$Z$1006,5,FALSE),""))))</f>
        <v/>
      </c>
      <c r="H1104" s="65" t="str">
        <f>IF($C$669&gt;0,VLOOKUP($C1104,SPESA!$U$7:$Z$5006,6,FALSE),IF($C$670&gt;0,VLOOKUP($C1104,CASA!$U$7:$Z$3506,6,FALSE),IF($C$671&gt;0,VLOOKUP($C1104,PERSONALE!$U$7:$Z$3506,6,FALSE),IF($C$672&gt;0,VLOOKUP($C1104,ENTRATE!$U$7:$Z$1006,6,FALSE),""))))</f>
        <v/>
      </c>
      <c r="I1104" s="264">
        <v>431</v>
      </c>
      <c r="J1104" s="66" t="e">
        <f t="shared" si="55"/>
        <v>#N/A</v>
      </c>
      <c r="K1104" s="1"/>
    </row>
    <row r="1105" spans="1:11" hidden="1">
      <c r="A1105" s="1"/>
      <c r="B1105" s="265" t="e">
        <f>VLOOKUP(E1105,$F$674:$I$1173,4,FALSE)+COUNTIF(J$674:J1104,J1105)</f>
        <v>#N/A</v>
      </c>
      <c r="C1105" s="264">
        <v>432</v>
      </c>
      <c r="D1105" s="64" t="str">
        <f>IF($C$669&gt;0,VLOOKUP($C1105,SPESA!$U$7:$Z$5006,3,FALSE),IF($C$670&gt;0,VLOOKUP($C1105,CASA!$U$7:$Z$3506,3,FALSE),IF($C$671&gt;0,VLOOKUP($C1105,PERSONALE!$U$7:$Z$3506,3,FALSE),IF($C$672&gt;0,VLOOKUP($C1105,ENTRATE!$U$7:$Z$1006,3,FALSE),""))))</f>
        <v/>
      </c>
      <c r="E1105" s="64" t="str">
        <f t="shared" si="53"/>
        <v/>
      </c>
      <c r="F1105" s="64" t="e">
        <f t="shared" si="54"/>
        <v>#NUM!</v>
      </c>
      <c r="G1105" s="63" t="str">
        <f>IF($C$669&gt;0,VLOOKUP($C1105,SPESA!$U$7:$Z$5006,5,FALSE),IF($C$670&gt;0,VLOOKUP($C1105,CASA!$U$7:$Z$3506,5,FALSE),IF($C$671&gt;0,VLOOKUP($C1105,PERSONALE!$U$7:$Z$3506,5,FALSE),IF($C$672&gt;0,VLOOKUP($C1105,ENTRATE!$U$7:$Z$1006,5,FALSE),""))))</f>
        <v/>
      </c>
      <c r="H1105" s="65" t="str">
        <f>IF($C$669&gt;0,VLOOKUP($C1105,SPESA!$U$7:$Z$5006,6,FALSE),IF($C$670&gt;0,VLOOKUP($C1105,CASA!$U$7:$Z$3506,6,FALSE),IF($C$671&gt;0,VLOOKUP($C1105,PERSONALE!$U$7:$Z$3506,6,FALSE),IF($C$672&gt;0,VLOOKUP($C1105,ENTRATE!$U$7:$Z$1006,6,FALSE),""))))</f>
        <v/>
      </c>
      <c r="I1105" s="264">
        <v>432</v>
      </c>
      <c r="J1105" s="66" t="e">
        <f t="shared" si="55"/>
        <v>#N/A</v>
      </c>
      <c r="K1105" s="1"/>
    </row>
    <row r="1106" spans="1:11" hidden="1">
      <c r="A1106" s="1"/>
      <c r="B1106" s="265" t="e">
        <f>VLOOKUP(E1106,$F$674:$I$1173,4,FALSE)+COUNTIF(J$674:J1105,J1106)</f>
        <v>#N/A</v>
      </c>
      <c r="C1106" s="264">
        <v>433</v>
      </c>
      <c r="D1106" s="64" t="str">
        <f>IF($C$669&gt;0,VLOOKUP($C1106,SPESA!$U$7:$Z$5006,3,FALSE),IF($C$670&gt;0,VLOOKUP($C1106,CASA!$U$7:$Z$3506,3,FALSE),IF($C$671&gt;0,VLOOKUP($C1106,PERSONALE!$U$7:$Z$3506,3,FALSE),IF($C$672&gt;0,VLOOKUP($C1106,ENTRATE!$U$7:$Z$1006,3,FALSE),""))))</f>
        <v/>
      </c>
      <c r="E1106" s="64" t="str">
        <f t="shared" si="53"/>
        <v/>
      </c>
      <c r="F1106" s="64" t="e">
        <f t="shared" si="54"/>
        <v>#NUM!</v>
      </c>
      <c r="G1106" s="63" t="str">
        <f>IF($C$669&gt;0,VLOOKUP($C1106,SPESA!$U$7:$Z$5006,5,FALSE),IF($C$670&gt;0,VLOOKUP($C1106,CASA!$U$7:$Z$3506,5,FALSE),IF($C$671&gt;0,VLOOKUP($C1106,PERSONALE!$U$7:$Z$3506,5,FALSE),IF($C$672&gt;0,VLOOKUP($C1106,ENTRATE!$U$7:$Z$1006,5,FALSE),""))))</f>
        <v/>
      </c>
      <c r="H1106" s="65" t="str">
        <f>IF($C$669&gt;0,VLOOKUP($C1106,SPESA!$U$7:$Z$5006,6,FALSE),IF($C$670&gt;0,VLOOKUP($C1106,CASA!$U$7:$Z$3506,6,FALSE),IF($C$671&gt;0,VLOOKUP($C1106,PERSONALE!$U$7:$Z$3506,6,FALSE),IF($C$672&gt;0,VLOOKUP($C1106,ENTRATE!$U$7:$Z$1006,6,FALSE),""))))</f>
        <v/>
      </c>
      <c r="I1106" s="264">
        <v>433</v>
      </c>
      <c r="J1106" s="66" t="e">
        <f t="shared" si="55"/>
        <v>#N/A</v>
      </c>
      <c r="K1106" s="1"/>
    </row>
    <row r="1107" spans="1:11" hidden="1">
      <c r="A1107" s="1"/>
      <c r="B1107" s="265" t="e">
        <f>VLOOKUP(E1107,$F$674:$I$1173,4,FALSE)+COUNTIF(J$674:J1106,J1107)</f>
        <v>#N/A</v>
      </c>
      <c r="C1107" s="264">
        <v>434</v>
      </c>
      <c r="D1107" s="64" t="str">
        <f>IF($C$669&gt;0,VLOOKUP($C1107,SPESA!$U$7:$Z$5006,3,FALSE),IF($C$670&gt;0,VLOOKUP($C1107,CASA!$U$7:$Z$3506,3,FALSE),IF($C$671&gt;0,VLOOKUP($C1107,PERSONALE!$U$7:$Z$3506,3,FALSE),IF($C$672&gt;0,VLOOKUP($C1107,ENTRATE!$U$7:$Z$1006,3,FALSE),""))))</f>
        <v/>
      </c>
      <c r="E1107" s="64" t="str">
        <f t="shared" si="53"/>
        <v/>
      </c>
      <c r="F1107" s="64" t="e">
        <f t="shared" si="54"/>
        <v>#NUM!</v>
      </c>
      <c r="G1107" s="63" t="str">
        <f>IF($C$669&gt;0,VLOOKUP($C1107,SPESA!$U$7:$Z$5006,5,FALSE),IF($C$670&gt;0,VLOOKUP($C1107,CASA!$U$7:$Z$3506,5,FALSE),IF($C$671&gt;0,VLOOKUP($C1107,PERSONALE!$U$7:$Z$3506,5,FALSE),IF($C$672&gt;0,VLOOKUP($C1107,ENTRATE!$U$7:$Z$1006,5,FALSE),""))))</f>
        <v/>
      </c>
      <c r="H1107" s="65" t="str">
        <f>IF($C$669&gt;0,VLOOKUP($C1107,SPESA!$U$7:$Z$5006,6,FALSE),IF($C$670&gt;0,VLOOKUP($C1107,CASA!$U$7:$Z$3506,6,FALSE),IF($C$671&gt;0,VLOOKUP($C1107,PERSONALE!$U$7:$Z$3506,6,FALSE),IF($C$672&gt;0,VLOOKUP($C1107,ENTRATE!$U$7:$Z$1006,6,FALSE),""))))</f>
        <v/>
      </c>
      <c r="I1107" s="264">
        <v>434</v>
      </c>
      <c r="J1107" s="66" t="e">
        <f t="shared" si="55"/>
        <v>#N/A</v>
      </c>
      <c r="K1107" s="1"/>
    </row>
    <row r="1108" spans="1:11" hidden="1">
      <c r="A1108" s="1"/>
      <c r="B1108" s="265" t="e">
        <f>VLOOKUP(E1108,$F$674:$I$1173,4,FALSE)+COUNTIF(J$674:J1107,J1108)</f>
        <v>#N/A</v>
      </c>
      <c r="C1108" s="264">
        <v>435</v>
      </c>
      <c r="D1108" s="64" t="str">
        <f>IF($C$669&gt;0,VLOOKUP($C1108,SPESA!$U$7:$Z$5006,3,FALSE),IF($C$670&gt;0,VLOOKUP($C1108,CASA!$U$7:$Z$3506,3,FALSE),IF($C$671&gt;0,VLOOKUP($C1108,PERSONALE!$U$7:$Z$3506,3,FALSE),IF($C$672&gt;0,VLOOKUP($C1108,ENTRATE!$U$7:$Z$1006,3,FALSE),""))))</f>
        <v/>
      </c>
      <c r="E1108" s="64" t="str">
        <f t="shared" si="53"/>
        <v/>
      </c>
      <c r="F1108" s="64" t="e">
        <f t="shared" si="54"/>
        <v>#NUM!</v>
      </c>
      <c r="G1108" s="63" t="str">
        <f>IF($C$669&gt;0,VLOOKUP($C1108,SPESA!$U$7:$Z$5006,5,FALSE),IF($C$670&gt;0,VLOOKUP($C1108,CASA!$U$7:$Z$3506,5,FALSE),IF($C$671&gt;0,VLOOKUP($C1108,PERSONALE!$U$7:$Z$3506,5,FALSE),IF($C$672&gt;0,VLOOKUP($C1108,ENTRATE!$U$7:$Z$1006,5,FALSE),""))))</f>
        <v/>
      </c>
      <c r="H1108" s="65" t="str">
        <f>IF($C$669&gt;0,VLOOKUP($C1108,SPESA!$U$7:$Z$5006,6,FALSE),IF($C$670&gt;0,VLOOKUP($C1108,CASA!$U$7:$Z$3506,6,FALSE),IF($C$671&gt;0,VLOOKUP($C1108,PERSONALE!$U$7:$Z$3506,6,FALSE),IF($C$672&gt;0,VLOOKUP($C1108,ENTRATE!$U$7:$Z$1006,6,FALSE),""))))</f>
        <v/>
      </c>
      <c r="I1108" s="264">
        <v>435</v>
      </c>
      <c r="J1108" s="66" t="e">
        <f t="shared" si="55"/>
        <v>#N/A</v>
      </c>
      <c r="K1108" s="1"/>
    </row>
    <row r="1109" spans="1:11" hidden="1">
      <c r="A1109" s="1"/>
      <c r="B1109" s="265" t="e">
        <f>VLOOKUP(E1109,$F$674:$I$1173,4,FALSE)+COUNTIF(J$674:J1108,J1109)</f>
        <v>#N/A</v>
      </c>
      <c r="C1109" s="264">
        <v>436</v>
      </c>
      <c r="D1109" s="64" t="str">
        <f>IF($C$669&gt;0,VLOOKUP($C1109,SPESA!$U$7:$Z$5006,3,FALSE),IF($C$670&gt;0,VLOOKUP($C1109,CASA!$U$7:$Z$3506,3,FALSE),IF($C$671&gt;0,VLOOKUP($C1109,PERSONALE!$U$7:$Z$3506,3,FALSE),IF($C$672&gt;0,VLOOKUP($C1109,ENTRATE!$U$7:$Z$1006,3,FALSE),""))))</f>
        <v/>
      </c>
      <c r="E1109" s="64" t="str">
        <f t="shared" si="53"/>
        <v/>
      </c>
      <c r="F1109" s="64" t="e">
        <f t="shared" si="54"/>
        <v>#NUM!</v>
      </c>
      <c r="G1109" s="63" t="str">
        <f>IF($C$669&gt;0,VLOOKUP($C1109,SPESA!$U$7:$Z$5006,5,FALSE),IF($C$670&gt;0,VLOOKUP($C1109,CASA!$U$7:$Z$3506,5,FALSE),IF($C$671&gt;0,VLOOKUP($C1109,PERSONALE!$U$7:$Z$3506,5,FALSE),IF($C$672&gt;0,VLOOKUP($C1109,ENTRATE!$U$7:$Z$1006,5,FALSE),""))))</f>
        <v/>
      </c>
      <c r="H1109" s="65" t="str">
        <f>IF($C$669&gt;0,VLOOKUP($C1109,SPESA!$U$7:$Z$5006,6,FALSE),IF($C$670&gt;0,VLOOKUP($C1109,CASA!$U$7:$Z$3506,6,FALSE),IF($C$671&gt;0,VLOOKUP($C1109,PERSONALE!$U$7:$Z$3506,6,FALSE),IF($C$672&gt;0,VLOOKUP($C1109,ENTRATE!$U$7:$Z$1006,6,FALSE),""))))</f>
        <v/>
      </c>
      <c r="I1109" s="264">
        <v>436</v>
      </c>
      <c r="J1109" s="66" t="e">
        <f t="shared" si="55"/>
        <v>#N/A</v>
      </c>
      <c r="K1109" s="1"/>
    </row>
    <row r="1110" spans="1:11" hidden="1">
      <c r="A1110" s="1"/>
      <c r="B1110" s="265" t="e">
        <f>VLOOKUP(E1110,$F$674:$I$1173,4,FALSE)+COUNTIF(J$674:J1109,J1110)</f>
        <v>#N/A</v>
      </c>
      <c r="C1110" s="264">
        <v>437</v>
      </c>
      <c r="D1110" s="64" t="str">
        <f>IF($C$669&gt;0,VLOOKUP($C1110,SPESA!$U$7:$Z$5006,3,FALSE),IF($C$670&gt;0,VLOOKUP($C1110,CASA!$U$7:$Z$3506,3,FALSE),IF($C$671&gt;0,VLOOKUP($C1110,PERSONALE!$U$7:$Z$3506,3,FALSE),IF($C$672&gt;0,VLOOKUP($C1110,ENTRATE!$U$7:$Z$1006,3,FALSE),""))))</f>
        <v/>
      </c>
      <c r="E1110" s="64" t="str">
        <f t="shared" si="53"/>
        <v/>
      </c>
      <c r="F1110" s="64" t="e">
        <f t="shared" si="54"/>
        <v>#NUM!</v>
      </c>
      <c r="G1110" s="63" t="str">
        <f>IF($C$669&gt;0,VLOOKUP($C1110,SPESA!$U$7:$Z$5006,5,FALSE),IF($C$670&gt;0,VLOOKUP($C1110,CASA!$U$7:$Z$3506,5,FALSE),IF($C$671&gt;0,VLOOKUP($C1110,PERSONALE!$U$7:$Z$3506,5,FALSE),IF($C$672&gt;0,VLOOKUP($C1110,ENTRATE!$U$7:$Z$1006,5,FALSE),""))))</f>
        <v/>
      </c>
      <c r="H1110" s="65" t="str">
        <f>IF($C$669&gt;0,VLOOKUP($C1110,SPESA!$U$7:$Z$5006,6,FALSE),IF($C$670&gt;0,VLOOKUP($C1110,CASA!$U$7:$Z$3506,6,FALSE),IF($C$671&gt;0,VLOOKUP($C1110,PERSONALE!$U$7:$Z$3506,6,FALSE),IF($C$672&gt;0,VLOOKUP($C1110,ENTRATE!$U$7:$Z$1006,6,FALSE),""))))</f>
        <v/>
      </c>
      <c r="I1110" s="264">
        <v>437</v>
      </c>
      <c r="J1110" s="66" t="e">
        <f t="shared" si="55"/>
        <v>#N/A</v>
      </c>
      <c r="K1110" s="1"/>
    </row>
    <row r="1111" spans="1:11" hidden="1">
      <c r="A1111" s="1"/>
      <c r="B1111" s="265" t="e">
        <f>VLOOKUP(E1111,$F$674:$I$1173,4,FALSE)+COUNTIF(J$674:J1110,J1111)</f>
        <v>#N/A</v>
      </c>
      <c r="C1111" s="264">
        <v>438</v>
      </c>
      <c r="D1111" s="64" t="str">
        <f>IF($C$669&gt;0,VLOOKUP($C1111,SPESA!$U$7:$Z$5006,3,FALSE),IF($C$670&gt;0,VLOOKUP($C1111,CASA!$U$7:$Z$3506,3,FALSE),IF($C$671&gt;0,VLOOKUP($C1111,PERSONALE!$U$7:$Z$3506,3,FALSE),IF($C$672&gt;0,VLOOKUP($C1111,ENTRATE!$U$7:$Z$1006,3,FALSE),""))))</f>
        <v/>
      </c>
      <c r="E1111" s="64" t="str">
        <f t="shared" si="53"/>
        <v/>
      </c>
      <c r="F1111" s="64" t="e">
        <f t="shared" si="54"/>
        <v>#NUM!</v>
      </c>
      <c r="G1111" s="63" t="str">
        <f>IF($C$669&gt;0,VLOOKUP($C1111,SPESA!$U$7:$Z$5006,5,FALSE),IF($C$670&gt;0,VLOOKUP($C1111,CASA!$U$7:$Z$3506,5,FALSE),IF($C$671&gt;0,VLOOKUP($C1111,PERSONALE!$U$7:$Z$3506,5,FALSE),IF($C$672&gt;0,VLOOKUP($C1111,ENTRATE!$U$7:$Z$1006,5,FALSE),""))))</f>
        <v/>
      </c>
      <c r="H1111" s="65" t="str">
        <f>IF($C$669&gt;0,VLOOKUP($C1111,SPESA!$U$7:$Z$5006,6,FALSE),IF($C$670&gt;0,VLOOKUP($C1111,CASA!$U$7:$Z$3506,6,FALSE),IF($C$671&gt;0,VLOOKUP($C1111,PERSONALE!$U$7:$Z$3506,6,FALSE),IF($C$672&gt;0,VLOOKUP($C1111,ENTRATE!$U$7:$Z$1006,6,FALSE),""))))</f>
        <v/>
      </c>
      <c r="I1111" s="264">
        <v>438</v>
      </c>
      <c r="J1111" s="66" t="e">
        <f t="shared" si="55"/>
        <v>#N/A</v>
      </c>
      <c r="K1111" s="1"/>
    </row>
    <row r="1112" spans="1:11" hidden="1">
      <c r="A1112" s="1"/>
      <c r="B1112" s="265" t="e">
        <f>VLOOKUP(E1112,$F$674:$I$1173,4,FALSE)+COUNTIF(J$674:J1111,J1112)</f>
        <v>#N/A</v>
      </c>
      <c r="C1112" s="264">
        <v>439</v>
      </c>
      <c r="D1112" s="64" t="str">
        <f>IF($C$669&gt;0,VLOOKUP($C1112,SPESA!$U$7:$Z$5006,3,FALSE),IF($C$670&gt;0,VLOOKUP($C1112,CASA!$U$7:$Z$3506,3,FALSE),IF($C$671&gt;0,VLOOKUP($C1112,PERSONALE!$U$7:$Z$3506,3,FALSE),IF($C$672&gt;0,VLOOKUP($C1112,ENTRATE!$U$7:$Z$1006,3,FALSE),""))))</f>
        <v/>
      </c>
      <c r="E1112" s="64" t="str">
        <f t="shared" si="53"/>
        <v/>
      </c>
      <c r="F1112" s="64" t="e">
        <f t="shared" si="54"/>
        <v>#NUM!</v>
      </c>
      <c r="G1112" s="63" t="str">
        <f>IF($C$669&gt;0,VLOOKUP($C1112,SPESA!$U$7:$Z$5006,5,FALSE),IF($C$670&gt;0,VLOOKUP($C1112,CASA!$U$7:$Z$3506,5,FALSE),IF($C$671&gt;0,VLOOKUP($C1112,PERSONALE!$U$7:$Z$3506,5,FALSE),IF($C$672&gt;0,VLOOKUP($C1112,ENTRATE!$U$7:$Z$1006,5,FALSE),""))))</f>
        <v/>
      </c>
      <c r="H1112" s="65" t="str">
        <f>IF($C$669&gt;0,VLOOKUP($C1112,SPESA!$U$7:$Z$5006,6,FALSE),IF($C$670&gt;0,VLOOKUP($C1112,CASA!$U$7:$Z$3506,6,FALSE),IF($C$671&gt;0,VLOOKUP($C1112,PERSONALE!$U$7:$Z$3506,6,FALSE),IF($C$672&gt;0,VLOOKUP($C1112,ENTRATE!$U$7:$Z$1006,6,FALSE),""))))</f>
        <v/>
      </c>
      <c r="I1112" s="264">
        <v>439</v>
      </c>
      <c r="J1112" s="66" t="e">
        <f t="shared" si="55"/>
        <v>#N/A</v>
      </c>
      <c r="K1112" s="1"/>
    </row>
    <row r="1113" spans="1:11" hidden="1">
      <c r="A1113" s="1"/>
      <c r="B1113" s="265" t="e">
        <f>VLOOKUP(E1113,$F$674:$I$1173,4,FALSE)+COUNTIF(J$674:J1112,J1113)</f>
        <v>#N/A</v>
      </c>
      <c r="C1113" s="264">
        <v>440</v>
      </c>
      <c r="D1113" s="64" t="str">
        <f>IF($C$669&gt;0,VLOOKUP($C1113,SPESA!$U$7:$Z$5006,3,FALSE),IF($C$670&gt;0,VLOOKUP($C1113,CASA!$U$7:$Z$3506,3,FALSE),IF($C$671&gt;0,VLOOKUP($C1113,PERSONALE!$U$7:$Z$3506,3,FALSE),IF($C$672&gt;0,VLOOKUP($C1113,ENTRATE!$U$7:$Z$1006,3,FALSE),""))))</f>
        <v/>
      </c>
      <c r="E1113" s="64" t="str">
        <f t="shared" si="53"/>
        <v/>
      </c>
      <c r="F1113" s="64" t="e">
        <f t="shared" si="54"/>
        <v>#NUM!</v>
      </c>
      <c r="G1113" s="63" t="str">
        <f>IF($C$669&gt;0,VLOOKUP($C1113,SPESA!$U$7:$Z$5006,5,FALSE),IF($C$670&gt;0,VLOOKUP($C1113,CASA!$U$7:$Z$3506,5,FALSE),IF($C$671&gt;0,VLOOKUP($C1113,PERSONALE!$U$7:$Z$3506,5,FALSE),IF($C$672&gt;0,VLOOKUP($C1113,ENTRATE!$U$7:$Z$1006,5,FALSE),""))))</f>
        <v/>
      </c>
      <c r="H1113" s="65" t="str">
        <f>IF($C$669&gt;0,VLOOKUP($C1113,SPESA!$U$7:$Z$5006,6,FALSE),IF($C$670&gt;0,VLOOKUP($C1113,CASA!$U$7:$Z$3506,6,FALSE),IF($C$671&gt;0,VLOOKUP($C1113,PERSONALE!$U$7:$Z$3506,6,FALSE),IF($C$672&gt;0,VLOOKUP($C1113,ENTRATE!$U$7:$Z$1006,6,FALSE),""))))</f>
        <v/>
      </c>
      <c r="I1113" s="264">
        <v>440</v>
      </c>
      <c r="J1113" s="66" t="e">
        <f t="shared" si="55"/>
        <v>#N/A</v>
      </c>
      <c r="K1113" s="1"/>
    </row>
    <row r="1114" spans="1:11" hidden="1">
      <c r="A1114" s="1"/>
      <c r="B1114" s="265" t="e">
        <f>VLOOKUP(E1114,$F$674:$I$1173,4,FALSE)+COUNTIF(J$674:J1113,J1114)</f>
        <v>#N/A</v>
      </c>
      <c r="C1114" s="264">
        <v>441</v>
      </c>
      <c r="D1114" s="64" t="str">
        <f>IF($C$669&gt;0,VLOOKUP($C1114,SPESA!$U$7:$Z$5006,3,FALSE),IF($C$670&gt;0,VLOOKUP($C1114,CASA!$U$7:$Z$3506,3,FALSE),IF($C$671&gt;0,VLOOKUP($C1114,PERSONALE!$U$7:$Z$3506,3,FALSE),IF($C$672&gt;0,VLOOKUP($C1114,ENTRATE!$U$7:$Z$1006,3,FALSE),""))))</f>
        <v/>
      </c>
      <c r="E1114" s="64" t="str">
        <f t="shared" si="53"/>
        <v/>
      </c>
      <c r="F1114" s="64" t="e">
        <f t="shared" si="54"/>
        <v>#NUM!</v>
      </c>
      <c r="G1114" s="63" t="str">
        <f>IF($C$669&gt;0,VLOOKUP($C1114,SPESA!$U$7:$Z$5006,5,FALSE),IF($C$670&gt;0,VLOOKUP($C1114,CASA!$U$7:$Z$3506,5,FALSE),IF($C$671&gt;0,VLOOKUP($C1114,PERSONALE!$U$7:$Z$3506,5,FALSE),IF($C$672&gt;0,VLOOKUP($C1114,ENTRATE!$U$7:$Z$1006,5,FALSE),""))))</f>
        <v/>
      </c>
      <c r="H1114" s="65" t="str">
        <f>IF($C$669&gt;0,VLOOKUP($C1114,SPESA!$U$7:$Z$5006,6,FALSE),IF($C$670&gt;0,VLOOKUP($C1114,CASA!$U$7:$Z$3506,6,FALSE),IF($C$671&gt;0,VLOOKUP($C1114,PERSONALE!$U$7:$Z$3506,6,FALSE),IF($C$672&gt;0,VLOOKUP($C1114,ENTRATE!$U$7:$Z$1006,6,FALSE),""))))</f>
        <v/>
      </c>
      <c r="I1114" s="264">
        <v>441</v>
      </c>
      <c r="J1114" s="66" t="e">
        <f t="shared" si="55"/>
        <v>#N/A</v>
      </c>
      <c r="K1114" s="1"/>
    </row>
    <row r="1115" spans="1:11" hidden="1">
      <c r="A1115" s="1"/>
      <c r="B1115" s="265" t="e">
        <f>VLOOKUP(E1115,$F$674:$I$1173,4,FALSE)+COUNTIF(J$674:J1114,J1115)</f>
        <v>#N/A</v>
      </c>
      <c r="C1115" s="264">
        <v>442</v>
      </c>
      <c r="D1115" s="64" t="str">
        <f>IF($C$669&gt;0,VLOOKUP($C1115,SPESA!$U$7:$Z$5006,3,FALSE),IF($C$670&gt;0,VLOOKUP($C1115,CASA!$U$7:$Z$3506,3,FALSE),IF($C$671&gt;0,VLOOKUP($C1115,PERSONALE!$U$7:$Z$3506,3,FALSE),IF($C$672&gt;0,VLOOKUP($C1115,ENTRATE!$U$7:$Z$1006,3,FALSE),""))))</f>
        <v/>
      </c>
      <c r="E1115" s="64" t="str">
        <f t="shared" si="53"/>
        <v/>
      </c>
      <c r="F1115" s="64" t="e">
        <f t="shared" si="54"/>
        <v>#NUM!</v>
      </c>
      <c r="G1115" s="63" t="str">
        <f>IF($C$669&gt;0,VLOOKUP($C1115,SPESA!$U$7:$Z$5006,5,FALSE),IF($C$670&gt;0,VLOOKUP($C1115,CASA!$U$7:$Z$3506,5,FALSE),IF($C$671&gt;0,VLOOKUP($C1115,PERSONALE!$U$7:$Z$3506,5,FALSE),IF($C$672&gt;0,VLOOKUP($C1115,ENTRATE!$U$7:$Z$1006,5,FALSE),""))))</f>
        <v/>
      </c>
      <c r="H1115" s="65" t="str">
        <f>IF($C$669&gt;0,VLOOKUP($C1115,SPESA!$U$7:$Z$5006,6,FALSE),IF($C$670&gt;0,VLOOKUP($C1115,CASA!$U$7:$Z$3506,6,FALSE),IF($C$671&gt;0,VLOOKUP($C1115,PERSONALE!$U$7:$Z$3506,6,FALSE),IF($C$672&gt;0,VLOOKUP($C1115,ENTRATE!$U$7:$Z$1006,6,FALSE),""))))</f>
        <v/>
      </c>
      <c r="I1115" s="264">
        <v>442</v>
      </c>
      <c r="J1115" s="66" t="e">
        <f t="shared" si="55"/>
        <v>#N/A</v>
      </c>
      <c r="K1115" s="1"/>
    </row>
    <row r="1116" spans="1:11" hidden="1">
      <c r="A1116" s="1"/>
      <c r="B1116" s="265" t="e">
        <f>VLOOKUP(E1116,$F$674:$I$1173,4,FALSE)+COUNTIF(J$674:J1115,J1116)</f>
        <v>#N/A</v>
      </c>
      <c r="C1116" s="264">
        <v>443</v>
      </c>
      <c r="D1116" s="64" t="str">
        <f>IF($C$669&gt;0,VLOOKUP($C1116,SPESA!$U$7:$Z$5006,3,FALSE),IF($C$670&gt;0,VLOOKUP($C1116,CASA!$U$7:$Z$3506,3,FALSE),IF($C$671&gt;0,VLOOKUP($C1116,PERSONALE!$U$7:$Z$3506,3,FALSE),IF($C$672&gt;0,VLOOKUP($C1116,ENTRATE!$U$7:$Z$1006,3,FALSE),""))))</f>
        <v/>
      </c>
      <c r="E1116" s="64" t="str">
        <f t="shared" si="53"/>
        <v/>
      </c>
      <c r="F1116" s="64" t="e">
        <f t="shared" si="54"/>
        <v>#NUM!</v>
      </c>
      <c r="G1116" s="63" t="str">
        <f>IF($C$669&gt;0,VLOOKUP($C1116,SPESA!$U$7:$Z$5006,5,FALSE),IF($C$670&gt;0,VLOOKUP($C1116,CASA!$U$7:$Z$3506,5,FALSE),IF($C$671&gt;0,VLOOKUP($C1116,PERSONALE!$U$7:$Z$3506,5,FALSE),IF($C$672&gt;0,VLOOKUP($C1116,ENTRATE!$U$7:$Z$1006,5,FALSE),""))))</f>
        <v/>
      </c>
      <c r="H1116" s="65" t="str">
        <f>IF($C$669&gt;0,VLOOKUP($C1116,SPESA!$U$7:$Z$5006,6,FALSE),IF($C$670&gt;0,VLOOKUP($C1116,CASA!$U$7:$Z$3506,6,FALSE),IF($C$671&gt;0,VLOOKUP($C1116,PERSONALE!$U$7:$Z$3506,6,FALSE),IF($C$672&gt;0,VLOOKUP($C1116,ENTRATE!$U$7:$Z$1006,6,FALSE),""))))</f>
        <v/>
      </c>
      <c r="I1116" s="264">
        <v>443</v>
      </c>
      <c r="J1116" s="66" t="e">
        <f t="shared" si="55"/>
        <v>#N/A</v>
      </c>
      <c r="K1116" s="1"/>
    </row>
    <row r="1117" spans="1:11" hidden="1">
      <c r="A1117" s="1"/>
      <c r="B1117" s="265" t="e">
        <f>VLOOKUP(E1117,$F$674:$I$1173,4,FALSE)+COUNTIF(J$674:J1116,J1117)</f>
        <v>#N/A</v>
      </c>
      <c r="C1117" s="264">
        <v>444</v>
      </c>
      <c r="D1117" s="64" t="str">
        <f>IF($C$669&gt;0,VLOOKUP($C1117,SPESA!$U$7:$Z$5006,3,FALSE),IF($C$670&gt;0,VLOOKUP($C1117,CASA!$U$7:$Z$3506,3,FALSE),IF($C$671&gt;0,VLOOKUP($C1117,PERSONALE!$U$7:$Z$3506,3,FALSE),IF($C$672&gt;0,VLOOKUP($C1117,ENTRATE!$U$7:$Z$1006,3,FALSE),""))))</f>
        <v/>
      </c>
      <c r="E1117" s="64" t="str">
        <f t="shared" si="53"/>
        <v/>
      </c>
      <c r="F1117" s="64" t="e">
        <f t="shared" si="54"/>
        <v>#NUM!</v>
      </c>
      <c r="G1117" s="63" t="str">
        <f>IF($C$669&gt;0,VLOOKUP($C1117,SPESA!$U$7:$Z$5006,5,FALSE),IF($C$670&gt;0,VLOOKUP($C1117,CASA!$U$7:$Z$3506,5,FALSE),IF($C$671&gt;0,VLOOKUP($C1117,PERSONALE!$U$7:$Z$3506,5,FALSE),IF($C$672&gt;0,VLOOKUP($C1117,ENTRATE!$U$7:$Z$1006,5,FALSE),""))))</f>
        <v/>
      </c>
      <c r="H1117" s="65" t="str">
        <f>IF($C$669&gt;0,VLOOKUP($C1117,SPESA!$U$7:$Z$5006,6,FALSE),IF($C$670&gt;0,VLOOKUP($C1117,CASA!$U$7:$Z$3506,6,FALSE),IF($C$671&gt;0,VLOOKUP($C1117,PERSONALE!$U$7:$Z$3506,6,FALSE),IF($C$672&gt;0,VLOOKUP($C1117,ENTRATE!$U$7:$Z$1006,6,FALSE),""))))</f>
        <v/>
      </c>
      <c r="I1117" s="264">
        <v>444</v>
      </c>
      <c r="J1117" s="66" t="e">
        <f t="shared" si="55"/>
        <v>#N/A</v>
      </c>
      <c r="K1117" s="1"/>
    </row>
    <row r="1118" spans="1:11" hidden="1">
      <c r="A1118" s="1"/>
      <c r="B1118" s="265" t="e">
        <f>VLOOKUP(E1118,$F$674:$I$1173,4,FALSE)+COUNTIF(J$674:J1117,J1118)</f>
        <v>#N/A</v>
      </c>
      <c r="C1118" s="264">
        <v>445</v>
      </c>
      <c r="D1118" s="64" t="str">
        <f>IF($C$669&gt;0,VLOOKUP($C1118,SPESA!$U$7:$Z$5006,3,FALSE),IF($C$670&gt;0,VLOOKUP($C1118,CASA!$U$7:$Z$3506,3,FALSE),IF($C$671&gt;0,VLOOKUP($C1118,PERSONALE!$U$7:$Z$3506,3,FALSE),IF($C$672&gt;0,VLOOKUP($C1118,ENTRATE!$U$7:$Z$1006,3,FALSE),""))))</f>
        <v/>
      </c>
      <c r="E1118" s="64" t="str">
        <f t="shared" si="53"/>
        <v/>
      </c>
      <c r="F1118" s="64" t="e">
        <f t="shared" si="54"/>
        <v>#NUM!</v>
      </c>
      <c r="G1118" s="63" t="str">
        <f>IF($C$669&gt;0,VLOOKUP($C1118,SPESA!$U$7:$Z$5006,5,FALSE),IF($C$670&gt;0,VLOOKUP($C1118,CASA!$U$7:$Z$3506,5,FALSE),IF($C$671&gt;0,VLOOKUP($C1118,PERSONALE!$U$7:$Z$3506,5,FALSE),IF($C$672&gt;0,VLOOKUP($C1118,ENTRATE!$U$7:$Z$1006,5,FALSE),""))))</f>
        <v/>
      </c>
      <c r="H1118" s="65" t="str">
        <f>IF($C$669&gt;0,VLOOKUP($C1118,SPESA!$U$7:$Z$5006,6,FALSE),IF($C$670&gt;0,VLOOKUP($C1118,CASA!$U$7:$Z$3506,6,FALSE),IF($C$671&gt;0,VLOOKUP($C1118,PERSONALE!$U$7:$Z$3506,6,FALSE),IF($C$672&gt;0,VLOOKUP($C1118,ENTRATE!$U$7:$Z$1006,6,FALSE),""))))</f>
        <v/>
      </c>
      <c r="I1118" s="264">
        <v>445</v>
      </c>
      <c r="J1118" s="66" t="e">
        <f t="shared" si="55"/>
        <v>#N/A</v>
      </c>
      <c r="K1118" s="1"/>
    </row>
    <row r="1119" spans="1:11" hidden="1">
      <c r="A1119" s="1"/>
      <c r="B1119" s="265" t="e">
        <f>VLOOKUP(E1119,$F$674:$I$1173,4,FALSE)+COUNTIF(J$674:J1118,J1119)</f>
        <v>#N/A</v>
      </c>
      <c r="C1119" s="264">
        <v>446</v>
      </c>
      <c r="D1119" s="64" t="str">
        <f>IF($C$669&gt;0,VLOOKUP($C1119,SPESA!$U$7:$Z$5006,3,FALSE),IF($C$670&gt;0,VLOOKUP($C1119,CASA!$U$7:$Z$3506,3,FALSE),IF($C$671&gt;0,VLOOKUP($C1119,PERSONALE!$U$7:$Z$3506,3,FALSE),IF($C$672&gt;0,VLOOKUP($C1119,ENTRATE!$U$7:$Z$1006,3,FALSE),""))))</f>
        <v/>
      </c>
      <c r="E1119" s="64" t="str">
        <f t="shared" si="53"/>
        <v/>
      </c>
      <c r="F1119" s="64" t="e">
        <f t="shared" si="54"/>
        <v>#NUM!</v>
      </c>
      <c r="G1119" s="63" t="str">
        <f>IF($C$669&gt;0,VLOOKUP($C1119,SPESA!$U$7:$Z$5006,5,FALSE),IF($C$670&gt;0,VLOOKUP($C1119,CASA!$U$7:$Z$3506,5,FALSE),IF($C$671&gt;0,VLOOKUP($C1119,PERSONALE!$U$7:$Z$3506,5,FALSE),IF($C$672&gt;0,VLOOKUP($C1119,ENTRATE!$U$7:$Z$1006,5,FALSE),""))))</f>
        <v/>
      </c>
      <c r="H1119" s="65" t="str">
        <f>IF($C$669&gt;0,VLOOKUP($C1119,SPESA!$U$7:$Z$5006,6,FALSE),IF($C$670&gt;0,VLOOKUP($C1119,CASA!$U$7:$Z$3506,6,FALSE),IF($C$671&gt;0,VLOOKUP($C1119,PERSONALE!$U$7:$Z$3506,6,FALSE),IF($C$672&gt;0,VLOOKUP($C1119,ENTRATE!$U$7:$Z$1006,6,FALSE),""))))</f>
        <v/>
      </c>
      <c r="I1119" s="264">
        <v>446</v>
      </c>
      <c r="J1119" s="66" t="e">
        <f t="shared" si="55"/>
        <v>#N/A</v>
      </c>
      <c r="K1119" s="1"/>
    </row>
    <row r="1120" spans="1:11" hidden="1">
      <c r="A1120" s="1"/>
      <c r="B1120" s="265" t="e">
        <f>VLOOKUP(E1120,$F$674:$I$1173,4,FALSE)+COUNTIF(J$674:J1119,J1120)</f>
        <v>#N/A</v>
      </c>
      <c r="C1120" s="264">
        <v>447</v>
      </c>
      <c r="D1120" s="64" t="str">
        <f>IF($C$669&gt;0,VLOOKUP($C1120,SPESA!$U$7:$Z$5006,3,FALSE),IF($C$670&gt;0,VLOOKUP($C1120,CASA!$U$7:$Z$3506,3,FALSE),IF($C$671&gt;0,VLOOKUP($C1120,PERSONALE!$U$7:$Z$3506,3,FALSE),IF($C$672&gt;0,VLOOKUP($C1120,ENTRATE!$U$7:$Z$1006,3,FALSE),""))))</f>
        <v/>
      </c>
      <c r="E1120" s="64" t="str">
        <f t="shared" si="53"/>
        <v/>
      </c>
      <c r="F1120" s="64" t="e">
        <f t="shared" si="54"/>
        <v>#NUM!</v>
      </c>
      <c r="G1120" s="63" t="str">
        <f>IF($C$669&gt;0,VLOOKUP($C1120,SPESA!$U$7:$Z$5006,5,FALSE),IF($C$670&gt;0,VLOOKUP($C1120,CASA!$U$7:$Z$3506,5,FALSE),IF($C$671&gt;0,VLOOKUP($C1120,PERSONALE!$U$7:$Z$3506,5,FALSE),IF($C$672&gt;0,VLOOKUP($C1120,ENTRATE!$U$7:$Z$1006,5,FALSE),""))))</f>
        <v/>
      </c>
      <c r="H1120" s="65" t="str">
        <f>IF($C$669&gt;0,VLOOKUP($C1120,SPESA!$U$7:$Z$5006,6,FALSE),IF($C$670&gt;0,VLOOKUP($C1120,CASA!$U$7:$Z$3506,6,FALSE),IF($C$671&gt;0,VLOOKUP($C1120,PERSONALE!$U$7:$Z$3506,6,FALSE),IF($C$672&gt;0,VLOOKUP($C1120,ENTRATE!$U$7:$Z$1006,6,FALSE),""))))</f>
        <v/>
      </c>
      <c r="I1120" s="264">
        <v>447</v>
      </c>
      <c r="J1120" s="66" t="e">
        <f t="shared" si="55"/>
        <v>#N/A</v>
      </c>
      <c r="K1120" s="1"/>
    </row>
    <row r="1121" spans="1:11" hidden="1">
      <c r="A1121" s="1"/>
      <c r="B1121" s="265" t="e">
        <f>VLOOKUP(E1121,$F$674:$I$1173,4,FALSE)+COUNTIF(J$674:J1120,J1121)</f>
        <v>#N/A</v>
      </c>
      <c r="C1121" s="264">
        <v>448</v>
      </c>
      <c r="D1121" s="64" t="str">
        <f>IF($C$669&gt;0,VLOOKUP($C1121,SPESA!$U$7:$Z$5006,3,FALSE),IF($C$670&gt;0,VLOOKUP($C1121,CASA!$U$7:$Z$3506,3,FALSE),IF($C$671&gt;0,VLOOKUP($C1121,PERSONALE!$U$7:$Z$3506,3,FALSE),IF($C$672&gt;0,VLOOKUP($C1121,ENTRATE!$U$7:$Z$1006,3,FALSE),""))))</f>
        <v/>
      </c>
      <c r="E1121" s="64" t="str">
        <f t="shared" si="53"/>
        <v/>
      </c>
      <c r="F1121" s="64" t="e">
        <f t="shared" si="54"/>
        <v>#NUM!</v>
      </c>
      <c r="G1121" s="63" t="str">
        <f>IF($C$669&gt;0,VLOOKUP($C1121,SPESA!$U$7:$Z$5006,5,FALSE),IF($C$670&gt;0,VLOOKUP($C1121,CASA!$U$7:$Z$3506,5,FALSE),IF($C$671&gt;0,VLOOKUP($C1121,PERSONALE!$U$7:$Z$3506,5,FALSE),IF($C$672&gt;0,VLOOKUP($C1121,ENTRATE!$U$7:$Z$1006,5,FALSE),""))))</f>
        <v/>
      </c>
      <c r="H1121" s="65" t="str">
        <f>IF($C$669&gt;0,VLOOKUP($C1121,SPESA!$U$7:$Z$5006,6,FALSE),IF($C$670&gt;0,VLOOKUP($C1121,CASA!$U$7:$Z$3506,6,FALSE),IF($C$671&gt;0,VLOOKUP($C1121,PERSONALE!$U$7:$Z$3506,6,FALSE),IF($C$672&gt;0,VLOOKUP($C1121,ENTRATE!$U$7:$Z$1006,6,FALSE),""))))</f>
        <v/>
      </c>
      <c r="I1121" s="264">
        <v>448</v>
      </c>
      <c r="J1121" s="66" t="e">
        <f t="shared" si="55"/>
        <v>#N/A</v>
      </c>
      <c r="K1121" s="1"/>
    </row>
    <row r="1122" spans="1:11" hidden="1">
      <c r="A1122" s="1"/>
      <c r="B1122" s="265" t="e">
        <f>VLOOKUP(E1122,$F$674:$I$1173,4,FALSE)+COUNTIF(J$674:J1121,J1122)</f>
        <v>#N/A</v>
      </c>
      <c r="C1122" s="264">
        <v>449</v>
      </c>
      <c r="D1122" s="64" t="str">
        <f>IF($C$669&gt;0,VLOOKUP($C1122,SPESA!$U$7:$Z$5006,3,FALSE),IF($C$670&gt;0,VLOOKUP($C1122,CASA!$U$7:$Z$3506,3,FALSE),IF($C$671&gt;0,VLOOKUP($C1122,PERSONALE!$U$7:$Z$3506,3,FALSE),IF($C$672&gt;0,VLOOKUP($C1122,ENTRATE!$U$7:$Z$1006,3,FALSE),""))))</f>
        <v/>
      </c>
      <c r="E1122" s="64" t="str">
        <f t="shared" si="53"/>
        <v/>
      </c>
      <c r="F1122" s="64" t="e">
        <f t="shared" si="54"/>
        <v>#NUM!</v>
      </c>
      <c r="G1122" s="63" t="str">
        <f>IF($C$669&gt;0,VLOOKUP($C1122,SPESA!$U$7:$Z$5006,5,FALSE),IF($C$670&gt;0,VLOOKUP($C1122,CASA!$U$7:$Z$3506,5,FALSE),IF($C$671&gt;0,VLOOKUP($C1122,PERSONALE!$U$7:$Z$3506,5,FALSE),IF($C$672&gt;0,VLOOKUP($C1122,ENTRATE!$U$7:$Z$1006,5,FALSE),""))))</f>
        <v/>
      </c>
      <c r="H1122" s="65" t="str">
        <f>IF($C$669&gt;0,VLOOKUP($C1122,SPESA!$U$7:$Z$5006,6,FALSE),IF($C$670&gt;0,VLOOKUP($C1122,CASA!$U$7:$Z$3506,6,FALSE),IF($C$671&gt;0,VLOOKUP($C1122,PERSONALE!$U$7:$Z$3506,6,FALSE),IF($C$672&gt;0,VLOOKUP($C1122,ENTRATE!$U$7:$Z$1006,6,FALSE),""))))</f>
        <v/>
      </c>
      <c r="I1122" s="264">
        <v>449</v>
      </c>
      <c r="J1122" s="66" t="e">
        <f t="shared" si="55"/>
        <v>#N/A</v>
      </c>
      <c r="K1122" s="1"/>
    </row>
    <row r="1123" spans="1:11" hidden="1">
      <c r="A1123" s="1"/>
      <c r="B1123" s="265" t="e">
        <f>VLOOKUP(E1123,$F$674:$I$1173,4,FALSE)+COUNTIF(J$674:J1122,J1123)</f>
        <v>#N/A</v>
      </c>
      <c r="C1123" s="264">
        <v>450</v>
      </c>
      <c r="D1123" s="64" t="str">
        <f>IF($C$669&gt;0,VLOOKUP($C1123,SPESA!$U$7:$Z$5006,3,FALSE),IF($C$670&gt;0,VLOOKUP($C1123,CASA!$U$7:$Z$3506,3,FALSE),IF($C$671&gt;0,VLOOKUP($C1123,PERSONALE!$U$7:$Z$3506,3,FALSE),IF($C$672&gt;0,VLOOKUP($C1123,ENTRATE!$U$7:$Z$1006,3,FALSE),""))))</f>
        <v/>
      </c>
      <c r="E1123" s="64" t="str">
        <f t="shared" ref="E1123:E1173" si="56">IF(ISERROR(D1123),"",D1123)</f>
        <v/>
      </c>
      <c r="F1123" s="64" t="e">
        <f t="shared" ref="F1123:F1173" si="57">SMALL(E$674:E$1173,C1123)</f>
        <v>#NUM!</v>
      </c>
      <c r="G1123" s="63" t="str">
        <f>IF($C$669&gt;0,VLOOKUP($C1123,SPESA!$U$7:$Z$5006,5,FALSE),IF($C$670&gt;0,VLOOKUP($C1123,CASA!$U$7:$Z$3506,5,FALSE),IF($C$671&gt;0,VLOOKUP($C1123,PERSONALE!$U$7:$Z$3506,5,FALSE),IF($C$672&gt;0,VLOOKUP($C1123,ENTRATE!$U$7:$Z$1006,5,FALSE),""))))</f>
        <v/>
      </c>
      <c r="H1123" s="65" t="str">
        <f>IF($C$669&gt;0,VLOOKUP($C1123,SPESA!$U$7:$Z$5006,6,FALSE),IF($C$670&gt;0,VLOOKUP($C1123,CASA!$U$7:$Z$3506,6,FALSE),IF($C$671&gt;0,VLOOKUP($C1123,PERSONALE!$U$7:$Z$3506,6,FALSE),IF($C$672&gt;0,VLOOKUP($C1123,ENTRATE!$U$7:$Z$1006,6,FALSE),""))))</f>
        <v/>
      </c>
      <c r="I1123" s="264">
        <v>450</v>
      </c>
      <c r="J1123" s="66" t="e">
        <f t="shared" ref="J1123:J1173" si="58">VLOOKUP(D1123,$F$674:$I$1173,4,FALSE)</f>
        <v>#N/A</v>
      </c>
      <c r="K1123" s="1"/>
    </row>
    <row r="1124" spans="1:11" hidden="1">
      <c r="A1124" s="1"/>
      <c r="B1124" s="265" t="e">
        <f>VLOOKUP(E1124,$F$674:$I$1173,4,FALSE)+COUNTIF(J$674:J1123,J1124)</f>
        <v>#N/A</v>
      </c>
      <c r="C1124" s="264">
        <v>451</v>
      </c>
      <c r="D1124" s="64" t="str">
        <f>IF($C$669&gt;0,VLOOKUP($C1124,SPESA!$U$7:$Z$5006,3,FALSE),IF($C$670&gt;0,VLOOKUP($C1124,CASA!$U$7:$Z$3506,3,FALSE),IF($C$671&gt;0,VLOOKUP($C1124,PERSONALE!$U$7:$Z$3506,3,FALSE),IF($C$672&gt;0,VLOOKUP($C1124,ENTRATE!$U$7:$Z$1006,3,FALSE),""))))</f>
        <v/>
      </c>
      <c r="E1124" s="64" t="str">
        <f t="shared" si="56"/>
        <v/>
      </c>
      <c r="F1124" s="64" t="e">
        <f t="shared" si="57"/>
        <v>#NUM!</v>
      </c>
      <c r="G1124" s="63" t="str">
        <f>IF($C$669&gt;0,VLOOKUP($C1124,SPESA!$U$7:$Z$5006,5,FALSE),IF($C$670&gt;0,VLOOKUP($C1124,CASA!$U$7:$Z$3506,5,FALSE),IF($C$671&gt;0,VLOOKUP($C1124,PERSONALE!$U$7:$Z$3506,5,FALSE),IF($C$672&gt;0,VLOOKUP($C1124,ENTRATE!$U$7:$Z$1006,5,FALSE),""))))</f>
        <v/>
      </c>
      <c r="H1124" s="65" t="str">
        <f>IF($C$669&gt;0,VLOOKUP($C1124,SPESA!$U$7:$Z$5006,6,FALSE),IF($C$670&gt;0,VLOOKUP($C1124,CASA!$U$7:$Z$3506,6,FALSE),IF($C$671&gt;0,VLOOKUP($C1124,PERSONALE!$U$7:$Z$3506,6,FALSE),IF($C$672&gt;0,VLOOKUP($C1124,ENTRATE!$U$7:$Z$1006,6,FALSE),""))))</f>
        <v/>
      </c>
      <c r="I1124" s="264">
        <v>451</v>
      </c>
      <c r="J1124" s="66" t="e">
        <f t="shared" si="58"/>
        <v>#N/A</v>
      </c>
      <c r="K1124" s="1"/>
    </row>
    <row r="1125" spans="1:11" hidden="1">
      <c r="A1125" s="1"/>
      <c r="B1125" s="265" t="e">
        <f>VLOOKUP(E1125,$F$674:$I$1173,4,FALSE)+COUNTIF(J$674:J1124,J1125)</f>
        <v>#N/A</v>
      </c>
      <c r="C1125" s="264">
        <v>452</v>
      </c>
      <c r="D1125" s="64" t="str">
        <f>IF($C$669&gt;0,VLOOKUP($C1125,SPESA!$U$7:$Z$5006,3,FALSE),IF($C$670&gt;0,VLOOKUP($C1125,CASA!$U$7:$Z$3506,3,FALSE),IF($C$671&gt;0,VLOOKUP($C1125,PERSONALE!$U$7:$Z$3506,3,FALSE),IF($C$672&gt;0,VLOOKUP($C1125,ENTRATE!$U$7:$Z$1006,3,FALSE),""))))</f>
        <v/>
      </c>
      <c r="E1125" s="64" t="str">
        <f t="shared" si="56"/>
        <v/>
      </c>
      <c r="F1125" s="64" t="e">
        <f t="shared" si="57"/>
        <v>#NUM!</v>
      </c>
      <c r="G1125" s="63" t="str">
        <f>IF($C$669&gt;0,VLOOKUP($C1125,SPESA!$U$7:$Z$5006,5,FALSE),IF($C$670&gt;0,VLOOKUP($C1125,CASA!$U$7:$Z$3506,5,FALSE),IF($C$671&gt;0,VLOOKUP($C1125,PERSONALE!$U$7:$Z$3506,5,FALSE),IF($C$672&gt;0,VLOOKUP($C1125,ENTRATE!$U$7:$Z$1006,5,FALSE),""))))</f>
        <v/>
      </c>
      <c r="H1125" s="65" t="str">
        <f>IF($C$669&gt;0,VLOOKUP($C1125,SPESA!$U$7:$Z$5006,6,FALSE),IF($C$670&gt;0,VLOOKUP($C1125,CASA!$U$7:$Z$3506,6,FALSE),IF($C$671&gt;0,VLOOKUP($C1125,PERSONALE!$U$7:$Z$3506,6,FALSE),IF($C$672&gt;0,VLOOKUP($C1125,ENTRATE!$U$7:$Z$1006,6,FALSE),""))))</f>
        <v/>
      </c>
      <c r="I1125" s="264">
        <v>452</v>
      </c>
      <c r="J1125" s="66" t="e">
        <f t="shared" si="58"/>
        <v>#N/A</v>
      </c>
      <c r="K1125" s="1"/>
    </row>
    <row r="1126" spans="1:11" hidden="1">
      <c r="A1126" s="1"/>
      <c r="B1126" s="265" t="e">
        <f>VLOOKUP(E1126,$F$674:$I$1173,4,FALSE)+COUNTIF(J$674:J1125,J1126)</f>
        <v>#N/A</v>
      </c>
      <c r="C1126" s="264">
        <v>453</v>
      </c>
      <c r="D1126" s="64" t="str">
        <f>IF($C$669&gt;0,VLOOKUP($C1126,SPESA!$U$7:$Z$5006,3,FALSE),IF($C$670&gt;0,VLOOKUP($C1126,CASA!$U$7:$Z$3506,3,FALSE),IF($C$671&gt;0,VLOOKUP($C1126,PERSONALE!$U$7:$Z$3506,3,FALSE),IF($C$672&gt;0,VLOOKUP($C1126,ENTRATE!$U$7:$Z$1006,3,FALSE),""))))</f>
        <v/>
      </c>
      <c r="E1126" s="64" t="str">
        <f t="shared" si="56"/>
        <v/>
      </c>
      <c r="F1126" s="64" t="e">
        <f t="shared" si="57"/>
        <v>#NUM!</v>
      </c>
      <c r="G1126" s="63" t="str">
        <f>IF($C$669&gt;0,VLOOKUP($C1126,SPESA!$U$7:$Z$5006,5,FALSE),IF($C$670&gt;0,VLOOKUP($C1126,CASA!$U$7:$Z$3506,5,FALSE),IF($C$671&gt;0,VLOOKUP($C1126,PERSONALE!$U$7:$Z$3506,5,FALSE),IF($C$672&gt;0,VLOOKUP($C1126,ENTRATE!$U$7:$Z$1006,5,FALSE),""))))</f>
        <v/>
      </c>
      <c r="H1126" s="65" t="str">
        <f>IF($C$669&gt;0,VLOOKUP($C1126,SPESA!$U$7:$Z$5006,6,FALSE),IF($C$670&gt;0,VLOOKUP($C1126,CASA!$U$7:$Z$3506,6,FALSE),IF($C$671&gt;0,VLOOKUP($C1126,PERSONALE!$U$7:$Z$3506,6,FALSE),IF($C$672&gt;0,VLOOKUP($C1126,ENTRATE!$U$7:$Z$1006,6,FALSE),""))))</f>
        <v/>
      </c>
      <c r="I1126" s="264">
        <v>453</v>
      </c>
      <c r="J1126" s="66" t="e">
        <f t="shared" si="58"/>
        <v>#N/A</v>
      </c>
      <c r="K1126" s="1"/>
    </row>
    <row r="1127" spans="1:11" hidden="1">
      <c r="A1127" s="1"/>
      <c r="B1127" s="265" t="e">
        <f>VLOOKUP(E1127,$F$674:$I$1173,4,FALSE)+COUNTIF(J$674:J1126,J1127)</f>
        <v>#N/A</v>
      </c>
      <c r="C1127" s="264">
        <v>454</v>
      </c>
      <c r="D1127" s="64" t="str">
        <f>IF($C$669&gt;0,VLOOKUP($C1127,SPESA!$U$7:$Z$5006,3,FALSE),IF($C$670&gt;0,VLOOKUP($C1127,CASA!$U$7:$Z$3506,3,FALSE),IF($C$671&gt;0,VLOOKUP($C1127,PERSONALE!$U$7:$Z$3506,3,FALSE),IF($C$672&gt;0,VLOOKUP($C1127,ENTRATE!$U$7:$Z$1006,3,FALSE),""))))</f>
        <v/>
      </c>
      <c r="E1127" s="64" t="str">
        <f t="shared" si="56"/>
        <v/>
      </c>
      <c r="F1127" s="64" t="e">
        <f t="shared" si="57"/>
        <v>#NUM!</v>
      </c>
      <c r="G1127" s="63" t="str">
        <f>IF($C$669&gt;0,VLOOKUP($C1127,SPESA!$U$7:$Z$5006,5,FALSE),IF($C$670&gt;0,VLOOKUP($C1127,CASA!$U$7:$Z$3506,5,FALSE),IF($C$671&gt;0,VLOOKUP($C1127,PERSONALE!$U$7:$Z$3506,5,FALSE),IF($C$672&gt;0,VLOOKUP($C1127,ENTRATE!$U$7:$Z$1006,5,FALSE),""))))</f>
        <v/>
      </c>
      <c r="H1127" s="65" t="str">
        <f>IF($C$669&gt;0,VLOOKUP($C1127,SPESA!$U$7:$Z$5006,6,FALSE),IF($C$670&gt;0,VLOOKUP($C1127,CASA!$U$7:$Z$3506,6,FALSE),IF($C$671&gt;0,VLOOKUP($C1127,PERSONALE!$U$7:$Z$3506,6,FALSE),IF($C$672&gt;0,VLOOKUP($C1127,ENTRATE!$U$7:$Z$1006,6,FALSE),""))))</f>
        <v/>
      </c>
      <c r="I1127" s="264">
        <v>454</v>
      </c>
      <c r="J1127" s="66" t="e">
        <f t="shared" si="58"/>
        <v>#N/A</v>
      </c>
      <c r="K1127" s="1"/>
    </row>
    <row r="1128" spans="1:11" hidden="1">
      <c r="A1128" s="1"/>
      <c r="B1128" s="265" t="e">
        <f>VLOOKUP(E1128,$F$674:$I$1173,4,FALSE)+COUNTIF(J$674:J1127,J1128)</f>
        <v>#N/A</v>
      </c>
      <c r="C1128" s="264">
        <v>455</v>
      </c>
      <c r="D1128" s="64" t="str">
        <f>IF($C$669&gt;0,VLOOKUP($C1128,SPESA!$U$7:$Z$5006,3,FALSE),IF($C$670&gt;0,VLOOKUP($C1128,CASA!$U$7:$Z$3506,3,FALSE),IF($C$671&gt;0,VLOOKUP($C1128,PERSONALE!$U$7:$Z$3506,3,FALSE),IF($C$672&gt;0,VLOOKUP($C1128,ENTRATE!$U$7:$Z$1006,3,FALSE),""))))</f>
        <v/>
      </c>
      <c r="E1128" s="64" t="str">
        <f t="shared" si="56"/>
        <v/>
      </c>
      <c r="F1128" s="64" t="e">
        <f t="shared" si="57"/>
        <v>#NUM!</v>
      </c>
      <c r="G1128" s="63" t="str">
        <f>IF($C$669&gt;0,VLOOKUP($C1128,SPESA!$U$7:$Z$5006,5,FALSE),IF($C$670&gt;0,VLOOKUP($C1128,CASA!$U$7:$Z$3506,5,FALSE),IF($C$671&gt;0,VLOOKUP($C1128,PERSONALE!$U$7:$Z$3506,5,FALSE),IF($C$672&gt;0,VLOOKUP($C1128,ENTRATE!$U$7:$Z$1006,5,FALSE),""))))</f>
        <v/>
      </c>
      <c r="H1128" s="65" t="str">
        <f>IF($C$669&gt;0,VLOOKUP($C1128,SPESA!$U$7:$Z$5006,6,FALSE),IF($C$670&gt;0,VLOOKUP($C1128,CASA!$U$7:$Z$3506,6,FALSE),IF($C$671&gt;0,VLOOKUP($C1128,PERSONALE!$U$7:$Z$3506,6,FALSE),IF($C$672&gt;0,VLOOKUP($C1128,ENTRATE!$U$7:$Z$1006,6,FALSE),""))))</f>
        <v/>
      </c>
      <c r="I1128" s="264">
        <v>455</v>
      </c>
      <c r="J1128" s="66" t="e">
        <f t="shared" si="58"/>
        <v>#N/A</v>
      </c>
      <c r="K1128" s="1"/>
    </row>
    <row r="1129" spans="1:11" hidden="1">
      <c r="A1129" s="1"/>
      <c r="B1129" s="265" t="e">
        <f>VLOOKUP(E1129,$F$674:$I$1173,4,FALSE)+COUNTIF(J$674:J1128,J1129)</f>
        <v>#N/A</v>
      </c>
      <c r="C1129" s="264">
        <v>456</v>
      </c>
      <c r="D1129" s="64" t="str">
        <f>IF($C$669&gt;0,VLOOKUP($C1129,SPESA!$U$7:$Z$5006,3,FALSE),IF($C$670&gt;0,VLOOKUP($C1129,CASA!$U$7:$Z$3506,3,FALSE),IF($C$671&gt;0,VLOOKUP($C1129,PERSONALE!$U$7:$Z$3506,3,FALSE),IF($C$672&gt;0,VLOOKUP($C1129,ENTRATE!$U$7:$Z$1006,3,FALSE),""))))</f>
        <v/>
      </c>
      <c r="E1129" s="64" t="str">
        <f t="shared" si="56"/>
        <v/>
      </c>
      <c r="F1129" s="64" t="e">
        <f t="shared" si="57"/>
        <v>#NUM!</v>
      </c>
      <c r="G1129" s="63" t="str">
        <f>IF($C$669&gt;0,VLOOKUP($C1129,SPESA!$U$7:$Z$5006,5,FALSE),IF($C$670&gt;0,VLOOKUP($C1129,CASA!$U$7:$Z$3506,5,FALSE),IF($C$671&gt;0,VLOOKUP($C1129,PERSONALE!$U$7:$Z$3506,5,FALSE),IF($C$672&gt;0,VLOOKUP($C1129,ENTRATE!$U$7:$Z$1006,5,FALSE),""))))</f>
        <v/>
      </c>
      <c r="H1129" s="65" t="str">
        <f>IF($C$669&gt;0,VLOOKUP($C1129,SPESA!$U$7:$Z$5006,6,FALSE),IF($C$670&gt;0,VLOOKUP($C1129,CASA!$U$7:$Z$3506,6,FALSE),IF($C$671&gt;0,VLOOKUP($C1129,PERSONALE!$U$7:$Z$3506,6,FALSE),IF($C$672&gt;0,VLOOKUP($C1129,ENTRATE!$U$7:$Z$1006,6,FALSE),""))))</f>
        <v/>
      </c>
      <c r="I1129" s="264">
        <v>456</v>
      </c>
      <c r="J1129" s="66" t="e">
        <f t="shared" si="58"/>
        <v>#N/A</v>
      </c>
      <c r="K1129" s="1"/>
    </row>
    <row r="1130" spans="1:11" hidden="1">
      <c r="A1130" s="1"/>
      <c r="B1130" s="265" t="e">
        <f>VLOOKUP(E1130,$F$674:$I$1173,4,FALSE)+COUNTIF(J$674:J1129,J1130)</f>
        <v>#N/A</v>
      </c>
      <c r="C1130" s="264">
        <v>457</v>
      </c>
      <c r="D1130" s="64" t="str">
        <f>IF($C$669&gt;0,VLOOKUP($C1130,SPESA!$U$7:$Z$5006,3,FALSE),IF($C$670&gt;0,VLOOKUP($C1130,CASA!$U$7:$Z$3506,3,FALSE),IF($C$671&gt;0,VLOOKUP($C1130,PERSONALE!$U$7:$Z$3506,3,FALSE),IF($C$672&gt;0,VLOOKUP($C1130,ENTRATE!$U$7:$Z$1006,3,FALSE),""))))</f>
        <v/>
      </c>
      <c r="E1130" s="64" t="str">
        <f t="shared" si="56"/>
        <v/>
      </c>
      <c r="F1130" s="64" t="e">
        <f t="shared" si="57"/>
        <v>#NUM!</v>
      </c>
      <c r="G1130" s="63" t="str">
        <f>IF($C$669&gt;0,VLOOKUP($C1130,SPESA!$U$7:$Z$5006,5,FALSE),IF($C$670&gt;0,VLOOKUP($C1130,CASA!$U$7:$Z$3506,5,FALSE),IF($C$671&gt;0,VLOOKUP($C1130,PERSONALE!$U$7:$Z$3506,5,FALSE),IF($C$672&gt;0,VLOOKUP($C1130,ENTRATE!$U$7:$Z$1006,5,FALSE),""))))</f>
        <v/>
      </c>
      <c r="H1130" s="65" t="str">
        <f>IF($C$669&gt;0,VLOOKUP($C1130,SPESA!$U$7:$Z$5006,6,FALSE),IF($C$670&gt;0,VLOOKUP($C1130,CASA!$U$7:$Z$3506,6,FALSE),IF($C$671&gt;0,VLOOKUP($C1130,PERSONALE!$U$7:$Z$3506,6,FALSE),IF($C$672&gt;0,VLOOKUP($C1130,ENTRATE!$U$7:$Z$1006,6,FALSE),""))))</f>
        <v/>
      </c>
      <c r="I1130" s="264">
        <v>457</v>
      </c>
      <c r="J1130" s="66" t="e">
        <f t="shared" si="58"/>
        <v>#N/A</v>
      </c>
      <c r="K1130" s="1"/>
    </row>
    <row r="1131" spans="1:11" hidden="1">
      <c r="A1131" s="1"/>
      <c r="B1131" s="265" t="e">
        <f>VLOOKUP(E1131,$F$674:$I$1173,4,FALSE)+COUNTIF(J$674:J1130,J1131)</f>
        <v>#N/A</v>
      </c>
      <c r="C1131" s="264">
        <v>458</v>
      </c>
      <c r="D1131" s="64" t="str">
        <f>IF($C$669&gt;0,VLOOKUP($C1131,SPESA!$U$7:$Z$5006,3,FALSE),IF($C$670&gt;0,VLOOKUP($C1131,CASA!$U$7:$Z$3506,3,FALSE),IF($C$671&gt;0,VLOOKUP($C1131,PERSONALE!$U$7:$Z$3506,3,FALSE),IF($C$672&gt;0,VLOOKUP($C1131,ENTRATE!$U$7:$Z$1006,3,FALSE),""))))</f>
        <v/>
      </c>
      <c r="E1131" s="64" t="str">
        <f t="shared" si="56"/>
        <v/>
      </c>
      <c r="F1131" s="64" t="e">
        <f t="shared" si="57"/>
        <v>#NUM!</v>
      </c>
      <c r="G1131" s="63" t="str">
        <f>IF($C$669&gt;0,VLOOKUP($C1131,SPESA!$U$7:$Z$5006,5,FALSE),IF($C$670&gt;0,VLOOKUP($C1131,CASA!$U$7:$Z$3506,5,FALSE),IF($C$671&gt;0,VLOOKUP($C1131,PERSONALE!$U$7:$Z$3506,5,FALSE),IF($C$672&gt;0,VLOOKUP($C1131,ENTRATE!$U$7:$Z$1006,5,FALSE),""))))</f>
        <v/>
      </c>
      <c r="H1131" s="65" t="str">
        <f>IF($C$669&gt;0,VLOOKUP($C1131,SPESA!$U$7:$Z$5006,6,FALSE),IF($C$670&gt;0,VLOOKUP($C1131,CASA!$U$7:$Z$3506,6,FALSE),IF($C$671&gt;0,VLOOKUP($C1131,PERSONALE!$U$7:$Z$3506,6,FALSE),IF($C$672&gt;0,VLOOKUP($C1131,ENTRATE!$U$7:$Z$1006,6,FALSE),""))))</f>
        <v/>
      </c>
      <c r="I1131" s="264">
        <v>458</v>
      </c>
      <c r="J1131" s="66" t="e">
        <f t="shared" si="58"/>
        <v>#N/A</v>
      </c>
      <c r="K1131" s="1"/>
    </row>
    <row r="1132" spans="1:11" hidden="1">
      <c r="A1132" s="1"/>
      <c r="B1132" s="265" t="e">
        <f>VLOOKUP(E1132,$F$674:$I$1173,4,FALSE)+COUNTIF(J$674:J1131,J1132)</f>
        <v>#N/A</v>
      </c>
      <c r="C1132" s="264">
        <v>459</v>
      </c>
      <c r="D1132" s="64" t="str">
        <f>IF($C$669&gt;0,VLOOKUP($C1132,SPESA!$U$7:$Z$5006,3,FALSE),IF($C$670&gt;0,VLOOKUP($C1132,CASA!$U$7:$Z$3506,3,FALSE),IF($C$671&gt;0,VLOOKUP($C1132,PERSONALE!$U$7:$Z$3506,3,FALSE),IF($C$672&gt;0,VLOOKUP($C1132,ENTRATE!$U$7:$Z$1006,3,FALSE),""))))</f>
        <v/>
      </c>
      <c r="E1132" s="64" t="str">
        <f t="shared" si="56"/>
        <v/>
      </c>
      <c r="F1132" s="64" t="e">
        <f t="shared" si="57"/>
        <v>#NUM!</v>
      </c>
      <c r="G1132" s="63" t="str">
        <f>IF($C$669&gt;0,VLOOKUP($C1132,SPESA!$U$7:$Z$5006,5,FALSE),IF($C$670&gt;0,VLOOKUP($C1132,CASA!$U$7:$Z$3506,5,FALSE),IF($C$671&gt;0,VLOOKUP($C1132,PERSONALE!$U$7:$Z$3506,5,FALSE),IF($C$672&gt;0,VLOOKUP($C1132,ENTRATE!$U$7:$Z$1006,5,FALSE),""))))</f>
        <v/>
      </c>
      <c r="H1132" s="65" t="str">
        <f>IF($C$669&gt;0,VLOOKUP($C1132,SPESA!$U$7:$Z$5006,6,FALSE),IF($C$670&gt;0,VLOOKUP($C1132,CASA!$U$7:$Z$3506,6,FALSE),IF($C$671&gt;0,VLOOKUP($C1132,PERSONALE!$U$7:$Z$3506,6,FALSE),IF($C$672&gt;0,VLOOKUP($C1132,ENTRATE!$U$7:$Z$1006,6,FALSE),""))))</f>
        <v/>
      </c>
      <c r="I1132" s="264">
        <v>459</v>
      </c>
      <c r="J1132" s="66" t="e">
        <f t="shared" si="58"/>
        <v>#N/A</v>
      </c>
      <c r="K1132" s="1"/>
    </row>
    <row r="1133" spans="1:11" hidden="1">
      <c r="A1133" s="1"/>
      <c r="B1133" s="265" t="e">
        <f>VLOOKUP(E1133,$F$674:$I$1173,4,FALSE)+COUNTIF(J$674:J1132,J1133)</f>
        <v>#N/A</v>
      </c>
      <c r="C1133" s="264">
        <v>460</v>
      </c>
      <c r="D1133" s="64" t="str">
        <f>IF($C$669&gt;0,VLOOKUP($C1133,SPESA!$U$7:$Z$5006,3,FALSE),IF($C$670&gt;0,VLOOKUP($C1133,CASA!$U$7:$Z$3506,3,FALSE),IF($C$671&gt;0,VLOOKUP($C1133,PERSONALE!$U$7:$Z$3506,3,FALSE),IF($C$672&gt;0,VLOOKUP($C1133,ENTRATE!$U$7:$Z$1006,3,FALSE),""))))</f>
        <v/>
      </c>
      <c r="E1133" s="64" t="str">
        <f t="shared" si="56"/>
        <v/>
      </c>
      <c r="F1133" s="64" t="e">
        <f t="shared" si="57"/>
        <v>#NUM!</v>
      </c>
      <c r="G1133" s="63" t="str">
        <f>IF($C$669&gt;0,VLOOKUP($C1133,SPESA!$U$7:$Z$5006,5,FALSE),IF($C$670&gt;0,VLOOKUP($C1133,CASA!$U$7:$Z$3506,5,FALSE),IF($C$671&gt;0,VLOOKUP($C1133,PERSONALE!$U$7:$Z$3506,5,FALSE),IF($C$672&gt;0,VLOOKUP($C1133,ENTRATE!$U$7:$Z$1006,5,FALSE),""))))</f>
        <v/>
      </c>
      <c r="H1133" s="65" t="str">
        <f>IF($C$669&gt;0,VLOOKUP($C1133,SPESA!$U$7:$Z$5006,6,FALSE),IF($C$670&gt;0,VLOOKUP($C1133,CASA!$U$7:$Z$3506,6,FALSE),IF($C$671&gt;0,VLOOKUP($C1133,PERSONALE!$U$7:$Z$3506,6,FALSE),IF($C$672&gt;0,VLOOKUP($C1133,ENTRATE!$U$7:$Z$1006,6,FALSE),""))))</f>
        <v/>
      </c>
      <c r="I1133" s="264">
        <v>460</v>
      </c>
      <c r="J1133" s="66" t="e">
        <f t="shared" si="58"/>
        <v>#N/A</v>
      </c>
      <c r="K1133" s="1"/>
    </row>
    <row r="1134" spans="1:11" hidden="1">
      <c r="A1134" s="1"/>
      <c r="B1134" s="265" t="e">
        <f>VLOOKUP(E1134,$F$674:$I$1173,4,FALSE)+COUNTIF(J$674:J1133,J1134)</f>
        <v>#N/A</v>
      </c>
      <c r="C1134" s="264">
        <v>461</v>
      </c>
      <c r="D1134" s="64" t="str">
        <f>IF($C$669&gt;0,VLOOKUP($C1134,SPESA!$U$7:$Z$5006,3,FALSE),IF($C$670&gt;0,VLOOKUP($C1134,CASA!$U$7:$Z$3506,3,FALSE),IF($C$671&gt;0,VLOOKUP($C1134,PERSONALE!$U$7:$Z$3506,3,FALSE),IF($C$672&gt;0,VLOOKUP($C1134,ENTRATE!$U$7:$Z$1006,3,FALSE),""))))</f>
        <v/>
      </c>
      <c r="E1134" s="64" t="str">
        <f t="shared" si="56"/>
        <v/>
      </c>
      <c r="F1134" s="64" t="e">
        <f t="shared" si="57"/>
        <v>#NUM!</v>
      </c>
      <c r="G1134" s="63" t="str">
        <f>IF($C$669&gt;0,VLOOKUP($C1134,SPESA!$U$7:$Z$5006,5,FALSE),IF($C$670&gt;0,VLOOKUP($C1134,CASA!$U$7:$Z$3506,5,FALSE),IF($C$671&gt;0,VLOOKUP($C1134,PERSONALE!$U$7:$Z$3506,5,FALSE),IF($C$672&gt;0,VLOOKUP($C1134,ENTRATE!$U$7:$Z$1006,5,FALSE),""))))</f>
        <v/>
      </c>
      <c r="H1134" s="65" t="str">
        <f>IF($C$669&gt;0,VLOOKUP($C1134,SPESA!$U$7:$Z$5006,6,FALSE),IF($C$670&gt;0,VLOOKUP($C1134,CASA!$U$7:$Z$3506,6,FALSE),IF($C$671&gt;0,VLOOKUP($C1134,PERSONALE!$U$7:$Z$3506,6,FALSE),IF($C$672&gt;0,VLOOKUP($C1134,ENTRATE!$U$7:$Z$1006,6,FALSE),""))))</f>
        <v/>
      </c>
      <c r="I1134" s="264">
        <v>461</v>
      </c>
      <c r="J1134" s="66" t="e">
        <f t="shared" si="58"/>
        <v>#N/A</v>
      </c>
      <c r="K1134" s="1"/>
    </row>
    <row r="1135" spans="1:11" hidden="1">
      <c r="A1135" s="1"/>
      <c r="B1135" s="265" t="e">
        <f>VLOOKUP(E1135,$F$674:$I$1173,4,FALSE)+COUNTIF(J$674:J1134,J1135)</f>
        <v>#N/A</v>
      </c>
      <c r="C1135" s="264">
        <v>462</v>
      </c>
      <c r="D1135" s="64" t="str">
        <f>IF($C$669&gt;0,VLOOKUP($C1135,SPESA!$U$7:$Z$5006,3,FALSE),IF($C$670&gt;0,VLOOKUP($C1135,CASA!$U$7:$Z$3506,3,FALSE),IF($C$671&gt;0,VLOOKUP($C1135,PERSONALE!$U$7:$Z$3506,3,FALSE),IF($C$672&gt;0,VLOOKUP($C1135,ENTRATE!$U$7:$Z$1006,3,FALSE),""))))</f>
        <v/>
      </c>
      <c r="E1135" s="64" t="str">
        <f t="shared" si="56"/>
        <v/>
      </c>
      <c r="F1135" s="64" t="e">
        <f t="shared" si="57"/>
        <v>#NUM!</v>
      </c>
      <c r="G1135" s="63" t="str">
        <f>IF($C$669&gt;0,VLOOKUP($C1135,SPESA!$U$7:$Z$5006,5,FALSE),IF($C$670&gt;0,VLOOKUP($C1135,CASA!$U$7:$Z$3506,5,FALSE),IF($C$671&gt;0,VLOOKUP($C1135,PERSONALE!$U$7:$Z$3506,5,FALSE),IF($C$672&gt;0,VLOOKUP($C1135,ENTRATE!$U$7:$Z$1006,5,FALSE),""))))</f>
        <v/>
      </c>
      <c r="H1135" s="65" t="str">
        <f>IF($C$669&gt;0,VLOOKUP($C1135,SPESA!$U$7:$Z$5006,6,FALSE),IF($C$670&gt;0,VLOOKUP($C1135,CASA!$U$7:$Z$3506,6,FALSE),IF($C$671&gt;0,VLOOKUP($C1135,PERSONALE!$U$7:$Z$3506,6,FALSE),IF($C$672&gt;0,VLOOKUP($C1135,ENTRATE!$U$7:$Z$1006,6,FALSE),""))))</f>
        <v/>
      </c>
      <c r="I1135" s="264">
        <v>462</v>
      </c>
      <c r="J1135" s="66" t="e">
        <f t="shared" si="58"/>
        <v>#N/A</v>
      </c>
      <c r="K1135" s="1"/>
    </row>
    <row r="1136" spans="1:11" hidden="1">
      <c r="A1136" s="1"/>
      <c r="B1136" s="265" t="e">
        <f>VLOOKUP(E1136,$F$674:$I$1173,4,FALSE)+COUNTIF(J$674:J1135,J1136)</f>
        <v>#N/A</v>
      </c>
      <c r="C1136" s="264">
        <v>463</v>
      </c>
      <c r="D1136" s="64" t="str">
        <f>IF($C$669&gt;0,VLOOKUP($C1136,SPESA!$U$7:$Z$5006,3,FALSE),IF($C$670&gt;0,VLOOKUP($C1136,CASA!$U$7:$Z$3506,3,FALSE),IF($C$671&gt;0,VLOOKUP($C1136,PERSONALE!$U$7:$Z$3506,3,FALSE),IF($C$672&gt;0,VLOOKUP($C1136,ENTRATE!$U$7:$Z$1006,3,FALSE),""))))</f>
        <v/>
      </c>
      <c r="E1136" s="64" t="str">
        <f t="shared" si="56"/>
        <v/>
      </c>
      <c r="F1136" s="64" t="e">
        <f t="shared" si="57"/>
        <v>#NUM!</v>
      </c>
      <c r="G1136" s="63" t="str">
        <f>IF($C$669&gt;0,VLOOKUP($C1136,SPESA!$U$7:$Z$5006,5,FALSE),IF($C$670&gt;0,VLOOKUP($C1136,CASA!$U$7:$Z$3506,5,FALSE),IF($C$671&gt;0,VLOOKUP($C1136,PERSONALE!$U$7:$Z$3506,5,FALSE),IF($C$672&gt;0,VLOOKUP($C1136,ENTRATE!$U$7:$Z$1006,5,FALSE),""))))</f>
        <v/>
      </c>
      <c r="H1136" s="65" t="str">
        <f>IF($C$669&gt;0,VLOOKUP($C1136,SPESA!$U$7:$Z$5006,6,FALSE),IF($C$670&gt;0,VLOOKUP($C1136,CASA!$U$7:$Z$3506,6,FALSE),IF($C$671&gt;0,VLOOKUP($C1136,PERSONALE!$U$7:$Z$3506,6,FALSE),IF($C$672&gt;0,VLOOKUP($C1136,ENTRATE!$U$7:$Z$1006,6,FALSE),""))))</f>
        <v/>
      </c>
      <c r="I1136" s="264">
        <v>463</v>
      </c>
      <c r="J1136" s="66" t="e">
        <f t="shared" si="58"/>
        <v>#N/A</v>
      </c>
      <c r="K1136" s="1"/>
    </row>
    <row r="1137" spans="1:11" hidden="1">
      <c r="A1137" s="1"/>
      <c r="B1137" s="265" t="e">
        <f>VLOOKUP(E1137,$F$674:$I$1173,4,FALSE)+COUNTIF(J$674:J1136,J1137)</f>
        <v>#N/A</v>
      </c>
      <c r="C1137" s="264">
        <v>464</v>
      </c>
      <c r="D1137" s="64" t="str">
        <f>IF($C$669&gt;0,VLOOKUP($C1137,SPESA!$U$7:$Z$5006,3,FALSE),IF($C$670&gt;0,VLOOKUP($C1137,CASA!$U$7:$Z$3506,3,FALSE),IF($C$671&gt;0,VLOOKUP($C1137,PERSONALE!$U$7:$Z$3506,3,FALSE),IF($C$672&gt;0,VLOOKUP($C1137,ENTRATE!$U$7:$Z$1006,3,FALSE),""))))</f>
        <v/>
      </c>
      <c r="E1137" s="64" t="str">
        <f t="shared" si="56"/>
        <v/>
      </c>
      <c r="F1137" s="64" t="e">
        <f t="shared" si="57"/>
        <v>#NUM!</v>
      </c>
      <c r="G1137" s="63" t="str">
        <f>IF($C$669&gt;0,VLOOKUP($C1137,SPESA!$U$7:$Z$5006,5,FALSE),IF($C$670&gt;0,VLOOKUP($C1137,CASA!$U$7:$Z$3506,5,FALSE),IF($C$671&gt;0,VLOOKUP($C1137,PERSONALE!$U$7:$Z$3506,5,FALSE),IF($C$672&gt;0,VLOOKUP($C1137,ENTRATE!$U$7:$Z$1006,5,FALSE),""))))</f>
        <v/>
      </c>
      <c r="H1137" s="65" t="str">
        <f>IF($C$669&gt;0,VLOOKUP($C1137,SPESA!$U$7:$Z$5006,6,FALSE),IF($C$670&gt;0,VLOOKUP($C1137,CASA!$U$7:$Z$3506,6,FALSE),IF($C$671&gt;0,VLOOKUP($C1137,PERSONALE!$U$7:$Z$3506,6,FALSE),IF($C$672&gt;0,VLOOKUP($C1137,ENTRATE!$U$7:$Z$1006,6,FALSE),""))))</f>
        <v/>
      </c>
      <c r="I1137" s="264">
        <v>464</v>
      </c>
      <c r="J1137" s="66" t="e">
        <f t="shared" si="58"/>
        <v>#N/A</v>
      </c>
      <c r="K1137" s="1"/>
    </row>
    <row r="1138" spans="1:11" hidden="1">
      <c r="A1138" s="1"/>
      <c r="B1138" s="265" t="e">
        <f>VLOOKUP(E1138,$F$674:$I$1173,4,FALSE)+COUNTIF(J$674:J1137,J1138)</f>
        <v>#N/A</v>
      </c>
      <c r="C1138" s="264">
        <v>465</v>
      </c>
      <c r="D1138" s="64" t="str">
        <f>IF($C$669&gt;0,VLOOKUP($C1138,SPESA!$U$7:$Z$5006,3,FALSE),IF($C$670&gt;0,VLOOKUP($C1138,CASA!$U$7:$Z$3506,3,FALSE),IF($C$671&gt;0,VLOOKUP($C1138,PERSONALE!$U$7:$Z$3506,3,FALSE),IF($C$672&gt;0,VLOOKUP($C1138,ENTRATE!$U$7:$Z$1006,3,FALSE),""))))</f>
        <v/>
      </c>
      <c r="E1138" s="64" t="str">
        <f t="shared" si="56"/>
        <v/>
      </c>
      <c r="F1138" s="64" t="e">
        <f t="shared" si="57"/>
        <v>#NUM!</v>
      </c>
      <c r="G1138" s="63" t="str">
        <f>IF($C$669&gt;0,VLOOKUP($C1138,SPESA!$U$7:$Z$5006,5,FALSE),IF($C$670&gt;0,VLOOKUP($C1138,CASA!$U$7:$Z$3506,5,FALSE),IF($C$671&gt;0,VLOOKUP($C1138,PERSONALE!$U$7:$Z$3506,5,FALSE),IF($C$672&gt;0,VLOOKUP($C1138,ENTRATE!$U$7:$Z$1006,5,FALSE),""))))</f>
        <v/>
      </c>
      <c r="H1138" s="65" t="str">
        <f>IF($C$669&gt;0,VLOOKUP($C1138,SPESA!$U$7:$Z$5006,6,FALSE),IF($C$670&gt;0,VLOOKUP($C1138,CASA!$U$7:$Z$3506,6,FALSE),IF($C$671&gt;0,VLOOKUP($C1138,PERSONALE!$U$7:$Z$3506,6,FALSE),IF($C$672&gt;0,VLOOKUP($C1138,ENTRATE!$U$7:$Z$1006,6,FALSE),""))))</f>
        <v/>
      </c>
      <c r="I1138" s="264">
        <v>465</v>
      </c>
      <c r="J1138" s="66" t="e">
        <f t="shared" si="58"/>
        <v>#N/A</v>
      </c>
      <c r="K1138" s="1"/>
    </row>
    <row r="1139" spans="1:11" hidden="1">
      <c r="A1139" s="1"/>
      <c r="B1139" s="265" t="e">
        <f>VLOOKUP(E1139,$F$674:$I$1173,4,FALSE)+COUNTIF(J$674:J1138,J1139)</f>
        <v>#N/A</v>
      </c>
      <c r="C1139" s="264">
        <v>466</v>
      </c>
      <c r="D1139" s="64" t="str">
        <f>IF($C$669&gt;0,VLOOKUP($C1139,SPESA!$U$7:$Z$5006,3,FALSE),IF($C$670&gt;0,VLOOKUP($C1139,CASA!$U$7:$Z$3506,3,FALSE),IF($C$671&gt;0,VLOOKUP($C1139,PERSONALE!$U$7:$Z$3506,3,FALSE),IF($C$672&gt;0,VLOOKUP($C1139,ENTRATE!$U$7:$Z$1006,3,FALSE),""))))</f>
        <v/>
      </c>
      <c r="E1139" s="64" t="str">
        <f t="shared" si="56"/>
        <v/>
      </c>
      <c r="F1139" s="64" t="e">
        <f t="shared" si="57"/>
        <v>#NUM!</v>
      </c>
      <c r="G1139" s="63" t="str">
        <f>IF($C$669&gt;0,VLOOKUP($C1139,SPESA!$U$7:$Z$5006,5,FALSE),IF($C$670&gt;0,VLOOKUP($C1139,CASA!$U$7:$Z$3506,5,FALSE),IF($C$671&gt;0,VLOOKUP($C1139,PERSONALE!$U$7:$Z$3506,5,FALSE),IF($C$672&gt;0,VLOOKUP($C1139,ENTRATE!$U$7:$Z$1006,5,FALSE),""))))</f>
        <v/>
      </c>
      <c r="H1139" s="65" t="str">
        <f>IF($C$669&gt;0,VLOOKUP($C1139,SPESA!$U$7:$Z$5006,6,FALSE),IF($C$670&gt;0,VLOOKUP($C1139,CASA!$U$7:$Z$3506,6,FALSE),IF($C$671&gt;0,VLOOKUP($C1139,PERSONALE!$U$7:$Z$3506,6,FALSE),IF($C$672&gt;0,VLOOKUP($C1139,ENTRATE!$U$7:$Z$1006,6,FALSE),""))))</f>
        <v/>
      </c>
      <c r="I1139" s="264">
        <v>466</v>
      </c>
      <c r="J1139" s="66" t="e">
        <f t="shared" si="58"/>
        <v>#N/A</v>
      </c>
      <c r="K1139" s="1"/>
    </row>
    <row r="1140" spans="1:11" hidden="1">
      <c r="A1140" s="1"/>
      <c r="B1140" s="265" t="e">
        <f>VLOOKUP(E1140,$F$674:$I$1173,4,FALSE)+COUNTIF(J$674:J1139,J1140)</f>
        <v>#N/A</v>
      </c>
      <c r="C1140" s="264">
        <v>467</v>
      </c>
      <c r="D1140" s="64" t="str">
        <f>IF($C$669&gt;0,VLOOKUP($C1140,SPESA!$U$7:$Z$5006,3,FALSE),IF($C$670&gt;0,VLOOKUP($C1140,CASA!$U$7:$Z$3506,3,FALSE),IF($C$671&gt;0,VLOOKUP($C1140,PERSONALE!$U$7:$Z$3506,3,FALSE),IF($C$672&gt;0,VLOOKUP($C1140,ENTRATE!$U$7:$Z$1006,3,FALSE),""))))</f>
        <v/>
      </c>
      <c r="E1140" s="64" t="str">
        <f t="shared" si="56"/>
        <v/>
      </c>
      <c r="F1140" s="64" t="e">
        <f t="shared" si="57"/>
        <v>#NUM!</v>
      </c>
      <c r="G1140" s="63" t="str">
        <f>IF($C$669&gt;0,VLOOKUP($C1140,SPESA!$U$7:$Z$5006,5,FALSE),IF($C$670&gt;0,VLOOKUP($C1140,CASA!$U$7:$Z$3506,5,FALSE),IF($C$671&gt;0,VLOOKUP($C1140,PERSONALE!$U$7:$Z$3506,5,FALSE),IF($C$672&gt;0,VLOOKUP($C1140,ENTRATE!$U$7:$Z$1006,5,FALSE),""))))</f>
        <v/>
      </c>
      <c r="H1140" s="65" t="str">
        <f>IF($C$669&gt;0,VLOOKUP($C1140,SPESA!$U$7:$Z$5006,6,FALSE),IF($C$670&gt;0,VLOOKUP($C1140,CASA!$U$7:$Z$3506,6,FALSE),IF($C$671&gt;0,VLOOKUP($C1140,PERSONALE!$U$7:$Z$3506,6,FALSE),IF($C$672&gt;0,VLOOKUP($C1140,ENTRATE!$U$7:$Z$1006,6,FALSE),""))))</f>
        <v/>
      </c>
      <c r="I1140" s="264">
        <v>467</v>
      </c>
      <c r="J1140" s="66" t="e">
        <f t="shared" si="58"/>
        <v>#N/A</v>
      </c>
      <c r="K1140" s="1"/>
    </row>
    <row r="1141" spans="1:11" hidden="1">
      <c r="A1141" s="1"/>
      <c r="B1141" s="265" t="e">
        <f>VLOOKUP(E1141,$F$674:$I$1173,4,FALSE)+COUNTIF(J$674:J1140,J1141)</f>
        <v>#N/A</v>
      </c>
      <c r="C1141" s="264">
        <v>468</v>
      </c>
      <c r="D1141" s="64" t="str">
        <f>IF($C$669&gt;0,VLOOKUP($C1141,SPESA!$U$7:$Z$5006,3,FALSE),IF($C$670&gt;0,VLOOKUP($C1141,CASA!$U$7:$Z$3506,3,FALSE),IF($C$671&gt;0,VLOOKUP($C1141,PERSONALE!$U$7:$Z$3506,3,FALSE),IF($C$672&gt;0,VLOOKUP($C1141,ENTRATE!$U$7:$Z$1006,3,FALSE),""))))</f>
        <v/>
      </c>
      <c r="E1141" s="64" t="str">
        <f t="shared" si="56"/>
        <v/>
      </c>
      <c r="F1141" s="64" t="e">
        <f t="shared" si="57"/>
        <v>#NUM!</v>
      </c>
      <c r="G1141" s="63" t="str">
        <f>IF($C$669&gt;0,VLOOKUP($C1141,SPESA!$U$7:$Z$5006,5,FALSE),IF($C$670&gt;0,VLOOKUP($C1141,CASA!$U$7:$Z$3506,5,FALSE),IF($C$671&gt;0,VLOOKUP($C1141,PERSONALE!$U$7:$Z$3506,5,FALSE),IF($C$672&gt;0,VLOOKUP($C1141,ENTRATE!$U$7:$Z$1006,5,FALSE),""))))</f>
        <v/>
      </c>
      <c r="H1141" s="65" t="str">
        <f>IF($C$669&gt;0,VLOOKUP($C1141,SPESA!$U$7:$Z$5006,6,FALSE),IF($C$670&gt;0,VLOOKUP($C1141,CASA!$U$7:$Z$3506,6,FALSE),IF($C$671&gt;0,VLOOKUP($C1141,PERSONALE!$U$7:$Z$3506,6,FALSE),IF($C$672&gt;0,VLOOKUP($C1141,ENTRATE!$U$7:$Z$1006,6,FALSE),""))))</f>
        <v/>
      </c>
      <c r="I1141" s="264">
        <v>468</v>
      </c>
      <c r="J1141" s="66" t="e">
        <f t="shared" si="58"/>
        <v>#N/A</v>
      </c>
      <c r="K1141" s="1"/>
    </row>
    <row r="1142" spans="1:11" hidden="1">
      <c r="A1142" s="1"/>
      <c r="B1142" s="265" t="e">
        <f>VLOOKUP(E1142,$F$674:$I$1173,4,FALSE)+COUNTIF(J$674:J1141,J1142)</f>
        <v>#N/A</v>
      </c>
      <c r="C1142" s="264">
        <v>469</v>
      </c>
      <c r="D1142" s="64" t="str">
        <f>IF($C$669&gt;0,VLOOKUP($C1142,SPESA!$U$7:$Z$5006,3,FALSE),IF($C$670&gt;0,VLOOKUP($C1142,CASA!$U$7:$Z$3506,3,FALSE),IF($C$671&gt;0,VLOOKUP($C1142,PERSONALE!$U$7:$Z$3506,3,FALSE),IF($C$672&gt;0,VLOOKUP($C1142,ENTRATE!$U$7:$Z$1006,3,FALSE),""))))</f>
        <v/>
      </c>
      <c r="E1142" s="64" t="str">
        <f t="shared" si="56"/>
        <v/>
      </c>
      <c r="F1142" s="64" t="e">
        <f t="shared" si="57"/>
        <v>#NUM!</v>
      </c>
      <c r="G1142" s="63" t="str">
        <f>IF($C$669&gt;0,VLOOKUP($C1142,SPESA!$U$7:$Z$5006,5,FALSE),IF($C$670&gt;0,VLOOKUP($C1142,CASA!$U$7:$Z$3506,5,FALSE),IF($C$671&gt;0,VLOOKUP($C1142,PERSONALE!$U$7:$Z$3506,5,FALSE),IF($C$672&gt;0,VLOOKUP($C1142,ENTRATE!$U$7:$Z$1006,5,FALSE),""))))</f>
        <v/>
      </c>
      <c r="H1142" s="65" t="str">
        <f>IF($C$669&gt;0,VLOOKUP($C1142,SPESA!$U$7:$Z$5006,6,FALSE),IF($C$670&gt;0,VLOOKUP($C1142,CASA!$U$7:$Z$3506,6,FALSE),IF($C$671&gt;0,VLOOKUP($C1142,PERSONALE!$U$7:$Z$3506,6,FALSE),IF($C$672&gt;0,VLOOKUP($C1142,ENTRATE!$U$7:$Z$1006,6,FALSE),""))))</f>
        <v/>
      </c>
      <c r="I1142" s="264">
        <v>469</v>
      </c>
      <c r="J1142" s="66" t="e">
        <f t="shared" si="58"/>
        <v>#N/A</v>
      </c>
      <c r="K1142" s="1"/>
    </row>
    <row r="1143" spans="1:11" hidden="1">
      <c r="A1143" s="1"/>
      <c r="B1143" s="265" t="e">
        <f>VLOOKUP(E1143,$F$674:$I$1173,4,FALSE)+COUNTIF(J$674:J1142,J1143)</f>
        <v>#N/A</v>
      </c>
      <c r="C1143" s="264">
        <v>470</v>
      </c>
      <c r="D1143" s="64" t="str">
        <f>IF($C$669&gt;0,VLOOKUP($C1143,SPESA!$U$7:$Z$5006,3,FALSE),IF($C$670&gt;0,VLOOKUP($C1143,CASA!$U$7:$Z$3506,3,FALSE),IF($C$671&gt;0,VLOOKUP($C1143,PERSONALE!$U$7:$Z$3506,3,FALSE),IF($C$672&gt;0,VLOOKUP($C1143,ENTRATE!$U$7:$Z$1006,3,FALSE),""))))</f>
        <v/>
      </c>
      <c r="E1143" s="64" t="str">
        <f t="shared" si="56"/>
        <v/>
      </c>
      <c r="F1143" s="64" t="e">
        <f t="shared" si="57"/>
        <v>#NUM!</v>
      </c>
      <c r="G1143" s="63" t="str">
        <f>IF($C$669&gt;0,VLOOKUP($C1143,SPESA!$U$7:$Z$5006,5,FALSE),IF($C$670&gt;0,VLOOKUP($C1143,CASA!$U$7:$Z$3506,5,FALSE),IF($C$671&gt;0,VLOOKUP($C1143,PERSONALE!$U$7:$Z$3506,5,FALSE),IF($C$672&gt;0,VLOOKUP($C1143,ENTRATE!$U$7:$Z$1006,5,FALSE),""))))</f>
        <v/>
      </c>
      <c r="H1143" s="65" t="str">
        <f>IF($C$669&gt;0,VLOOKUP($C1143,SPESA!$U$7:$Z$5006,6,FALSE),IF($C$670&gt;0,VLOOKUP($C1143,CASA!$U$7:$Z$3506,6,FALSE),IF($C$671&gt;0,VLOOKUP($C1143,PERSONALE!$U$7:$Z$3506,6,FALSE),IF($C$672&gt;0,VLOOKUP($C1143,ENTRATE!$U$7:$Z$1006,6,FALSE),""))))</f>
        <v/>
      </c>
      <c r="I1143" s="264">
        <v>470</v>
      </c>
      <c r="J1143" s="66" t="e">
        <f t="shared" si="58"/>
        <v>#N/A</v>
      </c>
      <c r="K1143" s="1"/>
    </row>
    <row r="1144" spans="1:11" hidden="1">
      <c r="A1144" s="1"/>
      <c r="B1144" s="265" t="e">
        <f>VLOOKUP(E1144,$F$674:$I$1173,4,FALSE)+COUNTIF(J$674:J1143,J1144)</f>
        <v>#N/A</v>
      </c>
      <c r="C1144" s="264">
        <v>471</v>
      </c>
      <c r="D1144" s="64" t="str">
        <f>IF($C$669&gt;0,VLOOKUP($C1144,SPESA!$U$7:$Z$5006,3,FALSE),IF($C$670&gt;0,VLOOKUP($C1144,CASA!$U$7:$Z$3506,3,FALSE),IF($C$671&gt;0,VLOOKUP($C1144,PERSONALE!$U$7:$Z$3506,3,FALSE),IF($C$672&gt;0,VLOOKUP($C1144,ENTRATE!$U$7:$Z$1006,3,FALSE),""))))</f>
        <v/>
      </c>
      <c r="E1144" s="64" t="str">
        <f t="shared" si="56"/>
        <v/>
      </c>
      <c r="F1144" s="64" t="e">
        <f t="shared" si="57"/>
        <v>#NUM!</v>
      </c>
      <c r="G1144" s="63" t="str">
        <f>IF($C$669&gt;0,VLOOKUP($C1144,SPESA!$U$7:$Z$5006,5,FALSE),IF($C$670&gt;0,VLOOKUP($C1144,CASA!$U$7:$Z$3506,5,FALSE),IF($C$671&gt;0,VLOOKUP($C1144,PERSONALE!$U$7:$Z$3506,5,FALSE),IF($C$672&gt;0,VLOOKUP($C1144,ENTRATE!$U$7:$Z$1006,5,FALSE),""))))</f>
        <v/>
      </c>
      <c r="H1144" s="65" t="str">
        <f>IF($C$669&gt;0,VLOOKUP($C1144,SPESA!$U$7:$Z$5006,6,FALSE),IF($C$670&gt;0,VLOOKUP($C1144,CASA!$U$7:$Z$3506,6,FALSE),IF($C$671&gt;0,VLOOKUP($C1144,PERSONALE!$U$7:$Z$3506,6,FALSE),IF($C$672&gt;0,VLOOKUP($C1144,ENTRATE!$U$7:$Z$1006,6,FALSE),""))))</f>
        <v/>
      </c>
      <c r="I1144" s="264">
        <v>471</v>
      </c>
      <c r="J1144" s="66" t="e">
        <f t="shared" si="58"/>
        <v>#N/A</v>
      </c>
      <c r="K1144" s="1"/>
    </row>
    <row r="1145" spans="1:11" hidden="1">
      <c r="A1145" s="1"/>
      <c r="B1145" s="265" t="e">
        <f>VLOOKUP(E1145,$F$674:$I$1173,4,FALSE)+COUNTIF(J$674:J1144,J1145)</f>
        <v>#N/A</v>
      </c>
      <c r="C1145" s="264">
        <v>472</v>
      </c>
      <c r="D1145" s="64" t="str">
        <f>IF($C$669&gt;0,VLOOKUP($C1145,SPESA!$U$7:$Z$5006,3,FALSE),IF($C$670&gt;0,VLOOKUP($C1145,CASA!$U$7:$Z$3506,3,FALSE),IF($C$671&gt;0,VLOOKUP($C1145,PERSONALE!$U$7:$Z$3506,3,FALSE),IF($C$672&gt;0,VLOOKUP($C1145,ENTRATE!$U$7:$Z$1006,3,FALSE),""))))</f>
        <v/>
      </c>
      <c r="E1145" s="64" t="str">
        <f t="shared" si="56"/>
        <v/>
      </c>
      <c r="F1145" s="64" t="e">
        <f t="shared" si="57"/>
        <v>#NUM!</v>
      </c>
      <c r="G1145" s="63" t="str">
        <f>IF($C$669&gt;0,VLOOKUP($C1145,SPESA!$U$7:$Z$5006,5,FALSE),IF($C$670&gt;0,VLOOKUP($C1145,CASA!$U$7:$Z$3506,5,FALSE),IF($C$671&gt;0,VLOOKUP($C1145,PERSONALE!$U$7:$Z$3506,5,FALSE),IF($C$672&gt;0,VLOOKUP($C1145,ENTRATE!$U$7:$Z$1006,5,FALSE),""))))</f>
        <v/>
      </c>
      <c r="H1145" s="65" t="str">
        <f>IF($C$669&gt;0,VLOOKUP($C1145,SPESA!$U$7:$Z$5006,6,FALSE),IF($C$670&gt;0,VLOOKUP($C1145,CASA!$U$7:$Z$3506,6,FALSE),IF($C$671&gt;0,VLOOKUP($C1145,PERSONALE!$U$7:$Z$3506,6,FALSE),IF($C$672&gt;0,VLOOKUP($C1145,ENTRATE!$U$7:$Z$1006,6,FALSE),""))))</f>
        <v/>
      </c>
      <c r="I1145" s="264">
        <v>472</v>
      </c>
      <c r="J1145" s="66" t="e">
        <f t="shared" si="58"/>
        <v>#N/A</v>
      </c>
      <c r="K1145" s="1"/>
    </row>
    <row r="1146" spans="1:11" hidden="1">
      <c r="A1146" s="1"/>
      <c r="B1146" s="265" t="e">
        <f>VLOOKUP(E1146,$F$674:$I$1173,4,FALSE)+COUNTIF(J$674:J1145,J1146)</f>
        <v>#N/A</v>
      </c>
      <c r="C1146" s="264">
        <v>473</v>
      </c>
      <c r="D1146" s="64" t="str">
        <f>IF($C$669&gt;0,VLOOKUP($C1146,SPESA!$U$7:$Z$5006,3,FALSE),IF($C$670&gt;0,VLOOKUP($C1146,CASA!$U$7:$Z$3506,3,FALSE),IF($C$671&gt;0,VLOOKUP($C1146,PERSONALE!$U$7:$Z$3506,3,FALSE),IF($C$672&gt;0,VLOOKUP($C1146,ENTRATE!$U$7:$Z$1006,3,FALSE),""))))</f>
        <v/>
      </c>
      <c r="E1146" s="64" t="str">
        <f t="shared" si="56"/>
        <v/>
      </c>
      <c r="F1146" s="64" t="e">
        <f t="shared" si="57"/>
        <v>#NUM!</v>
      </c>
      <c r="G1146" s="63" t="str">
        <f>IF($C$669&gt;0,VLOOKUP($C1146,SPESA!$U$7:$Z$5006,5,FALSE),IF($C$670&gt;0,VLOOKUP($C1146,CASA!$U$7:$Z$3506,5,FALSE),IF($C$671&gt;0,VLOOKUP($C1146,PERSONALE!$U$7:$Z$3506,5,FALSE),IF($C$672&gt;0,VLOOKUP($C1146,ENTRATE!$U$7:$Z$1006,5,FALSE),""))))</f>
        <v/>
      </c>
      <c r="H1146" s="65" t="str">
        <f>IF($C$669&gt;0,VLOOKUP($C1146,SPESA!$U$7:$Z$5006,6,FALSE),IF($C$670&gt;0,VLOOKUP($C1146,CASA!$U$7:$Z$3506,6,FALSE),IF($C$671&gt;0,VLOOKUP($C1146,PERSONALE!$U$7:$Z$3506,6,FALSE),IF($C$672&gt;0,VLOOKUP($C1146,ENTRATE!$U$7:$Z$1006,6,FALSE),""))))</f>
        <v/>
      </c>
      <c r="I1146" s="264">
        <v>473</v>
      </c>
      <c r="J1146" s="66" t="e">
        <f t="shared" si="58"/>
        <v>#N/A</v>
      </c>
      <c r="K1146" s="1"/>
    </row>
    <row r="1147" spans="1:11" hidden="1">
      <c r="A1147" s="1"/>
      <c r="B1147" s="265" t="e">
        <f>VLOOKUP(E1147,$F$674:$I$1173,4,FALSE)+COUNTIF(J$674:J1146,J1147)</f>
        <v>#N/A</v>
      </c>
      <c r="C1147" s="264">
        <v>474</v>
      </c>
      <c r="D1147" s="64" t="str">
        <f>IF($C$669&gt;0,VLOOKUP($C1147,SPESA!$U$7:$Z$5006,3,FALSE),IF($C$670&gt;0,VLOOKUP($C1147,CASA!$U$7:$Z$3506,3,FALSE),IF($C$671&gt;0,VLOOKUP($C1147,PERSONALE!$U$7:$Z$3506,3,FALSE),IF($C$672&gt;0,VLOOKUP($C1147,ENTRATE!$U$7:$Z$1006,3,FALSE),""))))</f>
        <v/>
      </c>
      <c r="E1147" s="64" t="str">
        <f t="shared" si="56"/>
        <v/>
      </c>
      <c r="F1147" s="64" t="e">
        <f t="shared" si="57"/>
        <v>#NUM!</v>
      </c>
      <c r="G1147" s="63" t="str">
        <f>IF($C$669&gt;0,VLOOKUP($C1147,SPESA!$U$7:$Z$5006,5,FALSE),IF($C$670&gt;0,VLOOKUP($C1147,CASA!$U$7:$Z$3506,5,FALSE),IF($C$671&gt;0,VLOOKUP($C1147,PERSONALE!$U$7:$Z$3506,5,FALSE),IF($C$672&gt;0,VLOOKUP($C1147,ENTRATE!$U$7:$Z$1006,5,FALSE),""))))</f>
        <v/>
      </c>
      <c r="H1147" s="65" t="str">
        <f>IF($C$669&gt;0,VLOOKUP($C1147,SPESA!$U$7:$Z$5006,6,FALSE),IF($C$670&gt;0,VLOOKUP($C1147,CASA!$U$7:$Z$3506,6,FALSE),IF($C$671&gt;0,VLOOKUP($C1147,PERSONALE!$U$7:$Z$3506,6,FALSE),IF($C$672&gt;0,VLOOKUP($C1147,ENTRATE!$U$7:$Z$1006,6,FALSE),""))))</f>
        <v/>
      </c>
      <c r="I1147" s="264">
        <v>474</v>
      </c>
      <c r="J1147" s="66" t="e">
        <f t="shared" si="58"/>
        <v>#N/A</v>
      </c>
      <c r="K1147" s="1"/>
    </row>
    <row r="1148" spans="1:11" hidden="1">
      <c r="A1148" s="1"/>
      <c r="B1148" s="265" t="e">
        <f>VLOOKUP(E1148,$F$674:$I$1173,4,FALSE)+COUNTIF(J$674:J1147,J1148)</f>
        <v>#N/A</v>
      </c>
      <c r="C1148" s="264">
        <v>475</v>
      </c>
      <c r="D1148" s="64" t="str">
        <f>IF($C$669&gt;0,VLOOKUP($C1148,SPESA!$U$7:$Z$5006,3,FALSE),IF($C$670&gt;0,VLOOKUP($C1148,CASA!$U$7:$Z$3506,3,FALSE),IF($C$671&gt;0,VLOOKUP($C1148,PERSONALE!$U$7:$Z$3506,3,FALSE),IF($C$672&gt;0,VLOOKUP($C1148,ENTRATE!$U$7:$Z$1006,3,FALSE),""))))</f>
        <v/>
      </c>
      <c r="E1148" s="64" t="str">
        <f t="shared" si="56"/>
        <v/>
      </c>
      <c r="F1148" s="64" t="e">
        <f t="shared" si="57"/>
        <v>#NUM!</v>
      </c>
      <c r="G1148" s="63" t="str">
        <f>IF($C$669&gt;0,VLOOKUP($C1148,SPESA!$U$7:$Z$5006,5,FALSE),IF($C$670&gt;0,VLOOKUP($C1148,CASA!$U$7:$Z$3506,5,FALSE),IF($C$671&gt;0,VLOOKUP($C1148,PERSONALE!$U$7:$Z$3506,5,FALSE),IF($C$672&gt;0,VLOOKUP($C1148,ENTRATE!$U$7:$Z$1006,5,FALSE),""))))</f>
        <v/>
      </c>
      <c r="H1148" s="65" t="str">
        <f>IF($C$669&gt;0,VLOOKUP($C1148,SPESA!$U$7:$Z$5006,6,FALSE),IF($C$670&gt;0,VLOOKUP($C1148,CASA!$U$7:$Z$3506,6,FALSE),IF($C$671&gt;0,VLOOKUP($C1148,PERSONALE!$U$7:$Z$3506,6,FALSE),IF($C$672&gt;0,VLOOKUP($C1148,ENTRATE!$U$7:$Z$1006,6,FALSE),""))))</f>
        <v/>
      </c>
      <c r="I1148" s="264">
        <v>475</v>
      </c>
      <c r="J1148" s="66" t="e">
        <f t="shared" si="58"/>
        <v>#N/A</v>
      </c>
      <c r="K1148" s="1"/>
    </row>
    <row r="1149" spans="1:11" hidden="1">
      <c r="A1149" s="1"/>
      <c r="B1149" s="265" t="e">
        <f>VLOOKUP(E1149,$F$674:$I$1173,4,FALSE)+COUNTIF(J$674:J1148,J1149)</f>
        <v>#N/A</v>
      </c>
      <c r="C1149" s="264">
        <v>476</v>
      </c>
      <c r="D1149" s="64" t="str">
        <f>IF($C$669&gt;0,VLOOKUP($C1149,SPESA!$U$7:$Z$5006,3,FALSE),IF($C$670&gt;0,VLOOKUP($C1149,CASA!$U$7:$Z$3506,3,FALSE),IF($C$671&gt;0,VLOOKUP($C1149,PERSONALE!$U$7:$Z$3506,3,FALSE),IF($C$672&gt;0,VLOOKUP($C1149,ENTRATE!$U$7:$Z$1006,3,FALSE),""))))</f>
        <v/>
      </c>
      <c r="E1149" s="64" t="str">
        <f t="shared" si="56"/>
        <v/>
      </c>
      <c r="F1149" s="64" t="e">
        <f t="shared" si="57"/>
        <v>#NUM!</v>
      </c>
      <c r="G1149" s="63" t="str">
        <f>IF($C$669&gt;0,VLOOKUP($C1149,SPESA!$U$7:$Z$5006,5,FALSE),IF($C$670&gt;0,VLOOKUP($C1149,CASA!$U$7:$Z$3506,5,FALSE),IF($C$671&gt;0,VLOOKUP($C1149,PERSONALE!$U$7:$Z$3506,5,FALSE),IF($C$672&gt;0,VLOOKUP($C1149,ENTRATE!$U$7:$Z$1006,5,FALSE),""))))</f>
        <v/>
      </c>
      <c r="H1149" s="65" t="str">
        <f>IF($C$669&gt;0,VLOOKUP($C1149,SPESA!$U$7:$Z$5006,6,FALSE),IF($C$670&gt;0,VLOOKUP($C1149,CASA!$U$7:$Z$3506,6,FALSE),IF($C$671&gt;0,VLOOKUP($C1149,PERSONALE!$U$7:$Z$3506,6,FALSE),IF($C$672&gt;0,VLOOKUP($C1149,ENTRATE!$U$7:$Z$1006,6,FALSE),""))))</f>
        <v/>
      </c>
      <c r="I1149" s="264">
        <v>476</v>
      </c>
      <c r="J1149" s="66" t="e">
        <f t="shared" si="58"/>
        <v>#N/A</v>
      </c>
      <c r="K1149" s="1"/>
    </row>
    <row r="1150" spans="1:11" hidden="1">
      <c r="A1150" s="1"/>
      <c r="B1150" s="265" t="e">
        <f>VLOOKUP(E1150,$F$674:$I$1173,4,FALSE)+COUNTIF(J$674:J1149,J1150)</f>
        <v>#N/A</v>
      </c>
      <c r="C1150" s="264">
        <v>477</v>
      </c>
      <c r="D1150" s="64" t="str">
        <f>IF($C$669&gt;0,VLOOKUP($C1150,SPESA!$U$7:$Z$5006,3,FALSE),IF($C$670&gt;0,VLOOKUP($C1150,CASA!$U$7:$Z$3506,3,FALSE),IF($C$671&gt;0,VLOOKUP($C1150,PERSONALE!$U$7:$Z$3506,3,FALSE),IF($C$672&gt;0,VLOOKUP($C1150,ENTRATE!$U$7:$Z$1006,3,FALSE),""))))</f>
        <v/>
      </c>
      <c r="E1150" s="64" t="str">
        <f t="shared" si="56"/>
        <v/>
      </c>
      <c r="F1150" s="64" t="e">
        <f t="shared" si="57"/>
        <v>#NUM!</v>
      </c>
      <c r="G1150" s="63" t="str">
        <f>IF($C$669&gt;0,VLOOKUP($C1150,SPESA!$U$7:$Z$5006,5,FALSE),IF($C$670&gt;0,VLOOKUP($C1150,CASA!$U$7:$Z$3506,5,FALSE),IF($C$671&gt;0,VLOOKUP($C1150,PERSONALE!$U$7:$Z$3506,5,FALSE),IF($C$672&gt;0,VLOOKUP($C1150,ENTRATE!$U$7:$Z$1006,5,FALSE),""))))</f>
        <v/>
      </c>
      <c r="H1150" s="65" t="str">
        <f>IF($C$669&gt;0,VLOOKUP($C1150,SPESA!$U$7:$Z$5006,6,FALSE),IF($C$670&gt;0,VLOOKUP($C1150,CASA!$U$7:$Z$3506,6,FALSE),IF($C$671&gt;0,VLOOKUP($C1150,PERSONALE!$U$7:$Z$3506,6,FALSE),IF($C$672&gt;0,VLOOKUP($C1150,ENTRATE!$U$7:$Z$1006,6,FALSE),""))))</f>
        <v/>
      </c>
      <c r="I1150" s="264">
        <v>477</v>
      </c>
      <c r="J1150" s="66" t="e">
        <f t="shared" si="58"/>
        <v>#N/A</v>
      </c>
      <c r="K1150" s="1"/>
    </row>
    <row r="1151" spans="1:11" hidden="1">
      <c r="A1151" s="1"/>
      <c r="B1151" s="265" t="e">
        <f>VLOOKUP(E1151,$F$674:$I$1173,4,FALSE)+COUNTIF(J$674:J1150,J1151)</f>
        <v>#N/A</v>
      </c>
      <c r="C1151" s="264">
        <v>478</v>
      </c>
      <c r="D1151" s="64" t="str">
        <f>IF($C$669&gt;0,VLOOKUP($C1151,SPESA!$U$7:$Z$5006,3,FALSE),IF($C$670&gt;0,VLOOKUP($C1151,CASA!$U$7:$Z$3506,3,FALSE),IF($C$671&gt;0,VLOOKUP($C1151,PERSONALE!$U$7:$Z$3506,3,FALSE),IF($C$672&gt;0,VLOOKUP($C1151,ENTRATE!$U$7:$Z$1006,3,FALSE),""))))</f>
        <v/>
      </c>
      <c r="E1151" s="64" t="str">
        <f t="shared" si="56"/>
        <v/>
      </c>
      <c r="F1151" s="64" t="e">
        <f t="shared" si="57"/>
        <v>#NUM!</v>
      </c>
      <c r="G1151" s="63" t="str">
        <f>IF($C$669&gt;0,VLOOKUP($C1151,SPESA!$U$7:$Z$5006,5,FALSE),IF($C$670&gt;0,VLOOKUP($C1151,CASA!$U$7:$Z$3506,5,FALSE),IF($C$671&gt;0,VLOOKUP($C1151,PERSONALE!$U$7:$Z$3506,5,FALSE),IF($C$672&gt;0,VLOOKUP($C1151,ENTRATE!$U$7:$Z$1006,5,FALSE),""))))</f>
        <v/>
      </c>
      <c r="H1151" s="65" t="str">
        <f>IF($C$669&gt;0,VLOOKUP($C1151,SPESA!$U$7:$Z$5006,6,FALSE),IF($C$670&gt;0,VLOOKUP($C1151,CASA!$U$7:$Z$3506,6,FALSE),IF($C$671&gt;0,VLOOKUP($C1151,PERSONALE!$U$7:$Z$3506,6,FALSE),IF($C$672&gt;0,VLOOKUP($C1151,ENTRATE!$U$7:$Z$1006,6,FALSE),""))))</f>
        <v/>
      </c>
      <c r="I1151" s="264">
        <v>478</v>
      </c>
      <c r="J1151" s="66" t="e">
        <f t="shared" si="58"/>
        <v>#N/A</v>
      </c>
      <c r="K1151" s="1"/>
    </row>
    <row r="1152" spans="1:11" hidden="1">
      <c r="A1152" s="1"/>
      <c r="B1152" s="265" t="e">
        <f>VLOOKUP(E1152,$F$674:$I$1173,4,FALSE)+COUNTIF(J$674:J1151,J1152)</f>
        <v>#N/A</v>
      </c>
      <c r="C1152" s="264">
        <v>479</v>
      </c>
      <c r="D1152" s="64" t="str">
        <f>IF($C$669&gt;0,VLOOKUP($C1152,SPESA!$U$7:$Z$5006,3,FALSE),IF($C$670&gt;0,VLOOKUP($C1152,CASA!$U$7:$Z$3506,3,FALSE),IF($C$671&gt;0,VLOOKUP($C1152,PERSONALE!$U$7:$Z$3506,3,FALSE),IF($C$672&gt;0,VLOOKUP($C1152,ENTRATE!$U$7:$Z$1006,3,FALSE),""))))</f>
        <v/>
      </c>
      <c r="E1152" s="64" t="str">
        <f t="shared" si="56"/>
        <v/>
      </c>
      <c r="F1152" s="64" t="e">
        <f t="shared" si="57"/>
        <v>#NUM!</v>
      </c>
      <c r="G1152" s="63" t="str">
        <f>IF($C$669&gt;0,VLOOKUP($C1152,SPESA!$U$7:$Z$5006,5,FALSE),IF($C$670&gt;0,VLOOKUP($C1152,CASA!$U$7:$Z$3506,5,FALSE),IF($C$671&gt;0,VLOOKUP($C1152,PERSONALE!$U$7:$Z$3506,5,FALSE),IF($C$672&gt;0,VLOOKUP($C1152,ENTRATE!$U$7:$Z$1006,5,FALSE),""))))</f>
        <v/>
      </c>
      <c r="H1152" s="65" t="str">
        <f>IF($C$669&gt;0,VLOOKUP($C1152,SPESA!$U$7:$Z$5006,6,FALSE),IF($C$670&gt;0,VLOOKUP($C1152,CASA!$U$7:$Z$3506,6,FALSE),IF($C$671&gt;0,VLOOKUP($C1152,PERSONALE!$U$7:$Z$3506,6,FALSE),IF($C$672&gt;0,VLOOKUP($C1152,ENTRATE!$U$7:$Z$1006,6,FALSE),""))))</f>
        <v/>
      </c>
      <c r="I1152" s="264">
        <v>479</v>
      </c>
      <c r="J1152" s="66" t="e">
        <f t="shared" si="58"/>
        <v>#N/A</v>
      </c>
      <c r="K1152" s="1"/>
    </row>
    <row r="1153" spans="1:11" hidden="1">
      <c r="A1153" s="1"/>
      <c r="B1153" s="265" t="e">
        <f>VLOOKUP(E1153,$F$674:$I$1173,4,FALSE)+COUNTIF(J$674:J1152,J1153)</f>
        <v>#N/A</v>
      </c>
      <c r="C1153" s="264">
        <v>480</v>
      </c>
      <c r="D1153" s="64" t="str">
        <f>IF($C$669&gt;0,VLOOKUP($C1153,SPESA!$U$7:$Z$5006,3,FALSE),IF($C$670&gt;0,VLOOKUP($C1153,CASA!$U$7:$Z$3506,3,FALSE),IF($C$671&gt;0,VLOOKUP($C1153,PERSONALE!$U$7:$Z$3506,3,FALSE),IF($C$672&gt;0,VLOOKUP($C1153,ENTRATE!$U$7:$Z$1006,3,FALSE),""))))</f>
        <v/>
      </c>
      <c r="E1153" s="64" t="str">
        <f t="shared" si="56"/>
        <v/>
      </c>
      <c r="F1153" s="64" t="e">
        <f t="shared" si="57"/>
        <v>#NUM!</v>
      </c>
      <c r="G1153" s="63" t="str">
        <f>IF($C$669&gt;0,VLOOKUP($C1153,SPESA!$U$7:$Z$5006,5,FALSE),IF($C$670&gt;0,VLOOKUP($C1153,CASA!$U$7:$Z$3506,5,FALSE),IF($C$671&gt;0,VLOOKUP($C1153,PERSONALE!$U$7:$Z$3506,5,FALSE),IF($C$672&gt;0,VLOOKUP($C1153,ENTRATE!$U$7:$Z$1006,5,FALSE),""))))</f>
        <v/>
      </c>
      <c r="H1153" s="65" t="str">
        <f>IF($C$669&gt;0,VLOOKUP($C1153,SPESA!$U$7:$Z$5006,6,FALSE),IF($C$670&gt;0,VLOOKUP($C1153,CASA!$U$7:$Z$3506,6,FALSE),IF($C$671&gt;0,VLOOKUP($C1153,PERSONALE!$U$7:$Z$3506,6,FALSE),IF($C$672&gt;0,VLOOKUP($C1153,ENTRATE!$U$7:$Z$1006,6,FALSE),""))))</f>
        <v/>
      </c>
      <c r="I1153" s="264">
        <v>480</v>
      </c>
      <c r="J1153" s="66" t="e">
        <f t="shared" si="58"/>
        <v>#N/A</v>
      </c>
      <c r="K1153" s="1"/>
    </row>
    <row r="1154" spans="1:11" hidden="1">
      <c r="A1154" s="1"/>
      <c r="B1154" s="265" t="e">
        <f>VLOOKUP(E1154,$F$674:$I$1173,4,FALSE)+COUNTIF(J$674:J1153,J1154)</f>
        <v>#N/A</v>
      </c>
      <c r="C1154" s="264">
        <v>481</v>
      </c>
      <c r="D1154" s="64" t="str">
        <f>IF($C$669&gt;0,VLOOKUP($C1154,SPESA!$U$7:$Z$5006,3,FALSE),IF($C$670&gt;0,VLOOKUP($C1154,CASA!$U$7:$Z$3506,3,FALSE),IF($C$671&gt;0,VLOOKUP($C1154,PERSONALE!$U$7:$Z$3506,3,FALSE),IF($C$672&gt;0,VLOOKUP($C1154,ENTRATE!$U$7:$Z$1006,3,FALSE),""))))</f>
        <v/>
      </c>
      <c r="E1154" s="64" t="str">
        <f t="shared" si="56"/>
        <v/>
      </c>
      <c r="F1154" s="64" t="e">
        <f t="shared" si="57"/>
        <v>#NUM!</v>
      </c>
      <c r="G1154" s="63" t="str">
        <f>IF($C$669&gt;0,VLOOKUP($C1154,SPESA!$U$7:$Z$5006,5,FALSE),IF($C$670&gt;0,VLOOKUP($C1154,CASA!$U$7:$Z$3506,5,FALSE),IF($C$671&gt;0,VLOOKUP($C1154,PERSONALE!$U$7:$Z$3506,5,FALSE),IF($C$672&gt;0,VLOOKUP($C1154,ENTRATE!$U$7:$Z$1006,5,FALSE),""))))</f>
        <v/>
      </c>
      <c r="H1154" s="65" t="str">
        <f>IF($C$669&gt;0,VLOOKUP($C1154,SPESA!$U$7:$Z$5006,6,FALSE),IF($C$670&gt;0,VLOOKUP($C1154,CASA!$U$7:$Z$3506,6,FALSE),IF($C$671&gt;0,VLOOKUP($C1154,PERSONALE!$U$7:$Z$3506,6,FALSE),IF($C$672&gt;0,VLOOKUP($C1154,ENTRATE!$U$7:$Z$1006,6,FALSE),""))))</f>
        <v/>
      </c>
      <c r="I1154" s="264">
        <v>481</v>
      </c>
      <c r="J1154" s="66" t="e">
        <f t="shared" si="58"/>
        <v>#N/A</v>
      </c>
      <c r="K1154" s="1"/>
    </row>
    <row r="1155" spans="1:11" hidden="1">
      <c r="A1155" s="1"/>
      <c r="B1155" s="265" t="e">
        <f>VLOOKUP(E1155,$F$674:$I$1173,4,FALSE)+COUNTIF(J$674:J1154,J1155)</f>
        <v>#N/A</v>
      </c>
      <c r="C1155" s="264">
        <v>482</v>
      </c>
      <c r="D1155" s="64" t="str">
        <f>IF($C$669&gt;0,VLOOKUP($C1155,SPESA!$U$7:$Z$5006,3,FALSE),IF($C$670&gt;0,VLOOKUP($C1155,CASA!$U$7:$Z$3506,3,FALSE),IF($C$671&gt;0,VLOOKUP($C1155,PERSONALE!$U$7:$Z$3506,3,FALSE),IF($C$672&gt;0,VLOOKUP($C1155,ENTRATE!$U$7:$Z$1006,3,FALSE),""))))</f>
        <v/>
      </c>
      <c r="E1155" s="64" t="str">
        <f t="shared" si="56"/>
        <v/>
      </c>
      <c r="F1155" s="64" t="e">
        <f t="shared" si="57"/>
        <v>#NUM!</v>
      </c>
      <c r="G1155" s="63" t="str">
        <f>IF($C$669&gt;0,VLOOKUP($C1155,SPESA!$U$7:$Z$5006,5,FALSE),IF($C$670&gt;0,VLOOKUP($C1155,CASA!$U$7:$Z$3506,5,FALSE),IF($C$671&gt;0,VLOOKUP($C1155,PERSONALE!$U$7:$Z$3506,5,FALSE),IF($C$672&gt;0,VLOOKUP($C1155,ENTRATE!$U$7:$Z$1006,5,FALSE),""))))</f>
        <v/>
      </c>
      <c r="H1155" s="65" t="str">
        <f>IF($C$669&gt;0,VLOOKUP($C1155,SPESA!$U$7:$Z$5006,6,FALSE),IF($C$670&gt;0,VLOOKUP($C1155,CASA!$U$7:$Z$3506,6,FALSE),IF($C$671&gt;0,VLOOKUP($C1155,PERSONALE!$U$7:$Z$3506,6,FALSE),IF($C$672&gt;0,VLOOKUP($C1155,ENTRATE!$U$7:$Z$1006,6,FALSE),""))))</f>
        <v/>
      </c>
      <c r="I1155" s="264">
        <v>482</v>
      </c>
      <c r="J1155" s="66" t="e">
        <f t="shared" si="58"/>
        <v>#N/A</v>
      </c>
      <c r="K1155" s="1"/>
    </row>
    <row r="1156" spans="1:11" hidden="1">
      <c r="A1156" s="1"/>
      <c r="B1156" s="265" t="e">
        <f>VLOOKUP(E1156,$F$674:$I$1173,4,FALSE)+COUNTIF(J$674:J1155,J1156)</f>
        <v>#N/A</v>
      </c>
      <c r="C1156" s="264">
        <v>483</v>
      </c>
      <c r="D1156" s="64" t="str">
        <f>IF($C$669&gt;0,VLOOKUP($C1156,SPESA!$U$7:$Z$5006,3,FALSE),IF($C$670&gt;0,VLOOKUP($C1156,CASA!$U$7:$Z$3506,3,FALSE),IF($C$671&gt;0,VLOOKUP($C1156,PERSONALE!$U$7:$Z$3506,3,FALSE),IF($C$672&gt;0,VLOOKUP($C1156,ENTRATE!$U$7:$Z$1006,3,FALSE),""))))</f>
        <v/>
      </c>
      <c r="E1156" s="64" t="str">
        <f t="shared" si="56"/>
        <v/>
      </c>
      <c r="F1156" s="64" t="e">
        <f t="shared" si="57"/>
        <v>#NUM!</v>
      </c>
      <c r="G1156" s="63" t="str">
        <f>IF($C$669&gt;0,VLOOKUP($C1156,SPESA!$U$7:$Z$5006,5,FALSE),IF($C$670&gt;0,VLOOKUP($C1156,CASA!$U$7:$Z$3506,5,FALSE),IF($C$671&gt;0,VLOOKUP($C1156,PERSONALE!$U$7:$Z$3506,5,FALSE),IF($C$672&gt;0,VLOOKUP($C1156,ENTRATE!$U$7:$Z$1006,5,FALSE),""))))</f>
        <v/>
      </c>
      <c r="H1156" s="65" t="str">
        <f>IF($C$669&gt;0,VLOOKUP($C1156,SPESA!$U$7:$Z$5006,6,FALSE),IF($C$670&gt;0,VLOOKUP($C1156,CASA!$U$7:$Z$3506,6,FALSE),IF($C$671&gt;0,VLOOKUP($C1156,PERSONALE!$U$7:$Z$3506,6,FALSE),IF($C$672&gt;0,VLOOKUP($C1156,ENTRATE!$U$7:$Z$1006,6,FALSE),""))))</f>
        <v/>
      </c>
      <c r="I1156" s="264">
        <v>483</v>
      </c>
      <c r="J1156" s="66" t="e">
        <f t="shared" si="58"/>
        <v>#N/A</v>
      </c>
      <c r="K1156" s="1"/>
    </row>
    <row r="1157" spans="1:11" hidden="1">
      <c r="A1157" s="1"/>
      <c r="B1157" s="265" t="e">
        <f>VLOOKUP(E1157,$F$674:$I$1173,4,FALSE)+COUNTIF(J$674:J1156,J1157)</f>
        <v>#N/A</v>
      </c>
      <c r="C1157" s="264">
        <v>484</v>
      </c>
      <c r="D1157" s="64" t="str">
        <f>IF($C$669&gt;0,VLOOKUP($C1157,SPESA!$U$7:$Z$5006,3,FALSE),IF($C$670&gt;0,VLOOKUP($C1157,CASA!$U$7:$Z$3506,3,FALSE),IF($C$671&gt;0,VLOOKUP($C1157,PERSONALE!$U$7:$Z$3506,3,FALSE),IF($C$672&gt;0,VLOOKUP($C1157,ENTRATE!$U$7:$Z$1006,3,FALSE),""))))</f>
        <v/>
      </c>
      <c r="E1157" s="64" t="str">
        <f t="shared" si="56"/>
        <v/>
      </c>
      <c r="F1157" s="64" t="e">
        <f t="shared" si="57"/>
        <v>#NUM!</v>
      </c>
      <c r="G1157" s="63" t="str">
        <f>IF($C$669&gt;0,VLOOKUP($C1157,SPESA!$U$7:$Z$5006,5,FALSE),IF($C$670&gt;0,VLOOKUP($C1157,CASA!$U$7:$Z$3506,5,FALSE),IF($C$671&gt;0,VLOOKUP($C1157,PERSONALE!$U$7:$Z$3506,5,FALSE),IF($C$672&gt;0,VLOOKUP($C1157,ENTRATE!$U$7:$Z$1006,5,FALSE),""))))</f>
        <v/>
      </c>
      <c r="H1157" s="65" t="str">
        <f>IF($C$669&gt;0,VLOOKUP($C1157,SPESA!$U$7:$Z$5006,6,FALSE),IF($C$670&gt;0,VLOOKUP($C1157,CASA!$U$7:$Z$3506,6,FALSE),IF($C$671&gt;0,VLOOKUP($C1157,PERSONALE!$U$7:$Z$3506,6,FALSE),IF($C$672&gt;0,VLOOKUP($C1157,ENTRATE!$U$7:$Z$1006,6,FALSE),""))))</f>
        <v/>
      </c>
      <c r="I1157" s="264">
        <v>484</v>
      </c>
      <c r="J1157" s="66" t="e">
        <f t="shared" si="58"/>
        <v>#N/A</v>
      </c>
      <c r="K1157" s="1"/>
    </row>
    <row r="1158" spans="1:11" hidden="1">
      <c r="A1158" s="1"/>
      <c r="B1158" s="265" t="e">
        <f>VLOOKUP(E1158,$F$674:$I$1173,4,FALSE)+COUNTIF(J$674:J1157,J1158)</f>
        <v>#N/A</v>
      </c>
      <c r="C1158" s="264">
        <v>485</v>
      </c>
      <c r="D1158" s="64" t="str">
        <f>IF($C$669&gt;0,VLOOKUP($C1158,SPESA!$U$7:$Z$5006,3,FALSE),IF($C$670&gt;0,VLOOKUP($C1158,CASA!$U$7:$Z$3506,3,FALSE),IF($C$671&gt;0,VLOOKUP($C1158,PERSONALE!$U$7:$Z$3506,3,FALSE),IF($C$672&gt;0,VLOOKUP($C1158,ENTRATE!$U$7:$Z$1006,3,FALSE),""))))</f>
        <v/>
      </c>
      <c r="E1158" s="64" t="str">
        <f t="shared" si="56"/>
        <v/>
      </c>
      <c r="F1158" s="64" t="e">
        <f t="shared" si="57"/>
        <v>#NUM!</v>
      </c>
      <c r="G1158" s="63" t="str">
        <f>IF($C$669&gt;0,VLOOKUP($C1158,SPESA!$U$7:$Z$5006,5,FALSE),IF($C$670&gt;0,VLOOKUP($C1158,CASA!$U$7:$Z$3506,5,FALSE),IF($C$671&gt;0,VLOOKUP($C1158,PERSONALE!$U$7:$Z$3506,5,FALSE),IF($C$672&gt;0,VLOOKUP($C1158,ENTRATE!$U$7:$Z$1006,5,FALSE),""))))</f>
        <v/>
      </c>
      <c r="H1158" s="65" t="str">
        <f>IF($C$669&gt;0,VLOOKUP($C1158,SPESA!$U$7:$Z$5006,6,FALSE),IF($C$670&gt;0,VLOOKUP($C1158,CASA!$U$7:$Z$3506,6,FALSE),IF($C$671&gt;0,VLOOKUP($C1158,PERSONALE!$U$7:$Z$3506,6,FALSE),IF($C$672&gt;0,VLOOKUP($C1158,ENTRATE!$U$7:$Z$1006,6,FALSE),""))))</f>
        <v/>
      </c>
      <c r="I1158" s="264">
        <v>485</v>
      </c>
      <c r="J1158" s="66" t="e">
        <f t="shared" si="58"/>
        <v>#N/A</v>
      </c>
      <c r="K1158" s="1"/>
    </row>
    <row r="1159" spans="1:11" hidden="1">
      <c r="A1159" s="1"/>
      <c r="B1159" s="265" t="e">
        <f>VLOOKUP(E1159,$F$674:$I$1173,4,FALSE)+COUNTIF(J$674:J1158,J1159)</f>
        <v>#N/A</v>
      </c>
      <c r="C1159" s="264">
        <v>486</v>
      </c>
      <c r="D1159" s="64" t="str">
        <f>IF($C$669&gt;0,VLOOKUP($C1159,SPESA!$U$7:$Z$5006,3,FALSE),IF($C$670&gt;0,VLOOKUP($C1159,CASA!$U$7:$Z$3506,3,FALSE),IF($C$671&gt;0,VLOOKUP($C1159,PERSONALE!$U$7:$Z$3506,3,FALSE),IF($C$672&gt;0,VLOOKUP($C1159,ENTRATE!$U$7:$Z$1006,3,FALSE),""))))</f>
        <v/>
      </c>
      <c r="E1159" s="64" t="str">
        <f t="shared" si="56"/>
        <v/>
      </c>
      <c r="F1159" s="64" t="e">
        <f t="shared" si="57"/>
        <v>#NUM!</v>
      </c>
      <c r="G1159" s="63" t="str">
        <f>IF($C$669&gt;0,VLOOKUP($C1159,SPESA!$U$7:$Z$5006,5,FALSE),IF($C$670&gt;0,VLOOKUP($C1159,CASA!$U$7:$Z$3506,5,FALSE),IF($C$671&gt;0,VLOOKUP($C1159,PERSONALE!$U$7:$Z$3506,5,FALSE),IF($C$672&gt;0,VLOOKUP($C1159,ENTRATE!$U$7:$Z$1006,5,FALSE),""))))</f>
        <v/>
      </c>
      <c r="H1159" s="65" t="str">
        <f>IF($C$669&gt;0,VLOOKUP($C1159,SPESA!$U$7:$Z$5006,6,FALSE),IF($C$670&gt;0,VLOOKUP($C1159,CASA!$U$7:$Z$3506,6,FALSE),IF($C$671&gt;0,VLOOKUP($C1159,PERSONALE!$U$7:$Z$3506,6,FALSE),IF($C$672&gt;0,VLOOKUP($C1159,ENTRATE!$U$7:$Z$1006,6,FALSE),""))))</f>
        <v/>
      </c>
      <c r="I1159" s="264">
        <v>486</v>
      </c>
      <c r="J1159" s="66" t="e">
        <f t="shared" si="58"/>
        <v>#N/A</v>
      </c>
      <c r="K1159" s="1"/>
    </row>
    <row r="1160" spans="1:11" hidden="1">
      <c r="A1160" s="1"/>
      <c r="B1160" s="265" t="e">
        <f>VLOOKUP(E1160,$F$674:$I$1173,4,FALSE)+COUNTIF(J$674:J1159,J1160)</f>
        <v>#N/A</v>
      </c>
      <c r="C1160" s="264">
        <v>487</v>
      </c>
      <c r="D1160" s="64" t="str">
        <f>IF($C$669&gt;0,VLOOKUP($C1160,SPESA!$U$7:$Z$5006,3,FALSE),IF($C$670&gt;0,VLOOKUP($C1160,CASA!$U$7:$Z$3506,3,FALSE),IF($C$671&gt;0,VLOOKUP($C1160,PERSONALE!$U$7:$Z$3506,3,FALSE),IF($C$672&gt;0,VLOOKUP($C1160,ENTRATE!$U$7:$Z$1006,3,FALSE),""))))</f>
        <v/>
      </c>
      <c r="E1160" s="64" t="str">
        <f t="shared" si="56"/>
        <v/>
      </c>
      <c r="F1160" s="64" t="e">
        <f t="shared" si="57"/>
        <v>#NUM!</v>
      </c>
      <c r="G1160" s="63" t="str">
        <f>IF($C$669&gt;0,VLOOKUP($C1160,SPESA!$U$7:$Z$5006,5,FALSE),IF($C$670&gt;0,VLOOKUP($C1160,CASA!$U$7:$Z$3506,5,FALSE),IF($C$671&gt;0,VLOOKUP($C1160,PERSONALE!$U$7:$Z$3506,5,FALSE),IF($C$672&gt;0,VLOOKUP($C1160,ENTRATE!$U$7:$Z$1006,5,FALSE),""))))</f>
        <v/>
      </c>
      <c r="H1160" s="65" t="str">
        <f>IF($C$669&gt;0,VLOOKUP($C1160,SPESA!$U$7:$Z$5006,6,FALSE),IF($C$670&gt;0,VLOOKUP($C1160,CASA!$U$7:$Z$3506,6,FALSE),IF($C$671&gt;0,VLOOKUP($C1160,PERSONALE!$U$7:$Z$3506,6,FALSE),IF($C$672&gt;0,VLOOKUP($C1160,ENTRATE!$U$7:$Z$1006,6,FALSE),""))))</f>
        <v/>
      </c>
      <c r="I1160" s="264">
        <v>487</v>
      </c>
      <c r="J1160" s="66" t="e">
        <f t="shared" si="58"/>
        <v>#N/A</v>
      </c>
      <c r="K1160" s="1"/>
    </row>
    <row r="1161" spans="1:11" hidden="1">
      <c r="A1161" s="1"/>
      <c r="B1161" s="265" t="e">
        <f>VLOOKUP(E1161,$F$674:$I$1173,4,FALSE)+COUNTIF(J$674:J1160,J1161)</f>
        <v>#N/A</v>
      </c>
      <c r="C1161" s="264">
        <v>488</v>
      </c>
      <c r="D1161" s="64" t="str">
        <f>IF($C$669&gt;0,VLOOKUP($C1161,SPESA!$U$7:$Z$5006,3,FALSE),IF($C$670&gt;0,VLOOKUP($C1161,CASA!$U$7:$Z$3506,3,FALSE),IF($C$671&gt;0,VLOOKUP($C1161,PERSONALE!$U$7:$Z$3506,3,FALSE),IF($C$672&gt;0,VLOOKUP($C1161,ENTRATE!$U$7:$Z$1006,3,FALSE),""))))</f>
        <v/>
      </c>
      <c r="E1161" s="64" t="str">
        <f t="shared" si="56"/>
        <v/>
      </c>
      <c r="F1161" s="64" t="e">
        <f t="shared" si="57"/>
        <v>#NUM!</v>
      </c>
      <c r="G1161" s="63" t="str">
        <f>IF($C$669&gt;0,VLOOKUP($C1161,SPESA!$U$7:$Z$5006,5,FALSE),IF($C$670&gt;0,VLOOKUP($C1161,CASA!$U$7:$Z$3506,5,FALSE),IF($C$671&gt;0,VLOOKUP($C1161,PERSONALE!$U$7:$Z$3506,5,FALSE),IF($C$672&gt;0,VLOOKUP($C1161,ENTRATE!$U$7:$Z$1006,5,FALSE),""))))</f>
        <v/>
      </c>
      <c r="H1161" s="65" t="str">
        <f>IF($C$669&gt;0,VLOOKUP($C1161,SPESA!$U$7:$Z$5006,6,FALSE),IF($C$670&gt;0,VLOOKUP($C1161,CASA!$U$7:$Z$3506,6,FALSE),IF($C$671&gt;0,VLOOKUP($C1161,PERSONALE!$U$7:$Z$3506,6,FALSE),IF($C$672&gt;0,VLOOKUP($C1161,ENTRATE!$U$7:$Z$1006,6,FALSE),""))))</f>
        <v/>
      </c>
      <c r="I1161" s="264">
        <v>488</v>
      </c>
      <c r="J1161" s="66" t="e">
        <f t="shared" si="58"/>
        <v>#N/A</v>
      </c>
      <c r="K1161" s="1"/>
    </row>
    <row r="1162" spans="1:11" hidden="1">
      <c r="A1162" s="1"/>
      <c r="B1162" s="265" t="e">
        <f>VLOOKUP(E1162,$F$674:$I$1173,4,FALSE)+COUNTIF(J$674:J1161,J1162)</f>
        <v>#N/A</v>
      </c>
      <c r="C1162" s="264">
        <v>489</v>
      </c>
      <c r="D1162" s="64" t="str">
        <f>IF($C$669&gt;0,VLOOKUP($C1162,SPESA!$U$7:$Z$5006,3,FALSE),IF($C$670&gt;0,VLOOKUP($C1162,CASA!$U$7:$Z$3506,3,FALSE),IF($C$671&gt;0,VLOOKUP($C1162,PERSONALE!$U$7:$Z$3506,3,FALSE),IF($C$672&gt;0,VLOOKUP($C1162,ENTRATE!$U$7:$Z$1006,3,FALSE),""))))</f>
        <v/>
      </c>
      <c r="E1162" s="64" t="str">
        <f t="shared" si="56"/>
        <v/>
      </c>
      <c r="F1162" s="64" t="e">
        <f t="shared" si="57"/>
        <v>#NUM!</v>
      </c>
      <c r="G1162" s="63" t="str">
        <f>IF($C$669&gt;0,VLOOKUP($C1162,SPESA!$U$7:$Z$5006,5,FALSE),IF($C$670&gt;0,VLOOKUP($C1162,CASA!$U$7:$Z$3506,5,FALSE),IF($C$671&gt;0,VLOOKUP($C1162,PERSONALE!$U$7:$Z$3506,5,FALSE),IF($C$672&gt;0,VLOOKUP($C1162,ENTRATE!$U$7:$Z$1006,5,FALSE),""))))</f>
        <v/>
      </c>
      <c r="H1162" s="65" t="str">
        <f>IF($C$669&gt;0,VLOOKUP($C1162,SPESA!$U$7:$Z$5006,6,FALSE),IF($C$670&gt;0,VLOOKUP($C1162,CASA!$U$7:$Z$3506,6,FALSE),IF($C$671&gt;0,VLOOKUP($C1162,PERSONALE!$U$7:$Z$3506,6,FALSE),IF($C$672&gt;0,VLOOKUP($C1162,ENTRATE!$U$7:$Z$1006,6,FALSE),""))))</f>
        <v/>
      </c>
      <c r="I1162" s="264">
        <v>489</v>
      </c>
      <c r="J1162" s="66" t="e">
        <f t="shared" si="58"/>
        <v>#N/A</v>
      </c>
      <c r="K1162" s="1"/>
    </row>
    <row r="1163" spans="1:11" hidden="1">
      <c r="A1163" s="1"/>
      <c r="B1163" s="265" t="e">
        <f>VLOOKUP(E1163,$F$674:$I$1173,4,FALSE)+COUNTIF(J$674:J1162,J1163)</f>
        <v>#N/A</v>
      </c>
      <c r="C1163" s="264">
        <v>490</v>
      </c>
      <c r="D1163" s="64" t="str">
        <f>IF($C$669&gt;0,VLOOKUP($C1163,SPESA!$U$7:$Z$5006,3,FALSE),IF($C$670&gt;0,VLOOKUP($C1163,CASA!$U$7:$Z$3506,3,FALSE),IF($C$671&gt;0,VLOOKUP($C1163,PERSONALE!$U$7:$Z$3506,3,FALSE),IF($C$672&gt;0,VLOOKUP($C1163,ENTRATE!$U$7:$Z$1006,3,FALSE),""))))</f>
        <v/>
      </c>
      <c r="E1163" s="64" t="str">
        <f t="shared" si="56"/>
        <v/>
      </c>
      <c r="F1163" s="64" t="e">
        <f t="shared" si="57"/>
        <v>#NUM!</v>
      </c>
      <c r="G1163" s="63" t="str">
        <f>IF($C$669&gt;0,VLOOKUP($C1163,SPESA!$U$7:$Z$5006,5,FALSE),IF($C$670&gt;0,VLOOKUP($C1163,CASA!$U$7:$Z$3506,5,FALSE),IF($C$671&gt;0,VLOOKUP($C1163,PERSONALE!$U$7:$Z$3506,5,FALSE),IF($C$672&gt;0,VLOOKUP($C1163,ENTRATE!$U$7:$Z$1006,5,FALSE),""))))</f>
        <v/>
      </c>
      <c r="H1163" s="65" t="str">
        <f>IF($C$669&gt;0,VLOOKUP($C1163,SPESA!$U$7:$Z$5006,6,FALSE),IF($C$670&gt;0,VLOOKUP($C1163,CASA!$U$7:$Z$3506,6,FALSE),IF($C$671&gt;0,VLOOKUP($C1163,PERSONALE!$U$7:$Z$3506,6,FALSE),IF($C$672&gt;0,VLOOKUP($C1163,ENTRATE!$U$7:$Z$1006,6,FALSE),""))))</f>
        <v/>
      </c>
      <c r="I1163" s="264">
        <v>490</v>
      </c>
      <c r="J1163" s="66" t="e">
        <f t="shared" si="58"/>
        <v>#N/A</v>
      </c>
      <c r="K1163" s="1"/>
    </row>
    <row r="1164" spans="1:11" hidden="1">
      <c r="A1164" s="1"/>
      <c r="B1164" s="265" t="e">
        <f>VLOOKUP(E1164,$F$674:$I$1173,4,FALSE)+COUNTIF(J$674:J1163,J1164)</f>
        <v>#N/A</v>
      </c>
      <c r="C1164" s="264">
        <v>491</v>
      </c>
      <c r="D1164" s="64" t="str">
        <f>IF($C$669&gt;0,VLOOKUP($C1164,SPESA!$U$7:$Z$5006,3,FALSE),IF($C$670&gt;0,VLOOKUP($C1164,CASA!$U$7:$Z$3506,3,FALSE),IF($C$671&gt;0,VLOOKUP($C1164,PERSONALE!$U$7:$Z$3506,3,FALSE),IF($C$672&gt;0,VLOOKUP($C1164,ENTRATE!$U$7:$Z$1006,3,FALSE),""))))</f>
        <v/>
      </c>
      <c r="E1164" s="64" t="str">
        <f t="shared" si="56"/>
        <v/>
      </c>
      <c r="F1164" s="64" t="e">
        <f t="shared" si="57"/>
        <v>#NUM!</v>
      </c>
      <c r="G1164" s="63" t="str">
        <f>IF($C$669&gt;0,VLOOKUP($C1164,SPESA!$U$7:$Z$5006,5,FALSE),IF($C$670&gt;0,VLOOKUP($C1164,CASA!$U$7:$Z$3506,5,FALSE),IF($C$671&gt;0,VLOOKUP($C1164,PERSONALE!$U$7:$Z$3506,5,FALSE),IF($C$672&gt;0,VLOOKUP($C1164,ENTRATE!$U$7:$Z$1006,5,FALSE),""))))</f>
        <v/>
      </c>
      <c r="H1164" s="65" t="str">
        <f>IF($C$669&gt;0,VLOOKUP($C1164,SPESA!$U$7:$Z$5006,6,FALSE),IF($C$670&gt;0,VLOOKUP($C1164,CASA!$U$7:$Z$3506,6,FALSE),IF($C$671&gt;0,VLOOKUP($C1164,PERSONALE!$U$7:$Z$3506,6,FALSE),IF($C$672&gt;0,VLOOKUP($C1164,ENTRATE!$U$7:$Z$1006,6,FALSE),""))))</f>
        <v/>
      </c>
      <c r="I1164" s="264">
        <v>491</v>
      </c>
      <c r="J1164" s="66" t="e">
        <f t="shared" si="58"/>
        <v>#N/A</v>
      </c>
      <c r="K1164" s="1"/>
    </row>
    <row r="1165" spans="1:11" hidden="1">
      <c r="A1165" s="1"/>
      <c r="B1165" s="265" t="e">
        <f>VLOOKUP(E1165,$F$674:$I$1173,4,FALSE)+COUNTIF(J$674:J1164,J1165)</f>
        <v>#N/A</v>
      </c>
      <c r="C1165" s="264">
        <v>492</v>
      </c>
      <c r="D1165" s="64" t="str">
        <f>IF($C$669&gt;0,VLOOKUP($C1165,SPESA!$U$7:$Z$5006,3,FALSE),IF($C$670&gt;0,VLOOKUP($C1165,CASA!$U$7:$Z$3506,3,FALSE),IF($C$671&gt;0,VLOOKUP($C1165,PERSONALE!$U$7:$Z$3506,3,FALSE),IF($C$672&gt;0,VLOOKUP($C1165,ENTRATE!$U$7:$Z$1006,3,FALSE),""))))</f>
        <v/>
      </c>
      <c r="E1165" s="64" t="str">
        <f t="shared" si="56"/>
        <v/>
      </c>
      <c r="F1165" s="64" t="e">
        <f t="shared" si="57"/>
        <v>#NUM!</v>
      </c>
      <c r="G1165" s="63" t="str">
        <f>IF($C$669&gt;0,VLOOKUP($C1165,SPESA!$U$7:$Z$5006,5,FALSE),IF($C$670&gt;0,VLOOKUP($C1165,CASA!$U$7:$Z$3506,5,FALSE),IF($C$671&gt;0,VLOOKUP($C1165,PERSONALE!$U$7:$Z$3506,5,FALSE),IF($C$672&gt;0,VLOOKUP($C1165,ENTRATE!$U$7:$Z$1006,5,FALSE),""))))</f>
        <v/>
      </c>
      <c r="H1165" s="65" t="str">
        <f>IF($C$669&gt;0,VLOOKUP($C1165,SPESA!$U$7:$Z$5006,6,FALSE),IF($C$670&gt;0,VLOOKUP($C1165,CASA!$U$7:$Z$3506,6,FALSE),IF($C$671&gt;0,VLOOKUP($C1165,PERSONALE!$U$7:$Z$3506,6,FALSE),IF($C$672&gt;0,VLOOKUP($C1165,ENTRATE!$U$7:$Z$1006,6,FALSE),""))))</f>
        <v/>
      </c>
      <c r="I1165" s="264">
        <v>492</v>
      </c>
      <c r="J1165" s="66" t="e">
        <f t="shared" si="58"/>
        <v>#N/A</v>
      </c>
      <c r="K1165" s="1"/>
    </row>
    <row r="1166" spans="1:11" hidden="1">
      <c r="A1166" s="1"/>
      <c r="B1166" s="265" t="e">
        <f>VLOOKUP(E1166,$F$674:$I$1173,4,FALSE)+COUNTIF(J$674:J1165,J1166)</f>
        <v>#N/A</v>
      </c>
      <c r="C1166" s="264">
        <v>493</v>
      </c>
      <c r="D1166" s="64" t="str">
        <f>IF($C$669&gt;0,VLOOKUP($C1166,SPESA!$U$7:$Z$5006,3,FALSE),IF($C$670&gt;0,VLOOKUP($C1166,CASA!$U$7:$Z$3506,3,FALSE),IF($C$671&gt;0,VLOOKUP($C1166,PERSONALE!$U$7:$Z$3506,3,FALSE),IF($C$672&gt;0,VLOOKUP($C1166,ENTRATE!$U$7:$Z$1006,3,FALSE),""))))</f>
        <v/>
      </c>
      <c r="E1166" s="64" t="str">
        <f t="shared" si="56"/>
        <v/>
      </c>
      <c r="F1166" s="64" t="e">
        <f t="shared" si="57"/>
        <v>#NUM!</v>
      </c>
      <c r="G1166" s="63" t="str">
        <f>IF($C$669&gt;0,VLOOKUP($C1166,SPESA!$U$7:$Z$5006,5,FALSE),IF($C$670&gt;0,VLOOKUP($C1166,CASA!$U$7:$Z$3506,5,FALSE),IF($C$671&gt;0,VLOOKUP($C1166,PERSONALE!$U$7:$Z$3506,5,FALSE),IF($C$672&gt;0,VLOOKUP($C1166,ENTRATE!$U$7:$Z$1006,5,FALSE),""))))</f>
        <v/>
      </c>
      <c r="H1166" s="65" t="str">
        <f>IF($C$669&gt;0,VLOOKUP($C1166,SPESA!$U$7:$Z$5006,6,FALSE),IF($C$670&gt;0,VLOOKUP($C1166,CASA!$U$7:$Z$3506,6,FALSE),IF($C$671&gt;0,VLOOKUP($C1166,PERSONALE!$U$7:$Z$3506,6,FALSE),IF($C$672&gt;0,VLOOKUP($C1166,ENTRATE!$U$7:$Z$1006,6,FALSE),""))))</f>
        <v/>
      </c>
      <c r="I1166" s="264">
        <v>493</v>
      </c>
      <c r="J1166" s="66" t="e">
        <f t="shared" si="58"/>
        <v>#N/A</v>
      </c>
      <c r="K1166" s="1"/>
    </row>
    <row r="1167" spans="1:11" hidden="1">
      <c r="A1167" s="1"/>
      <c r="B1167" s="265" t="e">
        <f>VLOOKUP(E1167,$F$674:$I$1173,4,FALSE)+COUNTIF(J$674:J1166,J1167)</f>
        <v>#N/A</v>
      </c>
      <c r="C1167" s="264">
        <v>494</v>
      </c>
      <c r="D1167" s="64" t="str">
        <f>IF($C$669&gt;0,VLOOKUP($C1167,SPESA!$U$7:$Z$5006,3,FALSE),IF($C$670&gt;0,VLOOKUP($C1167,CASA!$U$7:$Z$3506,3,FALSE),IF($C$671&gt;0,VLOOKUP($C1167,PERSONALE!$U$7:$Z$3506,3,FALSE),IF($C$672&gt;0,VLOOKUP($C1167,ENTRATE!$U$7:$Z$1006,3,FALSE),""))))</f>
        <v/>
      </c>
      <c r="E1167" s="64" t="str">
        <f t="shared" si="56"/>
        <v/>
      </c>
      <c r="F1167" s="64" t="e">
        <f t="shared" si="57"/>
        <v>#NUM!</v>
      </c>
      <c r="G1167" s="63" t="str">
        <f>IF($C$669&gt;0,VLOOKUP($C1167,SPESA!$U$7:$Z$5006,5,FALSE),IF($C$670&gt;0,VLOOKUP($C1167,CASA!$U$7:$Z$3506,5,FALSE),IF($C$671&gt;0,VLOOKUP($C1167,PERSONALE!$U$7:$Z$3506,5,FALSE),IF($C$672&gt;0,VLOOKUP($C1167,ENTRATE!$U$7:$Z$1006,5,FALSE),""))))</f>
        <v/>
      </c>
      <c r="H1167" s="65" t="str">
        <f>IF($C$669&gt;0,VLOOKUP($C1167,SPESA!$U$7:$Z$5006,6,FALSE),IF($C$670&gt;0,VLOOKUP($C1167,CASA!$U$7:$Z$3506,6,FALSE),IF($C$671&gt;0,VLOOKUP($C1167,PERSONALE!$U$7:$Z$3506,6,FALSE),IF($C$672&gt;0,VLOOKUP($C1167,ENTRATE!$U$7:$Z$1006,6,FALSE),""))))</f>
        <v/>
      </c>
      <c r="I1167" s="264">
        <v>494</v>
      </c>
      <c r="J1167" s="66" t="e">
        <f t="shared" si="58"/>
        <v>#N/A</v>
      </c>
      <c r="K1167" s="1"/>
    </row>
    <row r="1168" spans="1:11" hidden="1">
      <c r="A1168" s="1"/>
      <c r="B1168" s="265" t="e">
        <f>VLOOKUP(E1168,$F$674:$I$1173,4,FALSE)+COUNTIF(J$674:J1167,J1168)</f>
        <v>#N/A</v>
      </c>
      <c r="C1168" s="264">
        <v>495</v>
      </c>
      <c r="D1168" s="64" t="str">
        <f>IF($C$669&gt;0,VLOOKUP($C1168,SPESA!$U$7:$Z$5006,3,FALSE),IF($C$670&gt;0,VLOOKUP($C1168,CASA!$U$7:$Z$3506,3,FALSE),IF($C$671&gt;0,VLOOKUP($C1168,PERSONALE!$U$7:$Z$3506,3,FALSE),IF($C$672&gt;0,VLOOKUP($C1168,ENTRATE!$U$7:$Z$1006,3,FALSE),""))))</f>
        <v/>
      </c>
      <c r="E1168" s="64" t="str">
        <f t="shared" si="56"/>
        <v/>
      </c>
      <c r="F1168" s="64" t="e">
        <f t="shared" si="57"/>
        <v>#NUM!</v>
      </c>
      <c r="G1168" s="63" t="str">
        <f>IF($C$669&gt;0,VLOOKUP($C1168,SPESA!$U$7:$Z$5006,5,FALSE),IF($C$670&gt;0,VLOOKUP($C1168,CASA!$U$7:$Z$3506,5,FALSE),IF($C$671&gt;0,VLOOKUP($C1168,PERSONALE!$U$7:$Z$3506,5,FALSE),IF($C$672&gt;0,VLOOKUP($C1168,ENTRATE!$U$7:$Z$1006,5,FALSE),""))))</f>
        <v/>
      </c>
      <c r="H1168" s="65" t="str">
        <f>IF($C$669&gt;0,VLOOKUP($C1168,SPESA!$U$7:$Z$5006,6,FALSE),IF($C$670&gt;0,VLOOKUP($C1168,CASA!$U$7:$Z$3506,6,FALSE),IF($C$671&gt;0,VLOOKUP($C1168,PERSONALE!$U$7:$Z$3506,6,FALSE),IF($C$672&gt;0,VLOOKUP($C1168,ENTRATE!$U$7:$Z$1006,6,FALSE),""))))</f>
        <v/>
      </c>
      <c r="I1168" s="264">
        <v>495</v>
      </c>
      <c r="J1168" s="66" t="e">
        <f t="shared" si="58"/>
        <v>#N/A</v>
      </c>
      <c r="K1168" s="1"/>
    </row>
    <row r="1169" spans="1:11" hidden="1">
      <c r="A1169" s="1"/>
      <c r="B1169" s="265" t="e">
        <f>VLOOKUP(E1169,$F$674:$I$1173,4,FALSE)+COUNTIF(J$674:J1168,J1169)</f>
        <v>#N/A</v>
      </c>
      <c r="C1169" s="264">
        <v>496</v>
      </c>
      <c r="D1169" s="64" t="str">
        <f>IF($C$669&gt;0,VLOOKUP($C1169,SPESA!$U$7:$Z$5006,3,FALSE),IF($C$670&gt;0,VLOOKUP($C1169,CASA!$U$7:$Z$3506,3,FALSE),IF($C$671&gt;0,VLOOKUP($C1169,PERSONALE!$U$7:$Z$3506,3,FALSE),IF($C$672&gt;0,VLOOKUP($C1169,ENTRATE!$U$7:$Z$1006,3,FALSE),""))))</f>
        <v/>
      </c>
      <c r="E1169" s="64" t="str">
        <f t="shared" si="56"/>
        <v/>
      </c>
      <c r="F1169" s="64" t="e">
        <f t="shared" si="57"/>
        <v>#NUM!</v>
      </c>
      <c r="G1169" s="63" t="str">
        <f>IF($C$669&gt;0,VLOOKUP($C1169,SPESA!$U$7:$Z$5006,5,FALSE),IF($C$670&gt;0,VLOOKUP($C1169,CASA!$U$7:$Z$3506,5,FALSE),IF($C$671&gt;0,VLOOKUP($C1169,PERSONALE!$U$7:$Z$3506,5,FALSE),IF($C$672&gt;0,VLOOKUP($C1169,ENTRATE!$U$7:$Z$1006,5,FALSE),""))))</f>
        <v/>
      </c>
      <c r="H1169" s="65" t="str">
        <f>IF($C$669&gt;0,VLOOKUP($C1169,SPESA!$U$7:$Z$5006,6,FALSE),IF($C$670&gt;0,VLOOKUP($C1169,CASA!$U$7:$Z$3506,6,FALSE),IF($C$671&gt;0,VLOOKUP($C1169,PERSONALE!$U$7:$Z$3506,6,FALSE),IF($C$672&gt;0,VLOOKUP($C1169,ENTRATE!$U$7:$Z$1006,6,FALSE),""))))</f>
        <v/>
      </c>
      <c r="I1169" s="264">
        <v>496</v>
      </c>
      <c r="J1169" s="66" t="e">
        <f t="shared" si="58"/>
        <v>#N/A</v>
      </c>
      <c r="K1169" s="1"/>
    </row>
    <row r="1170" spans="1:11" hidden="1">
      <c r="A1170" s="1"/>
      <c r="B1170" s="265" t="e">
        <f>VLOOKUP(E1170,$F$674:$I$1173,4,FALSE)+COUNTIF(J$674:J1169,J1170)</f>
        <v>#N/A</v>
      </c>
      <c r="C1170" s="264">
        <v>497</v>
      </c>
      <c r="D1170" s="64" t="str">
        <f>IF($C$669&gt;0,VLOOKUP($C1170,SPESA!$U$7:$Z$5006,3,FALSE),IF($C$670&gt;0,VLOOKUP($C1170,CASA!$U$7:$Z$3506,3,FALSE),IF($C$671&gt;0,VLOOKUP($C1170,PERSONALE!$U$7:$Z$3506,3,FALSE),IF($C$672&gt;0,VLOOKUP($C1170,ENTRATE!$U$7:$Z$1006,3,FALSE),""))))</f>
        <v/>
      </c>
      <c r="E1170" s="64" t="str">
        <f t="shared" si="56"/>
        <v/>
      </c>
      <c r="F1170" s="64" t="e">
        <f t="shared" si="57"/>
        <v>#NUM!</v>
      </c>
      <c r="G1170" s="63" t="str">
        <f>IF($C$669&gt;0,VLOOKUP($C1170,SPESA!$U$7:$Z$5006,5,FALSE),IF($C$670&gt;0,VLOOKUP($C1170,CASA!$U$7:$Z$3506,5,FALSE),IF($C$671&gt;0,VLOOKUP($C1170,PERSONALE!$U$7:$Z$3506,5,FALSE),IF($C$672&gt;0,VLOOKUP($C1170,ENTRATE!$U$7:$Z$1006,5,FALSE),""))))</f>
        <v/>
      </c>
      <c r="H1170" s="65" t="str">
        <f>IF($C$669&gt;0,VLOOKUP($C1170,SPESA!$U$7:$Z$5006,6,FALSE),IF($C$670&gt;0,VLOOKUP($C1170,CASA!$U$7:$Z$3506,6,FALSE),IF($C$671&gt;0,VLOOKUP($C1170,PERSONALE!$U$7:$Z$3506,6,FALSE),IF($C$672&gt;0,VLOOKUP($C1170,ENTRATE!$U$7:$Z$1006,6,FALSE),""))))</f>
        <v/>
      </c>
      <c r="I1170" s="264">
        <v>497</v>
      </c>
      <c r="J1170" s="66" t="e">
        <f t="shared" si="58"/>
        <v>#N/A</v>
      </c>
      <c r="K1170" s="1"/>
    </row>
    <row r="1171" spans="1:11" hidden="1">
      <c r="A1171" s="1"/>
      <c r="B1171" s="265" t="e">
        <f>VLOOKUP(E1171,$F$674:$I$1173,4,FALSE)+COUNTIF(J$674:J1170,J1171)</f>
        <v>#N/A</v>
      </c>
      <c r="C1171" s="264">
        <v>498</v>
      </c>
      <c r="D1171" s="64" t="str">
        <f>IF($C$669&gt;0,VLOOKUP($C1171,SPESA!$U$7:$Z$5006,3,FALSE),IF($C$670&gt;0,VLOOKUP($C1171,CASA!$U$7:$Z$3506,3,FALSE),IF($C$671&gt;0,VLOOKUP($C1171,PERSONALE!$U$7:$Z$3506,3,FALSE),IF($C$672&gt;0,VLOOKUP($C1171,ENTRATE!$U$7:$Z$1006,3,FALSE),""))))</f>
        <v/>
      </c>
      <c r="E1171" s="64" t="str">
        <f t="shared" si="56"/>
        <v/>
      </c>
      <c r="F1171" s="64" t="e">
        <f t="shared" si="57"/>
        <v>#NUM!</v>
      </c>
      <c r="G1171" s="63" t="str">
        <f>IF($C$669&gt;0,VLOOKUP($C1171,SPESA!$U$7:$Z$5006,5,FALSE),IF($C$670&gt;0,VLOOKUP($C1171,CASA!$U$7:$Z$3506,5,FALSE),IF($C$671&gt;0,VLOOKUP($C1171,PERSONALE!$U$7:$Z$3506,5,FALSE),IF($C$672&gt;0,VLOOKUP($C1171,ENTRATE!$U$7:$Z$1006,5,FALSE),""))))</f>
        <v/>
      </c>
      <c r="H1171" s="65" t="str">
        <f>IF($C$669&gt;0,VLOOKUP($C1171,SPESA!$U$7:$Z$5006,6,FALSE),IF($C$670&gt;0,VLOOKUP($C1171,CASA!$U$7:$Z$3506,6,FALSE),IF($C$671&gt;0,VLOOKUP($C1171,PERSONALE!$U$7:$Z$3506,6,FALSE),IF($C$672&gt;0,VLOOKUP($C1171,ENTRATE!$U$7:$Z$1006,6,FALSE),""))))</f>
        <v/>
      </c>
      <c r="I1171" s="264">
        <v>498</v>
      </c>
      <c r="J1171" s="66" t="e">
        <f t="shared" si="58"/>
        <v>#N/A</v>
      </c>
      <c r="K1171" s="1"/>
    </row>
    <row r="1172" spans="1:11" hidden="1">
      <c r="A1172" s="1"/>
      <c r="B1172" s="265" t="e">
        <f>VLOOKUP(E1172,$F$674:$I$1173,4,FALSE)+COUNTIF(J$674:J1171,J1172)</f>
        <v>#N/A</v>
      </c>
      <c r="C1172" s="264">
        <v>499</v>
      </c>
      <c r="D1172" s="64" t="str">
        <f>IF($C$669&gt;0,VLOOKUP($C1172,SPESA!$U$7:$Z$5006,3,FALSE),IF($C$670&gt;0,VLOOKUP($C1172,CASA!$U$7:$Z$3506,3,FALSE),IF($C$671&gt;0,VLOOKUP($C1172,PERSONALE!$U$7:$Z$3506,3,FALSE),IF($C$672&gt;0,VLOOKUP($C1172,ENTRATE!$U$7:$Z$1006,3,FALSE),""))))</f>
        <v/>
      </c>
      <c r="E1172" s="64" t="str">
        <f t="shared" si="56"/>
        <v/>
      </c>
      <c r="F1172" s="64" t="e">
        <f t="shared" si="57"/>
        <v>#NUM!</v>
      </c>
      <c r="G1172" s="63" t="str">
        <f>IF($C$669&gt;0,VLOOKUP($C1172,SPESA!$U$7:$Z$5006,5,FALSE),IF($C$670&gt;0,VLOOKUP($C1172,CASA!$U$7:$Z$3506,5,FALSE),IF($C$671&gt;0,VLOOKUP($C1172,PERSONALE!$U$7:$Z$3506,5,FALSE),IF($C$672&gt;0,VLOOKUP($C1172,ENTRATE!$U$7:$Z$1006,5,FALSE),""))))</f>
        <v/>
      </c>
      <c r="H1172" s="65" t="str">
        <f>IF($C$669&gt;0,VLOOKUP($C1172,SPESA!$U$7:$Z$5006,6,FALSE),IF($C$670&gt;0,VLOOKUP($C1172,CASA!$U$7:$Z$3506,6,FALSE),IF($C$671&gt;0,VLOOKUP($C1172,PERSONALE!$U$7:$Z$3506,6,FALSE),IF($C$672&gt;0,VLOOKUP($C1172,ENTRATE!$U$7:$Z$1006,6,FALSE),""))))</f>
        <v/>
      </c>
      <c r="I1172" s="264">
        <v>499</v>
      </c>
      <c r="J1172" s="66" t="e">
        <f t="shared" si="58"/>
        <v>#N/A</v>
      </c>
      <c r="K1172" s="1"/>
    </row>
    <row r="1173" spans="1:11" hidden="1">
      <c r="A1173" s="1"/>
      <c r="B1173" s="265" t="e">
        <f>VLOOKUP(E1173,$F$674:$I$1173,4,FALSE)+COUNTIF(J$674:J1172,J1173)</f>
        <v>#N/A</v>
      </c>
      <c r="C1173" s="264">
        <v>500</v>
      </c>
      <c r="D1173" s="64" t="str">
        <f>IF($C$669&gt;0,VLOOKUP($C1173,SPESA!$U$7:$Z$5006,3,FALSE),IF($C$670&gt;0,VLOOKUP($C1173,CASA!$U$7:$Z$3506,3,FALSE),IF($C$671&gt;0,VLOOKUP($C1173,PERSONALE!$U$7:$Z$3506,3,FALSE),IF($C$672&gt;0,VLOOKUP($C1173,ENTRATE!$U$7:$Z$1006,3,FALSE),""))))</f>
        <v/>
      </c>
      <c r="E1173" s="64" t="str">
        <f t="shared" si="56"/>
        <v/>
      </c>
      <c r="F1173" s="64" t="e">
        <f t="shared" si="57"/>
        <v>#NUM!</v>
      </c>
      <c r="G1173" s="63" t="str">
        <f>IF($C$669&gt;0,VLOOKUP($C1173,SPESA!$U$7:$Z$5006,5,FALSE),IF($C$670&gt;0,VLOOKUP($C1173,CASA!$U$7:$Z$3506,5,FALSE),IF($C$671&gt;0,VLOOKUP($C1173,PERSONALE!$U$7:$Z$3506,5,FALSE),IF($C$672&gt;0,VLOOKUP($C1173,ENTRATE!$U$7:$Z$1006,5,FALSE),""))))</f>
        <v/>
      </c>
      <c r="H1173" s="65" t="str">
        <f>IF($C$669&gt;0,VLOOKUP($C1173,SPESA!$U$7:$Z$5006,6,FALSE),IF($C$670&gt;0,VLOOKUP($C1173,CASA!$U$7:$Z$3506,6,FALSE),IF($C$671&gt;0,VLOOKUP($C1173,PERSONALE!$U$7:$Z$3506,6,FALSE),IF($C$672&gt;0,VLOOKUP($C1173,ENTRATE!$U$7:$Z$1006,6,FALSE),""))))</f>
        <v/>
      </c>
      <c r="I1173" s="264">
        <v>500</v>
      </c>
      <c r="J1173" s="66" t="e">
        <f t="shared" si="58"/>
        <v>#N/A</v>
      </c>
      <c r="K1173" s="1"/>
    </row>
    <row r="1174" spans="1:11" hidden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</row>
    <row r="1175" spans="1:11" hidden="1">
      <c r="A1175" s="1"/>
      <c r="B1175" s="1"/>
      <c r="C1175" s="1"/>
      <c r="D1175" s="67">
        <f>COUNTIF(D674:D1173,"&gt;0")</f>
        <v>0</v>
      </c>
      <c r="E1175" s="1"/>
      <c r="F1175" s="1"/>
      <c r="G1175" s="1"/>
      <c r="H1175" s="1"/>
      <c r="I1175" s="1"/>
      <c r="J1175" s="1"/>
      <c r="K1175" s="1"/>
    </row>
    <row r="1176" spans="1:11" hidden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</row>
    <row r="1177" spans="1:11" hidden="1">
      <c r="A1177" s="1"/>
      <c r="B1177" s="1"/>
      <c r="C1177" s="1"/>
      <c r="D1177" s="1"/>
      <c r="E1177" s="7" t="s">
        <v>14</v>
      </c>
      <c r="F1177" s="277">
        <v>1</v>
      </c>
      <c r="G1177" s="277" t="b">
        <f>Presentazione!$F$152</f>
        <v>1</v>
      </c>
      <c r="H1177" s="277" t="b">
        <f>IF(ISERROR(G1177),TRUE,FALSE)</f>
        <v>0</v>
      </c>
      <c r="I1177" s="1"/>
      <c r="J1177" s="1"/>
      <c r="K1177" s="1"/>
    </row>
    <row r="1178" spans="1:11" hidden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</row>
  </sheetData>
  <sheetProtection algorithmName="SHA-512" hashValue="6r/928/6XFXJqhJzXpdLBhx+gMi/RneXMm1tj8vqqZjb6RXQ7IfiSOpaAL5AWaEqjQZGMAN35ea3KCFvF/ZAiw==" saltValue="vMEZlQGb9+KE9r2A0KHvfQ==" spinCount="100000" sheet="1" objects="1" scenarios="1" selectLockedCells="1" autoFilter="0"/>
  <autoFilter ref="D5:H505"/>
  <mergeCells count="7">
    <mergeCell ref="E514:H514"/>
    <mergeCell ref="D516:F516"/>
    <mergeCell ref="D515:F515"/>
    <mergeCell ref="E2:F2"/>
    <mergeCell ref="E512:H512"/>
    <mergeCell ref="E513:H513"/>
    <mergeCell ref="E511:H511"/>
  </mergeCells>
  <phoneticPr fontId="4" type="noConversion"/>
  <conditionalFormatting sqref="I6:I505">
    <cfRule type="expression" dxfId="10" priority="1" stopIfTrue="1">
      <formula>AND(#REF!="somma",$I6="totale")</formula>
    </cfRule>
  </conditionalFormatting>
  <conditionalFormatting sqref="E520:E672">
    <cfRule type="cellIs" dxfId="9" priority="2" stopIfTrue="1" operator="equal">
      <formula>0</formula>
    </cfRule>
  </conditionalFormatting>
  <conditionalFormatting sqref="F6:F505">
    <cfRule type="expression" dxfId="8" priority="3" stopIfTrue="1">
      <formula>$H$1177=TRUE</formula>
    </cfRule>
    <cfRule type="expression" dxfId="7" priority="4" stopIfTrue="1">
      <formula>OR($E6="",$E6=0)</formula>
    </cfRule>
  </conditionalFormatting>
  <conditionalFormatting sqref="H6:H505">
    <cfRule type="expression" dxfId="6" priority="5" stopIfTrue="1">
      <formula>$H$1177=TRUE</formula>
    </cfRule>
    <cfRule type="expression" dxfId="5" priority="6" stopIfTrue="1">
      <formula>AND($E6="",$H6=0)</formula>
    </cfRule>
  </conditionalFormatting>
  <conditionalFormatting sqref="E511:H514">
    <cfRule type="expression" dxfId="4" priority="7" stopIfTrue="1">
      <formula>$I$2&lt;&gt;"!!!"</formula>
    </cfRule>
  </conditionalFormatting>
  <conditionalFormatting sqref="E6:E505 G6:G505">
    <cfRule type="expression" dxfId="3" priority="8" stopIfTrue="1">
      <formula>$H$1177=TRUE</formula>
    </cfRule>
    <cfRule type="cellIs" dxfId="2" priority="9" stopIfTrue="1" operator="equal">
      <formula>0</formula>
    </cfRule>
  </conditionalFormatting>
  <conditionalFormatting sqref="H2">
    <cfRule type="expression" dxfId="1" priority="10" stopIfTrue="1">
      <formula>$H$1177=TRUE</formula>
    </cfRule>
  </conditionalFormatting>
  <conditionalFormatting sqref="H509">
    <cfRule type="expression" dxfId="0" priority="11" stopIfTrue="1">
      <formula>ISERROR($H$509)</formula>
    </cfRule>
  </conditionalFormatting>
  <dataValidations count="2">
    <dataValidation type="list" allowBlank="1" showInputMessage="1" showErrorMessage="1" sqref="I506">
      <formula1>#REF!</formula1>
    </dataValidation>
    <dataValidation type="list" allowBlank="1" showInputMessage="1" showErrorMessage="1" sqref="E2:F2">
      <formula1>$G$518:$G$672</formula1>
    </dataValidation>
  </dataValidations>
  <pageMargins left="0.39370078740157483" right="0" top="0.39370078740157483" bottom="0.39370078740157483" header="0.51181102362204722" footer="0.51181102362204722"/>
  <pageSetup paperSize="9" scale="75" fitToHeight="2"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8</vt:i4>
      </vt:variant>
    </vt:vector>
  </HeadingPairs>
  <TitlesOfParts>
    <vt:vector size="15" baseType="lpstr">
      <vt:lpstr>Presentazione</vt:lpstr>
      <vt:lpstr>SPESA</vt:lpstr>
      <vt:lpstr>CASA</vt:lpstr>
      <vt:lpstr>PERSONALE</vt:lpstr>
      <vt:lpstr>ENTRATE</vt:lpstr>
      <vt:lpstr>REPORT</vt:lpstr>
      <vt:lpstr>Estratto Conto</vt:lpstr>
      <vt:lpstr>CASA!Area_stampa</vt:lpstr>
      <vt:lpstr>ENTRATE!Area_stampa</vt:lpstr>
      <vt:lpstr>'Estratto Conto'!Area_stampa</vt:lpstr>
      <vt:lpstr>PERSONALE!Area_stampa</vt:lpstr>
      <vt:lpstr>Presentazione!Area_stampa</vt:lpstr>
      <vt:lpstr>REPORT!Area_stampa</vt:lpstr>
      <vt:lpstr>SPESA!Area_stampa</vt:lpstr>
      <vt:lpstr>'Estratto Conto'!Titoli_stampa</vt:lpstr>
    </vt:vector>
  </TitlesOfParts>
  <Company>Marco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Sistema DICHIARAZIONI D' INTENTO</dc:title>
  <dc:subject>Edit marzo 2009</dc:subject>
  <dc:creator>Marco Piccoli</dc:creator>
  <dc:description>File collegato a file di controllo</dc:description>
  <cp:lastModifiedBy>MarcoPiccoli</cp:lastModifiedBy>
  <cp:lastPrinted>2024-01-22T10:06:47Z</cp:lastPrinted>
  <dcterms:created xsi:type="dcterms:W3CDTF">2009-03-02T12:59:17Z</dcterms:created>
  <dcterms:modified xsi:type="dcterms:W3CDTF">2024-01-22T10:37:51Z</dcterms:modified>
</cp:coreProperties>
</file>